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in Page" sheetId="1" r:id="rId4"/>
    <sheet state="visible" name="Even Strength" sheetId="2" r:id="rId5"/>
    <sheet state="visible" name="Power Play" sheetId="3" r:id="rId6"/>
    <sheet state="visible" name="Penalty Kill" sheetId="4" r:id="rId7"/>
    <sheet state="visible" name="Legend" sheetId="5" r:id="rId8"/>
    <sheet state="visible" name="ABOUT" sheetId="6" r:id="rId9"/>
  </sheets>
  <definedNames>
    <definedName name="__Anonymous_Sheet_DB__1_3">'Even Strength'!$A$2:$CU$887</definedName>
    <definedName name="__Anonymous_Sheet_DB__2_5">'Main Page'!$A$2:$DY$883</definedName>
    <definedName name="__Anonymous_Sheet_DB__2">#REF!</definedName>
    <definedName name="__Anonymous_Sheet_DB__3_1">'Power Play'!$A$2:$BA$887</definedName>
    <definedName name="__Anonymous_Sheet_DB__1_9">'Even Strength'!$A$2:$DA$883</definedName>
    <definedName name="__Anonymous_Sheet_DB__1_4">Legend!$A$1:$B$222</definedName>
    <definedName name="__Anonymous_Sheet_DB__1_1">'Main Page'!$A$2:$DY$887</definedName>
    <definedName name="__Anonymous_Sheet_DB__1_8">Legend!$A$1:$B$265</definedName>
    <definedName name="__Anonymous_Sheet_DB__1_6">'Even Strength'!$A$2:$CU$883</definedName>
    <definedName name="__Anonymous_Sheet_DB__4">'Even Strength'!$A$2:$CU$887</definedName>
    <definedName name="__Anonymous_Sheet_DB__1_11">'Even Strength'!$A$2:$DI$883</definedName>
    <definedName name="__Anonymous_Sheet_DB__1_10">'Even Strength'!$A$2:$DA$883</definedName>
    <definedName name="__Anonymous_Sheet_DB__1_7">'Main Page'!$A$2:$DY$883</definedName>
    <definedName name="__Anonymous_Sheet_DB__5">Legend!$A$1:$B$220</definedName>
    <definedName name="__Anonymous_Sheet_DB__2_4">'Power Play'!$A$2:$BA$883</definedName>
    <definedName name="__Anonymous_Sheet_DB__1_12">Legend!$A$1:$B$295</definedName>
    <definedName name="__Anonymous_Sheet_DB__6">Legend!$A$1:$B$289</definedName>
    <definedName name="__Anonymous_Sheet_DB__4_1">'Penalty Kill'!$A$2:$AW$887</definedName>
    <definedName name="__Anonymous_Sheet_DB__4_3">'Penalty Kill'!$A$2:$AW$883</definedName>
    <definedName name="__Anonymous_Sheet_DB__3_3">'Penalty Kill'!$A$2:$AW$883</definedName>
    <definedName name="__Anonymous_Sheet_DB__3">Legend!$A$1:$B$206</definedName>
    <definedName name="__Anonymous_Sheet_DB__2_1">#REF!</definedName>
    <definedName name="__Anonymous_Sheet_DB__5_1">#REF!</definedName>
    <definedName name="__Anonymous_Sheet_DB__1_13">'Main Page'!$A$2:$DY$883</definedName>
    <definedName name="__Anonymous_Sheet_DB__3_4">'Power Play'!$A$2:$BA$883</definedName>
    <definedName name="__Anonymous_Sheet_DB__2_2">'Even Strength'!$A$2:$CU$887</definedName>
  </definedNames>
  <calcPr/>
</workbook>
</file>

<file path=xl/sharedStrings.xml><?xml version="1.0" encoding="utf-8"?>
<sst xmlns="http://schemas.openxmlformats.org/spreadsheetml/2006/main" count="28360" uniqueCount="5908">
  <si>
    <t>#</t>
  </si>
  <si>
    <t>DOB</t>
  </si>
  <si>
    <t>Birth City</t>
  </si>
  <si>
    <t>S/P</t>
  </si>
  <si>
    <t>Ctry</t>
  </si>
  <si>
    <t>Nat</t>
  </si>
  <si>
    <t>HT</t>
  </si>
  <si>
    <t>Wt</t>
  </si>
  <si>
    <t>S</t>
  </si>
  <si>
    <t>Draft</t>
  </si>
  <si>
    <t>Round</t>
  </si>
  <si>
    <t>Overall</t>
  </si>
  <si>
    <t>Rk</t>
  </si>
  <si>
    <t>Age</t>
  </si>
  <si>
    <t>First Name</t>
  </si>
  <si>
    <t>Last Name</t>
  </si>
  <si>
    <t>End Team</t>
  </si>
  <si>
    <t>Teams</t>
  </si>
  <si>
    <t>Pos</t>
  </si>
  <si>
    <t>Tm1GP</t>
  </si>
  <si>
    <t>Tm2GP</t>
  </si>
  <si>
    <t>Tm3GP</t>
  </si>
  <si>
    <t>GP</t>
  </si>
  <si>
    <t>G</t>
  </si>
  <si>
    <t>A</t>
  </si>
  <si>
    <t>A1</t>
  </si>
  <si>
    <t>PTS</t>
  </si>
  <si>
    <t>+/-</t>
  </si>
  <si>
    <t>Sh</t>
  </si>
  <si>
    <t>Misses</t>
  </si>
  <si>
    <t>Blocked</t>
  </si>
  <si>
    <t>Sh%</t>
  </si>
  <si>
    <t>CoSH%</t>
  </si>
  <si>
    <t>TOI</t>
  </si>
  <si>
    <t>TOI/G</t>
  </si>
  <si>
    <t>Shifts</t>
  </si>
  <si>
    <t>Sh/G</t>
  </si>
  <si>
    <t>TOI/Sh</t>
  </si>
  <si>
    <t>Passes</t>
  </si>
  <si>
    <t>Pa/60</t>
  </si>
  <si>
    <t>IGP</t>
  </si>
  <si>
    <t>IAP</t>
  </si>
  <si>
    <t>IPP</t>
  </si>
  <si>
    <t>FOW</t>
  </si>
  <si>
    <t>FOL</t>
  </si>
  <si>
    <t>FO%</t>
  </si>
  <si>
    <t>OpenFOT</t>
  </si>
  <si>
    <t>OpenFOW</t>
  </si>
  <si>
    <t>FOTvsL</t>
  </si>
  <si>
    <t>FOWvsL</t>
  </si>
  <si>
    <t>FOTvsR</t>
  </si>
  <si>
    <t>FOWvsR</t>
  </si>
  <si>
    <t>HitA</t>
  </si>
  <si>
    <t>HitF</t>
  </si>
  <si>
    <t>BkS</t>
  </si>
  <si>
    <t>MsS</t>
  </si>
  <si>
    <t>GvA</t>
  </si>
  <si>
    <t>TkA</t>
  </si>
  <si>
    <t>HA/60</t>
  </si>
  <si>
    <t>HF/60</t>
  </si>
  <si>
    <t>B/60</t>
  </si>
  <si>
    <t>M/60</t>
  </si>
  <si>
    <t>G/60</t>
  </si>
  <si>
    <t>T/60</t>
  </si>
  <si>
    <t>PIM</t>
  </si>
  <si>
    <t>Minor</t>
  </si>
  <si>
    <t>Major</t>
  </si>
  <si>
    <t>Misc</t>
  </si>
  <si>
    <t>G Misc</t>
  </si>
  <si>
    <t>Match</t>
  </si>
  <si>
    <t>Grit</t>
  </si>
  <si>
    <t>NetPen</t>
  </si>
  <si>
    <t>SOS</t>
  </si>
  <si>
    <t>SOG</t>
  </si>
  <si>
    <t>SO%</t>
  </si>
  <si>
    <t>SOGDG</t>
  </si>
  <si>
    <t>1G</t>
  </si>
  <si>
    <t>OTG</t>
  </si>
  <si>
    <t>GWG</t>
  </si>
  <si>
    <t>ENG</t>
  </si>
  <si>
    <t>BHG</t>
  </si>
  <si>
    <t>DeflG</t>
  </si>
  <si>
    <t>SlapG</t>
  </si>
  <si>
    <t>SnapG</t>
  </si>
  <si>
    <t>TipG</t>
  </si>
  <si>
    <t>WrapG</t>
  </si>
  <si>
    <t>WristG</t>
  </si>
  <si>
    <t>PSG</t>
  </si>
  <si>
    <t>PST</t>
  </si>
  <si>
    <t>PS%</t>
  </si>
  <si>
    <t>OPS</t>
  </si>
  <si>
    <t>DPS</t>
  </si>
  <si>
    <t>PS</t>
  </si>
  <si>
    <t>PS/G</t>
  </si>
  <si>
    <t>PS/60</t>
  </si>
  <si>
    <t>DIA</t>
  </si>
  <si>
    <t>OGIT</t>
  </si>
  <si>
    <t>DIT</t>
  </si>
  <si>
    <t>RPM</t>
  </si>
  <si>
    <t>OGVT</t>
  </si>
  <si>
    <t>DGVT</t>
  </si>
  <si>
    <t>SGVT</t>
  </si>
  <si>
    <t>GVT</t>
  </si>
  <si>
    <t>GVT/G</t>
  </si>
  <si>
    <t>GVT/60</t>
  </si>
  <si>
    <t>ShotDist</t>
  </si>
  <si>
    <t>Crossbar</t>
  </si>
  <si>
    <t>Post</t>
  </si>
  <si>
    <t>OverNet</t>
  </si>
  <si>
    <t>WideOfNet</t>
  </si>
  <si>
    <t>Backhand</t>
  </si>
  <si>
    <t>Deflected</t>
  </si>
  <si>
    <t>Slap</t>
  </si>
  <si>
    <t>Snap</t>
  </si>
  <si>
    <t>Tipped</t>
  </si>
  <si>
    <t>Wraparound</t>
  </si>
  <si>
    <t>Wrist</t>
  </si>
  <si>
    <r>
      <rPr>
        <rFont val="Arial"/>
        <b/>
        <color theme="1"/>
        <sz val="8.0"/>
      </rPr>
      <t>1</t>
    </r>
    <r>
      <rPr>
        <rFont val="Arial"/>
        <b/>
        <color theme="1"/>
        <sz val="8.0"/>
        <vertAlign val="superscript"/>
      </rPr>
      <t>st</t>
    </r>
    <r>
      <rPr>
        <rFont val="Arial"/>
        <b/>
        <color theme="1"/>
        <sz val="8.0"/>
      </rPr>
      <t xml:space="preserve"> Star</t>
    </r>
  </si>
  <si>
    <r>
      <rPr>
        <rFont val="Arial"/>
        <b/>
        <color theme="1"/>
        <sz val="8.0"/>
      </rPr>
      <t>2</t>
    </r>
    <r>
      <rPr>
        <rFont val="Arial"/>
        <b/>
        <color theme="1"/>
        <sz val="8.0"/>
        <vertAlign val="superscript"/>
      </rPr>
      <t>nd</t>
    </r>
    <r>
      <rPr>
        <rFont val="Arial"/>
        <b/>
        <color theme="1"/>
        <sz val="8.0"/>
      </rPr>
      <t xml:space="preserve"> Star</t>
    </r>
  </si>
  <si>
    <r>
      <rPr>
        <rFont val="Arial"/>
        <b/>
        <color theme="1"/>
        <sz val="8.0"/>
      </rPr>
      <t>3</t>
    </r>
    <r>
      <rPr>
        <rFont val="Arial"/>
        <b/>
        <color theme="1"/>
        <sz val="8.0"/>
        <vertAlign val="superscript"/>
      </rPr>
      <t>rd</t>
    </r>
    <r>
      <rPr>
        <rFont val="Arial"/>
        <b/>
        <color theme="1"/>
        <sz val="8.0"/>
      </rPr>
      <t xml:space="preserve"> Star</t>
    </r>
  </si>
  <si>
    <t>Days</t>
  </si>
  <si>
    <t>Ginj</t>
  </si>
  <si>
    <t>Injury</t>
  </si>
  <si>
    <t>Salary</t>
  </si>
  <si>
    <t>Cap Hit</t>
  </si>
  <si>
    <t>Cap Cost</t>
  </si>
  <si>
    <t>CHIP</t>
  </si>
  <si>
    <t>Bonuses</t>
  </si>
  <si>
    <t>GVS</t>
  </si>
  <si>
    <t>1987-02-25</t>
  </si>
  <si>
    <t>Muskegon</t>
  </si>
  <si>
    <t>MI</t>
  </si>
  <si>
    <t>USA</t>
  </si>
  <si>
    <t>L</t>
  </si>
  <si>
    <t>Justin</t>
  </si>
  <si>
    <t>Abdelkader</t>
  </si>
  <si>
    <t>DET</t>
  </si>
  <si>
    <t>LW/RW/C</t>
  </si>
  <si>
    <t xml:space="preserve"> </t>
  </si>
  <si>
    <t>31.1%</t>
  </si>
  <si>
    <t>37.7%</t>
  </si>
  <si>
    <t>68.9%</t>
  </si>
  <si>
    <t>1991-12-01</t>
  </si>
  <si>
    <t>Johnston</t>
  </si>
  <si>
    <t>RI</t>
  </si>
  <si>
    <t>R</t>
  </si>
  <si>
    <t>Y</t>
  </si>
  <si>
    <t>Noel</t>
  </si>
  <si>
    <t>Acciari</t>
  </si>
  <si>
    <t>BOS</t>
  </si>
  <si>
    <t>C</t>
  </si>
  <si>
    <t>0.0%</t>
  </si>
  <si>
    <t>100.0%</t>
  </si>
  <si>
    <t>1992-04-30</t>
  </si>
  <si>
    <t>Morristown</t>
  </si>
  <si>
    <t>NJ</t>
  </si>
  <si>
    <t>Kenny</t>
  </si>
  <si>
    <t>Agostino</t>
  </si>
  <si>
    <t>CGY</t>
  </si>
  <si>
    <t>LW</t>
  </si>
  <si>
    <t>1991-01-03</t>
  </si>
  <si>
    <t>Kleinburg</t>
  </si>
  <si>
    <t>ON</t>
  </si>
  <si>
    <t>CAN</t>
  </si>
  <si>
    <t>Andrew</t>
  </si>
  <si>
    <t>Agozzino</t>
  </si>
  <si>
    <t>COL</t>
  </si>
  <si>
    <t>LW/C</t>
  </si>
  <si>
    <t>1988-09-24</t>
  </si>
  <si>
    <t>Burnaby</t>
  </si>
  <si>
    <t>BC</t>
  </si>
  <si>
    <t>Karl</t>
  </si>
  <si>
    <t>Alzner</t>
  </si>
  <si>
    <t>WSH</t>
  </si>
  <si>
    <t>D</t>
  </si>
  <si>
    <t>7.8%</t>
  </si>
  <si>
    <t>33.3%</t>
  </si>
  <si>
    <t>41.2%</t>
  </si>
  <si>
    <t>1994-05-07</t>
  </si>
  <si>
    <t>Burlington</t>
  </si>
  <si>
    <t>Josh</t>
  </si>
  <si>
    <t>Anderson</t>
  </si>
  <si>
    <t>CBJ</t>
  </si>
  <si>
    <t>RW/LW</t>
  </si>
  <si>
    <t>20.0%</t>
  </si>
  <si>
    <t>60.0%</t>
  </si>
  <si>
    <t>80.0%</t>
  </si>
  <si>
    <t>1989-02-05</t>
  </si>
  <si>
    <t>Munkedal</t>
  </si>
  <si>
    <t>SWE</t>
  </si>
  <si>
    <t>Joakim</t>
  </si>
  <si>
    <t>Andersson</t>
  </si>
  <si>
    <t>40.0%</t>
  </si>
  <si>
    <t>1991-05-17</t>
  </si>
  <si>
    <t>Pickering</t>
  </si>
  <si>
    <t>Andy</t>
  </si>
  <si>
    <t>Andreoff</t>
  </si>
  <si>
    <t>LAK</t>
  </si>
  <si>
    <t>53.3%</t>
  </si>
  <si>
    <t>13.3%</t>
  </si>
  <si>
    <t>66.7%</t>
  </si>
  <si>
    <t>1993-03-21</t>
  </si>
  <si>
    <t>Zurich</t>
  </si>
  <si>
    <t>CHE</t>
  </si>
  <si>
    <t>Sven</t>
  </si>
  <si>
    <t>Andrighetto</t>
  </si>
  <si>
    <t>MTL</t>
  </si>
  <si>
    <t>25.9%</t>
  </si>
  <si>
    <t>37.0%</t>
  </si>
  <si>
    <t>63.0%</t>
  </si>
  <si>
    <t>Upper body</t>
  </si>
  <si>
    <t>1985-06-27</t>
  </si>
  <si>
    <t>Woodbridge</t>
  </si>
  <si>
    <t>Mike</t>
  </si>
  <si>
    <t>Angelidis</t>
  </si>
  <si>
    <t>TBL</t>
  </si>
  <si>
    <t>50.0%</t>
  </si>
  <si>
    <t>1988-05-24</t>
  </si>
  <si>
    <t>Yaroslavl</t>
  </si>
  <si>
    <t>RUS</t>
  </si>
  <si>
    <t>Artem</t>
  </si>
  <si>
    <t>Anisimov</t>
  </si>
  <si>
    <t>CHI</t>
  </si>
  <si>
    <t>25.6%</t>
  </si>
  <si>
    <t>28.2%</t>
  </si>
  <si>
    <t>53.8%</t>
  </si>
  <si>
    <t>Upper body, Lower body, Illness</t>
  </si>
  <si>
    <t>1992-10-06</t>
  </si>
  <si>
    <t>Regina</t>
  </si>
  <si>
    <t>SK</t>
  </si>
  <si>
    <t>Archibald</t>
  </si>
  <si>
    <t>PIT</t>
  </si>
  <si>
    <t>1988-08-12</t>
  </si>
  <si>
    <t>Milford</t>
  </si>
  <si>
    <t>CT</t>
  </si>
  <si>
    <t>Mark</t>
  </si>
  <si>
    <t>Arcobello</t>
  </si>
  <si>
    <t>TOR</t>
  </si>
  <si>
    <t>RW/C</t>
  </si>
  <si>
    <t>25.0%</t>
  </si>
  <si>
    <t>8.3%</t>
  </si>
  <si>
    <t>1993-05-31</t>
  </si>
  <si>
    <t>Pori</t>
  </si>
  <si>
    <t>FIN</t>
  </si>
  <si>
    <t>Joel</t>
  </si>
  <si>
    <t>Armia</t>
  </si>
  <si>
    <t>WPG</t>
  </si>
  <si>
    <t>RW</t>
  </si>
  <si>
    <t>26.7%</t>
  </si>
  <si>
    <t>Lower body</t>
  </si>
  <si>
    <t>1993-04-08</t>
  </si>
  <si>
    <t>SkellefteÃ¥</t>
  </si>
  <si>
    <t>Viktor</t>
  </si>
  <si>
    <t>Arvidsson</t>
  </si>
  <si>
    <t>NSH</t>
  </si>
  <si>
    <t>LW/RW</t>
  </si>
  <si>
    <t>1994-08-06</t>
  </si>
  <si>
    <t>London</t>
  </si>
  <si>
    <t>Andreas</t>
  </si>
  <si>
    <t>Athanasiou</t>
  </si>
  <si>
    <t>C/LW</t>
  </si>
  <si>
    <t>93.3%</t>
  </si>
  <si>
    <t>1989-06-05</t>
  </si>
  <si>
    <t>Riverside</t>
  </si>
  <si>
    <t>Cam</t>
  </si>
  <si>
    <t>Atkinson</t>
  </si>
  <si>
    <t>40.9%</t>
  </si>
  <si>
    <t>39.4%</t>
  </si>
  <si>
    <t>80.3%</t>
  </si>
  <si>
    <t>1984-05-01</t>
  </si>
  <si>
    <t>Minneapolis</t>
  </si>
  <si>
    <t>MN</t>
  </si>
  <si>
    <t>David</t>
  </si>
  <si>
    <t>Backes</t>
  </si>
  <si>
    <t>STL</t>
  </si>
  <si>
    <t>C/RW</t>
  </si>
  <si>
    <t>31.3%</t>
  </si>
  <si>
    <t>35.8%</t>
  </si>
  <si>
    <t>67.2%</t>
  </si>
  <si>
    <t>1989-03-17</t>
  </si>
  <si>
    <t>Vasteras</t>
  </si>
  <si>
    <t>Mikael</t>
  </si>
  <si>
    <t>Backlund</t>
  </si>
  <si>
    <t>33.9%</t>
  </si>
  <si>
    <t>41.9%</t>
  </si>
  <si>
    <t>75.8%</t>
  </si>
  <si>
    <t>1987-11-23</t>
  </si>
  <si>
    <t>GÃ¤vle</t>
  </si>
  <si>
    <t>Nicklas</t>
  </si>
  <si>
    <t>Backstrom</t>
  </si>
  <si>
    <t>25.3%</t>
  </si>
  <si>
    <t>63.3%</t>
  </si>
  <si>
    <t>88.6%</t>
  </si>
  <si>
    <t>Upper body, Hip</t>
  </si>
  <si>
    <t>1992-10-05</t>
  </si>
  <si>
    <t>Bern</t>
  </si>
  <si>
    <t>Baertschi</t>
  </si>
  <si>
    <t>VAN</t>
  </si>
  <si>
    <t>41.7%</t>
  </si>
  <si>
    <t>36.1%</t>
  </si>
  <si>
    <t>77.8%</t>
  </si>
  <si>
    <t>Lower body, Neck</t>
  </si>
  <si>
    <t>1989-10-02</t>
  </si>
  <si>
    <t>Bowmanville</t>
  </si>
  <si>
    <t>Bailey</t>
  </si>
  <si>
    <t>NYI</t>
  </si>
  <si>
    <t>27.9%</t>
  </si>
  <si>
    <t>46.5%</t>
  </si>
  <si>
    <t>74.4%</t>
  </si>
  <si>
    <t>1995-07-01</t>
  </si>
  <si>
    <t>Buffalo</t>
  </si>
  <si>
    <t>NY</t>
  </si>
  <si>
    <t>BUF</t>
  </si>
  <si>
    <t>1990-03-23</t>
  </si>
  <si>
    <t>Montreal</t>
  </si>
  <si>
    <t>QC</t>
  </si>
  <si>
    <t>Barberio</t>
  </si>
  <si>
    <t>10.5%</t>
  </si>
  <si>
    <t>42.1%</t>
  </si>
  <si>
    <t>52.6%</t>
  </si>
  <si>
    <t>Concussion</t>
  </si>
  <si>
    <t>1995-09-02</t>
  </si>
  <si>
    <t>Tampere</t>
  </si>
  <si>
    <t>Aleksander</t>
  </si>
  <si>
    <t>Barkov</t>
  </si>
  <si>
    <t>FLA</t>
  </si>
  <si>
    <t>43.7%</t>
  </si>
  <si>
    <t>83.1%</t>
  </si>
  <si>
    <t>Upper body, Wrist</t>
  </si>
  <si>
    <t>1991-07-26</t>
  </si>
  <si>
    <t>Victoria</t>
  </si>
  <si>
    <t>Tyson</t>
  </si>
  <si>
    <t>Barrie</t>
  </si>
  <si>
    <t>15.1%</t>
  </si>
  <si>
    <t>57.0%</t>
  </si>
  <si>
    <t>Flu</t>
  </si>
  <si>
    <t>1988-06-04</t>
  </si>
  <si>
    <t>Pittsburgh</t>
  </si>
  <si>
    <t>PA</t>
  </si>
  <si>
    <t>Matt</t>
  </si>
  <si>
    <t>Bartkowski</t>
  </si>
  <si>
    <t>14.0%</t>
  </si>
  <si>
    <t>Illness</t>
  </si>
  <si>
    <t>1988-02-17</t>
  </si>
  <si>
    <t>Ottawa</t>
  </si>
  <si>
    <t>Victor</t>
  </si>
  <si>
    <t>Bartley</t>
  </si>
  <si>
    <t>NSH, MTL</t>
  </si>
  <si>
    <t>1987-01-07</t>
  </si>
  <si>
    <t>Owen Sound</t>
  </si>
  <si>
    <t>Cody</t>
  </si>
  <si>
    <t>Bass</t>
  </si>
  <si>
    <t>1992-05-04</t>
  </si>
  <si>
    <t>Toronto</t>
  </si>
  <si>
    <t>Kyle</t>
  </si>
  <si>
    <t>Baun</t>
  </si>
  <si>
    <t>1985-10-16</t>
  </si>
  <si>
    <t>Calgary</t>
  </si>
  <si>
    <t>AB</t>
  </si>
  <si>
    <t>Jay</t>
  </si>
  <si>
    <t>Beagle</t>
  </si>
  <si>
    <t>47.4%</t>
  </si>
  <si>
    <t>89.5%</t>
  </si>
  <si>
    <t>Lower body, Upper body</t>
  </si>
  <si>
    <t>1980-06-04</t>
  </si>
  <si>
    <t>Sorel</t>
  </si>
  <si>
    <t>Francois</t>
  </si>
  <si>
    <t>Beauchemin</t>
  </si>
  <si>
    <t>11.3%</t>
  </si>
  <si>
    <t>36.6%</t>
  </si>
  <si>
    <t>47.9%</t>
  </si>
  <si>
    <t>1992-12-05</t>
  </si>
  <si>
    <t>Strathroy</t>
  </si>
  <si>
    <t>Nathan</t>
  </si>
  <si>
    <t>Beaulieu</t>
  </si>
  <si>
    <t>5.0%</t>
  </si>
  <si>
    <t>42.5%</t>
  </si>
  <si>
    <t>47.5%</t>
  </si>
  <si>
    <t>Thumb, Lower body</t>
  </si>
  <si>
    <t>1991-05-13</t>
  </si>
  <si>
    <t>St. Catharines</t>
  </si>
  <si>
    <t>Taylor</t>
  </si>
  <si>
    <t>Beck</t>
  </si>
  <si>
    <t>1988-06-07</t>
  </si>
  <si>
    <t>Windsor</t>
  </si>
  <si>
    <t>Beleskey</t>
  </si>
  <si>
    <t>26.3%</t>
  </si>
  <si>
    <t>38.6%</t>
  </si>
  <si>
    <t>64.9%</t>
  </si>
  <si>
    <t>1985-03-06</t>
  </si>
  <si>
    <t>Le Blanc-Mesnil</t>
  </si>
  <si>
    <t>FRA</t>
  </si>
  <si>
    <t>Pierre-Edouard</t>
  </si>
  <si>
    <t>Bellemare</t>
  </si>
  <si>
    <t>PHI</t>
  </si>
  <si>
    <t>82.4%</t>
  </si>
  <si>
    <t>1989-07-18</t>
  </si>
  <si>
    <t>Jamie</t>
  </si>
  <si>
    <t>Benn</t>
  </si>
  <si>
    <t>DAL</t>
  </si>
  <si>
    <t>46.2%</t>
  </si>
  <si>
    <t>85.6%</t>
  </si>
  <si>
    <t>1987-07-26</t>
  </si>
  <si>
    <t>Jordie</t>
  </si>
  <si>
    <t>7.3%</t>
  </si>
  <si>
    <t>22.0%</t>
  </si>
  <si>
    <t>29.3%</t>
  </si>
  <si>
    <t>Lower body, Illness</t>
  </si>
  <si>
    <t>1991-11-27</t>
  </si>
  <si>
    <t>Gardena</t>
  </si>
  <si>
    <t>CA</t>
  </si>
  <si>
    <t>Beau</t>
  </si>
  <si>
    <t>Bennett</t>
  </si>
  <si>
    <t>Undisclosed, Upper body</t>
  </si>
  <si>
    <t>1996-06-20</t>
  </si>
  <si>
    <t>Holland Landing</t>
  </si>
  <si>
    <t>Sam</t>
  </si>
  <si>
    <t>35.3%</t>
  </si>
  <si>
    <t>70.6%</t>
  </si>
  <si>
    <t>1984-01-06</t>
  </si>
  <si>
    <t>St. Albert</t>
  </si>
  <si>
    <t>Andre</t>
  </si>
  <si>
    <t>Benoit</t>
  </si>
  <si>
    <t>1985-07-24</t>
  </si>
  <si>
    <t>Ancienne-Lorette</t>
  </si>
  <si>
    <t>Patrice</t>
  </si>
  <si>
    <t>Bergeron</t>
  </si>
  <si>
    <t>43.4%</t>
  </si>
  <si>
    <t>81.9%</t>
  </si>
  <si>
    <t>Undisclosed</t>
  </si>
  <si>
    <t>1988-06-02</t>
  </si>
  <si>
    <t>VÃ¤sterÃ¥s</t>
  </si>
  <si>
    <t>Patrik</t>
  </si>
  <si>
    <t>Berglund</t>
  </si>
  <si>
    <t>20.8%</t>
  </si>
  <si>
    <t>62.5%</t>
  </si>
  <si>
    <t>Shoulder</t>
  </si>
  <si>
    <t>1985-03-31</t>
  </si>
  <si>
    <t>Quebec City</t>
  </si>
  <si>
    <t>Steve</t>
  </si>
  <si>
    <t>Bernier</t>
  </si>
  <si>
    <t>12.5%</t>
  </si>
  <si>
    <t>75.0%</t>
  </si>
  <si>
    <t>1994-04-05</t>
  </si>
  <si>
    <t>Fribourg</t>
  </si>
  <si>
    <t>Christoph</t>
  </si>
  <si>
    <t>Bertschy</t>
  </si>
  <si>
    <t>MIN</t>
  </si>
  <si>
    <t>1986-03-09</t>
  </si>
  <si>
    <t>Bryan</t>
  </si>
  <si>
    <t>Bickell</t>
  </si>
  <si>
    <t>1988-04-04</t>
  </si>
  <si>
    <t>Alex</t>
  </si>
  <si>
    <t>Biega</t>
  </si>
  <si>
    <t>1981-06-16</t>
  </si>
  <si>
    <t>Grimsby</t>
  </si>
  <si>
    <t>Kevin</t>
  </si>
  <si>
    <t>Bieksa</t>
  </si>
  <si>
    <t>ANA</t>
  </si>
  <si>
    <t>8.0%</t>
  </si>
  <si>
    <t>30.0%</t>
  </si>
  <si>
    <t>Upper body, Lower body</t>
  </si>
  <si>
    <t>1995-02-22</t>
  </si>
  <si>
    <t>Orillia</t>
  </si>
  <si>
    <t>Chris</t>
  </si>
  <si>
    <t>Bigras</t>
  </si>
  <si>
    <t>11.1%</t>
  </si>
  <si>
    <t>22.2%</t>
  </si>
  <si>
    <t>Foot, Concussion</t>
  </si>
  <si>
    <t>1990-07-15</t>
  </si>
  <si>
    <t>Island Park</t>
  </si>
  <si>
    <t>Anthony</t>
  </si>
  <si>
    <t>Bitetto</t>
  </si>
  <si>
    <t>9.1%</t>
  </si>
  <si>
    <t>45.5%</t>
  </si>
  <si>
    <t>54.5%</t>
  </si>
  <si>
    <t>1995-04-10</t>
  </si>
  <si>
    <t>Herning</t>
  </si>
  <si>
    <t>DNK</t>
  </si>
  <si>
    <t>Oliver</t>
  </si>
  <si>
    <t>Bjorkstrand</t>
  </si>
  <si>
    <t>1992-07-17</t>
  </si>
  <si>
    <t>Nick</t>
  </si>
  <si>
    <t>Bjugstad</t>
  </si>
  <si>
    <t>38.0%</t>
  </si>
  <si>
    <t>68.0%</t>
  </si>
  <si>
    <t>1994-07-18</t>
  </si>
  <si>
    <t>Markham</t>
  </si>
  <si>
    <t>Joseph</t>
  </si>
  <si>
    <t>Blandisi</t>
  </si>
  <si>
    <t>NJD</t>
  </si>
  <si>
    <t>17.2%</t>
  </si>
  <si>
    <t>41.4%</t>
  </si>
  <si>
    <t>58.6%</t>
  </si>
  <si>
    <t>1986-12-15</t>
  </si>
  <si>
    <t>Blunden</t>
  </si>
  <si>
    <t>42.9%</t>
  </si>
  <si>
    <t>28.6%</t>
  </si>
  <si>
    <t>71.4%</t>
  </si>
  <si>
    <t>1988-07-11</t>
  </si>
  <si>
    <t>Drumheller</t>
  </si>
  <si>
    <t>Bodnarchuk</t>
  </si>
  <si>
    <t>CBJ, COL</t>
  </si>
  <si>
    <t>1989-12-16</t>
  </si>
  <si>
    <t>Brondby</t>
  </si>
  <si>
    <t>Mikkel</t>
  </si>
  <si>
    <t>Boedker</t>
  </si>
  <si>
    <t>ARI, COL</t>
  </si>
  <si>
    <t>25.8%</t>
  </si>
  <si>
    <t>51.5%</t>
  </si>
  <si>
    <t>77.3%</t>
  </si>
  <si>
    <t>Massena</t>
  </si>
  <si>
    <t>Zach</t>
  </si>
  <si>
    <t>Bogosian</t>
  </si>
  <si>
    <t>13.5%</t>
  </si>
  <si>
    <t>32.7%</t>
  </si>
  <si>
    <t>1986-05-13</t>
  </si>
  <si>
    <t>Charlotte</t>
  </si>
  <si>
    <t>NC</t>
  </si>
  <si>
    <t>Jared</t>
  </si>
  <si>
    <t>Boll</t>
  </si>
  <si>
    <t>Neck, Foot</t>
  </si>
  <si>
    <t>1986-06-05</t>
  </si>
  <si>
    <t>Mimico</t>
  </si>
  <si>
    <t>Dave</t>
  </si>
  <si>
    <t>Bolland</t>
  </si>
  <si>
    <t>44.4%</t>
  </si>
  <si>
    <t>55.6%</t>
  </si>
  <si>
    <t>Lower body, Hand</t>
  </si>
  <si>
    <t>1987-01-31</t>
  </si>
  <si>
    <t>St. Charles</t>
  </si>
  <si>
    <t>MO</t>
  </si>
  <si>
    <t>Brandon</t>
  </si>
  <si>
    <t>Bollig</t>
  </si>
  <si>
    <t>1988-04-20</t>
  </si>
  <si>
    <t>Hartford</t>
  </si>
  <si>
    <t>Bonino</t>
  </si>
  <si>
    <t>23.1%</t>
  </si>
  <si>
    <t>51.3%</t>
  </si>
  <si>
    <t>Hand, Illness, Undisclosed</t>
  </si>
  <si>
    <t>1989-07-12</t>
  </si>
  <si>
    <t>Borowiecki</t>
  </si>
  <si>
    <t>OTT</t>
  </si>
  <si>
    <t>4.3%</t>
  </si>
  <si>
    <t>8.7%</t>
  </si>
  <si>
    <t>Knee, Upper body</t>
  </si>
  <si>
    <t>1989-03-18</t>
  </si>
  <si>
    <t>Thunder Bay</t>
  </si>
  <si>
    <t>Robert</t>
  </si>
  <si>
    <t>Bortuzzo</t>
  </si>
  <si>
    <t>14.3%</t>
  </si>
  <si>
    <t>7.1%</t>
  </si>
  <si>
    <t>21.4%</t>
  </si>
  <si>
    <t>1993-09-08</t>
  </si>
  <si>
    <t>Lansing</t>
  </si>
  <si>
    <t>Reid</t>
  </si>
  <si>
    <t>Boucher</t>
  </si>
  <si>
    <t>34.8%</t>
  </si>
  <si>
    <t>47.8%</t>
  </si>
  <si>
    <t>82.6%</t>
  </si>
  <si>
    <t>1976-08-17</t>
  </si>
  <si>
    <t>Halifax</t>
  </si>
  <si>
    <t>NS</t>
  </si>
  <si>
    <t>Eric</t>
  </si>
  <si>
    <t>Boulton</t>
  </si>
  <si>
    <t>1990-03-25</t>
  </si>
  <si>
    <t>Provost</t>
  </si>
  <si>
    <t>Lance</t>
  </si>
  <si>
    <t>Bouma</t>
  </si>
  <si>
    <t>15.4%</t>
  </si>
  <si>
    <t>38.5%</t>
  </si>
  <si>
    <t>Oblique, Leg</t>
  </si>
  <si>
    <t>1990-09-23</t>
  </si>
  <si>
    <t>Rimouski</t>
  </si>
  <si>
    <t>Gabriel</t>
  </si>
  <si>
    <t>Bourque</t>
  </si>
  <si>
    <t>57.1%</t>
  </si>
  <si>
    <t>Upper body, Undisclosed</t>
  </si>
  <si>
    <t>1981-12-10</t>
  </si>
  <si>
    <t>Lac La Biche</t>
  </si>
  <si>
    <t>Rene</t>
  </si>
  <si>
    <t>35.7%</t>
  </si>
  <si>
    <t>1983-09-27</t>
  </si>
  <si>
    <t>Edmonton</t>
  </si>
  <si>
    <t>Bouwmeester</t>
  </si>
  <si>
    <t>6.4%</t>
  </si>
  <si>
    <t>34.0%</t>
  </si>
  <si>
    <t>40.4%</t>
  </si>
  <si>
    <t>1984-01-19</t>
  </si>
  <si>
    <t>Johnny</t>
  </si>
  <si>
    <t>Boychuk</t>
  </si>
  <si>
    <t>15.0%</t>
  </si>
  <si>
    <t>1982-04-17</t>
  </si>
  <si>
    <t>Mississauga</t>
  </si>
  <si>
    <t>Brad</t>
  </si>
  <si>
    <t>Boyes</t>
  </si>
  <si>
    <t>24.2%</t>
  </si>
  <si>
    <t>48.5%</t>
  </si>
  <si>
    <t>72.7%</t>
  </si>
  <si>
    <t>Shoulder, Upper body</t>
  </si>
  <si>
    <t>1984-12-18</t>
  </si>
  <si>
    <t>Hingham</t>
  </si>
  <si>
    <t>MA</t>
  </si>
  <si>
    <t>Brian</t>
  </si>
  <si>
    <t>Boyle</t>
  </si>
  <si>
    <t>22.6%</t>
  </si>
  <si>
    <t>64.5%</t>
  </si>
  <si>
    <t>Lower body, Upper body, Undisclosed</t>
  </si>
  <si>
    <t>1976-07-12</t>
  </si>
  <si>
    <t>Dan</t>
  </si>
  <si>
    <t>NYR</t>
  </si>
  <si>
    <t>16.1%</t>
  </si>
  <si>
    <t>38.7%</t>
  </si>
  <si>
    <t>1986-03-19</t>
  </si>
  <si>
    <t>Tyler</t>
  </si>
  <si>
    <t>Bozak</t>
  </si>
  <si>
    <t>54.8%</t>
  </si>
  <si>
    <t>83.3%</t>
  </si>
  <si>
    <t>1987-09-22</t>
  </si>
  <si>
    <t>Hull</t>
  </si>
  <si>
    <t>Derick</t>
  </si>
  <si>
    <t>Brassard</t>
  </si>
  <si>
    <t>34.2%</t>
  </si>
  <si>
    <t>39.2%</t>
  </si>
  <si>
    <t>73.4%</t>
  </si>
  <si>
    <t>Flu, Illness</t>
  </si>
  <si>
    <t>1987-02-10</t>
  </si>
  <si>
    <t>Braun</t>
  </si>
  <si>
    <t>SJS</t>
  </si>
  <si>
    <t>7.0%</t>
  </si>
  <si>
    <t>Elbow</t>
  </si>
  <si>
    <t>1989-04-03</t>
  </si>
  <si>
    <t>Willingboro</t>
  </si>
  <si>
    <t>TJ</t>
  </si>
  <si>
    <t>Brennan</t>
  </si>
  <si>
    <t>1992-02-25</t>
  </si>
  <si>
    <t>Everett</t>
  </si>
  <si>
    <t>Connor</t>
  </si>
  <si>
    <t>Brickley</t>
  </si>
  <si>
    <t>1990-06-07</t>
  </si>
  <si>
    <t>Chatham</t>
  </si>
  <si>
    <t>Brodie</t>
  </si>
  <si>
    <t>7.4%</t>
  </si>
  <si>
    <t>48.1%</t>
  </si>
  <si>
    <t>Upper body, Hand</t>
  </si>
  <si>
    <t>1993-07-12</t>
  </si>
  <si>
    <t>Karlstad</t>
  </si>
  <si>
    <t>Jonas</t>
  </si>
  <si>
    <t>Brodin</t>
  </si>
  <si>
    <t>6.5%</t>
  </si>
  <si>
    <t>Foot, Illness</t>
  </si>
  <si>
    <t>1984-05-25</t>
  </si>
  <si>
    <t>St. Paul</t>
  </si>
  <si>
    <t>Brodziak</t>
  </si>
  <si>
    <t>23.5%</t>
  </si>
  <si>
    <t>64.7%</t>
  </si>
  <si>
    <t>1985-08-17</t>
  </si>
  <si>
    <t>Vancouver</t>
  </si>
  <si>
    <t>Troy</t>
  </si>
  <si>
    <t>Brouwer</t>
  </si>
  <si>
    <t>31.6%</t>
  </si>
  <si>
    <t>36.8%</t>
  </si>
  <si>
    <t>68.4%</t>
  </si>
  <si>
    <t>1991-02-03</t>
  </si>
  <si>
    <t>Flower Mound</t>
  </si>
  <si>
    <t>TX</t>
  </si>
  <si>
    <t>Brown</t>
  </si>
  <si>
    <t>1994-01-14</t>
  </si>
  <si>
    <t>1984-11-04</t>
  </si>
  <si>
    <t>Ithaca</t>
  </si>
  <si>
    <t>Dustin</t>
  </si>
  <si>
    <t>32.4%</t>
  </si>
  <si>
    <t>1990-07-02</t>
  </si>
  <si>
    <t>Burnsville</t>
  </si>
  <si>
    <t>J.T.</t>
  </si>
  <si>
    <t>38.9%</t>
  </si>
  <si>
    <t>61.1%</t>
  </si>
  <si>
    <t>1985-06-24</t>
  </si>
  <si>
    <t>Chicago</t>
  </si>
  <si>
    <t>IL</t>
  </si>
  <si>
    <t>SJS, MTL</t>
  </si>
  <si>
    <t>37.5%</t>
  </si>
  <si>
    <t>1992-05-29</t>
  </si>
  <si>
    <t>Bloomfield Hills</t>
  </si>
  <si>
    <t>Patrick</t>
  </si>
  <si>
    <t>CAR</t>
  </si>
  <si>
    <t>16.7%</t>
  </si>
  <si>
    <t>1992-04-26</t>
  </si>
  <si>
    <t>Prince George</t>
  </si>
  <si>
    <t>Brett</t>
  </si>
  <si>
    <t>Bulmer</t>
  </si>
  <si>
    <t>1995-02-09</t>
  </si>
  <si>
    <t>Klagenfurt</t>
  </si>
  <si>
    <t>AUT</t>
  </si>
  <si>
    <t>Burakovsky</t>
  </si>
  <si>
    <t>35.4%</t>
  </si>
  <si>
    <t>43.8%</t>
  </si>
  <si>
    <t>79.2%</t>
  </si>
  <si>
    <t>1991-10-21</t>
  </si>
  <si>
    <t>Kazan</t>
  </si>
  <si>
    <t>Alexander</t>
  </si>
  <si>
    <t>Burmistrov</t>
  </si>
  <si>
    <t>45.2%</t>
  </si>
  <si>
    <t>67.7%</t>
  </si>
  <si>
    <t>1985-03-09</t>
  </si>
  <si>
    <t>Brent</t>
  </si>
  <si>
    <t>Burns</t>
  </si>
  <si>
    <t>D/RW</t>
  </si>
  <si>
    <t>23.7%</t>
  </si>
  <si>
    <t>65.8%</t>
  </si>
  <si>
    <t>1981-04-11</t>
  </si>
  <si>
    <t>Pincourt</t>
  </si>
  <si>
    <t>Alexandre</t>
  </si>
  <si>
    <t>Burrows</t>
  </si>
  <si>
    <t>32.1%</t>
  </si>
  <si>
    <t>46.4%</t>
  </si>
  <si>
    <t>78.6%</t>
  </si>
  <si>
    <t>1986-10-27</t>
  </si>
  <si>
    <t>St. Louis</t>
  </si>
  <si>
    <t>Butler</t>
  </si>
  <si>
    <t>1985-03-27</t>
  </si>
  <si>
    <t>Roseau</t>
  </si>
  <si>
    <t>Byfuglien</t>
  </si>
  <si>
    <t>18.3%</t>
  </si>
  <si>
    <t>51.0%</t>
  </si>
  <si>
    <t>1989-04-27</t>
  </si>
  <si>
    <t>Paul</t>
  </si>
  <si>
    <t>Byron</t>
  </si>
  <si>
    <t>31.8%</t>
  </si>
  <si>
    <t>81.8%</t>
  </si>
  <si>
    <t>1985-03-21</t>
  </si>
  <si>
    <t>Rochester</t>
  </si>
  <si>
    <t>Ryan</t>
  </si>
  <si>
    <t>Callahan</t>
  </si>
  <si>
    <t>62.2%</t>
  </si>
  <si>
    <t>1989-12-24</t>
  </si>
  <si>
    <t>MB</t>
  </si>
  <si>
    <t>Calvert</t>
  </si>
  <si>
    <t>31.4%</t>
  </si>
  <si>
    <t>37.1%</t>
  </si>
  <si>
    <t>68.6%</t>
  </si>
  <si>
    <t>Knee</t>
  </si>
  <si>
    <t>1982-06-08</t>
  </si>
  <si>
    <t>Michael</t>
  </si>
  <si>
    <t>Cammalleri</t>
  </si>
  <si>
    <t>86.4%</t>
  </si>
  <si>
    <t>1988-02-04</t>
  </si>
  <si>
    <t>Caledonia</t>
  </si>
  <si>
    <t>Campbell</t>
  </si>
  <si>
    <t>1979-05-23</t>
  </si>
  <si>
    <t>6.6%</t>
  </si>
  <si>
    <t>27.5%</t>
  </si>
  <si>
    <t>34.1%</t>
  </si>
  <si>
    <t>1983-12-17</t>
  </si>
  <si>
    <t>Gregory</t>
  </si>
  <si>
    <t>17.6%</t>
  </si>
  <si>
    <t>47.1%</t>
  </si>
  <si>
    <t>Boston</t>
  </si>
  <si>
    <t>Carey</t>
  </si>
  <si>
    <t>1984-09-25</t>
  </si>
  <si>
    <t>Anchorage</t>
  </si>
  <si>
    <t>AK</t>
  </si>
  <si>
    <t>Matthew</t>
  </si>
  <si>
    <t>Carle</t>
  </si>
  <si>
    <t>5.9%</t>
  </si>
  <si>
    <t>20.6%</t>
  </si>
  <si>
    <t>26.5%</t>
  </si>
  <si>
    <t>Undisclosed, Flu</t>
  </si>
  <si>
    <t>1990-01-10</t>
  </si>
  <si>
    <t>Natick</t>
  </si>
  <si>
    <t>John</t>
  </si>
  <si>
    <t>Carlson</t>
  </si>
  <si>
    <t>12.1%</t>
  </si>
  <si>
    <t>47.0%</t>
  </si>
  <si>
    <t>59.1%</t>
  </si>
  <si>
    <t>1990-11-02</t>
  </si>
  <si>
    <t>Sayabec</t>
  </si>
  <si>
    <t>Jordan</t>
  </si>
  <si>
    <t>Caron</t>
  </si>
  <si>
    <t>1991-01-18</t>
  </si>
  <si>
    <t>Oviedo</t>
  </si>
  <si>
    <t>FL</t>
  </si>
  <si>
    <t>Carpenter</t>
  </si>
  <si>
    <t>1991-11-01</t>
  </si>
  <si>
    <t>Sherwood Park</t>
  </si>
  <si>
    <t>Daniel</t>
  </si>
  <si>
    <t>Carr</t>
  </si>
  <si>
    <t>27.3%</t>
  </si>
  <si>
    <t>1994-04-13</t>
  </si>
  <si>
    <t>Orland Park</t>
  </si>
  <si>
    <t>Carrick</t>
  </si>
  <si>
    <t>WSH, TOR</t>
  </si>
  <si>
    <t>1992-02-04</t>
  </si>
  <si>
    <t>1994-07-04</t>
  </si>
  <si>
    <t>Stouffville</t>
  </si>
  <si>
    <t>Trevor</t>
  </si>
  <si>
    <t>1985-01-01</t>
  </si>
  <si>
    <t>Jeff</t>
  </si>
  <si>
    <t>Carter</t>
  </si>
  <si>
    <t>34.3%</t>
  </si>
  <si>
    <t>54.3%</t>
  </si>
  <si>
    <t>1983-08-03</t>
  </si>
  <si>
    <t>White Bear Lake</t>
  </si>
  <si>
    <t>85.7%</t>
  </si>
  <si>
    <t>Upper body, Hand, Lower body</t>
  </si>
  <si>
    <t>1993-03-09</t>
  </si>
  <si>
    <t>Richmond Hill</t>
  </si>
  <si>
    <t>Catenacci</t>
  </si>
  <si>
    <t>Head</t>
  </si>
  <si>
    <t>1993-12-21</t>
  </si>
  <si>
    <t>Ceci</t>
  </si>
  <si>
    <t>35.6%</t>
  </si>
  <si>
    <t>57.8%</t>
  </si>
  <si>
    <t>1992-04-09</t>
  </si>
  <si>
    <t>Ile Bizard</t>
  </si>
  <si>
    <t>Chaput</t>
  </si>
  <si>
    <t>1977-03-18</t>
  </si>
  <si>
    <t>Trencin</t>
  </si>
  <si>
    <t>SVK</t>
  </si>
  <si>
    <t>Zdeno</t>
  </si>
  <si>
    <t>Chara</t>
  </si>
  <si>
    <t>35.0%</t>
  </si>
  <si>
    <t>46.3%</t>
  </si>
  <si>
    <t>1991-05-09</t>
  </si>
  <si>
    <t>Hamilton</t>
  </si>
  <si>
    <t>Ben</t>
  </si>
  <si>
    <t>Chiarot</t>
  </si>
  <si>
    <t>3.1%</t>
  </si>
  <si>
    <t>28.1%</t>
  </si>
  <si>
    <t>1990-10-01</t>
  </si>
  <si>
    <t>Chiasson</t>
  </si>
  <si>
    <t>1979-05-02</t>
  </si>
  <si>
    <t>Jason</t>
  </si>
  <si>
    <t>Chimera</t>
  </si>
  <si>
    <t>43.5%</t>
  </si>
  <si>
    <t>87.0%</t>
  </si>
  <si>
    <t>1986-02-19</t>
  </si>
  <si>
    <t>Westlock</t>
  </si>
  <si>
    <t>Chipchura</t>
  </si>
  <si>
    <t>ARI</t>
  </si>
  <si>
    <t>1987-04-27</t>
  </si>
  <si>
    <t>Chorney</t>
  </si>
  <si>
    <t>15.6%</t>
  </si>
  <si>
    <t>18.8%</t>
  </si>
  <si>
    <t>1991-02-27</t>
  </si>
  <si>
    <t>Casey</t>
  </si>
  <si>
    <t>Cizikas</t>
  </si>
  <si>
    <t>58.3%</t>
  </si>
  <si>
    <t>80.6%</t>
  </si>
  <si>
    <t>1992-11-24</t>
  </si>
  <si>
    <t>Stockholm</t>
  </si>
  <si>
    <t>Fredrik</t>
  </si>
  <si>
    <t>Claesson</t>
  </si>
  <si>
    <t>1984-03-31</t>
  </si>
  <si>
    <t>Clarkson</t>
  </si>
  <si>
    <t>Undisclosed, Upper body, Back, Lower body</t>
  </si>
  <si>
    <t>1992-10-26</t>
  </si>
  <si>
    <t>Niagara Falls</t>
  </si>
  <si>
    <t>Adam</t>
  </si>
  <si>
    <t>Clendening</t>
  </si>
  <si>
    <t>EDM</t>
  </si>
  <si>
    <t>PIT, EDM</t>
  </si>
  <si>
    <t>5.6%</t>
  </si>
  <si>
    <t>1991-01-13</t>
  </si>
  <si>
    <t>Ayr</t>
  </si>
  <si>
    <t>Clifford</t>
  </si>
  <si>
    <t>1987-04-25</t>
  </si>
  <si>
    <t>Rich</t>
  </si>
  <si>
    <t>Clune</t>
  </si>
  <si>
    <t>1987-11-18</t>
  </si>
  <si>
    <t>Welland</t>
  </si>
  <si>
    <t>Cal</t>
  </si>
  <si>
    <t>Clutterbuck</t>
  </si>
  <si>
    <t>46.9%</t>
  </si>
  <si>
    <t>71.9%</t>
  </si>
  <si>
    <t>Undisclosed, Illness, Upper body</t>
  </si>
  <si>
    <t>1985-02-27</t>
  </si>
  <si>
    <t>Shaunavon</t>
  </si>
  <si>
    <t>Braydon</t>
  </si>
  <si>
    <t>Coburn</t>
  </si>
  <si>
    <t>2.0%</t>
  </si>
  <si>
    <t>18.4%</t>
  </si>
  <si>
    <t>20.4%</t>
  </si>
  <si>
    <t>1987-06-14</t>
  </si>
  <si>
    <t>Cogliano</t>
  </si>
  <si>
    <t>63.9%</t>
  </si>
  <si>
    <t>88.9%</t>
  </si>
  <si>
    <t>1983-01-27</t>
  </si>
  <si>
    <t>Carlo</t>
  </si>
  <si>
    <t>Colaiacovo</t>
  </si>
  <si>
    <t>6.7%</t>
  </si>
  <si>
    <t>1990-01-30</t>
  </si>
  <si>
    <t>Joe</t>
  </si>
  <si>
    <t>Colborne</t>
  </si>
  <si>
    <t>43.9%</t>
  </si>
  <si>
    <t>77.2%</t>
  </si>
  <si>
    <t>Undisclosed, Thumb</t>
  </si>
  <si>
    <t>1989-02-21</t>
  </si>
  <si>
    <t>Ann Arbor</t>
  </si>
  <si>
    <t>Ian</t>
  </si>
  <si>
    <t>Cole</t>
  </si>
  <si>
    <t>1988-12-29</t>
  </si>
  <si>
    <t>Saskatoon</t>
  </si>
  <si>
    <t>Sean</t>
  </si>
  <si>
    <t>Collins</t>
  </si>
  <si>
    <t>1986-02-18</t>
  </si>
  <si>
    <t>Meadow Lake</t>
  </si>
  <si>
    <t>Blake</t>
  </si>
  <si>
    <t>Comeau</t>
  </si>
  <si>
    <t>1986-08-06</t>
  </si>
  <si>
    <t>Trenton</t>
  </si>
  <si>
    <t>Erik</t>
  </si>
  <si>
    <t>Condra</t>
  </si>
  <si>
    <t>57.9%</t>
  </si>
  <si>
    <t>1990-02-23</t>
  </si>
  <si>
    <t>Connauton</t>
  </si>
  <si>
    <t>CBJ, ARI</t>
  </si>
  <si>
    <t>11.6%</t>
  </si>
  <si>
    <t>39.5%</t>
  </si>
  <si>
    <t>1992-05-02</t>
  </si>
  <si>
    <t>Campbell River</t>
  </si>
  <si>
    <t>Connolly</t>
  </si>
  <si>
    <t>19.1%</t>
  </si>
  <si>
    <t>53.2%</t>
  </si>
  <si>
    <t>1994-07-08</t>
  </si>
  <si>
    <t>Copp</t>
  </si>
  <si>
    <t>1990-06-14</t>
  </si>
  <si>
    <t>Moncton</t>
  </si>
  <si>
    <t>NB</t>
  </si>
  <si>
    <t>Cormier</t>
  </si>
  <si>
    <t>1993-03-26</t>
  </si>
  <si>
    <t>Frank</t>
  </si>
  <si>
    <t>Corrado</t>
  </si>
  <si>
    <t>5.3%</t>
  </si>
  <si>
    <t>1993-07-20</t>
  </si>
  <si>
    <t>Belleville</t>
  </si>
  <si>
    <t>Cousins</t>
  </si>
  <si>
    <t>73.3%</t>
  </si>
  <si>
    <t>1989-03-28</t>
  </si>
  <si>
    <t>Guelph</t>
  </si>
  <si>
    <t>Logan</t>
  </si>
  <si>
    <t>Couture</t>
  </si>
  <si>
    <t>28.3%</t>
  </si>
  <si>
    <t>39.6%</t>
  </si>
  <si>
    <t>67.9%</t>
  </si>
  <si>
    <t>Lower body, Leg</t>
  </si>
  <si>
    <t>1992-12-07</t>
  </si>
  <si>
    <t>Phoenix</t>
  </si>
  <si>
    <t>AZ</t>
  </si>
  <si>
    <t>Couturier</t>
  </si>
  <si>
    <t>22.4%</t>
  </si>
  <si>
    <t>79.6%</t>
  </si>
  <si>
    <t>1991-01-25</t>
  </si>
  <si>
    <t>Cowen</t>
  </si>
  <si>
    <t>16.0%</t>
  </si>
  <si>
    <t>Hip, Undisclosed</t>
  </si>
  <si>
    <t>1992-03-02</t>
  </si>
  <si>
    <t>E. Weymouth</t>
  </si>
  <si>
    <t>Charlie</t>
  </si>
  <si>
    <t>Coyle</t>
  </si>
  <si>
    <t>70.0%</t>
  </si>
  <si>
    <t>1985-07-15</t>
  </si>
  <si>
    <t>Prince Albert</t>
  </si>
  <si>
    <t>Cracknell</t>
  </si>
  <si>
    <t>VAN, EDM</t>
  </si>
  <si>
    <t>90.9%</t>
  </si>
  <si>
    <t>1987-08-07</t>
  </si>
  <si>
    <t>Cole Harbour</t>
  </si>
  <si>
    <t>Sidney</t>
  </si>
  <si>
    <t>Crosby</t>
  </si>
  <si>
    <t>84.2%</t>
  </si>
  <si>
    <t>1989-09-12</t>
  </si>
  <si>
    <t>Tommy</t>
  </si>
  <si>
    <t>Cross</t>
  </si>
  <si>
    <t>1976-11-02</t>
  </si>
  <si>
    <t>Virginia</t>
  </si>
  <si>
    <t>Cullen</t>
  </si>
  <si>
    <t>1990-09-13</t>
  </si>
  <si>
    <t>Trail</t>
  </si>
  <si>
    <t>Craig</t>
  </si>
  <si>
    <t>Cunningham</t>
  </si>
  <si>
    <t>1991-07-06</t>
  </si>
  <si>
    <t>Katrineholm</t>
  </si>
  <si>
    <t>Klas</t>
  </si>
  <si>
    <t>Dahlbeck</t>
  </si>
  <si>
    <t>24.0%</t>
  </si>
  <si>
    <t>32.0%</t>
  </si>
  <si>
    <t>1983-10-09</t>
  </si>
  <si>
    <t>Daley</t>
  </si>
  <si>
    <t>CHI, PIT</t>
  </si>
  <si>
    <t>31.9%</t>
  </si>
  <si>
    <t>40.6%</t>
  </si>
  <si>
    <t>1989-11-01</t>
  </si>
  <si>
    <t>Paris</t>
  </si>
  <si>
    <t>Zac</t>
  </si>
  <si>
    <t>Dalpe</t>
  </si>
  <si>
    <t>1993-02-24</t>
  </si>
  <si>
    <t>Victoriaville</t>
  </si>
  <si>
    <t>Phillip</t>
  </si>
  <si>
    <t>Danault</t>
  </si>
  <si>
    <t>CHI, MTL</t>
  </si>
  <si>
    <t>1994-11-30</t>
  </si>
  <si>
    <t>Eisenstadt</t>
  </si>
  <si>
    <t>Marko</t>
  </si>
  <si>
    <t>Dano</t>
  </si>
  <si>
    <t>CHI, WPG</t>
  </si>
  <si>
    <t>1978-07-20</t>
  </si>
  <si>
    <t>Sverdlovsk</t>
  </si>
  <si>
    <t>Pavel</t>
  </si>
  <si>
    <t>Datsyuk</t>
  </si>
  <si>
    <t>86.0%</t>
  </si>
  <si>
    <t>Illness, Ankle</t>
  </si>
  <si>
    <t>1995-03-27</t>
  </si>
  <si>
    <t>Repenigny</t>
  </si>
  <si>
    <t>Laurent</t>
  </si>
  <si>
    <t>Dauphin</t>
  </si>
  <si>
    <t>1991-08-21</t>
  </si>
  <si>
    <t>Lethbridge</t>
  </si>
  <si>
    <t>Davidson</t>
  </si>
  <si>
    <t>12.9%</t>
  </si>
  <si>
    <t>35.5%</t>
  </si>
  <si>
    <t>Undisclosed, Ribs</t>
  </si>
  <si>
    <t>Carp</t>
  </si>
  <si>
    <t>Calvin</t>
  </si>
  <si>
    <t>de Haan</t>
  </si>
  <si>
    <t>4.0%</t>
  </si>
  <si>
    <t>28.0%</t>
  </si>
  <si>
    <t>Undisclosed, Lower body</t>
  </si>
  <si>
    <t>1995-05-20</t>
  </si>
  <si>
    <t>Arvika</t>
  </si>
  <si>
    <t>Jacob</t>
  </si>
  <si>
    <t>De La Rose</t>
  </si>
  <si>
    <t>1995-10-25</t>
  </si>
  <si>
    <t>La Mirada</t>
  </si>
  <si>
    <t>Chase</t>
  </si>
  <si>
    <t>De Leo</t>
  </si>
  <si>
    <t>1990-03-07</t>
  </si>
  <si>
    <t>Detroit</t>
  </si>
  <si>
    <t>Danny</t>
  </si>
  <si>
    <t>DeKeyser</t>
  </si>
  <si>
    <t>19.0%</t>
  </si>
  <si>
    <t>47.6%</t>
  </si>
  <si>
    <t>Foot</t>
  </si>
  <si>
    <t>1990-06-24</t>
  </si>
  <si>
    <t>Del Zotto</t>
  </si>
  <si>
    <t>34.6%</t>
  </si>
  <si>
    <t>Wrist, Upper body</t>
  </si>
  <si>
    <t>1993-05-01</t>
  </si>
  <si>
    <t>Dylan</t>
  </si>
  <si>
    <t>DeMelo</t>
  </si>
  <si>
    <t>10.0%</t>
  </si>
  <si>
    <t>1988-06-09</t>
  </si>
  <si>
    <t>Dorval</t>
  </si>
  <si>
    <t>Demers</t>
  </si>
  <si>
    <t>14.6%</t>
  </si>
  <si>
    <t>Shoulder, Illness, Upper body, Lower body</t>
  </si>
  <si>
    <t>1986-09-14</t>
  </si>
  <si>
    <t>Laurier-Station</t>
  </si>
  <si>
    <t>Desharnais</t>
  </si>
  <si>
    <t>26.2%</t>
  </si>
  <si>
    <t>69.0%</t>
  </si>
  <si>
    <t>1986-07-27</t>
  </si>
  <si>
    <t>Lively</t>
  </si>
  <si>
    <t>Desjardins</t>
  </si>
  <si>
    <t>86.7%</t>
  </si>
  <si>
    <t>1991-02-22</t>
  </si>
  <si>
    <t>LaSalle</t>
  </si>
  <si>
    <t>Nicolas</t>
  </si>
  <si>
    <t>Deslauriers</t>
  </si>
  <si>
    <t>1991-07-27</t>
  </si>
  <si>
    <t>Laval</t>
  </si>
  <si>
    <t>Simon</t>
  </si>
  <si>
    <t>Despres</t>
  </si>
  <si>
    <t>21.1%</t>
  </si>
  <si>
    <t>Undisclosed, Flu, Upper body</t>
  </si>
  <si>
    <t>1993-10-09</t>
  </si>
  <si>
    <t>Di Giuseppe</t>
  </si>
  <si>
    <t>26.9%</t>
  </si>
  <si>
    <t>65.4%</t>
  </si>
  <si>
    <t>Undisclosed, Concussion</t>
  </si>
  <si>
    <t>1995-07-04</t>
  </si>
  <si>
    <t>Georgetown</t>
  </si>
  <si>
    <t>Dickinson</t>
  </si>
  <si>
    <t>1993-07-17</t>
  </si>
  <si>
    <t>Medicine Hat</t>
  </si>
  <si>
    <t>Darren</t>
  </si>
  <si>
    <t>Dietz</t>
  </si>
  <si>
    <t>1990-11-13</t>
  </si>
  <si>
    <t>New Westminster</t>
  </si>
  <si>
    <t>Brenden</t>
  </si>
  <si>
    <t>Dillon</t>
  </si>
  <si>
    <t>4.7%</t>
  </si>
  <si>
    <t>20.9%</t>
  </si>
  <si>
    <t>1976-10-10</t>
  </si>
  <si>
    <t>Halkirk</t>
  </si>
  <si>
    <t>Shane</t>
  </si>
  <si>
    <t>Doan</t>
  </si>
  <si>
    <t>43.1%</t>
  </si>
  <si>
    <t>29.2%</t>
  </si>
  <si>
    <t>72.3%</t>
  </si>
  <si>
    <t>Concussion, Lower body</t>
  </si>
  <si>
    <t>1995-03-02</t>
  </si>
  <si>
    <t>Winnipeg</t>
  </si>
  <si>
    <t>Max</t>
  </si>
  <si>
    <t>Domi</t>
  </si>
  <si>
    <t>45.3%</t>
  </si>
  <si>
    <t>69.3%</t>
  </si>
  <si>
    <t>1992-04-13</t>
  </si>
  <si>
    <t>Raahe</t>
  </si>
  <si>
    <t>Joonas</t>
  </si>
  <si>
    <t>Donskoi</t>
  </si>
  <si>
    <t>21.2%</t>
  </si>
  <si>
    <t>69.2%</t>
  </si>
  <si>
    <t>1986-12-20</t>
  </si>
  <si>
    <t>Kindersley</t>
  </si>
  <si>
    <t>Derek</t>
  </si>
  <si>
    <t>Dorsett</t>
  </si>
  <si>
    <t>21.7%</t>
  </si>
  <si>
    <t>69.6%</t>
  </si>
  <si>
    <t>Upper body, Illness, Flu</t>
  </si>
  <si>
    <t>1989-12-08</t>
  </si>
  <si>
    <t>Drew</t>
  </si>
  <si>
    <t>Doughty</t>
  </si>
  <si>
    <t>15.7%</t>
  </si>
  <si>
    <t>41.6%</t>
  </si>
  <si>
    <t>57.3%</t>
  </si>
  <si>
    <t>1990-05-27</t>
  </si>
  <si>
    <t>Huntsville</t>
  </si>
  <si>
    <t>AL</t>
  </si>
  <si>
    <t>Nic</t>
  </si>
  <si>
    <t>Dowd</t>
  </si>
  <si>
    <t>1987-04-03</t>
  </si>
  <si>
    <t>Newmarket</t>
  </si>
  <si>
    <t>Downie</t>
  </si>
  <si>
    <t>1995-10-27</t>
  </si>
  <si>
    <t>Cologne</t>
  </si>
  <si>
    <t>DEU</t>
  </si>
  <si>
    <t>Leon</t>
  </si>
  <si>
    <t>Draisaitl</t>
  </si>
  <si>
    <t>30.2%</t>
  </si>
  <si>
    <t>50.8%</t>
  </si>
  <si>
    <t>81.0%</t>
  </si>
  <si>
    <t>1995-03-28</t>
  </si>
  <si>
    <t>Ste-Agathe</t>
  </si>
  <si>
    <t>Jonathan</t>
  </si>
  <si>
    <t>Drouin</t>
  </si>
  <si>
    <t>Lower body, Undisclosed</t>
  </si>
  <si>
    <t>1986-04-29</t>
  </si>
  <si>
    <t>Dubinsky</t>
  </si>
  <si>
    <t>30.4%</t>
  </si>
  <si>
    <t>55.4%</t>
  </si>
  <si>
    <t>1991-01-16</t>
  </si>
  <si>
    <t>Haliburton</t>
  </si>
  <si>
    <t>Duchene</t>
  </si>
  <si>
    <t>84.3%</t>
  </si>
  <si>
    <t>1995-08-26</t>
  </si>
  <si>
    <t>Pointe-Claire</t>
  </si>
  <si>
    <t>Duclair</t>
  </si>
  <si>
    <t>29.0%</t>
  </si>
  <si>
    <t>63.8%</t>
  </si>
  <si>
    <t>1994-07-25</t>
  </si>
  <si>
    <t>Dumba</t>
  </si>
  <si>
    <t>1991-09-06</t>
  </si>
  <si>
    <t>Biddeford</t>
  </si>
  <si>
    <t>ME</t>
  </si>
  <si>
    <t>Dumoulin</t>
  </si>
  <si>
    <t>1979-04-07</t>
  </si>
  <si>
    <t>Pascal</t>
  </si>
  <si>
    <t>Dupuis</t>
  </si>
  <si>
    <t>Blood clots, Undisclosed, Lower body</t>
  </si>
  <si>
    <t>1992-03-09</t>
  </si>
  <si>
    <t>Wheaton</t>
  </si>
  <si>
    <t>Dzingel</t>
  </si>
  <si>
    <t>64.3%</t>
  </si>
  <si>
    <t>1989-10-06</t>
  </si>
  <si>
    <t>Lloydminster</t>
  </si>
  <si>
    <t>Dziurzynski</t>
  </si>
  <si>
    <t>1991-05-24</t>
  </si>
  <si>
    <t>Eakin</t>
  </si>
  <si>
    <t>74.5%</t>
  </si>
  <si>
    <t>Eaves</t>
  </si>
  <si>
    <t>29.7%</t>
  </si>
  <si>
    <t>16.2%</t>
  </si>
  <si>
    <t>45.9%</t>
  </si>
  <si>
    <t>Undisclosed, Illness, Lower body</t>
  </si>
  <si>
    <t>1990-05-15</t>
  </si>
  <si>
    <t>Eberle</t>
  </si>
  <si>
    <t>42.4%</t>
  </si>
  <si>
    <t>37.3%</t>
  </si>
  <si>
    <t>79.7%</t>
  </si>
  <si>
    <t>1986-04-21</t>
  </si>
  <si>
    <t>Ostersund</t>
  </si>
  <si>
    <t>Edler</t>
  </si>
  <si>
    <t>11.8%</t>
  </si>
  <si>
    <t>Leg, Illness</t>
  </si>
  <si>
    <t>1993-06-28</t>
  </si>
  <si>
    <t>Edmundson</t>
  </si>
  <si>
    <t>3.7%</t>
  </si>
  <si>
    <t>29.6%</t>
  </si>
  <si>
    <t>1996-02-14</t>
  </si>
  <si>
    <t>Aalborg</t>
  </si>
  <si>
    <t>Nikolaj</t>
  </si>
  <si>
    <t>Ehlers</t>
  </si>
  <si>
    <t>Eye</t>
  </si>
  <si>
    <t>1982-07-06</t>
  </si>
  <si>
    <t>Moers</t>
  </si>
  <si>
    <t>Christian</t>
  </si>
  <si>
    <t>Ehrhoff</t>
  </si>
  <si>
    <t>LAK, CHI</t>
  </si>
  <si>
    <t>1996-10-28</t>
  </si>
  <si>
    <t>North Chelmsford</t>
  </si>
  <si>
    <t>Jack</t>
  </si>
  <si>
    <t>Eichel</t>
  </si>
  <si>
    <t>83.6%</t>
  </si>
  <si>
    <t>1996-02-07</t>
  </si>
  <si>
    <t>Aaron</t>
  </si>
  <si>
    <t>Ekblad</t>
  </si>
  <si>
    <t>19.5%</t>
  </si>
  <si>
    <t>46.8%</t>
  </si>
  <si>
    <t>1990-05-24</t>
  </si>
  <si>
    <t>Borlange</t>
  </si>
  <si>
    <t>Mattias</t>
  </si>
  <si>
    <t>Ekholm</t>
  </si>
  <si>
    <t>11.4%</t>
  </si>
  <si>
    <t>1991-07-17</t>
  </si>
  <si>
    <t>Karlskrona</t>
  </si>
  <si>
    <t>Ekman-Larsson</t>
  </si>
  <si>
    <t>19.8%</t>
  </si>
  <si>
    <t>51.9%</t>
  </si>
  <si>
    <t>Illness, Upper body</t>
  </si>
  <si>
    <t>1976-04-13</t>
  </si>
  <si>
    <t>Trebic</t>
  </si>
  <si>
    <t>CZE</t>
  </si>
  <si>
    <t>Elias</t>
  </si>
  <si>
    <t>1989-05-08</t>
  </si>
  <si>
    <t>Rodovre</t>
  </si>
  <si>
    <t>Lars</t>
  </si>
  <si>
    <t>Eller</t>
  </si>
  <si>
    <t>31.7%</t>
  </si>
  <si>
    <t>63.4%</t>
  </si>
  <si>
    <t>Illness, Lower body</t>
  </si>
  <si>
    <t>1991-01-30</t>
  </si>
  <si>
    <t>Stefan</t>
  </si>
  <si>
    <t>Elliott</t>
  </si>
  <si>
    <t>ARI, NSH</t>
  </si>
  <si>
    <t>Summerside</t>
  </si>
  <si>
    <t>PE</t>
  </si>
  <si>
    <t>Morgan</t>
  </si>
  <si>
    <t>Ellis</t>
  </si>
  <si>
    <t>45.7%</t>
  </si>
  <si>
    <t>1992-09-13</t>
  </si>
  <si>
    <t>Turner</t>
  </si>
  <si>
    <t>Elson</t>
  </si>
  <si>
    <t>1986-04-25</t>
  </si>
  <si>
    <t>Togliatti</t>
  </si>
  <si>
    <t>Alexei</t>
  </si>
  <si>
    <t>Emelin</t>
  </si>
  <si>
    <t>1982-04-03</t>
  </si>
  <si>
    <t>Deryk</t>
  </si>
  <si>
    <t>Engelland</t>
  </si>
  <si>
    <t>Ennis</t>
  </si>
  <si>
    <t>1984-11-05</t>
  </si>
  <si>
    <t>Nordingra</t>
  </si>
  <si>
    <t>Toby</t>
  </si>
  <si>
    <t>Enstrom</t>
  </si>
  <si>
    <t>1984-03-02</t>
  </si>
  <si>
    <t>Ericsson</t>
  </si>
  <si>
    <t>1985-07-17</t>
  </si>
  <si>
    <t>Goteborg</t>
  </si>
  <si>
    <t>Loui</t>
  </si>
  <si>
    <t>Eriksson</t>
  </si>
  <si>
    <t>34.5%</t>
  </si>
  <si>
    <t>37.9%</t>
  </si>
  <si>
    <t>72.4%</t>
  </si>
  <si>
    <t>1992-06-16</t>
  </si>
  <si>
    <t>Long Beach</t>
  </si>
  <si>
    <t>Emerson</t>
  </si>
  <si>
    <t>Etem</t>
  </si>
  <si>
    <t>NYR, VAN</t>
  </si>
  <si>
    <t>1991-12-31</t>
  </si>
  <si>
    <t>Dennis</t>
  </si>
  <si>
    <t>Everberg</t>
  </si>
  <si>
    <t>1996-01-22</t>
  </si>
  <si>
    <t>Robby</t>
  </si>
  <si>
    <t>Fabbri</t>
  </si>
  <si>
    <t>38.3%</t>
  </si>
  <si>
    <t>78.7%</t>
  </si>
  <si>
    <t>Lower body, Concussion</t>
  </si>
  <si>
    <t>1994-01-09</t>
  </si>
  <si>
    <t>Vitkov</t>
  </si>
  <si>
    <t>Radek</t>
  </si>
  <si>
    <t>Faksa</t>
  </si>
  <si>
    <t>1988-10-11</t>
  </si>
  <si>
    <t>Snowflake</t>
  </si>
  <si>
    <t>Falk</t>
  </si>
  <si>
    <t>1989-01-21</t>
  </si>
  <si>
    <t>North Andover</t>
  </si>
  <si>
    <t>Bobby</t>
  </si>
  <si>
    <t>Farnham</t>
  </si>
  <si>
    <t>PIT, NJD</t>
  </si>
  <si>
    <t>1995-07-28</t>
  </si>
  <si>
    <t>Milwaukee</t>
  </si>
  <si>
    <t>WI</t>
  </si>
  <si>
    <t>Hudson</t>
  </si>
  <si>
    <t>Fasching</t>
  </si>
  <si>
    <t>1991-12-02</t>
  </si>
  <si>
    <t>Nassjo</t>
  </si>
  <si>
    <t>Jesper</t>
  </si>
  <si>
    <t>Fast</t>
  </si>
  <si>
    <t>78.9%</t>
  </si>
  <si>
    <t>1992-03-20</t>
  </si>
  <si>
    <t>South St.Paul</t>
  </si>
  <si>
    <t>Faulk</t>
  </si>
  <si>
    <t>34.4%</t>
  </si>
  <si>
    <t>60.7%</t>
  </si>
  <si>
    <t>Undisclosed, Leg</t>
  </si>
  <si>
    <t>1987-05-15</t>
  </si>
  <si>
    <t>Nashua</t>
  </si>
  <si>
    <t>NH</t>
  </si>
  <si>
    <t>Fayne</t>
  </si>
  <si>
    <t>13.2%</t>
  </si>
  <si>
    <t>Fedun</t>
  </si>
  <si>
    <t>1985-09-07</t>
  </si>
  <si>
    <t>Winkler</t>
  </si>
  <si>
    <t>Fehr</t>
  </si>
  <si>
    <t>73.7%</t>
  </si>
  <si>
    <t>Lower body, Elbow</t>
  </si>
  <si>
    <t>1979-03-17</t>
  </si>
  <si>
    <t>Ference</t>
  </si>
  <si>
    <t>Hip, Undisclosed, Flu</t>
  </si>
  <si>
    <t>1992-04-20</t>
  </si>
  <si>
    <t>Swan River</t>
  </si>
  <si>
    <t>Micheal</t>
  </si>
  <si>
    <t>Ferland</t>
  </si>
  <si>
    <t>51.4%</t>
  </si>
  <si>
    <t>Upper body, Knee</t>
  </si>
  <si>
    <t>1991-08-08</t>
  </si>
  <si>
    <t>Landon</t>
  </si>
  <si>
    <t>Ferraro</t>
  </si>
  <si>
    <t>DET, BOS</t>
  </si>
  <si>
    <t>Knee, Lower body</t>
  </si>
  <si>
    <t>1996-07-22</t>
  </si>
  <si>
    <t>St. Gallen</t>
  </si>
  <si>
    <t>Fiala</t>
  </si>
  <si>
    <t>1980-05-09</t>
  </si>
  <si>
    <t>Vernon</t>
  </si>
  <si>
    <t>Fiddler</t>
  </si>
  <si>
    <t>1984-03-20</t>
  </si>
  <si>
    <t>Vantaa</t>
  </si>
  <si>
    <t>Valtteri</t>
  </si>
  <si>
    <t>Filppula</t>
  </si>
  <si>
    <t>18.2%</t>
  </si>
  <si>
    <t>52.3%</t>
  </si>
  <si>
    <t>70.5%</t>
  </si>
  <si>
    <t>1980-06-05</t>
  </si>
  <si>
    <t>Peterborough</t>
  </si>
  <si>
    <t>Fisher</t>
  </si>
  <si>
    <t>31.0%</t>
  </si>
  <si>
    <t>23.8%</t>
  </si>
  <si>
    <t>1984-05-16</t>
  </si>
  <si>
    <t>Koprivnice</t>
  </si>
  <si>
    <t>Tomas</t>
  </si>
  <si>
    <t>Fleischmann</t>
  </si>
  <si>
    <t>MTL, CHI</t>
  </si>
  <si>
    <t>37.8%</t>
  </si>
  <si>
    <t>67.6%</t>
  </si>
  <si>
    <t>1988-07-26</t>
  </si>
  <si>
    <t>Lynnfield</t>
  </si>
  <si>
    <t>Flynn</t>
  </si>
  <si>
    <t>1991-08-10</t>
  </si>
  <si>
    <t>Marcus</t>
  </si>
  <si>
    <t>Foligno</t>
  </si>
  <si>
    <t>27.0%</t>
  </si>
  <si>
    <t>35.1%</t>
  </si>
  <si>
    <t>1987-10-31</t>
  </si>
  <si>
    <t>74.0%</t>
  </si>
  <si>
    <t>Illness, Upper body, Undisclosed</t>
  </si>
  <si>
    <t>1991-02-09</t>
  </si>
  <si>
    <t>Gothenburg</t>
  </si>
  <si>
    <t>Folin</t>
  </si>
  <si>
    <t>1987-11-06</t>
  </si>
  <si>
    <t>Bonnyville</t>
  </si>
  <si>
    <t>Fontaine</t>
  </si>
  <si>
    <t>17.9%</t>
  </si>
  <si>
    <t>39.3%</t>
  </si>
  <si>
    <t>1992-03-04</t>
  </si>
  <si>
    <t>Duluth</t>
  </si>
  <si>
    <t>Forbort</t>
  </si>
  <si>
    <t>1994-08-13</t>
  </si>
  <si>
    <t>Ostervala</t>
  </si>
  <si>
    <t>Filip</t>
  </si>
  <si>
    <t>Forsberg</t>
  </si>
  <si>
    <t>73.6%</t>
  </si>
  <si>
    <t>1991-12-05</t>
  </si>
  <si>
    <t>Fowler</t>
  </si>
  <si>
    <t>6.8%</t>
  </si>
  <si>
    <t>31.5%</t>
  </si>
  <si>
    <t>38.4%</t>
  </si>
  <si>
    <t>1987-08-08</t>
  </si>
  <si>
    <t>Sicamous</t>
  </si>
  <si>
    <t>Franson</t>
  </si>
  <si>
    <t>13.8%</t>
  </si>
  <si>
    <t>44.8%</t>
  </si>
  <si>
    <t>Neck</t>
  </si>
  <si>
    <t>1979-12-23</t>
  </si>
  <si>
    <t>Vetlanda</t>
  </si>
  <si>
    <t>Johan</t>
  </si>
  <si>
    <t>Franzen</t>
  </si>
  <si>
    <t>1992-11-20</t>
  </si>
  <si>
    <t>Skovde</t>
  </si>
  <si>
    <t>Friberg</t>
  </si>
  <si>
    <t>Friesen</t>
  </si>
  <si>
    <t>1991-03-12</t>
  </si>
  <si>
    <t>Froese</t>
  </si>
  <si>
    <t>Hand, Lower body</t>
  </si>
  <si>
    <t>Kladno</t>
  </si>
  <si>
    <t>Frolik</t>
  </si>
  <si>
    <t>1982-02-14</t>
  </si>
  <si>
    <t>Marian</t>
  </si>
  <si>
    <t>Gaborik</t>
  </si>
  <si>
    <t>75.9%</t>
  </si>
  <si>
    <t>1993-04-20</t>
  </si>
  <si>
    <t>Kurtis</t>
  </si>
  <si>
    <t>1989-08-10</t>
  </si>
  <si>
    <t>Gagner</t>
  </si>
  <si>
    <t>27.6%</t>
  </si>
  <si>
    <t>55.2%</t>
  </si>
  <si>
    <t>Upper body, Concussion</t>
  </si>
  <si>
    <t>1994-02-12</t>
  </si>
  <si>
    <t>Galchenyuk</t>
  </si>
  <si>
    <t>34.7%</t>
  </si>
  <si>
    <t>74.7%</t>
  </si>
  <si>
    <t>1992-01-17</t>
  </si>
  <si>
    <t>Moscow</t>
  </si>
  <si>
    <t>Stanislav</t>
  </si>
  <si>
    <t>Galiev</t>
  </si>
  <si>
    <t>1992-05-06</t>
  </si>
  <si>
    <t>Brendan</t>
  </si>
  <si>
    <t>Gallagher</t>
  </si>
  <si>
    <t>32.8%</t>
  </si>
  <si>
    <t>36.2%</t>
  </si>
  <si>
    <t>Lower body, Finger</t>
  </si>
  <si>
    <t>1985-08-12</t>
  </si>
  <si>
    <t>Garbutt</t>
  </si>
  <si>
    <t>CHI, ANA</t>
  </si>
  <si>
    <t>C/RW/LW</t>
  </si>
  <si>
    <t>60.9%</t>
  </si>
  <si>
    <t>1990-07-04</t>
  </si>
  <si>
    <t>Minnetonka</t>
  </si>
  <si>
    <t>Jake</t>
  </si>
  <si>
    <t>Gardiner</t>
  </si>
  <si>
    <t>11.9%</t>
  </si>
  <si>
    <t>40.7%</t>
  </si>
  <si>
    <t>52.5%</t>
  </si>
  <si>
    <t>1984-11-13</t>
  </si>
  <si>
    <t>White Rock</t>
  </si>
  <si>
    <t>Garrison</t>
  </si>
  <si>
    <t>15.8%</t>
  </si>
  <si>
    <t>28.9%</t>
  </si>
  <si>
    <t>1993-04-04</t>
  </si>
  <si>
    <t>Gaudet</t>
  </si>
  <si>
    <t>1993-08-13</t>
  </si>
  <si>
    <t>Salem</t>
  </si>
  <si>
    <t>Gaudreau</t>
  </si>
  <si>
    <t>89.7%</t>
  </si>
  <si>
    <t>1994-03-25</t>
  </si>
  <si>
    <t>Sudbury</t>
  </si>
  <si>
    <t>Gaunce</t>
  </si>
  <si>
    <t>1982-02-03</t>
  </si>
  <si>
    <t>Fargo</t>
  </si>
  <si>
    <t>ND</t>
  </si>
  <si>
    <t>Gaustad</t>
  </si>
  <si>
    <t>1995-04-26</t>
  </si>
  <si>
    <t>St-Lin</t>
  </si>
  <si>
    <t>Frederik</t>
  </si>
  <si>
    <t>Gauthier</t>
  </si>
  <si>
    <t>1989-07-25</t>
  </si>
  <si>
    <t>Luke</t>
  </si>
  <si>
    <t>Gazdic</t>
  </si>
  <si>
    <t>1991-05-08</t>
  </si>
  <si>
    <t>Vanier</t>
  </si>
  <si>
    <t>Gelinas</t>
  </si>
  <si>
    <t>NJD, COL</t>
  </si>
  <si>
    <t>Elbow, Back</t>
  </si>
  <si>
    <t>1987-07-24</t>
  </si>
  <si>
    <t>Oxford</t>
  </si>
  <si>
    <t>Gerbe</t>
  </si>
  <si>
    <t>46.7%</t>
  </si>
  <si>
    <t>1985-05-10</t>
  </si>
  <si>
    <t>Getzlaf</t>
  </si>
  <si>
    <t>85.1%</t>
  </si>
  <si>
    <t>Lower body, Appendectomy</t>
  </si>
  <si>
    <t>1983-01-10</t>
  </si>
  <si>
    <t>Bloomington</t>
  </si>
  <si>
    <t>Tom</t>
  </si>
  <si>
    <t>Gilbert</t>
  </si>
  <si>
    <t>1979-01-18</t>
  </si>
  <si>
    <t>Gionta</t>
  </si>
  <si>
    <t>68.8%</t>
  </si>
  <si>
    <t>Stephen</t>
  </si>
  <si>
    <t>1983-10-03</t>
  </si>
  <si>
    <t>Giordano</t>
  </si>
  <si>
    <t>54.9%</t>
  </si>
  <si>
    <t>1984-04-29</t>
  </si>
  <si>
    <t>Girardi</t>
  </si>
  <si>
    <t>3.8%</t>
  </si>
  <si>
    <t>28.8%</t>
  </si>
  <si>
    <t>Upper body, Hand, Knee</t>
  </si>
  <si>
    <t>1994-01-05</t>
  </si>
  <si>
    <t>Riga</t>
  </si>
  <si>
    <t>LVA</t>
  </si>
  <si>
    <t>Zemgus</t>
  </si>
  <si>
    <t>Girgensons</t>
  </si>
  <si>
    <t>24.1%</t>
  </si>
  <si>
    <t>62.1%</t>
  </si>
  <si>
    <t>1988-01-12</t>
  </si>
  <si>
    <t>Hearst</t>
  </si>
  <si>
    <t>Claude</t>
  </si>
  <si>
    <t>Giroux</t>
  </si>
  <si>
    <t>27.8%</t>
  </si>
  <si>
    <t>84.8%</t>
  </si>
  <si>
    <t>1983-11-29</t>
  </si>
  <si>
    <t>Tanner</t>
  </si>
  <si>
    <t>Glass</t>
  </si>
  <si>
    <t>1989-04-28</t>
  </si>
  <si>
    <t>Grand Rapids</t>
  </si>
  <si>
    <t>Glendening</t>
  </si>
  <si>
    <t>1995-10-07</t>
  </si>
  <si>
    <t>Nikolay</t>
  </si>
  <si>
    <t>Goldobin</t>
  </si>
  <si>
    <t>1985-07-30</t>
  </si>
  <si>
    <t>Goligoski</t>
  </si>
  <si>
    <t>5.5%</t>
  </si>
  <si>
    <t>35.2%</t>
  </si>
  <si>
    <t>1989-11-30</t>
  </si>
  <si>
    <t>Goloubef</t>
  </si>
  <si>
    <t>4.5%</t>
  </si>
  <si>
    <t>36.4%</t>
  </si>
  <si>
    <t>Oblique, Jaw</t>
  </si>
  <si>
    <t>Scott</t>
  </si>
  <si>
    <t>Gomez</t>
  </si>
  <si>
    <t>STL, OTT</t>
  </si>
  <si>
    <t>1993-02-26</t>
  </si>
  <si>
    <t>Barclay</t>
  </si>
  <si>
    <t>Goodrow</t>
  </si>
  <si>
    <t>1983-10-19</t>
  </si>
  <si>
    <t>Unity</t>
  </si>
  <si>
    <t>Boyd</t>
  </si>
  <si>
    <t>Gordon</t>
  </si>
  <si>
    <t>Lower body, Head</t>
  </si>
  <si>
    <t>1984-08-14</t>
  </si>
  <si>
    <t>Kelowna</t>
  </si>
  <si>
    <t>Gorges</t>
  </si>
  <si>
    <t>5.1%</t>
  </si>
  <si>
    <t>30.8%</t>
  </si>
  <si>
    <t>1992-02-18</t>
  </si>
  <si>
    <t>Murray River</t>
  </si>
  <si>
    <t>Gormley</t>
  </si>
  <si>
    <t>7.7%</t>
  </si>
  <si>
    <t>Pembroke Pines</t>
  </si>
  <si>
    <t>Shayne</t>
  </si>
  <si>
    <t>Gostisbehere</t>
  </si>
  <si>
    <t>21.3%</t>
  </si>
  <si>
    <t>36.3%</t>
  </si>
  <si>
    <t>57.5%</t>
  </si>
  <si>
    <t>1991-12-15</t>
  </si>
  <si>
    <t>Saint-Narcisse</t>
  </si>
  <si>
    <t>Yanni</t>
  </si>
  <si>
    <t>Gourde</t>
  </si>
  <si>
    <t>1987-10-05</t>
  </si>
  <si>
    <t>Villach</t>
  </si>
  <si>
    <t>Grabner</t>
  </si>
  <si>
    <t>39.1%</t>
  </si>
  <si>
    <t>78.3%</t>
  </si>
  <si>
    <t>1984-01-31</t>
  </si>
  <si>
    <t>Potsdam</t>
  </si>
  <si>
    <t>BLR</t>
  </si>
  <si>
    <t>Mikhail</t>
  </si>
  <si>
    <t>Grabovski</t>
  </si>
  <si>
    <t>73.5%</t>
  </si>
  <si>
    <t>1987-03-11</t>
  </si>
  <si>
    <t>Marc-Andre</t>
  </si>
  <si>
    <t>Gragnani</t>
  </si>
  <si>
    <t>1992-08-27</t>
  </si>
  <si>
    <t>Gallivare</t>
  </si>
  <si>
    <t>Petter</t>
  </si>
  <si>
    <t>Granberg</t>
  </si>
  <si>
    <t>1993-04-16</t>
  </si>
  <si>
    <t>Oulu</t>
  </si>
  <si>
    <t>Markus</t>
  </si>
  <si>
    <t>Granlund</t>
  </si>
  <si>
    <t>CGY, VAN</t>
  </si>
  <si>
    <t>1992-02-26</t>
  </si>
  <si>
    <t>23.2%</t>
  </si>
  <si>
    <t>1989-01-20</t>
  </si>
  <si>
    <t>Antigonish</t>
  </si>
  <si>
    <t>Grant</t>
  </si>
  <si>
    <t>1990-04-20</t>
  </si>
  <si>
    <t>Abbotsford</t>
  </si>
  <si>
    <t>#DIV/0!</t>
  </si>
  <si>
    <t>Groin</t>
  </si>
  <si>
    <t>1993-04-27</t>
  </si>
  <si>
    <t>Brampton</t>
  </si>
  <si>
    <t>Graovac</t>
  </si>
  <si>
    <t>Hernia</t>
  </si>
  <si>
    <t>1992-03-06</t>
  </si>
  <si>
    <t>Kingsford</t>
  </si>
  <si>
    <t>Gravel</t>
  </si>
  <si>
    <t>1985-10-12</t>
  </si>
  <si>
    <t>Green</t>
  </si>
  <si>
    <t>10.6%</t>
  </si>
  <si>
    <t>53.0%</t>
  </si>
  <si>
    <t>Groin, Upper body</t>
  </si>
  <si>
    <t>1982-10-30</t>
  </si>
  <si>
    <t>Greene</t>
  </si>
  <si>
    <t>19.6%</t>
  </si>
  <si>
    <t>1983-05-13</t>
  </si>
  <si>
    <t>Grand Ledge</t>
  </si>
  <si>
    <t>St. John's</t>
  </si>
  <si>
    <t>NL</t>
  </si>
  <si>
    <t>Colin</t>
  </si>
  <si>
    <t>Greening</t>
  </si>
  <si>
    <t>OTT, TOR</t>
  </si>
  <si>
    <t>1991-09-05</t>
  </si>
  <si>
    <t>Grenier</t>
  </si>
  <si>
    <t>1993-01-04</t>
  </si>
  <si>
    <t>Wallaceburg</t>
  </si>
  <si>
    <t>Seth</t>
  </si>
  <si>
    <t>Griffith</t>
  </si>
  <si>
    <t>1994-05-16</t>
  </si>
  <si>
    <t>Khabarovsk</t>
  </si>
  <si>
    <t>Grigorenko</t>
  </si>
  <si>
    <t>12.8%</t>
  </si>
  <si>
    <t>44.7%</t>
  </si>
  <si>
    <t>57.4%</t>
  </si>
  <si>
    <t>1993-02-08</t>
  </si>
  <si>
    <t>Anaheim</t>
  </si>
  <si>
    <t>Rocco</t>
  </si>
  <si>
    <t>Grimaldi</t>
  </si>
  <si>
    <t>1985-01-22</t>
  </si>
  <si>
    <t>Grossmann</t>
  </si>
  <si>
    <t>13.0%</t>
  </si>
  <si>
    <t>17.4%</t>
  </si>
  <si>
    <t>1988-04-14</t>
  </si>
  <si>
    <t>Gryba</t>
  </si>
  <si>
    <t>3.4%</t>
  </si>
  <si>
    <t>20.7%</t>
  </si>
  <si>
    <t>Knee, Undisclosed</t>
  </si>
  <si>
    <t>1990-06-05</t>
  </si>
  <si>
    <t>Prague</t>
  </si>
  <si>
    <t>Radko</t>
  </si>
  <si>
    <t>Gudas</t>
  </si>
  <si>
    <t>35.9%</t>
  </si>
  <si>
    <t>1992-01-07</t>
  </si>
  <si>
    <t>Gudbranson</t>
  </si>
  <si>
    <t>19.4%</t>
  </si>
  <si>
    <t>Upper body, Lower body, Undisclosed</t>
  </si>
  <si>
    <t>1982-12-10</t>
  </si>
  <si>
    <t>Aliquippa</t>
  </si>
  <si>
    <t>Nate</t>
  </si>
  <si>
    <t>Guenin</t>
  </si>
  <si>
    <t>1986-11-09</t>
  </si>
  <si>
    <t>Orebro</t>
  </si>
  <si>
    <t>Carl</t>
  </si>
  <si>
    <t>Gunnarsson</t>
  </si>
  <si>
    <t>Lower body, Upper body, Arm</t>
  </si>
  <si>
    <t>1992-03-14</t>
  </si>
  <si>
    <t>Nynashamn</t>
  </si>
  <si>
    <t>Gustafsson</t>
  </si>
  <si>
    <t>1988-08-23</t>
  </si>
  <si>
    <t>Sodertalje</t>
  </si>
  <si>
    <t>Hagelin</t>
  </si>
  <si>
    <t>ANA, PIT</t>
  </si>
  <si>
    <t>26.4%</t>
  </si>
  <si>
    <t>47.2%</t>
  </si>
  <si>
    <t>1981-03-24</t>
  </si>
  <si>
    <t>Bolton</t>
  </si>
  <si>
    <t>Ron</t>
  </si>
  <si>
    <t>Hainsey</t>
  </si>
  <si>
    <t>9.8%</t>
  </si>
  <si>
    <t>1986-03-30</t>
  </si>
  <si>
    <t>Haley</t>
  </si>
  <si>
    <t>C/LW/RW</t>
  </si>
  <si>
    <t>1988-06-01</t>
  </si>
  <si>
    <t>Halischuk</t>
  </si>
  <si>
    <t>1991-11-14</t>
  </si>
  <si>
    <t>Hall</t>
  </si>
  <si>
    <t>33.8%</t>
  </si>
  <si>
    <t>50.6%</t>
  </si>
  <si>
    <t>84.4%</t>
  </si>
  <si>
    <t>1982-12-13</t>
  </si>
  <si>
    <t>Smithers</t>
  </si>
  <si>
    <t>Hamhuis</t>
  </si>
  <si>
    <t>8.6%</t>
  </si>
  <si>
    <t>Facial, Lower body</t>
  </si>
  <si>
    <t>1993-06-17</t>
  </si>
  <si>
    <t>Dougie</t>
  </si>
  <si>
    <t>44.9%</t>
  </si>
  <si>
    <t>62.3%</t>
  </si>
  <si>
    <t>1992-01-01</t>
  </si>
  <si>
    <t>Freddie</t>
  </si>
  <si>
    <t>1990-08-16</t>
  </si>
  <si>
    <t>St. Malo</t>
  </si>
  <si>
    <t>Travis</t>
  </si>
  <si>
    <t>Hamonic</t>
  </si>
  <si>
    <t>9.6%</t>
  </si>
  <si>
    <t>1997-01-25</t>
  </si>
  <si>
    <t>Noah</t>
  </si>
  <si>
    <t>Hanifin</t>
  </si>
  <si>
    <t>30.5%</t>
  </si>
  <si>
    <t>1991-06-08</t>
  </si>
  <si>
    <t>Keswick</t>
  </si>
  <si>
    <t>Hanley</t>
  </si>
  <si>
    <t>Helsinki</t>
  </si>
  <si>
    <t>Hannikainen</t>
  </si>
  <si>
    <t>1986-03-15</t>
  </si>
  <si>
    <t>RÃ¸dovre</t>
  </si>
  <si>
    <t>Jannik</t>
  </si>
  <si>
    <t>Hansen</t>
  </si>
  <si>
    <t>45.8%</t>
  </si>
  <si>
    <t>1987-02-20</t>
  </si>
  <si>
    <t>Pisek</t>
  </si>
  <si>
    <t>Martin</t>
  </si>
  <si>
    <t>Hanzal</t>
  </si>
  <si>
    <t>48.3%</t>
  </si>
  <si>
    <t>70.7%</t>
  </si>
  <si>
    <t>1995-01-12</t>
  </si>
  <si>
    <t>Harpur</t>
  </si>
  <si>
    <t>1993-03-10</t>
  </si>
  <si>
    <t>Kingston</t>
  </si>
  <si>
    <t>Harrington</t>
  </si>
  <si>
    <t>1994-09-20</t>
  </si>
  <si>
    <t>Hilton Head Isl.</t>
  </si>
  <si>
    <t>SC</t>
  </si>
  <si>
    <t>Hartman</t>
  </si>
  <si>
    <t>1982-04-18</t>
  </si>
  <si>
    <t>Hartnell</t>
  </si>
  <si>
    <t>38.2%</t>
  </si>
  <si>
    <t>72.1%</t>
  </si>
  <si>
    <t>1991-11-23</t>
  </si>
  <si>
    <t>Kennebunkport</t>
  </si>
  <si>
    <t>Garnet</t>
  </si>
  <si>
    <t>Hathaway</t>
  </si>
  <si>
    <t>1991-03-23</t>
  </si>
  <si>
    <t>Haula</t>
  </si>
  <si>
    <t>87.2%</t>
  </si>
  <si>
    <t>Undisclosed, Illness</t>
  </si>
  <si>
    <t>1981-04-19</t>
  </si>
  <si>
    <t>Mlada Boleslav</t>
  </si>
  <si>
    <t>Havlat</t>
  </si>
  <si>
    <t>1989-11-21</t>
  </si>
  <si>
    <t>Jimmy</t>
  </si>
  <si>
    <t>Hayes</t>
  </si>
  <si>
    <t>37.2%</t>
  </si>
  <si>
    <t>67.4%</t>
  </si>
  <si>
    <t>1992-05-08</t>
  </si>
  <si>
    <t>Dorchester</t>
  </si>
  <si>
    <t>1990-12-18</t>
  </si>
  <si>
    <t>Ornskoldsvik</t>
  </si>
  <si>
    <t>Hedman</t>
  </si>
  <si>
    <t>12.7%</t>
  </si>
  <si>
    <t>59.5%</t>
  </si>
  <si>
    <t>1990-10-08</t>
  </si>
  <si>
    <t>Faribault</t>
  </si>
  <si>
    <t>Helgeson</t>
  </si>
  <si>
    <t>1987-01-21</t>
  </si>
  <si>
    <t>St. Andrews</t>
  </si>
  <si>
    <t>Helm</t>
  </si>
  <si>
    <t>76.5%</t>
  </si>
  <si>
    <t>Illness, Shoulder</t>
  </si>
  <si>
    <t>1983-08-13</t>
  </si>
  <si>
    <t>Pardubice</t>
  </si>
  <si>
    <t>Ales</t>
  </si>
  <si>
    <t>Hemsky</t>
  </si>
  <si>
    <t>29.5%</t>
  </si>
  <si>
    <t>Lower body, Hip</t>
  </si>
  <si>
    <t>1981-06-17</t>
  </si>
  <si>
    <t>Blaine</t>
  </si>
  <si>
    <t>Hendricks</t>
  </si>
  <si>
    <t>Undisclosed, Foot</t>
  </si>
  <si>
    <t>1990-02-06</t>
  </si>
  <si>
    <t>Brantford</t>
  </si>
  <si>
    <t>Henrique</t>
  </si>
  <si>
    <t>44.1%</t>
  </si>
  <si>
    <t>29.4%</t>
  </si>
  <si>
    <t>1993-11-12</t>
  </si>
  <si>
    <t>Praha</t>
  </si>
  <si>
    <t>Hertl</t>
  </si>
  <si>
    <t>65.7%</t>
  </si>
  <si>
    <t>1989-02-08</t>
  </si>
  <si>
    <t>Thomas</t>
  </si>
  <si>
    <t>Hickey</t>
  </si>
  <si>
    <t>1983-06-02</t>
  </si>
  <si>
    <t>Smithtown</t>
  </si>
  <si>
    <t>Higgins</t>
  </si>
  <si>
    <t>Lower body, Undisclosed, Foot</t>
  </si>
  <si>
    <t>1994-04-03</t>
  </si>
  <si>
    <t>Vincent</t>
  </si>
  <si>
    <t>Hinostroza</t>
  </si>
  <si>
    <t>1987-06-06</t>
  </si>
  <si>
    <t>Eksjo</t>
  </si>
  <si>
    <t>Niklas</t>
  </si>
  <si>
    <t>Hjalmarsson</t>
  </si>
  <si>
    <t>1990-02-18</t>
  </si>
  <si>
    <t>Hodgson</t>
  </si>
  <si>
    <t>1989-11-24</t>
  </si>
  <si>
    <t>Kitchener</t>
  </si>
  <si>
    <t>Hoffman</t>
  </si>
  <si>
    <t>42.6%</t>
  </si>
  <si>
    <t>86.8%</t>
  </si>
  <si>
    <t>Holden</t>
  </si>
  <si>
    <t>1991-01-14</t>
  </si>
  <si>
    <t>Peter</t>
  </si>
  <si>
    <t>Holland</t>
  </si>
  <si>
    <t>90.0%</t>
  </si>
  <si>
    <t>1988-03-01</t>
  </si>
  <si>
    <t>Wapella</t>
  </si>
  <si>
    <t>Bud</t>
  </si>
  <si>
    <t>Holloway</t>
  </si>
  <si>
    <t>1988-02-16</t>
  </si>
  <si>
    <t>Munich</t>
  </si>
  <si>
    <t>Korbinian</t>
  </si>
  <si>
    <t>Holzer</t>
  </si>
  <si>
    <t>1978-09-17</t>
  </si>
  <si>
    <t>Shawn</t>
  </si>
  <si>
    <t>Horcoff</t>
  </si>
  <si>
    <t>68.2%</t>
  </si>
  <si>
    <t>1987-01-01</t>
  </si>
  <si>
    <t>Sollentuna</t>
  </si>
  <si>
    <t>Patric</t>
  </si>
  <si>
    <t>Hornqvist</t>
  </si>
  <si>
    <t>26.8%</t>
  </si>
  <si>
    <t>1995-04-05</t>
  </si>
  <si>
    <t>Bo</t>
  </si>
  <si>
    <t>Horvat</t>
  </si>
  <si>
    <t>51.1%</t>
  </si>
  <si>
    <t>1979-01-12</t>
  </si>
  <si>
    <t>StarÃ¡ Lubovna</t>
  </si>
  <si>
    <t>Hossa</t>
  </si>
  <si>
    <t>32.5%</t>
  </si>
  <si>
    <t>82.5%</t>
  </si>
  <si>
    <t>Lower body, Illness, Leg, Upper body</t>
  </si>
  <si>
    <t>1992-01-21</t>
  </si>
  <si>
    <t>Quinton</t>
  </si>
  <si>
    <t>Howden</t>
  </si>
  <si>
    <t>1991-08-28</t>
  </si>
  <si>
    <t>Cadca</t>
  </si>
  <si>
    <t>Marek</t>
  </si>
  <si>
    <t>Hrivik</t>
  </si>
  <si>
    <t>1993-06-04</t>
  </si>
  <si>
    <t>Saint-Jerome</t>
  </si>
  <si>
    <t>Huberdeau</t>
  </si>
  <si>
    <t>75.6%</t>
  </si>
  <si>
    <t>1984-01-04</t>
  </si>
  <si>
    <t>Olomouc</t>
  </si>
  <si>
    <t>Jiri</t>
  </si>
  <si>
    <t>Hudler</t>
  </si>
  <si>
    <t>CGY, FLA</t>
  </si>
  <si>
    <t>49.2%</t>
  </si>
  <si>
    <t>75.4%</t>
  </si>
  <si>
    <t>Groin, Lower body, Illness</t>
  </si>
  <si>
    <t>1994-06-23</t>
  </si>
  <si>
    <t>Alma</t>
  </si>
  <si>
    <t>Charles</t>
  </si>
  <si>
    <t>Hudon</t>
  </si>
  <si>
    <t>1988-08-24</t>
  </si>
  <si>
    <t>Maple Ridge</t>
  </si>
  <si>
    <t>Hunt</t>
  </si>
  <si>
    <t>1985-05-21</t>
  </si>
  <si>
    <t>Warren</t>
  </si>
  <si>
    <t>Hunwick</t>
  </si>
  <si>
    <t>32.3%</t>
  </si>
  <si>
    <t>Hernia, Undisclosed, Illness</t>
  </si>
  <si>
    <t>Brockville</t>
  </si>
  <si>
    <t>Hutton</t>
  </si>
  <si>
    <t>49.0%</t>
  </si>
  <si>
    <t>1992-06-09</t>
  </si>
  <si>
    <t>Hyman</t>
  </si>
  <si>
    <t>1977-07-01</t>
  </si>
  <si>
    <t>Jarome</t>
  </si>
  <si>
    <t>Iginla</t>
  </si>
  <si>
    <t>1987-11-29</t>
  </si>
  <si>
    <t>Irwin</t>
  </si>
  <si>
    <t>1981-03-05</t>
  </si>
  <si>
    <t>Barret</t>
  </si>
  <si>
    <t>Jackman</t>
  </si>
  <si>
    <t>3.6%</t>
  </si>
  <si>
    <t>1981-11-14</t>
  </si>
  <si>
    <t>Minot</t>
  </si>
  <si>
    <t>Tim</t>
  </si>
  <si>
    <t>1972-02-15</t>
  </si>
  <si>
    <t>Jaromir</t>
  </si>
  <si>
    <t>Jagr</t>
  </si>
  <si>
    <t>77.6%</t>
  </si>
  <si>
    <t>Flu, Lower body</t>
  </si>
  <si>
    <t>1992-12-08</t>
  </si>
  <si>
    <t>Janmark</t>
  </si>
  <si>
    <t>60.4%</t>
  </si>
  <si>
    <t>1991-09-25</t>
  </si>
  <si>
    <t>Calle</t>
  </si>
  <si>
    <t>Jarnkrok</t>
  </si>
  <si>
    <t>56.6%</t>
  </si>
  <si>
    <t>1993-03-23</t>
  </si>
  <si>
    <t>Omsk</t>
  </si>
  <si>
    <t>Dmitrij</t>
  </si>
  <si>
    <t>Jaskin</t>
  </si>
  <si>
    <t>56.5%</t>
  </si>
  <si>
    <t>1988-02-27</t>
  </si>
  <si>
    <t>Sarnia</t>
  </si>
  <si>
    <t>Jeffrey</t>
  </si>
  <si>
    <t>1993-06-15</t>
  </si>
  <si>
    <t>Boone</t>
  </si>
  <si>
    <t>Jenner</t>
  </si>
  <si>
    <t>53.6%</t>
  </si>
  <si>
    <t>87.5%</t>
  </si>
  <si>
    <t>1992-07-31</t>
  </si>
  <si>
    <t>Johansen</t>
  </si>
  <si>
    <t>CBJ, NSH</t>
  </si>
  <si>
    <t>60.5%</t>
  </si>
  <si>
    <t>1990-10-06</t>
  </si>
  <si>
    <t>Landskrona</t>
  </si>
  <si>
    <t>Johansson</t>
  </si>
  <si>
    <t>Illness, Upper body, Lower body</t>
  </si>
  <si>
    <t>1992-04-18</t>
  </si>
  <si>
    <t>Ellwood City</t>
  </si>
  <si>
    <t>Johns</t>
  </si>
  <si>
    <t>1988-03-21</t>
  </si>
  <si>
    <t>Johnson</t>
  </si>
  <si>
    <t>18.0%</t>
  </si>
  <si>
    <t>44.3%</t>
  </si>
  <si>
    <t>1987-01-13</t>
  </si>
  <si>
    <t>Indianapolis</t>
  </si>
  <si>
    <t>IN</t>
  </si>
  <si>
    <t>1990-07-29</t>
  </si>
  <si>
    <t>Spokane</t>
  </si>
  <si>
    <t>WA</t>
  </si>
  <si>
    <t>23.0%</t>
  </si>
  <si>
    <t>1994-02-18</t>
  </si>
  <si>
    <t>Charlottetown</t>
  </si>
  <si>
    <t>Ross</t>
  </si>
  <si>
    <t>1992-02-14</t>
  </si>
  <si>
    <t>1983-04-01</t>
  </si>
  <si>
    <t>Kalajoki</t>
  </si>
  <si>
    <t>Jussi</t>
  </si>
  <si>
    <t>Jokinen</t>
  </si>
  <si>
    <t>1991-08-20</t>
  </si>
  <si>
    <t>Jyrki</t>
  </si>
  <si>
    <t>Jokipakka</t>
  </si>
  <si>
    <t>DAL, CGY</t>
  </si>
  <si>
    <t>1984-08-10</t>
  </si>
  <si>
    <t>Jones</t>
  </si>
  <si>
    <t>CGY, MIN</t>
  </si>
  <si>
    <t>1994-10-03</t>
  </si>
  <si>
    <t>Arlington</t>
  </si>
  <si>
    <t>NSH, CBJ</t>
  </si>
  <si>
    <t>1990-07-14</t>
  </si>
  <si>
    <t>Jooris</t>
  </si>
  <si>
    <t>45.0%</t>
  </si>
  <si>
    <t>65.0%</t>
  </si>
  <si>
    <t>1990-07-17</t>
  </si>
  <si>
    <t>Zlin</t>
  </si>
  <si>
    <t>Michal</t>
  </si>
  <si>
    <t>1991-03-02</t>
  </si>
  <si>
    <t>Josefson</t>
  </si>
  <si>
    <t>Upper body, Illness, Foot</t>
  </si>
  <si>
    <t>1990-06-01</t>
  </si>
  <si>
    <t>Roman</t>
  </si>
  <si>
    <t>Josi</t>
  </si>
  <si>
    <t>50.5%</t>
  </si>
  <si>
    <t>65.6%</t>
  </si>
  <si>
    <t>1992-12-28</t>
  </si>
  <si>
    <t>Kosice</t>
  </si>
  <si>
    <t>Jurco</t>
  </si>
  <si>
    <t>Nazem</t>
  </si>
  <si>
    <t>Kadri</t>
  </si>
  <si>
    <t>1991-03-17</t>
  </si>
  <si>
    <t>Sergey</t>
  </si>
  <si>
    <t>Kalinin</t>
  </si>
  <si>
    <t>51.7%</t>
  </si>
  <si>
    <t>Steven</t>
  </si>
  <si>
    <t>Kampfer</t>
  </si>
  <si>
    <t>Ankle, Lower body</t>
  </si>
  <si>
    <t>1991-08-02</t>
  </si>
  <si>
    <t>Evander</t>
  </si>
  <si>
    <t>Kane</t>
  </si>
  <si>
    <t>92.1%</t>
  </si>
  <si>
    <t>1988-11-19</t>
  </si>
  <si>
    <t>42.2%</t>
  </si>
  <si>
    <t>55.0%</t>
  </si>
  <si>
    <t>97.2%</t>
  </si>
  <si>
    <t>1996-07-23</t>
  </si>
  <si>
    <t>Kuopio</t>
  </si>
  <si>
    <t>Kasperi</t>
  </si>
  <si>
    <t>Kapanen</t>
  </si>
  <si>
    <t>1990-05-31</t>
  </si>
  <si>
    <t>Landsbro</t>
  </si>
  <si>
    <t>Karlsson</t>
  </si>
  <si>
    <t>14.8%</t>
  </si>
  <si>
    <t>1990-07-18</t>
  </si>
  <si>
    <t>Lycksele</t>
  </si>
  <si>
    <t>Melker</t>
  </si>
  <si>
    <t>36.0%</t>
  </si>
  <si>
    <t>76.0%</t>
  </si>
  <si>
    <t>1993-01-08</t>
  </si>
  <si>
    <t>Marsta</t>
  </si>
  <si>
    <t>William</t>
  </si>
  <si>
    <t>1991-01-24</t>
  </si>
  <si>
    <t>Zack</t>
  </si>
  <si>
    <t>Kassian</t>
  </si>
  <si>
    <t>1981-05-12</t>
  </si>
  <si>
    <t>North Vancouver</t>
  </si>
  <si>
    <t>Bracken</t>
  </si>
  <si>
    <t>Kearns</t>
  </si>
  <si>
    <t>1983-07-16</t>
  </si>
  <si>
    <t>Duncan</t>
  </si>
  <si>
    <t>Keith</t>
  </si>
  <si>
    <t>12.3%</t>
  </si>
  <si>
    <t>46.6%</t>
  </si>
  <si>
    <t>58.9%</t>
  </si>
  <si>
    <t>1980-11-11</t>
  </si>
  <si>
    <t>Kelly</t>
  </si>
  <si>
    <t>Leg</t>
  </si>
  <si>
    <t>1988-04-07</t>
  </si>
  <si>
    <t>Kajaani</t>
  </si>
  <si>
    <t>Kemppainen</t>
  </si>
  <si>
    <t>1991-02-28</t>
  </si>
  <si>
    <t>Ronalds</t>
  </si>
  <si>
    <t>Kenins</t>
  </si>
  <si>
    <t>1986-07-15</t>
  </si>
  <si>
    <t>Sault Ste. Marie</t>
  </si>
  <si>
    <t>Kennedy</t>
  </si>
  <si>
    <t>61.9%</t>
  </si>
  <si>
    <t>76.2%</t>
  </si>
  <si>
    <t>1990-01-04</t>
  </si>
  <si>
    <t>Keranen</t>
  </si>
  <si>
    <t>1992-07-24</t>
  </si>
  <si>
    <t>Hancock</t>
  </si>
  <si>
    <t>Kero</t>
  </si>
  <si>
    <t>1984-08-31</t>
  </si>
  <si>
    <t>Livonia</t>
  </si>
  <si>
    <t>Kesler</t>
  </si>
  <si>
    <t>94.6%</t>
  </si>
  <si>
    <t>1987-10-02</t>
  </si>
  <si>
    <t>Madison</t>
  </si>
  <si>
    <t>Phil</t>
  </si>
  <si>
    <t>Kessel</t>
  </si>
  <si>
    <t>64.1%</t>
  </si>
  <si>
    <t>Surrey</t>
  </si>
  <si>
    <t>Jujhar</t>
  </si>
  <si>
    <t>Khaira</t>
  </si>
  <si>
    <t>1993-09-09</t>
  </si>
  <si>
    <t>Khokhlachev</t>
  </si>
  <si>
    <t>1989-09-14</t>
  </si>
  <si>
    <t>Killorn</t>
  </si>
  <si>
    <t>21.9%</t>
  </si>
  <si>
    <t>Sumperk</t>
  </si>
  <si>
    <t>Jakub</t>
  </si>
  <si>
    <t>Kindl</t>
  </si>
  <si>
    <t>DET, FLA</t>
  </si>
  <si>
    <t>1989-07-05</t>
  </si>
  <si>
    <t>Dwight</t>
  </si>
  <si>
    <t>King</t>
  </si>
  <si>
    <t>Oscar</t>
  </si>
  <si>
    <t>Klefbom</t>
  </si>
  <si>
    <t>Leg, Finger</t>
  </si>
  <si>
    <t>1984-12-13</t>
  </si>
  <si>
    <t>Klein</t>
  </si>
  <si>
    <t>Thumb, Thumb, Oblique</t>
  </si>
  <si>
    <t>1992-08-14</t>
  </si>
  <si>
    <t>Klingberg</t>
  </si>
  <si>
    <t>9.3%</t>
  </si>
  <si>
    <t>54.2%</t>
  </si>
  <si>
    <t>1986-08-12</t>
  </si>
  <si>
    <t>Rob</t>
  </si>
  <si>
    <t>Klinkhammer</t>
  </si>
  <si>
    <t>1990-09-10</t>
  </si>
  <si>
    <t>Corban</t>
  </si>
  <si>
    <t>Knight</t>
  </si>
  <si>
    <t>Winchester</t>
  </si>
  <si>
    <t>Slater</t>
  </si>
  <si>
    <t>Koekkoek</t>
  </si>
  <si>
    <t>1983-03-12</t>
  </si>
  <si>
    <t>Turku</t>
  </si>
  <si>
    <t>Mikko</t>
  </si>
  <si>
    <t>Koivu</t>
  </si>
  <si>
    <t>20.2%</t>
  </si>
  <si>
    <t>1987-01-23</t>
  </si>
  <si>
    <t>Narva</t>
  </si>
  <si>
    <t>EST</t>
  </si>
  <si>
    <t>Leo</t>
  </si>
  <si>
    <t>Komarov</t>
  </si>
  <si>
    <t>40.5%</t>
  </si>
  <si>
    <t>1987-08-24</t>
  </si>
  <si>
    <t>Jesenice</t>
  </si>
  <si>
    <t>SVN</t>
  </si>
  <si>
    <t>Anze</t>
  </si>
  <si>
    <t>Kopitar</t>
  </si>
  <si>
    <t>28.7%</t>
  </si>
  <si>
    <t>56.3%</t>
  </si>
  <si>
    <t>1986-07-28</t>
  </si>
  <si>
    <t>Lauri</t>
  </si>
  <si>
    <t>Korpikoski</t>
  </si>
  <si>
    <t>91.7%</t>
  </si>
  <si>
    <t>Foot, Head</t>
  </si>
  <si>
    <t>1994-01-24</t>
  </si>
  <si>
    <t>Kosmachuk</t>
  </si>
  <si>
    <t>1985-11-28</t>
  </si>
  <si>
    <t>Etobicoke</t>
  </si>
  <si>
    <t>Kostka</t>
  </si>
  <si>
    <t>1991-04-30</t>
  </si>
  <si>
    <t>Boxford</t>
  </si>
  <si>
    <t>Kreider</t>
  </si>
  <si>
    <t>28.4%</t>
  </si>
  <si>
    <t>58.1%</t>
  </si>
  <si>
    <t>Neck, Hand</t>
  </si>
  <si>
    <t>1986-04-28</t>
  </si>
  <si>
    <t>Sternberk</t>
  </si>
  <si>
    <t>Krejci</t>
  </si>
  <si>
    <t>21.5%</t>
  </si>
  <si>
    <t>58.2%</t>
  </si>
  <si>
    <t>1981-01-12</t>
  </si>
  <si>
    <t>Kronwall</t>
  </si>
  <si>
    <t>6.3%</t>
  </si>
  <si>
    <t>1991-04-12</t>
  </si>
  <si>
    <t>Torey</t>
  </si>
  <si>
    <t>Krug</t>
  </si>
  <si>
    <t>4.6%</t>
  </si>
  <si>
    <t>46.0%</t>
  </si>
  <si>
    <t>Kruger</t>
  </si>
  <si>
    <t>Nikita</t>
  </si>
  <si>
    <t>Kucherov</t>
  </si>
  <si>
    <t>39.0%</t>
  </si>
  <si>
    <t>Landshut</t>
  </si>
  <si>
    <t>Kuhnhackl</t>
  </si>
  <si>
    <t>1993-07-08</t>
  </si>
  <si>
    <t>Volketswil</t>
  </si>
  <si>
    <t>Dean</t>
  </si>
  <si>
    <t>Kukan</t>
  </si>
  <si>
    <t>1994-01-06</t>
  </si>
  <si>
    <t>Kulak</t>
  </si>
  <si>
    <t>1986-07-14</t>
  </si>
  <si>
    <t>Magnitogorsk</t>
  </si>
  <si>
    <t>Kulemin</t>
  </si>
  <si>
    <t>51.2%</t>
  </si>
  <si>
    <t>1990-10-29</t>
  </si>
  <si>
    <t>Lipetsk</t>
  </si>
  <si>
    <t>Dmitry</t>
  </si>
  <si>
    <t>Kulikov</t>
  </si>
  <si>
    <t>1.8%</t>
  </si>
  <si>
    <t>29.8%</t>
  </si>
  <si>
    <t>1979-09-26</t>
  </si>
  <si>
    <t>Kunitz</t>
  </si>
  <si>
    <t>23.6%</t>
  </si>
  <si>
    <t>1992-05-19</t>
  </si>
  <si>
    <t>Chelyabinsk</t>
  </si>
  <si>
    <t>Evgeny</t>
  </si>
  <si>
    <t>Kuznetsov</t>
  </si>
  <si>
    <t>1997-05-19</t>
  </si>
  <si>
    <t>Kylington</t>
  </si>
  <si>
    <t>1985-12-12</t>
  </si>
  <si>
    <t>Ladd</t>
  </si>
  <si>
    <t>WPG, CHI</t>
  </si>
  <si>
    <t>69.7%</t>
  </si>
  <si>
    <t>1983-06-23</t>
  </si>
  <si>
    <t>Wawota</t>
  </si>
  <si>
    <t>Brooks</t>
  </si>
  <si>
    <t>Laich</t>
  </si>
  <si>
    <t>9.5%</t>
  </si>
  <si>
    <t>1991-04-24</t>
  </si>
  <si>
    <t>Sundsvall</t>
  </si>
  <si>
    <t>Anton</t>
  </si>
  <si>
    <t>Lander</t>
  </si>
  <si>
    <t>1992-11-23</t>
  </si>
  <si>
    <t>Landeskog</t>
  </si>
  <si>
    <t>81.5%</t>
  </si>
  <si>
    <t>Back</t>
  </si>
  <si>
    <t>1996-07-30</t>
  </si>
  <si>
    <t>Waterford</t>
  </si>
  <si>
    <t>Larkin</t>
  </si>
  <si>
    <t>36.7%</t>
  </si>
  <si>
    <t>1992-11-12</t>
  </si>
  <si>
    <t>Larsson</t>
  </si>
  <si>
    <t>1992-07-25</t>
  </si>
  <si>
    <t>Lau</t>
  </si>
  <si>
    <t>18.9%</t>
  </si>
  <si>
    <t>1991-05-25</t>
  </si>
  <si>
    <t>Latta</t>
  </si>
  <si>
    <t>Flu, Arm</t>
  </si>
  <si>
    <t>1994-05-30</t>
  </si>
  <si>
    <t>Oakville</t>
  </si>
  <si>
    <t>Laughton</t>
  </si>
  <si>
    <t>1995-02-02</t>
  </si>
  <si>
    <t>Salmon Arm</t>
  </si>
  <si>
    <t>Curtis</t>
  </si>
  <si>
    <t>Lazar</t>
  </si>
  <si>
    <t>54.1%</t>
  </si>
  <si>
    <t>Undisclosed, Lower body, Concussion</t>
  </si>
  <si>
    <t>1980-04-21</t>
  </si>
  <si>
    <t>Lecavalier</t>
  </si>
  <si>
    <t>PHI, LAK</t>
  </si>
  <si>
    <t>72.0%</t>
  </si>
  <si>
    <t>Back, Undisclosed</t>
  </si>
  <si>
    <t>1991-03-20</t>
  </si>
  <si>
    <t>Eden Prairie</t>
  </si>
  <si>
    <t>Leddy</t>
  </si>
  <si>
    <t>6.1%</t>
  </si>
  <si>
    <t>42.7%</t>
  </si>
  <si>
    <t>48.8%</t>
  </si>
  <si>
    <t>1990-07-03</t>
  </si>
  <si>
    <t>Edina</t>
  </si>
  <si>
    <t>Anders</t>
  </si>
  <si>
    <t>Lee</t>
  </si>
  <si>
    <t>24.6%</t>
  </si>
  <si>
    <t>59.0%</t>
  </si>
  <si>
    <t>1980-08-17</t>
  </si>
  <si>
    <t>Legwand</t>
  </si>
  <si>
    <t>1987-12-23</t>
  </si>
  <si>
    <t>Jori</t>
  </si>
  <si>
    <t>Lehtera</t>
  </si>
  <si>
    <t>14.5%</t>
  </si>
  <si>
    <t>40.3%</t>
  </si>
  <si>
    <t>1994-02-15</t>
  </si>
  <si>
    <t>Leier</t>
  </si>
  <si>
    <t>1994-05-19</t>
  </si>
  <si>
    <t>Leipsic</t>
  </si>
  <si>
    <t>1993-05-26</t>
  </si>
  <si>
    <t>Innisfil</t>
  </si>
  <si>
    <t>Leivo</t>
  </si>
  <si>
    <t>1986-01-20</t>
  </si>
  <si>
    <t>Lerg</t>
  </si>
  <si>
    <t>1995-09-24</t>
  </si>
  <si>
    <t>Lernout</t>
  </si>
  <si>
    <t>1993-01-23</t>
  </si>
  <si>
    <t>Maple</t>
  </si>
  <si>
    <t>Lucas</t>
  </si>
  <si>
    <t>Lessio</t>
  </si>
  <si>
    <t>1987-04-24</t>
  </si>
  <si>
    <t>Kris</t>
  </si>
  <si>
    <t>Letang</t>
  </si>
  <si>
    <t>Wrist, Undisclosed, Upper body</t>
  </si>
  <si>
    <t>1985-02-04</t>
  </si>
  <si>
    <t>Elk Point</t>
  </si>
  <si>
    <t>Letestu</t>
  </si>
  <si>
    <t>1987-01-08</t>
  </si>
  <si>
    <t>Salt Lake City</t>
  </si>
  <si>
    <t>UT</t>
  </si>
  <si>
    <t>Lewis</t>
  </si>
  <si>
    <t>1980-11-25</t>
  </si>
  <si>
    <t>John-Michael</t>
  </si>
  <si>
    <t>Liles</t>
  </si>
  <si>
    <t>CAR, BOS</t>
  </si>
  <si>
    <t>1991-10-29</t>
  </si>
  <si>
    <t>Lindberg</t>
  </si>
  <si>
    <t>1995-07-22</t>
  </si>
  <si>
    <t>Tobias</t>
  </si>
  <si>
    <t>1993-09-23</t>
  </si>
  <si>
    <t>Petteri</t>
  </si>
  <si>
    <t>Lindbohm</t>
  </si>
  <si>
    <t>1994-05-23</t>
  </si>
  <si>
    <t>Esa</t>
  </si>
  <si>
    <t>Lindell</t>
  </si>
  <si>
    <t>1994-12-02</t>
  </si>
  <si>
    <t>Boden</t>
  </si>
  <si>
    <t>Lindholm</t>
  </si>
  <si>
    <t>72.2%</t>
  </si>
  <si>
    <t>1994-01-20</t>
  </si>
  <si>
    <t>Helsingborg</t>
  </si>
  <si>
    <t>Hampus</t>
  </si>
  <si>
    <t>15.9%</t>
  </si>
  <si>
    <t>1993-07-10</t>
  </si>
  <si>
    <t>JC</t>
  </si>
  <si>
    <t>Lipon</t>
  </si>
  <si>
    <t>1987-11-12</t>
  </si>
  <si>
    <t>Little</t>
  </si>
  <si>
    <t>80.8%</t>
  </si>
  <si>
    <t>1992-11-16</t>
  </si>
  <si>
    <t>Loov</t>
  </si>
  <si>
    <t>1984-02-20</t>
  </si>
  <si>
    <t>Concord</t>
  </si>
  <si>
    <t>Lovejoy</t>
  </si>
  <si>
    <t>23.3%</t>
  </si>
  <si>
    <t>1993-03-29</t>
  </si>
  <si>
    <t>Lowry</t>
  </si>
  <si>
    <t>Milan</t>
  </si>
  <si>
    <t>Lucic</t>
  </si>
  <si>
    <t>40.2%</t>
  </si>
  <si>
    <t>63.2%</t>
  </si>
  <si>
    <t>1983-09-23</t>
  </si>
  <si>
    <t>Fort Saskatchewan</t>
  </si>
  <si>
    <t>Joffrey</t>
  </si>
  <si>
    <t>Lupul</t>
  </si>
  <si>
    <t>Hernia, Lower body</t>
  </si>
  <si>
    <t>1994-08-22</t>
  </si>
  <si>
    <t>JyvÃ¤skylÃ¤</t>
  </si>
  <si>
    <t>Olli</t>
  </si>
  <si>
    <t>Maatta</t>
  </si>
  <si>
    <t>9.2%</t>
  </si>
  <si>
    <t>1985-04-06</t>
  </si>
  <si>
    <t>Clarke</t>
  </si>
  <si>
    <t>MacArthur</t>
  </si>
  <si>
    <t>1986-09-07</t>
  </si>
  <si>
    <t>Judique</t>
  </si>
  <si>
    <t>MacDonald</t>
  </si>
  <si>
    <t>1981-06-11</t>
  </si>
  <si>
    <t>MacKenzie</t>
  </si>
  <si>
    <t>Foot, Undisclosed, Lower body</t>
  </si>
  <si>
    <t>1995-09-01</t>
  </si>
  <si>
    <t>MacKinnon</t>
  </si>
  <si>
    <t>74.3%</t>
  </si>
  <si>
    <t>1986-07-31</t>
  </si>
  <si>
    <t>Evgeni</t>
  </si>
  <si>
    <t>Malkin</t>
  </si>
  <si>
    <t>41.5%</t>
  </si>
  <si>
    <t>47.7%</t>
  </si>
  <si>
    <t>89.2%</t>
  </si>
  <si>
    <t>Arm, Lower body</t>
  </si>
  <si>
    <t>1989-05-20</t>
  </si>
  <si>
    <t>Miramichi</t>
  </si>
  <si>
    <t>Malone</t>
  </si>
  <si>
    <t>1990-06-04</t>
  </si>
  <si>
    <t>Manning</t>
  </si>
  <si>
    <t>4.2%</t>
  </si>
  <si>
    <t>1991-10-07</t>
  </si>
  <si>
    <t>Hinsdale</t>
  </si>
  <si>
    <t>Manson</t>
  </si>
  <si>
    <t>34.9%</t>
  </si>
  <si>
    <t>1994-09-16</t>
  </si>
  <si>
    <t>Longueuil</t>
  </si>
  <si>
    <t>Mantha</t>
  </si>
  <si>
    <t>1988-05-11</t>
  </si>
  <si>
    <t>Marchand</t>
  </si>
  <si>
    <t>52.1%</t>
  </si>
  <si>
    <t>85.9%</t>
  </si>
  <si>
    <t>1992-01-02</t>
  </si>
  <si>
    <t>Alexey</t>
  </si>
  <si>
    <t>Marchenko</t>
  </si>
  <si>
    <t>1990-12-27</t>
  </si>
  <si>
    <t>Cap-Rouge</t>
  </si>
  <si>
    <t>Marchessault</t>
  </si>
  <si>
    <t>C/N</t>
  </si>
  <si>
    <t>Marincin</t>
  </si>
  <si>
    <t>1978-12-20</t>
  </si>
  <si>
    <t>Voskresensk</t>
  </si>
  <si>
    <t>Andrei</t>
  </si>
  <si>
    <t>Markov</t>
  </si>
  <si>
    <t>5.7%</t>
  </si>
  <si>
    <t>1979-09-15</t>
  </si>
  <si>
    <t>Aneroid</t>
  </si>
  <si>
    <t>Marleau</t>
  </si>
  <si>
    <t>61.5%</t>
  </si>
  <si>
    <t>1988-04-23</t>
  </si>
  <si>
    <t>Maroon</t>
  </si>
  <si>
    <t>ANA, EDM</t>
  </si>
  <si>
    <t>65.9%</t>
  </si>
  <si>
    <t>30.3%</t>
  </si>
  <si>
    <t>57.6%</t>
  </si>
  <si>
    <t>Rochester Hills</t>
  </si>
  <si>
    <t>Alec</t>
  </si>
  <si>
    <t>Martinez</t>
  </si>
  <si>
    <t>14.1%</t>
  </si>
  <si>
    <t>Martinook</t>
  </si>
  <si>
    <t>82.8%</t>
  </si>
  <si>
    <t>1990-06-13</t>
  </si>
  <si>
    <t>BÃ¦rum</t>
  </si>
  <si>
    <t>NOR</t>
  </si>
  <si>
    <t>Martinsen</t>
  </si>
  <si>
    <t>1988-09-20</t>
  </si>
  <si>
    <t>Bradford</t>
  </si>
  <si>
    <t>Mashinter</t>
  </si>
  <si>
    <t>1994-02-27</t>
  </si>
  <si>
    <t>Matheson</t>
  </si>
  <si>
    <t>1994-02-23</t>
  </si>
  <si>
    <t>Matteau</t>
  </si>
  <si>
    <t>NJD, MTL</t>
  </si>
  <si>
    <t>Facial, Illness, Lower body</t>
  </si>
  <si>
    <t>1988-02-19</t>
  </si>
  <si>
    <t>Matthias</t>
  </si>
  <si>
    <t>TOR, COL</t>
  </si>
  <si>
    <t>Neck, Shoulder</t>
  </si>
  <si>
    <t>1992-10-14</t>
  </si>
  <si>
    <t>Mayfield</t>
  </si>
  <si>
    <t>1988-02-25</t>
  </si>
  <si>
    <t>McBain</t>
  </si>
  <si>
    <t>1993-10-12</t>
  </si>
  <si>
    <t>Eau Claire</t>
  </si>
  <si>
    <t>McCabe</t>
  </si>
  <si>
    <t>22.7%</t>
  </si>
  <si>
    <t>1996-05-31</t>
  </si>
  <si>
    <t>Stratford</t>
  </si>
  <si>
    <t>McCann</t>
  </si>
  <si>
    <t>1995-03-07</t>
  </si>
  <si>
    <t>Grosse Pointe</t>
  </si>
  <si>
    <t>McCarron</t>
  </si>
  <si>
    <t>1986-08-09</t>
  </si>
  <si>
    <t>McCarthy</t>
  </si>
  <si>
    <t>1983-03-02</t>
  </si>
  <si>
    <t>McClement</t>
  </si>
  <si>
    <t>Upper body, Illness</t>
  </si>
  <si>
    <t>1992-05-01</t>
  </si>
  <si>
    <t>De Pere</t>
  </si>
  <si>
    <t>McCormick</t>
  </si>
  <si>
    <t>1997-01-13</t>
  </si>
  <si>
    <t>McDavid</t>
  </si>
  <si>
    <t>90.6%</t>
  </si>
  <si>
    <t>Collarbone</t>
  </si>
  <si>
    <t>1989-06-13</t>
  </si>
  <si>
    <t>McDonagh</t>
  </si>
  <si>
    <t>10.8%</t>
  </si>
  <si>
    <t>30.1%</t>
  </si>
  <si>
    <t>41.0%</t>
  </si>
  <si>
    <t>Hand, Jaw, Concussion</t>
  </si>
  <si>
    <t>1984-09-30</t>
  </si>
  <si>
    <t>Wethersfield</t>
  </si>
  <si>
    <t>McDonald</t>
  </si>
  <si>
    <t>1992-04-02</t>
  </si>
  <si>
    <t>McFarland</t>
  </si>
  <si>
    <t>1994-02-02</t>
  </si>
  <si>
    <t>Fergus</t>
  </si>
  <si>
    <t>Brock</t>
  </si>
  <si>
    <t>McGinn</t>
  </si>
  <si>
    <t>1988-08-05</t>
  </si>
  <si>
    <t>BUF, ANA</t>
  </si>
  <si>
    <t>Tye</t>
  </si>
  <si>
    <t>McIlrath</t>
  </si>
  <si>
    <t>1992-06-17</t>
  </si>
  <si>
    <t>St. Thomas</t>
  </si>
  <si>
    <t>Greg</t>
  </si>
  <si>
    <t>McKegg</t>
  </si>
  <si>
    <t>Golden</t>
  </si>
  <si>
    <t>McKenzie</t>
  </si>
  <si>
    <t>1984-06-26</t>
  </si>
  <si>
    <t>Binscarth</t>
  </si>
  <si>
    <t>McLeod</t>
  </si>
  <si>
    <t>52.0%</t>
  </si>
  <si>
    <t>1991-01-21</t>
  </si>
  <si>
    <t>Brayden</t>
  </si>
  <si>
    <t>McNabb</t>
  </si>
  <si>
    <t>4.1%</t>
  </si>
  <si>
    <t>24.5%</t>
  </si>
  <si>
    <t>1993-02-22</t>
  </si>
  <si>
    <t>Langley</t>
  </si>
  <si>
    <t>McNeill</t>
  </si>
  <si>
    <t>1986-10-12</t>
  </si>
  <si>
    <t>McQuaid</t>
  </si>
  <si>
    <t>2.9%</t>
  </si>
  <si>
    <t>22.9%</t>
  </si>
  <si>
    <t>25.7%</t>
  </si>
  <si>
    <t>1982-08-27</t>
  </si>
  <si>
    <t>Medvedev</t>
  </si>
  <si>
    <t>21.6%</t>
  </si>
  <si>
    <t>1990-02-01</t>
  </si>
  <si>
    <t>Fort Lauderdale</t>
  </si>
  <si>
    <t>Jayson</t>
  </si>
  <si>
    <t>Megna</t>
  </si>
  <si>
    <t>1991-12-06</t>
  </si>
  <si>
    <t>Julian</t>
  </si>
  <si>
    <t>Melchiori</t>
  </si>
  <si>
    <t>1992-02-03</t>
  </si>
  <si>
    <t>Oklahoma City</t>
  </si>
  <si>
    <t>OK</t>
  </si>
  <si>
    <t>Jon</t>
  </si>
  <si>
    <t>Merrill</t>
  </si>
  <si>
    <t>4.8%</t>
  </si>
  <si>
    <t>Upper body, Undisclosed, Arm, Illness</t>
  </si>
  <si>
    <t>1992-10-02</t>
  </si>
  <si>
    <t>Park Ridge</t>
  </si>
  <si>
    <t>Mersch</t>
  </si>
  <si>
    <t>1985-06-21</t>
  </si>
  <si>
    <t>Marc</t>
  </si>
  <si>
    <t>Methot</t>
  </si>
  <si>
    <t>8.8%</t>
  </si>
  <si>
    <t>Flu, Lower body, Concussion</t>
  </si>
  <si>
    <t>1984-12-07</t>
  </si>
  <si>
    <t>Jindrichuv Hradec</t>
  </si>
  <si>
    <t>Michalek</t>
  </si>
  <si>
    <t>Knee, Finger</t>
  </si>
  <si>
    <t>1982-12-23</t>
  </si>
  <si>
    <t>Zbynek</t>
  </si>
  <si>
    <t>13.9%</t>
  </si>
  <si>
    <t>Upper body, Undisclosed, Lower body, Illness</t>
  </si>
  <si>
    <t>1996-05-12</t>
  </si>
  <si>
    <t>Massapequa</t>
  </si>
  <si>
    <t>Sonny</t>
  </si>
  <si>
    <t>Milano</t>
  </si>
  <si>
    <t>1988-09-18</t>
  </si>
  <si>
    <t>Miller</t>
  </si>
  <si>
    <t>1992-10-29</t>
  </si>
  <si>
    <t>9.4%</t>
  </si>
  <si>
    <t>1984-02-17</t>
  </si>
  <si>
    <t>Dover</t>
  </si>
  <si>
    <t>Knee, Jaw</t>
  </si>
  <si>
    <t>1993-03-14</t>
  </si>
  <si>
    <t>East Palestine</t>
  </si>
  <si>
    <t>OH</t>
  </si>
  <si>
    <t>42.3%</t>
  </si>
  <si>
    <t>82.7%</t>
  </si>
  <si>
    <t>1987-11-15</t>
  </si>
  <si>
    <t>Los Angeles</t>
  </si>
  <si>
    <t>Kevan</t>
  </si>
  <si>
    <t>Leg, Upper body</t>
  </si>
  <si>
    <t>Mitchell</t>
  </si>
  <si>
    <t>Oblique</t>
  </si>
  <si>
    <t>1985-01-30</t>
  </si>
  <si>
    <t>Greenfield Park</t>
  </si>
  <si>
    <t>Torrey</t>
  </si>
  <si>
    <t>1977-04-23</t>
  </si>
  <si>
    <t>Port McNeill</t>
  </si>
  <si>
    <t>Willie</t>
  </si>
  <si>
    <t>1982-04-06</t>
  </si>
  <si>
    <t>Stewart Valley</t>
  </si>
  <si>
    <t>Moen</t>
  </si>
  <si>
    <t>1994-10-12</t>
  </si>
  <si>
    <t>Monahan</t>
  </si>
  <si>
    <t>30.7%</t>
  </si>
  <si>
    <t>71.6%</t>
  </si>
  <si>
    <t>1980-08-03</t>
  </si>
  <si>
    <t>Thornhill</t>
  </si>
  <si>
    <t>Dominic</t>
  </si>
  <si>
    <t>Moore</t>
  </si>
  <si>
    <t>1990-11-19</t>
  </si>
  <si>
    <t>Winnetka</t>
  </si>
  <si>
    <t>43.2%</t>
  </si>
  <si>
    <t>Joshua</t>
  </si>
  <si>
    <t>Morrissey</t>
  </si>
  <si>
    <t>1992-12-09</t>
  </si>
  <si>
    <t>Morrow</t>
  </si>
  <si>
    <t>1987-12-09</t>
  </si>
  <si>
    <t>Kael</t>
  </si>
  <si>
    <t>Mouillierat</t>
  </si>
  <si>
    <t>1983-11-01</t>
  </si>
  <si>
    <t>North York</t>
  </si>
  <si>
    <t>Moulson</t>
  </si>
  <si>
    <t>20.5%</t>
  </si>
  <si>
    <t>1992-12-26</t>
  </si>
  <si>
    <t>Vojtech</t>
  </si>
  <si>
    <t>Mozik</t>
  </si>
  <si>
    <t>1995-03-21</t>
  </si>
  <si>
    <t>Winterthur</t>
  </si>
  <si>
    <t>Mirco</t>
  </si>
  <si>
    <t>Mueller</t>
  </si>
  <si>
    <t>Dublin</t>
  </si>
  <si>
    <t>Murphy</t>
  </si>
  <si>
    <t>1993-03-31</t>
  </si>
  <si>
    <t>Aurora</t>
  </si>
  <si>
    <t>1993-09-27</t>
  </si>
  <si>
    <t>Murray</t>
  </si>
  <si>
    <t>Woodstock</t>
  </si>
  <si>
    <t>Muzzin</t>
  </si>
  <si>
    <t>Houston</t>
  </si>
  <si>
    <t>Myers</t>
  </si>
  <si>
    <t>48.2%</t>
  </si>
  <si>
    <t>1987-12-30</t>
  </si>
  <si>
    <t>Hradec KrÃ¡lovÃ©</t>
  </si>
  <si>
    <t>Nakladal</t>
  </si>
  <si>
    <t>Undisclosed, Eye</t>
  </si>
  <si>
    <t>1992-11-22</t>
  </si>
  <si>
    <t>Zhukovskiy</t>
  </si>
  <si>
    <t>Vladislav</t>
  </si>
  <si>
    <t>Namestnikov</t>
  </si>
  <si>
    <t>1984-06-16</t>
  </si>
  <si>
    <t>Rick</t>
  </si>
  <si>
    <t>Nash</t>
  </si>
  <si>
    <t>30.6%</t>
  </si>
  <si>
    <t>Knee, Back</t>
  </si>
  <si>
    <t>1989-05-09</t>
  </si>
  <si>
    <t>Consort</t>
  </si>
  <si>
    <t>Riley</t>
  </si>
  <si>
    <t>Undisclosed, Illness, Shoulder</t>
  </si>
  <si>
    <t>1987-09-03</t>
  </si>
  <si>
    <t>Whitby</t>
  </si>
  <si>
    <t>James</t>
  </si>
  <si>
    <t>Neal</t>
  </si>
  <si>
    <t>1979-06-18</t>
  </si>
  <si>
    <t>Flesherton</t>
  </si>
  <si>
    <t>Neil</t>
  </si>
  <si>
    <t>1991-10-15</t>
  </si>
  <si>
    <t>Warroad</t>
  </si>
  <si>
    <t>Nelson</t>
  </si>
  <si>
    <t>1992-07-18</t>
  </si>
  <si>
    <t>WISCONSIN RAPIDS</t>
  </si>
  <si>
    <t>1992-02-08</t>
  </si>
  <si>
    <t>Nemeth</t>
  </si>
  <si>
    <t>1990-05-18</t>
  </si>
  <si>
    <t>Ness</t>
  </si>
  <si>
    <t>1993-03-28</t>
  </si>
  <si>
    <t>Nesterov</t>
  </si>
  <si>
    <t>10.3%</t>
  </si>
  <si>
    <t>Andrej</t>
  </si>
  <si>
    <t>Nestrasil</t>
  </si>
  <si>
    <t>Back, Knee</t>
  </si>
  <si>
    <t>1995-03-04</t>
  </si>
  <si>
    <t>Valeri</t>
  </si>
  <si>
    <t>Nichushkin</t>
  </si>
  <si>
    <t>61.7%</t>
  </si>
  <si>
    <t>1992-09-08</t>
  </si>
  <si>
    <t>Chur</t>
  </si>
  <si>
    <t>Nino</t>
  </si>
  <si>
    <t>Niederreiter</t>
  </si>
  <si>
    <t>66.2%</t>
  </si>
  <si>
    <t>1984-04-24</t>
  </si>
  <si>
    <t>Frans</t>
  </si>
  <si>
    <t>Nielsen</t>
  </si>
  <si>
    <t>1992-11-05</t>
  </si>
  <si>
    <t>Nieto</t>
  </si>
  <si>
    <t>73.9%</t>
  </si>
  <si>
    <t>1986-06-16</t>
  </si>
  <si>
    <t>Nikitin</t>
  </si>
  <si>
    <t>1986-12-06</t>
  </si>
  <si>
    <t>Niskanen</t>
  </si>
  <si>
    <t>6.2%</t>
  </si>
  <si>
    <t>1993-02-12</t>
  </si>
  <si>
    <t>Plano</t>
  </si>
  <si>
    <t>Noesen</t>
  </si>
  <si>
    <t>1989-06-23</t>
  </si>
  <si>
    <t>Garden River, First Nations</t>
  </si>
  <si>
    <t>Nolan</t>
  </si>
  <si>
    <t>Nordstrom</t>
  </si>
  <si>
    <t>1992-09-01</t>
  </si>
  <si>
    <t>Nosek</t>
  </si>
  <si>
    <t>1993-04-12</t>
  </si>
  <si>
    <t>Nugent-Hopkins</t>
  </si>
  <si>
    <t>Concussion, Hand, Flu</t>
  </si>
  <si>
    <t>1995-02-04</t>
  </si>
  <si>
    <t>Darnell</t>
  </si>
  <si>
    <t>Nurse</t>
  </si>
  <si>
    <t>1996-05-01</t>
  </si>
  <si>
    <t>Nylander</t>
  </si>
  <si>
    <t>108.3%</t>
  </si>
  <si>
    <t>1989-09-01</t>
  </si>
  <si>
    <t>Halmstad</t>
  </si>
  <si>
    <t>Gustav</t>
  </si>
  <si>
    <t>Nyquist</t>
  </si>
  <si>
    <t>1983-02-14</t>
  </si>
  <si>
    <t>Syosset</t>
  </si>
  <si>
    <t>Nystrom</t>
  </si>
  <si>
    <t>Foot, Upper body</t>
  </si>
  <si>
    <t>1989-01-29</t>
  </si>
  <si>
    <t>Maplewood</t>
  </si>
  <si>
    <t>Jim</t>
  </si>
  <si>
    <t>O'Brien</t>
  </si>
  <si>
    <t>Yardley</t>
  </si>
  <si>
    <t>O'Neill</t>
  </si>
  <si>
    <t>1986-09-30</t>
  </si>
  <si>
    <t>O'Reilly</t>
  </si>
  <si>
    <t>63.6%</t>
  </si>
  <si>
    <t>1991-02-07</t>
  </si>
  <si>
    <t>Clinton</t>
  </si>
  <si>
    <t>30.9%</t>
  </si>
  <si>
    <t>88.2%</t>
  </si>
  <si>
    <t>1981-10-01</t>
  </si>
  <si>
    <t>Oduya</t>
  </si>
  <si>
    <t>1992-06-25</t>
  </si>
  <si>
    <t>Dearborn Heights</t>
  </si>
  <si>
    <t>Oesterle</t>
  </si>
  <si>
    <t>1988-04-16</t>
  </si>
  <si>
    <t>Okposo</t>
  </si>
  <si>
    <t>1992-12-21</t>
  </si>
  <si>
    <t>Oleksiak</t>
  </si>
  <si>
    <t>1994-12-01</t>
  </si>
  <si>
    <t>Boras</t>
  </si>
  <si>
    <t>Olofsson</t>
  </si>
  <si>
    <t>Olsen</t>
  </si>
  <si>
    <t>1991-07-23</t>
  </si>
  <si>
    <t>Novokuznetsk</t>
  </si>
  <si>
    <t>Orlov</t>
  </si>
  <si>
    <t>13.1%</t>
  </si>
  <si>
    <t>1980-09-26</t>
  </si>
  <si>
    <t>San Francisco</t>
  </si>
  <si>
    <t>Orpik</t>
  </si>
  <si>
    <t>7.5%</t>
  </si>
  <si>
    <t>17.5%</t>
  </si>
  <si>
    <t>1986-12-23</t>
  </si>
  <si>
    <t>T.J.</t>
  </si>
  <si>
    <t>Oshie</t>
  </si>
  <si>
    <t>1982-08-19</t>
  </si>
  <si>
    <t>Ott</t>
  </si>
  <si>
    <t>Hamstring, Upper body</t>
  </si>
  <si>
    <t>1993-07-29</t>
  </si>
  <si>
    <t>Bayonne</t>
  </si>
  <si>
    <t>Xavier</t>
  </si>
  <si>
    <t>Ouellet</t>
  </si>
  <si>
    <t>1985-09-17</t>
  </si>
  <si>
    <t>Ovechkin</t>
  </si>
  <si>
    <t>19.3%</t>
  </si>
  <si>
    <t>65.1%</t>
  </si>
  <si>
    <t>Norrkoping</t>
  </si>
  <si>
    <t>Magnus</t>
  </si>
  <si>
    <t>Paajarvi</t>
  </si>
  <si>
    <t>1988-11-20</t>
  </si>
  <si>
    <t>New Canaan</t>
  </si>
  <si>
    <t>Pacioretty</t>
  </si>
  <si>
    <t>1992-11-11</t>
  </si>
  <si>
    <t>Jean-Gabriel</t>
  </si>
  <si>
    <t>Pageau</t>
  </si>
  <si>
    <t>38.8%</t>
  </si>
  <si>
    <t>87.8%</t>
  </si>
  <si>
    <t>1984-04-15</t>
  </si>
  <si>
    <t>Paille</t>
  </si>
  <si>
    <t>1991-08-25</t>
  </si>
  <si>
    <t>Loviisa</t>
  </si>
  <si>
    <t>Iiro</t>
  </si>
  <si>
    <t>Pakarinen</t>
  </si>
  <si>
    <t>1991-03-28</t>
  </si>
  <si>
    <t>Frydek-Mistek</t>
  </si>
  <si>
    <t>Ondrej</t>
  </si>
  <si>
    <t>Palat</t>
  </si>
  <si>
    <t>70.2%</t>
  </si>
  <si>
    <t>1993-04-06</t>
  </si>
  <si>
    <t>Westport</t>
  </si>
  <si>
    <t>Paliotta</t>
  </si>
  <si>
    <t>1991-02-01</t>
  </si>
  <si>
    <t>Palmieri</t>
  </si>
  <si>
    <t>1991-10-30</t>
  </si>
  <si>
    <t>Korkino</t>
  </si>
  <si>
    <t>Artemi</t>
  </si>
  <si>
    <t>Panarin</t>
  </si>
  <si>
    <t>33.0%</t>
  </si>
  <si>
    <t>51.6%</t>
  </si>
  <si>
    <t>84.6%</t>
  </si>
  <si>
    <t>Richard</t>
  </si>
  <si>
    <t>Panik</t>
  </si>
  <si>
    <t>Gaspe</t>
  </si>
  <si>
    <t>Cedric</t>
  </si>
  <si>
    <t>Paquette</t>
  </si>
  <si>
    <t>Lower body, Upper body, Leg, Foot</t>
  </si>
  <si>
    <t>1993-05-12</t>
  </si>
  <si>
    <t>Colton</t>
  </si>
  <si>
    <t>Parayko</t>
  </si>
  <si>
    <t>11.7%</t>
  </si>
  <si>
    <t>31.2%</t>
  </si>
  <si>
    <t>1984-03-29</t>
  </si>
  <si>
    <t>Bonavista</t>
  </si>
  <si>
    <t>Pardy</t>
  </si>
  <si>
    <t>WPG, EDM</t>
  </si>
  <si>
    <t>Hand</t>
  </si>
  <si>
    <t>1983-03-24</t>
  </si>
  <si>
    <t>Pierre-Alexandre</t>
  </si>
  <si>
    <t>Parenteau</t>
  </si>
  <si>
    <t>73.2%</t>
  </si>
  <si>
    <t>1984-07-28</t>
  </si>
  <si>
    <t>Parise</t>
  </si>
  <si>
    <t>91.4%</t>
  </si>
  <si>
    <t>Undisclosed, Upper body, Lower body</t>
  </si>
  <si>
    <t>1996-05-25</t>
  </si>
  <si>
    <t>Havirov</t>
  </si>
  <si>
    <t>Pastrnak</t>
  </si>
  <si>
    <t>48.4%</t>
  </si>
  <si>
    <t>83.9%</t>
  </si>
  <si>
    <t>Upper body, Foot</t>
  </si>
  <si>
    <t>1990-06-20</t>
  </si>
  <si>
    <t>Sterling Heights</t>
  </si>
  <si>
    <t>Pateryn</t>
  </si>
  <si>
    <t>1995-03-20</t>
  </si>
  <si>
    <t>1984-07-11</t>
  </si>
  <si>
    <t>Plover</t>
  </si>
  <si>
    <t>Pavelski</t>
  </si>
  <si>
    <t>1992-08-10</t>
  </si>
  <si>
    <t>Pearson</t>
  </si>
  <si>
    <t>1993-07-03</t>
  </si>
  <si>
    <t>Kaunas</t>
  </si>
  <si>
    <t>LTU</t>
  </si>
  <si>
    <t>Andrey</t>
  </si>
  <si>
    <t>Pedan</t>
  </si>
  <si>
    <t>1994-08-16</t>
  </si>
  <si>
    <t>Pelech</t>
  </si>
  <si>
    <t>1989-04-18</t>
  </si>
  <si>
    <t>Peluso</t>
  </si>
  <si>
    <t>1993-05-18</t>
  </si>
  <si>
    <t>Stuart</t>
  </si>
  <si>
    <t>Percy</t>
  </si>
  <si>
    <t>1988-01-05</t>
  </si>
  <si>
    <t>Drummondville</t>
  </si>
  <si>
    <t>Mathieu</t>
  </si>
  <si>
    <t>Perreault</t>
  </si>
  <si>
    <t>Concussion, Back</t>
  </si>
  <si>
    <t>1988-05-28</t>
  </si>
  <si>
    <t>Sherbrooke</t>
  </si>
  <si>
    <t>Perron</t>
  </si>
  <si>
    <t>PIT, ANA</t>
  </si>
  <si>
    <t>1985-05-16</t>
  </si>
  <si>
    <t>Corey</t>
  </si>
  <si>
    <t>Perry</t>
  </si>
  <si>
    <t>33.7%</t>
  </si>
  <si>
    <t>1994-11-15</t>
  </si>
  <si>
    <t>Tarrytown</t>
  </si>
  <si>
    <t>Pesce</t>
  </si>
  <si>
    <t>Lower body, Lower body, Foot</t>
  </si>
  <si>
    <t>1995-03-22</t>
  </si>
  <si>
    <t>Delta</t>
  </si>
  <si>
    <t>Petan</t>
  </si>
  <si>
    <t>1992-03-03</t>
  </si>
  <si>
    <t>Petrovic</t>
  </si>
  <si>
    <t>32.6%</t>
  </si>
  <si>
    <t>Petry</t>
  </si>
  <si>
    <t>15.2%</t>
  </si>
  <si>
    <t>Hernia, Lower body, Upper body</t>
  </si>
  <si>
    <t>1985-04-10</t>
  </si>
  <si>
    <t>Dion</t>
  </si>
  <si>
    <t>Phaneuf</t>
  </si>
  <si>
    <t>TOR, OTT</t>
  </si>
  <si>
    <t>62.7%</t>
  </si>
  <si>
    <t>1993-02-20</t>
  </si>
  <si>
    <t>Pietila</t>
  </si>
  <si>
    <t>200.0%</t>
  </si>
  <si>
    <t>1990-01-18</t>
  </si>
  <si>
    <t>King City</t>
  </si>
  <si>
    <t>Pietrangelo</t>
  </si>
  <si>
    <t>52.9%</t>
  </si>
  <si>
    <t>1991-04-10</t>
  </si>
  <si>
    <t>Pirri</t>
  </si>
  <si>
    <t>FLA, ANA</t>
  </si>
  <si>
    <t>82.9%</t>
  </si>
  <si>
    <t>Upper body, Ankle</t>
  </si>
  <si>
    <t>1982-10-31</t>
  </si>
  <si>
    <t>Plekanec</t>
  </si>
  <si>
    <t>19.2%</t>
  </si>
  <si>
    <t>1990-06-03</t>
  </si>
  <si>
    <t>KOMSOMOLSK</t>
  </si>
  <si>
    <t>Sergei</t>
  </si>
  <si>
    <t>Plotnikov</t>
  </si>
  <si>
    <t>PIT, ARI</t>
  </si>
  <si>
    <t>1994-12-14</t>
  </si>
  <si>
    <t>Emile</t>
  </si>
  <si>
    <t>Poirier</t>
  </si>
  <si>
    <t>Ostrava</t>
  </si>
  <si>
    <t>Polak</t>
  </si>
  <si>
    <t>TOR, SJS</t>
  </si>
  <si>
    <t>2.6%</t>
  </si>
  <si>
    <t>1982-11-30</t>
  </si>
  <si>
    <t>Repentigny</t>
  </si>
  <si>
    <t>Pominville</t>
  </si>
  <si>
    <t>1984-05-29</t>
  </si>
  <si>
    <t>Porter</t>
  </si>
  <si>
    <t>1986-03-12</t>
  </si>
  <si>
    <t>Ankle</t>
  </si>
  <si>
    <t>1989-02-22</t>
  </si>
  <si>
    <t>Red Deer</t>
  </si>
  <si>
    <t>Postma</t>
  </si>
  <si>
    <t>1984-01-05</t>
  </si>
  <si>
    <t>Potter</t>
  </si>
  <si>
    <t>1986-09-29</t>
  </si>
  <si>
    <t>Alfred</t>
  </si>
  <si>
    <t>Pouliot</t>
  </si>
  <si>
    <t>Shoulder, Lower body, Illness</t>
  </si>
  <si>
    <t>1994-01-16</t>
  </si>
  <si>
    <t>Estevan</t>
  </si>
  <si>
    <t>Derrick</t>
  </si>
  <si>
    <t>Prince</t>
  </si>
  <si>
    <t>OTT, NYI</t>
  </si>
  <si>
    <t>1986-05-07</t>
  </si>
  <si>
    <t>Elk River</t>
  </si>
  <si>
    <t>Prosser</t>
  </si>
  <si>
    <t>Illness, Hand, Back</t>
  </si>
  <si>
    <t>1990-03-13</t>
  </si>
  <si>
    <t>Kingsville</t>
  </si>
  <si>
    <t>Dalton</t>
  </si>
  <si>
    <t>Prout</t>
  </si>
  <si>
    <t>9.7%</t>
  </si>
  <si>
    <t>1984-03-16</t>
  </si>
  <si>
    <t>Prust</t>
  </si>
  <si>
    <t>Leg, Ankle</t>
  </si>
  <si>
    <t>1993-01-24</t>
  </si>
  <si>
    <t>Puempel</t>
  </si>
  <si>
    <t>Teemu</t>
  </si>
  <si>
    <t>Pulkkinen</t>
  </si>
  <si>
    <t>Undisclosed, Shoulder, Soreness</t>
  </si>
  <si>
    <t>1994-10-06</t>
  </si>
  <si>
    <t>Pulock</t>
  </si>
  <si>
    <t>1985-09-08</t>
  </si>
  <si>
    <t>Teddy</t>
  </si>
  <si>
    <t>Purcell</t>
  </si>
  <si>
    <t>EDM, FLA</t>
  </si>
  <si>
    <t>71.7%</t>
  </si>
  <si>
    <t>1992-01-11</t>
  </si>
  <si>
    <t>Pysyk</t>
  </si>
  <si>
    <t>3.3%</t>
  </si>
  <si>
    <t>Quincey</t>
  </si>
  <si>
    <t>Ankle, Concussion</t>
  </si>
  <si>
    <t>1993-02-25</t>
  </si>
  <si>
    <t>Alan</t>
  </si>
  <si>
    <t>Quine</t>
  </si>
  <si>
    <t>1988-12-01</t>
  </si>
  <si>
    <t>Raffl</t>
  </si>
  <si>
    <t>27.7%</t>
  </si>
  <si>
    <t>66.0%</t>
  </si>
  <si>
    <t>1993-05-05</t>
  </si>
  <si>
    <t>Sundbyberg</t>
  </si>
  <si>
    <t>Rickard</t>
  </si>
  <si>
    <t>Rakell</t>
  </si>
  <si>
    <t>65.2%</t>
  </si>
  <si>
    <t>Ramage</t>
  </si>
  <si>
    <t>1991-06-15</t>
  </si>
  <si>
    <t>Scarborough</t>
  </si>
  <si>
    <t>Randell</t>
  </si>
  <si>
    <t>1996-10-29</t>
  </si>
  <si>
    <t>Nousiainen</t>
  </si>
  <si>
    <t>Rantanen</t>
  </si>
  <si>
    <t>1993-03-01</t>
  </si>
  <si>
    <t>Leksand</t>
  </si>
  <si>
    <t>Rask</t>
  </si>
  <si>
    <t>Rasmussen</t>
  </si>
  <si>
    <t>1993-02-05</t>
  </si>
  <si>
    <t>Ty</t>
  </si>
  <si>
    <t>Rattie</t>
  </si>
  <si>
    <t>1992-10-24</t>
  </si>
  <si>
    <t>Rau</t>
  </si>
  <si>
    <t>Cochrane</t>
  </si>
  <si>
    <t>Mason</t>
  </si>
  <si>
    <t>Raymond</t>
  </si>
  <si>
    <t>1986-06-14</t>
  </si>
  <si>
    <t>Ilderton</t>
  </si>
  <si>
    <t>Read</t>
  </si>
  <si>
    <t>1987-01-20</t>
  </si>
  <si>
    <t>Reaves</t>
  </si>
  <si>
    <t>Traverse City</t>
  </si>
  <si>
    <t>Redmond</t>
  </si>
  <si>
    <t>1989-05-17</t>
  </si>
  <si>
    <t>Regner</t>
  </si>
  <si>
    <t>1993-07-13</t>
  </si>
  <si>
    <t>Reilly</t>
  </si>
  <si>
    <t>Griffin</t>
  </si>
  <si>
    <t>Reinhart</t>
  </si>
  <si>
    <t>1995-11-06</t>
  </si>
  <si>
    <t>West Vancouver</t>
  </si>
  <si>
    <t>61.8%</t>
  </si>
  <si>
    <t>1992-03-25</t>
  </si>
  <si>
    <t>Zagreb</t>
  </si>
  <si>
    <t>HRV</t>
  </si>
  <si>
    <t>Borna</t>
  </si>
  <si>
    <t>Rendulic</t>
  </si>
  <si>
    <t>1980-02-10</t>
  </si>
  <si>
    <t>Ribeiro</t>
  </si>
  <si>
    <t>9.0%</t>
  </si>
  <si>
    <t>55.1%</t>
  </si>
  <si>
    <t>1980-05-02</t>
  </si>
  <si>
    <t>Murray Hbr.</t>
  </si>
  <si>
    <t>Richards</t>
  </si>
  <si>
    <t>1985-02-11</t>
  </si>
  <si>
    <t>Kenora</t>
  </si>
  <si>
    <t>Richardson</t>
  </si>
  <si>
    <t>79.5%</t>
  </si>
  <si>
    <t>1993-01-10</t>
  </si>
  <si>
    <t>Rieder</t>
  </si>
  <si>
    <t>48.9%</t>
  </si>
  <si>
    <t>1994-03-09</t>
  </si>
  <si>
    <t>Rielly</t>
  </si>
  <si>
    <t>1990-06-15</t>
  </si>
  <si>
    <t>Rinaldo</t>
  </si>
  <si>
    <t>1994-10-27</t>
  </si>
  <si>
    <t>Rasmus</t>
  </si>
  <si>
    <t>Ristolainen</t>
  </si>
  <si>
    <t>1993-07-01</t>
  </si>
  <si>
    <t>Orangeville</t>
  </si>
  <si>
    <t>Ritchie</t>
  </si>
  <si>
    <t>Lower body, Wrist</t>
  </si>
  <si>
    <t>1995-12-05</t>
  </si>
  <si>
    <t>1991-09-30</t>
  </si>
  <si>
    <t>Bellmawr</t>
  </si>
  <si>
    <t>Buddy</t>
  </si>
  <si>
    <t>Robinson</t>
  </si>
  <si>
    <t>1993-07-28</t>
  </si>
  <si>
    <t>Evan</t>
  </si>
  <si>
    <t>Rodrigues</t>
  </si>
  <si>
    <t>Roubaix</t>
  </si>
  <si>
    <t>Antoine</t>
  </si>
  <si>
    <t>Roussel</t>
  </si>
  <si>
    <t>78.4%</t>
  </si>
  <si>
    <t>1978-09-03</t>
  </si>
  <si>
    <t>Vlasim</t>
  </si>
  <si>
    <t>Rozsival</t>
  </si>
  <si>
    <t>Lower body, Ankle</t>
  </si>
  <si>
    <t>1990-05-07</t>
  </si>
  <si>
    <t>San Diego</t>
  </si>
  <si>
    <t>Chad</t>
  </si>
  <si>
    <t>Ruhwedel</t>
  </si>
  <si>
    <t>Rundblad</t>
  </si>
  <si>
    <t>1987-05-02</t>
  </si>
  <si>
    <t>Caroline</t>
  </si>
  <si>
    <t>Russell</t>
  </si>
  <si>
    <t>CGY, DAL</t>
  </si>
  <si>
    <t>25.4%</t>
  </si>
  <si>
    <t>32.2%</t>
  </si>
  <si>
    <t>1992-05-11</t>
  </si>
  <si>
    <t>Pontiac</t>
  </si>
  <si>
    <t>Rust</t>
  </si>
  <si>
    <t>Lower body, Arm</t>
  </si>
  <si>
    <t>1983-02-16</t>
  </si>
  <si>
    <t>Tuomo</t>
  </si>
  <si>
    <t>Ruutu</t>
  </si>
  <si>
    <t>Undisclosed, Lower body, Illness, Foot</t>
  </si>
  <si>
    <t>1987-03-17</t>
  </si>
  <si>
    <t>Cherry Hill</t>
  </si>
  <si>
    <t>86.2%</t>
  </si>
  <si>
    <t>1986-12-29</t>
  </si>
  <si>
    <t>1994-10-07</t>
  </si>
  <si>
    <t>Torrance</t>
  </si>
  <si>
    <t>Kerby</t>
  </si>
  <si>
    <t>Rychel</t>
  </si>
  <si>
    <t>1992-10-27</t>
  </si>
  <si>
    <t>Saad</t>
  </si>
  <si>
    <t>79.1%</t>
  </si>
  <si>
    <t>Miikka</t>
  </si>
  <si>
    <t>Salomaki</t>
  </si>
  <si>
    <t>Philip</t>
  </si>
  <si>
    <t>Samuelsson</t>
  </si>
  <si>
    <t>Bronxville</t>
  </si>
  <si>
    <t>Santini</t>
  </si>
  <si>
    <t>1985-12-14</t>
  </si>
  <si>
    <t>Santorelli</t>
  </si>
  <si>
    <t>1990-10-22</t>
  </si>
  <si>
    <t>St. Hyacinthe</t>
  </si>
  <si>
    <t>Savard</t>
  </si>
  <si>
    <t>6.9%</t>
  </si>
  <si>
    <t>Oblique, Lower body</t>
  </si>
  <si>
    <t>Ozieri</t>
  </si>
  <si>
    <t>ITA</t>
  </si>
  <si>
    <t>Luca</t>
  </si>
  <si>
    <t>Sbisa</t>
  </si>
  <si>
    <t>Upper body, Hand, Undisclosed</t>
  </si>
  <si>
    <t>Marco</t>
  </si>
  <si>
    <t>Scandella</t>
  </si>
  <si>
    <t>1989-04-20</t>
  </si>
  <si>
    <t>Sceviour</t>
  </si>
  <si>
    <t>1990-11-16</t>
  </si>
  <si>
    <t>Merrimack</t>
  </si>
  <si>
    <t>Schaller</t>
  </si>
  <si>
    <t>1993-03-15</t>
  </si>
  <si>
    <t>Scheifele</t>
  </si>
  <si>
    <t>39.7%</t>
  </si>
  <si>
    <t>1991-08-22</t>
  </si>
  <si>
    <t>Schenn</t>
  </si>
  <si>
    <t>72.8%</t>
  </si>
  <si>
    <t>1989-11-02</t>
  </si>
  <si>
    <t>1987-05-07</t>
  </si>
  <si>
    <t>Schlemko</t>
  </si>
  <si>
    <t>27.1%</t>
  </si>
  <si>
    <t>1991-07-16</t>
  </si>
  <si>
    <t>St. Cloud</t>
  </si>
  <si>
    <t>Schmidt</t>
  </si>
  <si>
    <t>1990-08-26</t>
  </si>
  <si>
    <t>Williamsville</t>
  </si>
  <si>
    <t>Schneider</t>
  </si>
  <si>
    <t>1990-09-29</t>
  </si>
  <si>
    <t>Lakeville</t>
  </si>
  <si>
    <t>Schroeder</t>
  </si>
  <si>
    <t>1986-02-25</t>
  </si>
  <si>
    <t>Schultz</t>
  </si>
  <si>
    <t>1990-07-06</t>
  </si>
  <si>
    <t>EDM, PIT</t>
  </si>
  <si>
    <t>Illness, Back</t>
  </si>
  <si>
    <t>1982-08-25</t>
  </si>
  <si>
    <t>Strasbourg</t>
  </si>
  <si>
    <t>2.7%</t>
  </si>
  <si>
    <t>24.3%</t>
  </si>
  <si>
    <t>Wilcox</t>
  </si>
  <si>
    <t>Jaden</t>
  </si>
  <si>
    <t>Schwartz</t>
  </si>
  <si>
    <t>1982-09-26</t>
  </si>
  <si>
    <t>ARI, MTL</t>
  </si>
  <si>
    <t>LW/D</t>
  </si>
  <si>
    <t>1978-12-30</t>
  </si>
  <si>
    <t>Scuderi</t>
  </si>
  <si>
    <t>PIT, CHI, LAK</t>
  </si>
  <si>
    <t>1985-04-20</t>
  </si>
  <si>
    <t>Richmond</t>
  </si>
  <si>
    <t>Seabrook</t>
  </si>
  <si>
    <t>16.5%</t>
  </si>
  <si>
    <t>Sedin</t>
  </si>
  <si>
    <t>Henrik</t>
  </si>
  <si>
    <t>69.8%</t>
  </si>
  <si>
    <t>87.3%</t>
  </si>
  <si>
    <t>Upper body, Undisclosed, Lower body</t>
  </si>
  <si>
    <t>1992-01-31</t>
  </si>
  <si>
    <t>Seguin</t>
  </si>
  <si>
    <t>76.8%</t>
  </si>
  <si>
    <t>Achilles</t>
  </si>
  <si>
    <t>1981-07-18</t>
  </si>
  <si>
    <t>Schwenningen</t>
  </si>
  <si>
    <t>Seidenberg</t>
  </si>
  <si>
    <t>2.4%</t>
  </si>
  <si>
    <t>Lower body, Back</t>
  </si>
  <si>
    <t>1992-06-10</t>
  </si>
  <si>
    <t>Sekac</t>
  </si>
  <si>
    <t>ANA, CHI, ARI</t>
  </si>
  <si>
    <t>1986-06-08</t>
  </si>
  <si>
    <t>Bojnice</t>
  </si>
  <si>
    <t>Sekera</t>
  </si>
  <si>
    <t>1987-10-20</t>
  </si>
  <si>
    <t>Selleck</t>
  </si>
  <si>
    <t>1984-03-03</t>
  </si>
  <si>
    <t>Krasnojarsk</t>
  </si>
  <si>
    <t>Semin</t>
  </si>
  <si>
    <t>1987-09-28</t>
  </si>
  <si>
    <t>Rome</t>
  </si>
  <si>
    <t>Sestito</t>
  </si>
  <si>
    <t>1994-08-07</t>
  </si>
  <si>
    <t>Melville</t>
  </si>
  <si>
    <t>Damon</t>
  </si>
  <si>
    <t>Severson</t>
  </si>
  <si>
    <t>2.1%</t>
  </si>
  <si>
    <t>Campbellville</t>
  </si>
  <si>
    <t>Sgarbossa</t>
  </si>
  <si>
    <t>1981-12-27</t>
  </si>
  <si>
    <t>Sharp</t>
  </si>
  <si>
    <t>New Rochelle</t>
  </si>
  <si>
    <t>Shattenkirk</t>
  </si>
  <si>
    <t>1991-07-20</t>
  </si>
  <si>
    <t>Shaw</t>
  </si>
  <si>
    <t>Glace Bay</t>
  </si>
  <si>
    <t>1991-12-07</t>
  </si>
  <si>
    <t>Sheahan</t>
  </si>
  <si>
    <t>61.0%</t>
  </si>
  <si>
    <t>1992-08-06</t>
  </si>
  <si>
    <t>Conor</t>
  </si>
  <si>
    <t>Sheary</t>
  </si>
  <si>
    <t>1994-10-13</t>
  </si>
  <si>
    <t>Hunter</t>
  </si>
  <si>
    <t>Shinkaruk</t>
  </si>
  <si>
    <t>VAN, CGY</t>
  </si>
  <si>
    <t>1994-07-19</t>
  </si>
  <si>
    <t>Ajax</t>
  </si>
  <si>
    <t>Devin</t>
  </si>
  <si>
    <t>Shore</t>
  </si>
  <si>
    <t>1991-01-29</t>
  </si>
  <si>
    <t>Denver</t>
  </si>
  <si>
    <t>CO</t>
  </si>
  <si>
    <t>1992-09-26</t>
  </si>
  <si>
    <t>76.9%</t>
  </si>
  <si>
    <t>1994-05-15</t>
  </si>
  <si>
    <t>Sieloff</t>
  </si>
  <si>
    <t>1990-10-13</t>
  </si>
  <si>
    <t>Jakob</t>
  </si>
  <si>
    <t>Silfverberg</t>
  </si>
  <si>
    <t>97.5%</t>
  </si>
  <si>
    <t>Truro</t>
  </si>
  <si>
    <t>Sill</t>
  </si>
  <si>
    <t>1988-08-26</t>
  </si>
  <si>
    <t>Wayne</t>
  </si>
  <si>
    <t>Simmonds</t>
  </si>
  <si>
    <t>38.1%</t>
  </si>
  <si>
    <t>1994-08-08</t>
  </si>
  <si>
    <t>Dominik</t>
  </si>
  <si>
    <t>1988-01-20</t>
  </si>
  <si>
    <t>Superior</t>
  </si>
  <si>
    <t>Sislo</t>
  </si>
  <si>
    <t>1993-11-05</t>
  </si>
  <si>
    <t>Sissons</t>
  </si>
  <si>
    <t>1987-05-19</t>
  </si>
  <si>
    <t>Skille</t>
  </si>
  <si>
    <t>1992-05-16</t>
  </si>
  <si>
    <t>Skinner</t>
  </si>
  <si>
    <t>1994-03-26</t>
  </si>
  <si>
    <t>Brady</t>
  </si>
  <si>
    <t>Skjei</t>
  </si>
  <si>
    <t>1994-05-01</t>
  </si>
  <si>
    <t>Jaccob</t>
  </si>
  <si>
    <t>Slavin</t>
  </si>
  <si>
    <t>1994-05-13</t>
  </si>
  <si>
    <t>Penza</t>
  </si>
  <si>
    <t>Slepyshev</t>
  </si>
  <si>
    <t>1986-02-01</t>
  </si>
  <si>
    <t>Frydlant</t>
  </si>
  <si>
    <t>Ladislav</t>
  </si>
  <si>
    <t>Smid</t>
  </si>
  <si>
    <t>Upper body, Neck</t>
  </si>
  <si>
    <t>Winston-Salem</t>
  </si>
  <si>
    <t>Smith</t>
  </si>
  <si>
    <t>SJS, TOR</t>
  </si>
  <si>
    <t>Concussion, Upper body</t>
  </si>
  <si>
    <t>1989-09-05</t>
  </si>
  <si>
    <t>1991-04-01</t>
  </si>
  <si>
    <t>69.4%</t>
  </si>
  <si>
    <t>1988-04-05</t>
  </si>
  <si>
    <t>Maple Creek</t>
  </si>
  <si>
    <t>1992-06-14</t>
  </si>
  <si>
    <t>Devante</t>
  </si>
  <si>
    <t>Smith-Pelly</t>
  </si>
  <si>
    <t>MTL, NJD</t>
  </si>
  <si>
    <t>78.1%</t>
  </si>
  <si>
    <t>MalmÃ¶</t>
  </si>
  <si>
    <t>Soderberg</t>
  </si>
  <si>
    <t>87.9%</t>
  </si>
  <si>
    <t>1993-10-14</t>
  </si>
  <si>
    <t>Nizhny Tagil</t>
  </si>
  <si>
    <t>Soshnikov</t>
  </si>
  <si>
    <t>1988-09-19</t>
  </si>
  <si>
    <t>Palmerston</t>
  </si>
  <si>
    <t>Spaling</t>
  </si>
  <si>
    <t>1983-06-13</t>
  </si>
  <si>
    <t>Spezza</t>
  </si>
  <si>
    <t>1992-01-30</t>
  </si>
  <si>
    <t>Spooner</t>
  </si>
  <si>
    <t>20.3%</t>
  </si>
  <si>
    <t>76.6%</t>
  </si>
  <si>
    <t>1997-03-17</t>
  </si>
  <si>
    <t>Amsterdam</t>
  </si>
  <si>
    <t>NLD</t>
  </si>
  <si>
    <t>Sprong</t>
  </si>
  <si>
    <t>1989-11-29</t>
  </si>
  <si>
    <t>Spurgeon</t>
  </si>
  <si>
    <t>23.4%</t>
  </si>
  <si>
    <t>Lower body, Oblique</t>
  </si>
  <si>
    <t>1984-10-29</t>
  </si>
  <si>
    <t>Staal</t>
  </si>
  <si>
    <t>CAR, NYR</t>
  </si>
  <si>
    <t>43.3%</t>
  </si>
  <si>
    <t>1988-09-10</t>
  </si>
  <si>
    <t>81.4%</t>
  </si>
  <si>
    <t>Back, Illness, Lower body</t>
  </si>
  <si>
    <t>1985-10-30</t>
  </si>
  <si>
    <t>Stafford</t>
  </si>
  <si>
    <t>1983-12-19</t>
  </si>
  <si>
    <t>Stajan</t>
  </si>
  <si>
    <t>1986-01-17</t>
  </si>
  <si>
    <t>Stalberg</t>
  </si>
  <si>
    <t>1990-02-07</t>
  </si>
  <si>
    <t>Stamkos</t>
  </si>
  <si>
    <t>82.1%</t>
  </si>
  <si>
    <t>Blood clots</t>
  </si>
  <si>
    <t>1989-07-20</t>
  </si>
  <si>
    <t>Stanton</t>
  </si>
  <si>
    <t>1985-12-27</t>
  </si>
  <si>
    <t>Stastny</t>
  </si>
  <si>
    <t>74.2%</t>
  </si>
  <si>
    <t>1984-03-01</t>
  </si>
  <si>
    <t>Steen</t>
  </si>
  <si>
    <t>52.2%</t>
  </si>
  <si>
    <t>1983-02-04</t>
  </si>
  <si>
    <t>West Seneca</t>
  </si>
  <si>
    <t>Stempniak</t>
  </si>
  <si>
    <t>NJD, BOS</t>
  </si>
  <si>
    <t>1990-06-18</t>
  </si>
  <si>
    <t>Hastings</t>
  </si>
  <si>
    <t>Stepan</t>
  </si>
  <si>
    <t>75.7%</t>
  </si>
  <si>
    <t>Ribs</t>
  </si>
  <si>
    <t>1994-04-22</t>
  </si>
  <si>
    <t>Chandler</t>
  </si>
  <si>
    <t>Stephenson</t>
  </si>
  <si>
    <t>1987-10-30</t>
  </si>
  <si>
    <t>Stewart</t>
  </si>
  <si>
    <t>Jaw</t>
  </si>
  <si>
    <t>1982-06-24</t>
  </si>
  <si>
    <t>Jarret</t>
  </si>
  <si>
    <t>Stoll</t>
  </si>
  <si>
    <t>NYR, MIN</t>
  </si>
  <si>
    <t>1992-05-13</t>
  </si>
  <si>
    <t>Stone</t>
  </si>
  <si>
    <t>Chest</t>
  </si>
  <si>
    <t>1985-02-19</t>
  </si>
  <si>
    <t>Clayton</t>
  </si>
  <si>
    <t>Stoner</t>
  </si>
  <si>
    <t>1984-10-30</t>
  </si>
  <si>
    <t>Melfort</t>
  </si>
  <si>
    <t>Strachan</t>
  </si>
  <si>
    <t>1988-01-04</t>
  </si>
  <si>
    <t>Waltham</t>
  </si>
  <si>
    <t>Strait</t>
  </si>
  <si>
    <t>1986-08-01</t>
  </si>
  <si>
    <t>Tibro</t>
  </si>
  <si>
    <t>Stralman</t>
  </si>
  <si>
    <t>13.6%</t>
  </si>
  <si>
    <t>1987-02-13</t>
  </si>
  <si>
    <t>Coquitlam</t>
  </si>
  <si>
    <t>Street</t>
  </si>
  <si>
    <t>1977-12-11</t>
  </si>
  <si>
    <t>Streit</t>
  </si>
  <si>
    <t>12.2%</t>
  </si>
  <si>
    <t>1993-07-11</t>
  </si>
  <si>
    <t>Strome</t>
  </si>
  <si>
    <t>17.8%</t>
  </si>
  <si>
    <t>1979-11-06</t>
  </si>
  <si>
    <t>Rocky Mountain House</t>
  </si>
  <si>
    <t>1984-04-27</t>
  </si>
  <si>
    <t>12.0%</t>
  </si>
  <si>
    <t>1989-05-13</t>
  </si>
  <si>
    <t>P.K.</t>
  </si>
  <si>
    <t>Subban</t>
  </si>
  <si>
    <t>1988-02-05</t>
  </si>
  <si>
    <t>Summers</t>
  </si>
  <si>
    <t>1994-03-23</t>
  </si>
  <si>
    <t>Oskar</t>
  </si>
  <si>
    <t>Sundqvist</t>
  </si>
  <si>
    <t>1990-11-29</t>
  </si>
  <si>
    <t>Plzen</t>
  </si>
  <si>
    <t>Sustr</t>
  </si>
  <si>
    <t>8.5%</t>
  </si>
  <si>
    <t>1985-01-21</t>
  </si>
  <si>
    <t>Suter</t>
  </si>
  <si>
    <t>49.5%</t>
  </si>
  <si>
    <t>1989-02-14</t>
  </si>
  <si>
    <t>Huntington</t>
  </si>
  <si>
    <t>Sutter</t>
  </si>
  <si>
    <t>Jaw, Hernia</t>
  </si>
  <si>
    <t>1991-09-26</t>
  </si>
  <si>
    <t>Viking</t>
  </si>
  <si>
    <t>Brody</t>
  </si>
  <si>
    <t>Svedberg</t>
  </si>
  <si>
    <t>1984-02-11</t>
  </si>
  <si>
    <t>LeMoyne</t>
  </si>
  <si>
    <t>Talbot</t>
  </si>
  <si>
    <t>TORONTO</t>
  </si>
  <si>
    <t>Tanev</t>
  </si>
  <si>
    <t>1989-12-20</t>
  </si>
  <si>
    <t>Christopher</t>
  </si>
  <si>
    <t>1989-02-10</t>
  </si>
  <si>
    <t>Philadelphia</t>
  </si>
  <si>
    <t>Tangradi</t>
  </si>
  <si>
    <t>1979-11-21</t>
  </si>
  <si>
    <t>Ste-Justine</t>
  </si>
  <si>
    <t>Tanguay</t>
  </si>
  <si>
    <t>COL, ARI</t>
  </si>
  <si>
    <t>1986-10-20</t>
  </si>
  <si>
    <t>Taormina</t>
  </si>
  <si>
    <t>1991-12-13</t>
  </si>
  <si>
    <t>Vladimir</t>
  </si>
  <si>
    <t>Tarasenko</t>
  </si>
  <si>
    <t>87.1%</t>
  </si>
  <si>
    <t>Illness, Knee</t>
  </si>
  <si>
    <t>1990-12-01</t>
  </si>
  <si>
    <t>Ilava</t>
  </si>
  <si>
    <t>Tatar</t>
  </si>
  <si>
    <t>1990-09-20</t>
  </si>
  <si>
    <t>Tavares</t>
  </si>
  <si>
    <t>1990-04-23</t>
  </si>
  <si>
    <t>Tennyson</t>
  </si>
  <si>
    <t>1994-09-11</t>
  </si>
  <si>
    <t>Teuvo</t>
  </si>
  <si>
    <t>Teravainen</t>
  </si>
  <si>
    <t>1989-04-07</t>
  </si>
  <si>
    <t>Terry</t>
  </si>
  <si>
    <t>1995-08-03</t>
  </si>
  <si>
    <t>Shea</t>
  </si>
  <si>
    <t>Theodore</t>
  </si>
  <si>
    <t>1992-05-26</t>
  </si>
  <si>
    <t>MTL, ARI</t>
  </si>
  <si>
    <t>1984-10-05</t>
  </si>
  <si>
    <t>Thompson</t>
  </si>
  <si>
    <t>Lower body, Shoulder</t>
  </si>
  <si>
    <t>1988-11-30</t>
  </si>
  <si>
    <t>Methuen</t>
  </si>
  <si>
    <t>1983-06-03</t>
  </si>
  <si>
    <t>Thorburn</t>
  </si>
  <si>
    <t>26.1%</t>
  </si>
  <si>
    <t>1979-07-02</t>
  </si>
  <si>
    <t>Thornton</t>
  </si>
  <si>
    <t>17.3%</t>
  </si>
  <si>
    <t>1977-07-23</t>
  </si>
  <si>
    <t>Oshawa</t>
  </si>
  <si>
    <t>1994-07-01</t>
  </si>
  <si>
    <t>Tierney</t>
  </si>
  <si>
    <t>1988-05-12</t>
  </si>
  <si>
    <t>Tikhonov</t>
  </si>
  <si>
    <t>CHI, ARI</t>
  </si>
  <si>
    <t>1992-02-20</t>
  </si>
  <si>
    <t>Jarred</t>
  </si>
  <si>
    <t>Tinordi</t>
  </si>
  <si>
    <t>1988-03-16</t>
  </si>
  <si>
    <t>Slany</t>
  </si>
  <si>
    <t>Tlusty</t>
  </si>
  <si>
    <t>Wrist, Shoulder, Upper body</t>
  </si>
  <si>
    <t>1988-04-29</t>
  </si>
  <si>
    <t>Toews</t>
  </si>
  <si>
    <t>1992-04-24</t>
  </si>
  <si>
    <t>Toffoli</t>
  </si>
  <si>
    <t>32.9%</t>
  </si>
  <si>
    <t>1995-02-03</t>
  </si>
  <si>
    <t>Tolchinsky</t>
  </si>
  <si>
    <t>1983-02-02</t>
  </si>
  <si>
    <t>Churchill</t>
  </si>
  <si>
    <t>Jordin</t>
  </si>
  <si>
    <t>Tootoo</t>
  </si>
  <si>
    <t>Trocheck</t>
  </si>
  <si>
    <t>Carmel</t>
  </si>
  <si>
    <t>Trotman</t>
  </si>
  <si>
    <t>1994-02-26</t>
  </si>
  <si>
    <t>Trouba</t>
  </si>
  <si>
    <t>1994-08-30</t>
  </si>
  <si>
    <t>Yekaterinbug</t>
  </si>
  <si>
    <t>Tryamkin</t>
  </si>
  <si>
    <t>1989-08-14</t>
  </si>
  <si>
    <t>Turris</t>
  </si>
  <si>
    <t>1983-07-19</t>
  </si>
  <si>
    <t>Izhevsk</t>
  </si>
  <si>
    <t>Fedor</t>
  </si>
  <si>
    <t>Tyutin</t>
  </si>
  <si>
    <t>Undisclosed, Illness, Nose</t>
  </si>
  <si>
    <t>1982-05-03</t>
  </si>
  <si>
    <t>R.J.</t>
  </si>
  <si>
    <t>Umberger</t>
  </si>
  <si>
    <t>1983-10-07</t>
  </si>
  <si>
    <t>Fort McMurray</t>
  </si>
  <si>
    <t>Scottie</t>
  </si>
  <si>
    <t>Upshall</t>
  </si>
  <si>
    <t>1995-05-11</t>
  </si>
  <si>
    <t>Nizhnekamsk</t>
  </si>
  <si>
    <t>ROU</t>
  </si>
  <si>
    <t>Rinat</t>
  </si>
  <si>
    <t>Valiev</t>
  </si>
  <si>
    <t>1989-05-04</t>
  </si>
  <si>
    <t>Middletown</t>
  </si>
  <si>
    <t>van Riemsdyk</t>
  </si>
  <si>
    <t>1991-07-24</t>
  </si>
  <si>
    <t>1987-03-15</t>
  </si>
  <si>
    <t>Moorhead</t>
  </si>
  <si>
    <t>VandeVelde</t>
  </si>
  <si>
    <t>Vienna</t>
  </si>
  <si>
    <t>Vanek</t>
  </si>
  <si>
    <t>77.4%</t>
  </si>
  <si>
    <t>1990-12-04</t>
  </si>
  <si>
    <t>Vaughan</t>
  </si>
  <si>
    <t>Varone</t>
  </si>
  <si>
    <t>BUF, OTT</t>
  </si>
  <si>
    <t>150.0%</t>
  </si>
  <si>
    <t>1991-06-03</t>
  </si>
  <si>
    <t>Sami</t>
  </si>
  <si>
    <t>Vatanen</t>
  </si>
  <si>
    <t>13.4%</t>
  </si>
  <si>
    <t>56.7%</t>
  </si>
  <si>
    <t>1994-03-14</t>
  </si>
  <si>
    <t>East Longmeadow</t>
  </si>
  <si>
    <t>Vatrano</t>
  </si>
  <si>
    <t>1982-07-20</t>
  </si>
  <si>
    <t>St. Agapit</t>
  </si>
  <si>
    <t>Vermette</t>
  </si>
  <si>
    <t>1992-02-05</t>
  </si>
  <si>
    <t>Vermin</t>
  </si>
  <si>
    <t>Versteeg</t>
  </si>
  <si>
    <t>CAR, LAK</t>
  </si>
  <si>
    <t>Wakaw</t>
  </si>
  <si>
    <t>Linden</t>
  </si>
  <si>
    <t>Vey</t>
  </si>
  <si>
    <t>1996-08-17</t>
  </si>
  <si>
    <t>Virtanen</t>
  </si>
  <si>
    <t>Hip</t>
  </si>
  <si>
    <t>1985-08-20</t>
  </si>
  <si>
    <t>Vitale</t>
  </si>
  <si>
    <t>Orbital bone</t>
  </si>
  <si>
    <t>1987-03-30</t>
  </si>
  <si>
    <t>Marc-Edouard</t>
  </si>
  <si>
    <t>Vlasic</t>
  </si>
  <si>
    <t>1989-08-15</t>
  </si>
  <si>
    <t>Voracek</t>
  </si>
  <si>
    <t>62.9%</t>
  </si>
  <si>
    <t>1981-06-13</t>
  </si>
  <si>
    <t>Radim</t>
  </si>
  <si>
    <t>Vrbata</t>
  </si>
  <si>
    <t>1991-05-27</t>
  </si>
  <si>
    <t>Walpole</t>
  </si>
  <si>
    <t>Wagner</t>
  </si>
  <si>
    <t>ANA, COL, ANA</t>
  </si>
  <si>
    <t>1980-12-02</t>
  </si>
  <si>
    <t>Ward</t>
  </si>
  <si>
    <t>72.9%</t>
  </si>
  <si>
    <t>1990-05-30</t>
  </si>
  <si>
    <t>Marshfield</t>
  </si>
  <si>
    <t>Warsofsky</t>
  </si>
  <si>
    <t>1992-01-13</t>
  </si>
  <si>
    <t>Austin</t>
  </si>
  <si>
    <t>Watson</t>
  </si>
  <si>
    <t>LW/C/RW</t>
  </si>
  <si>
    <t>1992-04-15</t>
  </si>
  <si>
    <t>Weal</t>
  </si>
  <si>
    <t>LAK, PHI</t>
  </si>
  <si>
    <t>1987-12-16</t>
  </si>
  <si>
    <t>Weber</t>
  </si>
  <si>
    <t>BUF, WSH</t>
  </si>
  <si>
    <t>1985-08-14</t>
  </si>
  <si>
    <t>1988-09-23</t>
  </si>
  <si>
    <t>Morges</t>
  </si>
  <si>
    <t>Yannick</t>
  </si>
  <si>
    <t>Dale</t>
  </si>
  <si>
    <t>Weise</t>
  </si>
  <si>
    <t>61.4%</t>
  </si>
  <si>
    <t>1988-04-30</t>
  </si>
  <si>
    <t>Bayfield</t>
  </si>
  <si>
    <t>Jeremy</t>
  </si>
  <si>
    <t>Welsh</t>
  </si>
  <si>
    <t>1994-09-22</t>
  </si>
  <si>
    <t>Wennberg</t>
  </si>
  <si>
    <t>59.3%</t>
  </si>
  <si>
    <t>74.1%</t>
  </si>
  <si>
    <t>1986-08-31</t>
  </si>
  <si>
    <t>Plymouth</t>
  </si>
  <si>
    <t>Wheeler</t>
  </si>
  <si>
    <t>1988-03-17</t>
  </si>
  <si>
    <t>White</t>
  </si>
  <si>
    <t>1990-01-07</t>
  </si>
  <si>
    <t>Wideman</t>
  </si>
  <si>
    <t>17.1%</t>
  </si>
  <si>
    <t>1983-03-20</t>
  </si>
  <si>
    <t>5.4%</t>
  </si>
  <si>
    <t>Arm</t>
  </si>
  <si>
    <t>1990-09-12</t>
  </si>
  <si>
    <t>Wiercioch</t>
  </si>
  <si>
    <t>1981-10-04</t>
  </si>
  <si>
    <t>Cobourg</t>
  </si>
  <si>
    <t>Williams</t>
  </si>
  <si>
    <t>67.5%</t>
  </si>
  <si>
    <t>1989-10-20</t>
  </si>
  <si>
    <t>Greenwich</t>
  </si>
  <si>
    <t>Wilson</t>
  </si>
  <si>
    <t>1991-03-16</t>
  </si>
  <si>
    <t>Garrett</t>
  </si>
  <si>
    <t>120.0%</t>
  </si>
  <si>
    <t>1994-03-29</t>
  </si>
  <si>
    <t>1988-04-12</t>
  </si>
  <si>
    <t>Evanston</t>
  </si>
  <si>
    <t>Wingels</t>
  </si>
  <si>
    <t>Winnik</t>
  </si>
  <si>
    <t>TOR, WSH</t>
  </si>
  <si>
    <t>73.1%</t>
  </si>
  <si>
    <t>1984-02-21</t>
  </si>
  <si>
    <t>Canton</t>
  </si>
  <si>
    <t>Wisniewski</t>
  </si>
  <si>
    <t>1990-04-14</t>
  </si>
  <si>
    <t>Witkowski</t>
  </si>
  <si>
    <t>1995-09-13</t>
  </si>
  <si>
    <t>Miles</t>
  </si>
  <si>
    <t>Wood</t>
  </si>
  <si>
    <t>1992-06-11</t>
  </si>
  <si>
    <t>Humboldt</t>
  </si>
  <si>
    <t>Woods</t>
  </si>
  <si>
    <t>1993-03-12</t>
  </si>
  <si>
    <t>Wotherspoon</t>
  </si>
  <si>
    <t>1993-10-06</t>
  </si>
  <si>
    <t>Nail</t>
  </si>
  <si>
    <t>Yakupov</t>
  </si>
  <si>
    <t>1986-09-09</t>
  </si>
  <si>
    <t>Yandle</t>
  </si>
  <si>
    <t>1997-04-06</t>
  </si>
  <si>
    <t>Brno</t>
  </si>
  <si>
    <t>Zacha</t>
  </si>
  <si>
    <t>1995-04-16</t>
  </si>
  <si>
    <t>Zadorov</t>
  </si>
  <si>
    <t>1985-05-13</t>
  </si>
  <si>
    <t>Zajac</t>
  </si>
  <si>
    <t>1992-08-18</t>
  </si>
  <si>
    <t>New Hartford</t>
  </si>
  <si>
    <t>Zalewski</t>
  </si>
  <si>
    <t>1980-10-09</t>
  </si>
  <si>
    <t>Njurunda</t>
  </si>
  <si>
    <t>Zetterberg</t>
  </si>
  <si>
    <t>54.4%</t>
  </si>
  <si>
    <t>1993-04-18</t>
  </si>
  <si>
    <t>Huddinge</t>
  </si>
  <si>
    <t>Mika</t>
  </si>
  <si>
    <t>Zibanejad</t>
  </si>
  <si>
    <t>1977-02-03</t>
  </si>
  <si>
    <t>Most</t>
  </si>
  <si>
    <t>Zidlicky</t>
  </si>
  <si>
    <t>1987-09-01</t>
  </si>
  <si>
    <t>Harry</t>
  </si>
  <si>
    <t>Zolnierczyk</t>
  </si>
  <si>
    <t>1978-06-16</t>
  </si>
  <si>
    <t>Elektrenai</t>
  </si>
  <si>
    <t>Dainius</t>
  </si>
  <si>
    <t>Zubrus</t>
  </si>
  <si>
    <t>Oslo</t>
  </si>
  <si>
    <t>Mats</t>
  </si>
  <si>
    <t>Zuccarello</t>
  </si>
  <si>
    <t>29.9%</t>
  </si>
  <si>
    <t>70.1%</t>
  </si>
  <si>
    <t>1992-01-16</t>
  </si>
  <si>
    <t>Newport Beach</t>
  </si>
  <si>
    <t>Zucker</t>
  </si>
  <si>
    <t>ESG</t>
  </si>
  <si>
    <t>ESA</t>
  </si>
  <si>
    <t>ESP</t>
  </si>
  <si>
    <t>ESP/60</t>
  </si>
  <si>
    <t>55G</t>
  </si>
  <si>
    <t>55A1</t>
  </si>
  <si>
    <t>55A2</t>
  </si>
  <si>
    <t>ESShot</t>
  </si>
  <si>
    <t>ESMiss</t>
  </si>
  <si>
    <t>ESBlked</t>
  </si>
  <si>
    <t>ESChances</t>
  </si>
  <si>
    <t>ESSh%</t>
  </si>
  <si>
    <t>ESCoSH%</t>
  </si>
  <si>
    <t>ESTOI</t>
  </si>
  <si>
    <t>ESTOI/G</t>
  </si>
  <si>
    <t>55TOI</t>
  </si>
  <si>
    <t>55TOI/G</t>
  </si>
  <si>
    <t>55TOF</t>
  </si>
  <si>
    <t>55TOF/G</t>
  </si>
  <si>
    <t>ES%</t>
  </si>
  <si>
    <t>ESPass</t>
  </si>
  <si>
    <t>ESBlk</t>
  </si>
  <si>
    <t>ESHitF</t>
  </si>
  <si>
    <t>ESHitA</t>
  </si>
  <si>
    <t>ESGive</t>
  </si>
  <si>
    <t>ESTake</t>
  </si>
  <si>
    <t>ESIGP</t>
  </si>
  <si>
    <t>ESIAP</t>
  </si>
  <si>
    <t>ESIPP</t>
  </si>
  <si>
    <t>ESOZFO</t>
  </si>
  <si>
    <t>ESOZ%</t>
  </si>
  <si>
    <t>ESDZFO</t>
  </si>
  <si>
    <t>ESDZ%</t>
  </si>
  <si>
    <t>ESNZFO</t>
  </si>
  <si>
    <t>ESNZ%</t>
  </si>
  <si>
    <t>OZ%</t>
  </si>
  <si>
    <t>OZRk</t>
  </si>
  <si>
    <t>RelOZ%</t>
  </si>
  <si>
    <t>T-QoC</t>
  </si>
  <si>
    <t>T-QoC Rk</t>
  </si>
  <si>
    <t>RCQoC</t>
  </si>
  <si>
    <t>QoCRk</t>
  </si>
  <si>
    <t xml:space="preserve">CQoC </t>
  </si>
  <si>
    <t>Cor%QoC</t>
  </si>
  <si>
    <t>T-QoT</t>
  </si>
  <si>
    <t>RCQoT</t>
  </si>
  <si>
    <t xml:space="preserve">CQoT </t>
  </si>
  <si>
    <t>Cor%QoT</t>
  </si>
  <si>
    <t>ESOISH%</t>
  </si>
  <si>
    <t>ESOISV%</t>
  </si>
  <si>
    <t>PDO</t>
  </si>
  <si>
    <t>SPD</t>
  </si>
  <si>
    <t>TmESGF/60</t>
  </si>
  <si>
    <t>TmESGA/60</t>
  </si>
  <si>
    <t>TmESSF/60</t>
  </si>
  <si>
    <t>TmESSA/60</t>
  </si>
  <si>
    <t>TmESCF/60</t>
  </si>
  <si>
    <t>TmESCA/60</t>
  </si>
  <si>
    <t>Corsi</t>
  </si>
  <si>
    <t>TmESGF</t>
  </si>
  <si>
    <t>TmESGA</t>
  </si>
  <si>
    <t>TmESSVA</t>
  </si>
  <si>
    <t>TmESSVF</t>
  </si>
  <si>
    <t>TmESMF</t>
  </si>
  <si>
    <t>TmESMA</t>
  </si>
  <si>
    <t>TmESBA</t>
  </si>
  <si>
    <t>TmESBF</t>
  </si>
  <si>
    <t>TmESSCF`</t>
  </si>
  <si>
    <t>TmESSCA</t>
  </si>
  <si>
    <t>ESSC%</t>
  </si>
  <si>
    <t>ESRelSC%</t>
  </si>
  <si>
    <t>Adj Corsi</t>
  </si>
  <si>
    <t>oTmESGF/60</t>
  </si>
  <si>
    <t>oTmESGA/60</t>
  </si>
  <si>
    <t>oTmESSF/60</t>
  </si>
  <si>
    <t>oTmESSA/60</t>
  </si>
  <si>
    <t>oTmESCF/60</t>
  </si>
  <si>
    <t>oTmESCA/60</t>
  </si>
  <si>
    <t>RelC</t>
  </si>
  <si>
    <t>AltTOff</t>
  </si>
  <si>
    <t>oTmESGF</t>
  </si>
  <si>
    <t>oTmESGA</t>
  </si>
  <si>
    <t>oTmESSVA</t>
  </si>
  <si>
    <t>oTmESSVF</t>
  </si>
  <si>
    <t>oTmESMF</t>
  </si>
  <si>
    <t>oTmESMA</t>
  </si>
  <si>
    <t>oTmESBA</t>
  </si>
  <si>
    <t>oTmESBF</t>
  </si>
  <si>
    <t>ESPenT</t>
  </si>
  <si>
    <t>ESPenD</t>
  </si>
  <si>
    <t>ESPPD</t>
  </si>
  <si>
    <t>ESPenT/60</t>
  </si>
  <si>
    <t>ESPenD/60</t>
  </si>
  <si>
    <t>ESPPD/60</t>
  </si>
  <si>
    <t>ExpGF</t>
  </si>
  <si>
    <t>ExpGA</t>
  </si>
  <si>
    <t>TmGFOff</t>
  </si>
  <si>
    <t>TmGAOff</t>
  </si>
  <si>
    <t>TmExpGFOff</t>
  </si>
  <si>
    <t>TmExpGAOff</t>
  </si>
  <si>
    <t>ESFOW</t>
  </si>
  <si>
    <t>ESFOL</t>
  </si>
  <si>
    <t>ESFO%</t>
  </si>
  <si>
    <t>NGPF</t>
  </si>
  <si>
    <t>NSAPF</t>
  </si>
  <si>
    <t>ESOffFOT</t>
  </si>
  <si>
    <t>ESNeutFOT</t>
  </si>
  <si>
    <t>ESDefFOT</t>
  </si>
  <si>
    <t>BTN Code</t>
  </si>
  <si>
    <t>WOI Code</t>
  </si>
  <si>
    <t>JUSTINABDELKADER</t>
  </si>
  <si>
    <t>Justin.Abdelkader</t>
  </si>
  <si>
    <t>NOELACCIARI</t>
  </si>
  <si>
    <t>KENNYAGOSTINO</t>
  </si>
  <si>
    <t>Kenny.Agostino</t>
  </si>
  <si>
    <t>ANDREWAGOZZINO</t>
  </si>
  <si>
    <t>Andrew.Agozzino</t>
  </si>
  <si>
    <t>KARLALZNER</t>
  </si>
  <si>
    <t>Karl.Alzner</t>
  </si>
  <si>
    <t>JOSHANDERSON</t>
  </si>
  <si>
    <t>Josh.Anderson</t>
  </si>
  <si>
    <t>JOAKIMANDERSSON</t>
  </si>
  <si>
    <t>Joakim.Andersson</t>
  </si>
  <si>
    <t>ANDYANDREOFF</t>
  </si>
  <si>
    <t>Andy.Andreoff</t>
  </si>
  <si>
    <t>SVENANDRIGHETTO</t>
  </si>
  <si>
    <t>Sven.Andrighetto</t>
  </si>
  <si>
    <t>MIKEANGELIDIS</t>
  </si>
  <si>
    <t>Mike.Angelidis</t>
  </si>
  <si>
    <t>ARTEMANISIMOV</t>
  </si>
  <si>
    <t>Artem.Anisimov</t>
  </si>
  <si>
    <t>JOSHARCHIBALD</t>
  </si>
  <si>
    <t>Josh.Archibald</t>
  </si>
  <si>
    <t>MARKARCOBELLO</t>
  </si>
  <si>
    <t>Mark.Arcobello</t>
  </si>
  <si>
    <t>JOELARMIA</t>
  </si>
  <si>
    <t>Joel.Armia</t>
  </si>
  <si>
    <t>VIKTORARVIDSSON</t>
  </si>
  <si>
    <t>Viktor.Arvidsson</t>
  </si>
  <si>
    <t>ANDREASATHANASIOU</t>
  </si>
  <si>
    <t>Andreas.Athanasiou</t>
  </si>
  <si>
    <t>CAMATKINSON</t>
  </si>
  <si>
    <t>Cam.Atkinson</t>
  </si>
  <si>
    <t>DAVIDBACKES</t>
  </si>
  <si>
    <t>David.Backes</t>
  </si>
  <si>
    <t>MIKAELBACKLUND</t>
  </si>
  <si>
    <t>Mikael.Backlund</t>
  </si>
  <si>
    <t>NICKLASBACKSTROM</t>
  </si>
  <si>
    <t>Nicklas.Backstrom</t>
  </si>
  <si>
    <t>SVENBAERTSCHI</t>
  </si>
  <si>
    <t>Sven.Baertschi</t>
  </si>
  <si>
    <t>JOSHBAILEY</t>
  </si>
  <si>
    <t>Josh.Bailey</t>
  </si>
  <si>
    <t>JUSTINBAILEY</t>
  </si>
  <si>
    <t>Justin.Bailey</t>
  </si>
  <si>
    <t>MARKBARBERIO</t>
  </si>
  <si>
    <t>Mark.Barberio</t>
  </si>
  <si>
    <t>ALEKSANDERBARKOV</t>
  </si>
  <si>
    <t>Aleksander.Barkov</t>
  </si>
  <si>
    <t>TYSONBARRIE</t>
  </si>
  <si>
    <t>Tyson.Barrie</t>
  </si>
  <si>
    <t>MATTHEWBARTKOWSKI</t>
  </si>
  <si>
    <t>Matt.Bartkowski</t>
  </si>
  <si>
    <t>VICTORBARTLEY</t>
  </si>
  <si>
    <t>Victor.Bartley</t>
  </si>
  <si>
    <t>CODYBASS</t>
  </si>
  <si>
    <t>Cody.Bass</t>
  </si>
  <si>
    <t>KYLEBAUN</t>
  </si>
  <si>
    <t>Kyle.Baun</t>
  </si>
  <si>
    <t>JAYBEAGLE</t>
  </si>
  <si>
    <t>Jay.Beagle</t>
  </si>
  <si>
    <t>FRANCOISBEAUCHEMIN</t>
  </si>
  <si>
    <t>Francois.Beauchemin</t>
  </si>
  <si>
    <t>NATHANBEAULIEU</t>
  </si>
  <si>
    <t>Nathan.Beaulieu</t>
  </si>
  <si>
    <t>TAYLORBECK</t>
  </si>
  <si>
    <t>Taylor.Beck</t>
  </si>
  <si>
    <t>MATTBELESKY</t>
  </si>
  <si>
    <t>Matt.Beleskey</t>
  </si>
  <si>
    <t>PIERRE-EDOUARDBELLEMARE</t>
  </si>
  <si>
    <t>Pierre-Edouard.Bellemare</t>
  </si>
  <si>
    <t>JAMIEBENN</t>
  </si>
  <si>
    <t>Jamie.Benn</t>
  </si>
  <si>
    <t>JORDIEBENN</t>
  </si>
  <si>
    <t>Jordie.Benn</t>
  </si>
  <si>
    <t>BEAUBENNETT</t>
  </si>
  <si>
    <t>Beau.Bennett</t>
  </si>
  <si>
    <t>SAMBENNETT</t>
  </si>
  <si>
    <t>Sam.Bennett</t>
  </si>
  <si>
    <t>ANDREBENOIT</t>
  </si>
  <si>
    <t>Andre.Benoit</t>
  </si>
  <si>
    <t>PATRICEBERGERON</t>
  </si>
  <si>
    <t>Patrice.Bergeron</t>
  </si>
  <si>
    <t>PATRIKBERGLUND</t>
  </si>
  <si>
    <t>Patrik.Berglund</t>
  </si>
  <si>
    <t>STEVEBERNIER</t>
  </si>
  <si>
    <t>Steve.Bernier</t>
  </si>
  <si>
    <t>CHRISTOPHBERTSCHY</t>
  </si>
  <si>
    <t>Christoph.Bertschy</t>
  </si>
  <si>
    <t>BRYANBICKELL</t>
  </si>
  <si>
    <t>Bryan.Bickell</t>
  </si>
  <si>
    <t>ALEXBIEGA</t>
  </si>
  <si>
    <t>Alex.Biega</t>
  </si>
  <si>
    <t>KEVINBIEKSA</t>
  </si>
  <si>
    <t>Kevin.Bieksa</t>
  </si>
  <si>
    <t>CHRISBIGRAS</t>
  </si>
  <si>
    <t>Chris.Bigras</t>
  </si>
  <si>
    <t>ANTHONYBITETTO</t>
  </si>
  <si>
    <t>Anthony.Bitetto</t>
  </si>
  <si>
    <t>OLIVERBJORKSTRAND</t>
  </si>
  <si>
    <t>Oliver.Bjorkstrand</t>
  </si>
  <si>
    <t>NICKBJUGSTAD</t>
  </si>
  <si>
    <t>Nick.Bjugstad</t>
  </si>
  <si>
    <t>JOSEPHBLANDISI</t>
  </si>
  <si>
    <t>Joseph.Blandisi</t>
  </si>
  <si>
    <t>MICHAELBLUNDEN</t>
  </si>
  <si>
    <t>Mike.Blunden</t>
  </si>
  <si>
    <t>ANDREWBODNARCHUK</t>
  </si>
  <si>
    <t>Andrew.Bodnarchuk</t>
  </si>
  <si>
    <t>MIKKELBOEDKER</t>
  </si>
  <si>
    <t>Mikkel.Boedker</t>
  </si>
  <si>
    <t>ZACHBOGOSIAN</t>
  </si>
  <si>
    <t>Zach.Bogosian</t>
  </si>
  <si>
    <t>JAREDBOLL</t>
  </si>
  <si>
    <t>Jared.Boll</t>
  </si>
  <si>
    <t>DAVEBOLLAND</t>
  </si>
  <si>
    <t>Dave.Bolland</t>
  </si>
  <si>
    <t>BRANDONBOLLIG</t>
  </si>
  <si>
    <t>Brandon.Bollig</t>
  </si>
  <si>
    <t>NICKBONINO</t>
  </si>
  <si>
    <t>Nick.Bonino</t>
  </si>
  <si>
    <t>MARKBOROWIECKI</t>
  </si>
  <si>
    <t>Mark.Borowiecki</t>
  </si>
  <si>
    <t>ROBERTBORTUZZO</t>
  </si>
  <si>
    <t>Robert.Bortuzzo</t>
  </si>
  <si>
    <t>REIDBOUCHER</t>
  </si>
  <si>
    <t>Reid.Boucher</t>
  </si>
  <si>
    <t>ERICBOULTON</t>
  </si>
  <si>
    <t>Eric.Boulton</t>
  </si>
  <si>
    <t>LANCEBOUMA</t>
  </si>
  <si>
    <t>Lance.Bouma</t>
  </si>
  <si>
    <t>GABRIELBOURQUE</t>
  </si>
  <si>
    <t>Gabriel.Bourque</t>
  </si>
  <si>
    <t>RENEBOURQUE</t>
  </si>
  <si>
    <t>Rene.Bourque</t>
  </si>
  <si>
    <t>JAYBOUWMEESTER</t>
  </si>
  <si>
    <t>Jay.Bouwmeester</t>
  </si>
  <si>
    <t>JOHNNYBOYCHUK</t>
  </si>
  <si>
    <t>Johnny.Boychuk</t>
  </si>
  <si>
    <t>BRADBOYES</t>
  </si>
  <si>
    <t>Brad.Boyes</t>
  </si>
  <si>
    <t>BRIANBOYLE</t>
  </si>
  <si>
    <t>Brian.Boyle</t>
  </si>
  <si>
    <t>DANBOYLE</t>
  </si>
  <si>
    <t>Dan.Boyle</t>
  </si>
  <si>
    <t>TYLERBOZAK</t>
  </si>
  <si>
    <t>Tyler.Bozak</t>
  </si>
  <si>
    <t>DERICKBRASSARD</t>
  </si>
  <si>
    <t>Derick.Brassard</t>
  </si>
  <si>
    <t>JUSTINBRAUN</t>
  </si>
  <si>
    <t>Justin.Braun</t>
  </si>
  <si>
    <t>T.J.BRENNAN</t>
  </si>
  <si>
    <t>T.J..Brennan</t>
  </si>
  <si>
    <t>CONNORBRICKLEY</t>
  </si>
  <si>
    <t>Connor.Brickley</t>
  </si>
  <si>
    <t>T.J.BRODIE</t>
  </si>
  <si>
    <t>T.J..Brodie</t>
  </si>
  <si>
    <t>JONASBRODIN</t>
  </si>
  <si>
    <t>Jonas.Brodin</t>
  </si>
  <si>
    <t>KYLEBRODZIAK</t>
  </si>
  <si>
    <t>Kyle.Brodziak</t>
  </si>
  <si>
    <t>TROYBROUWER</t>
  </si>
  <si>
    <t>Troy.Brouwer</t>
  </si>
  <si>
    <t>CHRISBROWN</t>
  </si>
  <si>
    <t>Chris.Brown</t>
  </si>
  <si>
    <t>CONNORBROWN</t>
  </si>
  <si>
    <t>Connor.Brown</t>
  </si>
  <si>
    <t>DUSTINBROWN</t>
  </si>
  <si>
    <t>Dustin.Brown</t>
  </si>
  <si>
    <t>J.T.BROWN</t>
  </si>
  <si>
    <t>J.T..Brown</t>
  </si>
  <si>
    <t>MIKEBROWN</t>
  </si>
  <si>
    <t>Mike.Brown</t>
  </si>
  <si>
    <t>PATRICKBROWN</t>
  </si>
  <si>
    <t>Patrick.Brown</t>
  </si>
  <si>
    <t>BRETTBULMER</t>
  </si>
  <si>
    <t>Brett.Bulmer</t>
  </si>
  <si>
    <t>ANDREBURAKOVSKY</t>
  </si>
  <si>
    <t>Andre.Burakovsky</t>
  </si>
  <si>
    <t>ALEXANDERBURMISTROV</t>
  </si>
  <si>
    <t>Alex.Burmistrov</t>
  </si>
  <si>
    <t>BRENTBURNS</t>
  </si>
  <si>
    <t>Brent.Burns</t>
  </si>
  <si>
    <t>ALEXBURROWS</t>
  </si>
  <si>
    <t>Alex.Burrows</t>
  </si>
  <si>
    <t>CHRISBUTLER</t>
  </si>
  <si>
    <t>Chris.Butler</t>
  </si>
  <si>
    <t>DUSTINBYFUGLIEN</t>
  </si>
  <si>
    <t>Dustin.Byfuglien</t>
  </si>
  <si>
    <t>PAULBYRON</t>
  </si>
  <si>
    <t>Paul.Byron</t>
  </si>
  <si>
    <t>RYANCALLAHAN</t>
  </si>
  <si>
    <t>Ryan.Callahan</t>
  </si>
  <si>
    <t>MATTCALVERT</t>
  </si>
  <si>
    <t>Matthew.Calvert</t>
  </si>
  <si>
    <t>MICHAELCAMMALLERI</t>
  </si>
  <si>
    <t>Mike.Cammalleri</t>
  </si>
  <si>
    <t>ANDREWCAMPBELL</t>
  </si>
  <si>
    <t>Andrew.Campbell</t>
  </si>
  <si>
    <t>BRIANCAMPBELL</t>
  </si>
  <si>
    <t>Brian.Campbell</t>
  </si>
  <si>
    <t>GREGORYCAMPBELL</t>
  </si>
  <si>
    <t>Gregory.Campbell</t>
  </si>
  <si>
    <t>PAULCAREY</t>
  </si>
  <si>
    <t>Paul.Carey</t>
  </si>
  <si>
    <t>MATTHEWCARLE</t>
  </si>
  <si>
    <t>Matt.Carle</t>
  </si>
  <si>
    <t>JOHNCARLSON</t>
  </si>
  <si>
    <t>John.Carlson</t>
  </si>
  <si>
    <t>JORDANCARON</t>
  </si>
  <si>
    <t>Jordan.Caron</t>
  </si>
  <si>
    <t>RYANCARPENTER</t>
  </si>
  <si>
    <t>Ryan.Carpenter</t>
  </si>
  <si>
    <t>DANIELCARR</t>
  </si>
  <si>
    <t>Daniel.Carr</t>
  </si>
  <si>
    <t>CONNORCARRICK</t>
  </si>
  <si>
    <t>Connor.Carrick</t>
  </si>
  <si>
    <t>SAMCARRICK</t>
  </si>
  <si>
    <t>Sam.Carrick</t>
  </si>
  <si>
    <t>TREVORCARRICK</t>
  </si>
  <si>
    <t>Trevor.Carrick</t>
  </si>
  <si>
    <t>JEFFCARTER</t>
  </si>
  <si>
    <t>Jeff.Carter</t>
  </si>
  <si>
    <t>RYANCARTER</t>
  </si>
  <si>
    <t>Ryan.Carter</t>
  </si>
  <si>
    <t>DANIELCATENACCI</t>
  </si>
  <si>
    <t>Daniel.Catenacci</t>
  </si>
  <si>
    <t>CODYCECI</t>
  </si>
  <si>
    <t>Cody.Ceci</t>
  </si>
  <si>
    <t>MICHAELCHAPUT</t>
  </si>
  <si>
    <t>Michael.Chaput</t>
  </si>
  <si>
    <t>ZDENOCHARA</t>
  </si>
  <si>
    <t>Zdeno.Chara</t>
  </si>
  <si>
    <t>BENCHIAROT</t>
  </si>
  <si>
    <t>Ben.Chiarot</t>
  </si>
  <si>
    <t>ALEXCHIASSON</t>
  </si>
  <si>
    <t>Alex.Chiasson</t>
  </si>
  <si>
    <t>JASONCHIMERA</t>
  </si>
  <si>
    <t>Jason.Chimera</t>
  </si>
  <si>
    <t>KYLECHIPCHURA</t>
  </si>
  <si>
    <t>Kyle.Chipchura</t>
  </si>
  <si>
    <t>TAYLORCHORNEY</t>
  </si>
  <si>
    <t>Taylor.Chorney</t>
  </si>
  <si>
    <t>CASEYCIZIKAS</t>
  </si>
  <si>
    <t>Casey.Cizikas</t>
  </si>
  <si>
    <t>FREDRIKCLAESSON</t>
  </si>
  <si>
    <t>Fredrik.Claesson</t>
  </si>
  <si>
    <t>DAVIDCLARKSON</t>
  </si>
  <si>
    <t>David.Clarkson</t>
  </si>
  <si>
    <t>ADAMCLENDENING</t>
  </si>
  <si>
    <t>Adam.Clendening</t>
  </si>
  <si>
    <t>KYLECLIFFORD</t>
  </si>
  <si>
    <t>Kyle.Clifford</t>
  </si>
  <si>
    <t>RICHARDCLUNE</t>
  </si>
  <si>
    <t>Rich.Clune</t>
  </si>
  <si>
    <t>CALCLUTTERBUCK</t>
  </si>
  <si>
    <t>Cal.Clutterbuck</t>
  </si>
  <si>
    <t>BRAYDONCOBURN</t>
  </si>
  <si>
    <t>Braydon.Coburn</t>
  </si>
  <si>
    <t>ANDREWCOGLIANO</t>
  </si>
  <si>
    <t>Andrew.Cogliano</t>
  </si>
  <si>
    <t>CARLOCOLAIACOVO</t>
  </si>
  <si>
    <t>Carlo.Colaiacovo</t>
  </si>
  <si>
    <t>JOECOLBORNE</t>
  </si>
  <si>
    <t>Joe.Colborne</t>
  </si>
  <si>
    <t>IANCOLE</t>
  </si>
  <si>
    <t>Ian.Cole</t>
  </si>
  <si>
    <t>SEANCOLLINS</t>
  </si>
  <si>
    <t>Sean.B..Collins</t>
  </si>
  <si>
    <t>BLAKECOMEAU</t>
  </si>
  <si>
    <t>Blake.Comeau</t>
  </si>
  <si>
    <t>ERIKCONDRA</t>
  </si>
  <si>
    <t>Erik.Condra</t>
  </si>
  <si>
    <t>KEVINCONNAUTON</t>
  </si>
  <si>
    <t>Kevin.Connauton</t>
  </si>
  <si>
    <t>BRETTCONNOLLY</t>
  </si>
  <si>
    <t>Brett.Connolly</t>
  </si>
  <si>
    <t>ANDREWCOPP</t>
  </si>
  <si>
    <t>Andrew.Copp</t>
  </si>
  <si>
    <t>PATRICECORMIER</t>
  </si>
  <si>
    <t>Patrice.Cormier</t>
  </si>
  <si>
    <t>FRANKCORRADO</t>
  </si>
  <si>
    <t>Frank.Corrado</t>
  </si>
  <si>
    <t>NICKCOUSINS</t>
  </si>
  <si>
    <t>Nick.Cousins</t>
  </si>
  <si>
    <t>LOGANCOUTURE</t>
  </si>
  <si>
    <t>Logan.Couture</t>
  </si>
  <si>
    <t>SEANCOUTURIER</t>
  </si>
  <si>
    <t>Sean.Couturier</t>
  </si>
  <si>
    <t>JAREDCOWEN</t>
  </si>
  <si>
    <t>Jared.Cowen</t>
  </si>
  <si>
    <t>CHARLIECOYLE</t>
  </si>
  <si>
    <t>Charlie.Coyle</t>
  </si>
  <si>
    <t>ADAMCRACKNELL</t>
  </si>
  <si>
    <t>Adam.Cracknell</t>
  </si>
  <si>
    <t>SIDNEYCROSBY</t>
  </si>
  <si>
    <t>Sidney.Crosby</t>
  </si>
  <si>
    <t>TOMMYCROSS</t>
  </si>
  <si>
    <t>Tommy.Cross</t>
  </si>
  <si>
    <t>MATTCULLEN</t>
  </si>
  <si>
    <t>Matt.Cullen</t>
  </si>
  <si>
    <t>CRAIGCUNNINGHAM</t>
  </si>
  <si>
    <t>Craig.Cunningham</t>
  </si>
  <si>
    <t>KLASDAHLBECK</t>
  </si>
  <si>
    <t>Klas.Dahlbeck</t>
  </si>
  <si>
    <t>TREVORDALEY</t>
  </si>
  <si>
    <t>Trevor.Daley</t>
  </si>
  <si>
    <t>ZACDALPE</t>
  </si>
  <si>
    <t>Zac.Dalpe</t>
  </si>
  <si>
    <t>PHILLIPDANAULT</t>
  </si>
  <si>
    <t>Phillip.Danault</t>
  </si>
  <si>
    <t>MARKODANO</t>
  </si>
  <si>
    <t>Marko.Dano</t>
  </si>
  <si>
    <t>PAVELDATSYUK</t>
  </si>
  <si>
    <t>Pavel.Datsyuk</t>
  </si>
  <si>
    <t>LAURENTDAUPHIN</t>
  </si>
  <si>
    <t>Laurent.Dauphin</t>
  </si>
  <si>
    <t>BRANDONDAVIDSON</t>
  </si>
  <si>
    <t>Brandon.Davidson</t>
  </si>
  <si>
    <t>CALVINDEHAAN</t>
  </si>
  <si>
    <t>Calvin.De.Haan</t>
  </si>
  <si>
    <t>JACOBDELAROSE</t>
  </si>
  <si>
    <t>Jacob.De.La.Rose</t>
  </si>
  <si>
    <t>CHASEDELEO</t>
  </si>
  <si>
    <t>Chase.De.Leo</t>
  </si>
  <si>
    <t>DANNYDEKEYSER</t>
  </si>
  <si>
    <t>Danny.Dekeyser</t>
  </si>
  <si>
    <t>MICHAELDELZOTTO</t>
  </si>
  <si>
    <t>Michael.Del.Zotto</t>
  </si>
  <si>
    <t>DYLANDEMELO</t>
  </si>
  <si>
    <t>Dylan.Demelo</t>
  </si>
  <si>
    <t>JASONDEMERS</t>
  </si>
  <si>
    <t>Jason.Demers</t>
  </si>
  <si>
    <t>DAVIDDESHARNAIS</t>
  </si>
  <si>
    <t>David.Desharnais</t>
  </si>
  <si>
    <t>ANDREWDESJARDINS</t>
  </si>
  <si>
    <t>Andrew.Desjardins</t>
  </si>
  <si>
    <t>NICOLASDESLAURIERS</t>
  </si>
  <si>
    <t>Nicolas.Deslauriers</t>
  </si>
  <si>
    <t>SIMONDESPRES</t>
  </si>
  <si>
    <t>Simon.Despres</t>
  </si>
  <si>
    <t>PHILDIGIUSEPPE</t>
  </si>
  <si>
    <t>Phillip.Di.Giuseppe</t>
  </si>
  <si>
    <t>JASONDICKINSON</t>
  </si>
  <si>
    <t>Jason.Dickinson</t>
  </si>
  <si>
    <t>DARRENDIETZ</t>
  </si>
  <si>
    <t>Darren.Dietz</t>
  </si>
  <si>
    <t>BRENDENDILLON</t>
  </si>
  <si>
    <t>Brenden.Dillon</t>
  </si>
  <si>
    <t>SHANEDOAN</t>
  </si>
  <si>
    <t>Shane.Doan</t>
  </si>
  <si>
    <t>MAXDOMI</t>
  </si>
  <si>
    <t>Max.Domi</t>
  </si>
  <si>
    <t>JOONASDONSKOI</t>
  </si>
  <si>
    <t>Joonas.Donskoi</t>
  </si>
  <si>
    <t>DEREKDORSETT</t>
  </si>
  <si>
    <t>Derek.Dorsett</t>
  </si>
  <si>
    <t>DREWDOUGHTY</t>
  </si>
  <si>
    <t>Drew.Doughty</t>
  </si>
  <si>
    <t>NICDOWD</t>
  </si>
  <si>
    <t>Nic.Dowd</t>
  </si>
  <si>
    <t>STEVEDOWNIE</t>
  </si>
  <si>
    <t>Steve.Downie</t>
  </si>
  <si>
    <t>LEONDRAISAITL</t>
  </si>
  <si>
    <t>Leon.Draisaitl</t>
  </si>
  <si>
    <t>JONATHANDROUIN</t>
  </si>
  <si>
    <t>Jonathan.Drouin</t>
  </si>
  <si>
    <t>BRANDONDUBINSKY</t>
  </si>
  <si>
    <t>Brandon.Dubinsky</t>
  </si>
  <si>
    <t>MATTDUCHENE</t>
  </si>
  <si>
    <t>Matt.Duchene</t>
  </si>
  <si>
    <t>ANTHONYDUCLAIR</t>
  </si>
  <si>
    <t>Anthony.Duclair</t>
  </si>
  <si>
    <t>MATHEWDUMBA</t>
  </si>
  <si>
    <t>Matt.Dumba</t>
  </si>
  <si>
    <t>BRIANDUMOULIN</t>
  </si>
  <si>
    <t>Brian.Dumoulin</t>
  </si>
  <si>
    <t>PASCALDUPUIS</t>
  </si>
  <si>
    <t>Pascal.Dupuis</t>
  </si>
  <si>
    <t>RYANDZINGEL</t>
  </si>
  <si>
    <t>Ryan.Dzingel</t>
  </si>
  <si>
    <t>DAVIDDZIURZYNSKI</t>
  </si>
  <si>
    <t>David.Dziurzynski</t>
  </si>
  <si>
    <t>CODYEAKIN</t>
  </si>
  <si>
    <t>Cody.Eakin</t>
  </si>
  <si>
    <t>PATRICKEAVES</t>
  </si>
  <si>
    <t>Patrick.Eaves</t>
  </si>
  <si>
    <t>JORDANEBERLE</t>
  </si>
  <si>
    <t>Jordan.Eberle</t>
  </si>
  <si>
    <t>ALEXANDEREDLER</t>
  </si>
  <si>
    <t>Alexander.Edler</t>
  </si>
  <si>
    <t>JOELEDMUNDSON</t>
  </si>
  <si>
    <t>Joel.Edmundson</t>
  </si>
  <si>
    <t>NIKOLAJEHLERS</t>
  </si>
  <si>
    <t>Nikolaj.Ehlers</t>
  </si>
  <si>
    <t>CHRISTIANEHRHOFF</t>
  </si>
  <si>
    <t>Christian.Ehrhoff</t>
  </si>
  <si>
    <t>JACKEICHEL</t>
  </si>
  <si>
    <t>Jack.Eichel</t>
  </si>
  <si>
    <t>AARONEKBLAD</t>
  </si>
  <si>
    <t>Aaron.Ekblad</t>
  </si>
  <si>
    <t>MATTIASEKHOLM</t>
  </si>
  <si>
    <t>Mattias.Ekholm</t>
  </si>
  <si>
    <t>OLIVEREKMAN-LARSSON</t>
  </si>
  <si>
    <t>Oliver.Ekman-Larsson</t>
  </si>
  <si>
    <t>PATRIKELIAS</t>
  </si>
  <si>
    <t>Patrik.Elias</t>
  </si>
  <si>
    <t>LARSELLER</t>
  </si>
  <si>
    <t>Lars.Eller</t>
  </si>
  <si>
    <t>STEFANELLIOTT</t>
  </si>
  <si>
    <t>Stefan.Elliott</t>
  </si>
  <si>
    <t>MORGANELLIS</t>
  </si>
  <si>
    <t>Morgan.Ellis</t>
  </si>
  <si>
    <t>RYANELLIS</t>
  </si>
  <si>
    <t>Ryan.Ellis</t>
  </si>
  <si>
    <t>Turner.Elson</t>
  </si>
  <si>
    <t>ALEXEIYEMELIN</t>
  </si>
  <si>
    <t>Alexei.Emelin</t>
  </si>
  <si>
    <t>DERYKENGELLAND</t>
  </si>
  <si>
    <t>Deryk.Engelland</t>
  </si>
  <si>
    <t>TYLERENNIS</t>
  </si>
  <si>
    <t>Tyler.Ennis</t>
  </si>
  <si>
    <t>TOBIASENSTROM</t>
  </si>
  <si>
    <t>Tobias.Enstrom</t>
  </si>
  <si>
    <t>JONATHANERICSSON</t>
  </si>
  <si>
    <t>Jonathan.Ericsson</t>
  </si>
  <si>
    <t>LOUIERIKSSON</t>
  </si>
  <si>
    <t>Loui.Eriksson</t>
  </si>
  <si>
    <t>EMERSONETEM</t>
  </si>
  <si>
    <t>Emerson.Etem</t>
  </si>
  <si>
    <t>DENNISEVERBERG</t>
  </si>
  <si>
    <t>Dennis.Everberg</t>
  </si>
  <si>
    <t>ROBBYFABBRI</t>
  </si>
  <si>
    <t>Robby.Fabbri</t>
  </si>
  <si>
    <t>RADEKFAKSA</t>
  </si>
  <si>
    <t>Radek.Faksa</t>
  </si>
  <si>
    <t>JUSTINFALK</t>
  </si>
  <si>
    <t>Justin.Falk</t>
  </si>
  <si>
    <t>BOBBYFARNHAM</t>
  </si>
  <si>
    <t>Bobby.Farnham</t>
  </si>
  <si>
    <t>HUDSONFASCHING</t>
  </si>
  <si>
    <t>Hudson.Fasching</t>
  </si>
  <si>
    <t>JESPERFAST</t>
  </si>
  <si>
    <t>Jesper.Fast</t>
  </si>
  <si>
    <t>JUSTINFAULK</t>
  </si>
  <si>
    <t>Justin.Faulk</t>
  </si>
  <si>
    <t>MARKFAYNE</t>
  </si>
  <si>
    <t>Mark.Fayne</t>
  </si>
  <si>
    <t>TAYLORFEDUN</t>
  </si>
  <si>
    <t>ERICFEHR</t>
  </si>
  <si>
    <t>Eric.Fehr</t>
  </si>
  <si>
    <t>ANDREWFERENCE</t>
  </si>
  <si>
    <t>Andrew.Ference</t>
  </si>
  <si>
    <t>MICHAELFERLAND</t>
  </si>
  <si>
    <t>Micheal.Ferland</t>
  </si>
  <si>
    <t>LANDONFERRARO</t>
  </si>
  <si>
    <t>Landon.Ferraro</t>
  </si>
  <si>
    <t>KEVINFIALA</t>
  </si>
  <si>
    <t>Kevin.Fiala</t>
  </si>
  <si>
    <t>VERNONFIDDLER</t>
  </si>
  <si>
    <t>Vernon.Fiddler</t>
  </si>
  <si>
    <t>VALTTERIFILPPULA</t>
  </si>
  <si>
    <t>Valtteri.Filppula</t>
  </si>
  <si>
    <t>MIKEFISHER</t>
  </si>
  <si>
    <t>Mike.Fisher</t>
  </si>
  <si>
    <t>TOMASFLEISCHMANN</t>
  </si>
  <si>
    <t>Tomas.Fleischmann</t>
  </si>
  <si>
    <t>BRIANFLYNN</t>
  </si>
  <si>
    <t>Brian.Flynn</t>
  </si>
  <si>
    <t>MARCUSFOLIGNO</t>
  </si>
  <si>
    <t>Marcus.Foligno</t>
  </si>
  <si>
    <t>NICKFOLIGNO</t>
  </si>
  <si>
    <t>Nick.Foligno</t>
  </si>
  <si>
    <t>CHRISTIANFOLIN</t>
  </si>
  <si>
    <t>Christian.Folin</t>
  </si>
  <si>
    <t>JUSTINFONTAINE</t>
  </si>
  <si>
    <t>Justin.Fontaine</t>
  </si>
  <si>
    <t>DEREKFORBORT</t>
  </si>
  <si>
    <t>Derek.Forbort</t>
  </si>
  <si>
    <t>FILIPFORSBERG</t>
  </si>
  <si>
    <t>Filip.Forsberg</t>
  </si>
  <si>
    <t>CAMFOWLER</t>
  </si>
  <si>
    <t>Cam.Fowler</t>
  </si>
  <si>
    <t>CODYFRANSON</t>
  </si>
  <si>
    <t>Cody.Franson</t>
  </si>
  <si>
    <t>JOHANFRANZEN</t>
  </si>
  <si>
    <t>Johan.Franzen</t>
  </si>
  <si>
    <t>MAXFRIBERG</t>
  </si>
  <si>
    <t>Max.Friberg</t>
  </si>
  <si>
    <t>ALEXFRIESEN</t>
  </si>
  <si>
    <t>Alex.Friesen</t>
  </si>
  <si>
    <t>BYRONFROESE</t>
  </si>
  <si>
    <t>Byron.Froese</t>
  </si>
  <si>
    <t>MICHAELFROLIK</t>
  </si>
  <si>
    <t>Michael.Frolik</t>
  </si>
  <si>
    <t>MARIANGABORIK</t>
  </si>
  <si>
    <t>Marian.Gaborik</t>
  </si>
  <si>
    <t>KURTISGABRIEL</t>
  </si>
  <si>
    <t>Kurtis.Gabriel</t>
  </si>
  <si>
    <t>SAMGAGNER</t>
  </si>
  <si>
    <t>Sam.Gagner</t>
  </si>
  <si>
    <t>ALEXGALCHENYUK</t>
  </si>
  <si>
    <t>Alex.Galchenyuk</t>
  </si>
  <si>
    <t>STANISLAVGALIEV</t>
  </si>
  <si>
    <t>Stanislav.Galiev</t>
  </si>
  <si>
    <t>BRENDANGALLAGHER</t>
  </si>
  <si>
    <t>Brendan.Gallagher</t>
  </si>
  <si>
    <t>RYANGARBUTT</t>
  </si>
  <si>
    <t>Ryan.Garbutt</t>
  </si>
  <si>
    <t>JAKEGARDINER</t>
  </si>
  <si>
    <t>Jake.Gardiner</t>
  </si>
  <si>
    <t>JASONGARRISON</t>
  </si>
  <si>
    <t>Jason.Garrison</t>
  </si>
  <si>
    <t>TYLERGAUDET</t>
  </si>
  <si>
    <t>Tyler.Gaudet</t>
  </si>
  <si>
    <t>JOHNGAUDREAU</t>
  </si>
  <si>
    <t>Johnny.Gaudreau</t>
  </si>
  <si>
    <t>BRENDANGAUNCE</t>
  </si>
  <si>
    <t>Brendan.Gaunce</t>
  </si>
  <si>
    <t>PAULGAUSTAD</t>
  </si>
  <si>
    <t>Paul.Gaustad</t>
  </si>
  <si>
    <t>FREDERIKGAUTHIER</t>
  </si>
  <si>
    <t>Frederik.Gauthier</t>
  </si>
  <si>
    <t>LUKEGAZDIC</t>
  </si>
  <si>
    <t>Luke.Gazdic</t>
  </si>
  <si>
    <t>ERICGELINAS</t>
  </si>
  <si>
    <t>Eric.Gelinas</t>
  </si>
  <si>
    <t>NATHANGERBE</t>
  </si>
  <si>
    <t>Nathan.Gerbe</t>
  </si>
  <si>
    <t>RYANGETZLAF</t>
  </si>
  <si>
    <t>Ryan.Getzlaf</t>
  </si>
  <si>
    <t>TOMGILBERT</t>
  </si>
  <si>
    <t>Tom.Gilbert</t>
  </si>
  <si>
    <t>BRIANGIONTA</t>
  </si>
  <si>
    <t>Brian.Gionta</t>
  </si>
  <si>
    <t>STEPHENGIONTA</t>
  </si>
  <si>
    <t>Stephen.Gionta</t>
  </si>
  <si>
    <t>MARKGIORDANO</t>
  </si>
  <si>
    <t>Mark.Giordano</t>
  </si>
  <si>
    <t>DANGIRARDI</t>
  </si>
  <si>
    <t>Daniel.Girardi</t>
  </si>
  <si>
    <t>ZEMGUSGIRGENSONS</t>
  </si>
  <si>
    <t>Zemgus.Girgensons</t>
  </si>
  <si>
    <t>CLAUDEGIROUX</t>
  </si>
  <si>
    <t>Claude.Giroux</t>
  </si>
  <si>
    <t>TANNERGLASS</t>
  </si>
  <si>
    <t>Tanner.Glass</t>
  </si>
  <si>
    <t>LUKEGLENDENING</t>
  </si>
  <si>
    <t>Luke.Glendening</t>
  </si>
  <si>
    <t>NIKOLAIGOLDOBIN</t>
  </si>
  <si>
    <t>Nikolay.Goldobin</t>
  </si>
  <si>
    <t>ALEXGOLIGOSKI</t>
  </si>
  <si>
    <t>Alex.Goligoski</t>
  </si>
  <si>
    <t>CODYGOLOUBEF</t>
  </si>
  <si>
    <t>Cody.Goloubef</t>
  </si>
  <si>
    <t>SCOTTGOMEZ</t>
  </si>
  <si>
    <t>Scott.Gomez</t>
  </si>
  <si>
    <t>BARCLAYGOODROW</t>
  </si>
  <si>
    <t>Barclay.Goodrow</t>
  </si>
  <si>
    <t>BOYDGORDON</t>
  </si>
  <si>
    <t>Boyd.Gordon</t>
  </si>
  <si>
    <t>JOSHGORGES</t>
  </si>
  <si>
    <t>Josh.Gorges</t>
  </si>
  <si>
    <t>BRANDONGORMLEY</t>
  </si>
  <si>
    <t>Brandon.Gormley</t>
  </si>
  <si>
    <t>SHAYNEGOSTISBEHERE</t>
  </si>
  <si>
    <t>Shayne.Gostisbehere</t>
  </si>
  <si>
    <t>YANNIGOURDE</t>
  </si>
  <si>
    <t>Yanni.Gourde</t>
  </si>
  <si>
    <t>MICHAELGRABNER</t>
  </si>
  <si>
    <t>Michael.Grabner</t>
  </si>
  <si>
    <t>MIKHAILGRABOVSKI</t>
  </si>
  <si>
    <t>Mikhail.Grabovski</t>
  </si>
  <si>
    <t>MARC-ANDREGRAGNANI</t>
  </si>
  <si>
    <t>Marc-Andre.Gragnani</t>
  </si>
  <si>
    <t>PETTERGRANBERG</t>
  </si>
  <si>
    <t>Petter.Granberg</t>
  </si>
  <si>
    <t>MARKUSGRANLUND</t>
  </si>
  <si>
    <t>Markus.Granlund</t>
  </si>
  <si>
    <t>MIKAELGRANLUND</t>
  </si>
  <si>
    <t>Mikael.Granlund</t>
  </si>
  <si>
    <t>ALEXGRANT</t>
  </si>
  <si>
    <t>Alex.Grant</t>
  </si>
  <si>
    <t>DEREKGRANT</t>
  </si>
  <si>
    <t>Derek.Grant</t>
  </si>
  <si>
    <t>TYLERGRAOVAC</t>
  </si>
  <si>
    <t>Tyler.Graovac</t>
  </si>
  <si>
    <t>KEVINGRAVEL</t>
  </si>
  <si>
    <t>Kevin.Gravel</t>
  </si>
  <si>
    <t>MIKEGREEN</t>
  </si>
  <si>
    <t>Mike.Green</t>
  </si>
  <si>
    <t>ANDYGREENE</t>
  </si>
  <si>
    <t>Andrew.Greene</t>
  </si>
  <si>
    <t>MATTGREENE</t>
  </si>
  <si>
    <t>Matt.Greene</t>
  </si>
  <si>
    <t>COLINGREENING</t>
  </si>
  <si>
    <t>Colin.Greening</t>
  </si>
  <si>
    <t>ALEXANDREGRENIER</t>
  </si>
  <si>
    <t>Alexandre.Grenier</t>
  </si>
  <si>
    <t>SETHGRIFFITH</t>
  </si>
  <si>
    <t>Seth.Griffith</t>
  </si>
  <si>
    <t>MIKHAILGRIGORENKO</t>
  </si>
  <si>
    <t>Mikhail.Grigorenko</t>
  </si>
  <si>
    <t>ROCCOGRIMALDI</t>
  </si>
  <si>
    <t>Rocco.Grimaldi</t>
  </si>
  <si>
    <t>NICKLASGROSSMAN</t>
  </si>
  <si>
    <t>Nicklas.Grossmann</t>
  </si>
  <si>
    <t>ERICGRYBA</t>
  </si>
  <si>
    <t>Eric.Gryba</t>
  </si>
  <si>
    <t>RADKOGUDAS</t>
  </si>
  <si>
    <t>Radko.Gudas</t>
  </si>
  <si>
    <t>ERIKGUDBRANSON</t>
  </si>
  <si>
    <t>Erik.Gudbranson</t>
  </si>
  <si>
    <t>NATHANGUENIN</t>
  </si>
  <si>
    <t>Nathan.Guenin</t>
  </si>
  <si>
    <t>CARLGUNNARSSON</t>
  </si>
  <si>
    <t>Carl.Gunnarsson</t>
  </si>
  <si>
    <t>ERIKGUSTAFSSON</t>
  </si>
  <si>
    <t>Erik.Gustafsson</t>
  </si>
  <si>
    <t>CARLHAGELIN</t>
  </si>
  <si>
    <t>Carl.Hagelin</t>
  </si>
  <si>
    <t>RONHAINSEY</t>
  </si>
  <si>
    <t>Ron.Hainsey</t>
  </si>
  <si>
    <t>MICHAELHALEY</t>
  </si>
  <si>
    <t>Micheal.Haley</t>
  </si>
  <si>
    <t>MATTHALISCHUK</t>
  </si>
  <si>
    <t>Matt.Halischuk</t>
  </si>
  <si>
    <t>TAYLORHALL</t>
  </si>
  <si>
    <t>Taylor.Hall</t>
  </si>
  <si>
    <t>DANHAMHUIS</t>
  </si>
  <si>
    <t>Dan.Hamhuis</t>
  </si>
  <si>
    <t>DOUGIEHAMILTON</t>
  </si>
  <si>
    <t>Dougie.Hamilton</t>
  </si>
  <si>
    <t>FREDDIEHAMILTON</t>
  </si>
  <si>
    <t>Freddie.Hamilton</t>
  </si>
  <si>
    <t>TRAVISHAMONIC</t>
  </si>
  <si>
    <t>Travis.Hamonic</t>
  </si>
  <si>
    <t>NOAHHANIFIN</t>
  </si>
  <si>
    <t>Noah.Hanifin</t>
  </si>
  <si>
    <t>JOELHANLEY</t>
  </si>
  <si>
    <t>Joel.Hanley</t>
  </si>
  <si>
    <t>MARKUSHANNIKAINEN</t>
  </si>
  <si>
    <t>Markus.Hannikainen</t>
  </si>
  <si>
    <t>JANNIKHANSEN</t>
  </si>
  <si>
    <t>Jannik.Hansen</t>
  </si>
  <si>
    <t>MARTINHANZAL</t>
  </si>
  <si>
    <t>Martin.Hanzal</t>
  </si>
  <si>
    <t>BENHARPUR</t>
  </si>
  <si>
    <t>Ben.Harpur</t>
  </si>
  <si>
    <t>SCOTTHARRINGTON</t>
  </si>
  <si>
    <t>Scott.Harrington</t>
  </si>
  <si>
    <t>RYANHARTMAN</t>
  </si>
  <si>
    <t>Ryan.Hartman</t>
  </si>
  <si>
    <t>SCOTTHARTNELL</t>
  </si>
  <si>
    <t>Scott.Hartnell</t>
  </si>
  <si>
    <t>GARNETHATHAWAY</t>
  </si>
  <si>
    <t>Garnet.Hathaway</t>
  </si>
  <si>
    <t>ERIKHAULA</t>
  </si>
  <si>
    <t>Erik.Haula</t>
  </si>
  <si>
    <t>MARTINHAVLAT</t>
  </si>
  <si>
    <t>Martin.Havlat</t>
  </si>
  <si>
    <t>JIMMYHAYES</t>
  </si>
  <si>
    <t>Jimmy.Hayes</t>
  </si>
  <si>
    <t>KEVINHAYES</t>
  </si>
  <si>
    <t>Kevin.Hayes</t>
  </si>
  <si>
    <t>VICTORHEDMAN</t>
  </si>
  <si>
    <t>Victor.Hedman</t>
  </si>
  <si>
    <t>SETHHELGESON</t>
  </si>
  <si>
    <t>Seth.Helgeson</t>
  </si>
  <si>
    <t>DARRENHELM</t>
  </si>
  <si>
    <t>Darren.Helm</t>
  </si>
  <si>
    <t>ALESHEMSKY</t>
  </si>
  <si>
    <t>Ales.Hemsky</t>
  </si>
  <si>
    <t>MATTHENDRICKS</t>
  </si>
  <si>
    <t>Matt.Hendricks</t>
  </si>
  <si>
    <t>ADAMHENRIQUE</t>
  </si>
  <si>
    <t>Adam.Henrique</t>
  </si>
  <si>
    <t>TOMASHERTL</t>
  </si>
  <si>
    <t>Tomas.Hertl</t>
  </si>
  <si>
    <t>THOMASHICKEY</t>
  </si>
  <si>
    <t>Thomas.Hickey</t>
  </si>
  <si>
    <t>CHRISTOPHERHIGGINS</t>
  </si>
  <si>
    <t>Chris.Higgins</t>
  </si>
  <si>
    <t>VINCENTHINOSTROZA</t>
  </si>
  <si>
    <t>Vincent.Hinostroza</t>
  </si>
  <si>
    <t>NIKLASHJALMARSSON</t>
  </si>
  <si>
    <t>Niklas.Hjalmarsson</t>
  </si>
  <si>
    <t>CODYHODGSON</t>
  </si>
  <si>
    <t>Cody.Hodgson</t>
  </si>
  <si>
    <t>MIKEHOFFMAN</t>
  </si>
  <si>
    <t>Mike.Hoffman</t>
  </si>
  <si>
    <t>NICKHOLDEN</t>
  </si>
  <si>
    <t>Nick.Holden</t>
  </si>
  <si>
    <t>PETERHOLLAND</t>
  </si>
  <si>
    <t>Peter.Holland</t>
  </si>
  <si>
    <t>BUDHOLLOWAY</t>
  </si>
  <si>
    <t>Bud.Holloway</t>
  </si>
  <si>
    <t>KORBINIANHOLZER</t>
  </si>
  <si>
    <t>Korbinian.Holzer</t>
  </si>
  <si>
    <t>SHAWNHORCOFF</t>
  </si>
  <si>
    <t>Shawn.Horcoff</t>
  </si>
  <si>
    <t>PATRICHORNQVIST</t>
  </si>
  <si>
    <t>Patric.Hornqvist</t>
  </si>
  <si>
    <t>BOHORVAT</t>
  </si>
  <si>
    <t>Bo.Horvat</t>
  </si>
  <si>
    <t>MARIANHOSSA</t>
  </si>
  <si>
    <t>Marian.Hossa</t>
  </si>
  <si>
    <t>QUINTONHOWDEN</t>
  </si>
  <si>
    <t>Quinton.Howden</t>
  </si>
  <si>
    <t>MAREKHRIVIK</t>
  </si>
  <si>
    <t>Marek.Hrivik</t>
  </si>
  <si>
    <t>JONATHANHUBERDEAU</t>
  </si>
  <si>
    <t>Jonathan.Huberdeau</t>
  </si>
  <si>
    <t>JIRIHUDLER</t>
  </si>
  <si>
    <t>Jiri.Hudler</t>
  </si>
  <si>
    <t>CHARLESHUDON</t>
  </si>
  <si>
    <t>Charles.Hudon</t>
  </si>
  <si>
    <t>BRADHUNT</t>
  </si>
  <si>
    <t>Brad.Hunt</t>
  </si>
  <si>
    <t>MATTHUNWICK</t>
  </si>
  <si>
    <t>Matt.Hunwick</t>
  </si>
  <si>
    <t>BENHUTTON</t>
  </si>
  <si>
    <t>Ben.Hutton</t>
  </si>
  <si>
    <t>ZACHHYMAN</t>
  </si>
  <si>
    <t>Zach.Hyman</t>
  </si>
  <si>
    <t>JAROMEIGINLA</t>
  </si>
  <si>
    <t>Jarome.Iginla</t>
  </si>
  <si>
    <t>MATTHEWIRWIN</t>
  </si>
  <si>
    <t>Matt.Irwin</t>
  </si>
  <si>
    <t>BARRETJACKMAN</t>
  </si>
  <si>
    <t>Barret.Jackman</t>
  </si>
  <si>
    <t>TIMJACKMAN</t>
  </si>
  <si>
    <t>Tim.Jackman</t>
  </si>
  <si>
    <t>JAROMIRJAGR</t>
  </si>
  <si>
    <t>Jaromir.Jagr</t>
  </si>
  <si>
    <t>MAGNUSJANMARK-NYLEN</t>
  </si>
  <si>
    <t>Mattias.Janmark-Nylen</t>
  </si>
  <si>
    <t>CALLEJARNKROK</t>
  </si>
  <si>
    <t>Calle.Jarnkrok</t>
  </si>
  <si>
    <t>DMITRIJASKIN</t>
  </si>
  <si>
    <t>Dmitrij.Jaskin</t>
  </si>
  <si>
    <t>DUSTINJEFFREY</t>
  </si>
  <si>
    <t>Dustin.Jeffrey</t>
  </si>
  <si>
    <t>BOONEJENNER</t>
  </si>
  <si>
    <t>Boone.Jenner</t>
  </si>
  <si>
    <t>RYANJOHANSEN</t>
  </si>
  <si>
    <t>Ryan.Johansen</t>
  </si>
  <si>
    <t>MARCUSJOHANSSON</t>
  </si>
  <si>
    <t>Marcus.Johansson</t>
  </si>
  <si>
    <t>STEPHENJOHNS</t>
  </si>
  <si>
    <t>Stephen.Johns</t>
  </si>
  <si>
    <t>ERIKJOHNSON</t>
  </si>
  <si>
    <t>Erik.Johnson</t>
  </si>
  <si>
    <t>JACKJOHNSON</t>
  </si>
  <si>
    <t>Jack.Johnson</t>
  </si>
  <si>
    <t>TYLERJOHNSON</t>
  </si>
  <si>
    <t>Tyler.Johnson</t>
  </si>
  <si>
    <t>Ross.Johnston</t>
  </si>
  <si>
    <t>RYANJOHNSTON</t>
  </si>
  <si>
    <t>Ryan.Johnston</t>
  </si>
  <si>
    <t>JUSSIJOKINEN</t>
  </si>
  <si>
    <t>Jussi.Jokinen</t>
  </si>
  <si>
    <t>JYRKIJOKIPAKKA</t>
  </si>
  <si>
    <t>Jyrki.Jokipakka</t>
  </si>
  <si>
    <t>DAVIDJONES</t>
  </si>
  <si>
    <t>David.Jones</t>
  </si>
  <si>
    <t>SETHJONES</t>
  </si>
  <si>
    <t>Seth.Jones</t>
  </si>
  <si>
    <t>JOSHJOORIS</t>
  </si>
  <si>
    <t>Josh.Jooris</t>
  </si>
  <si>
    <t>MICHALJORDAN</t>
  </si>
  <si>
    <t>Michal.Jordan</t>
  </si>
  <si>
    <t>JACOBJOSEFSON</t>
  </si>
  <si>
    <t>Jacob.Josefson</t>
  </si>
  <si>
    <t>ROMANJOSI</t>
  </si>
  <si>
    <t>Roman.Josi</t>
  </si>
  <si>
    <t>TOMASJURCO</t>
  </si>
  <si>
    <t>Tomas.Jurco</t>
  </si>
  <si>
    <t>NAZEMKADRI</t>
  </si>
  <si>
    <t>Nazem.Kadri</t>
  </si>
  <si>
    <t>SERGEYKALININ</t>
  </si>
  <si>
    <t>Sergey.Kalinin</t>
  </si>
  <si>
    <t>STEVEKAMPFER</t>
  </si>
  <si>
    <t>Steven.Kampfer</t>
  </si>
  <si>
    <t>EVANDERKANE</t>
  </si>
  <si>
    <t>Evander.Kane</t>
  </si>
  <si>
    <t>PATRICKKANE</t>
  </si>
  <si>
    <t>Patrick.Kane</t>
  </si>
  <si>
    <t>KASPERIKAPANEN</t>
  </si>
  <si>
    <t>Kasperi.Kapanen</t>
  </si>
  <si>
    <t>ERIKKARLSSON</t>
  </si>
  <si>
    <t>Erik.Karlsson</t>
  </si>
  <si>
    <t>MELKERKARLSSON</t>
  </si>
  <si>
    <t>Melker.Karlsson</t>
  </si>
  <si>
    <t>WILLIAMKARLSSON</t>
  </si>
  <si>
    <t>William.Karlsson</t>
  </si>
  <si>
    <t>ZACKKASSIAN</t>
  </si>
  <si>
    <t>Zack.Kassian</t>
  </si>
  <si>
    <t>BRACKENKEARNS</t>
  </si>
  <si>
    <t>Bracken.Kearns</t>
  </si>
  <si>
    <t>DUNCANKEITH</t>
  </si>
  <si>
    <t>Duncan.Keith</t>
  </si>
  <si>
    <t>CHRISKELLY</t>
  </si>
  <si>
    <t>Chris.Kelly</t>
  </si>
  <si>
    <t>JOONASKEMPPAINEN</t>
  </si>
  <si>
    <t>Joonas.Kemppainen</t>
  </si>
  <si>
    <t>RONALDKENINS</t>
  </si>
  <si>
    <t>Ronalds.Kenins</t>
  </si>
  <si>
    <t>TYLERKENNEDY</t>
  </si>
  <si>
    <t>Tyler.Kennedy</t>
  </si>
  <si>
    <t>MICHAELKERANEN</t>
  </si>
  <si>
    <t>Michael.Keranen</t>
  </si>
  <si>
    <t>TANNERKERO</t>
  </si>
  <si>
    <t>Tanner.Kero</t>
  </si>
  <si>
    <t>RYANKESLER</t>
  </si>
  <si>
    <t>Ryan.Kesler</t>
  </si>
  <si>
    <t>PHILKESSEL</t>
  </si>
  <si>
    <t>Phil.Kessel</t>
  </si>
  <si>
    <t>JUJHARKHAIRA</t>
  </si>
  <si>
    <t>Jujhar.Khaira</t>
  </si>
  <si>
    <t>ALEXANDERKHOKHLACHEV</t>
  </si>
  <si>
    <t>Alexander.Khokhlachev</t>
  </si>
  <si>
    <t>ALEXANDERKILLORN</t>
  </si>
  <si>
    <t>Alex.Killorn</t>
  </si>
  <si>
    <t>JAKUBKINDL</t>
  </si>
  <si>
    <t>Jakub.Kindl</t>
  </si>
  <si>
    <t>DWIGHTKING</t>
  </si>
  <si>
    <t>Dwight.King</t>
  </si>
  <si>
    <t>OSCARKLEFBOM</t>
  </si>
  <si>
    <t>Oscar.Klefbom</t>
  </si>
  <si>
    <t>KEVINKLEIN</t>
  </si>
  <si>
    <t>Kevin.Klein</t>
  </si>
  <si>
    <t>JOHNKLINGBERG</t>
  </si>
  <si>
    <t>John.Klingberg</t>
  </si>
  <si>
    <t>ROBKLINKHAMMER</t>
  </si>
  <si>
    <t>Rob.Klinkhammer</t>
  </si>
  <si>
    <t>CORBANKNIGHT</t>
  </si>
  <si>
    <t>Corban.Knight</t>
  </si>
  <si>
    <t>SLATERKOEKKOEK</t>
  </si>
  <si>
    <t>Slater.Koekkoek</t>
  </si>
  <si>
    <t>MIKKOKOIVU</t>
  </si>
  <si>
    <t>Mikko.Koivu</t>
  </si>
  <si>
    <t>LEOKOMAROV</t>
  </si>
  <si>
    <t>Leo.Komarov</t>
  </si>
  <si>
    <t>ANZEKOPITAR</t>
  </si>
  <si>
    <t>Anze.Kopitar</t>
  </si>
  <si>
    <t>LAURIKORPIKOSKI</t>
  </si>
  <si>
    <t>Lauri.Korpikoski</t>
  </si>
  <si>
    <t>SCOTTKOSMACHUK</t>
  </si>
  <si>
    <t>Scott.Kosmachuk</t>
  </si>
  <si>
    <t>MIKEKOSTKA</t>
  </si>
  <si>
    <t>Michael.Kostka</t>
  </si>
  <si>
    <t>CHRISKREIDER</t>
  </si>
  <si>
    <t>Chris.Kreider</t>
  </si>
  <si>
    <t>DAVIDKREJCI</t>
  </si>
  <si>
    <t>David.Krejci</t>
  </si>
  <si>
    <t>NIKLASKRONWALL</t>
  </si>
  <si>
    <t>Niklas.Kronwall</t>
  </si>
  <si>
    <t>TOREYKRUG</t>
  </si>
  <si>
    <t>Torey.Krug</t>
  </si>
  <si>
    <t>MARCUSKRUGER</t>
  </si>
  <si>
    <t>Marcus.Kruger</t>
  </si>
  <si>
    <t>NIKITAKUCHEROV</t>
  </si>
  <si>
    <t>Nikita.Kucherov</t>
  </si>
  <si>
    <t>TOMKUEHNHACKL</t>
  </si>
  <si>
    <t>Tom.Kuhnhackl</t>
  </si>
  <si>
    <t>DEANKUKAN</t>
  </si>
  <si>
    <t>Dean.Kukan</t>
  </si>
  <si>
    <t>BRETTKULAK</t>
  </si>
  <si>
    <t>Brett.Kulak</t>
  </si>
  <si>
    <t>NIKOLAIKULEMIN</t>
  </si>
  <si>
    <t>Nikolay.Kulemin</t>
  </si>
  <si>
    <t>DMITRYKULIKOV</t>
  </si>
  <si>
    <t>Dmitry.Kulikov</t>
  </si>
  <si>
    <t>CHRISKUNITZ</t>
  </si>
  <si>
    <t>Chris.Kunitz</t>
  </si>
  <si>
    <t>EVGENYKUZNETSOV</t>
  </si>
  <si>
    <t>Evgeny.Kuznetsov</t>
  </si>
  <si>
    <t>Oliver.Kylington</t>
  </si>
  <si>
    <t>ANDREWLADD</t>
  </si>
  <si>
    <t>Andrew.Ladd</t>
  </si>
  <si>
    <t>BROOKSLAICH</t>
  </si>
  <si>
    <t>Brooks.Laich</t>
  </si>
  <si>
    <t>ANTONLANDER</t>
  </si>
  <si>
    <t>Anton.Lander</t>
  </si>
  <si>
    <t>GABRIELLANDESKOG</t>
  </si>
  <si>
    <t>Gabriel.Landeskog</t>
  </si>
  <si>
    <t>DYLANLARKIN</t>
  </si>
  <si>
    <t>Dylan.Larkin</t>
  </si>
  <si>
    <t>ADAMLARSSON</t>
  </si>
  <si>
    <t>Adam.Larsson</t>
  </si>
  <si>
    <t>JOHANLARSSON</t>
  </si>
  <si>
    <t>Johan.Larsson</t>
  </si>
  <si>
    <t>MICHAELLATTA</t>
  </si>
  <si>
    <t>Michael.Latta</t>
  </si>
  <si>
    <t>SCOTTLAUGHTON</t>
  </si>
  <si>
    <t>Scott.Laughton</t>
  </si>
  <si>
    <t>CURTISLAZAR</t>
  </si>
  <si>
    <t>Curtis.Lazar</t>
  </si>
  <si>
    <t>VINCENTLECAVALIER</t>
  </si>
  <si>
    <t>Vincent.Lecavalier</t>
  </si>
  <si>
    <t>NICKLEDDY</t>
  </si>
  <si>
    <t>Nick.Leddy</t>
  </si>
  <si>
    <t>ANDERSLEE</t>
  </si>
  <si>
    <t>Anders.Lee</t>
  </si>
  <si>
    <t>DAVIDLEGWAND</t>
  </si>
  <si>
    <t>David.Legwand</t>
  </si>
  <si>
    <t>JORILEHTERA</t>
  </si>
  <si>
    <t>Jori.Lehtera</t>
  </si>
  <si>
    <t>TAYLORLEIER</t>
  </si>
  <si>
    <t>Taylor.Leier</t>
  </si>
  <si>
    <t>BRENDANLEIPSIC</t>
  </si>
  <si>
    <t>Brendan.Leipsic</t>
  </si>
  <si>
    <t>JOSHLEIVO</t>
  </si>
  <si>
    <t>Josh.Leivo</t>
  </si>
  <si>
    <t>BRYANLERG</t>
  </si>
  <si>
    <t>Bryan.Lerg</t>
  </si>
  <si>
    <t>BRETTLERNOUT</t>
  </si>
  <si>
    <t>Brett.Lernout</t>
  </si>
  <si>
    <t>LUCASLESSIO</t>
  </si>
  <si>
    <t>Lucas.Lessio</t>
  </si>
  <si>
    <t>KRISTOPHERLETANG</t>
  </si>
  <si>
    <t>Kris.Letang</t>
  </si>
  <si>
    <t>MARKLETESTU</t>
  </si>
  <si>
    <t>Mark.Letestu</t>
  </si>
  <si>
    <t>TREVORLEWIS</t>
  </si>
  <si>
    <t>Trevor.Lewis</t>
  </si>
  <si>
    <t>JOHN-MICHAELLILES</t>
  </si>
  <si>
    <t>John-Michael.Liles</t>
  </si>
  <si>
    <t>OSCARLINDBERG</t>
  </si>
  <si>
    <t>Oscar.Lindberg</t>
  </si>
  <si>
    <t>TOBIASLINDBERG</t>
  </si>
  <si>
    <t>Tobias.Lindberg</t>
  </si>
  <si>
    <t>PETTERILINDBOHM</t>
  </si>
  <si>
    <t>Petteri.Lindbohm</t>
  </si>
  <si>
    <t>ESALINDELL</t>
  </si>
  <si>
    <t>Esa.Lindell</t>
  </si>
  <si>
    <t>ELIASLINDHOLM</t>
  </si>
  <si>
    <t>Elias.Lindholm</t>
  </si>
  <si>
    <t>HAMPUSLINDHOLM</t>
  </si>
  <si>
    <t>Hampus.Lindholm</t>
  </si>
  <si>
    <t>J.C.LIPON</t>
  </si>
  <si>
    <t>BRYANLITTLE</t>
  </si>
  <si>
    <t>Bryan.Little</t>
  </si>
  <si>
    <t>VIKTORLOOV</t>
  </si>
  <si>
    <t>Viktor.Loov</t>
  </si>
  <si>
    <t>BENLOVEJOY</t>
  </si>
  <si>
    <t>Ben.Lovejoy</t>
  </si>
  <si>
    <t>ADAMLOWRY</t>
  </si>
  <si>
    <t>Adam.Lowry</t>
  </si>
  <si>
    <t>MILANLUCIC</t>
  </si>
  <si>
    <t>Milan.Lucic</t>
  </si>
  <si>
    <t>JOFFREYLUPUL</t>
  </si>
  <si>
    <t>Joffrey.Lupul</t>
  </si>
  <si>
    <t>OLLIMAATTA</t>
  </si>
  <si>
    <t>Olli.Maatta</t>
  </si>
  <si>
    <t>CLARKEMACARTHUR</t>
  </si>
  <si>
    <t>Clarke.MacArthur</t>
  </si>
  <si>
    <t>ANDREWMACDONALD</t>
  </si>
  <si>
    <t>Andrew.MacDonald</t>
  </si>
  <si>
    <t>DEREKMACKENZIE</t>
  </si>
  <si>
    <t>Derek.MacKenzie</t>
  </si>
  <si>
    <t>NATHANMACKINNON</t>
  </si>
  <si>
    <t>Nathan.MacKinnon</t>
  </si>
  <si>
    <t>EVGENIMALKIN</t>
  </si>
  <si>
    <t>Evgeni.Malkin</t>
  </si>
  <si>
    <t>BRADMALONE</t>
  </si>
  <si>
    <t>Brad.Malone</t>
  </si>
  <si>
    <t>BRANDONMANNING</t>
  </si>
  <si>
    <t>Brandon.Manning</t>
  </si>
  <si>
    <t>JOSHMANSON</t>
  </si>
  <si>
    <t>Josh.Manson</t>
  </si>
  <si>
    <t>ANTHONYMANTHA</t>
  </si>
  <si>
    <t>Anthony.Mantha</t>
  </si>
  <si>
    <t>BRADMARCHAND</t>
  </si>
  <si>
    <t>Brad.Marchand</t>
  </si>
  <si>
    <t>ALEXEYMARCHENKO</t>
  </si>
  <si>
    <t>Alexey.Marchenko</t>
  </si>
  <si>
    <t>JONATHANMARCHESSAULT</t>
  </si>
  <si>
    <t>Jonathan.Marchessault</t>
  </si>
  <si>
    <t>MARTINMARINCIN</t>
  </si>
  <si>
    <t>Martin.Marincin</t>
  </si>
  <si>
    <t>ANDREIMARKOV</t>
  </si>
  <si>
    <t>Andrei.Markov</t>
  </si>
  <si>
    <t>PATRICKMARLEAU</t>
  </si>
  <si>
    <t>Patrick.Marleau</t>
  </si>
  <si>
    <t>PATRICKMAROON</t>
  </si>
  <si>
    <t>Patrick.Maroon</t>
  </si>
  <si>
    <t>MATTMARTIN</t>
  </si>
  <si>
    <t>Matthew.Martin</t>
  </si>
  <si>
    <t>PAULMARTIN</t>
  </si>
  <si>
    <t>Paul.Martin</t>
  </si>
  <si>
    <t>ALECMARTINEZ</t>
  </si>
  <si>
    <t>Alec.Martinez</t>
  </si>
  <si>
    <t>JORDANMARTINOOK</t>
  </si>
  <si>
    <t>Jordan.Martinook</t>
  </si>
  <si>
    <t>ANDREASMARTINSEN</t>
  </si>
  <si>
    <t>Andreas.Martinsen</t>
  </si>
  <si>
    <t>BRANDONMASHINTER</t>
  </si>
  <si>
    <t>Brandon.Mashinter</t>
  </si>
  <si>
    <t>MIKEMATHESON</t>
  </si>
  <si>
    <t>Michael.Matheson</t>
  </si>
  <si>
    <t>STEFANMATTEAU</t>
  </si>
  <si>
    <t>Stefan.Matteau</t>
  </si>
  <si>
    <t>SHAWNMATTHIAS</t>
  </si>
  <si>
    <t>Shawn.Matthias</t>
  </si>
  <si>
    <t>SCOTTMAYFIELD</t>
  </si>
  <si>
    <t>Scott.Mayfield</t>
  </si>
  <si>
    <t>JAMIEMCBANE</t>
  </si>
  <si>
    <t>Jamie.McBain</t>
  </si>
  <si>
    <t>JAKEMCCABE</t>
  </si>
  <si>
    <t>Jake.McCabe</t>
  </si>
  <si>
    <t>JAREDMCCANN</t>
  </si>
  <si>
    <t>Jared.McCann</t>
  </si>
  <si>
    <t>MICHAELMCCARRON</t>
  </si>
  <si>
    <t>Michael.McCarron</t>
  </si>
  <si>
    <t>JOHNMCCARTHY</t>
  </si>
  <si>
    <t>John.McCarthy</t>
  </si>
  <si>
    <t>JAYMCCLEMENT</t>
  </si>
  <si>
    <t>Jay.McClement</t>
  </si>
  <si>
    <t>MAXMCCORMICK</t>
  </si>
  <si>
    <t>Max.McCormick</t>
  </si>
  <si>
    <t>CONNORMCDAVID</t>
  </si>
  <si>
    <t>Connor.McDavid</t>
  </si>
  <si>
    <t>RYANMCDONAGH</t>
  </si>
  <si>
    <t>Ryan.McDonagh</t>
  </si>
  <si>
    <t>COLINMCDONALD</t>
  </si>
  <si>
    <t>Colin.McDonald</t>
  </si>
  <si>
    <t>JOHNMCFARLAND</t>
  </si>
  <si>
    <t>John.McFarland</t>
  </si>
  <si>
    <t>BROCKMCGINN</t>
  </si>
  <si>
    <t>Brock.McGinn</t>
  </si>
  <si>
    <t>JAMIEMCGINN</t>
  </si>
  <si>
    <t>Jamie.McGinn</t>
  </si>
  <si>
    <t>TYEMCGINN</t>
  </si>
  <si>
    <t>Tye.McGinn</t>
  </si>
  <si>
    <t>DYLANMCILRATH</t>
  </si>
  <si>
    <t>Dylan.McIlrath</t>
  </si>
  <si>
    <t>GREGMCKEGG</t>
  </si>
  <si>
    <t>Greg.McKegg</t>
  </si>
  <si>
    <t>CURTISMCKENZIE</t>
  </si>
  <si>
    <t>Curtis.McKenzie</t>
  </si>
  <si>
    <t>CODYMCLEOD</t>
  </si>
  <si>
    <t>Cody.McLeod</t>
  </si>
  <si>
    <t>BRAYDENMCNABB</t>
  </si>
  <si>
    <t>Brayden.McNabb</t>
  </si>
  <si>
    <t>MARKMCNEILL</t>
  </si>
  <si>
    <t>Mark.McNeill</t>
  </si>
  <si>
    <t>ADAMMCQUAID</t>
  </si>
  <si>
    <t>Adam.McQuaid</t>
  </si>
  <si>
    <t>EVGENYMEDVEDEV</t>
  </si>
  <si>
    <t>Yevgeni.Medvedev</t>
  </si>
  <si>
    <t>JAYSONMEGNA</t>
  </si>
  <si>
    <t>Jayson.Megna</t>
  </si>
  <si>
    <t>JULIANMELCHIORI</t>
  </si>
  <si>
    <t>Julian.Melchiori</t>
  </si>
  <si>
    <t>JONMERRILL</t>
  </si>
  <si>
    <t>Jon.Merrill</t>
  </si>
  <si>
    <t>MICHAELMERSCH</t>
  </si>
  <si>
    <t>Michael.Mersch</t>
  </si>
  <si>
    <t>MARCMETHOT</t>
  </si>
  <si>
    <t>Marc.Methot</t>
  </si>
  <si>
    <t>MILANMICHALEK</t>
  </si>
  <si>
    <t>Milan.Michalek</t>
  </si>
  <si>
    <t>ZBYNEKMICHALEK</t>
  </si>
  <si>
    <t>Zbynek.Michalek</t>
  </si>
  <si>
    <t>SONNYMILANO</t>
  </si>
  <si>
    <t>Sonny.Milano</t>
  </si>
  <si>
    <t>ANDREW_MILLER</t>
  </si>
  <si>
    <t>Andrew.Miller</t>
  </si>
  <si>
    <t>COLINMILLER</t>
  </si>
  <si>
    <t>Colin.Miller</t>
  </si>
  <si>
    <t>DREWMILLER</t>
  </si>
  <si>
    <t>Drew.Miller</t>
  </si>
  <si>
    <t>J.T.MILLER</t>
  </si>
  <si>
    <t>J.T..Miller</t>
  </si>
  <si>
    <t>KEVANMILLER</t>
  </si>
  <si>
    <t>Kevan.Miller</t>
  </si>
  <si>
    <t>JOHNMITCHELL</t>
  </si>
  <si>
    <t>John.Mitchell</t>
  </si>
  <si>
    <t>TORREYMITCHELL</t>
  </si>
  <si>
    <t>Torrey.Mitchell</t>
  </si>
  <si>
    <t>WILLIEMITCHELL</t>
  </si>
  <si>
    <t>Willie.Mitchell</t>
  </si>
  <si>
    <t>TRAVISMOEN</t>
  </si>
  <si>
    <t>Travis.Moen</t>
  </si>
  <si>
    <t>SEANMONAHAN</t>
  </si>
  <si>
    <t>Sean.Monahan</t>
  </si>
  <si>
    <t>DOMINICMOORE</t>
  </si>
  <si>
    <t>Dominic.Moore</t>
  </si>
  <si>
    <t>JOHNMOORE</t>
  </si>
  <si>
    <t>John.Moore</t>
  </si>
  <si>
    <t>JOSHMORRISSEY</t>
  </si>
  <si>
    <t>Joshua.Morrissey</t>
  </si>
  <si>
    <t>JOEMORROW</t>
  </si>
  <si>
    <t>Joe.Morrow</t>
  </si>
  <si>
    <t>KAELMOUILLIERAT</t>
  </si>
  <si>
    <t>Kael.Mouillierat</t>
  </si>
  <si>
    <t>MATTMOULSON</t>
  </si>
  <si>
    <t>Matt.Moulson</t>
  </si>
  <si>
    <t>VOJTECHMOZIK</t>
  </si>
  <si>
    <t>Vojtech.Mozik</t>
  </si>
  <si>
    <t>MIRCOMUELLER</t>
  </si>
  <si>
    <t>Mirco.Mueller</t>
  </si>
  <si>
    <t>CONNORMURPHY</t>
  </si>
  <si>
    <t>Connor.Murphy</t>
  </si>
  <si>
    <t>RYANMURPHY</t>
  </si>
  <si>
    <t>Ryan.Murphy</t>
  </si>
  <si>
    <t>RYANMURRAY</t>
  </si>
  <si>
    <t>Ryan.Murray</t>
  </si>
  <si>
    <t>JAKEMUZZIN</t>
  </si>
  <si>
    <t>Jake.Muzzin</t>
  </si>
  <si>
    <t>TYLERMYERS</t>
  </si>
  <si>
    <t>Tyler.Myers</t>
  </si>
  <si>
    <t>JAKUBNAKLADAL</t>
  </si>
  <si>
    <t>Jakub.Nakladal</t>
  </si>
  <si>
    <t>VLADISLAVNAMESTNIKOV</t>
  </si>
  <si>
    <t>Vladislav.Namestnikov</t>
  </si>
  <si>
    <t>RICKNASH</t>
  </si>
  <si>
    <t>Rick.Nash</t>
  </si>
  <si>
    <t>RILEYNASH</t>
  </si>
  <si>
    <t>Riley.Nash</t>
  </si>
  <si>
    <t>JAMESNEAL</t>
  </si>
  <si>
    <t>James.Neal</t>
  </si>
  <si>
    <t>CHRISNEIL</t>
  </si>
  <si>
    <t>Chris.Neil</t>
  </si>
  <si>
    <t>BROCKNELSON</t>
  </si>
  <si>
    <t>Brock.Nelson</t>
  </si>
  <si>
    <t>CASEYNELSON</t>
  </si>
  <si>
    <t>PATRIKNEMETH</t>
  </si>
  <si>
    <t>Patrik.Nemeth</t>
  </si>
  <si>
    <t>AARONNESS</t>
  </si>
  <si>
    <t>Aaron.Ness</t>
  </si>
  <si>
    <t>NIKITANESTEROV</t>
  </si>
  <si>
    <t>Nikita.Nesterov</t>
  </si>
  <si>
    <t>ANDREJNESTRASIL</t>
  </si>
  <si>
    <t>Andrej.Nestrasil</t>
  </si>
  <si>
    <t>VALERINICHUSHKIN</t>
  </si>
  <si>
    <t>Valeri.Nichushkin</t>
  </si>
  <si>
    <t>NINONIEDERREITER</t>
  </si>
  <si>
    <t>Nino.Niederreiter</t>
  </si>
  <si>
    <t>FRANSNIELSEN</t>
  </si>
  <si>
    <t>Frans.Nielsen</t>
  </si>
  <si>
    <t>MATTHEWNIETO</t>
  </si>
  <si>
    <t>Matt.Nieto</t>
  </si>
  <si>
    <t>NIKITANIKITIN</t>
  </si>
  <si>
    <t>Nikita.Nikitin</t>
  </si>
  <si>
    <t>MATTNISKANEN</t>
  </si>
  <si>
    <t>Matt.Niskanen</t>
  </si>
  <si>
    <t>STEFANNOESEN</t>
  </si>
  <si>
    <t>Stefan.Noesen</t>
  </si>
  <si>
    <t>JORDANNOLAN</t>
  </si>
  <si>
    <t>Jordan.Nolan</t>
  </si>
  <si>
    <t>JOAKIMNORDSTROM</t>
  </si>
  <si>
    <t>Joakim.Nordstrom</t>
  </si>
  <si>
    <t>TOMASNOSEK</t>
  </si>
  <si>
    <t>Tomas.Nosek</t>
  </si>
  <si>
    <t>RYANNUGENT-HOPKINS</t>
  </si>
  <si>
    <t>Ryan.Nugent-Hopkins</t>
  </si>
  <si>
    <t>DARNELLNURSE</t>
  </si>
  <si>
    <t>Darnell.Nurse</t>
  </si>
  <si>
    <t>WILLIAMNYLANDER</t>
  </si>
  <si>
    <t>William.Nylander</t>
  </si>
  <si>
    <t>GUSTAVNYQUIST</t>
  </si>
  <si>
    <t>Gustav.Nyquist</t>
  </si>
  <si>
    <t>ERICNYSTROM</t>
  </si>
  <si>
    <t>Eric.Nystrom</t>
  </si>
  <si>
    <t>JIMO'BRIEN</t>
  </si>
  <si>
    <t>Jim.O'Brien</t>
  </si>
  <si>
    <t>BRIANO'NEILL</t>
  </si>
  <si>
    <t>Brian.O'Neill</t>
  </si>
  <si>
    <t>CALO'REILLY</t>
  </si>
  <si>
    <t>Cal.O'Reilly</t>
  </si>
  <si>
    <t>RYANO'REILLY</t>
  </si>
  <si>
    <t>Ryan.O'Reilly</t>
  </si>
  <si>
    <t>JOHNODUYAODUYA</t>
  </si>
  <si>
    <t>Johnny.Oduya</t>
  </si>
  <si>
    <t>JORDANOESTERLE</t>
  </si>
  <si>
    <t>Jordan.Oesterle</t>
  </si>
  <si>
    <t>KYLEOKPOSO</t>
  </si>
  <si>
    <t>Kyle.Okposo</t>
  </si>
  <si>
    <t>JAMIEOLEKSIAK</t>
  </si>
  <si>
    <t>Jamie.Oleksiak</t>
  </si>
  <si>
    <t>GUSTAVOLOFSSON</t>
  </si>
  <si>
    <t>Gustav.Olofsson</t>
  </si>
  <si>
    <t>DYLANOLSEN</t>
  </si>
  <si>
    <t>Dylan.Olsen</t>
  </si>
  <si>
    <t>DMITRIORLOV</t>
  </si>
  <si>
    <t>Dmitry.Orlov</t>
  </si>
  <si>
    <t>BROOKSORPIK</t>
  </si>
  <si>
    <t>Brooks.Orpik</t>
  </si>
  <si>
    <t>T.J.OSHIE</t>
  </si>
  <si>
    <t>T.J..Oshie</t>
  </si>
  <si>
    <t>STEVEOTT</t>
  </si>
  <si>
    <t>Steve.Ott</t>
  </si>
  <si>
    <t>XAVIEROUELLET</t>
  </si>
  <si>
    <t>Xavier.Ouellet</t>
  </si>
  <si>
    <t>ALEXOVECHKIN</t>
  </si>
  <si>
    <t>Alex.Ovechkin</t>
  </si>
  <si>
    <t>MAGNUSPAAJARVI-SVENSSON</t>
  </si>
  <si>
    <t>Magnus.Paajarvi</t>
  </si>
  <si>
    <t>MAXPACIORETTY</t>
  </si>
  <si>
    <t>Max.Pacioretty</t>
  </si>
  <si>
    <t>JEAN-GABRIELPAGEAU</t>
  </si>
  <si>
    <t>Jean-Gabriel.Pageau</t>
  </si>
  <si>
    <t>DANIELPAILLE</t>
  </si>
  <si>
    <t>Daniel.Paille</t>
  </si>
  <si>
    <t>IIROPAKARINEN</t>
  </si>
  <si>
    <t>Iiro.Pakarinen</t>
  </si>
  <si>
    <t>ONDREJPALAT</t>
  </si>
  <si>
    <t>Ondrej.Palat</t>
  </si>
  <si>
    <t>MICHAELPALIOTTA</t>
  </si>
  <si>
    <t>Michael.Paliotta</t>
  </si>
  <si>
    <t>KYLEPALMIERI</t>
  </si>
  <si>
    <t>Kyle.Palmieri</t>
  </si>
  <si>
    <t>ARTEMIPANARIN</t>
  </si>
  <si>
    <t>Artemi.Panarin</t>
  </si>
  <si>
    <t>RICHARDPANIK</t>
  </si>
  <si>
    <t>Richard.Panik</t>
  </si>
  <si>
    <t>CEDRICPAQUETTE</t>
  </si>
  <si>
    <t>Cedric.Paquette</t>
  </si>
  <si>
    <t>COLTONPARAYKO</t>
  </si>
  <si>
    <t>Colton.Parayko</t>
  </si>
  <si>
    <t>ADAMPARDY</t>
  </si>
  <si>
    <t>Adam.Pardy</t>
  </si>
  <si>
    <t>PIERREPARENTEAU</t>
  </si>
  <si>
    <t>P.A..Parenteau</t>
  </si>
  <si>
    <t>ZACHPARISE</t>
  </si>
  <si>
    <t>Zach.Parise</t>
  </si>
  <si>
    <t>DAVIDPASTRNAK</t>
  </si>
  <si>
    <t>David.Pastrnak</t>
  </si>
  <si>
    <t>GREGPATERYN</t>
  </si>
  <si>
    <t>Greg.Pateryn</t>
  </si>
  <si>
    <t>NICHOLASPAUL</t>
  </si>
  <si>
    <t>JOEPAVELSKI</t>
  </si>
  <si>
    <t>Joe.Pavelski</t>
  </si>
  <si>
    <t>TANNERPEARSON</t>
  </si>
  <si>
    <t>Tanner.Pearson</t>
  </si>
  <si>
    <t>ANDREIPEDAN</t>
  </si>
  <si>
    <t>Andrey.Pedan</t>
  </si>
  <si>
    <t>ADAMPELECH</t>
  </si>
  <si>
    <t>Adam.Pelech</t>
  </si>
  <si>
    <t>ANTHONYPELUSO</t>
  </si>
  <si>
    <t>Anthony.Peluso</t>
  </si>
  <si>
    <t>STUARTPERCY</t>
  </si>
  <si>
    <t>Stuart.Percy</t>
  </si>
  <si>
    <t>MATHIEUPERREAULT</t>
  </si>
  <si>
    <t>Mathieu.Perreault</t>
  </si>
  <si>
    <t>DAVIDPERRON</t>
  </si>
  <si>
    <t>David.Perron</t>
  </si>
  <si>
    <t>COREYPERRY</t>
  </si>
  <si>
    <t>Corey.Perry</t>
  </si>
  <si>
    <t>BRETTPESCE</t>
  </si>
  <si>
    <t>Brett.Pesce</t>
  </si>
  <si>
    <t>NICOLASPETAN</t>
  </si>
  <si>
    <t>Nicolas.Petan</t>
  </si>
  <si>
    <t>ALEXPETROVIC</t>
  </si>
  <si>
    <t>Alex.Petrovic</t>
  </si>
  <si>
    <t>JEFFPETRY</t>
  </si>
  <si>
    <t>Jeff.Petry</t>
  </si>
  <si>
    <t>DIONPHANEUF</t>
  </si>
  <si>
    <t>Dion.Phaneuf</t>
  </si>
  <si>
    <t>BLAKEPIETILA</t>
  </si>
  <si>
    <t>Blake.Pietila</t>
  </si>
  <si>
    <t>ALEXPIETRANGELO</t>
  </si>
  <si>
    <t>Alex.Pietrangelo</t>
  </si>
  <si>
    <t>BRANDONPIRRI</t>
  </si>
  <si>
    <t>Brandon.Pirri</t>
  </si>
  <si>
    <t>TOMASPLEKANEC</t>
  </si>
  <si>
    <t>Tomas.Plekanec</t>
  </si>
  <si>
    <t>SERGEIPLOTNIKOV</t>
  </si>
  <si>
    <t>Sergei.Plotnikov</t>
  </si>
  <si>
    <t>EMILEPOIRIER</t>
  </si>
  <si>
    <t>Emile.Poirier</t>
  </si>
  <si>
    <t>ROMANPOLAK</t>
  </si>
  <si>
    <t>Roman.Polak</t>
  </si>
  <si>
    <t>JASONPOMINVILLE</t>
  </si>
  <si>
    <t>Jason.Pominville</t>
  </si>
  <si>
    <t>CHRISPORTER</t>
  </si>
  <si>
    <t>Chris.Porter</t>
  </si>
  <si>
    <t>KEVINPORTER</t>
  </si>
  <si>
    <t>Kevin.Porter</t>
  </si>
  <si>
    <t>PAULPOSTMA</t>
  </si>
  <si>
    <t>Paul.Postma</t>
  </si>
  <si>
    <t>COREYPOTTER</t>
  </si>
  <si>
    <t>Corey.Potter</t>
  </si>
  <si>
    <t>BENOITPOULIOT</t>
  </si>
  <si>
    <t>Benoit.Pouliot</t>
  </si>
  <si>
    <t>DERRICKPOULIOT</t>
  </si>
  <si>
    <t>Derrick.Pouliot</t>
  </si>
  <si>
    <t>SHANEPRINCE</t>
  </si>
  <si>
    <t>Shane.Prince</t>
  </si>
  <si>
    <t>NATEPROSSER</t>
  </si>
  <si>
    <t>Nate.Prosser</t>
  </si>
  <si>
    <t>DALTONPROUT</t>
  </si>
  <si>
    <t>Dalton.Prout</t>
  </si>
  <si>
    <t>BRANDONPRUST</t>
  </si>
  <si>
    <t>Brandon.Prust</t>
  </si>
  <si>
    <t>MATTPUEMPEL</t>
  </si>
  <si>
    <t>Matt.Puempel</t>
  </si>
  <si>
    <t>TEEMUPULKKINEN</t>
  </si>
  <si>
    <t>Teemu.Pulkkinen</t>
  </si>
  <si>
    <t>RYANPULOCK</t>
  </si>
  <si>
    <t>Ryan.Pulock</t>
  </si>
  <si>
    <t>EDWARDPURCELL</t>
  </si>
  <si>
    <t>Teddy.Purcell</t>
  </si>
  <si>
    <t>MARKPYSYK</t>
  </si>
  <si>
    <t>Mark.Pysyk</t>
  </si>
  <si>
    <t>KYLEQUINCEY</t>
  </si>
  <si>
    <t>Kyle.Quincey</t>
  </si>
  <si>
    <t>ALANQUINE</t>
  </si>
  <si>
    <t>Alan.Quine</t>
  </si>
  <si>
    <t>MICHAELRAFFL</t>
  </si>
  <si>
    <t>Michael.Raffl</t>
  </si>
  <si>
    <t>RICKARDRAKELL</t>
  </si>
  <si>
    <t>Rickard.Rakell</t>
  </si>
  <si>
    <t>JOHNRAMAGE</t>
  </si>
  <si>
    <t>John.Ramage</t>
  </si>
  <si>
    <t>TYLERRANDELL</t>
  </si>
  <si>
    <t>Tyler.Randell</t>
  </si>
  <si>
    <t>MIKKORANTANEN</t>
  </si>
  <si>
    <t>Mikko.Rantanen</t>
  </si>
  <si>
    <t>VICTORRASK</t>
  </si>
  <si>
    <t>Victor.Rask</t>
  </si>
  <si>
    <t>DENNISRASMUSSEN</t>
  </si>
  <si>
    <t>Dennis.Rasmussen</t>
  </si>
  <si>
    <t>TYRATTIE</t>
  </si>
  <si>
    <t>Ty.Rattie</t>
  </si>
  <si>
    <t>KYLERAU</t>
  </si>
  <si>
    <t>Kyle.Rau</t>
  </si>
  <si>
    <t>MASONRAYMOND</t>
  </si>
  <si>
    <t>Mason.Raymond</t>
  </si>
  <si>
    <t>MATTREAD</t>
  </si>
  <si>
    <t>Matt.Read</t>
  </si>
  <si>
    <t>RYANREAVES</t>
  </si>
  <si>
    <t>Ryan.Reaves</t>
  </si>
  <si>
    <t>ZACHREDMOND</t>
  </si>
  <si>
    <t>Zach.Redmond</t>
  </si>
  <si>
    <t>BRENTREGNER</t>
  </si>
  <si>
    <t>Brent.Regner</t>
  </si>
  <si>
    <t>MIKEREILLY</t>
  </si>
  <si>
    <t>Mike.Reilly</t>
  </si>
  <si>
    <t>GRIFFINREINHART</t>
  </si>
  <si>
    <t>Griffin.Reinhart</t>
  </si>
  <si>
    <t>SAMREINHART</t>
  </si>
  <si>
    <t>Sam.Reinhart</t>
  </si>
  <si>
    <t>BORNARENDULIC</t>
  </si>
  <si>
    <t>Borna.Rendulic</t>
  </si>
  <si>
    <t>MIKERIBEIRO</t>
  </si>
  <si>
    <t>Mike.Ribeiro</t>
  </si>
  <si>
    <t>BRADRICHARDS</t>
  </si>
  <si>
    <t>Brad.Richards</t>
  </si>
  <si>
    <t>MIKERICHARDS</t>
  </si>
  <si>
    <t>Mike.Richards</t>
  </si>
  <si>
    <t>BRADRICHARDSON</t>
  </si>
  <si>
    <t>Brad.Richardson</t>
  </si>
  <si>
    <t>TOBIASRIEDER</t>
  </si>
  <si>
    <t>Tobias.Rieder</t>
  </si>
  <si>
    <t>MORGANRIELLY</t>
  </si>
  <si>
    <t>Morgan.Rielly</t>
  </si>
  <si>
    <t>ZACRINALDO</t>
  </si>
  <si>
    <t>Zac.Rinaldo</t>
  </si>
  <si>
    <t>RASMUSRISTOLAINEN</t>
  </si>
  <si>
    <t>Rasmus.Ristolainen</t>
  </si>
  <si>
    <t>BRETTRITCHIE</t>
  </si>
  <si>
    <t>Brett.Ritchie</t>
  </si>
  <si>
    <t>NICKRITCHIE</t>
  </si>
  <si>
    <t>Nicholas.Ritchie</t>
  </si>
  <si>
    <t>BUDDYROBINSON</t>
  </si>
  <si>
    <t>Buddy.Robinson</t>
  </si>
  <si>
    <t>EVANRODRIGUES</t>
  </si>
  <si>
    <t>Evan.Rodrigues</t>
  </si>
  <si>
    <t>ANTOINEROUSSEL</t>
  </si>
  <si>
    <t>Antoine.Roussel</t>
  </si>
  <si>
    <t>MICHALROZSIVAL</t>
  </si>
  <si>
    <t>Michal.Rozsival</t>
  </si>
  <si>
    <t>CHADRUHWEDEL</t>
  </si>
  <si>
    <t>Chad.Ruhwedel</t>
  </si>
  <si>
    <t>DAVIDRUNDBLAD</t>
  </si>
  <si>
    <t>David.Rundblad</t>
  </si>
  <si>
    <t>KRISRUSSELL</t>
  </si>
  <si>
    <t>Kris.Russell</t>
  </si>
  <si>
    <t>BRYANRUST</t>
  </si>
  <si>
    <t>Bryan.Rust</t>
  </si>
  <si>
    <t>TUOMORUUTU</t>
  </si>
  <si>
    <t>Tuomo.Ruutu</t>
  </si>
  <si>
    <t>BOBBYRYAN</t>
  </si>
  <si>
    <t>Bobby.Ryan</t>
  </si>
  <si>
    <t>DEREKRYAN</t>
  </si>
  <si>
    <t>Derek.Ryan</t>
  </si>
  <si>
    <t>KERBYRYCHEL</t>
  </si>
  <si>
    <t>Kerby.Rychel</t>
  </si>
  <si>
    <t>BRANDONSAAD</t>
  </si>
  <si>
    <t>Brandon.Saad</t>
  </si>
  <si>
    <t>MIIKKASALOMAKI</t>
  </si>
  <si>
    <t>Miikka.Salomaki</t>
  </si>
  <si>
    <t>PHILIPSAMUELSSON</t>
  </si>
  <si>
    <t>Philip.Samuelsson</t>
  </si>
  <si>
    <t>STEVESANTINI</t>
  </si>
  <si>
    <t>Steven.Santini</t>
  </si>
  <si>
    <t>MICHAELSANTORELLI</t>
  </si>
  <si>
    <t>Mike.Santorelli</t>
  </si>
  <si>
    <t>DAVIDSAVARD</t>
  </si>
  <si>
    <t>David.Savard</t>
  </si>
  <si>
    <t>LUCASBISA</t>
  </si>
  <si>
    <t>Luca.Sbisa</t>
  </si>
  <si>
    <t>MARCOSCANDELLA</t>
  </si>
  <si>
    <t>Marco.Scandella</t>
  </si>
  <si>
    <t>COLTONSCEVIOUR</t>
  </si>
  <si>
    <t>Colton.Sceviour</t>
  </si>
  <si>
    <t>TIMSCHALLER</t>
  </si>
  <si>
    <t>Timothy.Schaller</t>
  </si>
  <si>
    <t>MARKSCHEIFELE</t>
  </si>
  <si>
    <t>Mark.Scheifele</t>
  </si>
  <si>
    <t>BRAYDENSCHENN</t>
  </si>
  <si>
    <t>Brayden.Schenn</t>
  </si>
  <si>
    <t>LUKESCHENN</t>
  </si>
  <si>
    <t>Luke.Schenn</t>
  </si>
  <si>
    <t>DAVIDSCHLEMKO</t>
  </si>
  <si>
    <t>David.Schlemko</t>
  </si>
  <si>
    <t>NATESCHMIDT</t>
  </si>
  <si>
    <t>Nate.Schmidt</t>
  </si>
  <si>
    <t>COLESCHNEIDER</t>
  </si>
  <si>
    <t>Cole.Schneider</t>
  </si>
  <si>
    <t>JORDANSCHROEDER</t>
  </si>
  <si>
    <t>Jordan.Schroeder</t>
  </si>
  <si>
    <t>JEFFSCHULTZ</t>
  </si>
  <si>
    <t>Jeff.Schultz</t>
  </si>
  <si>
    <t>JUSTINSCHULTZ</t>
  </si>
  <si>
    <t>Justin.Schultz</t>
  </si>
  <si>
    <t>NICKSCHULTZ</t>
  </si>
  <si>
    <t>Nick.Schultz</t>
  </si>
  <si>
    <t>JADENSCHWARTZ</t>
  </si>
  <si>
    <t>Jaden.Schwartz</t>
  </si>
  <si>
    <t>JOHNSCOTT</t>
  </si>
  <si>
    <t>John.Scott</t>
  </si>
  <si>
    <t>ROBSCUDERI</t>
  </si>
  <si>
    <t>Rob.Scuderi</t>
  </si>
  <si>
    <t>BRENTSEABROOK</t>
  </si>
  <si>
    <t>Brent.Seabrook</t>
  </si>
  <si>
    <t>DANIELSEDIN</t>
  </si>
  <si>
    <t>Daniel.Sedin</t>
  </si>
  <si>
    <t>HENRIKSEDIN</t>
  </si>
  <si>
    <t>Henrik.Sedin</t>
  </si>
  <si>
    <t>TYLERSEGUIN</t>
  </si>
  <si>
    <t>Tyler.Seguin</t>
  </si>
  <si>
    <t>DENNISSEIDENBERG</t>
  </si>
  <si>
    <t>Dennis.Seidenberg</t>
  </si>
  <si>
    <t>JIRISEKAC</t>
  </si>
  <si>
    <t>Jiri.Sekac</t>
  </si>
  <si>
    <t>ANDREJSEKERA</t>
  </si>
  <si>
    <t>Andrej.Sekera</t>
  </si>
  <si>
    <t>ERICSELLECK</t>
  </si>
  <si>
    <t>Eric.Selleck</t>
  </si>
  <si>
    <t>ALEXANDERSEMIN</t>
  </si>
  <si>
    <t>Alexander.Semin</t>
  </si>
  <si>
    <t>TOMSESTITO</t>
  </si>
  <si>
    <t>Tom.Sestito</t>
  </si>
  <si>
    <t>DAMONSEVERSON</t>
  </si>
  <si>
    <t>Damon.Severson</t>
  </si>
  <si>
    <t>MICHAELSGARBOSSA</t>
  </si>
  <si>
    <t>Michael.Sgarbossa</t>
  </si>
  <si>
    <t>PATRICKSHARP</t>
  </si>
  <si>
    <t>Patrick.Sharp</t>
  </si>
  <si>
    <t>KEVINSHATTENKIRK</t>
  </si>
  <si>
    <t>Kevin.Shattenkirk</t>
  </si>
  <si>
    <t>ANDREWSHAW</t>
  </si>
  <si>
    <t>Andrew.Shaw</t>
  </si>
  <si>
    <t>LOGANSHAW</t>
  </si>
  <si>
    <t>Logan.Shaw</t>
  </si>
  <si>
    <t>RILEYSHEAHAN</t>
  </si>
  <si>
    <t>Riley.Sheahan</t>
  </si>
  <si>
    <t>CONORSHEARY</t>
  </si>
  <si>
    <t>Conor.Sheary</t>
  </si>
  <si>
    <t>HUNTERSHINKARUK</t>
  </si>
  <si>
    <t>Hunter.Shinkaruk</t>
  </si>
  <si>
    <t>DEVINSHORE</t>
  </si>
  <si>
    <t>Devin.Shore</t>
  </si>
  <si>
    <t>DREWSHORE</t>
  </si>
  <si>
    <t>Drew.Shore</t>
  </si>
  <si>
    <t>NICKSHORE</t>
  </si>
  <si>
    <t>Nicholas.Shore</t>
  </si>
  <si>
    <t>Patrick.Sieloff</t>
  </si>
  <si>
    <t>JAKOBSILFVERBERG</t>
  </si>
  <si>
    <t>Jakob.Silfverberg</t>
  </si>
  <si>
    <t>ZACHSILL</t>
  </si>
  <si>
    <t>Zach.Sill</t>
  </si>
  <si>
    <t>WAYNESIMMONDS</t>
  </si>
  <si>
    <t>Wayne.Simmonds</t>
  </si>
  <si>
    <t>DOMINIKSIMON</t>
  </si>
  <si>
    <t>Dominik.Simon</t>
  </si>
  <si>
    <t>MIKESISLO</t>
  </si>
  <si>
    <t>Mike.Sislo</t>
  </si>
  <si>
    <t>COLTONSISSONS</t>
  </si>
  <si>
    <t>Colton.Sissons</t>
  </si>
  <si>
    <t>JACKSKILLE</t>
  </si>
  <si>
    <t>Jack.Skille</t>
  </si>
  <si>
    <t>JEFFSKINNER</t>
  </si>
  <si>
    <t>Jeff.Skinner</t>
  </si>
  <si>
    <t>BRADYSKJEI</t>
  </si>
  <si>
    <t>Brady.Skjei</t>
  </si>
  <si>
    <t>JACCOBSLAVIN</t>
  </si>
  <si>
    <t>Jaccob.Slavin</t>
  </si>
  <si>
    <t>ANTONSLEPYSHEV</t>
  </si>
  <si>
    <t>Anton.Slepyshev</t>
  </si>
  <si>
    <t>LADISLAVSMID</t>
  </si>
  <si>
    <t>Ladislav.Smid</t>
  </si>
  <si>
    <t>BENSMITH</t>
  </si>
  <si>
    <t>Ben.Smith</t>
  </si>
  <si>
    <t>BRENDANSMITH</t>
  </si>
  <si>
    <t>Brendan.Smith</t>
  </si>
  <si>
    <t>CRAIGSMITH</t>
  </si>
  <si>
    <t>Craig.Smith</t>
  </si>
  <si>
    <t>RILEYSMITH</t>
  </si>
  <si>
    <t>Reilly.Smith</t>
  </si>
  <si>
    <t>ZACKSMITH</t>
  </si>
  <si>
    <t>Zack.Smith</t>
  </si>
  <si>
    <t>DEVANTESMITH-PELLY</t>
  </si>
  <si>
    <t>Devante.Smith-Pelly</t>
  </si>
  <si>
    <t>CARLSODERBERG</t>
  </si>
  <si>
    <t>Carl.Soderberg</t>
  </si>
  <si>
    <t>NIKITASOSHNIKOV</t>
  </si>
  <si>
    <t>Nikita.Soshnikov</t>
  </si>
  <si>
    <t>NICKSPALING</t>
  </si>
  <si>
    <t>Nick.Spaling</t>
  </si>
  <si>
    <t>JASONSPEZZA</t>
  </si>
  <si>
    <t>Jason.Spezza</t>
  </si>
  <si>
    <t>RYANSPOONER</t>
  </si>
  <si>
    <t>Ryan.Spooner</t>
  </si>
  <si>
    <t>DANIELSPRONG</t>
  </si>
  <si>
    <t>Daniel.Sprong</t>
  </si>
  <si>
    <t>JAREDSPURGEON</t>
  </si>
  <si>
    <t>Jared.Spurgeon</t>
  </si>
  <si>
    <t>ERICSTAAL</t>
  </si>
  <si>
    <t>Eric.Staal</t>
  </si>
  <si>
    <t>JORDANSTAAL</t>
  </si>
  <si>
    <t>Jordan.Staal</t>
  </si>
  <si>
    <t>MARCSTAAL</t>
  </si>
  <si>
    <t>Marc.Staal</t>
  </si>
  <si>
    <t>DREWSTAFFORD</t>
  </si>
  <si>
    <t>Drew.Stafford</t>
  </si>
  <si>
    <t>MATTSTAJAN</t>
  </si>
  <si>
    <t>Matt.Stajan</t>
  </si>
  <si>
    <t>VIKTORSTALBERG</t>
  </si>
  <si>
    <t>Viktor.Stalberg</t>
  </si>
  <si>
    <t>STEVENSTAMKOS</t>
  </si>
  <si>
    <t>Steven.Stamkos</t>
  </si>
  <si>
    <t>RYANSTANTON</t>
  </si>
  <si>
    <t>Ryan.Stanton</t>
  </si>
  <si>
    <t>PAULSTASTNY</t>
  </si>
  <si>
    <t>Paul.Stastny</t>
  </si>
  <si>
    <t>ALEXANDERSTEEN</t>
  </si>
  <si>
    <t>Alex.Steen</t>
  </si>
  <si>
    <t>LEESTEMPNIAK</t>
  </si>
  <si>
    <t>Lee.Stempniak</t>
  </si>
  <si>
    <t>DEREKSTEPAN</t>
  </si>
  <si>
    <t>Derek.Stepan</t>
  </si>
  <si>
    <t>CHANDLERSTEPHENSON</t>
  </si>
  <si>
    <t>Chandler.Stephenson</t>
  </si>
  <si>
    <t>CHRISSTEWART</t>
  </si>
  <si>
    <t>Chris.Stewart</t>
  </si>
  <si>
    <t>JARRETSTOLL</t>
  </si>
  <si>
    <t>Jarret.Stoll</t>
  </si>
  <si>
    <t>MARKSTONE</t>
  </si>
  <si>
    <t>Mark.Stone</t>
  </si>
  <si>
    <t>MICHAELSTONE</t>
  </si>
  <si>
    <t>Michael.Stone</t>
  </si>
  <si>
    <t>CLAYTONSTONER</t>
  </si>
  <si>
    <t>Clayton.Stoner</t>
  </si>
  <si>
    <t>TYSONSTRACHAN</t>
  </si>
  <si>
    <t>Tyson.Strachan</t>
  </si>
  <si>
    <t>BRIANSTRAIT</t>
  </si>
  <si>
    <t>Brian.Strait</t>
  </si>
  <si>
    <t>ANTONSTRALMAN</t>
  </si>
  <si>
    <t>Anton.Stralman</t>
  </si>
  <si>
    <t>BENSTREET</t>
  </si>
  <si>
    <t>Ben.Street</t>
  </si>
  <si>
    <t>MARKSTREIT</t>
  </si>
  <si>
    <t>Mark.Streit</t>
  </si>
  <si>
    <t>RYANSTROME</t>
  </si>
  <si>
    <t>Ryan.Strome</t>
  </si>
  <si>
    <t>BRADSTUART</t>
  </si>
  <si>
    <t>Brad.Stuart</t>
  </si>
  <si>
    <t>MARKSTUART</t>
  </si>
  <si>
    <t>Mark.Stuart</t>
  </si>
  <si>
    <t>P.K.SUBBAN</t>
  </si>
  <si>
    <t>P.K..Subban</t>
  </si>
  <si>
    <t>CHRISSUMMERS</t>
  </si>
  <si>
    <t>Chris.Summers</t>
  </si>
  <si>
    <t>OSKARSUNDQVIST</t>
  </si>
  <si>
    <t>Oskar.Sundqvist</t>
  </si>
  <si>
    <t>ANDREJSUSTR</t>
  </si>
  <si>
    <t>Andrej.Sustr</t>
  </si>
  <si>
    <t>RYANSUTER</t>
  </si>
  <si>
    <t>Ryan.Suter</t>
  </si>
  <si>
    <t>BRANDONSUTTER</t>
  </si>
  <si>
    <t>Brandon.Sutter</t>
  </si>
  <si>
    <t>BRODYSUTTER</t>
  </si>
  <si>
    <t>Brody.Sutter</t>
  </si>
  <si>
    <t>VIKTORSVEDBERG</t>
  </si>
  <si>
    <t>Viktor.Svedberg</t>
  </si>
  <si>
    <t>MAXIMETALBOT</t>
  </si>
  <si>
    <t>Max.Talbot</t>
  </si>
  <si>
    <t>BRANDONTANEV</t>
  </si>
  <si>
    <t>CHRISTANEV</t>
  </si>
  <si>
    <t>Christopher.Tanev</t>
  </si>
  <si>
    <t>ERICTANGRADI</t>
  </si>
  <si>
    <t>Eric.Tangradi</t>
  </si>
  <si>
    <t>ALEXTANGUAY</t>
  </si>
  <si>
    <t>Alex.Tanguay</t>
  </si>
  <si>
    <t>MATTTAORMINA</t>
  </si>
  <si>
    <t>Matt.Taormina</t>
  </si>
  <si>
    <t>VLADIMIRTARASENKO</t>
  </si>
  <si>
    <t>Vladimir.Tarasenko</t>
  </si>
  <si>
    <t>TOMASTATAR</t>
  </si>
  <si>
    <t>Tomas.Tatar</t>
  </si>
  <si>
    <t>JOHNTAVARES</t>
  </si>
  <si>
    <t>John.Tavares</t>
  </si>
  <si>
    <t>MATTTENNYSON</t>
  </si>
  <si>
    <t>Matt.Tennyson</t>
  </si>
  <si>
    <t>TEUVOTERAVAINEN</t>
  </si>
  <si>
    <t>Teuvo.Teravainen</t>
  </si>
  <si>
    <t>CHRISTERRY</t>
  </si>
  <si>
    <t>Chris.Terry</t>
  </si>
  <si>
    <t>SHEATHEODORE</t>
  </si>
  <si>
    <t>Shea.Theodore</t>
  </si>
  <si>
    <t>CHRISTIANTHOMAS</t>
  </si>
  <si>
    <t>Christian.Thomas</t>
  </si>
  <si>
    <t>NATETHOMPSON</t>
  </si>
  <si>
    <t>Nate.Thompson</t>
  </si>
  <si>
    <t>PAULTHOMPSON</t>
  </si>
  <si>
    <t>Paul.Thompson</t>
  </si>
  <si>
    <t>CHRISTHORBURN</t>
  </si>
  <si>
    <t>Chris.Thorburn</t>
  </si>
  <si>
    <t>JOETHORNTON</t>
  </si>
  <si>
    <t>Joe.Thornton</t>
  </si>
  <si>
    <t>SHAWNTHORNTON</t>
  </si>
  <si>
    <t>Shawn.Thornton</t>
  </si>
  <si>
    <t>CHRISTIERNEY</t>
  </si>
  <si>
    <t>Chris.Tierney</t>
  </si>
  <si>
    <t>VIKTORTIKHONOV</t>
  </si>
  <si>
    <t>Viktor.Tikhonov</t>
  </si>
  <si>
    <t>JARREDTINORDI</t>
  </si>
  <si>
    <t>Jarred.Tinordi</t>
  </si>
  <si>
    <t>JIRITLUSTY</t>
  </si>
  <si>
    <t>Jiri.Tlusty</t>
  </si>
  <si>
    <t>JONATHANTOEWS</t>
  </si>
  <si>
    <t>Jonathan.Toews</t>
  </si>
  <si>
    <t>TYLERTOFFOLI</t>
  </si>
  <si>
    <t>Tyler.Toffoli</t>
  </si>
  <si>
    <t>SERGEYTOLCHINSKY</t>
  </si>
  <si>
    <t>Sergey.Tolchinsky</t>
  </si>
  <si>
    <t>JORDINTOOTOO</t>
  </si>
  <si>
    <t>Jordin.Tootoo</t>
  </si>
  <si>
    <t>VINCENTTROCHECK</t>
  </si>
  <si>
    <t>Vincent.Trocheck</t>
  </si>
  <si>
    <t>ZACHTROTMAN</t>
  </si>
  <si>
    <t>Zach.Trotman</t>
  </si>
  <si>
    <t>JACOBTROUBA</t>
  </si>
  <si>
    <t>Jacob.Trouba</t>
  </si>
  <si>
    <t>NIKITATRYAMKIN</t>
  </si>
  <si>
    <t>Nikita.Tryamkin</t>
  </si>
  <si>
    <t>KYLETURRIS</t>
  </si>
  <si>
    <t>Kyle.Turris</t>
  </si>
  <si>
    <t>FEDORTYUTIN</t>
  </si>
  <si>
    <t>Fedor.Tyutin</t>
  </si>
  <si>
    <t>R.J.UMBERGER</t>
  </si>
  <si>
    <t>R.J..Umberger</t>
  </si>
  <si>
    <t>SCOTTIEUPSHALL</t>
  </si>
  <si>
    <t>Scottie.Upshall</t>
  </si>
  <si>
    <t>RINATVALIEV</t>
  </si>
  <si>
    <t>Rinat.Valiev</t>
  </si>
  <si>
    <t>JAMESVANRIEMSDYK</t>
  </si>
  <si>
    <t>James.van.Riemsdyk</t>
  </si>
  <si>
    <t>TREVORVANRIEMSDYK</t>
  </si>
  <si>
    <t>Trevor.van.Riemsdyk</t>
  </si>
  <si>
    <t>CHRISVANDEVELDE</t>
  </si>
  <si>
    <t>Chris.Vandevelde</t>
  </si>
  <si>
    <t>THOMASVANEK</t>
  </si>
  <si>
    <t>Thomas.Vanek</t>
  </si>
  <si>
    <t>PHILIPVARONE</t>
  </si>
  <si>
    <t>Philip.Varone</t>
  </si>
  <si>
    <t>SAMIVATANEN</t>
  </si>
  <si>
    <t>Sami.Vatanen</t>
  </si>
  <si>
    <t>FRANKVATRANO</t>
  </si>
  <si>
    <t>Frank.Vatrano</t>
  </si>
  <si>
    <t>ANTOINEVERMETTE</t>
  </si>
  <si>
    <t>Antoine.Vermette</t>
  </si>
  <si>
    <t>JOELVERMIN</t>
  </si>
  <si>
    <t>Joel.Vermin</t>
  </si>
  <si>
    <t>KRISVERSTEEG</t>
  </si>
  <si>
    <t>Kris.Versteeg</t>
  </si>
  <si>
    <t>LINDENVEY</t>
  </si>
  <si>
    <t>Linden.Vey</t>
  </si>
  <si>
    <t>JAKEVIRTANEN</t>
  </si>
  <si>
    <t>Jake.Virtanen</t>
  </si>
  <si>
    <t>JOEVITALE</t>
  </si>
  <si>
    <t>Joe.Vitale</t>
  </si>
  <si>
    <t>MARC-EDOUARDVLASIC</t>
  </si>
  <si>
    <t>Marc-Edouard.Vlasic</t>
  </si>
  <si>
    <t>JAKUBVORACEK</t>
  </si>
  <si>
    <t>Jakub.Voracek</t>
  </si>
  <si>
    <t>RADIMVRBATA</t>
  </si>
  <si>
    <t>Radim.Vrbata</t>
  </si>
  <si>
    <t>CHRISWAGNER</t>
  </si>
  <si>
    <t>Chris.Wagner</t>
  </si>
  <si>
    <t>JOELWARD</t>
  </si>
  <si>
    <t>Joel.Ward</t>
  </si>
  <si>
    <t>DAVIDWARSOFSKY</t>
  </si>
  <si>
    <t>David.Warsofsky</t>
  </si>
  <si>
    <t>AUSTINWATSON</t>
  </si>
  <si>
    <t>Austin.Watson</t>
  </si>
  <si>
    <t>JORDANWEAL</t>
  </si>
  <si>
    <t>Jordan.Weal</t>
  </si>
  <si>
    <t>MIKEWEBER</t>
  </si>
  <si>
    <t>Mike.Weber</t>
  </si>
  <si>
    <t>SHEAWEBER</t>
  </si>
  <si>
    <t>Shea.Weber</t>
  </si>
  <si>
    <t>YANNICKWEBER</t>
  </si>
  <si>
    <t>Yannick.Weber</t>
  </si>
  <si>
    <t>DALEWEISE</t>
  </si>
  <si>
    <t>Dale.Weise</t>
  </si>
  <si>
    <t>JEREMYWELSH</t>
  </si>
  <si>
    <t>Jeremy.Welsh</t>
  </si>
  <si>
    <t>ALEXANDERWENNBERG</t>
  </si>
  <si>
    <t>Alexander.Wennberg</t>
  </si>
  <si>
    <t>BLAKEWHEELER</t>
  </si>
  <si>
    <t>Blake.Wheeler</t>
  </si>
  <si>
    <t>RYANWHITE</t>
  </si>
  <si>
    <t>Ryan.White</t>
  </si>
  <si>
    <t>CHRISWIDEMAN</t>
  </si>
  <si>
    <t>Chris.Wideman</t>
  </si>
  <si>
    <t>DENNISWIDEMAN</t>
  </si>
  <si>
    <t>Dennis.Wideman</t>
  </si>
  <si>
    <t>PATRICKWIERCIOCH</t>
  </si>
  <si>
    <t>Patrick.Wiercioch</t>
  </si>
  <si>
    <t>JUSTINWILLIAMS</t>
  </si>
  <si>
    <t>Justin.Williams</t>
  </si>
  <si>
    <t>COLINWILSON</t>
  </si>
  <si>
    <t>Colin.Wilson</t>
  </si>
  <si>
    <t>GARRETTWILSON</t>
  </si>
  <si>
    <t>Garrett.Wilson</t>
  </si>
  <si>
    <t>SCOTTWILSON</t>
  </si>
  <si>
    <t>Scott.Wilson</t>
  </si>
  <si>
    <t>TOMWILSON</t>
  </si>
  <si>
    <t>Tom.Wilson</t>
  </si>
  <si>
    <t>TOMMYWINGELS</t>
  </si>
  <si>
    <t>Tommy.Wingels</t>
  </si>
  <si>
    <t>DANIELWINNIK</t>
  </si>
  <si>
    <t>Daniel.Winnik</t>
  </si>
  <si>
    <t>NA</t>
  </si>
  <si>
    <t>JAMESWISNIEWSKI</t>
  </si>
  <si>
    <t>James.Wisniewski</t>
  </si>
  <si>
    <t>LUKEWITKOWSKI</t>
  </si>
  <si>
    <t>Luke.Witkowski</t>
  </si>
  <si>
    <t>MILESWOOD</t>
  </si>
  <si>
    <t>Miles.Wood</t>
  </si>
  <si>
    <t>BRENDANWOODS</t>
  </si>
  <si>
    <t>Brendan.Woods</t>
  </si>
  <si>
    <t>TYLERWOTHERSPOON</t>
  </si>
  <si>
    <t>Tyler.Wotherspoon</t>
  </si>
  <si>
    <t>NAILYAKUPOV</t>
  </si>
  <si>
    <t>Nail.Yakupov</t>
  </si>
  <si>
    <t>KEITHYANDLE</t>
  </si>
  <si>
    <t>Keith.Yandle</t>
  </si>
  <si>
    <t>PAVELZACHA</t>
  </si>
  <si>
    <t>Pavel.Zacha</t>
  </si>
  <si>
    <t>NIKITAZADOROV</t>
  </si>
  <si>
    <t>Nikita.Zadorov</t>
  </si>
  <si>
    <t>TRAVISZAJAC</t>
  </si>
  <si>
    <t>Travis.Zajac</t>
  </si>
  <si>
    <t>MICHAELZALEWSKI</t>
  </si>
  <si>
    <t>Michael.Zalewski</t>
  </si>
  <si>
    <t>HENRIKZETTERBERG</t>
  </si>
  <si>
    <t>Henrik.Zetterberg</t>
  </si>
  <si>
    <t>MIKAZIBANEJAD</t>
  </si>
  <si>
    <t>Mika.Zibanejad</t>
  </si>
  <si>
    <t>MAREKZIDLICKY</t>
  </si>
  <si>
    <t>Marek.Zidlicky</t>
  </si>
  <si>
    <t>HARRYZOLNIERCZYKK</t>
  </si>
  <si>
    <t>Harry.Zolnierczyk</t>
  </si>
  <si>
    <t>DAINIUSZUBRUS</t>
  </si>
  <si>
    <t>Dainius.Zubrus</t>
  </si>
  <si>
    <t>MATSZUCCARELLO</t>
  </si>
  <si>
    <t>Mats.Zuccarello</t>
  </si>
  <si>
    <t>JASONZUCKER</t>
  </si>
  <si>
    <t>Jason.Zucker</t>
  </si>
  <si>
    <t>PPG</t>
  </si>
  <si>
    <t>PPA</t>
  </si>
  <si>
    <t>PPP</t>
  </si>
  <si>
    <t>54G</t>
  </si>
  <si>
    <t>54A</t>
  </si>
  <si>
    <t>54A1</t>
  </si>
  <si>
    <t>54A2</t>
  </si>
  <si>
    <t>PPP/60</t>
  </si>
  <si>
    <t>PPShot</t>
  </si>
  <si>
    <t>PPMiss</t>
  </si>
  <si>
    <t>54Shot</t>
  </si>
  <si>
    <t>54Blkd</t>
  </si>
  <si>
    <t>PPSh%</t>
  </si>
  <si>
    <t>PPCoSH%</t>
  </si>
  <si>
    <t>PPPass</t>
  </si>
  <si>
    <t>PPBlk</t>
  </si>
  <si>
    <t>PPHitF</t>
  </si>
  <si>
    <t>PPHitA</t>
  </si>
  <si>
    <t>PPGive</t>
  </si>
  <si>
    <t>PPTake</t>
  </si>
  <si>
    <t>PPTOI</t>
  </si>
  <si>
    <t>PPTOI/G</t>
  </si>
  <si>
    <t>54TOI</t>
  </si>
  <si>
    <t>54TOI/G</t>
  </si>
  <si>
    <t>54TOF</t>
  </si>
  <si>
    <t>54TOF/G</t>
  </si>
  <si>
    <t>PP%</t>
  </si>
  <si>
    <t>PPIGP</t>
  </si>
  <si>
    <t>PPIAP</t>
  </si>
  <si>
    <t>PPIPP</t>
  </si>
  <si>
    <t>PPFOW</t>
  </si>
  <si>
    <t>PPFOL</t>
  </si>
  <si>
    <t>PPFO%</t>
  </si>
  <si>
    <t>TmPPGF</t>
  </si>
  <si>
    <t>TmPPGA</t>
  </si>
  <si>
    <t>TmPPSVA</t>
  </si>
  <si>
    <t>TmPPSVF</t>
  </si>
  <si>
    <t>TmPPMF</t>
  </si>
  <si>
    <t>TmPPMA</t>
  </si>
  <si>
    <t>TmPPBA</t>
  </si>
  <si>
    <t>TmPPBF</t>
  </si>
  <si>
    <t>TmPPSCF</t>
  </si>
  <si>
    <t>TmPPSCA</t>
  </si>
  <si>
    <t>PPSC%</t>
  </si>
  <si>
    <t>PPRelSC%</t>
  </si>
  <si>
    <t>PPPenT</t>
  </si>
  <si>
    <t>PPPenD</t>
  </si>
  <si>
    <t>PPCorsi</t>
  </si>
  <si>
    <t>PPOZ%</t>
  </si>
  <si>
    <t>PPRelOZ%</t>
  </si>
  <si>
    <t>SHG</t>
  </si>
  <si>
    <t>SHA</t>
  </si>
  <si>
    <t>SHP</t>
  </si>
  <si>
    <t>45G</t>
  </si>
  <si>
    <t>45A1</t>
  </si>
  <si>
    <t>45A2</t>
  </si>
  <si>
    <t>SHPass</t>
  </si>
  <si>
    <t>SHShot</t>
  </si>
  <si>
    <t>SHMiss</t>
  </si>
  <si>
    <t>45Miss</t>
  </si>
  <si>
    <t>45Shots</t>
  </si>
  <si>
    <t>45Blkd</t>
  </si>
  <si>
    <t>SHSh%</t>
  </si>
  <si>
    <t>SHCoSH%</t>
  </si>
  <si>
    <t>SHBlk</t>
  </si>
  <si>
    <t>SHHitF</t>
  </si>
  <si>
    <t>SHHitA</t>
  </si>
  <si>
    <t>SHGive</t>
  </si>
  <si>
    <t>SHTake</t>
  </si>
  <si>
    <t>SHTOI</t>
  </si>
  <si>
    <t>SHTOI/G</t>
  </si>
  <si>
    <t>45TOI</t>
  </si>
  <si>
    <t>45TOI/G</t>
  </si>
  <si>
    <t>45TOF</t>
  </si>
  <si>
    <t>45TOF/G</t>
  </si>
  <si>
    <t>SH%</t>
  </si>
  <si>
    <t>SHFOW</t>
  </si>
  <si>
    <t>SHFOL</t>
  </si>
  <si>
    <t>SHFO%</t>
  </si>
  <si>
    <t>TmSHGF</t>
  </si>
  <si>
    <t>TmSHGA</t>
  </si>
  <si>
    <t>TmSHSVA</t>
  </si>
  <si>
    <t>TmSHSVF</t>
  </si>
  <si>
    <t>TmSHMF</t>
  </si>
  <si>
    <t>TmSHMA</t>
  </si>
  <si>
    <t>TmSHBA</t>
  </si>
  <si>
    <t>TmSHBF</t>
  </si>
  <si>
    <t>TmSHSCF</t>
  </si>
  <si>
    <t>TmSHSCA</t>
  </si>
  <si>
    <t>SHSC%</t>
  </si>
  <si>
    <t>SHRelSC%</t>
  </si>
  <si>
    <t>SHPenT</t>
  </si>
  <si>
    <t>SHPenD</t>
  </si>
  <si>
    <t>SHCorsi</t>
  </si>
  <si>
    <t>SHOZ%</t>
  </si>
  <si>
    <t>SHRelOZ%</t>
  </si>
  <si>
    <t>Jersey Number</t>
  </si>
  <si>
    <t>Plus/Minus</t>
  </si>
  <si>
    <t>First goals of the game</t>
  </si>
  <si>
    <t>Primary assists while playing 4-on-5</t>
  </si>
  <si>
    <t>Secondary assists while playing 4-on-5</t>
  </si>
  <si>
    <t>Shots taken while killing penalties 4-on-5 that were blocked</t>
  </si>
  <si>
    <t>Goals scored while playing 4-on-5</t>
  </si>
  <si>
    <t>Shots missed while killing penalties 4-on-5</t>
  </si>
  <si>
    <t>45Shot</t>
  </si>
  <si>
    <t>Shots taken while killing penalties 4 on 5</t>
  </si>
  <si>
    <t>4-on-5 Time that target player did NOT play</t>
  </si>
  <si>
    <t>4-on-5 Time that target player did NOT play, per game</t>
  </si>
  <si>
    <t>4-on-5 ice time, used through SH section</t>
  </si>
  <si>
    <t>4-on-5 ice time per game, used through SH section</t>
  </si>
  <si>
    <t>Primary assists while playing 5-on-4</t>
  </si>
  <si>
    <t>Secondary assists while playing 5-on-4</t>
  </si>
  <si>
    <t>Shots taken on 5-on-4 power plays that were blocked</t>
  </si>
  <si>
    <t>Goals scored while playing 5-on-4</t>
  </si>
  <si>
    <t>Shots taken on 5-on-4 power plays</t>
  </si>
  <si>
    <t>5-on-4 Time that target player did NOT play</t>
  </si>
  <si>
    <t>5-on-4 Time that target player did NOT play, per game</t>
  </si>
  <si>
    <t>5-on-4 ice time</t>
  </si>
  <si>
    <t>5-on-4 ice time per game, used throughout PP section</t>
  </si>
  <si>
    <t>Primary assists while playing 5-on-5</t>
  </si>
  <si>
    <t>Secondary assists while playing 5-on-5</t>
  </si>
  <si>
    <t>Goals scored while playing 5-on-5</t>
  </si>
  <si>
    <t>5-on-5 Time that target player did NOT play, per game</t>
  </si>
  <si>
    <t>5-on-5 Time that target player did NOT play</t>
  </si>
  <si>
    <t>5-on-5 ice time, used throughout ES section</t>
  </si>
  <si>
    <t>5-on-5 ice time per game, used throughout ES section</t>
  </si>
  <si>
    <t>Assists</t>
  </si>
  <si>
    <t>Corsi adjusted (by Michael Parkatti) to account for competition, teammates and zone starts</t>
  </si>
  <si>
    <r>
      <rPr>
        <rFont val="Arial"/>
        <color theme="1"/>
      </rPr>
      <t>Age, as per January 1</t>
    </r>
    <r>
      <rPr>
        <rFont val="Arial"/>
        <color theme="1"/>
        <sz val="10.0"/>
        <vertAlign val="superscript"/>
      </rPr>
      <t>st</t>
    </r>
    <r>
      <rPr>
        <rFont val="Arial"/>
        <color theme="1"/>
        <sz val="10.0"/>
      </rPr>
      <t xml:space="preserve"> 2013</t>
    </r>
  </si>
  <si>
    <t>5-on-5 Time Off Ice, according to Hockey Analysis website</t>
  </si>
  <si>
    <t>Shots blocked per 60 minutes</t>
  </si>
  <si>
    <t>Backhand shots</t>
  </si>
  <si>
    <t>Backhand goals</t>
  </si>
  <si>
    <t>Shots Blocked</t>
  </si>
  <si>
    <t>Shots taken that were blocked</t>
  </si>
  <si>
    <t>BTNCode</t>
  </si>
  <si>
    <t>Player's name on Behind the Net</t>
  </si>
  <si>
    <t>Cost of player against salary cap (over 82 games)</t>
  </si>
  <si>
    <t>Cap Hit of Injured Player, from Thomas Crawshaw</t>
  </si>
  <si>
    <t>Quality of Competition based on average Corsi percentage of one's opponents</t>
  </si>
  <si>
    <t>Quality of Teammates based on average Corsi percentage of one's linemates</t>
  </si>
  <si>
    <t>Team's even-strength attempted shots while player was on the ice, per 60 minutes</t>
  </si>
  <si>
    <t>Corsi shooting percentage (shooting percentage of all attempted shots)</t>
  </si>
  <si>
    <t>Average Corsi of one's opponents, at even-strength</t>
  </si>
  <si>
    <t>Average Corsi of one's on-ice teammates, at even-strength</t>
  </si>
  <si>
    <t>Shots missed by hitting the crossbar</t>
  </si>
  <si>
    <t>Country</t>
  </si>
  <si>
    <t>Number of days player counted towards the salary cap</t>
  </si>
  <si>
    <t>Deflected shots</t>
  </si>
  <si>
    <t>Deflected goals</t>
  </si>
  <si>
    <t>Defensive GVT</t>
  </si>
  <si>
    <t>The do-it-all index, to find players above average in most categories</t>
  </si>
  <si>
    <t>Defensive Ice-Time (part of GVT)</t>
  </si>
  <si>
    <t>Date of Birth</t>
  </si>
  <si>
    <t>Defensive Point Shares</t>
  </si>
  <si>
    <t>Team at the conclusion of the season</t>
  </si>
  <si>
    <t>Empty-Net goals.  Brett Hull loves these</t>
  </si>
  <si>
    <t>Percentage of available even-strength ice-time assigned to this player</t>
  </si>
  <si>
    <t>Even-strength Assists</t>
  </si>
  <si>
    <t>Shots blocked at even-strength</t>
  </si>
  <si>
    <t>ESBlkd</t>
  </si>
  <si>
    <t>Even-strength shots taken that were blocked</t>
  </si>
  <si>
    <t>Player's scoring chances at even strength</t>
  </si>
  <si>
    <t>Shooting percentage at even-strength based on all attempted shots</t>
  </si>
  <si>
    <t>Faceoffs personally taken in the defensive zone at even strength</t>
  </si>
  <si>
    <t>Percentage of even-strength shifts started in the defensive zone</t>
  </si>
  <si>
    <t>Number of even-strength shifts that begin with a defensive zone faceoff</t>
  </si>
  <si>
    <t>Even-strength Faceoff Winning Percentage</t>
  </si>
  <si>
    <t>Even-strength Faceoffs Lost</t>
  </si>
  <si>
    <t>Even-strength Faceoffs Won</t>
  </si>
  <si>
    <t>Even-strength Goals</t>
  </si>
  <si>
    <t>Even-strength Giveaways</t>
  </si>
  <si>
    <t>Hits taken at even-strength</t>
  </si>
  <si>
    <t>Hits thrown at even-strength</t>
  </si>
  <si>
    <t>Percentage of all even-strength goals scored on the ice for which the player got an assist</t>
  </si>
  <si>
    <t>Percentage of all even-strength goals scored on the ice that the player scored himself</t>
  </si>
  <si>
    <t>Percentage of all even-strength goals scored on the ice on which the player got a point</t>
  </si>
  <si>
    <t>Even-strength shots taken that missed</t>
  </si>
  <si>
    <t>Faceoffs personally taken in the offensive zone at even strength</t>
  </si>
  <si>
    <t>Percentage of even-strength shifts started in the neutral zone</t>
  </si>
  <si>
    <t>Number of even-strength shifts that begin with a neutral zone faceoff</t>
  </si>
  <si>
    <t>Team even-strength shooting percentage while player was on the ice</t>
  </si>
  <si>
    <t>Team even-strength save percentage while player was on the ice</t>
  </si>
  <si>
    <t>Percentage of even-strength shifts started in the offensive zone</t>
  </si>
  <si>
    <t>Number of even-strength shifts that begin with an offensive zone faceoff</t>
  </si>
  <si>
    <t>Even-strength Points</t>
  </si>
  <si>
    <t>Even-strength points per 60 minutes</t>
  </si>
  <si>
    <t>Even-strength passes that resulted in shots (estimate)</t>
  </si>
  <si>
    <t>Penalties drawn at even-strength</t>
  </si>
  <si>
    <t>Penalties drawn at even-strength, per 60 minutes</t>
  </si>
  <si>
    <t>Penalties taken at even-strength</t>
  </si>
  <si>
    <t>Penalties taken at even-strength, per 60 minutes</t>
  </si>
  <si>
    <t>Power Plays Drawn at even-strength</t>
  </si>
  <si>
    <t>Power Plays Drawn at even-strength, per 60 minutes</t>
  </si>
  <si>
    <t>Percentage of all on-ice scoring chances by this player's team, at even strength, relative to team</t>
  </si>
  <si>
    <t>Percentage of all on-ice scoring chances by this player's team, at even strength</t>
  </si>
  <si>
    <t>Shooting percentage at even strength</t>
  </si>
  <si>
    <t>Even-strength shots taken</t>
  </si>
  <si>
    <t>Even-strength takeaways</t>
  </si>
  <si>
    <t>Even-strength time on the ice, as per NHL.com</t>
  </si>
  <si>
    <t>Even-strength time on the ice, may differ from 5-on-5 time on ice per game</t>
  </si>
  <si>
    <t>Total expected on-ice goals against the player, based on quality of chances</t>
  </si>
  <si>
    <t>Total expected on-ice goals for the player, based on quality of chances</t>
  </si>
  <si>
    <t>Faceoff winning percentage</t>
  </si>
  <si>
    <t>Faceoffs Lost</t>
  </si>
  <si>
    <t>Faceoffs taken against lefthanders, all situations</t>
  </si>
  <si>
    <t>Faceoffs taken against righthanders, all situations</t>
  </si>
  <si>
    <t>Faceoffs Won</t>
  </si>
  <si>
    <t>Faceoffs won against lefthanders, all situations</t>
  </si>
  <si>
    <t>Faceoffs won against righthanders, all situations</t>
  </si>
  <si>
    <t xml:space="preserve">Goals </t>
  </si>
  <si>
    <t>Game Misconducts</t>
  </si>
  <si>
    <t>Giveaways per 60 minutes</t>
  </si>
  <si>
    <t>Games Injured</t>
  </si>
  <si>
    <t>Games Played</t>
  </si>
  <si>
    <t>Penalty minutes, hits, fights, and blocked shots. Developed by Sportsnet</t>
  </si>
  <si>
    <t>Giveaways</t>
  </si>
  <si>
    <t>Goals Versus Salary</t>
  </si>
  <si>
    <t>Goals Versus Threshold</t>
  </si>
  <si>
    <t>GVT per 60 minutes played</t>
  </si>
  <si>
    <t>GVT per game played</t>
  </si>
  <si>
    <t>Game-winning goals</t>
  </si>
  <si>
    <t>Hits taken per 60 minutes</t>
  </si>
  <si>
    <t>Hits Received</t>
  </si>
  <si>
    <t>Hits Thrown</t>
  </si>
  <si>
    <t>Height</t>
  </si>
  <si>
    <t>Percentage of all team goals scored on the ice for which the player got an assist</t>
  </si>
  <si>
    <t>Percentage of all team goals scored on the ice that the player scored himself</t>
  </si>
  <si>
    <t>Injuries suffered</t>
  </si>
  <si>
    <t>Percentage of all team goals scored on the ice on which the player got a point</t>
  </si>
  <si>
    <t>Missed shots per 60 minutes</t>
  </si>
  <si>
    <t>Major penalties taken</t>
  </si>
  <si>
    <t>Match penalties</t>
  </si>
  <si>
    <t>Minor penalties taken</t>
  </si>
  <si>
    <t>Misconducts</t>
  </si>
  <si>
    <t>Shots taken that missed the net</t>
  </si>
  <si>
    <t>Missed Shots</t>
  </si>
  <si>
    <t>Penalties drawn minus taken relative to expectations (position and manpower situation)</t>
  </si>
  <si>
    <t>Net Goals after Faceoffs</t>
  </si>
  <si>
    <t>Net Shot Attempts after Faceoffs</t>
  </si>
  <si>
    <t>Offensive Ice-Time</t>
  </si>
  <si>
    <t>Offensive GVT</t>
  </si>
  <si>
    <t>Opening faceoffs taken</t>
  </si>
  <si>
    <t>Opening faceoffs won</t>
  </si>
  <si>
    <t>Offensive Point Shares</t>
  </si>
  <si>
    <t>Overtime goals</t>
  </si>
  <si>
    <t>Team's even-strength blocked shots when player wasn't on the ice</t>
  </si>
  <si>
    <t>Team's even-strength shots blocked when player wasn't on the ice</t>
  </si>
  <si>
    <t>Team's Corsi against when player wasn't on the ice, per 60 minutes</t>
  </si>
  <si>
    <t>Team's Corsi when player wasn't on the ice, per 60 minutes</t>
  </si>
  <si>
    <t>Team's even-strength goals against when player wasn't on the ice</t>
  </si>
  <si>
    <t>Team's even-strength goals against when player wasn't on the ice, per 60 minutes</t>
  </si>
  <si>
    <t>Team's even-strength goals for when player wasn't on the ice</t>
  </si>
  <si>
    <t>Team's even-strength goals for when player wasn't on the ice, per 60 minutes</t>
  </si>
  <si>
    <t>Team's even-strength missed shots against, when player wasn't on the ice</t>
  </si>
  <si>
    <t>Team's even-strength missed shots, when player wasn't on the ice</t>
  </si>
  <si>
    <t>Team's even-strength shots against when player wasn't on the ice, per 60 minutes</t>
  </si>
  <si>
    <t>Team's even-strength shots for when player wasn't on the ice, per 60 minutes</t>
  </si>
  <si>
    <t>Team's even-strength shots that were saved, when player wasn't on the ice</t>
  </si>
  <si>
    <t>Team's even-strength saves, when player wasn't on the ice</t>
  </si>
  <si>
    <t>Shots missed over the net</t>
  </si>
  <si>
    <t>Percentage of shifts started in offensive zone (ignores neutral zone)</t>
  </si>
  <si>
    <t>Where a player ranks in lowest offensive zone start % on his team and position, of those who played 20 games</t>
  </si>
  <si>
    <t>Passes (that resulted in shots) per 60 minutes (estimate)</t>
  </si>
  <si>
    <t>Passes that resulted in shots (estimate)</t>
  </si>
  <si>
    <t>Sum of TmSH% and TMSV%.  Tends to 1000</t>
  </si>
  <si>
    <t>Penalties in Minutes</t>
  </si>
  <si>
    <t>Position(s) played, as per NHL.com, Hockey Reference, Extra Skater (in that order if multiple)</t>
  </si>
  <si>
    <t>Shots missed by hitting the post</t>
  </si>
  <si>
    <t>Percentage of all power play time assigned to this player</t>
  </si>
  <si>
    <t>Power play assists</t>
  </si>
  <si>
    <t>Shots blocked on the power play (I assume this would be rare)</t>
  </si>
  <si>
    <t>Corsi per 60 minutes while on the power play</t>
  </si>
  <si>
    <t>Shooting percentage on the power play based on all attempted shots</t>
  </si>
  <si>
    <t>Power play Faceoff Winning Percentage</t>
  </si>
  <si>
    <t>Power Play faceoffs lost</t>
  </si>
  <si>
    <t>Power Play faceoffs won</t>
  </si>
  <si>
    <t>Power play goals</t>
  </si>
  <si>
    <t>PPGA</t>
  </si>
  <si>
    <t>5-on-4 Team Goals Against</t>
  </si>
  <si>
    <t>PPGF</t>
  </si>
  <si>
    <t>5-on-4 Team Goals For</t>
  </si>
  <si>
    <t>Giveaways on the power play</t>
  </si>
  <si>
    <t xml:space="preserve">Hits received on the power play </t>
  </si>
  <si>
    <t>Hits thrown on the power play</t>
  </si>
  <si>
    <t>Percentage of all power play goals scored on the ice for which the player got an assist</t>
  </si>
  <si>
    <t>Percentage of all power play goals scored on the ice that the player scored himself</t>
  </si>
  <si>
    <t>Percentage of all power play goals scored on the ice on which the player got a point</t>
  </si>
  <si>
    <t>Shots taken on the power play that missed the net</t>
  </si>
  <si>
    <t>Percentage of all non-neutral shifts started in the offensive zone, on the power play</t>
  </si>
  <si>
    <t xml:space="preserve">Power play points </t>
  </si>
  <si>
    <t>Power play points per 60 minutes</t>
  </si>
  <si>
    <t>Power Play passes that resulted in shots (estimate)</t>
  </si>
  <si>
    <t>Penalties drawn on the power play</t>
  </si>
  <si>
    <t>Penalties taken on the power play</t>
  </si>
  <si>
    <t>Percentage of non-neutral zone shifts started in offensive zone on the power play, relative to team</t>
  </si>
  <si>
    <t>Percentage of all on-ice scoring chances by this player's team, on the power play, relative to team</t>
  </si>
  <si>
    <t>Percentage of all on-ice scoring chances by this player's team, on the power play</t>
  </si>
  <si>
    <t>PPSH%</t>
  </si>
  <si>
    <t>Shooting percentage on the power play</t>
  </si>
  <si>
    <t>Shots taken on the power play</t>
  </si>
  <si>
    <t>Takeaways on the power play</t>
  </si>
  <si>
    <t>Power Play time on the ice</t>
  </si>
  <si>
    <t>Power Play time on the ice, per game</t>
  </si>
  <si>
    <t>Point Shares</t>
  </si>
  <si>
    <t>Point Shares per 60 Minutes</t>
  </si>
  <si>
    <t>Point Shares per Game</t>
  </si>
  <si>
    <t>Success rate on penalty shots</t>
  </si>
  <si>
    <t>Penalty shot goals</t>
  </si>
  <si>
    <t>Penalty shots taken</t>
  </si>
  <si>
    <t>Pts</t>
  </si>
  <si>
    <t>Points</t>
  </si>
  <si>
    <t>Where a player ranks in (relative Corsi) Quality of Competition on his team and position, of those who played 20 games</t>
  </si>
  <si>
    <t>Average Relative Corsi of the player's opponents</t>
  </si>
  <si>
    <t>Average Relative Corsi of the player's teammates, while on the ice</t>
  </si>
  <si>
    <t>Corsi Relative to teammates</t>
  </si>
  <si>
    <t>Percentage of non-neutral zone shifts started in offensive zone, relative to team</t>
  </si>
  <si>
    <t>Rookie</t>
  </si>
  <si>
    <t>Relative Plus/Minus (part of GVT)</t>
  </si>
  <si>
    <t>Shoots (left, right, or N/A for Brian McGrattan)</t>
  </si>
  <si>
    <t>State/Province</t>
  </si>
  <si>
    <t>Shoot-out GVT</t>
  </si>
  <si>
    <t>Shots</t>
  </si>
  <si>
    <t>Shifts per game</t>
  </si>
  <si>
    <t>Percentage of all short-handed time assigned to this player</t>
  </si>
  <si>
    <t xml:space="preserve">Sh% </t>
  </si>
  <si>
    <t>Shooting percentage (goals per shots)</t>
  </si>
  <si>
    <t>Short handed assists</t>
  </si>
  <si>
    <t>Shots blocked while killing penalties</t>
  </si>
  <si>
    <t>Corsi while killing penalties, per 60 minutes</t>
  </si>
  <si>
    <t>Shooting percentage while killing penalties, based on all shots</t>
  </si>
  <si>
    <t>Shorthanded Faceoff Winning Percentage</t>
  </si>
  <si>
    <t>Short handed faceoffs lost</t>
  </si>
  <si>
    <t>Short handed faceoffs won</t>
  </si>
  <si>
    <t>Short handed goals</t>
  </si>
  <si>
    <t>Giveaways while shorthanded</t>
  </si>
  <si>
    <t>Hits received while killing penalties</t>
  </si>
  <si>
    <t>Hits thrown while killing penalties</t>
  </si>
  <si>
    <t>Shots missed while killing penalties</t>
  </si>
  <si>
    <t>Average Distance of Shot</t>
  </si>
  <si>
    <t>Percentage of all non-neutral shifts started in the offensive zone, while shorthanded</t>
  </si>
  <si>
    <t>Short-handed points</t>
  </si>
  <si>
    <t>Short-handed passes that resulted in shots (estimate)</t>
  </si>
  <si>
    <t>Penalties drawn while short-handed</t>
  </si>
  <si>
    <t>Penalties taken while short-handed</t>
  </si>
  <si>
    <t>Percentage of non-neutral zone shifts started in offensive zone while shorthanded, relative to team</t>
  </si>
  <si>
    <t>Percentage of all on-ice scoring chances by this player's team, while shorthanded, relative to team</t>
  </si>
  <si>
    <t>Percentage of all on-ice scoring chances by this player's team, while shorthanded</t>
  </si>
  <si>
    <t>Shooting percentage while killing penalties</t>
  </si>
  <si>
    <t>Shots taken while killing penalties</t>
  </si>
  <si>
    <t>Takeaways while shorthanded</t>
  </si>
  <si>
    <t>Short handed time on the ice</t>
  </si>
  <si>
    <t>Short handed time on the ice, per game</t>
  </si>
  <si>
    <t>Slap shots</t>
  </si>
  <si>
    <t>Slap shot goals</t>
  </si>
  <si>
    <t>Snap shots</t>
  </si>
  <si>
    <t>Snap shot goals</t>
  </si>
  <si>
    <t>Percentage of shoot out attempts that were successful</t>
  </si>
  <si>
    <t>Shoot-out Goals</t>
  </si>
  <si>
    <t>Game-deciding shoot-out goals</t>
  </si>
  <si>
    <t>Shoot-out Shots</t>
  </si>
  <si>
    <t>Shooting percentage differential, On-ice</t>
  </si>
  <si>
    <t>Quality of Competition based on average ice-time of one's opponents</t>
  </si>
  <si>
    <t>T-QoCRk</t>
  </si>
  <si>
    <t>Where a player ranks in (TOI-based) Quality of Competition on his team and position, of those who played 20 games</t>
  </si>
  <si>
    <t>Quality of Teammates based on average ice-time of one's linemates</t>
  </si>
  <si>
    <t>Takeaways per 60 minutes</t>
  </si>
  <si>
    <t>Teams for which the player played this year.</t>
  </si>
  <si>
    <t>Tipped goals</t>
  </si>
  <si>
    <t>Tipped shots</t>
  </si>
  <si>
    <t>Takeaways</t>
  </si>
  <si>
    <t>Games played for the first team listed</t>
  </si>
  <si>
    <t>Games played for the second team listed, if applicable</t>
  </si>
  <si>
    <t>Games played for the third team listed, if applicable</t>
  </si>
  <si>
    <t>Team's even-strength shots that were blocked while player was on the ice</t>
  </si>
  <si>
    <t>Team's even-strength blocked shots while player was on the ice</t>
  </si>
  <si>
    <t>Team's even-strength Corsi against while player was on the ice, per 60 minutes</t>
  </si>
  <si>
    <t>Team's even-strength Corsi while player was on the ice, per 60 minutes</t>
  </si>
  <si>
    <t>Even-strength goals scored against while player was on the ice</t>
  </si>
  <si>
    <t>Even-strength goals scored against while player was on the ice, per 60 minutes</t>
  </si>
  <si>
    <t>Even-strength goals scored while player was on the ice</t>
  </si>
  <si>
    <t>Even-strength goals scored while player was on the ice, per 60 minutes</t>
  </si>
  <si>
    <t>Team's opponent's even-strength missed shots, while player was on the ice</t>
  </si>
  <si>
    <t>Team's even-strength missed shots, while player was on the ice</t>
  </si>
  <si>
    <t>Team's even-strength shots against while player was on the ice, per 60 minutes</t>
  </si>
  <si>
    <t>Team's even-strength scoring chances allowed while player was on the ice</t>
  </si>
  <si>
    <t>TmESSCF</t>
  </si>
  <si>
    <t>Team's even-strength scoring chances while player was on the ice</t>
  </si>
  <si>
    <t>Team's even-strength shots taken while player was on the ice, per 60 minutes</t>
  </si>
  <si>
    <t>Team's even-strength shots that were saved, when player was on the ice</t>
  </si>
  <si>
    <t>Team's even-strength saves while the player was on the ice</t>
  </si>
  <si>
    <t>Total expected goals against when the player's linemates are playing without him, based on quality of chances</t>
  </si>
  <si>
    <t>Total expected goals for when the player's linemates are playing without him, based on quality of chances</t>
  </si>
  <si>
    <t>Total goals against when the player's linemates are playing without him</t>
  </si>
  <si>
    <t>Total goals for when the player's linemates are playing without him</t>
  </si>
  <si>
    <t>Team's Power Play shots that were blocked while player was on the ice</t>
  </si>
  <si>
    <t>Team's Power Play blocked shots while player was on the ice</t>
  </si>
  <si>
    <t>Power Play goals scored against while player was on the ice</t>
  </si>
  <si>
    <t>Power Play goals scored while player was on the ice</t>
  </si>
  <si>
    <t>Team's opponent's Power Play missed shots, while player was on the ice</t>
  </si>
  <si>
    <t>Team's Power Play missed shots, while player was on the ice</t>
  </si>
  <si>
    <t>Team scoring chances allowed while on the power play</t>
  </si>
  <si>
    <t>Team scoring chances on the power play</t>
  </si>
  <si>
    <t>Team's Power Play shots that were saved, when player was on the ice</t>
  </si>
  <si>
    <t>Team's Power Play saves while the player was on the ice</t>
  </si>
  <si>
    <t>Team's Short-handed shots that were blocked while player was on the ice</t>
  </si>
  <si>
    <t>Team's Short-handed blocked shots while player was on the ice</t>
  </si>
  <si>
    <t>Short-handed goals scored against while player was on the ice</t>
  </si>
  <si>
    <t>Short-handed goals scored while player was on the ice</t>
  </si>
  <si>
    <t>Team's opponent's Short-handed missed shots, while player was on the ice</t>
  </si>
  <si>
    <t>Team's Short-handed missed shots, while player was on the ice</t>
  </si>
  <si>
    <t>Team scoring chances allowed while shorthanded</t>
  </si>
  <si>
    <t>Team scoring chances while shorthanded</t>
  </si>
  <si>
    <t>Team's Short-handed shots that were saved, when player was on the ice</t>
  </si>
  <si>
    <t>Team's Short-handed saves while the player was on the ice</t>
  </si>
  <si>
    <t>Total time on ice (in minutes)</t>
  </si>
  <si>
    <t>Time on Ice per game</t>
  </si>
  <si>
    <t>Time on ice per shift</t>
  </si>
  <si>
    <t>Shots missed wide of the net</t>
  </si>
  <si>
    <t>WOICode</t>
  </si>
  <si>
    <t>Player's name on War on Ice</t>
  </si>
  <si>
    <t>Wraparound shots</t>
  </si>
  <si>
    <t>Wraparound goals</t>
  </si>
  <si>
    <t>Wrist Shots</t>
  </si>
  <si>
    <t>Wrist shot goals</t>
  </si>
  <si>
    <t>Weight</t>
  </si>
  <si>
    <t>DO NOT REMOVE THIS MESSAGE</t>
  </si>
  <si>
    <t>This spreadsheet is free for distribution</t>
  </si>
  <si>
    <t>Stats compiled by Rob Vollman, http://www.hockeyabstract.com</t>
  </si>
  <si>
    <t xml:space="preserve">Tremendous data-gathering assistance from Matt Cane, http://www.puckplusplus.com </t>
  </si>
  <si>
    <t>Yes, both goalie data, and nine previous seasons are available for download at Hockey Abstract</t>
  </si>
  <si>
    <t>Please contact the author for additions or corrections</t>
  </si>
  <si>
    <t>Data Sources:</t>
  </si>
  <si>
    <t>Main data from NHL official web site http://www.nhl.com</t>
  </si>
  <si>
    <t>Most additional data from Andrew Thomas and Sam Ventura of War on Ice http://www.waronice.com</t>
  </si>
  <si>
    <t>Injury data from Thomas Crawshaw of Springing Malik http://springingmalik.blogspot.ca</t>
  </si>
  <si>
    <t>Game stars, and shots blocked/missed from Sporting Charts http://www.sportingcharts.com</t>
  </si>
  <si>
    <t>GVT from Tom Awad and Hockey Prospectus http://www.hockeyprospectus.com</t>
  </si>
  <si>
    <t>Point Shares from Justin Kubatko and Hockey Reference http://www.hockey-reference.com</t>
  </si>
  <si>
    <t>Expected Goals stats from Nick Abe and Xtra Hockey Stats http://xtrahockeystats.com</t>
  </si>
  <si>
    <t>Off-ice Corsi components from David Johnson and Puckalytics http://www.puckalytics.com</t>
  </si>
  <si>
    <t>Faceoff stats (NSPF) from Craig Tabita and Puck Base http://www.puckbase.com</t>
  </si>
  <si>
    <t>Passes, DIA, NetPen, GVS from Rob Vollman and Hockey Abstract http://www.hockeyabstract.com</t>
  </si>
  <si>
    <t>Some formulas are from Michael Parkatti (Adj Corsi. Expected Goals) and Scott Reynolds (IPP)</t>
  </si>
  <si>
    <t>Additional data can either be calculated from what's included, or found at one of the sites above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</si>
</sst>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0.0"/>
    <numFmt numFmtId="165" formatCode="0.0%"/>
    <numFmt numFmtId="166" formatCode="#.00"/>
    <numFmt numFmtId="167" formatCode="#.000"/>
  </numFmts>
  <fonts count="8">
    <font>
      <sz val="10.0"/>
      <color rgb="FF000000"/>
      <name val="Arial"/>
      <scheme val="minor"/>
    </font>
    <font>
      <b/>
      <sz val="8.0"/>
      <color rgb="FF000000"/>
      <name val="Arial"/>
    </font>
    <font>
      <b/>
      <sz val="8.0"/>
      <color theme="1"/>
      <name val="Arial"/>
    </font>
    <font>
      <color theme="1"/>
      <name val="Arial"/>
      <scheme val="minor"/>
    </font>
    <font>
      <sz val="10.0"/>
      <color theme="1"/>
      <name val="Arial"/>
    </font>
    <font>
      <sz val="10.0"/>
      <color rgb="FF000000"/>
      <name val="Arial"/>
    </font>
    <font>
      <b/>
      <sz val="11.0"/>
      <color rgb="FF000000"/>
      <name val="Calibri"/>
    </font>
    <font>
      <i/>
      <sz val="10.0"/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shrinkToFit="0" textRotation="66" vertical="bottom" wrapText="0"/>
    </xf>
    <xf borderId="0" fillId="0" fontId="1" numFmtId="1" xfId="0" applyAlignment="1" applyFont="1" applyNumberFormat="1">
      <alignment horizontal="center" shrinkToFit="0" textRotation="66" vertical="bottom" wrapText="0"/>
    </xf>
    <xf borderId="0" fillId="0" fontId="2" numFmtId="0" xfId="0" applyAlignment="1" applyFont="1">
      <alignment horizontal="center" shrinkToFit="0" textRotation="66" vertical="bottom" wrapText="0"/>
    </xf>
    <xf borderId="0" fillId="0" fontId="1" numFmtId="164" xfId="0" applyAlignment="1" applyFont="1" applyNumberFormat="1">
      <alignment horizontal="center" shrinkToFit="0" textRotation="66" vertical="bottom" wrapText="0"/>
    </xf>
    <xf borderId="0" fillId="0" fontId="2" numFmtId="164" xfId="0" applyAlignment="1" applyFont="1" applyNumberFormat="1">
      <alignment horizontal="center" shrinkToFit="0" textRotation="66" vertical="bottom" wrapText="0"/>
    </xf>
    <xf borderId="0" fillId="0" fontId="2" numFmtId="2" xfId="0" applyAlignment="1" applyFont="1" applyNumberFormat="1">
      <alignment horizontal="center" shrinkToFit="0" textRotation="66" vertical="bottom" wrapText="0"/>
    </xf>
    <xf borderId="0" fillId="0" fontId="3" numFmtId="0" xfId="0" applyFont="1"/>
    <xf borderId="0" fillId="0" fontId="4" numFmtId="0" xfId="0" applyAlignment="1" applyFont="1">
      <alignment shrinkToFit="0" vertical="bottom" wrapText="0"/>
    </xf>
    <xf borderId="0" fillId="0" fontId="4" numFmtId="0" xfId="0" applyAlignment="1" applyFont="1">
      <alignment shrinkToFit="0" vertical="bottom" wrapText="1"/>
    </xf>
    <xf borderId="0" fillId="0" fontId="5" numFmtId="165" xfId="0" applyAlignment="1" applyFont="1" applyNumberFormat="1">
      <alignment horizontal="right" shrinkToFit="0" vertical="bottom" wrapText="0"/>
    </xf>
    <xf borderId="0" fillId="0" fontId="5" numFmtId="164" xfId="0" applyAlignment="1" applyFont="1" applyNumberFormat="1">
      <alignment horizontal="right" shrinkToFit="0" vertical="bottom" wrapText="0"/>
    </xf>
    <xf borderId="0" fillId="0" fontId="5" numFmtId="1" xfId="0" applyAlignment="1" applyFont="1" applyNumberFormat="1">
      <alignment horizontal="right" shrinkToFit="0" vertical="bottom" wrapText="0"/>
    </xf>
    <xf borderId="0" fillId="0" fontId="4" numFmtId="165" xfId="0" applyAlignment="1" applyFont="1" applyNumberFormat="1">
      <alignment shrinkToFit="0" vertical="bottom" wrapText="0"/>
    </xf>
    <xf borderId="0" fillId="0" fontId="4" numFmtId="164" xfId="0" applyAlignment="1" applyFont="1" applyNumberFormat="1">
      <alignment shrinkToFit="0" vertical="bottom" wrapText="0"/>
    </xf>
    <xf borderId="0" fillId="0" fontId="5" numFmtId="9" xfId="0" applyAlignment="1" applyFont="1" applyNumberFormat="1">
      <alignment horizontal="right" shrinkToFit="0" vertical="bottom" wrapText="0"/>
    </xf>
    <xf borderId="0" fillId="0" fontId="5" numFmtId="2" xfId="0" applyAlignment="1" applyFont="1" applyNumberFormat="1">
      <alignment shrinkToFit="0" vertical="bottom" wrapText="0"/>
    </xf>
    <xf borderId="0" fillId="0" fontId="5" numFmtId="1" xfId="0" applyAlignment="1" applyFont="1" applyNumberFormat="1">
      <alignment shrinkToFit="0" vertical="bottom" wrapText="0"/>
    </xf>
    <xf borderId="0" fillId="0" fontId="4" numFmtId="2" xfId="0" applyAlignment="1" applyFont="1" applyNumberFormat="1">
      <alignment shrinkToFit="0" vertical="bottom" wrapText="0"/>
    </xf>
    <xf borderId="0" fillId="0" fontId="4" numFmtId="0" xfId="0" applyFont="1"/>
    <xf borderId="0" fillId="0" fontId="5" numFmtId="0" xfId="0" applyAlignment="1" applyFont="1">
      <alignment horizontal="left" shrinkToFit="0" vertical="bottom" wrapText="0"/>
    </xf>
    <xf borderId="0" fillId="0" fontId="1" numFmtId="2" xfId="0" applyAlignment="1" applyFont="1" applyNumberFormat="1">
      <alignment horizontal="center" shrinkToFit="0" textRotation="66" vertical="bottom" wrapText="0"/>
    </xf>
    <xf borderId="0" fillId="0" fontId="2" numFmtId="1" xfId="0" applyAlignment="1" applyFont="1" applyNumberFormat="1">
      <alignment horizontal="center" shrinkToFit="0" textRotation="66" vertical="bottom" wrapText="0"/>
    </xf>
    <xf borderId="0" fillId="0" fontId="2" numFmtId="166" xfId="0" applyAlignment="1" applyFont="1" applyNumberFormat="1">
      <alignment horizontal="center" shrinkToFit="0" textRotation="66" vertical="bottom" wrapText="0"/>
    </xf>
    <xf borderId="0" fillId="0" fontId="5" numFmtId="0" xfId="0" applyAlignment="1" applyFont="1">
      <alignment horizontal="right" shrinkToFit="0" vertical="bottom" wrapText="0"/>
    </xf>
    <xf borderId="0" fillId="0" fontId="5" numFmtId="2" xfId="0" applyAlignment="1" applyFont="1" applyNumberFormat="1">
      <alignment horizontal="right" shrinkToFit="0" vertical="bottom" wrapText="0"/>
    </xf>
    <xf borderId="0" fillId="0" fontId="4" numFmtId="1" xfId="0" applyAlignment="1" applyFont="1" applyNumberFormat="1">
      <alignment shrinkToFit="0" vertical="bottom" wrapText="0"/>
    </xf>
    <xf borderId="0" fillId="0" fontId="4" numFmtId="166" xfId="0" applyAlignment="1" applyFont="1" applyNumberFormat="1">
      <alignment shrinkToFit="0" vertical="bottom" wrapText="1"/>
    </xf>
    <xf borderId="0" fillId="0" fontId="4" numFmtId="167" xfId="0" applyAlignment="1" applyFont="1" applyNumberFormat="1">
      <alignment shrinkToFit="0" vertical="bottom" wrapText="0"/>
    </xf>
    <xf borderId="0" fillId="0" fontId="5" numFmtId="164" xfId="0" applyAlignment="1" applyFont="1" applyNumberFormat="1">
      <alignment shrinkToFit="0" vertical="bottom" wrapText="0"/>
    </xf>
    <xf borderId="0" fillId="0" fontId="4" numFmtId="164" xfId="0" applyAlignment="1" applyFont="1" applyNumberFormat="1">
      <alignment shrinkToFit="0" vertical="bottom" wrapText="1"/>
    </xf>
    <xf borderId="0" fillId="0" fontId="6" numFmtId="0" xfId="0" applyAlignment="1" applyFont="1">
      <alignment shrinkToFit="0" vertical="bottom" wrapText="0"/>
    </xf>
    <xf borderId="0" fillId="0" fontId="7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.75"/>
    <col customWidth="1" min="2" max="2" width="10.5"/>
    <col customWidth="1" min="3" max="3" width="23.75"/>
    <col customWidth="1" min="4" max="4" width="4.75"/>
    <col customWidth="1" min="5" max="6" width="6.0"/>
    <col customWidth="1" min="7" max="7" width="4.13"/>
    <col customWidth="1" min="8" max="8" width="4.5"/>
    <col customWidth="1" min="9" max="9" width="3.75"/>
    <col customWidth="1" min="10" max="10" width="5.5"/>
    <col customWidth="1" min="11" max="11" width="5.38"/>
    <col customWidth="1" min="12" max="12" width="5.5"/>
    <col customWidth="1" min="13" max="13" width="4.13"/>
    <col customWidth="1" min="14" max="14" width="5.5"/>
    <col customWidth="1" min="15" max="15" width="15.63"/>
    <col customWidth="1" min="16" max="16" width="18.13"/>
    <col customWidth="1" min="17" max="17" width="6.38"/>
    <col customWidth="1" min="18" max="18" width="15.25"/>
    <col customWidth="1" min="19" max="19" width="9.75"/>
    <col customWidth="1" hidden="1" min="20" max="22" width="11.0"/>
    <col customWidth="1" min="23" max="23" width="4.13"/>
    <col customWidth="1" min="24" max="25" width="3.75"/>
    <col customWidth="1" min="26" max="26" width="4.0"/>
    <col customWidth="1" min="27" max="27" width="4.38"/>
    <col customWidth="1" min="28" max="28" width="4.13"/>
    <col customWidth="1" min="29" max="29" width="4.5"/>
    <col customWidth="1" min="30" max="30" width="5.38"/>
    <col customWidth="1" min="31" max="31" width="5.5"/>
    <col customWidth="1" min="32" max="32" width="7.88"/>
    <col customWidth="1" min="33" max="33" width="6.88"/>
    <col customWidth="1" min="34" max="35" width="7.13"/>
    <col customWidth="1" min="36" max="36" width="5.5"/>
    <col customWidth="1" min="37" max="38" width="5.13"/>
    <col customWidth="1" min="39" max="39" width="5.38"/>
    <col customWidth="1" min="40" max="40" width="5.13"/>
    <col customWidth="1" min="41" max="42" width="6.88"/>
    <col customWidth="1" min="43" max="43" width="7.88"/>
    <col customWidth="1" min="44" max="44" width="5.5"/>
    <col customWidth="1" min="45" max="45" width="4.5"/>
    <col customWidth="1" min="46" max="46" width="7.88"/>
    <col customWidth="1" min="47" max="47" width="5.88"/>
    <col customWidth="1" min="48" max="48" width="6.0"/>
    <col customWidth="1" min="49" max="58" width="4.5"/>
    <col customWidth="1" min="59" max="59" width="4.88"/>
    <col customWidth="1" min="60" max="64" width="5.13"/>
    <col customWidth="1" min="65" max="65" width="4.5"/>
    <col customWidth="1" min="66" max="66" width="5.0"/>
    <col customWidth="1" min="67" max="67" width="4.88"/>
    <col customWidth="1" min="68" max="68" width="4.75"/>
    <col customWidth="1" min="69" max="69" width="5.13"/>
    <col customWidth="1" min="70" max="70" width="5.0"/>
    <col customWidth="1" min="71" max="71" width="4.5"/>
    <col customWidth="1" min="72" max="72" width="5.75"/>
    <col customWidth="1" min="73" max="73" width="4.38"/>
    <col customWidth="1" min="74" max="74" width="4.5"/>
    <col customWidth="1" min="75" max="75" width="6.25"/>
    <col customWidth="1" min="76" max="76" width="5.25"/>
    <col customWidth="1" min="77" max="77" width="4.0"/>
    <col customWidth="1" min="78" max="78" width="4.5"/>
    <col customWidth="1" min="79" max="79" width="4.75"/>
    <col customWidth="1" min="80" max="82" width="4.38"/>
    <col customWidth="1" min="83" max="83" width="6.25"/>
    <col customWidth="1" min="84" max="84" width="5.13"/>
    <col customWidth="1" min="85" max="85" width="4.75"/>
    <col customWidth="1" min="86" max="86" width="5.13"/>
    <col customWidth="1" min="87" max="87" width="5.75"/>
    <col customWidth="1" min="88" max="89" width="4.38"/>
    <col customWidth="1" min="90" max="90" width="6.25"/>
    <col customWidth="1" min="91" max="91" width="5.13"/>
    <col customWidth="1" min="92" max="92" width="4.75"/>
    <col customWidth="1" min="93" max="93" width="5.13"/>
    <col customWidth="1" min="94" max="95" width="5.75"/>
    <col customWidth="1" min="96" max="96" width="4.38"/>
    <col customWidth="1" min="97" max="98" width="5.13"/>
    <col customWidth="1" min="99" max="99" width="5.75"/>
    <col customWidth="1" min="100" max="100" width="5.13"/>
    <col customWidth="1" min="101" max="102" width="4.88"/>
    <col customWidth="1" min="103" max="103" width="5.13"/>
    <col customWidth="1" min="104" max="105" width="5.75"/>
    <col customWidth="1" min="106" max="106" width="6.0"/>
    <col customWidth="1" min="107" max="107" width="5.13"/>
    <col customWidth="1" min="108" max="109" width="5.25"/>
    <col customWidth="1" min="110" max="110" width="5.75"/>
    <col customWidth="1" min="111" max="111" width="5.13"/>
    <col customWidth="1" min="112" max="113" width="5.25"/>
    <col customWidth="1" min="114" max="114" width="5.75"/>
    <col customWidth="1" min="115" max="117" width="6.13"/>
    <col customWidth="1" min="118" max="118" width="5.13"/>
    <col customWidth="1" min="119" max="120" width="5.25"/>
    <col customWidth="1" min="121" max="121" width="4.75"/>
    <col customWidth="1" min="122" max="122" width="4.38"/>
    <col customWidth="1" min="123" max="123" width="40.38"/>
    <col customWidth="1" min="124" max="126" width="6.63"/>
    <col customWidth="1" min="127" max="128" width="6.13"/>
    <col customWidth="1" min="129" max="129" width="5.75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3" t="s">
        <v>14</v>
      </c>
      <c r="P1" s="3" t="s">
        <v>15</v>
      </c>
      <c r="Q1" s="3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4" t="s">
        <v>33</v>
      </c>
      <c r="AI1" s="4" t="s">
        <v>34</v>
      </c>
      <c r="AJ1" s="1" t="s">
        <v>35</v>
      </c>
      <c r="AK1" s="1" t="s">
        <v>36</v>
      </c>
      <c r="AL1" s="4" t="s">
        <v>37</v>
      </c>
      <c r="AM1" s="2" t="s">
        <v>38</v>
      </c>
      <c r="AN1" s="4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4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5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2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6" t="s">
        <v>103</v>
      </c>
      <c r="DA1" s="6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6" t="s">
        <v>117</v>
      </c>
      <c r="DO1" s="6" t="s">
        <v>118</v>
      </c>
      <c r="DP1" s="6" t="s">
        <v>119</v>
      </c>
      <c r="DQ1" s="6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6" t="s">
        <v>125</v>
      </c>
      <c r="DW1" s="6" t="s">
        <v>126</v>
      </c>
      <c r="DX1" s="6" t="s">
        <v>127</v>
      </c>
      <c r="DY1" s="6" t="s">
        <v>128</v>
      </c>
    </row>
    <row r="2" ht="12.75" customHeight="1">
      <c r="A2" s="7">
        <v>8.0</v>
      </c>
      <c r="B2" s="7" t="s">
        <v>129</v>
      </c>
      <c r="C2" s="7" t="s">
        <v>130</v>
      </c>
      <c r="D2" s="7" t="s">
        <v>131</v>
      </c>
      <c r="E2" s="7" t="s">
        <v>132</v>
      </c>
      <c r="F2" s="7" t="s">
        <v>132</v>
      </c>
      <c r="G2" s="7">
        <v>74.0</v>
      </c>
      <c r="H2" s="7">
        <v>218.0</v>
      </c>
      <c r="I2" s="7" t="s">
        <v>133</v>
      </c>
      <c r="J2" s="7">
        <v>2005.0</v>
      </c>
      <c r="K2" s="7">
        <v>2.0</v>
      </c>
      <c r="L2" s="7">
        <v>42.0</v>
      </c>
      <c r="M2" s="8"/>
      <c r="N2" s="8">
        <f t="shared" ref="N2:N899" si="1">ROUNDDOWN((DATE(2016,2,1)-DATE(LEFT(B2,4),LEFT(RIGHT(B2,5),2),RIGHT(B2,2)))/365,0)</f>
        <v>28</v>
      </c>
      <c r="O2" s="7" t="s">
        <v>134</v>
      </c>
      <c r="P2" s="7" t="s">
        <v>135</v>
      </c>
      <c r="Q2" s="8" t="s">
        <v>136</v>
      </c>
      <c r="R2" s="7" t="s">
        <v>136</v>
      </c>
      <c r="S2" s="9" t="s">
        <v>137</v>
      </c>
      <c r="T2" s="9">
        <v>81.0</v>
      </c>
      <c r="U2" s="9" t="s">
        <v>138</v>
      </c>
      <c r="V2" s="9" t="s">
        <v>138</v>
      </c>
      <c r="W2" s="7">
        <v>82.0</v>
      </c>
      <c r="X2" s="7">
        <v>19.0</v>
      </c>
      <c r="Y2" s="7">
        <v>23.0</v>
      </c>
      <c r="Z2" s="7">
        <v>17.0</v>
      </c>
      <c r="AA2" s="7">
        <v>42.0</v>
      </c>
      <c r="AB2" s="7">
        <v>-16.0</v>
      </c>
      <c r="AC2" s="7">
        <v>155.0</v>
      </c>
      <c r="AD2" s="7">
        <v>53.0</v>
      </c>
      <c r="AE2" s="7">
        <v>31.0</v>
      </c>
      <c r="AF2" s="10">
        <f t="shared" ref="AF2:AF899" si="2">IF(AC2&gt;0,X2/AC2,0)</f>
        <v>0.1225806452</v>
      </c>
      <c r="AG2" s="10">
        <f t="shared" ref="AG2:AG899" si="3">IF(SUM(AC2:AE2)&gt;0,X2/SUM(AC2:AE2),0)</f>
        <v>0.07949790795</v>
      </c>
      <c r="AH2" s="7">
        <v>90703.0</v>
      </c>
      <c r="AI2" s="11">
        <f t="shared" ref="AI2:AI899" si="4">AH2/W2/60</f>
        <v>18.43556911</v>
      </c>
      <c r="AJ2" s="7">
        <v>1997.0</v>
      </c>
      <c r="AK2" s="11">
        <f t="shared" ref="AK2:AK899" si="5">AJ2/W2</f>
        <v>24.35365854</v>
      </c>
      <c r="AL2" s="11">
        <f t="shared" ref="AL2:AL899" si="6">AH2/AJ2</f>
        <v>45.41962944</v>
      </c>
      <c r="AM2" s="12">
        <v>162.0</v>
      </c>
      <c r="AN2" s="11">
        <f t="shared" ref="AN2:AN899" si="7">AM2/AH2*60*60</f>
        <v>6.429776303</v>
      </c>
      <c r="AO2" s="10" t="s">
        <v>139</v>
      </c>
      <c r="AP2" s="10" t="s">
        <v>140</v>
      </c>
      <c r="AQ2" s="10" t="s">
        <v>141</v>
      </c>
      <c r="AR2" s="7">
        <v>5.0</v>
      </c>
      <c r="AS2" s="7">
        <v>9.0</v>
      </c>
      <c r="AT2" s="13">
        <f t="shared" ref="AT2:AT899" si="8">AR2/MAX(1,(AR2+AS2))</f>
        <v>0.3571428571</v>
      </c>
      <c r="AU2" s="8"/>
      <c r="AV2" s="8"/>
      <c r="AW2" s="8">
        <v>6.0</v>
      </c>
      <c r="AX2" s="8">
        <v>0.0</v>
      </c>
      <c r="AY2" s="8">
        <v>8.0</v>
      </c>
      <c r="AZ2" s="8">
        <v>5.0</v>
      </c>
      <c r="BA2" s="7">
        <v>138.0</v>
      </c>
      <c r="BB2" s="7">
        <v>207.0</v>
      </c>
      <c r="BC2" s="7">
        <v>44.0</v>
      </c>
      <c r="BD2" s="7">
        <v>53.0</v>
      </c>
      <c r="BE2" s="7">
        <v>29.0</v>
      </c>
      <c r="BF2" s="7">
        <v>23.0</v>
      </c>
      <c r="BG2" s="14">
        <f t="shared" ref="BG2:BG899" si="9">BA2/AH2*60*60</f>
        <v>5.477216851</v>
      </c>
      <c r="BH2" s="11">
        <f t="shared" ref="BH2:BH899" si="10">BB2/AH2*60*60</f>
        <v>8.215825276</v>
      </c>
      <c r="BI2" s="11">
        <f t="shared" ref="BI2:BI899" si="11">BC2/AH2*60*60</f>
        <v>1.746358996</v>
      </c>
      <c r="BJ2" s="11">
        <f t="shared" ref="BJ2:BJ899" si="12">BD2/AH2*60*60</f>
        <v>2.10356879</v>
      </c>
      <c r="BK2" s="11">
        <f t="shared" ref="BK2:BK899" si="13">BE2/AH2*60*60</f>
        <v>1.151009338</v>
      </c>
      <c r="BL2" s="11">
        <f t="shared" ref="BL2:BL899" si="14">BF2/AH2*60*60</f>
        <v>0.9128694751</v>
      </c>
      <c r="BM2" s="7">
        <v>120.0</v>
      </c>
      <c r="BN2" s="7">
        <v>45.0</v>
      </c>
      <c r="BO2" s="7">
        <v>4.0</v>
      </c>
      <c r="BP2" s="7">
        <v>1.0</v>
      </c>
      <c r="BQ2" s="7">
        <v>0.0</v>
      </c>
      <c r="BR2" s="7">
        <v>0.0</v>
      </c>
      <c r="BS2" s="9">
        <f t="shared" ref="BS2:BS899" si="15">BB2+BC2+BM2+BO2</f>
        <v>375</v>
      </c>
      <c r="BT2" s="14">
        <v>-6.6298</v>
      </c>
      <c r="BW2" s="15" t="str">
        <f t="shared" ref="BW2:BW899" si="16">IF(BU2=""," ",BV2/BU2)</f>
        <v> </v>
      </c>
      <c r="BY2" s="7">
        <v>3.0</v>
      </c>
      <c r="BZ2" s="7">
        <v>0.0</v>
      </c>
      <c r="CA2" s="7">
        <v>4.0</v>
      </c>
      <c r="CB2" s="7">
        <v>1.0</v>
      </c>
      <c r="CC2" s="7">
        <v>2.0</v>
      </c>
      <c r="CD2" s="7">
        <v>3.0</v>
      </c>
      <c r="CE2" s="7">
        <v>2.0</v>
      </c>
      <c r="CF2" s="7">
        <v>4.0</v>
      </c>
      <c r="CG2" s="7">
        <v>1.0</v>
      </c>
      <c r="CH2" s="7">
        <v>0.0</v>
      </c>
      <c r="CI2" s="7">
        <v>7.0</v>
      </c>
      <c r="CJ2" s="7">
        <v>0.0</v>
      </c>
      <c r="CK2" s="7">
        <v>0.0</v>
      </c>
      <c r="CL2" s="15">
        <f t="shared" ref="CL2:CL899" si="17">CK2/MAX(1,CJ2)</f>
        <v>0</v>
      </c>
      <c r="CM2" s="7">
        <v>2.7</v>
      </c>
      <c r="CN2" s="7">
        <v>1.1</v>
      </c>
      <c r="CO2" s="7">
        <v>3.8</v>
      </c>
      <c r="CP2" s="16">
        <f t="shared" ref="CP2:CP899" si="18">CO2/W2</f>
        <v>0.04634146341</v>
      </c>
      <c r="CQ2" s="16">
        <f t="shared" ref="CQ2:CQ899" si="19">CO2/AH2*60*60</f>
        <v>0.1508219133</v>
      </c>
      <c r="CR2" s="17">
        <v>5.0</v>
      </c>
      <c r="CS2" s="14">
        <v>34.7</v>
      </c>
      <c r="CT2" s="14">
        <v>29.5</v>
      </c>
      <c r="CU2" s="14">
        <v>-11.8</v>
      </c>
      <c r="CV2" s="14">
        <v>2.9</v>
      </c>
      <c r="CW2" s="14">
        <v>1.4</v>
      </c>
      <c r="CX2" s="14">
        <v>0.0</v>
      </c>
      <c r="CY2" s="14">
        <v>4.3</v>
      </c>
      <c r="CZ2" s="18">
        <f t="shared" ref="CZ2:CZ899" si="20">CY2/W2</f>
        <v>0.05243902439</v>
      </c>
      <c r="DA2" s="18">
        <f t="shared" ref="DA2:DA899" si="21">CY2/AH2*60*60</f>
        <v>0.1706669019</v>
      </c>
      <c r="DB2" s="14">
        <v>24.4516</v>
      </c>
      <c r="DC2" s="7">
        <v>1.0</v>
      </c>
      <c r="DD2" s="7">
        <v>1.0</v>
      </c>
      <c r="DE2" s="7">
        <v>7.0</v>
      </c>
      <c r="DF2" s="7">
        <v>44.0</v>
      </c>
      <c r="DG2" s="7">
        <v>19.0</v>
      </c>
      <c r="DH2" s="7">
        <v>12.0</v>
      </c>
      <c r="DI2" s="7">
        <v>20.0</v>
      </c>
      <c r="DJ2" s="7">
        <v>22.0</v>
      </c>
      <c r="DK2" s="7">
        <v>14.0</v>
      </c>
      <c r="DL2" s="7">
        <v>2.0</v>
      </c>
      <c r="DM2" s="7">
        <v>66.0</v>
      </c>
      <c r="DN2" s="9">
        <v>2.0</v>
      </c>
      <c r="DO2" s="9">
        <v>2.0</v>
      </c>
      <c r="DP2" s="9">
        <v>4.0</v>
      </c>
      <c r="DQ2" s="8">
        <v>186.0</v>
      </c>
      <c r="DR2" s="8">
        <v>0.0</v>
      </c>
      <c r="DS2" s="8"/>
      <c r="DT2" s="19">
        <v>2.25</v>
      </c>
      <c r="DU2" s="8">
        <v>1.8</v>
      </c>
      <c r="DV2" s="8">
        <v>1.8</v>
      </c>
      <c r="DW2" s="8">
        <v>0.0</v>
      </c>
      <c r="DX2" s="8">
        <v>0.0</v>
      </c>
      <c r="DY2" s="14">
        <f t="shared" ref="DY2:DY899" si="22">CY2-(1/0.47)*(DV2-0.55*(DQ2/186))</f>
        <v>1.640425532</v>
      </c>
    </row>
    <row r="3" ht="12.75" customHeight="1">
      <c r="A3" s="7">
        <v>55.0</v>
      </c>
      <c r="B3" s="7" t="s">
        <v>142</v>
      </c>
      <c r="C3" s="7" t="s">
        <v>143</v>
      </c>
      <c r="D3" s="7" t="s">
        <v>144</v>
      </c>
      <c r="E3" s="7" t="s">
        <v>132</v>
      </c>
      <c r="F3" s="7" t="s">
        <v>132</v>
      </c>
      <c r="G3" s="7">
        <v>70.0</v>
      </c>
      <c r="H3" s="7">
        <v>208.0</v>
      </c>
      <c r="I3" s="7" t="s">
        <v>145</v>
      </c>
      <c r="M3" s="8" t="s">
        <v>146</v>
      </c>
      <c r="N3" s="8">
        <f t="shared" si="1"/>
        <v>24</v>
      </c>
      <c r="O3" s="7" t="s">
        <v>147</v>
      </c>
      <c r="P3" s="7" t="s">
        <v>148</v>
      </c>
      <c r="Q3" s="8" t="s">
        <v>149</v>
      </c>
      <c r="R3" s="7" t="s">
        <v>149</v>
      </c>
      <c r="S3" s="9" t="s">
        <v>150</v>
      </c>
      <c r="T3" s="9">
        <v>19.0</v>
      </c>
      <c r="U3" s="9" t="s">
        <v>138</v>
      </c>
      <c r="V3" s="9" t="s">
        <v>138</v>
      </c>
      <c r="W3" s="7">
        <v>19.0</v>
      </c>
      <c r="X3" s="7">
        <v>0.0</v>
      </c>
      <c r="Y3" s="7">
        <v>1.0</v>
      </c>
      <c r="Z3" s="7">
        <v>1.0</v>
      </c>
      <c r="AA3" s="7">
        <v>1.0</v>
      </c>
      <c r="AB3" s="7">
        <v>-4.0</v>
      </c>
      <c r="AC3" s="7">
        <v>18.0</v>
      </c>
      <c r="AD3" s="7">
        <v>6.0</v>
      </c>
      <c r="AF3" s="10">
        <f t="shared" si="2"/>
        <v>0</v>
      </c>
      <c r="AG3" s="10">
        <f t="shared" si="3"/>
        <v>0</v>
      </c>
      <c r="AH3" s="7">
        <v>11277.0</v>
      </c>
      <c r="AI3" s="11">
        <f t="shared" si="4"/>
        <v>9.892105263</v>
      </c>
      <c r="AJ3" s="7">
        <v>278.0</v>
      </c>
      <c r="AK3" s="11">
        <f t="shared" si="5"/>
        <v>14.63157895</v>
      </c>
      <c r="AL3" s="11">
        <f t="shared" si="6"/>
        <v>40.5647482</v>
      </c>
      <c r="AM3" s="12">
        <v>0.0</v>
      </c>
      <c r="AN3" s="11">
        <f t="shared" si="7"/>
        <v>0</v>
      </c>
      <c r="AO3" s="10" t="s">
        <v>151</v>
      </c>
      <c r="AP3" s="10" t="s">
        <v>152</v>
      </c>
      <c r="AQ3" s="10" t="s">
        <v>152</v>
      </c>
      <c r="AR3" s="7">
        <v>60.0</v>
      </c>
      <c r="AS3" s="7">
        <v>76.0</v>
      </c>
      <c r="AT3" s="13">
        <f t="shared" si="8"/>
        <v>0.4411764706</v>
      </c>
      <c r="AU3" s="8"/>
      <c r="AV3" s="8"/>
      <c r="AW3" s="8">
        <v>99.0</v>
      </c>
      <c r="AX3" s="8">
        <v>49.0</v>
      </c>
      <c r="AY3" s="8">
        <v>37.0</v>
      </c>
      <c r="AZ3" s="8">
        <v>11.0</v>
      </c>
      <c r="BB3" s="7">
        <v>52.0</v>
      </c>
      <c r="BC3" s="7">
        <v>4.0</v>
      </c>
      <c r="BD3" s="7">
        <v>6.0</v>
      </c>
      <c r="BE3" s="7">
        <v>4.0</v>
      </c>
      <c r="BF3" s="7">
        <v>1.0</v>
      </c>
      <c r="BG3" s="14">
        <f t="shared" si="9"/>
        <v>0</v>
      </c>
      <c r="BH3" s="11">
        <f t="shared" si="10"/>
        <v>16.60015962</v>
      </c>
      <c r="BI3" s="11">
        <f t="shared" si="11"/>
        <v>1.276935355</v>
      </c>
      <c r="BJ3" s="11">
        <f t="shared" si="12"/>
        <v>1.915403033</v>
      </c>
      <c r="BK3" s="11">
        <f t="shared" si="13"/>
        <v>1.276935355</v>
      </c>
      <c r="BL3" s="11">
        <f t="shared" si="14"/>
        <v>0.3192338388</v>
      </c>
      <c r="BM3" s="7">
        <v>8.0</v>
      </c>
      <c r="BN3" s="7">
        <v>4.0</v>
      </c>
      <c r="BO3" s="7">
        <v>0.0</v>
      </c>
      <c r="BP3" s="7">
        <v>0.0</v>
      </c>
      <c r="BQ3" s="7">
        <v>0.0</v>
      </c>
      <c r="BR3" s="7">
        <v>0.0</v>
      </c>
      <c r="BS3" s="9">
        <f t="shared" si="15"/>
        <v>64</v>
      </c>
      <c r="BT3" s="14">
        <v>0.0</v>
      </c>
      <c r="BW3" s="15" t="str">
        <f t="shared" si="16"/>
        <v> </v>
      </c>
      <c r="BY3" s="7">
        <v>0.0</v>
      </c>
      <c r="BZ3" s="7">
        <v>0.0</v>
      </c>
      <c r="CA3" s="7">
        <v>0.0</v>
      </c>
      <c r="CB3" s="7">
        <v>0.0</v>
      </c>
      <c r="CC3" s="7">
        <v>0.0</v>
      </c>
      <c r="CD3" s="7">
        <v>0.0</v>
      </c>
      <c r="CE3" s="7">
        <v>0.0</v>
      </c>
      <c r="CF3" s="7">
        <v>0.0</v>
      </c>
      <c r="CG3" s="7">
        <v>0.0</v>
      </c>
      <c r="CH3" s="7">
        <v>0.0</v>
      </c>
      <c r="CI3" s="7">
        <v>0.0</v>
      </c>
      <c r="CJ3" s="7">
        <v>0.0</v>
      </c>
      <c r="CK3" s="7">
        <v>0.0</v>
      </c>
      <c r="CL3" s="15">
        <f t="shared" si="17"/>
        <v>0</v>
      </c>
      <c r="CM3" s="7">
        <v>-0.4</v>
      </c>
      <c r="CN3" s="7">
        <v>0.0</v>
      </c>
      <c r="CO3" s="7">
        <v>-0.4</v>
      </c>
      <c r="CP3" s="16">
        <f t="shared" si="18"/>
        <v>-0.02105263158</v>
      </c>
      <c r="CQ3" s="16">
        <f t="shared" si="19"/>
        <v>-0.1276935355</v>
      </c>
      <c r="CR3" s="17">
        <v>2.0</v>
      </c>
      <c r="CS3" s="14">
        <v>3.5</v>
      </c>
      <c r="CT3" s="14">
        <v>4.8</v>
      </c>
      <c r="CU3" s="14">
        <v>-4.7</v>
      </c>
      <c r="CV3" s="14">
        <v>-1.2</v>
      </c>
      <c r="CW3" s="14">
        <v>0.30000000000000004</v>
      </c>
      <c r="CX3" s="14">
        <v>0.0</v>
      </c>
      <c r="CY3" s="14">
        <v>-0.9</v>
      </c>
      <c r="CZ3" s="18">
        <f t="shared" si="20"/>
        <v>-0.04736842105</v>
      </c>
      <c r="DA3" s="18">
        <f t="shared" si="21"/>
        <v>-0.2873104549</v>
      </c>
      <c r="DB3" s="14">
        <v>28.5</v>
      </c>
      <c r="DC3" s="7">
        <v>0.0</v>
      </c>
      <c r="DD3" s="7">
        <v>0.0</v>
      </c>
      <c r="DE3" s="7">
        <v>0.0</v>
      </c>
      <c r="DF3" s="7">
        <v>6.0</v>
      </c>
      <c r="DG3" s="7">
        <v>3.0</v>
      </c>
      <c r="DH3" s="7">
        <v>0.0</v>
      </c>
      <c r="DI3" s="7">
        <v>2.0</v>
      </c>
      <c r="DJ3" s="7">
        <v>3.0</v>
      </c>
      <c r="DK3" s="7">
        <v>2.0</v>
      </c>
      <c r="DL3" s="7">
        <v>0.0</v>
      </c>
      <c r="DM3" s="7">
        <v>8.0</v>
      </c>
      <c r="DN3" s="9">
        <v>0.0</v>
      </c>
      <c r="DO3" s="9">
        <v>0.0</v>
      </c>
      <c r="DP3" s="9">
        <v>0.0</v>
      </c>
      <c r="DQ3" s="8">
        <v>40.0</v>
      </c>
      <c r="DR3" s="8">
        <v>0.0</v>
      </c>
      <c r="DS3" s="8"/>
      <c r="DT3" s="19">
        <v>0.6930000000000001</v>
      </c>
      <c r="DU3" s="8">
        <v>0.793</v>
      </c>
      <c r="DV3" s="8">
        <v>0.17</v>
      </c>
      <c r="DW3" s="8">
        <v>0.0</v>
      </c>
      <c r="DX3" s="8">
        <v>0.0</v>
      </c>
      <c r="DY3" s="14">
        <f t="shared" si="22"/>
        <v>-1.010043468</v>
      </c>
    </row>
    <row r="4" ht="12.75" customHeight="1">
      <c r="A4" s="7">
        <v>51.0</v>
      </c>
      <c r="B4" s="7" t="s">
        <v>153</v>
      </c>
      <c r="C4" s="7" t="s">
        <v>154</v>
      </c>
      <c r="D4" s="7" t="s">
        <v>155</v>
      </c>
      <c r="E4" s="7" t="s">
        <v>132</v>
      </c>
      <c r="F4" s="7" t="s">
        <v>132</v>
      </c>
      <c r="G4" s="7">
        <v>72.0</v>
      </c>
      <c r="H4" s="7">
        <v>202.0</v>
      </c>
      <c r="I4" s="7" t="s">
        <v>133</v>
      </c>
      <c r="J4" s="7">
        <v>2010.0</v>
      </c>
      <c r="K4" s="7">
        <v>5.0</v>
      </c>
      <c r="L4" s="7">
        <v>140.0</v>
      </c>
      <c r="M4" s="8" t="s">
        <v>146</v>
      </c>
      <c r="N4" s="8">
        <f t="shared" si="1"/>
        <v>23</v>
      </c>
      <c r="O4" s="7" t="s">
        <v>156</v>
      </c>
      <c r="P4" s="7" t="s">
        <v>157</v>
      </c>
      <c r="Q4" s="8" t="s">
        <v>158</v>
      </c>
      <c r="R4" s="7" t="s">
        <v>158</v>
      </c>
      <c r="S4" s="9" t="s">
        <v>159</v>
      </c>
      <c r="T4" s="9">
        <v>2.0</v>
      </c>
      <c r="U4" s="9" t="s">
        <v>138</v>
      </c>
      <c r="V4" s="9" t="s">
        <v>138</v>
      </c>
      <c r="W4" s="7">
        <v>2.0</v>
      </c>
      <c r="X4" s="7">
        <v>0.0</v>
      </c>
      <c r="Y4" s="7">
        <v>0.0</v>
      </c>
      <c r="Z4" s="7">
        <v>0.0</v>
      </c>
      <c r="AA4" s="7">
        <v>0.0</v>
      </c>
      <c r="AB4" s="7">
        <v>-2.0</v>
      </c>
      <c r="AC4" s="7">
        <v>3.0</v>
      </c>
      <c r="AD4" s="7">
        <v>0.0</v>
      </c>
      <c r="AE4" s="7">
        <v>0.0</v>
      </c>
      <c r="AF4" s="10">
        <f t="shared" si="2"/>
        <v>0</v>
      </c>
      <c r="AG4" s="10">
        <f t="shared" si="3"/>
        <v>0</v>
      </c>
      <c r="AH4" s="7">
        <v>1626.0</v>
      </c>
      <c r="AI4" s="11">
        <f t="shared" si="4"/>
        <v>13.55</v>
      </c>
      <c r="AJ4" s="7">
        <v>39.0</v>
      </c>
      <c r="AK4" s="11">
        <f t="shared" si="5"/>
        <v>19.5</v>
      </c>
      <c r="AL4" s="11">
        <f t="shared" si="6"/>
        <v>41.69230769</v>
      </c>
      <c r="AM4" s="12">
        <v>0.0</v>
      </c>
      <c r="AN4" s="11">
        <f t="shared" si="7"/>
        <v>0</v>
      </c>
      <c r="AO4" s="10" t="s">
        <v>151</v>
      </c>
      <c r="AP4" s="10" t="s">
        <v>151</v>
      </c>
      <c r="AQ4" s="10" t="s">
        <v>151</v>
      </c>
      <c r="AR4" s="7">
        <v>0.0</v>
      </c>
      <c r="AS4" s="7">
        <v>0.0</v>
      </c>
      <c r="AT4" s="13">
        <f t="shared" si="8"/>
        <v>0</v>
      </c>
      <c r="AU4" s="8"/>
      <c r="AV4" s="8"/>
      <c r="AW4" s="8"/>
      <c r="AX4" s="8">
        <v>0.0</v>
      </c>
      <c r="AY4" s="8"/>
      <c r="AZ4" s="8">
        <v>0.0</v>
      </c>
      <c r="BA4" s="7">
        <v>3.0</v>
      </c>
      <c r="BB4" s="7">
        <v>3.0</v>
      </c>
      <c r="BC4" s="7">
        <v>0.0</v>
      </c>
      <c r="BD4" s="7">
        <v>0.0</v>
      </c>
      <c r="BE4" s="7">
        <v>5.0</v>
      </c>
      <c r="BF4" s="7">
        <v>2.0</v>
      </c>
      <c r="BG4" s="14">
        <f t="shared" si="9"/>
        <v>6.642066421</v>
      </c>
      <c r="BH4" s="11">
        <f t="shared" si="10"/>
        <v>6.642066421</v>
      </c>
      <c r="BI4" s="11">
        <f t="shared" si="11"/>
        <v>0</v>
      </c>
      <c r="BJ4" s="11">
        <f t="shared" si="12"/>
        <v>0</v>
      </c>
      <c r="BK4" s="11">
        <f t="shared" si="13"/>
        <v>11.0701107</v>
      </c>
      <c r="BL4" s="11">
        <f t="shared" si="14"/>
        <v>4.42804428</v>
      </c>
      <c r="BM4" s="7">
        <v>0.0</v>
      </c>
      <c r="BN4" s="7">
        <v>0.0</v>
      </c>
      <c r="BO4" s="7">
        <v>0.0</v>
      </c>
      <c r="BP4" s="7">
        <v>0.0</v>
      </c>
      <c r="BQ4" s="7">
        <v>0.0</v>
      </c>
      <c r="BR4" s="7">
        <v>0.0</v>
      </c>
      <c r="BS4" s="9">
        <f t="shared" si="15"/>
        <v>3</v>
      </c>
      <c r="BT4" s="14">
        <v>-0.0292</v>
      </c>
      <c r="BW4" s="15" t="str">
        <f t="shared" si="16"/>
        <v> </v>
      </c>
      <c r="BY4" s="7">
        <v>0.0</v>
      </c>
      <c r="BZ4" s="7">
        <v>0.0</v>
      </c>
      <c r="CA4" s="7">
        <v>0.0</v>
      </c>
      <c r="CB4" s="7">
        <v>0.0</v>
      </c>
      <c r="CC4" s="7">
        <v>0.0</v>
      </c>
      <c r="CD4" s="7">
        <v>0.0</v>
      </c>
      <c r="CE4" s="7">
        <v>0.0</v>
      </c>
      <c r="CF4" s="7">
        <v>0.0</v>
      </c>
      <c r="CG4" s="7">
        <v>0.0</v>
      </c>
      <c r="CH4" s="7">
        <v>0.0</v>
      </c>
      <c r="CI4" s="7">
        <v>0.0</v>
      </c>
      <c r="CJ4" s="7">
        <v>0.0</v>
      </c>
      <c r="CK4" s="7">
        <v>0.0</v>
      </c>
      <c r="CL4" s="15">
        <f t="shared" si="17"/>
        <v>0</v>
      </c>
      <c r="CM4" s="7">
        <v>-0.1</v>
      </c>
      <c r="CN4" s="7">
        <v>-0.1</v>
      </c>
      <c r="CO4" s="7">
        <v>-0.1</v>
      </c>
      <c r="CP4" s="16">
        <f t="shared" si="18"/>
        <v>-0.05</v>
      </c>
      <c r="CQ4" s="16">
        <f t="shared" si="19"/>
        <v>-0.221402214</v>
      </c>
      <c r="CR4" s="17">
        <v>2.0</v>
      </c>
      <c r="CS4" s="14">
        <v>0.5</v>
      </c>
      <c r="CT4" s="14">
        <v>0.5</v>
      </c>
      <c r="CU4" s="14">
        <v>-1.9</v>
      </c>
      <c r="CV4" s="14">
        <v>-0.2</v>
      </c>
      <c r="CW4" s="14">
        <v>-0.1</v>
      </c>
      <c r="CX4" s="14">
        <v>0.0</v>
      </c>
      <c r="CY4" s="14">
        <v>-0.30000000000000004</v>
      </c>
      <c r="CZ4" s="18">
        <f t="shared" si="20"/>
        <v>-0.15</v>
      </c>
      <c r="DA4" s="18">
        <f t="shared" si="21"/>
        <v>-0.6642066421</v>
      </c>
      <c r="DB4" s="14">
        <v>32.0</v>
      </c>
      <c r="DC4" s="7">
        <v>0.0</v>
      </c>
      <c r="DD4" s="7">
        <v>0.0</v>
      </c>
      <c r="DE4" s="7">
        <v>0.0</v>
      </c>
      <c r="DF4" s="7">
        <v>0.0</v>
      </c>
      <c r="DG4" s="7">
        <v>0.0</v>
      </c>
      <c r="DH4" s="7">
        <v>0.0</v>
      </c>
      <c r="DI4" s="7">
        <v>0.0</v>
      </c>
      <c r="DJ4" s="7">
        <v>0.0</v>
      </c>
      <c r="DK4" s="7">
        <v>0.0</v>
      </c>
      <c r="DL4" s="7">
        <v>0.0</v>
      </c>
      <c r="DM4" s="7">
        <v>3.0</v>
      </c>
      <c r="DN4" s="9">
        <v>0.0</v>
      </c>
      <c r="DO4" s="9">
        <v>0.0</v>
      </c>
      <c r="DP4" s="9">
        <v>0.0</v>
      </c>
      <c r="DQ4" s="8">
        <v>6.0</v>
      </c>
      <c r="DR4" s="8">
        <v>0.0</v>
      </c>
      <c r="DS4" s="8"/>
      <c r="DT4" s="19">
        <v>0.83</v>
      </c>
      <c r="DU4" s="8">
        <v>0.83</v>
      </c>
      <c r="DV4" s="8">
        <v>0.024</v>
      </c>
      <c r="DW4" s="8">
        <v>0.0</v>
      </c>
      <c r="DX4" s="8">
        <v>0.0</v>
      </c>
      <c r="DY4" s="14">
        <f t="shared" si="22"/>
        <v>-0.3133150309</v>
      </c>
    </row>
    <row r="5" ht="12.75" customHeight="1">
      <c r="A5" s="7">
        <v>28.0</v>
      </c>
      <c r="B5" s="7" t="s">
        <v>160</v>
      </c>
      <c r="C5" s="7" t="s">
        <v>161</v>
      </c>
      <c r="D5" s="7" t="s">
        <v>162</v>
      </c>
      <c r="E5" s="7" t="s">
        <v>163</v>
      </c>
      <c r="F5" s="7" t="s">
        <v>163</v>
      </c>
      <c r="G5" s="7">
        <v>70.0</v>
      </c>
      <c r="H5" s="7">
        <v>187.0</v>
      </c>
      <c r="I5" s="7" t="s">
        <v>133</v>
      </c>
      <c r="M5" s="8" t="s">
        <v>146</v>
      </c>
      <c r="N5" s="8">
        <f t="shared" si="1"/>
        <v>25</v>
      </c>
      <c r="O5" s="7" t="s">
        <v>164</v>
      </c>
      <c r="P5" s="7" t="s">
        <v>165</v>
      </c>
      <c r="Q5" s="8" t="s">
        <v>166</v>
      </c>
      <c r="R5" s="7" t="s">
        <v>166</v>
      </c>
      <c r="S5" s="9" t="s">
        <v>167</v>
      </c>
      <c r="T5" s="9">
        <v>9.0</v>
      </c>
      <c r="U5" s="9" t="s">
        <v>138</v>
      </c>
      <c r="V5" s="9" t="s">
        <v>138</v>
      </c>
      <c r="W5" s="7">
        <v>9.0</v>
      </c>
      <c r="X5" s="7">
        <v>0.0</v>
      </c>
      <c r="Y5" s="7">
        <v>2.0</v>
      </c>
      <c r="Z5" s="7">
        <v>0.0</v>
      </c>
      <c r="AA5" s="7">
        <v>2.0</v>
      </c>
      <c r="AB5" s="7">
        <v>-1.0</v>
      </c>
      <c r="AC5" s="7">
        <v>3.0</v>
      </c>
      <c r="AD5" s="7">
        <v>2.0</v>
      </c>
      <c r="AE5" s="7">
        <v>6.0</v>
      </c>
      <c r="AF5" s="10">
        <f t="shared" si="2"/>
        <v>0</v>
      </c>
      <c r="AG5" s="10">
        <f t="shared" si="3"/>
        <v>0</v>
      </c>
      <c r="AH5" s="7">
        <v>4623.0</v>
      </c>
      <c r="AI5" s="11">
        <f t="shared" si="4"/>
        <v>8.561111111</v>
      </c>
      <c r="AJ5" s="7">
        <v>108.0</v>
      </c>
      <c r="AK5" s="11">
        <f t="shared" si="5"/>
        <v>12</v>
      </c>
      <c r="AL5" s="11">
        <f t="shared" si="6"/>
        <v>42.80555556</v>
      </c>
      <c r="AM5" s="12">
        <v>0.0</v>
      </c>
      <c r="AN5" s="11">
        <f t="shared" si="7"/>
        <v>0</v>
      </c>
      <c r="AO5" s="10" t="s">
        <v>151</v>
      </c>
      <c r="AP5" s="10" t="s">
        <v>152</v>
      </c>
      <c r="AQ5" s="10" t="s">
        <v>152</v>
      </c>
      <c r="AR5" s="7">
        <v>24.0</v>
      </c>
      <c r="AS5" s="7">
        <v>21.0</v>
      </c>
      <c r="AT5" s="13">
        <f t="shared" si="8"/>
        <v>0.5333333333</v>
      </c>
      <c r="AU5" s="8"/>
      <c r="AV5" s="8"/>
      <c r="AW5" s="8">
        <v>24.0</v>
      </c>
      <c r="AX5" s="8">
        <v>13.0</v>
      </c>
      <c r="AY5" s="8">
        <v>21.0</v>
      </c>
      <c r="AZ5" s="8">
        <v>11.0</v>
      </c>
      <c r="BA5" s="7">
        <v>5.0</v>
      </c>
      <c r="BB5" s="7">
        <v>8.0</v>
      </c>
      <c r="BC5" s="7">
        <v>4.0</v>
      </c>
      <c r="BD5" s="7">
        <v>2.0</v>
      </c>
      <c r="BE5" s="7">
        <v>1.0</v>
      </c>
      <c r="BF5" s="7">
        <v>0.0</v>
      </c>
      <c r="BG5" s="14">
        <f t="shared" si="9"/>
        <v>3.8935756</v>
      </c>
      <c r="BH5" s="11">
        <f t="shared" si="10"/>
        <v>6.22972096</v>
      </c>
      <c r="BI5" s="11">
        <f t="shared" si="11"/>
        <v>3.11486048</v>
      </c>
      <c r="BJ5" s="11">
        <f t="shared" si="12"/>
        <v>1.55743024</v>
      </c>
      <c r="BK5" s="11">
        <f t="shared" si="13"/>
        <v>0.7787151201</v>
      </c>
      <c r="BL5" s="11">
        <f t="shared" si="14"/>
        <v>0</v>
      </c>
      <c r="BM5" s="7">
        <v>0.0</v>
      </c>
      <c r="BN5" s="7">
        <v>0.0</v>
      </c>
      <c r="BO5" s="7">
        <v>0.0</v>
      </c>
      <c r="BP5" s="7">
        <v>0.0</v>
      </c>
      <c r="BQ5" s="7">
        <v>0.0</v>
      </c>
      <c r="BR5" s="7">
        <v>0.0</v>
      </c>
      <c r="BS5" s="9">
        <f t="shared" si="15"/>
        <v>12</v>
      </c>
      <c r="BT5" s="14">
        <v>-0.1246</v>
      </c>
      <c r="BW5" s="15" t="str">
        <f t="shared" si="16"/>
        <v> </v>
      </c>
      <c r="BY5" s="7">
        <v>0.0</v>
      </c>
      <c r="BZ5" s="7">
        <v>0.0</v>
      </c>
      <c r="CA5" s="7">
        <v>0.0</v>
      </c>
      <c r="CB5" s="7">
        <v>0.0</v>
      </c>
      <c r="CC5" s="7">
        <v>0.0</v>
      </c>
      <c r="CD5" s="7">
        <v>0.0</v>
      </c>
      <c r="CE5" s="7">
        <v>0.0</v>
      </c>
      <c r="CF5" s="7">
        <v>0.0</v>
      </c>
      <c r="CG5" s="7">
        <v>0.0</v>
      </c>
      <c r="CH5" s="7">
        <v>0.0</v>
      </c>
      <c r="CI5" s="7">
        <v>0.0</v>
      </c>
      <c r="CJ5" s="7">
        <v>0.0</v>
      </c>
      <c r="CK5" s="7">
        <v>0.0</v>
      </c>
      <c r="CL5" s="15">
        <f t="shared" si="17"/>
        <v>0</v>
      </c>
      <c r="CM5" s="7">
        <v>0.0</v>
      </c>
      <c r="CN5" s="7">
        <v>0.0</v>
      </c>
      <c r="CO5" s="7">
        <v>0.1</v>
      </c>
      <c r="CP5" s="16">
        <f t="shared" si="18"/>
        <v>0.01111111111</v>
      </c>
      <c r="CQ5" s="16">
        <f t="shared" si="19"/>
        <v>0.07787151201</v>
      </c>
      <c r="CR5" s="17">
        <v>3.0</v>
      </c>
      <c r="CS5" s="14">
        <v>1.3</v>
      </c>
      <c r="CT5" s="14">
        <v>1.0</v>
      </c>
      <c r="CU5" s="14">
        <v>-0.7</v>
      </c>
      <c r="CV5" s="14">
        <v>0.1</v>
      </c>
      <c r="CW5" s="14">
        <v>0.0</v>
      </c>
      <c r="CX5" s="14">
        <v>0.0</v>
      </c>
      <c r="CY5" s="14">
        <v>0.1</v>
      </c>
      <c r="CZ5" s="18">
        <f t="shared" si="20"/>
        <v>0.01111111111</v>
      </c>
      <c r="DA5" s="18">
        <f t="shared" si="21"/>
        <v>0.07787151201</v>
      </c>
      <c r="DB5" s="14">
        <v>30.3333</v>
      </c>
      <c r="DC5" s="7">
        <v>0.0</v>
      </c>
      <c r="DD5" s="7">
        <v>1.0</v>
      </c>
      <c r="DE5" s="7">
        <v>0.0</v>
      </c>
      <c r="DF5" s="7">
        <v>1.0</v>
      </c>
      <c r="DG5" s="7">
        <v>0.0</v>
      </c>
      <c r="DH5" s="7">
        <v>0.0</v>
      </c>
      <c r="DI5" s="7">
        <v>0.0</v>
      </c>
      <c r="DJ5" s="7">
        <v>0.0</v>
      </c>
      <c r="DK5" s="7">
        <v>0.0</v>
      </c>
      <c r="DL5" s="7">
        <v>1.0</v>
      </c>
      <c r="DM5" s="7">
        <v>2.0</v>
      </c>
      <c r="DN5" s="9">
        <v>0.0</v>
      </c>
      <c r="DO5" s="9">
        <v>0.0</v>
      </c>
      <c r="DP5" s="9">
        <v>0.0</v>
      </c>
      <c r="DQ5" s="8">
        <v>19.0</v>
      </c>
      <c r="DR5" s="8">
        <v>0.0</v>
      </c>
      <c r="DS5" s="8"/>
      <c r="DT5" s="19">
        <v>0.6000000000000001</v>
      </c>
      <c r="DU5" s="8">
        <v>0.6000000000000001</v>
      </c>
      <c r="DV5" s="8">
        <v>0.061</v>
      </c>
      <c r="DW5" s="8">
        <v>0.0</v>
      </c>
      <c r="DX5" s="8">
        <v>0.0</v>
      </c>
      <c r="DY5" s="14">
        <f t="shared" si="22"/>
        <v>0.08975062915</v>
      </c>
    </row>
    <row r="6" ht="12.75" customHeight="1">
      <c r="A6" s="7">
        <v>27.0</v>
      </c>
      <c r="B6" s="7" t="s">
        <v>168</v>
      </c>
      <c r="C6" s="7" t="s">
        <v>169</v>
      </c>
      <c r="D6" s="7" t="s">
        <v>170</v>
      </c>
      <c r="E6" s="7" t="s">
        <v>163</v>
      </c>
      <c r="F6" s="7" t="s">
        <v>163</v>
      </c>
      <c r="G6" s="7">
        <v>74.0</v>
      </c>
      <c r="H6" s="7">
        <v>214.0</v>
      </c>
      <c r="I6" s="7" t="s">
        <v>133</v>
      </c>
      <c r="J6" s="7">
        <v>2007.0</v>
      </c>
      <c r="K6" s="7">
        <v>1.0</v>
      </c>
      <c r="L6" s="7">
        <v>5.0</v>
      </c>
      <c r="M6" s="8"/>
      <c r="N6" s="8">
        <f t="shared" si="1"/>
        <v>27</v>
      </c>
      <c r="O6" s="7" t="s">
        <v>171</v>
      </c>
      <c r="P6" s="7" t="s">
        <v>172</v>
      </c>
      <c r="Q6" s="8" t="s">
        <v>173</v>
      </c>
      <c r="R6" s="7" t="s">
        <v>173</v>
      </c>
      <c r="S6" s="9" t="s">
        <v>174</v>
      </c>
      <c r="T6" s="9">
        <v>82.0</v>
      </c>
      <c r="U6" s="9" t="s">
        <v>138</v>
      </c>
      <c r="V6" s="9" t="s">
        <v>138</v>
      </c>
      <c r="W6" s="7">
        <v>82.0</v>
      </c>
      <c r="X6" s="7">
        <v>4.0</v>
      </c>
      <c r="Y6" s="7">
        <v>17.0</v>
      </c>
      <c r="Z6" s="7">
        <v>8.0</v>
      </c>
      <c r="AA6" s="7">
        <v>21.0</v>
      </c>
      <c r="AB6" s="7">
        <v>14.0</v>
      </c>
      <c r="AC6" s="7">
        <v>75.0</v>
      </c>
      <c r="AD6" s="7">
        <v>40.0</v>
      </c>
      <c r="AE6" s="7">
        <v>70.0</v>
      </c>
      <c r="AF6" s="10">
        <f t="shared" si="2"/>
        <v>0.05333333333</v>
      </c>
      <c r="AG6" s="10">
        <f t="shared" si="3"/>
        <v>0.02162162162</v>
      </c>
      <c r="AH6" s="7">
        <v>105165.0</v>
      </c>
      <c r="AI6" s="11">
        <f t="shared" si="4"/>
        <v>21.375</v>
      </c>
      <c r="AJ6" s="7">
        <v>2248.0</v>
      </c>
      <c r="AK6" s="11">
        <f t="shared" si="5"/>
        <v>27.41463415</v>
      </c>
      <c r="AL6" s="11">
        <f t="shared" si="6"/>
        <v>46.78158363</v>
      </c>
      <c r="AM6" s="12">
        <v>86.0</v>
      </c>
      <c r="AN6" s="11">
        <f t="shared" si="7"/>
        <v>2.943945229</v>
      </c>
      <c r="AO6" s="10" t="s">
        <v>175</v>
      </c>
      <c r="AP6" s="10" t="s">
        <v>176</v>
      </c>
      <c r="AQ6" s="10" t="s">
        <v>177</v>
      </c>
      <c r="AR6" s="7">
        <v>0.0</v>
      </c>
      <c r="AS6" s="7">
        <v>0.0</v>
      </c>
      <c r="AT6" s="13">
        <f t="shared" si="8"/>
        <v>0</v>
      </c>
      <c r="AU6" s="8"/>
      <c r="AV6" s="8"/>
      <c r="AW6" s="8"/>
      <c r="AX6" s="8">
        <v>0.0</v>
      </c>
      <c r="AY6" s="8"/>
      <c r="AZ6" s="8">
        <v>0.0</v>
      </c>
      <c r="BA6" s="7">
        <v>154.0</v>
      </c>
      <c r="BB6" s="7">
        <v>135.0</v>
      </c>
      <c r="BC6" s="7">
        <v>207.0</v>
      </c>
      <c r="BD6" s="7">
        <v>40.0</v>
      </c>
      <c r="BE6" s="7">
        <v>41.0</v>
      </c>
      <c r="BF6" s="7">
        <v>24.0</v>
      </c>
      <c r="BG6" s="14">
        <f t="shared" si="9"/>
        <v>5.271715875</v>
      </c>
      <c r="BH6" s="11">
        <f t="shared" si="10"/>
        <v>4.621309371</v>
      </c>
      <c r="BI6" s="11">
        <f t="shared" si="11"/>
        <v>7.086007702</v>
      </c>
      <c r="BJ6" s="11">
        <f t="shared" si="12"/>
        <v>1.369276851</v>
      </c>
      <c r="BK6" s="11">
        <f t="shared" si="13"/>
        <v>1.403508772</v>
      </c>
      <c r="BL6" s="11">
        <f t="shared" si="14"/>
        <v>0.8215661104</v>
      </c>
      <c r="BM6" s="7">
        <v>26.0</v>
      </c>
      <c r="BN6" s="7">
        <v>13.0</v>
      </c>
      <c r="BO6" s="7">
        <v>0.0</v>
      </c>
      <c r="BP6" s="7">
        <v>0.0</v>
      </c>
      <c r="BQ6" s="7">
        <v>0.0</v>
      </c>
      <c r="BR6" s="7">
        <v>0.0</v>
      </c>
      <c r="BS6" s="9">
        <f t="shared" si="15"/>
        <v>368</v>
      </c>
      <c r="BT6" s="14">
        <v>-1.9681000000000002</v>
      </c>
      <c r="BW6" s="15" t="str">
        <f t="shared" si="16"/>
        <v> </v>
      </c>
      <c r="BY6" s="7">
        <v>0.0</v>
      </c>
      <c r="BZ6" s="7">
        <v>0.0</v>
      </c>
      <c r="CA6" s="7">
        <v>1.0</v>
      </c>
      <c r="CB6" s="7">
        <v>1.0</v>
      </c>
      <c r="CC6" s="7">
        <v>0.0</v>
      </c>
      <c r="CD6" s="7">
        <v>0.0</v>
      </c>
      <c r="CE6" s="7">
        <v>1.0</v>
      </c>
      <c r="CF6" s="7">
        <v>0.0</v>
      </c>
      <c r="CG6" s="7">
        <v>1.0</v>
      </c>
      <c r="CH6" s="7">
        <v>0.0</v>
      </c>
      <c r="CI6" s="7">
        <v>2.0</v>
      </c>
      <c r="CJ6" s="7">
        <v>0.0</v>
      </c>
      <c r="CK6" s="7">
        <v>0.0</v>
      </c>
      <c r="CL6" s="15">
        <f t="shared" si="17"/>
        <v>0</v>
      </c>
      <c r="CM6" s="7">
        <v>0.6000000000000001</v>
      </c>
      <c r="CN6" s="7">
        <v>4.7</v>
      </c>
      <c r="CO6" s="7">
        <v>5.4</v>
      </c>
      <c r="CP6" s="16">
        <f t="shared" si="18"/>
        <v>0.06585365854</v>
      </c>
      <c r="CQ6" s="16">
        <f t="shared" si="19"/>
        <v>0.1848523748</v>
      </c>
      <c r="CR6" s="17">
        <v>5.0</v>
      </c>
      <c r="CS6" s="14">
        <v>25.8</v>
      </c>
      <c r="CT6" s="14">
        <v>36.9</v>
      </c>
      <c r="CU6" s="14">
        <v>2.8</v>
      </c>
      <c r="CV6" s="14">
        <v>2.1</v>
      </c>
      <c r="CW6" s="14">
        <v>6.5</v>
      </c>
      <c r="CX6" s="14">
        <v>0.0</v>
      </c>
      <c r="CY6" s="14">
        <v>8.6</v>
      </c>
      <c r="CZ6" s="18">
        <f t="shared" si="20"/>
        <v>0.1048780488</v>
      </c>
      <c r="DA6" s="18">
        <f t="shared" si="21"/>
        <v>0.2943945229</v>
      </c>
      <c r="DB6" s="14">
        <v>50.8133</v>
      </c>
      <c r="DC6" s="7">
        <v>0.0</v>
      </c>
      <c r="DD6" s="7">
        <v>0.0</v>
      </c>
      <c r="DE6" s="7">
        <v>9.0</v>
      </c>
      <c r="DF6" s="7">
        <v>31.0</v>
      </c>
      <c r="DG6" s="7">
        <v>0.0</v>
      </c>
      <c r="DH6" s="7">
        <v>0.0</v>
      </c>
      <c r="DI6" s="7">
        <v>33.0</v>
      </c>
      <c r="DJ6" s="7">
        <v>8.0</v>
      </c>
      <c r="DK6" s="7">
        <v>1.0</v>
      </c>
      <c r="DL6" s="7">
        <v>0.0</v>
      </c>
      <c r="DM6" s="7">
        <v>33.0</v>
      </c>
      <c r="DN6" s="9">
        <v>0.0</v>
      </c>
      <c r="DO6" s="9">
        <v>0.0</v>
      </c>
      <c r="DP6" s="9">
        <v>1.0</v>
      </c>
      <c r="DQ6" s="8">
        <v>186.0</v>
      </c>
      <c r="DR6" s="8">
        <v>0.0</v>
      </c>
      <c r="DS6" s="8"/>
      <c r="DT6" s="19">
        <v>2.8</v>
      </c>
      <c r="DU6" s="8">
        <v>2.8</v>
      </c>
      <c r="DV6" s="8">
        <v>2.8</v>
      </c>
      <c r="DW6" s="8">
        <v>0.0</v>
      </c>
      <c r="DX6" s="8">
        <v>0.0</v>
      </c>
      <c r="DY6" s="14">
        <f t="shared" si="22"/>
        <v>3.812765957</v>
      </c>
    </row>
    <row r="7" ht="12.75" customHeight="1">
      <c r="A7" s="7">
        <v>34.0</v>
      </c>
      <c r="B7" s="7" t="s">
        <v>178</v>
      </c>
      <c r="C7" s="7" t="s">
        <v>179</v>
      </c>
      <c r="D7" s="7" t="s">
        <v>162</v>
      </c>
      <c r="E7" s="7" t="s">
        <v>163</v>
      </c>
      <c r="F7" s="7" t="s">
        <v>163</v>
      </c>
      <c r="G7" s="7">
        <v>75.0</v>
      </c>
      <c r="H7" s="7">
        <v>221.0</v>
      </c>
      <c r="I7" s="7" t="s">
        <v>145</v>
      </c>
      <c r="J7" s="7">
        <v>2012.0</v>
      </c>
      <c r="K7" s="7">
        <v>4.0</v>
      </c>
      <c r="L7" s="7">
        <v>95.0</v>
      </c>
      <c r="M7" s="8" t="s">
        <v>146</v>
      </c>
      <c r="N7" s="8">
        <f t="shared" si="1"/>
        <v>21</v>
      </c>
      <c r="O7" s="7" t="s">
        <v>180</v>
      </c>
      <c r="P7" s="7" t="s">
        <v>181</v>
      </c>
      <c r="Q7" s="8" t="s">
        <v>182</v>
      </c>
      <c r="R7" s="7" t="s">
        <v>182</v>
      </c>
      <c r="S7" s="9" t="s">
        <v>183</v>
      </c>
      <c r="T7" s="9">
        <v>12.0</v>
      </c>
      <c r="U7" s="9" t="s">
        <v>138</v>
      </c>
      <c r="V7" s="9" t="s">
        <v>138</v>
      </c>
      <c r="W7" s="7">
        <v>12.0</v>
      </c>
      <c r="X7" s="7">
        <v>1.0</v>
      </c>
      <c r="Y7" s="7">
        <v>3.0</v>
      </c>
      <c r="Z7" s="7">
        <v>0.0</v>
      </c>
      <c r="AA7" s="7">
        <v>4.0</v>
      </c>
      <c r="AB7" s="7">
        <v>0.0</v>
      </c>
      <c r="AC7" s="7">
        <v>11.0</v>
      </c>
      <c r="AD7" s="7">
        <v>5.0</v>
      </c>
      <c r="AE7" s="7">
        <v>6.0</v>
      </c>
      <c r="AF7" s="10">
        <f t="shared" si="2"/>
        <v>0.09090909091</v>
      </c>
      <c r="AG7" s="10">
        <f t="shared" si="3"/>
        <v>0.04545454545</v>
      </c>
      <c r="AH7" s="7">
        <v>7703.0</v>
      </c>
      <c r="AI7" s="11">
        <f t="shared" si="4"/>
        <v>10.69861111</v>
      </c>
      <c r="AJ7" s="7">
        <v>177.0</v>
      </c>
      <c r="AK7" s="11">
        <f t="shared" si="5"/>
        <v>14.75</v>
      </c>
      <c r="AL7" s="11">
        <f t="shared" si="6"/>
        <v>43.51977401</v>
      </c>
      <c r="AM7" s="12">
        <v>0.0</v>
      </c>
      <c r="AN7" s="11">
        <f t="shared" si="7"/>
        <v>0</v>
      </c>
      <c r="AO7" s="10" t="s">
        <v>184</v>
      </c>
      <c r="AP7" s="10" t="s">
        <v>185</v>
      </c>
      <c r="AQ7" s="10" t="s">
        <v>186</v>
      </c>
      <c r="AR7" s="7">
        <v>0.0</v>
      </c>
      <c r="AS7" s="7">
        <v>0.0</v>
      </c>
      <c r="AT7" s="13">
        <f t="shared" si="8"/>
        <v>0</v>
      </c>
      <c r="AU7" s="8"/>
      <c r="AV7" s="8"/>
      <c r="AW7" s="8"/>
      <c r="AX7" s="8">
        <v>0.0</v>
      </c>
      <c r="AY7" s="8"/>
      <c r="AZ7" s="8">
        <v>0.0</v>
      </c>
      <c r="BA7" s="7">
        <v>12.0</v>
      </c>
      <c r="BB7" s="7">
        <v>40.0</v>
      </c>
      <c r="BC7" s="7">
        <v>4.0</v>
      </c>
      <c r="BD7" s="7">
        <v>5.0</v>
      </c>
      <c r="BE7" s="7">
        <v>1.0</v>
      </c>
      <c r="BF7" s="7">
        <v>4.0</v>
      </c>
      <c r="BG7" s="14">
        <f t="shared" si="9"/>
        <v>5.608204596</v>
      </c>
      <c r="BH7" s="11">
        <f t="shared" si="10"/>
        <v>18.69401532</v>
      </c>
      <c r="BI7" s="11">
        <f t="shared" si="11"/>
        <v>1.869401532</v>
      </c>
      <c r="BJ7" s="11">
        <f t="shared" si="12"/>
        <v>2.336751915</v>
      </c>
      <c r="BK7" s="11">
        <f t="shared" si="13"/>
        <v>0.467350383</v>
      </c>
      <c r="BL7" s="11">
        <f t="shared" si="14"/>
        <v>1.869401532</v>
      </c>
      <c r="BM7" s="7">
        <v>2.0</v>
      </c>
      <c r="BN7" s="7">
        <v>1.0</v>
      </c>
      <c r="BO7" s="7">
        <v>0.0</v>
      </c>
      <c r="BP7" s="7">
        <v>0.0</v>
      </c>
      <c r="BQ7" s="7">
        <v>0.0</v>
      </c>
      <c r="BR7" s="7">
        <v>0.0</v>
      </c>
      <c r="BS7" s="9">
        <f t="shared" si="15"/>
        <v>46</v>
      </c>
      <c r="BT7" s="14">
        <v>-1.2329</v>
      </c>
      <c r="BW7" s="15" t="str">
        <f t="shared" si="16"/>
        <v> </v>
      </c>
      <c r="BY7" s="7">
        <v>0.0</v>
      </c>
      <c r="BZ7" s="7">
        <v>0.0</v>
      </c>
      <c r="CA7" s="7">
        <v>0.0</v>
      </c>
      <c r="CB7" s="7">
        <v>0.0</v>
      </c>
      <c r="CC7" s="7">
        <v>0.0</v>
      </c>
      <c r="CD7" s="7">
        <v>0.0</v>
      </c>
      <c r="CE7" s="7">
        <v>0.0</v>
      </c>
      <c r="CF7" s="7">
        <v>1.0</v>
      </c>
      <c r="CG7" s="7">
        <v>0.0</v>
      </c>
      <c r="CH7" s="7">
        <v>0.0</v>
      </c>
      <c r="CI7" s="7">
        <v>0.0</v>
      </c>
      <c r="CJ7" s="7">
        <v>0.0</v>
      </c>
      <c r="CK7" s="7">
        <v>0.0</v>
      </c>
      <c r="CL7" s="15">
        <f t="shared" si="17"/>
        <v>0</v>
      </c>
      <c r="CM7" s="7">
        <v>0.2</v>
      </c>
      <c r="CN7" s="7">
        <v>0.1</v>
      </c>
      <c r="CO7" s="7">
        <v>0.30000000000000004</v>
      </c>
      <c r="CP7" s="16">
        <f t="shared" si="18"/>
        <v>0.025</v>
      </c>
      <c r="CQ7" s="16">
        <f t="shared" si="19"/>
        <v>0.1402051149</v>
      </c>
      <c r="CR7" s="17">
        <v>4.0</v>
      </c>
      <c r="CS7" s="14">
        <v>2.6</v>
      </c>
      <c r="CT7" s="14">
        <v>2.8</v>
      </c>
      <c r="CU7" s="14">
        <v>0.5</v>
      </c>
      <c r="CV7" s="14">
        <v>0.4</v>
      </c>
      <c r="CW7" s="14">
        <v>0.30000000000000004</v>
      </c>
      <c r="CX7" s="14">
        <v>0.0</v>
      </c>
      <c r="CY7" s="14">
        <v>0.8</v>
      </c>
      <c r="CZ7" s="18">
        <f t="shared" si="20"/>
        <v>0.06666666667</v>
      </c>
      <c r="DA7" s="18">
        <f t="shared" si="21"/>
        <v>0.3738803064</v>
      </c>
      <c r="DB7" s="14">
        <v>27.0</v>
      </c>
      <c r="DC7" s="7">
        <v>0.0</v>
      </c>
      <c r="DD7" s="7">
        <v>0.0</v>
      </c>
      <c r="DE7" s="7">
        <v>0.0</v>
      </c>
      <c r="DF7" s="7">
        <v>5.0</v>
      </c>
      <c r="DG7" s="7">
        <v>1.0</v>
      </c>
      <c r="DH7" s="7">
        <v>1.0</v>
      </c>
      <c r="DI7" s="7">
        <v>0.0</v>
      </c>
      <c r="DJ7" s="7">
        <v>3.0</v>
      </c>
      <c r="DK7" s="7">
        <v>1.0</v>
      </c>
      <c r="DL7" s="7">
        <v>0.0</v>
      </c>
      <c r="DM7" s="7">
        <v>5.0</v>
      </c>
      <c r="DN7" s="9">
        <v>0.0</v>
      </c>
      <c r="DO7" s="9">
        <v>1.0</v>
      </c>
      <c r="DP7" s="9">
        <v>0.0</v>
      </c>
      <c r="DQ7" s="8">
        <v>44.0</v>
      </c>
      <c r="DR7" s="8">
        <v>0.0</v>
      </c>
      <c r="DS7" s="8"/>
      <c r="DT7" s="19">
        <v>0.6930000000000001</v>
      </c>
      <c r="DU7" s="8">
        <v>0.709</v>
      </c>
      <c r="DV7" s="8">
        <v>0.14</v>
      </c>
      <c r="DW7" s="8">
        <v>0.0</v>
      </c>
      <c r="DX7" s="8">
        <v>0.466</v>
      </c>
      <c r="DY7" s="14">
        <f t="shared" si="22"/>
        <v>0.7789521849</v>
      </c>
    </row>
    <row r="8" ht="12.75" customHeight="1">
      <c r="A8" s="7">
        <v>18.0</v>
      </c>
      <c r="B8" s="7" t="s">
        <v>187</v>
      </c>
      <c r="C8" s="7" t="s">
        <v>188</v>
      </c>
      <c r="E8" s="7" t="s">
        <v>189</v>
      </c>
      <c r="F8" s="7" t="s">
        <v>189</v>
      </c>
      <c r="G8" s="7">
        <v>74.0</v>
      </c>
      <c r="H8" s="7">
        <v>211.0</v>
      </c>
      <c r="I8" s="7" t="s">
        <v>133</v>
      </c>
      <c r="J8" s="7">
        <v>2007.0</v>
      </c>
      <c r="K8" s="7">
        <v>3.0</v>
      </c>
      <c r="L8" s="7">
        <v>88.0</v>
      </c>
      <c r="M8" s="8"/>
      <c r="N8" s="8">
        <f t="shared" si="1"/>
        <v>27</v>
      </c>
      <c r="O8" s="7" t="s">
        <v>190</v>
      </c>
      <c r="P8" s="7" t="s">
        <v>191</v>
      </c>
      <c r="Q8" s="8" t="s">
        <v>136</v>
      </c>
      <c r="R8" s="7" t="s">
        <v>136</v>
      </c>
      <c r="S8" s="9" t="s">
        <v>150</v>
      </c>
      <c r="T8" s="9">
        <v>29.0</v>
      </c>
      <c r="U8" s="9" t="s">
        <v>138</v>
      </c>
      <c r="V8" s="9" t="s">
        <v>138</v>
      </c>
      <c r="W8" s="7">
        <v>29.0</v>
      </c>
      <c r="X8" s="7">
        <v>1.0</v>
      </c>
      <c r="Y8" s="7">
        <v>2.0</v>
      </c>
      <c r="Z8" s="7">
        <v>1.0</v>
      </c>
      <c r="AA8" s="7">
        <v>3.0</v>
      </c>
      <c r="AB8" s="7">
        <v>1.0</v>
      </c>
      <c r="AC8" s="7">
        <v>17.0</v>
      </c>
      <c r="AD8" s="7">
        <v>8.0</v>
      </c>
      <c r="AE8" s="7">
        <v>5.0</v>
      </c>
      <c r="AF8" s="10">
        <f t="shared" si="2"/>
        <v>0.05882352941</v>
      </c>
      <c r="AG8" s="10">
        <f t="shared" si="3"/>
        <v>0.03333333333</v>
      </c>
      <c r="AH8" s="7">
        <v>15695.0</v>
      </c>
      <c r="AI8" s="11">
        <f t="shared" si="4"/>
        <v>9.020114943</v>
      </c>
      <c r="AJ8" s="7">
        <v>397.0</v>
      </c>
      <c r="AK8" s="11">
        <f t="shared" si="5"/>
        <v>13.68965517</v>
      </c>
      <c r="AL8" s="11">
        <f t="shared" si="6"/>
        <v>39.53400504</v>
      </c>
      <c r="AM8" s="12">
        <v>16.0</v>
      </c>
      <c r="AN8" s="11">
        <f t="shared" si="7"/>
        <v>3.669958586</v>
      </c>
      <c r="AO8" s="10" t="s">
        <v>184</v>
      </c>
      <c r="AP8" s="10" t="s">
        <v>192</v>
      </c>
      <c r="AQ8" s="10" t="s">
        <v>185</v>
      </c>
      <c r="AR8" s="7">
        <v>32.0</v>
      </c>
      <c r="AS8" s="7">
        <v>38.0</v>
      </c>
      <c r="AT8" s="13">
        <f t="shared" si="8"/>
        <v>0.4571428571</v>
      </c>
      <c r="AU8" s="8"/>
      <c r="AV8" s="8"/>
      <c r="AW8" s="8">
        <v>43.0</v>
      </c>
      <c r="AX8" s="8">
        <v>23.0</v>
      </c>
      <c r="AY8" s="8">
        <v>27.0</v>
      </c>
      <c r="AZ8" s="8">
        <v>9.0</v>
      </c>
      <c r="BA8" s="7">
        <v>21.0</v>
      </c>
      <c r="BB8" s="7">
        <v>14.0</v>
      </c>
      <c r="BC8" s="7">
        <v>5.0</v>
      </c>
      <c r="BD8" s="7">
        <v>8.0</v>
      </c>
      <c r="BE8" s="7">
        <v>0.0</v>
      </c>
      <c r="BF8" s="7">
        <v>1.0</v>
      </c>
      <c r="BG8" s="14">
        <f t="shared" si="9"/>
        <v>4.816820644</v>
      </c>
      <c r="BH8" s="11">
        <f t="shared" si="10"/>
        <v>3.211213762</v>
      </c>
      <c r="BI8" s="11">
        <f t="shared" si="11"/>
        <v>1.146862058</v>
      </c>
      <c r="BJ8" s="11">
        <f t="shared" si="12"/>
        <v>1.834979293</v>
      </c>
      <c r="BK8" s="11">
        <f t="shared" si="13"/>
        <v>0</v>
      </c>
      <c r="BL8" s="11">
        <f t="shared" si="14"/>
        <v>0.2293724116</v>
      </c>
      <c r="BM8" s="7">
        <v>6.0</v>
      </c>
      <c r="BN8" s="7">
        <v>3.0</v>
      </c>
      <c r="BO8" s="7">
        <v>0.0</v>
      </c>
      <c r="BP8" s="7">
        <v>0.0</v>
      </c>
      <c r="BQ8" s="7">
        <v>0.0</v>
      </c>
      <c r="BR8" s="7">
        <v>0.0</v>
      </c>
      <c r="BS8" s="9">
        <f t="shared" si="15"/>
        <v>25</v>
      </c>
      <c r="BT8" s="14">
        <v>-0.7722</v>
      </c>
      <c r="BW8" s="15" t="str">
        <f t="shared" si="16"/>
        <v> </v>
      </c>
      <c r="BY8" s="7">
        <v>0.0</v>
      </c>
      <c r="BZ8" s="7">
        <v>0.0</v>
      </c>
      <c r="CA8" s="7">
        <v>0.0</v>
      </c>
      <c r="CB8" s="7">
        <v>0.0</v>
      </c>
      <c r="CC8" s="7">
        <v>0.0</v>
      </c>
      <c r="CD8" s="7">
        <v>1.0</v>
      </c>
      <c r="CE8" s="7">
        <v>0.0</v>
      </c>
      <c r="CF8" s="7">
        <v>0.0</v>
      </c>
      <c r="CG8" s="7">
        <v>0.0</v>
      </c>
      <c r="CH8" s="7">
        <v>0.0</v>
      </c>
      <c r="CI8" s="7">
        <v>0.0</v>
      </c>
      <c r="CJ8" s="7">
        <v>0.0</v>
      </c>
      <c r="CK8" s="7">
        <v>0.0</v>
      </c>
      <c r="CL8" s="15">
        <f t="shared" si="17"/>
        <v>0</v>
      </c>
      <c r="CM8" s="7">
        <v>-0.30000000000000004</v>
      </c>
      <c r="CN8" s="7">
        <v>0.30000000000000004</v>
      </c>
      <c r="CO8" s="7">
        <v>0.1</v>
      </c>
      <c r="CP8" s="16">
        <f t="shared" si="18"/>
        <v>0.003448275862</v>
      </c>
      <c r="CQ8" s="16">
        <f t="shared" si="19"/>
        <v>0.02293724116</v>
      </c>
      <c r="CR8" s="17">
        <v>2.0</v>
      </c>
      <c r="CS8" s="14">
        <v>3.8</v>
      </c>
      <c r="CT8" s="14">
        <v>6.1</v>
      </c>
      <c r="CU8" s="14">
        <v>0.9</v>
      </c>
      <c r="CV8" s="14">
        <v>-0.4</v>
      </c>
      <c r="CW8" s="14">
        <v>1.2</v>
      </c>
      <c r="CX8" s="14">
        <v>0.0</v>
      </c>
      <c r="CY8" s="14">
        <v>0.8</v>
      </c>
      <c r="CZ8" s="18">
        <f t="shared" si="20"/>
        <v>0.0275862069</v>
      </c>
      <c r="DA8" s="18">
        <f t="shared" si="21"/>
        <v>0.1834979293</v>
      </c>
      <c r="DB8" s="14">
        <v>29.7059</v>
      </c>
      <c r="DC8" s="7">
        <v>0.0</v>
      </c>
      <c r="DD8" s="7">
        <v>0.0</v>
      </c>
      <c r="DE8" s="7">
        <v>0.0</v>
      </c>
      <c r="DF8" s="7">
        <v>8.0</v>
      </c>
      <c r="DG8" s="7">
        <v>3.0</v>
      </c>
      <c r="DH8" s="7">
        <v>1.0</v>
      </c>
      <c r="DI8" s="7">
        <v>0.0</v>
      </c>
      <c r="DJ8" s="7">
        <v>3.0</v>
      </c>
      <c r="DK8" s="7">
        <v>1.0</v>
      </c>
      <c r="DL8" s="7">
        <v>0.0</v>
      </c>
      <c r="DM8" s="7">
        <v>9.0</v>
      </c>
      <c r="DN8" s="9">
        <v>0.0</v>
      </c>
      <c r="DO8" s="9">
        <v>0.0</v>
      </c>
      <c r="DP8" s="9">
        <v>0.0</v>
      </c>
      <c r="DQ8" s="8">
        <v>127.0</v>
      </c>
      <c r="DR8" s="8">
        <v>0.0</v>
      </c>
      <c r="DS8" s="8"/>
      <c r="DT8" s="19">
        <v>0.8150000000000001</v>
      </c>
      <c r="DU8" s="8">
        <v>0.8150000000000001</v>
      </c>
      <c r="DV8" s="8">
        <v>0.556</v>
      </c>
      <c r="DW8" s="8">
        <v>0.0</v>
      </c>
      <c r="DX8" s="8">
        <v>0.0</v>
      </c>
      <c r="DY8" s="14">
        <f t="shared" si="22"/>
        <v>0.41603752</v>
      </c>
    </row>
    <row r="9" ht="12.75" customHeight="1">
      <c r="A9" s="7">
        <v>15.0</v>
      </c>
      <c r="B9" s="7" t="s">
        <v>193</v>
      </c>
      <c r="C9" s="7" t="s">
        <v>194</v>
      </c>
      <c r="D9" s="7" t="s">
        <v>162</v>
      </c>
      <c r="E9" s="7" t="s">
        <v>163</v>
      </c>
      <c r="F9" s="7" t="s">
        <v>163</v>
      </c>
      <c r="G9" s="7">
        <v>73.0</v>
      </c>
      <c r="H9" s="7">
        <v>203.0</v>
      </c>
      <c r="I9" s="7" t="s">
        <v>133</v>
      </c>
      <c r="J9" s="7">
        <v>2011.0</v>
      </c>
      <c r="K9" s="7">
        <v>3.0</v>
      </c>
      <c r="L9" s="7">
        <v>80.0</v>
      </c>
      <c r="M9" s="8" t="s">
        <v>146</v>
      </c>
      <c r="N9" s="8">
        <f t="shared" si="1"/>
        <v>24</v>
      </c>
      <c r="O9" s="7" t="s">
        <v>195</v>
      </c>
      <c r="P9" s="7" t="s">
        <v>196</v>
      </c>
      <c r="Q9" s="8" t="s">
        <v>197</v>
      </c>
      <c r="R9" s="7" t="s">
        <v>197</v>
      </c>
      <c r="S9" s="9" t="s">
        <v>167</v>
      </c>
      <c r="T9" s="9">
        <v>59.0</v>
      </c>
      <c r="U9" s="9" t="s">
        <v>138</v>
      </c>
      <c r="V9" s="9" t="s">
        <v>138</v>
      </c>
      <c r="W9" s="7">
        <v>60.0</v>
      </c>
      <c r="X9" s="7">
        <v>8.0</v>
      </c>
      <c r="Y9" s="7">
        <v>2.0</v>
      </c>
      <c r="Z9" s="7">
        <v>2.0</v>
      </c>
      <c r="AA9" s="7">
        <v>10.0</v>
      </c>
      <c r="AB9" s="7">
        <v>1.0</v>
      </c>
      <c r="AC9" s="7">
        <v>46.0</v>
      </c>
      <c r="AD9" s="7">
        <v>21.0</v>
      </c>
      <c r="AE9" s="7">
        <v>22.0</v>
      </c>
      <c r="AF9" s="10">
        <f t="shared" si="2"/>
        <v>0.1739130435</v>
      </c>
      <c r="AG9" s="10">
        <f t="shared" si="3"/>
        <v>0.08988764045</v>
      </c>
      <c r="AH9" s="7">
        <v>31655.0</v>
      </c>
      <c r="AI9" s="11">
        <f t="shared" si="4"/>
        <v>8.793055556</v>
      </c>
      <c r="AJ9" s="7">
        <v>791.0</v>
      </c>
      <c r="AK9" s="11">
        <f t="shared" si="5"/>
        <v>13.18333333</v>
      </c>
      <c r="AL9" s="11">
        <f t="shared" si="6"/>
        <v>40.01896334</v>
      </c>
      <c r="AM9" s="12">
        <v>32.0</v>
      </c>
      <c r="AN9" s="11">
        <f t="shared" si="7"/>
        <v>3.639235508</v>
      </c>
      <c r="AO9" s="10" t="s">
        <v>198</v>
      </c>
      <c r="AP9" s="10" t="s">
        <v>199</v>
      </c>
      <c r="AQ9" s="10" t="s">
        <v>200</v>
      </c>
      <c r="AR9" s="7">
        <v>134.0</v>
      </c>
      <c r="AS9" s="7">
        <v>134.0</v>
      </c>
      <c r="AT9" s="13">
        <f t="shared" si="8"/>
        <v>0.5</v>
      </c>
      <c r="AU9" s="8"/>
      <c r="AV9" s="8"/>
      <c r="AW9" s="8">
        <v>173.0</v>
      </c>
      <c r="AX9" s="8">
        <v>88.0</v>
      </c>
      <c r="AY9" s="8">
        <v>95.0</v>
      </c>
      <c r="AZ9" s="8">
        <v>46.0</v>
      </c>
      <c r="BA9" s="7">
        <v>51.0</v>
      </c>
      <c r="BB9" s="7">
        <v>82.0</v>
      </c>
      <c r="BC9" s="7">
        <v>11.0</v>
      </c>
      <c r="BD9" s="7">
        <v>21.0</v>
      </c>
      <c r="BE9" s="7">
        <v>12.0</v>
      </c>
      <c r="BF9" s="7">
        <v>12.0</v>
      </c>
      <c r="BG9" s="14">
        <f t="shared" si="9"/>
        <v>5.800031591</v>
      </c>
      <c r="BH9" s="11">
        <f t="shared" si="10"/>
        <v>9.325540989</v>
      </c>
      <c r="BI9" s="11">
        <f t="shared" si="11"/>
        <v>1.250987206</v>
      </c>
      <c r="BJ9" s="11">
        <f t="shared" si="12"/>
        <v>2.388248302</v>
      </c>
      <c r="BK9" s="11">
        <f t="shared" si="13"/>
        <v>1.364713315</v>
      </c>
      <c r="BL9" s="11">
        <f t="shared" si="14"/>
        <v>1.364713315</v>
      </c>
      <c r="BM9" s="7">
        <v>76.0</v>
      </c>
      <c r="BN9" s="7">
        <v>8.0</v>
      </c>
      <c r="BO9" s="7">
        <v>8.0</v>
      </c>
      <c r="BP9" s="7">
        <v>0.0</v>
      </c>
      <c r="BQ9" s="7">
        <v>2.0</v>
      </c>
      <c r="BR9" s="7">
        <v>0.0</v>
      </c>
      <c r="BS9" s="9">
        <f t="shared" si="15"/>
        <v>177</v>
      </c>
      <c r="BT9" s="14">
        <v>1.0616</v>
      </c>
      <c r="BW9" s="15" t="str">
        <f t="shared" si="16"/>
        <v> </v>
      </c>
      <c r="BY9" s="7">
        <v>1.0</v>
      </c>
      <c r="BZ9" s="7">
        <v>0.0</v>
      </c>
      <c r="CA9" s="7">
        <v>1.0</v>
      </c>
      <c r="CB9" s="7">
        <v>0.0</v>
      </c>
      <c r="CC9" s="7">
        <v>0.0</v>
      </c>
      <c r="CD9" s="7">
        <v>0.0</v>
      </c>
      <c r="CE9" s="7">
        <v>1.0</v>
      </c>
      <c r="CF9" s="7">
        <v>0.0</v>
      </c>
      <c r="CG9" s="7">
        <v>1.0</v>
      </c>
      <c r="CH9" s="7">
        <v>1.0</v>
      </c>
      <c r="CI9" s="7">
        <v>5.0</v>
      </c>
      <c r="CJ9" s="7">
        <v>0.0</v>
      </c>
      <c r="CK9" s="7">
        <v>0.0</v>
      </c>
      <c r="CL9" s="15">
        <f t="shared" si="17"/>
        <v>0</v>
      </c>
      <c r="CM9" s="7">
        <v>0.6000000000000001</v>
      </c>
      <c r="CN9" s="7">
        <v>0.6000000000000001</v>
      </c>
      <c r="CO9" s="7">
        <v>1.2</v>
      </c>
      <c r="CP9" s="16">
        <f t="shared" si="18"/>
        <v>0.02</v>
      </c>
      <c r="CQ9" s="16">
        <f t="shared" si="19"/>
        <v>0.1364713315</v>
      </c>
      <c r="CR9" s="17">
        <v>2.0</v>
      </c>
      <c r="CS9" s="14">
        <v>9.3</v>
      </c>
      <c r="CT9" s="14">
        <v>8.9</v>
      </c>
      <c r="CU9" s="14">
        <v>-1.3</v>
      </c>
      <c r="CV9" s="14">
        <v>0.7</v>
      </c>
      <c r="CW9" s="14">
        <v>1.1</v>
      </c>
      <c r="CX9" s="14">
        <v>0.0</v>
      </c>
      <c r="CY9" s="14">
        <v>1.8</v>
      </c>
      <c r="CZ9" s="18">
        <f t="shared" si="20"/>
        <v>0.03</v>
      </c>
      <c r="DA9" s="18">
        <f t="shared" si="21"/>
        <v>0.2047069973</v>
      </c>
      <c r="DB9" s="14">
        <v>27.3043</v>
      </c>
      <c r="DC9" s="7">
        <v>0.0</v>
      </c>
      <c r="DD9" s="7">
        <v>0.0</v>
      </c>
      <c r="DE9" s="7">
        <v>1.0</v>
      </c>
      <c r="DF9" s="7">
        <v>20.0</v>
      </c>
      <c r="DG9" s="7">
        <v>4.0</v>
      </c>
      <c r="DH9" s="7">
        <v>0.0</v>
      </c>
      <c r="DI9" s="7">
        <v>3.0</v>
      </c>
      <c r="DJ9" s="7">
        <v>6.0</v>
      </c>
      <c r="DK9" s="7">
        <v>4.0</v>
      </c>
      <c r="DL9" s="7">
        <v>2.0</v>
      </c>
      <c r="DM9" s="7">
        <v>27.0</v>
      </c>
      <c r="DN9" s="9">
        <v>0.0</v>
      </c>
      <c r="DO9" s="9">
        <v>0.0</v>
      </c>
      <c r="DP9" s="9">
        <v>0.0</v>
      </c>
      <c r="DQ9" s="8">
        <v>186.0</v>
      </c>
      <c r="DR9" s="8">
        <v>0.0</v>
      </c>
      <c r="DS9" s="8"/>
      <c r="DT9" s="19">
        <v>0.5750000000000001</v>
      </c>
      <c r="DU9" s="8">
        <v>0.588</v>
      </c>
      <c r="DV9" s="8">
        <v>0.588</v>
      </c>
      <c r="DW9" s="8">
        <v>0.0</v>
      </c>
      <c r="DX9" s="8">
        <v>0.0</v>
      </c>
      <c r="DY9" s="14">
        <f t="shared" si="22"/>
        <v>1.719148936</v>
      </c>
    </row>
    <row r="10" ht="12.75" customHeight="1">
      <c r="A10" s="7">
        <v>42.0</v>
      </c>
      <c r="B10" s="7" t="s">
        <v>201</v>
      </c>
      <c r="C10" s="7" t="s">
        <v>202</v>
      </c>
      <c r="E10" s="7" t="s">
        <v>203</v>
      </c>
      <c r="F10" s="7" t="s">
        <v>203</v>
      </c>
      <c r="G10" s="7">
        <v>70.0</v>
      </c>
      <c r="H10" s="7">
        <v>187.0</v>
      </c>
      <c r="I10" s="7" t="s">
        <v>133</v>
      </c>
      <c r="J10" s="7">
        <v>2013.0</v>
      </c>
      <c r="K10" s="7">
        <v>3.0</v>
      </c>
      <c r="L10" s="7">
        <v>86.0</v>
      </c>
      <c r="M10" s="8" t="s">
        <v>146</v>
      </c>
      <c r="N10" s="8">
        <f t="shared" si="1"/>
        <v>22</v>
      </c>
      <c r="O10" s="7" t="s">
        <v>204</v>
      </c>
      <c r="P10" s="7" t="s">
        <v>205</v>
      </c>
      <c r="Q10" s="8" t="s">
        <v>206</v>
      </c>
      <c r="R10" s="7" t="s">
        <v>206</v>
      </c>
      <c r="S10" s="9" t="s">
        <v>183</v>
      </c>
      <c r="T10" s="9">
        <v>44.0</v>
      </c>
      <c r="U10" s="9" t="s">
        <v>138</v>
      </c>
      <c r="V10" s="9" t="s">
        <v>138</v>
      </c>
      <c r="W10" s="7">
        <v>44.0</v>
      </c>
      <c r="X10" s="7">
        <v>7.0</v>
      </c>
      <c r="Y10" s="7">
        <v>10.0</v>
      </c>
      <c r="Z10" s="7">
        <v>5.0</v>
      </c>
      <c r="AA10" s="7">
        <v>17.0</v>
      </c>
      <c r="AB10" s="7">
        <v>1.0</v>
      </c>
      <c r="AC10" s="7">
        <v>74.0</v>
      </c>
      <c r="AD10" s="7">
        <v>27.0</v>
      </c>
      <c r="AE10" s="7">
        <v>30.0</v>
      </c>
      <c r="AF10" s="10">
        <f t="shared" si="2"/>
        <v>0.09459459459</v>
      </c>
      <c r="AG10" s="10">
        <f t="shared" si="3"/>
        <v>0.0534351145</v>
      </c>
      <c r="AH10" s="7">
        <v>37271.0</v>
      </c>
      <c r="AI10" s="11">
        <f t="shared" si="4"/>
        <v>14.11780303</v>
      </c>
      <c r="AJ10" s="7">
        <v>874.0</v>
      </c>
      <c r="AK10" s="11">
        <f t="shared" si="5"/>
        <v>19.86363636</v>
      </c>
      <c r="AL10" s="11">
        <f t="shared" si="6"/>
        <v>42.64416476</v>
      </c>
      <c r="AM10" s="12">
        <v>59.0</v>
      </c>
      <c r="AN10" s="11">
        <f t="shared" si="7"/>
        <v>5.698800676</v>
      </c>
      <c r="AO10" s="10" t="s">
        <v>207</v>
      </c>
      <c r="AP10" s="10" t="s">
        <v>208</v>
      </c>
      <c r="AQ10" s="10" t="s">
        <v>209</v>
      </c>
      <c r="AR10" s="7">
        <v>3.0</v>
      </c>
      <c r="AS10" s="7">
        <v>4.0</v>
      </c>
      <c r="AT10" s="13">
        <f t="shared" si="8"/>
        <v>0.4285714286</v>
      </c>
      <c r="AU10" s="8"/>
      <c r="AV10" s="8"/>
      <c r="AW10" s="8">
        <v>4.0</v>
      </c>
      <c r="AX10" s="8">
        <v>1.0</v>
      </c>
      <c r="AY10" s="8">
        <v>3.0</v>
      </c>
      <c r="AZ10" s="8">
        <v>2.0</v>
      </c>
      <c r="BA10" s="7">
        <v>56.0</v>
      </c>
      <c r="BB10" s="7">
        <v>71.0</v>
      </c>
      <c r="BC10" s="7">
        <v>17.0</v>
      </c>
      <c r="BD10" s="7">
        <v>27.0</v>
      </c>
      <c r="BE10" s="7">
        <v>13.0</v>
      </c>
      <c r="BF10" s="7">
        <v>9.0</v>
      </c>
      <c r="BG10" s="14">
        <f t="shared" si="9"/>
        <v>5.40903115</v>
      </c>
      <c r="BH10" s="11">
        <f t="shared" si="10"/>
        <v>6.85787878</v>
      </c>
      <c r="BI10" s="11">
        <f t="shared" si="11"/>
        <v>1.642027313</v>
      </c>
      <c r="BJ10" s="11">
        <f t="shared" si="12"/>
        <v>2.607925733</v>
      </c>
      <c r="BK10" s="11">
        <f t="shared" si="13"/>
        <v>1.255667946</v>
      </c>
      <c r="BL10" s="11">
        <f t="shared" si="14"/>
        <v>0.8693085777</v>
      </c>
      <c r="BM10" s="7">
        <v>6.0</v>
      </c>
      <c r="BN10" s="7">
        <v>3.0</v>
      </c>
      <c r="BO10" s="7">
        <v>0.0</v>
      </c>
      <c r="BP10" s="7">
        <v>0.0</v>
      </c>
      <c r="BQ10" s="7">
        <v>0.0</v>
      </c>
      <c r="BR10" s="7">
        <v>0.0</v>
      </c>
      <c r="BS10" s="9">
        <f t="shared" si="15"/>
        <v>94</v>
      </c>
      <c r="BT10" s="14">
        <v>4.3697</v>
      </c>
      <c r="BU10" s="7">
        <v>4.0</v>
      </c>
      <c r="BV10" s="7">
        <v>2.0</v>
      </c>
      <c r="BW10" s="15">
        <f t="shared" si="16"/>
        <v>0.5</v>
      </c>
      <c r="BX10" s="7">
        <v>2.0</v>
      </c>
      <c r="BY10" s="7">
        <v>2.0</v>
      </c>
      <c r="BZ10" s="7">
        <v>0.0</v>
      </c>
      <c r="CA10" s="7">
        <v>0.0</v>
      </c>
      <c r="CB10" s="7">
        <v>0.0</v>
      </c>
      <c r="CC10" s="7">
        <v>2.0</v>
      </c>
      <c r="CD10" s="7">
        <v>0.0</v>
      </c>
      <c r="CE10" s="7">
        <v>1.0</v>
      </c>
      <c r="CF10" s="7">
        <v>1.0</v>
      </c>
      <c r="CG10" s="7">
        <v>2.0</v>
      </c>
      <c r="CH10" s="7">
        <v>0.0</v>
      </c>
      <c r="CI10" s="7">
        <v>1.0</v>
      </c>
      <c r="CJ10" s="7">
        <v>0.0</v>
      </c>
      <c r="CK10" s="7">
        <v>0.0</v>
      </c>
      <c r="CL10" s="15">
        <f t="shared" si="17"/>
        <v>0</v>
      </c>
      <c r="CM10" s="7">
        <v>0.9</v>
      </c>
      <c r="CN10" s="7">
        <v>0.7</v>
      </c>
      <c r="CO10" s="7">
        <v>1.7000000000000002</v>
      </c>
      <c r="CP10" s="16">
        <f t="shared" si="18"/>
        <v>0.03863636364</v>
      </c>
      <c r="CQ10" s="16">
        <f t="shared" si="19"/>
        <v>0.1642027313</v>
      </c>
      <c r="CR10" s="17">
        <v>5.0</v>
      </c>
      <c r="CS10" s="14">
        <v>12.7</v>
      </c>
      <c r="CT10" s="14">
        <v>11.7</v>
      </c>
      <c r="CU10" s="14">
        <v>3.4</v>
      </c>
      <c r="CV10" s="14">
        <v>1.3</v>
      </c>
      <c r="CW10" s="14">
        <v>1.3</v>
      </c>
      <c r="CX10" s="14">
        <v>0.5</v>
      </c>
      <c r="CY10" s="14">
        <v>3.0</v>
      </c>
      <c r="CZ10" s="18">
        <f t="shared" si="20"/>
        <v>0.06818181818</v>
      </c>
      <c r="DA10" s="18">
        <f t="shared" si="21"/>
        <v>0.2897695259</v>
      </c>
      <c r="DB10" s="14">
        <v>31.8919</v>
      </c>
      <c r="DC10" s="7">
        <v>0.0</v>
      </c>
      <c r="DD10" s="7">
        <v>0.0</v>
      </c>
      <c r="DE10" s="7">
        <v>3.0</v>
      </c>
      <c r="DF10" s="7">
        <v>24.0</v>
      </c>
      <c r="DG10" s="7">
        <v>7.0</v>
      </c>
      <c r="DH10" s="7">
        <v>1.0</v>
      </c>
      <c r="DI10" s="7">
        <v>3.0</v>
      </c>
      <c r="DJ10" s="7">
        <v>7.0</v>
      </c>
      <c r="DK10" s="7">
        <v>8.0</v>
      </c>
      <c r="DL10" s="7">
        <v>0.0</v>
      </c>
      <c r="DM10" s="7">
        <v>48.0</v>
      </c>
      <c r="DN10" s="9">
        <v>0.0</v>
      </c>
      <c r="DO10" s="9">
        <v>1.0</v>
      </c>
      <c r="DP10" s="9">
        <v>2.0</v>
      </c>
      <c r="DQ10" s="8">
        <v>124.0</v>
      </c>
      <c r="DR10" s="8">
        <v>3.0</v>
      </c>
      <c r="DS10" s="8" t="s">
        <v>210</v>
      </c>
      <c r="DT10" s="19">
        <v>0.65</v>
      </c>
      <c r="DU10" s="8">
        <v>0.633</v>
      </c>
      <c r="DV10" s="8">
        <v>0.5</v>
      </c>
      <c r="DW10" s="8">
        <v>27.0</v>
      </c>
      <c r="DX10" s="8">
        <v>0.1</v>
      </c>
      <c r="DY10" s="14">
        <f t="shared" si="22"/>
        <v>2.716312057</v>
      </c>
    </row>
    <row r="11" ht="12.75" customHeight="1">
      <c r="A11" s="7">
        <v>10.0</v>
      </c>
      <c r="B11" s="7" t="s">
        <v>211</v>
      </c>
      <c r="C11" s="7" t="s">
        <v>212</v>
      </c>
      <c r="D11" s="7" t="s">
        <v>162</v>
      </c>
      <c r="E11" s="7" t="s">
        <v>163</v>
      </c>
      <c r="F11" s="7" t="s">
        <v>163</v>
      </c>
      <c r="G11" s="7">
        <v>73.0</v>
      </c>
      <c r="H11" s="7">
        <v>214.0</v>
      </c>
      <c r="I11" s="7" t="s">
        <v>133</v>
      </c>
      <c r="M11" s="8"/>
      <c r="N11" s="8">
        <f t="shared" si="1"/>
        <v>30</v>
      </c>
      <c r="O11" s="7" t="s">
        <v>213</v>
      </c>
      <c r="P11" s="7" t="s">
        <v>214</v>
      </c>
      <c r="Q11" s="8" t="s">
        <v>215</v>
      </c>
      <c r="R11" s="7" t="s">
        <v>215</v>
      </c>
      <c r="S11" s="9" t="s">
        <v>159</v>
      </c>
      <c r="T11" s="9">
        <v>4.0</v>
      </c>
      <c r="U11" s="9" t="s">
        <v>138</v>
      </c>
      <c r="V11" s="9" t="s">
        <v>138</v>
      </c>
      <c r="W11" s="7">
        <v>4.0</v>
      </c>
      <c r="X11" s="7">
        <v>1.0</v>
      </c>
      <c r="Y11" s="7">
        <v>0.0</v>
      </c>
      <c r="Z11" s="7">
        <v>0.0</v>
      </c>
      <c r="AA11" s="7">
        <v>1.0</v>
      </c>
      <c r="AB11" s="7">
        <v>2.0</v>
      </c>
      <c r="AC11" s="7">
        <v>1.0</v>
      </c>
      <c r="AD11" s="7">
        <v>2.0</v>
      </c>
      <c r="AE11" s="7">
        <v>3.0</v>
      </c>
      <c r="AF11" s="10">
        <f t="shared" si="2"/>
        <v>1</v>
      </c>
      <c r="AG11" s="10">
        <f t="shared" si="3"/>
        <v>0.1666666667</v>
      </c>
      <c r="AH11" s="7">
        <v>2160.0</v>
      </c>
      <c r="AI11" s="11">
        <f t="shared" si="4"/>
        <v>9</v>
      </c>
      <c r="AJ11" s="7">
        <v>51.0</v>
      </c>
      <c r="AK11" s="11">
        <f t="shared" si="5"/>
        <v>12.75</v>
      </c>
      <c r="AL11" s="11">
        <f t="shared" si="6"/>
        <v>42.35294118</v>
      </c>
      <c r="AM11" s="12">
        <v>0.0</v>
      </c>
      <c r="AN11" s="11">
        <f t="shared" si="7"/>
        <v>0</v>
      </c>
      <c r="AO11" s="10" t="s">
        <v>216</v>
      </c>
      <c r="AP11" s="10" t="s">
        <v>151</v>
      </c>
      <c r="AQ11" s="10" t="s">
        <v>216</v>
      </c>
      <c r="AR11" s="7">
        <v>10.0</v>
      </c>
      <c r="AS11" s="7">
        <v>21.0</v>
      </c>
      <c r="AT11" s="13">
        <f t="shared" si="8"/>
        <v>0.3225806452</v>
      </c>
      <c r="AU11" s="8"/>
      <c r="AV11" s="8"/>
      <c r="AW11" s="8">
        <v>15.0</v>
      </c>
      <c r="AX11" s="8">
        <v>4.0</v>
      </c>
      <c r="AY11" s="8">
        <v>16.0</v>
      </c>
      <c r="AZ11" s="8">
        <v>6.0</v>
      </c>
      <c r="BA11" s="7">
        <v>6.0</v>
      </c>
      <c r="BB11" s="7">
        <v>6.0</v>
      </c>
      <c r="BC11" s="7">
        <v>1.0</v>
      </c>
      <c r="BD11" s="7">
        <v>2.0</v>
      </c>
      <c r="BE11" s="7">
        <v>1.0</v>
      </c>
      <c r="BF11" s="7">
        <v>1.0</v>
      </c>
      <c r="BG11" s="14">
        <f t="shared" si="9"/>
        <v>10</v>
      </c>
      <c r="BH11" s="11">
        <f t="shared" si="10"/>
        <v>10</v>
      </c>
      <c r="BI11" s="11">
        <f t="shared" si="11"/>
        <v>1.666666667</v>
      </c>
      <c r="BJ11" s="11">
        <f t="shared" si="12"/>
        <v>3.333333333</v>
      </c>
      <c r="BK11" s="11">
        <f t="shared" si="13"/>
        <v>1.666666667</v>
      </c>
      <c r="BL11" s="11">
        <f t="shared" si="14"/>
        <v>1.666666667</v>
      </c>
      <c r="BM11" s="7">
        <v>5.0</v>
      </c>
      <c r="BN11" s="7">
        <v>0.0</v>
      </c>
      <c r="BO11" s="7">
        <v>1.0</v>
      </c>
      <c r="BP11" s="7">
        <v>0.0</v>
      </c>
      <c r="BQ11" s="7">
        <v>0.0</v>
      </c>
      <c r="BR11" s="7">
        <v>0.0</v>
      </c>
      <c r="BS11" s="9">
        <f t="shared" si="15"/>
        <v>13</v>
      </c>
      <c r="BT11" s="14">
        <v>-0.06620000000000001</v>
      </c>
      <c r="BW11" s="15" t="str">
        <f t="shared" si="16"/>
        <v> </v>
      </c>
      <c r="BY11" s="7">
        <v>0.0</v>
      </c>
      <c r="BZ11" s="7">
        <v>0.0</v>
      </c>
      <c r="CA11" s="7">
        <v>1.0</v>
      </c>
      <c r="CB11" s="7">
        <v>0.0</v>
      </c>
      <c r="CC11" s="7">
        <v>0.0</v>
      </c>
      <c r="CD11" s="7">
        <v>0.0</v>
      </c>
      <c r="CE11" s="7">
        <v>0.0</v>
      </c>
      <c r="CF11" s="7">
        <v>0.0</v>
      </c>
      <c r="CG11" s="7">
        <v>0.0</v>
      </c>
      <c r="CH11" s="7">
        <v>0.0</v>
      </c>
      <c r="CI11" s="7">
        <v>1.0</v>
      </c>
      <c r="CJ11" s="7">
        <v>0.0</v>
      </c>
      <c r="CK11" s="7">
        <v>0.0</v>
      </c>
      <c r="CL11" s="15">
        <f t="shared" si="17"/>
        <v>0</v>
      </c>
      <c r="CM11" s="7">
        <v>0.1</v>
      </c>
      <c r="CN11" s="7">
        <v>0.1</v>
      </c>
      <c r="CO11" s="7">
        <v>0.30000000000000004</v>
      </c>
      <c r="CP11" s="16">
        <f t="shared" si="18"/>
        <v>0.075</v>
      </c>
      <c r="CQ11" s="16">
        <f t="shared" si="19"/>
        <v>0.5</v>
      </c>
      <c r="CR11" s="17">
        <v>3.0</v>
      </c>
      <c r="CS11" s="14">
        <v>0.6000000000000001</v>
      </c>
      <c r="CT11" s="14">
        <v>0.6000000000000001</v>
      </c>
      <c r="CU11" s="14">
        <v>1.9</v>
      </c>
      <c r="CV11" s="14">
        <v>0.30000000000000004</v>
      </c>
      <c r="CW11" s="14">
        <v>0.30000000000000004</v>
      </c>
      <c r="CX11" s="14">
        <v>0.0</v>
      </c>
      <c r="CY11" s="14">
        <v>0.5</v>
      </c>
      <c r="CZ11" s="18">
        <f t="shared" si="20"/>
        <v>0.125</v>
      </c>
      <c r="DA11" s="18">
        <f t="shared" si="21"/>
        <v>0.8333333333</v>
      </c>
      <c r="DB11" s="14">
        <v>11.0</v>
      </c>
      <c r="DC11" s="7">
        <v>0.0</v>
      </c>
      <c r="DD11" s="7">
        <v>0.0</v>
      </c>
      <c r="DE11" s="7">
        <v>0.0</v>
      </c>
      <c r="DF11" s="7">
        <v>2.0</v>
      </c>
      <c r="DG11" s="7">
        <v>0.0</v>
      </c>
      <c r="DH11" s="7">
        <v>0.0</v>
      </c>
      <c r="DI11" s="7">
        <v>0.0</v>
      </c>
      <c r="DJ11" s="7">
        <v>0.0</v>
      </c>
      <c r="DK11" s="7">
        <v>0.0</v>
      </c>
      <c r="DL11" s="7">
        <v>0.0</v>
      </c>
      <c r="DM11" s="7">
        <v>1.0</v>
      </c>
      <c r="DN11" s="9">
        <v>0.0</v>
      </c>
      <c r="DO11" s="9">
        <v>0.0</v>
      </c>
      <c r="DP11" s="9">
        <v>1.0</v>
      </c>
      <c r="DQ11" s="8">
        <v>11.0</v>
      </c>
      <c r="DR11" s="8">
        <v>0.0</v>
      </c>
      <c r="DS11" s="8"/>
      <c r="DT11" s="19">
        <v>0.65</v>
      </c>
      <c r="DU11" s="8">
        <v>0.65</v>
      </c>
      <c r="DV11" s="8">
        <v>0.038</v>
      </c>
      <c r="DW11" s="8">
        <v>0.0</v>
      </c>
      <c r="DX11" s="8">
        <v>0.0</v>
      </c>
      <c r="DY11" s="14">
        <f t="shared" si="22"/>
        <v>0.4883550675</v>
      </c>
    </row>
    <row r="12" ht="12.75" customHeight="1">
      <c r="A12" s="7">
        <v>15.0</v>
      </c>
      <c r="B12" s="7" t="s">
        <v>217</v>
      </c>
      <c r="C12" s="7" t="s">
        <v>218</v>
      </c>
      <c r="E12" s="7" t="s">
        <v>219</v>
      </c>
      <c r="F12" s="7" t="s">
        <v>219</v>
      </c>
      <c r="G12" s="7">
        <v>76.0</v>
      </c>
      <c r="H12" s="7">
        <v>198.0</v>
      </c>
      <c r="I12" s="7" t="s">
        <v>133</v>
      </c>
      <c r="J12" s="7">
        <v>2006.0</v>
      </c>
      <c r="K12" s="7">
        <v>2.0</v>
      </c>
      <c r="L12" s="7">
        <v>54.0</v>
      </c>
      <c r="M12" s="8"/>
      <c r="N12" s="8">
        <f t="shared" si="1"/>
        <v>27</v>
      </c>
      <c r="O12" s="7" t="s">
        <v>220</v>
      </c>
      <c r="P12" s="7" t="s">
        <v>221</v>
      </c>
      <c r="Q12" s="8" t="s">
        <v>222</v>
      </c>
      <c r="R12" s="7" t="s">
        <v>222</v>
      </c>
      <c r="S12" s="9" t="s">
        <v>150</v>
      </c>
      <c r="T12" s="9">
        <v>77.0</v>
      </c>
      <c r="U12" s="9" t="s">
        <v>138</v>
      </c>
      <c r="V12" s="9" t="s">
        <v>138</v>
      </c>
      <c r="W12" s="7">
        <v>77.0</v>
      </c>
      <c r="X12" s="7">
        <v>20.0</v>
      </c>
      <c r="Y12" s="7">
        <v>22.0</v>
      </c>
      <c r="Z12" s="7">
        <v>9.0</v>
      </c>
      <c r="AA12" s="7">
        <v>42.0</v>
      </c>
      <c r="AB12" s="7">
        <v>8.0</v>
      </c>
      <c r="AC12" s="7">
        <v>121.0</v>
      </c>
      <c r="AD12" s="7">
        <v>41.0</v>
      </c>
      <c r="AE12" s="7">
        <v>51.0</v>
      </c>
      <c r="AF12" s="10">
        <f t="shared" si="2"/>
        <v>0.1652892562</v>
      </c>
      <c r="AG12" s="10">
        <f t="shared" si="3"/>
        <v>0.09389671362</v>
      </c>
      <c r="AH12" s="7">
        <v>83571.0</v>
      </c>
      <c r="AI12" s="11">
        <f t="shared" si="4"/>
        <v>18.08896104</v>
      </c>
      <c r="AJ12" s="7">
        <v>1806.0</v>
      </c>
      <c r="AK12" s="11">
        <f t="shared" si="5"/>
        <v>23.45454545</v>
      </c>
      <c r="AL12" s="11">
        <f t="shared" si="6"/>
        <v>46.27408638</v>
      </c>
      <c r="AM12" s="12">
        <v>84.0</v>
      </c>
      <c r="AN12" s="11">
        <f t="shared" si="7"/>
        <v>3.618480095</v>
      </c>
      <c r="AO12" s="10" t="s">
        <v>223</v>
      </c>
      <c r="AP12" s="10" t="s">
        <v>224</v>
      </c>
      <c r="AQ12" s="10" t="s">
        <v>225</v>
      </c>
      <c r="AR12" s="7">
        <v>507.0</v>
      </c>
      <c r="AS12" s="7">
        <v>641.0</v>
      </c>
      <c r="AT12" s="13">
        <f t="shared" si="8"/>
        <v>0.4416376307</v>
      </c>
      <c r="AU12" s="9">
        <v>14.0</v>
      </c>
      <c r="AV12" s="9">
        <v>8.0</v>
      </c>
      <c r="AW12" s="9">
        <v>681.0</v>
      </c>
      <c r="AX12" s="9">
        <v>311.0</v>
      </c>
      <c r="AY12" s="9">
        <v>467.0</v>
      </c>
      <c r="AZ12" s="9">
        <v>196.0</v>
      </c>
      <c r="BA12" s="7">
        <v>101.0</v>
      </c>
      <c r="BB12" s="7">
        <v>53.0</v>
      </c>
      <c r="BC12" s="7">
        <v>40.0</v>
      </c>
      <c r="BD12" s="7">
        <v>41.0</v>
      </c>
      <c r="BE12" s="7">
        <v>14.0</v>
      </c>
      <c r="BF12" s="7">
        <v>28.0</v>
      </c>
      <c r="BG12" s="14">
        <f t="shared" si="9"/>
        <v>4.350791543</v>
      </c>
      <c r="BH12" s="11">
        <f t="shared" si="10"/>
        <v>2.283088631</v>
      </c>
      <c r="BI12" s="11">
        <f t="shared" si="11"/>
        <v>1.723085759</v>
      </c>
      <c r="BJ12" s="11">
        <f t="shared" si="12"/>
        <v>1.766162903</v>
      </c>
      <c r="BK12" s="11">
        <f t="shared" si="13"/>
        <v>0.6030800158</v>
      </c>
      <c r="BL12" s="11">
        <f t="shared" si="14"/>
        <v>1.206160032</v>
      </c>
      <c r="BM12" s="7">
        <v>12.0</v>
      </c>
      <c r="BN12" s="7">
        <v>6.0</v>
      </c>
      <c r="BO12" s="7">
        <v>0.0</v>
      </c>
      <c r="BP12" s="7">
        <v>0.0</v>
      </c>
      <c r="BQ12" s="7">
        <v>0.0</v>
      </c>
      <c r="BR12" s="7">
        <v>0.0</v>
      </c>
      <c r="BS12" s="9">
        <f t="shared" si="15"/>
        <v>105</v>
      </c>
      <c r="BT12" s="14">
        <v>2.2916</v>
      </c>
      <c r="BU12" s="7">
        <v>1.0</v>
      </c>
      <c r="BV12" s="7">
        <v>1.0</v>
      </c>
      <c r="BW12" s="15">
        <f t="shared" si="16"/>
        <v>1</v>
      </c>
      <c r="BX12" s="7">
        <v>0.0</v>
      </c>
      <c r="BY12" s="7">
        <v>7.0</v>
      </c>
      <c r="BZ12" s="7">
        <v>1.0</v>
      </c>
      <c r="CA12" s="7">
        <v>1.0</v>
      </c>
      <c r="CB12" s="7">
        <v>1.0</v>
      </c>
      <c r="CC12" s="7">
        <v>6.0</v>
      </c>
      <c r="CD12" s="7">
        <v>0.0</v>
      </c>
      <c r="CE12" s="7">
        <v>1.0</v>
      </c>
      <c r="CF12" s="7">
        <v>1.0</v>
      </c>
      <c r="CG12" s="7">
        <v>1.0</v>
      </c>
      <c r="CH12" s="7">
        <v>0.0</v>
      </c>
      <c r="CI12" s="7">
        <v>11.0</v>
      </c>
      <c r="CJ12" s="7">
        <v>0.0</v>
      </c>
      <c r="CK12" s="7">
        <v>0.0</v>
      </c>
      <c r="CL12" s="15">
        <f t="shared" si="17"/>
        <v>0</v>
      </c>
      <c r="CM12" s="7">
        <v>3.1</v>
      </c>
      <c r="CN12" s="7">
        <v>1.9</v>
      </c>
      <c r="CO12" s="7">
        <v>4.9</v>
      </c>
      <c r="CP12" s="16">
        <f t="shared" si="18"/>
        <v>0.06363636364</v>
      </c>
      <c r="CQ12" s="16">
        <f t="shared" si="19"/>
        <v>0.2110780055</v>
      </c>
      <c r="CR12" s="17">
        <v>5.0</v>
      </c>
      <c r="CS12" s="14">
        <v>34.8</v>
      </c>
      <c r="CT12" s="14">
        <v>33.3</v>
      </c>
      <c r="CU12" s="14">
        <v>4.6</v>
      </c>
      <c r="CV12" s="14">
        <v>2.6</v>
      </c>
      <c r="CW12" s="14">
        <v>3.7</v>
      </c>
      <c r="CX12" s="14">
        <v>0.5</v>
      </c>
      <c r="CY12" s="14">
        <v>6.8</v>
      </c>
      <c r="CZ12" s="18">
        <f t="shared" si="20"/>
        <v>0.08831168831</v>
      </c>
      <c r="DA12" s="18">
        <f t="shared" si="21"/>
        <v>0.2929245791</v>
      </c>
      <c r="DB12" s="14">
        <v>23.0413</v>
      </c>
      <c r="DC12" s="7">
        <v>0.0</v>
      </c>
      <c r="DD12" s="7">
        <v>0.0</v>
      </c>
      <c r="DE12" s="7">
        <v>7.0</v>
      </c>
      <c r="DF12" s="7">
        <v>34.0</v>
      </c>
      <c r="DG12" s="7">
        <v>22.0</v>
      </c>
      <c r="DH12" s="7">
        <v>2.0</v>
      </c>
      <c r="DI12" s="7">
        <v>6.0</v>
      </c>
      <c r="DJ12" s="7">
        <v>7.0</v>
      </c>
      <c r="DK12" s="7">
        <v>9.0</v>
      </c>
      <c r="DL12" s="7">
        <v>2.0</v>
      </c>
      <c r="DM12" s="7">
        <v>73.0</v>
      </c>
      <c r="DN12" s="9">
        <v>2.0</v>
      </c>
      <c r="DO12" s="9">
        <v>1.0</v>
      </c>
      <c r="DP12" s="9">
        <v>3.0</v>
      </c>
      <c r="DQ12" s="8">
        <v>186.0</v>
      </c>
      <c r="DR12" s="8">
        <v>5.0</v>
      </c>
      <c r="DS12" s="8" t="s">
        <v>226</v>
      </c>
      <c r="DT12" s="19">
        <v>4.0</v>
      </c>
      <c r="DU12" s="8">
        <v>3.283</v>
      </c>
      <c r="DV12" s="8">
        <v>3.283</v>
      </c>
      <c r="DW12" s="8">
        <v>200.0</v>
      </c>
      <c r="DX12" s="8">
        <v>0.0</v>
      </c>
      <c r="DY12" s="14">
        <f t="shared" si="22"/>
        <v>0.985106383</v>
      </c>
    </row>
    <row r="13" ht="12.75" customHeight="1">
      <c r="A13" s="7">
        <v>45.0</v>
      </c>
      <c r="B13" s="7" t="s">
        <v>227</v>
      </c>
      <c r="C13" s="7" t="s">
        <v>228</v>
      </c>
      <c r="D13" s="7" t="s">
        <v>229</v>
      </c>
      <c r="E13" s="7" t="s">
        <v>163</v>
      </c>
      <c r="F13" s="7" t="s">
        <v>163</v>
      </c>
      <c r="G13" s="7">
        <v>70.0</v>
      </c>
      <c r="H13" s="7">
        <v>176.0</v>
      </c>
      <c r="I13" s="7" t="s">
        <v>145</v>
      </c>
      <c r="J13" s="7">
        <v>2011.0</v>
      </c>
      <c r="K13" s="7">
        <v>6.0</v>
      </c>
      <c r="L13" s="7">
        <v>174.0</v>
      </c>
      <c r="M13" s="8" t="s">
        <v>146</v>
      </c>
      <c r="N13" s="8">
        <f t="shared" si="1"/>
        <v>23</v>
      </c>
      <c r="O13" s="7" t="s">
        <v>180</v>
      </c>
      <c r="P13" s="7" t="s">
        <v>230</v>
      </c>
      <c r="Q13" s="8" t="s">
        <v>231</v>
      </c>
      <c r="R13" s="7" t="s">
        <v>231</v>
      </c>
      <c r="S13" s="9" t="s">
        <v>183</v>
      </c>
      <c r="T13" s="9">
        <v>1.0</v>
      </c>
      <c r="U13" s="9" t="s">
        <v>138</v>
      </c>
      <c r="V13" s="9" t="s">
        <v>138</v>
      </c>
      <c r="W13" s="7">
        <v>1.0</v>
      </c>
      <c r="X13" s="7">
        <v>0.0</v>
      </c>
      <c r="Y13" s="7">
        <v>0.0</v>
      </c>
      <c r="Z13" s="7">
        <v>0.0</v>
      </c>
      <c r="AA13" s="7">
        <v>0.0</v>
      </c>
      <c r="AB13" s="7">
        <v>0.0</v>
      </c>
      <c r="AC13" s="7">
        <v>0.0</v>
      </c>
      <c r="AD13" s="7">
        <v>0.0</v>
      </c>
      <c r="AE13" s="7">
        <v>1.0</v>
      </c>
      <c r="AF13" s="10">
        <f t="shared" si="2"/>
        <v>0</v>
      </c>
      <c r="AG13" s="10">
        <f t="shared" si="3"/>
        <v>0</v>
      </c>
      <c r="AH13" s="7">
        <v>302.0</v>
      </c>
      <c r="AI13" s="11">
        <f t="shared" si="4"/>
        <v>5.033333333</v>
      </c>
      <c r="AJ13" s="7">
        <v>8.0</v>
      </c>
      <c r="AK13" s="11">
        <f t="shared" si="5"/>
        <v>8</v>
      </c>
      <c r="AL13" s="11">
        <f t="shared" si="6"/>
        <v>37.75</v>
      </c>
      <c r="AM13" s="12">
        <v>0.0</v>
      </c>
      <c r="AN13" s="11">
        <f t="shared" si="7"/>
        <v>0</v>
      </c>
      <c r="AO13" s="10" t="s">
        <v>151</v>
      </c>
      <c r="AP13" s="10" t="s">
        <v>151</v>
      </c>
      <c r="AQ13" s="10" t="s">
        <v>151</v>
      </c>
      <c r="AR13" s="7">
        <v>0.0</v>
      </c>
      <c r="AS13" s="7">
        <v>0.0</v>
      </c>
      <c r="AT13" s="13">
        <f t="shared" si="8"/>
        <v>0</v>
      </c>
      <c r="AU13" s="8"/>
      <c r="AV13" s="8"/>
      <c r="AW13" s="8"/>
      <c r="AX13" s="8">
        <v>0.0</v>
      </c>
      <c r="AY13" s="8"/>
      <c r="AZ13" s="8">
        <v>0.0</v>
      </c>
      <c r="BA13" s="7">
        <v>0.0</v>
      </c>
      <c r="BB13" s="7">
        <v>1.0</v>
      </c>
      <c r="BC13" s="7">
        <v>1.0</v>
      </c>
      <c r="BD13" s="7">
        <v>0.0</v>
      </c>
      <c r="BE13" s="7">
        <v>0.0</v>
      </c>
      <c r="BF13" s="7">
        <v>0.0</v>
      </c>
      <c r="BG13" s="14">
        <f t="shared" si="9"/>
        <v>0</v>
      </c>
      <c r="BH13" s="11">
        <f t="shared" si="10"/>
        <v>11.9205298</v>
      </c>
      <c r="BI13" s="11">
        <f t="shared" si="11"/>
        <v>11.9205298</v>
      </c>
      <c r="BJ13" s="11">
        <f t="shared" si="12"/>
        <v>0</v>
      </c>
      <c r="BK13" s="11">
        <f t="shared" si="13"/>
        <v>0</v>
      </c>
      <c r="BL13" s="11">
        <f t="shared" si="14"/>
        <v>0</v>
      </c>
      <c r="BM13" s="7">
        <v>0.0</v>
      </c>
      <c r="BN13" s="7">
        <v>0.0</v>
      </c>
      <c r="BO13" s="7">
        <v>0.0</v>
      </c>
      <c r="BP13" s="7">
        <v>0.0</v>
      </c>
      <c r="BQ13" s="7">
        <v>0.0</v>
      </c>
      <c r="BR13" s="7">
        <v>0.0</v>
      </c>
      <c r="BS13" s="9">
        <f t="shared" si="15"/>
        <v>2</v>
      </c>
      <c r="BT13" s="14">
        <v>-0.0103</v>
      </c>
      <c r="BW13" s="15" t="str">
        <f t="shared" si="16"/>
        <v> </v>
      </c>
      <c r="BY13" s="7">
        <v>0.0</v>
      </c>
      <c r="BZ13" s="7">
        <v>0.0</v>
      </c>
      <c r="CA13" s="7">
        <v>0.0</v>
      </c>
      <c r="CB13" s="7">
        <v>0.0</v>
      </c>
      <c r="CC13" s="7">
        <v>0.0</v>
      </c>
      <c r="CD13" s="7">
        <v>0.0</v>
      </c>
      <c r="CE13" s="7">
        <v>0.0</v>
      </c>
      <c r="CF13" s="7">
        <v>0.0</v>
      </c>
      <c r="CG13" s="7">
        <v>0.0</v>
      </c>
      <c r="CH13" s="7">
        <v>0.0</v>
      </c>
      <c r="CI13" s="7">
        <v>0.0</v>
      </c>
      <c r="CJ13" s="7">
        <v>0.0</v>
      </c>
      <c r="CK13" s="7">
        <v>0.0</v>
      </c>
      <c r="CL13" s="15">
        <f t="shared" si="17"/>
        <v>0</v>
      </c>
      <c r="CM13" s="7">
        <v>0.0</v>
      </c>
      <c r="CN13" s="7">
        <v>0.0</v>
      </c>
      <c r="CO13" s="7">
        <v>0.0</v>
      </c>
      <c r="CP13" s="16">
        <f t="shared" si="18"/>
        <v>0</v>
      </c>
      <c r="CQ13" s="16">
        <f t="shared" si="19"/>
        <v>0</v>
      </c>
      <c r="CR13" s="17">
        <v>3.0</v>
      </c>
      <c r="CS13" s="14">
        <v>0.1</v>
      </c>
      <c r="CT13" s="14">
        <v>0.0</v>
      </c>
      <c r="CU13" s="14">
        <v>0.0</v>
      </c>
      <c r="CV13" s="14">
        <v>0.0</v>
      </c>
      <c r="CW13" s="14">
        <v>0.0</v>
      </c>
      <c r="CX13" s="14">
        <v>0.0</v>
      </c>
      <c r="CY13" s="14">
        <v>0.0</v>
      </c>
      <c r="CZ13" s="18">
        <f t="shared" si="20"/>
        <v>0</v>
      </c>
      <c r="DA13" s="18">
        <f t="shared" si="21"/>
        <v>0</v>
      </c>
      <c r="DB13" s="14">
        <v>0.0</v>
      </c>
      <c r="DC13" s="7">
        <v>0.0</v>
      </c>
      <c r="DD13" s="7">
        <v>0.0</v>
      </c>
      <c r="DE13" s="7">
        <v>0.0</v>
      </c>
      <c r="DF13" s="7">
        <v>0.0</v>
      </c>
      <c r="DG13" s="7">
        <v>0.0</v>
      </c>
      <c r="DH13" s="7">
        <v>0.0</v>
      </c>
      <c r="DI13" s="7">
        <v>0.0</v>
      </c>
      <c r="DJ13" s="7">
        <v>0.0</v>
      </c>
      <c r="DK13" s="7">
        <v>0.0</v>
      </c>
      <c r="DL13" s="7">
        <v>0.0</v>
      </c>
      <c r="DM13" s="7">
        <v>0.0</v>
      </c>
      <c r="DN13" s="9">
        <v>0.0</v>
      </c>
      <c r="DO13" s="9">
        <v>0.0</v>
      </c>
      <c r="DP13" s="9">
        <v>0.0</v>
      </c>
      <c r="DQ13" s="8">
        <v>2.0</v>
      </c>
      <c r="DR13" s="8">
        <v>0.0</v>
      </c>
      <c r="DS13" s="8"/>
      <c r="DT13" s="19">
        <v>0.667</v>
      </c>
      <c r="DU13" s="8">
        <v>0.659</v>
      </c>
      <c r="DV13" s="8">
        <v>0.01</v>
      </c>
      <c r="DW13" s="8">
        <v>0.0</v>
      </c>
      <c r="DX13" s="8">
        <v>0.258</v>
      </c>
      <c r="DY13" s="14">
        <f t="shared" si="22"/>
        <v>-0.008693662777</v>
      </c>
    </row>
    <row r="14" ht="12.75" customHeight="1">
      <c r="A14" s="7">
        <v>33.0</v>
      </c>
      <c r="B14" s="7" t="s">
        <v>232</v>
      </c>
      <c r="C14" s="7" t="s">
        <v>233</v>
      </c>
      <c r="D14" s="7" t="s">
        <v>234</v>
      </c>
      <c r="E14" s="7" t="s">
        <v>132</v>
      </c>
      <c r="F14" s="7" t="s">
        <v>132</v>
      </c>
      <c r="G14" s="7">
        <v>68.0</v>
      </c>
      <c r="H14" s="7">
        <v>174.0</v>
      </c>
      <c r="I14" s="7" t="s">
        <v>145</v>
      </c>
      <c r="M14" s="8"/>
      <c r="N14" s="8">
        <f t="shared" si="1"/>
        <v>27</v>
      </c>
      <c r="O14" s="7" t="s">
        <v>235</v>
      </c>
      <c r="P14" s="7" t="s">
        <v>236</v>
      </c>
      <c r="Q14" s="8" t="s">
        <v>237</v>
      </c>
      <c r="R14" s="7" t="s">
        <v>237</v>
      </c>
      <c r="S14" s="9" t="s">
        <v>238</v>
      </c>
      <c r="T14" s="9">
        <v>19.0</v>
      </c>
      <c r="U14" s="9" t="s">
        <v>138</v>
      </c>
      <c r="V14" s="9" t="s">
        <v>138</v>
      </c>
      <c r="W14" s="7">
        <v>20.0</v>
      </c>
      <c r="X14" s="7">
        <v>3.0</v>
      </c>
      <c r="Y14" s="7">
        <v>1.0</v>
      </c>
      <c r="Z14" s="7">
        <v>0.0</v>
      </c>
      <c r="AA14" s="7">
        <v>4.0</v>
      </c>
      <c r="AB14" s="7">
        <v>0.0</v>
      </c>
      <c r="AC14" s="7">
        <v>43.0</v>
      </c>
      <c r="AD14" s="7">
        <v>13.0</v>
      </c>
      <c r="AE14" s="7">
        <v>14.0</v>
      </c>
      <c r="AF14" s="10">
        <f t="shared" si="2"/>
        <v>0.06976744186</v>
      </c>
      <c r="AG14" s="10">
        <f t="shared" si="3"/>
        <v>0.04285714286</v>
      </c>
      <c r="AH14" s="7">
        <v>15213.0</v>
      </c>
      <c r="AI14" s="11">
        <f t="shared" si="4"/>
        <v>12.6775</v>
      </c>
      <c r="AJ14" s="7">
        <v>397.0</v>
      </c>
      <c r="AK14" s="11">
        <f t="shared" si="5"/>
        <v>19.85</v>
      </c>
      <c r="AL14" s="11">
        <f t="shared" si="6"/>
        <v>38.31989924</v>
      </c>
      <c r="AM14" s="12">
        <v>0.0</v>
      </c>
      <c r="AN14" s="11">
        <f t="shared" si="7"/>
        <v>0</v>
      </c>
      <c r="AO14" s="10" t="s">
        <v>239</v>
      </c>
      <c r="AP14" s="10" t="s">
        <v>240</v>
      </c>
      <c r="AQ14" s="10" t="s">
        <v>176</v>
      </c>
      <c r="AR14" s="7">
        <v>132.0</v>
      </c>
      <c r="AS14" s="7">
        <v>110.0</v>
      </c>
      <c r="AT14" s="13">
        <f t="shared" si="8"/>
        <v>0.5454545455</v>
      </c>
      <c r="AU14" s="9">
        <v>2.0</v>
      </c>
      <c r="AV14" s="9">
        <v>1.0</v>
      </c>
      <c r="AW14" s="9">
        <v>153.0</v>
      </c>
      <c r="AX14" s="9">
        <v>83.0</v>
      </c>
      <c r="AY14" s="9">
        <v>89.0</v>
      </c>
      <c r="AZ14" s="9">
        <v>49.0</v>
      </c>
      <c r="BA14" s="7">
        <v>24.0</v>
      </c>
      <c r="BB14" s="7">
        <v>22.0</v>
      </c>
      <c r="BC14" s="7">
        <v>3.0</v>
      </c>
      <c r="BD14" s="7">
        <v>13.0</v>
      </c>
      <c r="BE14" s="7">
        <v>4.0</v>
      </c>
      <c r="BF14" s="7">
        <v>9.0</v>
      </c>
      <c r="BG14" s="14">
        <f t="shared" si="9"/>
        <v>5.679353185</v>
      </c>
      <c r="BH14" s="11">
        <f t="shared" si="10"/>
        <v>5.206073753</v>
      </c>
      <c r="BI14" s="11">
        <f t="shared" si="11"/>
        <v>0.7099191481</v>
      </c>
      <c r="BJ14" s="11">
        <f t="shared" si="12"/>
        <v>3.076316308</v>
      </c>
      <c r="BK14" s="11">
        <f t="shared" si="13"/>
        <v>0.9465588641</v>
      </c>
      <c r="BL14" s="11">
        <f t="shared" si="14"/>
        <v>2.129757444</v>
      </c>
      <c r="BM14" s="7">
        <v>0.0</v>
      </c>
      <c r="BN14" s="7">
        <v>0.0</v>
      </c>
      <c r="BO14" s="7">
        <v>0.0</v>
      </c>
      <c r="BP14" s="7">
        <v>0.0</v>
      </c>
      <c r="BQ14" s="7">
        <v>0.0</v>
      </c>
      <c r="BR14" s="7">
        <v>0.0</v>
      </c>
      <c r="BS14" s="9">
        <f t="shared" si="15"/>
        <v>25</v>
      </c>
      <c r="BT14" s="14">
        <v>1.83</v>
      </c>
      <c r="BW14" s="15" t="str">
        <f t="shared" si="16"/>
        <v> </v>
      </c>
      <c r="BY14" s="7">
        <v>0.0</v>
      </c>
      <c r="BZ14" s="7">
        <v>0.0</v>
      </c>
      <c r="CA14" s="7">
        <v>0.0</v>
      </c>
      <c r="CB14" s="7">
        <v>0.0</v>
      </c>
      <c r="CC14" s="7">
        <v>0.0</v>
      </c>
      <c r="CD14" s="7">
        <v>0.0</v>
      </c>
      <c r="CE14" s="7">
        <v>0.0</v>
      </c>
      <c r="CF14" s="7">
        <v>0.0</v>
      </c>
      <c r="CG14" s="7">
        <v>0.0</v>
      </c>
      <c r="CH14" s="7">
        <v>0.0</v>
      </c>
      <c r="CI14" s="7">
        <v>3.0</v>
      </c>
      <c r="CJ14" s="7">
        <v>0.0</v>
      </c>
      <c r="CK14" s="7">
        <v>0.0</v>
      </c>
      <c r="CL14" s="15">
        <f t="shared" si="17"/>
        <v>0</v>
      </c>
      <c r="CM14" s="7">
        <v>0.1</v>
      </c>
      <c r="CN14" s="7">
        <v>0.30000000000000004</v>
      </c>
      <c r="CO14" s="7">
        <v>0.4</v>
      </c>
      <c r="CP14" s="16">
        <f t="shared" si="18"/>
        <v>0.02</v>
      </c>
      <c r="CQ14" s="16">
        <f t="shared" si="19"/>
        <v>0.09465588641</v>
      </c>
      <c r="CR14" s="17">
        <v>3.0</v>
      </c>
      <c r="CS14" s="14">
        <v>6.2</v>
      </c>
      <c r="CT14" s="14">
        <v>5.3</v>
      </c>
      <c r="CU14" s="14">
        <v>2.2</v>
      </c>
      <c r="CV14" s="14">
        <v>-0.9</v>
      </c>
      <c r="CW14" s="14">
        <v>0.5</v>
      </c>
      <c r="CX14" s="14">
        <v>0.0</v>
      </c>
      <c r="CY14" s="14">
        <v>-0.30000000000000004</v>
      </c>
      <c r="CZ14" s="18">
        <f t="shared" si="20"/>
        <v>-0.015</v>
      </c>
      <c r="DA14" s="18">
        <f t="shared" si="21"/>
        <v>-0.07099191481</v>
      </c>
      <c r="DB14" s="14">
        <v>33.2791</v>
      </c>
      <c r="DC14" s="7">
        <v>0.0</v>
      </c>
      <c r="DD14" s="7">
        <v>0.0</v>
      </c>
      <c r="DE14" s="7">
        <v>2.0</v>
      </c>
      <c r="DF14" s="7">
        <v>11.0</v>
      </c>
      <c r="DG14" s="7">
        <v>5.0</v>
      </c>
      <c r="DH14" s="7">
        <v>0.0</v>
      </c>
      <c r="DI14" s="7">
        <v>1.0</v>
      </c>
      <c r="DJ14" s="7">
        <v>8.0</v>
      </c>
      <c r="DK14" s="7">
        <v>3.0</v>
      </c>
      <c r="DL14" s="7">
        <v>0.0</v>
      </c>
      <c r="DM14" s="7">
        <v>26.0</v>
      </c>
      <c r="DN14" s="9">
        <v>1.0</v>
      </c>
      <c r="DO14" s="9">
        <v>0.0</v>
      </c>
      <c r="DP14" s="9">
        <v>0.0</v>
      </c>
      <c r="DQ14" s="8">
        <v>155.0</v>
      </c>
      <c r="DR14" s="8">
        <v>0.0</v>
      </c>
      <c r="DS14" s="8"/>
      <c r="DT14" s="19">
        <v>1.1</v>
      </c>
      <c r="DU14" s="8">
        <v>1.1</v>
      </c>
      <c r="DV14" s="8">
        <v>0.406</v>
      </c>
      <c r="DW14" s="8">
        <v>0.0</v>
      </c>
      <c r="DX14" s="8">
        <v>0.0</v>
      </c>
      <c r="DY14" s="14">
        <f t="shared" si="22"/>
        <v>-0.1886524823</v>
      </c>
    </row>
    <row r="15" ht="12.75" customHeight="1">
      <c r="A15" s="7">
        <v>40.0</v>
      </c>
      <c r="B15" s="7" t="s">
        <v>241</v>
      </c>
      <c r="C15" s="7" t="s">
        <v>242</v>
      </c>
      <c r="E15" s="7" t="s">
        <v>243</v>
      </c>
      <c r="F15" s="7" t="s">
        <v>243</v>
      </c>
      <c r="G15" s="7">
        <v>75.0</v>
      </c>
      <c r="H15" s="7">
        <v>205.0</v>
      </c>
      <c r="I15" s="7" t="s">
        <v>145</v>
      </c>
      <c r="J15" s="7">
        <v>2011.0</v>
      </c>
      <c r="K15" s="7">
        <v>1.0</v>
      </c>
      <c r="L15" s="7">
        <v>16.0</v>
      </c>
      <c r="M15" s="8" t="s">
        <v>146</v>
      </c>
      <c r="N15" s="8">
        <f t="shared" si="1"/>
        <v>22</v>
      </c>
      <c r="O15" s="7" t="s">
        <v>244</v>
      </c>
      <c r="P15" s="7" t="s">
        <v>245</v>
      </c>
      <c r="Q15" s="8" t="s">
        <v>246</v>
      </c>
      <c r="R15" s="7" t="s">
        <v>246</v>
      </c>
      <c r="S15" s="9" t="s">
        <v>247</v>
      </c>
      <c r="T15" s="9">
        <v>42.0</v>
      </c>
      <c r="U15" s="9" t="s">
        <v>138</v>
      </c>
      <c r="V15" s="9" t="s">
        <v>138</v>
      </c>
      <c r="W15" s="7">
        <v>43.0</v>
      </c>
      <c r="X15" s="7">
        <v>4.0</v>
      </c>
      <c r="Y15" s="7">
        <v>6.0</v>
      </c>
      <c r="Z15" s="7">
        <v>3.0</v>
      </c>
      <c r="AA15" s="7">
        <v>10.0</v>
      </c>
      <c r="AB15" s="7">
        <v>2.0</v>
      </c>
      <c r="AC15" s="7">
        <v>52.0</v>
      </c>
      <c r="AD15" s="7">
        <v>17.0</v>
      </c>
      <c r="AE15" s="7">
        <v>28.0</v>
      </c>
      <c r="AF15" s="10">
        <f t="shared" si="2"/>
        <v>0.07692307692</v>
      </c>
      <c r="AG15" s="10">
        <f t="shared" si="3"/>
        <v>0.0412371134</v>
      </c>
      <c r="AH15" s="7">
        <v>31376.0</v>
      </c>
      <c r="AI15" s="11">
        <f t="shared" si="4"/>
        <v>12.16124031</v>
      </c>
      <c r="AJ15" s="7">
        <v>726.0</v>
      </c>
      <c r="AK15" s="11">
        <f t="shared" si="5"/>
        <v>16.88372093</v>
      </c>
      <c r="AL15" s="11">
        <f t="shared" si="6"/>
        <v>43.21763085</v>
      </c>
      <c r="AM15" s="12">
        <v>31.0</v>
      </c>
      <c r="AN15" s="11">
        <f t="shared" si="7"/>
        <v>3.556858746</v>
      </c>
      <c r="AO15" s="10" t="s">
        <v>248</v>
      </c>
      <c r="AP15" s="10" t="s">
        <v>192</v>
      </c>
      <c r="AQ15" s="10" t="s">
        <v>200</v>
      </c>
      <c r="AR15" s="7">
        <v>0.0</v>
      </c>
      <c r="AS15" s="7">
        <v>2.0</v>
      </c>
      <c r="AT15" s="13">
        <f t="shared" si="8"/>
        <v>0</v>
      </c>
      <c r="AU15" s="8"/>
      <c r="AV15" s="8"/>
      <c r="AW15" s="8">
        <v>1.0</v>
      </c>
      <c r="AX15" s="8">
        <v>0.0</v>
      </c>
      <c r="AY15" s="8">
        <v>1.0</v>
      </c>
      <c r="AZ15" s="8">
        <v>0.0</v>
      </c>
      <c r="BA15" s="7">
        <v>39.0</v>
      </c>
      <c r="BB15" s="7">
        <v>59.0</v>
      </c>
      <c r="BC15" s="7">
        <v>20.0</v>
      </c>
      <c r="BD15" s="7">
        <v>17.0</v>
      </c>
      <c r="BE15" s="7">
        <v>13.0</v>
      </c>
      <c r="BF15" s="7">
        <v>23.0</v>
      </c>
      <c r="BG15" s="14">
        <f t="shared" si="9"/>
        <v>4.474757777</v>
      </c>
      <c r="BH15" s="11">
        <f t="shared" si="10"/>
        <v>6.769505354</v>
      </c>
      <c r="BI15" s="11">
        <f t="shared" si="11"/>
        <v>2.294747578</v>
      </c>
      <c r="BJ15" s="11">
        <f t="shared" si="12"/>
        <v>1.950535441</v>
      </c>
      <c r="BK15" s="11">
        <f t="shared" si="13"/>
        <v>1.491585926</v>
      </c>
      <c r="BL15" s="11">
        <f t="shared" si="14"/>
        <v>2.638959714</v>
      </c>
      <c r="BM15" s="7">
        <v>12.0</v>
      </c>
      <c r="BN15" s="7">
        <v>6.0</v>
      </c>
      <c r="BO15" s="7">
        <v>0.0</v>
      </c>
      <c r="BP15" s="7">
        <v>0.0</v>
      </c>
      <c r="BQ15" s="7">
        <v>0.0</v>
      </c>
      <c r="BR15" s="7">
        <v>0.0</v>
      </c>
      <c r="BS15" s="9">
        <f t="shared" si="15"/>
        <v>91</v>
      </c>
      <c r="BT15" s="14">
        <v>-0.8853000000000001</v>
      </c>
      <c r="BW15" s="15" t="str">
        <f t="shared" si="16"/>
        <v> </v>
      </c>
      <c r="BY15" s="7">
        <v>0.0</v>
      </c>
      <c r="BZ15" s="7">
        <v>0.0</v>
      </c>
      <c r="CA15" s="7">
        <v>1.0</v>
      </c>
      <c r="CB15" s="7">
        <v>0.0</v>
      </c>
      <c r="CC15" s="7">
        <v>1.0</v>
      </c>
      <c r="CD15" s="7">
        <v>0.0</v>
      </c>
      <c r="CE15" s="7">
        <v>0.0</v>
      </c>
      <c r="CF15" s="7">
        <v>0.0</v>
      </c>
      <c r="CG15" s="7">
        <v>0.0</v>
      </c>
      <c r="CH15" s="7">
        <v>0.0</v>
      </c>
      <c r="CI15" s="7">
        <v>3.0</v>
      </c>
      <c r="CJ15" s="7">
        <v>0.0</v>
      </c>
      <c r="CK15" s="7">
        <v>0.0</v>
      </c>
      <c r="CL15" s="15">
        <f t="shared" si="17"/>
        <v>0</v>
      </c>
      <c r="CM15" s="7">
        <v>0.1</v>
      </c>
      <c r="CN15" s="7">
        <v>0.6000000000000001</v>
      </c>
      <c r="CO15" s="7">
        <v>0.8</v>
      </c>
      <c r="CP15" s="16">
        <f t="shared" si="18"/>
        <v>0.01860465116</v>
      </c>
      <c r="CQ15" s="16">
        <f t="shared" si="19"/>
        <v>0.09178990311</v>
      </c>
      <c r="CR15" s="17">
        <v>3.0</v>
      </c>
      <c r="CS15" s="14">
        <v>9.0</v>
      </c>
      <c r="CT15" s="14">
        <v>9.9</v>
      </c>
      <c r="CU15" s="14">
        <v>1.4</v>
      </c>
      <c r="CV15" s="14">
        <v>0.2</v>
      </c>
      <c r="CW15" s="14">
        <v>1.2</v>
      </c>
      <c r="CX15" s="14">
        <v>0.0</v>
      </c>
      <c r="CY15" s="14">
        <v>1.5</v>
      </c>
      <c r="CZ15" s="18">
        <f t="shared" si="20"/>
        <v>0.03488372093</v>
      </c>
      <c r="DA15" s="18">
        <f t="shared" si="21"/>
        <v>0.1721060683</v>
      </c>
      <c r="DB15" s="14">
        <v>27.5192</v>
      </c>
      <c r="DC15" s="7">
        <v>0.0</v>
      </c>
      <c r="DD15" s="7">
        <v>1.0</v>
      </c>
      <c r="DE15" s="7">
        <v>1.0</v>
      </c>
      <c r="DF15" s="7">
        <v>15.0</v>
      </c>
      <c r="DG15" s="7">
        <v>7.0</v>
      </c>
      <c r="DH15" s="7">
        <v>4.0</v>
      </c>
      <c r="DI15" s="7">
        <v>1.0</v>
      </c>
      <c r="DJ15" s="7">
        <v>7.0</v>
      </c>
      <c r="DK15" s="7">
        <v>1.0</v>
      </c>
      <c r="DL15" s="7">
        <v>2.0</v>
      </c>
      <c r="DM15" s="7">
        <v>30.0</v>
      </c>
      <c r="DN15" s="9">
        <v>0.0</v>
      </c>
      <c r="DO15" s="9">
        <v>1.0</v>
      </c>
      <c r="DP15" s="9">
        <v>0.0</v>
      </c>
      <c r="DQ15" s="8">
        <v>134.0</v>
      </c>
      <c r="DR15" s="8">
        <v>8.0</v>
      </c>
      <c r="DS15" s="8" t="s">
        <v>249</v>
      </c>
      <c r="DT15" s="19">
        <v>0.833</v>
      </c>
      <c r="DU15" s="8">
        <v>0.902</v>
      </c>
      <c r="DV15" s="8">
        <v>0.896</v>
      </c>
      <c r="DW15" s="8">
        <v>122.0</v>
      </c>
      <c r="DX15" s="8">
        <v>0.35</v>
      </c>
      <c r="DY15" s="14">
        <f t="shared" si="22"/>
        <v>0.4366735301</v>
      </c>
    </row>
    <row r="16" ht="12.75" customHeight="1">
      <c r="A16" s="7">
        <v>38.0</v>
      </c>
      <c r="B16" s="7" t="s">
        <v>250</v>
      </c>
      <c r="C16" s="7" t="s">
        <v>251</v>
      </c>
      <c r="E16" s="7" t="s">
        <v>189</v>
      </c>
      <c r="F16" s="7" t="s">
        <v>189</v>
      </c>
      <c r="G16" s="7">
        <v>69.0</v>
      </c>
      <c r="H16" s="7">
        <v>180.0</v>
      </c>
      <c r="I16" s="7" t="s">
        <v>145</v>
      </c>
      <c r="J16" s="7">
        <v>2014.0</v>
      </c>
      <c r="K16" s="7">
        <v>4.0</v>
      </c>
      <c r="L16" s="7">
        <v>112.0</v>
      </c>
      <c r="M16" s="8" t="s">
        <v>146</v>
      </c>
      <c r="N16" s="8">
        <f t="shared" si="1"/>
        <v>22</v>
      </c>
      <c r="O16" s="7" t="s">
        <v>252</v>
      </c>
      <c r="P16" s="7" t="s">
        <v>253</v>
      </c>
      <c r="Q16" s="8" t="s">
        <v>254</v>
      </c>
      <c r="R16" s="7" t="s">
        <v>254</v>
      </c>
      <c r="S16" s="9" t="s">
        <v>255</v>
      </c>
      <c r="T16" s="9">
        <v>55.0</v>
      </c>
      <c r="U16" s="9" t="s">
        <v>138</v>
      </c>
      <c r="V16" s="9" t="s">
        <v>138</v>
      </c>
      <c r="W16" s="7">
        <v>56.0</v>
      </c>
      <c r="X16" s="7">
        <v>8.0</v>
      </c>
      <c r="Y16" s="7">
        <v>8.0</v>
      </c>
      <c r="Z16" s="7">
        <v>5.0</v>
      </c>
      <c r="AA16" s="7">
        <v>16.0</v>
      </c>
      <c r="AB16" s="7">
        <v>-8.0</v>
      </c>
      <c r="AC16" s="7">
        <v>139.0</v>
      </c>
      <c r="AD16" s="7">
        <v>37.0</v>
      </c>
      <c r="AE16" s="7">
        <v>52.0</v>
      </c>
      <c r="AF16" s="10">
        <f t="shared" si="2"/>
        <v>0.05755395683</v>
      </c>
      <c r="AG16" s="10">
        <f t="shared" si="3"/>
        <v>0.0350877193</v>
      </c>
      <c r="AH16" s="7">
        <v>41668.0</v>
      </c>
      <c r="AI16" s="11">
        <f t="shared" si="4"/>
        <v>12.40119048</v>
      </c>
      <c r="AJ16" s="7">
        <v>950.0</v>
      </c>
      <c r="AK16" s="11">
        <f t="shared" si="5"/>
        <v>16.96428571</v>
      </c>
      <c r="AL16" s="11">
        <f t="shared" si="6"/>
        <v>43.86105263</v>
      </c>
      <c r="AM16" s="12">
        <v>75.0</v>
      </c>
      <c r="AN16" s="11">
        <f t="shared" si="7"/>
        <v>6.479792647</v>
      </c>
      <c r="AO16" s="10" t="s">
        <v>192</v>
      </c>
      <c r="AP16" s="10" t="s">
        <v>192</v>
      </c>
      <c r="AQ16" s="10" t="s">
        <v>186</v>
      </c>
      <c r="AR16" s="7">
        <v>0.0</v>
      </c>
      <c r="AS16" s="7">
        <v>0.0</v>
      </c>
      <c r="AT16" s="13">
        <f t="shared" si="8"/>
        <v>0</v>
      </c>
      <c r="AU16" s="8"/>
      <c r="AV16" s="8"/>
      <c r="AW16" s="8"/>
      <c r="AX16" s="8">
        <v>0.0</v>
      </c>
      <c r="AY16" s="8"/>
      <c r="AZ16" s="8">
        <v>0.0</v>
      </c>
      <c r="BA16" s="7">
        <v>98.0</v>
      </c>
      <c r="BB16" s="7">
        <v>27.0</v>
      </c>
      <c r="BC16" s="7">
        <v>35.0</v>
      </c>
      <c r="BD16" s="7">
        <v>37.0</v>
      </c>
      <c r="BE16" s="7">
        <v>17.0</v>
      </c>
      <c r="BF16" s="7">
        <v>15.0</v>
      </c>
      <c r="BG16" s="14">
        <f t="shared" si="9"/>
        <v>8.466929058</v>
      </c>
      <c r="BH16" s="11">
        <f t="shared" si="10"/>
        <v>2.332725353</v>
      </c>
      <c r="BI16" s="11">
        <f t="shared" si="11"/>
        <v>3.023903235</v>
      </c>
      <c r="BJ16" s="11">
        <f t="shared" si="12"/>
        <v>3.196697706</v>
      </c>
      <c r="BK16" s="11">
        <f t="shared" si="13"/>
        <v>1.468753</v>
      </c>
      <c r="BL16" s="11">
        <f t="shared" si="14"/>
        <v>1.295958529</v>
      </c>
      <c r="BM16" s="7">
        <v>35.0</v>
      </c>
      <c r="BN16" s="7">
        <v>10.0</v>
      </c>
      <c r="BO16" s="7">
        <v>1.0</v>
      </c>
      <c r="BP16" s="7">
        <v>0.0</v>
      </c>
      <c r="BQ16" s="7">
        <v>1.0</v>
      </c>
      <c r="BR16" s="7">
        <v>0.0</v>
      </c>
      <c r="BS16" s="9">
        <f t="shared" si="15"/>
        <v>98</v>
      </c>
      <c r="BT16" s="14">
        <v>-0.15330000000000002</v>
      </c>
      <c r="BW16" s="15" t="str">
        <f t="shared" si="16"/>
        <v> </v>
      </c>
      <c r="BY16" s="7">
        <v>1.0</v>
      </c>
      <c r="BZ16" s="7">
        <v>0.0</v>
      </c>
      <c r="CA16" s="7">
        <v>3.0</v>
      </c>
      <c r="CB16" s="7">
        <v>0.0</v>
      </c>
      <c r="CC16" s="7">
        <v>2.0</v>
      </c>
      <c r="CD16" s="7">
        <v>0.0</v>
      </c>
      <c r="CE16" s="7">
        <v>1.0</v>
      </c>
      <c r="CF16" s="7">
        <v>1.0</v>
      </c>
      <c r="CG16" s="7">
        <v>1.0</v>
      </c>
      <c r="CH16" s="7">
        <v>0.0</v>
      </c>
      <c r="CI16" s="7">
        <v>3.0</v>
      </c>
      <c r="CJ16" s="7">
        <v>0.0</v>
      </c>
      <c r="CK16" s="7">
        <v>0.0</v>
      </c>
      <c r="CL16" s="15">
        <f t="shared" si="17"/>
        <v>0</v>
      </c>
      <c r="CM16" s="7">
        <v>0.8</v>
      </c>
      <c r="CN16" s="7">
        <v>0.4</v>
      </c>
      <c r="CO16" s="7">
        <v>1.2</v>
      </c>
      <c r="CP16" s="16">
        <f t="shared" si="18"/>
        <v>0.02142857143</v>
      </c>
      <c r="CQ16" s="16">
        <f t="shared" si="19"/>
        <v>0.1036766823</v>
      </c>
      <c r="CR16" s="17">
        <v>1.0</v>
      </c>
      <c r="CS16" s="14">
        <v>13.3</v>
      </c>
      <c r="CT16" s="14">
        <v>12.9</v>
      </c>
      <c r="CU16" s="14">
        <v>-8.1</v>
      </c>
      <c r="CV16" s="14">
        <v>1.1</v>
      </c>
      <c r="CW16" s="14">
        <v>0.7</v>
      </c>
      <c r="CX16" s="14">
        <v>0.0</v>
      </c>
      <c r="CY16" s="14">
        <v>1.8</v>
      </c>
      <c r="CZ16" s="18">
        <f t="shared" si="20"/>
        <v>0.03214285714</v>
      </c>
      <c r="DA16" s="18">
        <f t="shared" si="21"/>
        <v>0.1555150235</v>
      </c>
      <c r="DB16" s="14">
        <v>34.2446</v>
      </c>
      <c r="DC16" s="7">
        <v>0.0</v>
      </c>
      <c r="DD16" s="7">
        <v>1.0</v>
      </c>
      <c r="DE16" s="7">
        <v>5.0</v>
      </c>
      <c r="DF16" s="7">
        <v>31.0</v>
      </c>
      <c r="DG16" s="7">
        <v>21.0</v>
      </c>
      <c r="DH16" s="7">
        <v>0.0</v>
      </c>
      <c r="DI16" s="7">
        <v>22.0</v>
      </c>
      <c r="DJ16" s="7">
        <v>14.0</v>
      </c>
      <c r="DK16" s="7">
        <v>8.0</v>
      </c>
      <c r="DL16" s="7">
        <v>2.0</v>
      </c>
      <c r="DM16" s="7">
        <v>72.0</v>
      </c>
      <c r="DN16" s="9">
        <v>2.0</v>
      </c>
      <c r="DO16" s="9">
        <v>1.0</v>
      </c>
      <c r="DP16" s="9">
        <v>0.0</v>
      </c>
      <c r="DQ16" s="8">
        <v>132.0</v>
      </c>
      <c r="DR16" s="8">
        <v>0.0</v>
      </c>
      <c r="DS16" s="8"/>
      <c r="DT16" s="19">
        <v>0.64</v>
      </c>
      <c r="DU16" s="8">
        <v>0.632</v>
      </c>
      <c r="DV16" s="8">
        <v>0.461</v>
      </c>
      <c r="DW16" s="8">
        <v>0.0</v>
      </c>
      <c r="DX16" s="8">
        <v>0.01</v>
      </c>
      <c r="DY16" s="14">
        <f t="shared" si="22"/>
        <v>1.649622512</v>
      </c>
    </row>
    <row r="17" ht="12.75" customHeight="1">
      <c r="A17" s="7">
        <v>72.0</v>
      </c>
      <c r="B17" s="7" t="s">
        <v>256</v>
      </c>
      <c r="C17" s="7" t="s">
        <v>257</v>
      </c>
      <c r="D17" s="7" t="s">
        <v>162</v>
      </c>
      <c r="E17" s="7" t="s">
        <v>163</v>
      </c>
      <c r="F17" s="7" t="s">
        <v>163</v>
      </c>
      <c r="G17" s="7">
        <v>74.0</v>
      </c>
      <c r="H17" s="7">
        <v>192.0</v>
      </c>
      <c r="I17" s="7" t="s">
        <v>133</v>
      </c>
      <c r="J17" s="7">
        <v>2012.0</v>
      </c>
      <c r="K17" s="7">
        <v>4.0</v>
      </c>
      <c r="L17" s="7">
        <v>110.0</v>
      </c>
      <c r="M17" s="8" t="s">
        <v>146</v>
      </c>
      <c r="N17" s="8">
        <f t="shared" si="1"/>
        <v>21</v>
      </c>
      <c r="O17" s="7" t="s">
        <v>258</v>
      </c>
      <c r="P17" s="7" t="s">
        <v>259</v>
      </c>
      <c r="Q17" s="8" t="s">
        <v>136</v>
      </c>
      <c r="R17" s="7" t="s">
        <v>136</v>
      </c>
      <c r="S17" s="9" t="s">
        <v>260</v>
      </c>
      <c r="T17" s="9">
        <v>36.0</v>
      </c>
      <c r="U17" s="9" t="s">
        <v>138</v>
      </c>
      <c r="V17" s="9" t="s">
        <v>138</v>
      </c>
      <c r="W17" s="7">
        <v>37.0</v>
      </c>
      <c r="X17" s="7">
        <v>9.0</v>
      </c>
      <c r="Y17" s="7">
        <v>5.0</v>
      </c>
      <c r="Z17" s="7">
        <v>2.0</v>
      </c>
      <c r="AA17" s="7">
        <v>14.0</v>
      </c>
      <c r="AB17" s="7">
        <v>1.0</v>
      </c>
      <c r="AC17" s="7">
        <v>53.0</v>
      </c>
      <c r="AD17" s="7">
        <v>18.0</v>
      </c>
      <c r="AE17" s="7">
        <v>14.0</v>
      </c>
      <c r="AF17" s="10">
        <f t="shared" si="2"/>
        <v>0.1698113208</v>
      </c>
      <c r="AG17" s="10">
        <f t="shared" si="3"/>
        <v>0.1058823529</v>
      </c>
      <c r="AH17" s="7">
        <v>20019.0</v>
      </c>
      <c r="AI17" s="11">
        <f t="shared" si="4"/>
        <v>9.017567568</v>
      </c>
      <c r="AJ17" s="7">
        <v>518.0</v>
      </c>
      <c r="AK17" s="11">
        <f t="shared" si="5"/>
        <v>14</v>
      </c>
      <c r="AL17" s="11">
        <f t="shared" si="6"/>
        <v>38.64671815</v>
      </c>
      <c r="AM17" s="12">
        <v>23.0</v>
      </c>
      <c r="AN17" s="11">
        <f t="shared" si="7"/>
        <v>4.136070733</v>
      </c>
      <c r="AO17" s="10" t="s">
        <v>185</v>
      </c>
      <c r="AP17" s="10" t="s">
        <v>176</v>
      </c>
      <c r="AQ17" s="10" t="s">
        <v>261</v>
      </c>
      <c r="AR17" s="7">
        <v>53.0</v>
      </c>
      <c r="AS17" s="7">
        <v>76.0</v>
      </c>
      <c r="AT17" s="13">
        <f t="shared" si="8"/>
        <v>0.4108527132</v>
      </c>
      <c r="AU17" s="8"/>
      <c r="AV17" s="8"/>
      <c r="AW17" s="8">
        <v>100.0</v>
      </c>
      <c r="AX17" s="8">
        <v>43.0</v>
      </c>
      <c r="AY17" s="8">
        <v>29.0</v>
      </c>
      <c r="AZ17" s="8">
        <v>10.0</v>
      </c>
      <c r="BA17" s="7">
        <v>27.0</v>
      </c>
      <c r="BB17" s="7">
        <v>17.0</v>
      </c>
      <c r="BC17" s="7">
        <v>8.0</v>
      </c>
      <c r="BD17" s="7">
        <v>18.0</v>
      </c>
      <c r="BE17" s="7">
        <v>7.0</v>
      </c>
      <c r="BF17" s="7">
        <v>11.0</v>
      </c>
      <c r="BG17" s="14">
        <f t="shared" si="9"/>
        <v>4.855387382</v>
      </c>
      <c r="BH17" s="11">
        <f t="shared" si="10"/>
        <v>3.057095759</v>
      </c>
      <c r="BI17" s="11">
        <f t="shared" si="11"/>
        <v>1.438633298</v>
      </c>
      <c r="BJ17" s="11">
        <f t="shared" si="12"/>
        <v>3.236924921</v>
      </c>
      <c r="BK17" s="11">
        <f t="shared" si="13"/>
        <v>1.258804136</v>
      </c>
      <c r="BL17" s="11">
        <f t="shared" si="14"/>
        <v>1.978120785</v>
      </c>
      <c r="BM17" s="7">
        <v>5.0</v>
      </c>
      <c r="BN17" s="7">
        <v>0.0</v>
      </c>
      <c r="BO17" s="7">
        <v>1.0</v>
      </c>
      <c r="BP17" s="7">
        <v>0.0</v>
      </c>
      <c r="BQ17" s="7">
        <v>0.0</v>
      </c>
      <c r="BR17" s="7">
        <v>0.0</v>
      </c>
      <c r="BS17" s="9">
        <f t="shared" si="15"/>
        <v>31</v>
      </c>
      <c r="BT17" s="14">
        <v>12.2934</v>
      </c>
      <c r="BU17" s="7">
        <v>1.0</v>
      </c>
      <c r="BV17" s="7">
        <v>1.0</v>
      </c>
      <c r="BW17" s="15">
        <f t="shared" si="16"/>
        <v>1</v>
      </c>
      <c r="BX17" s="7">
        <v>0.0</v>
      </c>
      <c r="BY17" s="7">
        <v>4.0</v>
      </c>
      <c r="BZ17" s="7">
        <v>0.0</v>
      </c>
      <c r="CA17" s="7">
        <v>1.0</v>
      </c>
      <c r="CB17" s="7">
        <v>0.0</v>
      </c>
      <c r="CC17" s="7">
        <v>1.0</v>
      </c>
      <c r="CD17" s="7">
        <v>0.0</v>
      </c>
      <c r="CE17" s="7">
        <v>1.0</v>
      </c>
      <c r="CF17" s="7">
        <v>1.0</v>
      </c>
      <c r="CG17" s="7">
        <v>1.0</v>
      </c>
      <c r="CH17" s="7">
        <v>0.0</v>
      </c>
      <c r="CI17" s="7">
        <v>5.0</v>
      </c>
      <c r="CJ17" s="7">
        <v>0.0</v>
      </c>
      <c r="CK17" s="7">
        <v>0.0</v>
      </c>
      <c r="CL17" s="15">
        <f t="shared" si="17"/>
        <v>0</v>
      </c>
      <c r="CM17" s="7">
        <v>1.7000000000000002</v>
      </c>
      <c r="CN17" s="7">
        <v>0.4</v>
      </c>
      <c r="CO17" s="7">
        <v>2.1</v>
      </c>
      <c r="CP17" s="16">
        <f t="shared" si="18"/>
        <v>0.05675675676</v>
      </c>
      <c r="CQ17" s="16">
        <f t="shared" si="19"/>
        <v>0.3776412408</v>
      </c>
      <c r="CR17" s="17">
        <v>2.0</v>
      </c>
      <c r="CS17" s="14">
        <v>8.5</v>
      </c>
      <c r="CT17" s="14">
        <v>8.5</v>
      </c>
      <c r="CU17" s="14">
        <v>1.6</v>
      </c>
      <c r="CV17" s="14">
        <v>2.8</v>
      </c>
      <c r="CW17" s="14">
        <v>1.1</v>
      </c>
      <c r="CX17" s="14">
        <v>0.5</v>
      </c>
      <c r="CY17" s="14">
        <v>4.3</v>
      </c>
      <c r="CZ17" s="18">
        <f t="shared" si="20"/>
        <v>0.1162162162</v>
      </c>
      <c r="DA17" s="18">
        <f t="shared" si="21"/>
        <v>0.7732653979</v>
      </c>
      <c r="DB17" s="14">
        <v>26.4151</v>
      </c>
      <c r="DC17" s="7">
        <v>0.0</v>
      </c>
      <c r="DD17" s="7">
        <v>0.0</v>
      </c>
      <c r="DE17" s="7">
        <v>2.0</v>
      </c>
      <c r="DF17" s="7">
        <v>16.0</v>
      </c>
      <c r="DG17" s="7">
        <v>6.0</v>
      </c>
      <c r="DH17" s="7">
        <v>1.0</v>
      </c>
      <c r="DI17" s="7">
        <v>8.0</v>
      </c>
      <c r="DJ17" s="7">
        <v>3.0</v>
      </c>
      <c r="DK17" s="7">
        <v>3.0</v>
      </c>
      <c r="DL17" s="7">
        <v>0.0</v>
      </c>
      <c r="DM17" s="7">
        <v>32.0</v>
      </c>
      <c r="DN17" s="9">
        <v>0.0</v>
      </c>
      <c r="DO17" s="9">
        <v>3.0</v>
      </c>
      <c r="DP17" s="9">
        <v>0.0</v>
      </c>
      <c r="DQ17" s="8">
        <v>77.0</v>
      </c>
      <c r="DR17" s="8">
        <v>0.0</v>
      </c>
      <c r="DS17" s="8"/>
      <c r="DT17" s="19">
        <v>0.667</v>
      </c>
      <c r="DU17" s="8">
        <v>0.659</v>
      </c>
      <c r="DV17" s="8">
        <v>0.374</v>
      </c>
      <c r="DW17" s="8">
        <v>0.0</v>
      </c>
      <c r="DX17" s="8">
        <v>0.28300000000000003</v>
      </c>
      <c r="DY17" s="14">
        <f t="shared" si="22"/>
        <v>3.988698238</v>
      </c>
    </row>
    <row r="18" ht="12.75" customHeight="1">
      <c r="A18" s="7">
        <v>13.0</v>
      </c>
      <c r="B18" s="7" t="s">
        <v>262</v>
      </c>
      <c r="C18" s="7" t="s">
        <v>263</v>
      </c>
      <c r="D18" s="7" t="s">
        <v>234</v>
      </c>
      <c r="E18" s="7" t="s">
        <v>132</v>
      </c>
      <c r="F18" s="7" t="s">
        <v>132</v>
      </c>
      <c r="G18" s="7">
        <v>68.0</v>
      </c>
      <c r="H18" s="7">
        <v>180.0</v>
      </c>
      <c r="I18" s="7" t="s">
        <v>145</v>
      </c>
      <c r="J18" s="7">
        <v>2008.0</v>
      </c>
      <c r="K18" s="7">
        <v>6.0</v>
      </c>
      <c r="L18" s="7">
        <v>157.0</v>
      </c>
      <c r="M18" s="8"/>
      <c r="N18" s="8">
        <f t="shared" si="1"/>
        <v>26</v>
      </c>
      <c r="O18" s="7" t="s">
        <v>264</v>
      </c>
      <c r="P18" s="7" t="s">
        <v>265</v>
      </c>
      <c r="Q18" s="8" t="s">
        <v>182</v>
      </c>
      <c r="R18" s="7" t="s">
        <v>182</v>
      </c>
      <c r="S18" s="9" t="s">
        <v>247</v>
      </c>
      <c r="T18" s="9">
        <v>80.0</v>
      </c>
      <c r="U18" s="9" t="s">
        <v>138</v>
      </c>
      <c r="V18" s="9" t="s">
        <v>138</v>
      </c>
      <c r="W18" s="7">
        <v>81.0</v>
      </c>
      <c r="X18" s="7">
        <v>27.0</v>
      </c>
      <c r="Y18" s="7">
        <v>26.0</v>
      </c>
      <c r="Z18" s="7">
        <v>19.0</v>
      </c>
      <c r="AA18" s="7">
        <v>53.0</v>
      </c>
      <c r="AB18" s="7">
        <v>-8.0</v>
      </c>
      <c r="AC18" s="7">
        <v>226.0</v>
      </c>
      <c r="AD18" s="7">
        <v>79.0</v>
      </c>
      <c r="AE18" s="7">
        <v>66.0</v>
      </c>
      <c r="AF18" s="10">
        <f t="shared" si="2"/>
        <v>0.1194690265</v>
      </c>
      <c r="AG18" s="10">
        <f t="shared" si="3"/>
        <v>0.07277628032</v>
      </c>
      <c r="AH18" s="7">
        <v>86499.0</v>
      </c>
      <c r="AI18" s="11">
        <f t="shared" si="4"/>
        <v>17.79814815</v>
      </c>
      <c r="AJ18" s="7">
        <v>1914.0</v>
      </c>
      <c r="AK18" s="11">
        <f t="shared" si="5"/>
        <v>23.62962963</v>
      </c>
      <c r="AL18" s="11">
        <f t="shared" si="6"/>
        <v>45.19278997</v>
      </c>
      <c r="AM18" s="12">
        <v>185.0</v>
      </c>
      <c r="AN18" s="11">
        <f t="shared" si="7"/>
        <v>7.699510977</v>
      </c>
      <c r="AO18" s="10" t="s">
        <v>266</v>
      </c>
      <c r="AP18" s="10" t="s">
        <v>267</v>
      </c>
      <c r="AQ18" s="10" t="s">
        <v>268</v>
      </c>
      <c r="AR18" s="7">
        <v>2.0</v>
      </c>
      <c r="AS18" s="7">
        <v>2.0</v>
      </c>
      <c r="AT18" s="13">
        <f t="shared" si="8"/>
        <v>0.5</v>
      </c>
      <c r="AU18" s="8"/>
      <c r="AV18" s="8"/>
      <c r="AW18" s="8">
        <v>3.0</v>
      </c>
      <c r="AX18" s="8">
        <v>2.0</v>
      </c>
      <c r="AY18" s="8">
        <v>1.0</v>
      </c>
      <c r="AZ18" s="8">
        <v>0.0</v>
      </c>
      <c r="BA18" s="7">
        <v>42.0</v>
      </c>
      <c r="BB18" s="7">
        <v>47.0</v>
      </c>
      <c r="BC18" s="7">
        <v>40.0</v>
      </c>
      <c r="BD18" s="7">
        <v>79.0</v>
      </c>
      <c r="BE18" s="7">
        <v>18.0</v>
      </c>
      <c r="BF18" s="7">
        <v>43.0</v>
      </c>
      <c r="BG18" s="14">
        <f t="shared" si="9"/>
        <v>1.747997087</v>
      </c>
      <c r="BH18" s="11">
        <f t="shared" si="10"/>
        <v>1.956091978</v>
      </c>
      <c r="BI18" s="11">
        <f t="shared" si="11"/>
        <v>1.66475913</v>
      </c>
      <c r="BJ18" s="11">
        <f t="shared" si="12"/>
        <v>3.287899282</v>
      </c>
      <c r="BK18" s="11">
        <f t="shared" si="13"/>
        <v>0.7491416086</v>
      </c>
      <c r="BL18" s="11">
        <f t="shared" si="14"/>
        <v>1.789616065</v>
      </c>
      <c r="BM18" s="7">
        <v>22.0</v>
      </c>
      <c r="BN18" s="7">
        <v>10.0</v>
      </c>
      <c r="BO18" s="7">
        <v>0.0</v>
      </c>
      <c r="BP18" s="7">
        <v>0.0</v>
      </c>
      <c r="BQ18" s="7">
        <v>0.0</v>
      </c>
      <c r="BR18" s="7">
        <v>0.0</v>
      </c>
      <c r="BS18" s="9">
        <f t="shared" si="15"/>
        <v>109</v>
      </c>
      <c r="BT18" s="14">
        <v>5.9427</v>
      </c>
      <c r="BU18" s="7">
        <v>10.0</v>
      </c>
      <c r="BV18" s="7">
        <v>3.0</v>
      </c>
      <c r="BW18" s="15">
        <f t="shared" si="16"/>
        <v>0.3</v>
      </c>
      <c r="BX18" s="7">
        <v>1.0</v>
      </c>
      <c r="BY18" s="7">
        <v>3.0</v>
      </c>
      <c r="BZ18" s="7">
        <v>1.0</v>
      </c>
      <c r="CA18" s="7">
        <v>3.0</v>
      </c>
      <c r="CB18" s="7">
        <v>1.0</v>
      </c>
      <c r="CC18" s="7">
        <v>2.0</v>
      </c>
      <c r="CD18" s="7">
        <v>0.0</v>
      </c>
      <c r="CE18" s="7">
        <v>3.0</v>
      </c>
      <c r="CF18" s="7">
        <v>10.0</v>
      </c>
      <c r="CG18" s="7">
        <v>2.0</v>
      </c>
      <c r="CH18" s="7">
        <v>0.0</v>
      </c>
      <c r="CI18" s="7">
        <v>10.0</v>
      </c>
      <c r="CJ18" s="7">
        <v>0.0</v>
      </c>
      <c r="CK18" s="7">
        <v>0.0</v>
      </c>
      <c r="CL18" s="15">
        <f t="shared" si="17"/>
        <v>0</v>
      </c>
      <c r="CM18" s="7">
        <v>5.0</v>
      </c>
      <c r="CN18" s="7">
        <v>1.2</v>
      </c>
      <c r="CO18" s="7">
        <v>6.2</v>
      </c>
      <c r="CP18" s="16">
        <f t="shared" si="18"/>
        <v>0.07654320988</v>
      </c>
      <c r="CQ18" s="16">
        <f t="shared" si="19"/>
        <v>0.2580376652</v>
      </c>
      <c r="CR18" s="17">
        <v>7.0</v>
      </c>
      <c r="CS18" s="14">
        <v>34.4</v>
      </c>
      <c r="CT18" s="14">
        <v>33.6</v>
      </c>
      <c r="CU18" s="14">
        <v>1.0</v>
      </c>
      <c r="CV18" s="14">
        <v>8.1</v>
      </c>
      <c r="CW18" s="14">
        <v>2.8</v>
      </c>
      <c r="CX18" s="14">
        <v>-0.1</v>
      </c>
      <c r="CY18" s="14">
        <v>10.7</v>
      </c>
      <c r="CZ18" s="18">
        <f t="shared" si="20"/>
        <v>0.1320987654</v>
      </c>
      <c r="DA18" s="18">
        <f t="shared" si="21"/>
        <v>0.4453230673</v>
      </c>
      <c r="DB18" s="14">
        <v>27.7478</v>
      </c>
      <c r="DC18" s="7">
        <v>0.0</v>
      </c>
      <c r="DD18" s="7">
        <v>3.0</v>
      </c>
      <c r="DE18" s="7">
        <v>6.0</v>
      </c>
      <c r="DF18" s="7">
        <v>70.0</v>
      </c>
      <c r="DG18" s="7">
        <v>16.0</v>
      </c>
      <c r="DH18" s="7">
        <v>3.0</v>
      </c>
      <c r="DI18" s="7">
        <v>29.0</v>
      </c>
      <c r="DJ18" s="7">
        <v>80.0</v>
      </c>
      <c r="DK18" s="7">
        <v>19.0</v>
      </c>
      <c r="DL18" s="7">
        <v>4.0</v>
      </c>
      <c r="DM18" s="7">
        <v>75.0</v>
      </c>
      <c r="DN18" s="9">
        <v>4.0</v>
      </c>
      <c r="DO18" s="9">
        <v>1.0</v>
      </c>
      <c r="DP18" s="9">
        <v>4.0</v>
      </c>
      <c r="DQ18" s="8">
        <v>186.0</v>
      </c>
      <c r="DR18" s="8">
        <v>0.0</v>
      </c>
      <c r="DS18" s="8"/>
      <c r="DT18" s="19">
        <v>2.5</v>
      </c>
      <c r="DU18" s="8">
        <v>3.5</v>
      </c>
      <c r="DV18" s="8">
        <v>3.5</v>
      </c>
      <c r="DW18" s="8">
        <v>0.0</v>
      </c>
      <c r="DX18" s="8">
        <v>0.0</v>
      </c>
      <c r="DY18" s="14">
        <f t="shared" si="22"/>
        <v>4.423404255</v>
      </c>
    </row>
    <row r="19" ht="12.75" customHeight="1">
      <c r="A19" s="7">
        <v>42.0</v>
      </c>
      <c r="B19" s="7" t="s">
        <v>269</v>
      </c>
      <c r="C19" s="7" t="s">
        <v>270</v>
      </c>
      <c r="D19" s="7" t="s">
        <v>271</v>
      </c>
      <c r="E19" s="7" t="s">
        <v>132</v>
      </c>
      <c r="F19" s="7" t="s">
        <v>132</v>
      </c>
      <c r="G19" s="7">
        <v>75.0</v>
      </c>
      <c r="H19" s="7">
        <v>221.0</v>
      </c>
      <c r="I19" s="7" t="s">
        <v>145</v>
      </c>
      <c r="J19" s="7">
        <v>2003.0</v>
      </c>
      <c r="K19" s="7">
        <v>2.0</v>
      </c>
      <c r="L19" s="7">
        <v>62.0</v>
      </c>
      <c r="M19" s="8"/>
      <c r="N19" s="8">
        <f t="shared" si="1"/>
        <v>31</v>
      </c>
      <c r="O19" s="7" t="s">
        <v>272</v>
      </c>
      <c r="P19" s="7" t="s">
        <v>273</v>
      </c>
      <c r="Q19" s="8" t="s">
        <v>274</v>
      </c>
      <c r="R19" s="7" t="s">
        <v>274</v>
      </c>
      <c r="S19" s="9" t="s">
        <v>275</v>
      </c>
      <c r="T19" s="9">
        <v>79.0</v>
      </c>
      <c r="U19" s="9" t="s">
        <v>138</v>
      </c>
      <c r="V19" s="9" t="s">
        <v>138</v>
      </c>
      <c r="W19" s="7">
        <v>79.0</v>
      </c>
      <c r="X19" s="7">
        <v>21.0</v>
      </c>
      <c r="Y19" s="7">
        <v>24.0</v>
      </c>
      <c r="Z19" s="7">
        <v>17.0</v>
      </c>
      <c r="AA19" s="7">
        <v>45.0</v>
      </c>
      <c r="AB19" s="7">
        <v>4.0</v>
      </c>
      <c r="AC19" s="7">
        <v>168.0</v>
      </c>
      <c r="AD19" s="7">
        <v>60.0</v>
      </c>
      <c r="AE19" s="7">
        <v>42.0</v>
      </c>
      <c r="AF19" s="10">
        <f t="shared" si="2"/>
        <v>0.125</v>
      </c>
      <c r="AG19" s="10">
        <f t="shared" si="3"/>
        <v>0.07777777778</v>
      </c>
      <c r="AH19" s="7">
        <v>91151.0</v>
      </c>
      <c r="AI19" s="11">
        <f t="shared" si="4"/>
        <v>19.23016878</v>
      </c>
      <c r="AJ19" s="7">
        <v>2173.0</v>
      </c>
      <c r="AK19" s="11">
        <f t="shared" si="5"/>
        <v>27.50632911</v>
      </c>
      <c r="AL19" s="11">
        <f t="shared" si="6"/>
        <v>41.94707777</v>
      </c>
      <c r="AM19" s="12">
        <v>214.0</v>
      </c>
      <c r="AN19" s="11">
        <f t="shared" si="7"/>
        <v>8.451909469</v>
      </c>
      <c r="AO19" s="10" t="s">
        <v>276</v>
      </c>
      <c r="AP19" s="10" t="s">
        <v>277</v>
      </c>
      <c r="AQ19" s="10" t="s">
        <v>278</v>
      </c>
      <c r="AR19" s="7">
        <v>620.0</v>
      </c>
      <c r="AS19" s="7">
        <v>572.0</v>
      </c>
      <c r="AT19" s="13">
        <f t="shared" si="8"/>
        <v>0.5201342282</v>
      </c>
      <c r="AU19" s="9">
        <v>22.0</v>
      </c>
      <c r="AV19" s="9">
        <v>8.0</v>
      </c>
      <c r="AW19" s="9">
        <v>800.0</v>
      </c>
      <c r="AX19" s="9">
        <v>412.0</v>
      </c>
      <c r="AY19" s="9">
        <v>392.0</v>
      </c>
      <c r="AZ19" s="9">
        <v>208.0</v>
      </c>
      <c r="BA19" s="7">
        <v>131.0</v>
      </c>
      <c r="BB19" s="7">
        <v>239.0</v>
      </c>
      <c r="BC19" s="7">
        <v>63.0</v>
      </c>
      <c r="BD19" s="7">
        <v>60.0</v>
      </c>
      <c r="BE19" s="7">
        <v>24.0</v>
      </c>
      <c r="BF19" s="7">
        <v>39.0</v>
      </c>
      <c r="BG19" s="14">
        <f t="shared" si="9"/>
        <v>5.173832432</v>
      </c>
      <c r="BH19" s="11">
        <f t="shared" si="10"/>
        <v>9.43928207</v>
      </c>
      <c r="BI19" s="11">
        <f t="shared" si="11"/>
        <v>2.488178956</v>
      </c>
      <c r="BJ19" s="11">
        <f t="shared" si="12"/>
        <v>2.369694244</v>
      </c>
      <c r="BK19" s="11">
        <f t="shared" si="13"/>
        <v>0.9478776974</v>
      </c>
      <c r="BL19" s="11">
        <f t="shared" si="14"/>
        <v>1.540301258</v>
      </c>
      <c r="BM19" s="7">
        <v>83.0</v>
      </c>
      <c r="BN19" s="7">
        <v>34.0</v>
      </c>
      <c r="BO19" s="7">
        <v>3.0</v>
      </c>
      <c r="BP19" s="7">
        <v>0.0</v>
      </c>
      <c r="BQ19" s="7">
        <v>0.0</v>
      </c>
      <c r="BR19" s="7">
        <v>0.0</v>
      </c>
      <c r="BS19" s="9">
        <f t="shared" si="15"/>
        <v>388</v>
      </c>
      <c r="BT19" s="14">
        <v>-20.0708</v>
      </c>
      <c r="BU19" s="7">
        <v>2.0</v>
      </c>
      <c r="BV19" s="7">
        <v>1.0</v>
      </c>
      <c r="BW19" s="15">
        <f t="shared" si="16"/>
        <v>0.5</v>
      </c>
      <c r="BX19" s="7">
        <v>1.0</v>
      </c>
      <c r="BY19" s="7">
        <v>4.0</v>
      </c>
      <c r="BZ19" s="7">
        <v>1.0</v>
      </c>
      <c r="CA19" s="7">
        <v>3.0</v>
      </c>
      <c r="CB19" s="7">
        <v>3.0</v>
      </c>
      <c r="CC19" s="7">
        <v>1.0</v>
      </c>
      <c r="CD19" s="7">
        <v>0.0</v>
      </c>
      <c r="CE19" s="7">
        <v>0.0</v>
      </c>
      <c r="CF19" s="7">
        <v>4.0</v>
      </c>
      <c r="CG19" s="7">
        <v>4.0</v>
      </c>
      <c r="CH19" s="7">
        <v>0.0</v>
      </c>
      <c r="CI19" s="7">
        <v>12.0</v>
      </c>
      <c r="CJ19" s="7">
        <v>0.0</v>
      </c>
      <c r="CK19" s="7">
        <v>0.0</v>
      </c>
      <c r="CL19" s="15">
        <f t="shared" si="17"/>
        <v>0</v>
      </c>
      <c r="CM19" s="7">
        <v>3.2</v>
      </c>
      <c r="CN19" s="7">
        <v>2.0</v>
      </c>
      <c r="CO19" s="7">
        <v>5.2</v>
      </c>
      <c r="CP19" s="16">
        <f t="shared" si="18"/>
        <v>0.06582278481</v>
      </c>
      <c r="CQ19" s="16">
        <f t="shared" si="19"/>
        <v>0.2053735011</v>
      </c>
      <c r="CR19" s="17">
        <v>7.0</v>
      </c>
      <c r="CS19" s="14">
        <v>31.2</v>
      </c>
      <c r="CT19" s="14">
        <v>29.9</v>
      </c>
      <c r="CU19" s="14">
        <v>2.4</v>
      </c>
      <c r="CV19" s="14">
        <v>5.5</v>
      </c>
      <c r="CW19" s="14">
        <v>3.9</v>
      </c>
      <c r="CX19" s="14">
        <v>0.2</v>
      </c>
      <c r="CY19" s="14">
        <v>9.6</v>
      </c>
      <c r="CZ19" s="18">
        <f t="shared" si="20"/>
        <v>0.1215189873</v>
      </c>
      <c r="DA19" s="18">
        <f t="shared" si="21"/>
        <v>0.379151079</v>
      </c>
      <c r="DB19" s="14">
        <v>30.9464</v>
      </c>
      <c r="DC19" s="7">
        <v>0.0</v>
      </c>
      <c r="DD19" s="7">
        <v>2.0</v>
      </c>
      <c r="DE19" s="7">
        <v>9.0</v>
      </c>
      <c r="DF19" s="7">
        <v>49.0</v>
      </c>
      <c r="DG19" s="7">
        <v>15.0</v>
      </c>
      <c r="DH19" s="7">
        <v>0.0</v>
      </c>
      <c r="DI19" s="7">
        <v>16.0</v>
      </c>
      <c r="DJ19" s="7">
        <v>19.0</v>
      </c>
      <c r="DK19" s="7">
        <v>18.0</v>
      </c>
      <c r="DL19" s="7">
        <v>0.0</v>
      </c>
      <c r="DM19" s="7">
        <v>100.0</v>
      </c>
      <c r="DN19" s="9">
        <v>3.0</v>
      </c>
      <c r="DO19" s="9">
        <v>3.0</v>
      </c>
      <c r="DP19" s="9">
        <v>2.0</v>
      </c>
      <c r="DQ19" s="8">
        <v>186.0</v>
      </c>
      <c r="DR19" s="8">
        <v>3.0</v>
      </c>
      <c r="DS19" s="8" t="s">
        <v>249</v>
      </c>
      <c r="DT19" s="19">
        <v>4.75</v>
      </c>
      <c r="DU19" s="8">
        <v>4.5</v>
      </c>
      <c r="DV19" s="8">
        <v>4.5</v>
      </c>
      <c r="DW19" s="8">
        <v>165.0</v>
      </c>
      <c r="DX19" s="8">
        <v>0.0</v>
      </c>
      <c r="DY19" s="14">
        <f t="shared" si="22"/>
        <v>1.195744681</v>
      </c>
    </row>
    <row r="20" ht="12.75" customHeight="1">
      <c r="A20" s="7">
        <v>11.0</v>
      </c>
      <c r="B20" s="7" t="s">
        <v>279</v>
      </c>
      <c r="C20" s="7" t="s">
        <v>280</v>
      </c>
      <c r="E20" s="7" t="s">
        <v>189</v>
      </c>
      <c r="F20" s="7" t="s">
        <v>189</v>
      </c>
      <c r="G20" s="7">
        <v>73.0</v>
      </c>
      <c r="H20" s="7">
        <v>199.0</v>
      </c>
      <c r="I20" s="7" t="s">
        <v>133</v>
      </c>
      <c r="J20" s="7">
        <v>2007.0</v>
      </c>
      <c r="K20" s="7">
        <v>1.0</v>
      </c>
      <c r="L20" s="7">
        <v>24.0</v>
      </c>
      <c r="M20" s="8"/>
      <c r="N20" s="8">
        <f t="shared" si="1"/>
        <v>26</v>
      </c>
      <c r="O20" s="7" t="s">
        <v>281</v>
      </c>
      <c r="P20" s="7" t="s">
        <v>282</v>
      </c>
      <c r="Q20" s="8" t="s">
        <v>158</v>
      </c>
      <c r="R20" s="7" t="s">
        <v>158</v>
      </c>
      <c r="S20" s="9" t="s">
        <v>150</v>
      </c>
      <c r="T20" s="9">
        <v>81.0</v>
      </c>
      <c r="U20" s="9" t="s">
        <v>138</v>
      </c>
      <c r="V20" s="9" t="s">
        <v>138</v>
      </c>
      <c r="W20" s="7">
        <v>82.0</v>
      </c>
      <c r="X20" s="7">
        <v>21.0</v>
      </c>
      <c r="Y20" s="7">
        <v>26.0</v>
      </c>
      <c r="Z20" s="7">
        <v>17.0</v>
      </c>
      <c r="AA20" s="7">
        <v>47.0</v>
      </c>
      <c r="AB20" s="7">
        <v>10.0</v>
      </c>
      <c r="AC20" s="7">
        <v>155.0</v>
      </c>
      <c r="AD20" s="7">
        <v>57.0</v>
      </c>
      <c r="AE20" s="7">
        <v>62.0</v>
      </c>
      <c r="AF20" s="10">
        <f t="shared" si="2"/>
        <v>0.135483871</v>
      </c>
      <c r="AG20" s="10">
        <f t="shared" si="3"/>
        <v>0.07664233577</v>
      </c>
      <c r="AH20" s="7">
        <v>80831.0</v>
      </c>
      <c r="AI20" s="11">
        <f t="shared" si="4"/>
        <v>16.42906504</v>
      </c>
      <c r="AJ20" s="7">
        <v>1947.0</v>
      </c>
      <c r="AK20" s="11">
        <f t="shared" si="5"/>
        <v>23.74390244</v>
      </c>
      <c r="AL20" s="11">
        <f t="shared" si="6"/>
        <v>41.51566513</v>
      </c>
      <c r="AM20" s="12">
        <v>160.0</v>
      </c>
      <c r="AN20" s="11">
        <f t="shared" si="7"/>
        <v>7.125978894</v>
      </c>
      <c r="AO20" s="10" t="s">
        <v>283</v>
      </c>
      <c r="AP20" s="10" t="s">
        <v>284</v>
      </c>
      <c r="AQ20" s="10" t="s">
        <v>285</v>
      </c>
      <c r="AR20" s="7">
        <v>539.0</v>
      </c>
      <c r="AS20" s="7">
        <v>604.0</v>
      </c>
      <c r="AT20" s="13">
        <f t="shared" si="8"/>
        <v>0.4715660542</v>
      </c>
      <c r="AU20" s="9">
        <v>12.0</v>
      </c>
      <c r="AV20" s="9">
        <v>5.0</v>
      </c>
      <c r="AW20" s="9">
        <v>729.0</v>
      </c>
      <c r="AX20" s="9">
        <v>340.0</v>
      </c>
      <c r="AY20" s="9">
        <v>414.0</v>
      </c>
      <c r="AZ20" s="9">
        <v>199.0</v>
      </c>
      <c r="BA20" s="7">
        <v>66.0</v>
      </c>
      <c r="BB20" s="7">
        <v>68.0</v>
      </c>
      <c r="BC20" s="7">
        <v>51.0</v>
      </c>
      <c r="BD20" s="7">
        <v>57.0</v>
      </c>
      <c r="BE20" s="7">
        <v>44.0</v>
      </c>
      <c r="BF20" s="7">
        <v>57.0</v>
      </c>
      <c r="BG20" s="14">
        <f t="shared" si="9"/>
        <v>2.939466294</v>
      </c>
      <c r="BH20" s="11">
        <f t="shared" si="10"/>
        <v>3.02854103</v>
      </c>
      <c r="BI20" s="11">
        <f t="shared" si="11"/>
        <v>2.271405773</v>
      </c>
      <c r="BJ20" s="11">
        <f t="shared" si="12"/>
        <v>2.538629981</v>
      </c>
      <c r="BK20" s="11">
        <f t="shared" si="13"/>
        <v>1.959644196</v>
      </c>
      <c r="BL20" s="11">
        <f t="shared" si="14"/>
        <v>2.538629981</v>
      </c>
      <c r="BM20" s="7">
        <v>28.0</v>
      </c>
      <c r="BN20" s="7">
        <v>14.0</v>
      </c>
      <c r="BO20" s="7">
        <v>0.0</v>
      </c>
      <c r="BP20" s="7">
        <v>0.0</v>
      </c>
      <c r="BQ20" s="7">
        <v>0.0</v>
      </c>
      <c r="BR20" s="7">
        <v>0.0</v>
      </c>
      <c r="BS20" s="9">
        <f t="shared" si="15"/>
        <v>147</v>
      </c>
      <c r="BT20" s="14">
        <v>-5.2788</v>
      </c>
      <c r="BW20" s="15" t="str">
        <f t="shared" si="16"/>
        <v> </v>
      </c>
      <c r="BY20" s="7">
        <v>6.0</v>
      </c>
      <c r="BZ20" s="7">
        <v>2.0</v>
      </c>
      <c r="CA20" s="7">
        <v>4.0</v>
      </c>
      <c r="CB20" s="7">
        <v>1.0</v>
      </c>
      <c r="CC20" s="7">
        <v>4.0</v>
      </c>
      <c r="CD20" s="7">
        <v>0.0</v>
      </c>
      <c r="CE20" s="7">
        <v>0.0</v>
      </c>
      <c r="CF20" s="7">
        <v>3.0</v>
      </c>
      <c r="CG20" s="7">
        <v>3.0</v>
      </c>
      <c r="CH20" s="7">
        <v>0.0</v>
      </c>
      <c r="CI20" s="7">
        <v>11.0</v>
      </c>
      <c r="CJ20" s="7">
        <v>0.0</v>
      </c>
      <c r="CK20" s="7">
        <v>0.0</v>
      </c>
      <c r="CL20" s="15">
        <f t="shared" si="17"/>
        <v>0</v>
      </c>
      <c r="CM20" s="7">
        <v>3.7</v>
      </c>
      <c r="CN20" s="7">
        <v>1.7000000000000002</v>
      </c>
      <c r="CO20" s="7">
        <v>5.5</v>
      </c>
      <c r="CP20" s="16">
        <f t="shared" si="18"/>
        <v>0.06707317073</v>
      </c>
      <c r="CQ20" s="16">
        <f t="shared" si="19"/>
        <v>0.2449555245</v>
      </c>
      <c r="CR20" s="17">
        <v>5.0</v>
      </c>
      <c r="CS20" s="14">
        <v>27.2</v>
      </c>
      <c r="CT20" s="14">
        <v>29.0</v>
      </c>
      <c r="CU20" s="14">
        <v>14.8</v>
      </c>
      <c r="CV20" s="14">
        <v>7.3</v>
      </c>
      <c r="CW20" s="14">
        <v>4.3</v>
      </c>
      <c r="CX20" s="14">
        <v>0.0</v>
      </c>
      <c r="CY20" s="14">
        <v>11.6</v>
      </c>
      <c r="CZ20" s="18">
        <f t="shared" si="20"/>
        <v>0.1414634146</v>
      </c>
      <c r="DA20" s="18">
        <f t="shared" si="21"/>
        <v>0.5166334698</v>
      </c>
      <c r="DB20" s="14">
        <v>30.0645</v>
      </c>
      <c r="DC20" s="7">
        <v>1.0</v>
      </c>
      <c r="DD20" s="7">
        <v>1.0</v>
      </c>
      <c r="DE20" s="7">
        <v>5.0</v>
      </c>
      <c r="DF20" s="7">
        <v>50.0</v>
      </c>
      <c r="DG20" s="7">
        <v>14.0</v>
      </c>
      <c r="DH20" s="7">
        <v>0.0</v>
      </c>
      <c r="DI20" s="7">
        <v>4.0</v>
      </c>
      <c r="DJ20" s="7">
        <v>30.0</v>
      </c>
      <c r="DK20" s="7">
        <v>12.0</v>
      </c>
      <c r="DL20" s="7">
        <v>0.0</v>
      </c>
      <c r="DM20" s="7">
        <v>95.0</v>
      </c>
      <c r="DN20" s="9">
        <v>5.0</v>
      </c>
      <c r="DO20" s="9">
        <v>5.0</v>
      </c>
      <c r="DP20" s="9">
        <v>1.0</v>
      </c>
      <c r="DQ20" s="8">
        <v>186.0</v>
      </c>
      <c r="DR20" s="8">
        <v>0.0</v>
      </c>
      <c r="DS20" s="8"/>
      <c r="DT20" s="19">
        <v>3.575</v>
      </c>
      <c r="DU20" s="8">
        <v>3.575</v>
      </c>
      <c r="DV20" s="8">
        <v>3.575</v>
      </c>
      <c r="DW20" s="8">
        <v>0.0</v>
      </c>
      <c r="DX20" s="8">
        <v>0.0</v>
      </c>
      <c r="DY20" s="14">
        <f t="shared" si="22"/>
        <v>5.163829787</v>
      </c>
    </row>
    <row r="21" ht="12.75" customHeight="1">
      <c r="A21" s="7">
        <v>19.0</v>
      </c>
      <c r="B21" s="7" t="s">
        <v>286</v>
      </c>
      <c r="C21" s="7" t="s">
        <v>287</v>
      </c>
      <c r="E21" s="7" t="s">
        <v>189</v>
      </c>
      <c r="F21" s="7" t="s">
        <v>189</v>
      </c>
      <c r="G21" s="7">
        <v>73.0</v>
      </c>
      <c r="H21" s="7">
        <v>213.0</v>
      </c>
      <c r="I21" s="7" t="s">
        <v>133</v>
      </c>
      <c r="J21" s="7">
        <v>2006.0</v>
      </c>
      <c r="K21" s="7">
        <v>1.0</v>
      </c>
      <c r="L21" s="7">
        <v>4.0</v>
      </c>
      <c r="M21" s="8"/>
      <c r="N21" s="8">
        <f t="shared" si="1"/>
        <v>28</v>
      </c>
      <c r="O21" s="7" t="s">
        <v>288</v>
      </c>
      <c r="P21" s="7" t="s">
        <v>289</v>
      </c>
      <c r="Q21" s="8" t="s">
        <v>173</v>
      </c>
      <c r="R21" s="7" t="s">
        <v>173</v>
      </c>
      <c r="S21" s="9" t="s">
        <v>150</v>
      </c>
      <c r="T21" s="9">
        <v>75.0</v>
      </c>
      <c r="U21" s="9" t="s">
        <v>138</v>
      </c>
      <c r="V21" s="9" t="s">
        <v>138</v>
      </c>
      <c r="W21" s="7">
        <v>75.0</v>
      </c>
      <c r="X21" s="7">
        <v>20.0</v>
      </c>
      <c r="Y21" s="7">
        <v>50.0</v>
      </c>
      <c r="Z21" s="7">
        <v>29.0</v>
      </c>
      <c r="AA21" s="7">
        <v>70.0</v>
      </c>
      <c r="AB21" s="7">
        <v>17.0</v>
      </c>
      <c r="AC21" s="7">
        <v>129.0</v>
      </c>
      <c r="AD21" s="7">
        <v>47.0</v>
      </c>
      <c r="AE21" s="7">
        <v>46.0</v>
      </c>
      <c r="AF21" s="10">
        <f t="shared" si="2"/>
        <v>0.1550387597</v>
      </c>
      <c r="AG21" s="10">
        <f t="shared" si="3"/>
        <v>0.09009009009</v>
      </c>
      <c r="AH21" s="7">
        <v>86318.0</v>
      </c>
      <c r="AI21" s="11">
        <f t="shared" si="4"/>
        <v>19.18177778</v>
      </c>
      <c r="AJ21" s="7">
        <v>1743.0</v>
      </c>
      <c r="AK21" s="11">
        <f t="shared" si="5"/>
        <v>23.24</v>
      </c>
      <c r="AL21" s="11">
        <f t="shared" si="6"/>
        <v>49.52266208</v>
      </c>
      <c r="AM21" s="12">
        <v>274.0</v>
      </c>
      <c r="AN21" s="11">
        <f t="shared" si="7"/>
        <v>11.42751222</v>
      </c>
      <c r="AO21" s="10" t="s">
        <v>290</v>
      </c>
      <c r="AP21" s="10" t="s">
        <v>291</v>
      </c>
      <c r="AQ21" s="10" t="s">
        <v>292</v>
      </c>
      <c r="AR21" s="7">
        <v>659.0</v>
      </c>
      <c r="AS21" s="7">
        <v>698.0</v>
      </c>
      <c r="AT21" s="13">
        <f t="shared" si="8"/>
        <v>0.4856300663</v>
      </c>
      <c r="AU21" s="9">
        <v>49.0</v>
      </c>
      <c r="AV21" s="9">
        <v>21.0</v>
      </c>
      <c r="AW21" s="9">
        <v>826.0</v>
      </c>
      <c r="AX21" s="9">
        <v>407.0</v>
      </c>
      <c r="AY21" s="9">
        <v>531.0</v>
      </c>
      <c r="AZ21" s="9">
        <v>252.0</v>
      </c>
      <c r="BA21" s="7">
        <v>82.0</v>
      </c>
      <c r="BB21" s="7">
        <v>51.0</v>
      </c>
      <c r="BC21" s="7">
        <v>50.0</v>
      </c>
      <c r="BD21" s="7">
        <v>47.0</v>
      </c>
      <c r="BE21" s="7">
        <v>27.0</v>
      </c>
      <c r="BF21" s="7">
        <v>42.0</v>
      </c>
      <c r="BG21" s="14">
        <f t="shared" si="9"/>
        <v>3.419912417</v>
      </c>
      <c r="BH21" s="11">
        <f t="shared" si="10"/>
        <v>2.127018698</v>
      </c>
      <c r="BI21" s="11">
        <f t="shared" si="11"/>
        <v>2.085312449</v>
      </c>
      <c r="BJ21" s="11">
        <f t="shared" si="12"/>
        <v>1.960193702</v>
      </c>
      <c r="BK21" s="11">
        <f t="shared" si="13"/>
        <v>1.126068723</v>
      </c>
      <c r="BL21" s="11">
        <f t="shared" si="14"/>
        <v>1.751662457</v>
      </c>
      <c r="BM21" s="7">
        <v>36.0</v>
      </c>
      <c r="BN21" s="7">
        <v>18.0</v>
      </c>
      <c r="BO21" s="7">
        <v>0.0</v>
      </c>
      <c r="BP21" s="7">
        <v>0.0</v>
      </c>
      <c r="BQ21" s="7">
        <v>0.0</v>
      </c>
      <c r="BR21" s="7">
        <v>0.0</v>
      </c>
      <c r="BS21" s="9">
        <f t="shared" si="15"/>
        <v>137</v>
      </c>
      <c r="BT21" s="14">
        <v>-6.1503</v>
      </c>
      <c r="BU21" s="7">
        <v>3.0</v>
      </c>
      <c r="BV21" s="7">
        <v>1.0</v>
      </c>
      <c r="BW21" s="15">
        <f t="shared" si="16"/>
        <v>0.3333333333</v>
      </c>
      <c r="BX21" s="7">
        <v>1.0</v>
      </c>
      <c r="BY21" s="7">
        <v>1.0</v>
      </c>
      <c r="BZ21" s="7">
        <v>0.0</v>
      </c>
      <c r="CA21" s="7">
        <v>4.0</v>
      </c>
      <c r="CB21" s="7">
        <v>2.0</v>
      </c>
      <c r="CC21" s="7">
        <v>2.0</v>
      </c>
      <c r="CD21" s="7">
        <v>0.0</v>
      </c>
      <c r="CE21" s="7">
        <v>0.0</v>
      </c>
      <c r="CF21" s="7">
        <v>4.0</v>
      </c>
      <c r="CG21" s="7">
        <v>2.0</v>
      </c>
      <c r="CH21" s="7">
        <v>0.0</v>
      </c>
      <c r="CI21" s="7">
        <v>12.0</v>
      </c>
      <c r="CJ21" s="7">
        <v>0.0</v>
      </c>
      <c r="CK21" s="7">
        <v>0.0</v>
      </c>
      <c r="CL21" s="15">
        <f t="shared" si="17"/>
        <v>0</v>
      </c>
      <c r="CM21" s="7">
        <v>6.1</v>
      </c>
      <c r="CN21" s="7">
        <v>2.2</v>
      </c>
      <c r="CO21" s="7">
        <v>8.3</v>
      </c>
      <c r="CP21" s="16">
        <f t="shared" si="18"/>
        <v>0.1106666667</v>
      </c>
      <c r="CQ21" s="16">
        <f t="shared" si="19"/>
        <v>0.3461618666</v>
      </c>
      <c r="CR21" s="17">
        <v>7.0</v>
      </c>
      <c r="CS21" s="14">
        <v>30.7</v>
      </c>
      <c r="CT21" s="14">
        <v>24.9</v>
      </c>
      <c r="CU21" s="14">
        <v>10.9</v>
      </c>
      <c r="CV21" s="14">
        <v>14.4</v>
      </c>
      <c r="CW21" s="14">
        <v>3.3</v>
      </c>
      <c r="CX21" s="14">
        <v>0.0</v>
      </c>
      <c r="CY21" s="14">
        <v>17.8</v>
      </c>
      <c r="CZ21" s="18">
        <f t="shared" si="20"/>
        <v>0.2373333333</v>
      </c>
      <c r="DA21" s="18">
        <f t="shared" si="21"/>
        <v>0.742371232</v>
      </c>
      <c r="DB21" s="14">
        <v>37.5116</v>
      </c>
      <c r="DC21" s="7">
        <v>0.0</v>
      </c>
      <c r="DD21" s="7">
        <v>1.0</v>
      </c>
      <c r="DE21" s="7">
        <v>8.0</v>
      </c>
      <c r="DF21" s="7">
        <v>38.0</v>
      </c>
      <c r="DG21" s="7">
        <v>4.0</v>
      </c>
      <c r="DH21" s="7">
        <v>3.0</v>
      </c>
      <c r="DI21" s="7">
        <v>10.0</v>
      </c>
      <c r="DJ21" s="7">
        <v>24.0</v>
      </c>
      <c r="DK21" s="7">
        <v>4.0</v>
      </c>
      <c r="DL21" s="7">
        <v>1.0</v>
      </c>
      <c r="DM21" s="7">
        <v>83.0</v>
      </c>
      <c r="DN21" s="9">
        <v>2.0</v>
      </c>
      <c r="DO21" s="9">
        <v>7.0</v>
      </c>
      <c r="DP21" s="9">
        <v>5.0</v>
      </c>
      <c r="DQ21" s="8">
        <v>186.0</v>
      </c>
      <c r="DR21" s="8">
        <v>6.0</v>
      </c>
      <c r="DS21" s="8" t="s">
        <v>293</v>
      </c>
      <c r="DT21" s="19">
        <v>6.5</v>
      </c>
      <c r="DU21" s="8">
        <v>6.7</v>
      </c>
      <c r="DV21" s="8">
        <v>6.7</v>
      </c>
      <c r="DW21" s="8">
        <v>490.0</v>
      </c>
      <c r="DX21" s="8">
        <v>0.0</v>
      </c>
      <c r="DY21" s="14">
        <f t="shared" si="22"/>
        <v>4.714893617</v>
      </c>
    </row>
    <row r="22" ht="12.75" customHeight="1">
      <c r="A22" s="7">
        <v>47.0</v>
      </c>
      <c r="B22" s="7" t="s">
        <v>294</v>
      </c>
      <c r="C22" s="7" t="s">
        <v>295</v>
      </c>
      <c r="E22" s="7" t="s">
        <v>203</v>
      </c>
      <c r="F22" s="7" t="s">
        <v>203</v>
      </c>
      <c r="G22" s="7">
        <v>71.0</v>
      </c>
      <c r="H22" s="7">
        <v>190.0</v>
      </c>
      <c r="I22" s="7" t="s">
        <v>133</v>
      </c>
      <c r="J22" s="7">
        <v>2011.0</v>
      </c>
      <c r="K22" s="7">
        <v>1.0</v>
      </c>
      <c r="L22" s="7">
        <v>13.0</v>
      </c>
      <c r="M22" s="8"/>
      <c r="N22" s="8">
        <f t="shared" si="1"/>
        <v>23</v>
      </c>
      <c r="O22" s="7" t="s">
        <v>204</v>
      </c>
      <c r="P22" s="7" t="s">
        <v>296</v>
      </c>
      <c r="Q22" s="8" t="s">
        <v>297</v>
      </c>
      <c r="R22" s="7" t="s">
        <v>297</v>
      </c>
      <c r="S22" s="9" t="s">
        <v>255</v>
      </c>
      <c r="T22" s="9">
        <v>69.0</v>
      </c>
      <c r="U22" s="9" t="s">
        <v>138</v>
      </c>
      <c r="V22" s="9" t="s">
        <v>138</v>
      </c>
      <c r="W22" s="7">
        <v>69.0</v>
      </c>
      <c r="X22" s="7">
        <v>15.0</v>
      </c>
      <c r="Y22" s="7">
        <v>13.0</v>
      </c>
      <c r="Z22" s="7">
        <v>8.0</v>
      </c>
      <c r="AA22" s="7">
        <v>28.0</v>
      </c>
      <c r="AB22" s="7">
        <v>-14.0</v>
      </c>
      <c r="AC22" s="7">
        <v>108.0</v>
      </c>
      <c r="AD22" s="7">
        <v>43.0</v>
      </c>
      <c r="AE22" s="7">
        <v>37.0</v>
      </c>
      <c r="AF22" s="10">
        <f t="shared" si="2"/>
        <v>0.1388888889</v>
      </c>
      <c r="AG22" s="10">
        <f t="shared" si="3"/>
        <v>0.07978723404</v>
      </c>
      <c r="AH22" s="7">
        <v>55717.0</v>
      </c>
      <c r="AI22" s="11">
        <f t="shared" si="4"/>
        <v>13.45821256</v>
      </c>
      <c r="AJ22" s="7">
        <v>1263.0</v>
      </c>
      <c r="AK22" s="11">
        <f t="shared" si="5"/>
        <v>18.30434783</v>
      </c>
      <c r="AL22" s="11">
        <f t="shared" si="6"/>
        <v>44.11480602</v>
      </c>
      <c r="AM22" s="12">
        <v>76.0</v>
      </c>
      <c r="AN22" s="11">
        <f t="shared" si="7"/>
        <v>4.91053</v>
      </c>
      <c r="AO22" s="10" t="s">
        <v>298</v>
      </c>
      <c r="AP22" s="10" t="s">
        <v>299</v>
      </c>
      <c r="AQ22" s="10" t="s">
        <v>300</v>
      </c>
      <c r="AR22" s="7">
        <v>0.0</v>
      </c>
      <c r="AS22" s="7">
        <v>1.0</v>
      </c>
      <c r="AT22" s="13">
        <f t="shared" si="8"/>
        <v>0</v>
      </c>
      <c r="AU22" s="8"/>
      <c r="AV22" s="8"/>
      <c r="AW22" s="8">
        <v>1.0</v>
      </c>
      <c r="AX22" s="8">
        <v>0.0</v>
      </c>
      <c r="AY22" s="8"/>
      <c r="AZ22" s="8">
        <v>0.0</v>
      </c>
      <c r="BA22" s="7">
        <v>85.0</v>
      </c>
      <c r="BB22" s="7">
        <v>30.0</v>
      </c>
      <c r="BC22" s="7">
        <v>36.0</v>
      </c>
      <c r="BD22" s="7">
        <v>43.0</v>
      </c>
      <c r="BE22" s="7">
        <v>22.0</v>
      </c>
      <c r="BF22" s="7">
        <v>26.0</v>
      </c>
      <c r="BG22" s="14">
        <f t="shared" si="9"/>
        <v>5.492040131</v>
      </c>
      <c r="BH22" s="11">
        <f t="shared" si="10"/>
        <v>1.938367105</v>
      </c>
      <c r="BI22" s="11">
        <f t="shared" si="11"/>
        <v>2.326040526</v>
      </c>
      <c r="BJ22" s="11">
        <f t="shared" si="12"/>
        <v>2.778326184</v>
      </c>
      <c r="BK22" s="11">
        <f t="shared" si="13"/>
        <v>1.42146921</v>
      </c>
      <c r="BL22" s="11">
        <f t="shared" si="14"/>
        <v>1.679918158</v>
      </c>
      <c r="BM22" s="7">
        <v>14.0</v>
      </c>
      <c r="BN22" s="7">
        <v>7.0</v>
      </c>
      <c r="BO22" s="7">
        <v>0.0</v>
      </c>
      <c r="BP22" s="7">
        <v>0.0</v>
      </c>
      <c r="BQ22" s="7">
        <v>0.0</v>
      </c>
      <c r="BR22" s="7">
        <v>0.0</v>
      </c>
      <c r="BS22" s="9">
        <f t="shared" si="15"/>
        <v>80</v>
      </c>
      <c r="BT22" s="14">
        <v>7.2066</v>
      </c>
      <c r="BU22" s="7">
        <v>4.0</v>
      </c>
      <c r="BV22" s="7">
        <v>0.0</v>
      </c>
      <c r="BW22" s="15">
        <f t="shared" si="16"/>
        <v>0</v>
      </c>
      <c r="BX22" s="7">
        <v>0.0</v>
      </c>
      <c r="BY22" s="7">
        <v>5.0</v>
      </c>
      <c r="BZ22" s="7">
        <v>0.0</v>
      </c>
      <c r="CA22" s="7">
        <v>1.0</v>
      </c>
      <c r="CB22" s="7">
        <v>0.0</v>
      </c>
      <c r="CC22" s="7">
        <v>2.0</v>
      </c>
      <c r="CD22" s="7">
        <v>2.0</v>
      </c>
      <c r="CE22" s="7">
        <v>0.0</v>
      </c>
      <c r="CF22" s="7">
        <v>3.0</v>
      </c>
      <c r="CG22" s="7">
        <v>0.0</v>
      </c>
      <c r="CH22" s="7">
        <v>0.0</v>
      </c>
      <c r="CI22" s="7">
        <v>8.0</v>
      </c>
      <c r="CJ22" s="7">
        <v>0.0</v>
      </c>
      <c r="CK22" s="7">
        <v>0.0</v>
      </c>
      <c r="CL22" s="15">
        <f t="shared" si="17"/>
        <v>0</v>
      </c>
      <c r="CM22" s="7">
        <v>2.2</v>
      </c>
      <c r="CN22" s="7">
        <v>0.6000000000000001</v>
      </c>
      <c r="CO22" s="7">
        <v>2.8</v>
      </c>
      <c r="CP22" s="16">
        <f t="shared" si="18"/>
        <v>0.04057971014</v>
      </c>
      <c r="CQ22" s="16">
        <f t="shared" si="19"/>
        <v>0.1809142632</v>
      </c>
      <c r="CR22" s="17">
        <v>5.0</v>
      </c>
      <c r="CS22" s="14">
        <v>21.7</v>
      </c>
      <c r="CT22" s="14">
        <v>17.8</v>
      </c>
      <c r="CU22" s="14">
        <v>-4.8</v>
      </c>
      <c r="CV22" s="14">
        <v>2.7</v>
      </c>
      <c r="CW22" s="14">
        <v>0.4</v>
      </c>
      <c r="CX22" s="14">
        <v>-0.9</v>
      </c>
      <c r="CY22" s="14">
        <v>2.2</v>
      </c>
      <c r="CZ22" s="18">
        <f t="shared" si="20"/>
        <v>0.03188405797</v>
      </c>
      <c r="DA22" s="18">
        <f t="shared" si="21"/>
        <v>0.142146921</v>
      </c>
      <c r="DB22" s="14">
        <v>24.6296</v>
      </c>
      <c r="DC22" s="7">
        <v>1.0</v>
      </c>
      <c r="DD22" s="7">
        <v>1.0</v>
      </c>
      <c r="DE22" s="7">
        <v>6.0</v>
      </c>
      <c r="DF22" s="7">
        <v>35.0</v>
      </c>
      <c r="DG22" s="7">
        <v>13.0</v>
      </c>
      <c r="DH22" s="7">
        <v>4.0</v>
      </c>
      <c r="DI22" s="7">
        <v>10.0</v>
      </c>
      <c r="DJ22" s="7">
        <v>15.0</v>
      </c>
      <c r="DK22" s="7">
        <v>0.0</v>
      </c>
      <c r="DL22" s="7">
        <v>1.0</v>
      </c>
      <c r="DM22" s="7">
        <v>65.0</v>
      </c>
      <c r="DN22" s="9">
        <v>0.0</v>
      </c>
      <c r="DO22" s="9">
        <v>1.0</v>
      </c>
      <c r="DP22" s="9">
        <v>2.0</v>
      </c>
      <c r="DQ22" s="8">
        <v>186.0</v>
      </c>
      <c r="DR22" s="8">
        <v>7.0</v>
      </c>
      <c r="DS22" s="8" t="s">
        <v>301</v>
      </c>
      <c r="DT22" s="19">
        <v>0.9</v>
      </c>
      <c r="DU22" s="8">
        <v>0.9</v>
      </c>
      <c r="DV22" s="8">
        <v>0.9</v>
      </c>
      <c r="DW22" s="8">
        <v>77.0</v>
      </c>
      <c r="DX22" s="8">
        <v>0.0</v>
      </c>
      <c r="DY22" s="14">
        <f t="shared" si="22"/>
        <v>1.455319149</v>
      </c>
    </row>
    <row r="23" ht="12.75" customHeight="1">
      <c r="A23" s="7">
        <v>12.0</v>
      </c>
      <c r="B23" s="7" t="s">
        <v>302</v>
      </c>
      <c r="C23" s="7" t="s">
        <v>303</v>
      </c>
      <c r="D23" s="7" t="s">
        <v>162</v>
      </c>
      <c r="E23" s="7" t="s">
        <v>163</v>
      </c>
      <c r="F23" s="7" t="s">
        <v>163</v>
      </c>
      <c r="G23" s="7">
        <v>73.0</v>
      </c>
      <c r="H23" s="7">
        <v>210.0</v>
      </c>
      <c r="I23" s="7" t="s">
        <v>133</v>
      </c>
      <c r="J23" s="7">
        <v>2008.0</v>
      </c>
      <c r="K23" s="7">
        <v>1.0</v>
      </c>
      <c r="L23" s="7">
        <v>9.0</v>
      </c>
      <c r="M23" s="8"/>
      <c r="N23" s="8">
        <f t="shared" si="1"/>
        <v>26</v>
      </c>
      <c r="O23" s="7" t="s">
        <v>180</v>
      </c>
      <c r="P23" s="7" t="s">
        <v>304</v>
      </c>
      <c r="Q23" s="8" t="s">
        <v>305</v>
      </c>
      <c r="R23" s="7" t="s">
        <v>305</v>
      </c>
      <c r="S23" s="9" t="s">
        <v>183</v>
      </c>
      <c r="T23" s="9">
        <v>80.0</v>
      </c>
      <c r="U23" s="9" t="s">
        <v>138</v>
      </c>
      <c r="V23" s="9" t="s">
        <v>138</v>
      </c>
      <c r="W23" s="7">
        <v>81.0</v>
      </c>
      <c r="X23" s="7">
        <v>12.0</v>
      </c>
      <c r="Y23" s="7">
        <v>20.0</v>
      </c>
      <c r="Z23" s="7">
        <v>11.0</v>
      </c>
      <c r="AA23" s="7">
        <v>32.0</v>
      </c>
      <c r="AB23" s="7">
        <v>-7.0</v>
      </c>
      <c r="AC23" s="7">
        <v>105.0</v>
      </c>
      <c r="AD23" s="7">
        <v>40.0</v>
      </c>
      <c r="AE23" s="7">
        <v>45.0</v>
      </c>
      <c r="AF23" s="10">
        <f t="shared" si="2"/>
        <v>0.1142857143</v>
      </c>
      <c r="AG23" s="10">
        <f t="shared" si="3"/>
        <v>0.06315789474</v>
      </c>
      <c r="AH23" s="7">
        <v>77028.0</v>
      </c>
      <c r="AI23" s="11">
        <f t="shared" si="4"/>
        <v>15.84938272</v>
      </c>
      <c r="AJ23" s="7">
        <v>1678.0</v>
      </c>
      <c r="AK23" s="11">
        <f t="shared" si="5"/>
        <v>20.71604938</v>
      </c>
      <c r="AL23" s="11">
        <f t="shared" si="6"/>
        <v>45.90464839</v>
      </c>
      <c r="AM23" s="12">
        <v>121.0</v>
      </c>
      <c r="AN23" s="11">
        <f t="shared" si="7"/>
        <v>5.655086462</v>
      </c>
      <c r="AO23" s="10" t="s">
        <v>306</v>
      </c>
      <c r="AP23" s="10" t="s">
        <v>307</v>
      </c>
      <c r="AQ23" s="10" t="s">
        <v>308</v>
      </c>
      <c r="AR23" s="7">
        <v>14.0</v>
      </c>
      <c r="AS23" s="7">
        <v>20.0</v>
      </c>
      <c r="AT23" s="13">
        <f t="shared" si="8"/>
        <v>0.4117647059</v>
      </c>
      <c r="AU23" s="8"/>
      <c r="AV23" s="8"/>
      <c r="AW23" s="8">
        <v>21.0</v>
      </c>
      <c r="AX23" s="8">
        <v>11.0</v>
      </c>
      <c r="AY23" s="8">
        <v>13.0</v>
      </c>
      <c r="AZ23" s="8">
        <v>3.0</v>
      </c>
      <c r="BA23" s="7">
        <v>64.0</v>
      </c>
      <c r="BB23" s="7">
        <v>45.0</v>
      </c>
      <c r="BC23" s="7">
        <v>25.0</v>
      </c>
      <c r="BD23" s="7">
        <v>40.0</v>
      </c>
      <c r="BE23" s="7">
        <v>49.0</v>
      </c>
      <c r="BF23" s="7">
        <v>41.0</v>
      </c>
      <c r="BG23" s="14">
        <f t="shared" si="9"/>
        <v>2.991120112</v>
      </c>
      <c r="BH23" s="11">
        <f t="shared" si="10"/>
        <v>2.103131329</v>
      </c>
      <c r="BI23" s="11">
        <f t="shared" si="11"/>
        <v>1.168406294</v>
      </c>
      <c r="BJ23" s="11">
        <f t="shared" si="12"/>
        <v>1.86945007</v>
      </c>
      <c r="BK23" s="11">
        <f t="shared" si="13"/>
        <v>2.290076336</v>
      </c>
      <c r="BL23" s="11">
        <f t="shared" si="14"/>
        <v>1.916186322</v>
      </c>
      <c r="BM23" s="7">
        <v>22.0</v>
      </c>
      <c r="BN23" s="7">
        <v>11.0</v>
      </c>
      <c r="BO23" s="7">
        <v>0.0</v>
      </c>
      <c r="BP23" s="7">
        <v>0.0</v>
      </c>
      <c r="BQ23" s="7">
        <v>0.0</v>
      </c>
      <c r="BR23" s="7">
        <v>0.0</v>
      </c>
      <c r="BS23" s="9">
        <f t="shared" si="15"/>
        <v>92</v>
      </c>
      <c r="BT23" s="14">
        <v>-3.6827</v>
      </c>
      <c r="BU23" s="7">
        <v>2.0</v>
      </c>
      <c r="BV23" s="7">
        <v>1.0</v>
      </c>
      <c r="BW23" s="15">
        <f t="shared" si="16"/>
        <v>0.5</v>
      </c>
      <c r="BX23" s="7">
        <v>0.0</v>
      </c>
      <c r="BY23" s="7">
        <v>0.0</v>
      </c>
      <c r="BZ23" s="7">
        <v>1.0</v>
      </c>
      <c r="CA23" s="7">
        <v>2.0</v>
      </c>
      <c r="CB23" s="7">
        <v>1.0</v>
      </c>
      <c r="CC23" s="7">
        <v>0.0</v>
      </c>
      <c r="CD23" s="7">
        <v>0.0</v>
      </c>
      <c r="CE23" s="7">
        <v>0.0</v>
      </c>
      <c r="CF23" s="7">
        <v>2.0</v>
      </c>
      <c r="CG23" s="7">
        <v>2.0</v>
      </c>
      <c r="CH23" s="7">
        <v>0.0</v>
      </c>
      <c r="CI23" s="7">
        <v>8.0</v>
      </c>
      <c r="CJ23" s="7">
        <v>0.0</v>
      </c>
      <c r="CK23" s="7">
        <v>0.0</v>
      </c>
      <c r="CL23" s="15">
        <f t="shared" si="17"/>
        <v>0</v>
      </c>
      <c r="CM23" s="7">
        <v>1.4</v>
      </c>
      <c r="CN23" s="7">
        <v>1.1</v>
      </c>
      <c r="CO23" s="7">
        <v>2.5</v>
      </c>
      <c r="CP23" s="16">
        <f t="shared" si="18"/>
        <v>0.03086419753</v>
      </c>
      <c r="CQ23" s="16">
        <f t="shared" si="19"/>
        <v>0.1168406294</v>
      </c>
      <c r="CR23" s="17">
        <v>2.0</v>
      </c>
      <c r="CS23" s="14">
        <v>26.0</v>
      </c>
      <c r="CT23" s="14">
        <v>24.6</v>
      </c>
      <c r="CU23" s="14">
        <v>-9.5</v>
      </c>
      <c r="CV23" s="14">
        <v>1.9</v>
      </c>
      <c r="CW23" s="14">
        <v>1.3</v>
      </c>
      <c r="CX23" s="14">
        <v>0.2</v>
      </c>
      <c r="CY23" s="14">
        <v>3.4</v>
      </c>
      <c r="CZ23" s="18">
        <f t="shared" si="20"/>
        <v>0.04197530864</v>
      </c>
      <c r="DA23" s="18">
        <f t="shared" si="21"/>
        <v>0.158903256</v>
      </c>
      <c r="DB23" s="14">
        <v>26.5905</v>
      </c>
      <c r="DC23" s="7">
        <v>0.0</v>
      </c>
      <c r="DD23" s="7">
        <v>1.0</v>
      </c>
      <c r="DE23" s="7">
        <v>5.0</v>
      </c>
      <c r="DF23" s="7">
        <v>34.0</v>
      </c>
      <c r="DG23" s="7">
        <v>7.0</v>
      </c>
      <c r="DH23" s="7">
        <v>2.0</v>
      </c>
      <c r="DI23" s="7">
        <v>7.0</v>
      </c>
      <c r="DJ23" s="7">
        <v>25.0</v>
      </c>
      <c r="DK23" s="7">
        <v>8.0</v>
      </c>
      <c r="DL23" s="7">
        <v>0.0</v>
      </c>
      <c r="DM23" s="7">
        <v>56.0</v>
      </c>
      <c r="DN23" s="9">
        <v>0.0</v>
      </c>
      <c r="DO23" s="9">
        <v>0.0</v>
      </c>
      <c r="DP23" s="9">
        <v>3.0</v>
      </c>
      <c r="DQ23" s="8">
        <v>186.0</v>
      </c>
      <c r="DR23" s="8">
        <v>0.0</v>
      </c>
      <c r="DS23" s="8"/>
      <c r="DT23" s="19">
        <v>3.5</v>
      </c>
      <c r="DU23" s="8">
        <v>3.3</v>
      </c>
      <c r="DV23" s="8">
        <v>3.3</v>
      </c>
      <c r="DW23" s="8">
        <v>0.0</v>
      </c>
      <c r="DX23" s="8">
        <v>0.0</v>
      </c>
      <c r="DY23" s="14">
        <f t="shared" si="22"/>
        <v>-2.45106383</v>
      </c>
    </row>
    <row r="24" ht="12.75" customHeight="1">
      <c r="A24" s="7">
        <v>56.0</v>
      </c>
      <c r="B24" s="7" t="s">
        <v>309</v>
      </c>
      <c r="C24" s="7" t="s">
        <v>310</v>
      </c>
      <c r="D24" s="7" t="s">
        <v>311</v>
      </c>
      <c r="E24" s="7" t="s">
        <v>132</v>
      </c>
      <c r="F24" s="7" t="s">
        <v>132</v>
      </c>
      <c r="G24" s="7">
        <v>75.0</v>
      </c>
      <c r="H24" s="7">
        <v>210.0</v>
      </c>
      <c r="I24" s="7" t="s">
        <v>145</v>
      </c>
      <c r="J24" s="7">
        <v>2013.0</v>
      </c>
      <c r="K24" s="7">
        <v>2.0</v>
      </c>
      <c r="L24" s="7">
        <v>52.0</v>
      </c>
      <c r="M24" s="8" t="s">
        <v>146</v>
      </c>
      <c r="N24" s="8">
        <f t="shared" si="1"/>
        <v>20</v>
      </c>
      <c r="O24" s="7" t="s">
        <v>134</v>
      </c>
      <c r="P24" s="7" t="s">
        <v>304</v>
      </c>
      <c r="Q24" s="8" t="s">
        <v>312</v>
      </c>
      <c r="R24" s="7" t="s">
        <v>312</v>
      </c>
      <c r="S24" s="9" t="s">
        <v>238</v>
      </c>
      <c r="T24" s="9">
        <v>8.0</v>
      </c>
      <c r="U24" s="9" t="s">
        <v>138</v>
      </c>
      <c r="V24" s="9" t="s">
        <v>138</v>
      </c>
      <c r="W24" s="7">
        <v>8.0</v>
      </c>
      <c r="X24" s="7">
        <v>0.0</v>
      </c>
      <c r="Y24" s="7">
        <v>0.0</v>
      </c>
      <c r="Z24" s="7">
        <v>0.0</v>
      </c>
      <c r="AA24" s="7">
        <v>0.0</v>
      </c>
      <c r="AB24" s="7">
        <v>-2.0</v>
      </c>
      <c r="AC24" s="7">
        <v>22.0</v>
      </c>
      <c r="AD24" s="7">
        <v>3.0</v>
      </c>
      <c r="AE24" s="7">
        <v>3.0</v>
      </c>
      <c r="AF24" s="10">
        <f t="shared" si="2"/>
        <v>0</v>
      </c>
      <c r="AG24" s="10">
        <f t="shared" si="3"/>
        <v>0</v>
      </c>
      <c r="AH24" s="7">
        <v>5569.0</v>
      </c>
      <c r="AI24" s="11">
        <f t="shared" si="4"/>
        <v>11.60208333</v>
      </c>
      <c r="AJ24" s="7">
        <v>115.0</v>
      </c>
      <c r="AK24" s="11">
        <f t="shared" si="5"/>
        <v>14.375</v>
      </c>
      <c r="AL24" s="11">
        <f t="shared" si="6"/>
        <v>48.42608696</v>
      </c>
      <c r="AM24" s="12">
        <v>0.0</v>
      </c>
      <c r="AN24" s="11">
        <f t="shared" si="7"/>
        <v>0</v>
      </c>
      <c r="AO24" s="10" t="s">
        <v>151</v>
      </c>
      <c r="AP24" s="10" t="s">
        <v>151</v>
      </c>
      <c r="AQ24" s="10" t="s">
        <v>151</v>
      </c>
      <c r="AR24" s="7">
        <v>0.0</v>
      </c>
      <c r="AS24" s="7">
        <v>0.0</v>
      </c>
      <c r="AT24" s="13">
        <f t="shared" si="8"/>
        <v>0</v>
      </c>
      <c r="AU24" s="8"/>
      <c r="AV24" s="8"/>
      <c r="AW24" s="8"/>
      <c r="AX24" s="8">
        <v>0.0</v>
      </c>
      <c r="AY24" s="8"/>
      <c r="AZ24" s="8">
        <v>0.0</v>
      </c>
      <c r="BA24" s="7">
        <v>12.0</v>
      </c>
      <c r="BB24" s="7">
        <v>8.0</v>
      </c>
      <c r="BC24" s="7">
        <v>6.0</v>
      </c>
      <c r="BD24" s="7">
        <v>3.0</v>
      </c>
      <c r="BE24" s="7">
        <v>3.0</v>
      </c>
      <c r="BF24" s="7">
        <v>4.0</v>
      </c>
      <c r="BG24" s="14">
        <f t="shared" si="9"/>
        <v>7.757227509</v>
      </c>
      <c r="BH24" s="11">
        <f t="shared" si="10"/>
        <v>5.171485006</v>
      </c>
      <c r="BI24" s="11">
        <f t="shared" si="11"/>
        <v>3.878613755</v>
      </c>
      <c r="BJ24" s="11">
        <f t="shared" si="12"/>
        <v>1.939306877</v>
      </c>
      <c r="BK24" s="11">
        <f t="shared" si="13"/>
        <v>1.939306877</v>
      </c>
      <c r="BL24" s="11">
        <f t="shared" si="14"/>
        <v>2.585742503</v>
      </c>
      <c r="BM24" s="7">
        <v>2.0</v>
      </c>
      <c r="BN24" s="7">
        <v>1.0</v>
      </c>
      <c r="BO24" s="7">
        <v>0.0</v>
      </c>
      <c r="BP24" s="7">
        <v>0.0</v>
      </c>
      <c r="BQ24" s="7">
        <v>0.0</v>
      </c>
      <c r="BR24" s="7">
        <v>0.0</v>
      </c>
      <c r="BS24" s="9">
        <f t="shared" si="15"/>
        <v>16</v>
      </c>
      <c r="BT24" s="14">
        <v>0.8441000000000001</v>
      </c>
      <c r="BW24" s="15" t="str">
        <f t="shared" si="16"/>
        <v> </v>
      </c>
      <c r="BY24" s="7">
        <v>0.0</v>
      </c>
      <c r="BZ24" s="7">
        <v>0.0</v>
      </c>
      <c r="CA24" s="7">
        <v>0.0</v>
      </c>
      <c r="CB24" s="7">
        <v>0.0</v>
      </c>
      <c r="CC24" s="7">
        <v>0.0</v>
      </c>
      <c r="CD24" s="7">
        <v>0.0</v>
      </c>
      <c r="CE24" s="7">
        <v>0.0</v>
      </c>
      <c r="CF24" s="7">
        <v>0.0</v>
      </c>
      <c r="CG24" s="7">
        <v>0.0</v>
      </c>
      <c r="CH24" s="7">
        <v>0.0</v>
      </c>
      <c r="CI24" s="7">
        <v>0.0</v>
      </c>
      <c r="CJ24" s="7">
        <v>0.0</v>
      </c>
      <c r="CK24" s="7">
        <v>0.0</v>
      </c>
      <c r="CL24" s="15">
        <f t="shared" si="17"/>
        <v>0</v>
      </c>
      <c r="CM24" s="7">
        <v>-0.30000000000000004</v>
      </c>
      <c r="CN24" s="7">
        <v>0.0</v>
      </c>
      <c r="CO24" s="7">
        <v>-0.2</v>
      </c>
      <c r="CP24" s="16">
        <f t="shared" si="18"/>
        <v>-0.025</v>
      </c>
      <c r="CQ24" s="16">
        <f t="shared" si="19"/>
        <v>-0.1292871252</v>
      </c>
      <c r="CR24" s="17">
        <v>4.0</v>
      </c>
      <c r="CS24" s="14">
        <v>1.3</v>
      </c>
      <c r="CT24" s="14">
        <v>1.3</v>
      </c>
      <c r="CU24" s="14">
        <v>-1.7000000000000002</v>
      </c>
      <c r="CV24" s="14">
        <v>-0.6000000000000001</v>
      </c>
      <c r="CW24" s="14">
        <v>0.0</v>
      </c>
      <c r="CX24" s="14">
        <v>0.0</v>
      </c>
      <c r="CY24" s="14">
        <v>-0.6000000000000001</v>
      </c>
      <c r="CZ24" s="18">
        <f t="shared" si="20"/>
        <v>-0.075</v>
      </c>
      <c r="DA24" s="18">
        <f t="shared" si="21"/>
        <v>-0.3878613755</v>
      </c>
      <c r="DB24" s="14">
        <v>26.0909</v>
      </c>
      <c r="DC24" s="7">
        <v>0.0</v>
      </c>
      <c r="DD24" s="7">
        <v>0.0</v>
      </c>
      <c r="DE24" s="7">
        <v>0.0</v>
      </c>
      <c r="DF24" s="7">
        <v>3.0</v>
      </c>
      <c r="DG24" s="7">
        <v>4.0</v>
      </c>
      <c r="DH24" s="7">
        <v>0.0</v>
      </c>
      <c r="DI24" s="7">
        <v>1.0</v>
      </c>
      <c r="DJ24" s="7">
        <v>2.0</v>
      </c>
      <c r="DK24" s="7">
        <v>0.0</v>
      </c>
      <c r="DL24" s="7">
        <v>2.0</v>
      </c>
      <c r="DM24" s="7">
        <v>13.0</v>
      </c>
      <c r="DN24" s="9">
        <v>0.0</v>
      </c>
      <c r="DO24" s="9">
        <v>0.0</v>
      </c>
      <c r="DP24" s="9">
        <v>0.0</v>
      </c>
      <c r="DQ24" s="8">
        <v>17.0</v>
      </c>
      <c r="DR24" s="8">
        <v>0.0</v>
      </c>
      <c r="DS24" s="8"/>
      <c r="DT24" s="19">
        <v>0.667</v>
      </c>
      <c r="DU24" s="8">
        <v>0.67</v>
      </c>
      <c r="DV24" s="8">
        <v>0.082</v>
      </c>
      <c r="DW24" s="8">
        <v>0.0</v>
      </c>
      <c r="DX24" s="8">
        <v>0.28300000000000003</v>
      </c>
      <c r="DY24" s="14">
        <f t="shared" si="22"/>
        <v>-0.6675131549</v>
      </c>
    </row>
    <row r="25" ht="12.75" customHeight="1">
      <c r="A25" s="7">
        <v>45.0</v>
      </c>
      <c r="B25" s="7" t="s">
        <v>313</v>
      </c>
      <c r="C25" s="7" t="s">
        <v>314</v>
      </c>
      <c r="D25" s="7" t="s">
        <v>315</v>
      </c>
      <c r="E25" s="7" t="s">
        <v>163</v>
      </c>
      <c r="F25" s="7" t="s">
        <v>163</v>
      </c>
      <c r="G25" s="7">
        <v>73.0</v>
      </c>
      <c r="H25" s="7">
        <v>207.0</v>
      </c>
      <c r="I25" s="7" t="s">
        <v>133</v>
      </c>
      <c r="J25" s="7">
        <v>2008.0</v>
      </c>
      <c r="K25" s="7">
        <v>6.0</v>
      </c>
      <c r="L25" s="7">
        <v>152.0</v>
      </c>
      <c r="M25" s="8"/>
      <c r="N25" s="8">
        <f t="shared" si="1"/>
        <v>25</v>
      </c>
      <c r="O25" s="7" t="s">
        <v>235</v>
      </c>
      <c r="P25" s="7" t="s">
        <v>316</v>
      </c>
      <c r="Q25" s="8" t="s">
        <v>206</v>
      </c>
      <c r="R25" s="7" t="s">
        <v>206</v>
      </c>
      <c r="S25" s="9" t="s">
        <v>174</v>
      </c>
      <c r="T25" s="9">
        <v>30.0</v>
      </c>
      <c r="U25" s="9" t="s">
        <v>138</v>
      </c>
      <c r="V25" s="9" t="s">
        <v>138</v>
      </c>
      <c r="W25" s="7">
        <v>30.0</v>
      </c>
      <c r="X25" s="7">
        <v>2.0</v>
      </c>
      <c r="Y25" s="7">
        <v>8.0</v>
      </c>
      <c r="Z25" s="7">
        <v>2.0</v>
      </c>
      <c r="AA25" s="7">
        <v>10.0</v>
      </c>
      <c r="AB25" s="7">
        <v>0.0</v>
      </c>
      <c r="AC25" s="7">
        <v>32.0</v>
      </c>
      <c r="AD25" s="7">
        <v>17.0</v>
      </c>
      <c r="AE25" s="7">
        <v>39.0</v>
      </c>
      <c r="AF25" s="10">
        <f t="shared" si="2"/>
        <v>0.0625</v>
      </c>
      <c r="AG25" s="10">
        <f t="shared" si="3"/>
        <v>0.02272727273</v>
      </c>
      <c r="AH25" s="7">
        <v>26996.0</v>
      </c>
      <c r="AI25" s="11">
        <f t="shared" si="4"/>
        <v>14.99777778</v>
      </c>
      <c r="AJ25" s="7">
        <v>580.0</v>
      </c>
      <c r="AK25" s="11">
        <f t="shared" si="5"/>
        <v>19.33333333</v>
      </c>
      <c r="AL25" s="11">
        <f t="shared" si="6"/>
        <v>46.54482759</v>
      </c>
      <c r="AM25" s="12">
        <v>23.0</v>
      </c>
      <c r="AN25" s="11">
        <f t="shared" si="7"/>
        <v>3.067121055</v>
      </c>
      <c r="AO25" s="10" t="s">
        <v>317</v>
      </c>
      <c r="AP25" s="10" t="s">
        <v>318</v>
      </c>
      <c r="AQ25" s="10" t="s">
        <v>319</v>
      </c>
      <c r="AR25" s="7">
        <v>0.0</v>
      </c>
      <c r="AS25" s="7">
        <v>0.0</v>
      </c>
      <c r="AT25" s="13">
        <f t="shared" si="8"/>
        <v>0</v>
      </c>
      <c r="AU25" s="8"/>
      <c r="AV25" s="8"/>
      <c r="AW25" s="8"/>
      <c r="AX25" s="8">
        <v>0.0</v>
      </c>
      <c r="AY25" s="8"/>
      <c r="AZ25" s="8">
        <v>0.0</v>
      </c>
      <c r="BA25" s="7">
        <v>55.0</v>
      </c>
      <c r="BB25" s="7">
        <v>12.0</v>
      </c>
      <c r="BC25" s="7">
        <v>18.0</v>
      </c>
      <c r="BD25" s="7">
        <v>17.0</v>
      </c>
      <c r="BE25" s="7">
        <v>19.0</v>
      </c>
      <c r="BF25" s="7">
        <v>11.0</v>
      </c>
      <c r="BG25" s="14">
        <f t="shared" si="9"/>
        <v>7.334419914</v>
      </c>
      <c r="BH25" s="11">
        <f t="shared" si="10"/>
        <v>1.600237072</v>
      </c>
      <c r="BI25" s="11">
        <f t="shared" si="11"/>
        <v>2.400355608</v>
      </c>
      <c r="BJ25" s="11">
        <f t="shared" si="12"/>
        <v>2.267002519</v>
      </c>
      <c r="BK25" s="11">
        <f t="shared" si="13"/>
        <v>2.533708698</v>
      </c>
      <c r="BL25" s="11">
        <f t="shared" si="14"/>
        <v>1.466883983</v>
      </c>
      <c r="BM25" s="7">
        <v>6.0</v>
      </c>
      <c r="BN25" s="7">
        <v>3.0</v>
      </c>
      <c r="BO25" s="7">
        <v>0.0</v>
      </c>
      <c r="BP25" s="7">
        <v>0.0</v>
      </c>
      <c r="BQ25" s="7">
        <v>0.0</v>
      </c>
      <c r="BR25" s="7">
        <v>0.0</v>
      </c>
      <c r="BS25" s="9">
        <f t="shared" si="15"/>
        <v>36</v>
      </c>
      <c r="BT25" s="14">
        <v>0.9772000000000001</v>
      </c>
      <c r="BW25" s="15" t="str">
        <f t="shared" si="16"/>
        <v> </v>
      </c>
      <c r="BY25" s="7">
        <v>0.0</v>
      </c>
      <c r="BZ25" s="7">
        <v>0.0</v>
      </c>
      <c r="CA25" s="7">
        <v>0.0</v>
      </c>
      <c r="CB25" s="7">
        <v>0.0</v>
      </c>
      <c r="CC25" s="7">
        <v>0.0</v>
      </c>
      <c r="CD25" s="7">
        <v>0.0</v>
      </c>
      <c r="CE25" s="7">
        <v>1.0</v>
      </c>
      <c r="CF25" s="7">
        <v>0.0</v>
      </c>
      <c r="CG25" s="7">
        <v>0.0</v>
      </c>
      <c r="CH25" s="7">
        <v>0.0</v>
      </c>
      <c r="CI25" s="7">
        <v>1.0</v>
      </c>
      <c r="CJ25" s="7">
        <v>0.0</v>
      </c>
      <c r="CK25" s="7">
        <v>0.0</v>
      </c>
      <c r="CL25" s="15">
        <f t="shared" si="17"/>
        <v>0</v>
      </c>
      <c r="CM25" s="7">
        <v>0.8</v>
      </c>
      <c r="CN25" s="7">
        <v>1.0</v>
      </c>
      <c r="CO25" s="7">
        <v>1.7000000000000002</v>
      </c>
      <c r="CP25" s="16">
        <f t="shared" si="18"/>
        <v>0.05666666667</v>
      </c>
      <c r="CQ25" s="16">
        <f t="shared" si="19"/>
        <v>0.2267002519</v>
      </c>
      <c r="CR25" s="17">
        <v>2.0</v>
      </c>
      <c r="CS25" s="14">
        <v>8.7</v>
      </c>
      <c r="CT25" s="14">
        <v>9.9</v>
      </c>
      <c r="CU25" s="14">
        <v>1.3</v>
      </c>
      <c r="CV25" s="14">
        <v>1.7000000000000002</v>
      </c>
      <c r="CW25" s="14">
        <v>1.1</v>
      </c>
      <c r="CX25" s="14">
        <v>0.0</v>
      </c>
      <c r="CY25" s="14">
        <v>2.8</v>
      </c>
      <c r="CZ25" s="18">
        <f t="shared" si="20"/>
        <v>0.09333333333</v>
      </c>
      <c r="DA25" s="18">
        <f t="shared" si="21"/>
        <v>0.3733886502</v>
      </c>
      <c r="DB25" s="14">
        <v>45.75</v>
      </c>
      <c r="DC25" s="7">
        <v>0.0</v>
      </c>
      <c r="DD25" s="7">
        <v>2.0</v>
      </c>
      <c r="DE25" s="7">
        <v>2.0</v>
      </c>
      <c r="DF25" s="7">
        <v>13.0</v>
      </c>
      <c r="DG25" s="7">
        <v>2.0</v>
      </c>
      <c r="DH25" s="7">
        <v>0.0</v>
      </c>
      <c r="DI25" s="7">
        <v>10.0</v>
      </c>
      <c r="DJ25" s="7">
        <v>3.0</v>
      </c>
      <c r="DK25" s="7">
        <v>0.0</v>
      </c>
      <c r="DL25" s="7">
        <v>0.0</v>
      </c>
      <c r="DM25" s="7">
        <v>17.0</v>
      </c>
      <c r="DN25" s="9">
        <v>0.0</v>
      </c>
      <c r="DO25" s="9">
        <v>1.0</v>
      </c>
      <c r="DP25" s="9">
        <v>2.0</v>
      </c>
      <c r="DQ25" s="8">
        <v>105.0</v>
      </c>
      <c r="DR25" s="8">
        <v>11.0</v>
      </c>
      <c r="DS25" s="8" t="s">
        <v>320</v>
      </c>
      <c r="DT25" s="19">
        <v>0.6000000000000001</v>
      </c>
      <c r="DU25" s="8">
        <v>0.6000000000000001</v>
      </c>
      <c r="DV25" s="8">
        <v>0.339</v>
      </c>
      <c r="DW25" s="8">
        <v>80.0</v>
      </c>
      <c r="DX25" s="8">
        <v>0.0</v>
      </c>
      <c r="DY25" s="14">
        <f t="shared" si="22"/>
        <v>2.739327385</v>
      </c>
    </row>
    <row r="26" ht="12.75" customHeight="1">
      <c r="A26" s="7">
        <v>16.0</v>
      </c>
      <c r="B26" s="7" t="s">
        <v>321</v>
      </c>
      <c r="C26" s="7" t="s">
        <v>322</v>
      </c>
      <c r="E26" s="7" t="s">
        <v>243</v>
      </c>
      <c r="F26" s="7" t="s">
        <v>243</v>
      </c>
      <c r="G26" s="7">
        <v>75.0</v>
      </c>
      <c r="H26" s="7">
        <v>213.0</v>
      </c>
      <c r="I26" s="7" t="s">
        <v>133</v>
      </c>
      <c r="J26" s="7">
        <v>2013.0</v>
      </c>
      <c r="K26" s="7">
        <v>1.0</v>
      </c>
      <c r="L26" s="7">
        <v>2.0</v>
      </c>
      <c r="M26" s="8"/>
      <c r="N26" s="8">
        <f t="shared" si="1"/>
        <v>20</v>
      </c>
      <c r="O26" s="7" t="s">
        <v>323</v>
      </c>
      <c r="P26" s="7" t="s">
        <v>324</v>
      </c>
      <c r="Q26" s="8" t="s">
        <v>325</v>
      </c>
      <c r="R26" s="7" t="s">
        <v>325</v>
      </c>
      <c r="S26" s="9" t="s">
        <v>150</v>
      </c>
      <c r="T26" s="9">
        <v>66.0</v>
      </c>
      <c r="U26" s="9" t="s">
        <v>138</v>
      </c>
      <c r="V26" s="9" t="s">
        <v>138</v>
      </c>
      <c r="W26" s="7">
        <v>66.0</v>
      </c>
      <c r="X26" s="7">
        <v>28.0</v>
      </c>
      <c r="Y26" s="7">
        <v>31.0</v>
      </c>
      <c r="Z26" s="7">
        <v>19.0</v>
      </c>
      <c r="AA26" s="7">
        <v>59.0</v>
      </c>
      <c r="AB26" s="7">
        <v>18.0</v>
      </c>
      <c r="AC26" s="7">
        <v>171.0</v>
      </c>
      <c r="AD26" s="7">
        <v>47.0</v>
      </c>
      <c r="AE26" s="7">
        <v>37.0</v>
      </c>
      <c r="AF26" s="10">
        <f t="shared" si="2"/>
        <v>0.1637426901</v>
      </c>
      <c r="AG26" s="10">
        <f t="shared" si="3"/>
        <v>0.1098039216</v>
      </c>
      <c r="AH26" s="7">
        <v>76943.0</v>
      </c>
      <c r="AI26" s="11">
        <f t="shared" si="4"/>
        <v>19.43005051</v>
      </c>
      <c r="AJ26" s="7">
        <v>1517.0</v>
      </c>
      <c r="AK26" s="11">
        <f t="shared" si="5"/>
        <v>22.98484848</v>
      </c>
      <c r="AL26" s="11">
        <f t="shared" si="6"/>
        <v>50.72050099</v>
      </c>
      <c r="AM26" s="12">
        <v>138.0</v>
      </c>
      <c r="AN26" s="11">
        <f t="shared" si="7"/>
        <v>6.456727708</v>
      </c>
      <c r="AO26" s="10" t="s">
        <v>267</v>
      </c>
      <c r="AP26" s="10" t="s">
        <v>326</v>
      </c>
      <c r="AQ26" s="10" t="s">
        <v>327</v>
      </c>
      <c r="AR26" s="7">
        <v>569.0</v>
      </c>
      <c r="AS26" s="7">
        <v>587.0</v>
      </c>
      <c r="AT26" s="13">
        <f t="shared" si="8"/>
        <v>0.4922145329</v>
      </c>
      <c r="AU26" s="9">
        <v>37.0</v>
      </c>
      <c r="AV26" s="9">
        <v>21.0</v>
      </c>
      <c r="AW26" s="9">
        <v>750.0</v>
      </c>
      <c r="AX26" s="9">
        <v>389.0</v>
      </c>
      <c r="AY26" s="9">
        <v>406.0</v>
      </c>
      <c r="AZ26" s="9">
        <v>180.0</v>
      </c>
      <c r="BA26" s="7">
        <v>91.0</v>
      </c>
      <c r="BB26" s="7">
        <v>43.0</v>
      </c>
      <c r="BC26" s="7">
        <v>39.0</v>
      </c>
      <c r="BD26" s="7">
        <v>47.0</v>
      </c>
      <c r="BE26" s="7">
        <v>29.0</v>
      </c>
      <c r="BF26" s="7">
        <v>45.0</v>
      </c>
      <c r="BG26" s="14">
        <f t="shared" si="9"/>
        <v>4.257697256</v>
      </c>
      <c r="BH26" s="11">
        <f t="shared" si="10"/>
        <v>2.011878923</v>
      </c>
      <c r="BI26" s="11">
        <f t="shared" si="11"/>
        <v>1.824727396</v>
      </c>
      <c r="BJ26" s="11">
        <f t="shared" si="12"/>
        <v>2.199030451</v>
      </c>
      <c r="BK26" s="11">
        <f t="shared" si="13"/>
        <v>1.356848576</v>
      </c>
      <c r="BL26" s="11">
        <f t="shared" si="14"/>
        <v>2.105454687</v>
      </c>
      <c r="BM26" s="7">
        <v>8.0</v>
      </c>
      <c r="BN26" s="7">
        <v>4.0</v>
      </c>
      <c r="BO26" s="7">
        <v>0.0</v>
      </c>
      <c r="BP26" s="7">
        <v>0.0</v>
      </c>
      <c r="BQ26" s="7">
        <v>0.0</v>
      </c>
      <c r="BR26" s="7">
        <v>0.0</v>
      </c>
      <c r="BS26" s="9">
        <f t="shared" si="15"/>
        <v>90</v>
      </c>
      <c r="BT26" s="14">
        <v>12.4865</v>
      </c>
      <c r="BU26" s="7">
        <v>6.0</v>
      </c>
      <c r="BV26" s="7">
        <v>5.0</v>
      </c>
      <c r="BW26" s="15">
        <f t="shared" si="16"/>
        <v>0.8333333333</v>
      </c>
      <c r="BX26" s="7">
        <v>3.0</v>
      </c>
      <c r="BY26" s="7">
        <v>4.0</v>
      </c>
      <c r="BZ26" s="7">
        <v>0.0</v>
      </c>
      <c r="CA26" s="7">
        <v>8.0</v>
      </c>
      <c r="CB26" s="7">
        <v>0.0</v>
      </c>
      <c r="CC26" s="7">
        <v>7.0</v>
      </c>
      <c r="CD26" s="7">
        <v>1.0</v>
      </c>
      <c r="CE26" s="7">
        <v>2.0</v>
      </c>
      <c r="CF26" s="7">
        <v>8.0</v>
      </c>
      <c r="CG26" s="7">
        <v>2.0</v>
      </c>
      <c r="CH26" s="7">
        <v>0.0</v>
      </c>
      <c r="CI26" s="7">
        <v>8.0</v>
      </c>
      <c r="CJ26" s="7">
        <v>0.0</v>
      </c>
      <c r="CK26" s="7">
        <v>0.0</v>
      </c>
      <c r="CL26" s="15">
        <f t="shared" si="17"/>
        <v>0</v>
      </c>
      <c r="CM26" s="7">
        <v>6.4</v>
      </c>
      <c r="CN26" s="7">
        <v>2.0</v>
      </c>
      <c r="CO26" s="7">
        <v>8.4</v>
      </c>
      <c r="CP26" s="16">
        <f t="shared" si="18"/>
        <v>0.1272727273</v>
      </c>
      <c r="CQ26" s="16">
        <f t="shared" si="19"/>
        <v>0.3930182083</v>
      </c>
      <c r="CR26" s="17">
        <v>9.0</v>
      </c>
      <c r="CS26" s="14">
        <v>32.1</v>
      </c>
      <c r="CT26" s="14">
        <v>30.7</v>
      </c>
      <c r="CU26" s="14">
        <v>8.6</v>
      </c>
      <c r="CV26" s="14">
        <v>11.8</v>
      </c>
      <c r="CW26" s="14">
        <v>3.8</v>
      </c>
      <c r="CX26" s="14">
        <v>2.1</v>
      </c>
      <c r="CY26" s="14">
        <v>17.7</v>
      </c>
      <c r="CZ26" s="18">
        <f t="shared" si="20"/>
        <v>0.2681818182</v>
      </c>
      <c r="DA26" s="18">
        <f t="shared" si="21"/>
        <v>0.8281455103</v>
      </c>
      <c r="DB26" s="14">
        <v>23.5614</v>
      </c>
      <c r="DC26" s="7">
        <v>0.0</v>
      </c>
      <c r="DD26" s="7">
        <v>2.0</v>
      </c>
      <c r="DE26" s="7">
        <v>6.0</v>
      </c>
      <c r="DF26" s="7">
        <v>39.0</v>
      </c>
      <c r="DG26" s="7">
        <v>30.0</v>
      </c>
      <c r="DH26" s="7">
        <v>1.0</v>
      </c>
      <c r="DI26" s="7">
        <v>19.0</v>
      </c>
      <c r="DJ26" s="7">
        <v>38.0</v>
      </c>
      <c r="DK26" s="7">
        <v>17.0</v>
      </c>
      <c r="DL26" s="7">
        <v>1.0</v>
      </c>
      <c r="DM26" s="7">
        <v>65.0</v>
      </c>
      <c r="DN26" s="9">
        <v>6.0</v>
      </c>
      <c r="DO26" s="9">
        <v>4.0</v>
      </c>
      <c r="DP26" s="9">
        <v>4.0</v>
      </c>
      <c r="DQ26" s="8">
        <v>186.0</v>
      </c>
      <c r="DR26" s="8">
        <v>16.0</v>
      </c>
      <c r="DS26" s="8" t="s">
        <v>328</v>
      </c>
      <c r="DT26" s="19">
        <v>0.925</v>
      </c>
      <c r="DU26" s="8">
        <v>0.925</v>
      </c>
      <c r="DV26" s="8">
        <v>3.575</v>
      </c>
      <c r="DW26" s="8">
        <v>698.0</v>
      </c>
      <c r="DX26" s="8">
        <v>2.65</v>
      </c>
      <c r="DY26" s="14">
        <f t="shared" si="22"/>
        <v>11.26382979</v>
      </c>
    </row>
    <row r="27" ht="12.75" customHeight="1">
      <c r="A27" s="7">
        <v>4.0</v>
      </c>
      <c r="B27" s="7" t="s">
        <v>329</v>
      </c>
      <c r="C27" s="7" t="s">
        <v>330</v>
      </c>
      <c r="D27" s="7" t="s">
        <v>170</v>
      </c>
      <c r="E27" s="7" t="s">
        <v>163</v>
      </c>
      <c r="F27" s="7" t="s">
        <v>163</v>
      </c>
      <c r="G27" s="7">
        <v>70.0</v>
      </c>
      <c r="H27" s="7">
        <v>190.0</v>
      </c>
      <c r="I27" s="7" t="s">
        <v>145</v>
      </c>
      <c r="J27" s="7">
        <v>2009.0</v>
      </c>
      <c r="K27" s="7">
        <v>3.0</v>
      </c>
      <c r="L27" s="7">
        <v>64.0</v>
      </c>
      <c r="M27" s="8"/>
      <c r="N27" s="8">
        <f t="shared" si="1"/>
        <v>24</v>
      </c>
      <c r="O27" s="7" t="s">
        <v>331</v>
      </c>
      <c r="P27" s="7" t="s">
        <v>332</v>
      </c>
      <c r="Q27" s="8" t="s">
        <v>166</v>
      </c>
      <c r="R27" s="7" t="s">
        <v>166</v>
      </c>
      <c r="S27" s="9" t="s">
        <v>174</v>
      </c>
      <c r="T27" s="9">
        <v>78.0</v>
      </c>
      <c r="U27" s="9" t="s">
        <v>138</v>
      </c>
      <c r="V27" s="9" t="s">
        <v>138</v>
      </c>
      <c r="W27" s="7">
        <v>78.0</v>
      </c>
      <c r="X27" s="7">
        <v>13.0</v>
      </c>
      <c r="Y27" s="7">
        <v>36.0</v>
      </c>
      <c r="Z27" s="7">
        <v>20.0</v>
      </c>
      <c r="AA27" s="7">
        <v>49.0</v>
      </c>
      <c r="AB27" s="7">
        <v>-16.0</v>
      </c>
      <c r="AC27" s="7">
        <v>172.0</v>
      </c>
      <c r="AD27" s="7">
        <v>59.0</v>
      </c>
      <c r="AE27" s="7">
        <v>122.0</v>
      </c>
      <c r="AF27" s="10">
        <f t="shared" si="2"/>
        <v>0.07558139535</v>
      </c>
      <c r="AG27" s="10">
        <f t="shared" si="3"/>
        <v>0.03682719547</v>
      </c>
      <c r="AH27" s="7">
        <v>108574.0</v>
      </c>
      <c r="AI27" s="11">
        <f t="shared" si="4"/>
        <v>23.19957265</v>
      </c>
      <c r="AJ27" s="7">
        <v>2146.0</v>
      </c>
      <c r="AK27" s="11">
        <f t="shared" si="5"/>
        <v>27.51282051</v>
      </c>
      <c r="AL27" s="11">
        <f t="shared" si="6"/>
        <v>50.59366263</v>
      </c>
      <c r="AM27" s="12">
        <v>163.0</v>
      </c>
      <c r="AN27" s="11">
        <f t="shared" si="7"/>
        <v>5.404608838</v>
      </c>
      <c r="AO27" s="10" t="s">
        <v>333</v>
      </c>
      <c r="AP27" s="10" t="s">
        <v>284</v>
      </c>
      <c r="AQ27" s="10" t="s">
        <v>334</v>
      </c>
      <c r="AR27" s="7">
        <v>0.0</v>
      </c>
      <c r="AS27" s="7">
        <v>0.0</v>
      </c>
      <c r="AT27" s="13">
        <f t="shared" si="8"/>
        <v>0</v>
      </c>
      <c r="AU27" s="8"/>
      <c r="AV27" s="8"/>
      <c r="AW27" s="8"/>
      <c r="AX27" s="8">
        <v>0.0</v>
      </c>
      <c r="AY27" s="8"/>
      <c r="AZ27" s="8">
        <v>0.0</v>
      </c>
      <c r="BA27" s="7">
        <v>121.0</v>
      </c>
      <c r="BB27" s="7">
        <v>37.0</v>
      </c>
      <c r="BC27" s="7">
        <v>84.0</v>
      </c>
      <c r="BD27" s="7">
        <v>59.0</v>
      </c>
      <c r="BE27" s="7">
        <v>59.0</v>
      </c>
      <c r="BF27" s="7">
        <v>29.0</v>
      </c>
      <c r="BG27" s="14">
        <f t="shared" si="9"/>
        <v>4.012010242</v>
      </c>
      <c r="BH27" s="11">
        <f t="shared" si="10"/>
        <v>1.226813049</v>
      </c>
      <c r="BI27" s="11">
        <f t="shared" si="11"/>
        <v>2.785197193</v>
      </c>
      <c r="BJ27" s="11">
        <f t="shared" si="12"/>
        <v>1.956269457</v>
      </c>
      <c r="BK27" s="11">
        <f t="shared" si="13"/>
        <v>1.956269457</v>
      </c>
      <c r="BL27" s="11">
        <f t="shared" si="14"/>
        <v>0.9615561737</v>
      </c>
      <c r="BM27" s="7">
        <v>31.0</v>
      </c>
      <c r="BN27" s="7">
        <v>13.0</v>
      </c>
      <c r="BO27" s="7">
        <v>1.0</v>
      </c>
      <c r="BP27" s="7">
        <v>0.0</v>
      </c>
      <c r="BQ27" s="7">
        <v>0.0</v>
      </c>
      <c r="BR27" s="7">
        <v>0.0</v>
      </c>
      <c r="BS27" s="9">
        <f t="shared" si="15"/>
        <v>153</v>
      </c>
      <c r="BT27" s="14">
        <v>11.8891</v>
      </c>
      <c r="BW27" s="15" t="str">
        <f t="shared" si="16"/>
        <v> </v>
      </c>
      <c r="BY27" s="7">
        <v>2.0</v>
      </c>
      <c r="BZ27" s="7">
        <v>0.0</v>
      </c>
      <c r="CA27" s="7">
        <v>5.0</v>
      </c>
      <c r="CB27" s="7">
        <v>0.0</v>
      </c>
      <c r="CC27" s="7">
        <v>0.0</v>
      </c>
      <c r="CD27" s="7">
        <v>1.0</v>
      </c>
      <c r="CE27" s="7">
        <v>2.0</v>
      </c>
      <c r="CF27" s="7">
        <v>2.0</v>
      </c>
      <c r="CG27" s="7">
        <v>0.0</v>
      </c>
      <c r="CH27" s="7">
        <v>0.0</v>
      </c>
      <c r="CI27" s="7">
        <v>8.0</v>
      </c>
      <c r="CJ27" s="7">
        <v>0.0</v>
      </c>
      <c r="CK27" s="7">
        <v>0.0</v>
      </c>
      <c r="CL27" s="15">
        <f t="shared" si="17"/>
        <v>0</v>
      </c>
      <c r="CM27" s="7">
        <v>4.6</v>
      </c>
      <c r="CN27" s="7">
        <v>2.6</v>
      </c>
      <c r="CO27" s="7">
        <v>7.2</v>
      </c>
      <c r="CP27" s="16">
        <f t="shared" si="18"/>
        <v>0.09230769231</v>
      </c>
      <c r="CQ27" s="16">
        <f t="shared" si="19"/>
        <v>0.2387311879</v>
      </c>
      <c r="CR27" s="17">
        <v>5.0</v>
      </c>
      <c r="CS27" s="14">
        <v>45.6</v>
      </c>
      <c r="CT27" s="14">
        <v>36.6</v>
      </c>
      <c r="CU27" s="14">
        <v>-3.1</v>
      </c>
      <c r="CV27" s="14">
        <v>8.5</v>
      </c>
      <c r="CW27" s="14">
        <v>0.9</v>
      </c>
      <c r="CX27" s="14">
        <v>0.0</v>
      </c>
      <c r="CY27" s="14">
        <v>9.4</v>
      </c>
      <c r="CZ27" s="18">
        <f t="shared" si="20"/>
        <v>0.1205128205</v>
      </c>
      <c r="DA27" s="18">
        <f t="shared" si="21"/>
        <v>0.3116768287</v>
      </c>
      <c r="DB27" s="14">
        <v>45.186</v>
      </c>
      <c r="DC27" s="7">
        <v>0.0</v>
      </c>
      <c r="DD27" s="7">
        <v>6.0</v>
      </c>
      <c r="DE27" s="7">
        <v>5.0</v>
      </c>
      <c r="DF27" s="7">
        <v>48.0</v>
      </c>
      <c r="DG27" s="7">
        <v>6.0</v>
      </c>
      <c r="DH27" s="7">
        <v>1.0</v>
      </c>
      <c r="DI27" s="7">
        <v>48.0</v>
      </c>
      <c r="DJ27" s="7">
        <v>19.0</v>
      </c>
      <c r="DK27" s="7">
        <v>0.0</v>
      </c>
      <c r="DL27" s="7">
        <v>0.0</v>
      </c>
      <c r="DM27" s="7">
        <v>98.0</v>
      </c>
      <c r="DN27" s="9">
        <v>4.0</v>
      </c>
      <c r="DO27" s="9">
        <v>1.0</v>
      </c>
      <c r="DP27" s="9">
        <v>1.0</v>
      </c>
      <c r="DQ27" s="8">
        <v>186.0</v>
      </c>
      <c r="DR27" s="8">
        <v>1.0</v>
      </c>
      <c r="DS27" s="8" t="s">
        <v>335</v>
      </c>
      <c r="DT27" s="19">
        <v>3.2</v>
      </c>
      <c r="DU27" s="8">
        <v>2.6</v>
      </c>
      <c r="DV27" s="8">
        <v>2.6</v>
      </c>
      <c r="DW27" s="8">
        <v>32.0</v>
      </c>
      <c r="DX27" s="8">
        <v>0.0</v>
      </c>
      <c r="DY27" s="14">
        <f t="shared" si="22"/>
        <v>5.038297872</v>
      </c>
    </row>
    <row r="28" ht="12.75" customHeight="1">
      <c r="A28" s="7">
        <v>44.0</v>
      </c>
      <c r="B28" s="7" t="s">
        <v>336</v>
      </c>
      <c r="C28" s="7" t="s">
        <v>337</v>
      </c>
      <c r="D28" s="7" t="s">
        <v>338</v>
      </c>
      <c r="E28" s="7" t="s">
        <v>132</v>
      </c>
      <c r="F28" s="7" t="s">
        <v>132</v>
      </c>
      <c r="G28" s="7">
        <v>73.0</v>
      </c>
      <c r="H28" s="7">
        <v>196.0</v>
      </c>
      <c r="I28" s="7" t="s">
        <v>133</v>
      </c>
      <c r="J28" s="7">
        <v>2008.0</v>
      </c>
      <c r="K28" s="7">
        <v>7.0</v>
      </c>
      <c r="L28" s="7">
        <v>190.0</v>
      </c>
      <c r="M28" s="8"/>
      <c r="N28" s="8">
        <f t="shared" si="1"/>
        <v>27</v>
      </c>
      <c r="O28" s="7" t="s">
        <v>339</v>
      </c>
      <c r="P28" s="7" t="s">
        <v>340</v>
      </c>
      <c r="Q28" s="8" t="s">
        <v>297</v>
      </c>
      <c r="R28" s="7" t="s">
        <v>297</v>
      </c>
      <c r="S28" s="9" t="s">
        <v>174</v>
      </c>
      <c r="T28" s="9">
        <v>80.0</v>
      </c>
      <c r="U28" s="9" t="s">
        <v>138</v>
      </c>
      <c r="V28" s="9" t="s">
        <v>138</v>
      </c>
      <c r="W28" s="7">
        <v>80.0</v>
      </c>
      <c r="X28" s="7">
        <v>6.0</v>
      </c>
      <c r="Y28" s="7">
        <v>12.0</v>
      </c>
      <c r="Z28" s="7">
        <v>5.0</v>
      </c>
      <c r="AA28" s="7">
        <v>18.0</v>
      </c>
      <c r="AB28" s="7">
        <v>-19.0</v>
      </c>
      <c r="AC28" s="7">
        <v>85.0</v>
      </c>
      <c r="AD28" s="7">
        <v>37.0</v>
      </c>
      <c r="AE28" s="7">
        <v>76.0</v>
      </c>
      <c r="AF28" s="10">
        <f t="shared" si="2"/>
        <v>0.07058823529</v>
      </c>
      <c r="AG28" s="10">
        <f t="shared" si="3"/>
        <v>0.0303030303</v>
      </c>
      <c r="AH28" s="7">
        <v>89372.0</v>
      </c>
      <c r="AI28" s="11">
        <f t="shared" si="4"/>
        <v>18.61916667</v>
      </c>
      <c r="AJ28" s="7">
        <v>2033.0</v>
      </c>
      <c r="AK28" s="11">
        <f t="shared" si="5"/>
        <v>25.4125</v>
      </c>
      <c r="AL28" s="11">
        <f t="shared" si="6"/>
        <v>43.96064929</v>
      </c>
      <c r="AM28" s="12">
        <v>44.0</v>
      </c>
      <c r="AN28" s="11">
        <f t="shared" si="7"/>
        <v>1.772367184</v>
      </c>
      <c r="AO28" s="10" t="s">
        <v>341</v>
      </c>
      <c r="AP28" s="10" t="s">
        <v>306</v>
      </c>
      <c r="AQ28" s="10" t="s">
        <v>284</v>
      </c>
      <c r="AR28" s="7">
        <v>0.0</v>
      </c>
      <c r="AS28" s="7">
        <v>0.0</v>
      </c>
      <c r="AT28" s="13">
        <f t="shared" si="8"/>
        <v>0</v>
      </c>
      <c r="AU28" s="8"/>
      <c r="AV28" s="8"/>
      <c r="AW28" s="8"/>
      <c r="AX28" s="8">
        <v>0.0</v>
      </c>
      <c r="AY28" s="8"/>
      <c r="AZ28" s="8">
        <v>0.0</v>
      </c>
      <c r="BA28" s="7">
        <v>73.0</v>
      </c>
      <c r="BB28" s="7">
        <v>141.0</v>
      </c>
      <c r="BC28" s="7">
        <v>42.0</v>
      </c>
      <c r="BD28" s="7">
        <v>37.0</v>
      </c>
      <c r="BE28" s="7">
        <v>49.0</v>
      </c>
      <c r="BF28" s="7">
        <v>18.0</v>
      </c>
      <c r="BG28" s="14">
        <f t="shared" si="9"/>
        <v>2.940518283</v>
      </c>
      <c r="BH28" s="11">
        <f t="shared" si="10"/>
        <v>5.679631204</v>
      </c>
      <c r="BI28" s="11">
        <f t="shared" si="11"/>
        <v>1.69180504</v>
      </c>
      <c r="BJ28" s="11">
        <f t="shared" si="12"/>
        <v>1.490399678</v>
      </c>
      <c r="BK28" s="11">
        <f t="shared" si="13"/>
        <v>1.973772546</v>
      </c>
      <c r="BL28" s="11">
        <f t="shared" si="14"/>
        <v>0.7250593027</v>
      </c>
      <c r="BM28" s="7">
        <v>50.0</v>
      </c>
      <c r="BN28" s="7">
        <v>25.0</v>
      </c>
      <c r="BO28" s="7">
        <v>0.0</v>
      </c>
      <c r="BP28" s="7">
        <v>0.0</v>
      </c>
      <c r="BQ28" s="7">
        <v>0.0</v>
      </c>
      <c r="BR28" s="7">
        <v>0.0</v>
      </c>
      <c r="BS28" s="9">
        <f t="shared" si="15"/>
        <v>233</v>
      </c>
      <c r="BT28" s="14">
        <v>-5.991</v>
      </c>
      <c r="BW28" s="15" t="str">
        <f t="shared" si="16"/>
        <v> </v>
      </c>
      <c r="BY28" s="7">
        <v>0.0</v>
      </c>
      <c r="BZ28" s="7">
        <v>0.0</v>
      </c>
      <c r="CA28" s="7">
        <v>0.0</v>
      </c>
      <c r="CB28" s="7">
        <v>1.0</v>
      </c>
      <c r="CC28" s="7">
        <v>0.0</v>
      </c>
      <c r="CD28" s="7">
        <v>0.0</v>
      </c>
      <c r="CE28" s="7">
        <v>2.0</v>
      </c>
      <c r="CF28" s="7">
        <v>1.0</v>
      </c>
      <c r="CG28" s="7">
        <v>0.0</v>
      </c>
      <c r="CH28" s="7">
        <v>0.0</v>
      </c>
      <c r="CI28" s="7">
        <v>3.0</v>
      </c>
      <c r="CJ28" s="7">
        <v>0.0</v>
      </c>
      <c r="CK28" s="7">
        <v>0.0</v>
      </c>
      <c r="CL28" s="15">
        <f t="shared" si="17"/>
        <v>0</v>
      </c>
      <c r="CM28" s="7">
        <v>0.8</v>
      </c>
      <c r="CN28" s="7">
        <v>2.1</v>
      </c>
      <c r="CO28" s="7">
        <v>2.9</v>
      </c>
      <c r="CP28" s="16">
        <f t="shared" si="18"/>
        <v>0.03625</v>
      </c>
      <c r="CQ28" s="16">
        <f t="shared" si="19"/>
        <v>0.1168151099</v>
      </c>
      <c r="CR28" s="17">
        <v>2.0</v>
      </c>
      <c r="CS28" s="14">
        <v>25.7</v>
      </c>
      <c r="CT28" s="14">
        <v>32.2</v>
      </c>
      <c r="CU28" s="14">
        <v>-10.1</v>
      </c>
      <c r="CV28" s="14">
        <v>1.3</v>
      </c>
      <c r="CW28" s="14">
        <v>1.2</v>
      </c>
      <c r="CX28" s="14">
        <v>0.0</v>
      </c>
      <c r="CY28" s="14">
        <v>2.5</v>
      </c>
      <c r="CZ28" s="18">
        <f t="shared" si="20"/>
        <v>0.03125</v>
      </c>
      <c r="DA28" s="18">
        <f t="shared" si="21"/>
        <v>0.1007026809</v>
      </c>
      <c r="DB28" s="14">
        <v>51.2588</v>
      </c>
      <c r="DC28" s="7">
        <v>0.0</v>
      </c>
      <c r="DD28" s="7">
        <v>0.0</v>
      </c>
      <c r="DE28" s="7">
        <v>2.0</v>
      </c>
      <c r="DF28" s="7">
        <v>35.0</v>
      </c>
      <c r="DG28" s="7">
        <v>5.0</v>
      </c>
      <c r="DH28" s="7">
        <v>0.0</v>
      </c>
      <c r="DI28" s="7">
        <v>28.0</v>
      </c>
      <c r="DJ28" s="7">
        <v>10.0</v>
      </c>
      <c r="DK28" s="7">
        <v>0.0</v>
      </c>
      <c r="DL28" s="7">
        <v>0.0</v>
      </c>
      <c r="DM28" s="7">
        <v>42.0</v>
      </c>
      <c r="DN28" s="9">
        <v>1.0</v>
      </c>
      <c r="DO28" s="9">
        <v>1.0</v>
      </c>
      <c r="DP28" s="9">
        <v>1.0</v>
      </c>
      <c r="DQ28" s="8">
        <v>186.0</v>
      </c>
      <c r="DR28" s="8">
        <v>1.0</v>
      </c>
      <c r="DS28" s="8" t="s">
        <v>342</v>
      </c>
      <c r="DT28" s="19">
        <v>1.75</v>
      </c>
      <c r="DU28" s="8">
        <v>1.75</v>
      </c>
      <c r="DV28" s="8">
        <v>1.75</v>
      </c>
      <c r="DW28" s="8">
        <v>21.0</v>
      </c>
      <c r="DX28" s="8">
        <v>0.0</v>
      </c>
      <c r="DY28" s="14">
        <f t="shared" si="22"/>
        <v>-0.05319148936</v>
      </c>
    </row>
    <row r="29" ht="12.75" customHeight="1">
      <c r="A29" s="7">
        <v>20.0</v>
      </c>
      <c r="B29" s="7" t="s">
        <v>343</v>
      </c>
      <c r="C29" s="7" t="s">
        <v>344</v>
      </c>
      <c r="D29" s="7" t="s">
        <v>162</v>
      </c>
      <c r="E29" s="7" t="s">
        <v>163</v>
      </c>
      <c r="F29" s="7" t="s">
        <v>163</v>
      </c>
      <c r="G29" s="7">
        <v>72.0</v>
      </c>
      <c r="H29" s="7">
        <v>215.0</v>
      </c>
      <c r="I29" s="7" t="s">
        <v>133</v>
      </c>
      <c r="M29" s="8"/>
      <c r="N29" s="8">
        <f t="shared" si="1"/>
        <v>27</v>
      </c>
      <c r="O29" s="7" t="s">
        <v>345</v>
      </c>
      <c r="P29" s="7" t="s">
        <v>346</v>
      </c>
      <c r="Q29" s="8" t="s">
        <v>206</v>
      </c>
      <c r="R29" s="7" t="s">
        <v>347</v>
      </c>
      <c r="S29" s="9" t="s">
        <v>174</v>
      </c>
      <c r="T29" s="9">
        <v>1.0</v>
      </c>
      <c r="U29" s="9">
        <v>9.0</v>
      </c>
      <c r="V29" s="9" t="s">
        <v>138</v>
      </c>
      <c r="W29" s="7">
        <v>10.0</v>
      </c>
      <c r="X29" s="7">
        <v>0.0</v>
      </c>
      <c r="Y29" s="7">
        <v>0.0</v>
      </c>
      <c r="Z29" s="7">
        <v>0.0</v>
      </c>
      <c r="AA29" s="7">
        <v>0.0</v>
      </c>
      <c r="AB29" s="7">
        <v>2.0</v>
      </c>
      <c r="AC29" s="7">
        <v>8.0</v>
      </c>
      <c r="AD29" s="7">
        <v>6.0</v>
      </c>
      <c r="AE29" s="7">
        <v>2.0</v>
      </c>
      <c r="AF29" s="10">
        <f t="shared" si="2"/>
        <v>0</v>
      </c>
      <c r="AG29" s="10">
        <f t="shared" si="3"/>
        <v>0</v>
      </c>
      <c r="AH29" s="7">
        <v>7991.0</v>
      </c>
      <c r="AI29" s="11">
        <f t="shared" si="4"/>
        <v>13.31833333</v>
      </c>
      <c r="AJ29" s="7">
        <v>173.0</v>
      </c>
      <c r="AK29" s="11">
        <f t="shared" si="5"/>
        <v>17.3</v>
      </c>
      <c r="AL29" s="11">
        <f t="shared" si="6"/>
        <v>46.19075145</v>
      </c>
      <c r="AM29" s="12">
        <v>0.0</v>
      </c>
      <c r="AN29" s="11">
        <f t="shared" si="7"/>
        <v>0</v>
      </c>
      <c r="AO29" s="10" t="s">
        <v>151</v>
      </c>
      <c r="AP29" s="10" t="s">
        <v>151</v>
      </c>
      <c r="AQ29" s="10" t="s">
        <v>151</v>
      </c>
      <c r="AR29" s="7">
        <v>0.0</v>
      </c>
      <c r="AS29" s="7">
        <v>0.0</v>
      </c>
      <c r="AT29" s="13">
        <f t="shared" si="8"/>
        <v>0</v>
      </c>
      <c r="AU29" s="8"/>
      <c r="AV29" s="8"/>
      <c r="AW29" s="8"/>
      <c r="AX29" s="8">
        <v>0.0</v>
      </c>
      <c r="AY29" s="8"/>
      <c r="AZ29" s="8">
        <v>0.0</v>
      </c>
      <c r="BA29" s="7">
        <v>17.0</v>
      </c>
      <c r="BB29" s="7">
        <v>21.0</v>
      </c>
      <c r="BC29" s="7">
        <v>17.0</v>
      </c>
      <c r="BD29" s="7">
        <v>6.0</v>
      </c>
      <c r="BE29" s="7">
        <v>7.0</v>
      </c>
      <c r="BF29" s="7">
        <v>0.0</v>
      </c>
      <c r="BG29" s="14">
        <f t="shared" si="9"/>
        <v>7.658615943</v>
      </c>
      <c r="BH29" s="11">
        <f t="shared" si="10"/>
        <v>9.460643224</v>
      </c>
      <c r="BI29" s="11">
        <f t="shared" si="11"/>
        <v>7.658615943</v>
      </c>
      <c r="BJ29" s="11">
        <f t="shared" si="12"/>
        <v>2.703040921</v>
      </c>
      <c r="BK29" s="11">
        <f t="shared" si="13"/>
        <v>3.153547741</v>
      </c>
      <c r="BL29" s="11">
        <f t="shared" si="14"/>
        <v>0</v>
      </c>
      <c r="BM29" s="7">
        <v>6.0</v>
      </c>
      <c r="BN29" s="7">
        <v>3.0</v>
      </c>
      <c r="BO29" s="7">
        <v>0.0</v>
      </c>
      <c r="BP29" s="7">
        <v>0.0</v>
      </c>
      <c r="BQ29" s="7">
        <v>0.0</v>
      </c>
      <c r="BR29" s="7">
        <v>0.0</v>
      </c>
      <c r="BS29" s="9">
        <f t="shared" si="15"/>
        <v>44</v>
      </c>
      <c r="BT29" s="14">
        <v>-2.3965</v>
      </c>
      <c r="BW29" s="15" t="str">
        <f t="shared" si="16"/>
        <v> </v>
      </c>
      <c r="BY29" s="7">
        <v>0.0</v>
      </c>
      <c r="BZ29" s="7">
        <v>0.0</v>
      </c>
      <c r="CA29" s="7">
        <v>0.0</v>
      </c>
      <c r="CB29" s="7">
        <v>0.0</v>
      </c>
      <c r="CC29" s="7">
        <v>0.0</v>
      </c>
      <c r="CD29" s="7">
        <v>0.0</v>
      </c>
      <c r="CE29" s="7">
        <v>0.0</v>
      </c>
      <c r="CF29" s="7">
        <v>0.0</v>
      </c>
      <c r="CG29" s="7">
        <v>0.0</v>
      </c>
      <c r="CH29" s="7">
        <v>0.0</v>
      </c>
      <c r="CI29" s="7">
        <v>0.0</v>
      </c>
      <c r="CJ29" s="7">
        <v>0.0</v>
      </c>
      <c r="CK29" s="7">
        <v>0.0</v>
      </c>
      <c r="CL29" s="15">
        <f t="shared" si="17"/>
        <v>0</v>
      </c>
      <c r="CM29" s="7">
        <v>-0.2</v>
      </c>
      <c r="CN29" s="7">
        <v>0.5</v>
      </c>
      <c r="CO29" s="7">
        <v>0.30000000000000004</v>
      </c>
      <c r="CP29" s="16">
        <f t="shared" si="18"/>
        <v>0.03</v>
      </c>
      <c r="CQ29" s="16">
        <f t="shared" si="19"/>
        <v>0.1351520461</v>
      </c>
      <c r="CR29" s="17">
        <v>3.0</v>
      </c>
      <c r="CS29" s="14">
        <v>2.3</v>
      </c>
      <c r="CT29" s="14">
        <v>2.6</v>
      </c>
      <c r="CU29" s="14">
        <v>2.3</v>
      </c>
      <c r="CV29" s="14">
        <v>-0.6000000000000001</v>
      </c>
      <c r="CW29" s="14">
        <v>0.6000000000000001</v>
      </c>
      <c r="CX29" s="14">
        <v>0.0</v>
      </c>
      <c r="CY29" s="14">
        <v>0.0</v>
      </c>
      <c r="CZ29" s="18">
        <f t="shared" si="20"/>
        <v>0</v>
      </c>
      <c r="DA29" s="18">
        <f t="shared" si="21"/>
        <v>0</v>
      </c>
      <c r="DB29" s="14">
        <v>48.375</v>
      </c>
      <c r="DC29" s="7">
        <v>0.0</v>
      </c>
      <c r="DD29" s="7">
        <v>0.0</v>
      </c>
      <c r="DE29" s="7">
        <v>0.0</v>
      </c>
      <c r="DF29" s="7">
        <v>6.0</v>
      </c>
      <c r="DG29" s="7">
        <v>0.0</v>
      </c>
      <c r="DH29" s="7">
        <v>0.0</v>
      </c>
      <c r="DI29" s="7">
        <v>3.0</v>
      </c>
      <c r="DJ29" s="7">
        <v>0.0</v>
      </c>
      <c r="DK29" s="7">
        <v>0.0</v>
      </c>
      <c r="DL29" s="7">
        <v>0.0</v>
      </c>
      <c r="DM29" s="7">
        <v>5.0</v>
      </c>
      <c r="DN29" s="9">
        <v>0.0</v>
      </c>
      <c r="DO29" s="9">
        <v>0.0</v>
      </c>
      <c r="DP29" s="9">
        <v>0.0</v>
      </c>
      <c r="DQ29" s="8">
        <v>106.0</v>
      </c>
      <c r="DR29" s="8">
        <v>10.0</v>
      </c>
      <c r="DS29" s="8" t="s">
        <v>249</v>
      </c>
      <c r="DT29" s="19">
        <v>0.8</v>
      </c>
      <c r="DU29" s="8">
        <v>0.667</v>
      </c>
      <c r="DV29" s="8">
        <v>0.38</v>
      </c>
      <c r="DW29" s="8">
        <v>81.0</v>
      </c>
      <c r="DX29" s="8">
        <v>0.0</v>
      </c>
      <c r="DY29" s="14">
        <f t="shared" si="22"/>
        <v>-0.141615191</v>
      </c>
    </row>
    <row r="30" ht="12.75" customHeight="1">
      <c r="A30" s="7">
        <v>16.0</v>
      </c>
      <c r="B30" s="7" t="s">
        <v>348</v>
      </c>
      <c r="C30" s="7" t="s">
        <v>349</v>
      </c>
      <c r="D30" s="7" t="s">
        <v>162</v>
      </c>
      <c r="E30" s="7" t="s">
        <v>163</v>
      </c>
      <c r="F30" s="7" t="s">
        <v>163</v>
      </c>
      <c r="G30" s="7">
        <v>72.0</v>
      </c>
      <c r="H30" s="7">
        <v>205.0</v>
      </c>
      <c r="I30" s="7" t="s">
        <v>145</v>
      </c>
      <c r="J30" s="7">
        <v>2005.0</v>
      </c>
      <c r="K30" s="7">
        <v>4.0</v>
      </c>
      <c r="L30" s="7">
        <v>95.0</v>
      </c>
      <c r="M30" s="8"/>
      <c r="N30" s="8">
        <f t="shared" si="1"/>
        <v>29</v>
      </c>
      <c r="O30" s="7" t="s">
        <v>350</v>
      </c>
      <c r="P30" s="7" t="s">
        <v>351</v>
      </c>
      <c r="Q30" s="8" t="s">
        <v>254</v>
      </c>
      <c r="R30" s="7" t="s">
        <v>254</v>
      </c>
      <c r="S30" s="9" t="s">
        <v>275</v>
      </c>
      <c r="T30" s="9">
        <v>17.0</v>
      </c>
      <c r="U30" s="9" t="s">
        <v>138</v>
      </c>
      <c r="V30" s="9" t="s">
        <v>138</v>
      </c>
      <c r="W30" s="7">
        <v>17.0</v>
      </c>
      <c r="X30" s="7">
        <v>0.0</v>
      </c>
      <c r="Y30" s="7">
        <v>0.0</v>
      </c>
      <c r="Z30" s="7">
        <v>0.0</v>
      </c>
      <c r="AA30" s="7">
        <v>0.0</v>
      </c>
      <c r="AB30" s="7">
        <v>-1.0</v>
      </c>
      <c r="AC30" s="7">
        <v>11.0</v>
      </c>
      <c r="AD30" s="7">
        <v>3.0</v>
      </c>
      <c r="AE30" s="7">
        <v>2.0</v>
      </c>
      <c r="AF30" s="10">
        <f t="shared" si="2"/>
        <v>0</v>
      </c>
      <c r="AG30" s="10">
        <f t="shared" si="3"/>
        <v>0</v>
      </c>
      <c r="AH30" s="7">
        <v>7816.0</v>
      </c>
      <c r="AI30" s="11">
        <f t="shared" si="4"/>
        <v>7.662745098</v>
      </c>
      <c r="AJ30" s="7">
        <v>212.0</v>
      </c>
      <c r="AK30" s="11">
        <f t="shared" si="5"/>
        <v>12.47058824</v>
      </c>
      <c r="AL30" s="11">
        <f t="shared" si="6"/>
        <v>36.86792453</v>
      </c>
      <c r="AM30" s="12">
        <v>0.0</v>
      </c>
      <c r="AN30" s="11">
        <f t="shared" si="7"/>
        <v>0</v>
      </c>
      <c r="AO30" s="10" t="s">
        <v>151</v>
      </c>
      <c r="AP30" s="10" t="s">
        <v>151</v>
      </c>
      <c r="AQ30" s="10" t="s">
        <v>151</v>
      </c>
      <c r="AR30" s="7">
        <v>12.0</v>
      </c>
      <c r="AS30" s="7">
        <v>9.0</v>
      </c>
      <c r="AT30" s="13">
        <f t="shared" si="8"/>
        <v>0.5714285714</v>
      </c>
      <c r="AU30" s="8"/>
      <c r="AV30" s="8"/>
      <c r="AW30" s="8">
        <v>15.0</v>
      </c>
      <c r="AX30" s="8">
        <v>8.0</v>
      </c>
      <c r="AY30" s="8">
        <v>6.0</v>
      </c>
      <c r="AZ30" s="8">
        <v>4.0</v>
      </c>
      <c r="BA30" s="7">
        <v>14.0</v>
      </c>
      <c r="BB30" s="7">
        <v>26.0</v>
      </c>
      <c r="BC30" s="7">
        <v>8.0</v>
      </c>
      <c r="BD30" s="7">
        <v>3.0</v>
      </c>
      <c r="BE30" s="7">
        <v>0.0</v>
      </c>
      <c r="BF30" s="7">
        <v>2.0</v>
      </c>
      <c r="BG30" s="14">
        <f t="shared" si="9"/>
        <v>6.448311157</v>
      </c>
      <c r="BH30" s="11">
        <f t="shared" si="10"/>
        <v>11.97543501</v>
      </c>
      <c r="BI30" s="11">
        <f t="shared" si="11"/>
        <v>3.684749232</v>
      </c>
      <c r="BJ30" s="11">
        <f t="shared" si="12"/>
        <v>1.381780962</v>
      </c>
      <c r="BK30" s="11">
        <f t="shared" si="13"/>
        <v>0</v>
      </c>
      <c r="BL30" s="11">
        <f t="shared" si="14"/>
        <v>0.9211873081</v>
      </c>
      <c r="BM30" s="7">
        <v>17.0</v>
      </c>
      <c r="BN30" s="7">
        <v>1.0</v>
      </c>
      <c r="BO30" s="7">
        <v>3.0</v>
      </c>
      <c r="BP30" s="7">
        <v>0.0</v>
      </c>
      <c r="BQ30" s="7">
        <v>0.0</v>
      </c>
      <c r="BR30" s="7">
        <v>0.0</v>
      </c>
      <c r="BS30" s="9">
        <f t="shared" si="15"/>
        <v>54</v>
      </c>
      <c r="BT30" s="14">
        <v>1.7485</v>
      </c>
      <c r="BW30" s="15" t="str">
        <f t="shared" si="16"/>
        <v> </v>
      </c>
      <c r="BY30" s="7">
        <v>0.0</v>
      </c>
      <c r="BZ30" s="7">
        <v>0.0</v>
      </c>
      <c r="CA30" s="7">
        <v>0.0</v>
      </c>
      <c r="CB30" s="7">
        <v>0.0</v>
      </c>
      <c r="CC30" s="7">
        <v>0.0</v>
      </c>
      <c r="CD30" s="7">
        <v>0.0</v>
      </c>
      <c r="CE30" s="7">
        <v>0.0</v>
      </c>
      <c r="CF30" s="7">
        <v>0.0</v>
      </c>
      <c r="CG30" s="7">
        <v>0.0</v>
      </c>
      <c r="CH30" s="7">
        <v>0.0</v>
      </c>
      <c r="CI30" s="7">
        <v>0.0</v>
      </c>
      <c r="CJ30" s="7">
        <v>0.0</v>
      </c>
      <c r="CK30" s="7">
        <v>0.0</v>
      </c>
      <c r="CL30" s="15">
        <f t="shared" si="17"/>
        <v>0</v>
      </c>
      <c r="CM30" s="7">
        <v>-0.4</v>
      </c>
      <c r="CN30" s="7">
        <v>0.1</v>
      </c>
      <c r="CO30" s="7">
        <v>-0.30000000000000004</v>
      </c>
      <c r="CP30" s="16">
        <f t="shared" si="18"/>
        <v>-0.01764705882</v>
      </c>
      <c r="CQ30" s="16">
        <f t="shared" si="19"/>
        <v>-0.1381780962</v>
      </c>
      <c r="CR30" s="17">
        <v>4.0</v>
      </c>
      <c r="CS30" s="14">
        <v>1.9</v>
      </c>
      <c r="CT30" s="14">
        <v>1.8</v>
      </c>
      <c r="CU30" s="14">
        <v>-1.0</v>
      </c>
      <c r="CV30" s="14">
        <v>-0.9</v>
      </c>
      <c r="CW30" s="14">
        <v>0.2</v>
      </c>
      <c r="CX30" s="14">
        <v>0.0</v>
      </c>
      <c r="CY30" s="14">
        <v>-0.7</v>
      </c>
      <c r="CZ30" s="18">
        <f t="shared" si="20"/>
        <v>-0.04117647059</v>
      </c>
      <c r="DA30" s="18">
        <f t="shared" si="21"/>
        <v>-0.3224155578</v>
      </c>
      <c r="DB30" s="14">
        <v>36.7273</v>
      </c>
      <c r="DC30" s="7">
        <v>0.0</v>
      </c>
      <c r="DD30" s="7">
        <v>0.0</v>
      </c>
      <c r="DE30" s="7">
        <v>1.0</v>
      </c>
      <c r="DF30" s="7">
        <v>2.0</v>
      </c>
      <c r="DG30" s="7">
        <v>3.0</v>
      </c>
      <c r="DH30" s="7">
        <v>0.0</v>
      </c>
      <c r="DI30" s="7">
        <v>0.0</v>
      </c>
      <c r="DJ30" s="7">
        <v>4.0</v>
      </c>
      <c r="DK30" s="7">
        <v>0.0</v>
      </c>
      <c r="DL30" s="7">
        <v>0.0</v>
      </c>
      <c r="DM30" s="7">
        <v>4.0</v>
      </c>
      <c r="DN30" s="9">
        <v>0.0</v>
      </c>
      <c r="DO30" s="9">
        <v>0.0</v>
      </c>
      <c r="DP30" s="9">
        <v>0.0</v>
      </c>
      <c r="DQ30" s="8">
        <v>51.0</v>
      </c>
      <c r="DR30" s="8">
        <v>0.0</v>
      </c>
      <c r="DS30" s="8"/>
      <c r="DT30" s="19">
        <v>0.5750000000000001</v>
      </c>
      <c r="DU30" s="8">
        <v>0.5750000000000001</v>
      </c>
      <c r="DV30" s="8">
        <v>0.158</v>
      </c>
      <c r="DW30" s="8">
        <v>0.0</v>
      </c>
      <c r="DX30" s="8">
        <v>0.0</v>
      </c>
      <c r="DY30" s="14">
        <f t="shared" si="22"/>
        <v>-0.7153054221</v>
      </c>
    </row>
    <row r="31" ht="12.75" customHeight="1">
      <c r="A31" s="7">
        <v>39.0</v>
      </c>
      <c r="B31" s="7" t="s">
        <v>352</v>
      </c>
      <c r="C31" s="7" t="s">
        <v>353</v>
      </c>
      <c r="D31" s="7" t="s">
        <v>162</v>
      </c>
      <c r="E31" s="7" t="s">
        <v>163</v>
      </c>
      <c r="F31" s="7" t="s">
        <v>163</v>
      </c>
      <c r="G31" s="7">
        <v>74.0</v>
      </c>
      <c r="H31" s="7">
        <v>209.0</v>
      </c>
      <c r="I31" s="7" t="s">
        <v>145</v>
      </c>
      <c r="M31" s="8" t="s">
        <v>146</v>
      </c>
      <c r="N31" s="8">
        <f t="shared" si="1"/>
        <v>23</v>
      </c>
      <c r="O31" s="7" t="s">
        <v>354</v>
      </c>
      <c r="P31" s="7" t="s">
        <v>355</v>
      </c>
      <c r="Q31" s="8" t="s">
        <v>222</v>
      </c>
      <c r="R31" s="7" t="s">
        <v>222</v>
      </c>
      <c r="S31" s="9" t="s">
        <v>247</v>
      </c>
      <c r="T31" s="9">
        <v>2.0</v>
      </c>
      <c r="U31" s="9" t="s">
        <v>138</v>
      </c>
      <c r="V31" s="9" t="s">
        <v>138</v>
      </c>
      <c r="W31" s="7">
        <v>2.0</v>
      </c>
      <c r="X31" s="7">
        <v>0.0</v>
      </c>
      <c r="Y31" s="7">
        <v>0.0</v>
      </c>
      <c r="Z31" s="7">
        <v>0.0</v>
      </c>
      <c r="AA31" s="7">
        <v>0.0</v>
      </c>
      <c r="AB31" s="7">
        <v>-2.0</v>
      </c>
      <c r="AC31" s="7">
        <v>1.0</v>
      </c>
      <c r="AD31" s="7">
        <v>0.0</v>
      </c>
      <c r="AE31" s="7">
        <v>0.0</v>
      </c>
      <c r="AF31" s="10">
        <f t="shared" si="2"/>
        <v>0</v>
      </c>
      <c r="AG31" s="10">
        <f t="shared" si="3"/>
        <v>0</v>
      </c>
      <c r="AH31" s="7">
        <v>1086.0</v>
      </c>
      <c r="AI31" s="11">
        <f t="shared" si="4"/>
        <v>9.05</v>
      </c>
      <c r="AJ31" s="7">
        <v>24.0</v>
      </c>
      <c r="AK31" s="11">
        <f t="shared" si="5"/>
        <v>12</v>
      </c>
      <c r="AL31" s="11">
        <f t="shared" si="6"/>
        <v>45.25</v>
      </c>
      <c r="AM31" s="12">
        <v>0.0</v>
      </c>
      <c r="AN31" s="11">
        <f t="shared" si="7"/>
        <v>0</v>
      </c>
      <c r="AO31" s="10" t="s">
        <v>151</v>
      </c>
      <c r="AP31" s="10" t="s">
        <v>151</v>
      </c>
      <c r="AQ31" s="10" t="s">
        <v>151</v>
      </c>
      <c r="AR31" s="7">
        <v>0.0</v>
      </c>
      <c r="AS31" s="7">
        <v>0.0</v>
      </c>
      <c r="AT31" s="13">
        <f t="shared" si="8"/>
        <v>0</v>
      </c>
      <c r="AU31" s="8"/>
      <c r="AV31" s="8"/>
      <c r="AW31" s="8"/>
      <c r="AX31" s="8">
        <v>0.0</v>
      </c>
      <c r="AY31" s="8"/>
      <c r="AZ31" s="8">
        <v>0.0</v>
      </c>
      <c r="BA31" s="7">
        <v>9.0</v>
      </c>
      <c r="BB31" s="7">
        <v>3.0</v>
      </c>
      <c r="BC31" s="7">
        <v>0.0</v>
      </c>
      <c r="BD31" s="7">
        <v>0.0</v>
      </c>
      <c r="BE31" s="7">
        <v>0.0</v>
      </c>
      <c r="BF31" s="7">
        <v>0.0</v>
      </c>
      <c r="BG31" s="14">
        <f t="shared" si="9"/>
        <v>29.83425414</v>
      </c>
      <c r="BH31" s="11">
        <f t="shared" si="10"/>
        <v>9.944751381</v>
      </c>
      <c r="BI31" s="11">
        <f t="shared" si="11"/>
        <v>0</v>
      </c>
      <c r="BJ31" s="11">
        <f t="shared" si="12"/>
        <v>0</v>
      </c>
      <c r="BK31" s="11">
        <f t="shared" si="13"/>
        <v>0</v>
      </c>
      <c r="BL31" s="11">
        <f t="shared" si="14"/>
        <v>0</v>
      </c>
      <c r="BM31" s="7">
        <v>0.0</v>
      </c>
      <c r="BN31" s="7">
        <v>0.0</v>
      </c>
      <c r="BO31" s="7">
        <v>0.0</v>
      </c>
      <c r="BP31" s="7">
        <v>0.0</v>
      </c>
      <c r="BQ31" s="7">
        <v>0.0</v>
      </c>
      <c r="BR31" s="7">
        <v>0.0</v>
      </c>
      <c r="BS31" s="9">
        <f t="shared" si="15"/>
        <v>3</v>
      </c>
      <c r="BT31" s="14">
        <v>-0.036000000000000004</v>
      </c>
      <c r="BW31" s="15" t="str">
        <f t="shared" si="16"/>
        <v> </v>
      </c>
      <c r="BY31" s="7">
        <v>0.0</v>
      </c>
      <c r="BZ31" s="7">
        <v>0.0</v>
      </c>
      <c r="CA31" s="7">
        <v>0.0</v>
      </c>
      <c r="CB31" s="7">
        <v>0.0</v>
      </c>
      <c r="CC31" s="7">
        <v>0.0</v>
      </c>
      <c r="CD31" s="7">
        <v>0.0</v>
      </c>
      <c r="CE31" s="7">
        <v>0.0</v>
      </c>
      <c r="CF31" s="7">
        <v>0.0</v>
      </c>
      <c r="CG31" s="7">
        <v>0.0</v>
      </c>
      <c r="CH31" s="7">
        <v>0.0</v>
      </c>
      <c r="CI31" s="7">
        <v>0.0</v>
      </c>
      <c r="CJ31" s="7">
        <v>0.0</v>
      </c>
      <c r="CK31" s="7">
        <v>0.0</v>
      </c>
      <c r="CL31" s="15">
        <f t="shared" si="17"/>
        <v>0</v>
      </c>
      <c r="CM31" s="7">
        <v>-0.1</v>
      </c>
      <c r="CN31" s="7">
        <v>-0.1</v>
      </c>
      <c r="CO31" s="7">
        <v>-0.1</v>
      </c>
      <c r="CP31" s="16">
        <f t="shared" si="18"/>
        <v>-0.05</v>
      </c>
      <c r="CQ31" s="16">
        <f t="shared" si="19"/>
        <v>-0.3314917127</v>
      </c>
      <c r="CR31" s="17">
        <v>1.0</v>
      </c>
      <c r="CS31" s="14">
        <v>0.5</v>
      </c>
      <c r="CT31" s="14">
        <v>0.5</v>
      </c>
      <c r="CU31" s="14">
        <v>-2.0</v>
      </c>
      <c r="CV31" s="14">
        <v>-0.2</v>
      </c>
      <c r="CW31" s="14">
        <v>-0.1</v>
      </c>
      <c r="CX31" s="14">
        <v>0.0</v>
      </c>
      <c r="CY31" s="14">
        <v>-0.4</v>
      </c>
      <c r="CZ31" s="18">
        <f t="shared" si="20"/>
        <v>-0.2</v>
      </c>
      <c r="DA31" s="18">
        <f t="shared" si="21"/>
        <v>-1.325966851</v>
      </c>
      <c r="DB31" s="14">
        <v>72.0</v>
      </c>
      <c r="DC31" s="7">
        <v>0.0</v>
      </c>
      <c r="DD31" s="7">
        <v>0.0</v>
      </c>
      <c r="DE31" s="7">
        <v>0.0</v>
      </c>
      <c r="DF31" s="7">
        <v>0.0</v>
      </c>
      <c r="DG31" s="7">
        <v>0.0</v>
      </c>
      <c r="DH31" s="7">
        <v>0.0</v>
      </c>
      <c r="DI31" s="7">
        <v>0.0</v>
      </c>
      <c r="DJ31" s="7">
        <v>0.0</v>
      </c>
      <c r="DK31" s="7">
        <v>0.0</v>
      </c>
      <c r="DL31" s="7">
        <v>0.0</v>
      </c>
      <c r="DM31" s="7">
        <v>1.0</v>
      </c>
      <c r="DN31" s="9">
        <v>0.0</v>
      </c>
      <c r="DO31" s="9">
        <v>0.0</v>
      </c>
      <c r="DP31" s="9">
        <v>0.0</v>
      </c>
      <c r="DQ31" s="8">
        <v>9.0</v>
      </c>
      <c r="DR31" s="8">
        <v>0.0</v>
      </c>
      <c r="DS31" s="8"/>
      <c r="DT31" s="19">
        <v>0.792</v>
      </c>
      <c r="DU31" s="8">
        <v>0.859</v>
      </c>
      <c r="DV31" s="8">
        <v>0.045</v>
      </c>
      <c r="DW31" s="8">
        <v>0.0</v>
      </c>
      <c r="DX31" s="8">
        <v>0.133</v>
      </c>
      <c r="DY31" s="14">
        <f t="shared" si="22"/>
        <v>-0.4391214825</v>
      </c>
    </row>
    <row r="32" ht="12.75" customHeight="1">
      <c r="A32" s="7">
        <v>83.0</v>
      </c>
      <c r="B32" s="7" t="s">
        <v>356</v>
      </c>
      <c r="C32" s="7" t="s">
        <v>357</v>
      </c>
      <c r="D32" s="7" t="s">
        <v>358</v>
      </c>
      <c r="E32" s="7" t="s">
        <v>163</v>
      </c>
      <c r="F32" s="7" t="s">
        <v>163</v>
      </c>
      <c r="G32" s="7">
        <v>75.0</v>
      </c>
      <c r="H32" s="7">
        <v>210.0</v>
      </c>
      <c r="I32" s="7" t="s">
        <v>145</v>
      </c>
      <c r="M32" s="8"/>
      <c r="N32" s="8">
        <f t="shared" si="1"/>
        <v>30</v>
      </c>
      <c r="O32" s="7" t="s">
        <v>359</v>
      </c>
      <c r="P32" s="7" t="s">
        <v>360</v>
      </c>
      <c r="Q32" s="7" t="s">
        <v>173</v>
      </c>
      <c r="R32" s="7" t="s">
        <v>173</v>
      </c>
      <c r="S32" s="8" t="s">
        <v>238</v>
      </c>
      <c r="T32" s="8">
        <v>57.0</v>
      </c>
      <c r="U32" s="8" t="s">
        <v>138</v>
      </c>
      <c r="V32" s="8" t="s">
        <v>138</v>
      </c>
      <c r="W32" s="7">
        <v>57.0</v>
      </c>
      <c r="X32" s="7">
        <v>8.0</v>
      </c>
      <c r="Y32" s="7">
        <v>9.0</v>
      </c>
      <c r="Z32" s="7">
        <v>5.0</v>
      </c>
      <c r="AA32" s="7">
        <v>17.0</v>
      </c>
      <c r="AB32" s="7">
        <v>0.0</v>
      </c>
      <c r="AC32" s="7">
        <v>74.0</v>
      </c>
      <c r="AD32" s="7">
        <v>36.0</v>
      </c>
      <c r="AE32" s="7">
        <v>13.0</v>
      </c>
      <c r="AF32" s="10">
        <f t="shared" si="2"/>
        <v>0.1081081081</v>
      </c>
      <c r="AG32" s="10">
        <f t="shared" si="3"/>
        <v>0.06504065041</v>
      </c>
      <c r="AH32" s="7">
        <v>47935.0</v>
      </c>
      <c r="AI32" s="11">
        <f t="shared" si="4"/>
        <v>14.01608187</v>
      </c>
      <c r="AJ32" s="7">
        <v>1122.0</v>
      </c>
      <c r="AK32" s="11">
        <f t="shared" si="5"/>
        <v>19.68421053</v>
      </c>
      <c r="AL32" s="11">
        <f t="shared" si="6"/>
        <v>42.7228164</v>
      </c>
      <c r="AM32" s="12">
        <v>84.0</v>
      </c>
      <c r="AN32" s="11">
        <f t="shared" si="7"/>
        <v>6.308542818</v>
      </c>
      <c r="AO32" s="10" t="s">
        <v>318</v>
      </c>
      <c r="AP32" s="10" t="s">
        <v>361</v>
      </c>
      <c r="AQ32" s="10" t="s">
        <v>362</v>
      </c>
      <c r="AR32" s="7">
        <v>370.0</v>
      </c>
      <c r="AS32" s="7">
        <v>267.0</v>
      </c>
      <c r="AT32" s="13">
        <f t="shared" si="8"/>
        <v>0.5808477237</v>
      </c>
      <c r="AU32" s="9">
        <v>13.0</v>
      </c>
      <c r="AV32" s="9">
        <v>6.0</v>
      </c>
      <c r="AW32" s="9">
        <v>463.0</v>
      </c>
      <c r="AX32" s="9">
        <v>268.0</v>
      </c>
      <c r="AY32" s="9">
        <v>174.0</v>
      </c>
      <c r="AZ32" s="9">
        <v>102.0</v>
      </c>
      <c r="BA32" s="7">
        <v>55.0</v>
      </c>
      <c r="BB32" s="7">
        <v>55.0</v>
      </c>
      <c r="BC32" s="7">
        <v>24.0</v>
      </c>
      <c r="BD32" s="7">
        <v>36.0</v>
      </c>
      <c r="BE32" s="7">
        <v>12.0</v>
      </c>
      <c r="BF32" s="7">
        <v>20.0</v>
      </c>
      <c r="BG32" s="14">
        <f t="shared" si="9"/>
        <v>4.130593512</v>
      </c>
      <c r="BH32" s="11">
        <f t="shared" si="10"/>
        <v>4.130593512</v>
      </c>
      <c r="BI32" s="11">
        <f t="shared" si="11"/>
        <v>1.802440805</v>
      </c>
      <c r="BJ32" s="11">
        <f t="shared" si="12"/>
        <v>2.703661208</v>
      </c>
      <c r="BK32" s="11">
        <f t="shared" si="13"/>
        <v>0.9012204026</v>
      </c>
      <c r="BL32" s="11">
        <f t="shared" si="14"/>
        <v>1.502034004</v>
      </c>
      <c r="BM32" s="7">
        <v>24.0</v>
      </c>
      <c r="BN32" s="7">
        <v>12.0</v>
      </c>
      <c r="BO32" s="7">
        <v>0.0</v>
      </c>
      <c r="BP32" s="7">
        <v>0.0</v>
      </c>
      <c r="BQ32" s="7">
        <v>0.0</v>
      </c>
      <c r="BR32" s="7">
        <v>0.0</v>
      </c>
      <c r="BS32" s="9">
        <f t="shared" si="15"/>
        <v>103</v>
      </c>
      <c r="BT32" s="14">
        <v>-7.0998</v>
      </c>
      <c r="BW32" s="15" t="str">
        <f t="shared" si="16"/>
        <v> </v>
      </c>
      <c r="BY32" s="7">
        <v>2.0</v>
      </c>
      <c r="BZ32" s="7">
        <v>0.0</v>
      </c>
      <c r="CA32" s="7">
        <v>1.0</v>
      </c>
      <c r="CB32" s="7">
        <v>0.0</v>
      </c>
      <c r="CC32" s="7">
        <v>1.0</v>
      </c>
      <c r="CD32" s="7">
        <v>1.0</v>
      </c>
      <c r="CE32" s="7">
        <v>1.0</v>
      </c>
      <c r="CF32" s="7">
        <v>0.0</v>
      </c>
      <c r="CG32" s="7">
        <v>0.0</v>
      </c>
      <c r="CH32" s="7">
        <v>0.0</v>
      </c>
      <c r="CI32" s="7">
        <v>5.0</v>
      </c>
      <c r="CJ32" s="7">
        <v>0.0</v>
      </c>
      <c r="CK32" s="7">
        <v>1.0</v>
      </c>
      <c r="CL32" s="15">
        <f t="shared" si="17"/>
        <v>1</v>
      </c>
      <c r="CM32" s="7">
        <v>0.6000000000000001</v>
      </c>
      <c r="CN32" s="7">
        <v>0.8</v>
      </c>
      <c r="CO32" s="7">
        <v>1.4</v>
      </c>
      <c r="CP32" s="16">
        <f t="shared" si="18"/>
        <v>0.02456140351</v>
      </c>
      <c r="CQ32" s="16">
        <f t="shared" si="19"/>
        <v>0.1051423803</v>
      </c>
      <c r="CR32" s="17">
        <v>3.0</v>
      </c>
      <c r="CS32" s="14">
        <v>11.7</v>
      </c>
      <c r="CT32" s="14">
        <v>14.0</v>
      </c>
      <c r="CU32" s="14">
        <v>-4.7</v>
      </c>
      <c r="CV32" s="14">
        <v>2.1</v>
      </c>
      <c r="CW32" s="14">
        <v>1.9</v>
      </c>
      <c r="CX32" s="14">
        <v>0.0</v>
      </c>
      <c r="CY32" s="14">
        <v>4.0</v>
      </c>
      <c r="CZ32" s="18">
        <f t="shared" si="20"/>
        <v>0.0701754386</v>
      </c>
      <c r="DA32" s="18">
        <f t="shared" si="21"/>
        <v>0.3004068009</v>
      </c>
      <c r="DB32" s="14">
        <v>24.9865</v>
      </c>
      <c r="DC32" s="7">
        <v>1.0</v>
      </c>
      <c r="DD32" s="7">
        <v>2.0</v>
      </c>
      <c r="DE32" s="7">
        <v>5.0</v>
      </c>
      <c r="DF32" s="7">
        <v>28.0</v>
      </c>
      <c r="DG32" s="7">
        <v>19.0</v>
      </c>
      <c r="DH32" s="7">
        <v>2.0</v>
      </c>
      <c r="DI32" s="7">
        <v>4.0</v>
      </c>
      <c r="DJ32" s="7">
        <v>4.0</v>
      </c>
      <c r="DK32" s="7">
        <v>6.0</v>
      </c>
      <c r="DL32" s="7">
        <v>1.0</v>
      </c>
      <c r="DM32" s="7">
        <v>38.0</v>
      </c>
      <c r="DN32" s="9">
        <v>2.0</v>
      </c>
      <c r="DO32" s="9">
        <v>1.0</v>
      </c>
      <c r="DP32" s="9">
        <v>2.0</v>
      </c>
      <c r="DQ32" s="8">
        <v>186.0</v>
      </c>
      <c r="DR32" s="8">
        <v>25.0</v>
      </c>
      <c r="DS32" s="8" t="s">
        <v>363</v>
      </c>
      <c r="DT32" s="19">
        <v>1.75</v>
      </c>
      <c r="DU32" s="7">
        <v>1.75</v>
      </c>
      <c r="DV32" s="7">
        <v>1.75</v>
      </c>
      <c r="DW32" s="8">
        <v>534.0</v>
      </c>
      <c r="DX32" s="7">
        <v>0.0</v>
      </c>
      <c r="DY32" s="14">
        <f t="shared" si="22"/>
        <v>1.446808511</v>
      </c>
    </row>
    <row r="33" ht="12.75" customHeight="1">
      <c r="A33" s="7">
        <v>32.0</v>
      </c>
      <c r="B33" s="7" t="s">
        <v>364</v>
      </c>
      <c r="C33" s="7" t="s">
        <v>365</v>
      </c>
      <c r="D33" s="7" t="s">
        <v>315</v>
      </c>
      <c r="E33" s="7" t="s">
        <v>163</v>
      </c>
      <c r="F33" s="7" t="s">
        <v>163</v>
      </c>
      <c r="G33" s="7">
        <v>73.0</v>
      </c>
      <c r="H33" s="7">
        <v>208.0</v>
      </c>
      <c r="I33" s="7" t="s">
        <v>133</v>
      </c>
      <c r="J33" s="7">
        <v>1998.0</v>
      </c>
      <c r="K33" s="7">
        <v>3.0</v>
      </c>
      <c r="L33" s="7">
        <v>75.0</v>
      </c>
      <c r="M33" s="8"/>
      <c r="N33" s="8">
        <f t="shared" si="1"/>
        <v>35</v>
      </c>
      <c r="O33" s="7" t="s">
        <v>366</v>
      </c>
      <c r="P33" s="7" t="s">
        <v>367</v>
      </c>
      <c r="Q33" s="8" t="s">
        <v>166</v>
      </c>
      <c r="R33" s="7" t="s">
        <v>166</v>
      </c>
      <c r="S33" s="9" t="s">
        <v>174</v>
      </c>
      <c r="T33" s="9">
        <v>82.0</v>
      </c>
      <c r="U33" s="9" t="s">
        <v>138</v>
      </c>
      <c r="V33" s="9" t="s">
        <v>138</v>
      </c>
      <c r="W33" s="7">
        <v>82.0</v>
      </c>
      <c r="X33" s="7">
        <v>8.0</v>
      </c>
      <c r="Y33" s="7">
        <v>26.0</v>
      </c>
      <c r="Z33" s="7">
        <v>6.0</v>
      </c>
      <c r="AA33" s="7">
        <v>34.0</v>
      </c>
      <c r="AB33" s="7">
        <v>-7.0</v>
      </c>
      <c r="AC33" s="7">
        <v>127.0</v>
      </c>
      <c r="AD33" s="7">
        <v>52.0</v>
      </c>
      <c r="AE33" s="7">
        <v>85.0</v>
      </c>
      <c r="AF33" s="10">
        <f t="shared" si="2"/>
        <v>0.06299212598</v>
      </c>
      <c r="AG33" s="10">
        <f t="shared" si="3"/>
        <v>0.0303030303</v>
      </c>
      <c r="AH33" s="7">
        <v>123393.0</v>
      </c>
      <c r="AI33" s="11">
        <f t="shared" si="4"/>
        <v>25.07987805</v>
      </c>
      <c r="AJ33" s="7">
        <v>2398.0</v>
      </c>
      <c r="AK33" s="11">
        <f t="shared" si="5"/>
        <v>29.24390244</v>
      </c>
      <c r="AL33" s="11">
        <f t="shared" si="6"/>
        <v>51.45663053</v>
      </c>
      <c r="AM33" s="12">
        <v>59.0</v>
      </c>
      <c r="AN33" s="11">
        <f t="shared" si="7"/>
        <v>1.721329411</v>
      </c>
      <c r="AO33" s="10" t="s">
        <v>368</v>
      </c>
      <c r="AP33" s="10" t="s">
        <v>369</v>
      </c>
      <c r="AQ33" s="10" t="s">
        <v>370</v>
      </c>
      <c r="AR33" s="7">
        <v>0.0</v>
      </c>
      <c r="AS33" s="7">
        <v>0.0</v>
      </c>
      <c r="AT33" s="13">
        <f t="shared" si="8"/>
        <v>0</v>
      </c>
      <c r="AU33" s="8"/>
      <c r="AV33" s="8"/>
      <c r="AW33" s="8"/>
      <c r="AX33" s="8">
        <v>0.0</v>
      </c>
      <c r="AY33" s="8"/>
      <c r="AZ33" s="8">
        <v>0.0</v>
      </c>
      <c r="BA33" s="7">
        <v>67.0</v>
      </c>
      <c r="BB33" s="7">
        <v>78.0</v>
      </c>
      <c r="BC33" s="7">
        <v>256.0</v>
      </c>
      <c r="BD33" s="7">
        <v>52.0</v>
      </c>
      <c r="BE33" s="7">
        <v>41.0</v>
      </c>
      <c r="BF33" s="7">
        <v>31.0</v>
      </c>
      <c r="BG33" s="14">
        <f t="shared" si="9"/>
        <v>1.954730009</v>
      </c>
      <c r="BH33" s="11">
        <f t="shared" si="10"/>
        <v>2.275655831</v>
      </c>
      <c r="BI33" s="11">
        <f t="shared" si="11"/>
        <v>7.468819139</v>
      </c>
      <c r="BJ33" s="11">
        <f t="shared" si="12"/>
        <v>1.517103888</v>
      </c>
      <c r="BK33" s="11">
        <f t="shared" si="13"/>
        <v>1.196178065</v>
      </c>
      <c r="BL33" s="11">
        <f t="shared" si="14"/>
        <v>0.9044273176</v>
      </c>
      <c r="BM33" s="7">
        <v>38.0</v>
      </c>
      <c r="BN33" s="7">
        <v>19.0</v>
      </c>
      <c r="BO33" s="7">
        <v>0.0</v>
      </c>
      <c r="BP33" s="7">
        <v>0.0</v>
      </c>
      <c r="BQ33" s="7">
        <v>0.0</v>
      </c>
      <c r="BR33" s="7">
        <v>0.0</v>
      </c>
      <c r="BS33" s="9">
        <f t="shared" si="15"/>
        <v>372</v>
      </c>
      <c r="BT33" s="14">
        <v>-3.794</v>
      </c>
      <c r="BW33" s="15" t="str">
        <f t="shared" si="16"/>
        <v> </v>
      </c>
      <c r="BY33" s="7">
        <v>3.0</v>
      </c>
      <c r="BZ33" s="7">
        <v>0.0</v>
      </c>
      <c r="CA33" s="7">
        <v>2.0</v>
      </c>
      <c r="CB33" s="7">
        <v>0.0</v>
      </c>
      <c r="CC33" s="7">
        <v>0.0</v>
      </c>
      <c r="CD33" s="7">
        <v>0.0</v>
      </c>
      <c r="CE33" s="7">
        <v>1.0</v>
      </c>
      <c r="CF33" s="7">
        <v>1.0</v>
      </c>
      <c r="CG33" s="7">
        <v>1.0</v>
      </c>
      <c r="CH33" s="7">
        <v>0.0</v>
      </c>
      <c r="CI33" s="7">
        <v>5.0</v>
      </c>
      <c r="CJ33" s="7">
        <v>0.0</v>
      </c>
      <c r="CK33" s="7">
        <v>0.0</v>
      </c>
      <c r="CL33" s="15">
        <f t="shared" si="17"/>
        <v>0</v>
      </c>
      <c r="CM33" s="7">
        <v>2.1</v>
      </c>
      <c r="CN33" s="7">
        <v>3.9</v>
      </c>
      <c r="CO33" s="7">
        <v>6.0</v>
      </c>
      <c r="CP33" s="16">
        <f t="shared" si="18"/>
        <v>0.07317073171</v>
      </c>
      <c r="CQ33" s="16">
        <f t="shared" si="19"/>
        <v>0.1750504486</v>
      </c>
      <c r="CR33" s="17">
        <v>6.0</v>
      </c>
      <c r="CS33" s="14">
        <v>38.9</v>
      </c>
      <c r="CT33" s="14">
        <v>43.2</v>
      </c>
      <c r="CU33" s="14">
        <v>-0.9</v>
      </c>
      <c r="CV33" s="14">
        <v>4.0</v>
      </c>
      <c r="CW33" s="14">
        <v>3.4</v>
      </c>
      <c r="CX33" s="14">
        <v>0.0</v>
      </c>
      <c r="CY33" s="14">
        <v>7.4</v>
      </c>
      <c r="CZ33" s="18">
        <f t="shared" si="20"/>
        <v>0.09024390244</v>
      </c>
      <c r="DA33" s="18">
        <f t="shared" si="21"/>
        <v>0.2158955532</v>
      </c>
      <c r="DB33" s="14">
        <v>57.8031</v>
      </c>
      <c r="DC33" s="7">
        <v>1.0</v>
      </c>
      <c r="DD33" s="7">
        <v>3.0</v>
      </c>
      <c r="DE33" s="7">
        <v>4.0</v>
      </c>
      <c r="DF33" s="7">
        <v>44.0</v>
      </c>
      <c r="DG33" s="7">
        <v>0.0</v>
      </c>
      <c r="DH33" s="7">
        <v>0.0</v>
      </c>
      <c r="DI33" s="7">
        <v>67.0</v>
      </c>
      <c r="DJ33" s="7">
        <v>10.0</v>
      </c>
      <c r="DK33" s="7">
        <v>1.0</v>
      </c>
      <c r="DL33" s="7">
        <v>0.0</v>
      </c>
      <c r="DM33" s="7">
        <v>49.0</v>
      </c>
      <c r="DN33" s="9">
        <v>2.0</v>
      </c>
      <c r="DO33" s="9">
        <v>2.0</v>
      </c>
      <c r="DP33" s="9">
        <v>4.0</v>
      </c>
      <c r="DQ33" s="8">
        <v>186.0</v>
      </c>
      <c r="DR33" s="8">
        <v>0.0</v>
      </c>
      <c r="DS33" s="8"/>
      <c r="DT33" s="19">
        <v>4.5</v>
      </c>
      <c r="DU33" s="8">
        <v>4.5</v>
      </c>
      <c r="DV33" s="8">
        <v>4.5</v>
      </c>
      <c r="DW33" s="8">
        <v>0.0</v>
      </c>
      <c r="DX33" s="8">
        <v>0.0</v>
      </c>
      <c r="DY33" s="14">
        <f t="shared" si="22"/>
        <v>-1.004255319</v>
      </c>
    </row>
    <row r="34" ht="12.75" customHeight="1">
      <c r="A34" s="7">
        <v>28.0</v>
      </c>
      <c r="B34" s="7" t="s">
        <v>371</v>
      </c>
      <c r="C34" s="7" t="s">
        <v>372</v>
      </c>
      <c r="D34" s="7" t="s">
        <v>162</v>
      </c>
      <c r="E34" s="7" t="s">
        <v>163</v>
      </c>
      <c r="F34" s="7" t="s">
        <v>163</v>
      </c>
      <c r="G34" s="7">
        <v>74.0</v>
      </c>
      <c r="H34" s="7">
        <v>205.0</v>
      </c>
      <c r="I34" s="7" t="s">
        <v>133</v>
      </c>
      <c r="J34" s="7">
        <v>2011.0</v>
      </c>
      <c r="K34" s="7">
        <v>1.0</v>
      </c>
      <c r="L34" s="7">
        <v>17.0</v>
      </c>
      <c r="M34" s="8"/>
      <c r="N34" s="8">
        <f t="shared" si="1"/>
        <v>23</v>
      </c>
      <c r="O34" s="7" t="s">
        <v>373</v>
      </c>
      <c r="P34" s="7" t="s">
        <v>374</v>
      </c>
      <c r="Q34" s="8" t="s">
        <v>206</v>
      </c>
      <c r="R34" s="7" t="s">
        <v>206</v>
      </c>
      <c r="S34" s="9" t="s">
        <v>174</v>
      </c>
      <c r="T34" s="9">
        <v>64.0</v>
      </c>
      <c r="U34" s="9" t="s">
        <v>138</v>
      </c>
      <c r="V34" s="9" t="s">
        <v>138</v>
      </c>
      <c r="W34" s="7">
        <v>64.0</v>
      </c>
      <c r="X34" s="7">
        <v>2.0</v>
      </c>
      <c r="Y34" s="7">
        <v>17.0</v>
      </c>
      <c r="Z34" s="7">
        <v>8.0</v>
      </c>
      <c r="AA34" s="7">
        <v>19.0</v>
      </c>
      <c r="AB34" s="7">
        <v>-6.0</v>
      </c>
      <c r="AC34" s="7">
        <v>74.0</v>
      </c>
      <c r="AD34" s="7">
        <v>25.0</v>
      </c>
      <c r="AE34" s="7">
        <v>45.0</v>
      </c>
      <c r="AF34" s="10">
        <f t="shared" si="2"/>
        <v>0.02702702703</v>
      </c>
      <c r="AG34" s="10">
        <f t="shared" si="3"/>
        <v>0.01388888889</v>
      </c>
      <c r="AH34" s="7">
        <v>67035.0</v>
      </c>
      <c r="AI34" s="11">
        <f t="shared" si="4"/>
        <v>17.45703125</v>
      </c>
      <c r="AJ34" s="7">
        <v>1409.0</v>
      </c>
      <c r="AK34" s="11">
        <f t="shared" si="5"/>
        <v>22.015625</v>
      </c>
      <c r="AL34" s="11">
        <f t="shared" si="6"/>
        <v>47.57629524</v>
      </c>
      <c r="AM34" s="12">
        <v>97.0</v>
      </c>
      <c r="AN34" s="11">
        <f t="shared" si="7"/>
        <v>5.209219065</v>
      </c>
      <c r="AO34" s="10" t="s">
        <v>375</v>
      </c>
      <c r="AP34" s="10" t="s">
        <v>376</v>
      </c>
      <c r="AQ34" s="10" t="s">
        <v>377</v>
      </c>
      <c r="AR34" s="7">
        <v>0.0</v>
      </c>
      <c r="AS34" s="7">
        <v>0.0</v>
      </c>
      <c r="AT34" s="13">
        <f t="shared" si="8"/>
        <v>0</v>
      </c>
      <c r="AU34" s="8"/>
      <c r="AV34" s="8"/>
      <c r="AW34" s="8"/>
      <c r="AX34" s="8">
        <v>0.0</v>
      </c>
      <c r="AY34" s="8"/>
      <c r="AZ34" s="8">
        <v>0.0</v>
      </c>
      <c r="BA34" s="7">
        <v>126.0</v>
      </c>
      <c r="BB34" s="7">
        <v>59.0</v>
      </c>
      <c r="BC34" s="7">
        <v>89.0</v>
      </c>
      <c r="BD34" s="7">
        <v>25.0</v>
      </c>
      <c r="BE34" s="7">
        <v>48.0</v>
      </c>
      <c r="BF34" s="7">
        <v>17.0</v>
      </c>
      <c r="BG34" s="14">
        <f t="shared" si="9"/>
        <v>6.766614455</v>
      </c>
      <c r="BH34" s="11">
        <f t="shared" si="10"/>
        <v>3.16849407</v>
      </c>
      <c r="BI34" s="11">
        <f t="shared" si="11"/>
        <v>4.77959275</v>
      </c>
      <c r="BJ34" s="11">
        <f t="shared" si="12"/>
        <v>1.342582233</v>
      </c>
      <c r="BK34" s="11">
        <f t="shared" si="13"/>
        <v>2.577757888</v>
      </c>
      <c r="BL34" s="11">
        <f t="shared" si="14"/>
        <v>0.9129559186</v>
      </c>
      <c r="BM34" s="7">
        <v>55.0</v>
      </c>
      <c r="BN34" s="7">
        <v>10.0</v>
      </c>
      <c r="BO34" s="7">
        <v>3.0</v>
      </c>
      <c r="BP34" s="7">
        <v>1.0</v>
      </c>
      <c r="BQ34" s="7">
        <v>0.0</v>
      </c>
      <c r="BR34" s="7">
        <v>1.0</v>
      </c>
      <c r="BS34" s="9">
        <f t="shared" si="15"/>
        <v>206</v>
      </c>
      <c r="BT34" s="14">
        <v>2.8781</v>
      </c>
      <c r="BW34" s="15" t="str">
        <f t="shared" si="16"/>
        <v> </v>
      </c>
      <c r="BY34" s="7">
        <v>0.0</v>
      </c>
      <c r="BZ34" s="7">
        <v>0.0</v>
      </c>
      <c r="CA34" s="7">
        <v>0.0</v>
      </c>
      <c r="CB34" s="7">
        <v>0.0</v>
      </c>
      <c r="CC34" s="7">
        <v>0.0</v>
      </c>
      <c r="CD34" s="7">
        <v>0.0</v>
      </c>
      <c r="CE34" s="7">
        <v>1.0</v>
      </c>
      <c r="CF34" s="7">
        <v>0.0</v>
      </c>
      <c r="CG34" s="7">
        <v>0.0</v>
      </c>
      <c r="CH34" s="7">
        <v>0.0</v>
      </c>
      <c r="CI34" s="7">
        <v>1.0</v>
      </c>
      <c r="CJ34" s="7">
        <v>0.0</v>
      </c>
      <c r="CK34" s="7">
        <v>0.0</v>
      </c>
      <c r="CL34" s="15">
        <f t="shared" si="17"/>
        <v>0</v>
      </c>
      <c r="CM34" s="7">
        <v>0.9</v>
      </c>
      <c r="CN34" s="7">
        <v>1.9</v>
      </c>
      <c r="CO34" s="7">
        <v>2.8</v>
      </c>
      <c r="CP34" s="16">
        <f t="shared" si="18"/>
        <v>0.04375</v>
      </c>
      <c r="CQ34" s="16">
        <f t="shared" si="19"/>
        <v>0.1503692101</v>
      </c>
      <c r="CR34" s="17">
        <v>3.0</v>
      </c>
      <c r="CS34" s="14">
        <v>21.2</v>
      </c>
      <c r="CT34" s="14">
        <v>22.0</v>
      </c>
      <c r="CU34" s="14">
        <v>-2.5</v>
      </c>
      <c r="CV34" s="14">
        <v>1.9</v>
      </c>
      <c r="CW34" s="14">
        <v>1.5</v>
      </c>
      <c r="CX34" s="14">
        <v>0.0</v>
      </c>
      <c r="CY34" s="14">
        <v>3.4</v>
      </c>
      <c r="CZ34" s="18">
        <f t="shared" si="20"/>
        <v>0.053125</v>
      </c>
      <c r="DA34" s="18">
        <f t="shared" si="21"/>
        <v>0.1825911837</v>
      </c>
      <c r="DB34" s="14">
        <v>45.7703</v>
      </c>
      <c r="DC34" s="7">
        <v>1.0</v>
      </c>
      <c r="DD34" s="7">
        <v>0.0</v>
      </c>
      <c r="DE34" s="7">
        <v>2.0</v>
      </c>
      <c r="DF34" s="7">
        <v>22.0</v>
      </c>
      <c r="DG34" s="7">
        <v>1.0</v>
      </c>
      <c r="DH34" s="7">
        <v>0.0</v>
      </c>
      <c r="DI34" s="7">
        <v>20.0</v>
      </c>
      <c r="DJ34" s="7">
        <v>5.0</v>
      </c>
      <c r="DK34" s="7">
        <v>0.0</v>
      </c>
      <c r="DL34" s="7">
        <v>1.0</v>
      </c>
      <c r="DM34" s="7">
        <v>47.0</v>
      </c>
      <c r="DN34" s="9">
        <v>0.0</v>
      </c>
      <c r="DO34" s="9">
        <v>1.0</v>
      </c>
      <c r="DP34" s="9">
        <v>2.0</v>
      </c>
      <c r="DQ34" s="8">
        <v>186.0</v>
      </c>
      <c r="DR34" s="8">
        <v>15.0</v>
      </c>
      <c r="DS34" s="8" t="s">
        <v>378</v>
      </c>
      <c r="DT34" s="19">
        <v>1.0</v>
      </c>
      <c r="DU34" s="8">
        <v>1.0</v>
      </c>
      <c r="DV34" s="8">
        <v>1.0</v>
      </c>
      <c r="DW34" s="8">
        <v>183.0</v>
      </c>
      <c r="DX34" s="8">
        <v>0.0</v>
      </c>
      <c r="DY34" s="14">
        <f t="shared" si="22"/>
        <v>2.442553191</v>
      </c>
    </row>
    <row r="35" ht="12.75" customHeight="1">
      <c r="B35" s="7" t="s">
        <v>379</v>
      </c>
      <c r="C35" s="7" t="s">
        <v>380</v>
      </c>
      <c r="D35" s="7" t="s">
        <v>162</v>
      </c>
      <c r="E35" s="7" t="s">
        <v>163</v>
      </c>
      <c r="F35" s="7" t="s">
        <v>163</v>
      </c>
      <c r="G35" s="7">
        <v>74.0</v>
      </c>
      <c r="H35" s="7">
        <v>203.0</v>
      </c>
      <c r="I35" s="7" t="s">
        <v>145</v>
      </c>
      <c r="J35" s="7">
        <v>2009.0</v>
      </c>
      <c r="K35" s="7">
        <v>3.0</v>
      </c>
      <c r="L35" s="7">
        <v>70.0</v>
      </c>
      <c r="M35" s="8"/>
      <c r="N35" s="8">
        <f t="shared" si="1"/>
        <v>24</v>
      </c>
      <c r="O35" s="7" t="s">
        <v>381</v>
      </c>
      <c r="P35" s="7" t="s">
        <v>382</v>
      </c>
      <c r="Q35" s="8" t="s">
        <v>305</v>
      </c>
      <c r="R35" s="7" t="s">
        <v>305</v>
      </c>
      <c r="S35" s="9" t="s">
        <v>255</v>
      </c>
      <c r="T35" s="9">
        <v>2.0</v>
      </c>
      <c r="U35" s="9" t="s">
        <v>138</v>
      </c>
      <c r="V35" s="9" t="s">
        <v>138</v>
      </c>
      <c r="W35" s="7">
        <v>2.0</v>
      </c>
      <c r="X35" s="7">
        <v>0.0</v>
      </c>
      <c r="Y35" s="7">
        <v>0.0</v>
      </c>
      <c r="Z35" s="7">
        <v>0.0</v>
      </c>
      <c r="AA35" s="7">
        <v>0.0</v>
      </c>
      <c r="AB35" s="7">
        <v>0.0</v>
      </c>
      <c r="AC35" s="7">
        <v>0.0</v>
      </c>
      <c r="AD35" s="7">
        <v>2.0</v>
      </c>
      <c r="AE35" s="7">
        <v>1.0</v>
      </c>
      <c r="AF35" s="10">
        <f t="shared" si="2"/>
        <v>0</v>
      </c>
      <c r="AG35" s="10">
        <f t="shared" si="3"/>
        <v>0</v>
      </c>
      <c r="AH35" s="7">
        <v>1018.0</v>
      </c>
      <c r="AI35" s="11">
        <f t="shared" si="4"/>
        <v>8.483333333</v>
      </c>
      <c r="AJ35" s="7">
        <v>24.0</v>
      </c>
      <c r="AK35" s="11">
        <f t="shared" si="5"/>
        <v>12</v>
      </c>
      <c r="AL35" s="11">
        <f t="shared" si="6"/>
        <v>42.41666667</v>
      </c>
      <c r="AM35" s="12">
        <v>0.0</v>
      </c>
      <c r="AN35" s="11">
        <f t="shared" si="7"/>
        <v>0</v>
      </c>
      <c r="AO35" s="10" t="s">
        <v>151</v>
      </c>
      <c r="AP35" s="10" t="s">
        <v>151</v>
      </c>
      <c r="AQ35" s="10" t="s">
        <v>151</v>
      </c>
      <c r="AR35" s="7">
        <v>0.0</v>
      </c>
      <c r="AS35" s="7">
        <v>0.0</v>
      </c>
      <c r="AT35" s="13">
        <f t="shared" si="8"/>
        <v>0</v>
      </c>
      <c r="AU35" s="8"/>
      <c r="AV35" s="8"/>
      <c r="AW35" s="8"/>
      <c r="AX35" s="8">
        <v>0.0</v>
      </c>
      <c r="AY35" s="8"/>
      <c r="AZ35" s="8">
        <v>0.0</v>
      </c>
      <c r="BA35" s="7">
        <v>3.0</v>
      </c>
      <c r="BB35" s="7">
        <v>6.0</v>
      </c>
      <c r="BC35" s="7">
        <v>0.0</v>
      </c>
      <c r="BD35" s="7">
        <v>2.0</v>
      </c>
      <c r="BE35" s="7">
        <v>0.0</v>
      </c>
      <c r="BF35" s="7">
        <v>0.0</v>
      </c>
      <c r="BG35" s="14">
        <f t="shared" si="9"/>
        <v>10.60903733</v>
      </c>
      <c r="BH35" s="11">
        <f t="shared" si="10"/>
        <v>21.21807466</v>
      </c>
      <c r="BI35" s="11">
        <f t="shared" si="11"/>
        <v>0</v>
      </c>
      <c r="BJ35" s="11">
        <f t="shared" si="12"/>
        <v>7.072691552</v>
      </c>
      <c r="BK35" s="11">
        <f t="shared" si="13"/>
        <v>0</v>
      </c>
      <c r="BL35" s="11">
        <f t="shared" si="14"/>
        <v>0</v>
      </c>
      <c r="BM35" s="7">
        <v>2.0</v>
      </c>
      <c r="BN35" s="7">
        <v>1.0</v>
      </c>
      <c r="BO35" s="7">
        <v>0.0</v>
      </c>
      <c r="BP35" s="7">
        <v>0.0</v>
      </c>
      <c r="BQ35" s="7">
        <v>0.0</v>
      </c>
      <c r="BR35" s="7">
        <v>0.0</v>
      </c>
      <c r="BS35" s="9">
        <f t="shared" si="15"/>
        <v>8</v>
      </c>
      <c r="BT35" s="14">
        <v>-0.031200000000000002</v>
      </c>
      <c r="BW35" s="15" t="str">
        <f t="shared" si="16"/>
        <v> </v>
      </c>
      <c r="BY35" s="7">
        <v>0.0</v>
      </c>
      <c r="BZ35" s="7">
        <v>0.0</v>
      </c>
      <c r="CA35" s="7">
        <v>0.0</v>
      </c>
      <c r="CB35" s="7">
        <v>0.0</v>
      </c>
      <c r="CC35" s="7">
        <v>0.0</v>
      </c>
      <c r="CD35" s="7">
        <v>0.0</v>
      </c>
      <c r="CE35" s="7">
        <v>0.0</v>
      </c>
      <c r="CF35" s="7">
        <v>0.0</v>
      </c>
      <c r="CG35" s="7">
        <v>0.0</v>
      </c>
      <c r="CH35" s="7">
        <v>0.0</v>
      </c>
      <c r="CI35" s="7">
        <v>0.0</v>
      </c>
      <c r="CJ35" s="7">
        <v>0.0</v>
      </c>
      <c r="CK35" s="7">
        <v>0.0</v>
      </c>
      <c r="CL35" s="15">
        <f t="shared" si="17"/>
        <v>0</v>
      </c>
      <c r="CM35" s="7">
        <v>0.0</v>
      </c>
      <c r="CN35" s="7">
        <v>0.0</v>
      </c>
      <c r="CO35" s="7">
        <v>0.0</v>
      </c>
      <c r="CP35" s="16">
        <f t="shared" si="18"/>
        <v>0</v>
      </c>
      <c r="CQ35" s="16">
        <f t="shared" si="19"/>
        <v>0</v>
      </c>
      <c r="CR35" s="17">
        <v>1.0</v>
      </c>
      <c r="CS35" s="14">
        <v>0.1</v>
      </c>
      <c r="CT35" s="14">
        <v>0.1</v>
      </c>
      <c r="CU35" s="14">
        <v>0.0</v>
      </c>
      <c r="CV35" s="14">
        <v>0.0</v>
      </c>
      <c r="CW35" s="14">
        <v>0.0</v>
      </c>
      <c r="CX35" s="14">
        <v>0.0</v>
      </c>
      <c r="CY35" s="14">
        <v>0.0</v>
      </c>
      <c r="CZ35" s="18">
        <f t="shared" si="20"/>
        <v>0</v>
      </c>
      <c r="DA35" s="18">
        <f t="shared" si="21"/>
        <v>0</v>
      </c>
      <c r="DB35" s="14">
        <v>0.0</v>
      </c>
      <c r="DC35" s="7">
        <v>0.0</v>
      </c>
      <c r="DD35" s="7">
        <v>1.0</v>
      </c>
      <c r="DE35" s="7">
        <v>1.0</v>
      </c>
      <c r="DF35" s="7">
        <v>0.0</v>
      </c>
      <c r="DG35" s="7">
        <v>0.0</v>
      </c>
      <c r="DH35" s="7">
        <v>0.0</v>
      </c>
      <c r="DI35" s="7">
        <v>0.0</v>
      </c>
      <c r="DJ35" s="7">
        <v>0.0</v>
      </c>
      <c r="DK35" s="7">
        <v>0.0</v>
      </c>
      <c r="DL35" s="7">
        <v>0.0</v>
      </c>
      <c r="DM35" s="7">
        <v>0.0</v>
      </c>
      <c r="DN35" s="9">
        <v>0.0</v>
      </c>
      <c r="DO35" s="9">
        <v>0.0</v>
      </c>
      <c r="DP35" s="9">
        <v>0.0</v>
      </c>
      <c r="DQ35" s="8">
        <v>25.0</v>
      </c>
      <c r="DR35" s="8">
        <v>0.0</v>
      </c>
      <c r="DS35" s="8"/>
      <c r="DT35" s="19">
        <v>0.875</v>
      </c>
      <c r="DU35" s="8">
        <v>0.875</v>
      </c>
      <c r="DV35" s="8">
        <v>0.11800000000000001</v>
      </c>
      <c r="DW35" s="8">
        <v>0.0</v>
      </c>
      <c r="DX35" s="8">
        <v>0.0</v>
      </c>
      <c r="DY35" s="14">
        <f t="shared" si="22"/>
        <v>-0.0937771677</v>
      </c>
    </row>
    <row r="36" ht="12.75" customHeight="1">
      <c r="A36" s="7">
        <v>39.0</v>
      </c>
      <c r="B36" s="7" t="s">
        <v>383</v>
      </c>
      <c r="C36" s="7" t="s">
        <v>384</v>
      </c>
      <c r="D36" s="7" t="s">
        <v>162</v>
      </c>
      <c r="E36" s="7" t="s">
        <v>163</v>
      </c>
      <c r="F36" s="7" t="s">
        <v>163</v>
      </c>
      <c r="G36" s="7">
        <v>72.0</v>
      </c>
      <c r="H36" s="7">
        <v>203.0</v>
      </c>
      <c r="I36" s="7" t="s">
        <v>133</v>
      </c>
      <c r="J36" s="7">
        <v>2006.0</v>
      </c>
      <c r="K36" s="7">
        <v>4.0</v>
      </c>
      <c r="L36" s="7">
        <v>112.0</v>
      </c>
      <c r="M36" s="8"/>
      <c r="N36" s="8">
        <f t="shared" si="1"/>
        <v>27</v>
      </c>
      <c r="O36" s="7" t="s">
        <v>339</v>
      </c>
      <c r="P36" s="7" t="s">
        <v>385</v>
      </c>
      <c r="Q36" s="8" t="s">
        <v>149</v>
      </c>
      <c r="R36" s="7" t="s">
        <v>149</v>
      </c>
      <c r="S36" s="9" t="s">
        <v>159</v>
      </c>
      <c r="T36" s="9">
        <v>80.0</v>
      </c>
      <c r="U36" s="9" t="s">
        <v>138</v>
      </c>
      <c r="V36" s="9" t="s">
        <v>138</v>
      </c>
      <c r="W36" s="7">
        <v>80.0</v>
      </c>
      <c r="X36" s="7">
        <v>15.0</v>
      </c>
      <c r="Y36" s="7">
        <v>22.0</v>
      </c>
      <c r="Z36" s="7">
        <v>11.0</v>
      </c>
      <c r="AA36" s="7">
        <v>37.0</v>
      </c>
      <c r="AB36" s="7">
        <v>6.0</v>
      </c>
      <c r="AC36" s="7">
        <v>168.0</v>
      </c>
      <c r="AD36" s="7">
        <v>98.0</v>
      </c>
      <c r="AE36" s="7">
        <v>96.0</v>
      </c>
      <c r="AF36" s="10">
        <f t="shared" si="2"/>
        <v>0.08928571429</v>
      </c>
      <c r="AG36" s="10">
        <f t="shared" si="3"/>
        <v>0.04143646409</v>
      </c>
      <c r="AH36" s="7">
        <v>76113.0</v>
      </c>
      <c r="AI36" s="11">
        <f t="shared" si="4"/>
        <v>15.856875</v>
      </c>
      <c r="AJ36" s="7">
        <v>1663.0</v>
      </c>
      <c r="AK36" s="11">
        <f t="shared" si="5"/>
        <v>20.7875</v>
      </c>
      <c r="AL36" s="11">
        <f t="shared" si="6"/>
        <v>45.76849068</v>
      </c>
      <c r="AM36" s="12">
        <v>129.0</v>
      </c>
      <c r="AN36" s="11">
        <f t="shared" si="7"/>
        <v>6.101454416</v>
      </c>
      <c r="AO36" s="10" t="s">
        <v>386</v>
      </c>
      <c r="AP36" s="10" t="s">
        <v>387</v>
      </c>
      <c r="AQ36" s="10" t="s">
        <v>388</v>
      </c>
      <c r="AR36" s="7">
        <v>6.0</v>
      </c>
      <c r="AS36" s="7">
        <v>19.0</v>
      </c>
      <c r="AT36" s="13">
        <f t="shared" si="8"/>
        <v>0.24</v>
      </c>
      <c r="AU36" s="8"/>
      <c r="AV36" s="8"/>
      <c r="AW36" s="8">
        <v>13.0</v>
      </c>
      <c r="AX36" s="8">
        <v>5.0</v>
      </c>
      <c r="AY36" s="8">
        <v>12.0</v>
      </c>
      <c r="AZ36" s="8">
        <v>1.0</v>
      </c>
      <c r="BA36" s="7">
        <v>103.0</v>
      </c>
      <c r="BB36" s="7">
        <v>260.0</v>
      </c>
      <c r="BC36" s="7">
        <v>44.0</v>
      </c>
      <c r="BD36" s="7">
        <v>98.0</v>
      </c>
      <c r="BE36" s="7">
        <v>26.0</v>
      </c>
      <c r="BF36" s="7">
        <v>27.0</v>
      </c>
      <c r="BG36" s="14">
        <f t="shared" si="9"/>
        <v>4.871703914</v>
      </c>
      <c r="BH36" s="11">
        <f t="shared" si="10"/>
        <v>12.29750503</v>
      </c>
      <c r="BI36" s="11">
        <f t="shared" si="11"/>
        <v>2.081116235</v>
      </c>
      <c r="BJ36" s="11">
        <f t="shared" si="12"/>
        <v>4.635213433</v>
      </c>
      <c r="BK36" s="11">
        <f t="shared" si="13"/>
        <v>1.229750503</v>
      </c>
      <c r="BL36" s="11">
        <f t="shared" si="14"/>
        <v>1.277048599</v>
      </c>
      <c r="BM36" s="7">
        <v>65.0</v>
      </c>
      <c r="BN36" s="7">
        <v>15.0</v>
      </c>
      <c r="BO36" s="7">
        <v>5.0</v>
      </c>
      <c r="BP36" s="7">
        <v>1.0</v>
      </c>
      <c r="BQ36" s="7">
        <v>0.0</v>
      </c>
      <c r="BR36" s="7">
        <v>0.0</v>
      </c>
      <c r="BS36" s="9">
        <f t="shared" si="15"/>
        <v>374</v>
      </c>
      <c r="BT36" s="14">
        <v>-4.4972</v>
      </c>
      <c r="BW36" s="15" t="str">
        <f t="shared" si="16"/>
        <v> </v>
      </c>
      <c r="BY36" s="7">
        <v>0.0</v>
      </c>
      <c r="BZ36" s="7">
        <v>0.0</v>
      </c>
      <c r="CA36" s="7">
        <v>1.0</v>
      </c>
      <c r="CB36" s="7">
        <v>1.0</v>
      </c>
      <c r="CC36" s="7">
        <v>2.0</v>
      </c>
      <c r="CD36" s="7">
        <v>0.0</v>
      </c>
      <c r="CE36" s="7">
        <v>1.0</v>
      </c>
      <c r="CF36" s="7">
        <v>3.0</v>
      </c>
      <c r="CG36" s="7">
        <v>4.0</v>
      </c>
      <c r="CH36" s="7">
        <v>0.0</v>
      </c>
      <c r="CI36" s="7">
        <v>5.0</v>
      </c>
      <c r="CJ36" s="7">
        <v>0.0</v>
      </c>
      <c r="CK36" s="7">
        <v>0.0</v>
      </c>
      <c r="CL36" s="15">
        <f t="shared" si="17"/>
        <v>0</v>
      </c>
      <c r="CM36" s="7">
        <v>2.3</v>
      </c>
      <c r="CN36" s="7">
        <v>1.6</v>
      </c>
      <c r="CO36" s="7">
        <v>3.9</v>
      </c>
      <c r="CP36" s="16">
        <f t="shared" si="18"/>
        <v>0.04875</v>
      </c>
      <c r="CQ36" s="16">
        <f t="shared" si="19"/>
        <v>0.1844625754</v>
      </c>
      <c r="CR36" s="17">
        <v>3.0</v>
      </c>
      <c r="CS36" s="14">
        <v>26.0</v>
      </c>
      <c r="CT36" s="14">
        <v>22.6</v>
      </c>
      <c r="CU36" s="14">
        <v>4.5</v>
      </c>
      <c r="CV36" s="14">
        <v>4.0</v>
      </c>
      <c r="CW36" s="14">
        <v>1.9</v>
      </c>
      <c r="CX36" s="14">
        <v>0.0</v>
      </c>
      <c r="CY36" s="14">
        <v>5.9</v>
      </c>
      <c r="CZ36" s="18">
        <f t="shared" si="20"/>
        <v>0.07375</v>
      </c>
      <c r="DA36" s="18">
        <f t="shared" si="21"/>
        <v>0.2790587679</v>
      </c>
      <c r="DB36" s="14">
        <v>33.1429</v>
      </c>
      <c r="DC36" s="7">
        <v>0.0</v>
      </c>
      <c r="DD36" s="7">
        <v>2.0</v>
      </c>
      <c r="DE36" s="7">
        <v>12.0</v>
      </c>
      <c r="DF36" s="7">
        <v>84.0</v>
      </c>
      <c r="DG36" s="7">
        <v>24.0</v>
      </c>
      <c r="DH36" s="7">
        <v>0.0</v>
      </c>
      <c r="DI36" s="7">
        <v>15.0</v>
      </c>
      <c r="DJ36" s="7">
        <v>27.0</v>
      </c>
      <c r="DK36" s="7">
        <v>13.0</v>
      </c>
      <c r="DL36" s="7">
        <v>2.0</v>
      </c>
      <c r="DM36" s="7">
        <v>87.0</v>
      </c>
      <c r="DN36" s="9">
        <v>0.0</v>
      </c>
      <c r="DO36" s="9">
        <v>5.0</v>
      </c>
      <c r="DP36" s="9">
        <v>4.0</v>
      </c>
      <c r="DQ36" s="8">
        <v>186.0</v>
      </c>
      <c r="DR36" s="8">
        <v>2.0</v>
      </c>
      <c r="DS36" s="8" t="s">
        <v>210</v>
      </c>
      <c r="DT36" s="19">
        <v>4.0</v>
      </c>
      <c r="DU36" s="8">
        <v>3.8</v>
      </c>
      <c r="DV36" s="8">
        <v>3.8</v>
      </c>
      <c r="DW36" s="8">
        <v>93.0</v>
      </c>
      <c r="DX36" s="8">
        <v>0.0</v>
      </c>
      <c r="DY36" s="14">
        <f t="shared" si="22"/>
        <v>-1.014893617</v>
      </c>
    </row>
    <row r="37" ht="12.75" customHeight="1">
      <c r="A37" s="7">
        <v>78.0</v>
      </c>
      <c r="B37" s="7" t="s">
        <v>389</v>
      </c>
      <c r="C37" s="7" t="s">
        <v>390</v>
      </c>
      <c r="E37" s="7" t="s">
        <v>391</v>
      </c>
      <c r="F37" s="7" t="s">
        <v>391</v>
      </c>
      <c r="G37" s="7">
        <v>72.0</v>
      </c>
      <c r="H37" s="7">
        <v>198.0</v>
      </c>
      <c r="I37" s="7" t="s">
        <v>133</v>
      </c>
      <c r="M37" s="8"/>
      <c r="N37" s="8">
        <f t="shared" si="1"/>
        <v>30</v>
      </c>
      <c r="O37" s="7" t="s">
        <v>392</v>
      </c>
      <c r="P37" s="7" t="s">
        <v>393</v>
      </c>
      <c r="Q37" s="8" t="s">
        <v>394</v>
      </c>
      <c r="R37" s="7" t="s">
        <v>394</v>
      </c>
      <c r="S37" s="9" t="s">
        <v>167</v>
      </c>
      <c r="T37" s="9">
        <v>73.0</v>
      </c>
      <c r="U37" s="9" t="s">
        <v>138</v>
      </c>
      <c r="V37" s="9" t="s">
        <v>138</v>
      </c>
      <c r="W37" s="7">
        <v>74.0</v>
      </c>
      <c r="X37" s="7">
        <v>7.0</v>
      </c>
      <c r="Y37" s="7">
        <v>7.0</v>
      </c>
      <c r="Z37" s="7">
        <v>6.0</v>
      </c>
      <c r="AA37" s="7">
        <v>14.0</v>
      </c>
      <c r="AB37" s="7">
        <v>-8.0</v>
      </c>
      <c r="AC37" s="7">
        <v>102.0</v>
      </c>
      <c r="AD37" s="7">
        <v>49.0</v>
      </c>
      <c r="AE37" s="7">
        <v>48.0</v>
      </c>
      <c r="AF37" s="10">
        <f t="shared" si="2"/>
        <v>0.06862745098</v>
      </c>
      <c r="AG37" s="10">
        <f t="shared" si="3"/>
        <v>0.0351758794</v>
      </c>
      <c r="AH37" s="7">
        <v>60246.0</v>
      </c>
      <c r="AI37" s="11">
        <f t="shared" si="4"/>
        <v>13.56891892</v>
      </c>
      <c r="AJ37" s="7">
        <v>1459.0</v>
      </c>
      <c r="AK37" s="11">
        <f t="shared" si="5"/>
        <v>19.71621622</v>
      </c>
      <c r="AL37" s="11">
        <f t="shared" si="6"/>
        <v>41.29266621</v>
      </c>
      <c r="AM37" s="12">
        <v>81.0</v>
      </c>
      <c r="AN37" s="11">
        <f t="shared" si="7"/>
        <v>4.840155363</v>
      </c>
      <c r="AO37" s="10" t="s">
        <v>177</v>
      </c>
      <c r="AP37" s="10" t="s">
        <v>177</v>
      </c>
      <c r="AQ37" s="10" t="s">
        <v>395</v>
      </c>
      <c r="AR37" s="7">
        <v>272.0</v>
      </c>
      <c r="AS37" s="7">
        <v>307.0</v>
      </c>
      <c r="AT37" s="13">
        <f t="shared" si="8"/>
        <v>0.469775475</v>
      </c>
      <c r="AU37" s="8"/>
      <c r="AV37" s="8"/>
      <c r="AW37" s="8">
        <v>348.0</v>
      </c>
      <c r="AX37" s="8">
        <v>176.0</v>
      </c>
      <c r="AY37" s="8">
        <v>231.0</v>
      </c>
      <c r="AZ37" s="8">
        <v>96.0</v>
      </c>
      <c r="BA37" s="7">
        <v>107.0</v>
      </c>
      <c r="BB37" s="7">
        <v>65.0</v>
      </c>
      <c r="BC37" s="7">
        <v>61.0</v>
      </c>
      <c r="BD37" s="7">
        <v>49.0</v>
      </c>
      <c r="BE37" s="7">
        <v>23.0</v>
      </c>
      <c r="BF37" s="7">
        <v>37.0</v>
      </c>
      <c r="BG37" s="14">
        <f t="shared" si="9"/>
        <v>6.39378548</v>
      </c>
      <c r="BH37" s="11">
        <f t="shared" si="10"/>
        <v>3.884075291</v>
      </c>
      <c r="BI37" s="11">
        <f t="shared" si="11"/>
        <v>3.645055273</v>
      </c>
      <c r="BJ37" s="11">
        <f t="shared" si="12"/>
        <v>2.92799522</v>
      </c>
      <c r="BK37" s="11">
        <f t="shared" si="13"/>
        <v>1.374365103</v>
      </c>
      <c r="BL37" s="11">
        <f t="shared" si="14"/>
        <v>2.210935166</v>
      </c>
      <c r="BM37" s="7">
        <v>27.0</v>
      </c>
      <c r="BN37" s="7">
        <v>11.0</v>
      </c>
      <c r="BO37" s="7">
        <v>1.0</v>
      </c>
      <c r="BP37" s="7">
        <v>0.0</v>
      </c>
      <c r="BQ37" s="7">
        <v>0.0</v>
      </c>
      <c r="BR37" s="7">
        <v>0.0</v>
      </c>
      <c r="BS37" s="9">
        <f t="shared" si="15"/>
        <v>154</v>
      </c>
      <c r="BT37" s="14">
        <v>-3.962</v>
      </c>
      <c r="BW37" s="15" t="str">
        <f t="shared" si="16"/>
        <v> </v>
      </c>
      <c r="BY37" s="7">
        <v>1.0</v>
      </c>
      <c r="BZ37" s="7">
        <v>0.0</v>
      </c>
      <c r="CA37" s="7">
        <v>1.0</v>
      </c>
      <c r="CB37" s="7">
        <v>1.0</v>
      </c>
      <c r="CC37" s="7">
        <v>1.0</v>
      </c>
      <c r="CD37" s="7">
        <v>1.0</v>
      </c>
      <c r="CE37" s="7">
        <v>0.0</v>
      </c>
      <c r="CF37" s="7">
        <v>0.0</v>
      </c>
      <c r="CG37" s="7">
        <v>0.0</v>
      </c>
      <c r="CH37" s="7">
        <v>0.0</v>
      </c>
      <c r="CI37" s="7">
        <v>5.0</v>
      </c>
      <c r="CJ37" s="7">
        <v>0.0</v>
      </c>
      <c r="CK37" s="7">
        <v>0.0</v>
      </c>
      <c r="CL37" s="15">
        <f t="shared" si="17"/>
        <v>0</v>
      </c>
      <c r="CM37" s="7">
        <v>-0.5</v>
      </c>
      <c r="CN37" s="7">
        <v>0.8</v>
      </c>
      <c r="CO37" s="7">
        <v>0.4</v>
      </c>
      <c r="CP37" s="16">
        <f t="shared" si="18"/>
        <v>0.005405405405</v>
      </c>
      <c r="CQ37" s="16">
        <f t="shared" si="19"/>
        <v>0.02390200179</v>
      </c>
      <c r="CR37" s="17">
        <v>3.0</v>
      </c>
      <c r="CS37" s="14">
        <v>15.4</v>
      </c>
      <c r="CT37" s="14">
        <v>22.0</v>
      </c>
      <c r="CU37" s="14">
        <v>-7.8</v>
      </c>
      <c r="CV37" s="14">
        <v>-0.8</v>
      </c>
      <c r="CW37" s="14">
        <v>2.3</v>
      </c>
      <c r="CX37" s="14">
        <v>0.0</v>
      </c>
      <c r="CY37" s="14">
        <v>1.5</v>
      </c>
      <c r="CZ37" s="18">
        <f t="shared" si="20"/>
        <v>0.02027027027</v>
      </c>
      <c r="DA37" s="18">
        <f t="shared" si="21"/>
        <v>0.08963250672</v>
      </c>
      <c r="DB37" s="14">
        <v>37.0882</v>
      </c>
      <c r="DC37" s="7">
        <v>1.0</v>
      </c>
      <c r="DD37" s="7">
        <v>3.0</v>
      </c>
      <c r="DE37" s="7">
        <v>2.0</v>
      </c>
      <c r="DF37" s="7">
        <v>43.0</v>
      </c>
      <c r="DG37" s="7">
        <v>9.0</v>
      </c>
      <c r="DH37" s="7">
        <v>4.0</v>
      </c>
      <c r="DI37" s="7">
        <v>11.0</v>
      </c>
      <c r="DJ37" s="7">
        <v>25.0</v>
      </c>
      <c r="DK37" s="7">
        <v>3.0</v>
      </c>
      <c r="DL37" s="7">
        <v>0.0</v>
      </c>
      <c r="DM37" s="7">
        <v>50.0</v>
      </c>
      <c r="DN37" s="9">
        <v>1.0</v>
      </c>
      <c r="DO37" s="9">
        <v>1.0</v>
      </c>
      <c r="DP37" s="9">
        <v>0.0</v>
      </c>
      <c r="DQ37" s="8">
        <v>186.0</v>
      </c>
      <c r="DR37" s="8">
        <v>8.0</v>
      </c>
      <c r="DS37" s="8" t="s">
        <v>249</v>
      </c>
      <c r="DT37" s="19">
        <v>0.7</v>
      </c>
      <c r="DU37" s="8">
        <v>0.713</v>
      </c>
      <c r="DV37" s="8">
        <v>0.713</v>
      </c>
      <c r="DW37" s="8">
        <v>70.0</v>
      </c>
      <c r="DX37" s="8">
        <v>0.0</v>
      </c>
      <c r="DY37" s="14">
        <f t="shared" si="22"/>
        <v>1.153191489</v>
      </c>
    </row>
    <row r="38" ht="12.75" customHeight="1">
      <c r="A38" s="7">
        <v>14.0</v>
      </c>
      <c r="B38" s="7" t="s">
        <v>396</v>
      </c>
      <c r="C38" s="7" t="s">
        <v>330</v>
      </c>
      <c r="D38" s="7" t="s">
        <v>170</v>
      </c>
      <c r="E38" s="7" t="s">
        <v>163</v>
      </c>
      <c r="F38" s="7" t="s">
        <v>163</v>
      </c>
      <c r="G38" s="7">
        <v>74.0</v>
      </c>
      <c r="H38" s="7">
        <v>210.0</v>
      </c>
      <c r="I38" s="7" t="s">
        <v>133</v>
      </c>
      <c r="J38" s="7">
        <v>2007.0</v>
      </c>
      <c r="K38" s="7">
        <v>5.0</v>
      </c>
      <c r="L38" s="7">
        <v>129.0</v>
      </c>
      <c r="M38" s="8"/>
      <c r="N38" s="8">
        <f t="shared" si="1"/>
        <v>26</v>
      </c>
      <c r="O38" s="7" t="s">
        <v>397</v>
      </c>
      <c r="P38" s="7" t="s">
        <v>398</v>
      </c>
      <c r="Q38" s="8" t="s">
        <v>399</v>
      </c>
      <c r="R38" s="7" t="s">
        <v>399</v>
      </c>
      <c r="S38" s="9" t="s">
        <v>159</v>
      </c>
      <c r="T38" s="9">
        <v>81.0</v>
      </c>
      <c r="U38" s="9" t="s">
        <v>138</v>
      </c>
      <c r="V38" s="9" t="s">
        <v>138</v>
      </c>
      <c r="W38" s="7">
        <v>82.0</v>
      </c>
      <c r="X38" s="7">
        <v>41.0</v>
      </c>
      <c r="Y38" s="7">
        <v>48.0</v>
      </c>
      <c r="Z38" s="7">
        <v>26.0</v>
      </c>
      <c r="AA38" s="7">
        <v>89.0</v>
      </c>
      <c r="AB38" s="7">
        <v>7.0</v>
      </c>
      <c r="AC38" s="7">
        <v>247.0</v>
      </c>
      <c r="AD38" s="7">
        <v>96.0</v>
      </c>
      <c r="AE38" s="7">
        <v>88.0</v>
      </c>
      <c r="AF38" s="10">
        <f t="shared" si="2"/>
        <v>0.1659919028</v>
      </c>
      <c r="AG38" s="10">
        <f t="shared" si="3"/>
        <v>0.09512761021</v>
      </c>
      <c r="AH38" s="7">
        <v>98508.0</v>
      </c>
      <c r="AI38" s="11">
        <f t="shared" si="4"/>
        <v>20.02195122</v>
      </c>
      <c r="AJ38" s="7">
        <v>2191.0</v>
      </c>
      <c r="AK38" s="11">
        <f t="shared" si="5"/>
        <v>26.7195122</v>
      </c>
      <c r="AL38" s="11">
        <f t="shared" si="6"/>
        <v>44.9602921</v>
      </c>
      <c r="AM38" s="12">
        <v>194.0</v>
      </c>
      <c r="AN38" s="11">
        <f t="shared" si="7"/>
        <v>7.08977951</v>
      </c>
      <c r="AO38" s="10" t="s">
        <v>267</v>
      </c>
      <c r="AP38" s="10" t="s">
        <v>400</v>
      </c>
      <c r="AQ38" s="10" t="s">
        <v>401</v>
      </c>
      <c r="AR38" s="7">
        <v>226.0</v>
      </c>
      <c r="AS38" s="7">
        <v>252.0</v>
      </c>
      <c r="AT38" s="13">
        <f t="shared" si="8"/>
        <v>0.4728033473</v>
      </c>
      <c r="AU38" s="8"/>
      <c r="AV38" s="8"/>
      <c r="AW38" s="8">
        <v>242.0</v>
      </c>
      <c r="AX38" s="8">
        <v>130.0</v>
      </c>
      <c r="AY38" s="8">
        <v>236.0</v>
      </c>
      <c r="AZ38" s="8">
        <v>96.0</v>
      </c>
      <c r="BA38" s="7">
        <v>94.0</v>
      </c>
      <c r="BB38" s="7">
        <v>156.0</v>
      </c>
      <c r="BC38" s="7">
        <v>55.0</v>
      </c>
      <c r="BD38" s="7">
        <v>96.0</v>
      </c>
      <c r="BE38" s="7">
        <v>80.0</v>
      </c>
      <c r="BF38" s="7">
        <v>65.0</v>
      </c>
      <c r="BG38" s="14">
        <f t="shared" si="9"/>
        <v>3.43525399</v>
      </c>
      <c r="BH38" s="11">
        <f t="shared" si="10"/>
        <v>5.701059812</v>
      </c>
      <c r="BI38" s="11">
        <f t="shared" si="11"/>
        <v>2.009989036</v>
      </c>
      <c r="BJ38" s="11">
        <f t="shared" si="12"/>
        <v>3.5083445</v>
      </c>
      <c r="BK38" s="11">
        <f t="shared" si="13"/>
        <v>2.923620417</v>
      </c>
      <c r="BL38" s="11">
        <f t="shared" si="14"/>
        <v>2.375441589</v>
      </c>
      <c r="BM38" s="7">
        <v>64.0</v>
      </c>
      <c r="BN38" s="7">
        <v>26.0</v>
      </c>
      <c r="BO38" s="7">
        <v>2.0</v>
      </c>
      <c r="BP38" s="7">
        <v>0.0</v>
      </c>
      <c r="BQ38" s="7">
        <v>0.0</v>
      </c>
      <c r="BR38" s="7">
        <v>0.0</v>
      </c>
      <c r="BS38" s="9">
        <f t="shared" si="15"/>
        <v>277</v>
      </c>
      <c r="BT38" s="14">
        <v>6.4075</v>
      </c>
      <c r="BU38" s="7">
        <v>3.0</v>
      </c>
      <c r="BV38" s="7">
        <v>1.0</v>
      </c>
      <c r="BW38" s="15">
        <f t="shared" si="16"/>
        <v>0.3333333333</v>
      </c>
      <c r="BX38" s="7">
        <v>0.0</v>
      </c>
      <c r="BY38" s="7">
        <v>3.0</v>
      </c>
      <c r="BZ38" s="7">
        <v>1.0</v>
      </c>
      <c r="CA38" s="7">
        <v>5.0</v>
      </c>
      <c r="CB38" s="7">
        <v>5.0</v>
      </c>
      <c r="CC38" s="7">
        <v>3.0</v>
      </c>
      <c r="CD38" s="7">
        <v>0.0</v>
      </c>
      <c r="CE38" s="7">
        <v>2.0</v>
      </c>
      <c r="CF38" s="7">
        <v>6.0</v>
      </c>
      <c r="CG38" s="7">
        <v>7.0</v>
      </c>
      <c r="CH38" s="7">
        <v>1.0</v>
      </c>
      <c r="CI38" s="7">
        <v>22.0</v>
      </c>
      <c r="CJ38" s="7">
        <v>0.0</v>
      </c>
      <c r="CK38" s="7">
        <v>0.0</v>
      </c>
      <c r="CL38" s="15">
        <f t="shared" si="17"/>
        <v>0</v>
      </c>
      <c r="CM38" s="7">
        <v>10.3</v>
      </c>
      <c r="CN38" s="7">
        <v>1.7000000000000002</v>
      </c>
      <c r="CO38" s="7">
        <v>12.1</v>
      </c>
      <c r="CP38" s="16">
        <f t="shared" si="18"/>
        <v>0.1475609756</v>
      </c>
      <c r="CQ38" s="16">
        <f t="shared" si="19"/>
        <v>0.442197588</v>
      </c>
      <c r="CR38" s="17">
        <v>8.0</v>
      </c>
      <c r="CS38" s="14">
        <v>42.5</v>
      </c>
      <c r="CT38" s="14">
        <v>36.9</v>
      </c>
      <c r="CU38" s="14">
        <v>8.7</v>
      </c>
      <c r="CV38" s="14">
        <v>20.4</v>
      </c>
      <c r="CW38" s="14">
        <v>3.0</v>
      </c>
      <c r="CX38" s="14">
        <v>0.0</v>
      </c>
      <c r="CY38" s="14">
        <v>23.4</v>
      </c>
      <c r="CZ38" s="18">
        <f t="shared" si="20"/>
        <v>0.2853658537</v>
      </c>
      <c r="DA38" s="18">
        <f t="shared" si="21"/>
        <v>0.8551589719</v>
      </c>
      <c r="DB38" s="14">
        <v>27.8866</v>
      </c>
      <c r="DC38" s="7">
        <v>1.0</v>
      </c>
      <c r="DD38" s="7">
        <v>8.0</v>
      </c>
      <c r="DE38" s="7">
        <v>14.0</v>
      </c>
      <c r="DF38" s="7">
        <v>73.0</v>
      </c>
      <c r="DG38" s="7">
        <v>25.0</v>
      </c>
      <c r="DH38" s="7">
        <v>5.0</v>
      </c>
      <c r="DI38" s="7">
        <v>16.0</v>
      </c>
      <c r="DJ38" s="7">
        <v>29.0</v>
      </c>
      <c r="DK38" s="7">
        <v>27.0</v>
      </c>
      <c r="DL38" s="7">
        <v>2.0</v>
      </c>
      <c r="DM38" s="7">
        <v>143.0</v>
      </c>
      <c r="DN38" s="9">
        <v>6.0</v>
      </c>
      <c r="DO38" s="9">
        <v>9.0</v>
      </c>
      <c r="DP38" s="9">
        <v>5.0</v>
      </c>
      <c r="DQ38" s="8">
        <v>186.0</v>
      </c>
      <c r="DR38" s="8">
        <v>0.0</v>
      </c>
      <c r="DS38" s="8"/>
      <c r="DT38" s="19">
        <v>5.75</v>
      </c>
      <c r="DU38" s="8">
        <v>5.25</v>
      </c>
      <c r="DV38" s="8">
        <v>5.25</v>
      </c>
      <c r="DW38" s="8">
        <v>0.0</v>
      </c>
      <c r="DX38" s="8">
        <v>0.0</v>
      </c>
      <c r="DY38" s="14">
        <f t="shared" si="22"/>
        <v>13.4</v>
      </c>
    </row>
    <row r="39" ht="12.75" customHeight="1">
      <c r="A39" s="7">
        <v>24.0</v>
      </c>
      <c r="B39" s="7" t="s">
        <v>402</v>
      </c>
      <c r="C39" s="7" t="s">
        <v>330</v>
      </c>
      <c r="D39" s="7" t="s">
        <v>170</v>
      </c>
      <c r="E39" s="7" t="s">
        <v>163</v>
      </c>
      <c r="F39" s="7" t="s">
        <v>163</v>
      </c>
      <c r="G39" s="7">
        <v>74.0</v>
      </c>
      <c r="H39" s="7">
        <v>200.0</v>
      </c>
      <c r="I39" s="7" t="s">
        <v>133</v>
      </c>
      <c r="M39" s="8"/>
      <c r="N39" s="8">
        <f t="shared" si="1"/>
        <v>28</v>
      </c>
      <c r="O39" s="7" t="s">
        <v>403</v>
      </c>
      <c r="P39" s="7" t="s">
        <v>398</v>
      </c>
      <c r="Q39" s="8" t="s">
        <v>399</v>
      </c>
      <c r="R39" s="7" t="s">
        <v>399</v>
      </c>
      <c r="S39" s="9" t="s">
        <v>174</v>
      </c>
      <c r="T39" s="9">
        <v>63.0</v>
      </c>
      <c r="U39" s="9" t="s">
        <v>138</v>
      </c>
      <c r="V39" s="9" t="s">
        <v>138</v>
      </c>
      <c r="W39" s="7">
        <v>64.0</v>
      </c>
      <c r="X39" s="7">
        <v>3.0</v>
      </c>
      <c r="Y39" s="7">
        <v>9.0</v>
      </c>
      <c r="Z39" s="7">
        <v>6.0</v>
      </c>
      <c r="AA39" s="7">
        <v>12.0</v>
      </c>
      <c r="AB39" s="7">
        <v>2.0</v>
      </c>
      <c r="AC39" s="7">
        <v>58.0</v>
      </c>
      <c r="AD39" s="7">
        <v>23.0</v>
      </c>
      <c r="AE39" s="7">
        <v>42.0</v>
      </c>
      <c r="AF39" s="10">
        <f t="shared" si="2"/>
        <v>0.05172413793</v>
      </c>
      <c r="AG39" s="10">
        <f t="shared" si="3"/>
        <v>0.0243902439</v>
      </c>
      <c r="AH39" s="7">
        <v>60107.0</v>
      </c>
      <c r="AI39" s="11">
        <f t="shared" si="4"/>
        <v>15.65286458</v>
      </c>
      <c r="AJ39" s="7">
        <v>1453.0</v>
      </c>
      <c r="AK39" s="11">
        <f t="shared" si="5"/>
        <v>22.703125</v>
      </c>
      <c r="AL39" s="11">
        <f t="shared" si="6"/>
        <v>41.36751549</v>
      </c>
      <c r="AM39" s="12">
        <v>65.0</v>
      </c>
      <c r="AN39" s="11">
        <f t="shared" si="7"/>
        <v>3.893057381</v>
      </c>
      <c r="AO39" s="10" t="s">
        <v>404</v>
      </c>
      <c r="AP39" s="10" t="s">
        <v>405</v>
      </c>
      <c r="AQ39" s="10" t="s">
        <v>406</v>
      </c>
      <c r="AR39" s="7">
        <v>0.0</v>
      </c>
      <c r="AS39" s="7">
        <v>0.0</v>
      </c>
      <c r="AT39" s="13">
        <f t="shared" si="8"/>
        <v>0</v>
      </c>
      <c r="AU39" s="8"/>
      <c r="AV39" s="8"/>
      <c r="AW39" s="8"/>
      <c r="AX39" s="8">
        <v>0.0</v>
      </c>
      <c r="AY39" s="8"/>
      <c r="AZ39" s="8">
        <v>0.0</v>
      </c>
      <c r="BA39" s="7">
        <v>98.0</v>
      </c>
      <c r="BB39" s="7">
        <v>90.0</v>
      </c>
      <c r="BC39" s="7">
        <v>94.0</v>
      </c>
      <c r="BD39" s="7">
        <v>23.0</v>
      </c>
      <c r="BE39" s="7">
        <v>39.0</v>
      </c>
      <c r="BF39" s="7">
        <v>12.0</v>
      </c>
      <c r="BG39" s="14">
        <f t="shared" si="9"/>
        <v>5.869532667</v>
      </c>
      <c r="BH39" s="11">
        <f t="shared" si="10"/>
        <v>5.390387143</v>
      </c>
      <c r="BI39" s="11">
        <f t="shared" si="11"/>
        <v>5.629959905</v>
      </c>
      <c r="BJ39" s="11">
        <f t="shared" si="12"/>
        <v>1.377543381</v>
      </c>
      <c r="BK39" s="11">
        <f t="shared" si="13"/>
        <v>2.335834429</v>
      </c>
      <c r="BL39" s="11">
        <f t="shared" si="14"/>
        <v>0.7187182857</v>
      </c>
      <c r="BM39" s="7">
        <v>21.0</v>
      </c>
      <c r="BN39" s="7">
        <v>8.0</v>
      </c>
      <c r="BO39" s="7">
        <v>1.0</v>
      </c>
      <c r="BP39" s="7">
        <v>0.0</v>
      </c>
      <c r="BQ39" s="7">
        <v>0.0</v>
      </c>
      <c r="BR39" s="7">
        <v>0.0</v>
      </c>
      <c r="BS39" s="9">
        <f t="shared" si="15"/>
        <v>206</v>
      </c>
      <c r="BT39" s="14">
        <v>1.737</v>
      </c>
      <c r="BU39" s="7">
        <v>1.0</v>
      </c>
      <c r="BV39" s="7">
        <v>0.0</v>
      </c>
      <c r="BW39" s="15">
        <f t="shared" si="16"/>
        <v>0</v>
      </c>
      <c r="BX39" s="7">
        <v>0.0</v>
      </c>
      <c r="BY39" s="7">
        <v>0.0</v>
      </c>
      <c r="BZ39" s="7">
        <v>0.0</v>
      </c>
      <c r="CA39" s="7">
        <v>2.0</v>
      </c>
      <c r="CB39" s="7">
        <v>0.0</v>
      </c>
      <c r="CC39" s="7">
        <v>0.0</v>
      </c>
      <c r="CD39" s="7">
        <v>0.0</v>
      </c>
      <c r="CE39" s="7">
        <v>2.0</v>
      </c>
      <c r="CF39" s="7">
        <v>0.0</v>
      </c>
      <c r="CG39" s="7">
        <v>0.0</v>
      </c>
      <c r="CH39" s="7">
        <v>0.0</v>
      </c>
      <c r="CI39" s="7">
        <v>1.0</v>
      </c>
      <c r="CJ39" s="7">
        <v>0.0</v>
      </c>
      <c r="CK39" s="7">
        <v>0.0</v>
      </c>
      <c r="CL39" s="15">
        <f t="shared" si="17"/>
        <v>0</v>
      </c>
      <c r="CM39" s="7">
        <v>0.5</v>
      </c>
      <c r="CN39" s="7">
        <v>1.8</v>
      </c>
      <c r="CO39" s="7">
        <v>2.2</v>
      </c>
      <c r="CP39" s="16">
        <f t="shared" si="18"/>
        <v>0.034375</v>
      </c>
      <c r="CQ39" s="16">
        <f t="shared" si="19"/>
        <v>0.131765019</v>
      </c>
      <c r="CR39" s="17">
        <v>4.0</v>
      </c>
      <c r="CS39" s="14">
        <v>17.8</v>
      </c>
      <c r="CT39" s="14">
        <v>22.7</v>
      </c>
      <c r="CU39" s="14">
        <v>-3.7</v>
      </c>
      <c r="CV39" s="14">
        <v>0.7</v>
      </c>
      <c r="CW39" s="14">
        <v>2.3</v>
      </c>
      <c r="CX39" s="14">
        <v>-0.2</v>
      </c>
      <c r="CY39" s="14">
        <v>2.8</v>
      </c>
      <c r="CZ39" s="18">
        <f t="shared" si="20"/>
        <v>0.04375</v>
      </c>
      <c r="DA39" s="18">
        <f t="shared" si="21"/>
        <v>0.1677009333</v>
      </c>
      <c r="DB39" s="14">
        <v>56.431</v>
      </c>
      <c r="DC39" s="7">
        <v>0.0</v>
      </c>
      <c r="DD39" s="7">
        <v>0.0</v>
      </c>
      <c r="DE39" s="7">
        <v>5.0</v>
      </c>
      <c r="DF39" s="7">
        <v>18.0</v>
      </c>
      <c r="DG39" s="7">
        <v>1.0</v>
      </c>
      <c r="DH39" s="7">
        <v>0.0</v>
      </c>
      <c r="DI39" s="7">
        <v>13.0</v>
      </c>
      <c r="DJ39" s="7">
        <v>6.0</v>
      </c>
      <c r="DK39" s="7">
        <v>0.0</v>
      </c>
      <c r="DL39" s="7">
        <v>0.0</v>
      </c>
      <c r="DM39" s="7">
        <v>38.0</v>
      </c>
      <c r="DN39" s="9">
        <v>0.0</v>
      </c>
      <c r="DO39" s="9">
        <v>0.0</v>
      </c>
      <c r="DP39" s="9">
        <v>2.0</v>
      </c>
      <c r="DQ39" s="8">
        <v>186.0</v>
      </c>
      <c r="DR39" s="8">
        <v>15.0</v>
      </c>
      <c r="DS39" s="8" t="s">
        <v>407</v>
      </c>
      <c r="DT39" s="19">
        <v>0.85</v>
      </c>
      <c r="DU39" s="8">
        <v>0.7</v>
      </c>
      <c r="DV39" s="8">
        <v>0.7</v>
      </c>
      <c r="DW39" s="8">
        <v>128.0</v>
      </c>
      <c r="DX39" s="8">
        <v>0.0</v>
      </c>
      <c r="DY39" s="14">
        <f t="shared" si="22"/>
        <v>2.480851064</v>
      </c>
    </row>
    <row r="40" ht="12.75" customHeight="1">
      <c r="A40" s="7">
        <v>19.0</v>
      </c>
      <c r="B40" s="7" t="s">
        <v>408</v>
      </c>
      <c r="C40" s="7" t="s">
        <v>409</v>
      </c>
      <c r="D40" s="7" t="s">
        <v>410</v>
      </c>
      <c r="E40" s="7" t="s">
        <v>132</v>
      </c>
      <c r="F40" s="7" t="s">
        <v>132</v>
      </c>
      <c r="G40" s="7">
        <v>74.0</v>
      </c>
      <c r="H40" s="7">
        <v>195.0</v>
      </c>
      <c r="I40" s="7" t="s">
        <v>145</v>
      </c>
      <c r="J40" s="7">
        <v>2010.0</v>
      </c>
      <c r="K40" s="7">
        <v>1.0</v>
      </c>
      <c r="L40" s="7">
        <v>20.0</v>
      </c>
      <c r="M40" s="8"/>
      <c r="N40" s="8">
        <f t="shared" si="1"/>
        <v>24</v>
      </c>
      <c r="O40" s="7" t="s">
        <v>411</v>
      </c>
      <c r="P40" s="7" t="s">
        <v>412</v>
      </c>
      <c r="Q40" s="8" t="s">
        <v>231</v>
      </c>
      <c r="R40" s="7" t="s">
        <v>231</v>
      </c>
      <c r="S40" s="9" t="s">
        <v>183</v>
      </c>
      <c r="T40" s="9">
        <v>33.0</v>
      </c>
      <c r="U40" s="9" t="s">
        <v>138</v>
      </c>
      <c r="V40" s="9" t="s">
        <v>138</v>
      </c>
      <c r="W40" s="7">
        <v>33.0</v>
      </c>
      <c r="X40" s="7">
        <v>6.0</v>
      </c>
      <c r="Y40" s="7">
        <v>6.0</v>
      </c>
      <c r="Z40" s="7">
        <v>1.0</v>
      </c>
      <c r="AA40" s="7">
        <v>12.0</v>
      </c>
      <c r="AB40" s="7">
        <v>-1.0</v>
      </c>
      <c r="AC40" s="7">
        <v>52.0</v>
      </c>
      <c r="AD40" s="7">
        <v>16.0</v>
      </c>
      <c r="AE40" s="7">
        <v>25.0</v>
      </c>
      <c r="AF40" s="10">
        <f t="shared" si="2"/>
        <v>0.1153846154</v>
      </c>
      <c r="AG40" s="10">
        <f t="shared" si="3"/>
        <v>0.06451612903</v>
      </c>
      <c r="AH40" s="7">
        <v>23553.0</v>
      </c>
      <c r="AI40" s="11">
        <f t="shared" si="4"/>
        <v>11.89545455</v>
      </c>
      <c r="AJ40" s="7">
        <v>574.0</v>
      </c>
      <c r="AK40" s="11">
        <f t="shared" si="5"/>
        <v>17.39393939</v>
      </c>
      <c r="AL40" s="11">
        <f t="shared" si="6"/>
        <v>41.03310105</v>
      </c>
      <c r="AM40" s="12">
        <v>13.0</v>
      </c>
      <c r="AN40" s="11">
        <f t="shared" si="7"/>
        <v>1.987008024</v>
      </c>
      <c r="AO40" s="10" t="s">
        <v>176</v>
      </c>
      <c r="AP40" s="10" t="s">
        <v>176</v>
      </c>
      <c r="AQ40" s="10" t="s">
        <v>200</v>
      </c>
      <c r="AR40" s="7">
        <v>2.0</v>
      </c>
      <c r="AS40" s="7">
        <v>4.0</v>
      </c>
      <c r="AT40" s="13">
        <f t="shared" si="8"/>
        <v>0.3333333333</v>
      </c>
      <c r="AU40" s="8"/>
      <c r="AV40" s="8"/>
      <c r="AW40" s="8">
        <v>2.0</v>
      </c>
      <c r="AX40" s="8">
        <v>1.0</v>
      </c>
      <c r="AY40" s="8">
        <v>4.0</v>
      </c>
      <c r="AZ40" s="8">
        <v>1.0</v>
      </c>
      <c r="BA40" s="7">
        <v>49.0</v>
      </c>
      <c r="BB40" s="7">
        <v>65.0</v>
      </c>
      <c r="BC40" s="7">
        <v>6.0</v>
      </c>
      <c r="BD40" s="7">
        <v>16.0</v>
      </c>
      <c r="BE40" s="7">
        <v>10.0</v>
      </c>
      <c r="BF40" s="7">
        <v>5.0</v>
      </c>
      <c r="BG40" s="14">
        <f t="shared" si="9"/>
        <v>7.489491784</v>
      </c>
      <c r="BH40" s="11">
        <f t="shared" si="10"/>
        <v>9.935040122</v>
      </c>
      <c r="BI40" s="11">
        <f t="shared" si="11"/>
        <v>0.9170806267</v>
      </c>
      <c r="BJ40" s="11">
        <f t="shared" si="12"/>
        <v>2.445548338</v>
      </c>
      <c r="BK40" s="11">
        <f t="shared" si="13"/>
        <v>1.528467711</v>
      </c>
      <c r="BL40" s="11">
        <f t="shared" si="14"/>
        <v>0.7642338556</v>
      </c>
      <c r="BM40" s="7">
        <v>10.0</v>
      </c>
      <c r="BN40" s="7">
        <v>5.0</v>
      </c>
      <c r="BO40" s="7">
        <v>0.0</v>
      </c>
      <c r="BP40" s="7">
        <v>0.0</v>
      </c>
      <c r="BQ40" s="7">
        <v>0.0</v>
      </c>
      <c r="BR40" s="7">
        <v>0.0</v>
      </c>
      <c r="BS40" s="9">
        <f t="shared" si="15"/>
        <v>81</v>
      </c>
      <c r="BT40" s="14">
        <v>-2.3657</v>
      </c>
      <c r="BW40" s="15" t="str">
        <f t="shared" si="16"/>
        <v> </v>
      </c>
      <c r="BY40" s="7">
        <v>0.0</v>
      </c>
      <c r="BZ40" s="7">
        <v>0.0</v>
      </c>
      <c r="CA40" s="7">
        <v>0.0</v>
      </c>
      <c r="CB40" s="7">
        <v>0.0</v>
      </c>
      <c r="CC40" s="7">
        <v>1.0</v>
      </c>
      <c r="CD40" s="7">
        <v>0.0</v>
      </c>
      <c r="CE40" s="7">
        <v>0.0</v>
      </c>
      <c r="CF40" s="7">
        <v>1.0</v>
      </c>
      <c r="CG40" s="7">
        <v>0.0</v>
      </c>
      <c r="CH40" s="7">
        <v>0.0</v>
      </c>
      <c r="CI40" s="7">
        <v>4.0</v>
      </c>
      <c r="CJ40" s="7">
        <v>0.0</v>
      </c>
      <c r="CK40" s="7">
        <v>0.0</v>
      </c>
      <c r="CL40" s="15">
        <f t="shared" si="17"/>
        <v>0</v>
      </c>
      <c r="CM40" s="7">
        <v>0.9</v>
      </c>
      <c r="CN40" s="7">
        <v>0.30000000000000004</v>
      </c>
      <c r="CO40" s="7">
        <v>1.3</v>
      </c>
      <c r="CP40" s="16">
        <f t="shared" si="18"/>
        <v>0.03939393939</v>
      </c>
      <c r="CQ40" s="16">
        <f t="shared" si="19"/>
        <v>0.1987008024</v>
      </c>
      <c r="CR40" s="17">
        <v>2.0</v>
      </c>
      <c r="CS40" s="14">
        <v>9.5</v>
      </c>
      <c r="CT40" s="14">
        <v>8.0</v>
      </c>
      <c r="CU40" s="14">
        <v>-2.9</v>
      </c>
      <c r="CV40" s="14">
        <v>1.0</v>
      </c>
      <c r="CW40" s="14">
        <v>0.30000000000000004</v>
      </c>
      <c r="CX40" s="14">
        <v>0.0</v>
      </c>
      <c r="CY40" s="14">
        <v>1.3</v>
      </c>
      <c r="CZ40" s="18">
        <f t="shared" si="20"/>
        <v>0.03939393939</v>
      </c>
      <c r="DA40" s="18">
        <f t="shared" si="21"/>
        <v>0.1987008024</v>
      </c>
      <c r="DB40" s="14">
        <v>31.7692</v>
      </c>
      <c r="DC40" s="7">
        <v>0.0</v>
      </c>
      <c r="DD40" s="7">
        <v>2.0</v>
      </c>
      <c r="DE40" s="7">
        <v>1.0</v>
      </c>
      <c r="DF40" s="7">
        <v>13.0</v>
      </c>
      <c r="DG40" s="7">
        <v>5.0</v>
      </c>
      <c r="DH40" s="7">
        <v>0.0</v>
      </c>
      <c r="DI40" s="7">
        <v>4.0</v>
      </c>
      <c r="DJ40" s="7">
        <v>11.0</v>
      </c>
      <c r="DK40" s="7">
        <v>1.0</v>
      </c>
      <c r="DL40" s="7">
        <v>0.0</v>
      </c>
      <c r="DM40" s="7">
        <v>31.0</v>
      </c>
      <c r="DN40" s="9">
        <v>1.0</v>
      </c>
      <c r="DO40" s="9">
        <v>0.0</v>
      </c>
      <c r="DP40" s="9">
        <v>2.0</v>
      </c>
      <c r="DQ40" s="8">
        <v>186.0</v>
      </c>
      <c r="DR40" s="8">
        <v>48.0</v>
      </c>
      <c r="DS40" s="8" t="s">
        <v>413</v>
      </c>
      <c r="DT40" s="19">
        <v>0.8</v>
      </c>
      <c r="DU40" s="8">
        <v>0.8</v>
      </c>
      <c r="DV40" s="8">
        <v>0.8</v>
      </c>
      <c r="DW40" s="8">
        <v>468.0</v>
      </c>
      <c r="DX40" s="8">
        <v>0.0</v>
      </c>
      <c r="DY40" s="14">
        <f t="shared" si="22"/>
        <v>0.7680851064</v>
      </c>
    </row>
    <row r="41" ht="12.75" customHeight="1">
      <c r="A41" s="7">
        <v>93.0</v>
      </c>
      <c r="B41" s="7" t="s">
        <v>414</v>
      </c>
      <c r="C41" s="7" t="s">
        <v>415</v>
      </c>
      <c r="D41" s="7" t="s">
        <v>162</v>
      </c>
      <c r="E41" s="7" t="s">
        <v>163</v>
      </c>
      <c r="F41" s="7" t="s">
        <v>163</v>
      </c>
      <c r="G41" s="7">
        <v>73.0</v>
      </c>
      <c r="H41" s="7">
        <v>186.0</v>
      </c>
      <c r="I41" s="7" t="s">
        <v>133</v>
      </c>
      <c r="J41" s="7">
        <v>2014.0</v>
      </c>
      <c r="K41" s="7">
        <v>1.0</v>
      </c>
      <c r="L41" s="7">
        <v>4.0</v>
      </c>
      <c r="M41" s="8" t="s">
        <v>146</v>
      </c>
      <c r="N41" s="8">
        <f t="shared" si="1"/>
        <v>19</v>
      </c>
      <c r="O41" s="7" t="s">
        <v>416</v>
      </c>
      <c r="P41" s="7" t="s">
        <v>412</v>
      </c>
      <c r="Q41" s="8" t="s">
        <v>158</v>
      </c>
      <c r="R41" s="7" t="s">
        <v>158</v>
      </c>
      <c r="S41" s="9" t="s">
        <v>150</v>
      </c>
      <c r="T41" s="9">
        <v>76.0</v>
      </c>
      <c r="U41" s="9" t="s">
        <v>138</v>
      </c>
      <c r="V41" s="9" t="s">
        <v>138</v>
      </c>
      <c r="W41" s="7">
        <v>77.0</v>
      </c>
      <c r="X41" s="7">
        <v>18.0</v>
      </c>
      <c r="Y41" s="7">
        <v>18.0</v>
      </c>
      <c r="Z41" s="7">
        <v>12.0</v>
      </c>
      <c r="AA41" s="7">
        <v>36.0</v>
      </c>
      <c r="AB41" s="7">
        <v>-11.0</v>
      </c>
      <c r="AC41" s="7">
        <v>136.0</v>
      </c>
      <c r="AD41" s="7">
        <v>44.0</v>
      </c>
      <c r="AE41" s="7">
        <v>60.0</v>
      </c>
      <c r="AF41" s="10">
        <f t="shared" si="2"/>
        <v>0.1323529412</v>
      </c>
      <c r="AG41" s="10">
        <f t="shared" si="3"/>
        <v>0.075</v>
      </c>
      <c r="AH41" s="7">
        <v>69975.0</v>
      </c>
      <c r="AI41" s="11">
        <f t="shared" si="4"/>
        <v>15.1461039</v>
      </c>
      <c r="AJ41" s="7">
        <v>1642.0</v>
      </c>
      <c r="AK41" s="11">
        <f t="shared" si="5"/>
        <v>21.32467532</v>
      </c>
      <c r="AL41" s="11">
        <f t="shared" si="6"/>
        <v>42.61571255</v>
      </c>
      <c r="AM41" s="12">
        <v>132.0</v>
      </c>
      <c r="AN41" s="11">
        <f t="shared" si="7"/>
        <v>6.790996785</v>
      </c>
      <c r="AO41" s="10" t="s">
        <v>417</v>
      </c>
      <c r="AP41" s="10" t="s">
        <v>417</v>
      </c>
      <c r="AQ41" s="10" t="s">
        <v>418</v>
      </c>
      <c r="AR41" s="7">
        <v>160.0</v>
      </c>
      <c r="AS41" s="7">
        <v>187.0</v>
      </c>
      <c r="AT41" s="13">
        <f t="shared" si="8"/>
        <v>0.4610951009</v>
      </c>
      <c r="AU41" s="9">
        <v>9.0</v>
      </c>
      <c r="AV41" s="9">
        <v>4.0</v>
      </c>
      <c r="AW41" s="9">
        <v>221.0</v>
      </c>
      <c r="AX41" s="9">
        <v>102.0</v>
      </c>
      <c r="AY41" s="9">
        <v>126.0</v>
      </c>
      <c r="AZ41" s="9">
        <v>58.0</v>
      </c>
      <c r="BA41" s="7">
        <v>76.0</v>
      </c>
      <c r="BB41" s="7">
        <v>110.0</v>
      </c>
      <c r="BC41" s="7">
        <v>32.0</v>
      </c>
      <c r="BD41" s="7">
        <v>44.0</v>
      </c>
      <c r="BE41" s="7">
        <v>27.0</v>
      </c>
      <c r="BF41" s="7">
        <v>34.0</v>
      </c>
      <c r="BG41" s="14">
        <f t="shared" si="9"/>
        <v>3.909967846</v>
      </c>
      <c r="BH41" s="11">
        <f t="shared" si="10"/>
        <v>5.659163987</v>
      </c>
      <c r="BI41" s="11">
        <f t="shared" si="11"/>
        <v>1.646302251</v>
      </c>
      <c r="BJ41" s="11">
        <f t="shared" si="12"/>
        <v>2.263665595</v>
      </c>
      <c r="BK41" s="11">
        <f t="shared" si="13"/>
        <v>1.389067524</v>
      </c>
      <c r="BL41" s="11">
        <f t="shared" si="14"/>
        <v>1.749196141</v>
      </c>
      <c r="BM41" s="7">
        <v>37.0</v>
      </c>
      <c r="BN41" s="7">
        <v>16.0</v>
      </c>
      <c r="BO41" s="7">
        <v>1.0</v>
      </c>
      <c r="BP41" s="7">
        <v>0.0</v>
      </c>
      <c r="BQ41" s="7">
        <v>0.0</v>
      </c>
      <c r="BR41" s="7">
        <v>0.0</v>
      </c>
      <c r="BS41" s="9">
        <f t="shared" si="15"/>
        <v>180</v>
      </c>
      <c r="BT41" s="14">
        <v>12.0958</v>
      </c>
      <c r="BU41" s="7">
        <v>1.0</v>
      </c>
      <c r="BV41" s="7">
        <v>0.0</v>
      </c>
      <c r="BW41" s="15">
        <f t="shared" si="16"/>
        <v>0</v>
      </c>
      <c r="BX41" s="7">
        <v>0.0</v>
      </c>
      <c r="BY41" s="7">
        <v>4.0</v>
      </c>
      <c r="BZ41" s="7">
        <v>0.0</v>
      </c>
      <c r="CA41" s="7">
        <v>2.0</v>
      </c>
      <c r="CB41" s="7">
        <v>1.0</v>
      </c>
      <c r="CC41" s="7">
        <v>3.0</v>
      </c>
      <c r="CD41" s="7">
        <v>0.0</v>
      </c>
      <c r="CE41" s="7">
        <v>0.0</v>
      </c>
      <c r="CF41" s="7">
        <v>0.0</v>
      </c>
      <c r="CG41" s="7">
        <v>1.0</v>
      </c>
      <c r="CH41" s="7">
        <v>1.0</v>
      </c>
      <c r="CI41" s="7">
        <v>13.0</v>
      </c>
      <c r="CJ41" s="7">
        <v>0.0</v>
      </c>
      <c r="CK41" s="7">
        <v>0.0</v>
      </c>
      <c r="CL41" s="15">
        <f t="shared" si="17"/>
        <v>0</v>
      </c>
      <c r="CM41" s="7">
        <v>2.7</v>
      </c>
      <c r="CN41" s="7">
        <v>0.7</v>
      </c>
      <c r="CO41" s="7">
        <v>3.4</v>
      </c>
      <c r="CP41" s="16">
        <f t="shared" si="18"/>
        <v>0.04415584416</v>
      </c>
      <c r="CQ41" s="16">
        <f t="shared" si="19"/>
        <v>0.1749196141</v>
      </c>
      <c r="CR41" s="17">
        <v>5.0</v>
      </c>
      <c r="CS41" s="14">
        <v>25.1</v>
      </c>
      <c r="CT41" s="14">
        <v>21.9</v>
      </c>
      <c r="CU41" s="14">
        <v>-3.4</v>
      </c>
      <c r="CV41" s="14">
        <v>4.0</v>
      </c>
      <c r="CW41" s="14">
        <v>1.5</v>
      </c>
      <c r="CX41" s="14">
        <v>-0.2</v>
      </c>
      <c r="CY41" s="14">
        <v>5.3</v>
      </c>
      <c r="CZ41" s="18">
        <f t="shared" si="20"/>
        <v>0.06883116883</v>
      </c>
      <c r="DA41" s="18">
        <f t="shared" si="21"/>
        <v>0.2726688103</v>
      </c>
      <c r="DB41" s="14">
        <v>22.4412</v>
      </c>
      <c r="DC41" s="7">
        <v>1.0</v>
      </c>
      <c r="DD41" s="7">
        <v>3.0</v>
      </c>
      <c r="DE41" s="7">
        <v>5.0</v>
      </c>
      <c r="DF41" s="7">
        <v>35.0</v>
      </c>
      <c r="DG41" s="7">
        <v>18.0</v>
      </c>
      <c r="DH41" s="7">
        <v>0.0</v>
      </c>
      <c r="DI41" s="7">
        <v>0.0</v>
      </c>
      <c r="DJ41" s="7">
        <v>5.0</v>
      </c>
      <c r="DK41" s="7">
        <v>13.0</v>
      </c>
      <c r="DL41" s="7">
        <v>5.0</v>
      </c>
      <c r="DM41" s="7">
        <v>95.0</v>
      </c>
      <c r="DN41" s="9">
        <v>5.0</v>
      </c>
      <c r="DO41" s="9">
        <v>1.0</v>
      </c>
      <c r="DP41" s="9">
        <v>3.0</v>
      </c>
      <c r="DQ41" s="8">
        <v>186.0</v>
      </c>
      <c r="DR41" s="8">
        <v>5.0</v>
      </c>
      <c r="DS41" s="8" t="s">
        <v>210</v>
      </c>
      <c r="DT41" s="19">
        <v>0.925</v>
      </c>
      <c r="DU41" s="8">
        <v>0.925</v>
      </c>
      <c r="DV41" s="8">
        <v>3.194</v>
      </c>
      <c r="DW41" s="8">
        <v>197.0</v>
      </c>
      <c r="DX41" s="8">
        <v>2.3</v>
      </c>
      <c r="DY41" s="14">
        <f t="shared" si="22"/>
        <v>-0.3255319149</v>
      </c>
    </row>
    <row r="42" ht="12.75" customHeight="1">
      <c r="A42" s="7">
        <v>61.0</v>
      </c>
      <c r="B42" s="7" t="s">
        <v>419</v>
      </c>
      <c r="C42" s="7" t="s">
        <v>420</v>
      </c>
      <c r="D42" s="7" t="s">
        <v>162</v>
      </c>
      <c r="E42" s="7" t="s">
        <v>163</v>
      </c>
      <c r="F42" s="7" t="s">
        <v>163</v>
      </c>
      <c r="G42" s="7">
        <v>71.0</v>
      </c>
      <c r="H42" s="7">
        <v>191.0</v>
      </c>
      <c r="I42" s="7" t="s">
        <v>133</v>
      </c>
      <c r="M42" s="8"/>
      <c r="N42" s="8">
        <f t="shared" si="1"/>
        <v>32</v>
      </c>
      <c r="O42" s="7" t="s">
        <v>421</v>
      </c>
      <c r="P42" s="7" t="s">
        <v>422</v>
      </c>
      <c r="Q42" s="8" t="s">
        <v>274</v>
      </c>
      <c r="R42" s="7" t="s">
        <v>274</v>
      </c>
      <c r="S42" s="9" t="s">
        <v>174</v>
      </c>
      <c r="T42" s="9">
        <v>2.0</v>
      </c>
      <c r="U42" s="9" t="s">
        <v>138</v>
      </c>
      <c r="V42" s="9" t="s">
        <v>138</v>
      </c>
      <c r="W42" s="7">
        <v>2.0</v>
      </c>
      <c r="X42" s="7">
        <v>0.0</v>
      </c>
      <c r="Y42" s="7">
        <v>0.0</v>
      </c>
      <c r="Z42" s="7">
        <v>0.0</v>
      </c>
      <c r="AA42" s="7">
        <v>0.0</v>
      </c>
      <c r="AB42" s="7">
        <v>1.0</v>
      </c>
      <c r="AC42" s="7">
        <v>0.0</v>
      </c>
      <c r="AD42" s="7">
        <v>1.0</v>
      </c>
      <c r="AE42" s="7">
        <v>0.0</v>
      </c>
      <c r="AF42" s="10">
        <f t="shared" si="2"/>
        <v>0</v>
      </c>
      <c r="AG42" s="10">
        <f t="shared" si="3"/>
        <v>0</v>
      </c>
      <c r="AH42" s="7">
        <v>1630.0</v>
      </c>
      <c r="AI42" s="11">
        <f t="shared" si="4"/>
        <v>13.58333333</v>
      </c>
      <c r="AJ42" s="7">
        <v>39.0</v>
      </c>
      <c r="AK42" s="11">
        <f t="shared" si="5"/>
        <v>19.5</v>
      </c>
      <c r="AL42" s="11">
        <f t="shared" si="6"/>
        <v>41.79487179</v>
      </c>
      <c r="AM42" s="12">
        <v>0.0</v>
      </c>
      <c r="AN42" s="11">
        <f t="shared" si="7"/>
        <v>0</v>
      </c>
      <c r="AO42" s="10" t="s">
        <v>151</v>
      </c>
      <c r="AP42" s="10" t="s">
        <v>151</v>
      </c>
      <c r="AQ42" s="10" t="s">
        <v>151</v>
      </c>
      <c r="AR42" s="7">
        <v>0.0</v>
      </c>
      <c r="AS42" s="7">
        <v>0.0</v>
      </c>
      <c r="AT42" s="13">
        <f t="shared" si="8"/>
        <v>0</v>
      </c>
      <c r="AU42" s="8"/>
      <c r="AV42" s="8"/>
      <c r="AW42" s="8"/>
      <c r="AX42" s="8">
        <v>0.0</v>
      </c>
      <c r="AY42" s="8"/>
      <c r="AZ42" s="8">
        <v>0.0</v>
      </c>
      <c r="BA42" s="7">
        <v>4.0</v>
      </c>
      <c r="BB42" s="7">
        <v>1.0</v>
      </c>
      <c r="BC42" s="7">
        <v>5.0</v>
      </c>
      <c r="BD42" s="7">
        <v>1.0</v>
      </c>
      <c r="BE42" s="7">
        <v>0.0</v>
      </c>
      <c r="BF42" s="7">
        <v>0.0</v>
      </c>
      <c r="BG42" s="14">
        <f t="shared" si="9"/>
        <v>8.834355828</v>
      </c>
      <c r="BH42" s="11">
        <f t="shared" si="10"/>
        <v>2.208588957</v>
      </c>
      <c r="BI42" s="11">
        <f t="shared" si="11"/>
        <v>11.04294479</v>
      </c>
      <c r="BJ42" s="11">
        <f t="shared" si="12"/>
        <v>2.208588957</v>
      </c>
      <c r="BK42" s="11">
        <f t="shared" si="13"/>
        <v>0</v>
      </c>
      <c r="BL42" s="11">
        <f t="shared" si="14"/>
        <v>0</v>
      </c>
      <c r="BM42" s="7">
        <v>0.0</v>
      </c>
      <c r="BN42" s="7">
        <v>0.0</v>
      </c>
      <c r="BO42" s="7">
        <v>0.0</v>
      </c>
      <c r="BP42" s="7">
        <v>0.0</v>
      </c>
      <c r="BQ42" s="7">
        <v>0.0</v>
      </c>
      <c r="BR42" s="7">
        <v>0.0</v>
      </c>
      <c r="BS42" s="9">
        <f t="shared" si="15"/>
        <v>6</v>
      </c>
      <c r="BT42" s="14">
        <v>0.12610000000000002</v>
      </c>
      <c r="BW42" s="15" t="str">
        <f t="shared" si="16"/>
        <v> </v>
      </c>
      <c r="BY42" s="7">
        <v>0.0</v>
      </c>
      <c r="BZ42" s="7">
        <v>0.0</v>
      </c>
      <c r="CA42" s="7">
        <v>0.0</v>
      </c>
      <c r="CB42" s="7">
        <v>0.0</v>
      </c>
      <c r="CC42" s="7">
        <v>0.0</v>
      </c>
      <c r="CD42" s="7">
        <v>0.0</v>
      </c>
      <c r="CE42" s="7">
        <v>0.0</v>
      </c>
      <c r="CF42" s="7">
        <v>0.0</v>
      </c>
      <c r="CG42" s="7">
        <v>0.0</v>
      </c>
      <c r="CH42" s="7">
        <v>0.0</v>
      </c>
      <c r="CI42" s="7">
        <v>0.0</v>
      </c>
      <c r="CJ42" s="7">
        <v>0.0</v>
      </c>
      <c r="CK42" s="7">
        <v>0.0</v>
      </c>
      <c r="CL42" s="15">
        <f t="shared" si="17"/>
        <v>0</v>
      </c>
      <c r="CM42" s="7">
        <v>0.0</v>
      </c>
      <c r="CN42" s="7">
        <v>0.1</v>
      </c>
      <c r="CO42" s="7">
        <v>0.1</v>
      </c>
      <c r="CP42" s="16">
        <f t="shared" si="18"/>
        <v>0.05</v>
      </c>
      <c r="CQ42" s="16">
        <f t="shared" si="19"/>
        <v>0.2208588957</v>
      </c>
      <c r="CR42" s="17">
        <v>3.0</v>
      </c>
      <c r="CS42" s="14">
        <v>0.30000000000000004</v>
      </c>
      <c r="CT42" s="14">
        <v>0.30000000000000004</v>
      </c>
      <c r="CU42" s="14">
        <v>1.0</v>
      </c>
      <c r="CV42" s="14">
        <v>-0.1</v>
      </c>
      <c r="CW42" s="14">
        <v>0.2</v>
      </c>
      <c r="CX42" s="14">
        <v>0.0</v>
      </c>
      <c r="CY42" s="14">
        <v>0.1</v>
      </c>
      <c r="CZ42" s="18">
        <f t="shared" si="20"/>
        <v>0.05</v>
      </c>
      <c r="DA42" s="18">
        <f t="shared" si="21"/>
        <v>0.2208588957</v>
      </c>
      <c r="DB42" s="14">
        <v>0.0</v>
      </c>
      <c r="DC42" s="7">
        <v>0.0</v>
      </c>
      <c r="DD42" s="7">
        <v>0.0</v>
      </c>
      <c r="DE42" s="7">
        <v>0.0</v>
      </c>
      <c r="DF42" s="7">
        <v>1.0</v>
      </c>
      <c r="DG42" s="7">
        <v>0.0</v>
      </c>
      <c r="DH42" s="7">
        <v>0.0</v>
      </c>
      <c r="DI42" s="7">
        <v>0.0</v>
      </c>
      <c r="DJ42" s="7">
        <v>0.0</v>
      </c>
      <c r="DK42" s="7">
        <v>0.0</v>
      </c>
      <c r="DL42" s="7">
        <v>0.0</v>
      </c>
      <c r="DM42" s="7">
        <v>0.0</v>
      </c>
      <c r="DN42" s="9">
        <v>0.0</v>
      </c>
      <c r="DO42" s="9">
        <v>0.0</v>
      </c>
      <c r="DP42" s="9">
        <v>0.0</v>
      </c>
      <c r="DQ42" s="8">
        <v>5.0</v>
      </c>
      <c r="DR42" s="8">
        <v>0.0</v>
      </c>
      <c r="DS42" s="8"/>
      <c r="DT42" s="19">
        <v>0.6000000000000001</v>
      </c>
      <c r="DU42" s="8">
        <v>0.6000000000000001</v>
      </c>
      <c r="DV42" s="8">
        <v>0.016</v>
      </c>
      <c r="DW42" s="8">
        <v>0.0</v>
      </c>
      <c r="DX42" s="8">
        <v>0.0</v>
      </c>
      <c r="DY42" s="14">
        <f t="shared" si="22"/>
        <v>0.09741477923</v>
      </c>
    </row>
    <row r="43" ht="12.75" customHeight="1">
      <c r="A43" s="7">
        <v>37.0</v>
      </c>
      <c r="B43" s="7" t="s">
        <v>423</v>
      </c>
      <c r="C43" s="7" t="s">
        <v>424</v>
      </c>
      <c r="D43" s="7" t="s">
        <v>315</v>
      </c>
      <c r="E43" s="7" t="s">
        <v>163</v>
      </c>
      <c r="F43" s="7" t="s">
        <v>163</v>
      </c>
      <c r="G43" s="7">
        <v>73.0</v>
      </c>
      <c r="H43" s="7">
        <v>195.0</v>
      </c>
      <c r="I43" s="7" t="s">
        <v>145</v>
      </c>
      <c r="J43" s="7">
        <v>2003.0</v>
      </c>
      <c r="K43" s="7">
        <v>2.0</v>
      </c>
      <c r="L43" s="7">
        <v>45.0</v>
      </c>
      <c r="M43" s="8"/>
      <c r="N43" s="8">
        <f t="shared" si="1"/>
        <v>30</v>
      </c>
      <c r="O43" s="7" t="s">
        <v>425</v>
      </c>
      <c r="P43" s="7" t="s">
        <v>426</v>
      </c>
      <c r="Q43" s="8" t="s">
        <v>149</v>
      </c>
      <c r="R43" s="7" t="s">
        <v>149</v>
      </c>
      <c r="S43" s="9" t="s">
        <v>150</v>
      </c>
      <c r="T43" s="9">
        <v>80.0</v>
      </c>
      <c r="U43" s="9" t="s">
        <v>138</v>
      </c>
      <c r="V43" s="9" t="s">
        <v>138</v>
      </c>
      <c r="W43" s="7">
        <v>80.0</v>
      </c>
      <c r="X43" s="7">
        <v>32.0</v>
      </c>
      <c r="Y43" s="7">
        <v>36.0</v>
      </c>
      <c r="Z43" s="7">
        <v>16.0</v>
      </c>
      <c r="AA43" s="7">
        <v>68.0</v>
      </c>
      <c r="AB43" s="7">
        <v>12.0</v>
      </c>
      <c r="AC43" s="7">
        <v>282.0</v>
      </c>
      <c r="AD43" s="7">
        <v>99.0</v>
      </c>
      <c r="AE43" s="7">
        <v>74.0</v>
      </c>
      <c r="AF43" s="10">
        <f t="shared" si="2"/>
        <v>0.1134751773</v>
      </c>
      <c r="AG43" s="10">
        <f t="shared" si="3"/>
        <v>0.07032967033</v>
      </c>
      <c r="AH43" s="7">
        <v>95207.0</v>
      </c>
      <c r="AI43" s="11">
        <f t="shared" si="4"/>
        <v>19.83479167</v>
      </c>
      <c r="AJ43" s="7">
        <v>2080.0</v>
      </c>
      <c r="AK43" s="11">
        <f t="shared" si="5"/>
        <v>26</v>
      </c>
      <c r="AL43" s="11">
        <f t="shared" si="6"/>
        <v>45.77259615</v>
      </c>
      <c r="AM43" s="12">
        <v>121.0</v>
      </c>
      <c r="AN43" s="11">
        <f t="shared" si="7"/>
        <v>4.575293833</v>
      </c>
      <c r="AO43" s="10" t="s">
        <v>387</v>
      </c>
      <c r="AP43" s="10" t="s">
        <v>427</v>
      </c>
      <c r="AQ43" s="10" t="s">
        <v>428</v>
      </c>
      <c r="AR43" s="7">
        <v>1130.0</v>
      </c>
      <c r="AS43" s="7">
        <v>848.0</v>
      </c>
      <c r="AT43" s="13">
        <f t="shared" si="8"/>
        <v>0.5712841254</v>
      </c>
      <c r="AU43" s="9">
        <v>60.0</v>
      </c>
      <c r="AV43" s="9">
        <v>29.0</v>
      </c>
      <c r="AW43" s="9">
        <v>1343.0</v>
      </c>
      <c r="AX43" s="9">
        <v>788.0</v>
      </c>
      <c r="AY43" s="9">
        <v>635.0</v>
      </c>
      <c r="AZ43" s="9">
        <v>341.0</v>
      </c>
      <c r="BA43" s="7">
        <v>88.0</v>
      </c>
      <c r="BB43" s="7">
        <v>77.0</v>
      </c>
      <c r="BC43" s="7">
        <v>56.0</v>
      </c>
      <c r="BD43" s="7">
        <v>99.0</v>
      </c>
      <c r="BE43" s="7">
        <v>34.0</v>
      </c>
      <c r="BF43" s="7">
        <v>67.0</v>
      </c>
      <c r="BG43" s="14">
        <f t="shared" si="9"/>
        <v>3.327486424</v>
      </c>
      <c r="BH43" s="11">
        <f t="shared" si="10"/>
        <v>2.911550621</v>
      </c>
      <c r="BI43" s="11">
        <f t="shared" si="11"/>
        <v>2.117491361</v>
      </c>
      <c r="BJ43" s="11">
        <f t="shared" si="12"/>
        <v>3.743422227</v>
      </c>
      <c r="BK43" s="11">
        <f t="shared" si="13"/>
        <v>1.285619755</v>
      </c>
      <c r="BL43" s="11">
        <f t="shared" si="14"/>
        <v>2.533427164</v>
      </c>
      <c r="BM43" s="7">
        <v>49.0</v>
      </c>
      <c r="BN43" s="7">
        <v>22.0</v>
      </c>
      <c r="BO43" s="7">
        <v>1.0</v>
      </c>
      <c r="BP43" s="7">
        <v>0.0</v>
      </c>
      <c r="BQ43" s="7">
        <v>0.0</v>
      </c>
      <c r="BR43" s="7">
        <v>0.0</v>
      </c>
      <c r="BS43" s="9">
        <f t="shared" si="15"/>
        <v>183</v>
      </c>
      <c r="BT43" s="14">
        <v>-11.9466</v>
      </c>
      <c r="BU43" s="7">
        <v>5.0</v>
      </c>
      <c r="BV43" s="7">
        <v>0.0</v>
      </c>
      <c r="BW43" s="15">
        <f t="shared" si="16"/>
        <v>0</v>
      </c>
      <c r="BX43" s="7">
        <v>0.0</v>
      </c>
      <c r="BY43" s="7">
        <v>9.0</v>
      </c>
      <c r="BZ43" s="7">
        <v>0.0</v>
      </c>
      <c r="CA43" s="7">
        <v>6.0</v>
      </c>
      <c r="CB43" s="7">
        <v>0.0</v>
      </c>
      <c r="CC43" s="7">
        <v>3.0</v>
      </c>
      <c r="CD43" s="7">
        <v>0.0</v>
      </c>
      <c r="CE43" s="7">
        <v>0.0</v>
      </c>
      <c r="CF43" s="7">
        <v>4.0</v>
      </c>
      <c r="CG43" s="7">
        <v>6.0</v>
      </c>
      <c r="CH43" s="7">
        <v>0.0</v>
      </c>
      <c r="CI43" s="7">
        <v>19.0</v>
      </c>
      <c r="CJ43" s="7">
        <v>0.0</v>
      </c>
      <c r="CK43" s="7">
        <v>0.0</v>
      </c>
      <c r="CL43" s="15">
        <f t="shared" si="17"/>
        <v>0</v>
      </c>
      <c r="CM43" s="7">
        <v>6.9</v>
      </c>
      <c r="CN43" s="7">
        <v>2.1</v>
      </c>
      <c r="CO43" s="7">
        <v>9.0</v>
      </c>
      <c r="CP43" s="16">
        <f t="shared" si="18"/>
        <v>0.1125</v>
      </c>
      <c r="CQ43" s="16">
        <f t="shared" si="19"/>
        <v>0.3403111116</v>
      </c>
      <c r="CR43" s="17">
        <v>8.0</v>
      </c>
      <c r="CS43" s="14">
        <v>35.0</v>
      </c>
      <c r="CT43" s="14">
        <v>34.3</v>
      </c>
      <c r="CU43" s="14">
        <v>9.5</v>
      </c>
      <c r="CV43" s="14">
        <v>13.9</v>
      </c>
      <c r="CW43" s="14">
        <v>4.6</v>
      </c>
      <c r="CX43" s="14">
        <v>-1.1</v>
      </c>
      <c r="CY43" s="14">
        <v>17.4</v>
      </c>
      <c r="CZ43" s="18">
        <f t="shared" si="20"/>
        <v>0.2175</v>
      </c>
      <c r="DA43" s="18">
        <f t="shared" si="21"/>
        <v>0.6579348157</v>
      </c>
      <c r="DB43" s="14">
        <v>33.2979</v>
      </c>
      <c r="DC43" s="7">
        <v>1.0</v>
      </c>
      <c r="DD43" s="7">
        <v>1.0</v>
      </c>
      <c r="DE43" s="7">
        <v>9.0</v>
      </c>
      <c r="DF43" s="7">
        <v>88.0</v>
      </c>
      <c r="DG43" s="7">
        <v>19.0</v>
      </c>
      <c r="DH43" s="7">
        <v>1.0</v>
      </c>
      <c r="DI43" s="7">
        <v>13.0</v>
      </c>
      <c r="DJ43" s="7">
        <v>66.0</v>
      </c>
      <c r="DK43" s="7">
        <v>24.0</v>
      </c>
      <c r="DL43" s="7">
        <v>0.0</v>
      </c>
      <c r="DM43" s="7">
        <v>159.0</v>
      </c>
      <c r="DN43" s="9">
        <v>5.0</v>
      </c>
      <c r="DO43" s="9">
        <v>7.0</v>
      </c>
      <c r="DP43" s="9">
        <v>7.0</v>
      </c>
      <c r="DQ43" s="8">
        <v>186.0</v>
      </c>
      <c r="DR43" s="8">
        <v>2.0</v>
      </c>
      <c r="DS43" s="8" t="s">
        <v>429</v>
      </c>
      <c r="DT43" s="19">
        <v>8.75</v>
      </c>
      <c r="DU43" s="8">
        <v>6.875</v>
      </c>
      <c r="DV43" s="8">
        <v>6.875</v>
      </c>
      <c r="DW43" s="8">
        <v>168.0</v>
      </c>
      <c r="DX43" s="8">
        <v>0.0</v>
      </c>
      <c r="DY43" s="14">
        <f t="shared" si="22"/>
        <v>3.942553191</v>
      </c>
    </row>
    <row r="44" ht="12.75" customHeight="1">
      <c r="A44" s="7">
        <v>21.0</v>
      </c>
      <c r="B44" s="7" t="s">
        <v>430</v>
      </c>
      <c r="C44" s="7" t="s">
        <v>431</v>
      </c>
      <c r="E44" s="7" t="s">
        <v>189</v>
      </c>
      <c r="F44" s="7" t="s">
        <v>189</v>
      </c>
      <c r="G44" s="7">
        <v>75.0</v>
      </c>
      <c r="H44" s="7">
        <v>217.0</v>
      </c>
      <c r="I44" s="7" t="s">
        <v>133</v>
      </c>
      <c r="J44" s="7">
        <v>2006.0</v>
      </c>
      <c r="K44" s="7">
        <v>1.0</v>
      </c>
      <c r="L44" s="7">
        <v>25.0</v>
      </c>
      <c r="M44" s="8"/>
      <c r="N44" s="8">
        <f t="shared" si="1"/>
        <v>27</v>
      </c>
      <c r="O44" s="7" t="s">
        <v>432</v>
      </c>
      <c r="P44" s="7" t="s">
        <v>433</v>
      </c>
      <c r="Q44" s="8" t="s">
        <v>274</v>
      </c>
      <c r="R44" s="7" t="s">
        <v>274</v>
      </c>
      <c r="S44" s="9" t="s">
        <v>150</v>
      </c>
      <c r="T44" s="9">
        <v>42.0</v>
      </c>
      <c r="U44" s="9" t="s">
        <v>138</v>
      </c>
      <c r="V44" s="9" t="s">
        <v>138</v>
      </c>
      <c r="W44" s="7">
        <v>42.0</v>
      </c>
      <c r="X44" s="7">
        <v>10.0</v>
      </c>
      <c r="Y44" s="7">
        <v>5.0</v>
      </c>
      <c r="Z44" s="7">
        <v>2.0</v>
      </c>
      <c r="AA44" s="7">
        <v>15.0</v>
      </c>
      <c r="AB44" s="7">
        <v>1.0</v>
      </c>
      <c r="AC44" s="7">
        <v>80.0</v>
      </c>
      <c r="AD44" s="7">
        <v>26.0</v>
      </c>
      <c r="AE44" s="7">
        <v>22.0</v>
      </c>
      <c r="AF44" s="10">
        <f t="shared" si="2"/>
        <v>0.125</v>
      </c>
      <c r="AG44" s="10">
        <f t="shared" si="3"/>
        <v>0.078125</v>
      </c>
      <c r="AH44" s="7">
        <v>39032.0</v>
      </c>
      <c r="AI44" s="11">
        <f t="shared" si="4"/>
        <v>15.48888889</v>
      </c>
      <c r="AJ44" s="7">
        <v>983.0</v>
      </c>
      <c r="AK44" s="11">
        <f t="shared" si="5"/>
        <v>23.4047619</v>
      </c>
      <c r="AL44" s="11">
        <f t="shared" si="6"/>
        <v>39.70701933</v>
      </c>
      <c r="AM44" s="12">
        <v>28.0</v>
      </c>
      <c r="AN44" s="11">
        <f t="shared" si="7"/>
        <v>2.582496413</v>
      </c>
      <c r="AO44" s="10" t="s">
        <v>298</v>
      </c>
      <c r="AP44" s="10" t="s">
        <v>434</v>
      </c>
      <c r="AQ44" s="10" t="s">
        <v>435</v>
      </c>
      <c r="AR44" s="7">
        <v>139.0</v>
      </c>
      <c r="AS44" s="7">
        <v>138.0</v>
      </c>
      <c r="AT44" s="13">
        <f t="shared" si="8"/>
        <v>0.5018050542</v>
      </c>
      <c r="AU44" s="9">
        <v>10.0</v>
      </c>
      <c r="AV44" s="9">
        <v>7.0</v>
      </c>
      <c r="AW44" s="9">
        <v>176.0</v>
      </c>
      <c r="AX44" s="9">
        <v>86.0</v>
      </c>
      <c r="AY44" s="9">
        <v>101.0</v>
      </c>
      <c r="AZ44" s="9">
        <v>53.0</v>
      </c>
      <c r="BA44" s="7">
        <v>29.0</v>
      </c>
      <c r="BB44" s="7">
        <v>48.0</v>
      </c>
      <c r="BC44" s="7">
        <v>17.0</v>
      </c>
      <c r="BD44" s="7">
        <v>26.0</v>
      </c>
      <c r="BE44" s="7">
        <v>9.0</v>
      </c>
      <c r="BF44" s="7">
        <v>22.0</v>
      </c>
      <c r="BG44" s="14">
        <f t="shared" si="9"/>
        <v>2.674728428</v>
      </c>
      <c r="BH44" s="11">
        <f t="shared" si="10"/>
        <v>4.427136708</v>
      </c>
      <c r="BI44" s="11">
        <f t="shared" si="11"/>
        <v>1.567944251</v>
      </c>
      <c r="BJ44" s="11">
        <f t="shared" si="12"/>
        <v>2.398032384</v>
      </c>
      <c r="BK44" s="11">
        <f t="shared" si="13"/>
        <v>0.8300881328</v>
      </c>
      <c r="BL44" s="11">
        <f t="shared" si="14"/>
        <v>2.029104325</v>
      </c>
      <c r="BM44" s="7">
        <v>16.0</v>
      </c>
      <c r="BN44" s="7">
        <v>8.0</v>
      </c>
      <c r="BO44" s="7">
        <v>0.0</v>
      </c>
      <c r="BP44" s="7">
        <v>0.0</v>
      </c>
      <c r="BQ44" s="7">
        <v>0.0</v>
      </c>
      <c r="BR44" s="7">
        <v>0.0</v>
      </c>
      <c r="BS44" s="9">
        <f t="shared" si="15"/>
        <v>81</v>
      </c>
      <c r="BT44" s="14">
        <v>-6.2062</v>
      </c>
      <c r="BU44" s="7">
        <v>2.0</v>
      </c>
      <c r="BV44" s="7">
        <v>2.0</v>
      </c>
      <c r="BW44" s="15">
        <f t="shared" si="16"/>
        <v>1</v>
      </c>
      <c r="BX44" s="7">
        <v>1.0</v>
      </c>
      <c r="BY44" s="7">
        <v>1.0</v>
      </c>
      <c r="BZ44" s="7">
        <v>0.0</v>
      </c>
      <c r="CA44" s="7">
        <v>5.0</v>
      </c>
      <c r="CB44" s="7">
        <v>0.0</v>
      </c>
      <c r="CC44" s="7">
        <v>0.0</v>
      </c>
      <c r="CD44" s="7">
        <v>0.0</v>
      </c>
      <c r="CE44" s="7">
        <v>1.0</v>
      </c>
      <c r="CF44" s="7">
        <v>1.0</v>
      </c>
      <c r="CG44" s="7">
        <v>2.0</v>
      </c>
      <c r="CH44" s="7">
        <v>0.0</v>
      </c>
      <c r="CI44" s="7">
        <v>6.0</v>
      </c>
      <c r="CJ44" s="7">
        <v>0.0</v>
      </c>
      <c r="CK44" s="7">
        <v>0.0</v>
      </c>
      <c r="CL44" s="15">
        <f t="shared" si="17"/>
        <v>0</v>
      </c>
      <c r="CM44" s="7">
        <v>1.0</v>
      </c>
      <c r="CN44" s="7">
        <v>0.8</v>
      </c>
      <c r="CO44" s="7">
        <v>1.8</v>
      </c>
      <c r="CP44" s="16">
        <f t="shared" si="18"/>
        <v>0.04285714286</v>
      </c>
      <c r="CQ44" s="16">
        <f t="shared" si="19"/>
        <v>0.1660176266</v>
      </c>
      <c r="CR44" s="17">
        <v>2.0</v>
      </c>
      <c r="CS44" s="14">
        <v>12.7</v>
      </c>
      <c r="CT44" s="14">
        <v>12.1</v>
      </c>
      <c r="CU44" s="14">
        <v>-0.5</v>
      </c>
      <c r="CV44" s="14">
        <v>1.3</v>
      </c>
      <c r="CW44" s="14">
        <v>1.2</v>
      </c>
      <c r="CX44" s="14">
        <v>0.9</v>
      </c>
      <c r="CY44" s="14">
        <v>3.5</v>
      </c>
      <c r="CZ44" s="18">
        <f t="shared" si="20"/>
        <v>0.08333333333</v>
      </c>
      <c r="DA44" s="18">
        <f t="shared" si="21"/>
        <v>0.3228120516</v>
      </c>
      <c r="DB44" s="14">
        <v>26.5</v>
      </c>
      <c r="DC44" s="7">
        <v>0.0</v>
      </c>
      <c r="DD44" s="7">
        <v>2.0</v>
      </c>
      <c r="DE44" s="7">
        <v>4.0</v>
      </c>
      <c r="DF44" s="7">
        <v>20.0</v>
      </c>
      <c r="DG44" s="7">
        <v>4.0</v>
      </c>
      <c r="DH44" s="7">
        <v>3.0</v>
      </c>
      <c r="DI44" s="7">
        <v>7.0</v>
      </c>
      <c r="DJ44" s="7">
        <v>10.0</v>
      </c>
      <c r="DK44" s="7">
        <v>6.0</v>
      </c>
      <c r="DL44" s="7">
        <v>1.0</v>
      </c>
      <c r="DM44" s="7">
        <v>49.0</v>
      </c>
      <c r="DN44" s="9">
        <v>1.0</v>
      </c>
      <c r="DO44" s="9">
        <v>0.0</v>
      </c>
      <c r="DP44" s="9">
        <v>0.0</v>
      </c>
      <c r="DQ44" s="8">
        <v>186.0</v>
      </c>
      <c r="DR44" s="8">
        <v>40.0</v>
      </c>
      <c r="DS44" s="8" t="s">
        <v>436</v>
      </c>
      <c r="DT44" s="19">
        <v>3.7</v>
      </c>
      <c r="DU44" s="8">
        <v>3.7</v>
      </c>
      <c r="DV44" s="8">
        <v>3.7</v>
      </c>
      <c r="DW44" s="8">
        <v>1805.0</v>
      </c>
      <c r="DX44" s="8">
        <v>0.0</v>
      </c>
      <c r="DY44" s="14">
        <f t="shared" si="22"/>
        <v>-3.20212766</v>
      </c>
    </row>
    <row r="45" ht="12.75" customHeight="1">
      <c r="A45" s="7">
        <v>16.0</v>
      </c>
      <c r="B45" s="7" t="s">
        <v>437</v>
      </c>
      <c r="C45" s="7" t="s">
        <v>438</v>
      </c>
      <c r="D45" s="7" t="s">
        <v>315</v>
      </c>
      <c r="E45" s="7" t="s">
        <v>163</v>
      </c>
      <c r="F45" s="7" t="s">
        <v>163</v>
      </c>
      <c r="G45" s="7">
        <v>75.0</v>
      </c>
      <c r="H45" s="7">
        <v>220.0</v>
      </c>
      <c r="I45" s="7" t="s">
        <v>145</v>
      </c>
      <c r="J45" s="7">
        <v>2003.0</v>
      </c>
      <c r="K45" s="7">
        <v>1.0</v>
      </c>
      <c r="L45" s="7">
        <v>16.0</v>
      </c>
      <c r="M45" s="8"/>
      <c r="N45" s="8">
        <f t="shared" si="1"/>
        <v>30</v>
      </c>
      <c r="O45" s="7" t="s">
        <v>439</v>
      </c>
      <c r="P45" s="7" t="s">
        <v>440</v>
      </c>
      <c r="Q45" s="8" t="s">
        <v>305</v>
      </c>
      <c r="R45" s="7" t="s">
        <v>305</v>
      </c>
      <c r="S45" s="9" t="s">
        <v>247</v>
      </c>
      <c r="T45" s="9">
        <v>23.0</v>
      </c>
      <c r="U45" s="9" t="s">
        <v>138</v>
      </c>
      <c r="V45" s="9" t="s">
        <v>138</v>
      </c>
      <c r="W45" s="7">
        <v>24.0</v>
      </c>
      <c r="X45" s="7">
        <v>1.0</v>
      </c>
      <c r="Y45" s="7">
        <v>5.0</v>
      </c>
      <c r="Z45" s="7">
        <v>1.0</v>
      </c>
      <c r="AA45" s="7">
        <v>6.0</v>
      </c>
      <c r="AB45" s="7">
        <v>3.0</v>
      </c>
      <c r="AC45" s="7">
        <v>27.0</v>
      </c>
      <c r="AD45" s="7">
        <v>4.0</v>
      </c>
      <c r="AE45" s="7">
        <v>12.0</v>
      </c>
      <c r="AF45" s="10">
        <f t="shared" si="2"/>
        <v>0.03703703704</v>
      </c>
      <c r="AG45" s="10">
        <f t="shared" si="3"/>
        <v>0.02325581395</v>
      </c>
      <c r="AH45" s="7">
        <v>16168.0</v>
      </c>
      <c r="AI45" s="11">
        <f t="shared" si="4"/>
        <v>11.22777778</v>
      </c>
      <c r="AJ45" s="7">
        <v>399.0</v>
      </c>
      <c r="AK45" s="11">
        <f t="shared" si="5"/>
        <v>16.625</v>
      </c>
      <c r="AL45" s="11">
        <f t="shared" si="6"/>
        <v>40.52130326</v>
      </c>
      <c r="AM45" s="12">
        <v>14.0</v>
      </c>
      <c r="AN45" s="11">
        <f t="shared" si="7"/>
        <v>3.117268679</v>
      </c>
      <c r="AO45" s="10" t="s">
        <v>441</v>
      </c>
      <c r="AP45" s="10" t="s">
        <v>435</v>
      </c>
      <c r="AQ45" s="10" t="s">
        <v>442</v>
      </c>
      <c r="AR45" s="7">
        <v>0.0</v>
      </c>
      <c r="AS45" s="7">
        <v>0.0</v>
      </c>
      <c r="AT45" s="13">
        <f t="shared" si="8"/>
        <v>0</v>
      </c>
      <c r="AU45" s="8"/>
      <c r="AV45" s="8"/>
      <c r="AW45" s="8"/>
      <c r="AX45" s="8">
        <v>0.0</v>
      </c>
      <c r="AY45" s="8"/>
      <c r="AZ45" s="8">
        <v>0.0</v>
      </c>
      <c r="BA45" s="7">
        <v>25.0</v>
      </c>
      <c r="BB45" s="7">
        <v>42.0</v>
      </c>
      <c r="BC45" s="7">
        <v>13.0</v>
      </c>
      <c r="BD45" s="7">
        <v>4.0</v>
      </c>
      <c r="BE45" s="7">
        <v>7.0</v>
      </c>
      <c r="BF45" s="7">
        <v>6.0</v>
      </c>
      <c r="BG45" s="14">
        <f t="shared" si="9"/>
        <v>5.566551212</v>
      </c>
      <c r="BH45" s="11">
        <f t="shared" si="10"/>
        <v>9.351806037</v>
      </c>
      <c r="BI45" s="11">
        <f t="shared" si="11"/>
        <v>2.89460663</v>
      </c>
      <c r="BJ45" s="11">
        <f t="shared" si="12"/>
        <v>0.890648194</v>
      </c>
      <c r="BK45" s="11">
        <f t="shared" si="13"/>
        <v>1.558634339</v>
      </c>
      <c r="BL45" s="11">
        <f t="shared" si="14"/>
        <v>1.335972291</v>
      </c>
      <c r="BM45" s="7">
        <v>9.0</v>
      </c>
      <c r="BN45" s="7">
        <v>2.0</v>
      </c>
      <c r="BO45" s="7">
        <v>1.0</v>
      </c>
      <c r="BP45" s="7">
        <v>0.0</v>
      </c>
      <c r="BQ45" s="7">
        <v>0.0</v>
      </c>
      <c r="BR45" s="7">
        <v>0.0</v>
      </c>
      <c r="BS45" s="9">
        <f t="shared" si="15"/>
        <v>65</v>
      </c>
      <c r="BT45" s="14">
        <v>-0.45030000000000003</v>
      </c>
      <c r="BW45" s="15" t="str">
        <f t="shared" si="16"/>
        <v> </v>
      </c>
      <c r="BY45" s="7">
        <v>0.0</v>
      </c>
      <c r="BZ45" s="7">
        <v>0.0</v>
      </c>
      <c r="CA45" s="7">
        <v>0.0</v>
      </c>
      <c r="CB45" s="7">
        <v>0.0</v>
      </c>
      <c r="CC45" s="7">
        <v>0.0</v>
      </c>
      <c r="CD45" s="7">
        <v>0.0</v>
      </c>
      <c r="CE45" s="7">
        <v>1.0</v>
      </c>
      <c r="CF45" s="7">
        <v>0.0</v>
      </c>
      <c r="CG45" s="7">
        <v>0.0</v>
      </c>
      <c r="CH45" s="7">
        <v>0.0</v>
      </c>
      <c r="CI45" s="7">
        <v>0.0</v>
      </c>
      <c r="CJ45" s="7">
        <v>0.0</v>
      </c>
      <c r="CK45" s="7">
        <v>0.0</v>
      </c>
      <c r="CL45" s="15">
        <f t="shared" si="17"/>
        <v>0</v>
      </c>
      <c r="CM45" s="7">
        <v>0.0</v>
      </c>
      <c r="CN45" s="7">
        <v>0.4</v>
      </c>
      <c r="CO45" s="7">
        <v>0.5</v>
      </c>
      <c r="CP45" s="16">
        <f t="shared" si="18"/>
        <v>0.02083333333</v>
      </c>
      <c r="CQ45" s="16">
        <f t="shared" si="19"/>
        <v>0.1113310242</v>
      </c>
      <c r="CR45" s="17">
        <v>3.0</v>
      </c>
      <c r="CS45" s="14">
        <v>3.9</v>
      </c>
      <c r="CT45" s="14">
        <v>3.8</v>
      </c>
      <c r="CU45" s="14">
        <v>2.7</v>
      </c>
      <c r="CV45" s="14">
        <v>0.6000000000000001</v>
      </c>
      <c r="CW45" s="14">
        <v>0.6000000000000001</v>
      </c>
      <c r="CX45" s="14">
        <v>0.0</v>
      </c>
      <c r="CY45" s="14">
        <v>1.2</v>
      </c>
      <c r="CZ45" s="18">
        <f t="shared" si="20"/>
        <v>0.05</v>
      </c>
      <c r="DA45" s="18">
        <f t="shared" si="21"/>
        <v>0.2671944582</v>
      </c>
      <c r="DB45" s="14">
        <v>28.2963</v>
      </c>
      <c r="DC45" s="7">
        <v>0.0</v>
      </c>
      <c r="DD45" s="7">
        <v>0.0</v>
      </c>
      <c r="DE45" s="7">
        <v>0.0</v>
      </c>
      <c r="DF45" s="7">
        <v>4.0</v>
      </c>
      <c r="DG45" s="7">
        <v>0.0</v>
      </c>
      <c r="DH45" s="7">
        <v>2.0</v>
      </c>
      <c r="DI45" s="7">
        <v>3.0</v>
      </c>
      <c r="DJ45" s="7">
        <v>5.0</v>
      </c>
      <c r="DK45" s="7">
        <v>3.0</v>
      </c>
      <c r="DL45" s="7">
        <v>2.0</v>
      </c>
      <c r="DM45" s="7">
        <v>12.0</v>
      </c>
      <c r="DN45" s="9">
        <v>0.0</v>
      </c>
      <c r="DO45" s="9">
        <v>0.0</v>
      </c>
      <c r="DP45" s="9">
        <v>0.0</v>
      </c>
      <c r="DQ45" s="8">
        <v>186.0</v>
      </c>
      <c r="DR45" s="8">
        <v>0.0</v>
      </c>
      <c r="DS45" s="8"/>
      <c r="DT45" s="19">
        <v>0.75</v>
      </c>
      <c r="DU45" s="8">
        <v>0.75</v>
      </c>
      <c r="DV45" s="8">
        <v>0.75</v>
      </c>
      <c r="DW45" s="8">
        <v>0.0</v>
      </c>
      <c r="DX45" s="8">
        <v>0.0</v>
      </c>
      <c r="DY45" s="14">
        <f t="shared" si="22"/>
        <v>0.7744680851</v>
      </c>
    </row>
    <row r="46" ht="12.75" customHeight="1">
      <c r="A46" s="7">
        <v>47.0</v>
      </c>
      <c r="B46" s="7" t="s">
        <v>443</v>
      </c>
      <c r="C46" s="7" t="s">
        <v>444</v>
      </c>
      <c r="E46" s="7" t="s">
        <v>203</v>
      </c>
      <c r="F46" s="7" t="s">
        <v>203</v>
      </c>
      <c r="G46" s="7">
        <v>70.0</v>
      </c>
      <c r="H46" s="7">
        <v>189.0</v>
      </c>
      <c r="I46" s="7" t="s">
        <v>145</v>
      </c>
      <c r="J46" s="7">
        <v>2012.0</v>
      </c>
      <c r="K46" s="7">
        <v>6.0</v>
      </c>
      <c r="L46" s="7">
        <v>158.0</v>
      </c>
      <c r="M46" s="8" t="s">
        <v>146</v>
      </c>
      <c r="N46" s="8">
        <f t="shared" si="1"/>
        <v>21</v>
      </c>
      <c r="O46" s="7" t="s">
        <v>445</v>
      </c>
      <c r="P46" s="7" t="s">
        <v>446</v>
      </c>
      <c r="Q46" s="8" t="s">
        <v>447</v>
      </c>
      <c r="R46" s="7" t="s">
        <v>447</v>
      </c>
      <c r="S46" s="9" t="s">
        <v>150</v>
      </c>
      <c r="T46" s="9">
        <v>3.0</v>
      </c>
      <c r="U46" s="9" t="s">
        <v>138</v>
      </c>
      <c r="V46" s="9" t="s">
        <v>138</v>
      </c>
      <c r="W46" s="7">
        <v>3.0</v>
      </c>
      <c r="X46" s="7">
        <v>0.0</v>
      </c>
      <c r="Y46" s="7">
        <v>0.0</v>
      </c>
      <c r="Z46" s="7">
        <v>0.0</v>
      </c>
      <c r="AA46" s="7">
        <v>0.0</v>
      </c>
      <c r="AB46" s="7">
        <v>0.0</v>
      </c>
      <c r="AC46" s="7">
        <v>3.0</v>
      </c>
      <c r="AD46" s="7">
        <v>1.0</v>
      </c>
      <c r="AE46" s="7">
        <v>0.0</v>
      </c>
      <c r="AF46" s="10">
        <f t="shared" si="2"/>
        <v>0</v>
      </c>
      <c r="AG46" s="10">
        <f t="shared" si="3"/>
        <v>0</v>
      </c>
      <c r="AH46" s="7">
        <v>1250.0</v>
      </c>
      <c r="AI46" s="11">
        <f t="shared" si="4"/>
        <v>6.944444444</v>
      </c>
      <c r="AJ46" s="7">
        <v>32.0</v>
      </c>
      <c r="AK46" s="11">
        <f t="shared" si="5"/>
        <v>10.66666667</v>
      </c>
      <c r="AL46" s="11">
        <f t="shared" si="6"/>
        <v>39.0625</v>
      </c>
      <c r="AM46" s="12">
        <v>0.0</v>
      </c>
      <c r="AN46" s="11">
        <f t="shared" si="7"/>
        <v>0</v>
      </c>
      <c r="AO46" s="10" t="s">
        <v>151</v>
      </c>
      <c r="AP46" s="10" t="s">
        <v>151</v>
      </c>
      <c r="AQ46" s="10" t="s">
        <v>151</v>
      </c>
      <c r="AR46" s="7">
        <v>0.0</v>
      </c>
      <c r="AS46" s="7">
        <v>0.0</v>
      </c>
      <c r="AT46" s="13">
        <f t="shared" si="8"/>
        <v>0</v>
      </c>
      <c r="AU46" s="8"/>
      <c r="AV46" s="8"/>
      <c r="AW46" s="8"/>
      <c r="AX46" s="8">
        <v>0.0</v>
      </c>
      <c r="AY46" s="8"/>
      <c r="AZ46" s="8">
        <v>0.0</v>
      </c>
      <c r="BA46" s="7">
        <v>1.0</v>
      </c>
      <c r="BB46" s="7">
        <v>7.0</v>
      </c>
      <c r="BC46" s="7">
        <v>2.0</v>
      </c>
      <c r="BD46" s="7">
        <v>1.0</v>
      </c>
      <c r="BE46" s="7">
        <v>0.0</v>
      </c>
      <c r="BF46" s="7">
        <v>0.0</v>
      </c>
      <c r="BG46" s="14">
        <f t="shared" si="9"/>
        <v>2.88</v>
      </c>
      <c r="BH46" s="11">
        <f t="shared" si="10"/>
        <v>20.16</v>
      </c>
      <c r="BI46" s="11">
        <f t="shared" si="11"/>
        <v>5.76</v>
      </c>
      <c r="BJ46" s="11">
        <f t="shared" si="12"/>
        <v>2.88</v>
      </c>
      <c r="BK46" s="11">
        <f t="shared" si="13"/>
        <v>0</v>
      </c>
      <c r="BL46" s="11">
        <f t="shared" si="14"/>
        <v>0</v>
      </c>
      <c r="BM46" s="7">
        <v>0.0</v>
      </c>
      <c r="BN46" s="7">
        <v>0.0</v>
      </c>
      <c r="BO46" s="7">
        <v>0.0</v>
      </c>
      <c r="BP46" s="7">
        <v>0.0</v>
      </c>
      <c r="BQ46" s="7">
        <v>0.0</v>
      </c>
      <c r="BR46" s="7">
        <v>0.0</v>
      </c>
      <c r="BS46" s="9">
        <f t="shared" si="15"/>
        <v>9</v>
      </c>
      <c r="BT46" s="14">
        <v>-0.0393</v>
      </c>
      <c r="BW46" s="15" t="str">
        <f t="shared" si="16"/>
        <v> </v>
      </c>
      <c r="BY46" s="7">
        <v>0.0</v>
      </c>
      <c r="BZ46" s="7">
        <v>0.0</v>
      </c>
      <c r="CA46" s="7">
        <v>0.0</v>
      </c>
      <c r="CB46" s="7">
        <v>0.0</v>
      </c>
      <c r="CC46" s="7">
        <v>0.0</v>
      </c>
      <c r="CD46" s="7">
        <v>0.0</v>
      </c>
      <c r="CE46" s="7">
        <v>0.0</v>
      </c>
      <c r="CF46" s="7">
        <v>0.0</v>
      </c>
      <c r="CG46" s="7">
        <v>0.0</v>
      </c>
      <c r="CH46" s="7">
        <v>0.0</v>
      </c>
      <c r="CI46" s="7">
        <v>0.0</v>
      </c>
      <c r="CJ46" s="7">
        <v>0.0</v>
      </c>
      <c r="CK46" s="7">
        <v>0.0</v>
      </c>
      <c r="CL46" s="15">
        <f t="shared" si="17"/>
        <v>0</v>
      </c>
      <c r="CM46" s="7">
        <v>-0.1</v>
      </c>
      <c r="CN46" s="7">
        <v>0.0</v>
      </c>
      <c r="CO46" s="7">
        <v>0.0</v>
      </c>
      <c r="CP46" s="16">
        <f t="shared" si="18"/>
        <v>0</v>
      </c>
      <c r="CQ46" s="16">
        <f t="shared" si="19"/>
        <v>0</v>
      </c>
      <c r="CR46" s="17">
        <v>3.0</v>
      </c>
      <c r="CS46" s="14">
        <v>0.2</v>
      </c>
      <c r="CT46" s="14">
        <v>0.2</v>
      </c>
      <c r="CU46" s="14">
        <v>0.0</v>
      </c>
      <c r="CV46" s="14">
        <v>-0.1</v>
      </c>
      <c r="CW46" s="14">
        <v>0.0</v>
      </c>
      <c r="CX46" s="14">
        <v>0.0</v>
      </c>
      <c r="CY46" s="14">
        <v>0.0</v>
      </c>
      <c r="CZ46" s="18">
        <f t="shared" si="20"/>
        <v>0</v>
      </c>
      <c r="DA46" s="18">
        <f t="shared" si="21"/>
        <v>0</v>
      </c>
      <c r="DB46" s="14">
        <v>46.6667</v>
      </c>
      <c r="DC46" s="7">
        <v>0.0</v>
      </c>
      <c r="DD46" s="7">
        <v>0.0</v>
      </c>
      <c r="DE46" s="7">
        <v>0.0</v>
      </c>
      <c r="DF46" s="7">
        <v>1.0</v>
      </c>
      <c r="DG46" s="7">
        <v>0.0</v>
      </c>
      <c r="DH46" s="7">
        <v>0.0</v>
      </c>
      <c r="DI46" s="7">
        <v>0.0</v>
      </c>
      <c r="DJ46" s="7">
        <v>2.0</v>
      </c>
      <c r="DK46" s="7">
        <v>0.0</v>
      </c>
      <c r="DL46" s="7">
        <v>0.0</v>
      </c>
      <c r="DM46" s="7">
        <v>1.0</v>
      </c>
      <c r="DN46" s="9">
        <v>0.0</v>
      </c>
      <c r="DO46" s="9">
        <v>0.0</v>
      </c>
      <c r="DP46" s="9">
        <v>0.0</v>
      </c>
      <c r="DQ46" s="8">
        <v>3.0</v>
      </c>
      <c r="DR46" s="8">
        <v>0.0</v>
      </c>
      <c r="DS46" s="8"/>
      <c r="DT46" s="19">
        <v>0.6930000000000001</v>
      </c>
      <c r="DU46" s="8">
        <v>0.776</v>
      </c>
      <c r="DV46" s="8">
        <v>0.015</v>
      </c>
      <c r="DW46" s="8">
        <v>0.0</v>
      </c>
      <c r="DX46" s="8">
        <v>0.233</v>
      </c>
      <c r="DY46" s="14">
        <f t="shared" si="22"/>
        <v>-0.01304049417</v>
      </c>
    </row>
    <row r="47" ht="12.75" customHeight="1">
      <c r="A47" s="7">
        <v>29.0</v>
      </c>
      <c r="B47" s="7" t="s">
        <v>448</v>
      </c>
      <c r="C47" s="7" t="s">
        <v>303</v>
      </c>
      <c r="D47" s="7" t="s">
        <v>162</v>
      </c>
      <c r="E47" s="7" t="s">
        <v>163</v>
      </c>
      <c r="F47" s="7" t="s">
        <v>163</v>
      </c>
      <c r="G47" s="7">
        <v>76.0</v>
      </c>
      <c r="H47" s="7">
        <v>223.0</v>
      </c>
      <c r="I47" s="7" t="s">
        <v>133</v>
      </c>
      <c r="J47" s="7">
        <v>2004.0</v>
      </c>
      <c r="K47" s="7">
        <v>2.0</v>
      </c>
      <c r="L47" s="7">
        <v>41.0</v>
      </c>
      <c r="M47" s="8"/>
      <c r="N47" s="8">
        <f t="shared" si="1"/>
        <v>29</v>
      </c>
      <c r="O47" s="7" t="s">
        <v>449</v>
      </c>
      <c r="P47" s="7" t="s">
        <v>450</v>
      </c>
      <c r="Q47" s="8" t="s">
        <v>222</v>
      </c>
      <c r="R47" s="7" t="s">
        <v>222</v>
      </c>
      <c r="S47" s="9" t="s">
        <v>159</v>
      </c>
      <c r="T47" s="9">
        <v>25.0</v>
      </c>
      <c r="U47" s="9" t="s">
        <v>138</v>
      </c>
      <c r="V47" s="9" t="s">
        <v>138</v>
      </c>
      <c r="W47" s="7">
        <v>25.0</v>
      </c>
      <c r="X47" s="7">
        <v>0.0</v>
      </c>
      <c r="Y47" s="7">
        <v>2.0</v>
      </c>
      <c r="Z47" s="7">
        <v>1.0</v>
      </c>
      <c r="AA47" s="7">
        <v>2.0</v>
      </c>
      <c r="AB47" s="7">
        <v>-5.0</v>
      </c>
      <c r="AC47" s="7">
        <v>21.0</v>
      </c>
      <c r="AD47" s="7">
        <v>11.0</v>
      </c>
      <c r="AE47" s="7">
        <v>12.0</v>
      </c>
      <c r="AF47" s="10">
        <f t="shared" si="2"/>
        <v>0</v>
      </c>
      <c r="AG47" s="10">
        <f t="shared" si="3"/>
        <v>0</v>
      </c>
      <c r="AH47" s="7">
        <v>14682.0</v>
      </c>
      <c r="AI47" s="11">
        <f t="shared" si="4"/>
        <v>9.788</v>
      </c>
      <c r="AJ47" s="7">
        <v>349.0</v>
      </c>
      <c r="AK47" s="11">
        <f t="shared" si="5"/>
        <v>13.96</v>
      </c>
      <c r="AL47" s="11">
        <f t="shared" si="6"/>
        <v>42.06876791</v>
      </c>
      <c r="AM47" s="12">
        <v>24.0</v>
      </c>
      <c r="AN47" s="11">
        <f t="shared" si="7"/>
        <v>5.884756845</v>
      </c>
      <c r="AO47" s="10" t="s">
        <v>151</v>
      </c>
      <c r="AP47" s="10" t="s">
        <v>192</v>
      </c>
      <c r="AQ47" s="10" t="s">
        <v>192</v>
      </c>
      <c r="AR47" s="7">
        <v>2.0</v>
      </c>
      <c r="AS47" s="7">
        <v>0.0</v>
      </c>
      <c r="AT47" s="13">
        <f t="shared" si="8"/>
        <v>1</v>
      </c>
      <c r="AU47" s="8"/>
      <c r="AV47" s="8"/>
      <c r="AW47" s="8">
        <v>1.0</v>
      </c>
      <c r="AX47" s="8">
        <v>1.0</v>
      </c>
      <c r="AY47" s="8">
        <v>1.0</v>
      </c>
      <c r="AZ47" s="8">
        <v>1.0</v>
      </c>
      <c r="BA47" s="7">
        <v>52.0</v>
      </c>
      <c r="BB47" s="7">
        <v>58.0</v>
      </c>
      <c r="BC47" s="7">
        <v>10.0</v>
      </c>
      <c r="BD47" s="7">
        <v>11.0</v>
      </c>
      <c r="BE47" s="7">
        <v>7.0</v>
      </c>
      <c r="BF47" s="7">
        <v>4.0</v>
      </c>
      <c r="BG47" s="14">
        <f t="shared" si="9"/>
        <v>12.7503065</v>
      </c>
      <c r="BH47" s="11">
        <f t="shared" si="10"/>
        <v>14.22149571</v>
      </c>
      <c r="BI47" s="11">
        <f t="shared" si="11"/>
        <v>2.451982019</v>
      </c>
      <c r="BJ47" s="11">
        <f t="shared" si="12"/>
        <v>2.697180221</v>
      </c>
      <c r="BK47" s="11">
        <f t="shared" si="13"/>
        <v>1.716387413</v>
      </c>
      <c r="BL47" s="11">
        <f t="shared" si="14"/>
        <v>0.9807928075</v>
      </c>
      <c r="BM47" s="7">
        <v>2.0</v>
      </c>
      <c r="BN47" s="7">
        <v>1.0</v>
      </c>
      <c r="BO47" s="7">
        <v>0.0</v>
      </c>
      <c r="BP47" s="7">
        <v>0.0</v>
      </c>
      <c r="BQ47" s="7">
        <v>0.0</v>
      </c>
      <c r="BR47" s="7">
        <v>0.0</v>
      </c>
      <c r="BS47" s="9">
        <f t="shared" si="15"/>
        <v>70</v>
      </c>
      <c r="BT47" s="14">
        <v>1.5814</v>
      </c>
      <c r="BW47" s="15" t="str">
        <f t="shared" si="16"/>
        <v> </v>
      </c>
      <c r="BY47" s="7">
        <v>0.0</v>
      </c>
      <c r="BZ47" s="7">
        <v>0.0</v>
      </c>
      <c r="CA47" s="7">
        <v>0.0</v>
      </c>
      <c r="CB47" s="7">
        <v>0.0</v>
      </c>
      <c r="CC47" s="7">
        <v>0.0</v>
      </c>
      <c r="CD47" s="7">
        <v>0.0</v>
      </c>
      <c r="CE47" s="7">
        <v>0.0</v>
      </c>
      <c r="CF47" s="7">
        <v>0.0</v>
      </c>
      <c r="CG47" s="7">
        <v>0.0</v>
      </c>
      <c r="CH47" s="7">
        <v>0.0</v>
      </c>
      <c r="CI47" s="7">
        <v>0.0</v>
      </c>
      <c r="CJ47" s="7">
        <v>0.0</v>
      </c>
      <c r="CK47" s="7">
        <v>0.0</v>
      </c>
      <c r="CL47" s="15">
        <f t="shared" si="17"/>
        <v>0</v>
      </c>
      <c r="CM47" s="7">
        <v>-0.5</v>
      </c>
      <c r="CN47" s="7">
        <v>0.1</v>
      </c>
      <c r="CO47" s="7">
        <v>-0.4</v>
      </c>
      <c r="CP47" s="16">
        <f t="shared" si="18"/>
        <v>-0.016</v>
      </c>
      <c r="CQ47" s="16">
        <f t="shared" si="19"/>
        <v>-0.09807928075</v>
      </c>
      <c r="CR47" s="17">
        <v>3.0</v>
      </c>
      <c r="CS47" s="14">
        <v>4.6</v>
      </c>
      <c r="CT47" s="14">
        <v>4.5</v>
      </c>
      <c r="CU47" s="14">
        <v>-5.3</v>
      </c>
      <c r="CV47" s="14">
        <v>-1.4</v>
      </c>
      <c r="CW47" s="14">
        <v>0.0</v>
      </c>
      <c r="CX47" s="14">
        <v>0.0</v>
      </c>
      <c r="CY47" s="14">
        <v>-1.4</v>
      </c>
      <c r="CZ47" s="18">
        <f t="shared" si="20"/>
        <v>-0.056</v>
      </c>
      <c r="DA47" s="18">
        <f t="shared" si="21"/>
        <v>-0.3432774826</v>
      </c>
      <c r="DB47" s="14">
        <v>30.8095</v>
      </c>
      <c r="DC47" s="7">
        <v>0.0</v>
      </c>
      <c r="DD47" s="7">
        <v>0.0</v>
      </c>
      <c r="DE47" s="7">
        <v>0.0</v>
      </c>
      <c r="DF47" s="7">
        <v>11.0</v>
      </c>
      <c r="DG47" s="7">
        <v>1.0</v>
      </c>
      <c r="DH47" s="7">
        <v>0.0</v>
      </c>
      <c r="DI47" s="7">
        <v>2.0</v>
      </c>
      <c r="DJ47" s="7">
        <v>4.0</v>
      </c>
      <c r="DK47" s="7">
        <v>0.0</v>
      </c>
      <c r="DL47" s="7">
        <v>0.0</v>
      </c>
      <c r="DM47" s="7">
        <v>14.0</v>
      </c>
      <c r="DN47" s="9">
        <v>0.0</v>
      </c>
      <c r="DO47" s="9">
        <v>0.0</v>
      </c>
      <c r="DP47" s="9">
        <v>0.0</v>
      </c>
      <c r="DQ47" s="8">
        <v>186.0</v>
      </c>
      <c r="DR47" s="8">
        <v>0.0</v>
      </c>
      <c r="DS47" s="8"/>
      <c r="DT47" s="19">
        <v>4.5</v>
      </c>
      <c r="DU47" s="8">
        <v>4.0</v>
      </c>
      <c r="DV47" s="8">
        <v>3.417</v>
      </c>
      <c r="DW47" s="8">
        <v>0.0</v>
      </c>
      <c r="DX47" s="8">
        <v>0.0</v>
      </c>
      <c r="DY47" s="14">
        <f t="shared" si="22"/>
        <v>-7.5</v>
      </c>
    </row>
    <row r="48" ht="12.75" customHeight="1">
      <c r="A48" s="7">
        <v>55.0</v>
      </c>
      <c r="B48" s="7" t="s">
        <v>451</v>
      </c>
      <c r="C48" s="7" t="s">
        <v>314</v>
      </c>
      <c r="D48" s="7" t="s">
        <v>315</v>
      </c>
      <c r="E48" s="7" t="s">
        <v>163</v>
      </c>
      <c r="F48" s="7" t="s">
        <v>163</v>
      </c>
      <c r="G48" s="7">
        <v>70.0</v>
      </c>
      <c r="H48" s="7">
        <v>187.0</v>
      </c>
      <c r="I48" s="7" t="s">
        <v>145</v>
      </c>
      <c r="J48" s="7">
        <v>2006.0</v>
      </c>
      <c r="K48" s="7">
        <v>5.0</v>
      </c>
      <c r="L48" s="7">
        <v>147.0</v>
      </c>
      <c r="M48" s="8"/>
      <c r="N48" s="8">
        <f t="shared" si="1"/>
        <v>27</v>
      </c>
      <c r="O48" s="7" t="s">
        <v>452</v>
      </c>
      <c r="P48" s="7" t="s">
        <v>453</v>
      </c>
      <c r="Q48" s="8" t="s">
        <v>297</v>
      </c>
      <c r="R48" s="7" t="s">
        <v>297</v>
      </c>
      <c r="S48" s="9" t="s">
        <v>174</v>
      </c>
      <c r="T48" s="9">
        <v>51.0</v>
      </c>
      <c r="U48" s="9" t="s">
        <v>138</v>
      </c>
      <c r="V48" s="9" t="s">
        <v>138</v>
      </c>
      <c r="W48" s="7">
        <v>51.0</v>
      </c>
      <c r="X48" s="7">
        <v>0.0</v>
      </c>
      <c r="Y48" s="7">
        <v>7.0</v>
      </c>
      <c r="Z48" s="7">
        <v>3.0</v>
      </c>
      <c r="AA48" s="7">
        <v>7.0</v>
      </c>
      <c r="AB48" s="7">
        <v>-11.0</v>
      </c>
      <c r="AC48" s="7">
        <v>61.0</v>
      </c>
      <c r="AD48" s="7">
        <v>15.0</v>
      </c>
      <c r="AE48" s="7">
        <v>40.0</v>
      </c>
      <c r="AF48" s="10">
        <f t="shared" si="2"/>
        <v>0</v>
      </c>
      <c r="AG48" s="10">
        <f t="shared" si="3"/>
        <v>0</v>
      </c>
      <c r="AH48" s="7">
        <v>51296.0</v>
      </c>
      <c r="AI48" s="11">
        <f t="shared" si="4"/>
        <v>16.76339869</v>
      </c>
      <c r="AJ48" s="7">
        <v>1232.0</v>
      </c>
      <c r="AK48" s="11">
        <f t="shared" si="5"/>
        <v>24.15686275</v>
      </c>
      <c r="AL48" s="11">
        <f t="shared" si="6"/>
        <v>41.63636364</v>
      </c>
      <c r="AM48" s="12">
        <v>41.0</v>
      </c>
      <c r="AN48" s="11">
        <f t="shared" si="7"/>
        <v>2.877417342</v>
      </c>
      <c r="AO48" s="10" t="s">
        <v>151</v>
      </c>
      <c r="AP48" s="10" t="s">
        <v>239</v>
      </c>
      <c r="AQ48" s="10" t="s">
        <v>239</v>
      </c>
      <c r="AR48" s="7">
        <v>0.0</v>
      </c>
      <c r="AS48" s="7">
        <v>0.0</v>
      </c>
      <c r="AT48" s="13">
        <f t="shared" si="8"/>
        <v>0</v>
      </c>
      <c r="AU48" s="8"/>
      <c r="AV48" s="8"/>
      <c r="AW48" s="8"/>
      <c r="AX48" s="8">
        <v>0.0</v>
      </c>
      <c r="AY48" s="8"/>
      <c r="AZ48" s="8">
        <v>0.0</v>
      </c>
      <c r="BA48" s="7">
        <v>96.0</v>
      </c>
      <c r="BB48" s="7">
        <v>124.0</v>
      </c>
      <c r="BC48" s="7">
        <v>41.0</v>
      </c>
      <c r="BD48" s="7">
        <v>15.0</v>
      </c>
      <c r="BE48" s="7">
        <v>18.0</v>
      </c>
      <c r="BF48" s="7">
        <v>8.0</v>
      </c>
      <c r="BG48" s="14">
        <f t="shared" si="9"/>
        <v>6.737367436</v>
      </c>
      <c r="BH48" s="11">
        <f t="shared" si="10"/>
        <v>8.702432938</v>
      </c>
      <c r="BI48" s="11">
        <f t="shared" si="11"/>
        <v>2.877417342</v>
      </c>
      <c r="BJ48" s="11">
        <f t="shared" si="12"/>
        <v>1.052713662</v>
      </c>
      <c r="BK48" s="11">
        <f t="shared" si="13"/>
        <v>1.263256394</v>
      </c>
      <c r="BL48" s="11">
        <f t="shared" si="14"/>
        <v>0.5614472863</v>
      </c>
      <c r="BM48" s="7">
        <v>22.0</v>
      </c>
      <c r="BN48" s="7">
        <v>11.0</v>
      </c>
      <c r="BO48" s="7">
        <v>0.0</v>
      </c>
      <c r="BP48" s="7">
        <v>0.0</v>
      </c>
      <c r="BQ48" s="7">
        <v>0.0</v>
      </c>
      <c r="BR48" s="7">
        <v>0.0</v>
      </c>
      <c r="BS48" s="9">
        <f t="shared" si="15"/>
        <v>187</v>
      </c>
      <c r="BT48" s="14">
        <v>1.5689000000000002</v>
      </c>
      <c r="BW48" s="15" t="str">
        <f t="shared" si="16"/>
        <v> </v>
      </c>
      <c r="BY48" s="7">
        <v>0.0</v>
      </c>
      <c r="BZ48" s="7">
        <v>0.0</v>
      </c>
      <c r="CA48" s="7">
        <v>0.0</v>
      </c>
      <c r="CB48" s="7">
        <v>0.0</v>
      </c>
      <c r="CC48" s="7">
        <v>0.0</v>
      </c>
      <c r="CD48" s="7">
        <v>0.0</v>
      </c>
      <c r="CE48" s="7">
        <v>0.0</v>
      </c>
      <c r="CF48" s="7">
        <v>0.0</v>
      </c>
      <c r="CG48" s="7">
        <v>0.0</v>
      </c>
      <c r="CH48" s="7">
        <v>0.0</v>
      </c>
      <c r="CI48" s="7">
        <v>0.0</v>
      </c>
      <c r="CJ48" s="7">
        <v>0.0</v>
      </c>
      <c r="CK48" s="7">
        <v>0.0</v>
      </c>
      <c r="CL48" s="15">
        <f t="shared" si="17"/>
        <v>0</v>
      </c>
      <c r="CM48" s="7">
        <v>-0.30000000000000004</v>
      </c>
      <c r="CN48" s="7">
        <v>1.2</v>
      </c>
      <c r="CO48" s="7">
        <v>0.9</v>
      </c>
      <c r="CP48" s="16">
        <f t="shared" si="18"/>
        <v>0.01764705882</v>
      </c>
      <c r="CQ48" s="16">
        <f t="shared" si="19"/>
        <v>0.06316281971</v>
      </c>
      <c r="CR48" s="17">
        <v>3.0</v>
      </c>
      <c r="CS48" s="14">
        <v>15.8</v>
      </c>
      <c r="CT48" s="14">
        <v>18.4</v>
      </c>
      <c r="CU48" s="14">
        <v>-3.4</v>
      </c>
      <c r="CV48" s="14">
        <v>-1.3</v>
      </c>
      <c r="CW48" s="14">
        <v>0.9</v>
      </c>
      <c r="CX48" s="14">
        <v>0.0</v>
      </c>
      <c r="CY48" s="14">
        <v>-0.4</v>
      </c>
      <c r="CZ48" s="18">
        <f t="shared" si="20"/>
        <v>-0.007843137255</v>
      </c>
      <c r="DA48" s="18">
        <f t="shared" si="21"/>
        <v>-0.02807236432</v>
      </c>
      <c r="DB48" s="14">
        <v>56.8525</v>
      </c>
      <c r="DC48" s="7">
        <v>0.0</v>
      </c>
      <c r="DD48" s="7">
        <v>1.0</v>
      </c>
      <c r="DE48" s="7">
        <v>1.0</v>
      </c>
      <c r="DF48" s="7">
        <v>13.0</v>
      </c>
      <c r="DG48" s="7">
        <v>3.0</v>
      </c>
      <c r="DH48" s="7">
        <v>1.0</v>
      </c>
      <c r="DI48" s="7">
        <v>20.0</v>
      </c>
      <c r="DJ48" s="7">
        <v>6.0</v>
      </c>
      <c r="DK48" s="7">
        <v>0.0</v>
      </c>
      <c r="DL48" s="7">
        <v>0.0</v>
      </c>
      <c r="DM48" s="7">
        <v>31.0</v>
      </c>
      <c r="DN48" s="9">
        <v>0.0</v>
      </c>
      <c r="DO48" s="9">
        <v>0.0</v>
      </c>
      <c r="DP48" s="9">
        <v>1.0</v>
      </c>
      <c r="DQ48" s="8">
        <v>144.0</v>
      </c>
      <c r="DR48" s="8">
        <v>2.0</v>
      </c>
      <c r="DS48" s="8" t="s">
        <v>210</v>
      </c>
      <c r="DT48" s="19">
        <v>0.6000000000000001</v>
      </c>
      <c r="DU48" s="8">
        <v>0.6000000000000001</v>
      </c>
      <c r="DV48" s="8">
        <v>0.465</v>
      </c>
      <c r="DW48" s="8">
        <v>15.0</v>
      </c>
      <c r="DX48" s="8">
        <v>0.0</v>
      </c>
      <c r="DY48" s="14">
        <f t="shared" si="22"/>
        <v>-0.4833905285</v>
      </c>
    </row>
    <row r="49" ht="12.75" customHeight="1">
      <c r="A49" s="7">
        <v>2.0</v>
      </c>
      <c r="B49" s="7" t="s">
        <v>454</v>
      </c>
      <c r="C49" s="7" t="s">
        <v>455</v>
      </c>
      <c r="D49" s="7" t="s">
        <v>162</v>
      </c>
      <c r="E49" s="7" t="s">
        <v>163</v>
      </c>
      <c r="F49" s="7" t="s">
        <v>163</v>
      </c>
      <c r="G49" s="7">
        <v>73.0</v>
      </c>
      <c r="H49" s="7">
        <v>200.0</v>
      </c>
      <c r="I49" s="7" t="s">
        <v>145</v>
      </c>
      <c r="J49" s="7">
        <v>2001.0</v>
      </c>
      <c r="K49" s="7">
        <v>5.0</v>
      </c>
      <c r="L49" s="7">
        <v>151.0</v>
      </c>
      <c r="M49" s="8"/>
      <c r="N49" s="8">
        <f t="shared" si="1"/>
        <v>34</v>
      </c>
      <c r="O49" s="7" t="s">
        <v>456</v>
      </c>
      <c r="P49" s="7" t="s">
        <v>457</v>
      </c>
      <c r="Q49" s="7" t="s">
        <v>458</v>
      </c>
      <c r="R49" s="7" t="s">
        <v>458</v>
      </c>
      <c r="S49" s="8" t="s">
        <v>174</v>
      </c>
      <c r="T49" s="8">
        <v>71.0</v>
      </c>
      <c r="U49" s="8" t="s">
        <v>138</v>
      </c>
      <c r="V49" s="8" t="s">
        <v>138</v>
      </c>
      <c r="W49" s="7">
        <v>71.0</v>
      </c>
      <c r="X49" s="7">
        <v>4.0</v>
      </c>
      <c r="Y49" s="7">
        <v>11.0</v>
      </c>
      <c r="Z49" s="7">
        <v>7.0</v>
      </c>
      <c r="AA49" s="7">
        <v>15.0</v>
      </c>
      <c r="AB49" s="7">
        <v>-7.0</v>
      </c>
      <c r="AC49" s="7">
        <v>109.0</v>
      </c>
      <c r="AD49" s="7">
        <v>56.0</v>
      </c>
      <c r="AE49" s="7">
        <v>84.0</v>
      </c>
      <c r="AF49" s="10">
        <f t="shared" si="2"/>
        <v>0.03669724771</v>
      </c>
      <c r="AG49" s="10">
        <f t="shared" si="3"/>
        <v>0.01606425703</v>
      </c>
      <c r="AH49" s="7">
        <v>89506.0</v>
      </c>
      <c r="AI49" s="11">
        <f t="shared" si="4"/>
        <v>21.01079812</v>
      </c>
      <c r="AJ49" s="7">
        <v>1800.0</v>
      </c>
      <c r="AK49" s="11">
        <f t="shared" si="5"/>
        <v>25.35211268</v>
      </c>
      <c r="AL49" s="11">
        <f t="shared" si="6"/>
        <v>49.72555556</v>
      </c>
      <c r="AM49" s="12">
        <v>82.0</v>
      </c>
      <c r="AN49" s="11">
        <f t="shared" si="7"/>
        <v>3.29810292</v>
      </c>
      <c r="AO49" s="10" t="s">
        <v>459</v>
      </c>
      <c r="AP49" s="10" t="s">
        <v>405</v>
      </c>
      <c r="AQ49" s="10" t="s">
        <v>460</v>
      </c>
      <c r="AR49" s="7">
        <v>0.0</v>
      </c>
      <c r="AS49" s="7">
        <v>0.0</v>
      </c>
      <c r="AT49" s="13">
        <f t="shared" si="8"/>
        <v>0</v>
      </c>
      <c r="AU49" s="8"/>
      <c r="AV49" s="8"/>
      <c r="AW49" s="8"/>
      <c r="AX49" s="8">
        <v>0.0</v>
      </c>
      <c r="AY49" s="8"/>
      <c r="AZ49" s="8">
        <v>0.0</v>
      </c>
      <c r="BA49" s="7">
        <v>77.0</v>
      </c>
      <c r="BB49" s="7">
        <v>152.0</v>
      </c>
      <c r="BC49" s="7">
        <v>108.0</v>
      </c>
      <c r="BD49" s="7">
        <v>56.0</v>
      </c>
      <c r="BE49" s="7">
        <v>51.0</v>
      </c>
      <c r="BF49" s="7">
        <v>13.0</v>
      </c>
      <c r="BG49" s="14">
        <f t="shared" si="9"/>
        <v>3.096999084</v>
      </c>
      <c r="BH49" s="11">
        <f t="shared" si="10"/>
        <v>6.113556633</v>
      </c>
      <c r="BI49" s="11">
        <f t="shared" si="11"/>
        <v>4.343842871</v>
      </c>
      <c r="BJ49" s="11">
        <f t="shared" si="12"/>
        <v>2.25236297</v>
      </c>
      <c r="BK49" s="11">
        <f t="shared" si="13"/>
        <v>2.051259133</v>
      </c>
      <c r="BL49" s="11">
        <f t="shared" si="14"/>
        <v>0.5228699752</v>
      </c>
      <c r="BM49" s="7">
        <v>99.0</v>
      </c>
      <c r="BN49" s="7">
        <v>27.0</v>
      </c>
      <c r="BO49" s="7">
        <v>5.0</v>
      </c>
      <c r="BP49" s="7">
        <v>1.0</v>
      </c>
      <c r="BQ49" s="7">
        <v>1.0</v>
      </c>
      <c r="BR49" s="7">
        <v>0.0</v>
      </c>
      <c r="BS49" s="9">
        <f t="shared" si="15"/>
        <v>364</v>
      </c>
      <c r="BT49" s="14">
        <v>-3.1668</v>
      </c>
      <c r="BW49" s="15" t="str">
        <f t="shared" si="16"/>
        <v> </v>
      </c>
      <c r="BY49" s="7">
        <v>0.0</v>
      </c>
      <c r="BZ49" s="7">
        <v>0.0</v>
      </c>
      <c r="CA49" s="7">
        <v>1.0</v>
      </c>
      <c r="CB49" s="7">
        <v>1.0</v>
      </c>
      <c r="CC49" s="7">
        <v>0.0</v>
      </c>
      <c r="CD49" s="7">
        <v>0.0</v>
      </c>
      <c r="CE49" s="7">
        <v>2.0</v>
      </c>
      <c r="CF49" s="7">
        <v>1.0</v>
      </c>
      <c r="CG49" s="7">
        <v>0.0</v>
      </c>
      <c r="CH49" s="7">
        <v>0.0</v>
      </c>
      <c r="CI49" s="7">
        <v>1.0</v>
      </c>
      <c r="CJ49" s="7">
        <v>0.0</v>
      </c>
      <c r="CK49" s="7">
        <v>0.0</v>
      </c>
      <c r="CL49" s="15">
        <f t="shared" si="17"/>
        <v>0</v>
      </c>
      <c r="CM49" s="7">
        <v>0.30000000000000004</v>
      </c>
      <c r="CN49" s="7">
        <v>3.3</v>
      </c>
      <c r="CO49" s="7">
        <v>3.6</v>
      </c>
      <c r="CP49" s="16">
        <f t="shared" si="18"/>
        <v>0.05070422535</v>
      </c>
      <c r="CQ49" s="16">
        <f t="shared" si="19"/>
        <v>0.1447947624</v>
      </c>
      <c r="CR49" s="17">
        <v>5.0</v>
      </c>
      <c r="CS49" s="14">
        <v>29.8</v>
      </c>
      <c r="CT49" s="14">
        <v>32.6</v>
      </c>
      <c r="CU49" s="14">
        <v>-8.5</v>
      </c>
      <c r="CV49" s="14">
        <v>-1.1</v>
      </c>
      <c r="CW49" s="14">
        <v>3.6</v>
      </c>
      <c r="CX49" s="14">
        <v>0.0</v>
      </c>
      <c r="CY49" s="14">
        <v>2.5</v>
      </c>
      <c r="CZ49" s="18">
        <f t="shared" si="20"/>
        <v>0.03521126761</v>
      </c>
      <c r="DA49" s="18">
        <f t="shared" si="21"/>
        <v>0.1005519183</v>
      </c>
      <c r="DB49" s="14">
        <v>54.7156</v>
      </c>
      <c r="DC49" s="7">
        <v>0.0</v>
      </c>
      <c r="DD49" s="7">
        <v>3.0</v>
      </c>
      <c r="DE49" s="7">
        <v>0.0</v>
      </c>
      <c r="DF49" s="7">
        <v>53.0</v>
      </c>
      <c r="DG49" s="7">
        <v>5.0</v>
      </c>
      <c r="DH49" s="7">
        <v>0.0</v>
      </c>
      <c r="DI49" s="7">
        <v>51.0</v>
      </c>
      <c r="DJ49" s="7">
        <v>7.0</v>
      </c>
      <c r="DK49" s="7">
        <v>6.0</v>
      </c>
      <c r="DL49" s="7">
        <v>0.0</v>
      </c>
      <c r="DM49" s="7">
        <v>40.0</v>
      </c>
      <c r="DN49" s="9">
        <v>0.0</v>
      </c>
      <c r="DO49" s="9">
        <v>1.0</v>
      </c>
      <c r="DP49" s="9">
        <v>1.0</v>
      </c>
      <c r="DQ49" s="8">
        <v>186.0</v>
      </c>
      <c r="DR49" s="8">
        <v>11.0</v>
      </c>
      <c r="DS49" s="8" t="s">
        <v>461</v>
      </c>
      <c r="DT49" s="19">
        <v>2.5</v>
      </c>
      <c r="DU49" s="7">
        <v>4.6</v>
      </c>
      <c r="DV49" s="7">
        <v>4.6</v>
      </c>
      <c r="DW49" s="8">
        <v>617.0</v>
      </c>
      <c r="DX49" s="7">
        <v>0.0</v>
      </c>
      <c r="DY49" s="14">
        <f t="shared" si="22"/>
        <v>-6.117021277</v>
      </c>
    </row>
    <row r="50" ht="12.75" customHeight="1">
      <c r="A50" s="7">
        <v>3.0</v>
      </c>
      <c r="B50" s="7" t="s">
        <v>462</v>
      </c>
      <c r="C50" s="7" t="s">
        <v>463</v>
      </c>
      <c r="D50" s="7" t="s">
        <v>162</v>
      </c>
      <c r="E50" s="7" t="s">
        <v>163</v>
      </c>
      <c r="F50" s="7" t="s">
        <v>163</v>
      </c>
      <c r="G50" s="7">
        <v>73.0</v>
      </c>
      <c r="H50" s="7">
        <v>190.0</v>
      </c>
      <c r="I50" s="7" t="s">
        <v>133</v>
      </c>
      <c r="J50" s="7">
        <v>2013.0</v>
      </c>
      <c r="K50" s="7">
        <v>2.0</v>
      </c>
      <c r="L50" s="7">
        <v>32.0</v>
      </c>
      <c r="M50" s="8" t="s">
        <v>146</v>
      </c>
      <c r="N50" s="8">
        <f t="shared" si="1"/>
        <v>20</v>
      </c>
      <c r="O50" s="7" t="s">
        <v>464</v>
      </c>
      <c r="P50" s="7" t="s">
        <v>465</v>
      </c>
      <c r="Q50" s="8" t="s">
        <v>166</v>
      </c>
      <c r="R50" s="7" t="s">
        <v>166</v>
      </c>
      <c r="S50" s="9" t="s">
        <v>174</v>
      </c>
      <c r="T50" s="9">
        <v>31.0</v>
      </c>
      <c r="U50" s="9" t="s">
        <v>138</v>
      </c>
      <c r="V50" s="9" t="s">
        <v>138</v>
      </c>
      <c r="W50" s="7">
        <v>31.0</v>
      </c>
      <c r="X50" s="7">
        <v>1.0</v>
      </c>
      <c r="Y50" s="7">
        <v>2.0</v>
      </c>
      <c r="Z50" s="7">
        <v>0.0</v>
      </c>
      <c r="AA50" s="7">
        <v>3.0</v>
      </c>
      <c r="AB50" s="7">
        <v>-2.0</v>
      </c>
      <c r="AC50" s="7">
        <v>21.0</v>
      </c>
      <c r="AD50" s="7">
        <v>14.0</v>
      </c>
      <c r="AE50" s="7">
        <v>12.0</v>
      </c>
      <c r="AF50" s="10">
        <f t="shared" si="2"/>
        <v>0.04761904762</v>
      </c>
      <c r="AG50" s="10">
        <f t="shared" si="3"/>
        <v>0.02127659574</v>
      </c>
      <c r="AH50" s="7">
        <v>24816.0</v>
      </c>
      <c r="AI50" s="11">
        <f t="shared" si="4"/>
        <v>13.34193548</v>
      </c>
      <c r="AJ50" s="7">
        <v>579.0</v>
      </c>
      <c r="AK50" s="11">
        <f t="shared" si="5"/>
        <v>18.67741935</v>
      </c>
      <c r="AL50" s="11">
        <f t="shared" si="6"/>
        <v>42.86010363</v>
      </c>
      <c r="AM50" s="12">
        <v>0.0</v>
      </c>
      <c r="AN50" s="11">
        <f t="shared" si="7"/>
        <v>0</v>
      </c>
      <c r="AO50" s="10" t="s">
        <v>466</v>
      </c>
      <c r="AP50" s="10" t="s">
        <v>467</v>
      </c>
      <c r="AQ50" s="10" t="s">
        <v>176</v>
      </c>
      <c r="AR50" s="7">
        <v>0.0</v>
      </c>
      <c r="AS50" s="7">
        <v>0.0</v>
      </c>
      <c r="AT50" s="13">
        <f t="shared" si="8"/>
        <v>0</v>
      </c>
      <c r="AU50" s="8"/>
      <c r="AV50" s="8"/>
      <c r="AW50" s="8"/>
      <c r="AX50" s="8">
        <v>0.0</v>
      </c>
      <c r="AY50" s="8"/>
      <c r="AZ50" s="8">
        <v>0.0</v>
      </c>
      <c r="BA50" s="7">
        <v>39.0</v>
      </c>
      <c r="BB50" s="7">
        <v>17.0</v>
      </c>
      <c r="BC50" s="7">
        <v>17.0</v>
      </c>
      <c r="BD50" s="7">
        <v>14.0</v>
      </c>
      <c r="BE50" s="7">
        <v>8.0</v>
      </c>
      <c r="BF50" s="7">
        <v>4.0</v>
      </c>
      <c r="BG50" s="14">
        <f t="shared" si="9"/>
        <v>5.657640232</v>
      </c>
      <c r="BH50" s="11">
        <f t="shared" si="10"/>
        <v>2.46615087</v>
      </c>
      <c r="BI50" s="11">
        <f t="shared" si="11"/>
        <v>2.46615087</v>
      </c>
      <c r="BJ50" s="11">
        <f t="shared" si="12"/>
        <v>2.030947776</v>
      </c>
      <c r="BK50" s="11">
        <f t="shared" si="13"/>
        <v>1.160541586</v>
      </c>
      <c r="BL50" s="11">
        <f t="shared" si="14"/>
        <v>0.580270793</v>
      </c>
      <c r="BM50" s="7">
        <v>16.0</v>
      </c>
      <c r="BN50" s="7">
        <v>8.0</v>
      </c>
      <c r="BO50" s="7">
        <v>0.0</v>
      </c>
      <c r="BP50" s="7">
        <v>0.0</v>
      </c>
      <c r="BQ50" s="7">
        <v>0.0</v>
      </c>
      <c r="BR50" s="7">
        <v>0.0</v>
      </c>
      <c r="BS50" s="9">
        <f t="shared" si="15"/>
        <v>50</v>
      </c>
      <c r="BT50" s="14">
        <v>-4.2291</v>
      </c>
      <c r="BW50" s="15" t="str">
        <f t="shared" si="16"/>
        <v> </v>
      </c>
      <c r="BY50" s="7">
        <v>0.0</v>
      </c>
      <c r="BZ50" s="7">
        <v>0.0</v>
      </c>
      <c r="CA50" s="7">
        <v>0.0</v>
      </c>
      <c r="CB50" s="7">
        <v>0.0</v>
      </c>
      <c r="CC50" s="7">
        <v>0.0</v>
      </c>
      <c r="CD50" s="7">
        <v>0.0</v>
      </c>
      <c r="CE50" s="7">
        <v>0.0</v>
      </c>
      <c r="CF50" s="7">
        <v>0.0</v>
      </c>
      <c r="CG50" s="7">
        <v>0.0</v>
      </c>
      <c r="CH50" s="7">
        <v>0.0</v>
      </c>
      <c r="CI50" s="7">
        <v>1.0</v>
      </c>
      <c r="CJ50" s="7">
        <v>0.0</v>
      </c>
      <c r="CK50" s="7">
        <v>0.0</v>
      </c>
      <c r="CL50" s="15">
        <f t="shared" si="17"/>
        <v>0</v>
      </c>
      <c r="CM50" s="7">
        <v>-0.1</v>
      </c>
      <c r="CN50" s="7">
        <v>0.7</v>
      </c>
      <c r="CO50" s="7">
        <v>0.7</v>
      </c>
      <c r="CP50" s="16">
        <f t="shared" si="18"/>
        <v>0.02258064516</v>
      </c>
      <c r="CQ50" s="16">
        <f t="shared" si="19"/>
        <v>0.1015473888</v>
      </c>
      <c r="CR50" s="17">
        <v>0.0</v>
      </c>
      <c r="CS50" s="14">
        <v>5.7</v>
      </c>
      <c r="CT50" s="14">
        <v>6.7</v>
      </c>
      <c r="CU50" s="14">
        <v>-0.9</v>
      </c>
      <c r="CV50" s="14">
        <v>-0.1</v>
      </c>
      <c r="CW50" s="14">
        <v>0.30000000000000004</v>
      </c>
      <c r="CX50" s="14">
        <v>0.0</v>
      </c>
      <c r="CY50" s="14">
        <v>0.2</v>
      </c>
      <c r="CZ50" s="18">
        <f t="shared" si="20"/>
        <v>0.006451612903</v>
      </c>
      <c r="DA50" s="18">
        <f t="shared" si="21"/>
        <v>0.02901353965</v>
      </c>
      <c r="DB50" s="14">
        <v>54.9048</v>
      </c>
      <c r="DC50" s="7">
        <v>0.0</v>
      </c>
      <c r="DD50" s="7">
        <v>0.0</v>
      </c>
      <c r="DE50" s="7">
        <v>1.0</v>
      </c>
      <c r="DF50" s="7">
        <v>13.0</v>
      </c>
      <c r="DG50" s="7">
        <v>0.0</v>
      </c>
      <c r="DH50" s="7">
        <v>0.0</v>
      </c>
      <c r="DI50" s="7">
        <v>3.0</v>
      </c>
      <c r="DJ50" s="7">
        <v>6.0</v>
      </c>
      <c r="DK50" s="7">
        <v>0.0</v>
      </c>
      <c r="DL50" s="7">
        <v>0.0</v>
      </c>
      <c r="DM50" s="7">
        <v>12.0</v>
      </c>
      <c r="DN50" s="9">
        <v>0.0</v>
      </c>
      <c r="DO50" s="9">
        <v>0.0</v>
      </c>
      <c r="DP50" s="9">
        <v>0.0</v>
      </c>
      <c r="DQ50" s="8">
        <v>88.0</v>
      </c>
      <c r="DR50" s="8">
        <v>7.0</v>
      </c>
      <c r="DS50" s="8" t="s">
        <v>468</v>
      </c>
      <c r="DT50" s="19">
        <v>0.865</v>
      </c>
      <c r="DU50" s="8">
        <v>0.874</v>
      </c>
      <c r="DV50" s="8">
        <v>0.40800000000000003</v>
      </c>
      <c r="DW50" s="8">
        <v>80.0</v>
      </c>
      <c r="DX50" s="8">
        <v>0.06</v>
      </c>
      <c r="DY50" s="14">
        <f t="shared" si="22"/>
        <v>-0.1144360558</v>
      </c>
    </row>
    <row r="51" ht="12.75" customHeight="1">
      <c r="A51" s="7">
        <v>2.0</v>
      </c>
      <c r="B51" s="7" t="s">
        <v>469</v>
      </c>
      <c r="C51" s="7" t="s">
        <v>470</v>
      </c>
      <c r="D51" s="7" t="s">
        <v>311</v>
      </c>
      <c r="E51" s="7" t="s">
        <v>132</v>
      </c>
      <c r="F51" s="7" t="s">
        <v>132</v>
      </c>
      <c r="G51" s="7">
        <v>73.0</v>
      </c>
      <c r="H51" s="7">
        <v>210.0</v>
      </c>
      <c r="I51" s="7" t="s">
        <v>133</v>
      </c>
      <c r="J51" s="7">
        <v>2010.0</v>
      </c>
      <c r="K51" s="7">
        <v>6.0</v>
      </c>
      <c r="L51" s="7">
        <v>168.0</v>
      </c>
      <c r="M51" s="8" t="s">
        <v>146</v>
      </c>
      <c r="N51" s="8">
        <f t="shared" si="1"/>
        <v>25</v>
      </c>
      <c r="O51" s="7" t="s">
        <v>471</v>
      </c>
      <c r="P51" s="7" t="s">
        <v>472</v>
      </c>
      <c r="Q51" s="8" t="s">
        <v>254</v>
      </c>
      <c r="R51" s="7" t="s">
        <v>254</v>
      </c>
      <c r="S51" s="9" t="s">
        <v>174</v>
      </c>
      <c r="T51" s="9">
        <v>27.0</v>
      </c>
      <c r="U51" s="9" t="s">
        <v>138</v>
      </c>
      <c r="V51" s="9" t="s">
        <v>138</v>
      </c>
      <c r="W51" s="7">
        <v>28.0</v>
      </c>
      <c r="X51" s="7">
        <v>1.0</v>
      </c>
      <c r="Y51" s="7">
        <v>5.0</v>
      </c>
      <c r="Z51" s="7">
        <v>1.0</v>
      </c>
      <c r="AA51" s="7">
        <v>6.0</v>
      </c>
      <c r="AB51" s="7">
        <v>0.0</v>
      </c>
      <c r="AC51" s="7">
        <v>19.0</v>
      </c>
      <c r="AD51" s="7">
        <v>11.0</v>
      </c>
      <c r="AE51" s="7">
        <v>11.0</v>
      </c>
      <c r="AF51" s="10">
        <f t="shared" si="2"/>
        <v>0.05263157895</v>
      </c>
      <c r="AG51" s="10">
        <f t="shared" si="3"/>
        <v>0.0243902439</v>
      </c>
      <c r="AH51" s="7">
        <v>20385.0</v>
      </c>
      <c r="AI51" s="11">
        <f t="shared" si="4"/>
        <v>12.13392857</v>
      </c>
      <c r="AJ51" s="7">
        <v>472.0</v>
      </c>
      <c r="AK51" s="11">
        <f t="shared" si="5"/>
        <v>16.85714286</v>
      </c>
      <c r="AL51" s="11">
        <f t="shared" si="6"/>
        <v>43.18855932</v>
      </c>
      <c r="AM51" s="12">
        <v>13.0</v>
      </c>
      <c r="AN51" s="11">
        <f t="shared" si="7"/>
        <v>2.29580574</v>
      </c>
      <c r="AO51" s="10" t="s">
        <v>473</v>
      </c>
      <c r="AP51" s="10" t="s">
        <v>474</v>
      </c>
      <c r="AQ51" s="10" t="s">
        <v>475</v>
      </c>
      <c r="AR51" s="7">
        <v>0.0</v>
      </c>
      <c r="AS51" s="7">
        <v>0.0</v>
      </c>
      <c r="AT51" s="13">
        <f t="shared" si="8"/>
        <v>0</v>
      </c>
      <c r="AU51" s="8"/>
      <c r="AV51" s="8"/>
      <c r="AW51" s="8"/>
      <c r="AX51" s="8">
        <v>0.0</v>
      </c>
      <c r="AY51" s="8"/>
      <c r="AZ51" s="8">
        <v>0.0</v>
      </c>
      <c r="BA51" s="7">
        <v>21.0</v>
      </c>
      <c r="BB51" s="7">
        <v>62.0</v>
      </c>
      <c r="BC51" s="7">
        <v>41.0</v>
      </c>
      <c r="BD51" s="7">
        <v>11.0</v>
      </c>
      <c r="BE51" s="7">
        <v>8.0</v>
      </c>
      <c r="BF51" s="7">
        <v>2.0</v>
      </c>
      <c r="BG51" s="14">
        <f t="shared" si="9"/>
        <v>3.708609272</v>
      </c>
      <c r="BH51" s="11">
        <f t="shared" si="10"/>
        <v>10.94922737</v>
      </c>
      <c r="BI51" s="11">
        <f t="shared" si="11"/>
        <v>7.240618102</v>
      </c>
      <c r="BJ51" s="11">
        <f t="shared" si="12"/>
        <v>1.942604857</v>
      </c>
      <c r="BK51" s="11">
        <f t="shared" si="13"/>
        <v>1.412803532</v>
      </c>
      <c r="BL51" s="11">
        <f t="shared" si="14"/>
        <v>0.353200883</v>
      </c>
      <c r="BM51" s="7">
        <v>19.0</v>
      </c>
      <c r="BN51" s="7">
        <v>7.0</v>
      </c>
      <c r="BO51" s="7">
        <v>1.0</v>
      </c>
      <c r="BP51" s="7">
        <v>0.0</v>
      </c>
      <c r="BQ51" s="7">
        <v>0.0</v>
      </c>
      <c r="BR51" s="7">
        <v>0.0</v>
      </c>
      <c r="BS51" s="9">
        <f t="shared" si="15"/>
        <v>123</v>
      </c>
      <c r="BT51" s="14">
        <v>0.5565</v>
      </c>
      <c r="BW51" s="15" t="str">
        <f t="shared" si="16"/>
        <v> </v>
      </c>
      <c r="BY51" s="7">
        <v>0.0</v>
      </c>
      <c r="BZ51" s="7">
        <v>0.0</v>
      </c>
      <c r="CA51" s="7">
        <v>0.0</v>
      </c>
      <c r="CB51" s="7">
        <v>0.0</v>
      </c>
      <c r="CC51" s="7">
        <v>0.0</v>
      </c>
      <c r="CD51" s="7">
        <v>0.0</v>
      </c>
      <c r="CE51" s="7">
        <v>0.0</v>
      </c>
      <c r="CF51" s="7">
        <v>0.0</v>
      </c>
      <c r="CG51" s="7">
        <v>0.0</v>
      </c>
      <c r="CH51" s="7">
        <v>0.0</v>
      </c>
      <c r="CI51" s="7">
        <v>1.0</v>
      </c>
      <c r="CJ51" s="7">
        <v>0.0</v>
      </c>
      <c r="CK51" s="7">
        <v>0.0</v>
      </c>
      <c r="CL51" s="15">
        <f t="shared" si="17"/>
        <v>0</v>
      </c>
      <c r="CM51" s="7">
        <v>0.4</v>
      </c>
      <c r="CN51" s="7">
        <v>0.8</v>
      </c>
      <c r="CO51" s="7">
        <v>1.1</v>
      </c>
      <c r="CP51" s="16">
        <f t="shared" si="18"/>
        <v>0.03928571429</v>
      </c>
      <c r="CQ51" s="16">
        <f t="shared" si="19"/>
        <v>0.1942604857</v>
      </c>
      <c r="CR51" s="17">
        <v>4.0</v>
      </c>
      <c r="CS51" s="14">
        <v>5.7</v>
      </c>
      <c r="CT51" s="14">
        <v>6.4</v>
      </c>
      <c r="CU51" s="14">
        <v>0.0</v>
      </c>
      <c r="CV51" s="14">
        <v>1.0</v>
      </c>
      <c r="CW51" s="14">
        <v>0.7</v>
      </c>
      <c r="CX51" s="14">
        <v>0.0</v>
      </c>
      <c r="CY51" s="14">
        <v>1.7000000000000002</v>
      </c>
      <c r="CZ51" s="18">
        <f t="shared" si="20"/>
        <v>0.06071428571</v>
      </c>
      <c r="DA51" s="18">
        <f t="shared" si="21"/>
        <v>0.3002207506</v>
      </c>
      <c r="DB51" s="14">
        <v>43.6316</v>
      </c>
      <c r="DC51" s="7">
        <v>0.0</v>
      </c>
      <c r="DD51" s="7">
        <v>0.0</v>
      </c>
      <c r="DE51" s="7">
        <v>1.0</v>
      </c>
      <c r="DF51" s="7">
        <v>10.0</v>
      </c>
      <c r="DG51" s="7">
        <v>1.0</v>
      </c>
      <c r="DH51" s="7">
        <v>0.0</v>
      </c>
      <c r="DI51" s="7">
        <v>7.0</v>
      </c>
      <c r="DJ51" s="7">
        <v>2.0</v>
      </c>
      <c r="DK51" s="7">
        <v>1.0</v>
      </c>
      <c r="DL51" s="7">
        <v>0.0</v>
      </c>
      <c r="DM51" s="7">
        <v>8.0</v>
      </c>
      <c r="DN51" s="9">
        <v>0.0</v>
      </c>
      <c r="DO51" s="9">
        <v>0.0</v>
      </c>
      <c r="DP51" s="9">
        <v>0.0</v>
      </c>
      <c r="DQ51" s="8">
        <v>186.0</v>
      </c>
      <c r="DR51" s="8">
        <v>9.0</v>
      </c>
      <c r="DS51" s="8" t="s">
        <v>249</v>
      </c>
      <c r="DT51" s="19">
        <v>0.665</v>
      </c>
      <c r="DU51" s="8">
        <v>0.665</v>
      </c>
      <c r="DV51" s="8">
        <v>0.666</v>
      </c>
      <c r="DW51" s="8">
        <v>73.0</v>
      </c>
      <c r="DX51" s="8">
        <v>0.0</v>
      </c>
      <c r="DY51" s="14">
        <f t="shared" si="22"/>
        <v>1.453191489</v>
      </c>
    </row>
    <row r="52" ht="12.75" customHeight="1">
      <c r="A52" s="7">
        <v>28.0</v>
      </c>
      <c r="B52" s="7" t="s">
        <v>476</v>
      </c>
      <c r="C52" s="7" t="s">
        <v>477</v>
      </c>
      <c r="E52" s="7" t="s">
        <v>478</v>
      </c>
      <c r="F52" s="7" t="s">
        <v>478</v>
      </c>
      <c r="G52" s="7">
        <v>72.0</v>
      </c>
      <c r="H52" s="7">
        <v>177.0</v>
      </c>
      <c r="I52" s="7" t="s">
        <v>145</v>
      </c>
      <c r="J52" s="7">
        <v>2013.0</v>
      </c>
      <c r="K52" s="7">
        <v>3.0</v>
      </c>
      <c r="L52" s="7">
        <v>89.0</v>
      </c>
      <c r="M52" s="8" t="s">
        <v>146</v>
      </c>
      <c r="N52" s="8">
        <f t="shared" si="1"/>
        <v>20</v>
      </c>
      <c r="O52" s="7" t="s">
        <v>479</v>
      </c>
      <c r="P52" s="7" t="s">
        <v>480</v>
      </c>
      <c r="Q52" s="8" t="s">
        <v>182</v>
      </c>
      <c r="R52" s="7" t="s">
        <v>182</v>
      </c>
      <c r="S52" s="9" t="s">
        <v>247</v>
      </c>
      <c r="T52" s="9">
        <v>12.0</v>
      </c>
      <c r="U52" s="9" t="s">
        <v>138</v>
      </c>
      <c r="V52" s="9" t="s">
        <v>138</v>
      </c>
      <c r="W52" s="7">
        <v>12.0</v>
      </c>
      <c r="X52" s="7">
        <v>4.0</v>
      </c>
      <c r="Y52" s="7">
        <v>4.0</v>
      </c>
      <c r="Z52" s="7">
        <v>2.0</v>
      </c>
      <c r="AA52" s="7">
        <v>8.0</v>
      </c>
      <c r="AB52" s="7">
        <v>6.0</v>
      </c>
      <c r="AC52" s="7">
        <v>25.0</v>
      </c>
      <c r="AD52" s="7">
        <v>7.0</v>
      </c>
      <c r="AE52" s="7">
        <v>12.0</v>
      </c>
      <c r="AF52" s="10">
        <f t="shared" si="2"/>
        <v>0.16</v>
      </c>
      <c r="AG52" s="10">
        <f t="shared" si="3"/>
        <v>0.09090909091</v>
      </c>
      <c r="AH52" s="7">
        <v>11503.0</v>
      </c>
      <c r="AI52" s="11">
        <f t="shared" si="4"/>
        <v>15.97638889</v>
      </c>
      <c r="AJ52" s="7">
        <v>239.0</v>
      </c>
      <c r="AK52" s="11">
        <f t="shared" si="5"/>
        <v>19.91666667</v>
      </c>
      <c r="AL52" s="11">
        <f t="shared" si="6"/>
        <v>48.12970711</v>
      </c>
      <c r="AM52" s="12">
        <v>18.0</v>
      </c>
      <c r="AN52" s="11">
        <f t="shared" si="7"/>
        <v>5.633313049</v>
      </c>
      <c r="AO52" s="10" t="s">
        <v>176</v>
      </c>
      <c r="AP52" s="10" t="s">
        <v>176</v>
      </c>
      <c r="AQ52" s="10" t="s">
        <v>200</v>
      </c>
      <c r="AR52" s="7">
        <v>0.0</v>
      </c>
      <c r="AS52" s="7">
        <v>0.0</v>
      </c>
      <c r="AT52" s="13">
        <f t="shared" si="8"/>
        <v>0</v>
      </c>
      <c r="AU52" s="8"/>
      <c r="AV52" s="8"/>
      <c r="AW52" s="8"/>
      <c r="AX52" s="8">
        <v>0.0</v>
      </c>
      <c r="AY52" s="8"/>
      <c r="AZ52" s="8">
        <v>0.0</v>
      </c>
      <c r="BA52" s="7">
        <v>8.0</v>
      </c>
      <c r="BB52" s="7">
        <v>9.0</v>
      </c>
      <c r="BC52" s="7">
        <v>5.0</v>
      </c>
      <c r="BD52" s="7">
        <v>7.0</v>
      </c>
      <c r="BE52" s="7">
        <v>6.0</v>
      </c>
      <c r="BF52" s="7">
        <v>6.0</v>
      </c>
      <c r="BG52" s="14">
        <f t="shared" si="9"/>
        <v>2.503694688</v>
      </c>
      <c r="BH52" s="11">
        <f t="shared" si="10"/>
        <v>2.816656524</v>
      </c>
      <c r="BI52" s="11">
        <f t="shared" si="11"/>
        <v>1.56480918</v>
      </c>
      <c r="BJ52" s="11">
        <f t="shared" si="12"/>
        <v>2.190732852</v>
      </c>
      <c r="BK52" s="11">
        <f t="shared" si="13"/>
        <v>1.877771016</v>
      </c>
      <c r="BL52" s="11">
        <f t="shared" si="14"/>
        <v>1.877771016</v>
      </c>
      <c r="BM52" s="7">
        <v>0.0</v>
      </c>
      <c r="BN52" s="7">
        <v>0.0</v>
      </c>
      <c r="BO52" s="7">
        <v>0.0</v>
      </c>
      <c r="BP52" s="7">
        <v>0.0</v>
      </c>
      <c r="BQ52" s="7">
        <v>0.0</v>
      </c>
      <c r="BR52" s="7">
        <v>0.0</v>
      </c>
      <c r="BS52" s="9">
        <f t="shared" si="15"/>
        <v>14</v>
      </c>
      <c r="BT52" s="14">
        <v>4.8561</v>
      </c>
      <c r="BU52" s="7">
        <v>1.0</v>
      </c>
      <c r="BV52" s="7">
        <v>0.0</v>
      </c>
      <c r="BW52" s="15">
        <f t="shared" si="16"/>
        <v>0</v>
      </c>
      <c r="BX52" s="7">
        <v>0.0</v>
      </c>
      <c r="BY52" s="7">
        <v>0.0</v>
      </c>
      <c r="BZ52" s="7">
        <v>0.0</v>
      </c>
      <c r="CA52" s="7">
        <v>1.0</v>
      </c>
      <c r="CB52" s="7">
        <v>0.0</v>
      </c>
      <c r="CC52" s="7">
        <v>0.0</v>
      </c>
      <c r="CD52" s="7">
        <v>0.0</v>
      </c>
      <c r="CE52" s="7">
        <v>0.0</v>
      </c>
      <c r="CF52" s="7">
        <v>3.0</v>
      </c>
      <c r="CG52" s="7">
        <v>0.0</v>
      </c>
      <c r="CH52" s="7">
        <v>0.0</v>
      </c>
      <c r="CI52" s="7">
        <v>1.0</v>
      </c>
      <c r="CJ52" s="7">
        <v>0.0</v>
      </c>
      <c r="CK52" s="7">
        <v>0.0</v>
      </c>
      <c r="CL52" s="15">
        <f t="shared" si="17"/>
        <v>0</v>
      </c>
      <c r="CM52" s="7">
        <v>0.8</v>
      </c>
      <c r="CN52" s="7">
        <v>0.5</v>
      </c>
      <c r="CO52" s="7">
        <v>1.3</v>
      </c>
      <c r="CP52" s="16">
        <f t="shared" si="18"/>
        <v>0.1083333333</v>
      </c>
      <c r="CQ52" s="16">
        <f t="shared" si="19"/>
        <v>0.4068503869</v>
      </c>
      <c r="CR52" s="17">
        <v>4.0</v>
      </c>
      <c r="CS52" s="14">
        <v>4.2</v>
      </c>
      <c r="CT52" s="14">
        <v>3.2</v>
      </c>
      <c r="CU52" s="14">
        <v>7.3</v>
      </c>
      <c r="CV52" s="14">
        <v>1.7000000000000002</v>
      </c>
      <c r="CW52" s="14">
        <v>0.8</v>
      </c>
      <c r="CX52" s="14">
        <v>-0.2</v>
      </c>
      <c r="CY52" s="14">
        <v>2.2</v>
      </c>
      <c r="CZ52" s="18">
        <f t="shared" si="20"/>
        <v>0.1833333333</v>
      </c>
      <c r="DA52" s="18">
        <f t="shared" si="21"/>
        <v>0.6885160393</v>
      </c>
      <c r="DB52" s="14">
        <v>25.84</v>
      </c>
      <c r="DC52" s="7">
        <v>0.0</v>
      </c>
      <c r="DD52" s="7">
        <v>1.0</v>
      </c>
      <c r="DE52" s="7">
        <v>0.0</v>
      </c>
      <c r="DF52" s="7">
        <v>6.0</v>
      </c>
      <c r="DG52" s="7">
        <v>1.0</v>
      </c>
      <c r="DH52" s="7">
        <v>0.0</v>
      </c>
      <c r="DI52" s="7">
        <v>1.0</v>
      </c>
      <c r="DJ52" s="7">
        <v>14.0</v>
      </c>
      <c r="DK52" s="7">
        <v>1.0</v>
      </c>
      <c r="DL52" s="7">
        <v>0.0</v>
      </c>
      <c r="DM52" s="7">
        <v>8.0</v>
      </c>
      <c r="DN52" s="9">
        <v>1.0</v>
      </c>
      <c r="DO52" s="9">
        <v>0.0</v>
      </c>
      <c r="DP52" s="9">
        <v>0.0</v>
      </c>
      <c r="DQ52" s="8">
        <v>24.0</v>
      </c>
      <c r="DR52" s="8">
        <v>0.0</v>
      </c>
      <c r="DS52" s="8"/>
      <c r="DT52" s="19">
        <v>0.6930000000000001</v>
      </c>
      <c r="DU52" s="8">
        <v>0.678</v>
      </c>
      <c r="DV52" s="8">
        <v>0.111</v>
      </c>
      <c r="DW52" s="8">
        <v>0.0</v>
      </c>
      <c r="DX52" s="8">
        <v>0.28300000000000003</v>
      </c>
      <c r="DY52" s="14">
        <f t="shared" si="22"/>
        <v>2.114824983</v>
      </c>
    </row>
    <row r="53" ht="12.75" customHeight="1">
      <c r="A53" s="7">
        <v>27.0</v>
      </c>
      <c r="B53" s="7" t="s">
        <v>481</v>
      </c>
      <c r="C53" s="7" t="s">
        <v>270</v>
      </c>
      <c r="D53" s="7" t="s">
        <v>271</v>
      </c>
      <c r="E53" s="7" t="s">
        <v>132</v>
      </c>
      <c r="F53" s="7" t="s">
        <v>132</v>
      </c>
      <c r="G53" s="7">
        <v>78.0</v>
      </c>
      <c r="H53" s="7">
        <v>218.0</v>
      </c>
      <c r="I53" s="7" t="s">
        <v>145</v>
      </c>
      <c r="J53" s="7">
        <v>2010.0</v>
      </c>
      <c r="K53" s="7">
        <v>1.0</v>
      </c>
      <c r="L53" s="7">
        <v>19.0</v>
      </c>
      <c r="M53" s="8"/>
      <c r="N53" s="8">
        <f t="shared" si="1"/>
        <v>23</v>
      </c>
      <c r="O53" s="7" t="s">
        <v>482</v>
      </c>
      <c r="P53" s="7" t="s">
        <v>483</v>
      </c>
      <c r="Q53" s="8" t="s">
        <v>325</v>
      </c>
      <c r="R53" s="7" t="s">
        <v>325</v>
      </c>
      <c r="S53" s="9" t="s">
        <v>150</v>
      </c>
      <c r="T53" s="9">
        <v>67.0</v>
      </c>
      <c r="U53" s="9" t="s">
        <v>138</v>
      </c>
      <c r="V53" s="9" t="s">
        <v>138</v>
      </c>
      <c r="W53" s="7">
        <v>67.0</v>
      </c>
      <c r="X53" s="7">
        <v>15.0</v>
      </c>
      <c r="Y53" s="7">
        <v>19.0</v>
      </c>
      <c r="Z53" s="7">
        <v>14.0</v>
      </c>
      <c r="AA53" s="7">
        <v>34.0</v>
      </c>
      <c r="AB53" s="7">
        <v>-8.0</v>
      </c>
      <c r="AC53" s="7">
        <v>171.0</v>
      </c>
      <c r="AD53" s="7">
        <v>49.0</v>
      </c>
      <c r="AE53" s="7">
        <v>54.0</v>
      </c>
      <c r="AF53" s="10">
        <f t="shared" si="2"/>
        <v>0.08771929825</v>
      </c>
      <c r="AG53" s="10">
        <f t="shared" si="3"/>
        <v>0.05474452555</v>
      </c>
      <c r="AH53" s="7">
        <v>62350.0</v>
      </c>
      <c r="AI53" s="11">
        <f t="shared" si="4"/>
        <v>15.50995025</v>
      </c>
      <c r="AJ53" s="7">
        <v>1306.0</v>
      </c>
      <c r="AK53" s="11">
        <f t="shared" si="5"/>
        <v>19.49253731</v>
      </c>
      <c r="AL53" s="11">
        <f t="shared" si="6"/>
        <v>47.74119449</v>
      </c>
      <c r="AM53" s="12">
        <v>120.0</v>
      </c>
      <c r="AN53" s="11">
        <f t="shared" si="7"/>
        <v>6.928628709</v>
      </c>
      <c r="AO53" s="10" t="s">
        <v>460</v>
      </c>
      <c r="AP53" s="10" t="s">
        <v>484</v>
      </c>
      <c r="AQ53" s="10" t="s">
        <v>485</v>
      </c>
      <c r="AR53" s="7">
        <v>449.0</v>
      </c>
      <c r="AS53" s="7">
        <v>419.0</v>
      </c>
      <c r="AT53" s="13">
        <f t="shared" si="8"/>
        <v>0.517281106</v>
      </c>
      <c r="AU53" s="9">
        <v>16.0</v>
      </c>
      <c r="AV53" s="9">
        <v>5.0</v>
      </c>
      <c r="AW53" s="9">
        <v>589.0</v>
      </c>
      <c r="AX53" s="9">
        <v>303.0</v>
      </c>
      <c r="AY53" s="9">
        <v>279.0</v>
      </c>
      <c r="AZ53" s="9">
        <v>146.0</v>
      </c>
      <c r="BA53" s="7">
        <v>58.0</v>
      </c>
      <c r="BB53" s="7">
        <v>87.0</v>
      </c>
      <c r="BC53" s="7">
        <v>28.0</v>
      </c>
      <c r="BD53" s="7">
        <v>49.0</v>
      </c>
      <c r="BE53" s="7">
        <v>26.0</v>
      </c>
      <c r="BF53" s="7">
        <v>25.0</v>
      </c>
      <c r="BG53" s="14">
        <f t="shared" si="9"/>
        <v>3.348837209</v>
      </c>
      <c r="BH53" s="11">
        <f t="shared" si="10"/>
        <v>5.023255814</v>
      </c>
      <c r="BI53" s="11">
        <f t="shared" si="11"/>
        <v>1.616680032</v>
      </c>
      <c r="BJ53" s="11">
        <f t="shared" si="12"/>
        <v>2.829190056</v>
      </c>
      <c r="BK53" s="11">
        <f t="shared" si="13"/>
        <v>1.501202887</v>
      </c>
      <c r="BL53" s="11">
        <f t="shared" si="14"/>
        <v>1.443464314</v>
      </c>
      <c r="BM53" s="7">
        <v>41.0</v>
      </c>
      <c r="BN53" s="7">
        <v>13.0</v>
      </c>
      <c r="BO53" s="7">
        <v>1.0</v>
      </c>
      <c r="BP53" s="7">
        <v>1.0</v>
      </c>
      <c r="BQ53" s="7">
        <v>0.0</v>
      </c>
      <c r="BR53" s="7">
        <v>0.0</v>
      </c>
      <c r="BS53" s="9">
        <f t="shared" si="15"/>
        <v>157</v>
      </c>
      <c r="BT53" s="14">
        <v>-0.5943</v>
      </c>
      <c r="BU53" s="7">
        <v>7.0</v>
      </c>
      <c r="BV53" s="7">
        <v>4.0</v>
      </c>
      <c r="BW53" s="15">
        <f t="shared" si="16"/>
        <v>0.5714285714</v>
      </c>
      <c r="BX53" s="7">
        <v>1.0</v>
      </c>
      <c r="BY53" s="7">
        <v>5.0</v>
      </c>
      <c r="BZ53" s="7">
        <v>0.0</v>
      </c>
      <c r="CA53" s="7">
        <v>3.0</v>
      </c>
      <c r="CB53" s="7">
        <v>0.0</v>
      </c>
      <c r="CC53" s="7">
        <v>0.0</v>
      </c>
      <c r="CD53" s="7">
        <v>0.0</v>
      </c>
      <c r="CE53" s="7">
        <v>1.0</v>
      </c>
      <c r="CF53" s="7">
        <v>4.0</v>
      </c>
      <c r="CG53" s="7">
        <v>1.0</v>
      </c>
      <c r="CH53" s="7">
        <v>0.0</v>
      </c>
      <c r="CI53" s="7">
        <v>9.0</v>
      </c>
      <c r="CJ53" s="7">
        <v>0.0</v>
      </c>
      <c r="CK53" s="7">
        <v>0.0</v>
      </c>
      <c r="CL53" s="15">
        <f t="shared" si="17"/>
        <v>0</v>
      </c>
      <c r="CM53" s="7">
        <v>2.7</v>
      </c>
      <c r="CN53" s="7">
        <v>0.7</v>
      </c>
      <c r="CO53" s="7">
        <v>3.4</v>
      </c>
      <c r="CP53" s="16">
        <f t="shared" si="18"/>
        <v>0.05074626866</v>
      </c>
      <c r="CQ53" s="16">
        <f t="shared" si="19"/>
        <v>0.1963111468</v>
      </c>
      <c r="CR53" s="17">
        <v>4.0</v>
      </c>
      <c r="CS53" s="14">
        <v>26.2</v>
      </c>
      <c r="CT53" s="14">
        <v>20.6</v>
      </c>
      <c r="CU53" s="14">
        <v>-13.1</v>
      </c>
      <c r="CV53" s="14">
        <v>3.1</v>
      </c>
      <c r="CW53" s="14">
        <v>0.4</v>
      </c>
      <c r="CX53" s="14">
        <v>1.2</v>
      </c>
      <c r="CY53" s="14">
        <v>4.8</v>
      </c>
      <c r="CZ53" s="18">
        <f t="shared" si="20"/>
        <v>0.07164179104</v>
      </c>
      <c r="DA53" s="18">
        <f t="shared" si="21"/>
        <v>0.2771451484</v>
      </c>
      <c r="DB53" s="14">
        <v>28.1637</v>
      </c>
      <c r="DC53" s="7">
        <v>0.0</v>
      </c>
      <c r="DD53" s="7">
        <v>3.0</v>
      </c>
      <c r="DE53" s="7">
        <v>2.0</v>
      </c>
      <c r="DF53" s="7">
        <v>44.0</v>
      </c>
      <c r="DG53" s="7">
        <v>20.0</v>
      </c>
      <c r="DH53" s="7">
        <v>1.0</v>
      </c>
      <c r="DI53" s="7">
        <v>34.0</v>
      </c>
      <c r="DJ53" s="7">
        <v>26.0</v>
      </c>
      <c r="DK53" s="7">
        <v>8.0</v>
      </c>
      <c r="DL53" s="7">
        <v>5.0</v>
      </c>
      <c r="DM53" s="7">
        <v>77.0</v>
      </c>
      <c r="DN53" s="9">
        <v>1.0</v>
      </c>
      <c r="DO53" s="9">
        <v>2.0</v>
      </c>
      <c r="DP53" s="9">
        <v>2.0</v>
      </c>
      <c r="DQ53" s="8">
        <v>186.0</v>
      </c>
      <c r="DR53" s="8">
        <v>15.0</v>
      </c>
      <c r="DS53" s="8" t="s">
        <v>210</v>
      </c>
      <c r="DT53" s="19">
        <v>2.85</v>
      </c>
      <c r="DU53" s="8">
        <v>4.1</v>
      </c>
      <c r="DV53" s="8">
        <v>4.1</v>
      </c>
      <c r="DW53" s="8">
        <v>750.0</v>
      </c>
      <c r="DX53" s="8">
        <v>0.0</v>
      </c>
      <c r="DY53" s="14">
        <f t="shared" si="22"/>
        <v>-2.753191489</v>
      </c>
    </row>
    <row r="54" ht="12.75" customHeight="1">
      <c r="A54" s="7">
        <v>64.0</v>
      </c>
      <c r="B54" s="7" t="s">
        <v>486</v>
      </c>
      <c r="C54" s="7" t="s">
        <v>487</v>
      </c>
      <c r="D54" s="7" t="s">
        <v>162</v>
      </c>
      <c r="E54" s="7" t="s">
        <v>163</v>
      </c>
      <c r="F54" s="7" t="s">
        <v>163</v>
      </c>
      <c r="G54" s="7">
        <v>72.0</v>
      </c>
      <c r="H54" s="7">
        <v>200.0</v>
      </c>
      <c r="I54" s="7" t="s">
        <v>133</v>
      </c>
      <c r="J54" s="7">
        <v>2012.0</v>
      </c>
      <c r="K54" s="7">
        <v>6.0</v>
      </c>
      <c r="L54" s="7">
        <v>162.0</v>
      </c>
      <c r="M54" s="8" t="s">
        <v>146</v>
      </c>
      <c r="N54" s="8">
        <f t="shared" si="1"/>
        <v>21</v>
      </c>
      <c r="O54" s="7" t="s">
        <v>488</v>
      </c>
      <c r="P54" s="7" t="s">
        <v>489</v>
      </c>
      <c r="Q54" s="8" t="s">
        <v>490</v>
      </c>
      <c r="R54" s="7" t="s">
        <v>490</v>
      </c>
      <c r="S54" s="9" t="s">
        <v>137</v>
      </c>
      <c r="T54" s="9">
        <v>40.0</v>
      </c>
      <c r="U54" s="9" t="s">
        <v>138</v>
      </c>
      <c r="V54" s="9" t="s">
        <v>138</v>
      </c>
      <c r="W54" s="7">
        <v>41.0</v>
      </c>
      <c r="X54" s="7">
        <v>5.0</v>
      </c>
      <c r="Y54" s="7">
        <v>12.0</v>
      </c>
      <c r="Z54" s="7">
        <v>9.0</v>
      </c>
      <c r="AA54" s="7">
        <v>17.0</v>
      </c>
      <c r="AB54" s="7">
        <v>-14.0</v>
      </c>
      <c r="AC54" s="7">
        <v>43.0</v>
      </c>
      <c r="AD54" s="7">
        <v>22.0</v>
      </c>
      <c r="AE54" s="7">
        <v>16.0</v>
      </c>
      <c r="AF54" s="10">
        <f t="shared" si="2"/>
        <v>0.1162790698</v>
      </c>
      <c r="AG54" s="10">
        <f t="shared" si="3"/>
        <v>0.06172839506</v>
      </c>
      <c r="AH54" s="7">
        <v>38382.0</v>
      </c>
      <c r="AI54" s="11">
        <f t="shared" si="4"/>
        <v>15.60243902</v>
      </c>
      <c r="AJ54" s="7">
        <v>790.0</v>
      </c>
      <c r="AK54" s="11">
        <f t="shared" si="5"/>
        <v>19.26829268</v>
      </c>
      <c r="AL54" s="11">
        <f t="shared" si="6"/>
        <v>48.58481013</v>
      </c>
      <c r="AM54" s="12">
        <v>100.0</v>
      </c>
      <c r="AN54" s="11">
        <f t="shared" si="7"/>
        <v>9.379396592</v>
      </c>
      <c r="AO54" s="10" t="s">
        <v>491</v>
      </c>
      <c r="AP54" s="10" t="s">
        <v>492</v>
      </c>
      <c r="AQ54" s="10" t="s">
        <v>493</v>
      </c>
      <c r="AR54" s="7">
        <v>11.0</v>
      </c>
      <c r="AS54" s="7">
        <v>22.0</v>
      </c>
      <c r="AT54" s="13">
        <f t="shared" si="8"/>
        <v>0.3333333333</v>
      </c>
      <c r="AU54" s="8"/>
      <c r="AV54" s="8"/>
      <c r="AW54" s="8">
        <v>18.0</v>
      </c>
      <c r="AX54" s="8">
        <v>6.0</v>
      </c>
      <c r="AY54" s="8">
        <v>15.0</v>
      </c>
      <c r="AZ54" s="8">
        <v>5.0</v>
      </c>
      <c r="BA54" s="7">
        <v>52.0</v>
      </c>
      <c r="BB54" s="7">
        <v>39.0</v>
      </c>
      <c r="BC54" s="7">
        <v>13.0</v>
      </c>
      <c r="BD54" s="7">
        <v>22.0</v>
      </c>
      <c r="BE54" s="7">
        <v>8.0</v>
      </c>
      <c r="BF54" s="7">
        <v>19.0</v>
      </c>
      <c r="BG54" s="14">
        <f t="shared" si="9"/>
        <v>4.877286228</v>
      </c>
      <c r="BH54" s="11">
        <f t="shared" si="10"/>
        <v>3.657964671</v>
      </c>
      <c r="BI54" s="11">
        <f t="shared" si="11"/>
        <v>1.219321557</v>
      </c>
      <c r="BJ54" s="11">
        <f t="shared" si="12"/>
        <v>2.06346725</v>
      </c>
      <c r="BK54" s="11">
        <f t="shared" si="13"/>
        <v>0.7503517274</v>
      </c>
      <c r="BL54" s="11">
        <f t="shared" si="14"/>
        <v>1.782085353</v>
      </c>
      <c r="BM54" s="7">
        <v>34.0</v>
      </c>
      <c r="BN54" s="7">
        <v>17.0</v>
      </c>
      <c r="BO54" s="7">
        <v>0.0</v>
      </c>
      <c r="BP54" s="7">
        <v>0.0</v>
      </c>
      <c r="BQ54" s="7">
        <v>0.0</v>
      </c>
      <c r="BR54" s="7">
        <v>0.0</v>
      </c>
      <c r="BS54" s="9">
        <f t="shared" si="15"/>
        <v>86</v>
      </c>
      <c r="BT54" s="14">
        <v>-0.4703</v>
      </c>
      <c r="BU54" s="7">
        <v>1.0</v>
      </c>
      <c r="BV54" s="7">
        <v>0.0</v>
      </c>
      <c r="BW54" s="15">
        <f t="shared" si="16"/>
        <v>0</v>
      </c>
      <c r="BX54" s="7">
        <v>0.0</v>
      </c>
      <c r="BY54" s="7">
        <v>3.0</v>
      </c>
      <c r="BZ54" s="7">
        <v>0.0</v>
      </c>
      <c r="CA54" s="7">
        <v>1.0</v>
      </c>
      <c r="CB54" s="7">
        <v>0.0</v>
      </c>
      <c r="CC54" s="7">
        <v>0.0</v>
      </c>
      <c r="CD54" s="7">
        <v>0.0</v>
      </c>
      <c r="CE54" s="7">
        <v>0.0</v>
      </c>
      <c r="CF54" s="7">
        <v>1.0</v>
      </c>
      <c r="CG54" s="7">
        <v>3.0</v>
      </c>
      <c r="CH54" s="7">
        <v>0.0</v>
      </c>
      <c r="CI54" s="7">
        <v>1.0</v>
      </c>
      <c r="CJ54" s="7">
        <v>0.0</v>
      </c>
      <c r="CK54" s="7">
        <v>0.0</v>
      </c>
      <c r="CL54" s="15">
        <f t="shared" si="17"/>
        <v>0</v>
      </c>
      <c r="CM54" s="7">
        <v>0.7</v>
      </c>
      <c r="CN54" s="7">
        <v>0.4</v>
      </c>
      <c r="CO54" s="7">
        <v>1.1</v>
      </c>
      <c r="CP54" s="16">
        <f t="shared" si="18"/>
        <v>0.02682926829</v>
      </c>
      <c r="CQ54" s="16">
        <f t="shared" si="19"/>
        <v>0.1031733625</v>
      </c>
      <c r="CR54" s="17">
        <v>3.0</v>
      </c>
      <c r="CS54" s="14">
        <v>16.2</v>
      </c>
      <c r="CT54" s="14">
        <v>12.2</v>
      </c>
      <c r="CU54" s="14">
        <v>-7.3</v>
      </c>
      <c r="CV54" s="14">
        <v>-0.30000000000000004</v>
      </c>
      <c r="CW54" s="14">
        <v>0.2</v>
      </c>
      <c r="CX54" s="14">
        <v>-0.2</v>
      </c>
      <c r="CY54" s="14">
        <v>-0.30000000000000004</v>
      </c>
      <c r="CZ54" s="18">
        <f t="shared" si="20"/>
        <v>-0.007317073171</v>
      </c>
      <c r="DA54" s="18">
        <f t="shared" si="21"/>
        <v>-0.02813818978</v>
      </c>
      <c r="DB54" s="14">
        <v>23.8372</v>
      </c>
      <c r="DC54" s="7">
        <v>0.0</v>
      </c>
      <c r="DD54" s="7">
        <v>1.0</v>
      </c>
      <c r="DE54" s="7">
        <v>2.0</v>
      </c>
      <c r="DF54" s="7">
        <v>19.0</v>
      </c>
      <c r="DG54" s="7">
        <v>4.0</v>
      </c>
      <c r="DH54" s="7">
        <v>1.0</v>
      </c>
      <c r="DI54" s="7">
        <v>5.0</v>
      </c>
      <c r="DJ54" s="7">
        <v>11.0</v>
      </c>
      <c r="DK54" s="7">
        <v>5.0</v>
      </c>
      <c r="DL54" s="7">
        <v>1.0</v>
      </c>
      <c r="DM54" s="7">
        <v>16.0</v>
      </c>
      <c r="DN54" s="9">
        <v>1.0</v>
      </c>
      <c r="DO54" s="9">
        <v>1.0</v>
      </c>
      <c r="DP54" s="9">
        <v>1.0</v>
      </c>
      <c r="DQ54" s="8">
        <v>24.0</v>
      </c>
      <c r="DR54" s="8">
        <v>0.0</v>
      </c>
      <c r="DS54" s="8"/>
      <c r="DT54" s="19">
        <v>0.665</v>
      </c>
      <c r="DU54" s="8">
        <v>0.648</v>
      </c>
      <c r="DV54" s="8">
        <v>0.10200000000000001</v>
      </c>
      <c r="DW54" s="8">
        <v>0.0</v>
      </c>
      <c r="DX54" s="8">
        <v>0.23500000000000001</v>
      </c>
      <c r="DY54" s="14">
        <f t="shared" si="22"/>
        <v>-0.366026081</v>
      </c>
    </row>
    <row r="55" ht="12.75" customHeight="1">
      <c r="A55" s="7">
        <v>46.0</v>
      </c>
      <c r="B55" s="7" t="s">
        <v>494</v>
      </c>
      <c r="C55" s="7" t="s">
        <v>353</v>
      </c>
      <c r="D55" s="7" t="s">
        <v>162</v>
      </c>
      <c r="E55" s="7" t="s">
        <v>163</v>
      </c>
      <c r="F55" s="7" t="s">
        <v>163</v>
      </c>
      <c r="G55" s="7">
        <v>76.0</v>
      </c>
      <c r="H55" s="7">
        <v>217.0</v>
      </c>
      <c r="I55" s="7" t="s">
        <v>145</v>
      </c>
      <c r="J55" s="7">
        <v>2005.0</v>
      </c>
      <c r="K55" s="7">
        <v>2.0</v>
      </c>
      <c r="L55" s="7">
        <v>43.0</v>
      </c>
      <c r="M55" s="8"/>
      <c r="N55" s="8">
        <f t="shared" si="1"/>
        <v>29</v>
      </c>
      <c r="O55" s="7" t="s">
        <v>213</v>
      </c>
      <c r="P55" s="7" t="s">
        <v>495</v>
      </c>
      <c r="Q55" s="8" t="s">
        <v>215</v>
      </c>
      <c r="R55" s="7" t="s">
        <v>215</v>
      </c>
      <c r="S55" s="9" t="s">
        <v>183</v>
      </c>
      <c r="T55" s="9">
        <v>20.0</v>
      </c>
      <c r="U55" s="9" t="s">
        <v>138</v>
      </c>
      <c r="V55" s="9" t="s">
        <v>138</v>
      </c>
      <c r="W55" s="7">
        <v>20.0</v>
      </c>
      <c r="X55" s="7">
        <v>3.0</v>
      </c>
      <c r="Y55" s="7">
        <v>2.0</v>
      </c>
      <c r="Z55" s="7">
        <v>2.0</v>
      </c>
      <c r="AA55" s="7">
        <v>5.0</v>
      </c>
      <c r="AB55" s="7">
        <v>3.0</v>
      </c>
      <c r="AC55" s="7">
        <v>14.0</v>
      </c>
      <c r="AD55" s="7">
        <v>4.0</v>
      </c>
      <c r="AE55" s="7">
        <v>10.0</v>
      </c>
      <c r="AF55" s="10">
        <f t="shared" si="2"/>
        <v>0.2142857143</v>
      </c>
      <c r="AG55" s="10">
        <f t="shared" si="3"/>
        <v>0.1071428571</v>
      </c>
      <c r="AH55" s="7">
        <v>10384.0</v>
      </c>
      <c r="AI55" s="11">
        <f t="shared" si="4"/>
        <v>8.653333333</v>
      </c>
      <c r="AJ55" s="7">
        <v>248.0</v>
      </c>
      <c r="AK55" s="11">
        <f t="shared" si="5"/>
        <v>12.4</v>
      </c>
      <c r="AL55" s="11">
        <f t="shared" si="6"/>
        <v>41.87096774</v>
      </c>
      <c r="AM55" s="12">
        <v>21.0</v>
      </c>
      <c r="AN55" s="11">
        <f t="shared" si="7"/>
        <v>7.280431433</v>
      </c>
      <c r="AO55" s="10" t="s">
        <v>496</v>
      </c>
      <c r="AP55" s="10" t="s">
        <v>497</v>
      </c>
      <c r="AQ55" s="10" t="s">
        <v>498</v>
      </c>
      <c r="AR55" s="7">
        <v>0.0</v>
      </c>
      <c r="AS55" s="7">
        <v>0.0</v>
      </c>
      <c r="AT55" s="13">
        <f t="shared" si="8"/>
        <v>0</v>
      </c>
      <c r="AU55" s="8"/>
      <c r="AV55" s="8"/>
      <c r="AW55" s="8"/>
      <c r="AX55" s="8">
        <v>0.0</v>
      </c>
      <c r="AY55" s="8"/>
      <c r="AZ55" s="8">
        <v>0.0</v>
      </c>
      <c r="BA55" s="7">
        <v>33.0</v>
      </c>
      <c r="BB55" s="7">
        <v>41.0</v>
      </c>
      <c r="BC55" s="7">
        <v>3.0</v>
      </c>
      <c r="BD55" s="7">
        <v>4.0</v>
      </c>
      <c r="BE55" s="7">
        <v>2.0</v>
      </c>
      <c r="BF55" s="7">
        <v>1.0</v>
      </c>
      <c r="BG55" s="14">
        <f t="shared" si="9"/>
        <v>11.44067797</v>
      </c>
      <c r="BH55" s="11">
        <f t="shared" si="10"/>
        <v>14.21417565</v>
      </c>
      <c r="BI55" s="11">
        <f t="shared" si="11"/>
        <v>1.040061633</v>
      </c>
      <c r="BJ55" s="11">
        <f t="shared" si="12"/>
        <v>1.386748844</v>
      </c>
      <c r="BK55" s="11">
        <f t="shared" si="13"/>
        <v>0.6933744222</v>
      </c>
      <c r="BL55" s="11">
        <f t="shared" si="14"/>
        <v>0.3466872111</v>
      </c>
      <c r="BM55" s="7">
        <v>34.0</v>
      </c>
      <c r="BN55" s="7">
        <v>7.0</v>
      </c>
      <c r="BO55" s="7">
        <v>2.0</v>
      </c>
      <c r="BP55" s="7">
        <v>1.0</v>
      </c>
      <c r="BQ55" s="7">
        <v>0.0</v>
      </c>
      <c r="BR55" s="7">
        <v>0.0</v>
      </c>
      <c r="BS55" s="9">
        <f t="shared" si="15"/>
        <v>80</v>
      </c>
      <c r="BT55" s="14">
        <v>-1.299</v>
      </c>
      <c r="BW55" s="15" t="str">
        <f t="shared" si="16"/>
        <v> </v>
      </c>
      <c r="BY55" s="7">
        <v>2.0</v>
      </c>
      <c r="BZ55" s="7">
        <v>0.0</v>
      </c>
      <c r="CA55" s="7">
        <v>1.0</v>
      </c>
      <c r="CB55" s="7">
        <v>0.0</v>
      </c>
      <c r="CC55" s="7">
        <v>0.0</v>
      </c>
      <c r="CD55" s="7">
        <v>0.0</v>
      </c>
      <c r="CE55" s="7">
        <v>0.0</v>
      </c>
      <c r="CF55" s="7">
        <v>0.0</v>
      </c>
      <c r="CG55" s="7">
        <v>1.0</v>
      </c>
      <c r="CH55" s="7">
        <v>0.0</v>
      </c>
      <c r="CI55" s="7">
        <v>2.0</v>
      </c>
      <c r="CJ55" s="7">
        <v>0.0</v>
      </c>
      <c r="CK55" s="7">
        <v>0.0</v>
      </c>
      <c r="CL55" s="15">
        <f t="shared" si="17"/>
        <v>0</v>
      </c>
      <c r="CM55" s="7">
        <v>0.4</v>
      </c>
      <c r="CN55" s="7">
        <v>0.30000000000000004</v>
      </c>
      <c r="CO55" s="7">
        <v>0.8</v>
      </c>
      <c r="CP55" s="16">
        <f t="shared" si="18"/>
        <v>0.04</v>
      </c>
      <c r="CQ55" s="16">
        <f t="shared" si="19"/>
        <v>0.2773497689</v>
      </c>
      <c r="CR55" s="17">
        <v>3.0</v>
      </c>
      <c r="CS55" s="14">
        <v>3.4</v>
      </c>
      <c r="CT55" s="14">
        <v>3.3</v>
      </c>
      <c r="CU55" s="14">
        <v>2.5</v>
      </c>
      <c r="CV55" s="14">
        <v>0.8</v>
      </c>
      <c r="CW55" s="14">
        <v>0.6000000000000001</v>
      </c>
      <c r="CX55" s="14">
        <v>0.0</v>
      </c>
      <c r="CY55" s="14">
        <v>1.5</v>
      </c>
      <c r="CZ55" s="18">
        <f t="shared" si="20"/>
        <v>0.075</v>
      </c>
      <c r="DA55" s="18">
        <f t="shared" si="21"/>
        <v>0.5200308166</v>
      </c>
      <c r="DB55" s="14">
        <v>26.8571</v>
      </c>
      <c r="DC55" s="7">
        <v>0.0</v>
      </c>
      <c r="DD55" s="7">
        <v>0.0</v>
      </c>
      <c r="DE55" s="7">
        <v>0.0</v>
      </c>
      <c r="DF55" s="7">
        <v>4.0</v>
      </c>
      <c r="DG55" s="7">
        <v>3.0</v>
      </c>
      <c r="DH55" s="7">
        <v>0.0</v>
      </c>
      <c r="DI55" s="7">
        <v>1.0</v>
      </c>
      <c r="DJ55" s="7">
        <v>0.0</v>
      </c>
      <c r="DK55" s="7">
        <v>1.0</v>
      </c>
      <c r="DL55" s="7">
        <v>0.0</v>
      </c>
      <c r="DM55" s="7">
        <v>9.0</v>
      </c>
      <c r="DN55" s="9">
        <v>0.0</v>
      </c>
      <c r="DO55" s="9">
        <v>0.0</v>
      </c>
      <c r="DP55" s="9">
        <v>1.0</v>
      </c>
      <c r="DQ55" s="8">
        <v>50.0</v>
      </c>
      <c r="DR55" s="8">
        <v>0.0</v>
      </c>
      <c r="DS55" s="8"/>
      <c r="DT55" s="19">
        <v>0.6000000000000001</v>
      </c>
      <c r="DU55" s="8">
        <v>0.6000000000000001</v>
      </c>
      <c r="DV55" s="8">
        <v>0.161</v>
      </c>
      <c r="DW55" s="8">
        <v>0.0</v>
      </c>
      <c r="DX55" s="8">
        <v>0.0</v>
      </c>
      <c r="DY55" s="14">
        <f t="shared" si="22"/>
        <v>1.472020133</v>
      </c>
    </row>
    <row r="56" ht="12.75" customHeight="1">
      <c r="A56" s="7">
        <v>41.0</v>
      </c>
      <c r="B56" s="7" t="s">
        <v>499</v>
      </c>
      <c r="C56" s="7" t="s">
        <v>500</v>
      </c>
      <c r="D56" s="7" t="s">
        <v>358</v>
      </c>
      <c r="E56" s="7" t="s">
        <v>163</v>
      </c>
      <c r="F56" s="7" t="s">
        <v>163</v>
      </c>
      <c r="G56" s="7">
        <v>71.0</v>
      </c>
      <c r="H56" s="7">
        <v>196.0</v>
      </c>
      <c r="I56" s="7" t="s">
        <v>133</v>
      </c>
      <c r="J56" s="7">
        <v>2006.0</v>
      </c>
      <c r="K56" s="7">
        <v>5.0</v>
      </c>
      <c r="L56" s="7">
        <v>128.0</v>
      </c>
      <c r="M56" s="8"/>
      <c r="N56" s="8">
        <f t="shared" si="1"/>
        <v>27</v>
      </c>
      <c r="O56" s="7" t="s">
        <v>164</v>
      </c>
      <c r="P56" s="7" t="s">
        <v>501</v>
      </c>
      <c r="Q56" s="8" t="s">
        <v>166</v>
      </c>
      <c r="R56" s="7" t="s">
        <v>502</v>
      </c>
      <c r="S56" s="9" t="s">
        <v>174</v>
      </c>
      <c r="T56" s="9">
        <v>16.0</v>
      </c>
      <c r="U56" s="9">
        <v>21.0</v>
      </c>
      <c r="V56" s="9" t="s">
        <v>138</v>
      </c>
      <c r="W56" s="7">
        <v>37.0</v>
      </c>
      <c r="X56" s="7">
        <v>0.0</v>
      </c>
      <c r="Y56" s="7">
        <v>4.0</v>
      </c>
      <c r="Z56" s="7">
        <v>3.0</v>
      </c>
      <c r="AA56" s="7">
        <v>4.0</v>
      </c>
      <c r="AB56" s="7">
        <v>-7.0</v>
      </c>
      <c r="AC56" s="7">
        <v>9.0</v>
      </c>
      <c r="AD56" s="7">
        <v>5.0</v>
      </c>
      <c r="AE56" s="7">
        <v>19.0</v>
      </c>
      <c r="AF56" s="10">
        <f t="shared" si="2"/>
        <v>0</v>
      </c>
      <c r="AG56" s="10">
        <f t="shared" si="3"/>
        <v>0</v>
      </c>
      <c r="AH56" s="7">
        <v>27394.0</v>
      </c>
      <c r="AI56" s="11">
        <f t="shared" si="4"/>
        <v>12.33963964</v>
      </c>
      <c r="AJ56" s="7">
        <v>650.0</v>
      </c>
      <c r="AK56" s="11">
        <f t="shared" si="5"/>
        <v>17.56756757</v>
      </c>
      <c r="AL56" s="11">
        <f t="shared" si="6"/>
        <v>42.14461538</v>
      </c>
      <c r="AM56" s="12">
        <v>35.0</v>
      </c>
      <c r="AN56" s="11">
        <f t="shared" si="7"/>
        <v>4.599547346</v>
      </c>
      <c r="AO56" s="10" t="s">
        <v>151</v>
      </c>
      <c r="AP56" s="10" t="s">
        <v>239</v>
      </c>
      <c r="AQ56" s="10" t="s">
        <v>239</v>
      </c>
      <c r="AR56" s="7">
        <v>0.0</v>
      </c>
      <c r="AS56" s="7">
        <v>0.0</v>
      </c>
      <c r="AT56" s="13">
        <f t="shared" si="8"/>
        <v>0</v>
      </c>
      <c r="AU56" s="8"/>
      <c r="AV56" s="8"/>
      <c r="AW56" s="8"/>
      <c r="AX56" s="8">
        <v>0.0</v>
      </c>
      <c r="AY56" s="8"/>
      <c r="AZ56" s="8">
        <v>0.0</v>
      </c>
      <c r="BA56" s="7">
        <v>53.0</v>
      </c>
      <c r="BB56" s="7">
        <v>44.0</v>
      </c>
      <c r="BC56" s="7">
        <v>27.0</v>
      </c>
      <c r="BD56" s="7">
        <v>5.0</v>
      </c>
      <c r="BE56" s="7">
        <v>6.0</v>
      </c>
      <c r="BF56" s="7">
        <v>2.0</v>
      </c>
      <c r="BG56" s="14">
        <f t="shared" si="9"/>
        <v>6.965028838</v>
      </c>
      <c r="BH56" s="11">
        <f t="shared" si="10"/>
        <v>5.782288092</v>
      </c>
      <c r="BI56" s="11">
        <f t="shared" si="11"/>
        <v>3.548222238</v>
      </c>
      <c r="BJ56" s="11">
        <f t="shared" si="12"/>
        <v>0.6570781923</v>
      </c>
      <c r="BK56" s="11">
        <f t="shared" si="13"/>
        <v>0.7884938308</v>
      </c>
      <c r="BL56" s="11">
        <f t="shared" si="14"/>
        <v>0.2628312769</v>
      </c>
      <c r="BM56" s="7">
        <v>14.0</v>
      </c>
      <c r="BN56" s="7">
        <v>7.0</v>
      </c>
      <c r="BO56" s="7">
        <v>0.0</v>
      </c>
      <c r="BP56" s="7">
        <v>0.0</v>
      </c>
      <c r="BQ56" s="7">
        <v>0.0</v>
      </c>
      <c r="BR56" s="7">
        <v>0.0</v>
      </c>
      <c r="BS56" s="9">
        <f t="shared" si="15"/>
        <v>85</v>
      </c>
      <c r="BT56" s="14">
        <v>-1.9457</v>
      </c>
      <c r="BW56" s="15" t="str">
        <f t="shared" si="16"/>
        <v> </v>
      </c>
      <c r="BY56" s="7">
        <v>0.0</v>
      </c>
      <c r="BZ56" s="7">
        <v>0.0</v>
      </c>
      <c r="CA56" s="7">
        <v>0.0</v>
      </c>
      <c r="CB56" s="7">
        <v>0.0</v>
      </c>
      <c r="CC56" s="7">
        <v>0.0</v>
      </c>
      <c r="CD56" s="7">
        <v>0.0</v>
      </c>
      <c r="CE56" s="7">
        <v>0.0</v>
      </c>
      <c r="CF56" s="7">
        <v>0.0</v>
      </c>
      <c r="CG56" s="7">
        <v>0.0</v>
      </c>
      <c r="CH56" s="7">
        <v>0.0</v>
      </c>
      <c r="CI56" s="7">
        <v>0.0</v>
      </c>
      <c r="CJ56" s="7">
        <v>0.0</v>
      </c>
      <c r="CK56" s="7">
        <v>0.0</v>
      </c>
      <c r="CL56" s="15">
        <f t="shared" si="17"/>
        <v>0</v>
      </c>
      <c r="CM56" s="7">
        <v>-0.1</v>
      </c>
      <c r="CN56" s="7">
        <v>0.4</v>
      </c>
      <c r="CO56" s="7">
        <v>0.2</v>
      </c>
      <c r="CP56" s="16">
        <f t="shared" si="18"/>
        <v>0.005405405405</v>
      </c>
      <c r="CQ56" s="16">
        <f t="shared" si="19"/>
        <v>0.02628312769</v>
      </c>
      <c r="CR56" s="17">
        <v>1.0</v>
      </c>
      <c r="CS56" s="14">
        <v>9.2</v>
      </c>
      <c r="CT56" s="14">
        <v>10.6</v>
      </c>
      <c r="CU56" s="14">
        <v>-4.8</v>
      </c>
      <c r="CV56" s="14">
        <v>-0.8</v>
      </c>
      <c r="CW56" s="14">
        <v>0.0</v>
      </c>
      <c r="CX56" s="14">
        <v>0.0</v>
      </c>
      <c r="CY56" s="14">
        <v>-0.7</v>
      </c>
      <c r="CZ56" s="18">
        <f t="shared" si="20"/>
        <v>-0.01891891892</v>
      </c>
      <c r="DA56" s="18">
        <f t="shared" si="21"/>
        <v>-0.09199094692</v>
      </c>
      <c r="DB56" s="14">
        <v>51.4444</v>
      </c>
      <c r="DC56" s="7">
        <v>0.0</v>
      </c>
      <c r="DD56" s="7">
        <v>0.0</v>
      </c>
      <c r="DE56" s="7">
        <v>1.0</v>
      </c>
      <c r="DF56" s="7">
        <v>4.0</v>
      </c>
      <c r="DG56" s="7">
        <v>1.0</v>
      </c>
      <c r="DH56" s="7">
        <v>0.0</v>
      </c>
      <c r="DI56" s="7">
        <v>4.0</v>
      </c>
      <c r="DJ56" s="7">
        <v>3.0</v>
      </c>
      <c r="DK56" s="7">
        <v>0.0</v>
      </c>
      <c r="DL56" s="7">
        <v>0.0</v>
      </c>
      <c r="DM56" s="7">
        <v>1.0</v>
      </c>
      <c r="DN56" s="9">
        <v>0.0</v>
      </c>
      <c r="DO56" s="9">
        <v>0.0</v>
      </c>
      <c r="DP56" s="9">
        <v>0.0</v>
      </c>
      <c r="DQ56" s="8">
        <v>141.0</v>
      </c>
      <c r="DR56" s="8">
        <v>0.0</v>
      </c>
      <c r="DS56" s="8"/>
      <c r="DT56" s="19">
        <v>0.65</v>
      </c>
      <c r="DU56" s="8">
        <v>0.65</v>
      </c>
      <c r="DV56" s="8">
        <v>0.492</v>
      </c>
      <c r="DW56" s="8">
        <v>0.0</v>
      </c>
      <c r="DX56" s="8">
        <v>0.0</v>
      </c>
      <c r="DY56" s="14">
        <f t="shared" si="22"/>
        <v>-0.8597117364</v>
      </c>
    </row>
    <row r="57" ht="12.75" customHeight="1">
      <c r="A57" s="7">
        <v>89.0</v>
      </c>
      <c r="B57" s="7" t="s">
        <v>503</v>
      </c>
      <c r="C57" s="7" t="s">
        <v>504</v>
      </c>
      <c r="E57" s="7" t="s">
        <v>478</v>
      </c>
      <c r="F57" s="7" t="s">
        <v>478</v>
      </c>
      <c r="G57" s="7">
        <v>72.0</v>
      </c>
      <c r="H57" s="7">
        <v>211.0</v>
      </c>
      <c r="I57" s="7" t="s">
        <v>133</v>
      </c>
      <c r="J57" s="7">
        <v>2008.0</v>
      </c>
      <c r="K57" s="7">
        <v>1.0</v>
      </c>
      <c r="L57" s="7">
        <v>8.0</v>
      </c>
      <c r="M57" s="8"/>
      <c r="N57" s="8">
        <f t="shared" si="1"/>
        <v>26</v>
      </c>
      <c r="O57" s="7" t="s">
        <v>505</v>
      </c>
      <c r="P57" s="7" t="s">
        <v>506</v>
      </c>
      <c r="Q57" s="8" t="s">
        <v>166</v>
      </c>
      <c r="R57" s="7" t="s">
        <v>507</v>
      </c>
      <c r="S57" s="9" t="s">
        <v>255</v>
      </c>
      <c r="T57" s="9">
        <v>61.0</v>
      </c>
      <c r="U57" s="9">
        <v>18.0</v>
      </c>
      <c r="V57" s="9" t="s">
        <v>138</v>
      </c>
      <c r="W57" s="7">
        <v>80.0</v>
      </c>
      <c r="X57" s="7">
        <v>17.0</v>
      </c>
      <c r="Y57" s="7">
        <v>34.0</v>
      </c>
      <c r="Z57" s="7">
        <v>21.0</v>
      </c>
      <c r="AA57" s="7">
        <v>51.0</v>
      </c>
      <c r="AB57" s="7">
        <v>-33.0</v>
      </c>
      <c r="AC57" s="7">
        <v>166.0</v>
      </c>
      <c r="AD57" s="7">
        <v>68.0</v>
      </c>
      <c r="AE57" s="7">
        <v>75.0</v>
      </c>
      <c r="AF57" s="10">
        <f t="shared" si="2"/>
        <v>0.1024096386</v>
      </c>
      <c r="AG57" s="10">
        <f t="shared" si="3"/>
        <v>0.05501618123</v>
      </c>
      <c r="AH57" s="7">
        <v>88941.0</v>
      </c>
      <c r="AI57" s="11">
        <f t="shared" si="4"/>
        <v>18.529375</v>
      </c>
      <c r="AJ57" s="7">
        <v>1788.0</v>
      </c>
      <c r="AK57" s="11">
        <f t="shared" si="5"/>
        <v>22.35</v>
      </c>
      <c r="AL57" s="11">
        <f t="shared" si="6"/>
        <v>49.74328859</v>
      </c>
      <c r="AM57" s="12">
        <v>223.0</v>
      </c>
      <c r="AN57" s="11">
        <f t="shared" si="7"/>
        <v>9.026208385</v>
      </c>
      <c r="AO57" s="10" t="s">
        <v>508</v>
      </c>
      <c r="AP57" s="10" t="s">
        <v>509</v>
      </c>
      <c r="AQ57" s="10" t="s">
        <v>510</v>
      </c>
      <c r="AR57" s="7">
        <v>1.0</v>
      </c>
      <c r="AS57" s="7">
        <v>2.0</v>
      </c>
      <c r="AT57" s="13">
        <f t="shared" si="8"/>
        <v>0.3333333333</v>
      </c>
      <c r="AU57" s="8"/>
      <c r="AV57" s="8"/>
      <c r="AW57" s="8">
        <v>2.0</v>
      </c>
      <c r="AX57" s="8">
        <v>0.0</v>
      </c>
      <c r="AY57" s="8">
        <v>1.0</v>
      </c>
      <c r="AZ57" s="8">
        <v>1.0</v>
      </c>
      <c r="BA57" s="7">
        <v>76.0</v>
      </c>
      <c r="BB57" s="7">
        <v>51.0</v>
      </c>
      <c r="BC57" s="7">
        <v>31.0</v>
      </c>
      <c r="BD57" s="7">
        <v>68.0</v>
      </c>
      <c r="BE57" s="7">
        <v>32.0</v>
      </c>
      <c r="BF57" s="7">
        <v>38.0</v>
      </c>
      <c r="BG57" s="14">
        <f t="shared" si="9"/>
        <v>3.07619658</v>
      </c>
      <c r="BH57" s="11">
        <f t="shared" si="10"/>
        <v>2.06428981</v>
      </c>
      <c r="BI57" s="11">
        <f t="shared" si="11"/>
        <v>1.254764394</v>
      </c>
      <c r="BJ57" s="11">
        <f t="shared" si="12"/>
        <v>2.752386413</v>
      </c>
      <c r="BK57" s="11">
        <f t="shared" si="13"/>
        <v>1.295240665</v>
      </c>
      <c r="BL57" s="11">
        <f t="shared" si="14"/>
        <v>1.53809829</v>
      </c>
      <c r="BM57" s="7">
        <v>12.0</v>
      </c>
      <c r="BN57" s="7">
        <v>6.0</v>
      </c>
      <c r="BO57" s="7">
        <v>0.0</v>
      </c>
      <c r="BP57" s="7">
        <v>0.0</v>
      </c>
      <c r="BQ57" s="7">
        <v>0.0</v>
      </c>
      <c r="BR57" s="7">
        <v>0.0</v>
      </c>
      <c r="BS57" s="9">
        <f t="shared" si="15"/>
        <v>94</v>
      </c>
      <c r="BT57" s="14">
        <v>3.8809</v>
      </c>
      <c r="BU57" s="7">
        <v>4.0</v>
      </c>
      <c r="BV57" s="7">
        <v>2.0</v>
      </c>
      <c r="BW57" s="15">
        <f t="shared" si="16"/>
        <v>0.5</v>
      </c>
      <c r="BX57" s="7">
        <v>1.0</v>
      </c>
      <c r="BY57" s="7">
        <v>2.0</v>
      </c>
      <c r="BZ57" s="7">
        <v>3.0</v>
      </c>
      <c r="CA57" s="7">
        <v>5.0</v>
      </c>
      <c r="CB57" s="7">
        <v>1.0</v>
      </c>
      <c r="CC57" s="7">
        <v>3.0</v>
      </c>
      <c r="CD57" s="7">
        <v>0.0</v>
      </c>
      <c r="CE57" s="7">
        <v>1.0</v>
      </c>
      <c r="CF57" s="7">
        <v>1.0</v>
      </c>
      <c r="CG57" s="7">
        <v>0.0</v>
      </c>
      <c r="CH57" s="7">
        <v>0.0</v>
      </c>
      <c r="CI57" s="7">
        <v>12.0</v>
      </c>
      <c r="CJ57" s="7">
        <v>0.0</v>
      </c>
      <c r="CK57" s="7">
        <v>0.0</v>
      </c>
      <c r="CL57" s="15">
        <f t="shared" si="17"/>
        <v>0</v>
      </c>
      <c r="CM57" s="7">
        <v>3.6</v>
      </c>
      <c r="CN57" s="7">
        <v>0.2</v>
      </c>
      <c r="CO57" s="7">
        <v>3.8</v>
      </c>
      <c r="CP57" s="16">
        <f t="shared" si="18"/>
        <v>0.0475</v>
      </c>
      <c r="CQ57" s="16">
        <f t="shared" si="19"/>
        <v>0.153809829</v>
      </c>
      <c r="CR57" s="17">
        <v>5.0</v>
      </c>
      <c r="CS57" s="14">
        <v>38.9</v>
      </c>
      <c r="CT57" s="14">
        <v>29.6</v>
      </c>
      <c r="CU57" s="14">
        <v>-20.5</v>
      </c>
      <c r="CV57" s="14">
        <v>3.6</v>
      </c>
      <c r="CW57" s="14">
        <v>-1.2</v>
      </c>
      <c r="CX57" s="14">
        <v>0.7</v>
      </c>
      <c r="CY57" s="14">
        <v>3.1</v>
      </c>
      <c r="CZ57" s="18">
        <f t="shared" si="20"/>
        <v>0.03875</v>
      </c>
      <c r="DA57" s="18">
        <f t="shared" si="21"/>
        <v>0.1254764394</v>
      </c>
      <c r="DB57" s="14">
        <v>30.7952</v>
      </c>
      <c r="DC57" s="7">
        <v>0.0</v>
      </c>
      <c r="DD57" s="7">
        <v>4.0</v>
      </c>
      <c r="DE57" s="7">
        <v>6.0</v>
      </c>
      <c r="DF57" s="7">
        <v>58.0</v>
      </c>
      <c r="DG57" s="7">
        <v>14.0</v>
      </c>
      <c r="DH57" s="7">
        <v>1.0</v>
      </c>
      <c r="DI57" s="7">
        <v>18.0</v>
      </c>
      <c r="DJ57" s="7">
        <v>14.0</v>
      </c>
      <c r="DK57" s="7">
        <v>4.0</v>
      </c>
      <c r="DL57" s="7">
        <v>1.0</v>
      </c>
      <c r="DM57" s="7">
        <v>114.0</v>
      </c>
      <c r="DN57" s="9">
        <v>4.0</v>
      </c>
      <c r="DO57" s="9">
        <v>2.0</v>
      </c>
      <c r="DP57" s="9">
        <v>1.0</v>
      </c>
      <c r="DQ57" s="8">
        <v>186.0</v>
      </c>
      <c r="DR57" s="8">
        <v>0.0</v>
      </c>
      <c r="DS57" s="8"/>
      <c r="DT57" s="19">
        <v>3.75</v>
      </c>
      <c r="DU57" s="8">
        <v>3.75</v>
      </c>
      <c r="DV57" s="8">
        <v>3.75</v>
      </c>
      <c r="DW57" s="8">
        <v>0.0</v>
      </c>
      <c r="DX57" s="8">
        <v>0.0</v>
      </c>
      <c r="DY57" s="14">
        <f t="shared" si="22"/>
        <v>-3.708510638</v>
      </c>
    </row>
    <row r="58" ht="12.75" customHeight="1">
      <c r="A58" s="7">
        <v>47.0</v>
      </c>
      <c r="B58" s="7" t="s">
        <v>469</v>
      </c>
      <c r="C58" s="7" t="s">
        <v>511</v>
      </c>
      <c r="D58" s="7" t="s">
        <v>311</v>
      </c>
      <c r="E58" s="7" t="s">
        <v>132</v>
      </c>
      <c r="F58" s="7" t="s">
        <v>132</v>
      </c>
      <c r="G58" s="7">
        <v>75.0</v>
      </c>
      <c r="H58" s="7">
        <v>219.0</v>
      </c>
      <c r="I58" s="7" t="s">
        <v>145</v>
      </c>
      <c r="J58" s="7">
        <v>2008.0</v>
      </c>
      <c r="K58" s="7">
        <v>1.0</v>
      </c>
      <c r="L58" s="7">
        <v>3.0</v>
      </c>
      <c r="M58" s="8"/>
      <c r="N58" s="8">
        <f t="shared" si="1"/>
        <v>25</v>
      </c>
      <c r="O58" s="7" t="s">
        <v>512</v>
      </c>
      <c r="P58" s="7" t="s">
        <v>513</v>
      </c>
      <c r="Q58" s="8" t="s">
        <v>312</v>
      </c>
      <c r="R58" s="7" t="s">
        <v>312</v>
      </c>
      <c r="S58" s="9" t="s">
        <v>174</v>
      </c>
      <c r="T58" s="9">
        <v>64.0</v>
      </c>
      <c r="U58" s="9" t="s">
        <v>138</v>
      </c>
      <c r="V58" s="9" t="s">
        <v>138</v>
      </c>
      <c r="W58" s="7">
        <v>64.0</v>
      </c>
      <c r="X58" s="7">
        <v>7.0</v>
      </c>
      <c r="Y58" s="7">
        <v>17.0</v>
      </c>
      <c r="Z58" s="7">
        <v>6.0</v>
      </c>
      <c r="AA58" s="7">
        <v>24.0</v>
      </c>
      <c r="AB58" s="7">
        <v>-11.0</v>
      </c>
      <c r="AC58" s="7">
        <v>121.0</v>
      </c>
      <c r="AD58" s="7">
        <v>39.0</v>
      </c>
      <c r="AE58" s="7">
        <v>58.0</v>
      </c>
      <c r="AF58" s="10">
        <f t="shared" si="2"/>
        <v>0.05785123967</v>
      </c>
      <c r="AG58" s="10">
        <f t="shared" si="3"/>
        <v>0.03211009174</v>
      </c>
      <c r="AH58" s="7">
        <v>85815.0</v>
      </c>
      <c r="AI58" s="11">
        <f t="shared" si="4"/>
        <v>22.34765625</v>
      </c>
      <c r="AJ58" s="7">
        <v>1804.0</v>
      </c>
      <c r="AK58" s="11">
        <f t="shared" si="5"/>
        <v>28.1875</v>
      </c>
      <c r="AL58" s="11">
        <f t="shared" si="6"/>
        <v>47.56929047</v>
      </c>
      <c r="AM58" s="12">
        <v>56.0</v>
      </c>
      <c r="AN58" s="11">
        <f t="shared" si="7"/>
        <v>2.349239643</v>
      </c>
      <c r="AO58" s="10" t="s">
        <v>514</v>
      </c>
      <c r="AP58" s="10" t="s">
        <v>515</v>
      </c>
      <c r="AQ58" s="10" t="s">
        <v>400</v>
      </c>
      <c r="AR58" s="7">
        <v>0.0</v>
      </c>
      <c r="AS58" s="7">
        <v>0.0</v>
      </c>
      <c r="AT58" s="13">
        <f t="shared" si="8"/>
        <v>0</v>
      </c>
      <c r="AU58" s="8"/>
      <c r="AV58" s="8"/>
      <c r="AW58" s="8"/>
      <c r="AX58" s="8">
        <v>0.0</v>
      </c>
      <c r="AY58" s="8"/>
      <c r="AZ58" s="8">
        <v>0.0</v>
      </c>
      <c r="BA58" s="7">
        <v>40.0</v>
      </c>
      <c r="BB58" s="7">
        <v>86.0</v>
      </c>
      <c r="BC58" s="7">
        <v>98.0</v>
      </c>
      <c r="BD58" s="7">
        <v>39.0</v>
      </c>
      <c r="BE58" s="7">
        <v>21.0</v>
      </c>
      <c r="BF58" s="7">
        <v>17.0</v>
      </c>
      <c r="BG58" s="14">
        <f t="shared" si="9"/>
        <v>1.678028317</v>
      </c>
      <c r="BH58" s="11">
        <f t="shared" si="10"/>
        <v>3.607760881</v>
      </c>
      <c r="BI58" s="11">
        <f t="shared" si="11"/>
        <v>4.111169376</v>
      </c>
      <c r="BJ58" s="11">
        <f t="shared" si="12"/>
        <v>1.636077609</v>
      </c>
      <c r="BK58" s="11">
        <f t="shared" si="13"/>
        <v>0.8809648663</v>
      </c>
      <c r="BL58" s="11">
        <f t="shared" si="14"/>
        <v>0.7131620346</v>
      </c>
      <c r="BM58" s="7">
        <v>68.0</v>
      </c>
      <c r="BN58" s="7">
        <v>19.0</v>
      </c>
      <c r="BO58" s="7">
        <v>2.0</v>
      </c>
      <c r="BP58" s="7">
        <v>1.0</v>
      </c>
      <c r="BQ58" s="7">
        <v>1.0</v>
      </c>
      <c r="BR58" s="7">
        <v>0.0</v>
      </c>
      <c r="BS58" s="9">
        <f t="shared" si="15"/>
        <v>254</v>
      </c>
      <c r="BT58" s="14">
        <v>2.7785</v>
      </c>
      <c r="BW58" s="15" t="str">
        <f t="shared" si="16"/>
        <v> </v>
      </c>
      <c r="BY58" s="7">
        <v>1.0</v>
      </c>
      <c r="BZ58" s="7">
        <v>0.0</v>
      </c>
      <c r="CA58" s="7">
        <v>1.0</v>
      </c>
      <c r="CB58" s="7">
        <v>0.0</v>
      </c>
      <c r="CC58" s="7">
        <v>0.0</v>
      </c>
      <c r="CD58" s="7">
        <v>1.0</v>
      </c>
      <c r="CE58" s="7">
        <v>2.0</v>
      </c>
      <c r="CF58" s="7">
        <v>1.0</v>
      </c>
      <c r="CG58" s="7">
        <v>0.0</v>
      </c>
      <c r="CH58" s="7">
        <v>0.0</v>
      </c>
      <c r="CI58" s="7">
        <v>3.0</v>
      </c>
      <c r="CJ58" s="7">
        <v>0.0</v>
      </c>
      <c r="CK58" s="7">
        <v>0.0</v>
      </c>
      <c r="CL58" s="15">
        <f t="shared" si="17"/>
        <v>0</v>
      </c>
      <c r="CM58" s="7">
        <v>1.8</v>
      </c>
      <c r="CN58" s="7">
        <v>2.7</v>
      </c>
      <c r="CO58" s="7">
        <v>4.5</v>
      </c>
      <c r="CP58" s="16">
        <f t="shared" si="18"/>
        <v>0.0703125</v>
      </c>
      <c r="CQ58" s="16">
        <f t="shared" si="19"/>
        <v>0.1887781856</v>
      </c>
      <c r="CR58" s="17">
        <v>4.0</v>
      </c>
      <c r="CS58" s="14">
        <v>29.9</v>
      </c>
      <c r="CT58" s="14">
        <v>31.5</v>
      </c>
      <c r="CU58" s="14">
        <v>-5.9</v>
      </c>
      <c r="CV58" s="14">
        <v>2.9</v>
      </c>
      <c r="CW58" s="14">
        <v>2.4</v>
      </c>
      <c r="CX58" s="14">
        <v>0.0</v>
      </c>
      <c r="CY58" s="14">
        <v>5.3</v>
      </c>
      <c r="CZ58" s="18">
        <f t="shared" si="20"/>
        <v>0.0828125</v>
      </c>
      <c r="DA58" s="18">
        <f t="shared" si="21"/>
        <v>0.222338752</v>
      </c>
      <c r="DB58" s="14">
        <v>53.2479</v>
      </c>
      <c r="DC58" s="7">
        <v>0.0</v>
      </c>
      <c r="DD58" s="7">
        <v>0.0</v>
      </c>
      <c r="DE58" s="7">
        <v>1.0</v>
      </c>
      <c r="DF58" s="7">
        <v>38.0</v>
      </c>
      <c r="DG58" s="7">
        <v>2.0</v>
      </c>
      <c r="DH58" s="7">
        <v>1.0</v>
      </c>
      <c r="DI58" s="7">
        <v>63.0</v>
      </c>
      <c r="DJ58" s="7">
        <v>14.0</v>
      </c>
      <c r="DK58" s="7">
        <v>2.0</v>
      </c>
      <c r="DL58" s="7">
        <v>0.0</v>
      </c>
      <c r="DM58" s="7">
        <v>39.0</v>
      </c>
      <c r="DN58" s="9">
        <v>0.0</v>
      </c>
      <c r="DO58" s="9">
        <v>3.0</v>
      </c>
      <c r="DP58" s="9">
        <v>0.0</v>
      </c>
      <c r="DQ58" s="8">
        <v>186.0</v>
      </c>
      <c r="DR58" s="8">
        <v>18.0</v>
      </c>
      <c r="DS58" s="8" t="s">
        <v>249</v>
      </c>
      <c r="DT58" s="19">
        <v>5.25</v>
      </c>
      <c r="DU58" s="8">
        <v>5.143</v>
      </c>
      <c r="DV58" s="8">
        <v>5.143</v>
      </c>
      <c r="DW58" s="8">
        <v>1129.0</v>
      </c>
      <c r="DX58" s="8">
        <v>0.0</v>
      </c>
      <c r="DY58" s="14">
        <f t="shared" si="22"/>
        <v>-4.472340426</v>
      </c>
    </row>
    <row r="59" ht="12.75" customHeight="1">
      <c r="A59" s="7">
        <v>40.0</v>
      </c>
      <c r="B59" s="7" t="s">
        <v>516</v>
      </c>
      <c r="C59" s="7" t="s">
        <v>517</v>
      </c>
      <c r="D59" s="7" t="s">
        <v>518</v>
      </c>
      <c r="E59" s="7" t="s">
        <v>132</v>
      </c>
      <c r="F59" s="7" t="s">
        <v>132</v>
      </c>
      <c r="G59" s="7">
        <v>75.0</v>
      </c>
      <c r="H59" s="7">
        <v>209.0</v>
      </c>
      <c r="I59" s="7" t="s">
        <v>145</v>
      </c>
      <c r="J59" s="7">
        <v>2005.0</v>
      </c>
      <c r="K59" s="7">
        <v>4.0</v>
      </c>
      <c r="L59" s="7">
        <v>101.0</v>
      </c>
      <c r="M59" s="8"/>
      <c r="N59" s="8">
        <f t="shared" si="1"/>
        <v>29</v>
      </c>
      <c r="O59" s="7" t="s">
        <v>519</v>
      </c>
      <c r="P59" s="7" t="s">
        <v>520</v>
      </c>
      <c r="Q59" s="7" t="s">
        <v>182</v>
      </c>
      <c r="R59" s="7" t="s">
        <v>182</v>
      </c>
      <c r="S59" s="9" t="s">
        <v>247</v>
      </c>
      <c r="T59" s="9">
        <v>30.0</v>
      </c>
      <c r="U59" s="9" t="s">
        <v>138</v>
      </c>
      <c r="V59" s="9" t="s">
        <v>138</v>
      </c>
      <c r="W59" s="7">
        <v>30.0</v>
      </c>
      <c r="X59" s="7">
        <v>1.0</v>
      </c>
      <c r="Y59" s="7">
        <v>2.0</v>
      </c>
      <c r="Z59" s="7">
        <v>1.0</v>
      </c>
      <c r="AA59" s="7">
        <v>3.0</v>
      </c>
      <c r="AB59" s="7">
        <v>-3.0</v>
      </c>
      <c r="AC59" s="7">
        <v>11.0</v>
      </c>
      <c r="AD59" s="7">
        <v>5.0</v>
      </c>
      <c r="AE59" s="7">
        <v>6.0</v>
      </c>
      <c r="AF59" s="10">
        <f t="shared" si="2"/>
        <v>0.09090909091</v>
      </c>
      <c r="AG59" s="10">
        <f t="shared" si="3"/>
        <v>0.04545454545</v>
      </c>
      <c r="AH59" s="7">
        <v>11970.0</v>
      </c>
      <c r="AI59" s="11">
        <f t="shared" si="4"/>
        <v>6.65</v>
      </c>
      <c r="AJ59" s="7">
        <v>321.0</v>
      </c>
      <c r="AK59" s="11">
        <f t="shared" si="5"/>
        <v>10.7</v>
      </c>
      <c r="AL59" s="11">
        <f t="shared" si="6"/>
        <v>37.28971963</v>
      </c>
      <c r="AM59" s="12">
        <v>14.0</v>
      </c>
      <c r="AN59" s="11">
        <f t="shared" si="7"/>
        <v>4.210526316</v>
      </c>
      <c r="AO59" s="10" t="s">
        <v>184</v>
      </c>
      <c r="AP59" s="10" t="s">
        <v>192</v>
      </c>
      <c r="AQ59" s="10" t="s">
        <v>185</v>
      </c>
      <c r="AR59" s="7">
        <v>2.0</v>
      </c>
      <c r="AS59" s="7">
        <v>0.0</v>
      </c>
      <c r="AT59" s="13">
        <f t="shared" si="8"/>
        <v>1</v>
      </c>
      <c r="AU59" s="8"/>
      <c r="AV59" s="8"/>
      <c r="AW59" s="8">
        <v>1.0</v>
      </c>
      <c r="AX59" s="8">
        <v>1.0</v>
      </c>
      <c r="AY59" s="8">
        <v>1.0</v>
      </c>
      <c r="AZ59" s="8">
        <v>1.0</v>
      </c>
      <c r="BA59" s="7">
        <v>22.0</v>
      </c>
      <c r="BB59" s="7">
        <v>53.0</v>
      </c>
      <c r="BC59" s="7">
        <v>15.0</v>
      </c>
      <c r="BD59" s="7">
        <v>5.0</v>
      </c>
      <c r="BE59" s="7">
        <v>0.0</v>
      </c>
      <c r="BF59" s="7">
        <v>3.0</v>
      </c>
      <c r="BG59" s="14">
        <f t="shared" si="9"/>
        <v>6.616541353</v>
      </c>
      <c r="BH59" s="11">
        <f t="shared" si="10"/>
        <v>15.93984962</v>
      </c>
      <c r="BI59" s="11">
        <f t="shared" si="11"/>
        <v>4.511278195</v>
      </c>
      <c r="BJ59" s="11">
        <f t="shared" si="12"/>
        <v>1.503759398</v>
      </c>
      <c r="BK59" s="11">
        <f t="shared" si="13"/>
        <v>0</v>
      </c>
      <c r="BL59" s="11">
        <f t="shared" si="14"/>
        <v>0.9022556391</v>
      </c>
      <c r="BM59" s="7">
        <v>61.0</v>
      </c>
      <c r="BN59" s="7">
        <v>8.0</v>
      </c>
      <c r="BO59" s="7">
        <v>7.0</v>
      </c>
      <c r="BP59" s="7">
        <v>0.0</v>
      </c>
      <c r="BQ59" s="7">
        <v>1.0</v>
      </c>
      <c r="BR59" s="7">
        <v>0.0</v>
      </c>
      <c r="BS59" s="9">
        <f t="shared" si="15"/>
        <v>136</v>
      </c>
      <c r="BT59" s="14">
        <v>-1.3664</v>
      </c>
      <c r="BW59" s="15" t="str">
        <f t="shared" si="16"/>
        <v> </v>
      </c>
      <c r="BY59" s="7">
        <v>0.0</v>
      </c>
      <c r="BZ59" s="7">
        <v>0.0</v>
      </c>
      <c r="CA59" s="7">
        <v>0.0</v>
      </c>
      <c r="CB59" s="7">
        <v>0.0</v>
      </c>
      <c r="CC59" s="7">
        <v>0.0</v>
      </c>
      <c r="CD59" s="7">
        <v>0.0</v>
      </c>
      <c r="CE59" s="7">
        <v>0.0</v>
      </c>
      <c r="CF59" s="7">
        <v>0.0</v>
      </c>
      <c r="CG59" s="7">
        <v>0.0</v>
      </c>
      <c r="CH59" s="7">
        <v>0.0</v>
      </c>
      <c r="CI59" s="7">
        <v>1.0</v>
      </c>
      <c r="CJ59" s="7">
        <v>0.0</v>
      </c>
      <c r="CK59" s="7">
        <v>0.0</v>
      </c>
      <c r="CL59" s="15">
        <f t="shared" si="17"/>
        <v>0</v>
      </c>
      <c r="CM59" s="7">
        <v>-0.1</v>
      </c>
      <c r="CN59" s="7">
        <v>0.1</v>
      </c>
      <c r="CO59" s="7">
        <v>0.0</v>
      </c>
      <c r="CP59" s="16">
        <f t="shared" si="18"/>
        <v>0</v>
      </c>
      <c r="CQ59" s="16">
        <f t="shared" si="19"/>
        <v>0</v>
      </c>
      <c r="CR59" s="17">
        <v>3.0</v>
      </c>
      <c r="CS59" s="14">
        <v>4.0</v>
      </c>
      <c r="CT59" s="14">
        <v>3.9</v>
      </c>
      <c r="CU59" s="14">
        <v>-2.3</v>
      </c>
      <c r="CV59" s="14">
        <v>-0.6000000000000001</v>
      </c>
      <c r="CW59" s="14">
        <v>0.1</v>
      </c>
      <c r="CX59" s="14">
        <v>0.0</v>
      </c>
      <c r="CY59" s="14">
        <v>-0.5</v>
      </c>
      <c r="CZ59" s="18">
        <f t="shared" si="20"/>
        <v>-0.01666666667</v>
      </c>
      <c r="DA59" s="18">
        <f t="shared" si="21"/>
        <v>-0.1503759398</v>
      </c>
      <c r="DB59" s="14">
        <v>39.3636</v>
      </c>
      <c r="DC59" s="7">
        <v>0.0</v>
      </c>
      <c r="DD59" s="7">
        <v>0.0</v>
      </c>
      <c r="DE59" s="7">
        <v>0.0</v>
      </c>
      <c r="DF59" s="7">
        <v>5.0</v>
      </c>
      <c r="DG59" s="7">
        <v>0.0</v>
      </c>
      <c r="DH59" s="7">
        <v>0.0</v>
      </c>
      <c r="DI59" s="7">
        <v>1.0</v>
      </c>
      <c r="DJ59" s="7">
        <v>4.0</v>
      </c>
      <c r="DK59" s="7">
        <v>0.0</v>
      </c>
      <c r="DL59" s="7">
        <v>0.0</v>
      </c>
      <c r="DM59" s="7">
        <v>6.0</v>
      </c>
      <c r="DN59" s="9">
        <v>0.0</v>
      </c>
      <c r="DO59" s="9">
        <v>0.0</v>
      </c>
      <c r="DP59" s="9">
        <v>0.0</v>
      </c>
      <c r="DQ59" s="8">
        <v>186.0</v>
      </c>
      <c r="DR59" s="8">
        <v>20.0</v>
      </c>
      <c r="DS59" s="8" t="s">
        <v>521</v>
      </c>
      <c r="DT59" s="19">
        <v>1.7000000000000002</v>
      </c>
      <c r="DU59" s="7">
        <v>1.7000000000000002</v>
      </c>
      <c r="DV59" s="7">
        <v>1.7000000000000002</v>
      </c>
      <c r="DW59" s="8">
        <v>415.0</v>
      </c>
      <c r="DX59" s="7">
        <v>0.0</v>
      </c>
      <c r="DY59" s="14">
        <f t="shared" si="22"/>
        <v>-2.946808511</v>
      </c>
    </row>
    <row r="60" ht="12.75" customHeight="1">
      <c r="A60" s="7">
        <v>63.0</v>
      </c>
      <c r="B60" s="7" t="s">
        <v>522</v>
      </c>
      <c r="C60" s="7" t="s">
        <v>523</v>
      </c>
      <c r="D60" s="7" t="s">
        <v>162</v>
      </c>
      <c r="E60" s="7" t="s">
        <v>163</v>
      </c>
      <c r="F60" s="7" t="s">
        <v>163</v>
      </c>
      <c r="G60" s="7">
        <v>72.0</v>
      </c>
      <c r="H60" s="7">
        <v>184.0</v>
      </c>
      <c r="I60" s="7" t="s">
        <v>145</v>
      </c>
      <c r="J60" s="7">
        <v>2004.0</v>
      </c>
      <c r="K60" s="7">
        <v>2.0</v>
      </c>
      <c r="L60" s="7">
        <v>32.0</v>
      </c>
      <c r="M60" s="8"/>
      <c r="N60" s="8">
        <f t="shared" si="1"/>
        <v>29</v>
      </c>
      <c r="O60" s="7" t="s">
        <v>524</v>
      </c>
      <c r="P60" s="7" t="s">
        <v>525</v>
      </c>
      <c r="Q60" s="8" t="s">
        <v>325</v>
      </c>
      <c r="R60" s="7" t="s">
        <v>325</v>
      </c>
      <c r="S60" s="9" t="s">
        <v>150</v>
      </c>
      <c r="T60" s="9">
        <v>25.0</v>
      </c>
      <c r="U60" s="9" t="s">
        <v>138</v>
      </c>
      <c r="V60" s="9" t="s">
        <v>138</v>
      </c>
      <c r="W60" s="7">
        <v>25.0</v>
      </c>
      <c r="X60" s="7">
        <v>1.0</v>
      </c>
      <c r="Y60" s="7">
        <v>4.0</v>
      </c>
      <c r="Z60" s="7">
        <v>2.0</v>
      </c>
      <c r="AA60" s="7">
        <v>5.0</v>
      </c>
      <c r="AB60" s="7">
        <v>-2.0</v>
      </c>
      <c r="AC60" s="7">
        <v>26.0</v>
      </c>
      <c r="AD60" s="7">
        <v>12.0</v>
      </c>
      <c r="AE60" s="7">
        <v>14.0</v>
      </c>
      <c r="AF60" s="10">
        <f t="shared" si="2"/>
        <v>0.03846153846</v>
      </c>
      <c r="AG60" s="10">
        <f t="shared" si="3"/>
        <v>0.01923076923</v>
      </c>
      <c r="AH60" s="7">
        <v>21138.0</v>
      </c>
      <c r="AI60" s="11">
        <f t="shared" si="4"/>
        <v>14.092</v>
      </c>
      <c r="AJ60" s="7">
        <v>506.0</v>
      </c>
      <c r="AK60" s="11">
        <f t="shared" si="5"/>
        <v>20.24</v>
      </c>
      <c r="AL60" s="11">
        <f t="shared" si="6"/>
        <v>41.77470356</v>
      </c>
      <c r="AM60" s="12">
        <v>25.0</v>
      </c>
      <c r="AN60" s="11">
        <f t="shared" si="7"/>
        <v>4.257734885</v>
      </c>
      <c r="AO60" s="10" t="s">
        <v>466</v>
      </c>
      <c r="AP60" s="10" t="s">
        <v>526</v>
      </c>
      <c r="AQ60" s="10" t="s">
        <v>527</v>
      </c>
      <c r="AR60" s="7">
        <v>156.0</v>
      </c>
      <c r="AS60" s="7">
        <v>185.0</v>
      </c>
      <c r="AT60" s="13">
        <f t="shared" si="8"/>
        <v>0.4574780059</v>
      </c>
      <c r="AU60" s="9">
        <v>4.0</v>
      </c>
      <c r="AV60" s="9">
        <v>2.0</v>
      </c>
      <c r="AW60" s="9">
        <v>215.0</v>
      </c>
      <c r="AX60" s="9">
        <v>103.0</v>
      </c>
      <c r="AY60" s="9">
        <v>126.0</v>
      </c>
      <c r="AZ60" s="9">
        <v>53.0</v>
      </c>
      <c r="BA60" s="7">
        <v>16.0</v>
      </c>
      <c r="BB60" s="7">
        <v>36.0</v>
      </c>
      <c r="BC60" s="7">
        <v>9.0</v>
      </c>
      <c r="BD60" s="7">
        <v>12.0</v>
      </c>
      <c r="BE60" s="7">
        <v>12.0</v>
      </c>
      <c r="BF60" s="7">
        <v>5.0</v>
      </c>
      <c r="BG60" s="14">
        <f t="shared" si="9"/>
        <v>2.724950326</v>
      </c>
      <c r="BH60" s="11">
        <f t="shared" si="10"/>
        <v>6.131138234</v>
      </c>
      <c r="BI60" s="11">
        <f t="shared" si="11"/>
        <v>1.532784559</v>
      </c>
      <c r="BJ60" s="11">
        <f t="shared" si="12"/>
        <v>2.043712745</v>
      </c>
      <c r="BK60" s="11">
        <f t="shared" si="13"/>
        <v>2.043712745</v>
      </c>
      <c r="BL60" s="11">
        <f t="shared" si="14"/>
        <v>0.851546977</v>
      </c>
      <c r="BM60" s="7">
        <v>16.0</v>
      </c>
      <c r="BN60" s="7">
        <v>8.0</v>
      </c>
      <c r="BO60" s="7">
        <v>0.0</v>
      </c>
      <c r="BP60" s="7">
        <v>0.0</v>
      </c>
      <c r="BQ60" s="7">
        <v>0.0</v>
      </c>
      <c r="BR60" s="7">
        <v>0.0</v>
      </c>
      <c r="BS60" s="9">
        <f t="shared" si="15"/>
        <v>61</v>
      </c>
      <c r="BT60" s="14">
        <v>-5.7946</v>
      </c>
      <c r="BW60" s="15" t="str">
        <f t="shared" si="16"/>
        <v> </v>
      </c>
      <c r="BY60" s="7">
        <v>0.0</v>
      </c>
      <c r="BZ60" s="7">
        <v>0.0</v>
      </c>
      <c r="CA60" s="7">
        <v>0.0</v>
      </c>
      <c r="CB60" s="7">
        <v>0.0</v>
      </c>
      <c r="CC60" s="7">
        <v>0.0</v>
      </c>
      <c r="CD60" s="7">
        <v>0.0</v>
      </c>
      <c r="CE60" s="7">
        <v>0.0</v>
      </c>
      <c r="CF60" s="7">
        <v>0.0</v>
      </c>
      <c r="CG60" s="7">
        <v>1.0</v>
      </c>
      <c r="CH60" s="7">
        <v>0.0</v>
      </c>
      <c r="CI60" s="7">
        <v>0.0</v>
      </c>
      <c r="CJ60" s="7">
        <v>0.0</v>
      </c>
      <c r="CK60" s="7">
        <v>0.0</v>
      </c>
      <c r="CL60" s="15">
        <f t="shared" si="17"/>
        <v>0</v>
      </c>
      <c r="CM60" s="7">
        <v>-0.30000000000000004</v>
      </c>
      <c r="CN60" s="7">
        <v>0.30000000000000004</v>
      </c>
      <c r="CO60" s="7">
        <v>0.0</v>
      </c>
      <c r="CP60" s="16">
        <f t="shared" si="18"/>
        <v>0</v>
      </c>
      <c r="CQ60" s="16">
        <f t="shared" si="19"/>
        <v>0</v>
      </c>
      <c r="CR60" s="17">
        <v>3.0</v>
      </c>
      <c r="CS60" s="14">
        <v>6.2</v>
      </c>
      <c r="CT60" s="14">
        <v>7.4</v>
      </c>
      <c r="CU60" s="14">
        <v>-4.0</v>
      </c>
      <c r="CV60" s="14">
        <v>-0.8</v>
      </c>
      <c r="CW60" s="14">
        <v>0.5</v>
      </c>
      <c r="CX60" s="14">
        <v>0.0</v>
      </c>
      <c r="CY60" s="14">
        <v>-0.30000000000000004</v>
      </c>
      <c r="CZ60" s="18">
        <f t="shared" si="20"/>
        <v>-0.012</v>
      </c>
      <c r="DA60" s="18">
        <f t="shared" si="21"/>
        <v>-0.05109281862</v>
      </c>
      <c r="DB60" s="14">
        <v>30.3462</v>
      </c>
      <c r="DC60" s="7">
        <v>0.0</v>
      </c>
      <c r="DD60" s="7">
        <v>1.0</v>
      </c>
      <c r="DE60" s="7">
        <v>0.0</v>
      </c>
      <c r="DF60" s="7">
        <v>11.0</v>
      </c>
      <c r="DG60" s="7">
        <v>4.0</v>
      </c>
      <c r="DH60" s="7">
        <v>0.0</v>
      </c>
      <c r="DI60" s="7">
        <v>6.0</v>
      </c>
      <c r="DJ60" s="7">
        <v>1.0</v>
      </c>
      <c r="DK60" s="7">
        <v>1.0</v>
      </c>
      <c r="DL60" s="7">
        <v>0.0</v>
      </c>
      <c r="DM60" s="7">
        <v>14.0</v>
      </c>
      <c r="DN60" s="9">
        <v>0.0</v>
      </c>
      <c r="DO60" s="9">
        <v>0.0</v>
      </c>
      <c r="DP60" s="9">
        <v>0.0</v>
      </c>
      <c r="DQ60" s="8">
        <v>186.0</v>
      </c>
      <c r="DR60" s="8">
        <v>49.0</v>
      </c>
      <c r="DS60" s="8" t="s">
        <v>528</v>
      </c>
      <c r="DT60" s="19">
        <v>5.5</v>
      </c>
      <c r="DU60" s="8">
        <v>5.5</v>
      </c>
      <c r="DV60" s="8">
        <v>5.5</v>
      </c>
      <c r="DW60" s="8">
        <v>3287.0</v>
      </c>
      <c r="DX60" s="8">
        <v>0.0</v>
      </c>
      <c r="DY60" s="14">
        <f t="shared" si="22"/>
        <v>-10.83191489</v>
      </c>
    </row>
    <row r="61" ht="12.75" customHeight="1">
      <c r="A61" s="7">
        <v>52.0</v>
      </c>
      <c r="B61" s="7" t="s">
        <v>529</v>
      </c>
      <c r="C61" s="7" t="s">
        <v>530</v>
      </c>
      <c r="D61" s="7" t="s">
        <v>531</v>
      </c>
      <c r="E61" s="7" t="s">
        <v>132</v>
      </c>
      <c r="F61" s="7" t="s">
        <v>132</v>
      </c>
      <c r="G61" s="7">
        <v>74.0</v>
      </c>
      <c r="H61" s="7">
        <v>220.0</v>
      </c>
      <c r="I61" s="7" t="s">
        <v>133</v>
      </c>
      <c r="M61" s="8"/>
      <c r="N61" s="8">
        <f t="shared" si="1"/>
        <v>29</v>
      </c>
      <c r="O61" s="7" t="s">
        <v>532</v>
      </c>
      <c r="P61" s="7" t="s">
        <v>533</v>
      </c>
      <c r="Q61" s="8" t="s">
        <v>158</v>
      </c>
      <c r="R61" s="7" t="s">
        <v>158</v>
      </c>
      <c r="S61" s="9" t="s">
        <v>159</v>
      </c>
      <c r="T61" s="9">
        <v>53.0</v>
      </c>
      <c r="U61" s="9" t="s">
        <v>138</v>
      </c>
      <c r="V61" s="9" t="s">
        <v>138</v>
      </c>
      <c r="W61" s="7">
        <v>54.0</v>
      </c>
      <c r="X61" s="7">
        <v>2.0</v>
      </c>
      <c r="Y61" s="7">
        <v>2.0</v>
      </c>
      <c r="Z61" s="7">
        <v>0.0</v>
      </c>
      <c r="AA61" s="7">
        <v>4.0</v>
      </c>
      <c r="AB61" s="7">
        <v>-10.0</v>
      </c>
      <c r="AC61" s="7">
        <v>56.0</v>
      </c>
      <c r="AD61" s="7">
        <v>23.0</v>
      </c>
      <c r="AE61" s="7">
        <v>16.0</v>
      </c>
      <c r="AF61" s="10">
        <f t="shared" si="2"/>
        <v>0.03571428571</v>
      </c>
      <c r="AG61" s="10">
        <f t="shared" si="3"/>
        <v>0.02105263158</v>
      </c>
      <c r="AH61" s="7">
        <v>30099.0</v>
      </c>
      <c r="AI61" s="11">
        <f t="shared" si="4"/>
        <v>9.289814815</v>
      </c>
      <c r="AJ61" s="7">
        <v>797.0</v>
      </c>
      <c r="AK61" s="11">
        <f t="shared" si="5"/>
        <v>14.75925926</v>
      </c>
      <c r="AL61" s="11">
        <f t="shared" si="6"/>
        <v>37.76537014</v>
      </c>
      <c r="AM61" s="12">
        <v>0.0</v>
      </c>
      <c r="AN61" s="11">
        <f t="shared" si="7"/>
        <v>0</v>
      </c>
      <c r="AO61" s="10" t="s">
        <v>184</v>
      </c>
      <c r="AP61" s="10" t="s">
        <v>184</v>
      </c>
      <c r="AQ61" s="10" t="s">
        <v>192</v>
      </c>
      <c r="AR61" s="7">
        <v>2.0</v>
      </c>
      <c r="AS61" s="7">
        <v>1.0</v>
      </c>
      <c r="AT61" s="13">
        <f t="shared" si="8"/>
        <v>0.6666666667</v>
      </c>
      <c r="AU61" s="8"/>
      <c r="AV61" s="8"/>
      <c r="AW61" s="8">
        <v>3.0</v>
      </c>
      <c r="AX61" s="8">
        <v>2.0</v>
      </c>
      <c r="AY61" s="8"/>
      <c r="AZ61" s="8">
        <v>0.0</v>
      </c>
      <c r="BA61" s="7">
        <v>49.0</v>
      </c>
      <c r="BB61" s="7">
        <v>117.0</v>
      </c>
      <c r="BC61" s="7">
        <v>25.0</v>
      </c>
      <c r="BD61" s="7">
        <v>23.0</v>
      </c>
      <c r="BE61" s="7">
        <v>8.0</v>
      </c>
      <c r="BF61" s="7">
        <v>11.0</v>
      </c>
      <c r="BG61" s="14">
        <f t="shared" si="9"/>
        <v>5.860659823</v>
      </c>
      <c r="BH61" s="11">
        <f t="shared" si="10"/>
        <v>13.99382039</v>
      </c>
      <c r="BI61" s="11">
        <f t="shared" si="11"/>
        <v>2.990132563</v>
      </c>
      <c r="BJ61" s="11">
        <f t="shared" si="12"/>
        <v>2.750921958</v>
      </c>
      <c r="BK61" s="11">
        <f t="shared" si="13"/>
        <v>0.95684242</v>
      </c>
      <c r="BL61" s="11">
        <f t="shared" si="14"/>
        <v>1.315658328</v>
      </c>
      <c r="BM61" s="7">
        <v>103.0</v>
      </c>
      <c r="BN61" s="7">
        <v>14.0</v>
      </c>
      <c r="BO61" s="7">
        <v>7.0</v>
      </c>
      <c r="BP61" s="7">
        <v>4.0</v>
      </c>
      <c r="BQ61" s="7">
        <v>0.0</v>
      </c>
      <c r="BR61" s="7">
        <v>0.0</v>
      </c>
      <c r="BS61" s="9">
        <f t="shared" si="15"/>
        <v>252</v>
      </c>
      <c r="BT61" s="14">
        <v>-11.903</v>
      </c>
      <c r="BW61" s="15" t="str">
        <f t="shared" si="16"/>
        <v> </v>
      </c>
      <c r="BY61" s="7">
        <v>1.0</v>
      </c>
      <c r="BZ61" s="7">
        <v>0.0</v>
      </c>
      <c r="CA61" s="7">
        <v>0.0</v>
      </c>
      <c r="CB61" s="7">
        <v>0.0</v>
      </c>
      <c r="CC61" s="7">
        <v>0.0</v>
      </c>
      <c r="CD61" s="7">
        <v>0.0</v>
      </c>
      <c r="CE61" s="7">
        <v>0.0</v>
      </c>
      <c r="CF61" s="7">
        <v>0.0</v>
      </c>
      <c r="CG61" s="7">
        <v>1.0</v>
      </c>
      <c r="CH61" s="7">
        <v>0.0</v>
      </c>
      <c r="CI61" s="7">
        <v>1.0</v>
      </c>
      <c r="CJ61" s="7">
        <v>0.0</v>
      </c>
      <c r="CK61" s="7">
        <v>0.0</v>
      </c>
      <c r="CL61" s="15">
        <f t="shared" si="17"/>
        <v>0</v>
      </c>
      <c r="CM61" s="7">
        <v>-0.7</v>
      </c>
      <c r="CN61" s="7">
        <v>0.1</v>
      </c>
      <c r="CO61" s="7">
        <v>-0.7</v>
      </c>
      <c r="CP61" s="16">
        <f t="shared" si="18"/>
        <v>-0.01296296296</v>
      </c>
      <c r="CQ61" s="16">
        <f t="shared" si="19"/>
        <v>-0.08372371175</v>
      </c>
      <c r="CR61" s="17">
        <v>3.0</v>
      </c>
      <c r="CS61" s="14">
        <v>8.3</v>
      </c>
      <c r="CT61" s="14">
        <v>8.3</v>
      </c>
      <c r="CU61" s="14">
        <v>-8.1</v>
      </c>
      <c r="CV61" s="14">
        <v>-2.1</v>
      </c>
      <c r="CW61" s="14">
        <v>0.2</v>
      </c>
      <c r="CX61" s="14">
        <v>0.0</v>
      </c>
      <c r="CY61" s="14">
        <v>-1.9</v>
      </c>
      <c r="CZ61" s="18">
        <f t="shared" si="20"/>
        <v>-0.03518518519</v>
      </c>
      <c r="DA61" s="18">
        <f t="shared" si="21"/>
        <v>-0.2272500748</v>
      </c>
      <c r="DB61" s="14">
        <v>42.7857</v>
      </c>
      <c r="DC61" s="7">
        <v>0.0</v>
      </c>
      <c r="DD61" s="7">
        <v>0.0</v>
      </c>
      <c r="DE61" s="7">
        <v>4.0</v>
      </c>
      <c r="DF61" s="7">
        <v>19.0</v>
      </c>
      <c r="DG61" s="7">
        <v>6.0</v>
      </c>
      <c r="DH61" s="7">
        <v>0.0</v>
      </c>
      <c r="DI61" s="7">
        <v>3.0</v>
      </c>
      <c r="DJ61" s="7">
        <v>12.0</v>
      </c>
      <c r="DK61" s="7">
        <v>2.0</v>
      </c>
      <c r="DL61" s="7">
        <v>0.0</v>
      </c>
      <c r="DM61" s="7">
        <v>33.0</v>
      </c>
      <c r="DN61" s="9">
        <v>0.0</v>
      </c>
      <c r="DO61" s="9">
        <v>0.0</v>
      </c>
      <c r="DP61" s="9">
        <v>0.0</v>
      </c>
      <c r="DQ61" s="8">
        <v>186.0</v>
      </c>
      <c r="DR61" s="8">
        <v>0.0</v>
      </c>
      <c r="DS61" s="8"/>
      <c r="DT61" s="19">
        <v>1.3</v>
      </c>
      <c r="DU61" s="8">
        <v>1.25</v>
      </c>
      <c r="DV61" s="8">
        <v>1.25</v>
      </c>
      <c r="DW61" s="8">
        <v>0.0</v>
      </c>
      <c r="DX61" s="8">
        <v>0.0</v>
      </c>
      <c r="DY61" s="14">
        <f t="shared" si="22"/>
        <v>-3.389361702</v>
      </c>
    </row>
    <row r="62" ht="12.75" customHeight="1">
      <c r="A62" s="7">
        <v>13.0</v>
      </c>
      <c r="B62" s="7" t="s">
        <v>534</v>
      </c>
      <c r="C62" s="7" t="s">
        <v>535</v>
      </c>
      <c r="D62" s="7" t="s">
        <v>234</v>
      </c>
      <c r="E62" s="7" t="s">
        <v>132</v>
      </c>
      <c r="F62" s="7" t="s">
        <v>132</v>
      </c>
      <c r="G62" s="7">
        <v>73.0</v>
      </c>
      <c r="H62" s="7">
        <v>196.0</v>
      </c>
      <c r="I62" s="7" t="s">
        <v>133</v>
      </c>
      <c r="J62" s="7">
        <v>2007.0</v>
      </c>
      <c r="K62" s="7">
        <v>6.0</v>
      </c>
      <c r="L62" s="7">
        <v>173.0</v>
      </c>
      <c r="M62" s="8"/>
      <c r="N62" s="8">
        <f t="shared" si="1"/>
        <v>27</v>
      </c>
      <c r="O62" s="7" t="s">
        <v>482</v>
      </c>
      <c r="P62" s="7" t="s">
        <v>536</v>
      </c>
      <c r="Q62" s="8" t="s">
        <v>231</v>
      </c>
      <c r="R62" s="7" t="s">
        <v>231</v>
      </c>
      <c r="S62" s="9" t="s">
        <v>260</v>
      </c>
      <c r="T62" s="9">
        <v>63.0</v>
      </c>
      <c r="U62" s="9" t="s">
        <v>138</v>
      </c>
      <c r="V62" s="9" t="s">
        <v>138</v>
      </c>
      <c r="W62" s="7">
        <v>63.0</v>
      </c>
      <c r="X62" s="7">
        <v>9.0</v>
      </c>
      <c r="Y62" s="7">
        <v>20.0</v>
      </c>
      <c r="Z62" s="7">
        <v>12.0</v>
      </c>
      <c r="AA62" s="7">
        <v>29.0</v>
      </c>
      <c r="AB62" s="7">
        <v>13.0</v>
      </c>
      <c r="AC62" s="7">
        <v>97.0</v>
      </c>
      <c r="AD62" s="7">
        <v>33.0</v>
      </c>
      <c r="AE62" s="7">
        <v>37.0</v>
      </c>
      <c r="AF62" s="10">
        <f t="shared" si="2"/>
        <v>0.09278350515</v>
      </c>
      <c r="AG62" s="10">
        <f t="shared" si="3"/>
        <v>0.05389221557</v>
      </c>
      <c r="AH62" s="7">
        <v>59871.0</v>
      </c>
      <c r="AI62" s="11">
        <f t="shared" si="4"/>
        <v>15.83888889</v>
      </c>
      <c r="AJ62" s="7">
        <v>1424.0</v>
      </c>
      <c r="AK62" s="11">
        <f t="shared" si="5"/>
        <v>22.6031746</v>
      </c>
      <c r="AL62" s="11">
        <f t="shared" si="6"/>
        <v>42.04424157</v>
      </c>
      <c r="AM62" s="12">
        <v>137.0</v>
      </c>
      <c r="AN62" s="11">
        <f t="shared" si="7"/>
        <v>8.237711079</v>
      </c>
      <c r="AO62" s="10" t="s">
        <v>537</v>
      </c>
      <c r="AP62" s="10" t="s">
        <v>538</v>
      </c>
      <c r="AQ62" s="10" t="s">
        <v>308</v>
      </c>
      <c r="AR62" s="7">
        <v>463.0</v>
      </c>
      <c r="AS62" s="7">
        <v>455.0</v>
      </c>
      <c r="AT62" s="13">
        <f t="shared" si="8"/>
        <v>0.5043572985</v>
      </c>
      <c r="AU62" s="9">
        <v>4.0</v>
      </c>
      <c r="AV62" s="9">
        <v>4.0</v>
      </c>
      <c r="AW62" s="9">
        <v>623.0</v>
      </c>
      <c r="AX62" s="9">
        <v>321.0</v>
      </c>
      <c r="AY62" s="9">
        <v>295.0</v>
      </c>
      <c r="AZ62" s="9">
        <v>142.0</v>
      </c>
      <c r="BA62" s="7">
        <v>72.0</v>
      </c>
      <c r="BB62" s="7">
        <v>22.0</v>
      </c>
      <c r="BC62" s="7">
        <v>67.0</v>
      </c>
      <c r="BD62" s="7">
        <v>33.0</v>
      </c>
      <c r="BE62" s="7">
        <v>17.0</v>
      </c>
      <c r="BF62" s="7">
        <v>32.0</v>
      </c>
      <c r="BG62" s="14">
        <f t="shared" si="9"/>
        <v>4.329308012</v>
      </c>
      <c r="BH62" s="11">
        <f t="shared" si="10"/>
        <v>1.322844115</v>
      </c>
      <c r="BI62" s="11">
        <f t="shared" si="11"/>
        <v>4.028661622</v>
      </c>
      <c r="BJ62" s="11">
        <f t="shared" si="12"/>
        <v>1.984266172</v>
      </c>
      <c r="BK62" s="11">
        <f t="shared" si="13"/>
        <v>1.022197725</v>
      </c>
      <c r="BL62" s="11">
        <f t="shared" si="14"/>
        <v>1.924136894</v>
      </c>
      <c r="BM62" s="7">
        <v>31.0</v>
      </c>
      <c r="BN62" s="7">
        <v>13.0</v>
      </c>
      <c r="BO62" s="7">
        <v>1.0</v>
      </c>
      <c r="BP62" s="7">
        <v>0.0</v>
      </c>
      <c r="BQ62" s="7">
        <v>0.0</v>
      </c>
      <c r="BR62" s="7">
        <v>0.0</v>
      </c>
      <c r="BS62" s="9">
        <f t="shared" si="15"/>
        <v>121</v>
      </c>
      <c r="BT62" s="14">
        <v>-5.9122</v>
      </c>
      <c r="BU62" s="7">
        <v>1.0</v>
      </c>
      <c r="BV62" s="7">
        <v>0.0</v>
      </c>
      <c r="BW62" s="15">
        <f t="shared" si="16"/>
        <v>0</v>
      </c>
      <c r="BX62" s="7">
        <v>0.0</v>
      </c>
      <c r="BY62" s="7">
        <v>1.0</v>
      </c>
      <c r="BZ62" s="7">
        <v>0.0</v>
      </c>
      <c r="CA62" s="7">
        <v>0.0</v>
      </c>
      <c r="CB62" s="7">
        <v>1.0</v>
      </c>
      <c r="CC62" s="7">
        <v>0.0</v>
      </c>
      <c r="CD62" s="7">
        <v>0.0</v>
      </c>
      <c r="CE62" s="7">
        <v>0.0</v>
      </c>
      <c r="CF62" s="7">
        <v>2.0</v>
      </c>
      <c r="CG62" s="7">
        <v>0.0</v>
      </c>
      <c r="CH62" s="7">
        <v>0.0</v>
      </c>
      <c r="CI62" s="7">
        <v>7.0</v>
      </c>
      <c r="CJ62" s="7">
        <v>0.0</v>
      </c>
      <c r="CK62" s="7">
        <v>0.0</v>
      </c>
      <c r="CL62" s="15">
        <f t="shared" si="17"/>
        <v>0</v>
      </c>
      <c r="CM62" s="7">
        <v>1.5</v>
      </c>
      <c r="CN62" s="7">
        <v>1.5</v>
      </c>
      <c r="CO62" s="7">
        <v>3.0</v>
      </c>
      <c r="CP62" s="16">
        <f t="shared" si="18"/>
        <v>0.04761904762</v>
      </c>
      <c r="CQ62" s="16">
        <f t="shared" si="19"/>
        <v>0.1803878338</v>
      </c>
      <c r="CR62" s="17">
        <v>4.0</v>
      </c>
      <c r="CS62" s="14">
        <v>16.5</v>
      </c>
      <c r="CT62" s="14">
        <v>19.2</v>
      </c>
      <c r="CU62" s="14">
        <v>7.7</v>
      </c>
      <c r="CV62" s="14">
        <v>4.4</v>
      </c>
      <c r="CW62" s="14">
        <v>3.8</v>
      </c>
      <c r="CX62" s="14">
        <v>-0.2</v>
      </c>
      <c r="CY62" s="14">
        <v>7.9</v>
      </c>
      <c r="CZ62" s="18">
        <f t="shared" si="20"/>
        <v>0.1253968254</v>
      </c>
      <c r="DA62" s="18">
        <f t="shared" si="21"/>
        <v>0.4750212958</v>
      </c>
      <c r="DB62" s="14">
        <v>26.9794</v>
      </c>
      <c r="DC62" s="7">
        <v>0.0</v>
      </c>
      <c r="DD62" s="7">
        <v>3.0</v>
      </c>
      <c r="DE62" s="7">
        <v>2.0</v>
      </c>
      <c r="DF62" s="7">
        <v>28.0</v>
      </c>
      <c r="DG62" s="7">
        <v>15.0</v>
      </c>
      <c r="DH62" s="7">
        <v>0.0</v>
      </c>
      <c r="DI62" s="7">
        <v>4.0</v>
      </c>
      <c r="DJ62" s="7">
        <v>11.0</v>
      </c>
      <c r="DK62" s="7">
        <v>3.0</v>
      </c>
      <c r="DL62" s="7">
        <v>1.0</v>
      </c>
      <c r="DM62" s="7">
        <v>63.0</v>
      </c>
      <c r="DN62" s="9">
        <v>1.0</v>
      </c>
      <c r="DO62" s="9">
        <v>2.0</v>
      </c>
      <c r="DP62" s="9">
        <v>2.0</v>
      </c>
      <c r="DQ62" s="8">
        <v>186.0</v>
      </c>
      <c r="DR62" s="8">
        <v>19.0</v>
      </c>
      <c r="DS62" s="8" t="s">
        <v>539</v>
      </c>
      <c r="DT62" s="19">
        <v>1.9</v>
      </c>
      <c r="DU62" s="8">
        <v>1.9</v>
      </c>
      <c r="DV62" s="8">
        <v>1.9</v>
      </c>
      <c r="DW62" s="8">
        <v>440.0</v>
      </c>
      <c r="DX62" s="8">
        <v>0.0</v>
      </c>
      <c r="DY62" s="14">
        <f t="shared" si="22"/>
        <v>5.027659574</v>
      </c>
    </row>
    <row r="63" ht="12.75" customHeight="1">
      <c r="A63" s="7">
        <v>74.0</v>
      </c>
      <c r="B63" s="7" t="s">
        <v>540</v>
      </c>
      <c r="C63" s="7" t="s">
        <v>344</v>
      </c>
      <c r="D63" s="7" t="s">
        <v>162</v>
      </c>
      <c r="E63" s="7" t="s">
        <v>163</v>
      </c>
      <c r="F63" s="7" t="s">
        <v>163</v>
      </c>
      <c r="G63" s="7">
        <v>74.0</v>
      </c>
      <c r="H63" s="7">
        <v>205.0</v>
      </c>
      <c r="I63" s="7" t="s">
        <v>133</v>
      </c>
      <c r="J63" s="7">
        <v>2008.0</v>
      </c>
      <c r="K63" s="7">
        <v>5.0</v>
      </c>
      <c r="L63" s="7">
        <v>139.0</v>
      </c>
      <c r="M63" s="8"/>
      <c r="N63" s="8">
        <f t="shared" si="1"/>
        <v>26</v>
      </c>
      <c r="O63" s="7" t="s">
        <v>235</v>
      </c>
      <c r="P63" s="7" t="s">
        <v>541</v>
      </c>
      <c r="Q63" s="8" t="s">
        <v>542</v>
      </c>
      <c r="R63" s="7" t="s">
        <v>542</v>
      </c>
      <c r="S63" s="9" t="s">
        <v>174</v>
      </c>
      <c r="T63" s="9">
        <v>62.0</v>
      </c>
      <c r="U63" s="9" t="s">
        <v>138</v>
      </c>
      <c r="V63" s="9" t="s">
        <v>138</v>
      </c>
      <c r="W63" s="7">
        <v>63.0</v>
      </c>
      <c r="X63" s="7">
        <v>1.0</v>
      </c>
      <c r="Y63" s="7">
        <v>1.0</v>
      </c>
      <c r="Z63" s="7">
        <v>1.0</v>
      </c>
      <c r="AA63" s="7">
        <v>2.0</v>
      </c>
      <c r="AB63" s="7">
        <v>-4.0</v>
      </c>
      <c r="AC63" s="7">
        <v>27.0</v>
      </c>
      <c r="AD63" s="7">
        <v>14.0</v>
      </c>
      <c r="AE63" s="7">
        <v>19.0</v>
      </c>
      <c r="AF63" s="10">
        <f t="shared" si="2"/>
        <v>0.03703703704</v>
      </c>
      <c r="AG63" s="10">
        <f t="shared" si="3"/>
        <v>0.01666666667</v>
      </c>
      <c r="AH63" s="7">
        <v>55290.0</v>
      </c>
      <c r="AI63" s="11">
        <f t="shared" si="4"/>
        <v>14.62698413</v>
      </c>
      <c r="AJ63" s="7">
        <v>1313.0</v>
      </c>
      <c r="AK63" s="11">
        <f t="shared" si="5"/>
        <v>20.84126984</v>
      </c>
      <c r="AL63" s="11">
        <f t="shared" si="6"/>
        <v>42.10967251</v>
      </c>
      <c r="AM63" s="12">
        <v>17.0</v>
      </c>
      <c r="AN63" s="11">
        <f t="shared" si="7"/>
        <v>1.106890939</v>
      </c>
      <c r="AO63" s="10" t="s">
        <v>543</v>
      </c>
      <c r="AP63" s="10" t="s">
        <v>543</v>
      </c>
      <c r="AQ63" s="10" t="s">
        <v>544</v>
      </c>
      <c r="AR63" s="7">
        <v>0.0</v>
      </c>
      <c r="AS63" s="7">
        <v>1.0</v>
      </c>
      <c r="AT63" s="13">
        <f t="shared" si="8"/>
        <v>0</v>
      </c>
      <c r="AU63" s="8"/>
      <c r="AV63" s="8"/>
      <c r="AW63" s="8">
        <v>1.0</v>
      </c>
      <c r="AX63" s="8">
        <v>0.0</v>
      </c>
      <c r="AY63" s="8"/>
      <c r="AZ63" s="8">
        <v>0.0</v>
      </c>
      <c r="BA63" s="7">
        <v>97.0</v>
      </c>
      <c r="BB63" s="7">
        <v>271.0</v>
      </c>
      <c r="BC63" s="7">
        <v>99.0</v>
      </c>
      <c r="BD63" s="7">
        <v>14.0</v>
      </c>
      <c r="BE63" s="7">
        <v>22.0</v>
      </c>
      <c r="BF63" s="7">
        <v>3.0</v>
      </c>
      <c r="BG63" s="14">
        <f t="shared" si="9"/>
        <v>6.315789474</v>
      </c>
      <c r="BH63" s="11">
        <f t="shared" si="10"/>
        <v>17.64514379</v>
      </c>
      <c r="BI63" s="11">
        <f t="shared" si="11"/>
        <v>6.446011937</v>
      </c>
      <c r="BJ63" s="11">
        <f t="shared" si="12"/>
        <v>0.9115572436</v>
      </c>
      <c r="BK63" s="11">
        <f t="shared" si="13"/>
        <v>1.432447097</v>
      </c>
      <c r="BL63" s="11">
        <f t="shared" si="14"/>
        <v>0.1953336951</v>
      </c>
      <c r="BM63" s="7">
        <v>107.0</v>
      </c>
      <c r="BN63" s="7">
        <v>20.0</v>
      </c>
      <c r="BO63" s="7">
        <v>9.0</v>
      </c>
      <c r="BP63" s="7">
        <v>1.0</v>
      </c>
      <c r="BQ63" s="7">
        <v>1.0</v>
      </c>
      <c r="BR63" s="7">
        <v>0.0</v>
      </c>
      <c r="BS63" s="9">
        <f t="shared" si="15"/>
        <v>486</v>
      </c>
      <c r="BT63" s="14">
        <v>-1.7761</v>
      </c>
      <c r="BW63" s="15" t="str">
        <f t="shared" si="16"/>
        <v> </v>
      </c>
      <c r="BY63" s="7">
        <v>0.0</v>
      </c>
      <c r="BZ63" s="7">
        <v>0.0</v>
      </c>
      <c r="CA63" s="7">
        <v>0.0</v>
      </c>
      <c r="CB63" s="7">
        <v>1.0</v>
      </c>
      <c r="CC63" s="7">
        <v>0.0</v>
      </c>
      <c r="CD63" s="7">
        <v>0.0</v>
      </c>
      <c r="CE63" s="7">
        <v>0.0</v>
      </c>
      <c r="CF63" s="7">
        <v>0.0</v>
      </c>
      <c r="CG63" s="7">
        <v>0.0</v>
      </c>
      <c r="CH63" s="7">
        <v>0.0</v>
      </c>
      <c r="CI63" s="7">
        <v>1.0</v>
      </c>
      <c r="CJ63" s="7">
        <v>0.0</v>
      </c>
      <c r="CK63" s="7">
        <v>0.0</v>
      </c>
      <c r="CL63" s="15">
        <f t="shared" si="17"/>
        <v>0</v>
      </c>
      <c r="CM63" s="7">
        <v>-0.8</v>
      </c>
      <c r="CN63" s="7">
        <v>1.0</v>
      </c>
      <c r="CO63" s="7">
        <v>0.2</v>
      </c>
      <c r="CP63" s="16">
        <f t="shared" si="18"/>
        <v>0.003174603175</v>
      </c>
      <c r="CQ63" s="16">
        <f t="shared" si="19"/>
        <v>0.01302224634</v>
      </c>
      <c r="CR63" s="17">
        <v>4.0</v>
      </c>
      <c r="CS63" s="14">
        <v>13.0</v>
      </c>
      <c r="CT63" s="14">
        <v>21.3</v>
      </c>
      <c r="CU63" s="14">
        <v>-10.8</v>
      </c>
      <c r="CV63" s="14">
        <v>-2.1</v>
      </c>
      <c r="CW63" s="14">
        <v>-0.6000000000000001</v>
      </c>
      <c r="CX63" s="14">
        <v>0.0</v>
      </c>
      <c r="CY63" s="14">
        <v>-2.7</v>
      </c>
      <c r="CZ63" s="18">
        <f t="shared" si="20"/>
        <v>-0.04285714286</v>
      </c>
      <c r="DA63" s="18">
        <f t="shared" si="21"/>
        <v>-0.1758003256</v>
      </c>
      <c r="DB63" s="14">
        <v>53.963</v>
      </c>
      <c r="DC63" s="7">
        <v>0.0</v>
      </c>
      <c r="DD63" s="7">
        <v>1.0</v>
      </c>
      <c r="DE63" s="7">
        <v>0.0</v>
      </c>
      <c r="DF63" s="7">
        <v>13.0</v>
      </c>
      <c r="DG63" s="7">
        <v>1.0</v>
      </c>
      <c r="DH63" s="7">
        <v>0.0</v>
      </c>
      <c r="DI63" s="7">
        <v>5.0</v>
      </c>
      <c r="DJ63" s="7">
        <v>7.0</v>
      </c>
      <c r="DK63" s="7">
        <v>0.0</v>
      </c>
      <c r="DL63" s="7">
        <v>0.0</v>
      </c>
      <c r="DM63" s="7">
        <v>14.0</v>
      </c>
      <c r="DN63" s="9">
        <v>0.0</v>
      </c>
      <c r="DO63" s="9">
        <v>0.0</v>
      </c>
      <c r="DP63" s="9">
        <v>0.0</v>
      </c>
      <c r="DQ63" s="8">
        <v>186.0</v>
      </c>
      <c r="DR63" s="8">
        <v>19.0</v>
      </c>
      <c r="DS63" s="8" t="s">
        <v>545</v>
      </c>
      <c r="DT63" s="19">
        <v>1.0</v>
      </c>
      <c r="DU63" s="8">
        <v>1.1</v>
      </c>
      <c r="DV63" s="8">
        <v>1.1</v>
      </c>
      <c r="DW63" s="8">
        <v>255.0</v>
      </c>
      <c r="DX63" s="8">
        <v>0.0</v>
      </c>
      <c r="DY63" s="14">
        <f t="shared" si="22"/>
        <v>-3.870212766</v>
      </c>
    </row>
    <row r="64" ht="12.75" customHeight="1">
      <c r="A64" s="7">
        <v>41.0</v>
      </c>
      <c r="B64" s="7" t="s">
        <v>546</v>
      </c>
      <c r="C64" s="7" t="s">
        <v>547</v>
      </c>
      <c r="D64" s="7" t="s">
        <v>162</v>
      </c>
      <c r="E64" s="7" t="s">
        <v>163</v>
      </c>
      <c r="F64" s="7" t="s">
        <v>163</v>
      </c>
      <c r="G64" s="7">
        <v>76.0</v>
      </c>
      <c r="H64" s="7">
        <v>215.0</v>
      </c>
      <c r="I64" s="7" t="s">
        <v>145</v>
      </c>
      <c r="J64" s="7">
        <v>2007.0</v>
      </c>
      <c r="K64" s="7">
        <v>3.0</v>
      </c>
      <c r="L64" s="7">
        <v>78.0</v>
      </c>
      <c r="M64" s="8"/>
      <c r="N64" s="8">
        <f t="shared" si="1"/>
        <v>26</v>
      </c>
      <c r="O64" s="7" t="s">
        <v>548</v>
      </c>
      <c r="P64" s="7" t="s">
        <v>549</v>
      </c>
      <c r="Q64" s="8" t="s">
        <v>274</v>
      </c>
      <c r="R64" s="7" t="s">
        <v>274</v>
      </c>
      <c r="S64" s="9" t="s">
        <v>174</v>
      </c>
      <c r="T64" s="9">
        <v>40.0</v>
      </c>
      <c r="U64" s="9" t="s">
        <v>138</v>
      </c>
      <c r="V64" s="9" t="s">
        <v>138</v>
      </c>
      <c r="W64" s="7">
        <v>40.0</v>
      </c>
      <c r="X64" s="7">
        <v>2.0</v>
      </c>
      <c r="Y64" s="7">
        <v>1.0</v>
      </c>
      <c r="Z64" s="7">
        <v>0.0</v>
      </c>
      <c r="AA64" s="7">
        <v>3.0</v>
      </c>
      <c r="AB64" s="7">
        <v>2.0</v>
      </c>
      <c r="AC64" s="7">
        <v>47.0</v>
      </c>
      <c r="AD64" s="7">
        <v>22.0</v>
      </c>
      <c r="AE64" s="7">
        <v>19.0</v>
      </c>
      <c r="AF64" s="10">
        <f t="shared" si="2"/>
        <v>0.04255319149</v>
      </c>
      <c r="AG64" s="10">
        <f t="shared" si="3"/>
        <v>0.02272727273</v>
      </c>
      <c r="AH64" s="7">
        <v>31846.0</v>
      </c>
      <c r="AI64" s="11">
        <f t="shared" si="4"/>
        <v>13.26916667</v>
      </c>
      <c r="AJ64" s="7">
        <v>821.0</v>
      </c>
      <c r="AK64" s="11">
        <f t="shared" si="5"/>
        <v>20.525</v>
      </c>
      <c r="AL64" s="11">
        <f t="shared" si="6"/>
        <v>38.78928136</v>
      </c>
      <c r="AM64" s="12">
        <v>0.0</v>
      </c>
      <c r="AN64" s="11">
        <f t="shared" si="7"/>
        <v>0</v>
      </c>
      <c r="AO64" s="10" t="s">
        <v>550</v>
      </c>
      <c r="AP64" s="10" t="s">
        <v>551</v>
      </c>
      <c r="AQ64" s="10" t="s">
        <v>552</v>
      </c>
      <c r="AR64" s="7">
        <v>0.0</v>
      </c>
      <c r="AS64" s="7">
        <v>0.0</v>
      </c>
      <c r="AT64" s="13">
        <f t="shared" si="8"/>
        <v>0</v>
      </c>
      <c r="AU64" s="8"/>
      <c r="AV64" s="8"/>
      <c r="AW64" s="8"/>
      <c r="AX64" s="8">
        <v>0.0</v>
      </c>
      <c r="AY64" s="8"/>
      <c r="AZ64" s="8">
        <v>0.0</v>
      </c>
      <c r="BA64" s="7">
        <v>73.0</v>
      </c>
      <c r="BB64" s="7">
        <v>93.0</v>
      </c>
      <c r="BC64" s="7">
        <v>42.0</v>
      </c>
      <c r="BD64" s="7">
        <v>22.0</v>
      </c>
      <c r="BE64" s="7">
        <v>9.0</v>
      </c>
      <c r="BF64" s="7">
        <v>5.0</v>
      </c>
      <c r="BG64" s="14">
        <f t="shared" si="9"/>
        <v>8.252213779</v>
      </c>
      <c r="BH64" s="11">
        <f t="shared" si="10"/>
        <v>10.51309427</v>
      </c>
      <c r="BI64" s="11">
        <f t="shared" si="11"/>
        <v>4.747849023</v>
      </c>
      <c r="BJ64" s="11">
        <f t="shared" si="12"/>
        <v>2.486968536</v>
      </c>
      <c r="BK64" s="11">
        <f t="shared" si="13"/>
        <v>1.017396219</v>
      </c>
      <c r="BL64" s="11">
        <f t="shared" si="14"/>
        <v>0.5652201218</v>
      </c>
      <c r="BM64" s="7">
        <v>52.0</v>
      </c>
      <c r="BN64" s="7">
        <v>16.0</v>
      </c>
      <c r="BO64" s="7">
        <v>4.0</v>
      </c>
      <c r="BP64" s="7">
        <v>0.0</v>
      </c>
      <c r="BQ64" s="7">
        <v>0.0</v>
      </c>
      <c r="BR64" s="7">
        <v>0.0</v>
      </c>
      <c r="BS64" s="9">
        <f t="shared" si="15"/>
        <v>191</v>
      </c>
      <c r="BT64" s="14">
        <v>-8.7664</v>
      </c>
      <c r="BW64" s="15" t="str">
        <f t="shared" si="16"/>
        <v> </v>
      </c>
      <c r="BY64" s="7">
        <v>0.0</v>
      </c>
      <c r="BZ64" s="7">
        <v>0.0</v>
      </c>
      <c r="CA64" s="7">
        <v>0.0</v>
      </c>
      <c r="CB64" s="7">
        <v>0.0</v>
      </c>
      <c r="CC64" s="7">
        <v>0.0</v>
      </c>
      <c r="CD64" s="7">
        <v>0.0</v>
      </c>
      <c r="CE64" s="7">
        <v>0.0</v>
      </c>
      <c r="CF64" s="7">
        <v>0.0</v>
      </c>
      <c r="CG64" s="7">
        <v>0.0</v>
      </c>
      <c r="CH64" s="7">
        <v>0.0</v>
      </c>
      <c r="CI64" s="7">
        <v>2.0</v>
      </c>
      <c r="CJ64" s="7">
        <v>0.0</v>
      </c>
      <c r="CK64" s="7">
        <v>0.0</v>
      </c>
      <c r="CL64" s="15">
        <f t="shared" si="17"/>
        <v>0</v>
      </c>
      <c r="CM64" s="7">
        <v>-0.1</v>
      </c>
      <c r="CN64" s="7">
        <v>1.4</v>
      </c>
      <c r="CO64" s="7">
        <v>1.3</v>
      </c>
      <c r="CP64" s="16">
        <f t="shared" si="18"/>
        <v>0.0325</v>
      </c>
      <c r="CQ64" s="16">
        <f t="shared" si="19"/>
        <v>0.1469572317</v>
      </c>
      <c r="CR64" s="17">
        <v>2.0</v>
      </c>
      <c r="CS64" s="14">
        <v>7.7</v>
      </c>
      <c r="CT64" s="14">
        <v>9.7</v>
      </c>
      <c r="CU64" s="14">
        <v>0.7</v>
      </c>
      <c r="CV64" s="14">
        <v>-0.4</v>
      </c>
      <c r="CW64" s="14">
        <v>1.3</v>
      </c>
      <c r="CX64" s="14">
        <v>0.0</v>
      </c>
      <c r="CY64" s="14">
        <v>0.9</v>
      </c>
      <c r="CZ64" s="18">
        <f t="shared" si="20"/>
        <v>0.0225</v>
      </c>
      <c r="DA64" s="18">
        <f t="shared" si="21"/>
        <v>0.1017396219</v>
      </c>
      <c r="DB64" s="14">
        <v>46.3191</v>
      </c>
      <c r="DC64" s="7">
        <v>0.0</v>
      </c>
      <c r="DD64" s="7">
        <v>1.0</v>
      </c>
      <c r="DE64" s="7">
        <v>1.0</v>
      </c>
      <c r="DF64" s="7">
        <v>20.0</v>
      </c>
      <c r="DG64" s="7">
        <v>3.0</v>
      </c>
      <c r="DH64" s="7">
        <v>0.0</v>
      </c>
      <c r="DI64" s="7">
        <v>13.0</v>
      </c>
      <c r="DJ64" s="7">
        <v>4.0</v>
      </c>
      <c r="DK64" s="7">
        <v>0.0</v>
      </c>
      <c r="DL64" s="7">
        <v>0.0</v>
      </c>
      <c r="DM64" s="7">
        <v>27.0</v>
      </c>
      <c r="DN64" s="9">
        <v>0.0</v>
      </c>
      <c r="DO64" s="9">
        <v>0.0</v>
      </c>
      <c r="DP64" s="9">
        <v>0.0</v>
      </c>
      <c r="DQ64" s="8">
        <v>186.0</v>
      </c>
      <c r="DR64" s="8">
        <v>7.0</v>
      </c>
      <c r="DS64" s="8" t="s">
        <v>249</v>
      </c>
      <c r="DT64" s="19">
        <v>1.05</v>
      </c>
      <c r="DU64" s="8">
        <v>1.05</v>
      </c>
      <c r="DV64" s="8">
        <v>1.05</v>
      </c>
      <c r="DW64" s="8">
        <v>90.0</v>
      </c>
      <c r="DX64" s="8">
        <v>0.0</v>
      </c>
      <c r="DY64" s="14">
        <f t="shared" si="22"/>
        <v>-0.1638297872</v>
      </c>
    </row>
    <row r="65" ht="12.75" customHeight="1">
      <c r="A65" s="7">
        <v>12.0</v>
      </c>
      <c r="B65" s="7" t="s">
        <v>553</v>
      </c>
      <c r="C65" s="7" t="s">
        <v>554</v>
      </c>
      <c r="D65" s="7" t="s">
        <v>131</v>
      </c>
      <c r="E65" s="7" t="s">
        <v>132</v>
      </c>
      <c r="F65" s="7" t="s">
        <v>132</v>
      </c>
      <c r="G65" s="7">
        <v>70.0</v>
      </c>
      <c r="H65" s="7">
        <v>195.0</v>
      </c>
      <c r="I65" s="7" t="s">
        <v>133</v>
      </c>
      <c r="J65" s="7">
        <v>2011.0</v>
      </c>
      <c r="K65" s="7">
        <v>4.0</v>
      </c>
      <c r="L65" s="7">
        <v>99.0</v>
      </c>
      <c r="M65" s="8"/>
      <c r="N65" s="8">
        <f t="shared" si="1"/>
        <v>22</v>
      </c>
      <c r="O65" s="7" t="s">
        <v>555</v>
      </c>
      <c r="P65" s="7" t="s">
        <v>556</v>
      </c>
      <c r="Q65" s="8" t="s">
        <v>490</v>
      </c>
      <c r="R65" s="7" t="s">
        <v>490</v>
      </c>
      <c r="S65" s="9" t="s">
        <v>255</v>
      </c>
      <c r="T65" s="9">
        <v>38.0</v>
      </c>
      <c r="U65" s="9" t="s">
        <v>138</v>
      </c>
      <c r="V65" s="9" t="s">
        <v>138</v>
      </c>
      <c r="W65" s="7">
        <v>39.0</v>
      </c>
      <c r="X65" s="7">
        <v>8.0</v>
      </c>
      <c r="Y65" s="7">
        <v>11.0</v>
      </c>
      <c r="Z65" s="7">
        <v>7.0</v>
      </c>
      <c r="AA65" s="7">
        <v>19.0</v>
      </c>
      <c r="AB65" s="7">
        <v>-13.0</v>
      </c>
      <c r="AC65" s="7">
        <v>74.0</v>
      </c>
      <c r="AD65" s="7">
        <v>25.0</v>
      </c>
      <c r="AE65" s="7">
        <v>24.0</v>
      </c>
      <c r="AF65" s="10">
        <f t="shared" si="2"/>
        <v>0.1081081081</v>
      </c>
      <c r="AG65" s="10">
        <f t="shared" si="3"/>
        <v>0.06504065041</v>
      </c>
      <c r="AH65" s="7">
        <v>33392.0</v>
      </c>
      <c r="AI65" s="11">
        <f t="shared" si="4"/>
        <v>14.27008547</v>
      </c>
      <c r="AJ65" s="7">
        <v>723.0</v>
      </c>
      <c r="AK65" s="11">
        <f t="shared" si="5"/>
        <v>18.53846154</v>
      </c>
      <c r="AL65" s="11">
        <f t="shared" si="6"/>
        <v>46.18533887</v>
      </c>
      <c r="AM65" s="12">
        <v>78.0</v>
      </c>
      <c r="AN65" s="11">
        <f t="shared" si="7"/>
        <v>8.409199808</v>
      </c>
      <c r="AO65" s="10" t="s">
        <v>557</v>
      </c>
      <c r="AP65" s="10" t="s">
        <v>558</v>
      </c>
      <c r="AQ65" s="10" t="s">
        <v>559</v>
      </c>
      <c r="AR65" s="7">
        <v>1.0</v>
      </c>
      <c r="AS65" s="7">
        <v>2.0</v>
      </c>
      <c r="AT65" s="13">
        <f t="shared" si="8"/>
        <v>0.3333333333</v>
      </c>
      <c r="AU65" s="8"/>
      <c r="AV65" s="8"/>
      <c r="AW65" s="8">
        <v>1.0</v>
      </c>
      <c r="AX65" s="8">
        <v>0.0</v>
      </c>
      <c r="AY65" s="8">
        <v>2.0</v>
      </c>
      <c r="AZ65" s="8">
        <v>1.0</v>
      </c>
      <c r="BA65" s="7">
        <v>54.0</v>
      </c>
      <c r="BB65" s="7">
        <v>32.0</v>
      </c>
      <c r="BC65" s="7">
        <v>14.0</v>
      </c>
      <c r="BD65" s="7">
        <v>25.0</v>
      </c>
      <c r="BE65" s="7">
        <v>9.0</v>
      </c>
      <c r="BF65" s="7">
        <v>9.0</v>
      </c>
      <c r="BG65" s="14">
        <f t="shared" si="9"/>
        <v>5.821753713</v>
      </c>
      <c r="BH65" s="11">
        <f t="shared" si="10"/>
        <v>3.449928126</v>
      </c>
      <c r="BI65" s="11">
        <f t="shared" si="11"/>
        <v>1.509343555</v>
      </c>
      <c r="BJ65" s="11">
        <f t="shared" si="12"/>
        <v>2.695256349</v>
      </c>
      <c r="BK65" s="11">
        <f t="shared" si="13"/>
        <v>0.9702922856</v>
      </c>
      <c r="BL65" s="11">
        <f t="shared" si="14"/>
        <v>0.9702922856</v>
      </c>
      <c r="BM65" s="7">
        <v>6.0</v>
      </c>
      <c r="BN65" s="7">
        <v>3.0</v>
      </c>
      <c r="BO65" s="7">
        <v>0.0</v>
      </c>
      <c r="BP65" s="7">
        <v>0.0</v>
      </c>
      <c r="BQ65" s="7">
        <v>0.0</v>
      </c>
      <c r="BR65" s="7">
        <v>0.0</v>
      </c>
      <c r="BS65" s="9">
        <f t="shared" si="15"/>
        <v>52</v>
      </c>
      <c r="BT65" s="14">
        <v>1.5702</v>
      </c>
      <c r="BU65" s="7">
        <v>2.0</v>
      </c>
      <c r="BV65" s="7">
        <v>1.0</v>
      </c>
      <c r="BW65" s="15">
        <f t="shared" si="16"/>
        <v>0.5</v>
      </c>
      <c r="BX65" s="7">
        <v>0.0</v>
      </c>
      <c r="BY65" s="7">
        <v>2.0</v>
      </c>
      <c r="BZ65" s="7">
        <v>0.0</v>
      </c>
      <c r="CA65" s="7">
        <v>4.0</v>
      </c>
      <c r="CB65" s="7">
        <v>0.0</v>
      </c>
      <c r="CC65" s="7">
        <v>1.0</v>
      </c>
      <c r="CD65" s="7">
        <v>0.0</v>
      </c>
      <c r="CE65" s="7">
        <v>1.0</v>
      </c>
      <c r="CF65" s="7">
        <v>2.0</v>
      </c>
      <c r="CG65" s="7">
        <v>0.0</v>
      </c>
      <c r="CH65" s="7">
        <v>0.0</v>
      </c>
      <c r="CI65" s="7">
        <v>4.0</v>
      </c>
      <c r="CJ65" s="7">
        <v>0.0</v>
      </c>
      <c r="CK65" s="7">
        <v>0.0</v>
      </c>
      <c r="CL65" s="15">
        <f t="shared" si="17"/>
        <v>0</v>
      </c>
      <c r="CM65" s="7">
        <v>1.5</v>
      </c>
      <c r="CN65" s="7">
        <v>0.30000000000000004</v>
      </c>
      <c r="CO65" s="7">
        <v>1.8</v>
      </c>
      <c r="CP65" s="16">
        <f t="shared" si="18"/>
        <v>0.04615384615</v>
      </c>
      <c r="CQ65" s="16">
        <f t="shared" si="19"/>
        <v>0.1940584571</v>
      </c>
      <c r="CR65" s="17">
        <v>3.0</v>
      </c>
      <c r="CS65" s="14">
        <v>14.8</v>
      </c>
      <c r="CT65" s="14">
        <v>11.8</v>
      </c>
      <c r="CU65" s="14">
        <v>-6.9</v>
      </c>
      <c r="CV65" s="14">
        <v>1.6</v>
      </c>
      <c r="CW65" s="14">
        <v>0.30000000000000004</v>
      </c>
      <c r="CX65" s="14">
        <v>0.2</v>
      </c>
      <c r="CY65" s="14">
        <v>2.2</v>
      </c>
      <c r="CZ65" s="18">
        <f t="shared" si="20"/>
        <v>0.05641025641</v>
      </c>
      <c r="DA65" s="18">
        <f t="shared" si="21"/>
        <v>0.2371825587</v>
      </c>
      <c r="DB65" s="14">
        <v>31.8919</v>
      </c>
      <c r="DC65" s="7">
        <v>0.0</v>
      </c>
      <c r="DD65" s="7">
        <v>1.0</v>
      </c>
      <c r="DE65" s="7">
        <v>2.0</v>
      </c>
      <c r="DF65" s="7">
        <v>22.0</v>
      </c>
      <c r="DG65" s="7">
        <v>4.0</v>
      </c>
      <c r="DH65" s="7">
        <v>1.0</v>
      </c>
      <c r="DI65" s="7">
        <v>12.0</v>
      </c>
      <c r="DJ65" s="7">
        <v>24.0</v>
      </c>
      <c r="DK65" s="7">
        <v>4.0</v>
      </c>
      <c r="DL65" s="7">
        <v>0.0</v>
      </c>
      <c r="DM65" s="7">
        <v>29.0</v>
      </c>
      <c r="DN65" s="9">
        <v>2.0</v>
      </c>
      <c r="DO65" s="9">
        <v>3.0</v>
      </c>
      <c r="DP65" s="9">
        <v>1.0</v>
      </c>
      <c r="DQ65" s="8">
        <v>94.0</v>
      </c>
      <c r="DR65" s="8">
        <v>0.0</v>
      </c>
      <c r="DS65" s="8"/>
      <c r="DT65" s="19">
        <v>0.743</v>
      </c>
      <c r="DU65" s="8">
        <v>0.6930000000000001</v>
      </c>
      <c r="DV65" s="8">
        <v>0.467</v>
      </c>
      <c r="DW65" s="8">
        <v>0.0</v>
      </c>
      <c r="DX65" s="8">
        <v>0.183</v>
      </c>
      <c r="DY65" s="14">
        <f t="shared" si="22"/>
        <v>1.797780828</v>
      </c>
    </row>
    <row r="66" ht="12.75" customHeight="1">
      <c r="A66" s="7">
        <v>36.0</v>
      </c>
      <c r="B66" s="7" t="s">
        <v>560</v>
      </c>
      <c r="C66" s="7" t="s">
        <v>561</v>
      </c>
      <c r="D66" s="7" t="s">
        <v>562</v>
      </c>
      <c r="E66" s="7" t="s">
        <v>163</v>
      </c>
      <c r="F66" s="7" t="s">
        <v>163</v>
      </c>
      <c r="G66" s="7">
        <v>72.0</v>
      </c>
      <c r="H66" s="7">
        <v>227.0</v>
      </c>
      <c r="I66" s="7" t="s">
        <v>133</v>
      </c>
      <c r="J66" s="7">
        <v>1994.0</v>
      </c>
      <c r="K66" s="7">
        <v>9.0</v>
      </c>
      <c r="L66" s="7">
        <v>234.0</v>
      </c>
      <c r="M66" s="8"/>
      <c r="N66" s="8">
        <f t="shared" si="1"/>
        <v>39</v>
      </c>
      <c r="O66" s="7" t="s">
        <v>563</v>
      </c>
      <c r="P66" s="7" t="s">
        <v>564</v>
      </c>
      <c r="Q66" s="8" t="s">
        <v>305</v>
      </c>
      <c r="R66" s="7" t="s">
        <v>305</v>
      </c>
      <c r="S66" s="9" t="s">
        <v>159</v>
      </c>
      <c r="T66" s="9">
        <v>6.0</v>
      </c>
      <c r="U66" s="9" t="s">
        <v>138</v>
      </c>
      <c r="V66" s="9" t="s">
        <v>138</v>
      </c>
      <c r="W66" s="7">
        <v>6.0</v>
      </c>
      <c r="X66" s="7">
        <v>0.0</v>
      </c>
      <c r="Y66" s="7">
        <v>0.0</v>
      </c>
      <c r="Z66" s="7">
        <v>0.0</v>
      </c>
      <c r="AA66" s="7">
        <v>0.0</v>
      </c>
      <c r="AB66" s="7">
        <v>-3.0</v>
      </c>
      <c r="AC66" s="7">
        <v>3.0</v>
      </c>
      <c r="AD66" s="7">
        <v>0.0</v>
      </c>
      <c r="AE66" s="7">
        <v>2.0</v>
      </c>
      <c r="AF66" s="10">
        <f t="shared" si="2"/>
        <v>0</v>
      </c>
      <c r="AG66" s="10">
        <f t="shared" si="3"/>
        <v>0</v>
      </c>
      <c r="AH66" s="7">
        <v>3415.0</v>
      </c>
      <c r="AI66" s="11">
        <f t="shared" si="4"/>
        <v>9.486111111</v>
      </c>
      <c r="AJ66" s="7">
        <v>88.0</v>
      </c>
      <c r="AK66" s="11">
        <f t="shared" si="5"/>
        <v>14.66666667</v>
      </c>
      <c r="AL66" s="11">
        <f t="shared" si="6"/>
        <v>38.80681818</v>
      </c>
      <c r="AM66" s="12">
        <v>0.0</v>
      </c>
      <c r="AN66" s="11">
        <f t="shared" si="7"/>
        <v>0</v>
      </c>
      <c r="AO66" s="10" t="s">
        <v>151</v>
      </c>
      <c r="AP66" s="10" t="s">
        <v>151</v>
      </c>
      <c r="AQ66" s="10" t="s">
        <v>151</v>
      </c>
      <c r="AR66" s="7">
        <v>0.0</v>
      </c>
      <c r="AS66" s="7">
        <v>0.0</v>
      </c>
      <c r="AT66" s="13">
        <f t="shared" si="8"/>
        <v>0</v>
      </c>
      <c r="AU66" s="8"/>
      <c r="AV66" s="8"/>
      <c r="AW66" s="8"/>
      <c r="AX66" s="8">
        <v>0.0</v>
      </c>
      <c r="AY66" s="8"/>
      <c r="AZ66" s="8">
        <v>0.0</v>
      </c>
      <c r="BA66" s="7">
        <v>3.0</v>
      </c>
      <c r="BB66" s="7">
        <v>15.0</v>
      </c>
      <c r="BC66" s="7">
        <v>0.0</v>
      </c>
      <c r="BD66" s="7">
        <v>0.0</v>
      </c>
      <c r="BE66" s="7">
        <v>2.0</v>
      </c>
      <c r="BF66" s="7">
        <v>1.0</v>
      </c>
      <c r="BG66" s="14">
        <f t="shared" si="9"/>
        <v>3.162518302</v>
      </c>
      <c r="BH66" s="11">
        <f t="shared" si="10"/>
        <v>15.81259151</v>
      </c>
      <c r="BI66" s="11">
        <f t="shared" si="11"/>
        <v>0</v>
      </c>
      <c r="BJ66" s="11">
        <f t="shared" si="12"/>
        <v>0</v>
      </c>
      <c r="BK66" s="11">
        <f t="shared" si="13"/>
        <v>2.108345534</v>
      </c>
      <c r="BL66" s="11">
        <f t="shared" si="14"/>
        <v>1.054172767</v>
      </c>
      <c r="BM66" s="7">
        <v>2.0</v>
      </c>
      <c r="BN66" s="7">
        <v>1.0</v>
      </c>
      <c r="BO66" s="7">
        <v>0.0</v>
      </c>
      <c r="BP66" s="7">
        <v>0.0</v>
      </c>
      <c r="BQ66" s="7">
        <v>0.0</v>
      </c>
      <c r="BR66" s="7">
        <v>0.0</v>
      </c>
      <c r="BS66" s="9">
        <f t="shared" si="15"/>
        <v>17</v>
      </c>
      <c r="BT66" s="14">
        <v>-0.0888</v>
      </c>
      <c r="BW66" s="15" t="str">
        <f t="shared" si="16"/>
        <v> </v>
      </c>
      <c r="BY66" s="7">
        <v>0.0</v>
      </c>
      <c r="BZ66" s="7">
        <v>0.0</v>
      </c>
      <c r="CA66" s="7">
        <v>0.0</v>
      </c>
      <c r="CB66" s="7">
        <v>0.0</v>
      </c>
      <c r="CC66" s="7">
        <v>0.0</v>
      </c>
      <c r="CD66" s="7">
        <v>0.0</v>
      </c>
      <c r="CE66" s="7">
        <v>0.0</v>
      </c>
      <c r="CF66" s="7">
        <v>0.0</v>
      </c>
      <c r="CG66" s="7">
        <v>0.0</v>
      </c>
      <c r="CH66" s="7">
        <v>0.0</v>
      </c>
      <c r="CI66" s="7">
        <v>0.0</v>
      </c>
      <c r="CJ66" s="7">
        <v>0.0</v>
      </c>
      <c r="CK66" s="7">
        <v>0.0</v>
      </c>
      <c r="CL66" s="15">
        <f t="shared" si="17"/>
        <v>0</v>
      </c>
      <c r="CM66" s="7">
        <v>-0.2</v>
      </c>
      <c r="CN66" s="7">
        <v>-0.1</v>
      </c>
      <c r="CO66" s="7">
        <v>-0.2</v>
      </c>
      <c r="CP66" s="16">
        <f t="shared" si="18"/>
        <v>-0.03333333333</v>
      </c>
      <c r="CQ66" s="16">
        <f t="shared" si="19"/>
        <v>-0.2108345534</v>
      </c>
      <c r="CR66" s="17">
        <v>1.0</v>
      </c>
      <c r="CS66" s="14">
        <v>1.1</v>
      </c>
      <c r="CT66" s="14">
        <v>1.1</v>
      </c>
      <c r="CU66" s="14">
        <v>-2.1</v>
      </c>
      <c r="CV66" s="14">
        <v>-0.5</v>
      </c>
      <c r="CW66" s="14">
        <v>-0.1</v>
      </c>
      <c r="CX66" s="14">
        <v>0.0</v>
      </c>
      <c r="CY66" s="14">
        <v>-0.6000000000000001</v>
      </c>
      <c r="CZ66" s="18">
        <f t="shared" si="20"/>
        <v>-0.1</v>
      </c>
      <c r="DA66" s="18">
        <f t="shared" si="21"/>
        <v>-0.6325036603</v>
      </c>
      <c r="DB66" s="14">
        <v>23.3333</v>
      </c>
      <c r="DC66" s="7">
        <v>0.0</v>
      </c>
      <c r="DD66" s="7">
        <v>0.0</v>
      </c>
      <c r="DE66" s="7">
        <v>0.0</v>
      </c>
      <c r="DF66" s="7">
        <v>0.0</v>
      </c>
      <c r="DG66" s="7">
        <v>0.0</v>
      </c>
      <c r="DH66" s="7">
        <v>0.0</v>
      </c>
      <c r="DI66" s="7">
        <v>1.0</v>
      </c>
      <c r="DJ66" s="7">
        <v>0.0</v>
      </c>
      <c r="DK66" s="7">
        <v>0.0</v>
      </c>
      <c r="DL66" s="7">
        <v>0.0</v>
      </c>
      <c r="DM66" s="7">
        <v>2.0</v>
      </c>
      <c r="DN66" s="9">
        <v>0.0</v>
      </c>
      <c r="DO66" s="9">
        <v>0.0</v>
      </c>
      <c r="DP66" s="9">
        <v>0.0</v>
      </c>
      <c r="DQ66" s="8">
        <v>180.0</v>
      </c>
      <c r="DR66" s="8">
        <v>46.0</v>
      </c>
      <c r="DS66" s="8" t="s">
        <v>461</v>
      </c>
      <c r="DT66" s="19">
        <v>0.5750000000000001</v>
      </c>
      <c r="DU66" s="8">
        <v>0.5750000000000001</v>
      </c>
      <c r="DV66" s="8">
        <v>0.653</v>
      </c>
      <c r="DW66" s="8">
        <v>393.0</v>
      </c>
      <c r="DX66" s="8">
        <v>0.1</v>
      </c>
      <c r="DY66" s="14">
        <f t="shared" si="22"/>
        <v>-0.8568977351</v>
      </c>
    </row>
    <row r="67" ht="12.75" customHeight="1">
      <c r="A67" s="7">
        <v>17.0</v>
      </c>
      <c r="B67" s="7" t="s">
        <v>565</v>
      </c>
      <c r="C67" s="7" t="s">
        <v>566</v>
      </c>
      <c r="D67" s="7" t="s">
        <v>358</v>
      </c>
      <c r="E67" s="7" t="s">
        <v>163</v>
      </c>
      <c r="F67" s="7" t="s">
        <v>163</v>
      </c>
      <c r="G67" s="7">
        <v>74.0</v>
      </c>
      <c r="H67" s="7">
        <v>208.0</v>
      </c>
      <c r="I67" s="7" t="s">
        <v>133</v>
      </c>
      <c r="J67" s="7">
        <v>2008.0</v>
      </c>
      <c r="K67" s="7">
        <v>3.0</v>
      </c>
      <c r="L67" s="7">
        <v>78.0</v>
      </c>
      <c r="M67" s="8"/>
      <c r="N67" s="8">
        <f t="shared" si="1"/>
        <v>25</v>
      </c>
      <c r="O67" s="7" t="s">
        <v>567</v>
      </c>
      <c r="P67" s="7" t="s">
        <v>568</v>
      </c>
      <c r="Q67" s="8" t="s">
        <v>158</v>
      </c>
      <c r="R67" s="7" t="s">
        <v>158</v>
      </c>
      <c r="S67" s="9" t="s">
        <v>150</v>
      </c>
      <c r="T67" s="9">
        <v>43.0</v>
      </c>
      <c r="U67" s="9" t="s">
        <v>138</v>
      </c>
      <c r="V67" s="9" t="s">
        <v>138</v>
      </c>
      <c r="W67" s="7">
        <v>44.0</v>
      </c>
      <c r="X67" s="7">
        <v>2.0</v>
      </c>
      <c r="Y67" s="7">
        <v>5.0</v>
      </c>
      <c r="Z67" s="7">
        <v>3.0</v>
      </c>
      <c r="AA67" s="7">
        <v>7.0</v>
      </c>
      <c r="AB67" s="7">
        <v>-6.0</v>
      </c>
      <c r="AC67" s="7">
        <v>49.0</v>
      </c>
      <c r="AD67" s="7">
        <v>17.0</v>
      </c>
      <c r="AE67" s="7">
        <v>17.0</v>
      </c>
      <c r="AF67" s="10">
        <f t="shared" si="2"/>
        <v>0.04081632653</v>
      </c>
      <c r="AG67" s="10">
        <f t="shared" si="3"/>
        <v>0.02409638554</v>
      </c>
      <c r="AH67" s="7">
        <v>31774.0</v>
      </c>
      <c r="AI67" s="11">
        <f t="shared" si="4"/>
        <v>12.03560606</v>
      </c>
      <c r="AJ67" s="7">
        <v>831.0</v>
      </c>
      <c r="AK67" s="11">
        <f t="shared" si="5"/>
        <v>18.88636364</v>
      </c>
      <c r="AL67" s="11">
        <f t="shared" si="6"/>
        <v>38.23586041</v>
      </c>
      <c r="AM67" s="12">
        <v>42.0</v>
      </c>
      <c r="AN67" s="11">
        <f t="shared" si="7"/>
        <v>4.758607667</v>
      </c>
      <c r="AO67" s="10" t="s">
        <v>569</v>
      </c>
      <c r="AP67" s="10" t="s">
        <v>570</v>
      </c>
      <c r="AQ67" s="10" t="s">
        <v>225</v>
      </c>
      <c r="AR67" s="7">
        <v>5.0</v>
      </c>
      <c r="AS67" s="7">
        <v>8.0</v>
      </c>
      <c r="AT67" s="13">
        <f t="shared" si="8"/>
        <v>0.3846153846</v>
      </c>
      <c r="AU67" s="9">
        <v>1.0</v>
      </c>
      <c r="AV67" s="9">
        <v>1.0</v>
      </c>
      <c r="AW67" s="9">
        <v>8.0</v>
      </c>
      <c r="AX67" s="9">
        <v>3.0</v>
      </c>
      <c r="AY67" s="9">
        <v>5.0</v>
      </c>
      <c r="AZ67" s="9">
        <v>2.0</v>
      </c>
      <c r="BA67" s="7">
        <v>35.0</v>
      </c>
      <c r="BB67" s="7">
        <v>110.0</v>
      </c>
      <c r="BC67" s="7">
        <v>42.0</v>
      </c>
      <c r="BD67" s="7">
        <v>17.0</v>
      </c>
      <c r="BE67" s="7">
        <v>10.0</v>
      </c>
      <c r="BF67" s="7">
        <v>6.0</v>
      </c>
      <c r="BG67" s="14">
        <f t="shared" si="9"/>
        <v>3.965506389</v>
      </c>
      <c r="BH67" s="11">
        <f t="shared" si="10"/>
        <v>12.46302008</v>
      </c>
      <c r="BI67" s="11">
        <f t="shared" si="11"/>
        <v>4.758607667</v>
      </c>
      <c r="BJ67" s="11">
        <f t="shared" si="12"/>
        <v>1.926103103</v>
      </c>
      <c r="BK67" s="11">
        <f t="shared" si="13"/>
        <v>1.133001825</v>
      </c>
      <c r="BL67" s="11">
        <f t="shared" si="14"/>
        <v>0.6798010952</v>
      </c>
      <c r="BM67" s="7">
        <v>31.0</v>
      </c>
      <c r="BN67" s="7">
        <v>3.0</v>
      </c>
      <c r="BO67" s="7">
        <v>1.0</v>
      </c>
      <c r="BP67" s="7">
        <v>2.0</v>
      </c>
      <c r="BQ67" s="7">
        <v>0.0</v>
      </c>
      <c r="BR67" s="7">
        <v>0.0</v>
      </c>
      <c r="BS67" s="9">
        <f t="shared" si="15"/>
        <v>184</v>
      </c>
      <c r="BT67" s="14">
        <v>7.529</v>
      </c>
      <c r="BW67" s="15" t="str">
        <f t="shared" si="16"/>
        <v> </v>
      </c>
      <c r="BY67" s="7">
        <v>0.0</v>
      </c>
      <c r="BZ67" s="7">
        <v>0.0</v>
      </c>
      <c r="CA67" s="7">
        <v>0.0</v>
      </c>
      <c r="CB67" s="7">
        <v>1.0</v>
      </c>
      <c r="CC67" s="7">
        <v>0.0</v>
      </c>
      <c r="CD67" s="7">
        <v>0.0</v>
      </c>
      <c r="CE67" s="7">
        <v>0.0</v>
      </c>
      <c r="CF67" s="7">
        <v>0.0</v>
      </c>
      <c r="CG67" s="7">
        <v>0.0</v>
      </c>
      <c r="CH67" s="7">
        <v>0.0</v>
      </c>
      <c r="CI67" s="7">
        <v>2.0</v>
      </c>
      <c r="CJ67" s="7">
        <v>0.0</v>
      </c>
      <c r="CK67" s="7">
        <v>0.0</v>
      </c>
      <c r="CL67" s="15">
        <f t="shared" si="17"/>
        <v>0</v>
      </c>
      <c r="CM67" s="7">
        <v>-0.5</v>
      </c>
      <c r="CN67" s="7">
        <v>0.30000000000000004</v>
      </c>
      <c r="CO67" s="7">
        <v>-0.2</v>
      </c>
      <c r="CP67" s="16">
        <f t="shared" si="18"/>
        <v>-0.004545454545</v>
      </c>
      <c r="CQ67" s="16">
        <f t="shared" si="19"/>
        <v>-0.02266003651</v>
      </c>
      <c r="CR67" s="17">
        <v>5.0</v>
      </c>
      <c r="CS67" s="14">
        <v>8.6</v>
      </c>
      <c r="CT67" s="14">
        <v>12.6</v>
      </c>
      <c r="CU67" s="14">
        <v>-6.6</v>
      </c>
      <c r="CV67" s="14">
        <v>-1.2</v>
      </c>
      <c r="CW67" s="14">
        <v>0.9</v>
      </c>
      <c r="CX67" s="14">
        <v>0.0</v>
      </c>
      <c r="CY67" s="14">
        <v>-0.30000000000000004</v>
      </c>
      <c r="CZ67" s="18">
        <f t="shared" si="20"/>
        <v>-0.006818181818</v>
      </c>
      <c r="DA67" s="18">
        <f t="shared" si="21"/>
        <v>-0.03399005476</v>
      </c>
      <c r="DB67" s="14">
        <v>24.9796</v>
      </c>
      <c r="DC67" s="7">
        <v>0.0</v>
      </c>
      <c r="DD67" s="7">
        <v>0.0</v>
      </c>
      <c r="DE67" s="7">
        <v>1.0</v>
      </c>
      <c r="DF67" s="7">
        <v>16.0</v>
      </c>
      <c r="DG67" s="7">
        <v>6.0</v>
      </c>
      <c r="DH67" s="7">
        <v>0.0</v>
      </c>
      <c r="DI67" s="7">
        <v>3.0</v>
      </c>
      <c r="DJ67" s="7">
        <v>3.0</v>
      </c>
      <c r="DK67" s="7">
        <v>1.0</v>
      </c>
      <c r="DL67" s="7">
        <v>3.0</v>
      </c>
      <c r="DM67" s="7">
        <v>33.0</v>
      </c>
      <c r="DN67" s="9">
        <v>0.0</v>
      </c>
      <c r="DO67" s="9">
        <v>0.0</v>
      </c>
      <c r="DP67" s="9">
        <v>1.0</v>
      </c>
      <c r="DQ67" s="8">
        <v>186.0</v>
      </c>
      <c r="DR67" s="8">
        <v>36.0</v>
      </c>
      <c r="DS67" s="8" t="s">
        <v>571</v>
      </c>
      <c r="DT67" s="19">
        <v>2.1</v>
      </c>
      <c r="DU67" s="8">
        <v>2.2</v>
      </c>
      <c r="DV67" s="8">
        <v>2.2</v>
      </c>
      <c r="DW67" s="8">
        <v>966.0</v>
      </c>
      <c r="DX67" s="8">
        <v>0.0</v>
      </c>
      <c r="DY67" s="14">
        <f t="shared" si="22"/>
        <v>-3.810638298</v>
      </c>
    </row>
    <row r="68" ht="12.75" customHeight="1">
      <c r="A68" s="7">
        <v>57.0</v>
      </c>
      <c r="B68" s="7" t="s">
        <v>572</v>
      </c>
      <c r="C68" s="7" t="s">
        <v>573</v>
      </c>
      <c r="D68" s="7" t="s">
        <v>315</v>
      </c>
      <c r="E68" s="7" t="s">
        <v>163</v>
      </c>
      <c r="F68" s="7" t="s">
        <v>163</v>
      </c>
      <c r="G68" s="7">
        <v>70.0</v>
      </c>
      <c r="H68" s="7">
        <v>206.0</v>
      </c>
      <c r="I68" s="7" t="s">
        <v>133</v>
      </c>
      <c r="J68" s="7">
        <v>2009.0</v>
      </c>
      <c r="K68" s="7">
        <v>5.0</v>
      </c>
      <c r="L68" s="7">
        <v>132.0</v>
      </c>
      <c r="M68" s="8"/>
      <c r="N68" s="8">
        <f t="shared" si="1"/>
        <v>25</v>
      </c>
      <c r="O68" s="7" t="s">
        <v>574</v>
      </c>
      <c r="P68" s="7" t="s">
        <v>575</v>
      </c>
      <c r="Q68" s="8" t="s">
        <v>254</v>
      </c>
      <c r="R68" s="7" t="s">
        <v>254</v>
      </c>
      <c r="S68" s="9" t="s">
        <v>183</v>
      </c>
      <c r="T68" s="9">
        <v>22.0</v>
      </c>
      <c r="U68" s="9" t="s">
        <v>138</v>
      </c>
      <c r="V68" s="9" t="s">
        <v>138</v>
      </c>
      <c r="W68" s="7">
        <v>22.0</v>
      </c>
      <c r="X68" s="7">
        <v>1.0</v>
      </c>
      <c r="Y68" s="7">
        <v>3.0</v>
      </c>
      <c r="Z68" s="7">
        <v>2.0</v>
      </c>
      <c r="AA68" s="7">
        <v>4.0</v>
      </c>
      <c r="AB68" s="7">
        <v>0.0</v>
      </c>
      <c r="AC68" s="7">
        <v>25.0</v>
      </c>
      <c r="AD68" s="7">
        <v>8.0</v>
      </c>
      <c r="AE68" s="7">
        <v>9.0</v>
      </c>
      <c r="AF68" s="10">
        <f t="shared" si="2"/>
        <v>0.04</v>
      </c>
      <c r="AG68" s="10">
        <f t="shared" si="3"/>
        <v>0.02380952381</v>
      </c>
      <c r="AH68" s="7">
        <v>16321.0</v>
      </c>
      <c r="AI68" s="11">
        <f t="shared" si="4"/>
        <v>12.36439394</v>
      </c>
      <c r="AJ68" s="7">
        <v>390.0</v>
      </c>
      <c r="AK68" s="11">
        <f t="shared" si="5"/>
        <v>17.72727273</v>
      </c>
      <c r="AL68" s="11">
        <f t="shared" si="6"/>
        <v>41.84871795</v>
      </c>
      <c r="AM68" s="12">
        <v>26.0</v>
      </c>
      <c r="AN68" s="11">
        <f t="shared" si="7"/>
        <v>5.734942712</v>
      </c>
      <c r="AO68" s="10" t="s">
        <v>550</v>
      </c>
      <c r="AP68" s="10" t="s">
        <v>496</v>
      </c>
      <c r="AQ68" s="10" t="s">
        <v>576</v>
      </c>
      <c r="AR68" s="7">
        <v>0.0</v>
      </c>
      <c r="AS68" s="7">
        <v>1.0</v>
      </c>
      <c r="AT68" s="13">
        <f t="shared" si="8"/>
        <v>0</v>
      </c>
      <c r="AU68" s="8"/>
      <c r="AV68" s="8"/>
      <c r="AW68" s="8"/>
      <c r="AX68" s="8">
        <v>0.0</v>
      </c>
      <c r="AY68" s="8">
        <v>1.0</v>
      </c>
      <c r="AZ68" s="8">
        <v>0.0</v>
      </c>
      <c r="BA68" s="7">
        <v>30.0</v>
      </c>
      <c r="BB68" s="7">
        <v>55.0</v>
      </c>
      <c r="BC68" s="7">
        <v>22.0</v>
      </c>
      <c r="BD68" s="7">
        <v>8.0</v>
      </c>
      <c r="BE68" s="7">
        <v>5.0</v>
      </c>
      <c r="BF68" s="7">
        <v>3.0</v>
      </c>
      <c r="BG68" s="14">
        <f t="shared" si="9"/>
        <v>6.617241591</v>
      </c>
      <c r="BH68" s="11">
        <f t="shared" si="10"/>
        <v>12.13160958</v>
      </c>
      <c r="BI68" s="11">
        <f t="shared" si="11"/>
        <v>4.852643833</v>
      </c>
      <c r="BJ68" s="11">
        <f t="shared" si="12"/>
        <v>1.764597757</v>
      </c>
      <c r="BK68" s="11">
        <f t="shared" si="13"/>
        <v>1.102873598</v>
      </c>
      <c r="BL68" s="11">
        <f t="shared" si="14"/>
        <v>0.6617241591</v>
      </c>
      <c r="BM68" s="7">
        <v>18.0</v>
      </c>
      <c r="BN68" s="7">
        <v>4.0</v>
      </c>
      <c r="BO68" s="7">
        <v>0.0</v>
      </c>
      <c r="BP68" s="7">
        <v>1.0</v>
      </c>
      <c r="BQ68" s="7">
        <v>0.0</v>
      </c>
      <c r="BR68" s="7">
        <v>0.0</v>
      </c>
      <c r="BS68" s="9">
        <f t="shared" si="15"/>
        <v>95</v>
      </c>
      <c r="BT68" s="14">
        <v>0.2684</v>
      </c>
      <c r="BW68" s="15" t="str">
        <f t="shared" si="16"/>
        <v> </v>
      </c>
      <c r="BY68" s="7">
        <v>0.0</v>
      </c>
      <c r="BZ68" s="7">
        <v>0.0</v>
      </c>
      <c r="CA68" s="7">
        <v>0.0</v>
      </c>
      <c r="CB68" s="7">
        <v>0.0</v>
      </c>
      <c r="CC68" s="7">
        <v>0.0</v>
      </c>
      <c r="CD68" s="7">
        <v>0.0</v>
      </c>
      <c r="CE68" s="7">
        <v>0.0</v>
      </c>
      <c r="CF68" s="7">
        <v>0.0</v>
      </c>
      <c r="CG68" s="7">
        <v>0.0</v>
      </c>
      <c r="CH68" s="7">
        <v>0.0</v>
      </c>
      <c r="CI68" s="7">
        <v>1.0</v>
      </c>
      <c r="CJ68" s="7">
        <v>0.0</v>
      </c>
      <c r="CK68" s="7">
        <v>0.0</v>
      </c>
      <c r="CL68" s="15">
        <f t="shared" si="17"/>
        <v>0</v>
      </c>
      <c r="CM68" s="7">
        <v>-0.2</v>
      </c>
      <c r="CN68" s="7">
        <v>0.30000000000000004</v>
      </c>
      <c r="CO68" s="7">
        <v>0.1</v>
      </c>
      <c r="CP68" s="16">
        <f t="shared" si="18"/>
        <v>0.004545454545</v>
      </c>
      <c r="CQ68" s="16">
        <f t="shared" si="19"/>
        <v>0.02205747197</v>
      </c>
      <c r="CR68" s="17">
        <v>5.0</v>
      </c>
      <c r="CS68" s="14">
        <v>4.9</v>
      </c>
      <c r="CT68" s="14">
        <v>6.6</v>
      </c>
      <c r="CU68" s="14">
        <v>-0.8</v>
      </c>
      <c r="CV68" s="14">
        <v>-0.6000000000000001</v>
      </c>
      <c r="CW68" s="14">
        <v>1.0</v>
      </c>
      <c r="CX68" s="14">
        <v>0.0</v>
      </c>
      <c r="CY68" s="14">
        <v>0.4</v>
      </c>
      <c r="CZ68" s="18">
        <f t="shared" si="20"/>
        <v>0.01818181818</v>
      </c>
      <c r="DA68" s="18">
        <f t="shared" si="21"/>
        <v>0.08822988787</v>
      </c>
      <c r="DB68" s="14">
        <v>28.6</v>
      </c>
      <c r="DC68" s="7">
        <v>0.0</v>
      </c>
      <c r="DD68" s="7">
        <v>0.0</v>
      </c>
      <c r="DE68" s="7">
        <v>3.0</v>
      </c>
      <c r="DF68" s="7">
        <v>5.0</v>
      </c>
      <c r="DG68" s="7">
        <v>2.0</v>
      </c>
      <c r="DH68" s="7">
        <v>0.0</v>
      </c>
      <c r="DI68" s="7">
        <v>1.0</v>
      </c>
      <c r="DJ68" s="7">
        <v>6.0</v>
      </c>
      <c r="DK68" s="7">
        <v>4.0</v>
      </c>
      <c r="DL68" s="7">
        <v>1.0</v>
      </c>
      <c r="DM68" s="7">
        <v>11.0</v>
      </c>
      <c r="DN68" s="9">
        <v>0.0</v>
      </c>
      <c r="DO68" s="9">
        <v>1.0</v>
      </c>
      <c r="DP68" s="9">
        <v>0.0</v>
      </c>
      <c r="DQ68" s="8">
        <v>186.0</v>
      </c>
      <c r="DR68" s="8">
        <v>60.0</v>
      </c>
      <c r="DS68" s="8" t="s">
        <v>577</v>
      </c>
      <c r="DT68" s="19">
        <v>0.866</v>
      </c>
      <c r="DU68" s="8">
        <v>0.866</v>
      </c>
      <c r="DV68" s="8">
        <v>0.866</v>
      </c>
      <c r="DW68" s="8">
        <v>634.0</v>
      </c>
      <c r="DX68" s="8">
        <v>0.0</v>
      </c>
      <c r="DY68" s="14">
        <f t="shared" si="22"/>
        <v>-0.2723404255</v>
      </c>
    </row>
    <row r="69" ht="12.75" customHeight="1">
      <c r="A69" s="7">
        <v>18.0</v>
      </c>
      <c r="B69" s="7" t="s">
        <v>578</v>
      </c>
      <c r="C69" s="7" t="s">
        <v>579</v>
      </c>
      <c r="D69" s="7" t="s">
        <v>358</v>
      </c>
      <c r="E69" s="7" t="s">
        <v>163</v>
      </c>
      <c r="F69" s="7" t="s">
        <v>163</v>
      </c>
      <c r="G69" s="7">
        <v>74.0</v>
      </c>
      <c r="H69" s="7">
        <v>217.0</v>
      </c>
      <c r="I69" s="7" t="s">
        <v>133</v>
      </c>
      <c r="M69" s="8"/>
      <c r="N69" s="8">
        <f t="shared" si="1"/>
        <v>34</v>
      </c>
      <c r="O69" s="7" t="s">
        <v>580</v>
      </c>
      <c r="P69" s="7" t="s">
        <v>575</v>
      </c>
      <c r="Q69" s="8" t="s">
        <v>182</v>
      </c>
      <c r="R69" s="7" t="s">
        <v>182</v>
      </c>
      <c r="S69" s="9" t="s">
        <v>183</v>
      </c>
      <c r="T69" s="9">
        <v>48.0</v>
      </c>
      <c r="U69" s="9" t="s">
        <v>138</v>
      </c>
      <c r="V69" s="9" t="s">
        <v>138</v>
      </c>
      <c r="W69" s="7">
        <v>49.0</v>
      </c>
      <c r="X69" s="7">
        <v>3.0</v>
      </c>
      <c r="Y69" s="7">
        <v>5.0</v>
      </c>
      <c r="Z69" s="7">
        <v>1.0</v>
      </c>
      <c r="AA69" s="7">
        <v>8.0</v>
      </c>
      <c r="AB69" s="7">
        <v>-9.0</v>
      </c>
      <c r="AC69" s="7">
        <v>77.0</v>
      </c>
      <c r="AD69" s="7">
        <v>27.0</v>
      </c>
      <c r="AE69" s="7">
        <v>27.0</v>
      </c>
      <c r="AF69" s="10">
        <f t="shared" si="2"/>
        <v>0.03896103896</v>
      </c>
      <c r="AG69" s="10">
        <f t="shared" si="3"/>
        <v>0.02290076336</v>
      </c>
      <c r="AH69" s="7">
        <v>30703.0</v>
      </c>
      <c r="AI69" s="11">
        <f t="shared" si="4"/>
        <v>10.44319728</v>
      </c>
      <c r="AJ69" s="7">
        <v>717.0</v>
      </c>
      <c r="AK69" s="11">
        <f t="shared" si="5"/>
        <v>14.63265306</v>
      </c>
      <c r="AL69" s="11">
        <f t="shared" si="6"/>
        <v>42.82147838</v>
      </c>
      <c r="AM69" s="12">
        <v>15.0</v>
      </c>
      <c r="AN69" s="11">
        <f t="shared" si="7"/>
        <v>1.758785786</v>
      </c>
      <c r="AO69" s="10" t="s">
        <v>552</v>
      </c>
      <c r="AP69" s="10" t="s">
        <v>581</v>
      </c>
      <c r="AQ69" s="10" t="s">
        <v>576</v>
      </c>
      <c r="AR69" s="7">
        <v>3.0</v>
      </c>
      <c r="AS69" s="7">
        <v>6.0</v>
      </c>
      <c r="AT69" s="13">
        <f t="shared" si="8"/>
        <v>0.3333333333</v>
      </c>
      <c r="AU69" s="8"/>
      <c r="AV69" s="8"/>
      <c r="AW69" s="8">
        <v>5.0</v>
      </c>
      <c r="AX69" s="8">
        <v>2.0</v>
      </c>
      <c r="AY69" s="8">
        <v>4.0</v>
      </c>
      <c r="AZ69" s="8">
        <v>1.0</v>
      </c>
      <c r="BA69" s="7">
        <v>46.0</v>
      </c>
      <c r="BB69" s="7">
        <v>82.0</v>
      </c>
      <c r="BC69" s="7">
        <v>19.0</v>
      </c>
      <c r="BD69" s="7">
        <v>27.0</v>
      </c>
      <c r="BE69" s="7">
        <v>8.0</v>
      </c>
      <c r="BF69" s="7">
        <v>16.0</v>
      </c>
      <c r="BG69" s="14">
        <f t="shared" si="9"/>
        <v>5.393609745</v>
      </c>
      <c r="BH69" s="11">
        <f t="shared" si="10"/>
        <v>9.614695632</v>
      </c>
      <c r="BI69" s="11">
        <f t="shared" si="11"/>
        <v>2.227795329</v>
      </c>
      <c r="BJ69" s="11">
        <f t="shared" si="12"/>
        <v>3.165814416</v>
      </c>
      <c r="BK69" s="11">
        <f t="shared" si="13"/>
        <v>0.9380190861</v>
      </c>
      <c r="BL69" s="11">
        <f t="shared" si="14"/>
        <v>1.876038172</v>
      </c>
      <c r="BM69" s="7">
        <v>38.0</v>
      </c>
      <c r="BN69" s="7">
        <v>14.0</v>
      </c>
      <c r="BO69" s="7">
        <v>0.0</v>
      </c>
      <c r="BP69" s="7">
        <v>1.0</v>
      </c>
      <c r="BQ69" s="7">
        <v>0.0</v>
      </c>
      <c r="BR69" s="7">
        <v>0.0</v>
      </c>
      <c r="BS69" s="9">
        <f t="shared" si="15"/>
        <v>139</v>
      </c>
      <c r="BT69" s="14">
        <v>-3.8278</v>
      </c>
      <c r="BW69" s="15" t="str">
        <f t="shared" si="16"/>
        <v> </v>
      </c>
      <c r="BY69" s="7">
        <v>0.0</v>
      </c>
      <c r="BZ69" s="7">
        <v>0.0</v>
      </c>
      <c r="CA69" s="7">
        <v>0.0</v>
      </c>
      <c r="CB69" s="7">
        <v>1.0</v>
      </c>
      <c r="CC69" s="7">
        <v>0.0</v>
      </c>
      <c r="CD69" s="7">
        <v>0.0</v>
      </c>
      <c r="CE69" s="7">
        <v>0.0</v>
      </c>
      <c r="CF69" s="7">
        <v>1.0</v>
      </c>
      <c r="CG69" s="7">
        <v>1.0</v>
      </c>
      <c r="CH69" s="7">
        <v>0.0</v>
      </c>
      <c r="CI69" s="7">
        <v>1.0</v>
      </c>
      <c r="CJ69" s="7">
        <v>0.0</v>
      </c>
      <c r="CK69" s="7">
        <v>0.0</v>
      </c>
      <c r="CL69" s="15">
        <f t="shared" si="17"/>
        <v>0</v>
      </c>
      <c r="CM69" s="7">
        <v>-0.2</v>
      </c>
      <c r="CN69" s="7">
        <v>0.2</v>
      </c>
      <c r="CO69" s="7">
        <v>0.0</v>
      </c>
      <c r="CP69" s="16">
        <f t="shared" si="18"/>
        <v>0</v>
      </c>
      <c r="CQ69" s="16">
        <f t="shared" si="19"/>
        <v>0</v>
      </c>
      <c r="CR69" s="17">
        <v>3.0</v>
      </c>
      <c r="CS69" s="14">
        <v>9.9</v>
      </c>
      <c r="CT69" s="14">
        <v>9.6</v>
      </c>
      <c r="CU69" s="14">
        <v>-6.9</v>
      </c>
      <c r="CV69" s="14">
        <v>-1.1</v>
      </c>
      <c r="CW69" s="14">
        <v>0.1</v>
      </c>
      <c r="CX69" s="14">
        <v>0.0</v>
      </c>
      <c r="CY69" s="14">
        <v>-1.0</v>
      </c>
      <c r="CZ69" s="18">
        <f t="shared" si="20"/>
        <v>-0.02040816327</v>
      </c>
      <c r="DA69" s="18">
        <f t="shared" si="21"/>
        <v>-0.1172523858</v>
      </c>
      <c r="DB69" s="14">
        <v>28.3896</v>
      </c>
      <c r="DC69" s="7">
        <v>0.0</v>
      </c>
      <c r="DD69" s="7">
        <v>1.0</v>
      </c>
      <c r="DE69" s="7">
        <v>3.0</v>
      </c>
      <c r="DF69" s="7">
        <v>23.0</v>
      </c>
      <c r="DG69" s="7">
        <v>14.0</v>
      </c>
      <c r="DH69" s="7">
        <v>1.0</v>
      </c>
      <c r="DI69" s="7">
        <v>6.0</v>
      </c>
      <c r="DJ69" s="7">
        <v>23.0</v>
      </c>
      <c r="DK69" s="7">
        <v>5.0</v>
      </c>
      <c r="DL69" s="7">
        <v>4.0</v>
      </c>
      <c r="DM69" s="7">
        <v>24.0</v>
      </c>
      <c r="DN69" s="9">
        <v>0.0</v>
      </c>
      <c r="DO69" s="9">
        <v>0.0</v>
      </c>
      <c r="DP69" s="9">
        <v>0.0</v>
      </c>
      <c r="DQ69" s="8">
        <v>186.0</v>
      </c>
      <c r="DR69" s="8">
        <v>12.0</v>
      </c>
      <c r="DS69" s="8" t="s">
        <v>210</v>
      </c>
      <c r="DT69" s="19">
        <v>2.5</v>
      </c>
      <c r="DU69" s="8">
        <v>3.333</v>
      </c>
      <c r="DV69" s="8">
        <v>3.333</v>
      </c>
      <c r="DW69" s="8">
        <v>488.0</v>
      </c>
      <c r="DX69" s="8">
        <v>0.0</v>
      </c>
      <c r="DY69" s="14">
        <f t="shared" si="22"/>
        <v>-6.921276596</v>
      </c>
    </row>
    <row r="70" ht="12.75" customHeight="1">
      <c r="A70" s="7">
        <v>19.0</v>
      </c>
      <c r="B70" s="7" t="s">
        <v>582</v>
      </c>
      <c r="C70" s="7" t="s">
        <v>583</v>
      </c>
      <c r="D70" s="7" t="s">
        <v>358</v>
      </c>
      <c r="E70" s="7" t="s">
        <v>163</v>
      </c>
      <c r="F70" s="7" t="s">
        <v>163</v>
      </c>
      <c r="G70" s="7">
        <v>76.0</v>
      </c>
      <c r="H70" s="7">
        <v>212.0</v>
      </c>
      <c r="I70" s="7" t="s">
        <v>133</v>
      </c>
      <c r="J70" s="7">
        <v>2002.0</v>
      </c>
      <c r="K70" s="7">
        <v>1.0</v>
      </c>
      <c r="L70" s="7">
        <v>3.0</v>
      </c>
      <c r="M70" s="8"/>
      <c r="N70" s="8">
        <f t="shared" si="1"/>
        <v>32</v>
      </c>
      <c r="O70" s="7" t="s">
        <v>359</v>
      </c>
      <c r="P70" s="7" t="s">
        <v>584</v>
      </c>
      <c r="Q70" s="8" t="s">
        <v>274</v>
      </c>
      <c r="R70" s="7" t="s">
        <v>274</v>
      </c>
      <c r="S70" s="9" t="s">
        <v>174</v>
      </c>
      <c r="T70" s="9">
        <v>72.0</v>
      </c>
      <c r="U70" s="9" t="s">
        <v>138</v>
      </c>
      <c r="V70" s="9" t="s">
        <v>138</v>
      </c>
      <c r="W70" s="7">
        <v>72.0</v>
      </c>
      <c r="X70" s="7">
        <v>3.0</v>
      </c>
      <c r="Y70" s="7">
        <v>16.0</v>
      </c>
      <c r="Z70" s="7">
        <v>7.0</v>
      </c>
      <c r="AA70" s="7">
        <v>19.0</v>
      </c>
      <c r="AB70" s="7">
        <v>-4.0</v>
      </c>
      <c r="AC70" s="7">
        <v>105.0</v>
      </c>
      <c r="AD70" s="7">
        <v>48.0</v>
      </c>
      <c r="AE70" s="7">
        <v>77.0</v>
      </c>
      <c r="AF70" s="10">
        <f t="shared" si="2"/>
        <v>0.02857142857</v>
      </c>
      <c r="AG70" s="10">
        <f t="shared" si="3"/>
        <v>0.01304347826</v>
      </c>
      <c r="AH70" s="7">
        <v>99853.0</v>
      </c>
      <c r="AI70" s="11">
        <f t="shared" si="4"/>
        <v>23.11412037</v>
      </c>
      <c r="AJ70" s="7">
        <v>2141.0</v>
      </c>
      <c r="AK70" s="11">
        <f t="shared" si="5"/>
        <v>29.73611111</v>
      </c>
      <c r="AL70" s="11">
        <f t="shared" si="6"/>
        <v>46.63848669</v>
      </c>
      <c r="AM70" s="12">
        <v>94.0</v>
      </c>
      <c r="AN70" s="11">
        <f t="shared" si="7"/>
        <v>3.388981803</v>
      </c>
      <c r="AO70" s="10" t="s">
        <v>585</v>
      </c>
      <c r="AP70" s="10" t="s">
        <v>586</v>
      </c>
      <c r="AQ70" s="10" t="s">
        <v>587</v>
      </c>
      <c r="AR70" s="7">
        <v>0.0</v>
      </c>
      <c r="AS70" s="7">
        <v>0.0</v>
      </c>
      <c r="AT70" s="13">
        <f t="shared" si="8"/>
        <v>0</v>
      </c>
      <c r="AU70" s="8"/>
      <c r="AV70" s="8"/>
      <c r="AW70" s="8"/>
      <c r="AX70" s="8">
        <v>0.0</v>
      </c>
      <c r="AY70" s="8"/>
      <c r="AZ70" s="8">
        <v>0.0</v>
      </c>
      <c r="BA70" s="7">
        <v>108.0</v>
      </c>
      <c r="BB70" s="7">
        <v>71.0</v>
      </c>
      <c r="BC70" s="7">
        <v>110.0</v>
      </c>
      <c r="BD70" s="7">
        <v>48.0</v>
      </c>
      <c r="BE70" s="7">
        <v>30.0</v>
      </c>
      <c r="BF70" s="7">
        <v>11.0</v>
      </c>
      <c r="BG70" s="14">
        <f t="shared" si="9"/>
        <v>3.893723774</v>
      </c>
      <c r="BH70" s="11">
        <f t="shared" si="10"/>
        <v>2.559762851</v>
      </c>
      <c r="BI70" s="11">
        <f t="shared" si="11"/>
        <v>3.96582977</v>
      </c>
      <c r="BJ70" s="11">
        <f t="shared" si="12"/>
        <v>1.7305439</v>
      </c>
      <c r="BK70" s="11">
        <f t="shared" si="13"/>
        <v>1.081589937</v>
      </c>
      <c r="BL70" s="11">
        <f t="shared" si="14"/>
        <v>0.396582977</v>
      </c>
      <c r="BM70" s="7">
        <v>18.0</v>
      </c>
      <c r="BN70" s="7">
        <v>9.0</v>
      </c>
      <c r="BO70" s="7">
        <v>0.0</v>
      </c>
      <c r="BP70" s="7">
        <v>0.0</v>
      </c>
      <c r="BQ70" s="7">
        <v>0.0</v>
      </c>
      <c r="BR70" s="7">
        <v>0.0</v>
      </c>
      <c r="BS70" s="9">
        <f t="shared" si="15"/>
        <v>199</v>
      </c>
      <c r="BT70" s="14">
        <v>0.7451</v>
      </c>
      <c r="BW70" s="15" t="str">
        <f t="shared" si="16"/>
        <v> </v>
      </c>
      <c r="BY70" s="7">
        <v>0.0</v>
      </c>
      <c r="BZ70" s="7">
        <v>0.0</v>
      </c>
      <c r="CA70" s="7">
        <v>0.0</v>
      </c>
      <c r="CB70" s="7">
        <v>0.0</v>
      </c>
      <c r="CC70" s="7">
        <v>0.0</v>
      </c>
      <c r="CD70" s="7">
        <v>0.0</v>
      </c>
      <c r="CE70" s="7">
        <v>2.0</v>
      </c>
      <c r="CF70" s="7">
        <v>0.0</v>
      </c>
      <c r="CG70" s="7">
        <v>0.0</v>
      </c>
      <c r="CH70" s="7">
        <v>0.0</v>
      </c>
      <c r="CI70" s="7">
        <v>1.0</v>
      </c>
      <c r="CJ70" s="7">
        <v>0.0</v>
      </c>
      <c r="CK70" s="7">
        <v>0.0</v>
      </c>
      <c r="CL70" s="15">
        <f t="shared" si="17"/>
        <v>0</v>
      </c>
      <c r="CM70" s="7">
        <v>0.4</v>
      </c>
      <c r="CN70" s="7">
        <v>3.5</v>
      </c>
      <c r="CO70" s="7">
        <v>3.9</v>
      </c>
      <c r="CP70" s="16">
        <f t="shared" si="18"/>
        <v>0.05416666667</v>
      </c>
      <c r="CQ70" s="16">
        <f t="shared" si="19"/>
        <v>0.1406066918</v>
      </c>
      <c r="CR70" s="17">
        <v>5.0</v>
      </c>
      <c r="CS70" s="14">
        <v>26.1</v>
      </c>
      <c r="CT70" s="14">
        <v>37.5</v>
      </c>
      <c r="CU70" s="14">
        <v>-9.7</v>
      </c>
      <c r="CV70" s="14">
        <v>1.1</v>
      </c>
      <c r="CW70" s="14">
        <v>4.7</v>
      </c>
      <c r="CX70" s="14">
        <v>0.0</v>
      </c>
      <c r="CY70" s="14">
        <v>5.8</v>
      </c>
      <c r="CZ70" s="18">
        <f t="shared" si="20"/>
        <v>0.08055555556</v>
      </c>
      <c r="DA70" s="18">
        <f t="shared" si="21"/>
        <v>0.2091073879</v>
      </c>
      <c r="DB70" s="14">
        <v>49.1619</v>
      </c>
      <c r="DC70" s="7">
        <v>0.0</v>
      </c>
      <c r="DD70" s="7">
        <v>0.0</v>
      </c>
      <c r="DE70" s="7">
        <v>6.0</v>
      </c>
      <c r="DF70" s="7">
        <v>42.0</v>
      </c>
      <c r="DG70" s="7">
        <v>3.0</v>
      </c>
      <c r="DH70" s="7">
        <v>1.0</v>
      </c>
      <c r="DI70" s="7">
        <v>31.0</v>
      </c>
      <c r="DJ70" s="7">
        <v>12.0</v>
      </c>
      <c r="DK70" s="7">
        <v>3.0</v>
      </c>
      <c r="DL70" s="7">
        <v>0.0</v>
      </c>
      <c r="DM70" s="7">
        <v>55.0</v>
      </c>
      <c r="DN70" s="9">
        <v>0.0</v>
      </c>
      <c r="DO70" s="9">
        <v>1.0</v>
      </c>
      <c r="DP70" s="9">
        <v>0.0</v>
      </c>
      <c r="DQ70" s="8">
        <v>186.0</v>
      </c>
      <c r="DR70" s="8">
        <v>10.0</v>
      </c>
      <c r="DS70" s="8" t="s">
        <v>210</v>
      </c>
      <c r="DT70" s="19">
        <v>5.6</v>
      </c>
      <c r="DU70" s="8">
        <v>5.4</v>
      </c>
      <c r="DV70" s="8">
        <v>5.4</v>
      </c>
      <c r="DW70" s="8">
        <v>659.0</v>
      </c>
      <c r="DX70" s="8">
        <v>0.0</v>
      </c>
      <c r="DY70" s="14">
        <f t="shared" si="22"/>
        <v>-4.519148936</v>
      </c>
    </row>
    <row r="71" ht="12.75" customHeight="1">
      <c r="A71" s="7">
        <v>55.0</v>
      </c>
      <c r="B71" s="7" t="s">
        <v>588</v>
      </c>
      <c r="C71" s="7" t="s">
        <v>583</v>
      </c>
      <c r="D71" s="7" t="s">
        <v>358</v>
      </c>
      <c r="E71" s="7" t="s">
        <v>163</v>
      </c>
      <c r="F71" s="7" t="s">
        <v>163</v>
      </c>
      <c r="G71" s="7">
        <v>74.0</v>
      </c>
      <c r="H71" s="7">
        <v>227.0</v>
      </c>
      <c r="I71" s="7" t="s">
        <v>145</v>
      </c>
      <c r="J71" s="7">
        <v>2002.0</v>
      </c>
      <c r="K71" s="7">
        <v>2.0</v>
      </c>
      <c r="L71" s="7">
        <v>61.0</v>
      </c>
      <c r="M71" s="8"/>
      <c r="N71" s="8">
        <f t="shared" si="1"/>
        <v>32</v>
      </c>
      <c r="O71" s="7" t="s">
        <v>589</v>
      </c>
      <c r="P71" s="7" t="s">
        <v>590</v>
      </c>
      <c r="Q71" s="8" t="s">
        <v>305</v>
      </c>
      <c r="R71" s="7" t="s">
        <v>305</v>
      </c>
      <c r="S71" s="9" t="s">
        <v>174</v>
      </c>
      <c r="T71" s="9">
        <v>69.0</v>
      </c>
      <c r="U71" s="9" t="s">
        <v>138</v>
      </c>
      <c r="V71" s="9" t="s">
        <v>138</v>
      </c>
      <c r="W71" s="7">
        <v>70.0</v>
      </c>
      <c r="X71" s="7">
        <v>9.0</v>
      </c>
      <c r="Y71" s="7">
        <v>16.0</v>
      </c>
      <c r="Z71" s="7">
        <v>8.0</v>
      </c>
      <c r="AA71" s="7">
        <v>25.0</v>
      </c>
      <c r="AB71" s="7">
        <v>17.0</v>
      </c>
      <c r="AC71" s="7">
        <v>165.0</v>
      </c>
      <c r="AD71" s="7">
        <v>74.0</v>
      </c>
      <c r="AE71" s="7">
        <v>122.0</v>
      </c>
      <c r="AF71" s="10">
        <f t="shared" si="2"/>
        <v>0.05454545455</v>
      </c>
      <c r="AG71" s="10">
        <f t="shared" si="3"/>
        <v>0.02493074792</v>
      </c>
      <c r="AH71" s="7">
        <v>89741.0</v>
      </c>
      <c r="AI71" s="11">
        <f t="shared" si="4"/>
        <v>21.36690476</v>
      </c>
      <c r="AJ71" s="7">
        <v>1733.0</v>
      </c>
      <c r="AK71" s="11">
        <f t="shared" si="5"/>
        <v>24.75714286</v>
      </c>
      <c r="AL71" s="11">
        <f t="shared" si="6"/>
        <v>51.78361223</v>
      </c>
      <c r="AM71" s="12">
        <v>85.0</v>
      </c>
      <c r="AN71" s="11">
        <f t="shared" si="7"/>
        <v>3.409812683</v>
      </c>
      <c r="AO71" s="10" t="s">
        <v>591</v>
      </c>
      <c r="AP71" s="10" t="s">
        <v>248</v>
      </c>
      <c r="AQ71" s="10" t="s">
        <v>298</v>
      </c>
      <c r="AR71" s="7">
        <v>0.0</v>
      </c>
      <c r="AS71" s="7">
        <v>0.0</v>
      </c>
      <c r="AT71" s="13">
        <f t="shared" si="8"/>
        <v>0</v>
      </c>
      <c r="AU71" s="8"/>
      <c r="AV71" s="8"/>
      <c r="AW71" s="8"/>
      <c r="AX71" s="8">
        <v>0.0</v>
      </c>
      <c r="AY71" s="8"/>
      <c r="AZ71" s="8">
        <v>0.0</v>
      </c>
      <c r="BA71" s="7">
        <v>186.0</v>
      </c>
      <c r="BB71" s="7">
        <v>149.0</v>
      </c>
      <c r="BC71" s="7">
        <v>140.0</v>
      </c>
      <c r="BD71" s="7">
        <v>74.0</v>
      </c>
      <c r="BE71" s="7">
        <v>47.0</v>
      </c>
      <c r="BF71" s="7">
        <v>21.0</v>
      </c>
      <c r="BG71" s="14">
        <f t="shared" si="9"/>
        <v>7.46147246</v>
      </c>
      <c r="BH71" s="11">
        <f t="shared" si="10"/>
        <v>5.977201056</v>
      </c>
      <c r="BI71" s="11">
        <f t="shared" si="11"/>
        <v>5.616162066</v>
      </c>
      <c r="BJ71" s="11">
        <f t="shared" si="12"/>
        <v>2.968542807</v>
      </c>
      <c r="BK71" s="11">
        <f t="shared" si="13"/>
        <v>1.885425837</v>
      </c>
      <c r="BL71" s="11">
        <f t="shared" si="14"/>
        <v>0.84242431</v>
      </c>
      <c r="BM71" s="7">
        <v>31.0</v>
      </c>
      <c r="BN71" s="7">
        <v>13.0</v>
      </c>
      <c r="BO71" s="7">
        <v>1.0</v>
      </c>
      <c r="BP71" s="7">
        <v>0.0</v>
      </c>
      <c r="BQ71" s="7">
        <v>0.0</v>
      </c>
      <c r="BR71" s="7">
        <v>0.0</v>
      </c>
      <c r="BS71" s="9">
        <f t="shared" si="15"/>
        <v>321</v>
      </c>
      <c r="BT71" s="14">
        <v>2.6199</v>
      </c>
      <c r="BW71" s="15" t="str">
        <f t="shared" si="16"/>
        <v> </v>
      </c>
      <c r="BY71" s="7">
        <v>3.0</v>
      </c>
      <c r="BZ71" s="7">
        <v>0.0</v>
      </c>
      <c r="CA71" s="7">
        <v>1.0</v>
      </c>
      <c r="CB71" s="7">
        <v>0.0</v>
      </c>
      <c r="CC71" s="7">
        <v>0.0</v>
      </c>
      <c r="CD71" s="7">
        <v>0.0</v>
      </c>
      <c r="CE71" s="7">
        <v>5.0</v>
      </c>
      <c r="CF71" s="7">
        <v>1.0</v>
      </c>
      <c r="CG71" s="7">
        <v>1.0</v>
      </c>
      <c r="CH71" s="7">
        <v>0.0</v>
      </c>
      <c r="CI71" s="7">
        <v>2.0</v>
      </c>
      <c r="CJ71" s="7">
        <v>0.0</v>
      </c>
      <c r="CK71" s="7">
        <v>0.0</v>
      </c>
      <c r="CL71" s="15">
        <f t="shared" si="17"/>
        <v>0</v>
      </c>
      <c r="CM71" s="7">
        <v>2.0</v>
      </c>
      <c r="CN71" s="7">
        <v>4.6</v>
      </c>
      <c r="CO71" s="7">
        <v>6.6</v>
      </c>
      <c r="CP71" s="16">
        <f t="shared" si="18"/>
        <v>0.09428571429</v>
      </c>
      <c r="CQ71" s="16">
        <f t="shared" si="19"/>
        <v>0.264761926</v>
      </c>
      <c r="CR71" s="17">
        <v>8.0</v>
      </c>
      <c r="CS71" s="14">
        <v>28.1</v>
      </c>
      <c r="CT71" s="14">
        <v>34.3</v>
      </c>
      <c r="CU71" s="14">
        <v>12.8</v>
      </c>
      <c r="CV71" s="14">
        <v>3.9</v>
      </c>
      <c r="CW71" s="14">
        <v>6.5</v>
      </c>
      <c r="CX71" s="14">
        <v>0.0</v>
      </c>
      <c r="CY71" s="14">
        <v>10.4</v>
      </c>
      <c r="CZ71" s="18">
        <f t="shared" si="20"/>
        <v>0.1485714286</v>
      </c>
      <c r="DA71" s="18">
        <f t="shared" si="21"/>
        <v>0.4172006106</v>
      </c>
      <c r="DB71" s="14">
        <v>56.7697</v>
      </c>
      <c r="DC71" s="7">
        <v>0.0</v>
      </c>
      <c r="DD71" s="7">
        <v>3.0</v>
      </c>
      <c r="DE71" s="7">
        <v>9.0</v>
      </c>
      <c r="DF71" s="7">
        <v>62.0</v>
      </c>
      <c r="DG71" s="7">
        <v>2.0</v>
      </c>
      <c r="DH71" s="7">
        <v>0.0</v>
      </c>
      <c r="DI71" s="7">
        <v>113.0</v>
      </c>
      <c r="DJ71" s="7">
        <v>13.0</v>
      </c>
      <c r="DK71" s="7">
        <v>1.0</v>
      </c>
      <c r="DL71" s="7">
        <v>0.0</v>
      </c>
      <c r="DM71" s="7">
        <v>36.0</v>
      </c>
      <c r="DN71" s="9">
        <v>1.0</v>
      </c>
      <c r="DO71" s="9">
        <v>0.0</v>
      </c>
      <c r="DP71" s="9">
        <v>3.0</v>
      </c>
      <c r="DQ71" s="8">
        <v>186.0</v>
      </c>
      <c r="DR71" s="8">
        <v>11.0</v>
      </c>
      <c r="DS71" s="8" t="s">
        <v>210</v>
      </c>
      <c r="DT71" s="19">
        <v>7.5</v>
      </c>
      <c r="DU71" s="8">
        <v>6.0</v>
      </c>
      <c r="DV71" s="8">
        <v>6.0</v>
      </c>
      <c r="DW71" s="8">
        <v>805.0</v>
      </c>
      <c r="DX71" s="8">
        <v>0.0</v>
      </c>
      <c r="DY71" s="14">
        <f t="shared" si="22"/>
        <v>-1.195744681</v>
      </c>
    </row>
    <row r="72" ht="12.75" customHeight="1">
      <c r="A72" s="7">
        <v>28.0</v>
      </c>
      <c r="B72" s="7" t="s">
        <v>592</v>
      </c>
      <c r="C72" s="7" t="s">
        <v>593</v>
      </c>
      <c r="D72" s="7" t="s">
        <v>162</v>
      </c>
      <c r="E72" s="7" t="s">
        <v>163</v>
      </c>
      <c r="F72" s="7" t="s">
        <v>163</v>
      </c>
      <c r="G72" s="7">
        <v>72.0</v>
      </c>
      <c r="H72" s="7">
        <v>199.0</v>
      </c>
      <c r="I72" s="7" t="s">
        <v>145</v>
      </c>
      <c r="J72" s="7">
        <v>2000.0</v>
      </c>
      <c r="K72" s="7">
        <v>1.0</v>
      </c>
      <c r="L72" s="7">
        <v>24.0</v>
      </c>
      <c r="M72" s="8"/>
      <c r="N72" s="8">
        <f t="shared" si="1"/>
        <v>33</v>
      </c>
      <c r="O72" s="7" t="s">
        <v>594</v>
      </c>
      <c r="P72" s="7" t="s">
        <v>595</v>
      </c>
      <c r="Q72" s="8" t="s">
        <v>237</v>
      </c>
      <c r="R72" s="7" t="s">
        <v>237</v>
      </c>
      <c r="S72" s="9" t="s">
        <v>247</v>
      </c>
      <c r="T72" s="9">
        <v>59.0</v>
      </c>
      <c r="U72" s="9" t="s">
        <v>138</v>
      </c>
      <c r="V72" s="9" t="s">
        <v>138</v>
      </c>
      <c r="W72" s="7">
        <v>60.0</v>
      </c>
      <c r="X72" s="7">
        <v>8.0</v>
      </c>
      <c r="Y72" s="7">
        <v>16.0</v>
      </c>
      <c r="Z72" s="7">
        <v>9.0</v>
      </c>
      <c r="AA72" s="7">
        <v>24.0</v>
      </c>
      <c r="AB72" s="7">
        <v>-6.0</v>
      </c>
      <c r="AC72" s="7">
        <v>85.0</v>
      </c>
      <c r="AD72" s="7">
        <v>41.0</v>
      </c>
      <c r="AE72" s="7">
        <v>43.0</v>
      </c>
      <c r="AF72" s="10">
        <f t="shared" si="2"/>
        <v>0.09411764706</v>
      </c>
      <c r="AG72" s="10">
        <f t="shared" si="3"/>
        <v>0.04733727811</v>
      </c>
      <c r="AH72" s="7">
        <v>43093.0</v>
      </c>
      <c r="AI72" s="11">
        <f t="shared" si="4"/>
        <v>11.97027778</v>
      </c>
      <c r="AJ72" s="7">
        <v>1048.0</v>
      </c>
      <c r="AK72" s="11">
        <f t="shared" si="5"/>
        <v>17.46666667</v>
      </c>
      <c r="AL72" s="11">
        <f t="shared" si="6"/>
        <v>41.11927481</v>
      </c>
      <c r="AM72" s="12">
        <v>107.0</v>
      </c>
      <c r="AN72" s="11">
        <f t="shared" si="7"/>
        <v>8.938806767</v>
      </c>
      <c r="AO72" s="10" t="s">
        <v>596</v>
      </c>
      <c r="AP72" s="10" t="s">
        <v>597</v>
      </c>
      <c r="AQ72" s="10" t="s">
        <v>598</v>
      </c>
      <c r="AR72" s="7">
        <v>9.0</v>
      </c>
      <c r="AS72" s="7">
        <v>5.0</v>
      </c>
      <c r="AT72" s="13">
        <f t="shared" si="8"/>
        <v>0.6428571429</v>
      </c>
      <c r="AU72" s="8"/>
      <c r="AV72" s="8"/>
      <c r="AW72" s="8">
        <v>8.0</v>
      </c>
      <c r="AX72" s="8">
        <v>6.0</v>
      </c>
      <c r="AY72" s="8">
        <v>6.0</v>
      </c>
      <c r="AZ72" s="8">
        <v>3.0</v>
      </c>
      <c r="BA72" s="7">
        <v>66.0</v>
      </c>
      <c r="BB72" s="7">
        <v>20.0</v>
      </c>
      <c r="BC72" s="7">
        <v>17.0</v>
      </c>
      <c r="BD72" s="7">
        <v>41.0</v>
      </c>
      <c r="BE72" s="7">
        <v>19.0</v>
      </c>
      <c r="BF72" s="7">
        <v>25.0</v>
      </c>
      <c r="BG72" s="14">
        <f t="shared" si="9"/>
        <v>5.51365651</v>
      </c>
      <c r="BH72" s="11">
        <f t="shared" si="10"/>
        <v>1.670805003</v>
      </c>
      <c r="BI72" s="11">
        <f t="shared" si="11"/>
        <v>1.420184253</v>
      </c>
      <c r="BJ72" s="11">
        <f t="shared" si="12"/>
        <v>3.425150256</v>
      </c>
      <c r="BK72" s="11">
        <f t="shared" si="13"/>
        <v>1.587264753</v>
      </c>
      <c r="BL72" s="11">
        <f t="shared" si="14"/>
        <v>2.088506254</v>
      </c>
      <c r="BM72" s="7">
        <v>12.0</v>
      </c>
      <c r="BN72" s="7">
        <v>6.0</v>
      </c>
      <c r="BO72" s="7">
        <v>0.0</v>
      </c>
      <c r="BP72" s="7">
        <v>0.0</v>
      </c>
      <c r="BQ72" s="7">
        <v>0.0</v>
      </c>
      <c r="BR72" s="7">
        <v>0.0</v>
      </c>
      <c r="BS72" s="9">
        <f t="shared" si="15"/>
        <v>49</v>
      </c>
      <c r="BT72" s="14">
        <v>0.8403</v>
      </c>
      <c r="BU72" s="7">
        <v>1.0</v>
      </c>
      <c r="BV72" s="7">
        <v>0.0</v>
      </c>
      <c r="BW72" s="15">
        <f t="shared" si="16"/>
        <v>0</v>
      </c>
      <c r="BX72" s="7">
        <v>0.0</v>
      </c>
      <c r="BY72" s="7">
        <v>2.0</v>
      </c>
      <c r="BZ72" s="7">
        <v>0.0</v>
      </c>
      <c r="CA72" s="7">
        <v>1.0</v>
      </c>
      <c r="CB72" s="7">
        <v>1.0</v>
      </c>
      <c r="CC72" s="7">
        <v>1.0</v>
      </c>
      <c r="CD72" s="7">
        <v>0.0</v>
      </c>
      <c r="CE72" s="7">
        <v>0.0</v>
      </c>
      <c r="CF72" s="7">
        <v>4.0</v>
      </c>
      <c r="CG72" s="7">
        <v>2.0</v>
      </c>
      <c r="CH72" s="7">
        <v>0.0</v>
      </c>
      <c r="CI72" s="7">
        <v>1.0</v>
      </c>
      <c r="CJ72" s="7">
        <v>0.0</v>
      </c>
      <c r="CK72" s="7">
        <v>0.0</v>
      </c>
      <c r="CL72" s="15">
        <f t="shared" si="17"/>
        <v>0</v>
      </c>
      <c r="CM72" s="7">
        <v>1.5</v>
      </c>
      <c r="CN72" s="7">
        <v>0.6000000000000001</v>
      </c>
      <c r="CO72" s="7">
        <v>2.1</v>
      </c>
      <c r="CP72" s="16">
        <f t="shared" si="18"/>
        <v>0.035</v>
      </c>
      <c r="CQ72" s="16">
        <f t="shared" si="19"/>
        <v>0.1754345253</v>
      </c>
      <c r="CR72" s="17">
        <v>3.0</v>
      </c>
      <c r="CS72" s="14">
        <v>19.0</v>
      </c>
      <c r="CT72" s="14">
        <v>14.7</v>
      </c>
      <c r="CU72" s="14">
        <v>0.9</v>
      </c>
      <c r="CV72" s="14">
        <v>1.2</v>
      </c>
      <c r="CW72" s="14">
        <v>0.7</v>
      </c>
      <c r="CX72" s="14">
        <v>-0.2</v>
      </c>
      <c r="CY72" s="14">
        <v>1.6</v>
      </c>
      <c r="CZ72" s="18">
        <f t="shared" si="20"/>
        <v>0.02666666667</v>
      </c>
      <c r="DA72" s="18">
        <f t="shared" si="21"/>
        <v>0.1336644003</v>
      </c>
      <c r="DB72" s="14">
        <v>29.4235</v>
      </c>
      <c r="DC72" s="7">
        <v>0.0</v>
      </c>
      <c r="DD72" s="7">
        <v>2.0</v>
      </c>
      <c r="DE72" s="7">
        <v>1.0</v>
      </c>
      <c r="DF72" s="7">
        <v>38.0</v>
      </c>
      <c r="DG72" s="7">
        <v>5.0</v>
      </c>
      <c r="DH72" s="7">
        <v>0.0</v>
      </c>
      <c r="DI72" s="7">
        <v>9.0</v>
      </c>
      <c r="DJ72" s="7">
        <v>21.0</v>
      </c>
      <c r="DK72" s="7">
        <v>10.0</v>
      </c>
      <c r="DL72" s="7">
        <v>0.0</v>
      </c>
      <c r="DM72" s="7">
        <v>40.0</v>
      </c>
      <c r="DN72" s="9">
        <v>0.0</v>
      </c>
      <c r="DO72" s="9">
        <v>0.0</v>
      </c>
      <c r="DP72" s="9">
        <v>1.0</v>
      </c>
      <c r="DQ72" s="8">
        <v>372.0</v>
      </c>
      <c r="DR72" s="8">
        <v>10.0</v>
      </c>
      <c r="DS72" s="8" t="s">
        <v>599</v>
      </c>
      <c r="DT72" s="19">
        <v>0.7</v>
      </c>
      <c r="DU72" s="8">
        <v>0.7</v>
      </c>
      <c r="DV72" s="8">
        <v>1.658</v>
      </c>
      <c r="DW72" s="8">
        <v>85.0</v>
      </c>
      <c r="DX72" s="8">
        <v>0.0</v>
      </c>
      <c r="DY72" s="14">
        <f t="shared" si="22"/>
        <v>0.4127659574</v>
      </c>
    </row>
    <row r="73" ht="12.75" customHeight="1">
      <c r="A73" s="7">
        <v>11.0</v>
      </c>
      <c r="B73" s="7" t="s">
        <v>600</v>
      </c>
      <c r="C73" s="7" t="s">
        <v>601</v>
      </c>
      <c r="D73" s="7" t="s">
        <v>602</v>
      </c>
      <c r="E73" s="7" t="s">
        <v>132</v>
      </c>
      <c r="F73" s="7" t="s">
        <v>132</v>
      </c>
      <c r="G73" s="7">
        <v>79.0</v>
      </c>
      <c r="H73" s="7">
        <v>243.0</v>
      </c>
      <c r="I73" s="7" t="s">
        <v>133</v>
      </c>
      <c r="J73" s="7">
        <v>2003.0</v>
      </c>
      <c r="K73" s="7">
        <v>1.0</v>
      </c>
      <c r="L73" s="7">
        <v>26.0</v>
      </c>
      <c r="M73" s="8"/>
      <c r="N73" s="8">
        <f t="shared" si="1"/>
        <v>31</v>
      </c>
      <c r="O73" s="7" t="s">
        <v>603</v>
      </c>
      <c r="P73" s="7" t="s">
        <v>604</v>
      </c>
      <c r="Q73" s="8" t="s">
        <v>215</v>
      </c>
      <c r="R73" s="7" t="s">
        <v>215</v>
      </c>
      <c r="S73" s="9" t="s">
        <v>260</v>
      </c>
      <c r="T73" s="9">
        <v>75.0</v>
      </c>
      <c r="U73" s="9" t="s">
        <v>138</v>
      </c>
      <c r="V73" s="9" t="s">
        <v>138</v>
      </c>
      <c r="W73" s="7">
        <v>76.0</v>
      </c>
      <c r="X73" s="7">
        <v>13.0</v>
      </c>
      <c r="Y73" s="7">
        <v>7.0</v>
      </c>
      <c r="Z73" s="7">
        <v>4.0</v>
      </c>
      <c r="AA73" s="7">
        <v>20.0</v>
      </c>
      <c r="AB73" s="7">
        <v>-7.0</v>
      </c>
      <c r="AC73" s="7">
        <v>117.0</v>
      </c>
      <c r="AD73" s="7">
        <v>43.0</v>
      </c>
      <c r="AE73" s="7">
        <v>39.0</v>
      </c>
      <c r="AF73" s="10">
        <f t="shared" si="2"/>
        <v>0.1111111111</v>
      </c>
      <c r="AG73" s="10">
        <f t="shared" si="3"/>
        <v>0.06532663317</v>
      </c>
      <c r="AH73" s="7">
        <v>58871.0</v>
      </c>
      <c r="AI73" s="11">
        <f t="shared" si="4"/>
        <v>12.91030702</v>
      </c>
      <c r="AJ73" s="7">
        <v>1311.0</v>
      </c>
      <c r="AK73" s="11">
        <f t="shared" si="5"/>
        <v>17.25</v>
      </c>
      <c r="AL73" s="11">
        <f t="shared" si="6"/>
        <v>44.90541571</v>
      </c>
      <c r="AM73" s="12">
        <v>44.0</v>
      </c>
      <c r="AN73" s="11">
        <f t="shared" si="7"/>
        <v>2.690628663</v>
      </c>
      <c r="AO73" s="10" t="s">
        <v>284</v>
      </c>
      <c r="AP73" s="10" t="s">
        <v>605</v>
      </c>
      <c r="AQ73" s="10" t="s">
        <v>606</v>
      </c>
      <c r="AR73" s="7">
        <v>346.0</v>
      </c>
      <c r="AS73" s="7">
        <v>336.0</v>
      </c>
      <c r="AT73" s="13">
        <f t="shared" si="8"/>
        <v>0.5073313783</v>
      </c>
      <c r="AU73" s="9">
        <v>5.0</v>
      </c>
      <c r="AV73" s="9">
        <v>1.0</v>
      </c>
      <c r="AW73" s="9">
        <v>383.0</v>
      </c>
      <c r="AX73" s="9">
        <v>209.0</v>
      </c>
      <c r="AY73" s="9">
        <v>299.0</v>
      </c>
      <c r="AZ73" s="9">
        <v>137.0</v>
      </c>
      <c r="BA73" s="7">
        <v>76.0</v>
      </c>
      <c r="BB73" s="7">
        <v>115.0</v>
      </c>
      <c r="BC73" s="7">
        <v>48.0</v>
      </c>
      <c r="BD73" s="7">
        <v>43.0</v>
      </c>
      <c r="BE73" s="7">
        <v>16.0</v>
      </c>
      <c r="BF73" s="7">
        <v>15.0</v>
      </c>
      <c r="BG73" s="14">
        <f t="shared" si="9"/>
        <v>4.647449508</v>
      </c>
      <c r="BH73" s="11">
        <f t="shared" si="10"/>
        <v>7.032324914</v>
      </c>
      <c r="BI73" s="11">
        <f t="shared" si="11"/>
        <v>2.935231268</v>
      </c>
      <c r="BJ73" s="11">
        <f t="shared" si="12"/>
        <v>2.629478011</v>
      </c>
      <c r="BK73" s="11">
        <f t="shared" si="13"/>
        <v>0.9784104228</v>
      </c>
      <c r="BL73" s="11">
        <f t="shared" si="14"/>
        <v>0.9172597714</v>
      </c>
      <c r="BM73" s="7">
        <v>57.0</v>
      </c>
      <c r="BN73" s="7">
        <v>16.0</v>
      </c>
      <c r="BO73" s="7">
        <v>1.0</v>
      </c>
      <c r="BP73" s="7">
        <v>1.0</v>
      </c>
      <c r="BQ73" s="7">
        <v>1.0</v>
      </c>
      <c r="BR73" s="7">
        <v>0.0</v>
      </c>
      <c r="BS73" s="9">
        <f t="shared" si="15"/>
        <v>221</v>
      </c>
      <c r="BT73" s="14">
        <v>-1.3041</v>
      </c>
      <c r="BU73" s="7">
        <v>2.0</v>
      </c>
      <c r="BV73" s="7">
        <v>0.0</v>
      </c>
      <c r="BW73" s="15">
        <f t="shared" si="16"/>
        <v>0</v>
      </c>
      <c r="BX73" s="7">
        <v>0.0</v>
      </c>
      <c r="BY73" s="7">
        <v>1.0</v>
      </c>
      <c r="BZ73" s="7">
        <v>0.0</v>
      </c>
      <c r="CA73" s="7">
        <v>4.0</v>
      </c>
      <c r="CB73" s="7">
        <v>0.0</v>
      </c>
      <c r="CC73" s="7">
        <v>2.0</v>
      </c>
      <c r="CD73" s="7">
        <v>0.0</v>
      </c>
      <c r="CE73" s="7">
        <v>0.0</v>
      </c>
      <c r="CF73" s="7">
        <v>1.0</v>
      </c>
      <c r="CG73" s="7">
        <v>1.0</v>
      </c>
      <c r="CH73" s="7">
        <v>0.0</v>
      </c>
      <c r="CI73" s="7">
        <v>9.0</v>
      </c>
      <c r="CJ73" s="7">
        <v>0.0</v>
      </c>
      <c r="CK73" s="7">
        <v>0.0</v>
      </c>
      <c r="CL73" s="15">
        <f t="shared" si="17"/>
        <v>0</v>
      </c>
      <c r="CM73" s="7">
        <v>1.1</v>
      </c>
      <c r="CN73" s="7">
        <v>0.8</v>
      </c>
      <c r="CO73" s="7">
        <v>1.9</v>
      </c>
      <c r="CP73" s="16">
        <f t="shared" si="18"/>
        <v>0.025</v>
      </c>
      <c r="CQ73" s="16">
        <f t="shared" si="19"/>
        <v>0.1161862377</v>
      </c>
      <c r="CR73" s="17">
        <v>4.0</v>
      </c>
      <c r="CS73" s="14">
        <v>20.0</v>
      </c>
      <c r="CT73" s="14">
        <v>26.0</v>
      </c>
      <c r="CU73" s="14">
        <v>-12.3</v>
      </c>
      <c r="CV73" s="14">
        <v>0.7</v>
      </c>
      <c r="CW73" s="14">
        <v>3.5</v>
      </c>
      <c r="CX73" s="14">
        <v>-0.4</v>
      </c>
      <c r="CY73" s="14">
        <v>3.7</v>
      </c>
      <c r="CZ73" s="18">
        <f t="shared" si="20"/>
        <v>0.04868421053</v>
      </c>
      <c r="DA73" s="18">
        <f t="shared" si="21"/>
        <v>0.2262574103</v>
      </c>
      <c r="DB73" s="14">
        <v>32.6752</v>
      </c>
      <c r="DC73" s="7">
        <v>2.0</v>
      </c>
      <c r="DD73" s="7">
        <v>0.0</v>
      </c>
      <c r="DE73" s="7">
        <v>6.0</v>
      </c>
      <c r="DF73" s="7">
        <v>35.0</v>
      </c>
      <c r="DG73" s="7">
        <v>15.0</v>
      </c>
      <c r="DH73" s="7">
        <v>1.0</v>
      </c>
      <c r="DI73" s="7">
        <v>6.0</v>
      </c>
      <c r="DJ73" s="7">
        <v>13.0</v>
      </c>
      <c r="DK73" s="7">
        <v>13.0</v>
      </c>
      <c r="DL73" s="7">
        <v>1.0</v>
      </c>
      <c r="DM73" s="7">
        <v>68.0</v>
      </c>
      <c r="DN73" s="9">
        <v>2.0</v>
      </c>
      <c r="DO73" s="9">
        <v>1.0</v>
      </c>
      <c r="DP73" s="9">
        <v>1.0</v>
      </c>
      <c r="DQ73" s="8">
        <v>186.0</v>
      </c>
      <c r="DR73" s="8">
        <v>6.0</v>
      </c>
      <c r="DS73" s="8" t="s">
        <v>607</v>
      </c>
      <c r="DT73" s="19">
        <v>2.0</v>
      </c>
      <c r="DU73" s="8">
        <v>2.0</v>
      </c>
      <c r="DV73" s="8">
        <v>2.0</v>
      </c>
      <c r="DW73" s="8">
        <v>146.0</v>
      </c>
      <c r="DX73" s="8">
        <v>0.0</v>
      </c>
      <c r="DY73" s="14">
        <f t="shared" si="22"/>
        <v>0.614893617</v>
      </c>
    </row>
    <row r="74" ht="12.75" customHeight="1">
      <c r="A74" s="7">
        <v>22.0</v>
      </c>
      <c r="B74" s="7" t="s">
        <v>608</v>
      </c>
      <c r="C74" s="7" t="s">
        <v>344</v>
      </c>
      <c r="D74" s="7" t="s">
        <v>162</v>
      </c>
      <c r="E74" s="7" t="s">
        <v>163</v>
      </c>
      <c r="F74" s="7" t="s">
        <v>163</v>
      </c>
      <c r="G74" s="7">
        <v>71.0</v>
      </c>
      <c r="H74" s="7">
        <v>194.0</v>
      </c>
      <c r="I74" s="7" t="s">
        <v>145</v>
      </c>
      <c r="M74" s="8"/>
      <c r="N74" s="8">
        <f t="shared" si="1"/>
        <v>39</v>
      </c>
      <c r="O74" s="7" t="s">
        <v>609</v>
      </c>
      <c r="P74" s="7" t="s">
        <v>604</v>
      </c>
      <c r="Q74" s="8" t="s">
        <v>610</v>
      </c>
      <c r="R74" s="7" t="s">
        <v>610</v>
      </c>
      <c r="S74" s="9" t="s">
        <v>174</v>
      </c>
      <c r="T74" s="9">
        <v>73.0</v>
      </c>
      <c r="U74" s="9" t="s">
        <v>138</v>
      </c>
      <c r="V74" s="9" t="s">
        <v>138</v>
      </c>
      <c r="W74" s="7">
        <v>74.0</v>
      </c>
      <c r="X74" s="7">
        <v>10.0</v>
      </c>
      <c r="Y74" s="7">
        <v>14.0</v>
      </c>
      <c r="Z74" s="7">
        <v>7.0</v>
      </c>
      <c r="AA74" s="7">
        <v>24.0</v>
      </c>
      <c r="AB74" s="7">
        <v>0.0</v>
      </c>
      <c r="AC74" s="7">
        <v>95.0</v>
      </c>
      <c r="AD74" s="7">
        <v>42.0</v>
      </c>
      <c r="AE74" s="7">
        <v>55.0</v>
      </c>
      <c r="AF74" s="10">
        <f t="shared" si="2"/>
        <v>0.1052631579</v>
      </c>
      <c r="AG74" s="10">
        <f t="shared" si="3"/>
        <v>0.05208333333</v>
      </c>
      <c r="AH74" s="7">
        <v>83536.0</v>
      </c>
      <c r="AI74" s="11">
        <f t="shared" si="4"/>
        <v>18.81441441</v>
      </c>
      <c r="AJ74" s="7">
        <v>1876.0</v>
      </c>
      <c r="AK74" s="11">
        <f t="shared" si="5"/>
        <v>25.35135135</v>
      </c>
      <c r="AL74" s="11">
        <f t="shared" si="6"/>
        <v>44.52878465</v>
      </c>
      <c r="AM74" s="12">
        <v>50.0</v>
      </c>
      <c r="AN74" s="11">
        <f t="shared" si="7"/>
        <v>2.154759625</v>
      </c>
      <c r="AO74" s="10" t="s">
        <v>611</v>
      </c>
      <c r="AP74" s="10" t="s">
        <v>605</v>
      </c>
      <c r="AQ74" s="10" t="s">
        <v>612</v>
      </c>
      <c r="AR74" s="7">
        <v>0.0</v>
      </c>
      <c r="AS74" s="7">
        <v>0.0</v>
      </c>
      <c r="AT74" s="13">
        <f t="shared" si="8"/>
        <v>0</v>
      </c>
      <c r="AU74" s="8"/>
      <c r="AV74" s="8"/>
      <c r="AW74" s="8"/>
      <c r="AX74" s="8">
        <v>0.0</v>
      </c>
      <c r="AY74" s="8"/>
      <c r="AZ74" s="8">
        <v>0.0</v>
      </c>
      <c r="BA74" s="7">
        <v>104.0</v>
      </c>
      <c r="BB74" s="7">
        <v>66.0</v>
      </c>
      <c r="BC74" s="7">
        <v>105.0</v>
      </c>
      <c r="BD74" s="7">
        <v>42.0</v>
      </c>
      <c r="BE74" s="7">
        <v>47.0</v>
      </c>
      <c r="BF74" s="7">
        <v>19.0</v>
      </c>
      <c r="BG74" s="14">
        <f t="shared" si="9"/>
        <v>4.481900019</v>
      </c>
      <c r="BH74" s="11">
        <f t="shared" si="10"/>
        <v>2.844282704</v>
      </c>
      <c r="BI74" s="11">
        <f t="shared" si="11"/>
        <v>4.524995212</v>
      </c>
      <c r="BJ74" s="11">
        <f t="shared" si="12"/>
        <v>1.809998085</v>
      </c>
      <c r="BK74" s="11">
        <f t="shared" si="13"/>
        <v>2.025474047</v>
      </c>
      <c r="BL74" s="11">
        <f t="shared" si="14"/>
        <v>0.8188086573</v>
      </c>
      <c r="BM74" s="7">
        <v>30.0</v>
      </c>
      <c r="BN74" s="7">
        <v>15.0</v>
      </c>
      <c r="BO74" s="7">
        <v>0.0</v>
      </c>
      <c r="BP74" s="7">
        <v>0.0</v>
      </c>
      <c r="BQ74" s="7">
        <v>0.0</v>
      </c>
      <c r="BR74" s="7">
        <v>0.0</v>
      </c>
      <c r="BS74" s="9">
        <f t="shared" si="15"/>
        <v>201</v>
      </c>
      <c r="BT74" s="14">
        <v>0.0714</v>
      </c>
      <c r="BU74" s="7">
        <v>3.0</v>
      </c>
      <c r="BV74" s="7">
        <v>1.0</v>
      </c>
      <c r="BW74" s="15">
        <f t="shared" si="16"/>
        <v>0.3333333333</v>
      </c>
      <c r="BX74" s="7">
        <v>1.0</v>
      </c>
      <c r="BY74" s="7">
        <v>2.0</v>
      </c>
      <c r="BZ74" s="7">
        <v>0.0</v>
      </c>
      <c r="CA74" s="7">
        <v>0.0</v>
      </c>
      <c r="CB74" s="7">
        <v>0.0</v>
      </c>
      <c r="CC74" s="7">
        <v>2.0</v>
      </c>
      <c r="CD74" s="7">
        <v>0.0</v>
      </c>
      <c r="CE74" s="7">
        <v>2.0</v>
      </c>
      <c r="CF74" s="7">
        <v>3.0</v>
      </c>
      <c r="CG74" s="7">
        <v>0.0</v>
      </c>
      <c r="CH74" s="7">
        <v>0.0</v>
      </c>
      <c r="CI74" s="7">
        <v>3.0</v>
      </c>
      <c r="CJ74" s="7">
        <v>1.0</v>
      </c>
      <c r="CK74" s="7">
        <v>1.0</v>
      </c>
      <c r="CL74" s="15">
        <f t="shared" si="17"/>
        <v>1</v>
      </c>
      <c r="CM74" s="7">
        <v>2.1</v>
      </c>
      <c r="CN74" s="7">
        <v>2.3</v>
      </c>
      <c r="CO74" s="7">
        <v>4.5</v>
      </c>
      <c r="CP74" s="16">
        <f t="shared" si="18"/>
        <v>0.06081081081</v>
      </c>
      <c r="CQ74" s="16">
        <f t="shared" si="19"/>
        <v>0.1939283662</v>
      </c>
      <c r="CR74" s="17">
        <v>3.0</v>
      </c>
      <c r="CS74" s="14">
        <v>33.1</v>
      </c>
      <c r="CT74" s="14">
        <v>27.7</v>
      </c>
      <c r="CU74" s="14">
        <v>-6.0</v>
      </c>
      <c r="CV74" s="14">
        <v>2.6</v>
      </c>
      <c r="CW74" s="14">
        <v>1.5</v>
      </c>
      <c r="CX74" s="14">
        <v>0.0</v>
      </c>
      <c r="CY74" s="14">
        <v>4.1</v>
      </c>
      <c r="CZ74" s="18">
        <f t="shared" si="20"/>
        <v>0.05540540541</v>
      </c>
      <c r="DA74" s="18">
        <f t="shared" si="21"/>
        <v>0.1766902892</v>
      </c>
      <c r="DB74" s="14">
        <v>39.3895</v>
      </c>
      <c r="DC74" s="7">
        <v>1.0</v>
      </c>
      <c r="DD74" s="7">
        <v>0.0</v>
      </c>
      <c r="DE74" s="7">
        <v>8.0</v>
      </c>
      <c r="DF74" s="7">
        <v>33.0</v>
      </c>
      <c r="DG74" s="7">
        <v>2.0</v>
      </c>
      <c r="DH74" s="7">
        <v>1.0</v>
      </c>
      <c r="DI74" s="7">
        <v>48.0</v>
      </c>
      <c r="DJ74" s="7">
        <v>13.0</v>
      </c>
      <c r="DK74" s="7">
        <v>2.0</v>
      </c>
      <c r="DL74" s="7">
        <v>0.0</v>
      </c>
      <c r="DM74" s="7">
        <v>29.0</v>
      </c>
      <c r="DN74" s="9">
        <v>0.0</v>
      </c>
      <c r="DO74" s="9">
        <v>0.0</v>
      </c>
      <c r="DP74" s="9">
        <v>3.0</v>
      </c>
      <c r="DQ74" s="8">
        <v>186.0</v>
      </c>
      <c r="DR74" s="8">
        <v>0.0</v>
      </c>
      <c r="DS74" s="8"/>
      <c r="DT74" s="19">
        <v>4.5</v>
      </c>
      <c r="DU74" s="8">
        <v>4.5</v>
      </c>
      <c r="DV74" s="8">
        <v>4.5</v>
      </c>
      <c r="DW74" s="8">
        <v>0.0</v>
      </c>
      <c r="DX74" s="8">
        <v>0.0</v>
      </c>
      <c r="DY74" s="14">
        <f t="shared" si="22"/>
        <v>-4.304255319</v>
      </c>
    </row>
    <row r="75" ht="12.75" customHeight="1">
      <c r="A75" s="7">
        <v>42.0</v>
      </c>
      <c r="B75" s="7" t="s">
        <v>613</v>
      </c>
      <c r="C75" s="7" t="s">
        <v>228</v>
      </c>
      <c r="D75" s="7" t="s">
        <v>229</v>
      </c>
      <c r="E75" s="7" t="s">
        <v>163</v>
      </c>
      <c r="F75" s="7" t="s">
        <v>163</v>
      </c>
      <c r="G75" s="7">
        <v>73.0</v>
      </c>
      <c r="H75" s="7">
        <v>196.0</v>
      </c>
      <c r="I75" s="7" t="s">
        <v>145</v>
      </c>
      <c r="M75" s="8"/>
      <c r="N75" s="8">
        <f t="shared" si="1"/>
        <v>29</v>
      </c>
      <c r="O75" s="7" t="s">
        <v>614</v>
      </c>
      <c r="P75" s="7" t="s">
        <v>615</v>
      </c>
      <c r="Q75" s="8" t="s">
        <v>237</v>
      </c>
      <c r="R75" s="7" t="s">
        <v>237</v>
      </c>
      <c r="S75" s="9" t="s">
        <v>150</v>
      </c>
      <c r="T75" s="9">
        <v>57.0</v>
      </c>
      <c r="U75" s="9" t="s">
        <v>138</v>
      </c>
      <c r="V75" s="9" t="s">
        <v>138</v>
      </c>
      <c r="W75" s="7">
        <v>57.0</v>
      </c>
      <c r="X75" s="7">
        <v>12.0</v>
      </c>
      <c r="Y75" s="7">
        <v>23.0</v>
      </c>
      <c r="Z75" s="7">
        <v>12.0</v>
      </c>
      <c r="AA75" s="7">
        <v>35.0</v>
      </c>
      <c r="AB75" s="7">
        <v>-9.0</v>
      </c>
      <c r="AC75" s="7">
        <v>99.0</v>
      </c>
      <c r="AD75" s="7">
        <v>37.0</v>
      </c>
      <c r="AE75" s="7">
        <v>47.0</v>
      </c>
      <c r="AF75" s="10">
        <f t="shared" si="2"/>
        <v>0.1212121212</v>
      </c>
      <c r="AG75" s="10">
        <f t="shared" si="3"/>
        <v>0.06557377049</v>
      </c>
      <c r="AH75" s="7">
        <v>59308.0</v>
      </c>
      <c r="AI75" s="11">
        <f t="shared" si="4"/>
        <v>17.34152047</v>
      </c>
      <c r="AJ75" s="7">
        <v>1395.0</v>
      </c>
      <c r="AK75" s="11">
        <f t="shared" si="5"/>
        <v>24.47368421</v>
      </c>
      <c r="AL75" s="11">
        <f t="shared" si="6"/>
        <v>42.51469534</v>
      </c>
      <c r="AM75" s="12">
        <v>143.0</v>
      </c>
      <c r="AN75" s="11">
        <f t="shared" si="7"/>
        <v>8.680110609</v>
      </c>
      <c r="AO75" s="10" t="s">
        <v>497</v>
      </c>
      <c r="AP75" s="10" t="s">
        <v>616</v>
      </c>
      <c r="AQ75" s="10" t="s">
        <v>617</v>
      </c>
      <c r="AR75" s="7">
        <v>597.0</v>
      </c>
      <c r="AS75" s="7">
        <v>462.0</v>
      </c>
      <c r="AT75" s="13">
        <f t="shared" si="8"/>
        <v>0.5637393768</v>
      </c>
      <c r="AU75" s="9">
        <v>9.0</v>
      </c>
      <c r="AV75" s="9">
        <v>5.0</v>
      </c>
      <c r="AW75" s="9">
        <v>654.0</v>
      </c>
      <c r="AX75" s="9">
        <v>359.0</v>
      </c>
      <c r="AY75" s="9">
        <v>405.0</v>
      </c>
      <c r="AZ75" s="9">
        <v>238.0</v>
      </c>
      <c r="BA75" s="7">
        <v>70.0</v>
      </c>
      <c r="BB75" s="7">
        <v>46.0</v>
      </c>
      <c r="BC75" s="7">
        <v>24.0</v>
      </c>
      <c r="BD75" s="7">
        <v>37.0</v>
      </c>
      <c r="BE75" s="7">
        <v>18.0</v>
      </c>
      <c r="BF75" s="7">
        <v>33.0</v>
      </c>
      <c r="BG75" s="14">
        <f t="shared" si="9"/>
        <v>4.249005193</v>
      </c>
      <c r="BH75" s="11">
        <f t="shared" si="10"/>
        <v>2.792203413</v>
      </c>
      <c r="BI75" s="11">
        <f t="shared" si="11"/>
        <v>1.456801781</v>
      </c>
      <c r="BJ75" s="11">
        <f t="shared" si="12"/>
        <v>2.245902745</v>
      </c>
      <c r="BK75" s="11">
        <f t="shared" si="13"/>
        <v>1.092601335</v>
      </c>
      <c r="BL75" s="11">
        <f t="shared" si="14"/>
        <v>2.003102448</v>
      </c>
      <c r="BM75" s="7">
        <v>18.0</v>
      </c>
      <c r="BN75" s="7">
        <v>9.0</v>
      </c>
      <c r="BO75" s="7">
        <v>0.0</v>
      </c>
      <c r="BP75" s="7">
        <v>0.0</v>
      </c>
      <c r="BQ75" s="7">
        <v>0.0</v>
      </c>
      <c r="BR75" s="7">
        <v>0.0</v>
      </c>
      <c r="BS75" s="9">
        <f t="shared" si="15"/>
        <v>88</v>
      </c>
      <c r="BT75" s="14">
        <v>1.3809</v>
      </c>
      <c r="BU75" s="7">
        <v>7.0</v>
      </c>
      <c r="BV75" s="7">
        <v>1.0</v>
      </c>
      <c r="BW75" s="15">
        <f t="shared" si="16"/>
        <v>0.1428571429</v>
      </c>
      <c r="BX75" s="7">
        <v>0.0</v>
      </c>
      <c r="BY75" s="7">
        <v>1.0</v>
      </c>
      <c r="BZ75" s="7">
        <v>0.0</v>
      </c>
      <c r="CA75" s="7">
        <v>1.0</v>
      </c>
      <c r="CB75" s="7">
        <v>1.0</v>
      </c>
      <c r="CC75" s="7">
        <v>1.0</v>
      </c>
      <c r="CD75" s="7">
        <v>0.0</v>
      </c>
      <c r="CE75" s="7">
        <v>0.0</v>
      </c>
      <c r="CF75" s="7">
        <v>5.0</v>
      </c>
      <c r="CG75" s="7">
        <v>1.0</v>
      </c>
      <c r="CH75" s="7">
        <v>0.0</v>
      </c>
      <c r="CI75" s="7">
        <v>5.0</v>
      </c>
      <c r="CJ75" s="7">
        <v>0.0</v>
      </c>
      <c r="CK75" s="7">
        <v>0.0</v>
      </c>
      <c r="CL75" s="15">
        <f t="shared" si="17"/>
        <v>0</v>
      </c>
      <c r="CM75" s="7">
        <v>2.4</v>
      </c>
      <c r="CN75" s="7">
        <v>0.8</v>
      </c>
      <c r="CO75" s="7">
        <v>3.2</v>
      </c>
      <c r="CP75" s="16">
        <f t="shared" si="18"/>
        <v>0.05614035088</v>
      </c>
      <c r="CQ75" s="16">
        <f t="shared" si="19"/>
        <v>0.1942402374</v>
      </c>
      <c r="CR75" s="17">
        <v>6.0</v>
      </c>
      <c r="CS75" s="14">
        <v>24.1</v>
      </c>
      <c r="CT75" s="14">
        <v>19.0</v>
      </c>
      <c r="CU75" s="14">
        <v>0.2</v>
      </c>
      <c r="CV75" s="14">
        <v>3.3</v>
      </c>
      <c r="CW75" s="14">
        <v>0.8</v>
      </c>
      <c r="CX75" s="14">
        <v>-0.8</v>
      </c>
      <c r="CY75" s="14">
        <v>3.3</v>
      </c>
      <c r="CZ75" s="18">
        <f t="shared" si="20"/>
        <v>0.05789473684</v>
      </c>
      <c r="DA75" s="18">
        <f t="shared" si="21"/>
        <v>0.2003102448</v>
      </c>
      <c r="DB75" s="14">
        <v>25.7475</v>
      </c>
      <c r="DC75" s="7">
        <v>1.0</v>
      </c>
      <c r="DD75" s="7">
        <v>1.0</v>
      </c>
      <c r="DE75" s="7">
        <v>4.0</v>
      </c>
      <c r="DF75" s="7">
        <v>31.0</v>
      </c>
      <c r="DG75" s="7">
        <v>8.0</v>
      </c>
      <c r="DH75" s="7">
        <v>0.0</v>
      </c>
      <c r="DI75" s="7">
        <v>1.0</v>
      </c>
      <c r="DJ75" s="7">
        <v>37.0</v>
      </c>
      <c r="DK75" s="7">
        <v>11.0</v>
      </c>
      <c r="DL75" s="7">
        <v>0.0</v>
      </c>
      <c r="DM75" s="7">
        <v>42.0</v>
      </c>
      <c r="DN75" s="9">
        <v>3.0</v>
      </c>
      <c r="DO75" s="9">
        <v>4.0</v>
      </c>
      <c r="DP75" s="9">
        <v>1.0</v>
      </c>
      <c r="DQ75" s="8">
        <v>186.0</v>
      </c>
      <c r="DR75" s="8">
        <v>25.0</v>
      </c>
      <c r="DS75" s="8" t="s">
        <v>461</v>
      </c>
      <c r="DT75" s="19">
        <v>5.0</v>
      </c>
      <c r="DU75" s="8">
        <v>4.2</v>
      </c>
      <c r="DV75" s="8">
        <v>4.2</v>
      </c>
      <c r="DW75" s="8">
        <v>1280.0</v>
      </c>
      <c r="DX75" s="8">
        <v>0.0</v>
      </c>
      <c r="DY75" s="14">
        <f t="shared" si="22"/>
        <v>-4.465957447</v>
      </c>
    </row>
    <row r="76" ht="12.75" customHeight="1">
      <c r="A76" s="7">
        <v>16.0</v>
      </c>
      <c r="B76" s="7" t="s">
        <v>618</v>
      </c>
      <c r="C76" s="7" t="s">
        <v>619</v>
      </c>
      <c r="D76" s="7" t="s">
        <v>315</v>
      </c>
      <c r="E76" s="7" t="s">
        <v>163</v>
      </c>
      <c r="F76" s="7" t="s">
        <v>163</v>
      </c>
      <c r="G76" s="7">
        <v>73.0</v>
      </c>
      <c r="H76" s="7">
        <v>205.0</v>
      </c>
      <c r="I76" s="7" t="s">
        <v>133</v>
      </c>
      <c r="J76" s="7">
        <v>2006.0</v>
      </c>
      <c r="K76" s="7">
        <v>1.0</v>
      </c>
      <c r="L76" s="7">
        <v>6.0</v>
      </c>
      <c r="M76" s="8"/>
      <c r="N76" s="8">
        <f t="shared" si="1"/>
        <v>28</v>
      </c>
      <c r="O76" s="7" t="s">
        <v>620</v>
      </c>
      <c r="P76" s="7" t="s">
        <v>621</v>
      </c>
      <c r="Q76" s="8" t="s">
        <v>610</v>
      </c>
      <c r="R76" s="7" t="s">
        <v>610</v>
      </c>
      <c r="S76" s="9" t="s">
        <v>150</v>
      </c>
      <c r="T76" s="9">
        <v>79.0</v>
      </c>
      <c r="U76" s="9" t="s">
        <v>138</v>
      </c>
      <c r="V76" s="9" t="s">
        <v>138</v>
      </c>
      <c r="W76" s="7">
        <v>80.0</v>
      </c>
      <c r="X76" s="7">
        <v>27.0</v>
      </c>
      <c r="Y76" s="7">
        <v>31.0</v>
      </c>
      <c r="Z76" s="7">
        <v>18.0</v>
      </c>
      <c r="AA76" s="7">
        <v>58.0</v>
      </c>
      <c r="AB76" s="7">
        <v>12.0</v>
      </c>
      <c r="AC76" s="7">
        <v>182.0</v>
      </c>
      <c r="AD76" s="7">
        <v>52.0</v>
      </c>
      <c r="AE76" s="7">
        <v>73.0</v>
      </c>
      <c r="AF76" s="10">
        <f t="shared" si="2"/>
        <v>0.1483516484</v>
      </c>
      <c r="AG76" s="10">
        <f t="shared" si="3"/>
        <v>0.08794788274</v>
      </c>
      <c r="AH76" s="7">
        <v>85849.0</v>
      </c>
      <c r="AI76" s="11">
        <f t="shared" si="4"/>
        <v>17.88520833</v>
      </c>
      <c r="AJ76" s="7">
        <v>1875.0</v>
      </c>
      <c r="AK76" s="11">
        <f t="shared" si="5"/>
        <v>23.4375</v>
      </c>
      <c r="AL76" s="11">
        <f t="shared" si="6"/>
        <v>45.78613333</v>
      </c>
      <c r="AM76" s="12">
        <v>152.0</v>
      </c>
      <c r="AN76" s="11">
        <f t="shared" si="7"/>
        <v>6.373982225</v>
      </c>
      <c r="AO76" s="10" t="s">
        <v>622</v>
      </c>
      <c r="AP76" s="10" t="s">
        <v>623</v>
      </c>
      <c r="AQ76" s="10" t="s">
        <v>624</v>
      </c>
      <c r="AR76" s="7">
        <v>676.0</v>
      </c>
      <c r="AS76" s="7">
        <v>670.0</v>
      </c>
      <c r="AT76" s="13">
        <f t="shared" si="8"/>
        <v>0.5022288262</v>
      </c>
      <c r="AU76" s="9">
        <v>30.0</v>
      </c>
      <c r="AV76" s="9">
        <v>16.0</v>
      </c>
      <c r="AW76" s="9">
        <v>813.0</v>
      </c>
      <c r="AX76" s="9">
        <v>411.0</v>
      </c>
      <c r="AY76" s="9">
        <v>513.0</v>
      </c>
      <c r="AZ76" s="9">
        <v>257.0</v>
      </c>
      <c r="BA76" s="7">
        <v>68.0</v>
      </c>
      <c r="BB76" s="7">
        <v>103.0</v>
      </c>
      <c r="BC76" s="7">
        <v>23.0</v>
      </c>
      <c r="BD76" s="7">
        <v>52.0</v>
      </c>
      <c r="BE76" s="7">
        <v>56.0</v>
      </c>
      <c r="BF76" s="7">
        <v>47.0</v>
      </c>
      <c r="BG76" s="14">
        <f t="shared" si="9"/>
        <v>2.851518364</v>
      </c>
      <c r="BH76" s="11">
        <f t="shared" si="10"/>
        <v>4.319211639</v>
      </c>
      <c r="BI76" s="11">
        <f t="shared" si="11"/>
        <v>0.9644841524</v>
      </c>
      <c r="BJ76" s="11">
        <f t="shared" si="12"/>
        <v>2.180572866</v>
      </c>
      <c r="BK76" s="11">
        <f t="shared" si="13"/>
        <v>2.348309241</v>
      </c>
      <c r="BL76" s="11">
        <f t="shared" si="14"/>
        <v>1.970902398</v>
      </c>
      <c r="BM76" s="7">
        <v>30.0</v>
      </c>
      <c r="BN76" s="7">
        <v>15.0</v>
      </c>
      <c r="BO76" s="7">
        <v>0.0</v>
      </c>
      <c r="BP76" s="7">
        <v>0.0</v>
      </c>
      <c r="BQ76" s="7">
        <v>0.0</v>
      </c>
      <c r="BR76" s="7">
        <v>0.0</v>
      </c>
      <c r="BS76" s="9">
        <f t="shared" si="15"/>
        <v>156</v>
      </c>
      <c r="BT76" s="14">
        <v>-2.8885</v>
      </c>
      <c r="BW76" s="15" t="str">
        <f t="shared" si="16"/>
        <v> </v>
      </c>
      <c r="BY76" s="7">
        <v>3.0</v>
      </c>
      <c r="BZ76" s="7">
        <v>0.0</v>
      </c>
      <c r="CA76" s="7">
        <v>5.0</v>
      </c>
      <c r="CB76" s="7">
        <v>2.0</v>
      </c>
      <c r="CC76" s="7">
        <v>0.0</v>
      </c>
      <c r="CD76" s="7">
        <v>1.0</v>
      </c>
      <c r="CE76" s="7">
        <v>8.0</v>
      </c>
      <c r="CF76" s="7">
        <v>4.0</v>
      </c>
      <c r="CG76" s="7">
        <v>2.0</v>
      </c>
      <c r="CH76" s="7">
        <v>1.0</v>
      </c>
      <c r="CI76" s="7">
        <v>11.0</v>
      </c>
      <c r="CJ76" s="7">
        <v>0.0</v>
      </c>
      <c r="CK76" s="7">
        <v>0.0</v>
      </c>
      <c r="CL76" s="15">
        <f t="shared" si="17"/>
        <v>0</v>
      </c>
      <c r="CM76" s="7">
        <v>5.7</v>
      </c>
      <c r="CN76" s="7">
        <v>1.8</v>
      </c>
      <c r="CO76" s="7">
        <v>7.5</v>
      </c>
      <c r="CP76" s="16">
        <f t="shared" si="18"/>
        <v>0.09375</v>
      </c>
      <c r="CQ76" s="16">
        <f t="shared" si="19"/>
        <v>0.3145057019</v>
      </c>
      <c r="CR76" s="17">
        <v>4.0</v>
      </c>
      <c r="CS76" s="14">
        <v>35.1</v>
      </c>
      <c r="CT76" s="14">
        <v>26.7</v>
      </c>
      <c r="CU76" s="14">
        <v>7.8</v>
      </c>
      <c r="CV76" s="14">
        <v>9.8</v>
      </c>
      <c r="CW76" s="14">
        <v>2.6</v>
      </c>
      <c r="CX76" s="14">
        <v>0.0</v>
      </c>
      <c r="CY76" s="14">
        <v>12.4</v>
      </c>
      <c r="CZ76" s="18">
        <f t="shared" si="20"/>
        <v>0.155</v>
      </c>
      <c r="DA76" s="18">
        <f t="shared" si="21"/>
        <v>0.5199827604</v>
      </c>
      <c r="DB76" s="14">
        <v>30.8022</v>
      </c>
      <c r="DC76" s="7">
        <v>0.0</v>
      </c>
      <c r="DD76" s="7">
        <v>1.0</v>
      </c>
      <c r="DE76" s="7">
        <v>9.0</v>
      </c>
      <c r="DF76" s="7">
        <v>42.0</v>
      </c>
      <c r="DG76" s="7">
        <v>8.0</v>
      </c>
      <c r="DH76" s="7">
        <v>1.0</v>
      </c>
      <c r="DI76" s="7">
        <v>45.0</v>
      </c>
      <c r="DJ76" s="7">
        <v>24.0</v>
      </c>
      <c r="DK76" s="7">
        <v>12.0</v>
      </c>
      <c r="DL76" s="7">
        <v>3.0</v>
      </c>
      <c r="DM76" s="7">
        <v>89.0</v>
      </c>
      <c r="DN76" s="9">
        <v>5.0</v>
      </c>
      <c r="DO76" s="9">
        <v>4.0</v>
      </c>
      <c r="DP76" s="9">
        <v>0.0</v>
      </c>
      <c r="DQ76" s="8">
        <v>186.0</v>
      </c>
      <c r="DR76" s="8">
        <v>2.0</v>
      </c>
      <c r="DS76" s="8" t="s">
        <v>625</v>
      </c>
      <c r="DT76" s="19">
        <v>6.0</v>
      </c>
      <c r="DU76" s="8">
        <v>5.0</v>
      </c>
      <c r="DV76" s="8">
        <v>5.0</v>
      </c>
      <c r="DW76" s="8">
        <v>122.0</v>
      </c>
      <c r="DX76" s="8">
        <v>0.0</v>
      </c>
      <c r="DY76" s="14">
        <f t="shared" si="22"/>
        <v>2.931914894</v>
      </c>
    </row>
    <row r="77" ht="12.75" customHeight="1">
      <c r="A77" s="7">
        <v>61.0</v>
      </c>
      <c r="B77" s="7" t="s">
        <v>626</v>
      </c>
      <c r="C77" s="7" t="s">
        <v>270</v>
      </c>
      <c r="D77" s="7" t="s">
        <v>271</v>
      </c>
      <c r="E77" s="7" t="s">
        <v>132</v>
      </c>
      <c r="F77" s="7" t="s">
        <v>132</v>
      </c>
      <c r="G77" s="7">
        <v>74.0</v>
      </c>
      <c r="H77" s="7">
        <v>205.0</v>
      </c>
      <c r="I77" s="7" t="s">
        <v>145</v>
      </c>
      <c r="J77" s="7">
        <v>2007.0</v>
      </c>
      <c r="K77" s="7">
        <v>7.0</v>
      </c>
      <c r="L77" s="7">
        <v>201.0</v>
      </c>
      <c r="M77" s="8"/>
      <c r="N77" s="8">
        <f t="shared" si="1"/>
        <v>28</v>
      </c>
      <c r="O77" s="7" t="s">
        <v>134</v>
      </c>
      <c r="P77" s="7" t="s">
        <v>627</v>
      </c>
      <c r="Q77" s="8" t="s">
        <v>628</v>
      </c>
      <c r="R77" s="7" t="s">
        <v>628</v>
      </c>
      <c r="S77" s="9" t="s">
        <v>174</v>
      </c>
      <c r="T77" s="9">
        <v>80.0</v>
      </c>
      <c r="U77" s="9" t="s">
        <v>138</v>
      </c>
      <c r="V77" s="9" t="s">
        <v>138</v>
      </c>
      <c r="W77" s="7">
        <v>80.0</v>
      </c>
      <c r="X77" s="7">
        <v>4.0</v>
      </c>
      <c r="Y77" s="7">
        <v>19.0</v>
      </c>
      <c r="Z77" s="7">
        <v>11.0</v>
      </c>
      <c r="AA77" s="7">
        <v>23.0</v>
      </c>
      <c r="AB77" s="7">
        <v>11.0</v>
      </c>
      <c r="AC77" s="7">
        <v>114.0</v>
      </c>
      <c r="AD77" s="7">
        <v>43.0</v>
      </c>
      <c r="AE77" s="7">
        <v>87.0</v>
      </c>
      <c r="AF77" s="10">
        <f t="shared" si="2"/>
        <v>0.0350877193</v>
      </c>
      <c r="AG77" s="10">
        <f t="shared" si="3"/>
        <v>0.01639344262</v>
      </c>
      <c r="AH77" s="7">
        <v>98685.0</v>
      </c>
      <c r="AI77" s="11">
        <f t="shared" si="4"/>
        <v>20.559375</v>
      </c>
      <c r="AJ77" s="7">
        <v>2046.0</v>
      </c>
      <c r="AK77" s="11">
        <f t="shared" si="5"/>
        <v>25.575</v>
      </c>
      <c r="AL77" s="11">
        <f t="shared" si="6"/>
        <v>48.23313783</v>
      </c>
      <c r="AM77" s="12">
        <v>150.0</v>
      </c>
      <c r="AN77" s="11">
        <f t="shared" si="7"/>
        <v>5.471956224</v>
      </c>
      <c r="AO77" s="10" t="s">
        <v>629</v>
      </c>
      <c r="AP77" s="10" t="s">
        <v>176</v>
      </c>
      <c r="AQ77" s="10" t="s">
        <v>587</v>
      </c>
      <c r="AR77" s="7">
        <v>0.0</v>
      </c>
      <c r="AS77" s="7">
        <v>0.0</v>
      </c>
      <c r="AT77" s="13">
        <f t="shared" si="8"/>
        <v>0</v>
      </c>
      <c r="AU77" s="8"/>
      <c r="AV77" s="8"/>
      <c r="AW77" s="8"/>
      <c r="AX77" s="8">
        <v>0.0</v>
      </c>
      <c r="AY77" s="8"/>
      <c r="AZ77" s="8">
        <v>0.0</v>
      </c>
      <c r="BA77" s="7">
        <v>155.0</v>
      </c>
      <c r="BB77" s="7">
        <v>95.0</v>
      </c>
      <c r="BC77" s="7">
        <v>140.0</v>
      </c>
      <c r="BD77" s="7">
        <v>43.0</v>
      </c>
      <c r="BE77" s="7">
        <v>46.0</v>
      </c>
      <c r="BF77" s="7">
        <v>33.0</v>
      </c>
      <c r="BG77" s="14">
        <f t="shared" si="9"/>
        <v>5.654354765</v>
      </c>
      <c r="BH77" s="11">
        <f t="shared" si="10"/>
        <v>3.465572275</v>
      </c>
      <c r="BI77" s="11">
        <f t="shared" si="11"/>
        <v>5.107159143</v>
      </c>
      <c r="BJ77" s="11">
        <f t="shared" si="12"/>
        <v>1.568627451</v>
      </c>
      <c r="BK77" s="11">
        <f t="shared" si="13"/>
        <v>1.678066575</v>
      </c>
      <c r="BL77" s="11">
        <f t="shared" si="14"/>
        <v>1.203830369</v>
      </c>
      <c r="BM77" s="7">
        <v>36.0</v>
      </c>
      <c r="BN77" s="7">
        <v>18.0</v>
      </c>
      <c r="BO77" s="7">
        <v>0.0</v>
      </c>
      <c r="BP77" s="7">
        <v>0.0</v>
      </c>
      <c r="BQ77" s="7">
        <v>0.0</v>
      </c>
      <c r="BR77" s="7">
        <v>0.0</v>
      </c>
      <c r="BS77" s="9">
        <f t="shared" si="15"/>
        <v>271</v>
      </c>
      <c r="BT77" s="14">
        <v>-0.8677</v>
      </c>
      <c r="BW77" s="15" t="str">
        <f t="shared" si="16"/>
        <v> </v>
      </c>
      <c r="BY77" s="7">
        <v>0.0</v>
      </c>
      <c r="BZ77" s="7">
        <v>0.0</v>
      </c>
      <c r="CA77" s="7">
        <v>0.0</v>
      </c>
      <c r="CB77" s="7">
        <v>2.0</v>
      </c>
      <c r="CC77" s="7">
        <v>1.0</v>
      </c>
      <c r="CD77" s="7">
        <v>0.0</v>
      </c>
      <c r="CE77" s="7">
        <v>0.0</v>
      </c>
      <c r="CF77" s="7">
        <v>0.0</v>
      </c>
      <c r="CG77" s="7">
        <v>0.0</v>
      </c>
      <c r="CH77" s="7">
        <v>0.0</v>
      </c>
      <c r="CI77" s="7">
        <v>3.0</v>
      </c>
      <c r="CJ77" s="7">
        <v>0.0</v>
      </c>
      <c r="CK77" s="7">
        <v>0.0</v>
      </c>
      <c r="CL77" s="15">
        <f t="shared" si="17"/>
        <v>0</v>
      </c>
      <c r="CM77" s="7">
        <v>1.0</v>
      </c>
      <c r="CN77" s="7">
        <v>4.4</v>
      </c>
      <c r="CO77" s="7">
        <v>5.4</v>
      </c>
      <c r="CP77" s="16">
        <f t="shared" si="18"/>
        <v>0.0675</v>
      </c>
      <c r="CQ77" s="16">
        <f t="shared" si="19"/>
        <v>0.1969904241</v>
      </c>
      <c r="CR77" s="17">
        <v>6.0</v>
      </c>
      <c r="CS77" s="14">
        <v>27.1</v>
      </c>
      <c r="CT77" s="14">
        <v>37.0</v>
      </c>
      <c r="CU77" s="14">
        <v>3.6</v>
      </c>
      <c r="CV77" s="14">
        <v>2.4</v>
      </c>
      <c r="CW77" s="14">
        <v>6.6</v>
      </c>
      <c r="CX77" s="14">
        <v>0.0</v>
      </c>
      <c r="CY77" s="14">
        <v>8.9</v>
      </c>
      <c r="CZ77" s="18">
        <f t="shared" si="20"/>
        <v>0.11125</v>
      </c>
      <c r="DA77" s="18">
        <f t="shared" si="21"/>
        <v>0.3246694026</v>
      </c>
      <c r="DB77" s="14">
        <v>52.2544</v>
      </c>
      <c r="DC77" s="7">
        <v>0.0</v>
      </c>
      <c r="DD77" s="7">
        <v>1.0</v>
      </c>
      <c r="DE77" s="7">
        <v>1.0</v>
      </c>
      <c r="DF77" s="7">
        <v>41.0</v>
      </c>
      <c r="DG77" s="7">
        <v>5.0</v>
      </c>
      <c r="DH77" s="7">
        <v>0.0</v>
      </c>
      <c r="DI77" s="7">
        <v>31.0</v>
      </c>
      <c r="DJ77" s="7">
        <v>23.0</v>
      </c>
      <c r="DK77" s="7">
        <v>0.0</v>
      </c>
      <c r="DL77" s="7">
        <v>0.0</v>
      </c>
      <c r="DM77" s="7">
        <v>55.0</v>
      </c>
      <c r="DN77" s="9">
        <v>0.0</v>
      </c>
      <c r="DO77" s="9">
        <v>0.0</v>
      </c>
      <c r="DP77" s="9">
        <v>2.0</v>
      </c>
      <c r="DQ77" s="8">
        <v>186.0</v>
      </c>
      <c r="DR77" s="8">
        <v>2.0</v>
      </c>
      <c r="DS77" s="8" t="s">
        <v>630</v>
      </c>
      <c r="DT77" s="19">
        <v>3.8</v>
      </c>
      <c r="DU77" s="8">
        <v>3.8</v>
      </c>
      <c r="DV77" s="8">
        <v>3.8</v>
      </c>
      <c r="DW77" s="8">
        <v>93.0</v>
      </c>
      <c r="DX77" s="8">
        <v>0.0</v>
      </c>
      <c r="DY77" s="14">
        <f t="shared" si="22"/>
        <v>1.985106383</v>
      </c>
    </row>
    <row r="78" ht="12.75" customHeight="1">
      <c r="A78" s="7">
        <v>29.0</v>
      </c>
      <c r="B78" s="7" t="s">
        <v>631</v>
      </c>
      <c r="C78" s="7" t="s">
        <v>632</v>
      </c>
      <c r="D78" s="7" t="s">
        <v>155</v>
      </c>
      <c r="E78" s="7" t="s">
        <v>132</v>
      </c>
      <c r="F78" s="7" t="s">
        <v>132</v>
      </c>
      <c r="G78" s="7">
        <v>73.0</v>
      </c>
      <c r="H78" s="7">
        <v>216.0</v>
      </c>
      <c r="I78" s="7" t="s">
        <v>133</v>
      </c>
      <c r="J78" s="7">
        <v>2007.0</v>
      </c>
      <c r="K78" s="7">
        <v>2.0</v>
      </c>
      <c r="L78" s="7">
        <v>31.0</v>
      </c>
      <c r="M78" s="8"/>
      <c r="N78" s="8">
        <f t="shared" si="1"/>
        <v>26</v>
      </c>
      <c r="O78" s="7" t="s">
        <v>633</v>
      </c>
      <c r="P78" s="7" t="s">
        <v>634</v>
      </c>
      <c r="Q78" s="8" t="s">
        <v>237</v>
      </c>
      <c r="R78" s="7" t="s">
        <v>237</v>
      </c>
      <c r="S78" s="9" t="s">
        <v>174</v>
      </c>
      <c r="T78" s="9">
        <v>7.0</v>
      </c>
      <c r="U78" s="9" t="s">
        <v>138</v>
      </c>
      <c r="V78" s="9" t="s">
        <v>138</v>
      </c>
      <c r="W78" s="7">
        <v>7.0</v>
      </c>
      <c r="X78" s="7">
        <v>1.0</v>
      </c>
      <c r="Y78" s="7">
        <v>0.0</v>
      </c>
      <c r="Z78" s="7">
        <v>0.0</v>
      </c>
      <c r="AA78" s="7">
        <v>1.0</v>
      </c>
      <c r="AB78" s="7">
        <v>-6.0</v>
      </c>
      <c r="AC78" s="7">
        <v>11.0</v>
      </c>
      <c r="AD78" s="7">
        <v>7.0</v>
      </c>
      <c r="AE78" s="7">
        <v>8.0</v>
      </c>
      <c r="AF78" s="10">
        <f t="shared" si="2"/>
        <v>0.09090909091</v>
      </c>
      <c r="AG78" s="10">
        <f t="shared" si="3"/>
        <v>0.03846153846</v>
      </c>
      <c r="AH78" s="7">
        <v>6341.0</v>
      </c>
      <c r="AI78" s="11">
        <f t="shared" si="4"/>
        <v>15.09761905</v>
      </c>
      <c r="AJ78" s="7">
        <v>159.0</v>
      </c>
      <c r="AK78" s="11">
        <f t="shared" si="5"/>
        <v>22.71428571</v>
      </c>
      <c r="AL78" s="11">
        <f t="shared" si="6"/>
        <v>39.88050314</v>
      </c>
      <c r="AM78" s="12">
        <v>0.0</v>
      </c>
      <c r="AN78" s="11">
        <f t="shared" si="7"/>
        <v>0</v>
      </c>
      <c r="AO78" s="10" t="s">
        <v>216</v>
      </c>
      <c r="AP78" s="10" t="s">
        <v>151</v>
      </c>
      <c r="AQ78" s="10" t="s">
        <v>216</v>
      </c>
      <c r="AR78" s="7">
        <v>0.0</v>
      </c>
      <c r="AS78" s="7">
        <v>0.0</v>
      </c>
      <c r="AT78" s="13">
        <f t="shared" si="8"/>
        <v>0</v>
      </c>
      <c r="AU78" s="8"/>
      <c r="AV78" s="8"/>
      <c r="AW78" s="8"/>
      <c r="AX78" s="8">
        <v>0.0</v>
      </c>
      <c r="AY78" s="8"/>
      <c r="AZ78" s="8">
        <v>0.0</v>
      </c>
      <c r="BA78" s="7">
        <v>5.0</v>
      </c>
      <c r="BB78" s="7">
        <v>7.0</v>
      </c>
      <c r="BC78" s="7">
        <v>5.0</v>
      </c>
      <c r="BD78" s="7">
        <v>7.0</v>
      </c>
      <c r="BE78" s="7">
        <v>2.0</v>
      </c>
      <c r="BF78" s="7">
        <v>2.0</v>
      </c>
      <c r="BG78" s="14">
        <f t="shared" si="9"/>
        <v>2.83866898</v>
      </c>
      <c r="BH78" s="11">
        <f t="shared" si="10"/>
        <v>3.974136572</v>
      </c>
      <c r="BI78" s="11">
        <f t="shared" si="11"/>
        <v>2.83866898</v>
      </c>
      <c r="BJ78" s="11">
        <f t="shared" si="12"/>
        <v>3.974136572</v>
      </c>
      <c r="BK78" s="11">
        <f t="shared" si="13"/>
        <v>1.135467592</v>
      </c>
      <c r="BL78" s="11">
        <f t="shared" si="14"/>
        <v>1.135467592</v>
      </c>
      <c r="BM78" s="7">
        <v>6.0</v>
      </c>
      <c r="BN78" s="7">
        <v>3.0</v>
      </c>
      <c r="BO78" s="7">
        <v>0.0</v>
      </c>
      <c r="BP78" s="7">
        <v>0.0</v>
      </c>
      <c r="BQ78" s="7">
        <v>0.0</v>
      </c>
      <c r="BR78" s="7">
        <v>0.0</v>
      </c>
      <c r="BS78" s="9">
        <f t="shared" si="15"/>
        <v>18</v>
      </c>
      <c r="BT78" s="14">
        <v>-2.5321</v>
      </c>
      <c r="BW78" s="15" t="str">
        <f t="shared" si="16"/>
        <v> </v>
      </c>
      <c r="BY78" s="7">
        <v>0.0</v>
      </c>
      <c r="BZ78" s="7">
        <v>0.0</v>
      </c>
      <c r="CA78" s="7">
        <v>0.0</v>
      </c>
      <c r="CB78" s="7">
        <v>0.0</v>
      </c>
      <c r="CC78" s="7">
        <v>0.0</v>
      </c>
      <c r="CD78" s="7">
        <v>0.0</v>
      </c>
      <c r="CE78" s="7">
        <v>0.0</v>
      </c>
      <c r="CF78" s="7">
        <v>1.0</v>
      </c>
      <c r="CG78" s="7">
        <v>0.0</v>
      </c>
      <c r="CH78" s="7">
        <v>0.0</v>
      </c>
      <c r="CI78" s="7">
        <v>0.0</v>
      </c>
      <c r="CJ78" s="7">
        <v>0.0</v>
      </c>
      <c r="CK78" s="7">
        <v>0.0</v>
      </c>
      <c r="CL78" s="15">
        <f t="shared" si="17"/>
        <v>0</v>
      </c>
      <c r="CM78" s="7">
        <v>0.1</v>
      </c>
      <c r="CN78" s="7">
        <v>-0.30000000000000004</v>
      </c>
      <c r="CO78" s="7">
        <v>-0.2</v>
      </c>
      <c r="CP78" s="16">
        <f t="shared" si="18"/>
        <v>-0.02857142857</v>
      </c>
      <c r="CQ78" s="16">
        <f t="shared" si="19"/>
        <v>-0.1135467592</v>
      </c>
      <c r="CR78" s="17">
        <v>1.0</v>
      </c>
      <c r="CS78" s="14">
        <v>2.8</v>
      </c>
      <c r="CT78" s="14">
        <v>2.5</v>
      </c>
      <c r="CU78" s="14">
        <v>-5.0</v>
      </c>
      <c r="CV78" s="14">
        <v>-0.2</v>
      </c>
      <c r="CW78" s="14">
        <v>-0.6000000000000001</v>
      </c>
      <c r="CX78" s="14">
        <v>0.0</v>
      </c>
      <c r="CY78" s="14">
        <v>-0.8</v>
      </c>
      <c r="CZ78" s="18">
        <f t="shared" si="20"/>
        <v>-0.1142857143</v>
      </c>
      <c r="DA78" s="18">
        <f t="shared" si="21"/>
        <v>-0.4541870367</v>
      </c>
      <c r="DB78" s="14">
        <v>48.9091</v>
      </c>
      <c r="DC78" s="7">
        <v>0.0</v>
      </c>
      <c r="DD78" s="7">
        <v>0.0</v>
      </c>
      <c r="DE78" s="7">
        <v>0.0</v>
      </c>
      <c r="DF78" s="7">
        <v>7.0</v>
      </c>
      <c r="DG78" s="7">
        <v>0.0</v>
      </c>
      <c r="DH78" s="7">
        <v>0.0</v>
      </c>
      <c r="DI78" s="7">
        <v>2.0</v>
      </c>
      <c r="DJ78" s="7">
        <v>6.0</v>
      </c>
      <c r="DK78" s="7">
        <v>0.0</v>
      </c>
      <c r="DL78" s="7">
        <v>0.0</v>
      </c>
      <c r="DM78" s="7">
        <v>3.0</v>
      </c>
      <c r="DN78" s="9">
        <v>0.0</v>
      </c>
      <c r="DO78" s="9">
        <v>0.0</v>
      </c>
      <c r="DP78" s="9">
        <v>0.0</v>
      </c>
      <c r="DQ78" s="8">
        <v>11.0</v>
      </c>
      <c r="DR78" s="8">
        <v>0.0</v>
      </c>
      <c r="DS78" s="8"/>
      <c r="DT78" s="19">
        <v>0.675</v>
      </c>
      <c r="DU78" s="8">
        <v>0.675</v>
      </c>
      <c r="DV78" s="8">
        <v>0.04</v>
      </c>
      <c r="DW78" s="8">
        <v>0.0</v>
      </c>
      <c r="DX78" s="8">
        <v>0.0</v>
      </c>
      <c r="DY78" s="14">
        <f t="shared" si="22"/>
        <v>-0.8159002517</v>
      </c>
    </row>
    <row r="79" ht="12.75" customHeight="1">
      <c r="A79" s="7">
        <v>86.0</v>
      </c>
      <c r="B79" s="7" t="s">
        <v>635</v>
      </c>
      <c r="C79" s="7" t="s">
        <v>636</v>
      </c>
      <c r="D79" s="7" t="s">
        <v>602</v>
      </c>
      <c r="E79" s="7" t="s">
        <v>132</v>
      </c>
      <c r="F79" s="7" t="s">
        <v>132</v>
      </c>
      <c r="G79" s="7">
        <v>72.0</v>
      </c>
      <c r="H79" s="7">
        <v>203.0</v>
      </c>
      <c r="I79" s="7" t="s">
        <v>133</v>
      </c>
      <c r="J79" s="7">
        <v>2010.0</v>
      </c>
      <c r="K79" s="7">
        <v>2.0</v>
      </c>
      <c r="L79" s="7">
        <v>50.0</v>
      </c>
      <c r="M79" s="8" t="s">
        <v>146</v>
      </c>
      <c r="N79" s="8">
        <f t="shared" si="1"/>
        <v>23</v>
      </c>
      <c r="O79" s="7" t="s">
        <v>637</v>
      </c>
      <c r="P79" s="7" t="s">
        <v>638</v>
      </c>
      <c r="Q79" s="8" t="s">
        <v>325</v>
      </c>
      <c r="R79" s="7" t="s">
        <v>325</v>
      </c>
      <c r="S79" s="9" t="s">
        <v>150</v>
      </c>
      <c r="T79" s="9">
        <v>23.0</v>
      </c>
      <c r="U79" s="9" t="s">
        <v>138</v>
      </c>
      <c r="V79" s="9" t="s">
        <v>138</v>
      </c>
      <c r="W79" s="7">
        <v>23.0</v>
      </c>
      <c r="X79" s="7">
        <v>1.0</v>
      </c>
      <c r="Y79" s="7">
        <v>4.0</v>
      </c>
      <c r="Z79" s="7">
        <v>4.0</v>
      </c>
      <c r="AA79" s="7">
        <v>5.0</v>
      </c>
      <c r="AB79" s="7">
        <v>1.0</v>
      </c>
      <c r="AC79" s="7">
        <v>13.0</v>
      </c>
      <c r="AD79" s="7">
        <v>4.0</v>
      </c>
      <c r="AE79" s="7">
        <v>1.0</v>
      </c>
      <c r="AF79" s="10">
        <f t="shared" si="2"/>
        <v>0.07692307692</v>
      </c>
      <c r="AG79" s="10">
        <f t="shared" si="3"/>
        <v>0.05555555556</v>
      </c>
      <c r="AH79" s="7">
        <v>12041.0</v>
      </c>
      <c r="AI79" s="11">
        <f t="shared" si="4"/>
        <v>8.725362319</v>
      </c>
      <c r="AJ79" s="7">
        <v>272.0</v>
      </c>
      <c r="AK79" s="11">
        <f t="shared" si="5"/>
        <v>11.82608696</v>
      </c>
      <c r="AL79" s="11">
        <f t="shared" si="6"/>
        <v>44.26838235</v>
      </c>
      <c r="AM79" s="12">
        <v>59.0</v>
      </c>
      <c r="AN79" s="11">
        <f t="shared" si="7"/>
        <v>17.63973092</v>
      </c>
      <c r="AO79" s="10" t="s">
        <v>184</v>
      </c>
      <c r="AP79" s="10" t="s">
        <v>186</v>
      </c>
      <c r="AQ79" s="10" t="s">
        <v>152</v>
      </c>
      <c r="AR79" s="7">
        <v>0.0</v>
      </c>
      <c r="AS79" s="7">
        <v>0.0</v>
      </c>
      <c r="AT79" s="13">
        <f t="shared" si="8"/>
        <v>0</v>
      </c>
      <c r="AU79" s="8"/>
      <c r="AV79" s="8"/>
      <c r="AW79" s="8"/>
      <c r="AX79" s="8">
        <v>0.0</v>
      </c>
      <c r="AY79" s="8"/>
      <c r="AZ79" s="8">
        <v>0.0</v>
      </c>
      <c r="BA79" s="7">
        <v>34.0</v>
      </c>
      <c r="BB79" s="7">
        <v>46.0</v>
      </c>
      <c r="BC79" s="7">
        <v>6.0</v>
      </c>
      <c r="BD79" s="7">
        <v>4.0</v>
      </c>
      <c r="BE79" s="7">
        <v>3.0</v>
      </c>
      <c r="BF79" s="7">
        <v>4.0</v>
      </c>
      <c r="BG79" s="14">
        <f t="shared" si="9"/>
        <v>10.16526867</v>
      </c>
      <c r="BH79" s="11">
        <f t="shared" si="10"/>
        <v>13.75301055</v>
      </c>
      <c r="BI79" s="11">
        <f t="shared" si="11"/>
        <v>1.793870941</v>
      </c>
      <c r="BJ79" s="11">
        <f t="shared" si="12"/>
        <v>1.195913961</v>
      </c>
      <c r="BK79" s="11">
        <f t="shared" si="13"/>
        <v>0.8969354705</v>
      </c>
      <c r="BL79" s="11">
        <f t="shared" si="14"/>
        <v>1.195913961</v>
      </c>
      <c r="BM79" s="7">
        <v>14.0</v>
      </c>
      <c r="BN79" s="7">
        <v>7.0</v>
      </c>
      <c r="BO79" s="7">
        <v>0.0</v>
      </c>
      <c r="BP79" s="7">
        <v>0.0</v>
      </c>
      <c r="BQ79" s="7">
        <v>0.0</v>
      </c>
      <c r="BR79" s="7">
        <v>0.0</v>
      </c>
      <c r="BS79" s="9">
        <f t="shared" si="15"/>
        <v>66</v>
      </c>
      <c r="BT79" s="14">
        <v>-1.3412</v>
      </c>
      <c r="BW79" s="15" t="str">
        <f t="shared" si="16"/>
        <v> </v>
      </c>
      <c r="BY79" s="7">
        <v>0.0</v>
      </c>
      <c r="BZ79" s="7">
        <v>0.0</v>
      </c>
      <c r="CA79" s="7">
        <v>1.0</v>
      </c>
      <c r="CB79" s="7">
        <v>0.0</v>
      </c>
      <c r="CC79" s="7">
        <v>0.0</v>
      </c>
      <c r="CD79" s="7">
        <v>0.0</v>
      </c>
      <c r="CE79" s="7">
        <v>0.0</v>
      </c>
      <c r="CF79" s="7">
        <v>0.0</v>
      </c>
      <c r="CG79" s="7">
        <v>0.0</v>
      </c>
      <c r="CH79" s="7">
        <v>0.0</v>
      </c>
      <c r="CI79" s="7">
        <v>1.0</v>
      </c>
      <c r="CJ79" s="7">
        <v>0.0</v>
      </c>
      <c r="CK79" s="7">
        <v>0.0</v>
      </c>
      <c r="CL79" s="15">
        <f t="shared" si="17"/>
        <v>0</v>
      </c>
      <c r="CM79" s="7">
        <v>0.1</v>
      </c>
      <c r="CN79" s="7">
        <v>0.2</v>
      </c>
      <c r="CO79" s="7">
        <v>0.4</v>
      </c>
      <c r="CP79" s="16">
        <f t="shared" si="18"/>
        <v>0.01739130435</v>
      </c>
      <c r="CQ79" s="16">
        <f t="shared" si="19"/>
        <v>0.1195913961</v>
      </c>
      <c r="CR79" s="17">
        <v>2.0</v>
      </c>
      <c r="CS79" s="14">
        <v>3.1</v>
      </c>
      <c r="CT79" s="14">
        <v>3.0</v>
      </c>
      <c r="CU79" s="14">
        <v>0.1</v>
      </c>
      <c r="CV79" s="14">
        <v>0.6000000000000001</v>
      </c>
      <c r="CW79" s="14">
        <v>0.4</v>
      </c>
      <c r="CX79" s="14">
        <v>0.0</v>
      </c>
      <c r="CY79" s="14">
        <v>1.0</v>
      </c>
      <c r="CZ79" s="18">
        <f t="shared" si="20"/>
        <v>0.04347826087</v>
      </c>
      <c r="DA79" s="18">
        <f t="shared" si="21"/>
        <v>0.2989784902</v>
      </c>
      <c r="DB79" s="14">
        <v>34.5385</v>
      </c>
      <c r="DC79" s="7">
        <v>0.0</v>
      </c>
      <c r="DD79" s="7">
        <v>0.0</v>
      </c>
      <c r="DE79" s="7">
        <v>0.0</v>
      </c>
      <c r="DF79" s="7">
        <v>4.0</v>
      </c>
      <c r="DG79" s="7">
        <v>3.0</v>
      </c>
      <c r="DH79" s="7">
        <v>1.0</v>
      </c>
      <c r="DI79" s="7">
        <v>0.0</v>
      </c>
      <c r="DJ79" s="7">
        <v>1.0</v>
      </c>
      <c r="DK79" s="7">
        <v>0.0</v>
      </c>
      <c r="DL79" s="7">
        <v>0.0</v>
      </c>
      <c r="DM79" s="7">
        <v>8.0</v>
      </c>
      <c r="DN79" s="9">
        <v>1.0</v>
      </c>
      <c r="DO79" s="9">
        <v>0.0</v>
      </c>
      <c r="DP79" s="9">
        <v>0.0</v>
      </c>
      <c r="DQ79" s="8">
        <v>73.0</v>
      </c>
      <c r="DR79" s="8">
        <v>0.0</v>
      </c>
      <c r="DS79" s="8"/>
      <c r="DT79" s="19">
        <v>0.665</v>
      </c>
      <c r="DU79" s="8">
        <v>0.652</v>
      </c>
      <c r="DV79" s="8">
        <v>0.233</v>
      </c>
      <c r="DW79" s="8">
        <v>0.0</v>
      </c>
      <c r="DX79" s="8">
        <v>0.0</v>
      </c>
      <c r="DY79" s="14">
        <f t="shared" si="22"/>
        <v>0.9635323725</v>
      </c>
    </row>
    <row r="80" ht="12.75" customHeight="1">
      <c r="A80" s="7">
        <v>7.0</v>
      </c>
      <c r="B80" s="7" t="s">
        <v>639</v>
      </c>
      <c r="C80" s="7" t="s">
        <v>640</v>
      </c>
      <c r="D80" s="7" t="s">
        <v>162</v>
      </c>
      <c r="E80" s="7" t="s">
        <v>163</v>
      </c>
      <c r="F80" s="7" t="s">
        <v>163</v>
      </c>
      <c r="G80" s="7">
        <v>73.0</v>
      </c>
      <c r="H80" s="7">
        <v>182.0</v>
      </c>
      <c r="I80" s="7" t="s">
        <v>133</v>
      </c>
      <c r="J80" s="7">
        <v>2008.0</v>
      </c>
      <c r="K80" s="7">
        <v>4.0</v>
      </c>
      <c r="L80" s="7">
        <v>114.0</v>
      </c>
      <c r="M80" s="8"/>
      <c r="N80" s="8">
        <f t="shared" si="1"/>
        <v>25</v>
      </c>
      <c r="O80" s="7" t="s">
        <v>633</v>
      </c>
      <c r="P80" s="7" t="s">
        <v>641</v>
      </c>
      <c r="Q80" s="8" t="s">
        <v>158</v>
      </c>
      <c r="R80" s="7" t="s">
        <v>158</v>
      </c>
      <c r="S80" s="9" t="s">
        <v>174</v>
      </c>
      <c r="T80" s="9">
        <v>69.0</v>
      </c>
      <c r="U80" s="9" t="s">
        <v>138</v>
      </c>
      <c r="V80" s="9" t="s">
        <v>138</v>
      </c>
      <c r="W80" s="7">
        <v>70.0</v>
      </c>
      <c r="X80" s="7">
        <v>6.0</v>
      </c>
      <c r="Y80" s="7">
        <v>39.0</v>
      </c>
      <c r="Z80" s="7">
        <v>16.0</v>
      </c>
      <c r="AA80" s="7">
        <v>45.0</v>
      </c>
      <c r="AB80" s="7">
        <v>4.0</v>
      </c>
      <c r="AC80" s="7">
        <v>79.0</v>
      </c>
      <c r="AD80" s="7">
        <v>34.0</v>
      </c>
      <c r="AE80" s="7">
        <v>84.0</v>
      </c>
      <c r="AF80" s="10">
        <f t="shared" si="2"/>
        <v>0.07594936709</v>
      </c>
      <c r="AG80" s="10">
        <f t="shared" si="3"/>
        <v>0.03045685279</v>
      </c>
      <c r="AH80" s="7">
        <v>106094.0</v>
      </c>
      <c r="AI80" s="11">
        <f t="shared" si="4"/>
        <v>25.26047619</v>
      </c>
      <c r="AJ80" s="7">
        <v>2107.0</v>
      </c>
      <c r="AK80" s="11">
        <f t="shared" si="5"/>
        <v>30.1</v>
      </c>
      <c r="AL80" s="11">
        <f t="shared" si="6"/>
        <v>50.35310869</v>
      </c>
      <c r="AM80" s="12">
        <v>139.0</v>
      </c>
      <c r="AN80" s="11">
        <f t="shared" si="7"/>
        <v>4.716572096</v>
      </c>
      <c r="AO80" s="10" t="s">
        <v>642</v>
      </c>
      <c r="AP80" s="10" t="s">
        <v>643</v>
      </c>
      <c r="AQ80" s="10" t="s">
        <v>527</v>
      </c>
      <c r="AR80" s="7">
        <v>0.0</v>
      </c>
      <c r="AS80" s="7">
        <v>0.0</v>
      </c>
      <c r="AT80" s="13">
        <f t="shared" si="8"/>
        <v>0</v>
      </c>
      <c r="AU80" s="8"/>
      <c r="AV80" s="8"/>
      <c r="AW80" s="8"/>
      <c r="AX80" s="8">
        <v>0.0</v>
      </c>
      <c r="AY80" s="8"/>
      <c r="AZ80" s="8">
        <v>0.0</v>
      </c>
      <c r="BA80" s="7">
        <v>53.0</v>
      </c>
      <c r="BB80" s="7">
        <v>15.0</v>
      </c>
      <c r="BC80" s="7">
        <v>104.0</v>
      </c>
      <c r="BD80" s="7">
        <v>34.0</v>
      </c>
      <c r="BE80" s="7">
        <v>91.0</v>
      </c>
      <c r="BF80" s="7">
        <v>47.0</v>
      </c>
      <c r="BG80" s="14">
        <f t="shared" si="9"/>
        <v>1.798405188</v>
      </c>
      <c r="BH80" s="11">
        <f t="shared" si="10"/>
        <v>0.5089826003</v>
      </c>
      <c r="BI80" s="11">
        <f t="shared" si="11"/>
        <v>3.528946029</v>
      </c>
      <c r="BJ80" s="11">
        <f t="shared" si="12"/>
        <v>1.153693894</v>
      </c>
      <c r="BK80" s="11">
        <f t="shared" si="13"/>
        <v>3.087827775</v>
      </c>
      <c r="BL80" s="11">
        <f t="shared" si="14"/>
        <v>1.594812148</v>
      </c>
      <c r="BM80" s="7">
        <v>18.0</v>
      </c>
      <c r="BN80" s="7">
        <v>9.0</v>
      </c>
      <c r="BO80" s="7">
        <v>0.0</v>
      </c>
      <c r="BP80" s="7">
        <v>0.0</v>
      </c>
      <c r="BQ80" s="7">
        <v>0.0</v>
      </c>
      <c r="BR80" s="7">
        <v>0.0</v>
      </c>
      <c r="BS80" s="9">
        <f t="shared" si="15"/>
        <v>137</v>
      </c>
      <c r="BT80" s="14">
        <v>10.6176</v>
      </c>
      <c r="BW80" s="15" t="str">
        <f t="shared" si="16"/>
        <v> </v>
      </c>
      <c r="BY80" s="7">
        <v>1.0</v>
      </c>
      <c r="BZ80" s="7">
        <v>1.0</v>
      </c>
      <c r="CA80" s="7">
        <v>1.0</v>
      </c>
      <c r="CB80" s="7">
        <v>0.0</v>
      </c>
      <c r="CC80" s="7">
        <v>0.0</v>
      </c>
      <c r="CD80" s="7">
        <v>0.0</v>
      </c>
      <c r="CE80" s="7">
        <v>0.0</v>
      </c>
      <c r="CF80" s="7">
        <v>2.0</v>
      </c>
      <c r="CG80" s="7">
        <v>0.0</v>
      </c>
      <c r="CH80" s="7">
        <v>0.0</v>
      </c>
      <c r="CI80" s="7">
        <v>4.0</v>
      </c>
      <c r="CJ80" s="7">
        <v>0.0</v>
      </c>
      <c r="CK80" s="7">
        <v>0.0</v>
      </c>
      <c r="CL80" s="15">
        <f t="shared" si="17"/>
        <v>0</v>
      </c>
      <c r="CM80" s="7">
        <v>3.4</v>
      </c>
      <c r="CN80" s="7">
        <v>3.5</v>
      </c>
      <c r="CO80" s="7">
        <v>6.9</v>
      </c>
      <c r="CP80" s="16">
        <f t="shared" si="18"/>
        <v>0.09857142857</v>
      </c>
      <c r="CQ80" s="16">
        <f t="shared" si="19"/>
        <v>0.2341319962</v>
      </c>
      <c r="CR80" s="17">
        <v>7.0</v>
      </c>
      <c r="CS80" s="14">
        <v>36.5</v>
      </c>
      <c r="CT80" s="14">
        <v>42.4</v>
      </c>
      <c r="CU80" s="14">
        <v>10.1</v>
      </c>
      <c r="CV80" s="14">
        <v>7.7</v>
      </c>
      <c r="CW80" s="14">
        <v>5.5</v>
      </c>
      <c r="CX80" s="14">
        <v>0.0</v>
      </c>
      <c r="CY80" s="14">
        <v>13.2</v>
      </c>
      <c r="CZ80" s="18">
        <f t="shared" si="20"/>
        <v>0.1885714286</v>
      </c>
      <c r="DA80" s="18">
        <f t="shared" si="21"/>
        <v>0.4479046883</v>
      </c>
      <c r="DB80" s="14">
        <v>41.5443</v>
      </c>
      <c r="DC80" s="7">
        <v>0.0</v>
      </c>
      <c r="DD80" s="7">
        <v>4.0</v>
      </c>
      <c r="DE80" s="7">
        <v>2.0</v>
      </c>
      <c r="DF80" s="7">
        <v>28.0</v>
      </c>
      <c r="DG80" s="7">
        <v>5.0</v>
      </c>
      <c r="DH80" s="7">
        <v>1.0</v>
      </c>
      <c r="DI80" s="7">
        <v>20.0</v>
      </c>
      <c r="DJ80" s="7">
        <v>14.0</v>
      </c>
      <c r="DK80" s="7">
        <v>1.0</v>
      </c>
      <c r="DL80" s="7">
        <v>0.0</v>
      </c>
      <c r="DM80" s="7">
        <v>38.0</v>
      </c>
      <c r="DN80" s="9">
        <v>0.0</v>
      </c>
      <c r="DO80" s="9">
        <v>4.0</v>
      </c>
      <c r="DP80" s="9">
        <v>6.0</v>
      </c>
      <c r="DQ80" s="8">
        <v>186.0</v>
      </c>
      <c r="DR80" s="8">
        <v>12.0</v>
      </c>
      <c r="DS80" s="8" t="s">
        <v>644</v>
      </c>
      <c r="DT80" s="19">
        <v>3.9</v>
      </c>
      <c r="DU80" s="8">
        <v>4.65</v>
      </c>
      <c r="DV80" s="8">
        <v>4.65</v>
      </c>
      <c r="DW80" s="8">
        <v>680.0</v>
      </c>
      <c r="DX80" s="8">
        <v>0.0</v>
      </c>
      <c r="DY80" s="14">
        <f t="shared" si="22"/>
        <v>4.476595745</v>
      </c>
    </row>
    <row r="81" ht="12.75" customHeight="1">
      <c r="A81" s="7">
        <v>25.0</v>
      </c>
      <c r="B81" s="7" t="s">
        <v>645</v>
      </c>
      <c r="C81" s="7" t="s">
        <v>646</v>
      </c>
      <c r="E81" s="7" t="s">
        <v>189</v>
      </c>
      <c r="F81" s="7" t="s">
        <v>189</v>
      </c>
      <c r="G81" s="7">
        <v>73.0</v>
      </c>
      <c r="H81" s="7">
        <v>195.0</v>
      </c>
      <c r="I81" s="7" t="s">
        <v>133</v>
      </c>
      <c r="J81" s="7">
        <v>2011.0</v>
      </c>
      <c r="K81" s="7">
        <v>1.0</v>
      </c>
      <c r="L81" s="7">
        <v>10.0</v>
      </c>
      <c r="M81" s="8"/>
      <c r="N81" s="8">
        <f t="shared" si="1"/>
        <v>22</v>
      </c>
      <c r="O81" s="7" t="s">
        <v>647</v>
      </c>
      <c r="P81" s="7" t="s">
        <v>648</v>
      </c>
      <c r="Q81" s="8" t="s">
        <v>447</v>
      </c>
      <c r="R81" s="7" t="s">
        <v>447</v>
      </c>
      <c r="S81" s="9" t="s">
        <v>174</v>
      </c>
      <c r="T81" s="9">
        <v>68.0</v>
      </c>
      <c r="U81" s="9" t="s">
        <v>138</v>
      </c>
      <c r="V81" s="9" t="s">
        <v>138</v>
      </c>
      <c r="W81" s="7">
        <v>68.0</v>
      </c>
      <c r="X81" s="7">
        <v>2.0</v>
      </c>
      <c r="Y81" s="7">
        <v>5.0</v>
      </c>
      <c r="Z81" s="7">
        <v>3.0</v>
      </c>
      <c r="AA81" s="7">
        <v>7.0</v>
      </c>
      <c r="AB81" s="7">
        <v>-5.0</v>
      </c>
      <c r="AC81" s="7">
        <v>58.0</v>
      </c>
      <c r="AD81" s="7">
        <v>31.0</v>
      </c>
      <c r="AE81" s="7">
        <v>52.0</v>
      </c>
      <c r="AF81" s="10">
        <f t="shared" si="2"/>
        <v>0.03448275862</v>
      </c>
      <c r="AG81" s="10">
        <f t="shared" si="3"/>
        <v>0.01418439716</v>
      </c>
      <c r="AH81" s="7">
        <v>83311.0</v>
      </c>
      <c r="AI81" s="11">
        <f t="shared" si="4"/>
        <v>20.41936275</v>
      </c>
      <c r="AJ81" s="7">
        <v>1792.0</v>
      </c>
      <c r="AK81" s="11">
        <f t="shared" si="5"/>
        <v>26.35294118</v>
      </c>
      <c r="AL81" s="11">
        <f t="shared" si="6"/>
        <v>46.49051339</v>
      </c>
      <c r="AM81" s="12">
        <v>47.0</v>
      </c>
      <c r="AN81" s="11">
        <f t="shared" si="7"/>
        <v>2.030944293</v>
      </c>
      <c r="AO81" s="10" t="s">
        <v>649</v>
      </c>
      <c r="AP81" s="10" t="s">
        <v>611</v>
      </c>
      <c r="AQ81" s="10" t="s">
        <v>605</v>
      </c>
      <c r="AR81" s="7">
        <v>0.0</v>
      </c>
      <c r="AS81" s="7">
        <v>0.0</v>
      </c>
      <c r="AT81" s="13">
        <f t="shared" si="8"/>
        <v>0</v>
      </c>
      <c r="AU81" s="8"/>
      <c r="AV81" s="8"/>
      <c r="AW81" s="8"/>
      <c r="AX81" s="8">
        <v>0.0</v>
      </c>
      <c r="AY81" s="8"/>
      <c r="AZ81" s="8">
        <v>0.0</v>
      </c>
      <c r="BA81" s="7">
        <v>76.0</v>
      </c>
      <c r="BB81" s="7">
        <v>34.0</v>
      </c>
      <c r="BC81" s="7">
        <v>110.0</v>
      </c>
      <c r="BD81" s="7">
        <v>31.0</v>
      </c>
      <c r="BE81" s="7">
        <v>23.0</v>
      </c>
      <c r="BF81" s="7">
        <v>27.0</v>
      </c>
      <c r="BG81" s="14">
        <f t="shared" si="9"/>
        <v>3.284080133</v>
      </c>
      <c r="BH81" s="11">
        <f t="shared" si="10"/>
        <v>1.469193744</v>
      </c>
      <c r="BI81" s="11">
        <f t="shared" si="11"/>
        <v>4.753273877</v>
      </c>
      <c r="BJ81" s="11">
        <f t="shared" si="12"/>
        <v>1.339559002</v>
      </c>
      <c r="BK81" s="11">
        <f t="shared" si="13"/>
        <v>0.9938663562</v>
      </c>
      <c r="BL81" s="11">
        <f t="shared" si="14"/>
        <v>1.166712679</v>
      </c>
      <c r="BM81" s="7">
        <v>18.0</v>
      </c>
      <c r="BN81" s="7">
        <v>9.0</v>
      </c>
      <c r="BO81" s="7">
        <v>0.0</v>
      </c>
      <c r="BP81" s="7">
        <v>0.0</v>
      </c>
      <c r="BQ81" s="7">
        <v>0.0</v>
      </c>
      <c r="BR81" s="7">
        <v>0.0</v>
      </c>
      <c r="BS81" s="9">
        <f t="shared" si="15"/>
        <v>162</v>
      </c>
      <c r="BT81" s="14">
        <v>2.4159</v>
      </c>
      <c r="BW81" s="15" t="str">
        <f t="shared" si="16"/>
        <v> </v>
      </c>
      <c r="BY81" s="7">
        <v>0.0</v>
      </c>
      <c r="BZ81" s="7">
        <v>0.0</v>
      </c>
      <c r="CA81" s="7">
        <v>0.0</v>
      </c>
      <c r="CB81" s="7">
        <v>0.0</v>
      </c>
      <c r="CC81" s="7">
        <v>0.0</v>
      </c>
      <c r="CD81" s="7">
        <v>0.0</v>
      </c>
      <c r="CE81" s="7">
        <v>2.0</v>
      </c>
      <c r="CF81" s="7">
        <v>0.0</v>
      </c>
      <c r="CG81" s="7">
        <v>0.0</v>
      </c>
      <c r="CH81" s="7">
        <v>0.0</v>
      </c>
      <c r="CI81" s="7">
        <v>0.0</v>
      </c>
      <c r="CJ81" s="7">
        <v>0.0</v>
      </c>
      <c r="CK81" s="7">
        <v>0.0</v>
      </c>
      <c r="CL81" s="15">
        <f t="shared" si="17"/>
        <v>0</v>
      </c>
      <c r="CM81" s="7">
        <v>-0.7</v>
      </c>
      <c r="CN81" s="7">
        <v>2.9</v>
      </c>
      <c r="CO81" s="7">
        <v>2.1</v>
      </c>
      <c r="CP81" s="16">
        <f t="shared" si="18"/>
        <v>0.03088235294</v>
      </c>
      <c r="CQ81" s="16">
        <f t="shared" si="19"/>
        <v>0.09074431948</v>
      </c>
      <c r="CR81" s="17">
        <v>5.0</v>
      </c>
      <c r="CS81" s="14">
        <v>18.5</v>
      </c>
      <c r="CT81" s="14">
        <v>26.2</v>
      </c>
      <c r="CU81" s="14">
        <v>-7.9</v>
      </c>
      <c r="CV81" s="14">
        <v>-1.6</v>
      </c>
      <c r="CW81" s="14">
        <v>2.6</v>
      </c>
      <c r="CX81" s="14">
        <v>0.0</v>
      </c>
      <c r="CY81" s="14">
        <v>1.0</v>
      </c>
      <c r="CZ81" s="18">
        <f t="shared" si="20"/>
        <v>0.01470588235</v>
      </c>
      <c r="DA81" s="18">
        <f t="shared" si="21"/>
        <v>0.0432115807</v>
      </c>
      <c r="DB81" s="14">
        <v>52.1034</v>
      </c>
      <c r="DC81" s="7">
        <v>0.0</v>
      </c>
      <c r="DD81" s="7">
        <v>2.0</v>
      </c>
      <c r="DE81" s="7">
        <v>5.0</v>
      </c>
      <c r="DF81" s="7">
        <v>24.0</v>
      </c>
      <c r="DG81" s="7">
        <v>3.0</v>
      </c>
      <c r="DH81" s="7">
        <v>0.0</v>
      </c>
      <c r="DI81" s="7">
        <v>28.0</v>
      </c>
      <c r="DJ81" s="7">
        <v>6.0</v>
      </c>
      <c r="DK81" s="7">
        <v>2.0</v>
      </c>
      <c r="DL81" s="7">
        <v>0.0</v>
      </c>
      <c r="DM81" s="7">
        <v>19.0</v>
      </c>
      <c r="DN81" s="9">
        <v>0.0</v>
      </c>
      <c r="DO81" s="9">
        <v>0.0</v>
      </c>
      <c r="DP81" s="9">
        <v>0.0</v>
      </c>
      <c r="DQ81" s="8">
        <v>186.0</v>
      </c>
      <c r="DR81" s="8">
        <v>13.0</v>
      </c>
      <c r="DS81" s="8" t="s">
        <v>650</v>
      </c>
      <c r="DT81" s="19">
        <v>2.5</v>
      </c>
      <c r="DU81" s="8">
        <v>4.167</v>
      </c>
      <c r="DV81" s="8">
        <v>4.167</v>
      </c>
      <c r="DW81" s="8">
        <v>661.0</v>
      </c>
      <c r="DX81" s="8">
        <v>0.0</v>
      </c>
      <c r="DY81" s="14">
        <f t="shared" si="22"/>
        <v>-6.695744681</v>
      </c>
    </row>
    <row r="82" ht="12.75" customHeight="1">
      <c r="A82" s="7">
        <v>28.0</v>
      </c>
      <c r="B82" s="7" t="s">
        <v>651</v>
      </c>
      <c r="C82" s="7" t="s">
        <v>652</v>
      </c>
      <c r="D82" s="7" t="s">
        <v>358</v>
      </c>
      <c r="E82" s="7" t="s">
        <v>163</v>
      </c>
      <c r="F82" s="7" t="s">
        <v>163</v>
      </c>
      <c r="G82" s="7">
        <v>74.0</v>
      </c>
      <c r="H82" s="7">
        <v>212.0</v>
      </c>
      <c r="I82" s="7" t="s">
        <v>145</v>
      </c>
      <c r="J82" s="7">
        <v>2003.0</v>
      </c>
      <c r="K82" s="7">
        <v>7.0</v>
      </c>
      <c r="L82" s="7">
        <v>214.0</v>
      </c>
      <c r="M82" s="8"/>
      <c r="N82" s="8">
        <f t="shared" si="1"/>
        <v>31</v>
      </c>
      <c r="O82" s="7" t="s">
        <v>354</v>
      </c>
      <c r="P82" s="7" t="s">
        <v>653</v>
      </c>
      <c r="Q82" s="8" t="s">
        <v>274</v>
      </c>
      <c r="R82" s="7" t="s">
        <v>274</v>
      </c>
      <c r="S82" s="9" t="s">
        <v>150</v>
      </c>
      <c r="T82" s="9">
        <v>76.0</v>
      </c>
      <c r="U82" s="9" t="s">
        <v>138</v>
      </c>
      <c r="V82" s="9" t="s">
        <v>138</v>
      </c>
      <c r="W82" s="7">
        <v>76.0</v>
      </c>
      <c r="X82" s="7">
        <v>7.0</v>
      </c>
      <c r="Y82" s="7">
        <v>4.0</v>
      </c>
      <c r="Z82" s="7">
        <v>2.0</v>
      </c>
      <c r="AA82" s="7">
        <v>11.0</v>
      </c>
      <c r="AB82" s="7">
        <v>-1.0</v>
      </c>
      <c r="AC82" s="7">
        <v>49.0</v>
      </c>
      <c r="AD82" s="7">
        <v>27.0</v>
      </c>
      <c r="AE82" s="7">
        <v>28.0</v>
      </c>
      <c r="AF82" s="10">
        <f t="shared" si="2"/>
        <v>0.1428571429</v>
      </c>
      <c r="AG82" s="10">
        <f t="shared" si="3"/>
        <v>0.06730769231</v>
      </c>
      <c r="AH82" s="7">
        <v>49271.0</v>
      </c>
      <c r="AI82" s="11">
        <f t="shared" si="4"/>
        <v>10.80504386</v>
      </c>
      <c r="AJ82" s="7">
        <v>1297.0</v>
      </c>
      <c r="AK82" s="11">
        <f t="shared" si="5"/>
        <v>17.06578947</v>
      </c>
      <c r="AL82" s="11">
        <f t="shared" si="6"/>
        <v>37.98843485</v>
      </c>
      <c r="AM82" s="12">
        <v>37.0</v>
      </c>
      <c r="AN82" s="11">
        <f t="shared" si="7"/>
        <v>2.703415802</v>
      </c>
      <c r="AO82" s="10" t="s">
        <v>177</v>
      </c>
      <c r="AP82" s="10" t="s">
        <v>654</v>
      </c>
      <c r="AQ82" s="10" t="s">
        <v>655</v>
      </c>
      <c r="AR82" s="7">
        <v>275.0</v>
      </c>
      <c r="AS82" s="7">
        <v>281.0</v>
      </c>
      <c r="AT82" s="13">
        <f t="shared" si="8"/>
        <v>0.4946043165</v>
      </c>
      <c r="AU82" s="8"/>
      <c r="AV82" s="8"/>
      <c r="AW82" s="8">
        <v>408.0</v>
      </c>
      <c r="AX82" s="8">
        <v>202.0</v>
      </c>
      <c r="AY82" s="8">
        <v>148.0</v>
      </c>
      <c r="AZ82" s="8">
        <v>73.0</v>
      </c>
      <c r="BA82" s="7">
        <v>38.0</v>
      </c>
      <c r="BB82" s="7">
        <v>50.0</v>
      </c>
      <c r="BC82" s="7">
        <v>37.0</v>
      </c>
      <c r="BD82" s="7">
        <v>27.0</v>
      </c>
      <c r="BE82" s="7">
        <v>11.0</v>
      </c>
      <c r="BF82" s="7">
        <v>18.0</v>
      </c>
      <c r="BG82" s="14">
        <f t="shared" si="9"/>
        <v>2.776481094</v>
      </c>
      <c r="BH82" s="11">
        <f t="shared" si="10"/>
        <v>3.653264598</v>
      </c>
      <c r="BI82" s="11">
        <f t="shared" si="11"/>
        <v>2.703415802</v>
      </c>
      <c r="BJ82" s="11">
        <f t="shared" si="12"/>
        <v>1.972762883</v>
      </c>
      <c r="BK82" s="11">
        <f t="shared" si="13"/>
        <v>0.8037182115</v>
      </c>
      <c r="BL82" s="11">
        <f t="shared" si="14"/>
        <v>1.315175255</v>
      </c>
      <c r="BM82" s="7">
        <v>37.0</v>
      </c>
      <c r="BN82" s="7">
        <v>11.0</v>
      </c>
      <c r="BO82" s="7">
        <v>1.0</v>
      </c>
      <c r="BP82" s="7">
        <v>1.0</v>
      </c>
      <c r="BQ82" s="7">
        <v>0.0</v>
      </c>
      <c r="BR82" s="7">
        <v>0.0</v>
      </c>
      <c r="BS82" s="9">
        <f t="shared" si="15"/>
        <v>125</v>
      </c>
      <c r="BT82" s="14">
        <v>-7.2287</v>
      </c>
      <c r="BW82" s="15" t="str">
        <f t="shared" si="16"/>
        <v> </v>
      </c>
      <c r="BY82" s="7">
        <v>2.0</v>
      </c>
      <c r="BZ82" s="7">
        <v>0.0</v>
      </c>
      <c r="CA82" s="7">
        <v>4.0</v>
      </c>
      <c r="CB82" s="7">
        <v>0.0</v>
      </c>
      <c r="CC82" s="7">
        <v>0.0</v>
      </c>
      <c r="CD82" s="7">
        <v>0.0</v>
      </c>
      <c r="CE82" s="7">
        <v>1.0</v>
      </c>
      <c r="CF82" s="7">
        <v>0.0</v>
      </c>
      <c r="CG82" s="7">
        <v>1.0</v>
      </c>
      <c r="CH82" s="7">
        <v>0.0</v>
      </c>
      <c r="CI82" s="7">
        <v>5.0</v>
      </c>
      <c r="CJ82" s="7">
        <v>0.0</v>
      </c>
      <c r="CK82" s="7">
        <v>0.0</v>
      </c>
      <c r="CL82" s="15">
        <f t="shared" si="17"/>
        <v>0</v>
      </c>
      <c r="CM82" s="7">
        <v>-0.30000000000000004</v>
      </c>
      <c r="CN82" s="7">
        <v>1.0</v>
      </c>
      <c r="CO82" s="7">
        <v>0.7</v>
      </c>
      <c r="CP82" s="16">
        <f t="shared" si="18"/>
        <v>0.009210526316</v>
      </c>
      <c r="CQ82" s="16">
        <f t="shared" si="19"/>
        <v>0.05114570437</v>
      </c>
      <c r="CR82" s="17">
        <v>3.0</v>
      </c>
      <c r="CS82" s="14">
        <v>12.6</v>
      </c>
      <c r="CT82" s="14">
        <v>16.9</v>
      </c>
      <c r="CU82" s="14">
        <v>-3.5</v>
      </c>
      <c r="CV82" s="14">
        <v>-0.6000000000000001</v>
      </c>
      <c r="CW82" s="14">
        <v>2.7</v>
      </c>
      <c r="CX82" s="14">
        <v>0.0</v>
      </c>
      <c r="CY82" s="14">
        <v>2.2</v>
      </c>
      <c r="CZ82" s="18">
        <f t="shared" si="20"/>
        <v>0.02894736842</v>
      </c>
      <c r="DA82" s="18">
        <f t="shared" si="21"/>
        <v>0.1607436423</v>
      </c>
      <c r="DB82" s="14">
        <v>29.4286</v>
      </c>
      <c r="DC82" s="7">
        <v>0.0</v>
      </c>
      <c r="DD82" s="7">
        <v>1.0</v>
      </c>
      <c r="DE82" s="7">
        <v>5.0</v>
      </c>
      <c r="DF82" s="7">
        <v>21.0</v>
      </c>
      <c r="DG82" s="7">
        <v>5.0</v>
      </c>
      <c r="DH82" s="7">
        <v>0.0</v>
      </c>
      <c r="DI82" s="7">
        <v>5.0</v>
      </c>
      <c r="DJ82" s="7">
        <v>3.0</v>
      </c>
      <c r="DK82" s="7">
        <v>5.0</v>
      </c>
      <c r="DL82" s="7">
        <v>0.0</v>
      </c>
      <c r="DM82" s="7">
        <v>31.0</v>
      </c>
      <c r="DN82" s="9">
        <v>2.0</v>
      </c>
      <c r="DO82" s="9">
        <v>0.0</v>
      </c>
      <c r="DP82" s="9">
        <v>2.0</v>
      </c>
      <c r="DQ82" s="8">
        <v>186.0</v>
      </c>
      <c r="DR82" s="8">
        <v>5.0</v>
      </c>
      <c r="DS82" s="8" t="s">
        <v>429</v>
      </c>
      <c r="DT82" s="19">
        <v>0.9</v>
      </c>
      <c r="DU82" s="8">
        <v>0.9</v>
      </c>
      <c r="DV82" s="8">
        <v>0.9</v>
      </c>
      <c r="DW82" s="8">
        <v>55.0</v>
      </c>
      <c r="DX82" s="8">
        <v>0.0</v>
      </c>
      <c r="DY82" s="14">
        <f t="shared" si="22"/>
        <v>1.455319149</v>
      </c>
    </row>
    <row r="83" ht="12.75" customHeight="1">
      <c r="A83" s="7">
        <v>36.0</v>
      </c>
      <c r="B83" s="7" t="s">
        <v>656</v>
      </c>
      <c r="C83" s="7" t="s">
        <v>657</v>
      </c>
      <c r="D83" s="7" t="s">
        <v>170</v>
      </c>
      <c r="E83" s="7" t="s">
        <v>163</v>
      </c>
      <c r="F83" s="7" t="s">
        <v>163</v>
      </c>
      <c r="G83" s="7">
        <v>75.0</v>
      </c>
      <c r="H83" s="7">
        <v>213.0</v>
      </c>
      <c r="I83" s="7" t="s">
        <v>145</v>
      </c>
      <c r="J83" s="7">
        <v>2004.0</v>
      </c>
      <c r="K83" s="7">
        <v>7.0</v>
      </c>
      <c r="L83" s="7">
        <v>214.0</v>
      </c>
      <c r="M83" s="8"/>
      <c r="N83" s="8">
        <f t="shared" si="1"/>
        <v>30</v>
      </c>
      <c r="O83" s="7" t="s">
        <v>658</v>
      </c>
      <c r="P83" s="7" t="s">
        <v>659</v>
      </c>
      <c r="Q83" s="8" t="s">
        <v>274</v>
      </c>
      <c r="R83" s="7" t="s">
        <v>274</v>
      </c>
      <c r="S83" s="9" t="s">
        <v>247</v>
      </c>
      <c r="T83" s="9">
        <v>82.0</v>
      </c>
      <c r="U83" s="9" t="s">
        <v>138</v>
      </c>
      <c r="V83" s="9" t="s">
        <v>138</v>
      </c>
      <c r="W83" s="7">
        <v>82.0</v>
      </c>
      <c r="X83" s="7">
        <v>18.0</v>
      </c>
      <c r="Y83" s="7">
        <v>21.0</v>
      </c>
      <c r="Z83" s="7">
        <v>10.0</v>
      </c>
      <c r="AA83" s="7">
        <v>39.0</v>
      </c>
      <c r="AB83" s="7">
        <v>2.0</v>
      </c>
      <c r="AC83" s="7">
        <v>142.0</v>
      </c>
      <c r="AD83" s="7">
        <v>47.0</v>
      </c>
      <c r="AE83" s="7">
        <v>55.0</v>
      </c>
      <c r="AF83" s="10">
        <f t="shared" si="2"/>
        <v>0.1267605634</v>
      </c>
      <c r="AG83" s="10">
        <f t="shared" si="3"/>
        <v>0.0737704918</v>
      </c>
      <c r="AH83" s="7">
        <v>83614.0</v>
      </c>
      <c r="AI83" s="11">
        <f t="shared" si="4"/>
        <v>16.99471545</v>
      </c>
      <c r="AJ83" s="7">
        <v>2106.0</v>
      </c>
      <c r="AK83" s="11">
        <f t="shared" si="5"/>
        <v>25.68292683</v>
      </c>
      <c r="AL83" s="11">
        <f t="shared" si="6"/>
        <v>39.70275404</v>
      </c>
      <c r="AM83" s="12">
        <v>122.0</v>
      </c>
      <c r="AN83" s="11">
        <f t="shared" si="7"/>
        <v>5.252708877</v>
      </c>
      <c r="AO83" s="10" t="s">
        <v>660</v>
      </c>
      <c r="AP83" s="10" t="s">
        <v>661</v>
      </c>
      <c r="AQ83" s="10" t="s">
        <v>662</v>
      </c>
      <c r="AR83" s="7">
        <v>65.0</v>
      </c>
      <c r="AS83" s="7">
        <v>49.0</v>
      </c>
      <c r="AT83" s="13">
        <f t="shared" si="8"/>
        <v>0.5701754386</v>
      </c>
      <c r="AU83" s="8"/>
      <c r="AV83" s="8"/>
      <c r="AW83" s="8">
        <v>74.0</v>
      </c>
      <c r="AX83" s="8">
        <v>41.0</v>
      </c>
      <c r="AY83" s="8">
        <v>40.0</v>
      </c>
      <c r="AZ83" s="8">
        <v>24.0</v>
      </c>
      <c r="BA83" s="7">
        <v>73.0</v>
      </c>
      <c r="BB83" s="7">
        <v>200.0</v>
      </c>
      <c r="BC83" s="7">
        <v>52.0</v>
      </c>
      <c r="BD83" s="7">
        <v>47.0</v>
      </c>
      <c r="BE83" s="7">
        <v>26.0</v>
      </c>
      <c r="BF83" s="7">
        <v>40.0</v>
      </c>
      <c r="BG83" s="14">
        <f t="shared" si="9"/>
        <v>3.143014328</v>
      </c>
      <c r="BH83" s="11">
        <f t="shared" si="10"/>
        <v>8.610998158</v>
      </c>
      <c r="BI83" s="11">
        <f t="shared" si="11"/>
        <v>2.238859521</v>
      </c>
      <c r="BJ83" s="11">
        <f t="shared" si="12"/>
        <v>2.023584567</v>
      </c>
      <c r="BK83" s="11">
        <f t="shared" si="13"/>
        <v>1.119429761</v>
      </c>
      <c r="BL83" s="11">
        <f t="shared" si="14"/>
        <v>1.722199632</v>
      </c>
      <c r="BM83" s="7">
        <v>62.0</v>
      </c>
      <c r="BN83" s="7">
        <v>16.0</v>
      </c>
      <c r="BO83" s="7">
        <v>4.0</v>
      </c>
      <c r="BP83" s="7">
        <v>0.0</v>
      </c>
      <c r="BQ83" s="7">
        <v>1.0</v>
      </c>
      <c r="BR83" s="7">
        <v>0.0</v>
      </c>
      <c r="BS83" s="9">
        <f t="shared" si="15"/>
        <v>318</v>
      </c>
      <c r="BT83" s="14">
        <v>-5.0686</v>
      </c>
      <c r="BU83" s="7">
        <v>6.0</v>
      </c>
      <c r="BV83" s="7">
        <v>2.0</v>
      </c>
      <c r="BW83" s="15">
        <f t="shared" si="16"/>
        <v>0.3333333333</v>
      </c>
      <c r="BX83" s="7">
        <v>1.0</v>
      </c>
      <c r="BY83" s="7">
        <v>4.0</v>
      </c>
      <c r="BZ83" s="7">
        <v>0.0</v>
      </c>
      <c r="CA83" s="7">
        <v>4.0</v>
      </c>
      <c r="CB83" s="7">
        <v>3.0</v>
      </c>
      <c r="CC83" s="7">
        <v>2.0</v>
      </c>
      <c r="CD83" s="7">
        <v>0.0</v>
      </c>
      <c r="CE83" s="7">
        <v>0.0</v>
      </c>
      <c r="CF83" s="7">
        <v>4.0</v>
      </c>
      <c r="CG83" s="7">
        <v>2.0</v>
      </c>
      <c r="CH83" s="7">
        <v>0.0</v>
      </c>
      <c r="CI83" s="7">
        <v>10.0</v>
      </c>
      <c r="CJ83" s="7">
        <v>0.0</v>
      </c>
      <c r="CK83" s="7">
        <v>0.0</v>
      </c>
      <c r="CL83" s="15">
        <f t="shared" si="17"/>
        <v>0</v>
      </c>
      <c r="CM83" s="7">
        <v>2.5</v>
      </c>
      <c r="CN83" s="7">
        <v>1.8</v>
      </c>
      <c r="CO83" s="7">
        <v>4.3</v>
      </c>
      <c r="CP83" s="16">
        <f t="shared" si="18"/>
        <v>0.05243902439</v>
      </c>
      <c r="CQ83" s="16">
        <f t="shared" si="19"/>
        <v>0.1851364604</v>
      </c>
      <c r="CR83" s="17">
        <v>7.0</v>
      </c>
      <c r="CS83" s="14">
        <v>28.8</v>
      </c>
      <c r="CT83" s="14">
        <v>28.7</v>
      </c>
      <c r="CU83" s="14">
        <v>-0.6000000000000001</v>
      </c>
      <c r="CV83" s="14">
        <v>4.0</v>
      </c>
      <c r="CW83" s="14">
        <v>3.5</v>
      </c>
      <c r="CX83" s="14">
        <v>0.0</v>
      </c>
      <c r="CY83" s="14">
        <v>7.5</v>
      </c>
      <c r="CZ83" s="18">
        <f t="shared" si="20"/>
        <v>0.09146341463</v>
      </c>
      <c r="DA83" s="18">
        <f t="shared" si="21"/>
        <v>0.3229124309</v>
      </c>
      <c r="DB83" s="14">
        <v>30.8803</v>
      </c>
      <c r="DC83" s="7">
        <v>0.0</v>
      </c>
      <c r="DD83" s="7">
        <v>6.0</v>
      </c>
      <c r="DE83" s="7">
        <v>4.0</v>
      </c>
      <c r="DF83" s="7">
        <v>37.0</v>
      </c>
      <c r="DG83" s="7">
        <v>13.0</v>
      </c>
      <c r="DH83" s="7">
        <v>3.0</v>
      </c>
      <c r="DI83" s="7">
        <v>9.0</v>
      </c>
      <c r="DJ83" s="7">
        <v>19.0</v>
      </c>
      <c r="DK83" s="7">
        <v>11.0</v>
      </c>
      <c r="DL83" s="7">
        <v>0.0</v>
      </c>
      <c r="DM83" s="7">
        <v>87.0</v>
      </c>
      <c r="DN83" s="9">
        <v>3.0</v>
      </c>
      <c r="DO83" s="9">
        <v>1.0</v>
      </c>
      <c r="DP83" s="9">
        <v>3.0</v>
      </c>
      <c r="DQ83" s="8">
        <v>186.0</v>
      </c>
      <c r="DR83" s="8">
        <v>0.0</v>
      </c>
      <c r="DS83" s="8"/>
      <c r="DT83" s="19">
        <v>3.75</v>
      </c>
      <c r="DU83" s="8">
        <v>3.667</v>
      </c>
      <c r="DV83" s="8">
        <v>3.667</v>
      </c>
      <c r="DW83" s="8">
        <v>0.0</v>
      </c>
      <c r="DX83" s="8">
        <v>0.0</v>
      </c>
      <c r="DY83" s="14">
        <f t="shared" si="22"/>
        <v>0.8680851064</v>
      </c>
    </row>
    <row r="84" ht="12.75" customHeight="1">
      <c r="A84" s="7">
        <v>67.0</v>
      </c>
      <c r="B84" s="7" t="s">
        <v>663</v>
      </c>
      <c r="C84" s="7" t="s">
        <v>664</v>
      </c>
      <c r="D84" s="7" t="s">
        <v>665</v>
      </c>
      <c r="E84" s="7" t="s">
        <v>132</v>
      </c>
      <c r="F84" s="7" t="s">
        <v>132</v>
      </c>
      <c r="G84" s="7">
        <v>74.0</v>
      </c>
      <c r="H84" s="7">
        <v>215.0</v>
      </c>
      <c r="I84" s="7" t="s">
        <v>145</v>
      </c>
      <c r="J84" s="7">
        <v>2009.0</v>
      </c>
      <c r="K84" s="7">
        <v>2.0</v>
      </c>
      <c r="L84" s="7">
        <v>36.0</v>
      </c>
      <c r="M84" s="8" t="s">
        <v>146</v>
      </c>
      <c r="N84" s="8">
        <f t="shared" si="1"/>
        <v>25</v>
      </c>
      <c r="O84" s="7" t="s">
        <v>464</v>
      </c>
      <c r="P84" s="7" t="s">
        <v>666</v>
      </c>
      <c r="Q84" s="8" t="s">
        <v>173</v>
      </c>
      <c r="R84" s="7" t="s">
        <v>173</v>
      </c>
      <c r="S84" s="9" t="s">
        <v>150</v>
      </c>
      <c r="T84" s="9">
        <v>1.0</v>
      </c>
      <c r="U84" s="9" t="s">
        <v>138</v>
      </c>
      <c r="V84" s="9" t="s">
        <v>138</v>
      </c>
      <c r="W84" s="7">
        <v>1.0</v>
      </c>
      <c r="X84" s="7">
        <v>0.0</v>
      </c>
      <c r="Y84" s="7">
        <v>0.0</v>
      </c>
      <c r="Z84" s="7">
        <v>0.0</v>
      </c>
      <c r="AA84" s="7">
        <v>0.0</v>
      </c>
      <c r="AB84" s="7">
        <v>0.0</v>
      </c>
      <c r="AC84" s="7">
        <v>1.0</v>
      </c>
      <c r="AD84" s="7">
        <v>0.0</v>
      </c>
      <c r="AE84" s="7">
        <v>1.0</v>
      </c>
      <c r="AF84" s="10">
        <f t="shared" si="2"/>
        <v>0</v>
      </c>
      <c r="AG84" s="10">
        <f t="shared" si="3"/>
        <v>0</v>
      </c>
      <c r="AH84" s="7">
        <v>461.0</v>
      </c>
      <c r="AI84" s="11">
        <f t="shared" si="4"/>
        <v>7.683333333</v>
      </c>
      <c r="AJ84" s="7">
        <v>11.0</v>
      </c>
      <c r="AK84" s="11">
        <f t="shared" si="5"/>
        <v>11</v>
      </c>
      <c r="AL84" s="11">
        <f t="shared" si="6"/>
        <v>41.90909091</v>
      </c>
      <c r="AM84" s="12">
        <v>0.0</v>
      </c>
      <c r="AN84" s="11">
        <f t="shared" si="7"/>
        <v>0</v>
      </c>
      <c r="AO84" s="10" t="s">
        <v>151</v>
      </c>
      <c r="AP84" s="10" t="s">
        <v>151</v>
      </c>
      <c r="AQ84" s="10" t="s">
        <v>151</v>
      </c>
      <c r="AR84" s="7">
        <v>0.0</v>
      </c>
      <c r="AS84" s="7">
        <v>0.0</v>
      </c>
      <c r="AT84" s="13">
        <f t="shared" si="8"/>
        <v>0</v>
      </c>
      <c r="AU84" s="8"/>
      <c r="AV84" s="8"/>
      <c r="AW84" s="8"/>
      <c r="AX84" s="8">
        <v>0.0</v>
      </c>
      <c r="AY84" s="8"/>
      <c r="AZ84" s="8">
        <v>0.0</v>
      </c>
      <c r="BA84" s="7">
        <v>0.0</v>
      </c>
      <c r="BB84" s="7">
        <v>2.0</v>
      </c>
      <c r="BC84" s="7">
        <v>0.0</v>
      </c>
      <c r="BD84" s="7">
        <v>0.0</v>
      </c>
      <c r="BE84" s="7">
        <v>0.0</v>
      </c>
      <c r="BF84" s="7">
        <v>0.0</v>
      </c>
      <c r="BG84" s="14">
        <f t="shared" si="9"/>
        <v>0</v>
      </c>
      <c r="BH84" s="11">
        <f t="shared" si="10"/>
        <v>15.61822126</v>
      </c>
      <c r="BI84" s="11">
        <f t="shared" si="11"/>
        <v>0</v>
      </c>
      <c r="BJ84" s="11">
        <f t="shared" si="12"/>
        <v>0</v>
      </c>
      <c r="BK84" s="11">
        <f t="shared" si="13"/>
        <v>0</v>
      </c>
      <c r="BL84" s="11">
        <f t="shared" si="14"/>
        <v>0</v>
      </c>
      <c r="BM84" s="7">
        <v>0.0</v>
      </c>
      <c r="BN84" s="7">
        <v>0.0</v>
      </c>
      <c r="BO84" s="7">
        <v>0.0</v>
      </c>
      <c r="BP84" s="7">
        <v>0.0</v>
      </c>
      <c r="BQ84" s="7">
        <v>0.0</v>
      </c>
      <c r="BR84" s="7">
        <v>0.0</v>
      </c>
      <c r="BS84" s="9">
        <f t="shared" si="15"/>
        <v>2</v>
      </c>
      <c r="BT84" s="14">
        <v>-0.0148</v>
      </c>
      <c r="BW84" s="15" t="str">
        <f t="shared" si="16"/>
        <v> </v>
      </c>
      <c r="BY84" s="7">
        <v>0.0</v>
      </c>
      <c r="BZ84" s="7">
        <v>0.0</v>
      </c>
      <c r="CA84" s="7">
        <v>0.0</v>
      </c>
      <c r="CB84" s="7">
        <v>0.0</v>
      </c>
      <c r="CC84" s="7">
        <v>0.0</v>
      </c>
      <c r="CD84" s="7">
        <v>0.0</v>
      </c>
      <c r="CE84" s="7">
        <v>0.0</v>
      </c>
      <c r="CF84" s="7">
        <v>0.0</v>
      </c>
      <c r="CG84" s="7">
        <v>0.0</v>
      </c>
      <c r="CH84" s="7">
        <v>0.0</v>
      </c>
      <c r="CI84" s="7">
        <v>0.0</v>
      </c>
      <c r="CJ84" s="7">
        <v>0.0</v>
      </c>
      <c r="CK84" s="7">
        <v>0.0</v>
      </c>
      <c r="CL84" s="15">
        <f t="shared" si="17"/>
        <v>0</v>
      </c>
      <c r="CM84" s="7">
        <v>0.0</v>
      </c>
      <c r="CN84" s="7">
        <v>0.0</v>
      </c>
      <c r="CO84" s="7">
        <v>0.0</v>
      </c>
      <c r="CP84" s="16">
        <f t="shared" si="18"/>
        <v>0</v>
      </c>
      <c r="CQ84" s="16">
        <f t="shared" si="19"/>
        <v>0</v>
      </c>
      <c r="CR84" s="17">
        <v>2.0</v>
      </c>
      <c r="CS84" s="14">
        <v>0.1</v>
      </c>
      <c r="CT84" s="14">
        <v>0.0</v>
      </c>
      <c r="CU84" s="14">
        <v>0.0</v>
      </c>
      <c r="CV84" s="14">
        <v>0.0</v>
      </c>
      <c r="CW84" s="14">
        <v>0.0</v>
      </c>
      <c r="CX84" s="14">
        <v>0.0</v>
      </c>
      <c r="CY84" s="14">
        <v>0.0</v>
      </c>
      <c r="CZ84" s="18">
        <f t="shared" si="20"/>
        <v>0</v>
      </c>
      <c r="DA84" s="18">
        <f t="shared" si="21"/>
        <v>0</v>
      </c>
      <c r="DB84" s="14">
        <v>21.0</v>
      </c>
      <c r="DC84" s="7">
        <v>0.0</v>
      </c>
      <c r="DD84" s="7">
        <v>0.0</v>
      </c>
      <c r="DE84" s="7">
        <v>0.0</v>
      </c>
      <c r="DF84" s="7">
        <v>0.0</v>
      </c>
      <c r="DG84" s="7">
        <v>0.0</v>
      </c>
      <c r="DH84" s="7">
        <v>0.0</v>
      </c>
      <c r="DI84" s="7">
        <v>0.0</v>
      </c>
      <c r="DJ84" s="7">
        <v>0.0</v>
      </c>
      <c r="DK84" s="7">
        <v>0.0</v>
      </c>
      <c r="DL84" s="7">
        <v>0.0</v>
      </c>
      <c r="DM84" s="7">
        <v>1.0</v>
      </c>
      <c r="DN84" s="9">
        <v>0.0</v>
      </c>
      <c r="DO84" s="9">
        <v>0.0</v>
      </c>
      <c r="DP84" s="9">
        <v>0.0</v>
      </c>
      <c r="DQ84" s="8">
        <v>60.0</v>
      </c>
      <c r="DR84" s="8">
        <v>0.0</v>
      </c>
      <c r="DS84" s="8"/>
      <c r="DT84" s="19">
        <v>0.5750000000000001</v>
      </c>
      <c r="DU84" s="8">
        <v>0.5750000000000001</v>
      </c>
      <c r="DV84" s="8">
        <v>0.088</v>
      </c>
      <c r="DW84" s="8">
        <v>0.0</v>
      </c>
      <c r="DX84" s="8">
        <v>0.0</v>
      </c>
      <c r="DY84" s="14">
        <f t="shared" si="22"/>
        <v>0.1902539465</v>
      </c>
    </row>
    <row r="85" ht="12.75" customHeight="1">
      <c r="A85" s="7">
        <v>16.0</v>
      </c>
      <c r="B85" s="7" t="s">
        <v>667</v>
      </c>
      <c r="C85" s="7" t="s">
        <v>353</v>
      </c>
      <c r="D85" s="7" t="s">
        <v>162</v>
      </c>
      <c r="E85" s="7" t="s">
        <v>163</v>
      </c>
      <c r="F85" s="7" t="s">
        <v>163</v>
      </c>
      <c r="G85" s="7">
        <v>71.0</v>
      </c>
      <c r="H85" s="7">
        <v>183.0</v>
      </c>
      <c r="I85" s="7" t="s">
        <v>145</v>
      </c>
      <c r="J85" s="7">
        <v>2012.0</v>
      </c>
      <c r="K85" s="7">
        <v>6.0</v>
      </c>
      <c r="L85" s="7">
        <v>156.0</v>
      </c>
      <c r="M85" s="8" t="s">
        <v>146</v>
      </c>
      <c r="N85" s="8">
        <f t="shared" si="1"/>
        <v>22</v>
      </c>
      <c r="O85" s="7" t="s">
        <v>637</v>
      </c>
      <c r="P85" s="7" t="s">
        <v>666</v>
      </c>
      <c r="Q85" s="8" t="s">
        <v>237</v>
      </c>
      <c r="R85" s="7" t="s">
        <v>237</v>
      </c>
      <c r="S85" s="9" t="s">
        <v>247</v>
      </c>
      <c r="T85" s="9">
        <v>7.0</v>
      </c>
      <c r="U85" s="9" t="s">
        <v>138</v>
      </c>
      <c r="V85" s="9" t="s">
        <v>138</v>
      </c>
      <c r="W85" s="7">
        <v>7.0</v>
      </c>
      <c r="X85" s="7">
        <v>1.0</v>
      </c>
      <c r="Y85" s="7">
        <v>5.0</v>
      </c>
      <c r="Z85" s="7">
        <v>3.0</v>
      </c>
      <c r="AA85" s="7">
        <v>6.0</v>
      </c>
      <c r="AB85" s="7">
        <v>-2.0</v>
      </c>
      <c r="AC85" s="7">
        <v>11.0</v>
      </c>
      <c r="AD85" s="7">
        <v>3.0</v>
      </c>
      <c r="AE85" s="7">
        <v>6.0</v>
      </c>
      <c r="AF85" s="10">
        <f t="shared" si="2"/>
        <v>0.09090909091</v>
      </c>
      <c r="AG85" s="10">
        <f t="shared" si="3"/>
        <v>0.05</v>
      </c>
      <c r="AH85" s="7">
        <v>6288.0</v>
      </c>
      <c r="AI85" s="11">
        <f t="shared" si="4"/>
        <v>14.97142857</v>
      </c>
      <c r="AJ85" s="7">
        <v>141.0</v>
      </c>
      <c r="AK85" s="11">
        <f t="shared" si="5"/>
        <v>20.14285714</v>
      </c>
      <c r="AL85" s="11">
        <f t="shared" si="6"/>
        <v>44.59574468</v>
      </c>
      <c r="AM85" s="12">
        <v>6.0</v>
      </c>
      <c r="AN85" s="11">
        <f t="shared" si="7"/>
        <v>3.435114504</v>
      </c>
      <c r="AO85" s="10" t="s">
        <v>441</v>
      </c>
      <c r="AP85" s="10" t="s">
        <v>435</v>
      </c>
      <c r="AQ85" s="10" t="s">
        <v>442</v>
      </c>
      <c r="AR85" s="7">
        <v>0.0</v>
      </c>
      <c r="AS85" s="7">
        <v>0.0</v>
      </c>
      <c r="AT85" s="13">
        <f t="shared" si="8"/>
        <v>0</v>
      </c>
      <c r="AU85" s="8"/>
      <c r="AV85" s="8"/>
      <c r="AW85" s="8"/>
      <c r="AX85" s="8">
        <v>0.0</v>
      </c>
      <c r="AY85" s="8"/>
      <c r="AZ85" s="8">
        <v>0.0</v>
      </c>
      <c r="BA85" s="7">
        <v>10.0</v>
      </c>
      <c r="BB85" s="7">
        <v>1.0</v>
      </c>
      <c r="BC85" s="7">
        <v>2.0</v>
      </c>
      <c r="BD85" s="7">
        <v>3.0</v>
      </c>
      <c r="BE85" s="7">
        <v>0.0</v>
      </c>
      <c r="BF85" s="7">
        <v>4.0</v>
      </c>
      <c r="BG85" s="14">
        <f t="shared" si="9"/>
        <v>5.72519084</v>
      </c>
      <c r="BH85" s="11">
        <f t="shared" si="10"/>
        <v>0.572519084</v>
      </c>
      <c r="BI85" s="11">
        <f t="shared" si="11"/>
        <v>1.145038168</v>
      </c>
      <c r="BJ85" s="11">
        <f t="shared" si="12"/>
        <v>1.717557252</v>
      </c>
      <c r="BK85" s="11">
        <f t="shared" si="13"/>
        <v>0</v>
      </c>
      <c r="BL85" s="11">
        <f t="shared" si="14"/>
        <v>2.290076336</v>
      </c>
      <c r="BM85" s="7">
        <v>0.0</v>
      </c>
      <c r="BN85" s="7">
        <v>0.0</v>
      </c>
      <c r="BO85" s="7">
        <v>0.0</v>
      </c>
      <c r="BP85" s="7">
        <v>0.0</v>
      </c>
      <c r="BQ85" s="7">
        <v>0.0</v>
      </c>
      <c r="BR85" s="7">
        <v>0.0</v>
      </c>
      <c r="BS85" s="9">
        <f t="shared" si="15"/>
        <v>3</v>
      </c>
      <c r="BT85" s="14">
        <v>0.9998</v>
      </c>
      <c r="BW85" s="15" t="str">
        <f t="shared" si="16"/>
        <v> </v>
      </c>
      <c r="BY85" s="7">
        <v>0.0</v>
      </c>
      <c r="BZ85" s="7">
        <v>0.0</v>
      </c>
      <c r="CA85" s="7">
        <v>0.0</v>
      </c>
      <c r="CB85" s="7">
        <v>0.0</v>
      </c>
      <c r="CC85" s="7">
        <v>1.0</v>
      </c>
      <c r="CD85" s="7">
        <v>0.0</v>
      </c>
      <c r="CE85" s="7">
        <v>0.0</v>
      </c>
      <c r="CF85" s="7">
        <v>0.0</v>
      </c>
      <c r="CG85" s="7">
        <v>0.0</v>
      </c>
      <c r="CH85" s="7">
        <v>0.0</v>
      </c>
      <c r="CI85" s="7">
        <v>0.0</v>
      </c>
      <c r="CJ85" s="7">
        <v>0.0</v>
      </c>
      <c r="CK85" s="7">
        <v>0.0</v>
      </c>
      <c r="CL85" s="15">
        <f t="shared" si="17"/>
        <v>0</v>
      </c>
      <c r="CM85" s="7">
        <v>0.5</v>
      </c>
      <c r="CN85" s="7">
        <v>0.0</v>
      </c>
      <c r="CO85" s="7">
        <v>0.5</v>
      </c>
      <c r="CP85" s="16">
        <f t="shared" si="18"/>
        <v>0.07142857143</v>
      </c>
      <c r="CQ85" s="16">
        <f t="shared" si="19"/>
        <v>0.286259542</v>
      </c>
      <c r="CR85" s="17">
        <v>2.0</v>
      </c>
      <c r="CS85" s="14">
        <v>4.2</v>
      </c>
      <c r="CT85" s="14">
        <v>3.2</v>
      </c>
      <c r="CU85" s="14">
        <v>-0.4</v>
      </c>
      <c r="CV85" s="14">
        <v>0.4</v>
      </c>
      <c r="CW85" s="14">
        <v>0.1</v>
      </c>
      <c r="CX85" s="14">
        <v>0.0</v>
      </c>
      <c r="CY85" s="14">
        <v>0.5</v>
      </c>
      <c r="CZ85" s="18">
        <f t="shared" si="20"/>
        <v>0.07142857143</v>
      </c>
      <c r="DA85" s="18">
        <f t="shared" si="21"/>
        <v>0.286259542</v>
      </c>
      <c r="DB85" s="14">
        <v>32.0909</v>
      </c>
      <c r="DC85" s="7">
        <v>0.0</v>
      </c>
      <c r="DD85" s="7">
        <v>0.0</v>
      </c>
      <c r="DE85" s="7">
        <v>0.0</v>
      </c>
      <c r="DF85" s="7">
        <v>3.0</v>
      </c>
      <c r="DG85" s="7">
        <v>2.0</v>
      </c>
      <c r="DH85" s="7">
        <v>0.0</v>
      </c>
      <c r="DI85" s="7">
        <v>1.0</v>
      </c>
      <c r="DJ85" s="7">
        <v>0.0</v>
      </c>
      <c r="DK85" s="7">
        <v>1.0</v>
      </c>
      <c r="DL85" s="7">
        <v>0.0</v>
      </c>
      <c r="DM85" s="7">
        <v>7.0</v>
      </c>
      <c r="DN85" s="9">
        <v>0.0</v>
      </c>
      <c r="DO85" s="9">
        <v>1.0</v>
      </c>
      <c r="DP85" s="9">
        <v>0.0</v>
      </c>
      <c r="DQ85" s="8">
        <v>14.0</v>
      </c>
      <c r="DR85" s="8">
        <v>0.0</v>
      </c>
      <c r="DS85" s="8"/>
      <c r="DT85" s="19">
        <v>0.718</v>
      </c>
      <c r="DU85" s="8">
        <v>0.718</v>
      </c>
      <c r="DV85" s="8">
        <v>0.067</v>
      </c>
      <c r="DW85" s="8">
        <v>0.0</v>
      </c>
      <c r="DX85" s="8">
        <v>0.20800000000000002</v>
      </c>
      <c r="DY85" s="14">
        <f t="shared" si="22"/>
        <v>0.4455273393</v>
      </c>
    </row>
    <row r="86" ht="12.75" customHeight="1">
      <c r="A86" s="7">
        <v>23.0</v>
      </c>
      <c r="B86" s="7" t="s">
        <v>668</v>
      </c>
      <c r="C86" s="7" t="s">
        <v>669</v>
      </c>
      <c r="D86" s="7" t="s">
        <v>311</v>
      </c>
      <c r="E86" s="7" t="s">
        <v>132</v>
      </c>
      <c r="F86" s="7" t="s">
        <v>132</v>
      </c>
      <c r="G86" s="7">
        <v>72.0</v>
      </c>
      <c r="H86" s="7">
        <v>206.0</v>
      </c>
      <c r="I86" s="7" t="s">
        <v>145</v>
      </c>
      <c r="J86" s="7">
        <v>2003.0</v>
      </c>
      <c r="K86" s="7">
        <v>1.0</v>
      </c>
      <c r="L86" s="7">
        <v>13.0</v>
      </c>
      <c r="M86" s="8"/>
      <c r="N86" s="8">
        <f t="shared" si="1"/>
        <v>31</v>
      </c>
      <c r="O86" s="7" t="s">
        <v>670</v>
      </c>
      <c r="P86" s="7" t="s">
        <v>666</v>
      </c>
      <c r="Q86" s="8" t="s">
        <v>197</v>
      </c>
      <c r="R86" s="7" t="s">
        <v>197</v>
      </c>
      <c r="S86" s="9" t="s">
        <v>183</v>
      </c>
      <c r="T86" s="9">
        <v>81.0</v>
      </c>
      <c r="U86" s="9" t="s">
        <v>138</v>
      </c>
      <c r="V86" s="9" t="s">
        <v>138</v>
      </c>
      <c r="W86" s="7">
        <v>82.0</v>
      </c>
      <c r="X86" s="7">
        <v>11.0</v>
      </c>
      <c r="Y86" s="7">
        <v>17.0</v>
      </c>
      <c r="Z86" s="7">
        <v>10.0</v>
      </c>
      <c r="AA86" s="7">
        <v>28.0</v>
      </c>
      <c r="AB86" s="7">
        <v>-5.0</v>
      </c>
      <c r="AC86" s="7">
        <v>218.0</v>
      </c>
      <c r="AD86" s="7">
        <v>95.0</v>
      </c>
      <c r="AE86" s="7">
        <v>64.0</v>
      </c>
      <c r="AF86" s="10">
        <f t="shared" si="2"/>
        <v>0.0504587156</v>
      </c>
      <c r="AG86" s="10">
        <f t="shared" si="3"/>
        <v>0.02917771883</v>
      </c>
      <c r="AH86" s="7">
        <v>79573.0</v>
      </c>
      <c r="AI86" s="11">
        <f t="shared" si="4"/>
        <v>16.17337398</v>
      </c>
      <c r="AJ86" s="7">
        <v>1774.0</v>
      </c>
      <c r="AK86" s="11">
        <f t="shared" si="5"/>
        <v>21.63414634</v>
      </c>
      <c r="AL86" s="11">
        <f t="shared" si="6"/>
        <v>44.85512965</v>
      </c>
      <c r="AM86" s="12">
        <v>197.0</v>
      </c>
      <c r="AN86" s="11">
        <f t="shared" si="7"/>
        <v>8.912570847</v>
      </c>
      <c r="AO86" s="10" t="s">
        <v>671</v>
      </c>
      <c r="AP86" s="10" t="s">
        <v>216</v>
      </c>
      <c r="AQ86" s="10" t="s">
        <v>395</v>
      </c>
      <c r="AR86" s="7">
        <v>8.0</v>
      </c>
      <c r="AS86" s="7">
        <v>9.0</v>
      </c>
      <c r="AT86" s="13">
        <f t="shared" si="8"/>
        <v>0.4705882353</v>
      </c>
      <c r="AU86" s="8"/>
      <c r="AV86" s="8"/>
      <c r="AW86" s="8">
        <v>11.0</v>
      </c>
      <c r="AX86" s="8">
        <v>4.0</v>
      </c>
      <c r="AY86" s="8">
        <v>6.0</v>
      </c>
      <c r="AZ86" s="8">
        <v>4.0</v>
      </c>
      <c r="BA86" s="7">
        <v>172.0</v>
      </c>
      <c r="BB86" s="7">
        <v>234.0</v>
      </c>
      <c r="BC86" s="7">
        <v>20.0</v>
      </c>
      <c r="BD86" s="7">
        <v>95.0</v>
      </c>
      <c r="BE86" s="7">
        <v>31.0</v>
      </c>
      <c r="BF86" s="7">
        <v>40.0</v>
      </c>
      <c r="BG86" s="14">
        <f t="shared" si="9"/>
        <v>7.781533937</v>
      </c>
      <c r="BH86" s="11">
        <f t="shared" si="10"/>
        <v>10.58650547</v>
      </c>
      <c r="BI86" s="11">
        <f t="shared" si="11"/>
        <v>0.9048295276</v>
      </c>
      <c r="BJ86" s="11">
        <f t="shared" si="12"/>
        <v>4.297940256</v>
      </c>
      <c r="BK86" s="11">
        <f t="shared" si="13"/>
        <v>1.402485768</v>
      </c>
      <c r="BL86" s="11">
        <f t="shared" si="14"/>
        <v>1.809659055</v>
      </c>
      <c r="BM86" s="7">
        <v>30.0</v>
      </c>
      <c r="BN86" s="7">
        <v>14.0</v>
      </c>
      <c r="BO86" s="7">
        <v>0.0</v>
      </c>
      <c r="BP86" s="7">
        <v>0.0</v>
      </c>
      <c r="BQ86" s="7">
        <v>0.0</v>
      </c>
      <c r="BR86" s="7">
        <v>0.0</v>
      </c>
      <c r="BS86" s="9">
        <f t="shared" si="15"/>
        <v>284</v>
      </c>
      <c r="BT86" s="14">
        <v>8.4917</v>
      </c>
      <c r="BU86" s="7">
        <v>2.0</v>
      </c>
      <c r="BV86" s="7">
        <v>0.0</v>
      </c>
      <c r="BW86" s="15">
        <f t="shared" si="16"/>
        <v>0</v>
      </c>
      <c r="BX86" s="7">
        <v>0.0</v>
      </c>
      <c r="BY86" s="7">
        <v>1.0</v>
      </c>
      <c r="BZ86" s="7">
        <v>0.0</v>
      </c>
      <c r="CA86" s="7">
        <v>0.0</v>
      </c>
      <c r="CB86" s="7">
        <v>0.0</v>
      </c>
      <c r="CC86" s="7">
        <v>4.0</v>
      </c>
      <c r="CD86" s="7">
        <v>0.0</v>
      </c>
      <c r="CE86" s="7">
        <v>1.0</v>
      </c>
      <c r="CF86" s="7">
        <v>1.0</v>
      </c>
      <c r="CG86" s="7">
        <v>0.0</v>
      </c>
      <c r="CH86" s="7">
        <v>0.0</v>
      </c>
      <c r="CI86" s="7">
        <v>5.0</v>
      </c>
      <c r="CJ86" s="7">
        <v>1.0</v>
      </c>
      <c r="CK86" s="7">
        <v>1.0</v>
      </c>
      <c r="CL86" s="15">
        <f t="shared" si="17"/>
        <v>1</v>
      </c>
      <c r="CM86" s="7">
        <v>0.7</v>
      </c>
      <c r="CN86" s="7">
        <v>1.2</v>
      </c>
      <c r="CO86" s="7">
        <v>1.9</v>
      </c>
      <c r="CP86" s="16">
        <f t="shared" si="18"/>
        <v>0.02317073171</v>
      </c>
      <c r="CQ86" s="16">
        <f t="shared" si="19"/>
        <v>0.08595880512</v>
      </c>
      <c r="CR86" s="17">
        <v>3.0</v>
      </c>
      <c r="CS86" s="14">
        <v>22.0</v>
      </c>
      <c r="CT86" s="14">
        <v>25.1</v>
      </c>
      <c r="CU86" s="14">
        <v>-11.9</v>
      </c>
      <c r="CV86" s="14">
        <v>1.8</v>
      </c>
      <c r="CW86" s="14">
        <v>2.5</v>
      </c>
      <c r="CX86" s="14">
        <v>-0.4</v>
      </c>
      <c r="CY86" s="14">
        <v>3.8</v>
      </c>
      <c r="CZ86" s="18">
        <f t="shared" si="20"/>
        <v>0.04634146341</v>
      </c>
      <c r="DA86" s="18">
        <f t="shared" si="21"/>
        <v>0.1719176102</v>
      </c>
      <c r="DB86" s="14">
        <v>32.844</v>
      </c>
      <c r="DC86" s="7">
        <v>0.0</v>
      </c>
      <c r="DD86" s="7">
        <v>6.0</v>
      </c>
      <c r="DE86" s="7">
        <v>7.0</v>
      </c>
      <c r="DF86" s="7">
        <v>82.0</v>
      </c>
      <c r="DG86" s="7">
        <v>26.0</v>
      </c>
      <c r="DH86" s="7">
        <v>4.0</v>
      </c>
      <c r="DI86" s="7">
        <v>22.0</v>
      </c>
      <c r="DJ86" s="7">
        <v>33.0</v>
      </c>
      <c r="DK86" s="7">
        <v>7.0</v>
      </c>
      <c r="DL86" s="7">
        <v>1.0</v>
      </c>
      <c r="DM86" s="7">
        <v>125.0</v>
      </c>
      <c r="DN86" s="9">
        <v>0.0</v>
      </c>
      <c r="DO86" s="9">
        <v>3.0</v>
      </c>
      <c r="DP86" s="9">
        <v>1.0</v>
      </c>
      <c r="DQ86" s="8">
        <v>186.0</v>
      </c>
      <c r="DR86" s="8">
        <v>0.0</v>
      </c>
      <c r="DS86" s="8"/>
      <c r="DT86" s="19">
        <v>7.25</v>
      </c>
      <c r="DU86" s="8">
        <v>5.875</v>
      </c>
      <c r="DV86" s="8">
        <v>5.875</v>
      </c>
      <c r="DW86" s="8">
        <v>0.0</v>
      </c>
      <c r="DX86" s="8">
        <v>0.0</v>
      </c>
      <c r="DY86" s="14">
        <f t="shared" si="22"/>
        <v>-7.529787234</v>
      </c>
    </row>
    <row r="87" ht="12.75" customHeight="1">
      <c r="A87" s="7">
        <v>23.0</v>
      </c>
      <c r="B87" s="7" t="s">
        <v>672</v>
      </c>
      <c r="C87" s="7" t="s">
        <v>673</v>
      </c>
      <c r="D87" s="7" t="s">
        <v>271</v>
      </c>
      <c r="E87" s="7" t="s">
        <v>132</v>
      </c>
      <c r="F87" s="7" t="s">
        <v>132</v>
      </c>
      <c r="G87" s="7">
        <v>70.0</v>
      </c>
      <c r="H87" s="7">
        <v>175.0</v>
      </c>
      <c r="I87" s="7" t="s">
        <v>145</v>
      </c>
      <c r="M87" s="8"/>
      <c r="N87" s="8">
        <f t="shared" si="1"/>
        <v>25</v>
      </c>
      <c r="O87" s="7" t="s">
        <v>674</v>
      </c>
      <c r="P87" s="7" t="s">
        <v>666</v>
      </c>
      <c r="Q87" s="7" t="s">
        <v>215</v>
      </c>
      <c r="R87" s="7" t="s">
        <v>215</v>
      </c>
      <c r="S87" s="8" t="s">
        <v>183</v>
      </c>
      <c r="T87" s="8">
        <v>77.0</v>
      </c>
      <c r="U87" s="8" t="s">
        <v>138</v>
      </c>
      <c r="V87" s="8" t="s">
        <v>138</v>
      </c>
      <c r="W87" s="7">
        <v>78.0</v>
      </c>
      <c r="X87" s="7">
        <v>8.0</v>
      </c>
      <c r="Y87" s="7">
        <v>14.0</v>
      </c>
      <c r="Z87" s="7">
        <v>10.0</v>
      </c>
      <c r="AA87" s="7">
        <v>22.0</v>
      </c>
      <c r="AB87" s="7">
        <v>16.0</v>
      </c>
      <c r="AC87" s="7">
        <v>140.0</v>
      </c>
      <c r="AD87" s="7">
        <v>49.0</v>
      </c>
      <c r="AE87" s="7">
        <v>47.0</v>
      </c>
      <c r="AF87" s="10">
        <f t="shared" si="2"/>
        <v>0.05714285714</v>
      </c>
      <c r="AG87" s="10">
        <f t="shared" si="3"/>
        <v>0.03389830508</v>
      </c>
      <c r="AH87" s="7">
        <v>62531.0</v>
      </c>
      <c r="AI87" s="11">
        <f t="shared" si="4"/>
        <v>13.36132479</v>
      </c>
      <c r="AJ87" s="7">
        <v>1385.0</v>
      </c>
      <c r="AK87" s="11">
        <f t="shared" si="5"/>
        <v>17.75641026</v>
      </c>
      <c r="AL87" s="11">
        <f t="shared" si="6"/>
        <v>45.14873646</v>
      </c>
      <c r="AM87" s="12">
        <v>125.0</v>
      </c>
      <c r="AN87" s="11">
        <f t="shared" si="7"/>
        <v>7.19643057</v>
      </c>
      <c r="AO87" s="10" t="s">
        <v>467</v>
      </c>
      <c r="AP87" s="10" t="s">
        <v>675</v>
      </c>
      <c r="AQ87" s="10" t="s">
        <v>676</v>
      </c>
      <c r="AR87" s="7">
        <v>23.0</v>
      </c>
      <c r="AS87" s="7">
        <v>27.0</v>
      </c>
      <c r="AT87" s="13">
        <f t="shared" si="8"/>
        <v>0.46</v>
      </c>
      <c r="AU87" s="8"/>
      <c r="AV87" s="8"/>
      <c r="AW87" s="8">
        <v>38.0</v>
      </c>
      <c r="AX87" s="8">
        <v>20.0</v>
      </c>
      <c r="AY87" s="8">
        <v>12.0</v>
      </c>
      <c r="AZ87" s="8">
        <v>3.0</v>
      </c>
      <c r="BA87" s="7">
        <v>131.0</v>
      </c>
      <c r="BB87" s="7">
        <v>103.0</v>
      </c>
      <c r="BC87" s="7">
        <v>40.0</v>
      </c>
      <c r="BD87" s="7">
        <v>49.0</v>
      </c>
      <c r="BE87" s="7">
        <v>14.0</v>
      </c>
      <c r="BF87" s="7">
        <v>21.0</v>
      </c>
      <c r="BG87" s="14">
        <f t="shared" si="9"/>
        <v>7.541859238</v>
      </c>
      <c r="BH87" s="11">
        <f t="shared" si="10"/>
        <v>5.92985879</v>
      </c>
      <c r="BI87" s="11">
        <f t="shared" si="11"/>
        <v>2.302857783</v>
      </c>
      <c r="BJ87" s="11">
        <f t="shared" si="12"/>
        <v>2.821000784</v>
      </c>
      <c r="BK87" s="11">
        <f t="shared" si="13"/>
        <v>0.8060002239</v>
      </c>
      <c r="BL87" s="11">
        <f t="shared" si="14"/>
        <v>1.209000336</v>
      </c>
      <c r="BM87" s="7">
        <v>59.0</v>
      </c>
      <c r="BN87" s="7">
        <v>12.0</v>
      </c>
      <c r="BO87" s="7">
        <v>5.0</v>
      </c>
      <c r="BP87" s="7">
        <v>1.0</v>
      </c>
      <c r="BQ87" s="7">
        <v>0.0</v>
      </c>
      <c r="BR87" s="7">
        <v>0.0</v>
      </c>
      <c r="BS87" s="9">
        <f t="shared" si="15"/>
        <v>207</v>
      </c>
      <c r="BT87" s="14">
        <v>3.5118</v>
      </c>
      <c r="BW87" s="15" t="str">
        <f t="shared" si="16"/>
        <v> </v>
      </c>
      <c r="BY87" s="7">
        <v>1.0</v>
      </c>
      <c r="BZ87" s="7">
        <v>0.0</v>
      </c>
      <c r="CA87" s="7">
        <v>0.0</v>
      </c>
      <c r="CB87" s="7">
        <v>1.0</v>
      </c>
      <c r="CC87" s="7">
        <v>3.0</v>
      </c>
      <c r="CD87" s="7">
        <v>0.0</v>
      </c>
      <c r="CE87" s="7">
        <v>0.0</v>
      </c>
      <c r="CF87" s="7">
        <v>1.0</v>
      </c>
      <c r="CG87" s="7">
        <v>1.0</v>
      </c>
      <c r="CH87" s="7">
        <v>0.0</v>
      </c>
      <c r="CI87" s="7">
        <v>3.0</v>
      </c>
      <c r="CJ87" s="7">
        <v>0.0</v>
      </c>
      <c r="CK87" s="7">
        <v>0.0</v>
      </c>
      <c r="CL87" s="15">
        <f t="shared" si="17"/>
        <v>0</v>
      </c>
      <c r="CM87" s="7">
        <v>0.5</v>
      </c>
      <c r="CN87" s="7">
        <v>1.9</v>
      </c>
      <c r="CO87" s="7">
        <v>2.4</v>
      </c>
      <c r="CP87" s="16">
        <f t="shared" si="18"/>
        <v>0.03076923077</v>
      </c>
      <c r="CQ87" s="16">
        <f t="shared" si="19"/>
        <v>0.138171467</v>
      </c>
      <c r="CR87" s="17">
        <v>4.0</v>
      </c>
      <c r="CS87" s="14">
        <v>17.5</v>
      </c>
      <c r="CT87" s="14">
        <v>20.8</v>
      </c>
      <c r="CU87" s="14">
        <v>11.7</v>
      </c>
      <c r="CV87" s="14">
        <v>1.6</v>
      </c>
      <c r="CW87" s="14">
        <v>4.4</v>
      </c>
      <c r="CX87" s="14">
        <v>0.0</v>
      </c>
      <c r="CY87" s="14">
        <v>6.1</v>
      </c>
      <c r="CZ87" s="18">
        <f t="shared" si="20"/>
        <v>0.07820512821</v>
      </c>
      <c r="DA87" s="18">
        <f t="shared" si="21"/>
        <v>0.3511858118</v>
      </c>
      <c r="DB87" s="14">
        <v>34.0286</v>
      </c>
      <c r="DC87" s="7">
        <v>0.0</v>
      </c>
      <c r="DD87" s="7">
        <v>3.0</v>
      </c>
      <c r="DE87" s="7">
        <v>8.0</v>
      </c>
      <c r="DF87" s="7">
        <v>38.0</v>
      </c>
      <c r="DG87" s="7">
        <v>18.0</v>
      </c>
      <c r="DH87" s="7">
        <v>1.0</v>
      </c>
      <c r="DI87" s="7">
        <v>11.0</v>
      </c>
      <c r="DJ87" s="7">
        <v>8.0</v>
      </c>
      <c r="DK87" s="7">
        <v>13.0</v>
      </c>
      <c r="DL87" s="7">
        <v>2.0</v>
      </c>
      <c r="DM87" s="7">
        <v>87.0</v>
      </c>
      <c r="DN87" s="9">
        <v>0.0</v>
      </c>
      <c r="DO87" s="9">
        <v>1.0</v>
      </c>
      <c r="DP87" s="9">
        <v>1.0</v>
      </c>
      <c r="DQ87" s="8">
        <v>186.0</v>
      </c>
      <c r="DR87" s="8">
        <v>2.0</v>
      </c>
      <c r="DS87" s="8" t="s">
        <v>210</v>
      </c>
      <c r="DT87" s="19">
        <v>0.975</v>
      </c>
      <c r="DU87" s="7">
        <v>0.95</v>
      </c>
      <c r="DV87" s="7">
        <v>0.95</v>
      </c>
      <c r="DW87" s="8">
        <v>23.0</v>
      </c>
      <c r="DX87" s="7">
        <v>0.0</v>
      </c>
      <c r="DY87" s="14">
        <f t="shared" si="22"/>
        <v>5.24893617</v>
      </c>
    </row>
    <row r="88" ht="12.75" customHeight="1">
      <c r="A88" s="7">
        <v>13.0</v>
      </c>
      <c r="B88" s="7" t="s">
        <v>677</v>
      </c>
      <c r="C88" s="7" t="s">
        <v>678</v>
      </c>
      <c r="D88" s="7" t="s">
        <v>679</v>
      </c>
      <c r="E88" s="7" t="s">
        <v>132</v>
      </c>
      <c r="F88" s="7" t="s">
        <v>132</v>
      </c>
      <c r="G88" s="7">
        <v>71.0</v>
      </c>
      <c r="H88" s="7">
        <v>205.0</v>
      </c>
      <c r="I88" s="7" t="s">
        <v>145</v>
      </c>
      <c r="J88" s="7">
        <v>2004.0</v>
      </c>
      <c r="K88" s="7">
        <v>5.0</v>
      </c>
      <c r="L88" s="7">
        <v>159.0</v>
      </c>
      <c r="M88" s="8"/>
      <c r="N88" s="8">
        <f t="shared" si="1"/>
        <v>30</v>
      </c>
      <c r="O88" s="7" t="s">
        <v>213</v>
      </c>
      <c r="P88" s="7" t="s">
        <v>666</v>
      </c>
      <c r="Q88" s="8" t="s">
        <v>206</v>
      </c>
      <c r="R88" s="7" t="s">
        <v>680</v>
      </c>
      <c r="S88" s="9" t="s">
        <v>183</v>
      </c>
      <c r="T88" s="9">
        <v>44.0</v>
      </c>
      <c r="U88" s="9">
        <v>14.0</v>
      </c>
      <c r="V88" s="9" t="s">
        <v>138</v>
      </c>
      <c r="W88" s="7">
        <v>58.0</v>
      </c>
      <c r="X88" s="7">
        <v>2.0</v>
      </c>
      <c r="Y88" s="7">
        <v>3.0</v>
      </c>
      <c r="Z88" s="7">
        <v>3.0</v>
      </c>
      <c r="AA88" s="7">
        <v>5.0</v>
      </c>
      <c r="AB88" s="7">
        <v>-5.0</v>
      </c>
      <c r="AC88" s="7">
        <v>51.0</v>
      </c>
      <c r="AD88" s="7">
        <v>18.0</v>
      </c>
      <c r="AE88" s="7">
        <v>20.0</v>
      </c>
      <c r="AF88" s="10">
        <f t="shared" si="2"/>
        <v>0.03921568627</v>
      </c>
      <c r="AG88" s="10">
        <f t="shared" si="3"/>
        <v>0.02247191011</v>
      </c>
      <c r="AH88" s="7">
        <v>27169.0</v>
      </c>
      <c r="AI88" s="11">
        <f t="shared" si="4"/>
        <v>7.807183908</v>
      </c>
      <c r="AJ88" s="7">
        <v>720.0</v>
      </c>
      <c r="AK88" s="11">
        <f t="shared" si="5"/>
        <v>12.4137931</v>
      </c>
      <c r="AL88" s="11">
        <f t="shared" si="6"/>
        <v>37.73472222</v>
      </c>
      <c r="AM88" s="12">
        <v>66.0</v>
      </c>
      <c r="AN88" s="11">
        <f t="shared" si="7"/>
        <v>8.745261143</v>
      </c>
      <c r="AO88" s="10" t="s">
        <v>239</v>
      </c>
      <c r="AP88" s="10" t="s">
        <v>681</v>
      </c>
      <c r="AQ88" s="10" t="s">
        <v>435</v>
      </c>
      <c r="AR88" s="7">
        <v>3.0</v>
      </c>
      <c r="AS88" s="7">
        <v>1.0</v>
      </c>
      <c r="AT88" s="13">
        <f t="shared" si="8"/>
        <v>0.75</v>
      </c>
      <c r="AU88" s="8"/>
      <c r="AV88" s="8"/>
      <c r="AW88" s="8">
        <v>3.0</v>
      </c>
      <c r="AX88" s="8">
        <v>2.0</v>
      </c>
      <c r="AY88" s="8">
        <v>1.0</v>
      </c>
      <c r="AZ88" s="8">
        <v>1.0</v>
      </c>
      <c r="BA88" s="7">
        <v>44.0</v>
      </c>
      <c r="BB88" s="7">
        <v>176.0</v>
      </c>
      <c r="BC88" s="7">
        <v>25.0</v>
      </c>
      <c r="BD88" s="7">
        <v>18.0</v>
      </c>
      <c r="BE88" s="7">
        <v>12.0</v>
      </c>
      <c r="BF88" s="7">
        <v>9.0</v>
      </c>
      <c r="BG88" s="14">
        <f t="shared" si="9"/>
        <v>5.830174095</v>
      </c>
      <c r="BH88" s="11">
        <f t="shared" si="10"/>
        <v>23.32069638</v>
      </c>
      <c r="BI88" s="11">
        <f t="shared" si="11"/>
        <v>3.312598918</v>
      </c>
      <c r="BJ88" s="11">
        <f t="shared" si="12"/>
        <v>2.385071221</v>
      </c>
      <c r="BK88" s="11">
        <f t="shared" si="13"/>
        <v>1.590047481</v>
      </c>
      <c r="BL88" s="11">
        <f t="shared" si="14"/>
        <v>1.19253561</v>
      </c>
      <c r="BM88" s="7">
        <v>90.0</v>
      </c>
      <c r="BN88" s="7">
        <v>19.0</v>
      </c>
      <c r="BO88" s="7">
        <v>10.0</v>
      </c>
      <c r="BP88" s="7">
        <v>0.0</v>
      </c>
      <c r="BQ88" s="7">
        <v>0.0</v>
      </c>
      <c r="BR88" s="7">
        <v>0.0</v>
      </c>
      <c r="BS88" s="9">
        <f t="shared" si="15"/>
        <v>301</v>
      </c>
      <c r="BT88" s="14">
        <v>-5.8669</v>
      </c>
      <c r="BW88" s="15" t="str">
        <f t="shared" si="16"/>
        <v> </v>
      </c>
      <c r="BY88" s="7">
        <v>0.0</v>
      </c>
      <c r="BZ88" s="7">
        <v>0.0</v>
      </c>
      <c r="CA88" s="7">
        <v>0.0</v>
      </c>
      <c r="CB88" s="7">
        <v>0.0</v>
      </c>
      <c r="CC88" s="7">
        <v>0.0</v>
      </c>
      <c r="CD88" s="7">
        <v>0.0</v>
      </c>
      <c r="CE88" s="7">
        <v>0.0</v>
      </c>
      <c r="CF88" s="7">
        <v>0.0</v>
      </c>
      <c r="CG88" s="7">
        <v>0.0</v>
      </c>
      <c r="CH88" s="7">
        <v>0.0</v>
      </c>
      <c r="CI88" s="7">
        <v>2.0</v>
      </c>
      <c r="CJ88" s="7">
        <v>0.0</v>
      </c>
      <c r="CK88" s="7">
        <v>0.0</v>
      </c>
      <c r="CL88" s="15">
        <f t="shared" si="17"/>
        <v>0</v>
      </c>
      <c r="CM88" s="7">
        <v>-0.5</v>
      </c>
      <c r="CN88" s="7">
        <v>0.30000000000000004</v>
      </c>
      <c r="CO88" s="7">
        <v>-0.2</v>
      </c>
      <c r="CP88" s="16">
        <f t="shared" si="18"/>
        <v>-0.003448275862</v>
      </c>
      <c r="CQ88" s="16">
        <f t="shared" si="19"/>
        <v>-0.02650079134</v>
      </c>
      <c r="CR88" s="17">
        <v>3.0</v>
      </c>
      <c r="CS88" s="14">
        <v>7.8</v>
      </c>
      <c r="CT88" s="14">
        <v>7.6</v>
      </c>
      <c r="CU88" s="14">
        <v>-5.3</v>
      </c>
      <c r="CV88" s="14">
        <v>-1.4</v>
      </c>
      <c r="CW88" s="14">
        <v>0.5</v>
      </c>
      <c r="CX88" s="14">
        <v>0.0</v>
      </c>
      <c r="CY88" s="14">
        <v>-0.9</v>
      </c>
      <c r="CZ88" s="18">
        <f t="shared" si="20"/>
        <v>-0.01551724138</v>
      </c>
      <c r="DA88" s="18">
        <f t="shared" si="21"/>
        <v>-0.119253561</v>
      </c>
      <c r="DB88" s="14">
        <v>31.1373</v>
      </c>
      <c r="DC88" s="7">
        <v>0.0</v>
      </c>
      <c r="DD88" s="7">
        <v>0.0</v>
      </c>
      <c r="DE88" s="7">
        <v>0.0</v>
      </c>
      <c r="DF88" s="7">
        <v>18.0</v>
      </c>
      <c r="DG88" s="7">
        <v>8.0</v>
      </c>
      <c r="DH88" s="7">
        <v>1.0</v>
      </c>
      <c r="DI88" s="7">
        <v>3.0</v>
      </c>
      <c r="DJ88" s="7">
        <v>6.0</v>
      </c>
      <c r="DK88" s="7">
        <v>3.0</v>
      </c>
      <c r="DL88" s="7">
        <v>1.0</v>
      </c>
      <c r="DM88" s="7">
        <v>29.0</v>
      </c>
      <c r="DN88" s="9">
        <v>1.0</v>
      </c>
      <c r="DO88" s="9">
        <v>0.0</v>
      </c>
      <c r="DP88" s="9">
        <v>0.0</v>
      </c>
      <c r="DQ88" s="8">
        <v>186.0</v>
      </c>
      <c r="DR88" s="8">
        <v>1.0</v>
      </c>
      <c r="DS88" s="8" t="s">
        <v>210</v>
      </c>
      <c r="DT88" s="19">
        <v>1.25</v>
      </c>
      <c r="DU88" s="8">
        <v>1.2</v>
      </c>
      <c r="DV88" s="8">
        <v>1.464</v>
      </c>
      <c r="DW88" s="8">
        <v>15.0</v>
      </c>
      <c r="DX88" s="8">
        <v>0.0</v>
      </c>
      <c r="DY88" s="14">
        <f t="shared" si="22"/>
        <v>-2.844680851</v>
      </c>
    </row>
    <row r="89" ht="12.75" customHeight="1">
      <c r="A89" s="7">
        <v>36.0</v>
      </c>
      <c r="B89" s="7" t="s">
        <v>682</v>
      </c>
      <c r="C89" s="7" t="s">
        <v>683</v>
      </c>
      <c r="D89" s="7" t="s">
        <v>131</v>
      </c>
      <c r="E89" s="7" t="s">
        <v>132</v>
      </c>
      <c r="F89" s="7" t="s">
        <v>132</v>
      </c>
      <c r="G89" s="7">
        <v>73.0</v>
      </c>
      <c r="H89" s="7">
        <v>210.0</v>
      </c>
      <c r="I89" s="7" t="s">
        <v>145</v>
      </c>
      <c r="M89" s="8" t="s">
        <v>146</v>
      </c>
      <c r="N89" s="8">
        <f t="shared" si="1"/>
        <v>23</v>
      </c>
      <c r="O89" s="7" t="s">
        <v>684</v>
      </c>
      <c r="P89" s="7" t="s">
        <v>666</v>
      </c>
      <c r="Q89" s="8" t="s">
        <v>685</v>
      </c>
      <c r="R89" s="7" t="s">
        <v>685</v>
      </c>
      <c r="S89" s="9" t="s">
        <v>275</v>
      </c>
      <c r="T89" s="9">
        <v>7.0</v>
      </c>
      <c r="U89" s="9" t="s">
        <v>138</v>
      </c>
      <c r="V89" s="9" t="s">
        <v>138</v>
      </c>
      <c r="W89" s="7">
        <v>7.0</v>
      </c>
      <c r="X89" s="7">
        <v>1.0</v>
      </c>
      <c r="Y89" s="7">
        <v>1.0</v>
      </c>
      <c r="Z89" s="7">
        <v>0.0</v>
      </c>
      <c r="AA89" s="7">
        <v>2.0</v>
      </c>
      <c r="AB89" s="7">
        <v>4.0</v>
      </c>
      <c r="AC89" s="7">
        <v>8.0</v>
      </c>
      <c r="AD89" s="7">
        <v>4.0</v>
      </c>
      <c r="AE89" s="7">
        <v>1.0</v>
      </c>
      <c r="AF89" s="10">
        <f t="shared" si="2"/>
        <v>0.125</v>
      </c>
      <c r="AG89" s="10">
        <f t="shared" si="3"/>
        <v>0.07692307692</v>
      </c>
      <c r="AH89" s="7">
        <v>5294.0</v>
      </c>
      <c r="AI89" s="11">
        <f t="shared" si="4"/>
        <v>12.6047619</v>
      </c>
      <c r="AJ89" s="7">
        <v>127.0</v>
      </c>
      <c r="AK89" s="11">
        <f t="shared" si="5"/>
        <v>18.14285714</v>
      </c>
      <c r="AL89" s="11">
        <f t="shared" si="6"/>
        <v>41.68503937</v>
      </c>
      <c r="AM89" s="12">
        <v>0.0</v>
      </c>
      <c r="AN89" s="11">
        <f t="shared" si="7"/>
        <v>0</v>
      </c>
      <c r="AO89" s="10" t="s">
        <v>686</v>
      </c>
      <c r="AP89" s="10" t="s">
        <v>686</v>
      </c>
      <c r="AQ89" s="10" t="s">
        <v>176</v>
      </c>
      <c r="AR89" s="7">
        <v>0.0</v>
      </c>
      <c r="AS89" s="7">
        <v>0.0</v>
      </c>
      <c r="AT89" s="13">
        <f t="shared" si="8"/>
        <v>0</v>
      </c>
      <c r="AU89" s="8"/>
      <c r="AV89" s="8"/>
      <c r="AW89" s="8"/>
      <c r="AX89" s="8">
        <v>0.0</v>
      </c>
      <c r="AY89" s="8"/>
      <c r="AZ89" s="8">
        <v>0.0</v>
      </c>
      <c r="BA89" s="7">
        <v>6.0</v>
      </c>
      <c r="BB89" s="7">
        <v>11.0</v>
      </c>
      <c r="BC89" s="7">
        <v>6.0</v>
      </c>
      <c r="BD89" s="7">
        <v>4.0</v>
      </c>
      <c r="BE89" s="7">
        <v>4.0</v>
      </c>
      <c r="BF89" s="7">
        <v>2.0</v>
      </c>
      <c r="BG89" s="14">
        <f t="shared" si="9"/>
        <v>4.080090669</v>
      </c>
      <c r="BH89" s="11">
        <f t="shared" si="10"/>
        <v>7.480166226</v>
      </c>
      <c r="BI89" s="11">
        <f t="shared" si="11"/>
        <v>4.080090669</v>
      </c>
      <c r="BJ89" s="11">
        <f t="shared" si="12"/>
        <v>2.720060446</v>
      </c>
      <c r="BK89" s="11">
        <f t="shared" si="13"/>
        <v>2.720060446</v>
      </c>
      <c r="BL89" s="11">
        <f t="shared" si="14"/>
        <v>1.360030223</v>
      </c>
      <c r="BM89" s="7">
        <v>4.0</v>
      </c>
      <c r="BN89" s="7">
        <v>2.0</v>
      </c>
      <c r="BO89" s="7">
        <v>0.0</v>
      </c>
      <c r="BP89" s="7">
        <v>0.0</v>
      </c>
      <c r="BQ89" s="7">
        <v>0.0</v>
      </c>
      <c r="BR89" s="7">
        <v>0.0</v>
      </c>
      <c r="BS89" s="9">
        <f t="shared" si="15"/>
        <v>21</v>
      </c>
      <c r="BT89" s="14">
        <v>-1.1491</v>
      </c>
      <c r="BW89" s="15" t="str">
        <f t="shared" si="16"/>
        <v> </v>
      </c>
      <c r="BY89" s="7">
        <v>1.0</v>
      </c>
      <c r="BZ89" s="7">
        <v>0.0</v>
      </c>
      <c r="CA89" s="7">
        <v>0.0</v>
      </c>
      <c r="CB89" s="7">
        <v>0.0</v>
      </c>
      <c r="CC89" s="7">
        <v>0.0</v>
      </c>
      <c r="CD89" s="7">
        <v>0.0</v>
      </c>
      <c r="CE89" s="7">
        <v>0.0</v>
      </c>
      <c r="CF89" s="7">
        <v>0.0</v>
      </c>
      <c r="CG89" s="7">
        <v>0.0</v>
      </c>
      <c r="CH89" s="7">
        <v>0.0</v>
      </c>
      <c r="CI89" s="7">
        <v>1.0</v>
      </c>
      <c r="CJ89" s="7">
        <v>0.0</v>
      </c>
      <c r="CK89" s="7">
        <v>0.0</v>
      </c>
      <c r="CL89" s="15">
        <f t="shared" si="17"/>
        <v>0</v>
      </c>
      <c r="CM89" s="7">
        <v>0.1</v>
      </c>
      <c r="CN89" s="7">
        <v>0.30000000000000004</v>
      </c>
      <c r="CO89" s="7">
        <v>0.4</v>
      </c>
      <c r="CP89" s="16">
        <f t="shared" si="18"/>
        <v>0.05714285714</v>
      </c>
      <c r="CQ89" s="16">
        <f t="shared" si="19"/>
        <v>0.2720060446</v>
      </c>
      <c r="CR89" s="17">
        <v>4.0</v>
      </c>
      <c r="CS89" s="14">
        <v>2.0</v>
      </c>
      <c r="CT89" s="14">
        <v>2.0</v>
      </c>
      <c r="CU89" s="14">
        <v>4.6</v>
      </c>
      <c r="CV89" s="14">
        <v>0.0</v>
      </c>
      <c r="CW89" s="14">
        <v>0.7</v>
      </c>
      <c r="CX89" s="14">
        <v>0.0</v>
      </c>
      <c r="CY89" s="14">
        <v>0.6000000000000001</v>
      </c>
      <c r="CZ89" s="18">
        <f t="shared" si="20"/>
        <v>0.08571428571</v>
      </c>
      <c r="DA89" s="18">
        <f t="shared" si="21"/>
        <v>0.4080090669</v>
      </c>
      <c r="DB89" s="14">
        <v>15.875</v>
      </c>
      <c r="DC89" s="7">
        <v>0.0</v>
      </c>
      <c r="DD89" s="7">
        <v>0.0</v>
      </c>
      <c r="DE89" s="7">
        <v>1.0</v>
      </c>
      <c r="DF89" s="7">
        <v>3.0</v>
      </c>
      <c r="DG89" s="7">
        <v>2.0</v>
      </c>
      <c r="DH89" s="7">
        <v>0.0</v>
      </c>
      <c r="DI89" s="7">
        <v>0.0</v>
      </c>
      <c r="DJ89" s="7">
        <v>3.0</v>
      </c>
      <c r="DK89" s="7">
        <v>0.0</v>
      </c>
      <c r="DL89" s="7">
        <v>1.0</v>
      </c>
      <c r="DM89" s="7">
        <v>2.0</v>
      </c>
      <c r="DN89" s="9">
        <v>1.0</v>
      </c>
      <c r="DO89" s="9">
        <v>0.0</v>
      </c>
      <c r="DP89" s="9">
        <v>0.0</v>
      </c>
      <c r="DQ89" s="8">
        <v>12.0</v>
      </c>
      <c r="DR89" s="8">
        <v>0.0</v>
      </c>
      <c r="DS89" s="8"/>
      <c r="DT89" s="19">
        <v>0.665</v>
      </c>
      <c r="DU89" s="8">
        <v>0.652</v>
      </c>
      <c r="DV89" s="8">
        <v>0.042</v>
      </c>
      <c r="DW89" s="8">
        <v>0.0</v>
      </c>
      <c r="DX89" s="8">
        <v>0.0</v>
      </c>
      <c r="DY89" s="14">
        <f t="shared" si="22"/>
        <v>0.5861358957</v>
      </c>
    </row>
    <row r="90" ht="12.75" customHeight="1">
      <c r="A90" s="7">
        <v>54.0</v>
      </c>
      <c r="B90" s="7" t="s">
        <v>687</v>
      </c>
      <c r="C90" s="7" t="s">
        <v>688</v>
      </c>
      <c r="D90" s="7" t="s">
        <v>170</v>
      </c>
      <c r="E90" s="7" t="s">
        <v>163</v>
      </c>
      <c r="F90" s="7" t="s">
        <v>163</v>
      </c>
      <c r="G90" s="7">
        <v>76.0</v>
      </c>
      <c r="H90" s="7">
        <v>212.0</v>
      </c>
      <c r="I90" s="7" t="s">
        <v>145</v>
      </c>
      <c r="J90" s="7">
        <v>2010.0</v>
      </c>
      <c r="K90" s="7">
        <v>2.0</v>
      </c>
      <c r="L90" s="7">
        <v>39.0</v>
      </c>
      <c r="M90" s="8" t="s">
        <v>146</v>
      </c>
      <c r="N90" s="8">
        <f t="shared" si="1"/>
        <v>23</v>
      </c>
      <c r="O90" s="7" t="s">
        <v>689</v>
      </c>
      <c r="P90" s="7" t="s">
        <v>690</v>
      </c>
      <c r="Q90" s="8" t="s">
        <v>447</v>
      </c>
      <c r="R90" s="7" t="s">
        <v>447</v>
      </c>
      <c r="S90" s="9" t="s">
        <v>183</v>
      </c>
      <c r="T90" s="9">
        <v>3.0</v>
      </c>
      <c r="U90" s="9" t="s">
        <v>138</v>
      </c>
      <c r="V90" s="9" t="s">
        <v>138</v>
      </c>
      <c r="W90" s="7">
        <v>3.0</v>
      </c>
      <c r="X90" s="7">
        <v>0.0</v>
      </c>
      <c r="Y90" s="7">
        <v>0.0</v>
      </c>
      <c r="Z90" s="7">
        <v>0.0</v>
      </c>
      <c r="AA90" s="7">
        <v>0.0</v>
      </c>
      <c r="AB90" s="7">
        <v>-1.0</v>
      </c>
      <c r="AC90" s="7">
        <v>2.0</v>
      </c>
      <c r="AD90" s="7">
        <v>0.0</v>
      </c>
      <c r="AE90" s="7">
        <v>0.0</v>
      </c>
      <c r="AF90" s="10">
        <f t="shared" si="2"/>
        <v>0</v>
      </c>
      <c r="AG90" s="10">
        <f t="shared" si="3"/>
        <v>0</v>
      </c>
      <c r="AH90" s="7">
        <v>1209.0</v>
      </c>
      <c r="AI90" s="11">
        <f t="shared" si="4"/>
        <v>6.716666667</v>
      </c>
      <c r="AJ90" s="7">
        <v>34.0</v>
      </c>
      <c r="AK90" s="11">
        <f t="shared" si="5"/>
        <v>11.33333333</v>
      </c>
      <c r="AL90" s="11">
        <f t="shared" si="6"/>
        <v>35.55882353</v>
      </c>
      <c r="AM90" s="12">
        <v>0.0</v>
      </c>
      <c r="AN90" s="11">
        <f t="shared" si="7"/>
        <v>0</v>
      </c>
      <c r="AO90" s="10" t="s">
        <v>151</v>
      </c>
      <c r="AP90" s="10" t="s">
        <v>151</v>
      </c>
      <c r="AQ90" s="10" t="s">
        <v>151</v>
      </c>
      <c r="AR90" s="7">
        <v>0.0</v>
      </c>
      <c r="AS90" s="7">
        <v>0.0</v>
      </c>
      <c r="AT90" s="13">
        <f t="shared" si="8"/>
        <v>0</v>
      </c>
      <c r="AU90" s="8"/>
      <c r="AV90" s="8"/>
      <c r="AW90" s="8"/>
      <c r="AX90" s="8">
        <v>0.0</v>
      </c>
      <c r="AY90" s="8"/>
      <c r="AZ90" s="8">
        <v>0.0</v>
      </c>
      <c r="BA90" s="7">
        <v>3.0</v>
      </c>
      <c r="BB90" s="7">
        <v>2.0</v>
      </c>
      <c r="BC90" s="7">
        <v>0.0</v>
      </c>
      <c r="BD90" s="7">
        <v>0.0</v>
      </c>
      <c r="BE90" s="7">
        <v>0.0</v>
      </c>
      <c r="BF90" s="7">
        <v>0.0</v>
      </c>
      <c r="BG90" s="14">
        <f t="shared" si="9"/>
        <v>8.933002481</v>
      </c>
      <c r="BH90" s="11">
        <f t="shared" si="10"/>
        <v>5.955334988</v>
      </c>
      <c r="BI90" s="11">
        <f t="shared" si="11"/>
        <v>0</v>
      </c>
      <c r="BJ90" s="11">
        <f t="shared" si="12"/>
        <v>0</v>
      </c>
      <c r="BK90" s="11">
        <f t="shared" si="13"/>
        <v>0</v>
      </c>
      <c r="BL90" s="11">
        <f t="shared" si="14"/>
        <v>0</v>
      </c>
      <c r="BM90" s="7">
        <v>7.0</v>
      </c>
      <c r="BN90" s="7">
        <v>1.0</v>
      </c>
      <c r="BO90" s="7">
        <v>1.0</v>
      </c>
      <c r="BP90" s="7">
        <v>0.0</v>
      </c>
      <c r="BQ90" s="7">
        <v>0.0</v>
      </c>
      <c r="BR90" s="7">
        <v>0.0</v>
      </c>
      <c r="BS90" s="9">
        <f t="shared" si="15"/>
        <v>10</v>
      </c>
      <c r="BT90" s="14">
        <v>0.9645</v>
      </c>
      <c r="BW90" s="15" t="str">
        <f t="shared" si="16"/>
        <v> </v>
      </c>
      <c r="BY90" s="7">
        <v>0.0</v>
      </c>
      <c r="BZ90" s="7">
        <v>0.0</v>
      </c>
      <c r="CA90" s="7">
        <v>0.0</v>
      </c>
      <c r="CB90" s="7">
        <v>0.0</v>
      </c>
      <c r="CC90" s="7">
        <v>0.0</v>
      </c>
      <c r="CD90" s="7">
        <v>0.0</v>
      </c>
      <c r="CE90" s="7">
        <v>0.0</v>
      </c>
      <c r="CF90" s="7">
        <v>0.0</v>
      </c>
      <c r="CG90" s="7">
        <v>0.0</v>
      </c>
      <c r="CH90" s="7">
        <v>0.0</v>
      </c>
      <c r="CI90" s="7">
        <v>0.0</v>
      </c>
      <c r="CJ90" s="7">
        <v>0.0</v>
      </c>
      <c r="CK90" s="7">
        <v>0.0</v>
      </c>
      <c r="CL90" s="15">
        <f t="shared" si="17"/>
        <v>0</v>
      </c>
      <c r="CM90" s="7">
        <v>-0.1</v>
      </c>
      <c r="CN90" s="7">
        <v>0.0</v>
      </c>
      <c r="CO90" s="7">
        <v>-0.1</v>
      </c>
      <c r="CP90" s="16">
        <f t="shared" si="18"/>
        <v>-0.03333333333</v>
      </c>
      <c r="CQ90" s="16">
        <f t="shared" si="19"/>
        <v>-0.2977667494</v>
      </c>
      <c r="CR90" s="17">
        <v>3.0</v>
      </c>
      <c r="CS90" s="14">
        <v>0.4</v>
      </c>
      <c r="CT90" s="14">
        <v>0.4</v>
      </c>
      <c r="CU90" s="14">
        <v>-1.0</v>
      </c>
      <c r="CV90" s="14">
        <v>-0.2</v>
      </c>
      <c r="CW90" s="14">
        <v>0.0</v>
      </c>
      <c r="CX90" s="14">
        <v>0.0</v>
      </c>
      <c r="CY90" s="14">
        <v>-0.2</v>
      </c>
      <c r="CZ90" s="18">
        <f t="shared" si="20"/>
        <v>-0.06666666667</v>
      </c>
      <c r="DA90" s="18">
        <f t="shared" si="21"/>
        <v>-0.5955334988</v>
      </c>
      <c r="DB90" s="14">
        <v>35.0</v>
      </c>
      <c r="DC90" s="7">
        <v>0.0</v>
      </c>
      <c r="DD90" s="7">
        <v>0.0</v>
      </c>
      <c r="DE90" s="7">
        <v>0.0</v>
      </c>
      <c r="DF90" s="7">
        <v>0.0</v>
      </c>
      <c r="DG90" s="7">
        <v>0.0</v>
      </c>
      <c r="DH90" s="7">
        <v>0.0</v>
      </c>
      <c r="DI90" s="7">
        <v>0.0</v>
      </c>
      <c r="DJ90" s="7">
        <v>0.0</v>
      </c>
      <c r="DK90" s="7">
        <v>0.0</v>
      </c>
      <c r="DL90" s="7">
        <v>0.0</v>
      </c>
      <c r="DM90" s="7">
        <v>2.0</v>
      </c>
      <c r="DN90" s="9">
        <v>0.0</v>
      </c>
      <c r="DO90" s="9">
        <v>0.0</v>
      </c>
      <c r="DP90" s="9">
        <v>0.0</v>
      </c>
      <c r="DQ90" s="8">
        <v>10.0</v>
      </c>
      <c r="DR90" s="8">
        <v>0.0</v>
      </c>
      <c r="DS90" s="8"/>
      <c r="DT90" s="19">
        <v>0.6000000000000001</v>
      </c>
      <c r="DU90" s="8">
        <v>0.6000000000000001</v>
      </c>
      <c r="DV90" s="8">
        <v>0.032</v>
      </c>
      <c r="DW90" s="8">
        <v>0.0</v>
      </c>
      <c r="DX90" s="8">
        <v>0.0</v>
      </c>
      <c r="DY90" s="14">
        <f t="shared" si="22"/>
        <v>-0.2051704415</v>
      </c>
    </row>
    <row r="91" ht="12.75" customHeight="1">
      <c r="A91" s="7">
        <v>65.0</v>
      </c>
      <c r="B91" s="7" t="s">
        <v>691</v>
      </c>
      <c r="C91" s="7" t="s">
        <v>692</v>
      </c>
      <c r="E91" s="7" t="s">
        <v>693</v>
      </c>
      <c r="F91" s="7" t="s">
        <v>189</v>
      </c>
      <c r="G91" s="7">
        <v>75.0</v>
      </c>
      <c r="H91" s="7">
        <v>198.0</v>
      </c>
      <c r="I91" s="7" t="s">
        <v>133</v>
      </c>
      <c r="J91" s="7">
        <v>2013.0</v>
      </c>
      <c r="K91" s="7">
        <v>1.0</v>
      </c>
      <c r="L91" s="7">
        <v>23.0</v>
      </c>
      <c r="M91" s="8"/>
      <c r="N91" s="8">
        <f t="shared" si="1"/>
        <v>20</v>
      </c>
      <c r="O91" s="7" t="s">
        <v>421</v>
      </c>
      <c r="P91" s="7" t="s">
        <v>694</v>
      </c>
      <c r="Q91" s="8" t="s">
        <v>173</v>
      </c>
      <c r="R91" s="7" t="s">
        <v>173</v>
      </c>
      <c r="S91" s="9" t="s">
        <v>167</v>
      </c>
      <c r="T91" s="9">
        <v>79.0</v>
      </c>
      <c r="U91" s="9" t="s">
        <v>138</v>
      </c>
      <c r="V91" s="9" t="s">
        <v>138</v>
      </c>
      <c r="W91" s="7">
        <v>79.0</v>
      </c>
      <c r="X91" s="7">
        <v>17.0</v>
      </c>
      <c r="Y91" s="7">
        <v>21.0</v>
      </c>
      <c r="Z91" s="7">
        <v>8.0</v>
      </c>
      <c r="AA91" s="7">
        <v>38.0</v>
      </c>
      <c r="AB91" s="7">
        <v>4.0</v>
      </c>
      <c r="AC91" s="7">
        <v>126.0</v>
      </c>
      <c r="AD91" s="7">
        <v>50.0</v>
      </c>
      <c r="AE91" s="7">
        <v>62.0</v>
      </c>
      <c r="AF91" s="10">
        <f t="shared" si="2"/>
        <v>0.1349206349</v>
      </c>
      <c r="AG91" s="10">
        <f t="shared" si="3"/>
        <v>0.07142857143</v>
      </c>
      <c r="AH91" s="7">
        <v>61736.0</v>
      </c>
      <c r="AI91" s="11">
        <f t="shared" si="4"/>
        <v>13.02447257</v>
      </c>
      <c r="AJ91" s="7">
        <v>1292.0</v>
      </c>
      <c r="AK91" s="11">
        <f t="shared" si="5"/>
        <v>16.35443038</v>
      </c>
      <c r="AL91" s="11">
        <f t="shared" si="6"/>
        <v>47.78328173</v>
      </c>
      <c r="AM91" s="12">
        <v>75.0</v>
      </c>
      <c r="AN91" s="11">
        <f t="shared" si="7"/>
        <v>4.37346119</v>
      </c>
      <c r="AO91" s="10" t="s">
        <v>695</v>
      </c>
      <c r="AP91" s="10" t="s">
        <v>696</v>
      </c>
      <c r="AQ91" s="10" t="s">
        <v>697</v>
      </c>
      <c r="AR91" s="7">
        <v>17.0</v>
      </c>
      <c r="AS91" s="7">
        <v>20.0</v>
      </c>
      <c r="AT91" s="13">
        <f t="shared" si="8"/>
        <v>0.4594594595</v>
      </c>
      <c r="AU91" s="8"/>
      <c r="AV91" s="8"/>
      <c r="AW91" s="8">
        <v>26.0</v>
      </c>
      <c r="AX91" s="8">
        <v>11.0</v>
      </c>
      <c r="AY91" s="8">
        <v>11.0</v>
      </c>
      <c r="AZ91" s="8">
        <v>6.0</v>
      </c>
      <c r="BA91" s="7">
        <v>93.0</v>
      </c>
      <c r="BB91" s="7">
        <v>37.0</v>
      </c>
      <c r="BC91" s="7">
        <v>24.0</v>
      </c>
      <c r="BD91" s="7">
        <v>50.0</v>
      </c>
      <c r="BE91" s="7">
        <v>30.0</v>
      </c>
      <c r="BF91" s="7">
        <v>34.0</v>
      </c>
      <c r="BG91" s="14">
        <f t="shared" si="9"/>
        <v>5.423091875</v>
      </c>
      <c r="BH91" s="11">
        <f t="shared" si="10"/>
        <v>2.157574187</v>
      </c>
      <c r="BI91" s="11">
        <f t="shared" si="11"/>
        <v>1.399507581</v>
      </c>
      <c r="BJ91" s="11">
        <f t="shared" si="12"/>
        <v>2.915640793</v>
      </c>
      <c r="BK91" s="11">
        <f t="shared" si="13"/>
        <v>1.749384476</v>
      </c>
      <c r="BL91" s="11">
        <f t="shared" si="14"/>
        <v>1.982635739</v>
      </c>
      <c r="BM91" s="7">
        <v>12.0</v>
      </c>
      <c r="BN91" s="7">
        <v>6.0</v>
      </c>
      <c r="BO91" s="7">
        <v>0.0</v>
      </c>
      <c r="BP91" s="7">
        <v>0.0</v>
      </c>
      <c r="BQ91" s="7">
        <v>0.0</v>
      </c>
      <c r="BR91" s="7">
        <v>0.0</v>
      </c>
      <c r="BS91" s="9">
        <f t="shared" si="15"/>
        <v>73</v>
      </c>
      <c r="BT91" s="14">
        <v>1.6551</v>
      </c>
      <c r="BW91" s="15" t="str">
        <f t="shared" si="16"/>
        <v> </v>
      </c>
      <c r="BY91" s="7">
        <v>2.0</v>
      </c>
      <c r="BZ91" s="7">
        <v>0.0</v>
      </c>
      <c r="CA91" s="7">
        <v>1.0</v>
      </c>
      <c r="CB91" s="7">
        <v>0.0</v>
      </c>
      <c r="CC91" s="7">
        <v>0.0</v>
      </c>
      <c r="CD91" s="7">
        <v>1.0</v>
      </c>
      <c r="CE91" s="7">
        <v>0.0</v>
      </c>
      <c r="CF91" s="7">
        <v>2.0</v>
      </c>
      <c r="CG91" s="7">
        <v>2.0</v>
      </c>
      <c r="CH91" s="7">
        <v>0.0</v>
      </c>
      <c r="CI91" s="7">
        <v>12.0</v>
      </c>
      <c r="CJ91" s="7">
        <v>0.0</v>
      </c>
      <c r="CK91" s="7">
        <v>0.0</v>
      </c>
      <c r="CL91" s="15">
        <f t="shared" si="17"/>
        <v>0</v>
      </c>
      <c r="CM91" s="7">
        <v>3.3</v>
      </c>
      <c r="CN91" s="7">
        <v>1.2</v>
      </c>
      <c r="CO91" s="7">
        <v>4.6</v>
      </c>
      <c r="CP91" s="16">
        <f t="shared" si="18"/>
        <v>0.0582278481</v>
      </c>
      <c r="CQ91" s="16">
        <f t="shared" si="19"/>
        <v>0.268238953</v>
      </c>
      <c r="CR91" s="17">
        <v>2.0</v>
      </c>
      <c r="CS91" s="14">
        <v>23.5</v>
      </c>
      <c r="CT91" s="14">
        <v>21.5</v>
      </c>
      <c r="CU91" s="14">
        <v>-6.1</v>
      </c>
      <c r="CV91" s="14">
        <v>5.8</v>
      </c>
      <c r="CW91" s="14">
        <v>1.4</v>
      </c>
      <c r="CX91" s="14">
        <v>0.0</v>
      </c>
      <c r="CY91" s="14">
        <v>7.3</v>
      </c>
      <c r="CZ91" s="18">
        <f t="shared" si="20"/>
        <v>0.09240506329</v>
      </c>
      <c r="DA91" s="18">
        <f t="shared" si="21"/>
        <v>0.4256835558</v>
      </c>
      <c r="DB91" s="14">
        <v>27.873</v>
      </c>
      <c r="DC91" s="7">
        <v>3.0</v>
      </c>
      <c r="DD91" s="7">
        <v>3.0</v>
      </c>
      <c r="DE91" s="7">
        <v>8.0</v>
      </c>
      <c r="DF91" s="7">
        <v>36.0</v>
      </c>
      <c r="DG91" s="7">
        <v>4.0</v>
      </c>
      <c r="DH91" s="7">
        <v>2.0</v>
      </c>
      <c r="DI91" s="7">
        <v>1.0</v>
      </c>
      <c r="DJ91" s="7">
        <v>20.0</v>
      </c>
      <c r="DK91" s="7">
        <v>8.0</v>
      </c>
      <c r="DL91" s="7">
        <v>0.0</v>
      </c>
      <c r="DM91" s="7">
        <v>91.0</v>
      </c>
      <c r="DN91" s="9">
        <v>0.0</v>
      </c>
      <c r="DO91" s="9">
        <v>2.0</v>
      </c>
      <c r="DP91" s="9">
        <v>0.0</v>
      </c>
      <c r="DQ91" s="8">
        <v>186.0</v>
      </c>
      <c r="DR91" s="8">
        <v>0.0</v>
      </c>
      <c r="DS91" s="8"/>
      <c r="DT91" s="19">
        <v>0.925</v>
      </c>
      <c r="DU91" s="8">
        <v>0.925</v>
      </c>
      <c r="DV91" s="8">
        <v>0.894</v>
      </c>
      <c r="DW91" s="8">
        <v>0.0</v>
      </c>
      <c r="DX91" s="8">
        <v>0.0</v>
      </c>
      <c r="DY91" s="14">
        <f t="shared" si="22"/>
        <v>6.568085106</v>
      </c>
    </row>
    <row r="92" ht="12.75" customHeight="1">
      <c r="A92" s="7">
        <v>6.0</v>
      </c>
      <c r="B92" s="7" t="s">
        <v>698</v>
      </c>
      <c r="C92" s="7" t="s">
        <v>699</v>
      </c>
      <c r="E92" s="7" t="s">
        <v>219</v>
      </c>
      <c r="F92" s="7" t="s">
        <v>219</v>
      </c>
      <c r="G92" s="7">
        <v>73.0</v>
      </c>
      <c r="H92" s="7">
        <v>180.0</v>
      </c>
      <c r="I92" s="7" t="s">
        <v>133</v>
      </c>
      <c r="J92" s="7">
        <v>2010.0</v>
      </c>
      <c r="K92" s="7">
        <v>1.0</v>
      </c>
      <c r="L92" s="7">
        <v>8.0</v>
      </c>
      <c r="M92" s="8"/>
      <c r="N92" s="8">
        <f t="shared" si="1"/>
        <v>24</v>
      </c>
      <c r="O92" s="7" t="s">
        <v>700</v>
      </c>
      <c r="P92" s="7" t="s">
        <v>701</v>
      </c>
      <c r="Q92" s="8" t="s">
        <v>246</v>
      </c>
      <c r="R92" s="7" t="s">
        <v>246</v>
      </c>
      <c r="S92" s="9" t="s">
        <v>275</v>
      </c>
      <c r="T92" s="9">
        <v>80.0</v>
      </c>
      <c r="U92" s="9" t="s">
        <v>138</v>
      </c>
      <c r="V92" s="9" t="s">
        <v>138</v>
      </c>
      <c r="W92" s="7">
        <v>81.0</v>
      </c>
      <c r="X92" s="7">
        <v>7.0</v>
      </c>
      <c r="Y92" s="7">
        <v>14.0</v>
      </c>
      <c r="Z92" s="7">
        <v>6.0</v>
      </c>
      <c r="AA92" s="7">
        <v>21.0</v>
      </c>
      <c r="AB92" s="7">
        <v>-11.0</v>
      </c>
      <c r="AC92" s="7">
        <v>102.0</v>
      </c>
      <c r="AD92" s="7">
        <v>51.0</v>
      </c>
      <c r="AE92" s="7">
        <v>51.0</v>
      </c>
      <c r="AF92" s="10">
        <f t="shared" si="2"/>
        <v>0.06862745098</v>
      </c>
      <c r="AG92" s="10">
        <f t="shared" si="3"/>
        <v>0.03431372549</v>
      </c>
      <c r="AH92" s="7">
        <v>78599.0</v>
      </c>
      <c r="AI92" s="11">
        <f t="shared" si="4"/>
        <v>16.17263374</v>
      </c>
      <c r="AJ92" s="7">
        <v>1751.0</v>
      </c>
      <c r="AK92" s="11">
        <f t="shared" si="5"/>
        <v>21.61728395</v>
      </c>
      <c r="AL92" s="11">
        <f t="shared" si="6"/>
        <v>44.88806396</v>
      </c>
      <c r="AM92" s="12">
        <v>107.0</v>
      </c>
      <c r="AN92" s="11">
        <f t="shared" si="7"/>
        <v>4.90082571</v>
      </c>
      <c r="AO92" s="10" t="s">
        <v>605</v>
      </c>
      <c r="AP92" s="10" t="s">
        <v>702</v>
      </c>
      <c r="AQ92" s="10" t="s">
        <v>703</v>
      </c>
      <c r="AR92" s="7">
        <v>205.0</v>
      </c>
      <c r="AS92" s="7">
        <v>307.0</v>
      </c>
      <c r="AT92" s="13">
        <f t="shared" si="8"/>
        <v>0.400390625</v>
      </c>
      <c r="AU92" s="9">
        <v>5.0</v>
      </c>
      <c r="AV92" s="9">
        <v>1.0</v>
      </c>
      <c r="AW92" s="9">
        <v>306.0</v>
      </c>
      <c r="AX92" s="9">
        <v>131.0</v>
      </c>
      <c r="AY92" s="9">
        <v>206.0</v>
      </c>
      <c r="AZ92" s="9">
        <v>74.0</v>
      </c>
      <c r="BA92" s="7">
        <v>87.0</v>
      </c>
      <c r="BB92" s="7">
        <v>125.0</v>
      </c>
      <c r="BC92" s="7">
        <v>35.0</v>
      </c>
      <c r="BD92" s="7">
        <v>51.0</v>
      </c>
      <c r="BE92" s="7">
        <v>48.0</v>
      </c>
      <c r="BF92" s="7">
        <v>36.0</v>
      </c>
      <c r="BG92" s="14">
        <f t="shared" si="9"/>
        <v>3.984783521</v>
      </c>
      <c r="BH92" s="11">
        <f t="shared" si="10"/>
        <v>5.72526368</v>
      </c>
      <c r="BI92" s="11">
        <f t="shared" si="11"/>
        <v>1.60307383</v>
      </c>
      <c r="BJ92" s="11">
        <f t="shared" si="12"/>
        <v>2.335907582</v>
      </c>
      <c r="BK92" s="11">
        <f t="shared" si="13"/>
        <v>2.198501253</v>
      </c>
      <c r="BL92" s="11">
        <f t="shared" si="14"/>
        <v>1.64887594</v>
      </c>
      <c r="BM92" s="7">
        <v>32.0</v>
      </c>
      <c r="BN92" s="7">
        <v>16.0</v>
      </c>
      <c r="BO92" s="7">
        <v>0.0</v>
      </c>
      <c r="BP92" s="7">
        <v>0.0</v>
      </c>
      <c r="BQ92" s="7">
        <v>0.0</v>
      </c>
      <c r="BR92" s="7">
        <v>0.0</v>
      </c>
      <c r="BS92" s="9">
        <f t="shared" si="15"/>
        <v>192</v>
      </c>
      <c r="BT92" s="14">
        <v>2.1845</v>
      </c>
      <c r="BW92" s="15" t="str">
        <f t="shared" si="16"/>
        <v> </v>
      </c>
      <c r="BY92" s="7">
        <v>0.0</v>
      </c>
      <c r="BZ92" s="7">
        <v>0.0</v>
      </c>
      <c r="CA92" s="7">
        <v>2.0</v>
      </c>
      <c r="CB92" s="7">
        <v>2.0</v>
      </c>
      <c r="CC92" s="7">
        <v>2.0</v>
      </c>
      <c r="CD92" s="7">
        <v>0.0</v>
      </c>
      <c r="CE92" s="7">
        <v>0.0</v>
      </c>
      <c r="CF92" s="7">
        <v>1.0</v>
      </c>
      <c r="CG92" s="7">
        <v>0.0</v>
      </c>
      <c r="CH92" s="7">
        <v>0.0</v>
      </c>
      <c r="CI92" s="7">
        <v>4.0</v>
      </c>
      <c r="CJ92" s="7">
        <v>0.0</v>
      </c>
      <c r="CK92" s="7">
        <v>0.0</v>
      </c>
      <c r="CL92" s="15">
        <f t="shared" si="17"/>
        <v>0</v>
      </c>
      <c r="CM92" s="7">
        <v>-0.5</v>
      </c>
      <c r="CN92" s="7">
        <v>0.9</v>
      </c>
      <c r="CO92" s="7">
        <v>0.4</v>
      </c>
      <c r="CP92" s="16">
        <f t="shared" si="18"/>
        <v>0.004938271605</v>
      </c>
      <c r="CQ92" s="16">
        <f t="shared" si="19"/>
        <v>0.01832084378</v>
      </c>
      <c r="CR92" s="17">
        <v>4.0</v>
      </c>
      <c r="CS92" s="14">
        <v>20.3</v>
      </c>
      <c r="CT92" s="14">
        <v>23.2</v>
      </c>
      <c r="CU92" s="14">
        <v>-10.3</v>
      </c>
      <c r="CV92" s="14">
        <v>-0.4</v>
      </c>
      <c r="CW92" s="14">
        <v>1.6</v>
      </c>
      <c r="CX92" s="14">
        <v>0.0</v>
      </c>
      <c r="CY92" s="14">
        <v>1.3</v>
      </c>
      <c r="CZ92" s="18">
        <f t="shared" si="20"/>
        <v>0.01604938272</v>
      </c>
      <c r="DA92" s="18">
        <f t="shared" si="21"/>
        <v>0.05954274227</v>
      </c>
      <c r="DB92" s="14">
        <v>31.852899999999998</v>
      </c>
      <c r="DC92" s="7">
        <v>0.0</v>
      </c>
      <c r="DD92" s="7">
        <v>2.0</v>
      </c>
      <c r="DE92" s="7">
        <v>8.0</v>
      </c>
      <c r="DF92" s="7">
        <v>41.0</v>
      </c>
      <c r="DG92" s="7">
        <v>10.0</v>
      </c>
      <c r="DH92" s="7">
        <v>2.0</v>
      </c>
      <c r="DI92" s="7">
        <v>7.0</v>
      </c>
      <c r="DJ92" s="7">
        <v>15.0</v>
      </c>
      <c r="DK92" s="7">
        <v>5.0</v>
      </c>
      <c r="DL92" s="7">
        <v>0.0</v>
      </c>
      <c r="DM92" s="7">
        <v>63.0</v>
      </c>
      <c r="DN92" s="9">
        <v>1.0</v>
      </c>
      <c r="DO92" s="9">
        <v>0.0</v>
      </c>
      <c r="DP92" s="9">
        <v>3.0</v>
      </c>
      <c r="DQ92" s="8">
        <v>186.0</v>
      </c>
      <c r="DR92" s="8">
        <v>1.0</v>
      </c>
      <c r="DS92" s="8" t="s">
        <v>429</v>
      </c>
      <c r="DT92" s="19">
        <v>1.5</v>
      </c>
      <c r="DU92" s="8">
        <v>1.55</v>
      </c>
      <c r="DV92" s="8">
        <v>1.55</v>
      </c>
      <c r="DW92" s="8">
        <v>19.0</v>
      </c>
      <c r="DX92" s="8">
        <v>0.0</v>
      </c>
      <c r="DY92" s="14">
        <f t="shared" si="22"/>
        <v>-0.8276595745</v>
      </c>
    </row>
    <row r="93" ht="12.75" customHeight="1">
      <c r="A93" s="7">
        <v>88.0</v>
      </c>
      <c r="B93" s="7" t="s">
        <v>704</v>
      </c>
      <c r="C93" s="7" t="s">
        <v>332</v>
      </c>
      <c r="D93" s="7" t="s">
        <v>162</v>
      </c>
      <c r="E93" s="7" t="s">
        <v>163</v>
      </c>
      <c r="F93" s="7" t="s">
        <v>163</v>
      </c>
      <c r="G93" s="7">
        <v>77.0</v>
      </c>
      <c r="H93" s="7">
        <v>230.0</v>
      </c>
      <c r="I93" s="7" t="s">
        <v>145</v>
      </c>
      <c r="J93" s="7">
        <v>2003.0</v>
      </c>
      <c r="K93" s="7">
        <v>1.0</v>
      </c>
      <c r="L93" s="7">
        <v>20.0</v>
      </c>
      <c r="M93" s="8"/>
      <c r="N93" s="8">
        <f t="shared" si="1"/>
        <v>30</v>
      </c>
      <c r="O93" s="7" t="s">
        <v>705</v>
      </c>
      <c r="P93" s="7" t="s">
        <v>706</v>
      </c>
      <c r="Q93" s="8" t="s">
        <v>628</v>
      </c>
      <c r="R93" s="7" t="s">
        <v>628</v>
      </c>
      <c r="S93" s="9" t="s">
        <v>707</v>
      </c>
      <c r="T93" s="9">
        <v>82.0</v>
      </c>
      <c r="U93" s="9" t="s">
        <v>138</v>
      </c>
      <c r="V93" s="9" t="s">
        <v>138</v>
      </c>
      <c r="W93" s="7">
        <v>82.0</v>
      </c>
      <c r="X93" s="7">
        <v>27.0</v>
      </c>
      <c r="Y93" s="7">
        <v>48.0</v>
      </c>
      <c r="Z93" s="7">
        <v>25.0</v>
      </c>
      <c r="AA93" s="7">
        <v>75.0</v>
      </c>
      <c r="AB93" s="7">
        <v>-5.0</v>
      </c>
      <c r="AC93" s="7">
        <v>353.0</v>
      </c>
      <c r="AD93" s="7">
        <v>145.0</v>
      </c>
      <c r="AE93" s="7">
        <v>252.0</v>
      </c>
      <c r="AF93" s="10">
        <f t="shared" si="2"/>
        <v>0.07648725212</v>
      </c>
      <c r="AG93" s="10">
        <f t="shared" si="3"/>
        <v>0.036</v>
      </c>
      <c r="AH93" s="7">
        <v>127251.0</v>
      </c>
      <c r="AI93" s="11">
        <f t="shared" si="4"/>
        <v>25.86402439</v>
      </c>
      <c r="AJ93" s="7">
        <v>2252.0</v>
      </c>
      <c r="AK93" s="11">
        <f t="shared" si="5"/>
        <v>27.46341463</v>
      </c>
      <c r="AL93" s="11">
        <f t="shared" si="6"/>
        <v>56.50577265</v>
      </c>
      <c r="AM93" s="12">
        <v>204.0</v>
      </c>
      <c r="AN93" s="11">
        <f t="shared" si="7"/>
        <v>5.771270953</v>
      </c>
      <c r="AO93" s="10" t="s">
        <v>708</v>
      </c>
      <c r="AP93" s="10" t="s">
        <v>318</v>
      </c>
      <c r="AQ93" s="10" t="s">
        <v>709</v>
      </c>
      <c r="AR93" s="7">
        <v>1.0</v>
      </c>
      <c r="AS93" s="7">
        <v>0.0</v>
      </c>
      <c r="AT93" s="13">
        <f t="shared" si="8"/>
        <v>1</v>
      </c>
      <c r="AU93" s="8"/>
      <c r="AV93" s="8"/>
      <c r="AW93" s="8"/>
      <c r="AX93" s="8">
        <v>0.0</v>
      </c>
      <c r="AY93" s="8">
        <v>1.0</v>
      </c>
      <c r="AZ93" s="8">
        <v>1.0</v>
      </c>
      <c r="BA93" s="7">
        <v>91.0</v>
      </c>
      <c r="BB93" s="7">
        <v>101.0</v>
      </c>
      <c r="BC93" s="7">
        <v>145.0</v>
      </c>
      <c r="BD93" s="7">
        <v>145.0</v>
      </c>
      <c r="BE93" s="7">
        <v>102.0</v>
      </c>
      <c r="BF93" s="7">
        <v>53.0</v>
      </c>
      <c r="BG93" s="14">
        <f t="shared" si="9"/>
        <v>2.574439494</v>
      </c>
      <c r="BH93" s="11">
        <f t="shared" si="10"/>
        <v>2.857344932</v>
      </c>
      <c r="BI93" s="11">
        <f t="shared" si="11"/>
        <v>4.102128863</v>
      </c>
      <c r="BJ93" s="11">
        <f t="shared" si="12"/>
        <v>4.102128863</v>
      </c>
      <c r="BK93" s="11">
        <f t="shared" si="13"/>
        <v>2.885635476</v>
      </c>
      <c r="BL93" s="11">
        <f t="shared" si="14"/>
        <v>1.499398826</v>
      </c>
      <c r="BM93" s="7">
        <v>53.0</v>
      </c>
      <c r="BN93" s="7">
        <v>24.0</v>
      </c>
      <c r="BO93" s="7">
        <v>1.0</v>
      </c>
      <c r="BP93" s="7">
        <v>0.0</v>
      </c>
      <c r="BQ93" s="7">
        <v>0.0</v>
      </c>
      <c r="BR93" s="7">
        <v>0.0</v>
      </c>
      <c r="BS93" s="9">
        <f t="shared" si="15"/>
        <v>300</v>
      </c>
      <c r="BT93" s="14">
        <v>-2.3286</v>
      </c>
      <c r="BU93" s="7">
        <v>1.0</v>
      </c>
      <c r="BV93" s="7">
        <v>1.0</v>
      </c>
      <c r="BW93" s="15">
        <f t="shared" si="16"/>
        <v>1</v>
      </c>
      <c r="BX93" s="7">
        <v>1.0</v>
      </c>
      <c r="BY93" s="7">
        <v>4.0</v>
      </c>
      <c r="BZ93" s="7">
        <v>1.0</v>
      </c>
      <c r="CA93" s="7">
        <v>4.0</v>
      </c>
      <c r="CB93" s="7">
        <v>2.0</v>
      </c>
      <c r="CC93" s="7">
        <v>0.0</v>
      </c>
      <c r="CD93" s="7">
        <v>0.0</v>
      </c>
      <c r="CE93" s="7">
        <v>4.0</v>
      </c>
      <c r="CF93" s="7">
        <v>12.0</v>
      </c>
      <c r="CG93" s="7">
        <v>0.0</v>
      </c>
      <c r="CH93" s="7">
        <v>1.0</v>
      </c>
      <c r="CI93" s="7">
        <v>10.0</v>
      </c>
      <c r="CJ93" s="7">
        <v>0.0</v>
      </c>
      <c r="CK93" s="7">
        <v>0.0</v>
      </c>
      <c r="CL93" s="15">
        <f t="shared" si="17"/>
        <v>0</v>
      </c>
      <c r="CM93" s="7">
        <v>8.8</v>
      </c>
      <c r="CN93" s="7">
        <v>4.1</v>
      </c>
      <c r="CO93" s="7">
        <v>12.9</v>
      </c>
      <c r="CP93" s="16">
        <f t="shared" si="18"/>
        <v>0.1573170732</v>
      </c>
      <c r="CQ93" s="16">
        <f t="shared" si="19"/>
        <v>0.3649480161</v>
      </c>
      <c r="CR93" s="17">
        <v>5.0</v>
      </c>
      <c r="CS93" s="14">
        <v>54.3</v>
      </c>
      <c r="CT93" s="14">
        <v>46.3</v>
      </c>
      <c r="CU93" s="14">
        <v>-5.2</v>
      </c>
      <c r="CV93" s="14">
        <v>18.1</v>
      </c>
      <c r="CW93" s="14">
        <v>4.9</v>
      </c>
      <c r="CX93" s="14">
        <v>0.5</v>
      </c>
      <c r="CY93" s="14">
        <v>23.5</v>
      </c>
      <c r="CZ93" s="18">
        <f t="shared" si="20"/>
        <v>0.2865853659</v>
      </c>
      <c r="DA93" s="18">
        <f t="shared" si="21"/>
        <v>0.6648277813</v>
      </c>
      <c r="DB93" s="14">
        <v>50.4164</v>
      </c>
      <c r="DC93" s="7">
        <v>0.0</v>
      </c>
      <c r="DD93" s="7">
        <v>4.0</v>
      </c>
      <c r="DE93" s="7">
        <v>21.0</v>
      </c>
      <c r="DF93" s="7">
        <v>120.0</v>
      </c>
      <c r="DG93" s="7">
        <v>9.0</v>
      </c>
      <c r="DH93" s="7">
        <v>1.0</v>
      </c>
      <c r="DI93" s="7">
        <v>125.0</v>
      </c>
      <c r="DJ93" s="7">
        <v>79.0</v>
      </c>
      <c r="DK93" s="7">
        <v>1.0</v>
      </c>
      <c r="DL93" s="7">
        <v>1.0</v>
      </c>
      <c r="DM93" s="7">
        <v>137.0</v>
      </c>
      <c r="DN93" s="9">
        <v>7.0</v>
      </c>
      <c r="DO93" s="9">
        <v>4.0</v>
      </c>
      <c r="DP93" s="9">
        <v>6.0</v>
      </c>
      <c r="DQ93" s="8">
        <v>186.0</v>
      </c>
      <c r="DR93" s="8">
        <v>0.0</v>
      </c>
      <c r="DS93" s="8"/>
      <c r="DT93" s="19">
        <v>5.76</v>
      </c>
      <c r="DU93" s="8">
        <v>5.76</v>
      </c>
      <c r="DV93" s="8">
        <v>5.76</v>
      </c>
      <c r="DW93" s="8">
        <v>0.0</v>
      </c>
      <c r="DX93" s="8">
        <v>0.0</v>
      </c>
      <c r="DY93" s="14">
        <f t="shared" si="22"/>
        <v>12.41489362</v>
      </c>
    </row>
    <row r="94" ht="12.75" customHeight="1">
      <c r="A94" s="7">
        <v>14.0</v>
      </c>
      <c r="B94" s="7" t="s">
        <v>710</v>
      </c>
      <c r="C94" s="7" t="s">
        <v>711</v>
      </c>
      <c r="D94" s="7" t="s">
        <v>315</v>
      </c>
      <c r="E94" s="7" t="s">
        <v>163</v>
      </c>
      <c r="F94" s="7" t="s">
        <v>163</v>
      </c>
      <c r="G94" s="7">
        <v>73.0</v>
      </c>
      <c r="H94" s="7">
        <v>188.0</v>
      </c>
      <c r="I94" s="7" t="s">
        <v>133</v>
      </c>
      <c r="M94" s="8"/>
      <c r="N94" s="8">
        <f t="shared" si="1"/>
        <v>34</v>
      </c>
      <c r="O94" s="7" t="s">
        <v>712</v>
      </c>
      <c r="P94" s="7" t="s">
        <v>713</v>
      </c>
      <c r="Q94" s="8" t="s">
        <v>297</v>
      </c>
      <c r="R94" s="7" t="s">
        <v>297</v>
      </c>
      <c r="S94" s="9" t="s">
        <v>183</v>
      </c>
      <c r="T94" s="9">
        <v>79.0</v>
      </c>
      <c r="U94" s="9" t="s">
        <v>138</v>
      </c>
      <c r="V94" s="9" t="s">
        <v>138</v>
      </c>
      <c r="W94" s="7">
        <v>79.0</v>
      </c>
      <c r="X94" s="7">
        <v>9.0</v>
      </c>
      <c r="Y94" s="7">
        <v>13.0</v>
      </c>
      <c r="Z94" s="7">
        <v>7.0</v>
      </c>
      <c r="AA94" s="7">
        <v>22.0</v>
      </c>
      <c r="AB94" s="7">
        <v>-13.0</v>
      </c>
      <c r="AC94" s="7">
        <v>135.0</v>
      </c>
      <c r="AD94" s="7">
        <v>49.0</v>
      </c>
      <c r="AE94" s="7">
        <v>37.0</v>
      </c>
      <c r="AF94" s="10">
        <f t="shared" si="2"/>
        <v>0.06666666667</v>
      </c>
      <c r="AG94" s="10">
        <f t="shared" si="3"/>
        <v>0.0407239819</v>
      </c>
      <c r="AH94" s="7">
        <v>71905.0</v>
      </c>
      <c r="AI94" s="11">
        <f t="shared" si="4"/>
        <v>15.16983122</v>
      </c>
      <c r="AJ94" s="7">
        <v>1694.0</v>
      </c>
      <c r="AK94" s="11">
        <f t="shared" si="5"/>
        <v>21.44303797</v>
      </c>
      <c r="AL94" s="11">
        <f t="shared" si="6"/>
        <v>42.44687131</v>
      </c>
      <c r="AM94" s="12">
        <v>107.0</v>
      </c>
      <c r="AN94" s="11">
        <f t="shared" si="7"/>
        <v>5.357068354</v>
      </c>
      <c r="AO94" s="10" t="s">
        <v>714</v>
      </c>
      <c r="AP94" s="10" t="s">
        <v>715</v>
      </c>
      <c r="AQ94" s="10" t="s">
        <v>716</v>
      </c>
      <c r="AR94" s="7">
        <v>10.0</v>
      </c>
      <c r="AS94" s="7">
        <v>12.0</v>
      </c>
      <c r="AT94" s="13">
        <f t="shared" si="8"/>
        <v>0.4545454545</v>
      </c>
      <c r="AU94" s="8"/>
      <c r="AV94" s="8"/>
      <c r="AW94" s="8">
        <v>15.0</v>
      </c>
      <c r="AX94" s="8">
        <v>8.0</v>
      </c>
      <c r="AY94" s="8">
        <v>7.0</v>
      </c>
      <c r="AZ94" s="8">
        <v>2.0</v>
      </c>
      <c r="BA94" s="7">
        <v>76.0</v>
      </c>
      <c r="BB94" s="7">
        <v>81.0</v>
      </c>
      <c r="BC94" s="7">
        <v>33.0</v>
      </c>
      <c r="BD94" s="7">
        <v>49.0</v>
      </c>
      <c r="BE94" s="7">
        <v>14.0</v>
      </c>
      <c r="BF94" s="7">
        <v>27.0</v>
      </c>
      <c r="BG94" s="14">
        <f t="shared" si="9"/>
        <v>3.805020513</v>
      </c>
      <c r="BH94" s="11">
        <f t="shared" si="10"/>
        <v>4.05535081</v>
      </c>
      <c r="BI94" s="11">
        <f t="shared" si="11"/>
        <v>1.65217996</v>
      </c>
      <c r="BJ94" s="11">
        <f t="shared" si="12"/>
        <v>2.45323691</v>
      </c>
      <c r="BK94" s="11">
        <f t="shared" si="13"/>
        <v>0.7009248314</v>
      </c>
      <c r="BL94" s="11">
        <f t="shared" si="14"/>
        <v>1.351783603</v>
      </c>
      <c r="BM94" s="7">
        <v>49.0</v>
      </c>
      <c r="BN94" s="7">
        <v>21.0</v>
      </c>
      <c r="BO94" s="7">
        <v>1.0</v>
      </c>
      <c r="BP94" s="7">
        <v>0.0</v>
      </c>
      <c r="BQ94" s="7">
        <v>0.0</v>
      </c>
      <c r="BR94" s="7">
        <v>0.0</v>
      </c>
      <c r="BS94" s="9">
        <f t="shared" si="15"/>
        <v>164</v>
      </c>
      <c r="BT94" s="14">
        <v>-0.795</v>
      </c>
      <c r="BU94" s="7">
        <v>7.0</v>
      </c>
      <c r="BV94" s="7">
        <v>3.0</v>
      </c>
      <c r="BW94" s="15">
        <f t="shared" si="16"/>
        <v>0.4285714286</v>
      </c>
      <c r="BX94" s="7">
        <v>2.0</v>
      </c>
      <c r="BY94" s="7">
        <v>1.0</v>
      </c>
      <c r="BZ94" s="7">
        <v>0.0</v>
      </c>
      <c r="CA94" s="7">
        <v>0.0</v>
      </c>
      <c r="CB94" s="7">
        <v>2.0</v>
      </c>
      <c r="CC94" s="7">
        <v>0.0</v>
      </c>
      <c r="CD94" s="7">
        <v>0.0</v>
      </c>
      <c r="CE94" s="7">
        <v>0.0</v>
      </c>
      <c r="CF94" s="7">
        <v>1.0</v>
      </c>
      <c r="CG94" s="7">
        <v>2.0</v>
      </c>
      <c r="CH94" s="7">
        <v>0.0</v>
      </c>
      <c r="CI94" s="7">
        <v>6.0</v>
      </c>
      <c r="CJ94" s="7">
        <v>1.0</v>
      </c>
      <c r="CK94" s="7">
        <v>1.0</v>
      </c>
      <c r="CL94" s="15">
        <f t="shared" si="17"/>
        <v>1</v>
      </c>
      <c r="CM94" s="7">
        <v>0.1</v>
      </c>
      <c r="CN94" s="7">
        <v>1.0</v>
      </c>
      <c r="CO94" s="7">
        <v>1.1</v>
      </c>
      <c r="CP94" s="16">
        <f t="shared" si="18"/>
        <v>0.01392405063</v>
      </c>
      <c r="CQ94" s="16">
        <f t="shared" si="19"/>
        <v>0.05507266532</v>
      </c>
      <c r="CR94" s="17">
        <v>3.0</v>
      </c>
      <c r="CS94" s="14">
        <v>20.5</v>
      </c>
      <c r="CT94" s="14">
        <v>22.3</v>
      </c>
      <c r="CU94" s="14">
        <v>-6.3</v>
      </c>
      <c r="CV94" s="14">
        <v>0.1</v>
      </c>
      <c r="CW94" s="14">
        <v>1.7000000000000002</v>
      </c>
      <c r="CX94" s="14">
        <v>0.5</v>
      </c>
      <c r="CY94" s="14">
        <v>2.2</v>
      </c>
      <c r="CZ94" s="18">
        <f t="shared" si="20"/>
        <v>0.02784810127</v>
      </c>
      <c r="DA94" s="18">
        <f t="shared" si="21"/>
        <v>0.1101453306</v>
      </c>
      <c r="DB94" s="14">
        <v>28.4148</v>
      </c>
      <c r="DC94" s="7">
        <v>0.0</v>
      </c>
      <c r="DD94" s="7">
        <v>3.0</v>
      </c>
      <c r="DE94" s="7">
        <v>8.0</v>
      </c>
      <c r="DF94" s="7">
        <v>38.0</v>
      </c>
      <c r="DG94" s="7">
        <v>12.0</v>
      </c>
      <c r="DH94" s="7">
        <v>3.0</v>
      </c>
      <c r="DI94" s="7">
        <v>14.0</v>
      </c>
      <c r="DJ94" s="7">
        <v>13.0</v>
      </c>
      <c r="DK94" s="7">
        <v>8.0</v>
      </c>
      <c r="DL94" s="7">
        <v>1.0</v>
      </c>
      <c r="DM94" s="7">
        <v>84.0</v>
      </c>
      <c r="DN94" s="9">
        <v>0.0</v>
      </c>
      <c r="DO94" s="9">
        <v>1.0</v>
      </c>
      <c r="DP94" s="9">
        <v>1.0</v>
      </c>
      <c r="DQ94" s="8">
        <v>186.0</v>
      </c>
      <c r="DR94" s="8">
        <v>2.0</v>
      </c>
      <c r="DS94" s="8" t="s">
        <v>413</v>
      </c>
      <c r="DT94" s="19">
        <v>4.0</v>
      </c>
      <c r="DU94" s="8">
        <v>4.5</v>
      </c>
      <c r="DV94" s="8">
        <v>4.5</v>
      </c>
      <c r="DW94" s="8">
        <v>110.0</v>
      </c>
      <c r="DX94" s="8">
        <v>0.0</v>
      </c>
      <c r="DY94" s="14">
        <f t="shared" si="22"/>
        <v>-6.204255319</v>
      </c>
    </row>
    <row r="95" ht="12.75" customHeight="1">
      <c r="A95" s="7">
        <v>25.0</v>
      </c>
      <c r="B95" s="7" t="s">
        <v>717</v>
      </c>
      <c r="C95" s="7" t="s">
        <v>718</v>
      </c>
      <c r="D95" s="7" t="s">
        <v>531</v>
      </c>
      <c r="E95" s="7" t="s">
        <v>132</v>
      </c>
      <c r="F95" s="7" t="s">
        <v>132</v>
      </c>
      <c r="G95" s="7">
        <v>73.0</v>
      </c>
      <c r="H95" s="7">
        <v>196.0</v>
      </c>
      <c r="I95" s="7" t="s">
        <v>133</v>
      </c>
      <c r="J95" s="7">
        <v>2005.0</v>
      </c>
      <c r="K95" s="7">
        <v>4.0</v>
      </c>
      <c r="L95" s="7">
        <v>96.0</v>
      </c>
      <c r="M95" s="8"/>
      <c r="N95" s="8">
        <f t="shared" si="1"/>
        <v>29</v>
      </c>
      <c r="O95" s="7" t="s">
        <v>464</v>
      </c>
      <c r="P95" s="7" t="s">
        <v>719</v>
      </c>
      <c r="Q95" s="8" t="s">
        <v>274</v>
      </c>
      <c r="R95" s="7" t="s">
        <v>274</v>
      </c>
      <c r="S95" s="9" t="s">
        <v>174</v>
      </c>
      <c r="T95" s="9">
        <v>5.0</v>
      </c>
      <c r="U95" s="9" t="s">
        <v>138</v>
      </c>
      <c r="V95" s="9" t="s">
        <v>138</v>
      </c>
      <c r="W95" s="7">
        <v>5.0</v>
      </c>
      <c r="X95" s="7">
        <v>0.0</v>
      </c>
      <c r="Y95" s="7">
        <v>0.0</v>
      </c>
      <c r="Z95" s="7">
        <v>0.0</v>
      </c>
      <c r="AA95" s="7">
        <v>0.0</v>
      </c>
      <c r="AB95" s="7">
        <v>-1.0</v>
      </c>
      <c r="AC95" s="7">
        <v>4.0</v>
      </c>
      <c r="AD95" s="7">
        <v>1.0</v>
      </c>
      <c r="AE95" s="7">
        <v>2.0</v>
      </c>
      <c r="AF95" s="10">
        <f t="shared" si="2"/>
        <v>0</v>
      </c>
      <c r="AG95" s="10">
        <f t="shared" si="3"/>
        <v>0</v>
      </c>
      <c r="AH95" s="7">
        <v>3450.0</v>
      </c>
      <c r="AI95" s="11">
        <f t="shared" si="4"/>
        <v>11.5</v>
      </c>
      <c r="AJ95" s="7">
        <v>87.0</v>
      </c>
      <c r="AK95" s="11">
        <f t="shared" si="5"/>
        <v>17.4</v>
      </c>
      <c r="AL95" s="11">
        <f t="shared" si="6"/>
        <v>39.65517241</v>
      </c>
      <c r="AM95" s="12">
        <v>0.0</v>
      </c>
      <c r="AN95" s="11">
        <f t="shared" si="7"/>
        <v>0</v>
      </c>
      <c r="AO95" s="10" t="s">
        <v>151</v>
      </c>
      <c r="AP95" s="10" t="s">
        <v>151</v>
      </c>
      <c r="AQ95" s="10" t="s">
        <v>151</v>
      </c>
      <c r="AR95" s="7">
        <v>0.0</v>
      </c>
      <c r="AS95" s="7">
        <v>0.0</v>
      </c>
      <c r="AT95" s="13">
        <f t="shared" si="8"/>
        <v>0</v>
      </c>
      <c r="AU95" s="8"/>
      <c r="AV95" s="8"/>
      <c r="AW95" s="8"/>
      <c r="AX95" s="8">
        <v>0.0</v>
      </c>
      <c r="AY95" s="8"/>
      <c r="AZ95" s="8">
        <v>0.0</v>
      </c>
      <c r="BA95" s="7">
        <v>4.0</v>
      </c>
      <c r="BB95" s="7">
        <v>3.0</v>
      </c>
      <c r="BC95" s="7">
        <v>8.0</v>
      </c>
      <c r="BD95" s="7">
        <v>1.0</v>
      </c>
      <c r="BE95" s="7">
        <v>2.0</v>
      </c>
      <c r="BF95" s="7">
        <v>0.0</v>
      </c>
      <c r="BG95" s="14">
        <f t="shared" si="9"/>
        <v>4.173913043</v>
      </c>
      <c r="BH95" s="11">
        <f t="shared" si="10"/>
        <v>3.130434783</v>
      </c>
      <c r="BI95" s="11">
        <f t="shared" si="11"/>
        <v>8.347826087</v>
      </c>
      <c r="BJ95" s="11">
        <f t="shared" si="12"/>
        <v>1.043478261</v>
      </c>
      <c r="BK95" s="11">
        <f t="shared" si="13"/>
        <v>2.086956522</v>
      </c>
      <c r="BL95" s="11">
        <f t="shared" si="14"/>
        <v>0</v>
      </c>
      <c r="BM95" s="7">
        <v>4.0</v>
      </c>
      <c r="BN95" s="7">
        <v>2.0</v>
      </c>
      <c r="BO95" s="7">
        <v>0.0</v>
      </c>
      <c r="BP95" s="7">
        <v>0.0</v>
      </c>
      <c r="BQ95" s="7">
        <v>0.0</v>
      </c>
      <c r="BR95" s="7">
        <v>0.0</v>
      </c>
      <c r="BS95" s="9">
        <f t="shared" si="15"/>
        <v>15</v>
      </c>
      <c r="BT95" s="14">
        <v>-1.7705000000000002</v>
      </c>
      <c r="BW95" s="15" t="str">
        <f t="shared" si="16"/>
        <v> </v>
      </c>
      <c r="BY95" s="7">
        <v>0.0</v>
      </c>
      <c r="BZ95" s="7">
        <v>0.0</v>
      </c>
      <c r="CA95" s="7">
        <v>0.0</v>
      </c>
      <c r="CB95" s="7">
        <v>0.0</v>
      </c>
      <c r="CC95" s="7">
        <v>0.0</v>
      </c>
      <c r="CD95" s="7">
        <v>0.0</v>
      </c>
      <c r="CE95" s="7">
        <v>0.0</v>
      </c>
      <c r="CF95" s="7">
        <v>0.0</v>
      </c>
      <c r="CG95" s="7">
        <v>0.0</v>
      </c>
      <c r="CH95" s="7">
        <v>0.0</v>
      </c>
      <c r="CI95" s="7">
        <v>0.0</v>
      </c>
      <c r="CJ95" s="7">
        <v>0.0</v>
      </c>
      <c r="CK95" s="7">
        <v>0.0</v>
      </c>
      <c r="CL95" s="15">
        <f t="shared" si="17"/>
        <v>0</v>
      </c>
      <c r="CM95" s="7">
        <v>-0.1</v>
      </c>
      <c r="CN95" s="7">
        <v>0.0</v>
      </c>
      <c r="CO95" s="7">
        <v>0.0</v>
      </c>
      <c r="CP95" s="16">
        <f t="shared" si="18"/>
        <v>0</v>
      </c>
      <c r="CQ95" s="16">
        <f t="shared" si="19"/>
        <v>0</v>
      </c>
      <c r="CR95" s="17">
        <v>1.0</v>
      </c>
      <c r="CS95" s="14">
        <v>2.2</v>
      </c>
      <c r="CT95" s="14">
        <v>2.3</v>
      </c>
      <c r="CU95" s="14">
        <v>-1.3</v>
      </c>
      <c r="CV95" s="14">
        <v>-0.5</v>
      </c>
      <c r="CW95" s="14">
        <v>0.1</v>
      </c>
      <c r="CX95" s="14">
        <v>0.0</v>
      </c>
      <c r="CY95" s="14">
        <v>-0.4</v>
      </c>
      <c r="CZ95" s="18">
        <f t="shared" si="20"/>
        <v>-0.08</v>
      </c>
      <c r="DA95" s="18">
        <f t="shared" si="21"/>
        <v>-0.4173913043</v>
      </c>
      <c r="DB95" s="14">
        <v>49.5</v>
      </c>
      <c r="DC95" s="7">
        <v>0.0</v>
      </c>
      <c r="DD95" s="7">
        <v>0.0</v>
      </c>
      <c r="DE95" s="7">
        <v>0.0</v>
      </c>
      <c r="DF95" s="7">
        <v>1.0</v>
      </c>
      <c r="DG95" s="7">
        <v>0.0</v>
      </c>
      <c r="DH95" s="7">
        <v>0.0</v>
      </c>
      <c r="DI95" s="7">
        <v>1.0</v>
      </c>
      <c r="DJ95" s="7">
        <v>0.0</v>
      </c>
      <c r="DK95" s="7">
        <v>0.0</v>
      </c>
      <c r="DL95" s="7">
        <v>0.0</v>
      </c>
      <c r="DM95" s="7">
        <v>3.0</v>
      </c>
      <c r="DN95" s="9">
        <v>0.0</v>
      </c>
      <c r="DO95" s="9">
        <v>0.0</v>
      </c>
      <c r="DP95" s="9">
        <v>0.0</v>
      </c>
      <c r="DQ95" s="8">
        <v>30.0</v>
      </c>
      <c r="DR95" s="8">
        <v>0.0</v>
      </c>
      <c r="DS95" s="8"/>
      <c r="DT95" s="19">
        <v>0.675</v>
      </c>
      <c r="DU95" s="8">
        <v>0.675</v>
      </c>
      <c r="DV95" s="8">
        <v>0.109</v>
      </c>
      <c r="DW95" s="8">
        <v>0.0</v>
      </c>
      <c r="DX95" s="8">
        <v>0.0</v>
      </c>
      <c r="DY95" s="14">
        <f t="shared" si="22"/>
        <v>-0.4431708991</v>
      </c>
    </row>
    <row r="96" ht="12.75" customHeight="1">
      <c r="A96" s="7">
        <v>33.0</v>
      </c>
      <c r="B96" s="7" t="s">
        <v>720</v>
      </c>
      <c r="C96" s="7" t="s">
        <v>721</v>
      </c>
      <c r="D96" s="7" t="s">
        <v>271</v>
      </c>
      <c r="E96" s="7" t="s">
        <v>132</v>
      </c>
      <c r="F96" s="7" t="s">
        <v>132</v>
      </c>
      <c r="G96" s="7">
        <v>77.0</v>
      </c>
      <c r="H96" s="7">
        <v>260.0</v>
      </c>
      <c r="I96" s="7" t="s">
        <v>145</v>
      </c>
      <c r="J96" s="7">
        <v>2003.0</v>
      </c>
      <c r="K96" s="7">
        <v>8.0</v>
      </c>
      <c r="L96" s="7">
        <v>245.0</v>
      </c>
      <c r="M96" s="8"/>
      <c r="N96" s="8">
        <f t="shared" si="1"/>
        <v>30</v>
      </c>
      <c r="O96" s="7" t="s">
        <v>670</v>
      </c>
      <c r="P96" s="7" t="s">
        <v>722</v>
      </c>
      <c r="Q96" s="8" t="s">
        <v>246</v>
      </c>
      <c r="R96" s="7" t="s">
        <v>246</v>
      </c>
      <c r="S96" s="9" t="s">
        <v>174</v>
      </c>
      <c r="T96" s="9">
        <v>80.0</v>
      </c>
      <c r="U96" s="9" t="s">
        <v>138</v>
      </c>
      <c r="V96" s="9" t="s">
        <v>138</v>
      </c>
      <c r="W96" s="7">
        <v>81.0</v>
      </c>
      <c r="X96" s="7">
        <v>19.0</v>
      </c>
      <c r="Y96" s="7">
        <v>34.0</v>
      </c>
      <c r="Z96" s="7">
        <v>20.0</v>
      </c>
      <c r="AA96" s="7">
        <v>53.0</v>
      </c>
      <c r="AB96" s="7">
        <v>4.0</v>
      </c>
      <c r="AC96" s="7">
        <v>247.0</v>
      </c>
      <c r="AD96" s="7">
        <v>108.0</v>
      </c>
      <c r="AE96" s="7">
        <v>143.0</v>
      </c>
      <c r="AF96" s="10">
        <f t="shared" si="2"/>
        <v>0.07692307692</v>
      </c>
      <c r="AG96" s="10">
        <f t="shared" si="3"/>
        <v>0.03815261044</v>
      </c>
      <c r="AH96" s="7">
        <v>122487.0</v>
      </c>
      <c r="AI96" s="11">
        <f t="shared" si="4"/>
        <v>25.20308642</v>
      </c>
      <c r="AJ96" s="7">
        <v>2224.0</v>
      </c>
      <c r="AK96" s="11">
        <f t="shared" si="5"/>
        <v>27.45679012</v>
      </c>
      <c r="AL96" s="11">
        <f t="shared" si="6"/>
        <v>55.07508993</v>
      </c>
      <c r="AM96" s="12">
        <v>177.0</v>
      </c>
      <c r="AN96" s="11">
        <f t="shared" si="7"/>
        <v>5.202184722</v>
      </c>
      <c r="AO96" s="10" t="s">
        <v>723</v>
      </c>
      <c r="AP96" s="10" t="s">
        <v>515</v>
      </c>
      <c r="AQ96" s="10" t="s">
        <v>724</v>
      </c>
      <c r="AR96" s="7">
        <v>0.0</v>
      </c>
      <c r="AS96" s="7">
        <v>0.0</v>
      </c>
      <c r="AT96" s="13">
        <f t="shared" si="8"/>
        <v>0</v>
      </c>
      <c r="AU96" s="8"/>
      <c r="AV96" s="8"/>
      <c r="AW96" s="8"/>
      <c r="AX96" s="8">
        <v>0.0</v>
      </c>
      <c r="AY96" s="8"/>
      <c r="AZ96" s="8">
        <v>0.0</v>
      </c>
      <c r="BA96" s="7">
        <v>72.0</v>
      </c>
      <c r="BB96" s="7">
        <v>222.0</v>
      </c>
      <c r="BC96" s="7">
        <v>105.0</v>
      </c>
      <c r="BD96" s="7">
        <v>108.0</v>
      </c>
      <c r="BE96" s="7">
        <v>92.0</v>
      </c>
      <c r="BF96" s="7">
        <v>73.0</v>
      </c>
      <c r="BG96" s="14">
        <f t="shared" si="9"/>
        <v>2.116142938</v>
      </c>
      <c r="BH96" s="11">
        <f t="shared" si="10"/>
        <v>6.524774058</v>
      </c>
      <c r="BI96" s="11">
        <f t="shared" si="11"/>
        <v>3.086041784</v>
      </c>
      <c r="BJ96" s="11">
        <f t="shared" si="12"/>
        <v>3.174214406</v>
      </c>
      <c r="BK96" s="11">
        <f t="shared" si="13"/>
        <v>2.70396042</v>
      </c>
      <c r="BL96" s="11">
        <f t="shared" si="14"/>
        <v>2.145533812</v>
      </c>
      <c r="BM96" s="7">
        <v>119.0</v>
      </c>
      <c r="BN96" s="7">
        <v>47.0</v>
      </c>
      <c r="BO96" s="7">
        <v>1.0</v>
      </c>
      <c r="BP96" s="7">
        <v>2.0</v>
      </c>
      <c r="BQ96" s="7">
        <v>0.0</v>
      </c>
      <c r="BR96" s="7">
        <v>0.0</v>
      </c>
      <c r="BS96" s="9">
        <f t="shared" si="15"/>
        <v>447</v>
      </c>
      <c r="BT96" s="14">
        <v>-18.8054</v>
      </c>
      <c r="BW96" s="15" t="str">
        <f t="shared" si="16"/>
        <v> </v>
      </c>
      <c r="BY96" s="7">
        <v>1.0</v>
      </c>
      <c r="BZ96" s="7">
        <v>0.0</v>
      </c>
      <c r="CA96" s="7">
        <v>6.0</v>
      </c>
      <c r="CB96" s="7">
        <v>0.0</v>
      </c>
      <c r="CC96" s="7">
        <v>2.0</v>
      </c>
      <c r="CD96" s="7">
        <v>0.0</v>
      </c>
      <c r="CE96" s="7">
        <v>8.0</v>
      </c>
      <c r="CF96" s="7">
        <v>5.0</v>
      </c>
      <c r="CG96" s="7">
        <v>0.0</v>
      </c>
      <c r="CH96" s="7">
        <v>1.0</v>
      </c>
      <c r="CI96" s="7">
        <v>3.0</v>
      </c>
      <c r="CJ96" s="7">
        <v>0.0</v>
      </c>
      <c r="CK96" s="7">
        <v>0.0</v>
      </c>
      <c r="CL96" s="15">
        <f t="shared" si="17"/>
        <v>0</v>
      </c>
      <c r="CM96" s="7">
        <v>5.6</v>
      </c>
      <c r="CN96" s="7">
        <v>4.1</v>
      </c>
      <c r="CO96" s="7">
        <v>9.7</v>
      </c>
      <c r="CP96" s="16">
        <f t="shared" si="18"/>
        <v>0.1197530864</v>
      </c>
      <c r="CQ96" s="16">
        <f t="shared" si="19"/>
        <v>0.2850914791</v>
      </c>
      <c r="CR96" s="17">
        <v>6.0</v>
      </c>
      <c r="CS96" s="14">
        <v>55.1</v>
      </c>
      <c r="CT96" s="14">
        <v>45.1</v>
      </c>
      <c r="CU96" s="14">
        <v>10.3</v>
      </c>
      <c r="CV96" s="14">
        <v>9.3</v>
      </c>
      <c r="CW96" s="14">
        <v>4.9</v>
      </c>
      <c r="CX96" s="14">
        <v>0.0</v>
      </c>
      <c r="CY96" s="14">
        <v>14.2</v>
      </c>
      <c r="CZ96" s="18">
        <f t="shared" si="20"/>
        <v>0.175308642</v>
      </c>
      <c r="DA96" s="18">
        <f t="shared" si="21"/>
        <v>0.4173504127</v>
      </c>
      <c r="DB96" s="14">
        <v>47.3441</v>
      </c>
      <c r="DC96" s="7">
        <v>1.0</v>
      </c>
      <c r="DD96" s="7">
        <v>3.0</v>
      </c>
      <c r="DE96" s="7">
        <v>15.0</v>
      </c>
      <c r="DF96" s="7">
        <v>89.0</v>
      </c>
      <c r="DG96" s="7">
        <v>15.0</v>
      </c>
      <c r="DH96" s="7">
        <v>4.0</v>
      </c>
      <c r="DI96" s="7">
        <v>105.0</v>
      </c>
      <c r="DJ96" s="7">
        <v>35.0</v>
      </c>
      <c r="DK96" s="7">
        <v>1.0</v>
      </c>
      <c r="DL96" s="7">
        <v>5.0</v>
      </c>
      <c r="DM96" s="7">
        <v>82.0</v>
      </c>
      <c r="DN96" s="9">
        <v>3.0</v>
      </c>
      <c r="DO96" s="9">
        <v>5.0</v>
      </c>
      <c r="DP96" s="9">
        <v>5.0</v>
      </c>
      <c r="DQ96" s="8">
        <v>186.0</v>
      </c>
      <c r="DR96" s="8">
        <v>1.0</v>
      </c>
      <c r="DS96" s="8" t="s">
        <v>429</v>
      </c>
      <c r="DT96" s="19">
        <v>6.0</v>
      </c>
      <c r="DU96" s="8">
        <v>5.2</v>
      </c>
      <c r="DV96" s="8">
        <v>5.2</v>
      </c>
      <c r="DW96" s="8">
        <v>63.0</v>
      </c>
      <c r="DX96" s="8">
        <v>0.0</v>
      </c>
      <c r="DY96" s="14">
        <f t="shared" si="22"/>
        <v>4.306382979</v>
      </c>
    </row>
    <row r="97" ht="12.75" customHeight="1">
      <c r="A97" s="7">
        <v>41.0</v>
      </c>
      <c r="B97" s="7" t="s">
        <v>725</v>
      </c>
      <c r="C97" s="7" t="s">
        <v>344</v>
      </c>
      <c r="D97" s="7" t="s">
        <v>162</v>
      </c>
      <c r="E97" s="7" t="s">
        <v>163</v>
      </c>
      <c r="F97" s="7" t="s">
        <v>163</v>
      </c>
      <c r="G97" s="7">
        <v>68.0</v>
      </c>
      <c r="H97" s="7">
        <v>158.0</v>
      </c>
      <c r="I97" s="7" t="s">
        <v>133</v>
      </c>
      <c r="J97" s="7">
        <v>2007.0</v>
      </c>
      <c r="K97" s="7">
        <v>6.0</v>
      </c>
      <c r="L97" s="7">
        <v>179.0</v>
      </c>
      <c r="M97" s="8"/>
      <c r="N97" s="8">
        <f t="shared" si="1"/>
        <v>26</v>
      </c>
      <c r="O97" s="7" t="s">
        <v>726</v>
      </c>
      <c r="P97" s="7" t="s">
        <v>727</v>
      </c>
      <c r="Q97" s="8" t="s">
        <v>206</v>
      </c>
      <c r="R97" s="7" t="s">
        <v>206</v>
      </c>
      <c r="S97" s="9" t="s">
        <v>167</v>
      </c>
      <c r="T97" s="9">
        <v>62.0</v>
      </c>
      <c r="U97" s="9" t="s">
        <v>138</v>
      </c>
      <c r="V97" s="9" t="s">
        <v>138</v>
      </c>
      <c r="W97" s="7">
        <v>62.0</v>
      </c>
      <c r="X97" s="7">
        <v>11.0</v>
      </c>
      <c r="Y97" s="7">
        <v>7.0</v>
      </c>
      <c r="Z97" s="7">
        <v>6.0</v>
      </c>
      <c r="AA97" s="7">
        <v>18.0</v>
      </c>
      <c r="AB97" s="7">
        <v>-9.0</v>
      </c>
      <c r="AC97" s="7">
        <v>50.0</v>
      </c>
      <c r="AD97" s="7">
        <v>17.0</v>
      </c>
      <c r="AE97" s="7">
        <v>23.0</v>
      </c>
      <c r="AF97" s="10">
        <f t="shared" si="2"/>
        <v>0.22</v>
      </c>
      <c r="AG97" s="10">
        <f t="shared" si="3"/>
        <v>0.1222222222</v>
      </c>
      <c r="AH97" s="7">
        <v>51182.0</v>
      </c>
      <c r="AI97" s="11">
        <f t="shared" si="4"/>
        <v>13.75860215</v>
      </c>
      <c r="AJ97" s="7">
        <v>1369.0</v>
      </c>
      <c r="AK97" s="11">
        <f t="shared" si="5"/>
        <v>22.08064516</v>
      </c>
      <c r="AL97" s="11">
        <f t="shared" si="6"/>
        <v>37.38641344</v>
      </c>
      <c r="AM97" s="12">
        <v>83.0</v>
      </c>
      <c r="AN97" s="11">
        <f t="shared" si="7"/>
        <v>5.837989918</v>
      </c>
      <c r="AO97" s="10" t="s">
        <v>216</v>
      </c>
      <c r="AP97" s="10" t="s">
        <v>728</v>
      </c>
      <c r="AQ97" s="10" t="s">
        <v>729</v>
      </c>
      <c r="AR97" s="7">
        <v>3.0</v>
      </c>
      <c r="AS97" s="7">
        <v>2.0</v>
      </c>
      <c r="AT97" s="13">
        <f t="shared" si="8"/>
        <v>0.6</v>
      </c>
      <c r="AU97" s="8"/>
      <c r="AV97" s="8"/>
      <c r="AW97" s="8">
        <v>4.0</v>
      </c>
      <c r="AX97" s="8">
        <v>2.0</v>
      </c>
      <c r="AY97" s="8">
        <v>1.0</v>
      </c>
      <c r="AZ97" s="8">
        <v>1.0</v>
      </c>
      <c r="BA97" s="7">
        <v>44.0</v>
      </c>
      <c r="BB97" s="7">
        <v>112.0</v>
      </c>
      <c r="BC97" s="7">
        <v>25.0</v>
      </c>
      <c r="BD97" s="7">
        <v>17.0</v>
      </c>
      <c r="BE97" s="7">
        <v>15.0</v>
      </c>
      <c r="BF97" s="7">
        <v>23.0</v>
      </c>
      <c r="BG97" s="14">
        <f t="shared" si="9"/>
        <v>3.094838029</v>
      </c>
      <c r="BH97" s="11">
        <f t="shared" si="10"/>
        <v>7.877769528</v>
      </c>
      <c r="BI97" s="11">
        <f t="shared" si="11"/>
        <v>1.758430698</v>
      </c>
      <c r="BJ97" s="11">
        <f t="shared" si="12"/>
        <v>1.195732875</v>
      </c>
      <c r="BK97" s="11">
        <f t="shared" si="13"/>
        <v>1.055058419</v>
      </c>
      <c r="BL97" s="11">
        <f t="shared" si="14"/>
        <v>1.617756242</v>
      </c>
      <c r="BM97" s="7">
        <v>11.0</v>
      </c>
      <c r="BN97" s="7">
        <v>3.0</v>
      </c>
      <c r="BO97" s="7">
        <v>1.0</v>
      </c>
      <c r="BP97" s="7">
        <v>0.0</v>
      </c>
      <c r="BQ97" s="7">
        <v>0.0</v>
      </c>
      <c r="BR97" s="7">
        <v>0.0</v>
      </c>
      <c r="BS97" s="9">
        <f t="shared" si="15"/>
        <v>149</v>
      </c>
      <c r="BT97" s="14">
        <v>9.7859</v>
      </c>
      <c r="BU97" s="7">
        <v>2.0</v>
      </c>
      <c r="BV97" s="7">
        <v>1.0</v>
      </c>
      <c r="BW97" s="15">
        <f t="shared" si="16"/>
        <v>0.5</v>
      </c>
      <c r="BX97" s="7">
        <v>1.0</v>
      </c>
      <c r="BY97" s="7">
        <v>3.0</v>
      </c>
      <c r="BZ97" s="7">
        <v>1.0</v>
      </c>
      <c r="CA97" s="7">
        <v>2.0</v>
      </c>
      <c r="CB97" s="7">
        <v>0.0</v>
      </c>
      <c r="CC97" s="7">
        <v>1.0</v>
      </c>
      <c r="CD97" s="7">
        <v>1.0</v>
      </c>
      <c r="CE97" s="7">
        <v>0.0</v>
      </c>
      <c r="CF97" s="7">
        <v>0.0</v>
      </c>
      <c r="CG97" s="7">
        <v>2.0</v>
      </c>
      <c r="CH97" s="7">
        <v>0.0</v>
      </c>
      <c r="CI97" s="7">
        <v>7.0</v>
      </c>
      <c r="CJ97" s="7">
        <v>0.0</v>
      </c>
      <c r="CK97" s="7">
        <v>0.0</v>
      </c>
      <c r="CL97" s="15">
        <f t="shared" si="17"/>
        <v>0</v>
      </c>
      <c r="CM97" s="7">
        <v>0.8</v>
      </c>
      <c r="CN97" s="7">
        <v>0.6000000000000001</v>
      </c>
      <c r="CO97" s="7">
        <v>1.4</v>
      </c>
      <c r="CP97" s="16">
        <f t="shared" si="18"/>
        <v>0.02258064516</v>
      </c>
      <c r="CQ97" s="16">
        <f t="shared" si="19"/>
        <v>0.0984721191</v>
      </c>
      <c r="CR97" s="17">
        <v>6.0</v>
      </c>
      <c r="CS97" s="14">
        <v>14.6</v>
      </c>
      <c r="CT97" s="14">
        <v>19.0</v>
      </c>
      <c r="CU97" s="14">
        <v>-9.4</v>
      </c>
      <c r="CV97" s="14">
        <v>1.5</v>
      </c>
      <c r="CW97" s="14">
        <v>2.1</v>
      </c>
      <c r="CX97" s="14">
        <v>0.2</v>
      </c>
      <c r="CY97" s="14">
        <v>3.8</v>
      </c>
      <c r="CZ97" s="18">
        <f t="shared" si="20"/>
        <v>0.06129032258</v>
      </c>
      <c r="DA97" s="18">
        <f t="shared" si="21"/>
        <v>0.2672814661</v>
      </c>
      <c r="DB97" s="14">
        <v>23.6275</v>
      </c>
      <c r="DC97" s="7">
        <v>1.0</v>
      </c>
      <c r="DD97" s="7">
        <v>1.0</v>
      </c>
      <c r="DE97" s="7">
        <v>0.0</v>
      </c>
      <c r="DF97" s="7">
        <v>15.0</v>
      </c>
      <c r="DG97" s="7">
        <v>6.0</v>
      </c>
      <c r="DH97" s="7">
        <v>1.0</v>
      </c>
      <c r="DI97" s="7">
        <v>5.0</v>
      </c>
      <c r="DJ97" s="7">
        <v>2.0</v>
      </c>
      <c r="DK97" s="7">
        <v>3.0</v>
      </c>
      <c r="DL97" s="7">
        <v>1.0</v>
      </c>
      <c r="DM97" s="7">
        <v>33.0</v>
      </c>
      <c r="DN97" s="9">
        <v>0.0</v>
      </c>
      <c r="DO97" s="9">
        <v>2.0</v>
      </c>
      <c r="DP97" s="9">
        <v>4.0</v>
      </c>
      <c r="DQ97" s="8">
        <v>186.0</v>
      </c>
      <c r="DR97" s="8">
        <v>8.0</v>
      </c>
      <c r="DS97" s="8" t="s">
        <v>249</v>
      </c>
      <c r="DT97" s="19">
        <v>0.9</v>
      </c>
      <c r="DU97" s="8">
        <v>0.9</v>
      </c>
      <c r="DV97" s="8">
        <v>0.9</v>
      </c>
      <c r="DW97" s="8">
        <v>88.0</v>
      </c>
      <c r="DX97" s="8">
        <v>0.0</v>
      </c>
      <c r="DY97" s="14">
        <f t="shared" si="22"/>
        <v>3.055319149</v>
      </c>
    </row>
    <row r="98" ht="12.75" customHeight="1">
      <c r="A98" s="7">
        <v>24.0</v>
      </c>
      <c r="B98" s="7" t="s">
        <v>730</v>
      </c>
      <c r="C98" s="7" t="s">
        <v>731</v>
      </c>
      <c r="D98" s="7" t="s">
        <v>311</v>
      </c>
      <c r="E98" s="7" t="s">
        <v>132</v>
      </c>
      <c r="F98" s="7" t="s">
        <v>132</v>
      </c>
      <c r="G98" s="7">
        <v>70.0</v>
      </c>
      <c r="H98" s="7">
        <v>186.0</v>
      </c>
      <c r="I98" s="7" t="s">
        <v>145</v>
      </c>
      <c r="J98" s="7">
        <v>2004.0</v>
      </c>
      <c r="K98" s="7">
        <v>4.0</v>
      </c>
      <c r="L98" s="7">
        <v>127.0</v>
      </c>
      <c r="M98" s="8"/>
      <c r="N98" s="8">
        <f t="shared" si="1"/>
        <v>30</v>
      </c>
      <c r="O98" s="7" t="s">
        <v>732</v>
      </c>
      <c r="P98" s="7" t="s">
        <v>733</v>
      </c>
      <c r="Q98" s="8" t="s">
        <v>215</v>
      </c>
      <c r="R98" s="7" t="s">
        <v>215</v>
      </c>
      <c r="S98" s="9" t="s">
        <v>247</v>
      </c>
      <c r="T98" s="9">
        <v>72.0</v>
      </c>
      <c r="U98" s="9" t="s">
        <v>138</v>
      </c>
      <c r="V98" s="9" t="s">
        <v>138</v>
      </c>
      <c r="W98" s="7">
        <v>73.0</v>
      </c>
      <c r="X98" s="7">
        <v>10.0</v>
      </c>
      <c r="Y98" s="7">
        <v>18.0</v>
      </c>
      <c r="Z98" s="7">
        <v>11.0</v>
      </c>
      <c r="AA98" s="7">
        <v>28.0</v>
      </c>
      <c r="AB98" s="7">
        <v>-5.0</v>
      </c>
      <c r="AC98" s="7">
        <v>156.0</v>
      </c>
      <c r="AD98" s="7">
        <v>73.0</v>
      </c>
      <c r="AE98" s="7">
        <v>55.0</v>
      </c>
      <c r="AF98" s="10">
        <f t="shared" si="2"/>
        <v>0.0641025641</v>
      </c>
      <c r="AG98" s="10">
        <f t="shared" si="3"/>
        <v>0.03521126761</v>
      </c>
      <c r="AH98" s="7">
        <v>75502.0</v>
      </c>
      <c r="AI98" s="11">
        <f t="shared" si="4"/>
        <v>17.23789954</v>
      </c>
      <c r="AJ98" s="7">
        <v>1569.0</v>
      </c>
      <c r="AK98" s="11">
        <f t="shared" si="5"/>
        <v>21.49315068</v>
      </c>
      <c r="AL98" s="11">
        <f t="shared" si="6"/>
        <v>48.12109624</v>
      </c>
      <c r="AM98" s="12">
        <v>117.0</v>
      </c>
      <c r="AN98" s="11">
        <f t="shared" si="7"/>
        <v>5.578660168</v>
      </c>
      <c r="AO98" s="10" t="s">
        <v>467</v>
      </c>
      <c r="AP98" s="10" t="s">
        <v>192</v>
      </c>
      <c r="AQ98" s="10" t="s">
        <v>734</v>
      </c>
      <c r="AR98" s="7">
        <v>21.0</v>
      </c>
      <c r="AS98" s="7">
        <v>15.0</v>
      </c>
      <c r="AT98" s="13">
        <f t="shared" si="8"/>
        <v>0.5833333333</v>
      </c>
      <c r="AU98" s="8"/>
      <c r="AV98" s="8"/>
      <c r="AW98" s="8">
        <v>30.0</v>
      </c>
      <c r="AX98" s="8">
        <v>18.0</v>
      </c>
      <c r="AY98" s="8">
        <v>6.0</v>
      </c>
      <c r="AZ98" s="8">
        <v>3.0</v>
      </c>
      <c r="BA98" s="7">
        <v>90.0</v>
      </c>
      <c r="BB98" s="7">
        <v>164.0</v>
      </c>
      <c r="BC98" s="7">
        <v>71.0</v>
      </c>
      <c r="BD98" s="7">
        <v>73.0</v>
      </c>
      <c r="BE98" s="7">
        <v>23.0</v>
      </c>
      <c r="BF98" s="7">
        <v>34.0</v>
      </c>
      <c r="BG98" s="14">
        <f t="shared" si="9"/>
        <v>4.291277052</v>
      </c>
      <c r="BH98" s="11">
        <f t="shared" si="10"/>
        <v>7.819660406</v>
      </c>
      <c r="BI98" s="11">
        <f t="shared" si="11"/>
        <v>3.385340786</v>
      </c>
      <c r="BJ98" s="11">
        <f t="shared" si="12"/>
        <v>3.480702498</v>
      </c>
      <c r="BK98" s="11">
        <f t="shared" si="13"/>
        <v>1.096659691</v>
      </c>
      <c r="BL98" s="11">
        <f t="shared" si="14"/>
        <v>1.621149109</v>
      </c>
      <c r="BM98" s="7">
        <v>45.0</v>
      </c>
      <c r="BN98" s="7">
        <v>14.0</v>
      </c>
      <c r="BO98" s="7">
        <v>3.0</v>
      </c>
      <c r="BP98" s="7">
        <v>0.0</v>
      </c>
      <c r="BQ98" s="7">
        <v>0.0</v>
      </c>
      <c r="BR98" s="7">
        <v>0.0</v>
      </c>
      <c r="BS98" s="9">
        <f t="shared" si="15"/>
        <v>283</v>
      </c>
      <c r="BT98" s="14">
        <v>10.1829</v>
      </c>
      <c r="BU98" s="7">
        <v>3.0</v>
      </c>
      <c r="BV98" s="7">
        <v>2.0</v>
      </c>
      <c r="BW98" s="15">
        <f t="shared" si="16"/>
        <v>0.6666666667</v>
      </c>
      <c r="BX98" s="7">
        <v>1.0</v>
      </c>
      <c r="BY98" s="7">
        <v>1.0</v>
      </c>
      <c r="BZ98" s="7">
        <v>0.0</v>
      </c>
      <c r="CA98" s="7">
        <v>1.0</v>
      </c>
      <c r="CB98" s="7">
        <v>1.0</v>
      </c>
      <c r="CC98" s="7">
        <v>1.0</v>
      </c>
      <c r="CD98" s="7">
        <v>0.0</v>
      </c>
      <c r="CE98" s="7">
        <v>3.0</v>
      </c>
      <c r="CF98" s="7">
        <v>0.0</v>
      </c>
      <c r="CG98" s="7">
        <v>1.0</v>
      </c>
      <c r="CH98" s="7">
        <v>0.0</v>
      </c>
      <c r="CI98" s="7">
        <v>5.0</v>
      </c>
      <c r="CJ98" s="7">
        <v>0.0</v>
      </c>
      <c r="CK98" s="7">
        <v>0.0</v>
      </c>
      <c r="CL98" s="15">
        <f t="shared" si="17"/>
        <v>0</v>
      </c>
      <c r="CM98" s="7">
        <v>0.9</v>
      </c>
      <c r="CN98" s="7">
        <v>1.2</v>
      </c>
      <c r="CO98" s="7">
        <v>2.1</v>
      </c>
      <c r="CP98" s="16">
        <f t="shared" si="18"/>
        <v>0.02876712329</v>
      </c>
      <c r="CQ98" s="16">
        <f t="shared" si="19"/>
        <v>0.1001297979</v>
      </c>
      <c r="CR98" s="17">
        <v>8.0</v>
      </c>
      <c r="CS98" s="14">
        <v>24.8</v>
      </c>
      <c r="CT98" s="14">
        <v>24.9</v>
      </c>
      <c r="CU98" s="14">
        <v>-10.3</v>
      </c>
      <c r="CV98" s="14">
        <v>0.9</v>
      </c>
      <c r="CW98" s="14">
        <v>2.3</v>
      </c>
      <c r="CX98" s="14">
        <v>0.7</v>
      </c>
      <c r="CY98" s="14">
        <v>3.9</v>
      </c>
      <c r="CZ98" s="18">
        <f t="shared" si="20"/>
        <v>0.05342465753</v>
      </c>
      <c r="DA98" s="18">
        <f t="shared" si="21"/>
        <v>0.1859553389</v>
      </c>
      <c r="DB98" s="14">
        <v>30.3654</v>
      </c>
      <c r="DC98" s="7">
        <v>1.0</v>
      </c>
      <c r="DD98" s="7">
        <v>2.0</v>
      </c>
      <c r="DE98" s="7">
        <v>14.0</v>
      </c>
      <c r="DF98" s="7">
        <v>56.0</v>
      </c>
      <c r="DG98" s="7">
        <v>17.0</v>
      </c>
      <c r="DH98" s="7">
        <v>0.0</v>
      </c>
      <c r="DI98" s="7">
        <v>22.0</v>
      </c>
      <c r="DJ98" s="7">
        <v>13.0</v>
      </c>
      <c r="DK98" s="7">
        <v>16.0</v>
      </c>
      <c r="DL98" s="7">
        <v>5.0</v>
      </c>
      <c r="DM98" s="7">
        <v>83.0</v>
      </c>
      <c r="DN98" s="9">
        <v>2.0</v>
      </c>
      <c r="DO98" s="9">
        <v>5.0</v>
      </c>
      <c r="DP98" s="9">
        <v>3.0</v>
      </c>
      <c r="DQ98" s="8">
        <v>186.0</v>
      </c>
      <c r="DR98" s="8">
        <v>9.0</v>
      </c>
      <c r="DS98" s="8" t="s">
        <v>249</v>
      </c>
      <c r="DT98" s="19">
        <v>6.4</v>
      </c>
      <c r="DU98" s="8">
        <v>5.8</v>
      </c>
      <c r="DV98" s="8">
        <v>5.8</v>
      </c>
      <c r="DW98" s="8">
        <v>637.0</v>
      </c>
      <c r="DX98" s="8">
        <v>0.0</v>
      </c>
      <c r="DY98" s="14">
        <f t="shared" si="22"/>
        <v>-7.270212766</v>
      </c>
    </row>
    <row r="99" ht="12.75" customHeight="1">
      <c r="A99" s="7">
        <v>11.0</v>
      </c>
      <c r="B99" s="7" t="s">
        <v>735</v>
      </c>
      <c r="C99" s="7" t="s">
        <v>532</v>
      </c>
      <c r="D99" s="7" t="s">
        <v>736</v>
      </c>
      <c r="E99" s="7" t="s">
        <v>163</v>
      </c>
      <c r="F99" s="7" t="s">
        <v>163</v>
      </c>
      <c r="G99" s="7">
        <v>71.0</v>
      </c>
      <c r="H99" s="7">
        <v>192.0</v>
      </c>
      <c r="I99" s="7" t="s">
        <v>133</v>
      </c>
      <c r="J99" s="7">
        <v>2008.0</v>
      </c>
      <c r="K99" s="7">
        <v>5.0</v>
      </c>
      <c r="L99" s="7">
        <v>127.0</v>
      </c>
      <c r="M99" s="8"/>
      <c r="N99" s="8">
        <f t="shared" si="1"/>
        <v>26</v>
      </c>
      <c r="O99" s="7" t="s">
        <v>339</v>
      </c>
      <c r="P99" s="7" t="s">
        <v>737</v>
      </c>
      <c r="Q99" s="8" t="s">
        <v>182</v>
      </c>
      <c r="R99" s="7" t="s">
        <v>182</v>
      </c>
      <c r="S99" s="9" t="s">
        <v>159</v>
      </c>
      <c r="T99" s="9">
        <v>72.0</v>
      </c>
      <c r="U99" s="9" t="s">
        <v>138</v>
      </c>
      <c r="V99" s="9" t="s">
        <v>138</v>
      </c>
      <c r="W99" s="7">
        <v>73.0</v>
      </c>
      <c r="X99" s="7">
        <v>11.0</v>
      </c>
      <c r="Y99" s="7">
        <v>13.0</v>
      </c>
      <c r="Z99" s="7">
        <v>8.0</v>
      </c>
      <c r="AA99" s="7">
        <v>24.0</v>
      </c>
      <c r="AB99" s="7">
        <v>1.0</v>
      </c>
      <c r="AC99" s="7">
        <v>114.0</v>
      </c>
      <c r="AD99" s="7">
        <v>35.0</v>
      </c>
      <c r="AE99" s="7">
        <v>43.0</v>
      </c>
      <c r="AF99" s="10">
        <f t="shared" si="2"/>
        <v>0.09649122807</v>
      </c>
      <c r="AG99" s="10">
        <f t="shared" si="3"/>
        <v>0.05729166667</v>
      </c>
      <c r="AH99" s="7">
        <v>66261.0</v>
      </c>
      <c r="AI99" s="11">
        <f t="shared" si="4"/>
        <v>15.12808219</v>
      </c>
      <c r="AJ99" s="7">
        <v>1481.0</v>
      </c>
      <c r="AK99" s="11">
        <f t="shared" si="5"/>
        <v>20.28767123</v>
      </c>
      <c r="AL99" s="11">
        <f t="shared" si="6"/>
        <v>44.74071573</v>
      </c>
      <c r="AM99" s="12">
        <v>103.0</v>
      </c>
      <c r="AN99" s="11">
        <f t="shared" si="7"/>
        <v>5.596051976</v>
      </c>
      <c r="AO99" s="10" t="s">
        <v>738</v>
      </c>
      <c r="AP99" s="10" t="s">
        <v>739</v>
      </c>
      <c r="AQ99" s="10" t="s">
        <v>740</v>
      </c>
      <c r="AR99" s="7">
        <v>7.0</v>
      </c>
      <c r="AS99" s="7">
        <v>7.0</v>
      </c>
      <c r="AT99" s="13">
        <f t="shared" si="8"/>
        <v>0.5</v>
      </c>
      <c r="AU99" s="8"/>
      <c r="AV99" s="8"/>
      <c r="AW99" s="8">
        <v>10.0</v>
      </c>
      <c r="AX99" s="8">
        <v>4.0</v>
      </c>
      <c r="AY99" s="8">
        <v>4.0</v>
      </c>
      <c r="AZ99" s="8">
        <v>3.0</v>
      </c>
      <c r="BA99" s="7">
        <v>96.0</v>
      </c>
      <c r="BB99" s="7">
        <v>91.0</v>
      </c>
      <c r="BC99" s="7">
        <v>46.0</v>
      </c>
      <c r="BD99" s="7">
        <v>35.0</v>
      </c>
      <c r="BE99" s="7">
        <v>10.0</v>
      </c>
      <c r="BF99" s="7">
        <v>36.0</v>
      </c>
      <c r="BG99" s="14">
        <f t="shared" si="9"/>
        <v>5.215737764</v>
      </c>
      <c r="BH99" s="11">
        <f t="shared" si="10"/>
        <v>4.944084756</v>
      </c>
      <c r="BI99" s="11">
        <f t="shared" si="11"/>
        <v>2.499207679</v>
      </c>
      <c r="BJ99" s="11">
        <f t="shared" si="12"/>
        <v>1.90157106</v>
      </c>
      <c r="BK99" s="11">
        <f t="shared" si="13"/>
        <v>0.5433060171</v>
      </c>
      <c r="BL99" s="11">
        <f t="shared" si="14"/>
        <v>1.955901662</v>
      </c>
      <c r="BM99" s="7">
        <v>51.0</v>
      </c>
      <c r="BN99" s="7">
        <v>18.0</v>
      </c>
      <c r="BO99" s="7">
        <v>3.0</v>
      </c>
      <c r="BP99" s="7">
        <v>0.0</v>
      </c>
      <c r="BQ99" s="7">
        <v>0.0</v>
      </c>
      <c r="BR99" s="7">
        <v>0.0</v>
      </c>
      <c r="BS99" s="9">
        <f t="shared" si="15"/>
        <v>191</v>
      </c>
      <c r="BT99" s="14">
        <v>2.0825</v>
      </c>
      <c r="BW99" s="15" t="str">
        <f t="shared" si="16"/>
        <v> </v>
      </c>
      <c r="BY99" s="7">
        <v>3.0</v>
      </c>
      <c r="BZ99" s="7">
        <v>0.0</v>
      </c>
      <c r="CA99" s="7">
        <v>1.0</v>
      </c>
      <c r="CB99" s="7">
        <v>1.0</v>
      </c>
      <c r="CC99" s="7">
        <v>3.0</v>
      </c>
      <c r="CD99" s="7">
        <v>1.0</v>
      </c>
      <c r="CE99" s="7">
        <v>1.0</v>
      </c>
      <c r="CF99" s="7">
        <v>1.0</v>
      </c>
      <c r="CG99" s="7">
        <v>1.0</v>
      </c>
      <c r="CH99" s="7">
        <v>0.0</v>
      </c>
      <c r="CI99" s="7">
        <v>4.0</v>
      </c>
      <c r="CJ99" s="7">
        <v>0.0</v>
      </c>
      <c r="CK99" s="7">
        <v>0.0</v>
      </c>
      <c r="CL99" s="15">
        <f t="shared" si="17"/>
        <v>0</v>
      </c>
      <c r="CM99" s="7">
        <v>0.9</v>
      </c>
      <c r="CN99" s="7">
        <v>1.2</v>
      </c>
      <c r="CO99" s="7">
        <v>2.1</v>
      </c>
      <c r="CP99" s="16">
        <f t="shared" si="18"/>
        <v>0.02876712329</v>
      </c>
      <c r="CQ99" s="16">
        <f t="shared" si="19"/>
        <v>0.1140942636</v>
      </c>
      <c r="CR99" s="17">
        <v>6.0</v>
      </c>
      <c r="CS99" s="14">
        <v>18.4</v>
      </c>
      <c r="CT99" s="14">
        <v>24.6</v>
      </c>
      <c r="CU99" s="14">
        <v>3.7</v>
      </c>
      <c r="CV99" s="14">
        <v>2.2</v>
      </c>
      <c r="CW99" s="14">
        <v>3.6</v>
      </c>
      <c r="CX99" s="14">
        <v>0.0</v>
      </c>
      <c r="CY99" s="14">
        <v>5.8</v>
      </c>
      <c r="CZ99" s="18">
        <f t="shared" si="20"/>
        <v>0.07945205479</v>
      </c>
      <c r="DA99" s="18">
        <f t="shared" si="21"/>
        <v>0.3151174899</v>
      </c>
      <c r="DB99" s="14">
        <v>25.7193</v>
      </c>
      <c r="DC99" s="7">
        <v>0.0</v>
      </c>
      <c r="DD99" s="7">
        <v>4.0</v>
      </c>
      <c r="DE99" s="7">
        <v>5.0</v>
      </c>
      <c r="DF99" s="7">
        <v>26.0</v>
      </c>
      <c r="DG99" s="7">
        <v>18.0</v>
      </c>
      <c r="DH99" s="7">
        <v>3.0</v>
      </c>
      <c r="DI99" s="7">
        <v>9.0</v>
      </c>
      <c r="DJ99" s="7">
        <v>33.0</v>
      </c>
      <c r="DK99" s="7">
        <v>8.0</v>
      </c>
      <c r="DL99" s="7">
        <v>3.0</v>
      </c>
      <c r="DM99" s="7">
        <v>40.0</v>
      </c>
      <c r="DN99" s="9">
        <v>1.0</v>
      </c>
      <c r="DO99" s="9">
        <v>2.0</v>
      </c>
      <c r="DP99" s="9">
        <v>0.0</v>
      </c>
      <c r="DQ99" s="8">
        <v>186.0</v>
      </c>
      <c r="DR99" s="8">
        <v>9.0</v>
      </c>
      <c r="DS99" s="8" t="s">
        <v>741</v>
      </c>
      <c r="DT99" s="19">
        <v>1.5</v>
      </c>
      <c r="DU99" s="8">
        <v>2.2</v>
      </c>
      <c r="DV99" s="8">
        <v>2.2</v>
      </c>
      <c r="DW99" s="8">
        <v>241.0</v>
      </c>
      <c r="DX99" s="8">
        <v>0.0</v>
      </c>
      <c r="DY99" s="14">
        <f t="shared" si="22"/>
        <v>2.289361702</v>
      </c>
    </row>
    <row r="100" ht="12.75" customHeight="1">
      <c r="A100" s="7">
        <v>13.0</v>
      </c>
      <c r="B100" s="7" t="s">
        <v>742</v>
      </c>
      <c r="C100" s="7" t="s">
        <v>353</v>
      </c>
      <c r="D100" s="7" t="s">
        <v>162</v>
      </c>
      <c r="E100" s="7" t="s">
        <v>163</v>
      </c>
      <c r="F100" s="7" t="s">
        <v>163</v>
      </c>
      <c r="G100" s="7">
        <v>69.0</v>
      </c>
      <c r="H100" s="7">
        <v>185.0</v>
      </c>
      <c r="I100" s="7" t="s">
        <v>133</v>
      </c>
      <c r="J100" s="7">
        <v>2001.0</v>
      </c>
      <c r="K100" s="7">
        <v>2.0</v>
      </c>
      <c r="L100" s="7">
        <v>49.0</v>
      </c>
      <c r="M100" s="8"/>
      <c r="N100" s="8">
        <f t="shared" si="1"/>
        <v>33</v>
      </c>
      <c r="O100" s="7" t="s">
        <v>743</v>
      </c>
      <c r="P100" s="7" t="s">
        <v>744</v>
      </c>
      <c r="Q100" s="8" t="s">
        <v>490</v>
      </c>
      <c r="R100" s="7" t="s">
        <v>490</v>
      </c>
      <c r="S100" s="9" t="s">
        <v>167</v>
      </c>
      <c r="T100" s="9">
        <v>0.0</v>
      </c>
      <c r="U100" s="9" t="s">
        <v>138</v>
      </c>
      <c r="V100" s="9" t="s">
        <v>138</v>
      </c>
      <c r="W100" s="7">
        <v>42.0</v>
      </c>
      <c r="X100" s="7">
        <v>14.0</v>
      </c>
      <c r="Y100" s="7">
        <v>24.0</v>
      </c>
      <c r="Z100" s="7">
        <v>18.0</v>
      </c>
      <c r="AA100" s="7">
        <v>38.0</v>
      </c>
      <c r="AB100" s="7">
        <v>15.0</v>
      </c>
      <c r="AC100" s="7">
        <v>101.0</v>
      </c>
      <c r="AD100" s="7">
        <v>29.0</v>
      </c>
      <c r="AE100" s="7">
        <v>23.0</v>
      </c>
      <c r="AF100" s="10">
        <f t="shared" si="2"/>
        <v>0.1386138614</v>
      </c>
      <c r="AG100" s="10">
        <f t="shared" si="3"/>
        <v>0.09150326797</v>
      </c>
      <c r="AH100" s="7">
        <v>48583.0</v>
      </c>
      <c r="AI100" s="11">
        <f t="shared" si="4"/>
        <v>19.27896825</v>
      </c>
      <c r="AJ100" s="7">
        <v>987.0</v>
      </c>
      <c r="AK100" s="11">
        <f t="shared" si="5"/>
        <v>23.5</v>
      </c>
      <c r="AL100" s="11">
        <f t="shared" si="6"/>
        <v>49.22289767</v>
      </c>
      <c r="AM100" s="12">
        <v>142.0</v>
      </c>
      <c r="AN100" s="11">
        <f t="shared" si="7"/>
        <v>10.52219912</v>
      </c>
      <c r="AO100" s="10" t="s">
        <v>728</v>
      </c>
      <c r="AP100" s="10" t="s">
        <v>475</v>
      </c>
      <c r="AQ100" s="10" t="s">
        <v>745</v>
      </c>
      <c r="AR100" s="7">
        <v>7.0</v>
      </c>
      <c r="AS100" s="7">
        <v>7.0</v>
      </c>
      <c r="AT100" s="13">
        <f t="shared" si="8"/>
        <v>0.5</v>
      </c>
      <c r="AU100" s="8"/>
      <c r="AV100" s="8"/>
      <c r="AW100" s="8">
        <v>9.0</v>
      </c>
      <c r="AX100" s="8">
        <v>4.0</v>
      </c>
      <c r="AY100" s="8">
        <v>5.0</v>
      </c>
      <c r="AZ100" s="8">
        <v>3.0</v>
      </c>
      <c r="BA100" s="7">
        <v>24.0</v>
      </c>
      <c r="BB100" s="7">
        <v>15.0</v>
      </c>
      <c r="BC100" s="7">
        <v>13.0</v>
      </c>
      <c r="BD100" s="7">
        <v>29.0</v>
      </c>
      <c r="BE100" s="7">
        <v>24.0</v>
      </c>
      <c r="BF100" s="7">
        <v>19.0</v>
      </c>
      <c r="BG100" s="14">
        <f t="shared" si="9"/>
        <v>1.778399852</v>
      </c>
      <c r="BH100" s="11">
        <f t="shared" si="10"/>
        <v>1.111499907</v>
      </c>
      <c r="BI100" s="11">
        <f t="shared" si="11"/>
        <v>0.9632999197</v>
      </c>
      <c r="BJ100" s="11">
        <f t="shared" si="12"/>
        <v>2.148899821</v>
      </c>
      <c r="BK100" s="11">
        <f t="shared" si="13"/>
        <v>1.778399852</v>
      </c>
      <c r="BL100" s="11">
        <f t="shared" si="14"/>
        <v>1.407899883</v>
      </c>
      <c r="BM100" s="7">
        <v>18.0</v>
      </c>
      <c r="BN100" s="7">
        <v>9.0</v>
      </c>
      <c r="BO100" s="7">
        <v>0.0</v>
      </c>
      <c r="BP100" s="7">
        <v>0.0</v>
      </c>
      <c r="BQ100" s="7">
        <v>0.0</v>
      </c>
      <c r="BR100" s="7">
        <v>0.0</v>
      </c>
      <c r="BS100" s="9">
        <f t="shared" si="15"/>
        <v>46</v>
      </c>
      <c r="BT100" s="14">
        <v>-3.5092</v>
      </c>
      <c r="BU100" s="7">
        <v>6.0</v>
      </c>
      <c r="BV100" s="7">
        <v>2.0</v>
      </c>
      <c r="BW100" s="15">
        <f t="shared" si="16"/>
        <v>0.3333333333</v>
      </c>
      <c r="BX100" s="7">
        <v>1.0</v>
      </c>
      <c r="BY100" s="7">
        <v>3.0</v>
      </c>
      <c r="BZ100" s="7">
        <v>0.0</v>
      </c>
      <c r="CA100" s="7">
        <v>1.0</v>
      </c>
      <c r="CB100" s="7">
        <v>0.0</v>
      </c>
      <c r="CC100" s="7">
        <v>2.0</v>
      </c>
      <c r="CD100" s="7">
        <v>0.0</v>
      </c>
      <c r="CE100" s="7">
        <v>2.0</v>
      </c>
      <c r="CF100" s="7">
        <v>4.0</v>
      </c>
      <c r="CG100" s="7">
        <v>0.0</v>
      </c>
      <c r="CH100" s="7">
        <v>0.0</v>
      </c>
      <c r="CI100" s="7">
        <v>6.0</v>
      </c>
      <c r="CJ100" s="7">
        <v>0.0</v>
      </c>
      <c r="CK100" s="7">
        <v>0.0</v>
      </c>
      <c r="CL100" s="15">
        <f t="shared" si="17"/>
        <v>0</v>
      </c>
      <c r="CM100" s="7">
        <v>3.7</v>
      </c>
      <c r="CN100" s="7">
        <v>1.9</v>
      </c>
      <c r="CO100" s="7">
        <v>5.6</v>
      </c>
      <c r="CP100" s="16">
        <f t="shared" si="18"/>
        <v>0.1333333333</v>
      </c>
      <c r="CQ100" s="16">
        <f t="shared" si="19"/>
        <v>0.4149599654</v>
      </c>
      <c r="CR100" s="17">
        <v>5.0</v>
      </c>
      <c r="CS100" s="14">
        <v>3.5</v>
      </c>
      <c r="CT100" s="14">
        <v>3.3</v>
      </c>
      <c r="CU100" s="14">
        <v>5.3</v>
      </c>
      <c r="CV100" s="14">
        <v>14.6</v>
      </c>
      <c r="CW100" s="14">
        <v>1.0</v>
      </c>
      <c r="CX100" s="14">
        <v>0.0</v>
      </c>
      <c r="CY100" s="14">
        <v>15.6</v>
      </c>
      <c r="CZ100" s="18">
        <f t="shared" si="20"/>
        <v>0.3714285714</v>
      </c>
      <c r="DA100" s="18">
        <f t="shared" si="21"/>
        <v>1.155959904</v>
      </c>
      <c r="DB100" s="14">
        <v>28.5882</v>
      </c>
      <c r="DC100" s="7">
        <v>0.0</v>
      </c>
      <c r="DD100" s="7">
        <v>5.0</v>
      </c>
      <c r="DE100" s="7">
        <v>1.0</v>
      </c>
      <c r="DF100" s="7">
        <v>23.0</v>
      </c>
      <c r="DG100" s="7">
        <v>11.0</v>
      </c>
      <c r="DH100" s="7">
        <v>0.0</v>
      </c>
      <c r="DI100" s="7">
        <v>20.0</v>
      </c>
      <c r="DJ100" s="7">
        <v>39.0</v>
      </c>
      <c r="DK100" s="7">
        <v>4.0</v>
      </c>
      <c r="DL100" s="7">
        <v>1.0</v>
      </c>
      <c r="DM100" s="7">
        <v>27.0</v>
      </c>
      <c r="DN100" s="9">
        <v>3.0</v>
      </c>
      <c r="DO100" s="9">
        <v>6.0</v>
      </c>
      <c r="DP100" s="9">
        <v>0.0</v>
      </c>
      <c r="DQ100" s="8">
        <v>186.0</v>
      </c>
      <c r="DR100" s="8">
        <v>40.0</v>
      </c>
      <c r="DS100" s="8" t="s">
        <v>210</v>
      </c>
      <c r="DT100" s="19">
        <v>5.0</v>
      </c>
      <c r="DU100" s="8">
        <v>5.0</v>
      </c>
      <c r="DV100" s="8">
        <v>5.0</v>
      </c>
      <c r="DW100" s="8">
        <v>2439.0</v>
      </c>
      <c r="DX100" s="8">
        <v>0.0</v>
      </c>
      <c r="DY100" s="14">
        <f t="shared" si="22"/>
        <v>6.131914894</v>
      </c>
    </row>
    <row r="101" ht="12.75" customHeight="1">
      <c r="A101" s="7">
        <v>48.0</v>
      </c>
      <c r="B101" s="7" t="s">
        <v>746</v>
      </c>
      <c r="C101" s="7" t="s">
        <v>747</v>
      </c>
      <c r="D101" s="7" t="s">
        <v>162</v>
      </c>
      <c r="E101" s="7" t="s">
        <v>163</v>
      </c>
      <c r="F101" s="7" t="s">
        <v>163</v>
      </c>
      <c r="G101" s="7">
        <v>76.0</v>
      </c>
      <c r="H101" s="7">
        <v>206.0</v>
      </c>
      <c r="I101" s="7" t="s">
        <v>133</v>
      </c>
      <c r="J101" s="7">
        <v>2008.0</v>
      </c>
      <c r="K101" s="7">
        <v>3.0</v>
      </c>
      <c r="L101" s="7">
        <v>74.0</v>
      </c>
      <c r="M101" s="8"/>
      <c r="N101" s="8">
        <f t="shared" si="1"/>
        <v>28</v>
      </c>
      <c r="O101" s="7" t="s">
        <v>164</v>
      </c>
      <c r="P101" s="7" t="s">
        <v>748</v>
      </c>
      <c r="Q101" s="8" t="s">
        <v>237</v>
      </c>
      <c r="R101" s="7" t="s">
        <v>237</v>
      </c>
      <c r="S101" s="9" t="s">
        <v>174</v>
      </c>
      <c r="T101" s="9">
        <v>6.0</v>
      </c>
      <c r="U101" s="9" t="s">
        <v>138</v>
      </c>
      <c r="V101" s="9" t="s">
        <v>138</v>
      </c>
      <c r="W101" s="7">
        <v>6.0</v>
      </c>
      <c r="X101" s="7">
        <v>0.0</v>
      </c>
      <c r="Y101" s="7">
        <v>1.0</v>
      </c>
      <c r="Z101" s="7">
        <v>0.0</v>
      </c>
      <c r="AA101" s="7">
        <v>1.0</v>
      </c>
      <c r="AB101" s="7">
        <v>0.0</v>
      </c>
      <c r="AC101" s="7">
        <v>1.0</v>
      </c>
      <c r="AD101" s="7">
        <v>2.0</v>
      </c>
      <c r="AE101" s="7">
        <v>0.0</v>
      </c>
      <c r="AF101" s="10">
        <f t="shared" si="2"/>
        <v>0</v>
      </c>
      <c r="AG101" s="10">
        <f t="shared" si="3"/>
        <v>0</v>
      </c>
      <c r="AH101" s="7">
        <v>4170.0</v>
      </c>
      <c r="AI101" s="11">
        <f t="shared" si="4"/>
        <v>11.58333333</v>
      </c>
      <c r="AJ101" s="7">
        <v>121.0</v>
      </c>
      <c r="AK101" s="11">
        <f t="shared" si="5"/>
        <v>20.16666667</v>
      </c>
      <c r="AL101" s="11">
        <f t="shared" si="6"/>
        <v>34.46280992</v>
      </c>
      <c r="AM101" s="12">
        <v>0.0</v>
      </c>
      <c r="AN101" s="11">
        <f t="shared" si="7"/>
        <v>0</v>
      </c>
      <c r="AO101" s="10" t="s">
        <v>151</v>
      </c>
      <c r="AP101" s="10" t="s">
        <v>216</v>
      </c>
      <c r="AQ101" s="10" t="s">
        <v>216</v>
      </c>
      <c r="AR101" s="7">
        <v>0.0</v>
      </c>
      <c r="AS101" s="7">
        <v>0.0</v>
      </c>
      <c r="AT101" s="13">
        <f t="shared" si="8"/>
        <v>0</v>
      </c>
      <c r="AU101" s="8"/>
      <c r="AV101" s="8"/>
      <c r="AW101" s="8"/>
      <c r="AX101" s="8">
        <v>0.0</v>
      </c>
      <c r="AY101" s="8"/>
      <c r="AZ101" s="8">
        <v>0.0</v>
      </c>
      <c r="BA101" s="7">
        <v>11.0</v>
      </c>
      <c r="BB101" s="7">
        <v>5.0</v>
      </c>
      <c r="BC101" s="7">
        <v>10.0</v>
      </c>
      <c r="BD101" s="7">
        <v>2.0</v>
      </c>
      <c r="BE101" s="7">
        <v>1.0</v>
      </c>
      <c r="BF101" s="7">
        <v>1.0</v>
      </c>
      <c r="BG101" s="14">
        <f t="shared" si="9"/>
        <v>9.496402878</v>
      </c>
      <c r="BH101" s="11">
        <f t="shared" si="10"/>
        <v>4.316546763</v>
      </c>
      <c r="BI101" s="11">
        <f t="shared" si="11"/>
        <v>8.633093525</v>
      </c>
      <c r="BJ101" s="11">
        <f t="shared" si="12"/>
        <v>1.726618705</v>
      </c>
      <c r="BK101" s="11">
        <f t="shared" si="13"/>
        <v>0.8633093525</v>
      </c>
      <c r="BL101" s="11">
        <f t="shared" si="14"/>
        <v>0.8633093525</v>
      </c>
      <c r="BM101" s="7">
        <v>2.0</v>
      </c>
      <c r="BN101" s="7">
        <v>1.0</v>
      </c>
      <c r="BO101" s="7">
        <v>0.0</v>
      </c>
      <c r="BP101" s="7">
        <v>0.0</v>
      </c>
      <c r="BQ101" s="7">
        <v>0.0</v>
      </c>
      <c r="BR101" s="7">
        <v>0.0</v>
      </c>
      <c r="BS101" s="9">
        <f t="shared" si="15"/>
        <v>17</v>
      </c>
      <c r="BT101" s="14">
        <v>0.3073</v>
      </c>
      <c r="BW101" s="15" t="str">
        <f t="shared" si="16"/>
        <v> </v>
      </c>
      <c r="BY101" s="7">
        <v>0.0</v>
      </c>
      <c r="BZ101" s="7">
        <v>0.0</v>
      </c>
      <c r="CA101" s="7">
        <v>0.0</v>
      </c>
      <c r="CB101" s="7">
        <v>0.0</v>
      </c>
      <c r="CC101" s="7">
        <v>0.0</v>
      </c>
      <c r="CD101" s="7">
        <v>0.0</v>
      </c>
      <c r="CE101" s="7">
        <v>0.0</v>
      </c>
      <c r="CF101" s="7">
        <v>0.0</v>
      </c>
      <c r="CG101" s="7">
        <v>0.0</v>
      </c>
      <c r="CH101" s="7">
        <v>0.0</v>
      </c>
      <c r="CI101" s="7">
        <v>0.0</v>
      </c>
      <c r="CJ101" s="7">
        <v>0.0</v>
      </c>
      <c r="CK101" s="7">
        <v>0.0</v>
      </c>
      <c r="CL101" s="15">
        <f t="shared" si="17"/>
        <v>0</v>
      </c>
      <c r="CM101" s="7">
        <v>0.0</v>
      </c>
      <c r="CN101" s="7">
        <v>0.2</v>
      </c>
      <c r="CO101" s="7">
        <v>0.2</v>
      </c>
      <c r="CP101" s="16">
        <f t="shared" si="18"/>
        <v>0.03333333333</v>
      </c>
      <c r="CQ101" s="16">
        <f t="shared" si="19"/>
        <v>0.1726618705</v>
      </c>
      <c r="CR101" s="17">
        <v>5.0</v>
      </c>
      <c r="CS101" s="14">
        <v>1.1</v>
      </c>
      <c r="CT101" s="14">
        <v>1.2</v>
      </c>
      <c r="CU101" s="14">
        <v>0.30000000000000004</v>
      </c>
      <c r="CV101" s="14">
        <v>0.1</v>
      </c>
      <c r="CW101" s="14">
        <v>0.1</v>
      </c>
      <c r="CX101" s="14">
        <v>0.0</v>
      </c>
      <c r="CY101" s="14">
        <v>0.2</v>
      </c>
      <c r="CZ101" s="18">
        <f t="shared" si="20"/>
        <v>0.03333333333</v>
      </c>
      <c r="DA101" s="18">
        <f t="shared" si="21"/>
        <v>0.1726618705</v>
      </c>
      <c r="DB101" s="14">
        <v>89.0</v>
      </c>
      <c r="DC101" s="7">
        <v>0.0</v>
      </c>
      <c r="DD101" s="7">
        <v>0.0</v>
      </c>
      <c r="DE101" s="7">
        <v>0.0</v>
      </c>
      <c r="DF101" s="7">
        <v>2.0</v>
      </c>
      <c r="DG101" s="7">
        <v>0.0</v>
      </c>
      <c r="DH101" s="7">
        <v>0.0</v>
      </c>
      <c r="DI101" s="7">
        <v>0.0</v>
      </c>
      <c r="DJ101" s="7">
        <v>0.0</v>
      </c>
      <c r="DK101" s="7">
        <v>0.0</v>
      </c>
      <c r="DL101" s="7">
        <v>0.0</v>
      </c>
      <c r="DM101" s="7">
        <v>1.0</v>
      </c>
      <c r="DN101" s="9">
        <v>0.0</v>
      </c>
      <c r="DO101" s="9">
        <v>0.0</v>
      </c>
      <c r="DP101" s="9">
        <v>0.0</v>
      </c>
      <c r="DQ101" s="8">
        <v>10.0</v>
      </c>
      <c r="DR101" s="8">
        <v>0.0</v>
      </c>
      <c r="DS101" s="8"/>
      <c r="DT101" s="19">
        <v>0.5750000000000001</v>
      </c>
      <c r="DU101" s="8">
        <v>0.5750000000000001</v>
      </c>
      <c r="DV101" s="8">
        <v>0.031</v>
      </c>
      <c r="DW101" s="8">
        <v>0.0</v>
      </c>
      <c r="DX101" s="8">
        <v>0.0</v>
      </c>
      <c r="DY101" s="14">
        <f t="shared" si="22"/>
        <v>0.196957218</v>
      </c>
    </row>
    <row r="102" ht="12.75" customHeight="1">
      <c r="A102" s="7">
        <v>51.0</v>
      </c>
      <c r="B102" s="7" t="s">
        <v>749</v>
      </c>
      <c r="C102" s="7" t="s">
        <v>372</v>
      </c>
      <c r="D102" s="7" t="s">
        <v>162</v>
      </c>
      <c r="E102" s="7" t="s">
        <v>163</v>
      </c>
      <c r="F102" s="7" t="s">
        <v>163</v>
      </c>
      <c r="G102" s="7">
        <v>70.0</v>
      </c>
      <c r="H102" s="7">
        <v>192.0</v>
      </c>
      <c r="I102" s="7" t="s">
        <v>133</v>
      </c>
      <c r="J102" s="7">
        <v>1997.0</v>
      </c>
      <c r="K102" s="7">
        <v>6.0</v>
      </c>
      <c r="L102" s="7">
        <v>156.0</v>
      </c>
      <c r="M102" s="8"/>
      <c r="N102" s="8">
        <f t="shared" si="1"/>
        <v>36</v>
      </c>
      <c r="O102" s="7" t="s">
        <v>603</v>
      </c>
      <c r="P102" s="7" t="s">
        <v>748</v>
      </c>
      <c r="Q102" s="8" t="s">
        <v>325</v>
      </c>
      <c r="R102" s="7" t="s">
        <v>325</v>
      </c>
      <c r="S102" s="9" t="s">
        <v>174</v>
      </c>
      <c r="T102" s="9">
        <v>82.0</v>
      </c>
      <c r="U102" s="9" t="s">
        <v>138</v>
      </c>
      <c r="V102" s="9" t="s">
        <v>138</v>
      </c>
      <c r="W102" s="7">
        <v>82.0</v>
      </c>
      <c r="X102" s="7">
        <v>6.0</v>
      </c>
      <c r="Y102" s="7">
        <v>25.0</v>
      </c>
      <c r="Z102" s="7">
        <v>12.0</v>
      </c>
      <c r="AA102" s="7">
        <v>31.0</v>
      </c>
      <c r="AB102" s="7">
        <v>31.0</v>
      </c>
      <c r="AC102" s="7">
        <v>99.0</v>
      </c>
      <c r="AD102" s="7">
        <v>44.0</v>
      </c>
      <c r="AE102" s="7">
        <v>56.0</v>
      </c>
      <c r="AF102" s="10">
        <f t="shared" si="2"/>
        <v>0.06060606061</v>
      </c>
      <c r="AG102" s="10">
        <f t="shared" si="3"/>
        <v>0.03015075377</v>
      </c>
      <c r="AH102" s="7">
        <v>109607.0</v>
      </c>
      <c r="AI102" s="11">
        <f t="shared" si="4"/>
        <v>22.27784553</v>
      </c>
      <c r="AJ102" s="7">
        <v>2052.0</v>
      </c>
      <c r="AK102" s="11">
        <f t="shared" si="5"/>
        <v>25.02439024</v>
      </c>
      <c r="AL102" s="11">
        <f t="shared" si="6"/>
        <v>53.41471735</v>
      </c>
      <c r="AM102" s="12">
        <v>106.0</v>
      </c>
      <c r="AN102" s="11">
        <f t="shared" si="7"/>
        <v>3.481529464</v>
      </c>
      <c r="AO102" s="10" t="s">
        <v>750</v>
      </c>
      <c r="AP102" s="10" t="s">
        <v>751</v>
      </c>
      <c r="AQ102" s="10" t="s">
        <v>752</v>
      </c>
      <c r="AR102" s="7">
        <v>0.0</v>
      </c>
      <c r="AS102" s="7">
        <v>0.0</v>
      </c>
      <c r="AT102" s="13">
        <f t="shared" si="8"/>
        <v>0</v>
      </c>
      <c r="AU102" s="8"/>
      <c r="AV102" s="8"/>
      <c r="AW102" s="8"/>
      <c r="AX102" s="8">
        <v>0.0</v>
      </c>
      <c r="AY102" s="8"/>
      <c r="AZ102" s="8">
        <v>0.0</v>
      </c>
      <c r="BA102" s="7">
        <v>153.0</v>
      </c>
      <c r="BB102" s="7">
        <v>27.0</v>
      </c>
      <c r="BC102" s="7">
        <v>80.0</v>
      </c>
      <c r="BD102" s="7">
        <v>44.0</v>
      </c>
      <c r="BE102" s="7">
        <v>54.0</v>
      </c>
      <c r="BF102" s="7">
        <v>23.0</v>
      </c>
      <c r="BG102" s="14">
        <f t="shared" si="9"/>
        <v>5.025226491</v>
      </c>
      <c r="BH102" s="11">
        <f t="shared" si="10"/>
        <v>0.8868046749</v>
      </c>
      <c r="BI102" s="11">
        <f t="shared" si="11"/>
        <v>2.627569407</v>
      </c>
      <c r="BJ102" s="11">
        <f t="shared" si="12"/>
        <v>1.445163174</v>
      </c>
      <c r="BK102" s="11">
        <f t="shared" si="13"/>
        <v>1.77360935</v>
      </c>
      <c r="BL102" s="11">
        <f t="shared" si="14"/>
        <v>0.7554262045</v>
      </c>
      <c r="BM102" s="7">
        <v>26.0</v>
      </c>
      <c r="BN102" s="7">
        <v>13.0</v>
      </c>
      <c r="BO102" s="7">
        <v>0.0</v>
      </c>
      <c r="BP102" s="7">
        <v>0.0</v>
      </c>
      <c r="BQ102" s="7">
        <v>0.0</v>
      </c>
      <c r="BR102" s="7">
        <v>0.0</v>
      </c>
      <c r="BS102" s="9">
        <f t="shared" si="15"/>
        <v>133</v>
      </c>
      <c r="BT102" s="14">
        <v>5.3472</v>
      </c>
      <c r="BW102" s="15" t="str">
        <f t="shared" si="16"/>
        <v> </v>
      </c>
      <c r="BY102" s="7">
        <v>0.0</v>
      </c>
      <c r="BZ102" s="7">
        <v>1.0</v>
      </c>
      <c r="CA102" s="7">
        <v>1.0</v>
      </c>
      <c r="CB102" s="7">
        <v>1.0</v>
      </c>
      <c r="CC102" s="7">
        <v>0.0</v>
      </c>
      <c r="CD102" s="7">
        <v>0.0</v>
      </c>
      <c r="CE102" s="7">
        <v>2.0</v>
      </c>
      <c r="CF102" s="7">
        <v>2.0</v>
      </c>
      <c r="CG102" s="7">
        <v>0.0</v>
      </c>
      <c r="CH102" s="7">
        <v>0.0</v>
      </c>
      <c r="CI102" s="7">
        <v>2.0</v>
      </c>
      <c r="CJ102" s="7">
        <v>0.0</v>
      </c>
      <c r="CK102" s="7">
        <v>0.0</v>
      </c>
      <c r="CL102" s="15">
        <f t="shared" si="17"/>
        <v>0</v>
      </c>
      <c r="CM102" s="7">
        <v>1.9</v>
      </c>
      <c r="CN102" s="7">
        <v>5.8</v>
      </c>
      <c r="CO102" s="7">
        <v>7.8</v>
      </c>
      <c r="CP102" s="16">
        <f t="shared" si="18"/>
        <v>0.09512195122</v>
      </c>
      <c r="CQ102" s="16">
        <f t="shared" si="19"/>
        <v>0.2561880172</v>
      </c>
      <c r="CR102" s="17">
        <v>4.0</v>
      </c>
      <c r="CS102" s="14">
        <v>39.9</v>
      </c>
      <c r="CT102" s="14">
        <v>36.0</v>
      </c>
      <c r="CU102" s="14">
        <v>19.8</v>
      </c>
      <c r="CV102" s="14">
        <v>2.8</v>
      </c>
      <c r="CW102" s="14">
        <v>6.5</v>
      </c>
      <c r="CX102" s="14">
        <v>0.0</v>
      </c>
      <c r="CY102" s="14">
        <v>9.3</v>
      </c>
      <c r="CZ102" s="18">
        <f t="shared" si="20"/>
        <v>0.1134146341</v>
      </c>
      <c r="DA102" s="18">
        <f t="shared" si="21"/>
        <v>0.3054549436</v>
      </c>
      <c r="DB102" s="14">
        <v>46.8182</v>
      </c>
      <c r="DC102" s="7">
        <v>0.0</v>
      </c>
      <c r="DD102" s="7">
        <v>4.0</v>
      </c>
      <c r="DE102" s="7">
        <v>2.0</v>
      </c>
      <c r="DF102" s="7">
        <v>38.0</v>
      </c>
      <c r="DG102" s="7">
        <v>6.0</v>
      </c>
      <c r="DH102" s="7">
        <v>0.0</v>
      </c>
      <c r="DI102" s="7">
        <v>41.0</v>
      </c>
      <c r="DJ102" s="7">
        <v>10.0</v>
      </c>
      <c r="DK102" s="7">
        <v>1.0</v>
      </c>
      <c r="DL102" s="7">
        <v>0.0</v>
      </c>
      <c r="DM102" s="7">
        <v>41.0</v>
      </c>
      <c r="DN102" s="9">
        <v>0.0</v>
      </c>
      <c r="DO102" s="9">
        <v>2.0</v>
      </c>
      <c r="DP102" s="9">
        <v>2.0</v>
      </c>
      <c r="DQ102" s="8">
        <v>186.0</v>
      </c>
      <c r="DR102" s="8">
        <v>0.0</v>
      </c>
      <c r="DS102" s="8"/>
      <c r="DT102" s="19">
        <v>7.143</v>
      </c>
      <c r="DU102" s="8">
        <v>7.143</v>
      </c>
      <c r="DV102" s="8">
        <v>7.14</v>
      </c>
      <c r="DW102" s="8">
        <v>0.0</v>
      </c>
      <c r="DX102" s="8">
        <v>0.0</v>
      </c>
      <c r="DY102" s="14">
        <f t="shared" si="22"/>
        <v>-4.721276596</v>
      </c>
    </row>
    <row r="103" ht="12.75" customHeight="1">
      <c r="A103" s="7">
        <v>9.0</v>
      </c>
      <c r="B103" s="7" t="s">
        <v>753</v>
      </c>
      <c r="C103" s="7" t="s">
        <v>257</v>
      </c>
      <c r="D103" s="7" t="s">
        <v>162</v>
      </c>
      <c r="E103" s="7" t="s">
        <v>163</v>
      </c>
      <c r="F103" s="7" t="s">
        <v>163</v>
      </c>
      <c r="G103" s="7">
        <v>72.0</v>
      </c>
      <c r="H103" s="7">
        <v>197.0</v>
      </c>
      <c r="I103" s="7" t="s">
        <v>133</v>
      </c>
      <c r="J103" s="7">
        <v>2002.0</v>
      </c>
      <c r="K103" s="7">
        <v>3.0</v>
      </c>
      <c r="L103" s="7">
        <v>67.0</v>
      </c>
      <c r="M103" s="8"/>
      <c r="N103" s="8">
        <f t="shared" si="1"/>
        <v>32</v>
      </c>
      <c r="O103" s="7" t="s">
        <v>754</v>
      </c>
      <c r="P103" s="7" t="s">
        <v>748</v>
      </c>
      <c r="Q103" s="8" t="s">
        <v>182</v>
      </c>
      <c r="R103" s="7" t="s">
        <v>182</v>
      </c>
      <c r="S103" s="9" t="s">
        <v>260</v>
      </c>
      <c r="T103" s="9">
        <v>81.0</v>
      </c>
      <c r="U103" s="9" t="s">
        <v>138</v>
      </c>
      <c r="V103" s="9" t="s">
        <v>138</v>
      </c>
      <c r="W103" s="7">
        <v>82.0</v>
      </c>
      <c r="X103" s="7">
        <v>3.0</v>
      </c>
      <c r="Y103" s="7">
        <v>8.0</v>
      </c>
      <c r="Z103" s="7">
        <v>3.0</v>
      </c>
      <c r="AA103" s="7">
        <v>11.0</v>
      </c>
      <c r="AB103" s="7">
        <v>-6.0</v>
      </c>
      <c r="AC103" s="7">
        <v>58.0</v>
      </c>
      <c r="AD103" s="7">
        <v>26.0</v>
      </c>
      <c r="AE103" s="7">
        <v>31.0</v>
      </c>
      <c r="AF103" s="10">
        <f t="shared" si="2"/>
        <v>0.05172413793</v>
      </c>
      <c r="AG103" s="10">
        <f t="shared" si="3"/>
        <v>0.02608695652</v>
      </c>
      <c r="AH103" s="7">
        <v>51986.0</v>
      </c>
      <c r="AI103" s="11">
        <f t="shared" si="4"/>
        <v>10.56626016</v>
      </c>
      <c r="AJ103" s="7">
        <v>1256.0</v>
      </c>
      <c r="AK103" s="11">
        <f t="shared" si="5"/>
        <v>15.31707317</v>
      </c>
      <c r="AL103" s="11">
        <f t="shared" si="6"/>
        <v>41.39012739</v>
      </c>
      <c r="AM103" s="12">
        <v>33.0</v>
      </c>
      <c r="AN103" s="11">
        <f t="shared" si="7"/>
        <v>2.285230639</v>
      </c>
      <c r="AO103" s="10" t="s">
        <v>755</v>
      </c>
      <c r="AP103" s="10" t="s">
        <v>756</v>
      </c>
      <c r="AQ103" s="10" t="s">
        <v>655</v>
      </c>
      <c r="AR103" s="7">
        <v>229.0</v>
      </c>
      <c r="AS103" s="7">
        <v>253.0</v>
      </c>
      <c r="AT103" s="13">
        <f t="shared" si="8"/>
        <v>0.4751037344</v>
      </c>
      <c r="AU103" s="9">
        <v>2.0</v>
      </c>
      <c r="AV103" s="9">
        <v>1.0</v>
      </c>
      <c r="AW103" s="9">
        <v>322.0</v>
      </c>
      <c r="AX103" s="9">
        <v>148.0</v>
      </c>
      <c r="AY103" s="9">
        <v>160.0</v>
      </c>
      <c r="AZ103" s="9">
        <v>81.0</v>
      </c>
      <c r="BA103" s="7">
        <v>65.0</v>
      </c>
      <c r="BB103" s="7">
        <v>100.0</v>
      </c>
      <c r="BC103" s="7">
        <v>56.0</v>
      </c>
      <c r="BD103" s="7">
        <v>26.0</v>
      </c>
      <c r="BE103" s="7">
        <v>11.0</v>
      </c>
      <c r="BF103" s="7">
        <v>14.0</v>
      </c>
      <c r="BG103" s="14">
        <f t="shared" si="9"/>
        <v>4.501211865</v>
      </c>
      <c r="BH103" s="11">
        <f t="shared" si="10"/>
        <v>6.92494133</v>
      </c>
      <c r="BI103" s="11">
        <f t="shared" si="11"/>
        <v>3.877967145</v>
      </c>
      <c r="BJ103" s="11">
        <f t="shared" si="12"/>
        <v>1.800484746</v>
      </c>
      <c r="BK103" s="11">
        <f t="shared" si="13"/>
        <v>0.7617435463</v>
      </c>
      <c r="BL103" s="11">
        <f t="shared" si="14"/>
        <v>0.9694917863</v>
      </c>
      <c r="BM103" s="7">
        <v>78.0</v>
      </c>
      <c r="BN103" s="7">
        <v>14.0</v>
      </c>
      <c r="BO103" s="7">
        <v>8.0</v>
      </c>
      <c r="BP103" s="7">
        <v>1.0</v>
      </c>
      <c r="BQ103" s="7">
        <v>0.0</v>
      </c>
      <c r="BR103" s="7">
        <v>0.0</v>
      </c>
      <c r="BS103" s="9">
        <f t="shared" si="15"/>
        <v>242</v>
      </c>
      <c r="BT103" s="14">
        <v>-6.5377</v>
      </c>
      <c r="BW103" s="15" t="str">
        <f t="shared" si="16"/>
        <v> </v>
      </c>
      <c r="BY103" s="7">
        <v>2.0</v>
      </c>
      <c r="BZ103" s="7">
        <v>0.0</v>
      </c>
      <c r="CA103" s="7">
        <v>2.0</v>
      </c>
      <c r="CB103" s="7">
        <v>0.0</v>
      </c>
      <c r="CC103" s="7">
        <v>0.0</v>
      </c>
      <c r="CD103" s="7">
        <v>0.0</v>
      </c>
      <c r="CE103" s="7">
        <v>0.0</v>
      </c>
      <c r="CF103" s="7">
        <v>1.0</v>
      </c>
      <c r="CG103" s="7">
        <v>0.0</v>
      </c>
      <c r="CH103" s="7">
        <v>0.0</v>
      </c>
      <c r="CI103" s="7">
        <v>2.0</v>
      </c>
      <c r="CJ103" s="7">
        <v>0.0</v>
      </c>
      <c r="CK103" s="7">
        <v>0.0</v>
      </c>
      <c r="CL103" s="15">
        <f t="shared" si="17"/>
        <v>0</v>
      </c>
      <c r="CM103" s="7">
        <v>-0.8</v>
      </c>
      <c r="CN103" s="7">
        <v>0.7</v>
      </c>
      <c r="CO103" s="7">
        <v>-0.2</v>
      </c>
      <c r="CP103" s="16">
        <f t="shared" si="18"/>
        <v>-0.00243902439</v>
      </c>
      <c r="CQ103" s="16">
        <f t="shared" si="19"/>
        <v>-0.01384988266</v>
      </c>
      <c r="CR103" s="17">
        <v>4.0</v>
      </c>
      <c r="CS103" s="14">
        <v>13.0</v>
      </c>
      <c r="CT103" s="14">
        <v>18.7</v>
      </c>
      <c r="CU103" s="14">
        <v>-4.9</v>
      </c>
      <c r="CV103" s="14">
        <v>-1.4</v>
      </c>
      <c r="CW103" s="14">
        <v>2.3</v>
      </c>
      <c r="CX103" s="14">
        <v>0.0</v>
      </c>
      <c r="CY103" s="14">
        <v>0.9</v>
      </c>
      <c r="CZ103" s="18">
        <f t="shared" si="20"/>
        <v>0.01097560976</v>
      </c>
      <c r="DA103" s="18">
        <f t="shared" si="21"/>
        <v>0.06232447197</v>
      </c>
      <c r="DB103" s="14">
        <v>30.0345</v>
      </c>
      <c r="DC103" s="7">
        <v>0.0</v>
      </c>
      <c r="DD103" s="7">
        <v>0.0</v>
      </c>
      <c r="DE103" s="7">
        <v>2.0</v>
      </c>
      <c r="DF103" s="7">
        <v>24.0</v>
      </c>
      <c r="DG103" s="7">
        <v>6.0</v>
      </c>
      <c r="DH103" s="7">
        <v>5.0</v>
      </c>
      <c r="DI103" s="7">
        <v>5.0</v>
      </c>
      <c r="DJ103" s="7">
        <v>14.0</v>
      </c>
      <c r="DK103" s="7">
        <v>5.0</v>
      </c>
      <c r="DL103" s="7">
        <v>1.0</v>
      </c>
      <c r="DM103" s="7">
        <v>22.0</v>
      </c>
      <c r="DN103" s="9">
        <v>0.0</v>
      </c>
      <c r="DO103" s="9">
        <v>1.0</v>
      </c>
      <c r="DP103" s="9">
        <v>0.0</v>
      </c>
      <c r="DQ103" s="8">
        <v>186.0</v>
      </c>
      <c r="DR103" s="8">
        <v>0.0</v>
      </c>
      <c r="DS103" s="8"/>
      <c r="DT103" s="19">
        <v>1.7000000000000002</v>
      </c>
      <c r="DU103" s="8">
        <v>1.5</v>
      </c>
      <c r="DV103" s="8">
        <v>1.5</v>
      </c>
      <c r="DW103" s="8">
        <v>0.0</v>
      </c>
      <c r="DX103" s="8">
        <v>0.0</v>
      </c>
      <c r="DY103" s="14">
        <f t="shared" si="22"/>
        <v>-1.121276596</v>
      </c>
    </row>
    <row r="104" ht="12.75" customHeight="1">
      <c r="A104" s="7">
        <v>28.0</v>
      </c>
      <c r="B104" s="7" t="s">
        <v>168</v>
      </c>
      <c r="C104" s="7" t="s">
        <v>757</v>
      </c>
      <c r="D104" s="7" t="s">
        <v>602</v>
      </c>
      <c r="E104" s="7" t="s">
        <v>132</v>
      </c>
      <c r="F104" s="7" t="s">
        <v>132</v>
      </c>
      <c r="G104" s="7">
        <v>72.0</v>
      </c>
      <c r="H104" s="7">
        <v>190.0</v>
      </c>
      <c r="I104" s="7" t="s">
        <v>133</v>
      </c>
      <c r="J104" s="7">
        <v>2007.0</v>
      </c>
      <c r="K104" s="7">
        <v>5.0</v>
      </c>
      <c r="L104" s="7">
        <v>135.0</v>
      </c>
      <c r="M104" s="8"/>
      <c r="N104" s="8">
        <f t="shared" si="1"/>
        <v>27</v>
      </c>
      <c r="O104" s="7" t="s">
        <v>726</v>
      </c>
      <c r="P104" s="7" t="s">
        <v>758</v>
      </c>
      <c r="Q104" s="8" t="s">
        <v>173</v>
      </c>
      <c r="R104" s="7" t="s">
        <v>173</v>
      </c>
      <c r="S104" s="9" t="s">
        <v>260</v>
      </c>
      <c r="T104" s="9">
        <v>4.0</v>
      </c>
      <c r="U104" s="9" t="s">
        <v>138</v>
      </c>
      <c r="V104" s="9" t="s">
        <v>138</v>
      </c>
      <c r="W104" s="7">
        <v>4.0</v>
      </c>
      <c r="X104" s="7">
        <v>1.0</v>
      </c>
      <c r="Y104" s="7">
        <v>0.0</v>
      </c>
      <c r="Z104" s="7">
        <v>0.0</v>
      </c>
      <c r="AA104" s="7">
        <v>1.0</v>
      </c>
      <c r="AB104" s="7">
        <v>0.0</v>
      </c>
      <c r="AC104" s="7">
        <v>5.0</v>
      </c>
      <c r="AD104" s="7">
        <v>0.0</v>
      </c>
      <c r="AE104" s="7">
        <v>0.0</v>
      </c>
      <c r="AF104" s="10">
        <f t="shared" si="2"/>
        <v>0.2</v>
      </c>
      <c r="AG104" s="10">
        <f t="shared" si="3"/>
        <v>0.2</v>
      </c>
      <c r="AH104" s="7">
        <v>2393.0</v>
      </c>
      <c r="AI104" s="11">
        <f t="shared" si="4"/>
        <v>9.970833333</v>
      </c>
      <c r="AJ104" s="7">
        <v>49.0</v>
      </c>
      <c r="AK104" s="11">
        <f t="shared" si="5"/>
        <v>12.25</v>
      </c>
      <c r="AL104" s="11">
        <f t="shared" si="6"/>
        <v>48.83673469</v>
      </c>
      <c r="AM104" s="12">
        <v>0.0</v>
      </c>
      <c r="AN104" s="11">
        <f t="shared" si="7"/>
        <v>0</v>
      </c>
      <c r="AO104" s="10" t="s">
        <v>152</v>
      </c>
      <c r="AP104" s="10" t="s">
        <v>151</v>
      </c>
      <c r="AQ104" s="10" t="s">
        <v>152</v>
      </c>
      <c r="AR104" s="7">
        <v>0.0</v>
      </c>
      <c r="AS104" s="7">
        <v>0.0</v>
      </c>
      <c r="AT104" s="13">
        <f t="shared" si="8"/>
        <v>0</v>
      </c>
      <c r="AU104" s="8"/>
      <c r="AV104" s="8"/>
      <c r="AW104" s="8"/>
      <c r="AX104" s="8">
        <v>0.0</v>
      </c>
      <c r="AY104" s="8"/>
      <c r="AZ104" s="8">
        <v>0.0</v>
      </c>
      <c r="BA104" s="7">
        <v>1.0</v>
      </c>
      <c r="BB104" s="7">
        <v>6.0</v>
      </c>
      <c r="BC104" s="7">
        <v>1.0</v>
      </c>
      <c r="BD104" s="7">
        <v>0.0</v>
      </c>
      <c r="BE104" s="7">
        <v>0.0</v>
      </c>
      <c r="BF104" s="7">
        <v>0.0</v>
      </c>
      <c r="BG104" s="14">
        <f t="shared" si="9"/>
        <v>1.504387798</v>
      </c>
      <c r="BH104" s="11">
        <f t="shared" si="10"/>
        <v>9.026326786</v>
      </c>
      <c r="BI104" s="11">
        <f t="shared" si="11"/>
        <v>1.504387798</v>
      </c>
      <c r="BJ104" s="11">
        <f t="shared" si="12"/>
        <v>0</v>
      </c>
      <c r="BK104" s="11">
        <f t="shared" si="13"/>
        <v>0</v>
      </c>
      <c r="BL104" s="11">
        <f t="shared" si="14"/>
        <v>0</v>
      </c>
      <c r="BM104" s="7">
        <v>0.0</v>
      </c>
      <c r="BN104" s="7">
        <v>0.0</v>
      </c>
      <c r="BO104" s="7">
        <v>0.0</v>
      </c>
      <c r="BP104" s="7">
        <v>0.0</v>
      </c>
      <c r="BQ104" s="7">
        <v>0.0</v>
      </c>
      <c r="BR104" s="7">
        <v>0.0</v>
      </c>
      <c r="BS104" s="9">
        <f t="shared" si="15"/>
        <v>7</v>
      </c>
      <c r="BT104" s="14">
        <v>0.9276000000000001</v>
      </c>
      <c r="BW104" s="15" t="str">
        <f t="shared" si="16"/>
        <v> </v>
      </c>
      <c r="BY104" s="7">
        <v>0.0</v>
      </c>
      <c r="BZ104" s="7">
        <v>0.0</v>
      </c>
      <c r="CA104" s="7">
        <v>0.0</v>
      </c>
      <c r="CB104" s="7">
        <v>0.0</v>
      </c>
      <c r="CC104" s="7">
        <v>0.0</v>
      </c>
      <c r="CD104" s="7">
        <v>0.0</v>
      </c>
      <c r="CE104" s="7">
        <v>0.0</v>
      </c>
      <c r="CF104" s="7">
        <v>0.0</v>
      </c>
      <c r="CG104" s="7">
        <v>0.0</v>
      </c>
      <c r="CH104" s="7">
        <v>0.0</v>
      </c>
      <c r="CI104" s="7">
        <v>1.0</v>
      </c>
      <c r="CJ104" s="7">
        <v>0.0</v>
      </c>
      <c r="CK104" s="7">
        <v>0.0</v>
      </c>
      <c r="CL104" s="15">
        <f t="shared" si="17"/>
        <v>0</v>
      </c>
      <c r="CM104" s="7">
        <v>0.1</v>
      </c>
      <c r="CN104" s="7">
        <v>0.0</v>
      </c>
      <c r="CO104" s="7">
        <v>0.2</v>
      </c>
      <c r="CP104" s="16">
        <f t="shared" si="18"/>
        <v>0.05</v>
      </c>
      <c r="CQ104" s="16">
        <f t="shared" si="19"/>
        <v>0.3008775595</v>
      </c>
      <c r="CR104" s="17">
        <v>2.0</v>
      </c>
      <c r="CS104" s="14">
        <v>0.6000000000000001</v>
      </c>
      <c r="CT104" s="14">
        <v>0.6000000000000001</v>
      </c>
      <c r="CU104" s="14">
        <v>-0.2</v>
      </c>
      <c r="CV104" s="14">
        <v>0.2</v>
      </c>
      <c r="CW104" s="14">
        <v>0.0</v>
      </c>
      <c r="CX104" s="14">
        <v>0.0</v>
      </c>
      <c r="CY104" s="14">
        <v>0.30000000000000004</v>
      </c>
      <c r="CZ104" s="18">
        <f t="shared" si="20"/>
        <v>0.075</v>
      </c>
      <c r="DA104" s="18">
        <f t="shared" si="21"/>
        <v>0.4513163393</v>
      </c>
      <c r="DB104" s="14">
        <v>35.4</v>
      </c>
      <c r="DC104" s="7">
        <v>0.0</v>
      </c>
      <c r="DD104" s="7">
        <v>0.0</v>
      </c>
      <c r="DE104" s="7">
        <v>0.0</v>
      </c>
      <c r="DF104" s="7">
        <v>0.0</v>
      </c>
      <c r="DG104" s="7">
        <v>1.0</v>
      </c>
      <c r="DH104" s="7">
        <v>0.0</v>
      </c>
      <c r="DI104" s="7">
        <v>0.0</v>
      </c>
      <c r="DJ104" s="7">
        <v>3.0</v>
      </c>
      <c r="DK104" s="7">
        <v>0.0</v>
      </c>
      <c r="DL104" s="7">
        <v>0.0</v>
      </c>
      <c r="DM104" s="7">
        <v>1.0</v>
      </c>
      <c r="DN104" s="9">
        <v>0.0</v>
      </c>
      <c r="DO104" s="9">
        <v>0.0</v>
      </c>
      <c r="DP104" s="9">
        <v>0.0</v>
      </c>
      <c r="DQ104" s="8">
        <v>7.0</v>
      </c>
      <c r="DR104" s="8">
        <v>0.0</v>
      </c>
      <c r="DS104" s="8"/>
      <c r="DT104" s="19">
        <v>0.5750000000000001</v>
      </c>
      <c r="DU104" s="8">
        <v>0.5750000000000001</v>
      </c>
      <c r="DV104" s="8">
        <v>0.022</v>
      </c>
      <c r="DW104" s="8">
        <v>0.0</v>
      </c>
      <c r="DX104" s="8">
        <v>0.0</v>
      </c>
      <c r="DY104" s="14">
        <f t="shared" si="22"/>
        <v>0.2972317547</v>
      </c>
    </row>
    <row r="105" ht="12.75" customHeight="1">
      <c r="A105" s="7">
        <v>25.0</v>
      </c>
      <c r="B105" s="7" t="s">
        <v>759</v>
      </c>
      <c r="C105" s="7" t="s">
        <v>760</v>
      </c>
      <c r="D105" s="7" t="s">
        <v>761</v>
      </c>
      <c r="E105" s="7" t="s">
        <v>132</v>
      </c>
      <c r="F105" s="7" t="s">
        <v>132</v>
      </c>
      <c r="G105" s="7">
        <v>72.0</v>
      </c>
      <c r="H105" s="7">
        <v>197.0</v>
      </c>
      <c r="I105" s="7" t="s">
        <v>133</v>
      </c>
      <c r="J105" s="7">
        <v>2003.0</v>
      </c>
      <c r="K105" s="7">
        <v>2.0</v>
      </c>
      <c r="L105" s="7">
        <v>47.0</v>
      </c>
      <c r="M105" s="8"/>
      <c r="N105" s="8">
        <f t="shared" si="1"/>
        <v>31</v>
      </c>
      <c r="O105" s="7" t="s">
        <v>762</v>
      </c>
      <c r="P105" s="7" t="s">
        <v>763</v>
      </c>
      <c r="Q105" s="8" t="s">
        <v>215</v>
      </c>
      <c r="R105" s="7" t="s">
        <v>215</v>
      </c>
      <c r="S105" s="9" t="s">
        <v>174</v>
      </c>
      <c r="T105" s="9">
        <v>63.0</v>
      </c>
      <c r="U105" s="9" t="s">
        <v>138</v>
      </c>
      <c r="V105" s="9" t="s">
        <v>138</v>
      </c>
      <c r="W105" s="7">
        <v>64.0</v>
      </c>
      <c r="X105" s="7">
        <v>2.0</v>
      </c>
      <c r="Y105" s="7">
        <v>7.0</v>
      </c>
      <c r="Z105" s="7">
        <v>3.0</v>
      </c>
      <c r="AA105" s="7">
        <v>9.0</v>
      </c>
      <c r="AB105" s="7">
        <v>4.0</v>
      </c>
      <c r="AC105" s="7">
        <v>54.0</v>
      </c>
      <c r="AD105" s="7">
        <v>22.0</v>
      </c>
      <c r="AE105" s="7">
        <v>36.0</v>
      </c>
      <c r="AF105" s="10">
        <f t="shared" si="2"/>
        <v>0.03703703704</v>
      </c>
      <c r="AG105" s="10">
        <f t="shared" si="3"/>
        <v>0.01785714286</v>
      </c>
      <c r="AH105" s="7">
        <v>64434.0</v>
      </c>
      <c r="AI105" s="11">
        <f t="shared" si="4"/>
        <v>16.7796875</v>
      </c>
      <c r="AJ105" s="7">
        <v>1393.0</v>
      </c>
      <c r="AK105" s="11">
        <f t="shared" si="5"/>
        <v>21.765625</v>
      </c>
      <c r="AL105" s="11">
        <f t="shared" si="6"/>
        <v>46.25556353</v>
      </c>
      <c r="AM105" s="12">
        <v>26.0</v>
      </c>
      <c r="AN105" s="11">
        <f t="shared" si="7"/>
        <v>1.452649222</v>
      </c>
      <c r="AO105" s="10" t="s">
        <v>764</v>
      </c>
      <c r="AP105" s="10" t="s">
        <v>765</v>
      </c>
      <c r="AQ105" s="10" t="s">
        <v>766</v>
      </c>
      <c r="AR105" s="7">
        <v>0.0</v>
      </c>
      <c r="AS105" s="7">
        <v>0.0</v>
      </c>
      <c r="AT105" s="13">
        <f t="shared" si="8"/>
        <v>0</v>
      </c>
      <c r="AU105" s="8"/>
      <c r="AV105" s="8"/>
      <c r="AW105" s="8"/>
      <c r="AX105" s="8">
        <v>0.0</v>
      </c>
      <c r="AY105" s="8"/>
      <c r="AZ105" s="8">
        <v>0.0</v>
      </c>
      <c r="BA105" s="7">
        <v>72.0</v>
      </c>
      <c r="BB105" s="7">
        <v>30.0</v>
      </c>
      <c r="BC105" s="7">
        <v>91.0</v>
      </c>
      <c r="BD105" s="7">
        <v>22.0</v>
      </c>
      <c r="BE105" s="7">
        <v>28.0</v>
      </c>
      <c r="BF105" s="7">
        <v>9.0</v>
      </c>
      <c r="BG105" s="14">
        <f t="shared" si="9"/>
        <v>4.022720924</v>
      </c>
      <c r="BH105" s="11">
        <f t="shared" si="10"/>
        <v>1.676133718</v>
      </c>
      <c r="BI105" s="11">
        <f t="shared" si="11"/>
        <v>5.084272279</v>
      </c>
      <c r="BJ105" s="11">
        <f t="shared" si="12"/>
        <v>1.229164727</v>
      </c>
      <c r="BK105" s="11">
        <f t="shared" si="13"/>
        <v>1.56439147</v>
      </c>
      <c r="BL105" s="11">
        <f t="shared" si="14"/>
        <v>0.5028401155</v>
      </c>
      <c r="BM105" s="7">
        <v>26.0</v>
      </c>
      <c r="BN105" s="7">
        <v>13.0</v>
      </c>
      <c r="BO105" s="7">
        <v>0.0</v>
      </c>
      <c r="BP105" s="7">
        <v>0.0</v>
      </c>
      <c r="BQ105" s="7">
        <v>0.0</v>
      </c>
      <c r="BR105" s="7">
        <v>0.0</v>
      </c>
      <c r="BS105" s="9">
        <f t="shared" si="15"/>
        <v>147</v>
      </c>
      <c r="BT105" s="14">
        <v>-8.8004</v>
      </c>
      <c r="BW105" s="15" t="str">
        <f t="shared" si="16"/>
        <v> </v>
      </c>
      <c r="BY105" s="7">
        <v>0.0</v>
      </c>
      <c r="BZ105" s="7">
        <v>0.0</v>
      </c>
      <c r="CA105" s="7">
        <v>1.0</v>
      </c>
      <c r="CB105" s="7">
        <v>0.0</v>
      </c>
      <c r="CC105" s="7">
        <v>0.0</v>
      </c>
      <c r="CD105" s="7">
        <v>0.0</v>
      </c>
      <c r="CE105" s="7">
        <v>0.0</v>
      </c>
      <c r="CF105" s="7">
        <v>0.0</v>
      </c>
      <c r="CG105" s="7">
        <v>0.0</v>
      </c>
      <c r="CH105" s="7">
        <v>0.0</v>
      </c>
      <c r="CI105" s="7">
        <v>2.0</v>
      </c>
      <c r="CJ105" s="7">
        <v>0.0</v>
      </c>
      <c r="CK105" s="7">
        <v>0.0</v>
      </c>
      <c r="CL105" s="15">
        <f t="shared" si="17"/>
        <v>0</v>
      </c>
      <c r="CM105" s="7">
        <v>-0.1</v>
      </c>
      <c r="CN105" s="7">
        <v>2.7</v>
      </c>
      <c r="CO105" s="7">
        <v>2.6</v>
      </c>
      <c r="CP105" s="16">
        <f t="shared" si="18"/>
        <v>0.040625</v>
      </c>
      <c r="CQ105" s="16">
        <f t="shared" si="19"/>
        <v>0.1452649222</v>
      </c>
      <c r="CR105" s="17">
        <v>2.0</v>
      </c>
      <c r="CS105" s="14">
        <v>16.7</v>
      </c>
      <c r="CT105" s="14">
        <v>22.0</v>
      </c>
      <c r="CU105" s="14">
        <v>-3.4</v>
      </c>
      <c r="CV105" s="14">
        <v>-0.30000000000000004</v>
      </c>
      <c r="CW105" s="14">
        <v>2.8</v>
      </c>
      <c r="CX105" s="14">
        <v>0.0</v>
      </c>
      <c r="CY105" s="14">
        <v>2.5</v>
      </c>
      <c r="CZ105" s="18">
        <f t="shared" si="20"/>
        <v>0.0390625</v>
      </c>
      <c r="DA105" s="18">
        <f t="shared" si="21"/>
        <v>0.1396778099</v>
      </c>
      <c r="DB105" s="14">
        <v>53.3704</v>
      </c>
      <c r="DC105" s="7">
        <v>0.0</v>
      </c>
      <c r="DD105" s="7">
        <v>0.0</v>
      </c>
      <c r="DE105" s="7">
        <v>2.0</v>
      </c>
      <c r="DF105" s="7">
        <v>20.0</v>
      </c>
      <c r="DG105" s="7">
        <v>1.0</v>
      </c>
      <c r="DH105" s="7">
        <v>0.0</v>
      </c>
      <c r="DI105" s="7">
        <v>14.0</v>
      </c>
      <c r="DJ105" s="7">
        <v>5.0</v>
      </c>
      <c r="DK105" s="7">
        <v>0.0</v>
      </c>
      <c r="DL105" s="7">
        <v>0.0</v>
      </c>
      <c r="DM105" s="7">
        <v>34.0</v>
      </c>
      <c r="DN105" s="9">
        <v>1.0</v>
      </c>
      <c r="DO105" s="9">
        <v>0.0</v>
      </c>
      <c r="DP105" s="9">
        <v>0.0</v>
      </c>
      <c r="DQ105" s="8">
        <v>186.0</v>
      </c>
      <c r="DR105" s="8">
        <v>3.0</v>
      </c>
      <c r="DS105" s="8" t="s">
        <v>767</v>
      </c>
      <c r="DT105" s="19">
        <v>5.5</v>
      </c>
      <c r="DU105" s="8">
        <v>5.5</v>
      </c>
      <c r="DV105" s="8">
        <v>5.5</v>
      </c>
      <c r="DW105" s="8">
        <v>201.0</v>
      </c>
      <c r="DX105" s="8">
        <v>0.0</v>
      </c>
      <c r="DY105" s="14">
        <f t="shared" si="22"/>
        <v>-8.031914894</v>
      </c>
    </row>
    <row r="106" ht="12.75" customHeight="1">
      <c r="A106" s="7">
        <v>74.0</v>
      </c>
      <c r="B106" s="7" t="s">
        <v>768</v>
      </c>
      <c r="C106" s="7" t="s">
        <v>769</v>
      </c>
      <c r="D106" s="7" t="s">
        <v>602</v>
      </c>
      <c r="E106" s="7" t="s">
        <v>132</v>
      </c>
      <c r="F106" s="7" t="s">
        <v>132</v>
      </c>
      <c r="G106" s="7">
        <v>75.0</v>
      </c>
      <c r="H106" s="7">
        <v>215.0</v>
      </c>
      <c r="I106" s="7" t="s">
        <v>145</v>
      </c>
      <c r="J106" s="7">
        <v>2008.0</v>
      </c>
      <c r="K106" s="7">
        <v>1.0</v>
      </c>
      <c r="L106" s="7">
        <v>27.0</v>
      </c>
      <c r="M106" s="8"/>
      <c r="N106" s="8">
        <f t="shared" si="1"/>
        <v>26</v>
      </c>
      <c r="O106" s="7" t="s">
        <v>770</v>
      </c>
      <c r="P106" s="7" t="s">
        <v>771</v>
      </c>
      <c r="Q106" s="8" t="s">
        <v>173</v>
      </c>
      <c r="R106" s="7" t="s">
        <v>173</v>
      </c>
      <c r="S106" s="9" t="s">
        <v>174</v>
      </c>
      <c r="T106" s="9">
        <v>56.0</v>
      </c>
      <c r="U106" s="9" t="s">
        <v>138</v>
      </c>
      <c r="V106" s="9" t="s">
        <v>138</v>
      </c>
      <c r="W106" s="7">
        <v>56.0</v>
      </c>
      <c r="X106" s="7">
        <v>8.0</v>
      </c>
      <c r="Y106" s="7">
        <v>31.0</v>
      </c>
      <c r="Z106" s="7">
        <v>17.0</v>
      </c>
      <c r="AA106" s="7">
        <v>39.0</v>
      </c>
      <c r="AB106" s="7">
        <v>16.0</v>
      </c>
      <c r="AC106" s="7">
        <v>124.0</v>
      </c>
      <c r="AD106" s="7">
        <v>58.0</v>
      </c>
      <c r="AE106" s="7">
        <v>75.0</v>
      </c>
      <c r="AF106" s="10">
        <f t="shared" si="2"/>
        <v>0.06451612903</v>
      </c>
      <c r="AG106" s="10">
        <f t="shared" si="3"/>
        <v>0.03112840467</v>
      </c>
      <c r="AH106" s="7">
        <v>79637.0</v>
      </c>
      <c r="AI106" s="11">
        <f t="shared" si="4"/>
        <v>23.7014881</v>
      </c>
      <c r="AJ106" s="7">
        <v>1591.0</v>
      </c>
      <c r="AK106" s="11">
        <f t="shared" si="5"/>
        <v>28.41071429</v>
      </c>
      <c r="AL106" s="11">
        <f t="shared" si="6"/>
        <v>50.05468259</v>
      </c>
      <c r="AM106" s="12">
        <v>164.0</v>
      </c>
      <c r="AN106" s="11">
        <f t="shared" si="7"/>
        <v>7.413639389</v>
      </c>
      <c r="AO106" s="10" t="s">
        <v>772</v>
      </c>
      <c r="AP106" s="10" t="s">
        <v>773</v>
      </c>
      <c r="AQ106" s="10" t="s">
        <v>774</v>
      </c>
      <c r="AR106" s="7">
        <v>0.0</v>
      </c>
      <c r="AS106" s="7">
        <v>0.0</v>
      </c>
      <c r="AT106" s="13">
        <f t="shared" si="8"/>
        <v>0</v>
      </c>
      <c r="AU106" s="8"/>
      <c r="AV106" s="8"/>
      <c r="AW106" s="8"/>
      <c r="AX106" s="8">
        <v>0.0</v>
      </c>
      <c r="AY106" s="8"/>
      <c r="AZ106" s="8">
        <v>0.0</v>
      </c>
      <c r="BA106" s="7">
        <v>58.0</v>
      </c>
      <c r="BB106" s="7">
        <v>46.0</v>
      </c>
      <c r="BC106" s="7">
        <v>114.0</v>
      </c>
      <c r="BD106" s="7">
        <v>58.0</v>
      </c>
      <c r="BE106" s="7">
        <v>47.0</v>
      </c>
      <c r="BF106" s="7">
        <v>24.0</v>
      </c>
      <c r="BG106" s="14">
        <f t="shared" si="9"/>
        <v>2.621896857</v>
      </c>
      <c r="BH106" s="11">
        <f t="shared" si="10"/>
        <v>2.079435438</v>
      </c>
      <c r="BI106" s="11">
        <f t="shared" si="11"/>
        <v>5.153383478</v>
      </c>
      <c r="BJ106" s="11">
        <f t="shared" si="12"/>
        <v>2.621896857</v>
      </c>
      <c r="BK106" s="11">
        <f t="shared" si="13"/>
        <v>2.124640557</v>
      </c>
      <c r="BL106" s="11">
        <f t="shared" si="14"/>
        <v>1.084922837</v>
      </c>
      <c r="BM106" s="7">
        <v>14.0</v>
      </c>
      <c r="BN106" s="7">
        <v>7.0</v>
      </c>
      <c r="BO106" s="7">
        <v>0.0</v>
      </c>
      <c r="BP106" s="7">
        <v>0.0</v>
      </c>
      <c r="BQ106" s="7">
        <v>0.0</v>
      </c>
      <c r="BR106" s="7">
        <v>0.0</v>
      </c>
      <c r="BS106" s="9">
        <f t="shared" si="15"/>
        <v>174</v>
      </c>
      <c r="BT106" s="14">
        <v>7.2312</v>
      </c>
      <c r="BW106" s="15" t="str">
        <f t="shared" si="16"/>
        <v> </v>
      </c>
      <c r="BY106" s="7">
        <v>1.0</v>
      </c>
      <c r="BZ106" s="7">
        <v>1.0</v>
      </c>
      <c r="CA106" s="7">
        <v>4.0</v>
      </c>
      <c r="CB106" s="7">
        <v>0.0</v>
      </c>
      <c r="CC106" s="7">
        <v>1.0</v>
      </c>
      <c r="CD106" s="7">
        <v>0.0</v>
      </c>
      <c r="CE106" s="7">
        <v>5.0</v>
      </c>
      <c r="CF106" s="7">
        <v>0.0</v>
      </c>
      <c r="CG106" s="7">
        <v>0.0</v>
      </c>
      <c r="CH106" s="7">
        <v>0.0</v>
      </c>
      <c r="CI106" s="7">
        <v>2.0</v>
      </c>
      <c r="CJ106" s="7">
        <v>0.0</v>
      </c>
      <c r="CK106" s="7">
        <v>0.0</v>
      </c>
      <c r="CL106" s="15">
        <f t="shared" si="17"/>
        <v>0</v>
      </c>
      <c r="CM106" s="7">
        <v>3.6</v>
      </c>
      <c r="CN106" s="7">
        <v>4.1</v>
      </c>
      <c r="CO106" s="7">
        <v>7.7</v>
      </c>
      <c r="CP106" s="16">
        <f t="shared" si="18"/>
        <v>0.1375</v>
      </c>
      <c r="CQ106" s="16">
        <f t="shared" si="19"/>
        <v>0.3480794103</v>
      </c>
      <c r="CR106" s="17">
        <v>8.0</v>
      </c>
      <c r="CS106" s="14">
        <v>31.5</v>
      </c>
      <c r="CT106" s="14">
        <v>26.6</v>
      </c>
      <c r="CU106" s="14">
        <v>8.6</v>
      </c>
      <c r="CV106" s="14">
        <v>7.7</v>
      </c>
      <c r="CW106" s="14">
        <v>4.0</v>
      </c>
      <c r="CX106" s="14">
        <v>0.0</v>
      </c>
      <c r="CY106" s="14">
        <v>11.8</v>
      </c>
      <c r="CZ106" s="18">
        <f t="shared" si="20"/>
        <v>0.2107142857</v>
      </c>
      <c r="DA106" s="18">
        <f t="shared" si="21"/>
        <v>0.533420395</v>
      </c>
      <c r="DB106" s="14">
        <v>50.5</v>
      </c>
      <c r="DC106" s="7">
        <v>2.0</v>
      </c>
      <c r="DD106" s="7">
        <v>2.0</v>
      </c>
      <c r="DE106" s="7">
        <v>10.0</v>
      </c>
      <c r="DF106" s="7">
        <v>44.0</v>
      </c>
      <c r="DG106" s="7">
        <v>2.0</v>
      </c>
      <c r="DH106" s="7">
        <v>0.0</v>
      </c>
      <c r="DI106" s="7">
        <v>58.0</v>
      </c>
      <c r="DJ106" s="7">
        <v>15.0</v>
      </c>
      <c r="DK106" s="7">
        <v>0.0</v>
      </c>
      <c r="DL106" s="7">
        <v>0.0</v>
      </c>
      <c r="DM106" s="7">
        <v>49.0</v>
      </c>
      <c r="DN106" s="9">
        <v>2.0</v>
      </c>
      <c r="DO106" s="9">
        <v>1.0</v>
      </c>
      <c r="DP106" s="9">
        <v>5.0</v>
      </c>
      <c r="DQ106" s="8">
        <v>186.0</v>
      </c>
      <c r="DR106" s="8">
        <v>25.0</v>
      </c>
      <c r="DS106" s="8" t="s">
        <v>249</v>
      </c>
      <c r="DT106" s="19">
        <v>4.0</v>
      </c>
      <c r="DU106" s="8">
        <v>3.967</v>
      </c>
      <c r="DV106" s="8">
        <v>3.967</v>
      </c>
      <c r="DW106" s="8">
        <v>1209.0</v>
      </c>
      <c r="DX106" s="8">
        <v>0.0</v>
      </c>
      <c r="DY106" s="14">
        <f t="shared" si="22"/>
        <v>4.529787234</v>
      </c>
    </row>
    <row r="107" ht="12.75" customHeight="1">
      <c r="A107" s="7">
        <v>33.0</v>
      </c>
      <c r="B107" s="7" t="s">
        <v>775</v>
      </c>
      <c r="C107" s="7" t="s">
        <v>776</v>
      </c>
      <c r="D107" s="7" t="s">
        <v>315</v>
      </c>
      <c r="E107" s="7" t="s">
        <v>163</v>
      </c>
      <c r="F107" s="7" t="s">
        <v>163</v>
      </c>
      <c r="G107" s="7">
        <v>75.0</v>
      </c>
      <c r="H107" s="7">
        <v>204.0</v>
      </c>
      <c r="I107" s="7" t="s">
        <v>133</v>
      </c>
      <c r="J107" s="7">
        <v>2009.0</v>
      </c>
      <c r="K107" s="7">
        <v>1.0</v>
      </c>
      <c r="L107" s="7">
        <v>25.0</v>
      </c>
      <c r="M107" s="8"/>
      <c r="N107" s="8">
        <f t="shared" si="1"/>
        <v>25</v>
      </c>
      <c r="O107" s="7" t="s">
        <v>777</v>
      </c>
      <c r="P107" s="7" t="s">
        <v>778</v>
      </c>
      <c r="Q107" s="8" t="s">
        <v>274</v>
      </c>
      <c r="R107" s="7" t="s">
        <v>274</v>
      </c>
      <c r="S107" s="9" t="s">
        <v>183</v>
      </c>
      <c r="T107" s="9">
        <v>4.0</v>
      </c>
      <c r="U107" s="9" t="s">
        <v>138</v>
      </c>
      <c r="V107" s="9" t="s">
        <v>138</v>
      </c>
      <c r="W107" s="7">
        <v>4.0</v>
      </c>
      <c r="X107" s="7">
        <v>0.0</v>
      </c>
      <c r="Y107" s="7">
        <v>0.0</v>
      </c>
      <c r="Z107" s="7">
        <v>0.0</v>
      </c>
      <c r="AA107" s="7">
        <v>0.0</v>
      </c>
      <c r="AB107" s="7">
        <v>-3.0</v>
      </c>
      <c r="AC107" s="7">
        <v>1.0</v>
      </c>
      <c r="AD107" s="7">
        <v>0.0</v>
      </c>
      <c r="AE107" s="7">
        <v>1.0</v>
      </c>
      <c r="AF107" s="10">
        <f t="shared" si="2"/>
        <v>0</v>
      </c>
      <c r="AG107" s="10">
        <f t="shared" si="3"/>
        <v>0</v>
      </c>
      <c r="AH107" s="7">
        <v>1950.0</v>
      </c>
      <c r="AI107" s="11">
        <f t="shared" si="4"/>
        <v>8.125</v>
      </c>
      <c r="AJ107" s="7">
        <v>51.0</v>
      </c>
      <c r="AK107" s="11">
        <f t="shared" si="5"/>
        <v>12.75</v>
      </c>
      <c r="AL107" s="11">
        <f t="shared" si="6"/>
        <v>38.23529412</v>
      </c>
      <c r="AM107" s="12">
        <v>0.0</v>
      </c>
      <c r="AN107" s="11">
        <f t="shared" si="7"/>
        <v>0</v>
      </c>
      <c r="AO107" s="10" t="s">
        <v>151</v>
      </c>
      <c r="AP107" s="10" t="s">
        <v>151</v>
      </c>
      <c r="AQ107" s="10" t="s">
        <v>151</v>
      </c>
      <c r="AR107" s="7">
        <v>0.0</v>
      </c>
      <c r="AS107" s="7">
        <v>0.0</v>
      </c>
      <c r="AT107" s="13">
        <f t="shared" si="8"/>
        <v>0</v>
      </c>
      <c r="AU107" s="8"/>
      <c r="AV107" s="8"/>
      <c r="AW107" s="8"/>
      <c r="AX107" s="8">
        <v>0.0</v>
      </c>
      <c r="AY107" s="8"/>
      <c r="AZ107" s="8">
        <v>0.0</v>
      </c>
      <c r="BA107" s="7">
        <v>5.0</v>
      </c>
      <c r="BB107" s="7">
        <v>6.0</v>
      </c>
      <c r="BC107" s="7">
        <v>0.0</v>
      </c>
      <c r="BD107" s="7">
        <v>0.0</v>
      </c>
      <c r="BE107" s="7">
        <v>0.0</v>
      </c>
      <c r="BF107" s="7">
        <v>0.0</v>
      </c>
      <c r="BG107" s="14">
        <f t="shared" si="9"/>
        <v>9.230769231</v>
      </c>
      <c r="BH107" s="11">
        <f t="shared" si="10"/>
        <v>11.07692308</v>
      </c>
      <c r="BI107" s="11">
        <f t="shared" si="11"/>
        <v>0</v>
      </c>
      <c r="BJ107" s="11">
        <f t="shared" si="12"/>
        <v>0</v>
      </c>
      <c r="BK107" s="11">
        <f t="shared" si="13"/>
        <v>0</v>
      </c>
      <c r="BL107" s="11">
        <f t="shared" si="14"/>
        <v>0</v>
      </c>
      <c r="BM107" s="7">
        <v>0.0</v>
      </c>
      <c r="BN107" s="7">
        <v>0.0</v>
      </c>
      <c r="BO107" s="7">
        <v>0.0</v>
      </c>
      <c r="BP107" s="7">
        <v>0.0</v>
      </c>
      <c r="BQ107" s="7">
        <v>0.0</v>
      </c>
      <c r="BR107" s="7">
        <v>0.0</v>
      </c>
      <c r="BS107" s="9">
        <f t="shared" si="15"/>
        <v>6</v>
      </c>
      <c r="BT107" s="14">
        <v>-0.0582</v>
      </c>
      <c r="BW107" s="15" t="str">
        <f t="shared" si="16"/>
        <v> </v>
      </c>
      <c r="BY107" s="7">
        <v>0.0</v>
      </c>
      <c r="BZ107" s="7">
        <v>0.0</v>
      </c>
      <c r="CA107" s="7">
        <v>0.0</v>
      </c>
      <c r="CB107" s="7">
        <v>0.0</v>
      </c>
      <c r="CC107" s="7">
        <v>0.0</v>
      </c>
      <c r="CD107" s="7">
        <v>0.0</v>
      </c>
      <c r="CE107" s="7">
        <v>0.0</v>
      </c>
      <c r="CF107" s="7">
        <v>0.0</v>
      </c>
      <c r="CG107" s="7">
        <v>0.0</v>
      </c>
      <c r="CH107" s="7">
        <v>0.0</v>
      </c>
      <c r="CI107" s="7">
        <v>0.0</v>
      </c>
      <c r="CJ107" s="7">
        <v>0.0</v>
      </c>
      <c r="CK107" s="7">
        <v>0.0</v>
      </c>
      <c r="CL107" s="15">
        <f t="shared" si="17"/>
        <v>0</v>
      </c>
      <c r="CM107" s="7">
        <v>-0.1</v>
      </c>
      <c r="CN107" s="7">
        <v>-0.1</v>
      </c>
      <c r="CO107" s="7">
        <v>-0.2</v>
      </c>
      <c r="CP107" s="16">
        <f t="shared" si="18"/>
        <v>-0.05</v>
      </c>
      <c r="CQ107" s="16">
        <f t="shared" si="19"/>
        <v>-0.3692307692</v>
      </c>
      <c r="CR107" s="17">
        <v>1.0</v>
      </c>
      <c r="CS107" s="14">
        <v>0.9</v>
      </c>
      <c r="CT107" s="14">
        <v>0.8</v>
      </c>
      <c r="CU107" s="14">
        <v>-3.1</v>
      </c>
      <c r="CV107" s="14">
        <v>-0.4</v>
      </c>
      <c r="CW107" s="14">
        <v>-0.2</v>
      </c>
      <c r="CX107" s="14">
        <v>0.0</v>
      </c>
      <c r="CY107" s="14">
        <v>-0.6000000000000001</v>
      </c>
      <c r="CZ107" s="18">
        <f t="shared" si="20"/>
        <v>-0.15</v>
      </c>
      <c r="DA107" s="18">
        <f t="shared" si="21"/>
        <v>-1.107692308</v>
      </c>
      <c r="DB107" s="14">
        <v>13.0</v>
      </c>
      <c r="DC107" s="7">
        <v>0.0</v>
      </c>
      <c r="DD107" s="7">
        <v>0.0</v>
      </c>
      <c r="DE107" s="7">
        <v>0.0</v>
      </c>
      <c r="DF107" s="7">
        <v>0.0</v>
      </c>
      <c r="DG107" s="7">
        <v>0.0</v>
      </c>
      <c r="DH107" s="7">
        <v>0.0</v>
      </c>
      <c r="DI107" s="7">
        <v>0.0</v>
      </c>
      <c r="DJ107" s="7">
        <v>0.0</v>
      </c>
      <c r="DK107" s="7">
        <v>1.0</v>
      </c>
      <c r="DL107" s="7">
        <v>0.0</v>
      </c>
      <c r="DM107" s="7">
        <v>0.0</v>
      </c>
      <c r="DN107" s="9">
        <v>0.0</v>
      </c>
      <c r="DO107" s="9">
        <v>0.0</v>
      </c>
      <c r="DP107" s="9">
        <v>0.0</v>
      </c>
      <c r="DQ107" s="8">
        <v>9.0</v>
      </c>
      <c r="DR107" s="8">
        <v>0.0</v>
      </c>
      <c r="DS107" s="8"/>
      <c r="DT107" s="19">
        <v>0.6000000000000001</v>
      </c>
      <c r="DU107" s="8">
        <v>0.6000000000000001</v>
      </c>
      <c r="DV107" s="8">
        <v>0.029</v>
      </c>
      <c r="DW107" s="8">
        <v>0.0</v>
      </c>
      <c r="DX107" s="8">
        <v>0.0</v>
      </c>
      <c r="DY107" s="14">
        <f t="shared" si="22"/>
        <v>-0.6050789293</v>
      </c>
    </row>
    <row r="108" ht="12.75" customHeight="1">
      <c r="A108" s="7">
        <v>40.0</v>
      </c>
      <c r="B108" s="7" t="s">
        <v>779</v>
      </c>
      <c r="C108" s="7" t="s">
        <v>780</v>
      </c>
      <c r="D108" s="7" t="s">
        <v>781</v>
      </c>
      <c r="E108" s="7" t="s">
        <v>132</v>
      </c>
      <c r="F108" s="7" t="s">
        <v>132</v>
      </c>
      <c r="G108" s="7">
        <v>73.0</v>
      </c>
      <c r="H108" s="7">
        <v>180.0</v>
      </c>
      <c r="I108" s="7" t="s">
        <v>145</v>
      </c>
      <c r="M108" s="8" t="s">
        <v>146</v>
      </c>
      <c r="N108" s="8">
        <f t="shared" si="1"/>
        <v>25</v>
      </c>
      <c r="O108" s="7" t="s">
        <v>732</v>
      </c>
      <c r="P108" s="7" t="s">
        <v>782</v>
      </c>
      <c r="Q108" s="8" t="s">
        <v>628</v>
      </c>
      <c r="R108" s="7" t="s">
        <v>628</v>
      </c>
      <c r="S108" s="9" t="s">
        <v>275</v>
      </c>
      <c r="T108" s="9">
        <v>1.0</v>
      </c>
      <c r="U108" s="9" t="s">
        <v>138</v>
      </c>
      <c r="V108" s="9" t="s">
        <v>138</v>
      </c>
      <c r="W108" s="7">
        <v>1.0</v>
      </c>
      <c r="X108" s="7">
        <v>0.0</v>
      </c>
      <c r="Y108" s="7">
        <v>0.0</v>
      </c>
      <c r="Z108" s="7">
        <v>0.0</v>
      </c>
      <c r="AA108" s="7">
        <v>0.0</v>
      </c>
      <c r="AB108" s="7">
        <v>0.0</v>
      </c>
      <c r="AC108" s="7">
        <v>0.0</v>
      </c>
      <c r="AD108" s="7">
        <v>0.0</v>
      </c>
      <c r="AE108" s="7">
        <v>0.0</v>
      </c>
      <c r="AF108" s="10">
        <f t="shared" si="2"/>
        <v>0</v>
      </c>
      <c r="AG108" s="10">
        <f t="shared" si="3"/>
        <v>0</v>
      </c>
      <c r="AH108" s="7">
        <v>447.0</v>
      </c>
      <c r="AI108" s="11">
        <f t="shared" si="4"/>
        <v>7.45</v>
      </c>
      <c r="AJ108" s="7">
        <v>13.0</v>
      </c>
      <c r="AK108" s="11">
        <f t="shared" si="5"/>
        <v>13</v>
      </c>
      <c r="AL108" s="11">
        <f t="shared" si="6"/>
        <v>34.38461538</v>
      </c>
      <c r="AM108" s="12">
        <v>0.0</v>
      </c>
      <c r="AN108" s="11">
        <f t="shared" si="7"/>
        <v>0</v>
      </c>
      <c r="AO108" s="10" t="s">
        <v>151</v>
      </c>
      <c r="AP108" s="10" t="s">
        <v>151</v>
      </c>
      <c r="AQ108" s="10" t="s">
        <v>151</v>
      </c>
      <c r="AR108" s="7">
        <v>0.0</v>
      </c>
      <c r="AS108" s="7">
        <v>2.0</v>
      </c>
      <c r="AT108" s="13">
        <f t="shared" si="8"/>
        <v>0</v>
      </c>
      <c r="AU108" s="8"/>
      <c r="AV108" s="8"/>
      <c r="AW108" s="8">
        <v>2.0</v>
      </c>
      <c r="AX108" s="8">
        <v>0.0</v>
      </c>
      <c r="AY108" s="8"/>
      <c r="AZ108" s="8">
        <v>0.0</v>
      </c>
      <c r="BA108" s="7">
        <v>2.0</v>
      </c>
      <c r="BB108" s="7">
        <v>1.0</v>
      </c>
      <c r="BC108" s="7">
        <v>0.0</v>
      </c>
      <c r="BD108" s="7">
        <v>0.0</v>
      </c>
      <c r="BE108" s="7">
        <v>0.0</v>
      </c>
      <c r="BF108" s="7">
        <v>0.0</v>
      </c>
      <c r="BG108" s="14">
        <f t="shared" si="9"/>
        <v>16.10738255</v>
      </c>
      <c r="BH108" s="11">
        <f t="shared" si="10"/>
        <v>8.053691275</v>
      </c>
      <c r="BI108" s="11">
        <f t="shared" si="11"/>
        <v>0</v>
      </c>
      <c r="BJ108" s="11">
        <f t="shared" si="12"/>
        <v>0</v>
      </c>
      <c r="BK108" s="11">
        <f t="shared" si="13"/>
        <v>0</v>
      </c>
      <c r="BL108" s="11">
        <f t="shared" si="14"/>
        <v>0</v>
      </c>
      <c r="BM108" s="7">
        <v>0.0</v>
      </c>
      <c r="BN108" s="7">
        <v>0.0</v>
      </c>
      <c r="BO108" s="7">
        <v>0.0</v>
      </c>
      <c r="BP108" s="7">
        <v>0.0</v>
      </c>
      <c r="BQ108" s="7">
        <v>0.0</v>
      </c>
      <c r="BR108" s="7">
        <v>0.0</v>
      </c>
      <c r="BS108" s="9">
        <f t="shared" si="15"/>
        <v>1</v>
      </c>
      <c r="BT108" s="14">
        <v>-0.0148</v>
      </c>
      <c r="BW108" s="15" t="str">
        <f t="shared" si="16"/>
        <v> </v>
      </c>
      <c r="BY108" s="7">
        <v>0.0</v>
      </c>
      <c r="BZ108" s="7">
        <v>0.0</v>
      </c>
      <c r="CA108" s="7">
        <v>0.0</v>
      </c>
      <c r="CB108" s="7">
        <v>0.0</v>
      </c>
      <c r="CC108" s="7">
        <v>0.0</v>
      </c>
      <c r="CD108" s="7">
        <v>0.0</v>
      </c>
      <c r="CE108" s="7">
        <v>0.0</v>
      </c>
      <c r="CF108" s="7">
        <v>0.0</v>
      </c>
      <c r="CG108" s="7">
        <v>0.0</v>
      </c>
      <c r="CH108" s="7">
        <v>0.0</v>
      </c>
      <c r="CI108" s="7">
        <v>0.0</v>
      </c>
      <c r="CJ108" s="7">
        <v>0.0</v>
      </c>
      <c r="CK108" s="7">
        <v>0.0</v>
      </c>
      <c r="CL108" s="15">
        <f t="shared" si="17"/>
        <v>0</v>
      </c>
      <c r="CM108" s="7">
        <v>0.0</v>
      </c>
      <c r="CN108" s="7">
        <v>0.0</v>
      </c>
      <c r="CO108" s="7">
        <v>0.0</v>
      </c>
      <c r="CP108" s="16">
        <f t="shared" si="18"/>
        <v>0</v>
      </c>
      <c r="CQ108" s="16">
        <f t="shared" si="19"/>
        <v>0</v>
      </c>
      <c r="CR108" s="17">
        <v>2.0</v>
      </c>
      <c r="CS108" s="14">
        <v>0.1</v>
      </c>
      <c r="CT108" s="14">
        <v>0.1</v>
      </c>
      <c r="CU108" s="14">
        <v>0.0</v>
      </c>
      <c r="CV108" s="14">
        <v>0.0</v>
      </c>
      <c r="CW108" s="14">
        <v>0.0</v>
      </c>
      <c r="CX108" s="14">
        <v>0.0</v>
      </c>
      <c r="CY108" s="14">
        <v>0.0</v>
      </c>
      <c r="CZ108" s="18">
        <f t="shared" si="20"/>
        <v>0</v>
      </c>
      <c r="DA108" s="18">
        <f t="shared" si="21"/>
        <v>0</v>
      </c>
      <c r="DB108" s="14">
        <v>0.0</v>
      </c>
      <c r="DC108" s="7">
        <v>0.0</v>
      </c>
      <c r="DD108" s="7">
        <v>0.0</v>
      </c>
      <c r="DE108" s="7">
        <v>0.0</v>
      </c>
      <c r="DF108" s="7">
        <v>0.0</v>
      </c>
      <c r="DG108" s="7">
        <v>0.0</v>
      </c>
      <c r="DH108" s="7">
        <v>0.0</v>
      </c>
      <c r="DI108" s="7">
        <v>0.0</v>
      </c>
      <c r="DJ108" s="7">
        <v>0.0</v>
      </c>
      <c r="DK108" s="7">
        <v>0.0</v>
      </c>
      <c r="DL108" s="7">
        <v>0.0</v>
      </c>
      <c r="DM108" s="7">
        <v>0.0</v>
      </c>
      <c r="DN108" s="9">
        <v>0.0</v>
      </c>
      <c r="DO108" s="9">
        <v>0.0</v>
      </c>
      <c r="DP108" s="9">
        <v>0.0</v>
      </c>
      <c r="DQ108" s="8">
        <v>1.0</v>
      </c>
      <c r="DR108" s="8">
        <v>0.0</v>
      </c>
      <c r="DS108" s="8"/>
      <c r="DT108" s="19">
        <v>0.925</v>
      </c>
      <c r="DU108" s="8">
        <v>0.925</v>
      </c>
      <c r="DV108" s="8">
        <v>0.005</v>
      </c>
      <c r="DW108" s="8">
        <v>0.0</v>
      </c>
      <c r="DX108" s="8">
        <v>0.0</v>
      </c>
      <c r="DY108" s="14">
        <f t="shared" si="22"/>
        <v>-0.004346831389</v>
      </c>
    </row>
    <row r="109" ht="12.75" customHeight="1">
      <c r="A109" s="7">
        <v>43.0</v>
      </c>
      <c r="B109" s="7" t="s">
        <v>783</v>
      </c>
      <c r="C109" s="7" t="s">
        <v>784</v>
      </c>
      <c r="D109" s="7" t="s">
        <v>358</v>
      </c>
      <c r="E109" s="7" t="s">
        <v>163</v>
      </c>
      <c r="F109" s="7" t="s">
        <v>163</v>
      </c>
      <c r="G109" s="7">
        <v>72.0</v>
      </c>
      <c r="H109" s="7">
        <v>191.0</v>
      </c>
      <c r="I109" s="7" t="s">
        <v>133</v>
      </c>
      <c r="M109" s="8" t="s">
        <v>146</v>
      </c>
      <c r="N109" s="8">
        <f t="shared" si="1"/>
        <v>24</v>
      </c>
      <c r="O109" s="7" t="s">
        <v>785</v>
      </c>
      <c r="P109" s="7" t="s">
        <v>786</v>
      </c>
      <c r="Q109" s="8" t="s">
        <v>206</v>
      </c>
      <c r="R109" s="7" t="s">
        <v>206</v>
      </c>
      <c r="S109" s="9" t="s">
        <v>159</v>
      </c>
      <c r="T109" s="9">
        <v>23.0</v>
      </c>
      <c r="U109" s="9" t="s">
        <v>138</v>
      </c>
      <c r="V109" s="9" t="s">
        <v>138</v>
      </c>
      <c r="W109" s="7">
        <v>23.0</v>
      </c>
      <c r="X109" s="7">
        <v>6.0</v>
      </c>
      <c r="Y109" s="7">
        <v>3.0</v>
      </c>
      <c r="Z109" s="7">
        <v>0.0</v>
      </c>
      <c r="AA109" s="7">
        <v>9.0</v>
      </c>
      <c r="AB109" s="7">
        <v>0.0</v>
      </c>
      <c r="AC109" s="7">
        <v>39.0</v>
      </c>
      <c r="AD109" s="7">
        <v>22.0</v>
      </c>
      <c r="AE109" s="7">
        <v>15.0</v>
      </c>
      <c r="AF109" s="10">
        <f t="shared" si="2"/>
        <v>0.1538461538</v>
      </c>
      <c r="AG109" s="10">
        <f t="shared" si="3"/>
        <v>0.07894736842</v>
      </c>
      <c r="AH109" s="7">
        <v>16661.0</v>
      </c>
      <c r="AI109" s="11">
        <f t="shared" si="4"/>
        <v>12.07318841</v>
      </c>
      <c r="AJ109" s="7">
        <v>417.0</v>
      </c>
      <c r="AK109" s="11">
        <f t="shared" si="5"/>
        <v>18.13043478</v>
      </c>
      <c r="AL109" s="11">
        <f t="shared" si="6"/>
        <v>39.95443645</v>
      </c>
      <c r="AM109" s="12">
        <v>0.0</v>
      </c>
      <c r="AN109" s="11">
        <f t="shared" si="7"/>
        <v>0</v>
      </c>
      <c r="AO109" s="10" t="s">
        <v>475</v>
      </c>
      <c r="AP109" s="10" t="s">
        <v>787</v>
      </c>
      <c r="AQ109" s="10" t="s">
        <v>729</v>
      </c>
      <c r="AR109" s="7">
        <v>0.0</v>
      </c>
      <c r="AS109" s="7">
        <v>0.0</v>
      </c>
      <c r="AT109" s="13">
        <f t="shared" si="8"/>
        <v>0</v>
      </c>
      <c r="AU109" s="8"/>
      <c r="AV109" s="8"/>
      <c r="AW109" s="8"/>
      <c r="AX109" s="8">
        <v>0.0</v>
      </c>
      <c r="AY109" s="8"/>
      <c r="AZ109" s="8">
        <v>0.0</v>
      </c>
      <c r="BA109" s="7">
        <v>38.0</v>
      </c>
      <c r="BB109" s="7">
        <v>25.0</v>
      </c>
      <c r="BC109" s="7">
        <v>5.0</v>
      </c>
      <c r="BD109" s="7">
        <v>22.0</v>
      </c>
      <c r="BE109" s="7">
        <v>4.0</v>
      </c>
      <c r="BF109" s="7">
        <v>7.0</v>
      </c>
      <c r="BG109" s="14">
        <f t="shared" si="9"/>
        <v>8.210791669</v>
      </c>
      <c r="BH109" s="11">
        <f t="shared" si="10"/>
        <v>5.401836624</v>
      </c>
      <c r="BI109" s="11">
        <f t="shared" si="11"/>
        <v>1.080367325</v>
      </c>
      <c r="BJ109" s="11">
        <f t="shared" si="12"/>
        <v>4.75361623</v>
      </c>
      <c r="BK109" s="11">
        <f t="shared" si="13"/>
        <v>0.8642938599</v>
      </c>
      <c r="BL109" s="11">
        <f t="shared" si="14"/>
        <v>1.512514255</v>
      </c>
      <c r="BM109" s="7">
        <v>8.0</v>
      </c>
      <c r="BN109" s="7">
        <v>4.0</v>
      </c>
      <c r="BO109" s="7">
        <v>0.0</v>
      </c>
      <c r="BP109" s="7">
        <v>0.0</v>
      </c>
      <c r="BQ109" s="7">
        <v>0.0</v>
      </c>
      <c r="BR109" s="7">
        <v>0.0</v>
      </c>
      <c r="BS109" s="9">
        <f t="shared" si="15"/>
        <v>38</v>
      </c>
      <c r="BT109" s="14">
        <v>-0.3406</v>
      </c>
      <c r="BW109" s="15" t="str">
        <f t="shared" si="16"/>
        <v> </v>
      </c>
      <c r="BY109" s="7">
        <v>1.0</v>
      </c>
      <c r="BZ109" s="7">
        <v>0.0</v>
      </c>
      <c r="CA109" s="7">
        <v>1.0</v>
      </c>
      <c r="CB109" s="7">
        <v>0.0</v>
      </c>
      <c r="CC109" s="7">
        <v>1.0</v>
      </c>
      <c r="CD109" s="7">
        <v>0.0</v>
      </c>
      <c r="CE109" s="7">
        <v>0.0</v>
      </c>
      <c r="CF109" s="7">
        <v>0.0</v>
      </c>
      <c r="CG109" s="7">
        <v>1.0</v>
      </c>
      <c r="CH109" s="7">
        <v>1.0</v>
      </c>
      <c r="CI109" s="7">
        <v>3.0</v>
      </c>
      <c r="CJ109" s="7">
        <v>0.0</v>
      </c>
      <c r="CK109" s="7">
        <v>0.0</v>
      </c>
      <c r="CL109" s="15">
        <f t="shared" si="17"/>
        <v>0</v>
      </c>
      <c r="CM109" s="7">
        <v>0.9</v>
      </c>
      <c r="CN109" s="7">
        <v>0.30000000000000004</v>
      </c>
      <c r="CO109" s="7">
        <v>1.2</v>
      </c>
      <c r="CP109" s="16">
        <f t="shared" si="18"/>
        <v>0.05217391304</v>
      </c>
      <c r="CQ109" s="16">
        <f t="shared" si="19"/>
        <v>0.259288158</v>
      </c>
      <c r="CR109" s="17">
        <v>2.0</v>
      </c>
      <c r="CS109" s="14">
        <v>5.7</v>
      </c>
      <c r="CT109" s="14">
        <v>5.0</v>
      </c>
      <c r="CU109" s="14">
        <v>1.2</v>
      </c>
      <c r="CV109" s="14">
        <v>1.6</v>
      </c>
      <c r="CW109" s="14">
        <v>0.5</v>
      </c>
      <c r="CX109" s="14">
        <v>0.0</v>
      </c>
      <c r="CY109" s="14">
        <v>2.0</v>
      </c>
      <c r="CZ109" s="18">
        <f t="shared" si="20"/>
        <v>0.08695652174</v>
      </c>
      <c r="DA109" s="18">
        <f t="shared" si="21"/>
        <v>0.43214693</v>
      </c>
      <c r="DB109" s="14">
        <v>24.0256</v>
      </c>
      <c r="DC109" s="7">
        <v>1.0</v>
      </c>
      <c r="DD109" s="7">
        <v>0.0</v>
      </c>
      <c r="DE109" s="7">
        <v>2.0</v>
      </c>
      <c r="DF109" s="7">
        <v>19.0</v>
      </c>
      <c r="DG109" s="7">
        <v>13.0</v>
      </c>
      <c r="DH109" s="7">
        <v>0.0</v>
      </c>
      <c r="DI109" s="7">
        <v>3.0</v>
      </c>
      <c r="DJ109" s="7">
        <v>3.0</v>
      </c>
      <c r="DK109" s="7">
        <v>2.0</v>
      </c>
      <c r="DL109" s="7">
        <v>5.0</v>
      </c>
      <c r="DM109" s="7">
        <v>13.0</v>
      </c>
      <c r="DN109" s="9">
        <v>0.0</v>
      </c>
      <c r="DO109" s="9">
        <v>0.0</v>
      </c>
      <c r="DP109" s="9">
        <v>0.0</v>
      </c>
      <c r="DQ109" s="8">
        <v>127.0</v>
      </c>
      <c r="DR109" s="8">
        <v>29.0</v>
      </c>
      <c r="DS109" s="8" t="s">
        <v>249</v>
      </c>
      <c r="DT109" s="19">
        <v>0.892</v>
      </c>
      <c r="DU109" s="8">
        <v>0.843</v>
      </c>
      <c r="DV109" s="8">
        <v>0.632</v>
      </c>
      <c r="DW109" s="8">
        <v>309.0</v>
      </c>
      <c r="DX109" s="8">
        <v>0.033</v>
      </c>
      <c r="DY109" s="14">
        <f t="shared" si="22"/>
        <v>1.454335392</v>
      </c>
    </row>
    <row r="110" ht="12.75" customHeight="1">
      <c r="A110" s="7">
        <v>8.0</v>
      </c>
      <c r="B110" s="7" t="s">
        <v>788</v>
      </c>
      <c r="C110" s="7" t="s">
        <v>789</v>
      </c>
      <c r="D110" s="7" t="s">
        <v>679</v>
      </c>
      <c r="E110" s="7" t="s">
        <v>132</v>
      </c>
      <c r="F110" s="7" t="s">
        <v>132</v>
      </c>
      <c r="G110" s="7">
        <v>71.0</v>
      </c>
      <c r="H110" s="7">
        <v>193.0</v>
      </c>
      <c r="I110" s="7" t="s">
        <v>145</v>
      </c>
      <c r="J110" s="7">
        <v>2012.0</v>
      </c>
      <c r="K110" s="7">
        <v>5.0</v>
      </c>
      <c r="L110" s="7">
        <v>137.0</v>
      </c>
      <c r="M110" s="8"/>
      <c r="N110" s="8">
        <f t="shared" si="1"/>
        <v>21</v>
      </c>
      <c r="O110" s="7" t="s">
        <v>637</v>
      </c>
      <c r="P110" s="7" t="s">
        <v>790</v>
      </c>
      <c r="Q110" s="8" t="s">
        <v>237</v>
      </c>
      <c r="R110" s="7" t="s">
        <v>791</v>
      </c>
      <c r="S110" s="9" t="s">
        <v>174</v>
      </c>
      <c r="T110" s="9">
        <v>3.0</v>
      </c>
      <c r="U110" s="9">
        <v>16.0</v>
      </c>
      <c r="V110" s="9" t="s">
        <v>138</v>
      </c>
      <c r="W110" s="7">
        <v>19.0</v>
      </c>
      <c r="X110" s="7">
        <v>2.0</v>
      </c>
      <c r="Y110" s="7">
        <v>2.0</v>
      </c>
      <c r="Z110" s="7">
        <v>1.0</v>
      </c>
      <c r="AA110" s="7">
        <v>4.0</v>
      </c>
      <c r="AB110" s="7">
        <v>-5.0</v>
      </c>
      <c r="AC110" s="7">
        <v>21.0</v>
      </c>
      <c r="AD110" s="7">
        <v>16.0</v>
      </c>
      <c r="AE110" s="7">
        <v>22.0</v>
      </c>
      <c r="AF110" s="10">
        <f t="shared" si="2"/>
        <v>0.09523809524</v>
      </c>
      <c r="AG110" s="10">
        <f t="shared" si="3"/>
        <v>0.03389830508</v>
      </c>
      <c r="AH110" s="7">
        <v>17708.0</v>
      </c>
      <c r="AI110" s="11">
        <f t="shared" si="4"/>
        <v>15.53333333</v>
      </c>
      <c r="AJ110" s="7">
        <v>404.0</v>
      </c>
      <c r="AK110" s="11">
        <f t="shared" si="5"/>
        <v>21.26315789</v>
      </c>
      <c r="AL110" s="11">
        <f t="shared" si="6"/>
        <v>43.83168317</v>
      </c>
      <c r="AM110" s="12">
        <v>8.0</v>
      </c>
      <c r="AN110" s="11">
        <f t="shared" si="7"/>
        <v>1.626383555</v>
      </c>
      <c r="AO110" s="10" t="s">
        <v>497</v>
      </c>
      <c r="AP110" s="10" t="s">
        <v>497</v>
      </c>
      <c r="AQ110" s="10" t="s">
        <v>576</v>
      </c>
      <c r="AR110" s="7">
        <v>0.0</v>
      </c>
      <c r="AS110" s="7">
        <v>0.0</v>
      </c>
      <c r="AT110" s="13">
        <f t="shared" si="8"/>
        <v>0</v>
      </c>
      <c r="AU110" s="8"/>
      <c r="AV110" s="8"/>
      <c r="AW110" s="8"/>
      <c r="AX110" s="8">
        <v>0.0</v>
      </c>
      <c r="AY110" s="8"/>
      <c r="AZ110" s="8">
        <v>0.0</v>
      </c>
      <c r="BA110" s="7">
        <v>35.0</v>
      </c>
      <c r="BB110" s="7">
        <v>38.0</v>
      </c>
      <c r="BC110" s="7">
        <v>19.0</v>
      </c>
      <c r="BD110" s="7">
        <v>16.0</v>
      </c>
      <c r="BE110" s="7">
        <v>17.0</v>
      </c>
      <c r="BF110" s="7">
        <v>6.0</v>
      </c>
      <c r="BG110" s="14">
        <f t="shared" si="9"/>
        <v>7.115428055</v>
      </c>
      <c r="BH110" s="11">
        <f t="shared" si="10"/>
        <v>7.725321888</v>
      </c>
      <c r="BI110" s="11">
        <f t="shared" si="11"/>
        <v>3.862660944</v>
      </c>
      <c r="BJ110" s="11">
        <f t="shared" si="12"/>
        <v>3.252767111</v>
      </c>
      <c r="BK110" s="11">
        <f t="shared" si="13"/>
        <v>3.456065055</v>
      </c>
      <c r="BL110" s="11">
        <f t="shared" si="14"/>
        <v>1.219787667</v>
      </c>
      <c r="BM110" s="7">
        <v>15.0</v>
      </c>
      <c r="BN110" s="7">
        <v>5.0</v>
      </c>
      <c r="BO110" s="7">
        <v>1.0</v>
      </c>
      <c r="BP110" s="7">
        <v>0.0</v>
      </c>
      <c r="BQ110" s="7">
        <v>0.0</v>
      </c>
      <c r="BR110" s="7">
        <v>0.0</v>
      </c>
      <c r="BS110" s="9">
        <f t="shared" si="15"/>
        <v>73</v>
      </c>
      <c r="BT110" s="14">
        <v>-2.7361</v>
      </c>
      <c r="BW110" s="15" t="str">
        <f t="shared" si="16"/>
        <v> </v>
      </c>
      <c r="BY110" s="7">
        <v>1.0</v>
      </c>
      <c r="BZ110" s="7">
        <v>0.0</v>
      </c>
      <c r="CA110" s="7">
        <v>1.0</v>
      </c>
      <c r="CB110" s="7">
        <v>0.0</v>
      </c>
      <c r="CC110" s="7">
        <v>0.0</v>
      </c>
      <c r="CD110" s="7">
        <v>0.0</v>
      </c>
      <c r="CE110" s="7">
        <v>2.0</v>
      </c>
      <c r="CF110" s="7">
        <v>0.0</v>
      </c>
      <c r="CG110" s="7">
        <v>0.0</v>
      </c>
      <c r="CH110" s="7">
        <v>0.0</v>
      </c>
      <c r="CI110" s="7">
        <v>0.0</v>
      </c>
      <c r="CJ110" s="7">
        <v>0.0</v>
      </c>
      <c r="CK110" s="7">
        <v>0.0</v>
      </c>
      <c r="CL110" s="15">
        <f t="shared" si="17"/>
        <v>0</v>
      </c>
      <c r="CM110" s="7">
        <v>0.30000000000000004</v>
      </c>
      <c r="CN110" s="7">
        <v>0.30000000000000004</v>
      </c>
      <c r="CO110" s="7">
        <v>0.5</v>
      </c>
      <c r="CP110" s="16">
        <f t="shared" si="18"/>
        <v>0.02631578947</v>
      </c>
      <c r="CQ110" s="16">
        <f t="shared" si="19"/>
        <v>0.1016489722</v>
      </c>
      <c r="CR110" s="17">
        <v>2.0</v>
      </c>
      <c r="CS110" s="14">
        <v>5.2</v>
      </c>
      <c r="CT110" s="14">
        <v>5.1</v>
      </c>
      <c r="CU110" s="14">
        <v>-4.0</v>
      </c>
      <c r="CV110" s="14">
        <v>0.5</v>
      </c>
      <c r="CW110" s="14">
        <v>-0.30000000000000004</v>
      </c>
      <c r="CX110" s="14">
        <v>0.0</v>
      </c>
      <c r="CY110" s="14">
        <v>0.2</v>
      </c>
      <c r="CZ110" s="18">
        <f t="shared" si="20"/>
        <v>0.01052631579</v>
      </c>
      <c r="DA110" s="18">
        <f t="shared" si="21"/>
        <v>0.04065958889</v>
      </c>
      <c r="DB110" s="14">
        <v>46.5238</v>
      </c>
      <c r="DC110" s="7">
        <v>0.0</v>
      </c>
      <c r="DD110" s="7">
        <v>0.0</v>
      </c>
      <c r="DE110" s="7">
        <v>3.0</v>
      </c>
      <c r="DF110" s="7">
        <v>13.0</v>
      </c>
      <c r="DG110" s="7">
        <v>3.0</v>
      </c>
      <c r="DH110" s="7">
        <v>0.0</v>
      </c>
      <c r="DI110" s="7">
        <v>8.0</v>
      </c>
      <c r="DJ110" s="7">
        <v>2.0</v>
      </c>
      <c r="DK110" s="7">
        <v>0.0</v>
      </c>
      <c r="DL110" s="7">
        <v>0.0</v>
      </c>
      <c r="DM110" s="7">
        <v>8.0</v>
      </c>
      <c r="DN110" s="9">
        <v>0.0</v>
      </c>
      <c r="DO110" s="9">
        <v>0.0</v>
      </c>
      <c r="DP110" s="9">
        <v>2.0</v>
      </c>
      <c r="DQ110" s="8">
        <v>45.0</v>
      </c>
      <c r="DR110" s="8">
        <v>0.0</v>
      </c>
      <c r="DS110" s="8"/>
      <c r="DT110" s="19">
        <v>0.655</v>
      </c>
      <c r="DU110" s="8">
        <v>0.637</v>
      </c>
      <c r="DV110" s="8">
        <v>0.19</v>
      </c>
      <c r="DW110" s="8">
        <v>0.0</v>
      </c>
      <c r="DX110" s="8">
        <v>0.29</v>
      </c>
      <c r="DY110" s="14">
        <f t="shared" si="22"/>
        <v>0.07886067261</v>
      </c>
    </row>
    <row r="111" ht="12.75" customHeight="1">
      <c r="A111" s="7">
        <v>53.0</v>
      </c>
      <c r="B111" s="7" t="s">
        <v>792</v>
      </c>
      <c r="C111" s="7" t="s">
        <v>487</v>
      </c>
      <c r="D111" s="7" t="s">
        <v>162</v>
      </c>
      <c r="E111" s="7" t="s">
        <v>163</v>
      </c>
      <c r="F111" s="7" t="s">
        <v>163</v>
      </c>
      <c r="G111" s="7">
        <v>72.0</v>
      </c>
      <c r="H111" s="7">
        <v>188.0</v>
      </c>
      <c r="I111" s="7" t="s">
        <v>145</v>
      </c>
      <c r="J111" s="7">
        <v>2010.0</v>
      </c>
      <c r="K111" s="7">
        <v>5.0</v>
      </c>
      <c r="L111" s="7">
        <v>144.0</v>
      </c>
      <c r="M111" s="8" t="s">
        <v>146</v>
      </c>
      <c r="N111" s="8">
        <f t="shared" si="1"/>
        <v>24</v>
      </c>
      <c r="O111" s="7" t="s">
        <v>416</v>
      </c>
      <c r="P111" s="7" t="s">
        <v>790</v>
      </c>
      <c r="Q111" s="8" t="s">
        <v>237</v>
      </c>
      <c r="R111" s="7" t="s">
        <v>237</v>
      </c>
      <c r="S111" s="9" t="s">
        <v>150</v>
      </c>
      <c r="T111" s="9">
        <v>3.0</v>
      </c>
      <c r="U111" s="9" t="s">
        <v>138</v>
      </c>
      <c r="V111" s="9" t="s">
        <v>138</v>
      </c>
      <c r="W111" s="7">
        <v>3.0</v>
      </c>
      <c r="X111" s="7">
        <v>0.0</v>
      </c>
      <c r="Y111" s="7">
        <v>0.0</v>
      </c>
      <c r="Z111" s="7">
        <v>0.0</v>
      </c>
      <c r="AA111" s="7">
        <v>0.0</v>
      </c>
      <c r="AB111" s="7">
        <v>-2.0</v>
      </c>
      <c r="AC111" s="7">
        <v>4.0</v>
      </c>
      <c r="AD111" s="7">
        <v>0.0</v>
      </c>
      <c r="AE111" s="7">
        <v>0.0</v>
      </c>
      <c r="AF111" s="10">
        <f t="shared" si="2"/>
        <v>0</v>
      </c>
      <c r="AG111" s="10">
        <f t="shared" si="3"/>
        <v>0</v>
      </c>
      <c r="AH111" s="7">
        <v>2064.0</v>
      </c>
      <c r="AI111" s="11">
        <f t="shared" si="4"/>
        <v>11.46666667</v>
      </c>
      <c r="AJ111" s="7">
        <v>56.0</v>
      </c>
      <c r="AK111" s="11">
        <f t="shared" si="5"/>
        <v>18.66666667</v>
      </c>
      <c r="AL111" s="11">
        <f t="shared" si="6"/>
        <v>36.85714286</v>
      </c>
      <c r="AM111" s="12">
        <v>0.0</v>
      </c>
      <c r="AN111" s="11">
        <f t="shared" si="7"/>
        <v>0</v>
      </c>
      <c r="AO111" s="10" t="s">
        <v>151</v>
      </c>
      <c r="AP111" s="10" t="s">
        <v>151</v>
      </c>
      <c r="AQ111" s="10" t="s">
        <v>151</v>
      </c>
      <c r="AR111" s="7">
        <v>1.0</v>
      </c>
      <c r="AS111" s="7">
        <v>0.0</v>
      </c>
      <c r="AT111" s="13">
        <f t="shared" si="8"/>
        <v>1</v>
      </c>
      <c r="AU111" s="8"/>
      <c r="AV111" s="8"/>
      <c r="AW111" s="8">
        <v>1.0</v>
      </c>
      <c r="AX111" s="8">
        <v>1.0</v>
      </c>
      <c r="AY111" s="8"/>
      <c r="AZ111" s="8">
        <v>0.0</v>
      </c>
      <c r="BA111" s="7">
        <v>7.0</v>
      </c>
      <c r="BB111" s="7">
        <v>4.0</v>
      </c>
      <c r="BC111" s="7">
        <v>0.0</v>
      </c>
      <c r="BD111" s="7">
        <v>0.0</v>
      </c>
      <c r="BE111" s="7">
        <v>0.0</v>
      </c>
      <c r="BF111" s="7">
        <v>0.0</v>
      </c>
      <c r="BG111" s="14">
        <f t="shared" si="9"/>
        <v>12.20930233</v>
      </c>
      <c r="BH111" s="11">
        <f t="shared" si="10"/>
        <v>6.976744186</v>
      </c>
      <c r="BI111" s="11">
        <f t="shared" si="11"/>
        <v>0</v>
      </c>
      <c r="BJ111" s="11">
        <f t="shared" si="12"/>
        <v>0</v>
      </c>
      <c r="BK111" s="11">
        <f t="shared" si="13"/>
        <v>0</v>
      </c>
      <c r="BL111" s="11">
        <f t="shared" si="14"/>
        <v>0</v>
      </c>
      <c r="BM111" s="7">
        <v>4.0</v>
      </c>
      <c r="BN111" s="7">
        <v>2.0</v>
      </c>
      <c r="BO111" s="7">
        <v>0.0</v>
      </c>
      <c r="BP111" s="7">
        <v>0.0</v>
      </c>
      <c r="BQ111" s="7">
        <v>0.0</v>
      </c>
      <c r="BR111" s="7">
        <v>0.0</v>
      </c>
      <c r="BS111" s="9">
        <f t="shared" si="15"/>
        <v>8</v>
      </c>
      <c r="BT111" s="14">
        <v>-2.0819</v>
      </c>
      <c r="BW111" s="15" t="str">
        <f t="shared" si="16"/>
        <v> </v>
      </c>
      <c r="BY111" s="7">
        <v>0.0</v>
      </c>
      <c r="BZ111" s="7">
        <v>0.0</v>
      </c>
      <c r="CA111" s="7">
        <v>0.0</v>
      </c>
      <c r="CB111" s="7">
        <v>0.0</v>
      </c>
      <c r="CC111" s="7">
        <v>0.0</v>
      </c>
      <c r="CD111" s="7">
        <v>0.0</v>
      </c>
      <c r="CE111" s="7">
        <v>0.0</v>
      </c>
      <c r="CF111" s="7">
        <v>0.0</v>
      </c>
      <c r="CG111" s="7">
        <v>0.0</v>
      </c>
      <c r="CH111" s="7">
        <v>0.0</v>
      </c>
      <c r="CI111" s="7">
        <v>0.0</v>
      </c>
      <c r="CJ111" s="7">
        <v>0.0</v>
      </c>
      <c r="CK111" s="7">
        <v>0.0</v>
      </c>
      <c r="CL111" s="15">
        <f t="shared" si="17"/>
        <v>0</v>
      </c>
      <c r="CM111" s="7">
        <v>-0.1</v>
      </c>
      <c r="CN111" s="7">
        <v>0.0</v>
      </c>
      <c r="CO111" s="7">
        <v>-0.1</v>
      </c>
      <c r="CP111" s="16">
        <f t="shared" si="18"/>
        <v>-0.03333333333</v>
      </c>
      <c r="CQ111" s="16">
        <f t="shared" si="19"/>
        <v>-0.1744186047</v>
      </c>
      <c r="CR111" s="17">
        <v>1.0</v>
      </c>
      <c r="CS111" s="14">
        <v>0.6000000000000001</v>
      </c>
      <c r="CT111" s="14">
        <v>0.5</v>
      </c>
      <c r="CU111" s="14">
        <v>-1.8</v>
      </c>
      <c r="CV111" s="14">
        <v>-0.30000000000000004</v>
      </c>
      <c r="CW111" s="14">
        <v>-0.1</v>
      </c>
      <c r="CX111" s="14">
        <v>0.0</v>
      </c>
      <c r="CY111" s="14">
        <v>-0.4</v>
      </c>
      <c r="CZ111" s="18">
        <f t="shared" si="20"/>
        <v>-0.1333333333</v>
      </c>
      <c r="DA111" s="18">
        <f t="shared" si="21"/>
        <v>-0.6976744186</v>
      </c>
      <c r="DB111" s="14">
        <v>41.5</v>
      </c>
      <c r="DC111" s="7">
        <v>0.0</v>
      </c>
      <c r="DD111" s="7">
        <v>0.0</v>
      </c>
      <c r="DE111" s="7">
        <v>0.0</v>
      </c>
      <c r="DF111" s="7">
        <v>0.0</v>
      </c>
      <c r="DG111" s="7">
        <v>0.0</v>
      </c>
      <c r="DH111" s="7">
        <v>0.0</v>
      </c>
      <c r="DI111" s="7">
        <v>0.0</v>
      </c>
      <c r="DJ111" s="7">
        <v>2.0</v>
      </c>
      <c r="DK111" s="7">
        <v>0.0</v>
      </c>
      <c r="DL111" s="7">
        <v>0.0</v>
      </c>
      <c r="DM111" s="7">
        <v>2.0</v>
      </c>
      <c r="DN111" s="9">
        <v>0.0</v>
      </c>
      <c r="DO111" s="9">
        <v>0.0</v>
      </c>
      <c r="DP111" s="9">
        <v>0.0</v>
      </c>
      <c r="DQ111" s="8">
        <v>4.0</v>
      </c>
      <c r="DR111" s="8">
        <v>0.0</v>
      </c>
      <c r="DS111" s="8"/>
      <c r="DT111" s="19">
        <v>0.6000000000000001</v>
      </c>
      <c r="DU111" s="8">
        <v>0.6000000000000001</v>
      </c>
      <c r="DV111" s="8">
        <v>0.013000000000000001</v>
      </c>
      <c r="DW111" s="8">
        <v>0.0</v>
      </c>
      <c r="DX111" s="8">
        <v>0.0</v>
      </c>
      <c r="DY111" s="14">
        <f t="shared" si="22"/>
        <v>-0.4024937085</v>
      </c>
    </row>
    <row r="112" ht="12.75" customHeight="1">
      <c r="A112" s="7">
        <v>46.0</v>
      </c>
      <c r="B112" s="7" t="s">
        <v>793</v>
      </c>
      <c r="C112" s="7" t="s">
        <v>794</v>
      </c>
      <c r="D112" s="7" t="s">
        <v>162</v>
      </c>
      <c r="E112" s="7" t="s">
        <v>163</v>
      </c>
      <c r="F112" s="7" t="s">
        <v>163</v>
      </c>
      <c r="G112" s="7">
        <v>74.0</v>
      </c>
      <c r="H112" s="7">
        <v>186.0</v>
      </c>
      <c r="I112" s="7" t="s">
        <v>133</v>
      </c>
      <c r="J112" s="7">
        <v>2012.0</v>
      </c>
      <c r="K112" s="7">
        <v>4.0</v>
      </c>
      <c r="L112" s="7">
        <v>115.0</v>
      </c>
      <c r="M112" s="8" t="s">
        <v>146</v>
      </c>
      <c r="N112" s="8">
        <f t="shared" si="1"/>
        <v>21</v>
      </c>
      <c r="O112" s="7" t="s">
        <v>795</v>
      </c>
      <c r="P112" s="7" t="s">
        <v>790</v>
      </c>
      <c r="Q112" s="8" t="s">
        <v>685</v>
      </c>
      <c r="R112" s="7" t="s">
        <v>685</v>
      </c>
      <c r="S112" s="9" t="s">
        <v>174</v>
      </c>
      <c r="T112" s="9">
        <v>2.0</v>
      </c>
      <c r="U112" s="9" t="s">
        <v>138</v>
      </c>
      <c r="V112" s="9" t="s">
        <v>138</v>
      </c>
      <c r="W112" s="7">
        <v>2.0</v>
      </c>
      <c r="X112" s="7">
        <v>0.0</v>
      </c>
      <c r="Y112" s="7">
        <v>0.0</v>
      </c>
      <c r="Z112" s="7">
        <v>0.0</v>
      </c>
      <c r="AA112" s="7">
        <v>0.0</v>
      </c>
      <c r="AB112" s="7">
        <v>-1.0</v>
      </c>
      <c r="AC112" s="7">
        <v>3.0</v>
      </c>
      <c r="AD112" s="7">
        <v>1.0</v>
      </c>
      <c r="AE112" s="7">
        <v>2.0</v>
      </c>
      <c r="AF112" s="10">
        <f t="shared" si="2"/>
        <v>0</v>
      </c>
      <c r="AG112" s="10">
        <f t="shared" si="3"/>
        <v>0</v>
      </c>
      <c r="AH112" s="7">
        <v>1999.0</v>
      </c>
      <c r="AI112" s="11">
        <f t="shared" si="4"/>
        <v>16.65833333</v>
      </c>
      <c r="AJ112" s="7">
        <v>44.0</v>
      </c>
      <c r="AK112" s="11">
        <f t="shared" si="5"/>
        <v>22</v>
      </c>
      <c r="AL112" s="11">
        <f t="shared" si="6"/>
        <v>45.43181818</v>
      </c>
      <c r="AM112" s="12">
        <v>0.0</v>
      </c>
      <c r="AN112" s="11">
        <f t="shared" si="7"/>
        <v>0</v>
      </c>
      <c r="AO112" s="10" t="s">
        <v>151</v>
      </c>
      <c r="AP112" s="10" t="s">
        <v>151</v>
      </c>
      <c r="AQ112" s="10" t="s">
        <v>151</v>
      </c>
      <c r="AR112" s="7">
        <v>0.0</v>
      </c>
      <c r="AS112" s="7">
        <v>0.0</v>
      </c>
      <c r="AT112" s="13">
        <f t="shared" si="8"/>
        <v>0</v>
      </c>
      <c r="AU112" s="8"/>
      <c r="AV112" s="8"/>
      <c r="AW112" s="8"/>
      <c r="AX112" s="8">
        <v>0.0</v>
      </c>
      <c r="AY112" s="8"/>
      <c r="AZ112" s="8">
        <v>0.0</v>
      </c>
      <c r="BA112" s="7">
        <v>1.0</v>
      </c>
      <c r="BB112" s="7">
        <v>1.0</v>
      </c>
      <c r="BC112" s="7">
        <v>2.0</v>
      </c>
      <c r="BD112" s="7">
        <v>1.0</v>
      </c>
      <c r="BE112" s="7">
        <v>1.0</v>
      </c>
      <c r="BF112" s="7">
        <v>4.0</v>
      </c>
      <c r="BG112" s="14">
        <f t="shared" si="9"/>
        <v>1.80090045</v>
      </c>
      <c r="BH112" s="11">
        <f t="shared" si="10"/>
        <v>1.80090045</v>
      </c>
      <c r="BI112" s="11">
        <f t="shared" si="11"/>
        <v>3.6018009</v>
      </c>
      <c r="BJ112" s="11">
        <f t="shared" si="12"/>
        <v>1.80090045</v>
      </c>
      <c r="BK112" s="11">
        <f t="shared" si="13"/>
        <v>1.80090045</v>
      </c>
      <c r="BL112" s="11">
        <f t="shared" si="14"/>
        <v>7.203601801</v>
      </c>
      <c r="BM112" s="7">
        <v>0.0</v>
      </c>
      <c r="BN112" s="7">
        <v>0.0</v>
      </c>
      <c r="BO112" s="7">
        <v>0.0</v>
      </c>
      <c r="BP112" s="7">
        <v>0.0</v>
      </c>
      <c r="BQ112" s="7">
        <v>0.0</v>
      </c>
      <c r="BR112" s="7">
        <v>0.0</v>
      </c>
      <c r="BS112" s="9">
        <f t="shared" si="15"/>
        <v>3</v>
      </c>
      <c r="BT112" s="14">
        <v>0.1492</v>
      </c>
      <c r="BW112" s="15" t="str">
        <f t="shared" si="16"/>
        <v> </v>
      </c>
      <c r="BY112" s="7">
        <v>0.0</v>
      </c>
      <c r="BZ112" s="7">
        <v>0.0</v>
      </c>
      <c r="CA112" s="7">
        <v>0.0</v>
      </c>
      <c r="CB112" s="7">
        <v>0.0</v>
      </c>
      <c r="CC112" s="7">
        <v>0.0</v>
      </c>
      <c r="CD112" s="7">
        <v>0.0</v>
      </c>
      <c r="CE112" s="7">
        <v>0.0</v>
      </c>
      <c r="CF112" s="7">
        <v>0.0</v>
      </c>
      <c r="CG112" s="7">
        <v>0.0</v>
      </c>
      <c r="CH112" s="7">
        <v>0.0</v>
      </c>
      <c r="CI112" s="7">
        <v>0.0</v>
      </c>
      <c r="CJ112" s="7">
        <v>0.0</v>
      </c>
      <c r="CK112" s="7">
        <v>0.0</v>
      </c>
      <c r="CL112" s="15">
        <f t="shared" si="17"/>
        <v>0</v>
      </c>
      <c r="CM112" s="7">
        <v>0.0</v>
      </c>
      <c r="CN112" s="7">
        <v>0.0</v>
      </c>
      <c r="CO112" s="7">
        <v>0.0</v>
      </c>
      <c r="CP112" s="16">
        <f t="shared" si="18"/>
        <v>0</v>
      </c>
      <c r="CQ112" s="16">
        <f t="shared" si="19"/>
        <v>0</v>
      </c>
      <c r="CR112" s="17">
        <v>2.0</v>
      </c>
      <c r="CS112" s="14">
        <v>0.7</v>
      </c>
      <c r="CT112" s="14">
        <v>0.8</v>
      </c>
      <c r="CU112" s="14">
        <v>-0.8</v>
      </c>
      <c r="CV112" s="14">
        <v>-0.2</v>
      </c>
      <c r="CW112" s="14">
        <v>0.0</v>
      </c>
      <c r="CX112" s="14">
        <v>0.0</v>
      </c>
      <c r="CY112" s="14">
        <v>-0.2</v>
      </c>
      <c r="CZ112" s="18">
        <f t="shared" si="20"/>
        <v>-0.1</v>
      </c>
      <c r="DA112" s="18">
        <f t="shared" si="21"/>
        <v>-0.36018009</v>
      </c>
      <c r="DB112" s="14">
        <v>61.6667</v>
      </c>
      <c r="DC112" s="7">
        <v>0.0</v>
      </c>
      <c r="DD112" s="7">
        <v>0.0</v>
      </c>
      <c r="DE112" s="7">
        <v>0.0</v>
      </c>
      <c r="DF112" s="7">
        <v>1.0</v>
      </c>
      <c r="DG112" s="7">
        <v>0.0</v>
      </c>
      <c r="DH112" s="7">
        <v>0.0</v>
      </c>
      <c r="DI112" s="7">
        <v>3.0</v>
      </c>
      <c r="DJ112" s="7">
        <v>0.0</v>
      </c>
      <c r="DK112" s="7">
        <v>0.0</v>
      </c>
      <c r="DL112" s="7">
        <v>0.0</v>
      </c>
      <c r="DM112" s="7">
        <v>0.0</v>
      </c>
      <c r="DN112" s="9">
        <v>0.0</v>
      </c>
      <c r="DO112" s="9">
        <v>0.0</v>
      </c>
      <c r="DP112" s="9">
        <v>0.0</v>
      </c>
      <c r="DQ112" s="8">
        <v>3.0</v>
      </c>
      <c r="DR112" s="8">
        <v>0.0</v>
      </c>
      <c r="DS112" s="8"/>
      <c r="DT112" s="19">
        <v>0.7</v>
      </c>
      <c r="DU112" s="8">
        <v>0.675</v>
      </c>
      <c r="DV112" s="8">
        <v>0.012</v>
      </c>
      <c r="DW112" s="8">
        <v>0.0</v>
      </c>
      <c r="DX112" s="8">
        <v>0.05</v>
      </c>
      <c r="DY112" s="14">
        <f t="shared" si="22"/>
        <v>-0.2066575154</v>
      </c>
    </row>
    <row r="113" ht="12.75" customHeight="1">
      <c r="A113" s="7">
        <v>77.0</v>
      </c>
      <c r="B113" s="7" t="s">
        <v>796</v>
      </c>
      <c r="C113" s="7" t="s">
        <v>257</v>
      </c>
      <c r="D113" s="7" t="s">
        <v>162</v>
      </c>
      <c r="E113" s="7" t="s">
        <v>163</v>
      </c>
      <c r="F113" s="7" t="s">
        <v>163</v>
      </c>
      <c r="G113" s="7">
        <v>76.0</v>
      </c>
      <c r="H113" s="7">
        <v>215.0</v>
      </c>
      <c r="I113" s="7" t="s">
        <v>145</v>
      </c>
      <c r="J113" s="7">
        <v>2003.0</v>
      </c>
      <c r="K113" s="7">
        <v>1.0</v>
      </c>
      <c r="L113" s="7">
        <v>11.0</v>
      </c>
      <c r="M113" s="8"/>
      <c r="N113" s="8">
        <f t="shared" si="1"/>
        <v>31</v>
      </c>
      <c r="O113" s="7" t="s">
        <v>797</v>
      </c>
      <c r="P113" s="7" t="s">
        <v>798</v>
      </c>
      <c r="Q113" s="8" t="s">
        <v>197</v>
      </c>
      <c r="R113" s="7" t="s">
        <v>197</v>
      </c>
      <c r="S113" s="9" t="s">
        <v>275</v>
      </c>
      <c r="T113" s="9">
        <v>76.0</v>
      </c>
      <c r="U113" s="9" t="s">
        <v>138</v>
      </c>
      <c r="V113" s="9" t="s">
        <v>138</v>
      </c>
      <c r="W113" s="7">
        <v>77.0</v>
      </c>
      <c r="X113" s="7">
        <v>24.0</v>
      </c>
      <c r="Y113" s="7">
        <v>38.0</v>
      </c>
      <c r="Z113" s="7">
        <v>20.0</v>
      </c>
      <c r="AA113" s="7">
        <v>62.0</v>
      </c>
      <c r="AB113" s="7">
        <v>18.0</v>
      </c>
      <c r="AC113" s="7">
        <v>242.0</v>
      </c>
      <c r="AD113" s="7">
        <v>108.0</v>
      </c>
      <c r="AE113" s="7">
        <v>97.0</v>
      </c>
      <c r="AF113" s="10">
        <f t="shared" si="2"/>
        <v>0.09917355372</v>
      </c>
      <c r="AG113" s="10">
        <f t="shared" si="3"/>
        <v>0.05369127517</v>
      </c>
      <c r="AH113" s="7">
        <v>84954.0</v>
      </c>
      <c r="AI113" s="11">
        <f t="shared" si="4"/>
        <v>18.38831169</v>
      </c>
      <c r="AJ113" s="7">
        <v>1786.0</v>
      </c>
      <c r="AK113" s="11">
        <f t="shared" si="5"/>
        <v>23.19480519</v>
      </c>
      <c r="AL113" s="11">
        <f t="shared" si="6"/>
        <v>47.56662934</v>
      </c>
      <c r="AM113" s="12">
        <v>226.0</v>
      </c>
      <c r="AN113" s="11">
        <f t="shared" si="7"/>
        <v>9.576947525</v>
      </c>
      <c r="AO113" s="10" t="s">
        <v>799</v>
      </c>
      <c r="AP113" s="10" t="s">
        <v>800</v>
      </c>
      <c r="AQ113" s="10" t="s">
        <v>292</v>
      </c>
      <c r="AR113" s="7">
        <v>598.0</v>
      </c>
      <c r="AS113" s="7">
        <v>630.0</v>
      </c>
      <c r="AT113" s="13">
        <f t="shared" si="8"/>
        <v>0.486970684</v>
      </c>
      <c r="AU113" s="9">
        <v>24.0</v>
      </c>
      <c r="AV113" s="9">
        <v>11.0</v>
      </c>
      <c r="AW113" s="9">
        <v>836.0</v>
      </c>
      <c r="AX113" s="9">
        <v>412.0</v>
      </c>
      <c r="AY113" s="9">
        <v>392.0</v>
      </c>
      <c r="AZ113" s="9">
        <v>186.0</v>
      </c>
      <c r="BA113" s="7">
        <v>72.0</v>
      </c>
      <c r="BB113" s="7">
        <v>89.0</v>
      </c>
      <c r="BC113" s="7">
        <v>39.0</v>
      </c>
      <c r="BD113" s="7">
        <v>108.0</v>
      </c>
      <c r="BE113" s="7">
        <v>41.0</v>
      </c>
      <c r="BF113" s="7">
        <v>26.0</v>
      </c>
      <c r="BG113" s="14">
        <f t="shared" si="9"/>
        <v>3.051062928</v>
      </c>
      <c r="BH113" s="11">
        <f t="shared" si="10"/>
        <v>3.771452786</v>
      </c>
      <c r="BI113" s="11">
        <f t="shared" si="11"/>
        <v>1.652659086</v>
      </c>
      <c r="BJ113" s="11">
        <f t="shared" si="12"/>
        <v>4.576594392</v>
      </c>
      <c r="BK113" s="11">
        <f t="shared" si="13"/>
        <v>1.737410834</v>
      </c>
      <c r="BL113" s="11">
        <f t="shared" si="14"/>
        <v>1.101772724</v>
      </c>
      <c r="BM113" s="7">
        <v>20.0</v>
      </c>
      <c r="BN113" s="7">
        <v>10.0</v>
      </c>
      <c r="BO113" s="7">
        <v>0.0</v>
      </c>
      <c r="BP113" s="7">
        <v>0.0</v>
      </c>
      <c r="BQ113" s="7">
        <v>0.0</v>
      </c>
      <c r="BR113" s="7">
        <v>0.0</v>
      </c>
      <c r="BS113" s="9">
        <f t="shared" si="15"/>
        <v>148</v>
      </c>
      <c r="BT113" s="14">
        <v>6.185</v>
      </c>
      <c r="BU113" s="7">
        <v>4.0</v>
      </c>
      <c r="BV113" s="7">
        <v>0.0</v>
      </c>
      <c r="BW113" s="15">
        <f t="shared" si="16"/>
        <v>0</v>
      </c>
      <c r="BX113" s="7">
        <v>0.0</v>
      </c>
      <c r="BY113" s="7">
        <v>3.0</v>
      </c>
      <c r="BZ113" s="7">
        <v>3.0</v>
      </c>
      <c r="CA113" s="7">
        <v>6.0</v>
      </c>
      <c r="CB113" s="7">
        <v>2.0</v>
      </c>
      <c r="CC113" s="7">
        <v>1.0</v>
      </c>
      <c r="CD113" s="7">
        <v>0.0</v>
      </c>
      <c r="CE113" s="7">
        <v>0.0</v>
      </c>
      <c r="CF113" s="7">
        <v>2.0</v>
      </c>
      <c r="CG113" s="7">
        <v>3.0</v>
      </c>
      <c r="CH113" s="7">
        <v>0.0</v>
      </c>
      <c r="CI113" s="7">
        <v>18.0</v>
      </c>
      <c r="CJ113" s="7">
        <v>0.0</v>
      </c>
      <c r="CK113" s="7">
        <v>0.0</v>
      </c>
      <c r="CL113" s="15">
        <f t="shared" si="17"/>
        <v>0</v>
      </c>
      <c r="CM113" s="7">
        <v>5.7</v>
      </c>
      <c r="CN113" s="7">
        <v>2.3</v>
      </c>
      <c r="CO113" s="7">
        <v>8.0</v>
      </c>
      <c r="CP113" s="16">
        <f t="shared" si="18"/>
        <v>0.1038961039</v>
      </c>
      <c r="CQ113" s="16">
        <f t="shared" si="19"/>
        <v>0.339006992</v>
      </c>
      <c r="CR113" s="17">
        <v>6.0</v>
      </c>
      <c r="CS113" s="14">
        <v>35.5</v>
      </c>
      <c r="CT113" s="14">
        <v>32.7</v>
      </c>
      <c r="CU113" s="14">
        <v>6.8</v>
      </c>
      <c r="CV113" s="14">
        <v>10.0</v>
      </c>
      <c r="CW113" s="14">
        <v>4.5</v>
      </c>
      <c r="CX113" s="14">
        <v>-0.6000000000000001</v>
      </c>
      <c r="CY113" s="14">
        <v>13.8</v>
      </c>
      <c r="CZ113" s="18">
        <f t="shared" si="20"/>
        <v>0.1792207792</v>
      </c>
      <c r="DA113" s="18">
        <f t="shared" si="21"/>
        <v>0.5847870612</v>
      </c>
      <c r="DB113" s="14">
        <v>29.186</v>
      </c>
      <c r="DC113" s="7">
        <v>0.0</v>
      </c>
      <c r="DD113" s="7">
        <v>3.0</v>
      </c>
      <c r="DE113" s="7">
        <v>7.0</v>
      </c>
      <c r="DF113" s="7">
        <v>98.0</v>
      </c>
      <c r="DG113" s="7">
        <v>19.0</v>
      </c>
      <c r="DH113" s="7">
        <v>4.0</v>
      </c>
      <c r="DI113" s="7">
        <v>12.0</v>
      </c>
      <c r="DJ113" s="7">
        <v>47.0</v>
      </c>
      <c r="DK113" s="7">
        <v>16.0</v>
      </c>
      <c r="DL113" s="7">
        <v>3.0</v>
      </c>
      <c r="DM113" s="7">
        <v>141.0</v>
      </c>
      <c r="DN113" s="9">
        <v>6.0</v>
      </c>
      <c r="DO113" s="9">
        <v>3.0</v>
      </c>
      <c r="DP113" s="9">
        <v>3.0</v>
      </c>
      <c r="DQ113" s="8">
        <v>186.0</v>
      </c>
      <c r="DR113" s="8">
        <v>5.0</v>
      </c>
      <c r="DS113" s="8" t="s">
        <v>210</v>
      </c>
      <c r="DT113" s="19">
        <v>7.0</v>
      </c>
      <c r="DU113" s="8">
        <v>5.273</v>
      </c>
      <c r="DV113" s="8">
        <v>5.273</v>
      </c>
      <c r="DW113" s="8">
        <v>322.0</v>
      </c>
      <c r="DX113" s="8">
        <v>0.0</v>
      </c>
      <c r="DY113" s="14">
        <f t="shared" si="22"/>
        <v>3.75106383</v>
      </c>
    </row>
    <row r="114" ht="12.75" customHeight="1">
      <c r="A114" s="7">
        <v>18.0</v>
      </c>
      <c r="B114" s="7" t="s">
        <v>801</v>
      </c>
      <c r="C114" s="7" t="s">
        <v>802</v>
      </c>
      <c r="D114" s="7" t="s">
        <v>271</v>
      </c>
      <c r="E114" s="7" t="s">
        <v>132</v>
      </c>
      <c r="F114" s="7" t="s">
        <v>132</v>
      </c>
      <c r="G114" s="7">
        <v>73.0</v>
      </c>
      <c r="H114" s="7">
        <v>202.0</v>
      </c>
      <c r="I114" s="7" t="s">
        <v>133</v>
      </c>
      <c r="M114" s="8"/>
      <c r="N114" s="8">
        <f t="shared" si="1"/>
        <v>32</v>
      </c>
      <c r="O114" s="7" t="s">
        <v>732</v>
      </c>
      <c r="P114" s="7" t="s">
        <v>798</v>
      </c>
      <c r="Q114" s="8" t="s">
        <v>447</v>
      </c>
      <c r="R114" s="7" t="s">
        <v>447</v>
      </c>
      <c r="S114" s="9" t="s">
        <v>167</v>
      </c>
      <c r="T114" s="9">
        <v>59.0</v>
      </c>
      <c r="U114" s="9" t="s">
        <v>138</v>
      </c>
      <c r="V114" s="9" t="s">
        <v>138</v>
      </c>
      <c r="W114" s="7">
        <v>60.0</v>
      </c>
      <c r="X114" s="7">
        <v>7.0</v>
      </c>
      <c r="Y114" s="7">
        <v>5.0</v>
      </c>
      <c r="Z114" s="7">
        <v>4.0</v>
      </c>
      <c r="AA114" s="7">
        <v>12.0</v>
      </c>
      <c r="AB114" s="7">
        <v>-3.0</v>
      </c>
      <c r="AC114" s="7">
        <v>62.0</v>
      </c>
      <c r="AD114" s="7">
        <v>15.0</v>
      </c>
      <c r="AE114" s="7">
        <v>19.0</v>
      </c>
      <c r="AF114" s="10">
        <f t="shared" si="2"/>
        <v>0.1129032258</v>
      </c>
      <c r="AG114" s="10">
        <f t="shared" si="3"/>
        <v>0.07291666667</v>
      </c>
      <c r="AH114" s="7">
        <v>40107.0</v>
      </c>
      <c r="AI114" s="11">
        <f t="shared" si="4"/>
        <v>11.14083333</v>
      </c>
      <c r="AJ114" s="7">
        <v>969.0</v>
      </c>
      <c r="AK114" s="11">
        <f t="shared" si="5"/>
        <v>16.15</v>
      </c>
      <c r="AL114" s="11">
        <f t="shared" si="6"/>
        <v>41.39009288</v>
      </c>
      <c r="AM114" s="12">
        <v>59.0</v>
      </c>
      <c r="AN114" s="11">
        <f t="shared" si="7"/>
        <v>5.295833645</v>
      </c>
      <c r="AO114" s="10" t="s">
        <v>216</v>
      </c>
      <c r="AP114" s="10" t="s">
        <v>581</v>
      </c>
      <c r="AQ114" s="10" t="s">
        <v>803</v>
      </c>
      <c r="AR114" s="7">
        <v>21.0</v>
      </c>
      <c r="AS114" s="7">
        <v>18.0</v>
      </c>
      <c r="AT114" s="13">
        <f t="shared" si="8"/>
        <v>0.5384615385</v>
      </c>
      <c r="AU114" s="8"/>
      <c r="AV114" s="8"/>
      <c r="AW114" s="8">
        <v>22.0</v>
      </c>
      <c r="AX114" s="8">
        <v>12.0</v>
      </c>
      <c r="AY114" s="8">
        <v>17.0</v>
      </c>
      <c r="AZ114" s="8">
        <v>9.0</v>
      </c>
      <c r="BA114" s="7">
        <v>64.0</v>
      </c>
      <c r="BB114" s="7">
        <v>87.0</v>
      </c>
      <c r="BC114" s="7">
        <v>37.0</v>
      </c>
      <c r="BD114" s="7">
        <v>15.0</v>
      </c>
      <c r="BE114" s="7">
        <v>7.0</v>
      </c>
      <c r="BF114" s="7">
        <v>17.0</v>
      </c>
      <c r="BG114" s="14">
        <f t="shared" si="9"/>
        <v>5.744633106</v>
      </c>
      <c r="BH114" s="11">
        <f t="shared" si="10"/>
        <v>7.809110629</v>
      </c>
      <c r="BI114" s="11">
        <f t="shared" si="11"/>
        <v>3.321116015</v>
      </c>
      <c r="BJ114" s="11">
        <f t="shared" si="12"/>
        <v>1.346398384</v>
      </c>
      <c r="BK114" s="11">
        <f t="shared" si="13"/>
        <v>0.628319246</v>
      </c>
      <c r="BL114" s="11">
        <f t="shared" si="14"/>
        <v>1.525918169</v>
      </c>
      <c r="BM114" s="7">
        <v>48.0</v>
      </c>
      <c r="BN114" s="7">
        <v>19.0</v>
      </c>
      <c r="BO114" s="7">
        <v>2.0</v>
      </c>
      <c r="BP114" s="7">
        <v>0.0</v>
      </c>
      <c r="BQ114" s="7">
        <v>0.0</v>
      </c>
      <c r="BR114" s="7">
        <v>0.0</v>
      </c>
      <c r="BS114" s="9">
        <f t="shared" si="15"/>
        <v>174</v>
      </c>
      <c r="BT114" s="14">
        <v>1.232</v>
      </c>
      <c r="BW114" s="15" t="str">
        <f t="shared" si="16"/>
        <v> </v>
      </c>
      <c r="BY114" s="7">
        <v>2.0</v>
      </c>
      <c r="BZ114" s="7">
        <v>0.0</v>
      </c>
      <c r="CA114" s="7">
        <v>0.0</v>
      </c>
      <c r="CB114" s="7">
        <v>0.0</v>
      </c>
      <c r="CC114" s="7">
        <v>1.0</v>
      </c>
      <c r="CD114" s="7">
        <v>1.0</v>
      </c>
      <c r="CE114" s="7">
        <v>1.0</v>
      </c>
      <c r="CF114" s="7">
        <v>0.0</v>
      </c>
      <c r="CG114" s="7">
        <v>0.0</v>
      </c>
      <c r="CH114" s="7">
        <v>0.0</v>
      </c>
      <c r="CI114" s="7">
        <v>4.0</v>
      </c>
      <c r="CJ114" s="7">
        <v>0.0</v>
      </c>
      <c r="CK114" s="7">
        <v>0.0</v>
      </c>
      <c r="CL114" s="15">
        <f t="shared" si="17"/>
        <v>0</v>
      </c>
      <c r="CM114" s="7">
        <v>0.30000000000000004</v>
      </c>
      <c r="CN114" s="7">
        <v>0.7</v>
      </c>
      <c r="CO114" s="7">
        <v>1.0</v>
      </c>
      <c r="CP114" s="16">
        <f t="shared" si="18"/>
        <v>0.01666666667</v>
      </c>
      <c r="CQ114" s="16">
        <f t="shared" si="19"/>
        <v>0.08975989229</v>
      </c>
      <c r="CR114" s="17">
        <v>4.0</v>
      </c>
      <c r="CS114" s="14">
        <v>10.1</v>
      </c>
      <c r="CT114" s="14">
        <v>14.6</v>
      </c>
      <c r="CU114" s="14">
        <v>-5.9</v>
      </c>
      <c r="CV114" s="14">
        <v>0.9</v>
      </c>
      <c r="CW114" s="14">
        <v>1.5</v>
      </c>
      <c r="CX114" s="14">
        <v>0.0</v>
      </c>
      <c r="CY114" s="14">
        <v>2.5</v>
      </c>
      <c r="CZ114" s="18">
        <f t="shared" si="20"/>
        <v>0.04166666667</v>
      </c>
      <c r="DA114" s="18">
        <f t="shared" si="21"/>
        <v>0.2243997307</v>
      </c>
      <c r="DB114" s="14">
        <v>33.3548</v>
      </c>
      <c r="DC114" s="7">
        <v>0.0</v>
      </c>
      <c r="DD114" s="7">
        <v>0.0</v>
      </c>
      <c r="DE114" s="7">
        <v>0.0</v>
      </c>
      <c r="DF114" s="7">
        <v>15.0</v>
      </c>
      <c r="DG114" s="7">
        <v>11.0</v>
      </c>
      <c r="DH114" s="7">
        <v>1.0</v>
      </c>
      <c r="DI114" s="7">
        <v>2.0</v>
      </c>
      <c r="DJ114" s="7">
        <v>7.0</v>
      </c>
      <c r="DK114" s="7">
        <v>1.0</v>
      </c>
      <c r="DL114" s="7">
        <v>1.0</v>
      </c>
      <c r="DM114" s="7">
        <v>39.0</v>
      </c>
      <c r="DN114" s="9">
        <v>0.0</v>
      </c>
      <c r="DO114" s="9">
        <v>1.0</v>
      </c>
      <c r="DP114" s="9">
        <v>2.0</v>
      </c>
      <c r="DQ114" s="8">
        <v>186.0</v>
      </c>
      <c r="DR114" s="8">
        <v>19.0</v>
      </c>
      <c r="DS114" s="8" t="s">
        <v>804</v>
      </c>
      <c r="DT114" s="19">
        <v>0.625</v>
      </c>
      <c r="DU114" s="8">
        <v>0.625</v>
      </c>
      <c r="DV114" s="8">
        <v>0.625</v>
      </c>
      <c r="DW114" s="8">
        <v>145.0</v>
      </c>
      <c r="DX114" s="8">
        <v>0.0</v>
      </c>
      <c r="DY114" s="14">
        <f t="shared" si="22"/>
        <v>2.340425532</v>
      </c>
    </row>
    <row r="115" ht="12.75" customHeight="1">
      <c r="A115" s="7">
        <v>43.0</v>
      </c>
      <c r="B115" s="7" t="s">
        <v>805</v>
      </c>
      <c r="C115" s="7" t="s">
        <v>806</v>
      </c>
      <c r="D115" s="7" t="s">
        <v>162</v>
      </c>
      <c r="E115" s="7" t="s">
        <v>163</v>
      </c>
      <c r="F115" s="7" t="s">
        <v>163</v>
      </c>
      <c r="G115" s="7">
        <v>69.0</v>
      </c>
      <c r="H115" s="7">
        <v>191.0</v>
      </c>
      <c r="I115" s="7" t="s">
        <v>133</v>
      </c>
      <c r="J115" s="7">
        <v>2011.0</v>
      </c>
      <c r="K115" s="7">
        <v>3.0</v>
      </c>
      <c r="L115" s="7">
        <v>77.0</v>
      </c>
      <c r="M115" s="8" t="s">
        <v>146</v>
      </c>
      <c r="N115" s="8">
        <f t="shared" si="1"/>
        <v>22</v>
      </c>
      <c r="O115" s="7" t="s">
        <v>785</v>
      </c>
      <c r="P115" s="7" t="s">
        <v>807</v>
      </c>
      <c r="Q115" s="8" t="s">
        <v>312</v>
      </c>
      <c r="R115" s="7" t="s">
        <v>312</v>
      </c>
      <c r="S115" s="9" t="s">
        <v>260</v>
      </c>
      <c r="T115" s="9">
        <v>11.0</v>
      </c>
      <c r="U115" s="9" t="s">
        <v>138</v>
      </c>
      <c r="V115" s="9" t="s">
        <v>138</v>
      </c>
      <c r="W115" s="7">
        <v>11.0</v>
      </c>
      <c r="X115" s="7">
        <v>0.0</v>
      </c>
      <c r="Y115" s="7">
        <v>0.0</v>
      </c>
      <c r="Z115" s="7">
        <v>0.0</v>
      </c>
      <c r="AA115" s="7">
        <v>0.0</v>
      </c>
      <c r="AB115" s="7">
        <v>-2.0</v>
      </c>
      <c r="AC115" s="7">
        <v>7.0</v>
      </c>
      <c r="AD115" s="7">
        <v>1.0</v>
      </c>
      <c r="AE115" s="7">
        <v>0.0</v>
      </c>
      <c r="AF115" s="10">
        <f t="shared" si="2"/>
        <v>0</v>
      </c>
      <c r="AG115" s="10">
        <f t="shared" si="3"/>
        <v>0</v>
      </c>
      <c r="AH115" s="7">
        <v>5768.0</v>
      </c>
      <c r="AI115" s="11">
        <f t="shared" si="4"/>
        <v>8.739393939</v>
      </c>
      <c r="AJ115" s="7">
        <v>130.0</v>
      </c>
      <c r="AK115" s="11">
        <f t="shared" si="5"/>
        <v>11.81818182</v>
      </c>
      <c r="AL115" s="11">
        <f t="shared" si="6"/>
        <v>44.36923077</v>
      </c>
      <c r="AM115" s="12">
        <v>0.0</v>
      </c>
      <c r="AN115" s="11">
        <f t="shared" si="7"/>
        <v>0</v>
      </c>
      <c r="AO115" s="10" t="s">
        <v>151</v>
      </c>
      <c r="AP115" s="10" t="s">
        <v>151</v>
      </c>
      <c r="AQ115" s="10" t="s">
        <v>151</v>
      </c>
      <c r="AR115" s="7">
        <v>2.0</v>
      </c>
      <c r="AS115" s="7">
        <v>0.0</v>
      </c>
      <c r="AT115" s="13">
        <f t="shared" si="8"/>
        <v>1</v>
      </c>
      <c r="AU115" s="8"/>
      <c r="AV115" s="8"/>
      <c r="AW115" s="8"/>
      <c r="AX115" s="8">
        <v>0.0</v>
      </c>
      <c r="AY115" s="8">
        <v>2.0</v>
      </c>
      <c r="AZ115" s="8">
        <v>2.0</v>
      </c>
      <c r="BA115" s="7">
        <v>6.0</v>
      </c>
      <c r="BB115" s="7">
        <v>22.0</v>
      </c>
      <c r="BC115" s="7">
        <v>2.0</v>
      </c>
      <c r="BD115" s="7">
        <v>1.0</v>
      </c>
      <c r="BE115" s="7">
        <v>0.0</v>
      </c>
      <c r="BF115" s="7">
        <v>2.0</v>
      </c>
      <c r="BG115" s="14">
        <f t="shared" si="9"/>
        <v>3.74479889</v>
      </c>
      <c r="BH115" s="11">
        <f t="shared" si="10"/>
        <v>13.73092926</v>
      </c>
      <c r="BI115" s="11">
        <f t="shared" si="11"/>
        <v>1.248266297</v>
      </c>
      <c r="BJ115" s="11">
        <f t="shared" si="12"/>
        <v>0.6241331484</v>
      </c>
      <c r="BK115" s="11">
        <f t="shared" si="13"/>
        <v>0</v>
      </c>
      <c r="BL115" s="11">
        <f t="shared" si="14"/>
        <v>1.248266297</v>
      </c>
      <c r="BM115" s="7">
        <v>0.0</v>
      </c>
      <c r="BN115" s="7">
        <v>0.0</v>
      </c>
      <c r="BO115" s="7">
        <v>0.0</v>
      </c>
      <c r="BP115" s="7">
        <v>0.0</v>
      </c>
      <c r="BQ115" s="7">
        <v>0.0</v>
      </c>
      <c r="BR115" s="7">
        <v>0.0</v>
      </c>
      <c r="BS115" s="9">
        <f t="shared" si="15"/>
        <v>24</v>
      </c>
      <c r="BT115" s="14">
        <v>1.8328</v>
      </c>
      <c r="BW115" s="15" t="str">
        <f t="shared" si="16"/>
        <v> </v>
      </c>
      <c r="BY115" s="7">
        <v>0.0</v>
      </c>
      <c r="BZ115" s="7">
        <v>0.0</v>
      </c>
      <c r="CA115" s="7">
        <v>0.0</v>
      </c>
      <c r="CB115" s="7">
        <v>0.0</v>
      </c>
      <c r="CC115" s="7">
        <v>0.0</v>
      </c>
      <c r="CD115" s="7">
        <v>0.0</v>
      </c>
      <c r="CE115" s="7">
        <v>0.0</v>
      </c>
      <c r="CF115" s="7">
        <v>0.0</v>
      </c>
      <c r="CG115" s="7">
        <v>0.0</v>
      </c>
      <c r="CH115" s="7">
        <v>0.0</v>
      </c>
      <c r="CI115" s="7">
        <v>0.0</v>
      </c>
      <c r="CJ115" s="7">
        <v>0.0</v>
      </c>
      <c r="CK115" s="7">
        <v>0.0</v>
      </c>
      <c r="CL115" s="15">
        <f t="shared" si="17"/>
        <v>0</v>
      </c>
      <c r="CM115" s="7">
        <v>-0.30000000000000004</v>
      </c>
      <c r="CN115" s="7">
        <v>0.0</v>
      </c>
      <c r="CO115" s="7">
        <v>-0.2</v>
      </c>
      <c r="CP115" s="16">
        <f t="shared" si="18"/>
        <v>-0.01818181818</v>
      </c>
      <c r="CQ115" s="16">
        <f t="shared" si="19"/>
        <v>-0.1248266297</v>
      </c>
      <c r="CR115" s="17">
        <v>2.0</v>
      </c>
      <c r="CS115" s="14">
        <v>1.5</v>
      </c>
      <c r="CT115" s="14">
        <v>1.4</v>
      </c>
      <c r="CU115" s="14">
        <v>-1.7000000000000002</v>
      </c>
      <c r="CV115" s="14">
        <v>-0.7</v>
      </c>
      <c r="CW115" s="14">
        <v>0.0</v>
      </c>
      <c r="CX115" s="14">
        <v>0.0</v>
      </c>
      <c r="CY115" s="14">
        <v>-0.7</v>
      </c>
      <c r="CZ115" s="18">
        <f t="shared" si="20"/>
        <v>-0.06363636364</v>
      </c>
      <c r="DA115" s="18">
        <f t="shared" si="21"/>
        <v>-0.4368932039</v>
      </c>
      <c r="DB115" s="14">
        <v>47.5714</v>
      </c>
      <c r="DC115" s="7">
        <v>1.0</v>
      </c>
      <c r="DD115" s="7">
        <v>0.0</v>
      </c>
      <c r="DE115" s="7">
        <v>0.0</v>
      </c>
      <c r="DF115" s="7">
        <v>0.0</v>
      </c>
      <c r="DG115" s="7">
        <v>1.0</v>
      </c>
      <c r="DH115" s="7">
        <v>0.0</v>
      </c>
      <c r="DI115" s="7">
        <v>0.0</v>
      </c>
      <c r="DJ115" s="7">
        <v>1.0</v>
      </c>
      <c r="DK115" s="7">
        <v>1.0</v>
      </c>
      <c r="DL115" s="7">
        <v>0.0</v>
      </c>
      <c r="DM115" s="7">
        <v>4.0</v>
      </c>
      <c r="DN115" s="9">
        <v>0.0</v>
      </c>
      <c r="DO115" s="9">
        <v>0.0</v>
      </c>
      <c r="DP115" s="9">
        <v>0.0</v>
      </c>
      <c r="DQ115" s="8">
        <v>30.0</v>
      </c>
      <c r="DR115" s="8">
        <v>3.0</v>
      </c>
      <c r="DS115" s="8" t="s">
        <v>808</v>
      </c>
      <c r="DT115" s="19">
        <v>0.5750000000000001</v>
      </c>
      <c r="DU115" s="8">
        <v>0.612</v>
      </c>
      <c r="DV115" s="8">
        <v>0.13</v>
      </c>
      <c r="DW115" s="8">
        <v>30.0</v>
      </c>
      <c r="DX115" s="8">
        <v>0.195</v>
      </c>
      <c r="DY115" s="14">
        <f t="shared" si="22"/>
        <v>-0.7878517502</v>
      </c>
    </row>
    <row r="116" ht="12.75" customHeight="1">
      <c r="A116" s="7">
        <v>5.0</v>
      </c>
      <c r="B116" s="7" t="s">
        <v>809</v>
      </c>
      <c r="C116" s="7" t="s">
        <v>344</v>
      </c>
      <c r="D116" s="7" t="s">
        <v>162</v>
      </c>
      <c r="E116" s="7" t="s">
        <v>163</v>
      </c>
      <c r="F116" s="7" t="s">
        <v>163</v>
      </c>
      <c r="G116" s="7">
        <v>75.0</v>
      </c>
      <c r="H116" s="7">
        <v>205.0</v>
      </c>
      <c r="I116" s="7" t="s">
        <v>145</v>
      </c>
      <c r="J116" s="7">
        <v>2012.0</v>
      </c>
      <c r="K116" s="7">
        <v>1.0</v>
      </c>
      <c r="L116" s="7">
        <v>15.0</v>
      </c>
      <c r="M116" s="8"/>
      <c r="N116" s="8">
        <f t="shared" si="1"/>
        <v>22</v>
      </c>
      <c r="O116" s="7" t="s">
        <v>350</v>
      </c>
      <c r="P116" s="7" t="s">
        <v>810</v>
      </c>
      <c r="Q116" s="8" t="s">
        <v>542</v>
      </c>
      <c r="R116" s="7" t="s">
        <v>542</v>
      </c>
      <c r="S116" s="9" t="s">
        <v>174</v>
      </c>
      <c r="T116" s="9">
        <v>74.0</v>
      </c>
      <c r="U116" s="9" t="s">
        <v>138</v>
      </c>
      <c r="V116" s="9" t="s">
        <v>138</v>
      </c>
      <c r="W116" s="7">
        <v>75.0</v>
      </c>
      <c r="X116" s="7">
        <v>10.0</v>
      </c>
      <c r="Y116" s="7">
        <v>16.0</v>
      </c>
      <c r="Z116" s="7">
        <v>8.0</v>
      </c>
      <c r="AA116" s="7">
        <v>26.0</v>
      </c>
      <c r="AB116" s="7">
        <v>9.0</v>
      </c>
      <c r="AC116" s="7">
        <v>116.0</v>
      </c>
      <c r="AD116" s="7">
        <v>44.0</v>
      </c>
      <c r="AE116" s="7">
        <v>72.0</v>
      </c>
      <c r="AF116" s="10">
        <f t="shared" si="2"/>
        <v>0.08620689655</v>
      </c>
      <c r="AG116" s="10">
        <f t="shared" si="3"/>
        <v>0.04310344828</v>
      </c>
      <c r="AH116" s="7">
        <v>86851.0</v>
      </c>
      <c r="AI116" s="11">
        <f t="shared" si="4"/>
        <v>19.30022222</v>
      </c>
      <c r="AJ116" s="7">
        <v>1831.0</v>
      </c>
      <c r="AK116" s="11">
        <f t="shared" si="5"/>
        <v>24.41333333</v>
      </c>
      <c r="AL116" s="11">
        <f t="shared" si="6"/>
        <v>47.43364282</v>
      </c>
      <c r="AM116" s="12">
        <v>82.0</v>
      </c>
      <c r="AN116" s="11">
        <f t="shared" si="7"/>
        <v>3.398924595</v>
      </c>
      <c r="AO116" s="10" t="s">
        <v>467</v>
      </c>
      <c r="AP116" s="10" t="s">
        <v>811</v>
      </c>
      <c r="AQ116" s="10" t="s">
        <v>812</v>
      </c>
      <c r="AR116" s="7">
        <v>0.0</v>
      </c>
      <c r="AS116" s="7">
        <v>0.0</v>
      </c>
      <c r="AT116" s="13">
        <f t="shared" si="8"/>
        <v>0</v>
      </c>
      <c r="AU116" s="8"/>
      <c r="AV116" s="8"/>
      <c r="AW116" s="8"/>
      <c r="AX116" s="8">
        <v>0.0</v>
      </c>
      <c r="AY116" s="8"/>
      <c r="AZ116" s="8">
        <v>0.0</v>
      </c>
      <c r="BA116" s="7">
        <v>111.0</v>
      </c>
      <c r="BB116" s="7">
        <v>70.0</v>
      </c>
      <c r="BC116" s="7">
        <v>130.0</v>
      </c>
      <c r="BD116" s="7">
        <v>44.0</v>
      </c>
      <c r="BE116" s="7">
        <v>41.0</v>
      </c>
      <c r="BF116" s="7">
        <v>15.0</v>
      </c>
      <c r="BG116" s="14">
        <f t="shared" si="9"/>
        <v>4.600983293</v>
      </c>
      <c r="BH116" s="11">
        <f t="shared" si="10"/>
        <v>2.901520996</v>
      </c>
      <c r="BI116" s="11">
        <f t="shared" si="11"/>
        <v>5.388538992</v>
      </c>
      <c r="BJ116" s="11">
        <f t="shared" si="12"/>
        <v>1.823813197</v>
      </c>
      <c r="BK116" s="11">
        <f t="shared" si="13"/>
        <v>1.699462297</v>
      </c>
      <c r="BL116" s="11">
        <f t="shared" si="14"/>
        <v>0.6217544991</v>
      </c>
      <c r="BM116" s="7">
        <v>18.0</v>
      </c>
      <c r="BN116" s="7">
        <v>9.0</v>
      </c>
      <c r="BO116" s="7">
        <v>0.0</v>
      </c>
      <c r="BP116" s="7">
        <v>0.0</v>
      </c>
      <c r="BQ116" s="7">
        <v>0.0</v>
      </c>
      <c r="BR116" s="7">
        <v>0.0</v>
      </c>
      <c r="BS116" s="9">
        <f t="shared" si="15"/>
        <v>218</v>
      </c>
      <c r="BT116" s="14">
        <v>2.2166</v>
      </c>
      <c r="BU116" s="7">
        <v>1.0</v>
      </c>
      <c r="BV116" s="7">
        <v>0.0</v>
      </c>
      <c r="BW116" s="15">
        <f t="shared" si="16"/>
        <v>0</v>
      </c>
      <c r="BX116" s="7">
        <v>0.0</v>
      </c>
      <c r="BY116" s="7">
        <v>1.0</v>
      </c>
      <c r="BZ116" s="7">
        <v>0.0</v>
      </c>
      <c r="CA116" s="7">
        <v>2.0</v>
      </c>
      <c r="CB116" s="7">
        <v>0.0</v>
      </c>
      <c r="CC116" s="7">
        <v>1.0</v>
      </c>
      <c r="CD116" s="7">
        <v>0.0</v>
      </c>
      <c r="CE116" s="7">
        <v>2.0</v>
      </c>
      <c r="CF116" s="7">
        <v>0.0</v>
      </c>
      <c r="CG116" s="7">
        <v>0.0</v>
      </c>
      <c r="CH116" s="7">
        <v>0.0</v>
      </c>
      <c r="CI116" s="7">
        <v>7.0</v>
      </c>
      <c r="CJ116" s="7">
        <v>0.0</v>
      </c>
      <c r="CK116" s="7">
        <v>0.0</v>
      </c>
      <c r="CL116" s="15">
        <f t="shared" si="17"/>
        <v>0</v>
      </c>
      <c r="CM116" s="7">
        <v>2.4</v>
      </c>
      <c r="CN116" s="7">
        <v>2.8</v>
      </c>
      <c r="CO116" s="7">
        <v>5.2</v>
      </c>
      <c r="CP116" s="16">
        <f t="shared" si="18"/>
        <v>0.06933333333</v>
      </c>
      <c r="CQ116" s="16">
        <f t="shared" si="19"/>
        <v>0.2155415597</v>
      </c>
      <c r="CR116" s="17">
        <v>6.0</v>
      </c>
      <c r="CS116" s="14">
        <v>22.8</v>
      </c>
      <c r="CT116" s="14">
        <v>29.7</v>
      </c>
      <c r="CU116" s="14">
        <v>0.6000000000000001</v>
      </c>
      <c r="CV116" s="14">
        <v>6.0</v>
      </c>
      <c r="CW116" s="14">
        <v>1.6</v>
      </c>
      <c r="CX116" s="14">
        <v>-0.2</v>
      </c>
      <c r="CY116" s="14">
        <v>7.4</v>
      </c>
      <c r="CZ116" s="18">
        <f t="shared" si="20"/>
        <v>0.09866666667</v>
      </c>
      <c r="DA116" s="18">
        <f t="shared" si="21"/>
        <v>0.3067322195</v>
      </c>
      <c r="DB116" s="14">
        <v>48.2931</v>
      </c>
      <c r="DC116" s="7">
        <v>0.0</v>
      </c>
      <c r="DD116" s="7">
        <v>2.0</v>
      </c>
      <c r="DE116" s="7">
        <v>9.0</v>
      </c>
      <c r="DF116" s="7">
        <v>33.0</v>
      </c>
      <c r="DG116" s="7">
        <v>3.0</v>
      </c>
      <c r="DH116" s="7">
        <v>0.0</v>
      </c>
      <c r="DI116" s="7">
        <v>37.0</v>
      </c>
      <c r="DJ116" s="7">
        <v>11.0</v>
      </c>
      <c r="DK116" s="7">
        <v>0.0</v>
      </c>
      <c r="DL116" s="7">
        <v>0.0</v>
      </c>
      <c r="DM116" s="7">
        <v>65.0</v>
      </c>
      <c r="DN116" s="9">
        <v>0.0</v>
      </c>
      <c r="DO116" s="9">
        <v>2.0</v>
      </c>
      <c r="DP116" s="9">
        <v>0.0</v>
      </c>
      <c r="DQ116" s="8">
        <v>186.0</v>
      </c>
      <c r="DR116" s="8">
        <v>7.0</v>
      </c>
      <c r="DS116" s="8" t="s">
        <v>461</v>
      </c>
      <c r="DT116" s="19">
        <v>0.833</v>
      </c>
      <c r="DU116" s="8">
        <v>0.894</v>
      </c>
      <c r="DV116" s="8">
        <v>1.369</v>
      </c>
      <c r="DW116" s="8">
        <v>117.0</v>
      </c>
      <c r="DX116" s="8">
        <v>0.47500000000000003</v>
      </c>
      <c r="DY116" s="14">
        <f t="shared" si="22"/>
        <v>5.657446809</v>
      </c>
    </row>
    <row r="117" ht="12.75" customHeight="1">
      <c r="A117" s="7">
        <v>39.0</v>
      </c>
      <c r="B117" s="7" t="s">
        <v>813</v>
      </c>
      <c r="C117" s="7" t="s">
        <v>814</v>
      </c>
      <c r="D117" s="7" t="s">
        <v>315</v>
      </c>
      <c r="E117" s="7" t="s">
        <v>163</v>
      </c>
      <c r="F117" s="7" t="s">
        <v>163</v>
      </c>
      <c r="G117" s="7">
        <v>74.0</v>
      </c>
      <c r="H117" s="7">
        <v>204.0</v>
      </c>
      <c r="I117" s="7" t="s">
        <v>133</v>
      </c>
      <c r="J117" s="7">
        <v>2010.0</v>
      </c>
      <c r="K117" s="7">
        <v>3.0</v>
      </c>
      <c r="L117" s="7">
        <v>89.0</v>
      </c>
      <c r="M117" s="8"/>
      <c r="N117" s="8">
        <f t="shared" si="1"/>
        <v>23</v>
      </c>
      <c r="O117" s="7" t="s">
        <v>743</v>
      </c>
      <c r="P117" s="7" t="s">
        <v>815</v>
      </c>
      <c r="Q117" s="8" t="s">
        <v>182</v>
      </c>
      <c r="R117" s="7" t="s">
        <v>182</v>
      </c>
      <c r="S117" s="9" t="s">
        <v>260</v>
      </c>
      <c r="T117" s="9">
        <v>8.0</v>
      </c>
      <c r="U117" s="9" t="s">
        <v>138</v>
      </c>
      <c r="V117" s="9" t="s">
        <v>138</v>
      </c>
      <c r="W117" s="7">
        <v>8.0</v>
      </c>
      <c r="X117" s="7">
        <v>1.0</v>
      </c>
      <c r="Y117" s="7">
        <v>1.0</v>
      </c>
      <c r="Z117" s="7">
        <v>0.0</v>
      </c>
      <c r="AA117" s="7">
        <v>2.0</v>
      </c>
      <c r="AB117" s="7">
        <v>3.0</v>
      </c>
      <c r="AC117" s="7">
        <v>10.0</v>
      </c>
      <c r="AD117" s="7">
        <v>0.0</v>
      </c>
      <c r="AE117" s="7">
        <v>2.0</v>
      </c>
      <c r="AF117" s="10">
        <f t="shared" si="2"/>
        <v>0.1</v>
      </c>
      <c r="AG117" s="10">
        <f t="shared" si="3"/>
        <v>0.08333333333</v>
      </c>
      <c r="AH117" s="7">
        <v>4319.0</v>
      </c>
      <c r="AI117" s="11">
        <f t="shared" si="4"/>
        <v>8.997916667</v>
      </c>
      <c r="AJ117" s="7">
        <v>104.0</v>
      </c>
      <c r="AK117" s="11">
        <f t="shared" si="5"/>
        <v>13</v>
      </c>
      <c r="AL117" s="11">
        <f t="shared" si="6"/>
        <v>41.52884615</v>
      </c>
      <c r="AM117" s="12">
        <v>0.0</v>
      </c>
      <c r="AN117" s="11">
        <f t="shared" si="7"/>
        <v>0</v>
      </c>
      <c r="AO117" s="10" t="s">
        <v>239</v>
      </c>
      <c r="AP117" s="10" t="s">
        <v>239</v>
      </c>
      <c r="AQ117" s="10" t="s">
        <v>216</v>
      </c>
      <c r="AR117" s="7">
        <v>49.0</v>
      </c>
      <c r="AS117" s="7">
        <v>26.0</v>
      </c>
      <c r="AT117" s="13">
        <f t="shared" si="8"/>
        <v>0.6533333333</v>
      </c>
      <c r="AU117" s="8"/>
      <c r="AV117" s="8"/>
      <c r="AW117" s="8">
        <v>41.0</v>
      </c>
      <c r="AX117" s="8">
        <v>26.0</v>
      </c>
      <c r="AY117" s="8">
        <v>34.0</v>
      </c>
      <c r="AZ117" s="8">
        <v>23.0</v>
      </c>
      <c r="BA117" s="7">
        <v>8.0</v>
      </c>
      <c r="BB117" s="7">
        <v>13.0</v>
      </c>
      <c r="BC117" s="7">
        <v>3.0</v>
      </c>
      <c r="BD117" s="7">
        <v>0.0</v>
      </c>
      <c r="BE117" s="7">
        <v>3.0</v>
      </c>
      <c r="BF117" s="7">
        <v>0.0</v>
      </c>
      <c r="BG117" s="14">
        <f t="shared" si="9"/>
        <v>6.668210234</v>
      </c>
      <c r="BH117" s="11">
        <f t="shared" si="10"/>
        <v>10.83584163</v>
      </c>
      <c r="BI117" s="11">
        <f t="shared" si="11"/>
        <v>2.500578838</v>
      </c>
      <c r="BJ117" s="11">
        <f t="shared" si="12"/>
        <v>0</v>
      </c>
      <c r="BK117" s="11">
        <f t="shared" si="13"/>
        <v>2.500578838</v>
      </c>
      <c r="BL117" s="11">
        <f t="shared" si="14"/>
        <v>0</v>
      </c>
      <c r="BM117" s="7">
        <v>5.0</v>
      </c>
      <c r="BN117" s="7">
        <v>0.0</v>
      </c>
      <c r="BO117" s="7">
        <v>1.0</v>
      </c>
      <c r="BP117" s="7">
        <v>0.0</v>
      </c>
      <c r="BQ117" s="7">
        <v>0.0</v>
      </c>
      <c r="BR117" s="7">
        <v>0.0</v>
      </c>
      <c r="BS117" s="9">
        <f t="shared" si="15"/>
        <v>22</v>
      </c>
      <c r="BT117" s="14">
        <v>0.8682000000000001</v>
      </c>
      <c r="BW117" s="15" t="str">
        <f t="shared" si="16"/>
        <v> </v>
      </c>
      <c r="BY117" s="7">
        <v>0.0</v>
      </c>
      <c r="BZ117" s="7">
        <v>0.0</v>
      </c>
      <c r="CA117" s="7">
        <v>0.0</v>
      </c>
      <c r="CB117" s="7">
        <v>0.0</v>
      </c>
      <c r="CC117" s="7">
        <v>0.0</v>
      </c>
      <c r="CD117" s="7">
        <v>0.0</v>
      </c>
      <c r="CE117" s="7">
        <v>0.0</v>
      </c>
      <c r="CF117" s="7">
        <v>1.0</v>
      </c>
      <c r="CG117" s="7">
        <v>0.0</v>
      </c>
      <c r="CH117" s="7">
        <v>0.0</v>
      </c>
      <c r="CI117" s="7">
        <v>0.0</v>
      </c>
      <c r="CJ117" s="7">
        <v>0.0</v>
      </c>
      <c r="CK117" s="7">
        <v>0.0</v>
      </c>
      <c r="CL117" s="15">
        <f t="shared" si="17"/>
        <v>0</v>
      </c>
      <c r="CM117" s="7">
        <v>0.1</v>
      </c>
      <c r="CN117" s="7">
        <v>0.2</v>
      </c>
      <c r="CO117" s="7">
        <v>0.30000000000000004</v>
      </c>
      <c r="CP117" s="16">
        <f t="shared" si="18"/>
        <v>0.0375</v>
      </c>
      <c r="CQ117" s="16">
        <f t="shared" si="19"/>
        <v>0.2500578838</v>
      </c>
      <c r="CR117" s="17">
        <v>3.0</v>
      </c>
      <c r="CS117" s="14">
        <v>1.4</v>
      </c>
      <c r="CT117" s="14">
        <v>1.3</v>
      </c>
      <c r="CU117" s="14">
        <v>3.3</v>
      </c>
      <c r="CV117" s="14">
        <v>0.30000000000000004</v>
      </c>
      <c r="CW117" s="14">
        <v>0.4</v>
      </c>
      <c r="CX117" s="14">
        <v>0.0</v>
      </c>
      <c r="CY117" s="14">
        <v>0.7</v>
      </c>
      <c r="CZ117" s="18">
        <f t="shared" si="20"/>
        <v>0.0875</v>
      </c>
      <c r="DA117" s="18">
        <f t="shared" si="21"/>
        <v>0.5834683955</v>
      </c>
      <c r="DB117" s="14">
        <v>20.8</v>
      </c>
      <c r="DC117" s="7">
        <v>0.0</v>
      </c>
      <c r="DD117" s="7">
        <v>0.0</v>
      </c>
      <c r="DE117" s="7">
        <v>0.0</v>
      </c>
      <c r="DF117" s="7">
        <v>0.0</v>
      </c>
      <c r="DG117" s="7">
        <v>0.0</v>
      </c>
      <c r="DH117" s="7">
        <v>0.0</v>
      </c>
      <c r="DI117" s="7">
        <v>0.0</v>
      </c>
      <c r="DJ117" s="7">
        <v>8.0</v>
      </c>
      <c r="DK117" s="7">
        <v>0.0</v>
      </c>
      <c r="DL117" s="7">
        <v>0.0</v>
      </c>
      <c r="DM117" s="7">
        <v>2.0</v>
      </c>
      <c r="DN117" s="9">
        <v>0.0</v>
      </c>
      <c r="DO117" s="9">
        <v>0.0</v>
      </c>
      <c r="DP117" s="9">
        <v>0.0</v>
      </c>
      <c r="DQ117" s="8">
        <v>22.0</v>
      </c>
      <c r="DR117" s="8">
        <v>0.0</v>
      </c>
      <c r="DS117" s="8"/>
      <c r="DT117" s="19">
        <v>0.65</v>
      </c>
      <c r="DU117" s="8">
        <v>0.65</v>
      </c>
      <c r="DV117" s="8">
        <v>0.077</v>
      </c>
      <c r="DW117" s="8">
        <v>0.0</v>
      </c>
      <c r="DX117" s="8">
        <v>0.0</v>
      </c>
      <c r="DY117" s="14">
        <f t="shared" si="22"/>
        <v>0.6745824754</v>
      </c>
    </row>
    <row r="118" ht="12.75" customHeight="1">
      <c r="A118" s="7">
        <v>33.0</v>
      </c>
      <c r="B118" s="7" t="s">
        <v>816</v>
      </c>
      <c r="C118" s="7" t="s">
        <v>817</v>
      </c>
      <c r="E118" s="7" t="s">
        <v>818</v>
      </c>
      <c r="F118" s="7" t="s">
        <v>818</v>
      </c>
      <c r="G118" s="7">
        <v>81.0</v>
      </c>
      <c r="H118" s="7">
        <v>250.0</v>
      </c>
      <c r="I118" s="7" t="s">
        <v>133</v>
      </c>
      <c r="J118" s="7">
        <v>1996.0</v>
      </c>
      <c r="K118" s="7">
        <v>3.0</v>
      </c>
      <c r="L118" s="7">
        <v>56.0</v>
      </c>
      <c r="M118" s="8"/>
      <c r="N118" s="8">
        <f t="shared" si="1"/>
        <v>38</v>
      </c>
      <c r="O118" s="7" t="s">
        <v>819</v>
      </c>
      <c r="P118" s="7" t="s">
        <v>820</v>
      </c>
      <c r="Q118" s="8" t="s">
        <v>149</v>
      </c>
      <c r="R118" s="7" t="s">
        <v>149</v>
      </c>
      <c r="S118" s="9" t="s">
        <v>174</v>
      </c>
      <c r="T118" s="9">
        <v>80.0</v>
      </c>
      <c r="U118" s="9" t="s">
        <v>138</v>
      </c>
      <c r="V118" s="9" t="s">
        <v>138</v>
      </c>
      <c r="W118" s="7">
        <v>80.0</v>
      </c>
      <c r="X118" s="7">
        <v>9.0</v>
      </c>
      <c r="Y118" s="7">
        <v>28.0</v>
      </c>
      <c r="Z118" s="7">
        <v>15.0</v>
      </c>
      <c r="AA118" s="7">
        <v>37.0</v>
      </c>
      <c r="AB118" s="7">
        <v>12.0</v>
      </c>
      <c r="AC118" s="7">
        <v>158.0</v>
      </c>
      <c r="AD118" s="7">
        <v>59.0</v>
      </c>
      <c r="AE118" s="7">
        <v>95.0</v>
      </c>
      <c r="AF118" s="10">
        <f t="shared" si="2"/>
        <v>0.05696202532</v>
      </c>
      <c r="AG118" s="10">
        <f t="shared" si="3"/>
        <v>0.02884615385</v>
      </c>
      <c r="AH118" s="7">
        <v>115665.0</v>
      </c>
      <c r="AI118" s="11">
        <f t="shared" si="4"/>
        <v>24.096875</v>
      </c>
      <c r="AJ118" s="7">
        <v>2340.0</v>
      </c>
      <c r="AK118" s="11">
        <f t="shared" si="5"/>
        <v>29.25</v>
      </c>
      <c r="AL118" s="11">
        <f t="shared" si="6"/>
        <v>49.42948718</v>
      </c>
      <c r="AM118" s="12">
        <v>146.0</v>
      </c>
      <c r="AN118" s="11">
        <f t="shared" si="7"/>
        <v>4.544157697</v>
      </c>
      <c r="AO118" s="10" t="s">
        <v>368</v>
      </c>
      <c r="AP118" s="10" t="s">
        <v>821</v>
      </c>
      <c r="AQ118" s="10" t="s">
        <v>822</v>
      </c>
      <c r="AR118" s="7">
        <v>0.0</v>
      </c>
      <c r="AS118" s="7">
        <v>1.0</v>
      </c>
      <c r="AT118" s="13">
        <f t="shared" si="8"/>
        <v>0</v>
      </c>
      <c r="AU118" s="8"/>
      <c r="AV118" s="8"/>
      <c r="AW118" s="8"/>
      <c r="AX118" s="8">
        <v>0.0</v>
      </c>
      <c r="AY118" s="8">
        <v>1.0</v>
      </c>
      <c r="AZ118" s="8">
        <v>0.0</v>
      </c>
      <c r="BA118" s="7">
        <v>118.0</v>
      </c>
      <c r="BB118" s="7">
        <v>134.0</v>
      </c>
      <c r="BC118" s="7">
        <v>123.0</v>
      </c>
      <c r="BD118" s="7">
        <v>59.0</v>
      </c>
      <c r="BE118" s="7">
        <v>87.0</v>
      </c>
      <c r="BF118" s="7">
        <v>23.0</v>
      </c>
      <c r="BG118" s="14">
        <f t="shared" si="9"/>
        <v>3.672675399</v>
      </c>
      <c r="BH118" s="11">
        <f t="shared" si="10"/>
        <v>4.170665283</v>
      </c>
      <c r="BI118" s="11">
        <f t="shared" si="11"/>
        <v>3.828297238</v>
      </c>
      <c r="BJ118" s="11">
        <f t="shared" si="12"/>
        <v>1.836337699</v>
      </c>
      <c r="BK118" s="11">
        <f t="shared" si="13"/>
        <v>2.707819997</v>
      </c>
      <c r="BL118" s="11">
        <f t="shared" si="14"/>
        <v>0.7158604591</v>
      </c>
      <c r="BM118" s="7">
        <v>71.0</v>
      </c>
      <c r="BN118" s="7">
        <v>32.0</v>
      </c>
      <c r="BO118" s="7">
        <v>1.0</v>
      </c>
      <c r="BP118" s="7">
        <v>0.0</v>
      </c>
      <c r="BQ118" s="7">
        <v>0.0</v>
      </c>
      <c r="BR118" s="7">
        <v>0.0</v>
      </c>
      <c r="BS118" s="9">
        <f t="shared" si="15"/>
        <v>329</v>
      </c>
      <c r="BT118" s="14">
        <v>-4.1921</v>
      </c>
      <c r="BW118" s="15" t="str">
        <f t="shared" si="16"/>
        <v> </v>
      </c>
      <c r="BY118" s="7">
        <v>2.0</v>
      </c>
      <c r="BZ118" s="7">
        <v>0.0</v>
      </c>
      <c r="CA118" s="7">
        <v>3.0</v>
      </c>
      <c r="CB118" s="7">
        <v>1.0</v>
      </c>
      <c r="CC118" s="7">
        <v>1.0</v>
      </c>
      <c r="CD118" s="7">
        <v>0.0</v>
      </c>
      <c r="CE118" s="7">
        <v>1.0</v>
      </c>
      <c r="CF118" s="7">
        <v>1.0</v>
      </c>
      <c r="CG118" s="7">
        <v>1.0</v>
      </c>
      <c r="CH118" s="7">
        <v>0.0</v>
      </c>
      <c r="CI118" s="7">
        <v>5.0</v>
      </c>
      <c r="CJ118" s="7">
        <v>0.0</v>
      </c>
      <c r="CK118" s="7">
        <v>0.0</v>
      </c>
      <c r="CL118" s="15">
        <f t="shared" si="17"/>
        <v>0</v>
      </c>
      <c r="CM118" s="7">
        <v>2.8</v>
      </c>
      <c r="CN118" s="7">
        <v>4.5</v>
      </c>
      <c r="CO118" s="7">
        <v>7.3</v>
      </c>
      <c r="CP118" s="16">
        <f t="shared" si="18"/>
        <v>0.09125</v>
      </c>
      <c r="CQ118" s="16">
        <f t="shared" si="19"/>
        <v>0.2272078848</v>
      </c>
      <c r="CR118" s="17">
        <v>5.0</v>
      </c>
      <c r="CS118" s="14">
        <v>36.2</v>
      </c>
      <c r="CT118" s="14">
        <v>45.2</v>
      </c>
      <c r="CU118" s="14">
        <v>6.7</v>
      </c>
      <c r="CV118" s="14">
        <v>6.1</v>
      </c>
      <c r="CW118" s="14">
        <v>6.3</v>
      </c>
      <c r="CX118" s="14">
        <v>0.0</v>
      </c>
      <c r="CY118" s="14">
        <v>12.4</v>
      </c>
      <c r="CZ118" s="18">
        <f t="shared" si="20"/>
        <v>0.155</v>
      </c>
      <c r="DA118" s="18">
        <f t="shared" si="21"/>
        <v>0.3859421605</v>
      </c>
      <c r="DB118" s="14">
        <v>52.3165</v>
      </c>
      <c r="DC118" s="7">
        <v>0.0</v>
      </c>
      <c r="DD118" s="7">
        <v>2.0</v>
      </c>
      <c r="DE118" s="7">
        <v>8.0</v>
      </c>
      <c r="DF118" s="7">
        <v>49.0</v>
      </c>
      <c r="DG118" s="7">
        <v>5.0</v>
      </c>
      <c r="DH118" s="7">
        <v>1.0</v>
      </c>
      <c r="DI118" s="7">
        <v>61.0</v>
      </c>
      <c r="DJ118" s="7">
        <v>22.0</v>
      </c>
      <c r="DK118" s="7">
        <v>1.0</v>
      </c>
      <c r="DL118" s="7">
        <v>1.0</v>
      </c>
      <c r="DM118" s="7">
        <v>67.0</v>
      </c>
      <c r="DN118" s="9">
        <v>1.0</v>
      </c>
      <c r="DO118" s="9">
        <v>1.0</v>
      </c>
      <c r="DP118" s="9">
        <v>2.0</v>
      </c>
      <c r="DQ118" s="8">
        <v>186.0</v>
      </c>
      <c r="DR118" s="8">
        <v>2.0</v>
      </c>
      <c r="DS118" s="8" t="s">
        <v>429</v>
      </c>
      <c r="DT118" s="19">
        <v>7.0</v>
      </c>
      <c r="DU118" s="8">
        <v>6.917</v>
      </c>
      <c r="DV118" s="8">
        <v>6.917</v>
      </c>
      <c r="DW118" s="8">
        <v>169.0</v>
      </c>
      <c r="DX118" s="8">
        <v>0.0</v>
      </c>
      <c r="DY118" s="14">
        <f t="shared" si="22"/>
        <v>-1.146808511</v>
      </c>
    </row>
    <row r="119" ht="12.75" customHeight="1">
      <c r="A119" s="7">
        <v>7.0</v>
      </c>
      <c r="B119" s="7" t="s">
        <v>823</v>
      </c>
      <c r="C119" s="7" t="s">
        <v>824</v>
      </c>
      <c r="D119" s="7" t="s">
        <v>162</v>
      </c>
      <c r="E119" s="7" t="s">
        <v>163</v>
      </c>
      <c r="F119" s="7" t="s">
        <v>163</v>
      </c>
      <c r="G119" s="7">
        <v>75.0</v>
      </c>
      <c r="H119" s="7">
        <v>219.0</v>
      </c>
      <c r="I119" s="7" t="s">
        <v>133</v>
      </c>
      <c r="J119" s="7">
        <v>2009.0</v>
      </c>
      <c r="K119" s="7">
        <v>4.0</v>
      </c>
      <c r="L119" s="7">
        <v>120.0</v>
      </c>
      <c r="M119" s="8"/>
      <c r="N119" s="8">
        <f t="shared" si="1"/>
        <v>24</v>
      </c>
      <c r="O119" s="7" t="s">
        <v>825</v>
      </c>
      <c r="P119" s="7" t="s">
        <v>826</v>
      </c>
      <c r="Q119" s="8" t="s">
        <v>246</v>
      </c>
      <c r="R119" s="7" t="s">
        <v>246</v>
      </c>
      <c r="S119" s="9" t="s">
        <v>174</v>
      </c>
      <c r="T119" s="9">
        <v>69.0</v>
      </c>
      <c r="U119" s="9" t="s">
        <v>138</v>
      </c>
      <c r="V119" s="9" t="s">
        <v>138</v>
      </c>
      <c r="W119" s="7">
        <v>70.0</v>
      </c>
      <c r="X119" s="7">
        <v>1.0</v>
      </c>
      <c r="Y119" s="7">
        <v>9.0</v>
      </c>
      <c r="Z119" s="7">
        <v>2.0</v>
      </c>
      <c r="AA119" s="7">
        <v>10.0</v>
      </c>
      <c r="AB119" s="7">
        <v>-9.0</v>
      </c>
      <c r="AC119" s="7">
        <v>74.0</v>
      </c>
      <c r="AD119" s="7">
        <v>40.0</v>
      </c>
      <c r="AE119" s="7">
        <v>52.0</v>
      </c>
      <c r="AF119" s="10">
        <f t="shared" si="2"/>
        <v>0.01351351351</v>
      </c>
      <c r="AG119" s="10">
        <f t="shared" si="3"/>
        <v>0.006024096386</v>
      </c>
      <c r="AH119" s="7">
        <v>60723.0</v>
      </c>
      <c r="AI119" s="11">
        <f t="shared" si="4"/>
        <v>14.45785714</v>
      </c>
      <c r="AJ119" s="7">
        <v>1259.0</v>
      </c>
      <c r="AK119" s="11">
        <f t="shared" si="5"/>
        <v>17.98571429</v>
      </c>
      <c r="AL119" s="11">
        <f t="shared" si="6"/>
        <v>48.23113582</v>
      </c>
      <c r="AM119" s="12">
        <v>28.0</v>
      </c>
      <c r="AN119" s="11">
        <f t="shared" si="7"/>
        <v>1.659997036</v>
      </c>
      <c r="AO119" s="10" t="s">
        <v>827</v>
      </c>
      <c r="AP119" s="10" t="s">
        <v>828</v>
      </c>
      <c r="AQ119" s="10" t="s">
        <v>276</v>
      </c>
      <c r="AR119" s="7">
        <v>0.0</v>
      </c>
      <c r="AS119" s="7">
        <v>0.0</v>
      </c>
      <c r="AT119" s="13">
        <f t="shared" si="8"/>
        <v>0</v>
      </c>
      <c r="AU119" s="8"/>
      <c r="AV119" s="8"/>
      <c r="AW119" s="8"/>
      <c r="AX119" s="8">
        <v>0.0</v>
      </c>
      <c r="AY119" s="8"/>
      <c r="AZ119" s="8">
        <v>0.0</v>
      </c>
      <c r="BA119" s="7">
        <v>161.0</v>
      </c>
      <c r="BB119" s="7">
        <v>130.0</v>
      </c>
      <c r="BC119" s="7">
        <v>105.0</v>
      </c>
      <c r="BD119" s="7">
        <v>40.0</v>
      </c>
      <c r="BE119" s="7">
        <v>34.0</v>
      </c>
      <c r="BF119" s="7">
        <v>15.0</v>
      </c>
      <c r="BG119" s="14">
        <f t="shared" si="9"/>
        <v>9.544982955</v>
      </c>
      <c r="BH119" s="11">
        <f t="shared" si="10"/>
        <v>7.707129094</v>
      </c>
      <c r="BI119" s="11">
        <f t="shared" si="11"/>
        <v>6.224988884</v>
      </c>
      <c r="BJ119" s="11">
        <f t="shared" si="12"/>
        <v>2.371424337</v>
      </c>
      <c r="BK119" s="11">
        <f t="shared" si="13"/>
        <v>2.015710686</v>
      </c>
      <c r="BL119" s="11">
        <f t="shared" si="14"/>
        <v>0.8892841263</v>
      </c>
      <c r="BM119" s="7">
        <v>43.0</v>
      </c>
      <c r="BN119" s="7">
        <v>14.0</v>
      </c>
      <c r="BO119" s="7">
        <v>1.0</v>
      </c>
      <c r="BP119" s="7">
        <v>1.0</v>
      </c>
      <c r="BQ119" s="7">
        <v>0.0</v>
      </c>
      <c r="BR119" s="7">
        <v>0.0</v>
      </c>
      <c r="BS119" s="9">
        <f t="shared" si="15"/>
        <v>279</v>
      </c>
      <c r="BT119" s="14">
        <v>2.3399</v>
      </c>
      <c r="BW119" s="15" t="str">
        <f t="shared" si="16"/>
        <v> </v>
      </c>
      <c r="BY119" s="7">
        <v>0.0</v>
      </c>
      <c r="BZ119" s="7">
        <v>0.0</v>
      </c>
      <c r="CA119" s="7">
        <v>0.0</v>
      </c>
      <c r="CB119" s="7">
        <v>0.0</v>
      </c>
      <c r="CC119" s="7">
        <v>0.0</v>
      </c>
      <c r="CD119" s="7">
        <v>0.0</v>
      </c>
      <c r="CE119" s="7">
        <v>0.0</v>
      </c>
      <c r="CF119" s="7">
        <v>0.0</v>
      </c>
      <c r="CG119" s="7">
        <v>0.0</v>
      </c>
      <c r="CH119" s="7">
        <v>0.0</v>
      </c>
      <c r="CI119" s="7">
        <v>1.0</v>
      </c>
      <c r="CJ119" s="7">
        <v>0.0</v>
      </c>
      <c r="CK119" s="7">
        <v>0.0</v>
      </c>
      <c r="CL119" s="15">
        <f t="shared" si="17"/>
        <v>0</v>
      </c>
      <c r="CM119" s="7">
        <v>0.0</v>
      </c>
      <c r="CN119" s="7">
        <v>1.1</v>
      </c>
      <c r="CO119" s="7">
        <v>1.1</v>
      </c>
      <c r="CP119" s="16">
        <f t="shared" si="18"/>
        <v>0.01571428571</v>
      </c>
      <c r="CQ119" s="16">
        <f t="shared" si="19"/>
        <v>0.06521416926</v>
      </c>
      <c r="CR119" s="17">
        <v>4.0</v>
      </c>
      <c r="CS119" s="14">
        <v>17.1</v>
      </c>
      <c r="CT119" s="14">
        <v>20.8</v>
      </c>
      <c r="CU119" s="14">
        <v>-6.8</v>
      </c>
      <c r="CV119" s="14">
        <v>-0.30000000000000004</v>
      </c>
      <c r="CW119" s="14">
        <v>1.1</v>
      </c>
      <c r="CX119" s="14">
        <v>0.0</v>
      </c>
      <c r="CY119" s="14">
        <v>0.8</v>
      </c>
      <c r="CZ119" s="18">
        <f t="shared" si="20"/>
        <v>0.01142857143</v>
      </c>
      <c r="DA119" s="18">
        <f t="shared" si="21"/>
        <v>0.04742848673</v>
      </c>
      <c r="DB119" s="14">
        <v>55.1333</v>
      </c>
      <c r="DC119" s="7">
        <v>0.0</v>
      </c>
      <c r="DD119" s="7">
        <v>1.0</v>
      </c>
      <c r="DE119" s="7">
        <v>6.0</v>
      </c>
      <c r="DF119" s="7">
        <v>33.0</v>
      </c>
      <c r="DG119" s="7">
        <v>3.0</v>
      </c>
      <c r="DH119" s="7">
        <v>1.0</v>
      </c>
      <c r="DI119" s="7">
        <v>27.0</v>
      </c>
      <c r="DJ119" s="7">
        <v>7.0</v>
      </c>
      <c r="DK119" s="7">
        <v>0.0</v>
      </c>
      <c r="DL119" s="7">
        <v>0.0</v>
      </c>
      <c r="DM119" s="7">
        <v>37.0</v>
      </c>
      <c r="DN119" s="9">
        <v>0.0</v>
      </c>
      <c r="DO119" s="9">
        <v>0.0</v>
      </c>
      <c r="DP119" s="9">
        <v>0.0</v>
      </c>
      <c r="DQ119" s="8">
        <v>186.0</v>
      </c>
      <c r="DR119" s="8">
        <v>3.0</v>
      </c>
      <c r="DS119" s="8" t="s">
        <v>429</v>
      </c>
      <c r="DT119" s="19">
        <v>0.85</v>
      </c>
      <c r="DU119" s="8">
        <v>0.85</v>
      </c>
      <c r="DV119" s="8">
        <v>0.85</v>
      </c>
      <c r="DW119" s="8">
        <v>31.0</v>
      </c>
      <c r="DX119" s="8">
        <v>0.0</v>
      </c>
      <c r="DY119" s="14">
        <f t="shared" si="22"/>
        <v>0.1617021277</v>
      </c>
    </row>
    <row r="120" ht="12.75" customHeight="1">
      <c r="A120" s="7">
        <v>90.0</v>
      </c>
      <c r="B120" s="7" t="s">
        <v>829</v>
      </c>
      <c r="C120" s="7" t="s">
        <v>314</v>
      </c>
      <c r="D120" s="7" t="s">
        <v>315</v>
      </c>
      <c r="E120" s="7" t="s">
        <v>163</v>
      </c>
      <c r="F120" s="7" t="s">
        <v>163</v>
      </c>
      <c r="G120" s="7">
        <v>75.0</v>
      </c>
      <c r="H120" s="7">
        <v>208.0</v>
      </c>
      <c r="I120" s="7" t="s">
        <v>145</v>
      </c>
      <c r="J120" s="7">
        <v>2009.0</v>
      </c>
      <c r="K120" s="7">
        <v>2.0</v>
      </c>
      <c r="L120" s="7">
        <v>38.0</v>
      </c>
      <c r="M120" s="8"/>
      <c r="N120" s="8">
        <f t="shared" si="1"/>
        <v>25</v>
      </c>
      <c r="O120" s="7" t="s">
        <v>452</v>
      </c>
      <c r="P120" s="7" t="s">
        <v>830</v>
      </c>
      <c r="Q120" s="8" t="s">
        <v>542</v>
      </c>
      <c r="R120" s="7" t="s">
        <v>542</v>
      </c>
      <c r="S120" s="9" t="s">
        <v>247</v>
      </c>
      <c r="T120" s="9">
        <v>76.0</v>
      </c>
      <c r="U120" s="9" t="s">
        <v>138</v>
      </c>
      <c r="V120" s="9" t="s">
        <v>138</v>
      </c>
      <c r="W120" s="7">
        <v>77.0</v>
      </c>
      <c r="X120" s="7">
        <v>8.0</v>
      </c>
      <c r="Y120" s="7">
        <v>6.0</v>
      </c>
      <c r="Z120" s="7">
        <v>5.0</v>
      </c>
      <c r="AA120" s="7">
        <v>14.0</v>
      </c>
      <c r="AB120" s="7">
        <v>2.0</v>
      </c>
      <c r="AC120" s="7">
        <v>88.0</v>
      </c>
      <c r="AD120" s="7">
        <v>33.0</v>
      </c>
      <c r="AE120" s="7">
        <v>21.0</v>
      </c>
      <c r="AF120" s="10">
        <f t="shared" si="2"/>
        <v>0.09090909091</v>
      </c>
      <c r="AG120" s="10">
        <f t="shared" si="3"/>
        <v>0.05633802817</v>
      </c>
      <c r="AH120" s="7">
        <v>63005.0</v>
      </c>
      <c r="AI120" s="11">
        <f t="shared" si="4"/>
        <v>13.63744589</v>
      </c>
      <c r="AJ120" s="7">
        <v>1559.0</v>
      </c>
      <c r="AK120" s="11">
        <f t="shared" si="5"/>
        <v>20.24675325</v>
      </c>
      <c r="AL120" s="11">
        <f t="shared" si="6"/>
        <v>40.41372675</v>
      </c>
      <c r="AM120" s="12">
        <v>63.0</v>
      </c>
      <c r="AN120" s="11">
        <f t="shared" si="7"/>
        <v>3.599714308</v>
      </c>
      <c r="AO120" s="10" t="s">
        <v>467</v>
      </c>
      <c r="AP120" s="10" t="s">
        <v>686</v>
      </c>
      <c r="AQ120" s="10" t="s">
        <v>675</v>
      </c>
      <c r="AR120" s="7">
        <v>3.0</v>
      </c>
      <c r="AS120" s="7">
        <v>2.0</v>
      </c>
      <c r="AT120" s="13">
        <f t="shared" si="8"/>
        <v>0.6</v>
      </c>
      <c r="AU120" s="8"/>
      <c r="AV120" s="8"/>
      <c r="AW120" s="8">
        <v>3.0</v>
      </c>
      <c r="AX120" s="8">
        <v>2.0</v>
      </c>
      <c r="AY120" s="8">
        <v>2.0</v>
      </c>
      <c r="AZ120" s="8">
        <v>1.0</v>
      </c>
      <c r="BA120" s="7">
        <v>136.0</v>
      </c>
      <c r="BB120" s="7">
        <v>103.0</v>
      </c>
      <c r="BC120" s="7">
        <v>28.0</v>
      </c>
      <c r="BD120" s="7">
        <v>33.0</v>
      </c>
      <c r="BE120" s="7">
        <v>16.0</v>
      </c>
      <c r="BF120" s="7">
        <v>26.0</v>
      </c>
      <c r="BG120" s="14">
        <f t="shared" si="9"/>
        <v>7.77081184</v>
      </c>
      <c r="BH120" s="11">
        <f t="shared" si="10"/>
        <v>5.885247203</v>
      </c>
      <c r="BI120" s="11">
        <f t="shared" si="11"/>
        <v>1.599873026</v>
      </c>
      <c r="BJ120" s="11">
        <f t="shared" si="12"/>
        <v>1.885564638</v>
      </c>
      <c r="BK120" s="11">
        <f t="shared" si="13"/>
        <v>0.9142131577</v>
      </c>
      <c r="BL120" s="11">
        <f t="shared" si="14"/>
        <v>1.485596381</v>
      </c>
      <c r="BM120" s="7">
        <v>45.0</v>
      </c>
      <c r="BN120" s="7">
        <v>15.0</v>
      </c>
      <c r="BO120" s="7">
        <v>3.0</v>
      </c>
      <c r="BP120" s="7">
        <v>0.0</v>
      </c>
      <c r="BQ120" s="7">
        <v>0.0</v>
      </c>
      <c r="BR120" s="7">
        <v>0.0</v>
      </c>
      <c r="BS120" s="9">
        <f t="shared" si="15"/>
        <v>179</v>
      </c>
      <c r="BT120" s="14">
        <v>-10.9635</v>
      </c>
      <c r="BU120" s="7">
        <v>1.0</v>
      </c>
      <c r="BV120" s="7">
        <v>0.0</v>
      </c>
      <c r="BW120" s="15">
        <f t="shared" si="16"/>
        <v>0</v>
      </c>
      <c r="BX120" s="7">
        <v>0.0</v>
      </c>
      <c r="BY120" s="7">
        <v>1.0</v>
      </c>
      <c r="BZ120" s="7">
        <v>0.0</v>
      </c>
      <c r="CA120" s="7">
        <v>1.0</v>
      </c>
      <c r="CB120" s="7">
        <v>0.0</v>
      </c>
      <c r="CC120" s="7">
        <v>1.0</v>
      </c>
      <c r="CD120" s="7">
        <v>0.0</v>
      </c>
      <c r="CE120" s="7">
        <v>1.0</v>
      </c>
      <c r="CF120" s="7">
        <v>0.0</v>
      </c>
      <c r="CG120" s="7">
        <v>1.0</v>
      </c>
      <c r="CH120" s="7">
        <v>0.0</v>
      </c>
      <c r="CI120" s="7">
        <v>5.0</v>
      </c>
      <c r="CJ120" s="7">
        <v>0.0</v>
      </c>
      <c r="CK120" s="7">
        <v>0.0</v>
      </c>
      <c r="CL120" s="15">
        <f t="shared" si="17"/>
        <v>0</v>
      </c>
      <c r="CM120" s="7">
        <v>-0.4</v>
      </c>
      <c r="CN120" s="7">
        <v>1.0</v>
      </c>
      <c r="CO120" s="7">
        <v>0.6000000000000001</v>
      </c>
      <c r="CP120" s="16">
        <f t="shared" si="18"/>
        <v>0.007792207792</v>
      </c>
      <c r="CQ120" s="16">
        <f t="shared" si="19"/>
        <v>0.03428299341</v>
      </c>
      <c r="CR120" s="17">
        <v>2.0</v>
      </c>
      <c r="CS120" s="14">
        <v>19.3</v>
      </c>
      <c r="CT120" s="14">
        <v>20.0</v>
      </c>
      <c r="CU120" s="14">
        <v>-1.2</v>
      </c>
      <c r="CV120" s="14">
        <v>-2.0</v>
      </c>
      <c r="CW120" s="14">
        <v>1.2</v>
      </c>
      <c r="CX120" s="14">
        <v>-0.2</v>
      </c>
      <c r="CY120" s="14">
        <v>-1.1</v>
      </c>
      <c r="CZ120" s="18">
        <f t="shared" si="20"/>
        <v>-0.01428571429</v>
      </c>
      <c r="DA120" s="18">
        <f t="shared" si="21"/>
        <v>-0.06285215459</v>
      </c>
      <c r="DB120" s="14">
        <v>29.25</v>
      </c>
      <c r="DC120" s="7">
        <v>1.0</v>
      </c>
      <c r="DD120" s="7">
        <v>1.0</v>
      </c>
      <c r="DE120" s="7">
        <v>1.0</v>
      </c>
      <c r="DF120" s="7">
        <v>30.0</v>
      </c>
      <c r="DG120" s="7">
        <v>8.0</v>
      </c>
      <c r="DH120" s="7">
        <v>1.0</v>
      </c>
      <c r="DI120" s="7">
        <v>5.0</v>
      </c>
      <c r="DJ120" s="7">
        <v>6.0</v>
      </c>
      <c r="DK120" s="7">
        <v>9.0</v>
      </c>
      <c r="DL120" s="7">
        <v>0.0</v>
      </c>
      <c r="DM120" s="7">
        <v>59.0</v>
      </c>
      <c r="DN120" s="9">
        <v>1.0</v>
      </c>
      <c r="DO120" s="9">
        <v>0.0</v>
      </c>
      <c r="DP120" s="9">
        <v>0.0</v>
      </c>
      <c r="DQ120" s="8">
        <v>186.0</v>
      </c>
      <c r="DR120" s="8">
        <v>0.0</v>
      </c>
      <c r="DS120" s="8"/>
      <c r="DT120" s="19">
        <v>1.2</v>
      </c>
      <c r="DU120" s="8">
        <v>1.2</v>
      </c>
      <c r="DV120" s="8">
        <v>1.2</v>
      </c>
      <c r="DW120" s="8">
        <v>0.0</v>
      </c>
      <c r="DX120" s="8">
        <v>0.0</v>
      </c>
      <c r="DY120" s="14">
        <f t="shared" si="22"/>
        <v>-2.482978723</v>
      </c>
    </row>
    <row r="121" ht="12.75" customHeight="1">
      <c r="A121" s="7">
        <v>25.0</v>
      </c>
      <c r="B121" s="7" t="s">
        <v>831</v>
      </c>
      <c r="C121" s="7" t="s">
        <v>583</v>
      </c>
      <c r="D121" s="7" t="s">
        <v>358</v>
      </c>
      <c r="E121" s="7" t="s">
        <v>163</v>
      </c>
      <c r="F121" s="7" t="s">
        <v>163</v>
      </c>
      <c r="G121" s="7">
        <v>75.0</v>
      </c>
      <c r="H121" s="7">
        <v>216.0</v>
      </c>
      <c r="I121" s="7" t="s">
        <v>133</v>
      </c>
      <c r="J121" s="7">
        <v>1997.0</v>
      </c>
      <c r="K121" s="7">
        <v>5.0</v>
      </c>
      <c r="L121" s="7">
        <v>121.0</v>
      </c>
      <c r="M121" s="8"/>
      <c r="N121" s="8">
        <f t="shared" si="1"/>
        <v>36</v>
      </c>
      <c r="O121" s="7" t="s">
        <v>832</v>
      </c>
      <c r="P121" s="7" t="s">
        <v>833</v>
      </c>
      <c r="Q121" s="8" t="s">
        <v>173</v>
      </c>
      <c r="R121" s="7" t="s">
        <v>173</v>
      </c>
      <c r="S121" s="9" t="s">
        <v>159</v>
      </c>
      <c r="T121" s="9">
        <v>82.0</v>
      </c>
      <c r="U121" s="9" t="s">
        <v>138</v>
      </c>
      <c r="V121" s="9" t="s">
        <v>138</v>
      </c>
      <c r="W121" s="7">
        <v>82.0</v>
      </c>
      <c r="X121" s="7">
        <v>20.0</v>
      </c>
      <c r="Y121" s="7">
        <v>20.0</v>
      </c>
      <c r="Z121" s="7">
        <v>14.0</v>
      </c>
      <c r="AA121" s="7">
        <v>40.0</v>
      </c>
      <c r="AB121" s="7">
        <v>0.0</v>
      </c>
      <c r="AC121" s="7">
        <v>165.0</v>
      </c>
      <c r="AD121" s="7">
        <v>39.0</v>
      </c>
      <c r="AE121" s="7">
        <v>49.0</v>
      </c>
      <c r="AF121" s="10">
        <f t="shared" si="2"/>
        <v>0.1212121212</v>
      </c>
      <c r="AG121" s="10">
        <f t="shared" si="3"/>
        <v>0.0790513834</v>
      </c>
      <c r="AH121" s="7">
        <v>69129.0</v>
      </c>
      <c r="AI121" s="11">
        <f t="shared" si="4"/>
        <v>14.05060976</v>
      </c>
      <c r="AJ121" s="7">
        <v>1614.0</v>
      </c>
      <c r="AK121" s="11">
        <f t="shared" si="5"/>
        <v>19.68292683</v>
      </c>
      <c r="AL121" s="11">
        <f t="shared" si="6"/>
        <v>42.83085502</v>
      </c>
      <c r="AM121" s="12">
        <v>141.0</v>
      </c>
      <c r="AN121" s="11">
        <f t="shared" si="7"/>
        <v>7.342793907</v>
      </c>
      <c r="AO121" s="10" t="s">
        <v>834</v>
      </c>
      <c r="AP121" s="10" t="s">
        <v>834</v>
      </c>
      <c r="AQ121" s="10" t="s">
        <v>835</v>
      </c>
      <c r="AR121" s="7">
        <v>8.0</v>
      </c>
      <c r="AS121" s="7">
        <v>20.0</v>
      </c>
      <c r="AT121" s="13">
        <f t="shared" si="8"/>
        <v>0.2857142857</v>
      </c>
      <c r="AU121" s="8"/>
      <c r="AV121" s="8"/>
      <c r="AW121" s="8">
        <v>16.0</v>
      </c>
      <c r="AX121" s="8">
        <v>5.0</v>
      </c>
      <c r="AY121" s="8">
        <v>12.0</v>
      </c>
      <c r="AZ121" s="8">
        <v>3.0</v>
      </c>
      <c r="BA121" s="7">
        <v>79.0</v>
      </c>
      <c r="BB121" s="7">
        <v>103.0</v>
      </c>
      <c r="BC121" s="7">
        <v>13.0</v>
      </c>
      <c r="BD121" s="7">
        <v>39.0</v>
      </c>
      <c r="BE121" s="7">
        <v>32.0</v>
      </c>
      <c r="BF121" s="7">
        <v>15.0</v>
      </c>
      <c r="BG121" s="14">
        <f t="shared" si="9"/>
        <v>4.11404765</v>
      </c>
      <c r="BH121" s="11">
        <f t="shared" si="10"/>
        <v>5.363884911</v>
      </c>
      <c r="BI121" s="11">
        <f t="shared" si="11"/>
        <v>0.6769951829</v>
      </c>
      <c r="BJ121" s="11">
        <f t="shared" si="12"/>
        <v>2.030985549</v>
      </c>
      <c r="BK121" s="11">
        <f t="shared" si="13"/>
        <v>1.666449681</v>
      </c>
      <c r="BL121" s="11">
        <f t="shared" si="14"/>
        <v>0.781148288</v>
      </c>
      <c r="BM121" s="7">
        <v>22.0</v>
      </c>
      <c r="BN121" s="7">
        <v>11.0</v>
      </c>
      <c r="BO121" s="7">
        <v>0.0</v>
      </c>
      <c r="BP121" s="7">
        <v>0.0</v>
      </c>
      <c r="BQ121" s="7">
        <v>0.0</v>
      </c>
      <c r="BR121" s="7">
        <v>0.0</v>
      </c>
      <c r="BS121" s="9">
        <f t="shared" si="15"/>
        <v>138</v>
      </c>
      <c r="BT121" s="14">
        <v>-1.6146</v>
      </c>
      <c r="BW121" s="15" t="str">
        <f t="shared" si="16"/>
        <v> </v>
      </c>
      <c r="BY121" s="7">
        <v>5.0</v>
      </c>
      <c r="BZ121" s="7">
        <v>0.0</v>
      </c>
      <c r="CA121" s="7">
        <v>3.0</v>
      </c>
      <c r="CB121" s="7">
        <v>2.0</v>
      </c>
      <c r="CC121" s="7">
        <v>1.0</v>
      </c>
      <c r="CD121" s="7">
        <v>3.0</v>
      </c>
      <c r="CE121" s="7">
        <v>0.0</v>
      </c>
      <c r="CF121" s="7">
        <v>2.0</v>
      </c>
      <c r="CG121" s="7">
        <v>5.0</v>
      </c>
      <c r="CH121" s="7">
        <v>0.0</v>
      </c>
      <c r="CI121" s="7">
        <v>9.0</v>
      </c>
      <c r="CJ121" s="7">
        <v>0.0</v>
      </c>
      <c r="CK121" s="7">
        <v>0.0</v>
      </c>
      <c r="CL121" s="15">
        <f t="shared" si="17"/>
        <v>0</v>
      </c>
      <c r="CM121" s="7">
        <v>3.5</v>
      </c>
      <c r="CN121" s="7">
        <v>1.2</v>
      </c>
      <c r="CO121" s="7">
        <v>4.7</v>
      </c>
      <c r="CP121" s="16">
        <f t="shared" si="18"/>
        <v>0.05731707317</v>
      </c>
      <c r="CQ121" s="16">
        <f t="shared" si="19"/>
        <v>0.2447597969</v>
      </c>
      <c r="CR121" s="17">
        <v>3.0</v>
      </c>
      <c r="CS121" s="14">
        <v>23.9</v>
      </c>
      <c r="CT121" s="14">
        <v>23.4</v>
      </c>
      <c r="CU121" s="14">
        <v>-6.9</v>
      </c>
      <c r="CV121" s="14">
        <v>6.9</v>
      </c>
      <c r="CW121" s="14">
        <v>2.2</v>
      </c>
      <c r="CX121" s="14">
        <v>0.0</v>
      </c>
      <c r="CY121" s="14">
        <v>9.1</v>
      </c>
      <c r="CZ121" s="18">
        <f t="shared" si="20"/>
        <v>0.1109756098</v>
      </c>
      <c r="DA121" s="18">
        <f t="shared" si="21"/>
        <v>0.473896628</v>
      </c>
      <c r="DB121" s="14">
        <v>28.6545</v>
      </c>
      <c r="DC121" s="7">
        <v>0.0</v>
      </c>
      <c r="DD121" s="7">
        <v>5.0</v>
      </c>
      <c r="DE121" s="7">
        <v>1.0</v>
      </c>
      <c r="DF121" s="7">
        <v>33.0</v>
      </c>
      <c r="DG121" s="7">
        <v>17.0</v>
      </c>
      <c r="DH121" s="7">
        <v>5.0</v>
      </c>
      <c r="DI121" s="7">
        <v>17.0</v>
      </c>
      <c r="DJ121" s="7">
        <v>24.0</v>
      </c>
      <c r="DK121" s="7">
        <v>16.0</v>
      </c>
      <c r="DL121" s="7">
        <v>1.0</v>
      </c>
      <c r="DM121" s="7">
        <v>85.0</v>
      </c>
      <c r="DN121" s="9">
        <v>4.0</v>
      </c>
      <c r="DO121" s="9">
        <v>2.0</v>
      </c>
      <c r="DP121" s="9">
        <v>2.0</v>
      </c>
      <c r="DQ121" s="8">
        <v>186.0</v>
      </c>
      <c r="DR121" s="8">
        <v>0.0</v>
      </c>
      <c r="DS121" s="8"/>
      <c r="DT121" s="19">
        <v>2.0</v>
      </c>
      <c r="DU121" s="8">
        <v>2.0</v>
      </c>
      <c r="DV121" s="8">
        <v>2.0</v>
      </c>
      <c r="DW121" s="8">
        <v>0.0</v>
      </c>
      <c r="DX121" s="8">
        <v>0.0</v>
      </c>
      <c r="DY121" s="14">
        <f t="shared" si="22"/>
        <v>6.014893617</v>
      </c>
    </row>
    <row r="122" ht="12.75" customHeight="1">
      <c r="A122" s="7">
        <v>24.0</v>
      </c>
      <c r="B122" s="7" t="s">
        <v>836</v>
      </c>
      <c r="C122" s="7" t="s">
        <v>837</v>
      </c>
      <c r="D122" s="7" t="s">
        <v>358</v>
      </c>
      <c r="E122" s="7" t="s">
        <v>163</v>
      </c>
      <c r="F122" s="7" t="s">
        <v>163</v>
      </c>
      <c r="G122" s="7">
        <v>74.0</v>
      </c>
      <c r="H122" s="7">
        <v>203.0</v>
      </c>
      <c r="I122" s="7" t="s">
        <v>133</v>
      </c>
      <c r="J122" s="7">
        <v>2004.0</v>
      </c>
      <c r="K122" s="7">
        <v>1.0</v>
      </c>
      <c r="L122" s="7">
        <v>18.0</v>
      </c>
      <c r="M122" s="8"/>
      <c r="N122" s="8">
        <f t="shared" si="1"/>
        <v>29</v>
      </c>
      <c r="O122" s="7" t="s">
        <v>354</v>
      </c>
      <c r="P122" s="7" t="s">
        <v>838</v>
      </c>
      <c r="Q122" s="8" t="s">
        <v>839</v>
      </c>
      <c r="R122" s="7" t="s">
        <v>839</v>
      </c>
      <c r="S122" s="9" t="s">
        <v>150</v>
      </c>
      <c r="T122" s="9">
        <v>69.0</v>
      </c>
      <c r="U122" s="9" t="s">
        <v>138</v>
      </c>
      <c r="V122" s="9" t="s">
        <v>138</v>
      </c>
      <c r="W122" s="7">
        <v>70.0</v>
      </c>
      <c r="X122" s="7">
        <v>4.0</v>
      </c>
      <c r="Y122" s="7">
        <v>8.0</v>
      </c>
      <c r="Z122" s="7">
        <v>6.0</v>
      </c>
      <c r="AA122" s="7">
        <v>12.0</v>
      </c>
      <c r="AB122" s="7">
        <v>-10.0</v>
      </c>
      <c r="AC122" s="7">
        <v>47.0</v>
      </c>
      <c r="AD122" s="7">
        <v>17.0</v>
      </c>
      <c r="AE122" s="7">
        <v>23.0</v>
      </c>
      <c r="AF122" s="10">
        <f t="shared" si="2"/>
        <v>0.08510638298</v>
      </c>
      <c r="AG122" s="10">
        <f t="shared" si="3"/>
        <v>0.04597701149</v>
      </c>
      <c r="AH122" s="7">
        <v>42985.0</v>
      </c>
      <c r="AI122" s="11">
        <f t="shared" si="4"/>
        <v>10.23452381</v>
      </c>
      <c r="AJ122" s="7">
        <v>1030.0</v>
      </c>
      <c r="AK122" s="11">
        <f t="shared" si="5"/>
        <v>14.71428571</v>
      </c>
      <c r="AL122" s="11">
        <f t="shared" si="6"/>
        <v>41.73300971</v>
      </c>
      <c r="AM122" s="12">
        <v>90.0</v>
      </c>
      <c r="AN122" s="11">
        <f t="shared" si="7"/>
        <v>7.537513086</v>
      </c>
      <c r="AO122" s="10" t="s">
        <v>654</v>
      </c>
      <c r="AP122" s="10" t="s">
        <v>756</v>
      </c>
      <c r="AQ122" s="10" t="s">
        <v>418</v>
      </c>
      <c r="AR122" s="7">
        <v>88.0</v>
      </c>
      <c r="AS122" s="7">
        <v>80.0</v>
      </c>
      <c r="AT122" s="13">
        <f t="shared" si="8"/>
        <v>0.5238095238</v>
      </c>
      <c r="AU122" s="9">
        <v>2.0</v>
      </c>
      <c r="AV122" s="9">
        <v>1.0</v>
      </c>
      <c r="AW122" s="9">
        <v>111.0</v>
      </c>
      <c r="AX122" s="9">
        <v>58.0</v>
      </c>
      <c r="AY122" s="9">
        <v>57.0</v>
      </c>
      <c r="AZ122" s="9">
        <v>30.0</v>
      </c>
      <c r="BA122" s="7">
        <v>87.0</v>
      </c>
      <c r="BB122" s="7">
        <v>73.0</v>
      </c>
      <c r="BC122" s="7">
        <v>13.0</v>
      </c>
      <c r="BD122" s="7">
        <v>17.0</v>
      </c>
      <c r="BE122" s="7">
        <v>16.0</v>
      </c>
      <c r="BF122" s="7">
        <v>25.0</v>
      </c>
      <c r="BG122" s="14">
        <f t="shared" si="9"/>
        <v>7.28626265</v>
      </c>
      <c r="BH122" s="11">
        <f t="shared" si="10"/>
        <v>6.113760614</v>
      </c>
      <c r="BI122" s="11">
        <f t="shared" si="11"/>
        <v>1.08875189</v>
      </c>
      <c r="BJ122" s="11">
        <f t="shared" si="12"/>
        <v>1.423752472</v>
      </c>
      <c r="BK122" s="11">
        <f t="shared" si="13"/>
        <v>1.340002326</v>
      </c>
      <c r="BL122" s="11">
        <f t="shared" si="14"/>
        <v>2.093753635</v>
      </c>
      <c r="BM122" s="7">
        <v>38.0</v>
      </c>
      <c r="BN122" s="7">
        <v>9.0</v>
      </c>
      <c r="BO122" s="7">
        <v>4.0</v>
      </c>
      <c r="BP122" s="7">
        <v>0.0</v>
      </c>
      <c r="BQ122" s="7">
        <v>0.0</v>
      </c>
      <c r="BR122" s="7">
        <v>0.0</v>
      </c>
      <c r="BS122" s="9">
        <f t="shared" si="15"/>
        <v>128</v>
      </c>
      <c r="BT122" s="14">
        <v>-3.5385</v>
      </c>
      <c r="BW122" s="15" t="str">
        <f t="shared" si="16"/>
        <v> </v>
      </c>
      <c r="BY122" s="7">
        <v>0.0</v>
      </c>
      <c r="BZ122" s="7">
        <v>0.0</v>
      </c>
      <c r="CA122" s="7">
        <v>1.0</v>
      </c>
      <c r="CB122" s="7">
        <v>0.0</v>
      </c>
      <c r="CC122" s="7">
        <v>0.0</v>
      </c>
      <c r="CD122" s="7">
        <v>0.0</v>
      </c>
      <c r="CE122" s="7">
        <v>0.0</v>
      </c>
      <c r="CF122" s="7">
        <v>1.0</v>
      </c>
      <c r="CG122" s="7">
        <v>0.0</v>
      </c>
      <c r="CH122" s="7">
        <v>0.0</v>
      </c>
      <c r="CI122" s="7">
        <v>3.0</v>
      </c>
      <c r="CJ122" s="7">
        <v>0.0</v>
      </c>
      <c r="CK122" s="7">
        <v>0.0</v>
      </c>
      <c r="CL122" s="15">
        <f t="shared" si="17"/>
        <v>0</v>
      </c>
      <c r="CM122" s="7">
        <v>-0.2</v>
      </c>
      <c r="CN122" s="7">
        <v>0.4</v>
      </c>
      <c r="CO122" s="7">
        <v>0.2</v>
      </c>
      <c r="CP122" s="16">
        <f t="shared" si="18"/>
        <v>0.002857142857</v>
      </c>
      <c r="CQ122" s="16">
        <f t="shared" si="19"/>
        <v>0.01675002908</v>
      </c>
      <c r="CR122" s="17">
        <v>2.0</v>
      </c>
      <c r="CS122" s="14">
        <v>13.8</v>
      </c>
      <c r="CT122" s="14">
        <v>15.9</v>
      </c>
      <c r="CU122" s="14">
        <v>-9.1</v>
      </c>
      <c r="CV122" s="14">
        <v>-1.2</v>
      </c>
      <c r="CW122" s="14">
        <v>0.8</v>
      </c>
      <c r="CX122" s="14">
        <v>0.0</v>
      </c>
      <c r="CY122" s="14">
        <v>-0.4</v>
      </c>
      <c r="CZ122" s="18">
        <f t="shared" si="20"/>
        <v>-0.005714285714</v>
      </c>
      <c r="DA122" s="18">
        <f t="shared" si="21"/>
        <v>-0.03350005816</v>
      </c>
      <c r="DB122" s="14">
        <v>27.1915</v>
      </c>
      <c r="DC122" s="7">
        <v>0.0</v>
      </c>
      <c r="DD122" s="7">
        <v>0.0</v>
      </c>
      <c r="DE122" s="7">
        <v>1.0</v>
      </c>
      <c r="DF122" s="7">
        <v>16.0</v>
      </c>
      <c r="DG122" s="7">
        <v>5.0</v>
      </c>
      <c r="DH122" s="7">
        <v>0.0</v>
      </c>
      <c r="DI122" s="7">
        <v>1.0</v>
      </c>
      <c r="DJ122" s="7">
        <v>5.0</v>
      </c>
      <c r="DK122" s="7">
        <v>2.0</v>
      </c>
      <c r="DL122" s="7">
        <v>0.0</v>
      </c>
      <c r="DM122" s="7">
        <v>34.0</v>
      </c>
      <c r="DN122" s="9">
        <v>1.0</v>
      </c>
      <c r="DO122" s="9">
        <v>0.0</v>
      </c>
      <c r="DP122" s="9">
        <v>0.0</v>
      </c>
      <c r="DQ122" s="8">
        <v>186.0</v>
      </c>
      <c r="DR122" s="8">
        <v>0.0</v>
      </c>
      <c r="DS122" s="8"/>
      <c r="DT122" s="19">
        <v>0.95</v>
      </c>
      <c r="DU122" s="8">
        <v>0.875</v>
      </c>
      <c r="DV122" s="8">
        <v>0.875</v>
      </c>
      <c r="DW122" s="8">
        <v>0.0</v>
      </c>
      <c r="DX122" s="8">
        <v>0.0</v>
      </c>
      <c r="DY122" s="14">
        <f t="shared" si="22"/>
        <v>-1.091489362</v>
      </c>
    </row>
    <row r="123" ht="12.75" customHeight="1">
      <c r="A123" s="7">
        <v>4.0</v>
      </c>
      <c r="B123" s="7" t="s">
        <v>840</v>
      </c>
      <c r="C123" s="7" t="s">
        <v>547</v>
      </c>
      <c r="D123" s="7" t="s">
        <v>162</v>
      </c>
      <c r="E123" s="7" t="s">
        <v>163</v>
      </c>
      <c r="F123" s="7" t="s">
        <v>132</v>
      </c>
      <c r="G123" s="7">
        <v>73.0</v>
      </c>
      <c r="H123" s="7">
        <v>190.0</v>
      </c>
      <c r="I123" s="7" t="s">
        <v>133</v>
      </c>
      <c r="J123" s="7">
        <v>2005.0</v>
      </c>
      <c r="K123" s="7">
        <v>2.0</v>
      </c>
      <c r="L123" s="7">
        <v>36.0</v>
      </c>
      <c r="M123" s="8"/>
      <c r="N123" s="8">
        <f t="shared" si="1"/>
        <v>28</v>
      </c>
      <c r="O123" s="7" t="s">
        <v>381</v>
      </c>
      <c r="P123" s="7" t="s">
        <v>841</v>
      </c>
      <c r="Q123" s="8" t="s">
        <v>173</v>
      </c>
      <c r="R123" s="7" t="s">
        <v>173</v>
      </c>
      <c r="S123" s="9" t="s">
        <v>174</v>
      </c>
      <c r="T123" s="9">
        <v>55.0</v>
      </c>
      <c r="U123" s="9" t="s">
        <v>138</v>
      </c>
      <c r="V123" s="9" t="s">
        <v>138</v>
      </c>
      <c r="W123" s="7">
        <v>55.0</v>
      </c>
      <c r="X123" s="7">
        <v>1.0</v>
      </c>
      <c r="Y123" s="7">
        <v>5.0</v>
      </c>
      <c r="Z123" s="7">
        <v>3.0</v>
      </c>
      <c r="AA123" s="7">
        <v>6.0</v>
      </c>
      <c r="AB123" s="7">
        <v>8.0</v>
      </c>
      <c r="AC123" s="7">
        <v>28.0</v>
      </c>
      <c r="AD123" s="7">
        <v>18.0</v>
      </c>
      <c r="AE123" s="7">
        <v>32.0</v>
      </c>
      <c r="AF123" s="10">
        <f t="shared" si="2"/>
        <v>0.03571428571</v>
      </c>
      <c r="AG123" s="10">
        <f t="shared" si="3"/>
        <v>0.01282051282</v>
      </c>
      <c r="AH123" s="7">
        <v>43530.0</v>
      </c>
      <c r="AI123" s="11">
        <f t="shared" si="4"/>
        <v>13.19090909</v>
      </c>
      <c r="AJ123" s="7">
        <v>1008.0</v>
      </c>
      <c r="AK123" s="11">
        <f t="shared" si="5"/>
        <v>18.32727273</v>
      </c>
      <c r="AL123" s="11">
        <f t="shared" si="6"/>
        <v>43.18452381</v>
      </c>
      <c r="AM123" s="12">
        <v>27.0</v>
      </c>
      <c r="AN123" s="11">
        <f t="shared" si="7"/>
        <v>2.232942798</v>
      </c>
      <c r="AO123" s="10" t="s">
        <v>827</v>
      </c>
      <c r="AP123" s="10" t="s">
        <v>842</v>
      </c>
      <c r="AQ123" s="10" t="s">
        <v>843</v>
      </c>
      <c r="AR123" s="7">
        <v>0.0</v>
      </c>
      <c r="AS123" s="7">
        <v>0.0</v>
      </c>
      <c r="AT123" s="13">
        <f t="shared" si="8"/>
        <v>0</v>
      </c>
      <c r="AU123" s="8"/>
      <c r="AV123" s="8"/>
      <c r="AW123" s="8"/>
      <c r="AX123" s="8">
        <v>0.0</v>
      </c>
      <c r="AY123" s="8"/>
      <c r="AZ123" s="8">
        <v>0.0</v>
      </c>
      <c r="BA123" s="7">
        <v>79.0</v>
      </c>
      <c r="BB123" s="7">
        <v>56.0</v>
      </c>
      <c r="BC123" s="7">
        <v>58.0</v>
      </c>
      <c r="BD123" s="7">
        <v>18.0</v>
      </c>
      <c r="BE123" s="7">
        <v>27.0</v>
      </c>
      <c r="BF123" s="7">
        <v>8.0</v>
      </c>
      <c r="BG123" s="14">
        <f t="shared" si="9"/>
        <v>6.533425224</v>
      </c>
      <c r="BH123" s="11">
        <f t="shared" si="10"/>
        <v>4.631288766</v>
      </c>
      <c r="BI123" s="11">
        <f t="shared" si="11"/>
        <v>4.796691937</v>
      </c>
      <c r="BJ123" s="11">
        <f t="shared" si="12"/>
        <v>1.488628532</v>
      </c>
      <c r="BK123" s="11">
        <f t="shared" si="13"/>
        <v>2.232942798</v>
      </c>
      <c r="BL123" s="11">
        <f t="shared" si="14"/>
        <v>0.6616126809</v>
      </c>
      <c r="BM123" s="7">
        <v>21.0</v>
      </c>
      <c r="BN123" s="7">
        <v>8.0</v>
      </c>
      <c r="BO123" s="7">
        <v>1.0</v>
      </c>
      <c r="BP123" s="7">
        <v>0.0</v>
      </c>
      <c r="BQ123" s="7">
        <v>0.0</v>
      </c>
      <c r="BR123" s="7">
        <v>0.0</v>
      </c>
      <c r="BS123" s="9">
        <f t="shared" si="15"/>
        <v>136</v>
      </c>
      <c r="BT123" s="14">
        <v>-4.0762</v>
      </c>
      <c r="BW123" s="15" t="str">
        <f t="shared" si="16"/>
        <v> </v>
      </c>
      <c r="BY123" s="7">
        <v>1.0</v>
      </c>
      <c r="BZ123" s="7">
        <v>0.0</v>
      </c>
      <c r="CA123" s="7">
        <v>0.0</v>
      </c>
      <c r="CB123" s="7">
        <v>0.0</v>
      </c>
      <c r="CC123" s="7">
        <v>0.0</v>
      </c>
      <c r="CD123" s="7">
        <v>0.0</v>
      </c>
      <c r="CE123" s="7">
        <v>0.0</v>
      </c>
      <c r="CF123" s="7">
        <v>0.0</v>
      </c>
      <c r="CG123" s="7">
        <v>0.0</v>
      </c>
      <c r="CH123" s="7">
        <v>0.0</v>
      </c>
      <c r="CI123" s="7">
        <v>1.0</v>
      </c>
      <c r="CJ123" s="7">
        <v>0.0</v>
      </c>
      <c r="CK123" s="7">
        <v>0.0</v>
      </c>
      <c r="CL123" s="15">
        <f t="shared" si="17"/>
        <v>0</v>
      </c>
      <c r="CM123" s="7">
        <v>-0.1</v>
      </c>
      <c r="CN123" s="7">
        <v>2.2</v>
      </c>
      <c r="CO123" s="7">
        <v>2.0</v>
      </c>
      <c r="CP123" s="16">
        <f t="shared" si="18"/>
        <v>0.03636363636</v>
      </c>
      <c r="CQ123" s="16">
        <f t="shared" si="19"/>
        <v>0.1654031702</v>
      </c>
      <c r="CR123" s="17">
        <v>0.0</v>
      </c>
      <c r="CS123" s="14">
        <v>13.8</v>
      </c>
      <c r="CT123" s="14">
        <v>16.4</v>
      </c>
      <c r="CU123" s="14">
        <v>2.8</v>
      </c>
      <c r="CV123" s="14">
        <v>-0.9</v>
      </c>
      <c r="CW123" s="14">
        <v>2.4</v>
      </c>
      <c r="CX123" s="14">
        <v>0.0</v>
      </c>
      <c r="CY123" s="14">
        <v>1.5</v>
      </c>
      <c r="CZ123" s="18">
        <f t="shared" si="20"/>
        <v>0.02727272727</v>
      </c>
      <c r="DA123" s="18">
        <f t="shared" si="21"/>
        <v>0.1240523777</v>
      </c>
      <c r="DB123" s="14">
        <v>49.0</v>
      </c>
      <c r="DC123" s="7">
        <v>0.0</v>
      </c>
      <c r="DD123" s="7">
        <v>0.0</v>
      </c>
      <c r="DE123" s="7">
        <v>0.0</v>
      </c>
      <c r="DF123" s="7">
        <v>18.0</v>
      </c>
      <c r="DG123" s="7">
        <v>0.0</v>
      </c>
      <c r="DH123" s="7">
        <v>0.0</v>
      </c>
      <c r="DI123" s="7">
        <v>10.0</v>
      </c>
      <c r="DJ123" s="7">
        <v>4.0</v>
      </c>
      <c r="DK123" s="7">
        <v>0.0</v>
      </c>
      <c r="DL123" s="7">
        <v>0.0</v>
      </c>
      <c r="DM123" s="7">
        <v>14.0</v>
      </c>
      <c r="DN123" s="9">
        <v>0.0</v>
      </c>
      <c r="DO123" s="9">
        <v>0.0</v>
      </c>
      <c r="DP123" s="9">
        <v>2.0</v>
      </c>
      <c r="DQ123" s="8">
        <v>186.0</v>
      </c>
      <c r="DR123" s="8">
        <v>0.0</v>
      </c>
      <c r="DS123" s="8"/>
      <c r="DT123" s="19">
        <v>0.7</v>
      </c>
      <c r="DU123" s="8">
        <v>0.7</v>
      </c>
      <c r="DV123" s="8">
        <v>0.7</v>
      </c>
      <c r="DW123" s="8">
        <v>0.0</v>
      </c>
      <c r="DX123" s="8">
        <v>0.0</v>
      </c>
      <c r="DY123" s="14">
        <f t="shared" si="22"/>
        <v>1.180851064</v>
      </c>
    </row>
    <row r="124" ht="12.75" customHeight="1">
      <c r="A124" s="7">
        <v>53.0</v>
      </c>
      <c r="B124" s="7" t="s">
        <v>844</v>
      </c>
      <c r="C124" s="7" t="s">
        <v>353</v>
      </c>
      <c r="D124" s="7" t="s">
        <v>162</v>
      </c>
      <c r="E124" s="7" t="s">
        <v>163</v>
      </c>
      <c r="F124" s="7" t="s">
        <v>163</v>
      </c>
      <c r="G124" s="7">
        <v>71.0</v>
      </c>
      <c r="H124" s="7">
        <v>201.0</v>
      </c>
      <c r="I124" s="7" t="s">
        <v>133</v>
      </c>
      <c r="J124" s="7">
        <v>2009.0</v>
      </c>
      <c r="K124" s="7">
        <v>4.0</v>
      </c>
      <c r="L124" s="7">
        <v>92.0</v>
      </c>
      <c r="M124" s="8"/>
      <c r="N124" s="8">
        <f t="shared" si="1"/>
        <v>24</v>
      </c>
      <c r="O124" s="7" t="s">
        <v>845</v>
      </c>
      <c r="P124" s="7" t="s">
        <v>846</v>
      </c>
      <c r="Q124" s="8" t="s">
        <v>305</v>
      </c>
      <c r="R124" s="7" t="s">
        <v>305</v>
      </c>
      <c r="S124" s="9" t="s">
        <v>150</v>
      </c>
      <c r="T124" s="9">
        <v>79.0</v>
      </c>
      <c r="U124" s="9" t="s">
        <v>138</v>
      </c>
      <c r="V124" s="9" t="s">
        <v>138</v>
      </c>
      <c r="W124" s="7">
        <v>80.0</v>
      </c>
      <c r="X124" s="7">
        <v>8.0</v>
      </c>
      <c r="Y124" s="7">
        <v>21.0</v>
      </c>
      <c r="Z124" s="7">
        <v>12.0</v>
      </c>
      <c r="AA124" s="7">
        <v>29.0</v>
      </c>
      <c r="AB124" s="7">
        <v>4.0</v>
      </c>
      <c r="AC124" s="7">
        <v>84.0</v>
      </c>
      <c r="AD124" s="7">
        <v>34.0</v>
      </c>
      <c r="AE124" s="7">
        <v>32.0</v>
      </c>
      <c r="AF124" s="10">
        <f t="shared" si="2"/>
        <v>0.09523809524</v>
      </c>
      <c r="AG124" s="10">
        <f t="shared" si="3"/>
        <v>0.05333333333</v>
      </c>
      <c r="AH124" s="7">
        <v>60873.0</v>
      </c>
      <c r="AI124" s="11">
        <f t="shared" si="4"/>
        <v>12.681875</v>
      </c>
      <c r="AJ124" s="7">
        <v>1573.0</v>
      </c>
      <c r="AK124" s="11">
        <f t="shared" si="5"/>
        <v>19.6625</v>
      </c>
      <c r="AL124" s="11">
        <f t="shared" si="6"/>
        <v>38.69866497</v>
      </c>
      <c r="AM124" s="12">
        <v>95.0</v>
      </c>
      <c r="AN124" s="11">
        <f t="shared" si="7"/>
        <v>5.618254399</v>
      </c>
      <c r="AO124" s="10" t="s">
        <v>467</v>
      </c>
      <c r="AP124" s="10" t="s">
        <v>847</v>
      </c>
      <c r="AQ124" s="10" t="s">
        <v>848</v>
      </c>
      <c r="AR124" s="7">
        <v>469.0</v>
      </c>
      <c r="AS124" s="7">
        <v>490.0</v>
      </c>
      <c r="AT124" s="13">
        <f t="shared" si="8"/>
        <v>0.4890510949</v>
      </c>
      <c r="AU124" s="9">
        <v>7.0</v>
      </c>
      <c r="AV124" s="9">
        <v>4.0</v>
      </c>
      <c r="AW124" s="9">
        <v>645.0</v>
      </c>
      <c r="AX124" s="9">
        <v>314.0</v>
      </c>
      <c r="AY124" s="9">
        <v>314.0</v>
      </c>
      <c r="AZ124" s="9">
        <v>155.0</v>
      </c>
      <c r="BA124" s="7">
        <v>86.0</v>
      </c>
      <c r="BB124" s="7">
        <v>158.0</v>
      </c>
      <c r="BC124" s="7">
        <v>62.0</v>
      </c>
      <c r="BD124" s="7">
        <v>34.0</v>
      </c>
      <c r="BE124" s="7">
        <v>23.0</v>
      </c>
      <c r="BF124" s="7">
        <v>58.0</v>
      </c>
      <c r="BG124" s="14">
        <f t="shared" si="9"/>
        <v>5.085998719</v>
      </c>
      <c r="BH124" s="11">
        <f t="shared" si="10"/>
        <v>9.344044158</v>
      </c>
      <c r="BI124" s="11">
        <f t="shared" si="11"/>
        <v>3.666650239</v>
      </c>
      <c r="BJ124" s="11">
        <f t="shared" si="12"/>
        <v>2.010743679</v>
      </c>
      <c r="BK124" s="11">
        <f t="shared" si="13"/>
        <v>1.36020896</v>
      </c>
      <c r="BL124" s="11">
        <f t="shared" si="14"/>
        <v>3.430092159</v>
      </c>
      <c r="BM124" s="7">
        <v>31.0</v>
      </c>
      <c r="BN124" s="7">
        <v>13.0</v>
      </c>
      <c r="BO124" s="7">
        <v>1.0</v>
      </c>
      <c r="BP124" s="7">
        <v>0.0</v>
      </c>
      <c r="BQ124" s="7">
        <v>0.0</v>
      </c>
      <c r="BR124" s="7">
        <v>0.0</v>
      </c>
      <c r="BS124" s="9">
        <f t="shared" si="15"/>
        <v>252</v>
      </c>
      <c r="BT124" s="14">
        <v>-1.9248</v>
      </c>
      <c r="BW124" s="15" t="str">
        <f t="shared" si="16"/>
        <v> </v>
      </c>
      <c r="BY124" s="7">
        <v>2.0</v>
      </c>
      <c r="BZ124" s="7">
        <v>0.0</v>
      </c>
      <c r="CA124" s="7">
        <v>4.0</v>
      </c>
      <c r="CB124" s="7">
        <v>0.0</v>
      </c>
      <c r="CC124" s="7">
        <v>0.0</v>
      </c>
      <c r="CD124" s="7">
        <v>1.0</v>
      </c>
      <c r="CE124" s="7">
        <v>0.0</v>
      </c>
      <c r="CF124" s="7">
        <v>0.0</v>
      </c>
      <c r="CG124" s="7">
        <v>2.0</v>
      </c>
      <c r="CH124" s="7">
        <v>0.0</v>
      </c>
      <c r="CI124" s="7">
        <v>5.0</v>
      </c>
      <c r="CJ124" s="7">
        <v>0.0</v>
      </c>
      <c r="CK124" s="7">
        <v>0.0</v>
      </c>
      <c r="CL124" s="15">
        <f t="shared" si="17"/>
        <v>0</v>
      </c>
      <c r="CM124" s="7">
        <v>1.5</v>
      </c>
      <c r="CN124" s="7">
        <v>1.3</v>
      </c>
      <c r="CO124" s="7">
        <v>2.8</v>
      </c>
      <c r="CP124" s="16">
        <f t="shared" si="18"/>
        <v>0.035</v>
      </c>
      <c r="CQ124" s="16">
        <f t="shared" si="19"/>
        <v>0.165590656</v>
      </c>
      <c r="CR124" s="17">
        <v>5.0</v>
      </c>
      <c r="CS124" s="14">
        <v>19.6</v>
      </c>
      <c r="CT124" s="14">
        <v>26.8</v>
      </c>
      <c r="CU124" s="14">
        <v>-1.5</v>
      </c>
      <c r="CV124" s="14">
        <v>3.3</v>
      </c>
      <c r="CW124" s="14">
        <v>4.7</v>
      </c>
      <c r="CX124" s="14">
        <v>0.0</v>
      </c>
      <c r="CY124" s="14">
        <v>8.0</v>
      </c>
      <c r="CZ124" s="18">
        <f t="shared" si="20"/>
        <v>0.1</v>
      </c>
      <c r="DA124" s="18">
        <f t="shared" si="21"/>
        <v>0.4731161599</v>
      </c>
      <c r="DB124" s="14">
        <v>26.0714</v>
      </c>
      <c r="DC124" s="7">
        <v>0.0</v>
      </c>
      <c r="DD124" s="7">
        <v>2.0</v>
      </c>
      <c r="DE124" s="7">
        <v>6.0</v>
      </c>
      <c r="DF124" s="7">
        <v>26.0</v>
      </c>
      <c r="DG124" s="7">
        <v>5.0</v>
      </c>
      <c r="DH124" s="7">
        <v>1.0</v>
      </c>
      <c r="DI124" s="7">
        <v>5.0</v>
      </c>
      <c r="DJ124" s="7">
        <v>9.0</v>
      </c>
      <c r="DK124" s="7">
        <v>6.0</v>
      </c>
      <c r="DL124" s="7">
        <v>5.0</v>
      </c>
      <c r="DM124" s="7">
        <v>53.0</v>
      </c>
      <c r="DN124" s="9">
        <v>1.0</v>
      </c>
      <c r="DO124" s="9">
        <v>2.0</v>
      </c>
      <c r="DP124" s="9">
        <v>3.0</v>
      </c>
      <c r="DQ124" s="8">
        <v>186.0</v>
      </c>
      <c r="DR124" s="8">
        <v>1.0</v>
      </c>
      <c r="DS124" s="8" t="s">
        <v>429</v>
      </c>
      <c r="DT124" s="19">
        <v>1.2</v>
      </c>
      <c r="DU124" s="8">
        <v>1.0</v>
      </c>
      <c r="DV124" s="8">
        <v>1.0</v>
      </c>
      <c r="DW124" s="8">
        <v>12.0</v>
      </c>
      <c r="DX124" s="8">
        <v>0.0</v>
      </c>
      <c r="DY124" s="14">
        <f t="shared" si="22"/>
        <v>7.042553191</v>
      </c>
    </row>
    <row r="125" ht="12.75" customHeight="1">
      <c r="A125" s="7">
        <v>49.0</v>
      </c>
      <c r="B125" s="7" t="s">
        <v>849</v>
      </c>
      <c r="C125" s="7" t="s">
        <v>850</v>
      </c>
      <c r="E125" s="7" t="s">
        <v>189</v>
      </c>
      <c r="F125" s="7" t="s">
        <v>189</v>
      </c>
      <c r="G125" s="7">
        <v>73.0</v>
      </c>
      <c r="H125" s="7">
        <v>205.0</v>
      </c>
      <c r="I125" s="7" t="s">
        <v>133</v>
      </c>
      <c r="J125" s="7">
        <v>2011.0</v>
      </c>
      <c r="K125" s="7">
        <v>5.0</v>
      </c>
      <c r="L125" s="7">
        <v>126.0</v>
      </c>
      <c r="M125" s="8" t="s">
        <v>146</v>
      </c>
      <c r="N125" s="8">
        <f t="shared" si="1"/>
        <v>23</v>
      </c>
      <c r="O125" s="7" t="s">
        <v>851</v>
      </c>
      <c r="P125" s="7" t="s">
        <v>852</v>
      </c>
      <c r="Q125" s="8" t="s">
        <v>542</v>
      </c>
      <c r="R125" s="7" t="s">
        <v>542</v>
      </c>
      <c r="S125" s="9" t="s">
        <v>174</v>
      </c>
      <c r="T125" s="9">
        <v>16.0</v>
      </c>
      <c r="U125" s="9" t="s">
        <v>138</v>
      </c>
      <c r="V125" s="9" t="s">
        <v>138</v>
      </c>
      <c r="W125" s="7">
        <v>16.0</v>
      </c>
      <c r="X125" s="7">
        <v>0.0</v>
      </c>
      <c r="Y125" s="7">
        <v>2.0</v>
      </c>
      <c r="Z125" s="7">
        <v>0.0</v>
      </c>
      <c r="AA125" s="7">
        <v>2.0</v>
      </c>
      <c r="AB125" s="7">
        <v>-6.0</v>
      </c>
      <c r="AC125" s="7">
        <v>15.0</v>
      </c>
      <c r="AD125" s="7">
        <v>6.0</v>
      </c>
      <c r="AE125" s="7">
        <v>14.0</v>
      </c>
      <c r="AF125" s="10">
        <f t="shared" si="2"/>
        <v>0</v>
      </c>
      <c r="AG125" s="10">
        <f t="shared" si="3"/>
        <v>0</v>
      </c>
      <c r="AH125" s="7">
        <v>18518.0</v>
      </c>
      <c r="AI125" s="11">
        <f t="shared" si="4"/>
        <v>19.28958333</v>
      </c>
      <c r="AJ125" s="7">
        <v>364.0</v>
      </c>
      <c r="AK125" s="11">
        <f t="shared" si="5"/>
        <v>22.75</v>
      </c>
      <c r="AL125" s="11">
        <f t="shared" si="6"/>
        <v>50.87362637</v>
      </c>
      <c r="AM125" s="12">
        <v>0.0</v>
      </c>
      <c r="AN125" s="11">
        <f t="shared" si="7"/>
        <v>0</v>
      </c>
      <c r="AO125" s="10" t="s">
        <v>151</v>
      </c>
      <c r="AP125" s="10" t="s">
        <v>176</v>
      </c>
      <c r="AQ125" s="10" t="s">
        <v>176</v>
      </c>
      <c r="AR125" s="7">
        <v>0.0</v>
      </c>
      <c r="AS125" s="7">
        <v>0.0</v>
      </c>
      <c r="AT125" s="13">
        <f t="shared" si="8"/>
        <v>0</v>
      </c>
      <c r="AU125" s="8"/>
      <c r="AV125" s="8"/>
      <c r="AW125" s="8"/>
      <c r="AX125" s="8">
        <v>0.0</v>
      </c>
      <c r="AY125" s="8"/>
      <c r="AZ125" s="8">
        <v>0.0</v>
      </c>
      <c r="BA125" s="7">
        <v>25.0</v>
      </c>
      <c r="BB125" s="7">
        <v>33.0</v>
      </c>
      <c r="BC125" s="7">
        <v>30.0</v>
      </c>
      <c r="BD125" s="7">
        <v>6.0</v>
      </c>
      <c r="BE125" s="7">
        <v>14.0</v>
      </c>
      <c r="BF125" s="7">
        <v>9.0</v>
      </c>
      <c r="BG125" s="14">
        <f t="shared" si="9"/>
        <v>4.860136084</v>
      </c>
      <c r="BH125" s="11">
        <f t="shared" si="10"/>
        <v>6.415379631</v>
      </c>
      <c r="BI125" s="11">
        <f t="shared" si="11"/>
        <v>5.832163301</v>
      </c>
      <c r="BJ125" s="11">
        <f t="shared" si="12"/>
        <v>1.16643266</v>
      </c>
      <c r="BK125" s="11">
        <f t="shared" si="13"/>
        <v>2.721676207</v>
      </c>
      <c r="BL125" s="11">
        <f t="shared" si="14"/>
        <v>1.74964899</v>
      </c>
      <c r="BM125" s="7">
        <v>2.0</v>
      </c>
      <c r="BN125" s="7">
        <v>1.0</v>
      </c>
      <c r="BO125" s="7">
        <v>0.0</v>
      </c>
      <c r="BP125" s="7">
        <v>0.0</v>
      </c>
      <c r="BQ125" s="7">
        <v>0.0</v>
      </c>
      <c r="BR125" s="7">
        <v>0.0</v>
      </c>
      <c r="BS125" s="9">
        <f t="shared" si="15"/>
        <v>65</v>
      </c>
      <c r="BT125" s="14">
        <v>0.26380000000000003</v>
      </c>
      <c r="BW125" s="15" t="str">
        <f t="shared" si="16"/>
        <v> </v>
      </c>
      <c r="BY125" s="7">
        <v>0.0</v>
      </c>
      <c r="BZ125" s="7">
        <v>0.0</v>
      </c>
      <c r="CA125" s="7">
        <v>0.0</v>
      </c>
      <c r="CB125" s="7">
        <v>0.0</v>
      </c>
      <c r="CC125" s="7">
        <v>0.0</v>
      </c>
      <c r="CD125" s="7">
        <v>0.0</v>
      </c>
      <c r="CE125" s="7">
        <v>0.0</v>
      </c>
      <c r="CF125" s="7">
        <v>0.0</v>
      </c>
      <c r="CG125" s="7">
        <v>0.0</v>
      </c>
      <c r="CH125" s="7">
        <v>0.0</v>
      </c>
      <c r="CI125" s="7">
        <v>0.0</v>
      </c>
      <c r="CJ125" s="7">
        <v>0.0</v>
      </c>
      <c r="CK125" s="7">
        <v>0.0</v>
      </c>
      <c r="CL125" s="15">
        <f t="shared" si="17"/>
        <v>0</v>
      </c>
      <c r="CM125" s="7">
        <v>-0.2</v>
      </c>
      <c r="CN125" s="7">
        <v>-0.1</v>
      </c>
      <c r="CO125" s="7">
        <v>-0.2</v>
      </c>
      <c r="CP125" s="16">
        <f t="shared" si="18"/>
        <v>-0.0125</v>
      </c>
      <c r="CQ125" s="16">
        <f t="shared" si="19"/>
        <v>-0.03888108867</v>
      </c>
      <c r="CR125" s="17">
        <v>6.0</v>
      </c>
      <c r="CS125" s="14">
        <v>4.5</v>
      </c>
      <c r="CT125" s="14">
        <v>5.2</v>
      </c>
      <c r="CU125" s="14">
        <v>-6.1</v>
      </c>
      <c r="CV125" s="14">
        <v>-0.30000000000000004</v>
      </c>
      <c r="CW125" s="14">
        <v>-0.5</v>
      </c>
      <c r="CX125" s="14">
        <v>0.0</v>
      </c>
      <c r="CY125" s="14">
        <v>-0.8</v>
      </c>
      <c r="CZ125" s="18">
        <f t="shared" si="20"/>
        <v>-0.05</v>
      </c>
      <c r="DA125" s="18">
        <f t="shared" si="21"/>
        <v>-0.1555243547</v>
      </c>
      <c r="DB125" s="14">
        <v>58.4</v>
      </c>
      <c r="DC125" s="7">
        <v>0.0</v>
      </c>
      <c r="DD125" s="7">
        <v>0.0</v>
      </c>
      <c r="DE125" s="7">
        <v>0.0</v>
      </c>
      <c r="DF125" s="7">
        <v>6.0</v>
      </c>
      <c r="DG125" s="7">
        <v>0.0</v>
      </c>
      <c r="DH125" s="7">
        <v>0.0</v>
      </c>
      <c r="DI125" s="7">
        <v>4.0</v>
      </c>
      <c r="DJ125" s="7">
        <v>3.0</v>
      </c>
      <c r="DK125" s="7">
        <v>0.0</v>
      </c>
      <c r="DL125" s="7">
        <v>0.0</v>
      </c>
      <c r="DM125" s="7">
        <v>8.0</v>
      </c>
      <c r="DN125" s="9">
        <v>0.0</v>
      </c>
      <c r="DO125" s="9">
        <v>0.0</v>
      </c>
      <c r="DP125" s="9">
        <v>0.0</v>
      </c>
      <c r="DQ125" s="8">
        <v>40.0</v>
      </c>
      <c r="DR125" s="8">
        <v>0.0</v>
      </c>
      <c r="DS125" s="8"/>
      <c r="DT125" s="19">
        <v>0.6000000000000001</v>
      </c>
      <c r="DU125" s="8">
        <v>0.6000000000000001</v>
      </c>
      <c r="DV125" s="8">
        <v>0.129</v>
      </c>
      <c r="DW125" s="8">
        <v>0.0</v>
      </c>
      <c r="DX125" s="8">
        <v>0.0</v>
      </c>
      <c r="DY125" s="14">
        <f t="shared" si="22"/>
        <v>-0.8228094258</v>
      </c>
    </row>
    <row r="126" ht="12.75" customHeight="1">
      <c r="A126" s="7">
        <v>23.0</v>
      </c>
      <c r="B126" s="7" t="s">
        <v>853</v>
      </c>
      <c r="C126" s="7" t="s">
        <v>353</v>
      </c>
      <c r="D126" s="7" t="s">
        <v>162</v>
      </c>
      <c r="E126" s="7" t="s">
        <v>163</v>
      </c>
      <c r="F126" s="7" t="s">
        <v>163</v>
      </c>
      <c r="G126" s="7">
        <v>72.0</v>
      </c>
      <c r="H126" s="7">
        <v>207.0</v>
      </c>
      <c r="I126" s="7" t="s">
        <v>145</v>
      </c>
      <c r="M126" s="8"/>
      <c r="N126" s="8">
        <f t="shared" si="1"/>
        <v>31</v>
      </c>
      <c r="O126" s="7" t="s">
        <v>272</v>
      </c>
      <c r="P126" s="7" t="s">
        <v>854</v>
      </c>
      <c r="Q126" s="8" t="s">
        <v>182</v>
      </c>
      <c r="R126" s="7" t="s">
        <v>182</v>
      </c>
      <c r="S126" s="9" t="s">
        <v>247</v>
      </c>
      <c r="T126" s="9">
        <v>23.0</v>
      </c>
      <c r="U126" s="9" t="s">
        <v>138</v>
      </c>
      <c r="V126" s="9" t="s">
        <v>138</v>
      </c>
      <c r="W126" s="7">
        <v>23.0</v>
      </c>
      <c r="X126" s="7">
        <v>2.0</v>
      </c>
      <c r="Y126" s="7">
        <v>2.0</v>
      </c>
      <c r="Z126" s="7">
        <v>1.0</v>
      </c>
      <c r="AA126" s="7">
        <v>4.0</v>
      </c>
      <c r="AB126" s="7">
        <v>-8.0</v>
      </c>
      <c r="AC126" s="7">
        <v>24.0</v>
      </c>
      <c r="AD126" s="7">
        <v>4.0</v>
      </c>
      <c r="AE126" s="7">
        <v>5.0</v>
      </c>
      <c r="AF126" s="10">
        <f t="shared" si="2"/>
        <v>0.08333333333</v>
      </c>
      <c r="AG126" s="10">
        <f t="shared" si="3"/>
        <v>0.06060606061</v>
      </c>
      <c r="AH126" s="7">
        <v>12720.0</v>
      </c>
      <c r="AI126" s="11">
        <f t="shared" si="4"/>
        <v>9.217391304</v>
      </c>
      <c r="AJ126" s="7">
        <v>302.0</v>
      </c>
      <c r="AK126" s="11">
        <f t="shared" si="5"/>
        <v>13.13043478</v>
      </c>
      <c r="AL126" s="11">
        <f t="shared" si="6"/>
        <v>42.1192053</v>
      </c>
      <c r="AM126" s="12">
        <v>19.0</v>
      </c>
      <c r="AN126" s="11">
        <f t="shared" si="7"/>
        <v>5.377358491</v>
      </c>
      <c r="AO126" s="10" t="s">
        <v>216</v>
      </c>
      <c r="AP126" s="10" t="s">
        <v>216</v>
      </c>
      <c r="AQ126" s="10" t="s">
        <v>152</v>
      </c>
      <c r="AR126" s="7">
        <v>2.0</v>
      </c>
      <c r="AS126" s="7">
        <v>10.0</v>
      </c>
      <c r="AT126" s="13">
        <f t="shared" si="8"/>
        <v>0.1666666667</v>
      </c>
      <c r="AU126" s="8"/>
      <c r="AV126" s="8"/>
      <c r="AW126" s="8">
        <v>9.0</v>
      </c>
      <c r="AX126" s="8">
        <v>0.0</v>
      </c>
      <c r="AY126" s="8">
        <v>3.0</v>
      </c>
      <c r="AZ126" s="8">
        <v>2.0</v>
      </c>
      <c r="BA126" s="7">
        <v>23.0</v>
      </c>
      <c r="BB126" s="7">
        <v>45.0</v>
      </c>
      <c r="BC126" s="7">
        <v>6.0</v>
      </c>
      <c r="BD126" s="7">
        <v>4.0</v>
      </c>
      <c r="BE126" s="7">
        <v>2.0</v>
      </c>
      <c r="BF126" s="7">
        <v>5.0</v>
      </c>
      <c r="BG126" s="14">
        <f t="shared" si="9"/>
        <v>6.509433962</v>
      </c>
      <c r="BH126" s="11">
        <f t="shared" si="10"/>
        <v>12.73584906</v>
      </c>
      <c r="BI126" s="11">
        <f t="shared" si="11"/>
        <v>1.698113208</v>
      </c>
      <c r="BJ126" s="11">
        <f t="shared" si="12"/>
        <v>1.132075472</v>
      </c>
      <c r="BK126" s="11">
        <f t="shared" si="13"/>
        <v>0.5660377358</v>
      </c>
      <c r="BL126" s="11">
        <f t="shared" si="14"/>
        <v>1.41509434</v>
      </c>
      <c r="BM126" s="7">
        <v>23.0</v>
      </c>
      <c r="BN126" s="7">
        <v>4.0</v>
      </c>
      <c r="BO126" s="7">
        <v>1.0</v>
      </c>
      <c r="BP126" s="7">
        <v>1.0</v>
      </c>
      <c r="BQ126" s="7">
        <v>0.0</v>
      </c>
      <c r="BR126" s="7">
        <v>0.0</v>
      </c>
      <c r="BS126" s="9">
        <f t="shared" si="15"/>
        <v>75</v>
      </c>
      <c r="BT126" s="14">
        <v>2.644</v>
      </c>
      <c r="BW126" s="15" t="str">
        <f t="shared" si="16"/>
        <v> </v>
      </c>
      <c r="BY126" s="7">
        <v>0.0</v>
      </c>
      <c r="BZ126" s="7">
        <v>0.0</v>
      </c>
      <c r="CA126" s="7">
        <v>1.0</v>
      </c>
      <c r="CB126" s="7">
        <v>0.0</v>
      </c>
      <c r="CC126" s="7">
        <v>0.0</v>
      </c>
      <c r="CD126" s="7">
        <v>0.0</v>
      </c>
      <c r="CE126" s="7">
        <v>0.0</v>
      </c>
      <c r="CF126" s="7">
        <v>1.0</v>
      </c>
      <c r="CG126" s="7">
        <v>0.0</v>
      </c>
      <c r="CH126" s="7">
        <v>0.0</v>
      </c>
      <c r="CI126" s="7">
        <v>1.0</v>
      </c>
      <c r="CJ126" s="7">
        <v>0.0</v>
      </c>
      <c r="CK126" s="7">
        <v>0.0</v>
      </c>
      <c r="CL126" s="15">
        <f t="shared" si="17"/>
        <v>0</v>
      </c>
      <c r="CM126" s="7">
        <v>0.1</v>
      </c>
      <c r="CN126" s="7">
        <v>-0.1</v>
      </c>
      <c r="CO126" s="7">
        <v>0.0</v>
      </c>
      <c r="CP126" s="16">
        <f t="shared" si="18"/>
        <v>0</v>
      </c>
      <c r="CQ126" s="16">
        <f t="shared" si="19"/>
        <v>0</v>
      </c>
      <c r="CR126" s="17">
        <v>2.0</v>
      </c>
      <c r="CS126" s="14">
        <v>4.2</v>
      </c>
      <c r="CT126" s="14">
        <v>4.1</v>
      </c>
      <c r="CU126" s="14">
        <v>-7.2</v>
      </c>
      <c r="CV126" s="14">
        <v>-0.1</v>
      </c>
      <c r="CW126" s="14">
        <v>-0.4</v>
      </c>
      <c r="CX126" s="14">
        <v>0.0</v>
      </c>
      <c r="CY126" s="14">
        <v>-0.5</v>
      </c>
      <c r="CZ126" s="18">
        <f t="shared" si="20"/>
        <v>-0.02173913043</v>
      </c>
      <c r="DA126" s="18">
        <f t="shared" si="21"/>
        <v>-0.141509434</v>
      </c>
      <c r="DB126" s="14">
        <v>19.1667</v>
      </c>
      <c r="DC126" s="7">
        <v>0.0</v>
      </c>
      <c r="DD126" s="7">
        <v>0.0</v>
      </c>
      <c r="DE126" s="7">
        <v>0.0</v>
      </c>
      <c r="DF126" s="7">
        <v>4.0</v>
      </c>
      <c r="DG126" s="7">
        <v>4.0</v>
      </c>
      <c r="DH126" s="7">
        <v>0.0</v>
      </c>
      <c r="DI126" s="7">
        <v>1.0</v>
      </c>
      <c r="DJ126" s="7">
        <v>10.0</v>
      </c>
      <c r="DK126" s="7">
        <v>3.0</v>
      </c>
      <c r="DL126" s="7">
        <v>1.0</v>
      </c>
      <c r="DM126" s="7">
        <v>5.0</v>
      </c>
      <c r="DN126" s="9">
        <v>0.0</v>
      </c>
      <c r="DO126" s="9">
        <v>0.0</v>
      </c>
      <c r="DP126" s="9">
        <v>0.0</v>
      </c>
      <c r="DQ126" s="8">
        <v>186.0</v>
      </c>
      <c r="DR126" s="8">
        <v>55.0</v>
      </c>
      <c r="DS126" s="8" t="s">
        <v>855</v>
      </c>
      <c r="DT126" s="19">
        <v>5.5</v>
      </c>
      <c r="DU126" s="8">
        <v>5.25</v>
      </c>
      <c r="DV126" s="8">
        <v>5.25</v>
      </c>
      <c r="DW126" s="8">
        <v>3521.0</v>
      </c>
      <c r="DX126" s="8">
        <v>0.0</v>
      </c>
      <c r="DY126" s="14">
        <f t="shared" si="22"/>
        <v>-10.5</v>
      </c>
    </row>
    <row r="127" ht="12.75" customHeight="1">
      <c r="A127" s="7">
        <v>27.0</v>
      </c>
      <c r="B127" s="7" t="s">
        <v>856</v>
      </c>
      <c r="C127" s="7" t="s">
        <v>857</v>
      </c>
      <c r="D127" s="7" t="s">
        <v>311</v>
      </c>
      <c r="E127" s="7" t="s">
        <v>132</v>
      </c>
      <c r="F127" s="7" t="s">
        <v>132</v>
      </c>
      <c r="G127" s="7">
        <v>72.0</v>
      </c>
      <c r="H127" s="7">
        <v>190.0</v>
      </c>
      <c r="I127" s="7" t="s">
        <v>145</v>
      </c>
      <c r="J127" s="7">
        <v>2011.0</v>
      </c>
      <c r="K127" s="7">
        <v>2.0</v>
      </c>
      <c r="L127" s="7">
        <v>36.0</v>
      </c>
      <c r="M127" s="8" t="s">
        <v>146</v>
      </c>
      <c r="N127" s="8">
        <f t="shared" si="1"/>
        <v>23</v>
      </c>
      <c r="O127" s="7" t="s">
        <v>858</v>
      </c>
      <c r="P127" s="7" t="s">
        <v>859</v>
      </c>
      <c r="Q127" s="8" t="s">
        <v>860</v>
      </c>
      <c r="R127" s="7" t="s">
        <v>861</v>
      </c>
      <c r="S127" s="9" t="s">
        <v>174</v>
      </c>
      <c r="T127" s="9">
        <v>9.0</v>
      </c>
      <c r="U127" s="9">
        <v>20.0</v>
      </c>
      <c r="V127" s="9" t="s">
        <v>138</v>
      </c>
      <c r="W127" s="7">
        <v>29.0</v>
      </c>
      <c r="X127" s="7">
        <v>1.0</v>
      </c>
      <c r="Y127" s="7">
        <v>6.0</v>
      </c>
      <c r="Z127" s="7">
        <v>1.0</v>
      </c>
      <c r="AA127" s="7">
        <v>7.0</v>
      </c>
      <c r="AB127" s="7">
        <v>6.0</v>
      </c>
      <c r="AC127" s="7">
        <v>43.0</v>
      </c>
      <c r="AD127" s="7">
        <v>17.0</v>
      </c>
      <c r="AE127" s="7">
        <v>23.0</v>
      </c>
      <c r="AF127" s="10">
        <f t="shared" si="2"/>
        <v>0.02325581395</v>
      </c>
      <c r="AG127" s="10">
        <f t="shared" si="3"/>
        <v>0.01204819277</v>
      </c>
      <c r="AH127" s="7">
        <v>25745.0</v>
      </c>
      <c r="AI127" s="11">
        <f t="shared" si="4"/>
        <v>14.79597701</v>
      </c>
      <c r="AJ127" s="7">
        <v>574.0</v>
      </c>
      <c r="AK127" s="11">
        <f t="shared" si="5"/>
        <v>19.79310345</v>
      </c>
      <c r="AL127" s="11">
        <f t="shared" si="6"/>
        <v>44.85191638</v>
      </c>
      <c r="AM127" s="12">
        <v>11.0</v>
      </c>
      <c r="AN127" s="11">
        <f t="shared" si="7"/>
        <v>1.53816275</v>
      </c>
      <c r="AO127" s="10" t="s">
        <v>862</v>
      </c>
      <c r="AP127" s="10" t="s">
        <v>176</v>
      </c>
      <c r="AQ127" s="10" t="s">
        <v>675</v>
      </c>
      <c r="AR127" s="7">
        <v>0.0</v>
      </c>
      <c r="AS127" s="7">
        <v>0.0</v>
      </c>
      <c r="AT127" s="13">
        <f t="shared" si="8"/>
        <v>0</v>
      </c>
      <c r="AU127" s="8"/>
      <c r="AV127" s="8"/>
      <c r="AW127" s="8"/>
      <c r="AX127" s="8">
        <v>0.0</v>
      </c>
      <c r="AY127" s="8"/>
      <c r="AZ127" s="8">
        <v>0.0</v>
      </c>
      <c r="BA127" s="7">
        <v>57.0</v>
      </c>
      <c r="BB127" s="7">
        <v>19.0</v>
      </c>
      <c r="BC127" s="7">
        <v>34.0</v>
      </c>
      <c r="BD127" s="7">
        <v>17.0</v>
      </c>
      <c r="BE127" s="7">
        <v>19.0</v>
      </c>
      <c r="BF127" s="7">
        <v>5.0</v>
      </c>
      <c r="BG127" s="14">
        <f t="shared" si="9"/>
        <v>7.970479705</v>
      </c>
      <c r="BH127" s="11">
        <f t="shared" si="10"/>
        <v>2.656826568</v>
      </c>
      <c r="BI127" s="11">
        <f t="shared" si="11"/>
        <v>4.754321227</v>
      </c>
      <c r="BJ127" s="11">
        <f t="shared" si="12"/>
        <v>2.377160614</v>
      </c>
      <c r="BK127" s="11">
        <f t="shared" si="13"/>
        <v>2.656826568</v>
      </c>
      <c r="BL127" s="11">
        <f t="shared" si="14"/>
        <v>0.6991648864</v>
      </c>
      <c r="BM127" s="7">
        <v>20.0</v>
      </c>
      <c r="BN127" s="7">
        <v>10.0</v>
      </c>
      <c r="BO127" s="7">
        <v>0.0</v>
      </c>
      <c r="BP127" s="7">
        <v>0.0</v>
      </c>
      <c r="BQ127" s="7">
        <v>0.0</v>
      </c>
      <c r="BR127" s="7">
        <v>0.0</v>
      </c>
      <c r="BS127" s="9">
        <f t="shared" si="15"/>
        <v>73</v>
      </c>
      <c r="BT127" s="14">
        <v>-4.0082</v>
      </c>
      <c r="BW127" s="15" t="str">
        <f t="shared" si="16"/>
        <v> </v>
      </c>
      <c r="BY127" s="7">
        <v>0.0</v>
      </c>
      <c r="BZ127" s="7">
        <v>0.0</v>
      </c>
      <c r="CA127" s="7">
        <v>0.0</v>
      </c>
      <c r="CB127" s="7">
        <v>0.0</v>
      </c>
      <c r="CC127" s="7">
        <v>0.0</v>
      </c>
      <c r="CD127" s="7">
        <v>0.0</v>
      </c>
      <c r="CE127" s="7">
        <v>0.0</v>
      </c>
      <c r="CF127" s="7">
        <v>0.0</v>
      </c>
      <c r="CG127" s="7">
        <v>0.0</v>
      </c>
      <c r="CH127" s="7">
        <v>0.0</v>
      </c>
      <c r="CI127" s="7">
        <v>1.0</v>
      </c>
      <c r="CJ127" s="7">
        <v>0.0</v>
      </c>
      <c r="CK127" s="7">
        <v>0.0</v>
      </c>
      <c r="CL127" s="15">
        <f t="shared" si="17"/>
        <v>0</v>
      </c>
      <c r="CM127" s="7">
        <v>0.4</v>
      </c>
      <c r="CN127" s="7">
        <v>1.5</v>
      </c>
      <c r="CO127" s="7">
        <v>1.8</v>
      </c>
      <c r="CP127" s="16">
        <f t="shared" si="18"/>
        <v>0.06206896552</v>
      </c>
      <c r="CQ127" s="16">
        <f t="shared" si="19"/>
        <v>0.2516993591</v>
      </c>
      <c r="CR127" s="17">
        <v>1.0</v>
      </c>
      <c r="CS127" s="14">
        <v>7.2</v>
      </c>
      <c r="CT127" s="14">
        <v>7.9</v>
      </c>
      <c r="CU127" s="14">
        <v>7.3</v>
      </c>
      <c r="CV127" s="14">
        <v>0.9</v>
      </c>
      <c r="CW127" s="14">
        <v>1.6</v>
      </c>
      <c r="CX127" s="14">
        <v>0.0</v>
      </c>
      <c r="CY127" s="14">
        <v>2.5</v>
      </c>
      <c r="CZ127" s="18">
        <f t="shared" si="20"/>
        <v>0.08620689655</v>
      </c>
      <c r="DA127" s="18">
        <f t="shared" si="21"/>
        <v>0.3495824432</v>
      </c>
      <c r="DB127" s="14">
        <v>52.1628</v>
      </c>
      <c r="DC127" s="7">
        <v>0.0</v>
      </c>
      <c r="DD127" s="7">
        <v>0.0</v>
      </c>
      <c r="DE127" s="7">
        <v>0.0</v>
      </c>
      <c r="DF127" s="7">
        <v>17.0</v>
      </c>
      <c r="DG127" s="7">
        <v>0.0</v>
      </c>
      <c r="DH127" s="7">
        <v>0.0</v>
      </c>
      <c r="DI127" s="7">
        <v>8.0</v>
      </c>
      <c r="DJ127" s="7">
        <v>9.0</v>
      </c>
      <c r="DK127" s="7">
        <v>0.0</v>
      </c>
      <c r="DL127" s="7">
        <v>0.0</v>
      </c>
      <c r="DM127" s="7">
        <v>26.0</v>
      </c>
      <c r="DN127" s="9">
        <v>0.0</v>
      </c>
      <c r="DO127" s="9">
        <v>0.0</v>
      </c>
      <c r="DP127" s="9">
        <v>1.0</v>
      </c>
      <c r="DQ127" s="8">
        <v>91.0</v>
      </c>
      <c r="DR127" s="8">
        <v>0.0</v>
      </c>
      <c r="DS127" s="8"/>
      <c r="DT127" s="19">
        <v>0.761</v>
      </c>
      <c r="DU127" s="8">
        <v>0.761</v>
      </c>
      <c r="DV127" s="8">
        <v>0.372</v>
      </c>
      <c r="DW127" s="8">
        <v>0.0</v>
      </c>
      <c r="DX127" s="8">
        <v>0.0</v>
      </c>
      <c r="DY127" s="14">
        <f t="shared" si="22"/>
        <v>2.281034088</v>
      </c>
    </row>
    <row r="128" ht="12.75" customHeight="1">
      <c r="A128" s="7">
        <v>13.0</v>
      </c>
      <c r="B128" s="7" t="s">
        <v>863</v>
      </c>
      <c r="C128" s="7" t="s">
        <v>864</v>
      </c>
      <c r="D128" s="7" t="s">
        <v>162</v>
      </c>
      <c r="E128" s="7" t="s">
        <v>163</v>
      </c>
      <c r="F128" s="7" t="s">
        <v>163</v>
      </c>
      <c r="G128" s="7">
        <v>74.0</v>
      </c>
      <c r="H128" s="7">
        <v>206.0</v>
      </c>
      <c r="I128" s="7" t="s">
        <v>133</v>
      </c>
      <c r="J128" s="7">
        <v>2009.0</v>
      </c>
      <c r="K128" s="7">
        <v>2.0</v>
      </c>
      <c r="L128" s="7">
        <v>35.0</v>
      </c>
      <c r="M128" s="8"/>
      <c r="N128" s="8">
        <f t="shared" si="1"/>
        <v>25</v>
      </c>
      <c r="O128" s="7" t="s">
        <v>354</v>
      </c>
      <c r="P128" s="7" t="s">
        <v>865</v>
      </c>
      <c r="Q128" s="8" t="s">
        <v>197</v>
      </c>
      <c r="R128" s="7" t="s">
        <v>197</v>
      </c>
      <c r="S128" s="9" t="s">
        <v>159</v>
      </c>
      <c r="T128" s="9">
        <v>56.0</v>
      </c>
      <c r="U128" s="9" t="s">
        <v>138</v>
      </c>
      <c r="V128" s="9" t="s">
        <v>138</v>
      </c>
      <c r="W128" s="7">
        <v>56.0</v>
      </c>
      <c r="X128" s="7">
        <v>3.0</v>
      </c>
      <c r="Y128" s="7">
        <v>6.0</v>
      </c>
      <c r="Z128" s="7">
        <v>3.0</v>
      </c>
      <c r="AA128" s="7">
        <v>9.0</v>
      </c>
      <c r="AB128" s="7">
        <v>-1.0</v>
      </c>
      <c r="AC128" s="7">
        <v>68.0</v>
      </c>
      <c r="AD128" s="7">
        <v>25.0</v>
      </c>
      <c r="AE128" s="7">
        <v>24.0</v>
      </c>
      <c r="AF128" s="10">
        <f t="shared" si="2"/>
        <v>0.04411764706</v>
      </c>
      <c r="AG128" s="10">
        <f t="shared" si="3"/>
        <v>0.02564102564</v>
      </c>
      <c r="AH128" s="7">
        <v>31415.0</v>
      </c>
      <c r="AI128" s="11">
        <f t="shared" si="4"/>
        <v>9.349702381</v>
      </c>
      <c r="AJ128" s="7">
        <v>760.0</v>
      </c>
      <c r="AK128" s="11">
        <f t="shared" si="5"/>
        <v>13.57142857</v>
      </c>
      <c r="AL128" s="11">
        <f t="shared" si="6"/>
        <v>41.33552632</v>
      </c>
      <c r="AM128" s="12">
        <v>53.0</v>
      </c>
      <c r="AN128" s="11">
        <f t="shared" si="7"/>
        <v>6.073531752</v>
      </c>
      <c r="AO128" s="10" t="s">
        <v>184</v>
      </c>
      <c r="AP128" s="10" t="s">
        <v>192</v>
      </c>
      <c r="AQ128" s="10" t="s">
        <v>185</v>
      </c>
      <c r="AR128" s="7">
        <v>3.0</v>
      </c>
      <c r="AS128" s="7">
        <v>4.0</v>
      </c>
      <c r="AT128" s="13">
        <f t="shared" si="8"/>
        <v>0.4285714286</v>
      </c>
      <c r="AU128" s="8"/>
      <c r="AV128" s="8"/>
      <c r="AW128" s="8">
        <v>6.0</v>
      </c>
      <c r="AX128" s="8">
        <v>3.0</v>
      </c>
      <c r="AY128" s="8">
        <v>1.0</v>
      </c>
      <c r="AZ128" s="8">
        <v>0.0</v>
      </c>
      <c r="BA128" s="7">
        <v>105.0</v>
      </c>
      <c r="BB128" s="7">
        <v>111.0</v>
      </c>
      <c r="BC128" s="7">
        <v>11.0</v>
      </c>
      <c r="BD128" s="7">
        <v>25.0</v>
      </c>
      <c r="BE128" s="7">
        <v>6.0</v>
      </c>
      <c r="BF128" s="7">
        <v>5.0</v>
      </c>
      <c r="BG128" s="14">
        <f t="shared" si="9"/>
        <v>12.03246857</v>
      </c>
      <c r="BH128" s="11">
        <f t="shared" si="10"/>
        <v>12.7200382</v>
      </c>
      <c r="BI128" s="11">
        <f t="shared" si="11"/>
        <v>1.260544326</v>
      </c>
      <c r="BJ128" s="11">
        <f t="shared" si="12"/>
        <v>2.864873468</v>
      </c>
      <c r="BK128" s="11">
        <f t="shared" si="13"/>
        <v>0.6875696323</v>
      </c>
      <c r="BL128" s="11">
        <f t="shared" si="14"/>
        <v>0.5729746936</v>
      </c>
      <c r="BM128" s="7">
        <v>55.0</v>
      </c>
      <c r="BN128" s="7">
        <v>10.0</v>
      </c>
      <c r="BO128" s="7">
        <v>7.0</v>
      </c>
      <c r="BP128" s="7">
        <v>0.0</v>
      </c>
      <c r="BQ128" s="7">
        <v>0.0</v>
      </c>
      <c r="BR128" s="7">
        <v>0.0</v>
      </c>
      <c r="BS128" s="9">
        <f t="shared" si="15"/>
        <v>184</v>
      </c>
      <c r="BT128" s="14">
        <v>-2.9519</v>
      </c>
      <c r="BW128" s="15" t="str">
        <f t="shared" si="16"/>
        <v> </v>
      </c>
      <c r="BY128" s="7">
        <v>0.0</v>
      </c>
      <c r="BZ128" s="7">
        <v>0.0</v>
      </c>
      <c r="CA128" s="7">
        <v>0.0</v>
      </c>
      <c r="CB128" s="7">
        <v>0.0</v>
      </c>
      <c r="CC128" s="7">
        <v>0.0</v>
      </c>
      <c r="CD128" s="7">
        <v>1.0</v>
      </c>
      <c r="CE128" s="7">
        <v>0.0</v>
      </c>
      <c r="CF128" s="7">
        <v>0.0</v>
      </c>
      <c r="CG128" s="7">
        <v>0.0</v>
      </c>
      <c r="CH128" s="7">
        <v>0.0</v>
      </c>
      <c r="CI128" s="7">
        <v>2.0</v>
      </c>
      <c r="CJ128" s="7">
        <v>0.0</v>
      </c>
      <c r="CK128" s="7">
        <v>0.0</v>
      </c>
      <c r="CL128" s="15">
        <f t="shared" si="17"/>
        <v>0</v>
      </c>
      <c r="CM128" s="7">
        <v>-0.1</v>
      </c>
      <c r="CN128" s="7">
        <v>0.5</v>
      </c>
      <c r="CO128" s="7">
        <v>0.4</v>
      </c>
      <c r="CP128" s="16">
        <f t="shared" si="18"/>
        <v>0.007142857143</v>
      </c>
      <c r="CQ128" s="16">
        <f t="shared" si="19"/>
        <v>0.04583797549</v>
      </c>
      <c r="CR128" s="17">
        <v>1.0</v>
      </c>
      <c r="CS128" s="14">
        <v>9.6</v>
      </c>
      <c r="CT128" s="14">
        <v>9.0</v>
      </c>
      <c r="CU128" s="14">
        <v>-4.3</v>
      </c>
      <c r="CV128" s="14">
        <v>-0.7</v>
      </c>
      <c r="CW128" s="14">
        <v>0.8</v>
      </c>
      <c r="CX128" s="14">
        <v>0.0</v>
      </c>
      <c r="CY128" s="14">
        <v>0.1</v>
      </c>
      <c r="CZ128" s="18">
        <f t="shared" si="20"/>
        <v>0.001785714286</v>
      </c>
      <c r="DA128" s="18">
        <f t="shared" si="21"/>
        <v>0.01145949387</v>
      </c>
      <c r="DB128" s="14">
        <v>33.7941</v>
      </c>
      <c r="DC128" s="7">
        <v>0.0</v>
      </c>
      <c r="DD128" s="7">
        <v>0.0</v>
      </c>
      <c r="DE128" s="7">
        <v>2.0</v>
      </c>
      <c r="DF128" s="7">
        <v>23.0</v>
      </c>
      <c r="DG128" s="7">
        <v>7.0</v>
      </c>
      <c r="DH128" s="7">
        <v>1.0</v>
      </c>
      <c r="DI128" s="7">
        <v>5.0</v>
      </c>
      <c r="DJ128" s="7">
        <v>11.0</v>
      </c>
      <c r="DK128" s="7">
        <v>5.0</v>
      </c>
      <c r="DL128" s="7">
        <v>1.0</v>
      </c>
      <c r="DM128" s="7">
        <v>38.0</v>
      </c>
      <c r="DN128" s="9">
        <v>0.0</v>
      </c>
      <c r="DO128" s="9">
        <v>0.0</v>
      </c>
      <c r="DP128" s="9">
        <v>0.0</v>
      </c>
      <c r="DQ128" s="8">
        <v>186.0</v>
      </c>
      <c r="DR128" s="8">
        <v>24.0</v>
      </c>
      <c r="DS128" s="8" t="s">
        <v>210</v>
      </c>
      <c r="DT128" s="19">
        <v>1.35</v>
      </c>
      <c r="DU128" s="8">
        <v>1.6</v>
      </c>
      <c r="DV128" s="8">
        <v>1.6</v>
      </c>
      <c r="DW128" s="8">
        <v>468.0</v>
      </c>
      <c r="DX128" s="8">
        <v>0.0</v>
      </c>
      <c r="DY128" s="14">
        <f t="shared" si="22"/>
        <v>-2.134042553</v>
      </c>
    </row>
    <row r="129" ht="12.75" customHeight="1">
      <c r="A129" s="7">
        <v>25.0</v>
      </c>
      <c r="B129" s="7" t="s">
        <v>866</v>
      </c>
      <c r="C129" s="7" t="s">
        <v>353</v>
      </c>
      <c r="D129" s="7" t="s">
        <v>162</v>
      </c>
      <c r="E129" s="7" t="s">
        <v>163</v>
      </c>
      <c r="F129" s="7" t="s">
        <v>163</v>
      </c>
      <c r="G129" s="7">
        <v>70.0</v>
      </c>
      <c r="H129" s="7">
        <v>207.0</v>
      </c>
      <c r="I129" s="7" t="s">
        <v>133</v>
      </c>
      <c r="J129" s="7">
        <v>2005.0</v>
      </c>
      <c r="K129" s="7">
        <v>3.0</v>
      </c>
      <c r="L129" s="7">
        <v>71.0</v>
      </c>
      <c r="M129" s="8"/>
      <c r="N129" s="8">
        <f t="shared" si="1"/>
        <v>28</v>
      </c>
      <c r="O129" s="7" t="s">
        <v>867</v>
      </c>
      <c r="P129" s="7" t="s">
        <v>868</v>
      </c>
      <c r="Q129" s="8" t="s">
        <v>237</v>
      </c>
      <c r="R129" s="7" t="s">
        <v>237</v>
      </c>
      <c r="S129" s="9" t="s">
        <v>159</v>
      </c>
      <c r="T129" s="9">
        <v>18.0</v>
      </c>
      <c r="U129" s="9" t="s">
        <v>138</v>
      </c>
      <c r="V129" s="9" t="s">
        <v>138</v>
      </c>
      <c r="W129" s="7">
        <v>19.0</v>
      </c>
      <c r="X129" s="7">
        <v>0.0</v>
      </c>
      <c r="Y129" s="7">
        <v>4.0</v>
      </c>
      <c r="Z129" s="7">
        <v>4.0</v>
      </c>
      <c r="AA129" s="7">
        <v>4.0</v>
      </c>
      <c r="AB129" s="7">
        <v>1.0</v>
      </c>
      <c r="AC129" s="7">
        <v>10.0</v>
      </c>
      <c r="AD129" s="7">
        <v>2.0</v>
      </c>
      <c r="AE129" s="7">
        <v>5.0</v>
      </c>
      <c r="AF129" s="10">
        <f t="shared" si="2"/>
        <v>0</v>
      </c>
      <c r="AG129" s="10">
        <f t="shared" si="3"/>
        <v>0</v>
      </c>
      <c r="AH129" s="7">
        <v>9227.0</v>
      </c>
      <c r="AI129" s="11">
        <f t="shared" si="4"/>
        <v>8.093859649</v>
      </c>
      <c r="AJ129" s="7">
        <v>256.0</v>
      </c>
      <c r="AK129" s="11">
        <f t="shared" si="5"/>
        <v>13.47368421</v>
      </c>
      <c r="AL129" s="11">
        <f t="shared" si="6"/>
        <v>36.04296875</v>
      </c>
      <c r="AM129" s="12">
        <v>53.0</v>
      </c>
      <c r="AN129" s="11">
        <f t="shared" si="7"/>
        <v>20.6784437</v>
      </c>
      <c r="AO129" s="10" t="s">
        <v>151</v>
      </c>
      <c r="AP129" s="10" t="s">
        <v>186</v>
      </c>
      <c r="AQ129" s="10" t="s">
        <v>186</v>
      </c>
      <c r="AR129" s="7">
        <v>0.0</v>
      </c>
      <c r="AS129" s="7">
        <v>0.0</v>
      </c>
      <c r="AT129" s="13">
        <f t="shared" si="8"/>
        <v>0</v>
      </c>
      <c r="AU129" s="8"/>
      <c r="AV129" s="8"/>
      <c r="AW129" s="8"/>
      <c r="AX129" s="8">
        <v>0.0</v>
      </c>
      <c r="AY129" s="8"/>
      <c r="AZ129" s="8">
        <v>0.0</v>
      </c>
      <c r="BA129" s="7">
        <v>26.0</v>
      </c>
      <c r="BB129" s="7">
        <v>58.0</v>
      </c>
      <c r="BC129" s="7">
        <v>5.0</v>
      </c>
      <c r="BD129" s="7">
        <v>2.0</v>
      </c>
      <c r="BE129" s="7">
        <v>1.0</v>
      </c>
      <c r="BF129" s="7">
        <v>2.0</v>
      </c>
      <c r="BG129" s="14">
        <f t="shared" si="9"/>
        <v>10.14414219</v>
      </c>
      <c r="BH129" s="11">
        <f t="shared" si="10"/>
        <v>22.62924027</v>
      </c>
      <c r="BI129" s="11">
        <f t="shared" si="11"/>
        <v>1.950796575</v>
      </c>
      <c r="BJ129" s="11">
        <f t="shared" si="12"/>
        <v>0.7803186301</v>
      </c>
      <c r="BK129" s="11">
        <f t="shared" si="13"/>
        <v>0.3901593151</v>
      </c>
      <c r="BL129" s="11">
        <f t="shared" si="14"/>
        <v>0.7803186301</v>
      </c>
      <c r="BM129" s="7">
        <v>22.0</v>
      </c>
      <c r="BN129" s="7">
        <v>6.0</v>
      </c>
      <c r="BO129" s="7">
        <v>2.0</v>
      </c>
      <c r="BP129" s="7">
        <v>0.0</v>
      </c>
      <c r="BQ129" s="7">
        <v>0.0</v>
      </c>
      <c r="BR129" s="7">
        <v>0.0</v>
      </c>
      <c r="BS129" s="9">
        <f t="shared" si="15"/>
        <v>87</v>
      </c>
      <c r="BT129" s="14">
        <v>2.7279</v>
      </c>
      <c r="BW129" s="15" t="str">
        <f t="shared" si="16"/>
        <v> </v>
      </c>
      <c r="BY129" s="7">
        <v>0.0</v>
      </c>
      <c r="BZ129" s="7">
        <v>0.0</v>
      </c>
      <c r="CA129" s="7">
        <v>0.0</v>
      </c>
      <c r="CB129" s="7">
        <v>0.0</v>
      </c>
      <c r="CC129" s="7">
        <v>0.0</v>
      </c>
      <c r="CD129" s="7">
        <v>0.0</v>
      </c>
      <c r="CE129" s="7">
        <v>0.0</v>
      </c>
      <c r="CF129" s="7">
        <v>0.0</v>
      </c>
      <c r="CG129" s="7">
        <v>0.0</v>
      </c>
      <c r="CH129" s="7">
        <v>0.0</v>
      </c>
      <c r="CI129" s="7">
        <v>0.0</v>
      </c>
      <c r="CJ129" s="7">
        <v>0.0</v>
      </c>
      <c r="CK129" s="7">
        <v>0.0</v>
      </c>
      <c r="CL129" s="15">
        <f t="shared" si="17"/>
        <v>0</v>
      </c>
      <c r="CM129" s="7">
        <v>0.0</v>
      </c>
      <c r="CN129" s="7">
        <v>0.2</v>
      </c>
      <c r="CO129" s="7">
        <v>0.2</v>
      </c>
      <c r="CP129" s="16">
        <f t="shared" si="18"/>
        <v>0.01052631579</v>
      </c>
      <c r="CQ129" s="16">
        <f t="shared" si="19"/>
        <v>0.07803186301</v>
      </c>
      <c r="CR129" s="17">
        <v>4.0</v>
      </c>
      <c r="CS129" s="14">
        <v>2.9</v>
      </c>
      <c r="CT129" s="14">
        <v>3.1</v>
      </c>
      <c r="CU129" s="14">
        <v>1.7000000000000002</v>
      </c>
      <c r="CV129" s="14">
        <v>0.1</v>
      </c>
      <c r="CW129" s="14">
        <v>0.5</v>
      </c>
      <c r="CX129" s="14">
        <v>0.0</v>
      </c>
      <c r="CY129" s="14">
        <v>0.6000000000000001</v>
      </c>
      <c r="CZ129" s="18">
        <f t="shared" si="20"/>
        <v>0.03157894737</v>
      </c>
      <c r="DA129" s="18">
        <f t="shared" si="21"/>
        <v>0.234095589</v>
      </c>
      <c r="DB129" s="14">
        <v>28.1</v>
      </c>
      <c r="DC129" s="7">
        <v>0.0</v>
      </c>
      <c r="DD129" s="7">
        <v>0.0</v>
      </c>
      <c r="DE129" s="7">
        <v>1.0</v>
      </c>
      <c r="DF129" s="7">
        <v>1.0</v>
      </c>
      <c r="DG129" s="7">
        <v>4.0</v>
      </c>
      <c r="DH129" s="7">
        <v>0.0</v>
      </c>
      <c r="DI129" s="7">
        <v>0.0</v>
      </c>
      <c r="DJ129" s="7">
        <v>1.0</v>
      </c>
      <c r="DK129" s="7">
        <v>1.0</v>
      </c>
      <c r="DL129" s="7">
        <v>0.0</v>
      </c>
      <c r="DM129" s="7">
        <v>4.0</v>
      </c>
      <c r="DN129" s="9">
        <v>0.0</v>
      </c>
      <c r="DO129" s="9">
        <v>0.0</v>
      </c>
      <c r="DP129" s="9">
        <v>0.0</v>
      </c>
      <c r="DQ129" s="8">
        <v>243.0</v>
      </c>
      <c r="DR129" s="8">
        <v>0.0</v>
      </c>
      <c r="DS129" s="8"/>
      <c r="DT129" s="19">
        <v>0.5750000000000001</v>
      </c>
      <c r="DU129" s="8">
        <v>0.5750000000000001</v>
      </c>
      <c r="DV129" s="8">
        <v>0.459</v>
      </c>
      <c r="DW129" s="8">
        <v>0.0</v>
      </c>
      <c r="DX129" s="8">
        <v>0.0</v>
      </c>
      <c r="DY129" s="14">
        <f t="shared" si="22"/>
        <v>1.152230611</v>
      </c>
    </row>
    <row r="130" ht="12.75" customHeight="1">
      <c r="A130" s="7">
        <v>15.0</v>
      </c>
      <c r="B130" s="7" t="s">
        <v>869</v>
      </c>
      <c r="C130" s="7" t="s">
        <v>870</v>
      </c>
      <c r="D130" s="7" t="s">
        <v>162</v>
      </c>
      <c r="E130" s="7" t="s">
        <v>163</v>
      </c>
      <c r="F130" s="7" t="s">
        <v>163</v>
      </c>
      <c r="G130" s="7">
        <v>71.0</v>
      </c>
      <c r="H130" s="7">
        <v>218.0</v>
      </c>
      <c r="I130" s="7" t="s">
        <v>145</v>
      </c>
      <c r="J130" s="7">
        <v>2006.0</v>
      </c>
      <c r="K130" s="7">
        <v>3.0</v>
      </c>
      <c r="L130" s="7">
        <v>72.0</v>
      </c>
      <c r="M130" s="8"/>
      <c r="N130" s="8">
        <f t="shared" si="1"/>
        <v>28</v>
      </c>
      <c r="O130" s="7" t="s">
        <v>871</v>
      </c>
      <c r="P130" s="7" t="s">
        <v>872</v>
      </c>
      <c r="Q130" s="8" t="s">
        <v>305</v>
      </c>
      <c r="R130" s="7" t="s">
        <v>305</v>
      </c>
      <c r="S130" s="9" t="s">
        <v>247</v>
      </c>
      <c r="T130" s="9">
        <v>76.0</v>
      </c>
      <c r="U130" s="9" t="s">
        <v>138</v>
      </c>
      <c r="V130" s="9" t="s">
        <v>138</v>
      </c>
      <c r="W130" s="7">
        <v>77.0</v>
      </c>
      <c r="X130" s="7">
        <v>15.0</v>
      </c>
      <c r="Y130" s="7">
        <v>8.0</v>
      </c>
      <c r="Z130" s="7">
        <v>4.0</v>
      </c>
      <c r="AA130" s="7">
        <v>23.0</v>
      </c>
      <c r="AB130" s="7">
        <v>7.0</v>
      </c>
      <c r="AC130" s="7">
        <v>80.0</v>
      </c>
      <c r="AD130" s="7">
        <v>29.0</v>
      </c>
      <c r="AE130" s="7">
        <v>42.0</v>
      </c>
      <c r="AF130" s="10">
        <f t="shared" si="2"/>
        <v>0.1875</v>
      </c>
      <c r="AG130" s="10">
        <f t="shared" si="3"/>
        <v>0.09933774834</v>
      </c>
      <c r="AH130" s="7">
        <v>55052.0</v>
      </c>
      <c r="AI130" s="11">
        <f t="shared" si="4"/>
        <v>11.91601732</v>
      </c>
      <c r="AJ130" s="7">
        <v>1473.0</v>
      </c>
      <c r="AK130" s="11">
        <f t="shared" si="5"/>
        <v>19.12987013</v>
      </c>
      <c r="AL130" s="11">
        <f t="shared" si="6"/>
        <v>37.37406653</v>
      </c>
      <c r="AM130" s="12">
        <v>44.0</v>
      </c>
      <c r="AN130" s="11">
        <f t="shared" si="7"/>
        <v>2.877279663</v>
      </c>
      <c r="AO130" s="10" t="s">
        <v>873</v>
      </c>
      <c r="AP130" s="10" t="s">
        <v>239</v>
      </c>
      <c r="AQ130" s="10" t="s">
        <v>874</v>
      </c>
      <c r="AR130" s="7">
        <v>1.0</v>
      </c>
      <c r="AS130" s="7">
        <v>2.0</v>
      </c>
      <c r="AT130" s="13">
        <f t="shared" si="8"/>
        <v>0.3333333333</v>
      </c>
      <c r="AU130" s="8"/>
      <c r="AV130" s="8"/>
      <c r="AW130" s="8">
        <v>1.0</v>
      </c>
      <c r="AX130" s="8">
        <v>1.0</v>
      </c>
      <c r="AY130" s="8">
        <v>2.0</v>
      </c>
      <c r="AZ130" s="8">
        <v>0.0</v>
      </c>
      <c r="BA130" s="7">
        <v>111.0</v>
      </c>
      <c r="BB130" s="7">
        <v>288.0</v>
      </c>
      <c r="BC130" s="7">
        <v>34.0</v>
      </c>
      <c r="BD130" s="7">
        <v>29.0</v>
      </c>
      <c r="BE130" s="7">
        <v>20.0</v>
      </c>
      <c r="BF130" s="7">
        <v>21.0</v>
      </c>
      <c r="BG130" s="14">
        <f t="shared" si="9"/>
        <v>7.258591877</v>
      </c>
      <c r="BH130" s="11">
        <f t="shared" si="10"/>
        <v>18.83310325</v>
      </c>
      <c r="BI130" s="11">
        <f t="shared" si="11"/>
        <v>2.223352467</v>
      </c>
      <c r="BJ130" s="11">
        <f t="shared" si="12"/>
        <v>1.896388869</v>
      </c>
      <c r="BK130" s="11">
        <f t="shared" si="13"/>
        <v>1.307854392</v>
      </c>
      <c r="BL130" s="11">
        <f t="shared" si="14"/>
        <v>1.373247112</v>
      </c>
      <c r="BM130" s="7">
        <v>22.0</v>
      </c>
      <c r="BN130" s="7">
        <v>11.0</v>
      </c>
      <c r="BO130" s="7">
        <v>0.0</v>
      </c>
      <c r="BP130" s="7">
        <v>0.0</v>
      </c>
      <c r="BQ130" s="7">
        <v>0.0</v>
      </c>
      <c r="BR130" s="7">
        <v>0.0</v>
      </c>
      <c r="BS130" s="9">
        <f t="shared" si="15"/>
        <v>344</v>
      </c>
      <c r="BT130" s="14">
        <v>4.3814</v>
      </c>
      <c r="BU130" s="7">
        <v>3.0</v>
      </c>
      <c r="BV130" s="7">
        <v>1.0</v>
      </c>
      <c r="BW130" s="15">
        <f t="shared" si="16"/>
        <v>0.3333333333</v>
      </c>
      <c r="BX130" s="7">
        <v>1.0</v>
      </c>
      <c r="BY130" s="7">
        <v>0.0</v>
      </c>
      <c r="BZ130" s="7">
        <v>1.0</v>
      </c>
      <c r="CA130" s="7">
        <v>5.0</v>
      </c>
      <c r="CB130" s="7">
        <v>0.0</v>
      </c>
      <c r="CC130" s="7">
        <v>2.0</v>
      </c>
      <c r="CD130" s="7">
        <v>0.0</v>
      </c>
      <c r="CE130" s="7">
        <v>1.0</v>
      </c>
      <c r="CF130" s="7">
        <v>2.0</v>
      </c>
      <c r="CG130" s="7">
        <v>1.0</v>
      </c>
      <c r="CH130" s="7">
        <v>0.0</v>
      </c>
      <c r="CI130" s="7">
        <v>9.0</v>
      </c>
      <c r="CJ130" s="7">
        <v>0.0</v>
      </c>
      <c r="CK130" s="7">
        <v>0.0</v>
      </c>
      <c r="CL130" s="15">
        <f t="shared" si="17"/>
        <v>0</v>
      </c>
      <c r="CM130" s="7">
        <v>1.8</v>
      </c>
      <c r="CN130" s="7">
        <v>1.3</v>
      </c>
      <c r="CO130" s="7">
        <v>3.1</v>
      </c>
      <c r="CP130" s="16">
        <f t="shared" si="18"/>
        <v>0.04025974026</v>
      </c>
      <c r="CQ130" s="16">
        <f t="shared" si="19"/>
        <v>0.2027174308</v>
      </c>
      <c r="CR130" s="17">
        <v>6.0</v>
      </c>
      <c r="CS130" s="14">
        <v>17.3</v>
      </c>
      <c r="CT130" s="14">
        <v>21.3</v>
      </c>
      <c r="CU130" s="14">
        <v>5.0</v>
      </c>
      <c r="CV130" s="14">
        <v>3.1</v>
      </c>
      <c r="CW130" s="14">
        <v>3.8</v>
      </c>
      <c r="CX130" s="14">
        <v>0.0</v>
      </c>
      <c r="CY130" s="14">
        <v>6.9</v>
      </c>
      <c r="CZ130" s="18">
        <f t="shared" si="20"/>
        <v>0.08961038961</v>
      </c>
      <c r="DA130" s="18">
        <f t="shared" si="21"/>
        <v>0.4512097653</v>
      </c>
      <c r="DB130" s="14">
        <v>33.5375</v>
      </c>
      <c r="DC130" s="7">
        <v>0.0</v>
      </c>
      <c r="DD130" s="7">
        <v>2.0</v>
      </c>
      <c r="DE130" s="7">
        <v>5.0</v>
      </c>
      <c r="DF130" s="7">
        <v>22.0</v>
      </c>
      <c r="DG130" s="7">
        <v>5.0</v>
      </c>
      <c r="DH130" s="7">
        <v>0.0</v>
      </c>
      <c r="DI130" s="7">
        <v>5.0</v>
      </c>
      <c r="DJ130" s="7">
        <v>13.0</v>
      </c>
      <c r="DK130" s="7">
        <v>4.0</v>
      </c>
      <c r="DL130" s="7">
        <v>1.0</v>
      </c>
      <c r="DM130" s="7">
        <v>52.0</v>
      </c>
      <c r="DN130" s="9">
        <v>3.0</v>
      </c>
      <c r="DO130" s="9">
        <v>3.0</v>
      </c>
      <c r="DP130" s="9">
        <v>2.0</v>
      </c>
      <c r="DQ130" s="8">
        <v>186.0</v>
      </c>
      <c r="DR130" s="8">
        <v>5.0</v>
      </c>
      <c r="DS130" s="8" t="s">
        <v>875</v>
      </c>
      <c r="DT130" s="19">
        <v>3.0</v>
      </c>
      <c r="DU130" s="8">
        <v>2.75</v>
      </c>
      <c r="DV130" s="8">
        <v>2.75</v>
      </c>
      <c r="DW130" s="8">
        <v>168.0</v>
      </c>
      <c r="DX130" s="8">
        <v>0.0</v>
      </c>
      <c r="DY130" s="14">
        <f t="shared" si="22"/>
        <v>2.219148936</v>
      </c>
    </row>
    <row r="131" ht="12.75" customHeight="1">
      <c r="A131" s="7">
        <v>55.0</v>
      </c>
      <c r="B131" s="7" t="s">
        <v>876</v>
      </c>
      <c r="C131" s="7" t="s">
        <v>877</v>
      </c>
      <c r="D131" s="7" t="s">
        <v>229</v>
      </c>
      <c r="E131" s="7" t="s">
        <v>163</v>
      </c>
      <c r="F131" s="7" t="s">
        <v>163</v>
      </c>
      <c r="G131" s="7">
        <v>77.0</v>
      </c>
      <c r="H131" s="7">
        <v>226.0</v>
      </c>
      <c r="I131" s="7" t="s">
        <v>133</v>
      </c>
      <c r="J131" s="7">
        <v>2003.0</v>
      </c>
      <c r="K131" s="7">
        <v>1.0</v>
      </c>
      <c r="L131" s="7">
        <v>8.0</v>
      </c>
      <c r="M131" s="8"/>
      <c r="N131" s="8">
        <f t="shared" si="1"/>
        <v>30</v>
      </c>
      <c r="O131" s="7" t="s">
        <v>878</v>
      </c>
      <c r="P131" s="7" t="s">
        <v>879</v>
      </c>
      <c r="Q131" s="8" t="s">
        <v>215</v>
      </c>
      <c r="R131" s="7" t="s">
        <v>215</v>
      </c>
      <c r="S131" s="9" t="s">
        <v>174</v>
      </c>
      <c r="T131" s="9">
        <v>79.0</v>
      </c>
      <c r="U131" s="9" t="s">
        <v>138</v>
      </c>
      <c r="V131" s="9" t="s">
        <v>138</v>
      </c>
      <c r="W131" s="7">
        <v>80.0</v>
      </c>
      <c r="X131" s="7">
        <v>1.0</v>
      </c>
      <c r="Y131" s="7">
        <v>9.0</v>
      </c>
      <c r="Z131" s="7">
        <v>4.0</v>
      </c>
      <c r="AA131" s="7">
        <v>10.0</v>
      </c>
      <c r="AB131" s="7">
        <v>12.0</v>
      </c>
      <c r="AC131" s="7">
        <v>92.0</v>
      </c>
      <c r="AD131" s="7">
        <v>44.0</v>
      </c>
      <c r="AE131" s="7">
        <v>55.0</v>
      </c>
      <c r="AF131" s="10">
        <f t="shared" si="2"/>
        <v>0.01086956522</v>
      </c>
      <c r="AG131" s="10">
        <f t="shared" si="3"/>
        <v>0.005235602094</v>
      </c>
      <c r="AH131" s="7">
        <v>80411.0</v>
      </c>
      <c r="AI131" s="11">
        <f t="shared" si="4"/>
        <v>16.75229167</v>
      </c>
      <c r="AJ131" s="7">
        <v>1725.0</v>
      </c>
      <c r="AK131" s="11">
        <f t="shared" si="5"/>
        <v>21.5625</v>
      </c>
      <c r="AL131" s="11">
        <f t="shared" si="6"/>
        <v>46.61507246</v>
      </c>
      <c r="AM131" s="12">
        <v>40.0</v>
      </c>
      <c r="AN131" s="11">
        <f t="shared" si="7"/>
        <v>1.790799766</v>
      </c>
      <c r="AO131" s="10" t="s">
        <v>880</v>
      </c>
      <c r="AP131" s="10" t="s">
        <v>881</v>
      </c>
      <c r="AQ131" s="10" t="s">
        <v>882</v>
      </c>
      <c r="AR131" s="7">
        <v>0.0</v>
      </c>
      <c r="AS131" s="7">
        <v>0.0</v>
      </c>
      <c r="AT131" s="13">
        <f t="shared" si="8"/>
        <v>0</v>
      </c>
      <c r="AU131" s="8"/>
      <c r="AV131" s="8"/>
      <c r="AW131" s="8"/>
      <c r="AX131" s="8">
        <v>0.0</v>
      </c>
      <c r="AY131" s="8"/>
      <c r="AZ131" s="8">
        <v>0.0</v>
      </c>
      <c r="BA131" s="7">
        <v>120.0</v>
      </c>
      <c r="BB131" s="7">
        <v>111.0</v>
      </c>
      <c r="BC131" s="7">
        <v>88.0</v>
      </c>
      <c r="BD131" s="7">
        <v>44.0</v>
      </c>
      <c r="BE131" s="7">
        <v>31.0</v>
      </c>
      <c r="BF131" s="7">
        <v>17.0</v>
      </c>
      <c r="BG131" s="14">
        <f t="shared" si="9"/>
        <v>5.372399299</v>
      </c>
      <c r="BH131" s="11">
        <f t="shared" si="10"/>
        <v>4.969469351</v>
      </c>
      <c r="BI131" s="11">
        <f t="shared" si="11"/>
        <v>3.939759486</v>
      </c>
      <c r="BJ131" s="11">
        <f t="shared" si="12"/>
        <v>1.969879743</v>
      </c>
      <c r="BK131" s="11">
        <f t="shared" si="13"/>
        <v>1.387869819</v>
      </c>
      <c r="BL131" s="11">
        <f t="shared" si="14"/>
        <v>0.7610899006</v>
      </c>
      <c r="BM131" s="7">
        <v>53.0</v>
      </c>
      <c r="BN131" s="7">
        <v>14.0</v>
      </c>
      <c r="BO131" s="7">
        <v>3.0</v>
      </c>
      <c r="BP131" s="7">
        <v>1.0</v>
      </c>
      <c r="BQ131" s="7">
        <v>0.0</v>
      </c>
      <c r="BR131" s="7">
        <v>0.0</v>
      </c>
      <c r="BS131" s="9">
        <f t="shared" si="15"/>
        <v>255</v>
      </c>
      <c r="BT131" s="14">
        <v>-1.1701</v>
      </c>
      <c r="BW131" s="15" t="str">
        <f t="shared" si="16"/>
        <v> </v>
      </c>
      <c r="BY131" s="7">
        <v>1.0</v>
      </c>
      <c r="BZ131" s="7">
        <v>0.0</v>
      </c>
      <c r="CA131" s="7">
        <v>0.0</v>
      </c>
      <c r="CB131" s="7">
        <v>0.0</v>
      </c>
      <c r="CC131" s="7">
        <v>0.0</v>
      </c>
      <c r="CD131" s="7">
        <v>0.0</v>
      </c>
      <c r="CE131" s="7">
        <v>0.0</v>
      </c>
      <c r="CF131" s="7">
        <v>0.0</v>
      </c>
      <c r="CG131" s="7">
        <v>0.0</v>
      </c>
      <c r="CH131" s="7">
        <v>0.0</v>
      </c>
      <c r="CI131" s="7">
        <v>1.0</v>
      </c>
      <c r="CJ131" s="7">
        <v>0.0</v>
      </c>
      <c r="CK131" s="7">
        <v>0.0</v>
      </c>
      <c r="CL131" s="15">
        <f t="shared" si="17"/>
        <v>0</v>
      </c>
      <c r="CM131" s="7">
        <v>-0.4</v>
      </c>
      <c r="CN131" s="7">
        <v>4.0</v>
      </c>
      <c r="CO131" s="7">
        <v>3.6</v>
      </c>
      <c r="CP131" s="16">
        <f t="shared" si="18"/>
        <v>0.045</v>
      </c>
      <c r="CQ131" s="16">
        <f t="shared" si="19"/>
        <v>0.161171979</v>
      </c>
      <c r="CR131" s="17">
        <v>2.0</v>
      </c>
      <c r="CS131" s="14">
        <v>22.1</v>
      </c>
      <c r="CT131" s="14">
        <v>31.2</v>
      </c>
      <c r="CU131" s="14">
        <v>5.2</v>
      </c>
      <c r="CV131" s="14">
        <v>-1.3</v>
      </c>
      <c r="CW131" s="14">
        <v>5.7</v>
      </c>
      <c r="CX131" s="14">
        <v>0.0</v>
      </c>
      <c r="CY131" s="14">
        <v>4.4</v>
      </c>
      <c r="CZ131" s="18">
        <f t="shared" si="20"/>
        <v>0.055</v>
      </c>
      <c r="DA131" s="18">
        <f t="shared" si="21"/>
        <v>0.1969879743</v>
      </c>
      <c r="DB131" s="14">
        <v>54.3804</v>
      </c>
      <c r="DC131" s="7">
        <v>0.0</v>
      </c>
      <c r="DD131" s="7">
        <v>2.0</v>
      </c>
      <c r="DE131" s="7">
        <v>8.0</v>
      </c>
      <c r="DF131" s="7">
        <v>34.0</v>
      </c>
      <c r="DG131" s="7">
        <v>8.0</v>
      </c>
      <c r="DH131" s="7">
        <v>0.0</v>
      </c>
      <c r="DI131" s="7">
        <v>34.0</v>
      </c>
      <c r="DJ131" s="7">
        <v>14.0</v>
      </c>
      <c r="DK131" s="7">
        <v>0.0</v>
      </c>
      <c r="DL131" s="7">
        <v>0.0</v>
      </c>
      <c r="DM131" s="7">
        <v>36.0</v>
      </c>
      <c r="DN131" s="9">
        <v>0.0</v>
      </c>
      <c r="DO131" s="9">
        <v>0.0</v>
      </c>
      <c r="DP131" s="9">
        <v>0.0</v>
      </c>
      <c r="DQ131" s="8">
        <v>186.0</v>
      </c>
      <c r="DR131" s="8">
        <v>2.0</v>
      </c>
      <c r="DS131" s="8" t="s">
        <v>249</v>
      </c>
      <c r="DT131" s="19">
        <v>4.0</v>
      </c>
      <c r="DU131" s="8">
        <v>4.5</v>
      </c>
      <c r="DV131" s="8">
        <v>4.5</v>
      </c>
      <c r="DW131" s="8">
        <v>110.0</v>
      </c>
      <c r="DX131" s="8">
        <v>0.0</v>
      </c>
      <c r="DY131" s="14">
        <f t="shared" si="22"/>
        <v>-4.004255319</v>
      </c>
    </row>
    <row r="132" ht="12.75" customHeight="1">
      <c r="A132" s="7">
        <v>7.0</v>
      </c>
      <c r="B132" s="7" t="s">
        <v>883</v>
      </c>
      <c r="C132" s="7" t="s">
        <v>353</v>
      </c>
      <c r="D132" s="7" t="s">
        <v>162</v>
      </c>
      <c r="E132" s="7" t="s">
        <v>163</v>
      </c>
      <c r="F132" s="7" t="s">
        <v>163</v>
      </c>
      <c r="G132" s="7">
        <v>70.0</v>
      </c>
      <c r="H132" s="7">
        <v>184.0</v>
      </c>
      <c r="I132" s="7" t="s">
        <v>133</v>
      </c>
      <c r="J132" s="7">
        <v>2005.0</v>
      </c>
      <c r="K132" s="7">
        <v>1.0</v>
      </c>
      <c r="L132" s="7">
        <v>25.0</v>
      </c>
      <c r="M132" s="8"/>
      <c r="N132" s="8">
        <f t="shared" si="1"/>
        <v>28</v>
      </c>
      <c r="O132" s="7" t="s">
        <v>164</v>
      </c>
      <c r="P132" s="7" t="s">
        <v>884</v>
      </c>
      <c r="Q132" s="8" t="s">
        <v>458</v>
      </c>
      <c r="R132" s="7" t="s">
        <v>458</v>
      </c>
      <c r="S132" s="9" t="s">
        <v>167</v>
      </c>
      <c r="T132" s="9">
        <v>82.0</v>
      </c>
      <c r="U132" s="9" t="s">
        <v>138</v>
      </c>
      <c r="V132" s="9" t="s">
        <v>138</v>
      </c>
      <c r="W132" s="7">
        <v>82.0</v>
      </c>
      <c r="X132" s="7">
        <v>9.0</v>
      </c>
      <c r="Y132" s="7">
        <v>23.0</v>
      </c>
      <c r="Z132" s="7">
        <v>12.0</v>
      </c>
      <c r="AA132" s="7">
        <v>32.0</v>
      </c>
      <c r="AB132" s="7">
        <v>2.0</v>
      </c>
      <c r="AC132" s="7">
        <v>131.0</v>
      </c>
      <c r="AD132" s="7">
        <v>50.0</v>
      </c>
      <c r="AE132" s="7">
        <v>50.0</v>
      </c>
      <c r="AF132" s="10">
        <f t="shared" si="2"/>
        <v>0.06870229008</v>
      </c>
      <c r="AG132" s="10">
        <f t="shared" si="3"/>
        <v>0.03896103896</v>
      </c>
      <c r="AH132" s="7">
        <v>71004.0</v>
      </c>
      <c r="AI132" s="11">
        <f t="shared" si="4"/>
        <v>14.43170732</v>
      </c>
      <c r="AJ132" s="7">
        <v>1818.0</v>
      </c>
      <c r="AK132" s="11">
        <f t="shared" si="5"/>
        <v>22.17073171</v>
      </c>
      <c r="AL132" s="11">
        <f t="shared" si="6"/>
        <v>39.05610561</v>
      </c>
      <c r="AM132" s="12">
        <v>163.0</v>
      </c>
      <c r="AN132" s="11">
        <f t="shared" si="7"/>
        <v>8.264323137</v>
      </c>
      <c r="AO132" s="10" t="s">
        <v>239</v>
      </c>
      <c r="AP132" s="10" t="s">
        <v>885</v>
      </c>
      <c r="AQ132" s="10" t="s">
        <v>886</v>
      </c>
      <c r="AR132" s="7">
        <v>6.0</v>
      </c>
      <c r="AS132" s="7">
        <v>11.0</v>
      </c>
      <c r="AT132" s="13">
        <f t="shared" si="8"/>
        <v>0.3529411765</v>
      </c>
      <c r="AU132" s="8"/>
      <c r="AV132" s="8"/>
      <c r="AW132" s="8">
        <v>10.0</v>
      </c>
      <c r="AX132" s="8">
        <v>5.0</v>
      </c>
      <c r="AY132" s="8">
        <v>7.0</v>
      </c>
      <c r="AZ132" s="8">
        <v>1.0</v>
      </c>
      <c r="BA132" s="7">
        <v>64.0</v>
      </c>
      <c r="BB132" s="7">
        <v>124.0</v>
      </c>
      <c r="BC132" s="7">
        <v>27.0</v>
      </c>
      <c r="BD132" s="7">
        <v>50.0</v>
      </c>
      <c r="BE132" s="7">
        <v>34.0</v>
      </c>
      <c r="BF132" s="7">
        <v>26.0</v>
      </c>
      <c r="BG132" s="14">
        <f t="shared" si="9"/>
        <v>3.244887612</v>
      </c>
      <c r="BH132" s="11">
        <f t="shared" si="10"/>
        <v>6.286969748</v>
      </c>
      <c r="BI132" s="11">
        <f t="shared" si="11"/>
        <v>1.368936961</v>
      </c>
      <c r="BJ132" s="11">
        <f t="shared" si="12"/>
        <v>2.535068447</v>
      </c>
      <c r="BK132" s="11">
        <f t="shared" si="13"/>
        <v>1.723846544</v>
      </c>
      <c r="BL132" s="11">
        <f t="shared" si="14"/>
        <v>1.318235592</v>
      </c>
      <c r="BM132" s="7">
        <v>28.0</v>
      </c>
      <c r="BN132" s="7">
        <v>13.0</v>
      </c>
      <c r="BO132" s="7">
        <v>0.0</v>
      </c>
      <c r="BP132" s="7">
        <v>0.0</v>
      </c>
      <c r="BQ132" s="7">
        <v>0.0</v>
      </c>
      <c r="BR132" s="7">
        <v>0.0</v>
      </c>
      <c r="BS132" s="9">
        <f t="shared" si="15"/>
        <v>179</v>
      </c>
      <c r="BT132" s="14">
        <v>-6.9204</v>
      </c>
      <c r="BW132" s="15" t="str">
        <f t="shared" si="16"/>
        <v> </v>
      </c>
      <c r="BY132" s="7">
        <v>3.0</v>
      </c>
      <c r="BZ132" s="7">
        <v>0.0</v>
      </c>
      <c r="CA132" s="7">
        <v>3.0</v>
      </c>
      <c r="CB132" s="7">
        <v>2.0</v>
      </c>
      <c r="CC132" s="7">
        <v>1.0</v>
      </c>
      <c r="CD132" s="7">
        <v>0.0</v>
      </c>
      <c r="CE132" s="7">
        <v>0.0</v>
      </c>
      <c r="CF132" s="7">
        <v>2.0</v>
      </c>
      <c r="CG132" s="7">
        <v>2.0</v>
      </c>
      <c r="CH132" s="7">
        <v>0.0</v>
      </c>
      <c r="CI132" s="7">
        <v>4.0</v>
      </c>
      <c r="CJ132" s="7">
        <v>0.0</v>
      </c>
      <c r="CK132" s="7">
        <v>0.0</v>
      </c>
      <c r="CL132" s="15">
        <f t="shared" si="17"/>
        <v>0</v>
      </c>
      <c r="CM132" s="7">
        <v>1.3</v>
      </c>
      <c r="CN132" s="7">
        <v>1.7000000000000002</v>
      </c>
      <c r="CO132" s="7">
        <v>3.0</v>
      </c>
      <c r="CP132" s="16">
        <f t="shared" si="18"/>
        <v>0.03658536585</v>
      </c>
      <c r="CQ132" s="16">
        <f t="shared" si="19"/>
        <v>0.1521041068</v>
      </c>
      <c r="CR132" s="17">
        <v>6.0</v>
      </c>
      <c r="CS132" s="14">
        <v>23.9</v>
      </c>
      <c r="CT132" s="14">
        <v>27.3</v>
      </c>
      <c r="CU132" s="14">
        <v>-0.6000000000000001</v>
      </c>
      <c r="CV132" s="14">
        <v>2.1</v>
      </c>
      <c r="CW132" s="14">
        <v>4.3</v>
      </c>
      <c r="CX132" s="14">
        <v>0.0</v>
      </c>
      <c r="CY132" s="14">
        <v>6.3</v>
      </c>
      <c r="CZ132" s="18">
        <f t="shared" si="20"/>
        <v>0.07682926829</v>
      </c>
      <c r="DA132" s="18">
        <f t="shared" si="21"/>
        <v>0.3194186243</v>
      </c>
      <c r="DB132" s="14">
        <v>30.0229</v>
      </c>
      <c r="DC132" s="7">
        <v>0.0</v>
      </c>
      <c r="DD132" s="7">
        <v>2.0</v>
      </c>
      <c r="DE132" s="7">
        <v>1.0</v>
      </c>
      <c r="DF132" s="7">
        <v>47.0</v>
      </c>
      <c r="DG132" s="7">
        <v>19.0</v>
      </c>
      <c r="DH132" s="7">
        <v>0.0</v>
      </c>
      <c r="DI132" s="7">
        <v>8.0</v>
      </c>
      <c r="DJ132" s="7">
        <v>16.0</v>
      </c>
      <c r="DK132" s="7">
        <v>10.0</v>
      </c>
      <c r="DL132" s="7">
        <v>0.0</v>
      </c>
      <c r="DM132" s="7">
        <v>78.0</v>
      </c>
      <c r="DN132" s="9">
        <v>0.0</v>
      </c>
      <c r="DO132" s="9">
        <v>0.0</v>
      </c>
      <c r="DP132" s="9">
        <v>3.0</v>
      </c>
      <c r="DQ132" s="8">
        <v>186.0</v>
      </c>
      <c r="DR132" s="8">
        <v>0.0</v>
      </c>
      <c r="DS132" s="8"/>
      <c r="DT132" s="19">
        <v>2.9</v>
      </c>
      <c r="DU132" s="8">
        <v>3.0</v>
      </c>
      <c r="DV132" s="8">
        <v>3.0</v>
      </c>
      <c r="DW132" s="8">
        <v>0.0</v>
      </c>
      <c r="DX132" s="8">
        <v>0.0</v>
      </c>
      <c r="DY132" s="14">
        <f t="shared" si="22"/>
        <v>1.087234043</v>
      </c>
    </row>
    <row r="133" ht="12.75" customHeight="1">
      <c r="A133" s="7">
        <v>25.0</v>
      </c>
      <c r="B133" s="7" t="s">
        <v>887</v>
      </c>
      <c r="C133" s="7" t="s">
        <v>353</v>
      </c>
      <c r="D133" s="7" t="s">
        <v>162</v>
      </c>
      <c r="E133" s="7" t="s">
        <v>163</v>
      </c>
      <c r="F133" s="7" t="s">
        <v>163</v>
      </c>
      <c r="G133" s="7">
        <v>73.0</v>
      </c>
      <c r="H133" s="7">
        <v>202.0</v>
      </c>
      <c r="I133" s="7" t="s">
        <v>133</v>
      </c>
      <c r="J133" s="7">
        <v>2001.0</v>
      </c>
      <c r="K133" s="7">
        <v>1.0</v>
      </c>
      <c r="L133" s="7">
        <v>17.0</v>
      </c>
      <c r="M133" s="8"/>
      <c r="N133" s="8">
        <f t="shared" si="1"/>
        <v>33</v>
      </c>
      <c r="O133" s="7" t="s">
        <v>888</v>
      </c>
      <c r="P133" s="7" t="s">
        <v>889</v>
      </c>
      <c r="Q133" s="8" t="s">
        <v>312</v>
      </c>
      <c r="R133" s="7" t="s">
        <v>312</v>
      </c>
      <c r="S133" s="9" t="s">
        <v>174</v>
      </c>
      <c r="T133" s="9">
        <v>36.0</v>
      </c>
      <c r="U133" s="9" t="s">
        <v>138</v>
      </c>
      <c r="V133" s="9" t="s">
        <v>138</v>
      </c>
      <c r="W133" s="7">
        <v>36.0</v>
      </c>
      <c r="X133" s="7">
        <v>1.0</v>
      </c>
      <c r="Y133" s="7">
        <v>4.0</v>
      </c>
      <c r="Z133" s="7">
        <v>2.0</v>
      </c>
      <c r="AA133" s="7">
        <v>5.0</v>
      </c>
      <c r="AB133" s="7">
        <v>-11.0</v>
      </c>
      <c r="AC133" s="7">
        <v>29.0</v>
      </c>
      <c r="AD133" s="7">
        <v>14.0</v>
      </c>
      <c r="AE133" s="7">
        <v>16.0</v>
      </c>
      <c r="AF133" s="10">
        <f t="shared" si="2"/>
        <v>0.03448275862</v>
      </c>
      <c r="AG133" s="10">
        <f t="shared" si="3"/>
        <v>0.01694915254</v>
      </c>
      <c r="AH133" s="7">
        <v>31261.0</v>
      </c>
      <c r="AI133" s="11">
        <f t="shared" si="4"/>
        <v>14.47268519</v>
      </c>
      <c r="AJ133" s="7">
        <v>766.0</v>
      </c>
      <c r="AK133" s="11">
        <f t="shared" si="5"/>
        <v>21.27777778</v>
      </c>
      <c r="AL133" s="11">
        <f t="shared" si="6"/>
        <v>40.81070496</v>
      </c>
      <c r="AM133" s="12">
        <v>16.0</v>
      </c>
      <c r="AN133" s="11">
        <f t="shared" si="7"/>
        <v>1.842551422</v>
      </c>
      <c r="AO133" s="10" t="s">
        <v>890</v>
      </c>
      <c r="AP133" s="10" t="s">
        <v>248</v>
      </c>
      <c r="AQ133" s="10" t="s">
        <v>176</v>
      </c>
      <c r="AR133" s="7">
        <v>0.0</v>
      </c>
      <c r="AS133" s="7">
        <v>0.0</v>
      </c>
      <c r="AT133" s="13">
        <f t="shared" si="8"/>
        <v>0</v>
      </c>
      <c r="AU133" s="8"/>
      <c r="AV133" s="8"/>
      <c r="AW133" s="8"/>
      <c r="AX133" s="8">
        <v>0.0</v>
      </c>
      <c r="AY133" s="8"/>
      <c r="AZ133" s="8">
        <v>0.0</v>
      </c>
      <c r="BA133" s="7">
        <v>32.0</v>
      </c>
      <c r="BB133" s="7">
        <v>36.0</v>
      </c>
      <c r="BC133" s="7">
        <v>41.0</v>
      </c>
      <c r="BD133" s="7">
        <v>14.0</v>
      </c>
      <c r="BE133" s="7">
        <v>11.0</v>
      </c>
      <c r="BF133" s="7">
        <v>3.0</v>
      </c>
      <c r="BG133" s="14">
        <f t="shared" si="9"/>
        <v>3.685102844</v>
      </c>
      <c r="BH133" s="11">
        <f t="shared" si="10"/>
        <v>4.145740699</v>
      </c>
      <c r="BI133" s="11">
        <f t="shared" si="11"/>
        <v>4.721538019</v>
      </c>
      <c r="BJ133" s="11">
        <f t="shared" si="12"/>
        <v>1.612232494</v>
      </c>
      <c r="BK133" s="11">
        <f t="shared" si="13"/>
        <v>1.266754103</v>
      </c>
      <c r="BL133" s="11">
        <f t="shared" si="14"/>
        <v>0.3454783916</v>
      </c>
      <c r="BM133" s="7">
        <v>10.0</v>
      </c>
      <c r="BN133" s="7">
        <v>5.0</v>
      </c>
      <c r="BO133" s="7">
        <v>0.0</v>
      </c>
      <c r="BP133" s="7">
        <v>0.0</v>
      </c>
      <c r="BQ133" s="7">
        <v>0.0</v>
      </c>
      <c r="BR133" s="7">
        <v>0.0</v>
      </c>
      <c r="BS133" s="9">
        <f t="shared" si="15"/>
        <v>87</v>
      </c>
      <c r="BT133" s="14">
        <v>1.2578</v>
      </c>
      <c r="BW133" s="15" t="str">
        <f t="shared" si="16"/>
        <v> </v>
      </c>
      <c r="BY133" s="7">
        <v>1.0</v>
      </c>
      <c r="BZ133" s="7">
        <v>0.0</v>
      </c>
      <c r="CA133" s="7">
        <v>0.0</v>
      </c>
      <c r="CB133" s="7">
        <v>0.0</v>
      </c>
      <c r="CC133" s="7">
        <v>0.0</v>
      </c>
      <c r="CD133" s="7">
        <v>0.0</v>
      </c>
      <c r="CE133" s="7">
        <v>1.0</v>
      </c>
      <c r="CF133" s="7">
        <v>0.0</v>
      </c>
      <c r="CG133" s="7">
        <v>0.0</v>
      </c>
      <c r="CH133" s="7">
        <v>0.0</v>
      </c>
      <c r="CI133" s="7">
        <v>0.0</v>
      </c>
      <c r="CJ133" s="7">
        <v>0.0</v>
      </c>
      <c r="CK133" s="7">
        <v>0.0</v>
      </c>
      <c r="CL133" s="15">
        <f t="shared" si="17"/>
        <v>0</v>
      </c>
      <c r="CM133" s="7">
        <v>0.0</v>
      </c>
      <c r="CN133" s="7">
        <v>0.4</v>
      </c>
      <c r="CO133" s="7">
        <v>0.4</v>
      </c>
      <c r="CP133" s="16">
        <f t="shared" si="18"/>
        <v>0.01111111111</v>
      </c>
      <c r="CQ133" s="16">
        <f t="shared" si="19"/>
        <v>0.04606378555</v>
      </c>
      <c r="CR133" s="17">
        <v>1.0</v>
      </c>
      <c r="CS133" s="14">
        <v>10.7</v>
      </c>
      <c r="CT133" s="14">
        <v>11.9</v>
      </c>
      <c r="CU133" s="14">
        <v>-8.1</v>
      </c>
      <c r="CV133" s="14">
        <v>-0.5</v>
      </c>
      <c r="CW133" s="14">
        <v>0.0</v>
      </c>
      <c r="CX133" s="14">
        <v>0.0</v>
      </c>
      <c r="CY133" s="14">
        <v>-0.5</v>
      </c>
      <c r="CZ133" s="18">
        <f t="shared" si="20"/>
        <v>-0.01388888889</v>
      </c>
      <c r="DA133" s="18">
        <f t="shared" si="21"/>
        <v>-0.05757973193</v>
      </c>
      <c r="DB133" s="14">
        <v>51.7586</v>
      </c>
      <c r="DC133" s="7">
        <v>0.0</v>
      </c>
      <c r="DD133" s="7">
        <v>0.0</v>
      </c>
      <c r="DE133" s="7">
        <v>1.0</v>
      </c>
      <c r="DF133" s="7">
        <v>13.0</v>
      </c>
      <c r="DG133" s="7">
        <v>0.0</v>
      </c>
      <c r="DH133" s="7">
        <v>0.0</v>
      </c>
      <c r="DI133" s="7">
        <v>13.0</v>
      </c>
      <c r="DJ133" s="7">
        <v>5.0</v>
      </c>
      <c r="DK133" s="7">
        <v>0.0</v>
      </c>
      <c r="DL133" s="7">
        <v>0.0</v>
      </c>
      <c r="DM133" s="7">
        <v>11.0</v>
      </c>
      <c r="DN133" s="9">
        <v>0.0</v>
      </c>
      <c r="DO133" s="9">
        <v>0.0</v>
      </c>
      <c r="DP133" s="9">
        <v>0.0</v>
      </c>
      <c r="DQ133" s="8">
        <v>186.0</v>
      </c>
      <c r="DR133" s="8">
        <v>3.0</v>
      </c>
      <c r="DS133" s="8" t="s">
        <v>363</v>
      </c>
      <c r="DT133" s="19">
        <v>0.9</v>
      </c>
      <c r="DU133" s="8">
        <v>0.9</v>
      </c>
      <c r="DV133" s="8">
        <v>0.9</v>
      </c>
      <c r="DW133" s="8">
        <v>33.0</v>
      </c>
      <c r="DX133" s="8">
        <v>0.0</v>
      </c>
      <c r="DY133" s="14">
        <f t="shared" si="22"/>
        <v>-1.244680851</v>
      </c>
    </row>
    <row r="134" ht="12.75" customHeight="1">
      <c r="A134" s="7">
        <v>8.0</v>
      </c>
      <c r="B134" s="7" t="s">
        <v>891</v>
      </c>
      <c r="C134" s="7" t="s">
        <v>357</v>
      </c>
      <c r="D134" s="7" t="s">
        <v>358</v>
      </c>
      <c r="E134" s="7" t="s">
        <v>163</v>
      </c>
      <c r="F134" s="7" t="s">
        <v>163</v>
      </c>
      <c r="G134" s="7">
        <v>77.0</v>
      </c>
      <c r="H134" s="7">
        <v>221.0</v>
      </c>
      <c r="I134" s="7" t="s">
        <v>133</v>
      </c>
      <c r="J134" s="7">
        <v>2008.0</v>
      </c>
      <c r="K134" s="7">
        <v>1.0</v>
      </c>
      <c r="L134" s="7">
        <v>16.0</v>
      </c>
      <c r="M134" s="8"/>
      <c r="N134" s="8">
        <f t="shared" si="1"/>
        <v>26</v>
      </c>
      <c r="O134" s="7" t="s">
        <v>892</v>
      </c>
      <c r="P134" s="7" t="s">
        <v>893</v>
      </c>
      <c r="Q134" s="8" t="s">
        <v>158</v>
      </c>
      <c r="R134" s="7" t="s">
        <v>158</v>
      </c>
      <c r="S134" s="9" t="s">
        <v>150</v>
      </c>
      <c r="T134" s="9">
        <v>72.0</v>
      </c>
      <c r="U134" s="9" t="s">
        <v>138</v>
      </c>
      <c r="V134" s="9" t="s">
        <v>138</v>
      </c>
      <c r="W134" s="7">
        <v>73.0</v>
      </c>
      <c r="X134" s="7">
        <v>19.0</v>
      </c>
      <c r="Y134" s="7">
        <v>25.0</v>
      </c>
      <c r="Z134" s="7">
        <v>15.0</v>
      </c>
      <c r="AA134" s="7">
        <v>44.0</v>
      </c>
      <c r="AB134" s="7">
        <v>-9.0</v>
      </c>
      <c r="AC134" s="7">
        <v>100.0</v>
      </c>
      <c r="AD134" s="7">
        <v>29.0</v>
      </c>
      <c r="AE134" s="7">
        <v>34.0</v>
      </c>
      <c r="AF134" s="10">
        <f t="shared" si="2"/>
        <v>0.19</v>
      </c>
      <c r="AG134" s="10">
        <f t="shared" si="3"/>
        <v>0.1165644172</v>
      </c>
      <c r="AH134" s="7">
        <v>66425.0</v>
      </c>
      <c r="AI134" s="11">
        <f t="shared" si="4"/>
        <v>15.16552511</v>
      </c>
      <c r="AJ134" s="7">
        <v>1570.0</v>
      </c>
      <c r="AK134" s="11">
        <f t="shared" si="5"/>
        <v>21.50684932</v>
      </c>
      <c r="AL134" s="11">
        <f t="shared" si="6"/>
        <v>42.3089172</v>
      </c>
      <c r="AM134" s="12">
        <v>144.0</v>
      </c>
      <c r="AN134" s="11">
        <f t="shared" si="7"/>
        <v>7.804290553</v>
      </c>
      <c r="AO134" s="10" t="s">
        <v>176</v>
      </c>
      <c r="AP134" s="10" t="s">
        <v>894</v>
      </c>
      <c r="AQ134" s="10" t="s">
        <v>895</v>
      </c>
      <c r="AR134" s="7">
        <v>85.0</v>
      </c>
      <c r="AS134" s="7">
        <v>70.0</v>
      </c>
      <c r="AT134" s="13">
        <f t="shared" si="8"/>
        <v>0.5483870968</v>
      </c>
      <c r="AU134" s="8"/>
      <c r="AV134" s="8"/>
      <c r="AW134" s="8">
        <v>105.0</v>
      </c>
      <c r="AX134" s="8">
        <v>60.0</v>
      </c>
      <c r="AY134" s="8">
        <v>50.0</v>
      </c>
      <c r="AZ134" s="8">
        <v>25.0</v>
      </c>
      <c r="BA134" s="7">
        <v>97.0</v>
      </c>
      <c r="BB134" s="7">
        <v>122.0</v>
      </c>
      <c r="BC134" s="7">
        <v>28.0</v>
      </c>
      <c r="BD134" s="7">
        <v>29.0</v>
      </c>
      <c r="BE134" s="7">
        <v>32.0</v>
      </c>
      <c r="BF134" s="7">
        <v>27.0</v>
      </c>
      <c r="BG134" s="14">
        <f t="shared" si="9"/>
        <v>5.257056831</v>
      </c>
      <c r="BH134" s="11">
        <f t="shared" si="10"/>
        <v>6.611968385</v>
      </c>
      <c r="BI134" s="11">
        <f t="shared" si="11"/>
        <v>1.517500941</v>
      </c>
      <c r="BJ134" s="11">
        <f t="shared" si="12"/>
        <v>1.571697403</v>
      </c>
      <c r="BK134" s="11">
        <f t="shared" si="13"/>
        <v>1.73428679</v>
      </c>
      <c r="BL134" s="11">
        <f t="shared" si="14"/>
        <v>1.463304479</v>
      </c>
      <c r="BM134" s="7">
        <v>27.0</v>
      </c>
      <c r="BN134" s="7">
        <v>11.0</v>
      </c>
      <c r="BO134" s="7">
        <v>1.0</v>
      </c>
      <c r="BP134" s="7">
        <v>0.0</v>
      </c>
      <c r="BQ134" s="7">
        <v>0.0</v>
      </c>
      <c r="BR134" s="7">
        <v>0.0</v>
      </c>
      <c r="BS134" s="9">
        <f t="shared" si="15"/>
        <v>178</v>
      </c>
      <c r="BT134" s="14">
        <v>-4.9818999999999996</v>
      </c>
      <c r="BU134" s="7">
        <v>4.0</v>
      </c>
      <c r="BV134" s="7">
        <v>3.0</v>
      </c>
      <c r="BW134" s="15">
        <f t="shared" si="16"/>
        <v>0.75</v>
      </c>
      <c r="BX134" s="7">
        <v>0.0</v>
      </c>
      <c r="BY134" s="7">
        <v>6.0</v>
      </c>
      <c r="BZ134" s="7">
        <v>0.0</v>
      </c>
      <c r="CA134" s="7">
        <v>2.0</v>
      </c>
      <c r="CB134" s="7">
        <v>1.0</v>
      </c>
      <c r="CC134" s="7">
        <v>1.0</v>
      </c>
      <c r="CD134" s="7">
        <v>1.0</v>
      </c>
      <c r="CE134" s="7">
        <v>0.0</v>
      </c>
      <c r="CF134" s="7">
        <v>2.0</v>
      </c>
      <c r="CG134" s="7">
        <v>7.0</v>
      </c>
      <c r="CH134" s="7">
        <v>0.0</v>
      </c>
      <c r="CI134" s="7">
        <v>8.0</v>
      </c>
      <c r="CJ134" s="7">
        <v>0.0</v>
      </c>
      <c r="CK134" s="7">
        <v>0.0</v>
      </c>
      <c r="CL134" s="15">
        <f t="shared" si="17"/>
        <v>0</v>
      </c>
      <c r="CM134" s="7">
        <v>3.9</v>
      </c>
      <c r="CN134" s="7">
        <v>0.7</v>
      </c>
      <c r="CO134" s="7">
        <v>4.6</v>
      </c>
      <c r="CP134" s="16">
        <f t="shared" si="18"/>
        <v>0.06301369863</v>
      </c>
      <c r="CQ134" s="16">
        <f t="shared" si="19"/>
        <v>0.249303726</v>
      </c>
      <c r="CR134" s="17">
        <v>7.0</v>
      </c>
      <c r="CS134" s="14">
        <v>27.8</v>
      </c>
      <c r="CT134" s="14">
        <v>25.7</v>
      </c>
      <c r="CU134" s="14">
        <v>-1.3</v>
      </c>
      <c r="CV134" s="14">
        <v>5.7</v>
      </c>
      <c r="CW134" s="14">
        <v>2.1</v>
      </c>
      <c r="CX134" s="14">
        <v>1.2</v>
      </c>
      <c r="CY134" s="14">
        <v>8.9</v>
      </c>
      <c r="CZ134" s="18">
        <f t="shared" si="20"/>
        <v>0.1219178082</v>
      </c>
      <c r="DA134" s="18">
        <f t="shared" si="21"/>
        <v>0.4823485134</v>
      </c>
      <c r="DB134" s="14">
        <v>21.66</v>
      </c>
      <c r="DC134" s="7">
        <v>0.0</v>
      </c>
      <c r="DD134" s="7">
        <v>3.0</v>
      </c>
      <c r="DE134" s="7">
        <v>2.0</v>
      </c>
      <c r="DF134" s="7">
        <v>24.0</v>
      </c>
      <c r="DG134" s="7">
        <v>19.0</v>
      </c>
      <c r="DH134" s="7">
        <v>3.0</v>
      </c>
      <c r="DI134" s="7">
        <v>3.0</v>
      </c>
      <c r="DJ134" s="7">
        <v>8.0</v>
      </c>
      <c r="DK134" s="7">
        <v>17.0</v>
      </c>
      <c r="DL134" s="7">
        <v>2.0</v>
      </c>
      <c r="DM134" s="7">
        <v>48.0</v>
      </c>
      <c r="DN134" s="9">
        <v>1.0</v>
      </c>
      <c r="DO134" s="9">
        <v>2.0</v>
      </c>
      <c r="DP134" s="9">
        <v>3.0</v>
      </c>
      <c r="DQ134" s="8">
        <v>186.0</v>
      </c>
      <c r="DR134" s="8">
        <v>6.0</v>
      </c>
      <c r="DS134" s="8" t="s">
        <v>896</v>
      </c>
      <c r="DT134" s="19">
        <v>1.275</v>
      </c>
      <c r="DU134" s="8">
        <v>1.275</v>
      </c>
      <c r="DV134" s="8">
        <v>1.275</v>
      </c>
      <c r="DW134" s="8">
        <v>93.0</v>
      </c>
      <c r="DX134" s="8">
        <v>0.0</v>
      </c>
      <c r="DY134" s="14">
        <f t="shared" si="22"/>
        <v>7.357446809</v>
      </c>
    </row>
    <row r="135" ht="12.75" customHeight="1">
      <c r="A135" s="7">
        <v>28.0</v>
      </c>
      <c r="B135" s="7" t="s">
        <v>897</v>
      </c>
      <c r="C135" s="7" t="s">
        <v>898</v>
      </c>
      <c r="D135" s="7" t="s">
        <v>131</v>
      </c>
      <c r="E135" s="7" t="s">
        <v>132</v>
      </c>
      <c r="F135" s="7" t="s">
        <v>132</v>
      </c>
      <c r="G135" s="7">
        <v>73.0</v>
      </c>
      <c r="H135" s="7">
        <v>219.0</v>
      </c>
      <c r="I135" s="7" t="s">
        <v>133</v>
      </c>
      <c r="J135" s="7">
        <v>2007.0</v>
      </c>
      <c r="K135" s="7">
        <v>1.0</v>
      </c>
      <c r="L135" s="7">
        <v>18.0</v>
      </c>
      <c r="M135" s="8"/>
      <c r="N135" s="8">
        <f t="shared" si="1"/>
        <v>26</v>
      </c>
      <c r="O135" s="7" t="s">
        <v>899</v>
      </c>
      <c r="P135" s="7" t="s">
        <v>900</v>
      </c>
      <c r="Q135" s="8" t="s">
        <v>231</v>
      </c>
      <c r="R135" s="7" t="s">
        <v>231</v>
      </c>
      <c r="S135" s="9" t="s">
        <v>174</v>
      </c>
      <c r="T135" s="9">
        <v>70.0</v>
      </c>
      <c r="U135" s="9" t="s">
        <v>138</v>
      </c>
      <c r="V135" s="9" t="s">
        <v>138</v>
      </c>
      <c r="W135" s="7">
        <v>70.0</v>
      </c>
      <c r="X135" s="7">
        <v>0.0</v>
      </c>
      <c r="Y135" s="7">
        <v>12.0</v>
      </c>
      <c r="Z135" s="7">
        <v>4.0</v>
      </c>
      <c r="AA135" s="7">
        <v>12.0</v>
      </c>
      <c r="AB135" s="7">
        <v>-3.0</v>
      </c>
      <c r="AC135" s="7">
        <v>72.0</v>
      </c>
      <c r="AD135" s="7">
        <v>33.0</v>
      </c>
      <c r="AE135" s="7">
        <v>40.0</v>
      </c>
      <c r="AF135" s="10">
        <f t="shared" si="2"/>
        <v>0</v>
      </c>
      <c r="AG135" s="10">
        <f t="shared" si="3"/>
        <v>0</v>
      </c>
      <c r="AH135" s="7">
        <v>72404.0</v>
      </c>
      <c r="AI135" s="11">
        <f t="shared" si="4"/>
        <v>17.23904762</v>
      </c>
      <c r="AJ135" s="7">
        <v>1639.0</v>
      </c>
      <c r="AK135" s="11">
        <f t="shared" si="5"/>
        <v>23.41428571</v>
      </c>
      <c r="AL135" s="11">
        <f t="shared" si="6"/>
        <v>44.1757169</v>
      </c>
      <c r="AM135" s="12">
        <v>49.0</v>
      </c>
      <c r="AN135" s="11">
        <f t="shared" si="7"/>
        <v>2.436329485</v>
      </c>
      <c r="AO135" s="10" t="s">
        <v>151</v>
      </c>
      <c r="AP135" s="10" t="s">
        <v>799</v>
      </c>
      <c r="AQ135" s="10" t="s">
        <v>799</v>
      </c>
      <c r="AR135" s="7">
        <v>0.0</v>
      </c>
      <c r="AS135" s="7">
        <v>0.0</v>
      </c>
      <c r="AT135" s="13">
        <f t="shared" si="8"/>
        <v>0</v>
      </c>
      <c r="AU135" s="8"/>
      <c r="AV135" s="8"/>
      <c r="AW135" s="8"/>
      <c r="AX135" s="8">
        <v>0.0</v>
      </c>
      <c r="AY135" s="8"/>
      <c r="AZ135" s="8">
        <v>0.0</v>
      </c>
      <c r="BA135" s="7">
        <v>179.0</v>
      </c>
      <c r="BB135" s="7">
        <v>122.0</v>
      </c>
      <c r="BC135" s="7">
        <v>122.0</v>
      </c>
      <c r="BD135" s="7">
        <v>33.0</v>
      </c>
      <c r="BE135" s="7">
        <v>32.0</v>
      </c>
      <c r="BF135" s="7">
        <v>8.0</v>
      </c>
      <c r="BG135" s="14">
        <f t="shared" si="9"/>
        <v>8.90006077</v>
      </c>
      <c r="BH135" s="11">
        <f t="shared" si="10"/>
        <v>6.065963206</v>
      </c>
      <c r="BI135" s="11">
        <f t="shared" si="11"/>
        <v>6.065963206</v>
      </c>
      <c r="BJ135" s="11">
        <f t="shared" si="12"/>
        <v>1.640793326</v>
      </c>
      <c r="BK135" s="11">
        <f t="shared" si="13"/>
        <v>1.591072316</v>
      </c>
      <c r="BL135" s="11">
        <f t="shared" si="14"/>
        <v>0.3977680791</v>
      </c>
      <c r="BM135" s="7">
        <v>59.0</v>
      </c>
      <c r="BN135" s="7">
        <v>27.0</v>
      </c>
      <c r="BO135" s="7">
        <v>1.0</v>
      </c>
      <c r="BP135" s="7">
        <v>0.0</v>
      </c>
      <c r="BQ135" s="7">
        <v>0.0</v>
      </c>
      <c r="BR135" s="7">
        <v>0.0</v>
      </c>
      <c r="BS135" s="9">
        <f t="shared" si="15"/>
        <v>304</v>
      </c>
      <c r="BT135" s="14">
        <v>-7.5965</v>
      </c>
      <c r="BW135" s="15" t="str">
        <f t="shared" si="16"/>
        <v> </v>
      </c>
      <c r="BY135" s="7">
        <v>0.0</v>
      </c>
      <c r="BZ135" s="7">
        <v>0.0</v>
      </c>
      <c r="CA135" s="7">
        <v>0.0</v>
      </c>
      <c r="CB135" s="7">
        <v>0.0</v>
      </c>
      <c r="CC135" s="7">
        <v>0.0</v>
      </c>
      <c r="CD135" s="7">
        <v>0.0</v>
      </c>
      <c r="CE135" s="7">
        <v>0.0</v>
      </c>
      <c r="CF135" s="7">
        <v>0.0</v>
      </c>
      <c r="CG135" s="7">
        <v>0.0</v>
      </c>
      <c r="CH135" s="7">
        <v>0.0</v>
      </c>
      <c r="CI135" s="7">
        <v>0.0</v>
      </c>
      <c r="CJ135" s="7">
        <v>0.0</v>
      </c>
      <c r="CK135" s="7">
        <v>0.0</v>
      </c>
      <c r="CL135" s="15">
        <f t="shared" si="17"/>
        <v>0</v>
      </c>
      <c r="CM135" s="7">
        <v>-0.2</v>
      </c>
      <c r="CN135" s="7">
        <v>2.0</v>
      </c>
      <c r="CO135" s="7">
        <v>1.8</v>
      </c>
      <c r="CP135" s="16">
        <f t="shared" si="18"/>
        <v>0.02571428571</v>
      </c>
      <c r="CQ135" s="16">
        <f t="shared" si="19"/>
        <v>0.0894978178</v>
      </c>
      <c r="CR135" s="17">
        <v>3.0</v>
      </c>
      <c r="CS135" s="14">
        <v>19.2</v>
      </c>
      <c r="CT135" s="14">
        <v>25.1</v>
      </c>
      <c r="CU135" s="14">
        <v>-10.6</v>
      </c>
      <c r="CV135" s="14">
        <v>-0.30000000000000004</v>
      </c>
      <c r="CW135" s="14">
        <v>1.7000000000000002</v>
      </c>
      <c r="CX135" s="14">
        <v>0.0</v>
      </c>
      <c r="CY135" s="14">
        <v>1.4</v>
      </c>
      <c r="CZ135" s="18">
        <f t="shared" si="20"/>
        <v>0.02</v>
      </c>
      <c r="DA135" s="18">
        <f t="shared" si="21"/>
        <v>0.06960941384</v>
      </c>
      <c r="DB135" s="14">
        <v>51.375</v>
      </c>
      <c r="DC135" s="7">
        <v>0.0</v>
      </c>
      <c r="DD135" s="7">
        <v>2.0</v>
      </c>
      <c r="DE135" s="7">
        <v>3.0</v>
      </c>
      <c r="DF135" s="7">
        <v>28.0</v>
      </c>
      <c r="DG135" s="7">
        <v>4.0</v>
      </c>
      <c r="DH135" s="7">
        <v>0.0</v>
      </c>
      <c r="DI135" s="7">
        <v>30.0</v>
      </c>
      <c r="DJ135" s="7">
        <v>6.0</v>
      </c>
      <c r="DK135" s="7">
        <v>0.0</v>
      </c>
      <c r="DL135" s="7">
        <v>0.0</v>
      </c>
      <c r="DM135" s="7">
        <v>32.0</v>
      </c>
      <c r="DN135" s="9">
        <v>0.0</v>
      </c>
      <c r="DO135" s="9">
        <v>1.0</v>
      </c>
      <c r="DP135" s="9">
        <v>1.0</v>
      </c>
      <c r="DQ135" s="8">
        <v>186.0</v>
      </c>
      <c r="DR135" s="8">
        <v>0.0</v>
      </c>
      <c r="DS135" s="8"/>
      <c r="DT135" s="19">
        <v>1.5</v>
      </c>
      <c r="DU135" s="8">
        <v>2.1</v>
      </c>
      <c r="DV135" s="8">
        <v>2.1</v>
      </c>
      <c r="DW135" s="8">
        <v>0.0</v>
      </c>
      <c r="DX135" s="8">
        <v>0.0</v>
      </c>
      <c r="DY135" s="14">
        <f t="shared" si="22"/>
        <v>-1.89787234</v>
      </c>
    </row>
    <row r="136" ht="12.75" customHeight="1">
      <c r="A136" s="7">
        <v>53.0</v>
      </c>
      <c r="B136" s="7" t="s">
        <v>901</v>
      </c>
      <c r="C136" s="7" t="s">
        <v>902</v>
      </c>
      <c r="D136" s="7" t="s">
        <v>229</v>
      </c>
      <c r="E136" s="7" t="s">
        <v>163</v>
      </c>
      <c r="F136" s="7" t="s">
        <v>163</v>
      </c>
      <c r="G136" s="7">
        <v>73.0</v>
      </c>
      <c r="H136" s="7">
        <v>198.0</v>
      </c>
      <c r="I136" s="7" t="s">
        <v>133</v>
      </c>
      <c r="J136" s="7">
        <v>2008.0</v>
      </c>
      <c r="K136" s="7">
        <v>7.0</v>
      </c>
      <c r="L136" s="7">
        <v>187.0</v>
      </c>
      <c r="M136" s="8"/>
      <c r="N136" s="8">
        <f t="shared" si="1"/>
        <v>27</v>
      </c>
      <c r="O136" s="7" t="s">
        <v>903</v>
      </c>
      <c r="P136" s="7" t="s">
        <v>904</v>
      </c>
      <c r="Q136" s="8" t="s">
        <v>173</v>
      </c>
      <c r="R136" s="7" t="s">
        <v>173</v>
      </c>
      <c r="S136" s="9" t="s">
        <v>260</v>
      </c>
      <c r="T136" s="9">
        <v>2.0</v>
      </c>
      <c r="U136" s="9" t="s">
        <v>138</v>
      </c>
      <c r="V136" s="9" t="s">
        <v>138</v>
      </c>
      <c r="W136" s="7">
        <v>2.0</v>
      </c>
      <c r="X136" s="7">
        <v>0.0</v>
      </c>
      <c r="Y136" s="7">
        <v>0.0</v>
      </c>
      <c r="Z136" s="7">
        <v>0.0</v>
      </c>
      <c r="AA136" s="7">
        <v>0.0</v>
      </c>
      <c r="AB136" s="7">
        <v>-1.0</v>
      </c>
      <c r="AC136" s="7">
        <v>0.0</v>
      </c>
      <c r="AD136" s="7">
        <v>1.0</v>
      </c>
      <c r="AE136" s="7">
        <v>0.0</v>
      </c>
      <c r="AF136" s="10">
        <f t="shared" si="2"/>
        <v>0</v>
      </c>
      <c r="AG136" s="10">
        <f t="shared" si="3"/>
        <v>0</v>
      </c>
      <c r="AH136" s="7">
        <v>1023.0</v>
      </c>
      <c r="AI136" s="11">
        <f t="shared" si="4"/>
        <v>8.525</v>
      </c>
      <c r="AJ136" s="7">
        <v>24.0</v>
      </c>
      <c r="AK136" s="11">
        <f t="shared" si="5"/>
        <v>12</v>
      </c>
      <c r="AL136" s="11">
        <f t="shared" si="6"/>
        <v>42.625</v>
      </c>
      <c r="AM136" s="12">
        <v>0.0</v>
      </c>
      <c r="AN136" s="11">
        <f t="shared" si="7"/>
        <v>0</v>
      </c>
      <c r="AO136" s="10" t="s">
        <v>151</v>
      </c>
      <c r="AP136" s="10" t="s">
        <v>151</v>
      </c>
      <c r="AQ136" s="10" t="s">
        <v>151</v>
      </c>
      <c r="AR136" s="7">
        <v>0.0</v>
      </c>
      <c r="AS136" s="7">
        <v>0.0</v>
      </c>
      <c r="AT136" s="13">
        <f t="shared" si="8"/>
        <v>0</v>
      </c>
      <c r="AU136" s="8"/>
      <c r="AV136" s="8"/>
      <c r="AW136" s="8"/>
      <c r="AX136" s="8">
        <v>0.0</v>
      </c>
      <c r="AY136" s="8"/>
      <c r="AZ136" s="8">
        <v>0.0</v>
      </c>
      <c r="BA136" s="7">
        <v>0.0</v>
      </c>
      <c r="BB136" s="7">
        <v>0.0</v>
      </c>
      <c r="BC136" s="7">
        <v>2.0</v>
      </c>
      <c r="BD136" s="7">
        <v>1.0</v>
      </c>
      <c r="BE136" s="7">
        <v>0.0</v>
      </c>
      <c r="BF136" s="7">
        <v>0.0</v>
      </c>
      <c r="BG136" s="14">
        <f t="shared" si="9"/>
        <v>0</v>
      </c>
      <c r="BH136" s="11">
        <f t="shared" si="10"/>
        <v>0</v>
      </c>
      <c r="BI136" s="11">
        <f t="shared" si="11"/>
        <v>7.038123167</v>
      </c>
      <c r="BJ136" s="11">
        <f t="shared" si="12"/>
        <v>3.519061584</v>
      </c>
      <c r="BK136" s="11">
        <f t="shared" si="13"/>
        <v>0</v>
      </c>
      <c r="BL136" s="11">
        <f t="shared" si="14"/>
        <v>0</v>
      </c>
      <c r="BM136" s="7">
        <v>2.0</v>
      </c>
      <c r="BN136" s="7">
        <v>1.0</v>
      </c>
      <c r="BO136" s="7">
        <v>0.0</v>
      </c>
      <c r="BP136" s="7">
        <v>0.0</v>
      </c>
      <c r="BQ136" s="7">
        <v>0.0</v>
      </c>
      <c r="BR136" s="7">
        <v>0.0</v>
      </c>
      <c r="BS136" s="9">
        <f t="shared" si="15"/>
        <v>4</v>
      </c>
      <c r="BT136" s="14">
        <v>0.9710000000000001</v>
      </c>
      <c r="BW136" s="15" t="str">
        <f t="shared" si="16"/>
        <v> </v>
      </c>
      <c r="BY136" s="7">
        <v>0.0</v>
      </c>
      <c r="BZ136" s="7">
        <v>0.0</v>
      </c>
      <c r="CA136" s="7">
        <v>0.0</v>
      </c>
      <c r="CB136" s="7">
        <v>0.0</v>
      </c>
      <c r="CC136" s="7">
        <v>0.0</v>
      </c>
      <c r="CD136" s="7">
        <v>0.0</v>
      </c>
      <c r="CE136" s="7">
        <v>0.0</v>
      </c>
      <c r="CF136" s="7">
        <v>0.0</v>
      </c>
      <c r="CG136" s="7">
        <v>0.0</v>
      </c>
      <c r="CH136" s="7">
        <v>0.0</v>
      </c>
      <c r="CI136" s="7">
        <v>0.0</v>
      </c>
      <c r="CJ136" s="7">
        <v>0.0</v>
      </c>
      <c r="CK136" s="7">
        <v>0.0</v>
      </c>
      <c r="CL136" s="15">
        <f t="shared" si="17"/>
        <v>0</v>
      </c>
      <c r="CM136" s="7">
        <v>0.0</v>
      </c>
      <c r="CN136" s="7">
        <v>0.0</v>
      </c>
      <c r="CO136" s="7">
        <v>-0.1</v>
      </c>
      <c r="CP136" s="16">
        <f t="shared" si="18"/>
        <v>-0.05</v>
      </c>
      <c r="CQ136" s="16">
        <f t="shared" si="19"/>
        <v>-0.3519061584</v>
      </c>
      <c r="CR136" s="17">
        <v>3.0</v>
      </c>
      <c r="CS136" s="14">
        <v>0.30000000000000004</v>
      </c>
      <c r="CT136" s="14">
        <v>0.30000000000000004</v>
      </c>
      <c r="CU136" s="14">
        <v>-1.1</v>
      </c>
      <c r="CV136" s="14">
        <v>-0.1</v>
      </c>
      <c r="CW136" s="14">
        <v>-0.1</v>
      </c>
      <c r="CX136" s="14">
        <v>0.0</v>
      </c>
      <c r="CY136" s="14">
        <v>-0.2</v>
      </c>
      <c r="CZ136" s="18">
        <f t="shared" si="20"/>
        <v>-0.1</v>
      </c>
      <c r="DA136" s="18">
        <f t="shared" si="21"/>
        <v>-0.7038123167</v>
      </c>
      <c r="DB136" s="14">
        <v>0.0</v>
      </c>
      <c r="DC136" s="7">
        <v>0.0</v>
      </c>
      <c r="DD136" s="7">
        <v>0.0</v>
      </c>
      <c r="DE136" s="7">
        <v>0.0</v>
      </c>
      <c r="DF136" s="7">
        <v>1.0</v>
      </c>
      <c r="DG136" s="7">
        <v>0.0</v>
      </c>
      <c r="DH136" s="7">
        <v>0.0</v>
      </c>
      <c r="DI136" s="7">
        <v>0.0</v>
      </c>
      <c r="DJ136" s="7">
        <v>0.0</v>
      </c>
      <c r="DK136" s="7">
        <v>0.0</v>
      </c>
      <c r="DL136" s="7">
        <v>0.0</v>
      </c>
      <c r="DM136" s="7">
        <v>0.0</v>
      </c>
      <c r="DN136" s="9">
        <v>0.0</v>
      </c>
      <c r="DO136" s="9">
        <v>0.0</v>
      </c>
      <c r="DP136" s="9">
        <v>0.0</v>
      </c>
      <c r="DQ136" s="8">
        <v>8.0</v>
      </c>
      <c r="DR136" s="8">
        <v>0.0</v>
      </c>
      <c r="DS136" s="8"/>
      <c r="DT136" s="19">
        <v>0.5750000000000001</v>
      </c>
      <c r="DU136" s="8">
        <v>0.5750000000000001</v>
      </c>
      <c r="DV136" s="8">
        <v>0.025</v>
      </c>
      <c r="DW136" s="8">
        <v>0.0</v>
      </c>
      <c r="DX136" s="8">
        <v>0.0</v>
      </c>
      <c r="DY136" s="14">
        <f t="shared" si="22"/>
        <v>-0.2028597575</v>
      </c>
    </row>
    <row r="137" ht="12.75" customHeight="1">
      <c r="A137" s="7">
        <v>14.0</v>
      </c>
      <c r="B137" s="7" t="s">
        <v>905</v>
      </c>
      <c r="C137" s="7" t="s">
        <v>906</v>
      </c>
      <c r="D137" s="7" t="s">
        <v>229</v>
      </c>
      <c r="E137" s="7" t="s">
        <v>163</v>
      </c>
      <c r="F137" s="7" t="s">
        <v>163</v>
      </c>
      <c r="G137" s="7">
        <v>73.0</v>
      </c>
      <c r="H137" s="7">
        <v>202.0</v>
      </c>
      <c r="I137" s="7" t="s">
        <v>145</v>
      </c>
      <c r="J137" s="7">
        <v>2004.0</v>
      </c>
      <c r="K137" s="7">
        <v>2.0</v>
      </c>
      <c r="L137" s="7">
        <v>47.0</v>
      </c>
      <c r="M137" s="8"/>
      <c r="N137" s="8">
        <f t="shared" si="1"/>
        <v>29</v>
      </c>
      <c r="O137" s="7" t="s">
        <v>907</v>
      </c>
      <c r="P137" s="7" t="s">
        <v>908</v>
      </c>
      <c r="Q137" s="8" t="s">
        <v>166</v>
      </c>
      <c r="R137" s="7" t="s">
        <v>166</v>
      </c>
      <c r="S137" s="9" t="s">
        <v>255</v>
      </c>
      <c r="T137" s="9">
        <v>81.0</v>
      </c>
      <c r="U137" s="9" t="s">
        <v>138</v>
      </c>
      <c r="V137" s="9" t="s">
        <v>138</v>
      </c>
      <c r="W137" s="7">
        <v>81.0</v>
      </c>
      <c r="X137" s="7">
        <v>12.0</v>
      </c>
      <c r="Y137" s="7">
        <v>24.0</v>
      </c>
      <c r="Z137" s="7">
        <v>11.0</v>
      </c>
      <c r="AA137" s="7">
        <v>36.0</v>
      </c>
      <c r="AB137" s="7">
        <v>-9.0</v>
      </c>
      <c r="AC137" s="7">
        <v>142.0</v>
      </c>
      <c r="AD137" s="7">
        <v>40.0</v>
      </c>
      <c r="AE137" s="7">
        <v>69.0</v>
      </c>
      <c r="AF137" s="10">
        <f t="shared" si="2"/>
        <v>0.08450704225</v>
      </c>
      <c r="AG137" s="10">
        <f t="shared" si="3"/>
        <v>0.04780876494</v>
      </c>
      <c r="AH137" s="7">
        <v>85668.0</v>
      </c>
      <c r="AI137" s="11">
        <f t="shared" si="4"/>
        <v>17.62716049</v>
      </c>
      <c r="AJ137" s="7">
        <v>1846.0</v>
      </c>
      <c r="AK137" s="11">
        <f t="shared" si="5"/>
        <v>22.79012346</v>
      </c>
      <c r="AL137" s="11">
        <f t="shared" si="6"/>
        <v>46.40736728</v>
      </c>
      <c r="AM137" s="12">
        <v>151.0</v>
      </c>
      <c r="AN137" s="11">
        <f t="shared" si="7"/>
        <v>6.34542653</v>
      </c>
      <c r="AO137" s="10" t="s">
        <v>239</v>
      </c>
      <c r="AP137" s="10" t="s">
        <v>216</v>
      </c>
      <c r="AQ137" s="10" t="s">
        <v>442</v>
      </c>
      <c r="AR137" s="7">
        <v>276.0</v>
      </c>
      <c r="AS137" s="7">
        <v>290.0</v>
      </c>
      <c r="AT137" s="13">
        <f t="shared" si="8"/>
        <v>0.4876325088</v>
      </c>
      <c r="AU137" s="9">
        <v>2.0</v>
      </c>
      <c r="AV137" s="9">
        <v>1.0</v>
      </c>
      <c r="AW137" s="9">
        <v>407.0</v>
      </c>
      <c r="AX137" s="9">
        <v>192.0</v>
      </c>
      <c r="AY137" s="9">
        <v>159.0</v>
      </c>
      <c r="AZ137" s="9">
        <v>84.0</v>
      </c>
      <c r="BA137" s="7">
        <v>88.0</v>
      </c>
      <c r="BB137" s="7">
        <v>173.0</v>
      </c>
      <c r="BC137" s="7">
        <v>35.0</v>
      </c>
      <c r="BD137" s="7">
        <v>40.0</v>
      </c>
      <c r="BE137" s="7">
        <v>25.0</v>
      </c>
      <c r="BF137" s="7">
        <v>31.0</v>
      </c>
      <c r="BG137" s="14">
        <f t="shared" si="9"/>
        <v>3.697996918</v>
      </c>
      <c r="BH137" s="11">
        <f t="shared" si="10"/>
        <v>7.26992576</v>
      </c>
      <c r="BI137" s="11">
        <f t="shared" si="11"/>
        <v>1.470794229</v>
      </c>
      <c r="BJ137" s="11">
        <f t="shared" si="12"/>
        <v>1.68090769</v>
      </c>
      <c r="BK137" s="11">
        <f t="shared" si="13"/>
        <v>1.050567306</v>
      </c>
      <c r="BL137" s="11">
        <f t="shared" si="14"/>
        <v>1.30270346</v>
      </c>
      <c r="BM137" s="7">
        <v>58.0</v>
      </c>
      <c r="BN137" s="7">
        <v>24.0</v>
      </c>
      <c r="BO137" s="7">
        <v>0.0</v>
      </c>
      <c r="BP137" s="7">
        <v>1.0</v>
      </c>
      <c r="BQ137" s="7">
        <v>0.0</v>
      </c>
      <c r="BR137" s="7">
        <v>0.0</v>
      </c>
      <c r="BS137" s="9">
        <f t="shared" si="15"/>
        <v>266</v>
      </c>
      <c r="BT137" s="14">
        <v>-5.515</v>
      </c>
      <c r="BU137" s="7">
        <v>1.0</v>
      </c>
      <c r="BV137" s="7">
        <v>1.0</v>
      </c>
      <c r="BW137" s="15">
        <f t="shared" si="16"/>
        <v>1</v>
      </c>
      <c r="BX137" s="7">
        <v>1.0</v>
      </c>
      <c r="BY137" s="7">
        <v>5.0</v>
      </c>
      <c r="BZ137" s="7">
        <v>0.0</v>
      </c>
      <c r="CA137" s="7">
        <v>3.0</v>
      </c>
      <c r="CB137" s="7">
        <v>2.0</v>
      </c>
      <c r="CC137" s="7">
        <v>1.0</v>
      </c>
      <c r="CD137" s="7">
        <v>0.0</v>
      </c>
      <c r="CE137" s="7">
        <v>1.0</v>
      </c>
      <c r="CF137" s="7">
        <v>1.0</v>
      </c>
      <c r="CG137" s="7">
        <v>2.0</v>
      </c>
      <c r="CH137" s="7">
        <v>1.0</v>
      </c>
      <c r="CI137" s="7">
        <v>6.0</v>
      </c>
      <c r="CJ137" s="7">
        <v>0.0</v>
      </c>
      <c r="CK137" s="7">
        <v>0.0</v>
      </c>
      <c r="CL137" s="15">
        <f t="shared" si="17"/>
        <v>0</v>
      </c>
      <c r="CM137" s="7">
        <v>1.3</v>
      </c>
      <c r="CN137" s="7">
        <v>1.3</v>
      </c>
      <c r="CO137" s="7">
        <v>2.6</v>
      </c>
      <c r="CP137" s="16">
        <f t="shared" si="18"/>
        <v>0.03209876543</v>
      </c>
      <c r="CQ137" s="16">
        <f t="shared" si="19"/>
        <v>0.1092589999</v>
      </c>
      <c r="CR137" s="17">
        <v>6.0</v>
      </c>
      <c r="CS137" s="14">
        <v>26.4</v>
      </c>
      <c r="CT137" s="14">
        <v>27.9</v>
      </c>
      <c r="CU137" s="14">
        <v>-3.9</v>
      </c>
      <c r="CV137" s="14">
        <v>2.7</v>
      </c>
      <c r="CW137" s="14">
        <v>2.1</v>
      </c>
      <c r="CX137" s="14">
        <v>0.5</v>
      </c>
      <c r="CY137" s="14">
        <v>5.3</v>
      </c>
      <c r="CZ137" s="18">
        <f t="shared" si="20"/>
        <v>0.06543209877</v>
      </c>
      <c r="DA137" s="18">
        <f t="shared" si="21"/>
        <v>0.2227202689</v>
      </c>
      <c r="DB137" s="14">
        <v>35.4507</v>
      </c>
      <c r="DC137" s="7">
        <v>0.0</v>
      </c>
      <c r="DD137" s="7">
        <v>2.0</v>
      </c>
      <c r="DE137" s="7">
        <v>2.0</v>
      </c>
      <c r="DF137" s="7">
        <v>36.0</v>
      </c>
      <c r="DG137" s="7">
        <v>14.0</v>
      </c>
      <c r="DH137" s="7">
        <v>2.0</v>
      </c>
      <c r="DI137" s="7">
        <v>31.0</v>
      </c>
      <c r="DJ137" s="7">
        <v>21.0</v>
      </c>
      <c r="DK137" s="7">
        <v>5.0</v>
      </c>
      <c r="DL137" s="7">
        <v>1.0</v>
      </c>
      <c r="DM137" s="7">
        <v>68.0</v>
      </c>
      <c r="DN137" s="9">
        <v>0.0</v>
      </c>
      <c r="DO137" s="9">
        <v>3.0</v>
      </c>
      <c r="DP137" s="9">
        <v>4.0</v>
      </c>
      <c r="DQ137" s="8">
        <v>186.0</v>
      </c>
      <c r="DR137" s="8">
        <v>0.0</v>
      </c>
      <c r="DS137" s="8"/>
      <c r="DT137" s="19">
        <v>2.4</v>
      </c>
      <c r="DU137" s="8">
        <v>2.4</v>
      </c>
      <c r="DV137" s="8">
        <v>2.4</v>
      </c>
      <c r="DW137" s="8">
        <v>0.0</v>
      </c>
      <c r="DX137" s="8">
        <v>0.0</v>
      </c>
      <c r="DY137" s="14">
        <f t="shared" si="22"/>
        <v>1.363829787</v>
      </c>
    </row>
    <row r="138" ht="12.75" customHeight="1">
      <c r="A138" s="7">
        <v>22.0</v>
      </c>
      <c r="B138" s="7" t="s">
        <v>909</v>
      </c>
      <c r="C138" s="7" t="s">
        <v>910</v>
      </c>
      <c r="D138" s="7" t="s">
        <v>131</v>
      </c>
      <c r="E138" s="7" t="s">
        <v>132</v>
      </c>
      <c r="F138" s="7" t="s">
        <v>132</v>
      </c>
      <c r="G138" s="7">
        <v>71.0</v>
      </c>
      <c r="H138" s="7">
        <v>183.0</v>
      </c>
      <c r="I138" s="7" t="s">
        <v>145</v>
      </c>
      <c r="J138" s="7">
        <v>2006.0</v>
      </c>
      <c r="K138" s="7">
        <v>7.0</v>
      </c>
      <c r="L138" s="7">
        <v>211.0</v>
      </c>
      <c r="M138" s="8"/>
      <c r="N138" s="8">
        <f t="shared" si="1"/>
        <v>29</v>
      </c>
      <c r="O138" s="7" t="s">
        <v>911</v>
      </c>
      <c r="P138" s="7" t="s">
        <v>912</v>
      </c>
      <c r="Q138" s="8" t="s">
        <v>215</v>
      </c>
      <c r="R138" s="7" t="s">
        <v>215</v>
      </c>
      <c r="S138" s="9" t="s">
        <v>183</v>
      </c>
      <c r="T138" s="9">
        <v>53.0</v>
      </c>
      <c r="U138" s="9" t="s">
        <v>138</v>
      </c>
      <c r="V138" s="9" t="s">
        <v>138</v>
      </c>
      <c r="W138" s="7">
        <v>54.0</v>
      </c>
      <c r="X138" s="7">
        <v>6.0</v>
      </c>
      <c r="Y138" s="7">
        <v>5.0</v>
      </c>
      <c r="Z138" s="7">
        <v>3.0</v>
      </c>
      <c r="AA138" s="7">
        <v>11.0</v>
      </c>
      <c r="AB138" s="7">
        <v>-4.0</v>
      </c>
      <c r="AC138" s="7">
        <v>58.0</v>
      </c>
      <c r="AD138" s="7">
        <v>18.0</v>
      </c>
      <c r="AE138" s="7">
        <v>20.0</v>
      </c>
      <c r="AF138" s="10">
        <f t="shared" si="2"/>
        <v>0.1034482759</v>
      </c>
      <c r="AG138" s="10">
        <f t="shared" si="3"/>
        <v>0.0625</v>
      </c>
      <c r="AH138" s="7">
        <v>34690.0</v>
      </c>
      <c r="AI138" s="11">
        <f t="shared" si="4"/>
        <v>10.70679012</v>
      </c>
      <c r="AJ138" s="7">
        <v>802.0</v>
      </c>
      <c r="AK138" s="11">
        <f t="shared" si="5"/>
        <v>14.85185185</v>
      </c>
      <c r="AL138" s="11">
        <f t="shared" si="6"/>
        <v>43.25436409</v>
      </c>
      <c r="AM138" s="12">
        <v>38.0</v>
      </c>
      <c r="AN138" s="11">
        <f t="shared" si="7"/>
        <v>3.943499568</v>
      </c>
      <c r="AO138" s="10" t="s">
        <v>660</v>
      </c>
      <c r="AP138" s="10" t="s">
        <v>386</v>
      </c>
      <c r="AQ138" s="10" t="s">
        <v>913</v>
      </c>
      <c r="AR138" s="7">
        <v>1.0</v>
      </c>
      <c r="AS138" s="7">
        <v>2.0</v>
      </c>
      <c r="AT138" s="13">
        <f t="shared" si="8"/>
        <v>0.3333333333</v>
      </c>
      <c r="AU138" s="8"/>
      <c r="AV138" s="8"/>
      <c r="AW138" s="8">
        <v>2.0</v>
      </c>
      <c r="AX138" s="8">
        <v>0.0</v>
      </c>
      <c r="AY138" s="8">
        <v>1.0</v>
      </c>
      <c r="AZ138" s="8">
        <v>1.0</v>
      </c>
      <c r="BA138" s="7">
        <v>86.0</v>
      </c>
      <c r="BB138" s="7">
        <v>20.0</v>
      </c>
      <c r="BC138" s="7">
        <v>16.0</v>
      </c>
      <c r="BD138" s="7">
        <v>18.0</v>
      </c>
      <c r="BE138" s="7">
        <v>12.0</v>
      </c>
      <c r="BF138" s="7">
        <v>15.0</v>
      </c>
      <c r="BG138" s="14">
        <f t="shared" si="9"/>
        <v>8.924762179</v>
      </c>
      <c r="BH138" s="11">
        <f t="shared" si="10"/>
        <v>2.075526088</v>
      </c>
      <c r="BI138" s="11">
        <f t="shared" si="11"/>
        <v>1.660420871</v>
      </c>
      <c r="BJ138" s="11">
        <f t="shared" si="12"/>
        <v>1.867973479</v>
      </c>
      <c r="BK138" s="11">
        <f t="shared" si="13"/>
        <v>1.245315653</v>
      </c>
      <c r="BL138" s="11">
        <f t="shared" si="14"/>
        <v>1.556644566</v>
      </c>
      <c r="BM138" s="7">
        <v>34.0</v>
      </c>
      <c r="BN138" s="7">
        <v>17.0</v>
      </c>
      <c r="BO138" s="7">
        <v>0.0</v>
      </c>
      <c r="BP138" s="7">
        <v>0.0</v>
      </c>
      <c r="BQ138" s="7">
        <v>0.0</v>
      </c>
      <c r="BR138" s="7">
        <v>0.0</v>
      </c>
      <c r="BS138" s="9">
        <f t="shared" si="15"/>
        <v>70</v>
      </c>
      <c r="BT138" s="14">
        <v>-7.43</v>
      </c>
      <c r="BW138" s="15" t="str">
        <f t="shared" si="16"/>
        <v> </v>
      </c>
      <c r="BY138" s="7">
        <v>3.0</v>
      </c>
      <c r="BZ138" s="7">
        <v>0.0</v>
      </c>
      <c r="CA138" s="7">
        <v>0.0</v>
      </c>
      <c r="CB138" s="7">
        <v>0.0</v>
      </c>
      <c r="CC138" s="7">
        <v>0.0</v>
      </c>
      <c r="CD138" s="7">
        <v>0.0</v>
      </c>
      <c r="CE138" s="7">
        <v>0.0</v>
      </c>
      <c r="CF138" s="7">
        <v>1.0</v>
      </c>
      <c r="CG138" s="7">
        <v>1.0</v>
      </c>
      <c r="CH138" s="7">
        <v>0.0</v>
      </c>
      <c r="CI138" s="7">
        <v>4.0</v>
      </c>
      <c r="CJ138" s="7">
        <v>0.0</v>
      </c>
      <c r="CK138" s="7">
        <v>0.0</v>
      </c>
      <c r="CL138" s="15">
        <f t="shared" si="17"/>
        <v>0</v>
      </c>
      <c r="CM138" s="7">
        <v>0.30000000000000004</v>
      </c>
      <c r="CN138" s="7">
        <v>0.5</v>
      </c>
      <c r="CO138" s="7">
        <v>0.8</v>
      </c>
      <c r="CP138" s="16">
        <f t="shared" si="18"/>
        <v>0.01481481481</v>
      </c>
      <c r="CQ138" s="16">
        <f t="shared" si="19"/>
        <v>0.08302104353</v>
      </c>
      <c r="CR138" s="17">
        <v>1.0</v>
      </c>
      <c r="CS138" s="14">
        <v>12.1</v>
      </c>
      <c r="CT138" s="14">
        <v>16.4</v>
      </c>
      <c r="CU138" s="14">
        <v>-7.7</v>
      </c>
      <c r="CV138" s="14">
        <v>-0.30000000000000004</v>
      </c>
      <c r="CW138" s="14">
        <v>2.2</v>
      </c>
      <c r="CX138" s="14">
        <v>0.0</v>
      </c>
      <c r="CY138" s="14">
        <v>2.0</v>
      </c>
      <c r="CZ138" s="18">
        <f t="shared" si="20"/>
        <v>0.03703703704</v>
      </c>
      <c r="DA138" s="18">
        <f t="shared" si="21"/>
        <v>0.2075526088</v>
      </c>
      <c r="DB138" s="14">
        <v>34.8448</v>
      </c>
      <c r="DC138" s="7">
        <v>1.0</v>
      </c>
      <c r="DD138" s="7">
        <v>1.0</v>
      </c>
      <c r="DE138" s="7">
        <v>4.0</v>
      </c>
      <c r="DF138" s="7">
        <v>12.0</v>
      </c>
      <c r="DG138" s="7">
        <v>4.0</v>
      </c>
      <c r="DH138" s="7">
        <v>0.0</v>
      </c>
      <c r="DI138" s="7">
        <v>5.0</v>
      </c>
      <c r="DJ138" s="7">
        <v>2.0</v>
      </c>
      <c r="DK138" s="7">
        <v>3.0</v>
      </c>
      <c r="DL138" s="7">
        <v>0.0</v>
      </c>
      <c r="DM138" s="7">
        <v>44.0</v>
      </c>
      <c r="DN138" s="9">
        <v>1.0</v>
      </c>
      <c r="DO138" s="9">
        <v>0.0</v>
      </c>
      <c r="DP138" s="9">
        <v>0.0</v>
      </c>
      <c r="DQ138" s="8">
        <v>186.0</v>
      </c>
      <c r="DR138" s="8">
        <v>6.0</v>
      </c>
      <c r="DS138" s="8" t="s">
        <v>249</v>
      </c>
      <c r="DT138" s="19">
        <v>1.0</v>
      </c>
      <c r="DU138" s="8">
        <v>1.25</v>
      </c>
      <c r="DV138" s="8">
        <v>1.25</v>
      </c>
      <c r="DW138" s="8">
        <v>91.0</v>
      </c>
      <c r="DX138" s="8">
        <v>0.0</v>
      </c>
      <c r="DY138" s="14">
        <f t="shared" si="22"/>
        <v>0.5106382979</v>
      </c>
    </row>
    <row r="139" ht="12.75" customHeight="1">
      <c r="A139" s="7">
        <v>44.0</v>
      </c>
      <c r="B139" s="7" t="s">
        <v>914</v>
      </c>
      <c r="C139" s="7" t="s">
        <v>583</v>
      </c>
      <c r="D139" s="7" t="s">
        <v>358</v>
      </c>
      <c r="E139" s="7" t="s">
        <v>163</v>
      </c>
      <c r="F139" s="7" t="s">
        <v>163</v>
      </c>
      <c r="G139" s="7">
        <v>74.0</v>
      </c>
      <c r="H139" s="7">
        <v>205.0</v>
      </c>
      <c r="I139" s="7" t="s">
        <v>133</v>
      </c>
      <c r="J139" s="7">
        <v>2009.0</v>
      </c>
      <c r="K139" s="7">
        <v>3.0</v>
      </c>
      <c r="L139" s="7">
        <v>83.0</v>
      </c>
      <c r="M139" s="8"/>
      <c r="N139" s="8">
        <f t="shared" si="1"/>
        <v>25</v>
      </c>
      <c r="O139" s="7" t="s">
        <v>456</v>
      </c>
      <c r="P139" s="7" t="s">
        <v>915</v>
      </c>
      <c r="Q139" s="8" t="s">
        <v>839</v>
      </c>
      <c r="R139" s="7" t="s">
        <v>916</v>
      </c>
      <c r="S139" s="9" t="s">
        <v>174</v>
      </c>
      <c r="T139" s="9">
        <v>27.0</v>
      </c>
      <c r="U139" s="9">
        <v>37.0</v>
      </c>
      <c r="V139" s="9" t="s">
        <v>138</v>
      </c>
      <c r="W139" s="7">
        <v>65.0</v>
      </c>
      <c r="X139" s="7">
        <v>5.0</v>
      </c>
      <c r="Y139" s="7">
        <v>12.0</v>
      </c>
      <c r="Z139" s="7">
        <v>3.0</v>
      </c>
      <c r="AA139" s="7">
        <v>17.0</v>
      </c>
      <c r="AB139" s="7">
        <v>7.0</v>
      </c>
      <c r="AC139" s="7">
        <v>109.0</v>
      </c>
      <c r="AD139" s="7">
        <v>43.0</v>
      </c>
      <c r="AE139" s="7">
        <v>78.0</v>
      </c>
      <c r="AF139" s="10">
        <f t="shared" si="2"/>
        <v>0.04587155963</v>
      </c>
      <c r="AG139" s="10">
        <f t="shared" si="3"/>
        <v>0.02173913043</v>
      </c>
      <c r="AH139" s="7">
        <v>65278.0</v>
      </c>
      <c r="AI139" s="11">
        <f t="shared" si="4"/>
        <v>16.73794872</v>
      </c>
      <c r="AJ139" s="7">
        <v>1460.0</v>
      </c>
      <c r="AK139" s="11">
        <f t="shared" si="5"/>
        <v>22.46153846</v>
      </c>
      <c r="AL139" s="11">
        <f t="shared" si="6"/>
        <v>44.7109589</v>
      </c>
      <c r="AM139" s="12">
        <v>12.0</v>
      </c>
      <c r="AN139" s="11">
        <f t="shared" si="7"/>
        <v>0.6617849812</v>
      </c>
      <c r="AO139" s="10" t="s">
        <v>917</v>
      </c>
      <c r="AP139" s="10" t="s">
        <v>306</v>
      </c>
      <c r="AQ139" s="10" t="s">
        <v>918</v>
      </c>
      <c r="AR139" s="7">
        <v>0.0</v>
      </c>
      <c r="AS139" s="7">
        <v>0.0</v>
      </c>
      <c r="AT139" s="13">
        <f t="shared" si="8"/>
        <v>0</v>
      </c>
      <c r="AU139" s="8"/>
      <c r="AV139" s="8"/>
      <c r="AW139" s="8"/>
      <c r="AX139" s="8">
        <v>0.0</v>
      </c>
      <c r="AY139" s="8"/>
      <c r="AZ139" s="8">
        <v>0.0</v>
      </c>
      <c r="BA139" s="7">
        <v>86.0</v>
      </c>
      <c r="BB139" s="7">
        <v>100.0</v>
      </c>
      <c r="BC139" s="7">
        <v>58.0</v>
      </c>
      <c r="BD139" s="7">
        <v>43.0</v>
      </c>
      <c r="BE139" s="7">
        <v>13.0</v>
      </c>
      <c r="BF139" s="7">
        <v>15.0</v>
      </c>
      <c r="BG139" s="14">
        <f t="shared" si="9"/>
        <v>4.742792365</v>
      </c>
      <c r="BH139" s="11">
        <f t="shared" si="10"/>
        <v>5.514874843</v>
      </c>
      <c r="BI139" s="11">
        <f t="shared" si="11"/>
        <v>3.198627409</v>
      </c>
      <c r="BJ139" s="11">
        <f t="shared" si="12"/>
        <v>2.371396182</v>
      </c>
      <c r="BK139" s="11">
        <f t="shared" si="13"/>
        <v>0.7169337296</v>
      </c>
      <c r="BL139" s="11">
        <f t="shared" si="14"/>
        <v>0.8272312264</v>
      </c>
      <c r="BM139" s="7">
        <v>60.0</v>
      </c>
      <c r="BN139" s="7">
        <v>20.0</v>
      </c>
      <c r="BO139" s="7">
        <v>2.0</v>
      </c>
      <c r="BP139" s="7">
        <v>1.0</v>
      </c>
      <c r="BQ139" s="7">
        <v>0.0</v>
      </c>
      <c r="BR139" s="7">
        <v>0.0</v>
      </c>
      <c r="BS139" s="9">
        <f t="shared" si="15"/>
        <v>220</v>
      </c>
      <c r="BT139" s="14">
        <v>0.736</v>
      </c>
      <c r="BW139" s="15" t="str">
        <f t="shared" si="16"/>
        <v> </v>
      </c>
      <c r="BY139" s="7">
        <v>1.0</v>
      </c>
      <c r="BZ139" s="7">
        <v>0.0</v>
      </c>
      <c r="CA139" s="7">
        <v>0.0</v>
      </c>
      <c r="CB139" s="7">
        <v>0.0</v>
      </c>
      <c r="CC139" s="7">
        <v>0.0</v>
      </c>
      <c r="CD139" s="7">
        <v>0.0</v>
      </c>
      <c r="CE139" s="7">
        <v>1.0</v>
      </c>
      <c r="CF139" s="7">
        <v>0.0</v>
      </c>
      <c r="CG139" s="7">
        <v>0.0</v>
      </c>
      <c r="CH139" s="7">
        <v>0.0</v>
      </c>
      <c r="CI139" s="7">
        <v>4.0</v>
      </c>
      <c r="CJ139" s="7">
        <v>0.0</v>
      </c>
      <c r="CK139" s="7">
        <v>0.0</v>
      </c>
      <c r="CL139" s="15">
        <f t="shared" si="17"/>
        <v>0</v>
      </c>
      <c r="CM139" s="7">
        <v>1.1</v>
      </c>
      <c r="CN139" s="7">
        <v>2.8</v>
      </c>
      <c r="CO139" s="7">
        <v>3.9</v>
      </c>
      <c r="CP139" s="16">
        <f t="shared" si="18"/>
        <v>0.06</v>
      </c>
      <c r="CQ139" s="16">
        <f t="shared" si="19"/>
        <v>0.2150801189</v>
      </c>
      <c r="CR139" s="17">
        <v>3.0</v>
      </c>
      <c r="CS139" s="14">
        <v>19.9</v>
      </c>
      <c r="CT139" s="14">
        <v>20.5</v>
      </c>
      <c r="CU139" s="14">
        <v>10.7</v>
      </c>
      <c r="CV139" s="14">
        <v>2.2</v>
      </c>
      <c r="CW139" s="14">
        <v>2.9</v>
      </c>
      <c r="CX139" s="14">
        <v>0.0</v>
      </c>
      <c r="CY139" s="14">
        <v>5.2</v>
      </c>
      <c r="CZ139" s="18">
        <f t="shared" si="20"/>
        <v>0.08</v>
      </c>
      <c r="DA139" s="18">
        <f t="shared" si="21"/>
        <v>0.2867734918</v>
      </c>
      <c r="DB139" s="14">
        <v>52.2202</v>
      </c>
      <c r="DC139" s="7">
        <v>0.0</v>
      </c>
      <c r="DD139" s="7">
        <v>1.0</v>
      </c>
      <c r="DE139" s="7">
        <v>3.0</v>
      </c>
      <c r="DF139" s="7">
        <v>39.0</v>
      </c>
      <c r="DG139" s="7">
        <v>5.0</v>
      </c>
      <c r="DH139" s="7">
        <v>0.0</v>
      </c>
      <c r="DI139" s="7">
        <v>34.0</v>
      </c>
      <c r="DJ139" s="7">
        <v>19.0</v>
      </c>
      <c r="DK139" s="7">
        <v>0.0</v>
      </c>
      <c r="DL139" s="7">
        <v>0.0</v>
      </c>
      <c r="DM139" s="7">
        <v>51.0</v>
      </c>
      <c r="DN139" s="9">
        <v>0.0</v>
      </c>
      <c r="DO139" s="9">
        <v>0.0</v>
      </c>
      <c r="DP139" s="9">
        <v>1.0</v>
      </c>
      <c r="DQ139" s="8">
        <v>186.0</v>
      </c>
      <c r="DR139" s="8">
        <v>0.0</v>
      </c>
      <c r="DS139" s="8"/>
      <c r="DT139" s="19">
        <v>0.8</v>
      </c>
      <c r="DU139" s="8">
        <v>0.683</v>
      </c>
      <c r="DV139" s="8">
        <v>0.683</v>
      </c>
      <c r="DW139" s="8">
        <v>0.0</v>
      </c>
      <c r="DX139" s="8">
        <v>0.0</v>
      </c>
      <c r="DY139" s="14">
        <f t="shared" si="22"/>
        <v>4.917021277</v>
      </c>
    </row>
    <row r="140" ht="12.75" customHeight="1">
      <c r="A140" s="7">
        <v>14.0</v>
      </c>
      <c r="B140" s="7" t="s">
        <v>919</v>
      </c>
      <c r="C140" s="7" t="s">
        <v>920</v>
      </c>
      <c r="D140" s="7" t="s">
        <v>170</v>
      </c>
      <c r="E140" s="7" t="s">
        <v>163</v>
      </c>
      <c r="F140" s="7" t="s">
        <v>163</v>
      </c>
      <c r="G140" s="7">
        <v>74.0</v>
      </c>
      <c r="H140" s="7">
        <v>193.0</v>
      </c>
      <c r="I140" s="7" t="s">
        <v>145</v>
      </c>
      <c r="J140" s="7">
        <v>2010.0</v>
      </c>
      <c r="K140" s="7">
        <v>1.0</v>
      </c>
      <c r="L140" s="7">
        <v>6.0</v>
      </c>
      <c r="M140" s="8"/>
      <c r="N140" s="8">
        <f t="shared" si="1"/>
        <v>23</v>
      </c>
      <c r="O140" s="7" t="s">
        <v>689</v>
      </c>
      <c r="P140" s="7" t="s">
        <v>921</v>
      </c>
      <c r="Q140" s="8" t="s">
        <v>149</v>
      </c>
      <c r="R140" s="7" t="s">
        <v>149</v>
      </c>
      <c r="S140" s="9" t="s">
        <v>247</v>
      </c>
      <c r="T140" s="9">
        <v>71.0</v>
      </c>
      <c r="U140" s="9" t="s">
        <v>138</v>
      </c>
      <c r="V140" s="9" t="s">
        <v>138</v>
      </c>
      <c r="W140" s="7">
        <v>71.0</v>
      </c>
      <c r="X140" s="7">
        <v>9.0</v>
      </c>
      <c r="Y140" s="7">
        <v>16.0</v>
      </c>
      <c r="Z140" s="7">
        <v>10.0</v>
      </c>
      <c r="AA140" s="7">
        <v>25.0</v>
      </c>
      <c r="AB140" s="7">
        <v>-1.0</v>
      </c>
      <c r="AC140" s="7">
        <v>95.0</v>
      </c>
      <c r="AD140" s="7">
        <v>42.0</v>
      </c>
      <c r="AE140" s="7">
        <v>34.0</v>
      </c>
      <c r="AF140" s="10">
        <f t="shared" si="2"/>
        <v>0.09473684211</v>
      </c>
      <c r="AG140" s="10">
        <f t="shared" si="3"/>
        <v>0.05263157895</v>
      </c>
      <c r="AH140" s="7">
        <v>55214.0</v>
      </c>
      <c r="AI140" s="11">
        <f t="shared" si="4"/>
        <v>12.96103286</v>
      </c>
      <c r="AJ140" s="7">
        <v>1328.0</v>
      </c>
      <c r="AK140" s="11">
        <f t="shared" si="5"/>
        <v>18.70422535</v>
      </c>
      <c r="AL140" s="11">
        <f t="shared" si="6"/>
        <v>41.57680723</v>
      </c>
      <c r="AM140" s="12">
        <v>110.0</v>
      </c>
      <c r="AN140" s="11">
        <f t="shared" si="7"/>
        <v>7.172094034</v>
      </c>
      <c r="AO140" s="10" t="s">
        <v>922</v>
      </c>
      <c r="AP140" s="10" t="s">
        <v>586</v>
      </c>
      <c r="AQ140" s="10" t="s">
        <v>923</v>
      </c>
      <c r="AR140" s="7">
        <v>14.0</v>
      </c>
      <c r="AS140" s="7">
        <v>17.0</v>
      </c>
      <c r="AT140" s="13">
        <f t="shared" si="8"/>
        <v>0.4516129032</v>
      </c>
      <c r="AU140" s="8"/>
      <c r="AV140" s="8"/>
      <c r="AW140" s="8">
        <v>22.0</v>
      </c>
      <c r="AX140" s="8">
        <v>10.0</v>
      </c>
      <c r="AY140" s="8">
        <v>9.0</v>
      </c>
      <c r="AZ140" s="8">
        <v>4.0</v>
      </c>
      <c r="BA140" s="7">
        <v>78.0</v>
      </c>
      <c r="BB140" s="7">
        <v>137.0</v>
      </c>
      <c r="BC140" s="7">
        <v>36.0</v>
      </c>
      <c r="BD140" s="7">
        <v>42.0</v>
      </c>
      <c r="BE140" s="7">
        <v>20.0</v>
      </c>
      <c r="BF140" s="7">
        <v>11.0</v>
      </c>
      <c r="BG140" s="14">
        <f t="shared" si="9"/>
        <v>5.085666679</v>
      </c>
      <c r="BH140" s="11">
        <f t="shared" si="10"/>
        <v>8.932517115</v>
      </c>
      <c r="BI140" s="11">
        <f t="shared" si="11"/>
        <v>2.347230775</v>
      </c>
      <c r="BJ140" s="11">
        <f t="shared" si="12"/>
        <v>2.738435904</v>
      </c>
      <c r="BK140" s="11">
        <f t="shared" si="13"/>
        <v>1.304017097</v>
      </c>
      <c r="BL140" s="11">
        <f t="shared" si="14"/>
        <v>0.7172094034</v>
      </c>
      <c r="BM140" s="7">
        <v>20.0</v>
      </c>
      <c r="BN140" s="7">
        <v>10.0</v>
      </c>
      <c r="BO140" s="7">
        <v>0.0</v>
      </c>
      <c r="BP140" s="7">
        <v>0.0</v>
      </c>
      <c r="BQ140" s="7">
        <v>0.0</v>
      </c>
      <c r="BR140" s="7">
        <v>0.0</v>
      </c>
      <c r="BS140" s="9">
        <f t="shared" si="15"/>
        <v>193</v>
      </c>
      <c r="BT140" s="14">
        <v>-2.1896</v>
      </c>
      <c r="BW140" s="15" t="str">
        <f t="shared" si="16"/>
        <v> </v>
      </c>
      <c r="BY140" s="7">
        <v>1.0</v>
      </c>
      <c r="BZ140" s="7">
        <v>0.0</v>
      </c>
      <c r="CA140" s="7">
        <v>2.0</v>
      </c>
      <c r="CB140" s="7">
        <v>2.0</v>
      </c>
      <c r="CC140" s="7">
        <v>0.0</v>
      </c>
      <c r="CD140" s="7">
        <v>1.0</v>
      </c>
      <c r="CE140" s="7">
        <v>0.0</v>
      </c>
      <c r="CF140" s="7">
        <v>2.0</v>
      </c>
      <c r="CG140" s="7">
        <v>0.0</v>
      </c>
      <c r="CH140" s="7">
        <v>1.0</v>
      </c>
      <c r="CI140" s="7">
        <v>5.0</v>
      </c>
      <c r="CJ140" s="7">
        <v>0.0</v>
      </c>
      <c r="CK140" s="7">
        <v>0.0</v>
      </c>
      <c r="CL140" s="15">
        <f t="shared" si="17"/>
        <v>0</v>
      </c>
      <c r="CM140" s="7">
        <v>1.3</v>
      </c>
      <c r="CN140" s="7">
        <v>0.9</v>
      </c>
      <c r="CO140" s="7">
        <v>2.2</v>
      </c>
      <c r="CP140" s="16">
        <f t="shared" si="18"/>
        <v>0.03098591549</v>
      </c>
      <c r="CQ140" s="16">
        <f t="shared" si="19"/>
        <v>0.1434418807</v>
      </c>
      <c r="CR140" s="17">
        <v>4.0</v>
      </c>
      <c r="CS140" s="14">
        <v>22.5</v>
      </c>
      <c r="CT140" s="14">
        <v>19.3</v>
      </c>
      <c r="CU140" s="14">
        <v>-0.6000000000000001</v>
      </c>
      <c r="CV140" s="14">
        <v>0.30000000000000004</v>
      </c>
      <c r="CW140" s="14">
        <v>1.2</v>
      </c>
      <c r="CX140" s="14">
        <v>0.0</v>
      </c>
      <c r="CY140" s="14">
        <v>1.4</v>
      </c>
      <c r="CZ140" s="18">
        <f t="shared" si="20"/>
        <v>0.01971830986</v>
      </c>
      <c r="DA140" s="18">
        <f t="shared" si="21"/>
        <v>0.0912811968</v>
      </c>
      <c r="DB140" s="14">
        <v>29.9895</v>
      </c>
      <c r="DC140" s="7">
        <v>0.0</v>
      </c>
      <c r="DD140" s="7">
        <v>4.0</v>
      </c>
      <c r="DE140" s="7">
        <v>5.0</v>
      </c>
      <c r="DF140" s="7">
        <v>33.0</v>
      </c>
      <c r="DG140" s="7">
        <v>4.0</v>
      </c>
      <c r="DH140" s="7">
        <v>2.0</v>
      </c>
      <c r="DI140" s="7">
        <v>1.0</v>
      </c>
      <c r="DJ140" s="7">
        <v>17.0</v>
      </c>
      <c r="DK140" s="7">
        <v>5.0</v>
      </c>
      <c r="DL140" s="7">
        <v>1.0</v>
      </c>
      <c r="DM140" s="7">
        <v>65.0</v>
      </c>
      <c r="DN140" s="9">
        <v>0.0</v>
      </c>
      <c r="DO140" s="9">
        <v>1.0</v>
      </c>
      <c r="DP140" s="9">
        <v>0.0</v>
      </c>
      <c r="DQ140" s="8">
        <v>186.0</v>
      </c>
      <c r="DR140" s="8">
        <v>5.0</v>
      </c>
      <c r="DS140" s="8" t="s">
        <v>249</v>
      </c>
      <c r="DT140" s="19">
        <v>1.025</v>
      </c>
      <c r="DU140" s="8">
        <v>1.025</v>
      </c>
      <c r="DV140" s="8">
        <v>1.025</v>
      </c>
      <c r="DW140" s="8">
        <v>63.0</v>
      </c>
      <c r="DX140" s="8">
        <v>0.0</v>
      </c>
      <c r="DY140" s="14">
        <f t="shared" si="22"/>
        <v>0.3893617021</v>
      </c>
    </row>
    <row r="141" ht="12.75" customHeight="1">
      <c r="A141" s="7">
        <v>9.0</v>
      </c>
      <c r="B141" s="7" t="s">
        <v>924</v>
      </c>
      <c r="C141" s="7" t="s">
        <v>898</v>
      </c>
      <c r="D141" s="7" t="s">
        <v>131</v>
      </c>
      <c r="E141" s="7" t="s">
        <v>132</v>
      </c>
      <c r="F141" s="7" t="s">
        <v>132</v>
      </c>
      <c r="G141" s="7">
        <v>73.0</v>
      </c>
      <c r="H141" s="7">
        <v>206.0</v>
      </c>
      <c r="I141" s="7" t="s">
        <v>133</v>
      </c>
      <c r="J141" s="7">
        <v>2013.0</v>
      </c>
      <c r="K141" s="7">
        <v>4.0</v>
      </c>
      <c r="L141" s="7">
        <v>104.0</v>
      </c>
      <c r="M141" s="8" t="s">
        <v>146</v>
      </c>
      <c r="N141" s="8">
        <f t="shared" si="1"/>
        <v>21</v>
      </c>
      <c r="O141" s="7" t="s">
        <v>164</v>
      </c>
      <c r="P141" s="7" t="s">
        <v>925</v>
      </c>
      <c r="Q141" s="8" t="s">
        <v>246</v>
      </c>
      <c r="R141" s="7" t="s">
        <v>246</v>
      </c>
      <c r="S141" s="9" t="s">
        <v>150</v>
      </c>
      <c r="T141" s="9">
        <v>76.0</v>
      </c>
      <c r="U141" s="9" t="s">
        <v>138</v>
      </c>
      <c r="V141" s="9" t="s">
        <v>138</v>
      </c>
      <c r="W141" s="7">
        <v>77.0</v>
      </c>
      <c r="X141" s="7">
        <v>7.0</v>
      </c>
      <c r="Y141" s="7">
        <v>6.0</v>
      </c>
      <c r="Z141" s="7">
        <v>4.0</v>
      </c>
      <c r="AA141" s="7">
        <v>13.0</v>
      </c>
      <c r="AB141" s="7">
        <v>8.0</v>
      </c>
      <c r="AC141" s="7">
        <v>54.0</v>
      </c>
      <c r="AD141" s="7">
        <v>14.0</v>
      </c>
      <c r="AE141" s="7">
        <v>21.0</v>
      </c>
      <c r="AF141" s="10">
        <f t="shared" si="2"/>
        <v>0.1296296296</v>
      </c>
      <c r="AG141" s="10">
        <f t="shared" si="3"/>
        <v>0.07865168539</v>
      </c>
      <c r="AH141" s="7">
        <v>36975.0</v>
      </c>
      <c r="AI141" s="11">
        <f t="shared" si="4"/>
        <v>8.003246753</v>
      </c>
      <c r="AJ141" s="7">
        <v>928.0</v>
      </c>
      <c r="AK141" s="11">
        <f t="shared" si="5"/>
        <v>12.05194805</v>
      </c>
      <c r="AL141" s="11">
        <f t="shared" si="6"/>
        <v>39.84375</v>
      </c>
      <c r="AM141" s="12">
        <v>47.0</v>
      </c>
      <c r="AN141" s="11">
        <f t="shared" si="7"/>
        <v>4.576064909</v>
      </c>
      <c r="AO141" s="10" t="s">
        <v>661</v>
      </c>
      <c r="AP141" s="10" t="s">
        <v>660</v>
      </c>
      <c r="AQ141" s="10" t="s">
        <v>662</v>
      </c>
      <c r="AR141" s="7">
        <v>224.0</v>
      </c>
      <c r="AS141" s="7">
        <v>262.0</v>
      </c>
      <c r="AT141" s="13">
        <f t="shared" si="8"/>
        <v>0.4609053498</v>
      </c>
      <c r="AU141" s="9">
        <v>1.0</v>
      </c>
      <c r="AV141" s="9">
        <v>0.0</v>
      </c>
      <c r="AW141" s="9">
        <v>278.0</v>
      </c>
      <c r="AX141" s="9">
        <v>124.0</v>
      </c>
      <c r="AY141" s="9">
        <v>208.0</v>
      </c>
      <c r="AZ141" s="9">
        <v>100.0</v>
      </c>
      <c r="BA141" s="7">
        <v>39.0</v>
      </c>
      <c r="BB141" s="7">
        <v>87.0</v>
      </c>
      <c r="BC141" s="7">
        <v>18.0</v>
      </c>
      <c r="BD141" s="7">
        <v>14.0</v>
      </c>
      <c r="BE141" s="7">
        <v>18.0</v>
      </c>
      <c r="BF141" s="7">
        <v>10.0</v>
      </c>
      <c r="BG141" s="14">
        <f t="shared" si="9"/>
        <v>3.797160243</v>
      </c>
      <c r="BH141" s="11">
        <f t="shared" si="10"/>
        <v>8.470588235</v>
      </c>
      <c r="BI141" s="11">
        <f t="shared" si="11"/>
        <v>1.752535497</v>
      </c>
      <c r="BJ141" s="11">
        <f t="shared" si="12"/>
        <v>1.363083164</v>
      </c>
      <c r="BK141" s="11">
        <f t="shared" si="13"/>
        <v>1.752535497</v>
      </c>
      <c r="BL141" s="11">
        <f t="shared" si="14"/>
        <v>0.9736308316</v>
      </c>
      <c r="BM141" s="7">
        <v>6.0</v>
      </c>
      <c r="BN141" s="7">
        <v>3.0</v>
      </c>
      <c r="BO141" s="7">
        <v>0.0</v>
      </c>
      <c r="BP141" s="7">
        <v>0.0</v>
      </c>
      <c r="BQ141" s="7">
        <v>0.0</v>
      </c>
      <c r="BR141" s="7">
        <v>0.0</v>
      </c>
      <c r="BS141" s="9">
        <f t="shared" si="15"/>
        <v>111</v>
      </c>
      <c r="BT141" s="14">
        <v>2.4992</v>
      </c>
      <c r="BW141" s="15" t="str">
        <f t="shared" si="16"/>
        <v> </v>
      </c>
      <c r="BY141" s="7">
        <v>0.0</v>
      </c>
      <c r="BZ141" s="7">
        <v>0.0</v>
      </c>
      <c r="CA141" s="7">
        <v>0.0</v>
      </c>
      <c r="CB141" s="7">
        <v>0.0</v>
      </c>
      <c r="CC141" s="7">
        <v>1.0</v>
      </c>
      <c r="CD141" s="7">
        <v>2.0</v>
      </c>
      <c r="CE141" s="7">
        <v>0.0</v>
      </c>
      <c r="CF141" s="7">
        <v>1.0</v>
      </c>
      <c r="CG141" s="7">
        <v>0.0</v>
      </c>
      <c r="CH141" s="7">
        <v>0.0</v>
      </c>
      <c r="CI141" s="7">
        <v>3.0</v>
      </c>
      <c r="CJ141" s="7">
        <v>0.0</v>
      </c>
      <c r="CK141" s="7">
        <v>0.0</v>
      </c>
      <c r="CL141" s="15">
        <f t="shared" si="17"/>
        <v>0</v>
      </c>
      <c r="CM141" s="7">
        <v>0.6000000000000001</v>
      </c>
      <c r="CN141" s="7">
        <v>1.0</v>
      </c>
      <c r="CO141" s="7">
        <v>1.5</v>
      </c>
      <c r="CP141" s="16">
        <f t="shared" si="18"/>
        <v>0.01948051948</v>
      </c>
      <c r="CQ141" s="16">
        <f t="shared" si="19"/>
        <v>0.1460446247</v>
      </c>
      <c r="CR141" s="17">
        <v>4.0</v>
      </c>
      <c r="CS141" s="14">
        <v>10.1</v>
      </c>
      <c r="CT141" s="14">
        <v>11.4</v>
      </c>
      <c r="CU141" s="14">
        <v>6.9</v>
      </c>
      <c r="CV141" s="14">
        <v>1.4</v>
      </c>
      <c r="CW141" s="14">
        <v>2.1</v>
      </c>
      <c r="CX141" s="14">
        <v>0.0</v>
      </c>
      <c r="CY141" s="14">
        <v>3.4</v>
      </c>
      <c r="CZ141" s="18">
        <f t="shared" si="20"/>
        <v>0.04415584416</v>
      </c>
      <c r="DA141" s="18">
        <f t="shared" si="21"/>
        <v>0.3310344828</v>
      </c>
      <c r="DB141" s="14">
        <v>23.4182</v>
      </c>
      <c r="DC141" s="7">
        <v>0.0</v>
      </c>
      <c r="DD141" s="7">
        <v>2.0</v>
      </c>
      <c r="DE141" s="7">
        <v>2.0</v>
      </c>
      <c r="DF141" s="7">
        <v>10.0</v>
      </c>
      <c r="DG141" s="7">
        <v>8.0</v>
      </c>
      <c r="DH141" s="7">
        <v>8.0</v>
      </c>
      <c r="DI141" s="7">
        <v>2.0</v>
      </c>
      <c r="DJ141" s="7">
        <v>3.0</v>
      </c>
      <c r="DK141" s="7">
        <v>3.0</v>
      </c>
      <c r="DL141" s="7">
        <v>0.0</v>
      </c>
      <c r="DM141" s="7">
        <v>31.0</v>
      </c>
      <c r="DN141" s="9">
        <v>0.0</v>
      </c>
      <c r="DO141" s="9">
        <v>1.0</v>
      </c>
      <c r="DP141" s="9">
        <v>2.0</v>
      </c>
      <c r="DQ141" s="8">
        <v>186.0</v>
      </c>
      <c r="DR141" s="8">
        <v>4.0</v>
      </c>
      <c r="DS141" s="8" t="s">
        <v>210</v>
      </c>
      <c r="DT141" s="19">
        <v>0.925</v>
      </c>
      <c r="DU141" s="8">
        <v>0.925</v>
      </c>
      <c r="DV141" s="8">
        <v>0.925</v>
      </c>
      <c r="DW141" s="8">
        <v>50.0</v>
      </c>
      <c r="DX141" s="8">
        <v>0.0</v>
      </c>
      <c r="DY141" s="14">
        <f t="shared" si="22"/>
        <v>2.60212766</v>
      </c>
    </row>
    <row r="142" ht="12.75" customHeight="1">
      <c r="A142" s="7">
        <v>28.0</v>
      </c>
      <c r="B142" s="7" t="s">
        <v>926</v>
      </c>
      <c r="C142" s="7" t="s">
        <v>927</v>
      </c>
      <c r="D142" s="7" t="s">
        <v>928</v>
      </c>
      <c r="E142" s="7" t="s">
        <v>163</v>
      </c>
      <c r="F142" s="7" t="s">
        <v>163</v>
      </c>
      <c r="G142" s="7">
        <v>74.0</v>
      </c>
      <c r="H142" s="7">
        <v>215.0</v>
      </c>
      <c r="I142" s="7" t="s">
        <v>133</v>
      </c>
      <c r="J142" s="7">
        <v>2008.0</v>
      </c>
      <c r="K142" s="7">
        <v>2.0</v>
      </c>
      <c r="L142" s="7">
        <v>54.0</v>
      </c>
      <c r="M142" s="8"/>
      <c r="N142" s="8">
        <f t="shared" si="1"/>
        <v>25</v>
      </c>
      <c r="O142" s="7" t="s">
        <v>425</v>
      </c>
      <c r="P142" s="7" t="s">
        <v>929</v>
      </c>
      <c r="Q142" s="8" t="s">
        <v>246</v>
      </c>
      <c r="R142" s="7" t="s">
        <v>246</v>
      </c>
      <c r="S142" s="9" t="s">
        <v>260</v>
      </c>
      <c r="T142" s="9">
        <v>2.0</v>
      </c>
      <c r="U142" s="9" t="s">
        <v>138</v>
      </c>
      <c r="V142" s="9" t="s">
        <v>138</v>
      </c>
      <c r="W142" s="7">
        <v>2.0</v>
      </c>
      <c r="X142" s="7">
        <v>0.0</v>
      </c>
      <c r="Y142" s="7">
        <v>0.0</v>
      </c>
      <c r="Z142" s="7">
        <v>0.0</v>
      </c>
      <c r="AA142" s="7">
        <v>0.0</v>
      </c>
      <c r="AB142" s="7">
        <v>0.0</v>
      </c>
      <c r="AC142" s="7">
        <v>1.0</v>
      </c>
      <c r="AD142" s="7">
        <v>0.0</v>
      </c>
      <c r="AE142" s="7">
        <v>1.0</v>
      </c>
      <c r="AF142" s="10">
        <f t="shared" si="2"/>
        <v>0</v>
      </c>
      <c r="AG142" s="10">
        <f t="shared" si="3"/>
        <v>0</v>
      </c>
      <c r="AH142" s="7">
        <v>539.0</v>
      </c>
      <c r="AI142" s="11">
        <f t="shared" si="4"/>
        <v>4.491666667</v>
      </c>
      <c r="AJ142" s="7">
        <v>13.0</v>
      </c>
      <c r="AK142" s="11">
        <f t="shared" si="5"/>
        <v>6.5</v>
      </c>
      <c r="AL142" s="11">
        <f t="shared" si="6"/>
        <v>41.46153846</v>
      </c>
      <c r="AM142" s="12">
        <v>0.0</v>
      </c>
      <c r="AN142" s="11">
        <f t="shared" si="7"/>
        <v>0</v>
      </c>
      <c r="AO142" s="10" t="s">
        <v>151</v>
      </c>
      <c r="AP142" s="10" t="s">
        <v>151</v>
      </c>
      <c r="AQ142" s="10" t="s">
        <v>151</v>
      </c>
      <c r="AR142" s="7">
        <v>3.0</v>
      </c>
      <c r="AS142" s="7">
        <v>6.0</v>
      </c>
      <c r="AT142" s="13">
        <f t="shared" si="8"/>
        <v>0.3333333333</v>
      </c>
      <c r="AU142" s="8"/>
      <c r="AV142" s="8"/>
      <c r="AW142" s="8">
        <v>4.0</v>
      </c>
      <c r="AX142" s="8">
        <v>1.0</v>
      </c>
      <c r="AY142" s="8">
        <v>5.0</v>
      </c>
      <c r="AZ142" s="8">
        <v>2.0</v>
      </c>
      <c r="BA142" s="7">
        <v>0.0</v>
      </c>
      <c r="BB142" s="7">
        <v>1.0</v>
      </c>
      <c r="BC142" s="7">
        <v>0.0</v>
      </c>
      <c r="BD142" s="7">
        <v>0.0</v>
      </c>
      <c r="BE142" s="7">
        <v>0.0</v>
      </c>
      <c r="BF142" s="7">
        <v>0.0</v>
      </c>
      <c r="BG142" s="14">
        <f t="shared" si="9"/>
        <v>0</v>
      </c>
      <c r="BH142" s="11">
        <f t="shared" si="10"/>
        <v>6.67903525</v>
      </c>
      <c r="BI142" s="11">
        <f t="shared" si="11"/>
        <v>0</v>
      </c>
      <c r="BJ142" s="11">
        <f t="shared" si="12"/>
        <v>0</v>
      </c>
      <c r="BK142" s="11">
        <f t="shared" si="13"/>
        <v>0</v>
      </c>
      <c r="BL142" s="11">
        <f t="shared" si="14"/>
        <v>0</v>
      </c>
      <c r="BM142" s="7">
        <v>0.0</v>
      </c>
      <c r="BN142" s="7">
        <v>0.0</v>
      </c>
      <c r="BO142" s="7">
        <v>0.0</v>
      </c>
      <c r="BP142" s="7">
        <v>0.0</v>
      </c>
      <c r="BQ142" s="7">
        <v>0.0</v>
      </c>
      <c r="BR142" s="7">
        <v>0.0</v>
      </c>
      <c r="BS142" s="9">
        <f t="shared" si="15"/>
        <v>1</v>
      </c>
      <c r="BT142" s="14">
        <v>-0.012</v>
      </c>
      <c r="BW142" s="15" t="str">
        <f t="shared" si="16"/>
        <v> </v>
      </c>
      <c r="BY142" s="7">
        <v>0.0</v>
      </c>
      <c r="BZ142" s="7">
        <v>0.0</v>
      </c>
      <c r="CA142" s="7">
        <v>0.0</v>
      </c>
      <c r="CB142" s="7">
        <v>0.0</v>
      </c>
      <c r="CC142" s="7">
        <v>0.0</v>
      </c>
      <c r="CD142" s="7">
        <v>0.0</v>
      </c>
      <c r="CE142" s="7">
        <v>0.0</v>
      </c>
      <c r="CF142" s="7">
        <v>0.0</v>
      </c>
      <c r="CG142" s="7">
        <v>0.0</v>
      </c>
      <c r="CH142" s="7">
        <v>0.0</v>
      </c>
      <c r="CI142" s="7">
        <v>0.0</v>
      </c>
      <c r="CJ142" s="7">
        <v>0.0</v>
      </c>
      <c r="CK142" s="7">
        <v>0.0</v>
      </c>
      <c r="CL142" s="15">
        <f t="shared" si="17"/>
        <v>0</v>
      </c>
      <c r="CM142" s="7">
        <v>0.0</v>
      </c>
      <c r="CN142" s="7">
        <v>0.0</v>
      </c>
      <c r="CO142" s="7">
        <v>0.0</v>
      </c>
      <c r="CP142" s="16">
        <f t="shared" si="18"/>
        <v>0</v>
      </c>
      <c r="CQ142" s="16">
        <f t="shared" si="19"/>
        <v>0</v>
      </c>
      <c r="CR142" s="17">
        <v>1.0</v>
      </c>
      <c r="CS142" s="14">
        <v>0.1</v>
      </c>
      <c r="CT142" s="14">
        <v>0.1</v>
      </c>
      <c r="CU142" s="14">
        <v>0.0</v>
      </c>
      <c r="CV142" s="14">
        <v>0.0</v>
      </c>
      <c r="CW142" s="14">
        <v>0.0</v>
      </c>
      <c r="CX142" s="14">
        <v>0.0</v>
      </c>
      <c r="CY142" s="14">
        <v>0.0</v>
      </c>
      <c r="CZ142" s="18">
        <f t="shared" si="20"/>
        <v>0</v>
      </c>
      <c r="DA142" s="18">
        <f t="shared" si="21"/>
        <v>0</v>
      </c>
      <c r="DB142" s="14">
        <v>8.0</v>
      </c>
      <c r="DC142" s="7">
        <v>0.0</v>
      </c>
      <c r="DD142" s="7">
        <v>0.0</v>
      </c>
      <c r="DE142" s="7">
        <v>0.0</v>
      </c>
      <c r="DF142" s="7">
        <v>0.0</v>
      </c>
      <c r="DG142" s="7">
        <v>0.0</v>
      </c>
      <c r="DH142" s="7">
        <v>0.0</v>
      </c>
      <c r="DI142" s="7">
        <v>0.0</v>
      </c>
      <c r="DJ142" s="7">
        <v>0.0</v>
      </c>
      <c r="DK142" s="7">
        <v>0.0</v>
      </c>
      <c r="DL142" s="7">
        <v>0.0</v>
      </c>
      <c r="DM142" s="7">
        <v>1.0</v>
      </c>
      <c r="DN142" s="9">
        <v>0.0</v>
      </c>
      <c r="DO142" s="9">
        <v>0.0</v>
      </c>
      <c r="DP142" s="9">
        <v>0.0</v>
      </c>
      <c r="DQ142" s="8">
        <v>14.0</v>
      </c>
      <c r="DR142" s="8">
        <v>0.0</v>
      </c>
      <c r="DS142" s="8"/>
      <c r="DT142" s="19">
        <v>0.65</v>
      </c>
      <c r="DU142" s="8">
        <v>0.65</v>
      </c>
      <c r="DV142" s="8">
        <v>0.049</v>
      </c>
      <c r="DW142" s="8">
        <v>0.0</v>
      </c>
      <c r="DX142" s="8">
        <v>0.0</v>
      </c>
      <c r="DY142" s="14">
        <f t="shared" si="22"/>
        <v>-0.01617478838</v>
      </c>
    </row>
    <row r="143" ht="12.75" customHeight="1">
      <c r="A143" s="7">
        <v>20.0</v>
      </c>
      <c r="B143" s="7" t="s">
        <v>930</v>
      </c>
      <c r="C143" s="7" t="s">
        <v>353</v>
      </c>
      <c r="D143" s="7" t="s">
        <v>162</v>
      </c>
      <c r="E143" s="7" t="s">
        <v>163</v>
      </c>
      <c r="F143" s="7" t="s">
        <v>163</v>
      </c>
      <c r="G143" s="7">
        <v>72.0</v>
      </c>
      <c r="H143" s="7">
        <v>195.0</v>
      </c>
      <c r="I143" s="7" t="s">
        <v>145</v>
      </c>
      <c r="J143" s="7">
        <v>2011.0</v>
      </c>
      <c r="K143" s="7">
        <v>5.0</v>
      </c>
      <c r="L143" s="7">
        <v>150.0</v>
      </c>
      <c r="M143" s="8"/>
      <c r="N143" s="8">
        <f t="shared" si="1"/>
        <v>22</v>
      </c>
      <c r="O143" s="7" t="s">
        <v>931</v>
      </c>
      <c r="P143" s="7" t="s">
        <v>932</v>
      </c>
      <c r="Q143" s="8" t="s">
        <v>237</v>
      </c>
      <c r="R143" s="7" t="s">
        <v>237</v>
      </c>
      <c r="S143" s="9" t="s">
        <v>174</v>
      </c>
      <c r="T143" s="9">
        <v>38.0</v>
      </c>
      <c r="U143" s="9" t="s">
        <v>138</v>
      </c>
      <c r="V143" s="9" t="s">
        <v>138</v>
      </c>
      <c r="W143" s="7">
        <v>39.0</v>
      </c>
      <c r="X143" s="7">
        <v>1.0</v>
      </c>
      <c r="Y143" s="7">
        <v>5.0</v>
      </c>
      <c r="Z143" s="7">
        <v>2.0</v>
      </c>
      <c r="AA143" s="7">
        <v>6.0</v>
      </c>
      <c r="AB143" s="7">
        <v>-12.0</v>
      </c>
      <c r="AC143" s="7">
        <v>46.0</v>
      </c>
      <c r="AD143" s="7">
        <v>28.0</v>
      </c>
      <c r="AE143" s="7">
        <v>38.0</v>
      </c>
      <c r="AF143" s="10">
        <f t="shared" si="2"/>
        <v>0.02173913043</v>
      </c>
      <c r="AG143" s="10">
        <f t="shared" si="3"/>
        <v>0.008928571429</v>
      </c>
      <c r="AH143" s="7">
        <v>33822.0</v>
      </c>
      <c r="AI143" s="11">
        <f t="shared" si="4"/>
        <v>14.45384615</v>
      </c>
      <c r="AJ143" s="7">
        <v>833.0</v>
      </c>
      <c r="AK143" s="11">
        <f t="shared" si="5"/>
        <v>21.35897436</v>
      </c>
      <c r="AL143" s="11">
        <f t="shared" si="6"/>
        <v>40.60264106</v>
      </c>
      <c r="AM143" s="12">
        <v>39.0</v>
      </c>
      <c r="AN143" s="11">
        <f t="shared" si="7"/>
        <v>4.151144226</v>
      </c>
      <c r="AO143" s="10" t="s">
        <v>933</v>
      </c>
      <c r="AP143" s="10" t="s">
        <v>386</v>
      </c>
      <c r="AQ143" s="10" t="s">
        <v>660</v>
      </c>
      <c r="AR143" s="7">
        <v>0.0</v>
      </c>
      <c r="AS143" s="7">
        <v>0.0</v>
      </c>
      <c r="AT143" s="13">
        <f t="shared" si="8"/>
        <v>0</v>
      </c>
      <c r="AU143" s="8"/>
      <c r="AV143" s="8"/>
      <c r="AW143" s="8"/>
      <c r="AX143" s="8">
        <v>0.0</v>
      </c>
      <c r="AY143" s="8"/>
      <c r="AZ143" s="8">
        <v>0.0</v>
      </c>
      <c r="BA143" s="7">
        <v>77.0</v>
      </c>
      <c r="BB143" s="7">
        <v>46.0</v>
      </c>
      <c r="BC143" s="7">
        <v>37.0</v>
      </c>
      <c r="BD143" s="7">
        <v>28.0</v>
      </c>
      <c r="BE143" s="7">
        <v>16.0</v>
      </c>
      <c r="BF143" s="7">
        <v>2.0</v>
      </c>
      <c r="BG143" s="14">
        <f t="shared" si="9"/>
        <v>8.195848856</v>
      </c>
      <c r="BH143" s="11">
        <f t="shared" si="10"/>
        <v>4.896221394</v>
      </c>
      <c r="BI143" s="11">
        <f t="shared" si="11"/>
        <v>3.938265035</v>
      </c>
      <c r="BJ143" s="11">
        <f t="shared" si="12"/>
        <v>2.980308675</v>
      </c>
      <c r="BK143" s="11">
        <f t="shared" si="13"/>
        <v>1.703033528</v>
      </c>
      <c r="BL143" s="11">
        <f t="shared" si="14"/>
        <v>0.2128791911</v>
      </c>
      <c r="BM143" s="7">
        <v>26.0</v>
      </c>
      <c r="BN143" s="7">
        <v>13.0</v>
      </c>
      <c r="BO143" s="7">
        <v>0.0</v>
      </c>
      <c r="BP143" s="7">
        <v>0.0</v>
      </c>
      <c r="BQ143" s="7">
        <v>0.0</v>
      </c>
      <c r="BR143" s="7">
        <v>0.0</v>
      </c>
      <c r="BS143" s="9">
        <f t="shared" si="15"/>
        <v>109</v>
      </c>
      <c r="BT143" s="14">
        <v>-3.6469</v>
      </c>
      <c r="BW143" s="15" t="str">
        <f t="shared" si="16"/>
        <v> </v>
      </c>
      <c r="BY143" s="7">
        <v>0.0</v>
      </c>
      <c r="BZ143" s="7">
        <v>0.0</v>
      </c>
      <c r="CA143" s="7">
        <v>0.0</v>
      </c>
      <c r="CB143" s="7">
        <v>0.0</v>
      </c>
      <c r="CC143" s="7">
        <v>1.0</v>
      </c>
      <c r="CD143" s="7">
        <v>0.0</v>
      </c>
      <c r="CE143" s="7">
        <v>0.0</v>
      </c>
      <c r="CF143" s="7">
        <v>0.0</v>
      </c>
      <c r="CG143" s="7">
        <v>0.0</v>
      </c>
      <c r="CH143" s="7">
        <v>0.0</v>
      </c>
      <c r="CI143" s="7">
        <v>0.0</v>
      </c>
      <c r="CJ143" s="7">
        <v>0.0</v>
      </c>
      <c r="CK143" s="7">
        <v>0.0</v>
      </c>
      <c r="CL143" s="15">
        <f t="shared" si="17"/>
        <v>0</v>
      </c>
      <c r="CM143" s="7">
        <v>0.1</v>
      </c>
      <c r="CN143" s="7">
        <v>0.30000000000000004</v>
      </c>
      <c r="CO143" s="7">
        <v>0.4</v>
      </c>
      <c r="CP143" s="16">
        <f t="shared" si="18"/>
        <v>0.01025641026</v>
      </c>
      <c r="CQ143" s="16">
        <f t="shared" si="19"/>
        <v>0.04257583821</v>
      </c>
      <c r="CR143" s="17">
        <v>0.0</v>
      </c>
      <c r="CS143" s="14">
        <v>11.5</v>
      </c>
      <c r="CT143" s="14">
        <v>12.1</v>
      </c>
      <c r="CU143" s="14">
        <v>-7.9</v>
      </c>
      <c r="CV143" s="14">
        <v>-0.5</v>
      </c>
      <c r="CW143" s="14">
        <v>-0.4</v>
      </c>
      <c r="CX143" s="14">
        <v>0.0</v>
      </c>
      <c r="CY143" s="14">
        <v>-0.8</v>
      </c>
      <c r="CZ143" s="18">
        <f t="shared" si="20"/>
        <v>-0.02051282051</v>
      </c>
      <c r="DA143" s="18">
        <f t="shared" si="21"/>
        <v>-0.08515167642</v>
      </c>
      <c r="DB143" s="14">
        <v>46.587</v>
      </c>
      <c r="DC143" s="7">
        <v>0.0</v>
      </c>
      <c r="DD143" s="7">
        <v>0.0</v>
      </c>
      <c r="DE143" s="7">
        <v>1.0</v>
      </c>
      <c r="DF143" s="7">
        <v>27.0</v>
      </c>
      <c r="DG143" s="7">
        <v>3.0</v>
      </c>
      <c r="DH143" s="7">
        <v>0.0</v>
      </c>
      <c r="DI143" s="7">
        <v>11.0</v>
      </c>
      <c r="DJ143" s="7">
        <v>7.0</v>
      </c>
      <c r="DK143" s="7">
        <v>0.0</v>
      </c>
      <c r="DL143" s="7">
        <v>0.0</v>
      </c>
      <c r="DM143" s="7">
        <v>25.0</v>
      </c>
      <c r="DN143" s="9">
        <v>0.0</v>
      </c>
      <c r="DO143" s="9">
        <v>0.0</v>
      </c>
      <c r="DP143" s="9">
        <v>0.0</v>
      </c>
      <c r="DQ143" s="8">
        <v>186.0</v>
      </c>
      <c r="DR143" s="8">
        <v>0.0</v>
      </c>
      <c r="DS143" s="8"/>
      <c r="DT143" s="19">
        <v>0.632</v>
      </c>
      <c r="DU143" s="8">
        <v>0.632</v>
      </c>
      <c r="DV143" s="8">
        <v>0.7</v>
      </c>
      <c r="DW143" s="8">
        <v>0.0</v>
      </c>
      <c r="DX143" s="8">
        <v>0.0</v>
      </c>
      <c r="DY143" s="14">
        <f t="shared" si="22"/>
        <v>-1.119148936</v>
      </c>
    </row>
    <row r="144" ht="12.75" customHeight="1">
      <c r="A144" s="7">
        <v>52.0</v>
      </c>
      <c r="B144" s="7" t="s">
        <v>934</v>
      </c>
      <c r="C144" s="7" t="s">
        <v>935</v>
      </c>
      <c r="D144" s="7" t="s">
        <v>162</v>
      </c>
      <c r="E144" s="7" t="s">
        <v>163</v>
      </c>
      <c r="F144" s="7" t="s">
        <v>163</v>
      </c>
      <c r="G144" s="7">
        <v>70.0</v>
      </c>
      <c r="H144" s="7">
        <v>188.0</v>
      </c>
      <c r="I144" s="7" t="s">
        <v>133</v>
      </c>
      <c r="J144" s="7">
        <v>2011.0</v>
      </c>
      <c r="K144" s="7">
        <v>3.0</v>
      </c>
      <c r="L144" s="7">
        <v>68.0</v>
      </c>
      <c r="M144" s="8" t="s">
        <v>146</v>
      </c>
      <c r="N144" s="8">
        <f t="shared" si="1"/>
        <v>22</v>
      </c>
      <c r="O144" s="7" t="s">
        <v>482</v>
      </c>
      <c r="P144" s="7" t="s">
        <v>936</v>
      </c>
      <c r="Q144" s="8" t="s">
        <v>394</v>
      </c>
      <c r="R144" s="7" t="s">
        <v>394</v>
      </c>
      <c r="S144" s="9" t="s">
        <v>150</v>
      </c>
      <c r="T144" s="9">
        <v>35.0</v>
      </c>
      <c r="U144" s="9" t="s">
        <v>138</v>
      </c>
      <c r="V144" s="9" t="s">
        <v>138</v>
      </c>
      <c r="W144" s="7">
        <v>36.0</v>
      </c>
      <c r="X144" s="7">
        <v>6.0</v>
      </c>
      <c r="Y144" s="7">
        <v>5.0</v>
      </c>
      <c r="Z144" s="7">
        <v>2.0</v>
      </c>
      <c r="AA144" s="7">
        <v>11.0</v>
      </c>
      <c r="AB144" s="7">
        <v>5.0</v>
      </c>
      <c r="AC144" s="7">
        <v>41.0</v>
      </c>
      <c r="AD144" s="7">
        <v>10.0</v>
      </c>
      <c r="AE144" s="7">
        <v>16.0</v>
      </c>
      <c r="AF144" s="10">
        <f t="shared" si="2"/>
        <v>0.1463414634</v>
      </c>
      <c r="AG144" s="10">
        <f t="shared" si="3"/>
        <v>0.08955223881</v>
      </c>
      <c r="AH144" s="7">
        <v>23179.0</v>
      </c>
      <c r="AI144" s="11">
        <f t="shared" si="4"/>
        <v>10.73101852</v>
      </c>
      <c r="AJ144" s="7">
        <v>529.0</v>
      </c>
      <c r="AK144" s="11">
        <f t="shared" si="5"/>
        <v>14.69444444</v>
      </c>
      <c r="AL144" s="11">
        <f t="shared" si="6"/>
        <v>43.81663516</v>
      </c>
      <c r="AM144" s="12">
        <v>27.0</v>
      </c>
      <c r="AN144" s="11">
        <f t="shared" si="7"/>
        <v>4.193450969</v>
      </c>
      <c r="AO144" s="10" t="s">
        <v>192</v>
      </c>
      <c r="AP144" s="10" t="s">
        <v>176</v>
      </c>
      <c r="AQ144" s="10" t="s">
        <v>937</v>
      </c>
      <c r="AR144" s="7">
        <v>109.0</v>
      </c>
      <c r="AS144" s="7">
        <v>128.0</v>
      </c>
      <c r="AT144" s="13">
        <f t="shared" si="8"/>
        <v>0.4599156118</v>
      </c>
      <c r="AU144" s="9">
        <v>4.0</v>
      </c>
      <c r="AV144" s="9">
        <v>4.0</v>
      </c>
      <c r="AW144" s="9">
        <v>170.0</v>
      </c>
      <c r="AX144" s="9">
        <v>80.0</v>
      </c>
      <c r="AY144" s="9">
        <v>67.0</v>
      </c>
      <c r="AZ144" s="9">
        <v>29.0</v>
      </c>
      <c r="BA144" s="7">
        <v>58.0</v>
      </c>
      <c r="BB144" s="7">
        <v>38.0</v>
      </c>
      <c r="BC144" s="7">
        <v>17.0</v>
      </c>
      <c r="BD144" s="7">
        <v>10.0</v>
      </c>
      <c r="BE144" s="7">
        <v>13.0</v>
      </c>
      <c r="BF144" s="7">
        <v>18.0</v>
      </c>
      <c r="BG144" s="14">
        <f t="shared" si="9"/>
        <v>9.008153932</v>
      </c>
      <c r="BH144" s="11">
        <f t="shared" si="10"/>
        <v>5.901893956</v>
      </c>
      <c r="BI144" s="11">
        <f t="shared" si="11"/>
        <v>2.64032098</v>
      </c>
      <c r="BJ144" s="11">
        <f t="shared" si="12"/>
        <v>1.553129988</v>
      </c>
      <c r="BK144" s="11">
        <f t="shared" si="13"/>
        <v>2.019068985</v>
      </c>
      <c r="BL144" s="11">
        <f t="shared" si="14"/>
        <v>2.795633979</v>
      </c>
      <c r="BM144" s="7">
        <v>4.0</v>
      </c>
      <c r="BN144" s="7">
        <v>2.0</v>
      </c>
      <c r="BO144" s="7">
        <v>0.0</v>
      </c>
      <c r="BP144" s="7">
        <v>0.0</v>
      </c>
      <c r="BQ144" s="7">
        <v>0.0</v>
      </c>
      <c r="BR144" s="7">
        <v>0.0</v>
      </c>
      <c r="BS144" s="9">
        <f t="shared" si="15"/>
        <v>59</v>
      </c>
      <c r="BT144" s="14">
        <v>7.411</v>
      </c>
      <c r="BU144" s="7">
        <v>4.0</v>
      </c>
      <c r="BV144" s="7">
        <v>2.0</v>
      </c>
      <c r="BW144" s="15">
        <f t="shared" si="16"/>
        <v>0.5</v>
      </c>
      <c r="BX144" s="7">
        <v>1.0</v>
      </c>
      <c r="BY144" s="7">
        <v>1.0</v>
      </c>
      <c r="BZ144" s="7">
        <v>0.0</v>
      </c>
      <c r="CA144" s="7">
        <v>1.0</v>
      </c>
      <c r="CB144" s="7">
        <v>0.0</v>
      </c>
      <c r="CC144" s="7">
        <v>0.0</v>
      </c>
      <c r="CD144" s="7">
        <v>0.0</v>
      </c>
      <c r="CE144" s="7">
        <v>2.0</v>
      </c>
      <c r="CF144" s="7">
        <v>1.0</v>
      </c>
      <c r="CG144" s="7">
        <v>1.0</v>
      </c>
      <c r="CH144" s="7">
        <v>0.0</v>
      </c>
      <c r="CI144" s="7">
        <v>2.0</v>
      </c>
      <c r="CJ144" s="7">
        <v>0.0</v>
      </c>
      <c r="CK144" s="7">
        <v>0.0</v>
      </c>
      <c r="CL144" s="15">
        <f t="shared" si="17"/>
        <v>0</v>
      </c>
      <c r="CM144" s="7">
        <v>0.8</v>
      </c>
      <c r="CN144" s="7">
        <v>0.7</v>
      </c>
      <c r="CO144" s="7">
        <v>1.5</v>
      </c>
      <c r="CP144" s="16">
        <f t="shared" si="18"/>
        <v>0.04166666667</v>
      </c>
      <c r="CQ144" s="16">
        <f t="shared" si="19"/>
        <v>0.2329694983</v>
      </c>
      <c r="CR144" s="17">
        <v>4.0</v>
      </c>
      <c r="CS144" s="14">
        <v>7.0</v>
      </c>
      <c r="CT144" s="14">
        <v>6.8</v>
      </c>
      <c r="CU144" s="14">
        <v>4.7</v>
      </c>
      <c r="CV144" s="14">
        <v>1.7000000000000002</v>
      </c>
      <c r="CW144" s="14">
        <v>1.2</v>
      </c>
      <c r="CX144" s="14">
        <v>0.5</v>
      </c>
      <c r="CY144" s="14">
        <v>3.4</v>
      </c>
      <c r="CZ144" s="18">
        <f t="shared" si="20"/>
        <v>0.09444444444</v>
      </c>
      <c r="DA144" s="18">
        <f t="shared" si="21"/>
        <v>0.528064196</v>
      </c>
      <c r="DB144" s="14">
        <v>26.8049</v>
      </c>
      <c r="DC144" s="7">
        <v>0.0</v>
      </c>
      <c r="DD144" s="7">
        <v>0.0</v>
      </c>
      <c r="DE144" s="7">
        <v>2.0</v>
      </c>
      <c r="DF144" s="7">
        <v>8.0</v>
      </c>
      <c r="DG144" s="7">
        <v>3.0</v>
      </c>
      <c r="DH144" s="7">
        <v>0.0</v>
      </c>
      <c r="DI144" s="7">
        <v>7.0</v>
      </c>
      <c r="DJ144" s="7">
        <v>8.0</v>
      </c>
      <c r="DK144" s="7">
        <v>6.0</v>
      </c>
      <c r="DL144" s="7">
        <v>0.0</v>
      </c>
      <c r="DM144" s="7">
        <v>17.0</v>
      </c>
      <c r="DN144" s="9">
        <v>0.0</v>
      </c>
      <c r="DO144" s="9">
        <v>0.0</v>
      </c>
      <c r="DP144" s="9">
        <v>1.0</v>
      </c>
      <c r="DQ144" s="8">
        <v>73.0</v>
      </c>
      <c r="DR144" s="8">
        <v>0.0</v>
      </c>
      <c r="DS144" s="8"/>
      <c r="DT144" s="19">
        <v>0.8</v>
      </c>
      <c r="DU144" s="8">
        <v>0.812</v>
      </c>
      <c r="DV144" s="8">
        <v>0.35100000000000003</v>
      </c>
      <c r="DW144" s="8">
        <v>0.0</v>
      </c>
      <c r="DX144" s="8">
        <v>0.033</v>
      </c>
      <c r="DY144" s="14">
        <f t="shared" si="22"/>
        <v>3.112468543</v>
      </c>
    </row>
    <row r="145" ht="12.75" customHeight="1">
      <c r="A145" s="7">
        <v>39.0</v>
      </c>
      <c r="B145" s="7" t="s">
        <v>938</v>
      </c>
      <c r="C145" s="7" t="s">
        <v>939</v>
      </c>
      <c r="D145" s="7" t="s">
        <v>162</v>
      </c>
      <c r="E145" s="7" t="s">
        <v>163</v>
      </c>
      <c r="F145" s="7" t="s">
        <v>163</v>
      </c>
      <c r="G145" s="7">
        <v>73.0</v>
      </c>
      <c r="H145" s="7">
        <v>200.0</v>
      </c>
      <c r="I145" s="7" t="s">
        <v>133</v>
      </c>
      <c r="J145" s="7">
        <v>2007.0</v>
      </c>
      <c r="K145" s="7">
        <v>1.0</v>
      </c>
      <c r="L145" s="7">
        <v>9.0</v>
      </c>
      <c r="M145" s="8"/>
      <c r="N145" s="8">
        <f t="shared" si="1"/>
        <v>26</v>
      </c>
      <c r="O145" s="7" t="s">
        <v>940</v>
      </c>
      <c r="P145" s="7" t="s">
        <v>941</v>
      </c>
      <c r="Q145" s="8" t="s">
        <v>628</v>
      </c>
      <c r="R145" s="7" t="s">
        <v>628</v>
      </c>
      <c r="S145" s="9" t="s">
        <v>150</v>
      </c>
      <c r="T145" s="9">
        <v>52.0</v>
      </c>
      <c r="U145" s="9" t="s">
        <v>138</v>
      </c>
      <c r="V145" s="9" t="s">
        <v>138</v>
      </c>
      <c r="W145" s="7">
        <v>52.0</v>
      </c>
      <c r="X145" s="7">
        <v>15.0</v>
      </c>
      <c r="Y145" s="7">
        <v>21.0</v>
      </c>
      <c r="Z145" s="7">
        <v>10.0</v>
      </c>
      <c r="AA145" s="7">
        <v>36.0</v>
      </c>
      <c r="AB145" s="7">
        <v>2.0</v>
      </c>
      <c r="AC145" s="7">
        <v>137.0</v>
      </c>
      <c r="AD145" s="7">
        <v>54.0</v>
      </c>
      <c r="AE145" s="7">
        <v>66.0</v>
      </c>
      <c r="AF145" s="10">
        <f t="shared" si="2"/>
        <v>0.1094890511</v>
      </c>
      <c r="AG145" s="10">
        <f t="shared" si="3"/>
        <v>0.05836575875</v>
      </c>
      <c r="AH145" s="7">
        <v>54248.0</v>
      </c>
      <c r="AI145" s="11">
        <f t="shared" si="4"/>
        <v>17.38717949</v>
      </c>
      <c r="AJ145" s="7">
        <v>1198.0</v>
      </c>
      <c r="AK145" s="11">
        <f t="shared" si="5"/>
        <v>23.03846154</v>
      </c>
      <c r="AL145" s="11">
        <f t="shared" si="6"/>
        <v>45.28213689</v>
      </c>
      <c r="AM145" s="12">
        <v>87.0</v>
      </c>
      <c r="AN145" s="11">
        <f t="shared" si="7"/>
        <v>5.773484737</v>
      </c>
      <c r="AO145" s="10" t="s">
        <v>942</v>
      </c>
      <c r="AP145" s="10" t="s">
        <v>943</v>
      </c>
      <c r="AQ145" s="10" t="s">
        <v>944</v>
      </c>
      <c r="AR145" s="7">
        <v>271.0</v>
      </c>
      <c r="AS145" s="7">
        <v>305.0</v>
      </c>
      <c r="AT145" s="13">
        <f t="shared" si="8"/>
        <v>0.4704861111</v>
      </c>
      <c r="AU145" s="9">
        <v>14.0</v>
      </c>
      <c r="AV145" s="9">
        <v>10.0</v>
      </c>
      <c r="AW145" s="9">
        <v>390.0</v>
      </c>
      <c r="AX145" s="9">
        <v>189.0</v>
      </c>
      <c r="AY145" s="9">
        <v>186.0</v>
      </c>
      <c r="AZ145" s="9">
        <v>82.0</v>
      </c>
      <c r="BA145" s="7">
        <v>72.0</v>
      </c>
      <c r="BB145" s="7">
        <v>29.0</v>
      </c>
      <c r="BC145" s="7">
        <v>38.0</v>
      </c>
      <c r="BD145" s="7">
        <v>54.0</v>
      </c>
      <c r="BE145" s="7">
        <v>36.0</v>
      </c>
      <c r="BF145" s="7">
        <v>39.0</v>
      </c>
      <c r="BG145" s="14">
        <f t="shared" si="9"/>
        <v>4.778056334</v>
      </c>
      <c r="BH145" s="11">
        <f t="shared" si="10"/>
        <v>1.924494912</v>
      </c>
      <c r="BI145" s="11">
        <f t="shared" si="11"/>
        <v>2.521751954</v>
      </c>
      <c r="BJ145" s="11">
        <f t="shared" si="12"/>
        <v>3.58354225</v>
      </c>
      <c r="BK145" s="11">
        <f t="shared" si="13"/>
        <v>2.389028167</v>
      </c>
      <c r="BL145" s="11">
        <f t="shared" si="14"/>
        <v>2.588113848</v>
      </c>
      <c r="BM145" s="7">
        <v>20.0</v>
      </c>
      <c r="BN145" s="7">
        <v>10.0</v>
      </c>
      <c r="BO145" s="7">
        <v>0.0</v>
      </c>
      <c r="BP145" s="7">
        <v>0.0</v>
      </c>
      <c r="BQ145" s="7">
        <v>0.0</v>
      </c>
      <c r="BR145" s="7">
        <v>0.0</v>
      </c>
      <c r="BS145" s="9">
        <f t="shared" si="15"/>
        <v>87</v>
      </c>
      <c r="BT145" s="14">
        <v>0.6943</v>
      </c>
      <c r="BU145" s="7">
        <v>3.0</v>
      </c>
      <c r="BV145" s="7">
        <v>2.0</v>
      </c>
      <c r="BW145" s="15">
        <f t="shared" si="16"/>
        <v>0.6666666667</v>
      </c>
      <c r="BX145" s="7">
        <v>1.0</v>
      </c>
      <c r="BY145" s="7">
        <v>2.0</v>
      </c>
      <c r="BZ145" s="7">
        <v>0.0</v>
      </c>
      <c r="CA145" s="7">
        <v>4.0</v>
      </c>
      <c r="CB145" s="7">
        <v>1.0</v>
      </c>
      <c r="CC145" s="7">
        <v>1.0</v>
      </c>
      <c r="CD145" s="7">
        <v>0.0</v>
      </c>
      <c r="CE145" s="7">
        <v>1.0</v>
      </c>
      <c r="CF145" s="7">
        <v>3.0</v>
      </c>
      <c r="CG145" s="7">
        <v>1.0</v>
      </c>
      <c r="CH145" s="7">
        <v>0.0</v>
      </c>
      <c r="CI145" s="7">
        <v>9.0</v>
      </c>
      <c r="CJ145" s="7">
        <v>0.0</v>
      </c>
      <c r="CK145" s="7">
        <v>0.0</v>
      </c>
      <c r="CL145" s="15">
        <f t="shared" si="17"/>
        <v>0</v>
      </c>
      <c r="CM145" s="7">
        <v>3.2</v>
      </c>
      <c r="CN145" s="7">
        <v>1.2</v>
      </c>
      <c r="CO145" s="7">
        <v>4.3</v>
      </c>
      <c r="CP145" s="16">
        <f t="shared" si="18"/>
        <v>0.08269230769</v>
      </c>
      <c r="CQ145" s="16">
        <f t="shared" si="19"/>
        <v>0.2853561422</v>
      </c>
      <c r="CR145" s="17">
        <v>7.0</v>
      </c>
      <c r="CS145" s="14">
        <v>22.4</v>
      </c>
      <c r="CT145" s="14">
        <v>17.7</v>
      </c>
      <c r="CU145" s="14">
        <v>4.5</v>
      </c>
      <c r="CV145" s="14">
        <v>5.2</v>
      </c>
      <c r="CW145" s="14">
        <v>2.1</v>
      </c>
      <c r="CX145" s="14">
        <v>0.7</v>
      </c>
      <c r="CY145" s="14">
        <v>8.0</v>
      </c>
      <c r="CZ145" s="18">
        <f t="shared" si="20"/>
        <v>0.1538461538</v>
      </c>
      <c r="DA145" s="18">
        <f t="shared" si="21"/>
        <v>0.5308951482</v>
      </c>
      <c r="DB145" s="14">
        <v>30.8029</v>
      </c>
      <c r="DC145" s="7">
        <v>0.0</v>
      </c>
      <c r="DD145" s="7">
        <v>3.0</v>
      </c>
      <c r="DE145" s="7">
        <v>4.0</v>
      </c>
      <c r="DF145" s="7">
        <v>47.0</v>
      </c>
      <c r="DG145" s="7">
        <v>6.0</v>
      </c>
      <c r="DH145" s="7">
        <v>5.0</v>
      </c>
      <c r="DI145" s="7">
        <v>21.0</v>
      </c>
      <c r="DJ145" s="7">
        <v>27.0</v>
      </c>
      <c r="DK145" s="7">
        <v>3.0</v>
      </c>
      <c r="DL145" s="7">
        <v>1.0</v>
      </c>
      <c r="DM145" s="7">
        <v>74.0</v>
      </c>
      <c r="DN145" s="9">
        <v>3.0</v>
      </c>
      <c r="DO145" s="9">
        <v>2.0</v>
      </c>
      <c r="DP145" s="9">
        <v>5.0</v>
      </c>
      <c r="DQ145" s="8">
        <v>186.0</v>
      </c>
      <c r="DR145" s="8">
        <v>30.0</v>
      </c>
      <c r="DS145" s="8" t="s">
        <v>945</v>
      </c>
      <c r="DT145" s="19">
        <v>6.0</v>
      </c>
      <c r="DU145" s="8">
        <v>6.0</v>
      </c>
      <c r="DV145" s="8">
        <v>6.0</v>
      </c>
      <c r="DW145" s="8">
        <v>2195.0</v>
      </c>
      <c r="DX145" s="8">
        <v>0.0</v>
      </c>
      <c r="DY145" s="14">
        <f t="shared" si="22"/>
        <v>-3.595744681</v>
      </c>
    </row>
    <row r="146" ht="12.75" customHeight="1">
      <c r="A146" s="7">
        <v>14.0</v>
      </c>
      <c r="B146" s="7" t="s">
        <v>946</v>
      </c>
      <c r="C146" s="7" t="s">
        <v>947</v>
      </c>
      <c r="D146" s="7" t="s">
        <v>948</v>
      </c>
      <c r="E146" s="7" t="s">
        <v>132</v>
      </c>
      <c r="F146" s="7" t="s">
        <v>163</v>
      </c>
      <c r="G146" s="7">
        <v>75.0</v>
      </c>
      <c r="H146" s="7">
        <v>211.0</v>
      </c>
      <c r="I146" s="7" t="s">
        <v>133</v>
      </c>
      <c r="J146" s="7">
        <v>2011.0</v>
      </c>
      <c r="K146" s="7">
        <v>1.0</v>
      </c>
      <c r="L146" s="7">
        <v>8.0</v>
      </c>
      <c r="M146" s="8"/>
      <c r="N146" s="8">
        <f t="shared" si="1"/>
        <v>23</v>
      </c>
      <c r="O146" s="7" t="s">
        <v>903</v>
      </c>
      <c r="P146" s="7" t="s">
        <v>949</v>
      </c>
      <c r="Q146" s="8" t="s">
        <v>394</v>
      </c>
      <c r="R146" s="7" t="s">
        <v>394</v>
      </c>
      <c r="S146" s="9" t="s">
        <v>150</v>
      </c>
      <c r="T146" s="9">
        <v>62.0</v>
      </c>
      <c r="U146" s="9" t="s">
        <v>138</v>
      </c>
      <c r="V146" s="9" t="s">
        <v>138</v>
      </c>
      <c r="W146" s="7">
        <v>63.0</v>
      </c>
      <c r="X146" s="7">
        <v>11.0</v>
      </c>
      <c r="Y146" s="7">
        <v>28.0</v>
      </c>
      <c r="Z146" s="7">
        <v>16.0</v>
      </c>
      <c r="AA146" s="7">
        <v>39.0</v>
      </c>
      <c r="AB146" s="7">
        <v>8.0</v>
      </c>
      <c r="AC146" s="7">
        <v>119.0</v>
      </c>
      <c r="AD146" s="7">
        <v>30.0</v>
      </c>
      <c r="AE146" s="7">
        <v>51.0</v>
      </c>
      <c r="AF146" s="10">
        <f t="shared" si="2"/>
        <v>0.09243697479</v>
      </c>
      <c r="AG146" s="10">
        <f t="shared" si="3"/>
        <v>0.055</v>
      </c>
      <c r="AH146" s="7">
        <v>70311.0</v>
      </c>
      <c r="AI146" s="11">
        <f t="shared" si="4"/>
        <v>18.60079365</v>
      </c>
      <c r="AJ146" s="7">
        <v>1608.0</v>
      </c>
      <c r="AK146" s="11">
        <f t="shared" si="5"/>
        <v>25.52380952</v>
      </c>
      <c r="AL146" s="11">
        <f t="shared" si="6"/>
        <v>43.72574627</v>
      </c>
      <c r="AM146" s="12">
        <v>173.0</v>
      </c>
      <c r="AN146" s="11">
        <f t="shared" si="7"/>
        <v>8.857788966</v>
      </c>
      <c r="AO146" s="10" t="s">
        <v>950</v>
      </c>
      <c r="AP146" s="10" t="s">
        <v>576</v>
      </c>
      <c r="AQ146" s="10" t="s">
        <v>951</v>
      </c>
      <c r="AR146" s="7">
        <v>537.0</v>
      </c>
      <c r="AS146" s="7">
        <v>568.0</v>
      </c>
      <c r="AT146" s="13">
        <f t="shared" si="8"/>
        <v>0.4859728507</v>
      </c>
      <c r="AU146" s="9">
        <v>33.0</v>
      </c>
      <c r="AV146" s="9">
        <v>13.0</v>
      </c>
      <c r="AW146" s="9">
        <v>729.0</v>
      </c>
      <c r="AX146" s="9">
        <v>351.0</v>
      </c>
      <c r="AY146" s="9">
        <v>376.0</v>
      </c>
      <c r="AZ146" s="9">
        <v>186.0</v>
      </c>
      <c r="BA146" s="7">
        <v>107.0</v>
      </c>
      <c r="BB146" s="7">
        <v>31.0</v>
      </c>
      <c r="BC146" s="7">
        <v>30.0</v>
      </c>
      <c r="BD146" s="7">
        <v>30.0</v>
      </c>
      <c r="BE146" s="7">
        <v>29.0</v>
      </c>
      <c r="BF146" s="7">
        <v>27.0</v>
      </c>
      <c r="BG146" s="14">
        <f t="shared" si="9"/>
        <v>5.478516875</v>
      </c>
      <c r="BH146" s="11">
        <f t="shared" si="10"/>
        <v>1.587233861</v>
      </c>
      <c r="BI146" s="11">
        <f t="shared" si="11"/>
        <v>1.536032769</v>
      </c>
      <c r="BJ146" s="11">
        <f t="shared" si="12"/>
        <v>1.536032769</v>
      </c>
      <c r="BK146" s="11">
        <f t="shared" si="13"/>
        <v>1.484831676</v>
      </c>
      <c r="BL146" s="11">
        <f t="shared" si="14"/>
        <v>1.382429492</v>
      </c>
      <c r="BM146" s="7">
        <v>30.0</v>
      </c>
      <c r="BN146" s="7">
        <v>15.0</v>
      </c>
      <c r="BO146" s="7">
        <v>0.0</v>
      </c>
      <c r="BP146" s="7">
        <v>0.0</v>
      </c>
      <c r="BQ146" s="7">
        <v>0.0</v>
      </c>
      <c r="BR146" s="7">
        <v>0.0</v>
      </c>
      <c r="BS146" s="9">
        <f t="shared" si="15"/>
        <v>91</v>
      </c>
      <c r="BT146" s="14">
        <v>3.1661</v>
      </c>
      <c r="BU146" s="7">
        <v>1.0</v>
      </c>
      <c r="BV146" s="7">
        <v>0.0</v>
      </c>
      <c r="BW146" s="15">
        <f t="shared" si="16"/>
        <v>0</v>
      </c>
      <c r="BX146" s="7">
        <v>0.0</v>
      </c>
      <c r="BY146" s="7">
        <v>1.0</v>
      </c>
      <c r="BZ146" s="7">
        <v>0.0</v>
      </c>
      <c r="CA146" s="7">
        <v>1.0</v>
      </c>
      <c r="CB146" s="7">
        <v>1.0</v>
      </c>
      <c r="CC146" s="7">
        <v>2.0</v>
      </c>
      <c r="CD146" s="7">
        <v>2.0</v>
      </c>
      <c r="CE146" s="7">
        <v>0.0</v>
      </c>
      <c r="CF146" s="7">
        <v>1.0</v>
      </c>
      <c r="CG146" s="7">
        <v>0.0</v>
      </c>
      <c r="CH146" s="7">
        <v>0.0</v>
      </c>
      <c r="CI146" s="7">
        <v>6.0</v>
      </c>
      <c r="CJ146" s="7">
        <v>0.0</v>
      </c>
      <c r="CK146" s="7">
        <v>0.0</v>
      </c>
      <c r="CL146" s="15">
        <f t="shared" si="17"/>
        <v>0</v>
      </c>
      <c r="CM146" s="7">
        <v>2.3</v>
      </c>
      <c r="CN146" s="7">
        <v>1.7000000000000002</v>
      </c>
      <c r="CO146" s="7">
        <v>4.0</v>
      </c>
      <c r="CP146" s="16">
        <f t="shared" si="18"/>
        <v>0.06349206349</v>
      </c>
      <c r="CQ146" s="16">
        <f t="shared" si="19"/>
        <v>0.2048043692</v>
      </c>
      <c r="CR146" s="17">
        <v>7.0</v>
      </c>
      <c r="CS146" s="14">
        <v>24.6</v>
      </c>
      <c r="CT146" s="14">
        <v>25.3</v>
      </c>
      <c r="CU146" s="14">
        <v>8.1</v>
      </c>
      <c r="CV146" s="14">
        <v>4.4</v>
      </c>
      <c r="CW146" s="14">
        <v>3.4</v>
      </c>
      <c r="CX146" s="14">
        <v>-0.2</v>
      </c>
      <c r="CY146" s="14">
        <v>7.5</v>
      </c>
      <c r="CZ146" s="18">
        <f t="shared" si="20"/>
        <v>0.119047619</v>
      </c>
      <c r="DA146" s="18">
        <f t="shared" si="21"/>
        <v>0.3840081922</v>
      </c>
      <c r="DB146" s="14">
        <v>27.3782</v>
      </c>
      <c r="DC146" s="7">
        <v>0.0</v>
      </c>
      <c r="DD146" s="7">
        <v>0.0</v>
      </c>
      <c r="DE146" s="7">
        <v>2.0</v>
      </c>
      <c r="DF146" s="7">
        <v>28.0</v>
      </c>
      <c r="DG146" s="7">
        <v>11.0</v>
      </c>
      <c r="DH146" s="7">
        <v>5.0</v>
      </c>
      <c r="DI146" s="7">
        <v>9.0</v>
      </c>
      <c r="DJ146" s="7">
        <v>29.0</v>
      </c>
      <c r="DK146" s="7">
        <v>4.0</v>
      </c>
      <c r="DL146" s="7">
        <v>2.0</v>
      </c>
      <c r="DM146" s="7">
        <v>59.0</v>
      </c>
      <c r="DN146" s="9">
        <v>0.0</v>
      </c>
      <c r="DO146" s="9">
        <v>0.0</v>
      </c>
      <c r="DP146" s="9">
        <v>2.0</v>
      </c>
      <c r="DQ146" s="8">
        <v>186.0</v>
      </c>
      <c r="DR146" s="8">
        <v>18.0</v>
      </c>
      <c r="DS146" s="8" t="s">
        <v>363</v>
      </c>
      <c r="DT146" s="19">
        <v>2.0</v>
      </c>
      <c r="DU146" s="8">
        <v>1.75</v>
      </c>
      <c r="DV146" s="8">
        <v>1.75</v>
      </c>
      <c r="DW146" s="8">
        <v>384.0</v>
      </c>
      <c r="DX146" s="8">
        <v>0.0</v>
      </c>
      <c r="DY146" s="14">
        <f t="shared" si="22"/>
        <v>4.946808511</v>
      </c>
    </row>
    <row r="147" ht="12.75" customHeight="1">
      <c r="A147" s="7">
        <v>29.0</v>
      </c>
      <c r="B147" s="7" t="s">
        <v>952</v>
      </c>
      <c r="C147" s="7" t="s">
        <v>902</v>
      </c>
      <c r="D147" s="7" t="s">
        <v>229</v>
      </c>
      <c r="E147" s="7" t="s">
        <v>163</v>
      </c>
      <c r="F147" s="7" t="s">
        <v>163</v>
      </c>
      <c r="G147" s="7">
        <v>77.0</v>
      </c>
      <c r="H147" s="7">
        <v>238.0</v>
      </c>
      <c r="I147" s="7" t="s">
        <v>133</v>
      </c>
      <c r="J147" s="7">
        <v>2009.0</v>
      </c>
      <c r="K147" s="7">
        <v>1.0</v>
      </c>
      <c r="L147" s="7">
        <v>9.0</v>
      </c>
      <c r="M147" s="8"/>
      <c r="N147" s="8">
        <f t="shared" si="1"/>
        <v>25</v>
      </c>
      <c r="O147" s="7" t="s">
        <v>519</v>
      </c>
      <c r="P147" s="7" t="s">
        <v>953</v>
      </c>
      <c r="Q147" s="8" t="s">
        <v>542</v>
      </c>
      <c r="R147" s="7" t="s">
        <v>542</v>
      </c>
      <c r="S147" s="9" t="s">
        <v>174</v>
      </c>
      <c r="T147" s="9">
        <v>37.0</v>
      </c>
      <c r="U147" s="9" t="s">
        <v>138</v>
      </c>
      <c r="V147" s="9" t="s">
        <v>138</v>
      </c>
      <c r="W147" s="7">
        <v>37.0</v>
      </c>
      <c r="X147" s="7">
        <v>0.0</v>
      </c>
      <c r="Y147" s="7">
        <v>4.0</v>
      </c>
      <c r="Z147" s="7">
        <v>2.0</v>
      </c>
      <c r="AA147" s="7">
        <v>4.0</v>
      </c>
      <c r="AB147" s="7">
        <v>7.0</v>
      </c>
      <c r="AC147" s="7">
        <v>23.0</v>
      </c>
      <c r="AD147" s="7">
        <v>12.0</v>
      </c>
      <c r="AE147" s="7">
        <v>28.0</v>
      </c>
      <c r="AF147" s="10">
        <f t="shared" si="2"/>
        <v>0</v>
      </c>
      <c r="AG147" s="10">
        <f t="shared" si="3"/>
        <v>0</v>
      </c>
      <c r="AH147" s="7">
        <v>37694.0</v>
      </c>
      <c r="AI147" s="11">
        <f t="shared" si="4"/>
        <v>16.97927928</v>
      </c>
      <c r="AJ147" s="7">
        <v>804.0</v>
      </c>
      <c r="AK147" s="11">
        <f t="shared" si="5"/>
        <v>21.72972973</v>
      </c>
      <c r="AL147" s="11">
        <f t="shared" si="6"/>
        <v>46.88308458</v>
      </c>
      <c r="AM147" s="12">
        <v>21.0</v>
      </c>
      <c r="AN147" s="11">
        <f t="shared" si="7"/>
        <v>2.005624237</v>
      </c>
      <c r="AO147" s="10" t="s">
        <v>151</v>
      </c>
      <c r="AP147" s="10" t="s">
        <v>954</v>
      </c>
      <c r="AQ147" s="10" t="s">
        <v>954</v>
      </c>
      <c r="AR147" s="7">
        <v>0.0</v>
      </c>
      <c r="AS147" s="7">
        <v>0.0</v>
      </c>
      <c r="AT147" s="13">
        <f t="shared" si="8"/>
        <v>0</v>
      </c>
      <c r="AU147" s="8"/>
      <c r="AV147" s="8"/>
      <c r="AW147" s="8"/>
      <c r="AX147" s="8">
        <v>0.0</v>
      </c>
      <c r="AY147" s="8"/>
      <c r="AZ147" s="8">
        <v>0.0</v>
      </c>
      <c r="BA147" s="7">
        <v>81.0</v>
      </c>
      <c r="BB147" s="7">
        <v>116.0</v>
      </c>
      <c r="BC147" s="7">
        <v>58.0</v>
      </c>
      <c r="BD147" s="7">
        <v>12.0</v>
      </c>
      <c r="BE147" s="7">
        <v>34.0</v>
      </c>
      <c r="BF147" s="7">
        <v>7.0</v>
      </c>
      <c r="BG147" s="14">
        <f t="shared" si="9"/>
        <v>7.735979201</v>
      </c>
      <c r="BH147" s="11">
        <f t="shared" si="10"/>
        <v>11.07868626</v>
      </c>
      <c r="BI147" s="11">
        <f t="shared" si="11"/>
        <v>5.539343132</v>
      </c>
      <c r="BJ147" s="11">
        <f t="shared" si="12"/>
        <v>1.146070993</v>
      </c>
      <c r="BK147" s="11">
        <f t="shared" si="13"/>
        <v>3.247201146</v>
      </c>
      <c r="BL147" s="11">
        <f t="shared" si="14"/>
        <v>0.6685414124</v>
      </c>
      <c r="BM147" s="7">
        <v>16.0</v>
      </c>
      <c r="BN147" s="7">
        <v>8.0</v>
      </c>
      <c r="BO147" s="7">
        <v>0.0</v>
      </c>
      <c r="BP147" s="7">
        <v>0.0</v>
      </c>
      <c r="BQ147" s="7">
        <v>0.0</v>
      </c>
      <c r="BR147" s="7">
        <v>0.0</v>
      </c>
      <c r="BS147" s="9">
        <f t="shared" si="15"/>
        <v>190</v>
      </c>
      <c r="BT147" s="14">
        <v>0.2751</v>
      </c>
      <c r="BW147" s="15" t="str">
        <f t="shared" si="16"/>
        <v> </v>
      </c>
      <c r="BY147" s="7">
        <v>0.0</v>
      </c>
      <c r="BZ147" s="7">
        <v>0.0</v>
      </c>
      <c r="CA147" s="7">
        <v>0.0</v>
      </c>
      <c r="CB147" s="7">
        <v>0.0</v>
      </c>
      <c r="CC147" s="7">
        <v>0.0</v>
      </c>
      <c r="CD147" s="7">
        <v>0.0</v>
      </c>
      <c r="CE147" s="7">
        <v>0.0</v>
      </c>
      <c r="CF147" s="7">
        <v>0.0</v>
      </c>
      <c r="CG147" s="7">
        <v>0.0</v>
      </c>
      <c r="CH147" s="7">
        <v>0.0</v>
      </c>
      <c r="CI147" s="7">
        <v>0.0</v>
      </c>
      <c r="CJ147" s="7">
        <v>0.0</v>
      </c>
      <c r="CK147" s="7">
        <v>0.0</v>
      </c>
      <c r="CL147" s="15">
        <f t="shared" si="17"/>
        <v>0</v>
      </c>
      <c r="CM147" s="7">
        <v>-0.30000000000000004</v>
      </c>
      <c r="CN147" s="7">
        <v>1.5</v>
      </c>
      <c r="CO147" s="7">
        <v>1.2</v>
      </c>
      <c r="CP147" s="16">
        <f t="shared" si="18"/>
        <v>0.03243243243</v>
      </c>
      <c r="CQ147" s="16">
        <f t="shared" si="19"/>
        <v>0.1146070993</v>
      </c>
      <c r="CR147" s="17">
        <v>5.0</v>
      </c>
      <c r="CS147" s="14">
        <v>10.9</v>
      </c>
      <c r="CT147" s="14">
        <v>15.9</v>
      </c>
      <c r="CU147" s="14">
        <v>2.7</v>
      </c>
      <c r="CV147" s="14">
        <v>-1.1</v>
      </c>
      <c r="CW147" s="14">
        <v>1.2</v>
      </c>
      <c r="CX147" s="14">
        <v>0.0</v>
      </c>
      <c r="CY147" s="14">
        <v>0.1</v>
      </c>
      <c r="CZ147" s="18">
        <f t="shared" si="20"/>
        <v>0.002702702703</v>
      </c>
      <c r="DA147" s="18">
        <f t="shared" si="21"/>
        <v>0.009550591606</v>
      </c>
      <c r="DB147" s="14">
        <v>52.3478</v>
      </c>
      <c r="DC147" s="7">
        <v>0.0</v>
      </c>
      <c r="DD147" s="7">
        <v>2.0</v>
      </c>
      <c r="DE147" s="7">
        <v>1.0</v>
      </c>
      <c r="DF147" s="7">
        <v>9.0</v>
      </c>
      <c r="DG147" s="7">
        <v>0.0</v>
      </c>
      <c r="DH147" s="7">
        <v>1.0</v>
      </c>
      <c r="DI147" s="7">
        <v>11.0</v>
      </c>
      <c r="DJ147" s="7">
        <v>2.0</v>
      </c>
      <c r="DK147" s="7">
        <v>1.0</v>
      </c>
      <c r="DL147" s="7">
        <v>0.0</v>
      </c>
      <c r="DM147" s="7">
        <v>8.0</v>
      </c>
      <c r="DN147" s="9">
        <v>0.0</v>
      </c>
      <c r="DO147" s="9">
        <v>0.0</v>
      </c>
      <c r="DP147" s="9">
        <v>0.0</v>
      </c>
      <c r="DQ147" s="8">
        <v>186.0</v>
      </c>
      <c r="DR147" s="8">
        <v>10.0</v>
      </c>
      <c r="DS147" s="8" t="s">
        <v>955</v>
      </c>
      <c r="DT147" s="19">
        <v>3.7</v>
      </c>
      <c r="DU147" s="8">
        <v>3.1</v>
      </c>
      <c r="DV147" s="8">
        <v>2.88</v>
      </c>
      <c r="DW147" s="8">
        <v>378.0</v>
      </c>
      <c r="DX147" s="8">
        <v>0.0</v>
      </c>
      <c r="DY147" s="14">
        <f t="shared" si="22"/>
        <v>-4.857446809</v>
      </c>
    </row>
    <row r="148" ht="12.75" customHeight="1">
      <c r="A148" s="7">
        <v>3.0</v>
      </c>
      <c r="B148" s="7" t="s">
        <v>956</v>
      </c>
      <c r="C148" s="7" t="s">
        <v>957</v>
      </c>
      <c r="D148" s="7" t="s">
        <v>602</v>
      </c>
      <c r="E148" s="7" t="s">
        <v>132</v>
      </c>
      <c r="F148" s="7" t="s">
        <v>132</v>
      </c>
      <c r="G148" s="7">
        <v>75.0</v>
      </c>
      <c r="H148" s="7">
        <v>218.0</v>
      </c>
      <c r="I148" s="7" t="s">
        <v>145</v>
      </c>
      <c r="J148" s="7">
        <v>2010.0</v>
      </c>
      <c r="K148" s="7">
        <v>1.0</v>
      </c>
      <c r="L148" s="7">
        <v>28.0</v>
      </c>
      <c r="M148" s="8"/>
      <c r="N148" s="8">
        <f t="shared" si="1"/>
        <v>23</v>
      </c>
      <c r="O148" s="7" t="s">
        <v>958</v>
      </c>
      <c r="P148" s="7" t="s">
        <v>959</v>
      </c>
      <c r="Q148" s="8" t="s">
        <v>447</v>
      </c>
      <c r="R148" s="7" t="s">
        <v>447</v>
      </c>
      <c r="S148" s="9" t="s">
        <v>275</v>
      </c>
      <c r="T148" s="9">
        <v>81.0</v>
      </c>
      <c r="U148" s="9" t="s">
        <v>138</v>
      </c>
      <c r="V148" s="9" t="s">
        <v>138</v>
      </c>
      <c r="W148" s="7">
        <v>82.0</v>
      </c>
      <c r="X148" s="7">
        <v>21.0</v>
      </c>
      <c r="Y148" s="7">
        <v>21.0</v>
      </c>
      <c r="Z148" s="7">
        <v>11.0</v>
      </c>
      <c r="AA148" s="7">
        <v>42.0</v>
      </c>
      <c r="AB148" s="7">
        <v>1.0</v>
      </c>
      <c r="AC148" s="7">
        <v>140.0</v>
      </c>
      <c r="AD148" s="7">
        <v>47.0</v>
      </c>
      <c r="AE148" s="7">
        <v>46.0</v>
      </c>
      <c r="AF148" s="10">
        <f t="shared" si="2"/>
        <v>0.15</v>
      </c>
      <c r="AG148" s="10">
        <f t="shared" si="3"/>
        <v>0.09012875536</v>
      </c>
      <c r="AH148" s="7">
        <v>85152.0</v>
      </c>
      <c r="AI148" s="11">
        <f t="shared" si="4"/>
        <v>17.30731707</v>
      </c>
      <c r="AJ148" s="7">
        <v>1763.0</v>
      </c>
      <c r="AK148" s="11">
        <f t="shared" si="5"/>
        <v>21.5</v>
      </c>
      <c r="AL148" s="11">
        <f t="shared" si="6"/>
        <v>48.29948951</v>
      </c>
      <c r="AM148" s="12">
        <v>109.0</v>
      </c>
      <c r="AN148" s="11">
        <f t="shared" si="7"/>
        <v>4.608229989</v>
      </c>
      <c r="AO148" s="10" t="s">
        <v>821</v>
      </c>
      <c r="AP148" s="10" t="s">
        <v>821</v>
      </c>
      <c r="AQ148" s="10" t="s">
        <v>960</v>
      </c>
      <c r="AR148" s="7">
        <v>228.0</v>
      </c>
      <c r="AS148" s="7">
        <v>274.0</v>
      </c>
      <c r="AT148" s="13">
        <f t="shared" si="8"/>
        <v>0.4541832669</v>
      </c>
      <c r="AU148" s="9">
        <v>3.0</v>
      </c>
      <c r="AV148" s="9">
        <v>1.0</v>
      </c>
      <c r="AW148" s="9">
        <v>317.0</v>
      </c>
      <c r="AX148" s="9">
        <v>150.0</v>
      </c>
      <c r="AY148" s="9">
        <v>185.0</v>
      </c>
      <c r="AZ148" s="9">
        <v>78.0</v>
      </c>
      <c r="BA148" s="7">
        <v>86.0</v>
      </c>
      <c r="BB148" s="7">
        <v>131.0</v>
      </c>
      <c r="BC148" s="7">
        <v>61.0</v>
      </c>
      <c r="BD148" s="7">
        <v>47.0</v>
      </c>
      <c r="BE148" s="7">
        <v>30.0</v>
      </c>
      <c r="BF148" s="7">
        <v>36.0</v>
      </c>
      <c r="BG148" s="14">
        <f t="shared" si="9"/>
        <v>3.635851184</v>
      </c>
      <c r="BH148" s="11">
        <f t="shared" si="10"/>
        <v>5.538331454</v>
      </c>
      <c r="BI148" s="11">
        <f t="shared" si="11"/>
        <v>2.5789177</v>
      </c>
      <c r="BJ148" s="11">
        <f t="shared" si="12"/>
        <v>1.987034949</v>
      </c>
      <c r="BK148" s="11">
        <f t="shared" si="13"/>
        <v>1.26832018</v>
      </c>
      <c r="BL148" s="11">
        <f t="shared" si="14"/>
        <v>1.521984216</v>
      </c>
      <c r="BM148" s="7">
        <v>16.0</v>
      </c>
      <c r="BN148" s="7">
        <v>8.0</v>
      </c>
      <c r="BO148" s="7">
        <v>0.0</v>
      </c>
      <c r="BP148" s="7">
        <v>0.0</v>
      </c>
      <c r="BQ148" s="7">
        <v>0.0</v>
      </c>
      <c r="BR148" s="7">
        <v>0.0</v>
      </c>
      <c r="BS148" s="9">
        <f t="shared" si="15"/>
        <v>208</v>
      </c>
      <c r="BT148" s="14">
        <v>20.4704</v>
      </c>
      <c r="BU148" s="7">
        <v>6.0</v>
      </c>
      <c r="BV148" s="7">
        <v>3.0</v>
      </c>
      <c r="BW148" s="15">
        <f t="shared" si="16"/>
        <v>0.5</v>
      </c>
      <c r="BX148" s="7">
        <v>1.0</v>
      </c>
      <c r="BY148" s="7">
        <v>5.0</v>
      </c>
      <c r="BZ148" s="7">
        <v>0.0</v>
      </c>
      <c r="CA148" s="7">
        <v>4.0</v>
      </c>
      <c r="CB148" s="7">
        <v>3.0</v>
      </c>
      <c r="CC148" s="7">
        <v>6.0</v>
      </c>
      <c r="CD148" s="7">
        <v>1.0</v>
      </c>
      <c r="CE148" s="7">
        <v>3.0</v>
      </c>
      <c r="CF148" s="7">
        <v>3.0</v>
      </c>
      <c r="CG148" s="7">
        <v>3.0</v>
      </c>
      <c r="CH148" s="7">
        <v>0.0</v>
      </c>
      <c r="CI148" s="7">
        <v>5.0</v>
      </c>
      <c r="CJ148" s="7">
        <v>0.0</v>
      </c>
      <c r="CK148" s="7">
        <v>0.0</v>
      </c>
      <c r="CL148" s="15">
        <f t="shared" si="17"/>
        <v>0</v>
      </c>
      <c r="CM148" s="7">
        <v>3.2</v>
      </c>
      <c r="CN148" s="7">
        <v>1.8</v>
      </c>
      <c r="CO148" s="7">
        <v>4.9</v>
      </c>
      <c r="CP148" s="16">
        <f t="shared" si="18"/>
        <v>0.05975609756</v>
      </c>
      <c r="CQ148" s="16">
        <f t="shared" si="19"/>
        <v>0.2071589628</v>
      </c>
      <c r="CR148" s="17">
        <v>8.0</v>
      </c>
      <c r="CS148" s="14">
        <v>31.3</v>
      </c>
      <c r="CT148" s="14">
        <v>28.1</v>
      </c>
      <c r="CU148" s="14">
        <v>1.8</v>
      </c>
      <c r="CV148" s="14">
        <v>4.5</v>
      </c>
      <c r="CW148" s="14">
        <v>3.4</v>
      </c>
      <c r="CX148" s="14">
        <v>0.9</v>
      </c>
      <c r="CY148" s="14">
        <v>8.8</v>
      </c>
      <c r="CZ148" s="18">
        <f t="shared" si="20"/>
        <v>0.1073170732</v>
      </c>
      <c r="DA148" s="18">
        <f t="shared" si="21"/>
        <v>0.3720405862</v>
      </c>
      <c r="DB148" s="14">
        <v>27.5857</v>
      </c>
      <c r="DC148" s="7">
        <v>0.0</v>
      </c>
      <c r="DD148" s="7">
        <v>1.0</v>
      </c>
      <c r="DE148" s="7">
        <v>5.0</v>
      </c>
      <c r="DF148" s="7">
        <v>41.0</v>
      </c>
      <c r="DG148" s="7">
        <v>18.0</v>
      </c>
      <c r="DH148" s="7">
        <v>6.0</v>
      </c>
      <c r="DI148" s="7">
        <v>7.0</v>
      </c>
      <c r="DJ148" s="7">
        <v>26.0</v>
      </c>
      <c r="DK148" s="7">
        <v>8.0</v>
      </c>
      <c r="DL148" s="7">
        <v>2.0</v>
      </c>
      <c r="DM148" s="7">
        <v>73.0</v>
      </c>
      <c r="DN148" s="9">
        <v>2.0</v>
      </c>
      <c r="DO148" s="9">
        <v>2.0</v>
      </c>
      <c r="DP148" s="9">
        <v>2.0</v>
      </c>
      <c r="DQ148" s="8">
        <v>186.0</v>
      </c>
      <c r="DR148" s="8">
        <v>0.0</v>
      </c>
      <c r="DS148" s="8"/>
      <c r="DT148" s="19">
        <v>1.9</v>
      </c>
      <c r="DU148" s="8">
        <v>3.2</v>
      </c>
      <c r="DV148" s="8">
        <v>3.2</v>
      </c>
      <c r="DW148" s="8">
        <v>0.0</v>
      </c>
      <c r="DX148" s="8">
        <v>0.0</v>
      </c>
      <c r="DY148" s="14">
        <f t="shared" si="22"/>
        <v>3.161702128</v>
      </c>
    </row>
    <row r="149" ht="12.75" customHeight="1">
      <c r="A149" s="7">
        <v>22.0</v>
      </c>
      <c r="B149" s="7" t="s">
        <v>961</v>
      </c>
      <c r="C149" s="7" t="s">
        <v>962</v>
      </c>
      <c r="D149" s="7" t="s">
        <v>229</v>
      </c>
      <c r="E149" s="7" t="s">
        <v>163</v>
      </c>
      <c r="F149" s="7" t="s">
        <v>163</v>
      </c>
      <c r="G149" s="7">
        <v>74.0</v>
      </c>
      <c r="H149" s="7">
        <v>210.0</v>
      </c>
      <c r="I149" s="7" t="s">
        <v>145</v>
      </c>
      <c r="J149" s="7">
        <v>2004.0</v>
      </c>
      <c r="K149" s="7">
        <v>9.0</v>
      </c>
      <c r="L149" s="7">
        <v>279.0</v>
      </c>
      <c r="M149" s="8"/>
      <c r="N149" s="8">
        <f t="shared" si="1"/>
        <v>30</v>
      </c>
      <c r="O149" s="7" t="s">
        <v>858</v>
      </c>
      <c r="P149" s="7" t="s">
        <v>963</v>
      </c>
      <c r="Q149" s="8" t="s">
        <v>860</v>
      </c>
      <c r="R149" s="7" t="s">
        <v>964</v>
      </c>
      <c r="S149" s="9" t="s">
        <v>238</v>
      </c>
      <c r="T149" s="9">
        <v>44.0</v>
      </c>
      <c r="U149" s="9">
        <v>8.0</v>
      </c>
      <c r="V149" s="9" t="s">
        <v>138</v>
      </c>
      <c r="W149" s="7">
        <v>52.0</v>
      </c>
      <c r="X149" s="7">
        <v>5.0</v>
      </c>
      <c r="Y149" s="7">
        <v>5.0</v>
      </c>
      <c r="Z149" s="7">
        <v>4.0</v>
      </c>
      <c r="AA149" s="7">
        <v>10.0</v>
      </c>
      <c r="AB149" s="7">
        <v>-1.0</v>
      </c>
      <c r="AC149" s="7">
        <v>68.0</v>
      </c>
      <c r="AD149" s="7">
        <v>24.0</v>
      </c>
      <c r="AE149" s="7">
        <v>28.0</v>
      </c>
      <c r="AF149" s="10">
        <f t="shared" si="2"/>
        <v>0.07352941176</v>
      </c>
      <c r="AG149" s="10">
        <f t="shared" si="3"/>
        <v>0.04166666667</v>
      </c>
      <c r="AH149" s="7">
        <v>38161.0</v>
      </c>
      <c r="AI149" s="11">
        <f t="shared" si="4"/>
        <v>12.23108974</v>
      </c>
      <c r="AJ149" s="7">
        <v>889.0</v>
      </c>
      <c r="AK149" s="11">
        <f t="shared" si="5"/>
        <v>17.09615385</v>
      </c>
      <c r="AL149" s="11">
        <f t="shared" si="6"/>
        <v>42.92575928</v>
      </c>
      <c r="AM149" s="12">
        <v>89.0</v>
      </c>
      <c r="AN149" s="11">
        <f t="shared" si="7"/>
        <v>8.396006394</v>
      </c>
      <c r="AO149" s="10" t="s">
        <v>474</v>
      </c>
      <c r="AP149" s="10" t="s">
        <v>474</v>
      </c>
      <c r="AQ149" s="10" t="s">
        <v>965</v>
      </c>
      <c r="AR149" s="7">
        <v>156.0</v>
      </c>
      <c r="AS149" s="7">
        <v>239.0</v>
      </c>
      <c r="AT149" s="13">
        <f t="shared" si="8"/>
        <v>0.3949367089</v>
      </c>
      <c r="AU149" s="9">
        <v>3.0</v>
      </c>
      <c r="AV149" s="9">
        <v>0.0</v>
      </c>
      <c r="AW149" s="9">
        <v>228.0</v>
      </c>
      <c r="AX149" s="9">
        <v>91.0</v>
      </c>
      <c r="AY149" s="9">
        <v>167.0</v>
      </c>
      <c r="AZ149" s="9">
        <v>65.0</v>
      </c>
      <c r="BA149" s="7">
        <v>61.0</v>
      </c>
      <c r="BB149" s="7">
        <v>124.0</v>
      </c>
      <c r="BC149" s="7">
        <v>25.0</v>
      </c>
      <c r="BD149" s="7">
        <v>24.0</v>
      </c>
      <c r="BE149" s="7">
        <v>14.0</v>
      </c>
      <c r="BF149" s="7">
        <v>23.0</v>
      </c>
      <c r="BG149" s="14">
        <f t="shared" si="9"/>
        <v>5.75456618</v>
      </c>
      <c r="BH149" s="11">
        <f t="shared" si="10"/>
        <v>11.69780666</v>
      </c>
      <c r="BI149" s="11">
        <f t="shared" si="11"/>
        <v>2.358428762</v>
      </c>
      <c r="BJ149" s="11">
        <f t="shared" si="12"/>
        <v>2.264091612</v>
      </c>
      <c r="BK149" s="11">
        <f t="shared" si="13"/>
        <v>1.320720107</v>
      </c>
      <c r="BL149" s="11">
        <f t="shared" si="14"/>
        <v>2.169754461</v>
      </c>
      <c r="BM149" s="7">
        <v>20.0</v>
      </c>
      <c r="BN149" s="7">
        <v>10.0</v>
      </c>
      <c r="BO149" s="7">
        <v>0.0</v>
      </c>
      <c r="BP149" s="7">
        <v>0.0</v>
      </c>
      <c r="BQ149" s="7">
        <v>0.0</v>
      </c>
      <c r="BR149" s="7">
        <v>0.0</v>
      </c>
      <c r="BS149" s="9">
        <f t="shared" si="15"/>
        <v>169</v>
      </c>
      <c r="BT149" s="14">
        <v>-0.3304</v>
      </c>
      <c r="BW149" s="15" t="str">
        <f t="shared" si="16"/>
        <v> </v>
      </c>
      <c r="BY149" s="7">
        <v>3.0</v>
      </c>
      <c r="BZ149" s="7">
        <v>0.0</v>
      </c>
      <c r="CA149" s="7">
        <v>1.0</v>
      </c>
      <c r="CB149" s="7">
        <v>0.0</v>
      </c>
      <c r="CC149" s="7">
        <v>2.0</v>
      </c>
      <c r="CD149" s="7">
        <v>0.0</v>
      </c>
      <c r="CE149" s="7">
        <v>0.0</v>
      </c>
      <c r="CF149" s="7">
        <v>0.0</v>
      </c>
      <c r="CG149" s="7">
        <v>0.0</v>
      </c>
      <c r="CH149" s="7">
        <v>0.0</v>
      </c>
      <c r="CI149" s="7">
        <v>3.0</v>
      </c>
      <c r="CJ149" s="7">
        <v>0.0</v>
      </c>
      <c r="CK149" s="7">
        <v>0.0</v>
      </c>
      <c r="CL149" s="15">
        <f t="shared" si="17"/>
        <v>0</v>
      </c>
      <c r="CM149" s="7">
        <v>-0.1</v>
      </c>
      <c r="CN149" s="7">
        <v>0.8</v>
      </c>
      <c r="CO149" s="7">
        <v>0.7</v>
      </c>
      <c r="CP149" s="16">
        <f t="shared" si="18"/>
        <v>0.01346153846</v>
      </c>
      <c r="CQ149" s="16">
        <f t="shared" si="19"/>
        <v>0.06603600535</v>
      </c>
      <c r="CR149" s="17">
        <v>3.0</v>
      </c>
      <c r="CS149" s="14">
        <v>8.7</v>
      </c>
      <c r="CT149" s="14">
        <v>10.9</v>
      </c>
      <c r="CU149" s="14">
        <v>1.2</v>
      </c>
      <c r="CV149" s="14">
        <v>0.5</v>
      </c>
      <c r="CW149" s="14">
        <v>1.5</v>
      </c>
      <c r="CX149" s="14">
        <v>0.0</v>
      </c>
      <c r="CY149" s="14">
        <v>2.0</v>
      </c>
      <c r="CZ149" s="18">
        <f t="shared" si="20"/>
        <v>0.03846153846</v>
      </c>
      <c r="DA149" s="18">
        <f t="shared" si="21"/>
        <v>0.188674301</v>
      </c>
      <c r="DB149" s="14">
        <v>30.147100000000002</v>
      </c>
      <c r="DC149" s="7">
        <v>1.0</v>
      </c>
      <c r="DD149" s="7">
        <v>3.0</v>
      </c>
      <c r="DE149" s="7">
        <v>1.0</v>
      </c>
      <c r="DF149" s="7">
        <v>19.0</v>
      </c>
      <c r="DG149" s="7">
        <v>10.0</v>
      </c>
      <c r="DH149" s="7">
        <v>5.0</v>
      </c>
      <c r="DI149" s="7">
        <v>3.0</v>
      </c>
      <c r="DJ149" s="7">
        <v>9.0</v>
      </c>
      <c r="DK149" s="7">
        <v>0.0</v>
      </c>
      <c r="DL149" s="7">
        <v>0.0</v>
      </c>
      <c r="DM149" s="7">
        <v>41.0</v>
      </c>
      <c r="DN149" s="9">
        <v>0.0</v>
      </c>
      <c r="DO149" s="9">
        <v>0.0</v>
      </c>
      <c r="DP149" s="9">
        <v>0.0</v>
      </c>
      <c r="DQ149" s="8">
        <v>186.0</v>
      </c>
      <c r="DR149" s="8">
        <v>0.0</v>
      </c>
      <c r="DS149" s="8"/>
      <c r="DT149" s="19">
        <v>0.5750000000000001</v>
      </c>
      <c r="DU149" s="8">
        <v>0.5750000000000001</v>
      </c>
      <c r="DV149" s="8">
        <v>0.5750000000000001</v>
      </c>
      <c r="DW149" s="8">
        <v>0.0</v>
      </c>
      <c r="DX149" s="8">
        <v>0.0</v>
      </c>
      <c r="DY149" s="14">
        <f t="shared" si="22"/>
        <v>1.946808511</v>
      </c>
    </row>
    <row r="150" ht="12.75" customHeight="1">
      <c r="A150" s="7">
        <v>87.0</v>
      </c>
      <c r="B150" s="7" t="s">
        <v>966</v>
      </c>
      <c r="C150" s="7" t="s">
        <v>967</v>
      </c>
      <c r="D150" s="7" t="s">
        <v>562</v>
      </c>
      <c r="E150" s="7" t="s">
        <v>163</v>
      </c>
      <c r="F150" s="7" t="s">
        <v>163</v>
      </c>
      <c r="G150" s="7">
        <v>71.0</v>
      </c>
      <c r="H150" s="7">
        <v>200.0</v>
      </c>
      <c r="I150" s="7" t="s">
        <v>133</v>
      </c>
      <c r="J150" s="7">
        <v>2005.0</v>
      </c>
      <c r="K150" s="7">
        <v>1.0</v>
      </c>
      <c r="L150" s="7">
        <v>1.0</v>
      </c>
      <c r="M150" s="8"/>
      <c r="N150" s="8">
        <f t="shared" si="1"/>
        <v>28</v>
      </c>
      <c r="O150" s="7" t="s">
        <v>968</v>
      </c>
      <c r="P150" s="7" t="s">
        <v>969</v>
      </c>
      <c r="Q150" s="8" t="s">
        <v>231</v>
      </c>
      <c r="R150" s="7" t="s">
        <v>231</v>
      </c>
      <c r="S150" s="9" t="s">
        <v>150</v>
      </c>
      <c r="T150" s="9">
        <v>80.0</v>
      </c>
      <c r="U150" s="9" t="s">
        <v>138</v>
      </c>
      <c r="V150" s="9" t="s">
        <v>138</v>
      </c>
      <c r="W150" s="7">
        <v>80.0</v>
      </c>
      <c r="X150" s="7">
        <v>36.0</v>
      </c>
      <c r="Y150" s="7">
        <v>49.0</v>
      </c>
      <c r="Z150" s="7">
        <v>28.0</v>
      </c>
      <c r="AA150" s="7">
        <v>85.0</v>
      </c>
      <c r="AB150" s="7">
        <v>19.0</v>
      </c>
      <c r="AC150" s="7">
        <v>248.0</v>
      </c>
      <c r="AD150" s="7">
        <v>94.0</v>
      </c>
      <c r="AE150" s="7">
        <v>104.0</v>
      </c>
      <c r="AF150" s="10">
        <f t="shared" si="2"/>
        <v>0.1451612903</v>
      </c>
      <c r="AG150" s="10">
        <f t="shared" si="3"/>
        <v>0.08071748879</v>
      </c>
      <c r="AH150" s="7">
        <v>98253.0</v>
      </c>
      <c r="AI150" s="11">
        <f t="shared" si="4"/>
        <v>20.469375</v>
      </c>
      <c r="AJ150" s="7">
        <v>2114.0</v>
      </c>
      <c r="AK150" s="11">
        <f t="shared" si="5"/>
        <v>26.425</v>
      </c>
      <c r="AL150" s="11">
        <f t="shared" si="6"/>
        <v>46.47729423</v>
      </c>
      <c r="AM150" s="12">
        <v>277.0</v>
      </c>
      <c r="AN150" s="11">
        <f t="shared" si="7"/>
        <v>10.14930842</v>
      </c>
      <c r="AO150" s="10" t="s">
        <v>811</v>
      </c>
      <c r="AP150" s="10" t="s">
        <v>597</v>
      </c>
      <c r="AQ150" s="10" t="s">
        <v>970</v>
      </c>
      <c r="AR150" s="7">
        <v>986.0</v>
      </c>
      <c r="AS150" s="7">
        <v>921.0</v>
      </c>
      <c r="AT150" s="13">
        <f t="shared" si="8"/>
        <v>0.5170424751</v>
      </c>
      <c r="AU150" s="9">
        <v>65.0</v>
      </c>
      <c r="AV150" s="9">
        <v>33.0</v>
      </c>
      <c r="AW150" s="9">
        <v>1187.0</v>
      </c>
      <c r="AX150" s="9">
        <v>607.0</v>
      </c>
      <c r="AY150" s="9">
        <v>720.0</v>
      </c>
      <c r="AZ150" s="9">
        <v>380.0</v>
      </c>
      <c r="BA150" s="7">
        <v>117.0</v>
      </c>
      <c r="BB150" s="7">
        <v>90.0</v>
      </c>
      <c r="BC150" s="7">
        <v>35.0</v>
      </c>
      <c r="BD150" s="7">
        <v>94.0</v>
      </c>
      <c r="BE150" s="7">
        <v>47.0</v>
      </c>
      <c r="BF150" s="7">
        <v>40.0</v>
      </c>
      <c r="BG150" s="14">
        <f t="shared" si="9"/>
        <v>4.286892003</v>
      </c>
      <c r="BH150" s="11">
        <f t="shared" si="10"/>
        <v>3.297609233</v>
      </c>
      <c r="BI150" s="11">
        <f t="shared" si="11"/>
        <v>1.282403591</v>
      </c>
      <c r="BJ150" s="11">
        <f t="shared" si="12"/>
        <v>3.444169644</v>
      </c>
      <c r="BK150" s="11">
        <f t="shared" si="13"/>
        <v>1.722084822</v>
      </c>
      <c r="BL150" s="11">
        <f t="shared" si="14"/>
        <v>1.465604104</v>
      </c>
      <c r="BM150" s="7">
        <v>42.0</v>
      </c>
      <c r="BN150" s="7">
        <v>21.0</v>
      </c>
      <c r="BO150" s="7">
        <v>0.0</v>
      </c>
      <c r="BP150" s="7">
        <v>0.0</v>
      </c>
      <c r="BQ150" s="7">
        <v>0.0</v>
      </c>
      <c r="BR150" s="7">
        <v>0.0</v>
      </c>
      <c r="BS150" s="9">
        <f t="shared" si="15"/>
        <v>167</v>
      </c>
      <c r="BT150" s="14">
        <v>3.2638</v>
      </c>
      <c r="BU150" s="7">
        <v>8.0</v>
      </c>
      <c r="BV150" s="7">
        <v>2.0</v>
      </c>
      <c r="BW150" s="15">
        <f t="shared" si="16"/>
        <v>0.25</v>
      </c>
      <c r="BX150" s="7">
        <v>0.0</v>
      </c>
      <c r="BY150" s="7">
        <v>5.0</v>
      </c>
      <c r="BZ150" s="7">
        <v>2.0</v>
      </c>
      <c r="CA150" s="7">
        <v>9.0</v>
      </c>
      <c r="CB150" s="7">
        <v>4.0</v>
      </c>
      <c r="CC150" s="7">
        <v>5.0</v>
      </c>
      <c r="CD150" s="7">
        <v>0.0</v>
      </c>
      <c r="CE150" s="7">
        <v>1.0</v>
      </c>
      <c r="CF150" s="7">
        <v>7.0</v>
      </c>
      <c r="CG150" s="7">
        <v>7.0</v>
      </c>
      <c r="CH150" s="7">
        <v>0.0</v>
      </c>
      <c r="CI150" s="7">
        <v>16.0</v>
      </c>
      <c r="CJ150" s="7">
        <v>0.0</v>
      </c>
      <c r="CK150" s="7">
        <v>0.0</v>
      </c>
      <c r="CL150" s="15">
        <f t="shared" si="17"/>
        <v>0</v>
      </c>
      <c r="CM150" s="7">
        <v>9.1</v>
      </c>
      <c r="CN150" s="7">
        <v>2.4</v>
      </c>
      <c r="CO150" s="7">
        <v>11.5</v>
      </c>
      <c r="CP150" s="16">
        <f t="shared" si="18"/>
        <v>0.14375</v>
      </c>
      <c r="CQ150" s="16">
        <f t="shared" si="19"/>
        <v>0.4213611798</v>
      </c>
      <c r="CR150" s="17">
        <v>6.0</v>
      </c>
      <c r="CS150" s="14">
        <v>42.3</v>
      </c>
      <c r="CT150" s="14">
        <v>33.0</v>
      </c>
      <c r="CU150" s="14">
        <v>11.1</v>
      </c>
      <c r="CV150" s="14">
        <v>17.2</v>
      </c>
      <c r="CW150" s="14">
        <v>3.1</v>
      </c>
      <c r="CX150" s="14">
        <v>-0.4</v>
      </c>
      <c r="CY150" s="14">
        <v>20.0</v>
      </c>
      <c r="CZ150" s="18">
        <f t="shared" si="20"/>
        <v>0.25</v>
      </c>
      <c r="DA150" s="18">
        <f t="shared" si="21"/>
        <v>0.7328020518</v>
      </c>
      <c r="DB150" s="14">
        <v>27.9274</v>
      </c>
      <c r="DC150" s="7">
        <v>1.0</v>
      </c>
      <c r="DD150" s="7">
        <v>4.0</v>
      </c>
      <c r="DE150" s="7">
        <v>15.0</v>
      </c>
      <c r="DF150" s="7">
        <v>74.0</v>
      </c>
      <c r="DG150" s="7">
        <v>35.0</v>
      </c>
      <c r="DH150" s="7">
        <v>1.0</v>
      </c>
      <c r="DI150" s="7">
        <v>24.0</v>
      </c>
      <c r="DJ150" s="7">
        <v>48.0</v>
      </c>
      <c r="DK150" s="7">
        <v>23.0</v>
      </c>
      <c r="DL150" s="7">
        <v>0.0</v>
      </c>
      <c r="DM150" s="7">
        <v>117.0</v>
      </c>
      <c r="DN150" s="9">
        <v>8.0</v>
      </c>
      <c r="DO150" s="9">
        <v>5.0</v>
      </c>
      <c r="DP150" s="9">
        <v>2.0</v>
      </c>
      <c r="DQ150" s="8">
        <v>186.0</v>
      </c>
      <c r="DR150" s="8">
        <v>1.0</v>
      </c>
      <c r="DS150" s="8" t="s">
        <v>249</v>
      </c>
      <c r="DT150" s="19">
        <v>12.0</v>
      </c>
      <c r="DU150" s="8">
        <v>8.7</v>
      </c>
      <c r="DV150" s="8">
        <v>8.7</v>
      </c>
      <c r="DW150" s="8">
        <v>106.0</v>
      </c>
      <c r="DX150" s="8">
        <v>0.0</v>
      </c>
      <c r="DY150" s="14">
        <f t="shared" si="22"/>
        <v>2.659574468</v>
      </c>
    </row>
    <row r="151" ht="12.75" customHeight="1">
      <c r="A151" s="7">
        <v>56.0</v>
      </c>
      <c r="B151" s="7" t="s">
        <v>971</v>
      </c>
      <c r="C151" s="7" t="s">
        <v>535</v>
      </c>
      <c r="D151" s="7" t="s">
        <v>234</v>
      </c>
      <c r="E151" s="7" t="s">
        <v>132</v>
      </c>
      <c r="F151" s="7" t="s">
        <v>132</v>
      </c>
      <c r="G151" s="7">
        <v>75.0</v>
      </c>
      <c r="H151" s="7">
        <v>205.0</v>
      </c>
      <c r="I151" s="7" t="s">
        <v>133</v>
      </c>
      <c r="J151" s="7">
        <v>2007.0</v>
      </c>
      <c r="K151" s="7">
        <v>2.0</v>
      </c>
      <c r="L151" s="7">
        <v>35.0</v>
      </c>
      <c r="M151" s="8"/>
      <c r="N151" s="8">
        <f t="shared" si="1"/>
        <v>26</v>
      </c>
      <c r="O151" s="7" t="s">
        <v>972</v>
      </c>
      <c r="P151" s="7" t="s">
        <v>973</v>
      </c>
      <c r="Q151" s="8" t="s">
        <v>149</v>
      </c>
      <c r="R151" s="7" t="s">
        <v>149</v>
      </c>
      <c r="S151" s="9" t="s">
        <v>174</v>
      </c>
      <c r="T151" s="9">
        <v>3.0</v>
      </c>
      <c r="U151" s="9" t="s">
        <v>138</v>
      </c>
      <c r="V151" s="9" t="s">
        <v>138</v>
      </c>
      <c r="W151" s="7">
        <v>3.0</v>
      </c>
      <c r="X151" s="7">
        <v>0.0</v>
      </c>
      <c r="Y151" s="7">
        <v>1.0</v>
      </c>
      <c r="Z151" s="7">
        <v>1.0</v>
      </c>
      <c r="AA151" s="7">
        <v>1.0</v>
      </c>
      <c r="AB151" s="7">
        <v>-1.0</v>
      </c>
      <c r="AC151" s="7">
        <v>0.0</v>
      </c>
      <c r="AD151" s="7">
        <v>0.0</v>
      </c>
      <c r="AE151" s="7">
        <v>3.0</v>
      </c>
      <c r="AF151" s="10">
        <f t="shared" si="2"/>
        <v>0</v>
      </c>
      <c r="AG151" s="10">
        <f t="shared" si="3"/>
        <v>0</v>
      </c>
      <c r="AH151" s="7">
        <v>2356.0</v>
      </c>
      <c r="AI151" s="11">
        <f t="shared" si="4"/>
        <v>13.08888889</v>
      </c>
      <c r="AJ151" s="7">
        <v>53.0</v>
      </c>
      <c r="AK151" s="11">
        <f t="shared" si="5"/>
        <v>17.66666667</v>
      </c>
      <c r="AL151" s="11">
        <f t="shared" si="6"/>
        <v>44.45283019</v>
      </c>
      <c r="AM151" s="12">
        <v>1.0</v>
      </c>
      <c r="AN151" s="11">
        <f t="shared" si="7"/>
        <v>1.528013582</v>
      </c>
      <c r="AO151" s="10" t="s">
        <v>151</v>
      </c>
      <c r="AP151" s="10" t="s">
        <v>216</v>
      </c>
      <c r="AQ151" s="10" t="s">
        <v>216</v>
      </c>
      <c r="AR151" s="7">
        <v>0.0</v>
      </c>
      <c r="AS151" s="7">
        <v>0.0</v>
      </c>
      <c r="AT151" s="13">
        <f t="shared" si="8"/>
        <v>0</v>
      </c>
      <c r="AU151" s="8"/>
      <c r="AV151" s="8"/>
      <c r="AW151" s="8"/>
      <c r="AX151" s="8">
        <v>0.0</v>
      </c>
      <c r="AY151" s="8"/>
      <c r="AZ151" s="8">
        <v>0.0</v>
      </c>
      <c r="BA151" s="7">
        <v>3.0</v>
      </c>
      <c r="BB151" s="7">
        <v>3.0</v>
      </c>
      <c r="BC151" s="7">
        <v>1.0</v>
      </c>
      <c r="BD151" s="7">
        <v>0.0</v>
      </c>
      <c r="BE151" s="7">
        <v>0.0</v>
      </c>
      <c r="BF151" s="7">
        <v>0.0</v>
      </c>
      <c r="BG151" s="14">
        <f t="shared" si="9"/>
        <v>4.584040747</v>
      </c>
      <c r="BH151" s="11">
        <f t="shared" si="10"/>
        <v>4.584040747</v>
      </c>
      <c r="BI151" s="11">
        <f t="shared" si="11"/>
        <v>1.528013582</v>
      </c>
      <c r="BJ151" s="11">
        <f t="shared" si="12"/>
        <v>0</v>
      </c>
      <c r="BK151" s="11">
        <f t="shared" si="13"/>
        <v>0</v>
      </c>
      <c r="BL151" s="11">
        <f t="shared" si="14"/>
        <v>0</v>
      </c>
      <c r="BM151" s="7">
        <v>0.0</v>
      </c>
      <c r="BN151" s="7">
        <v>0.0</v>
      </c>
      <c r="BO151" s="7">
        <v>0.0</v>
      </c>
      <c r="BP151" s="7">
        <v>0.0</v>
      </c>
      <c r="BQ151" s="7">
        <v>0.0</v>
      </c>
      <c r="BR151" s="7">
        <v>0.0</v>
      </c>
      <c r="BS151" s="9">
        <f t="shared" si="15"/>
        <v>4</v>
      </c>
      <c r="BT151" s="14">
        <v>1.1439</v>
      </c>
      <c r="BW151" s="15" t="str">
        <f t="shared" si="16"/>
        <v> </v>
      </c>
      <c r="BY151" s="7">
        <v>0.0</v>
      </c>
      <c r="BZ151" s="7">
        <v>0.0</v>
      </c>
      <c r="CA151" s="7">
        <v>0.0</v>
      </c>
      <c r="CB151" s="7">
        <v>0.0</v>
      </c>
      <c r="CC151" s="7">
        <v>0.0</v>
      </c>
      <c r="CD151" s="7">
        <v>0.0</v>
      </c>
      <c r="CE151" s="7">
        <v>0.0</v>
      </c>
      <c r="CF151" s="7">
        <v>0.0</v>
      </c>
      <c r="CG151" s="7">
        <v>0.0</v>
      </c>
      <c r="CH151" s="7">
        <v>0.0</v>
      </c>
      <c r="CI151" s="7">
        <v>0.0</v>
      </c>
      <c r="CJ151" s="7">
        <v>0.0</v>
      </c>
      <c r="CK151" s="7">
        <v>0.0</v>
      </c>
      <c r="CL151" s="15">
        <f t="shared" si="17"/>
        <v>0</v>
      </c>
      <c r="CM151" s="7">
        <v>0.1</v>
      </c>
      <c r="CN151" s="7">
        <v>0.0</v>
      </c>
      <c r="CO151" s="7">
        <v>0.0</v>
      </c>
      <c r="CP151" s="16">
        <f t="shared" si="18"/>
        <v>0</v>
      </c>
      <c r="CQ151" s="16">
        <f t="shared" si="19"/>
        <v>0</v>
      </c>
      <c r="CR151" s="17">
        <v>3.0</v>
      </c>
      <c r="CS151" s="14">
        <v>1.1</v>
      </c>
      <c r="CT151" s="14">
        <v>1.6</v>
      </c>
      <c r="CU151" s="14">
        <v>-1.2</v>
      </c>
      <c r="CV151" s="14">
        <v>0.1</v>
      </c>
      <c r="CW151" s="14">
        <v>0.0</v>
      </c>
      <c r="CX151" s="14">
        <v>0.0</v>
      </c>
      <c r="CY151" s="14">
        <v>0.1</v>
      </c>
      <c r="CZ151" s="18">
        <f t="shared" si="20"/>
        <v>0.03333333333</v>
      </c>
      <c r="DA151" s="18">
        <f t="shared" si="21"/>
        <v>0.1528013582</v>
      </c>
      <c r="DB151" s="14">
        <v>0.0</v>
      </c>
      <c r="DC151" s="7">
        <v>0.0</v>
      </c>
      <c r="DD151" s="7">
        <v>0.0</v>
      </c>
      <c r="DE151" s="7">
        <v>0.0</v>
      </c>
      <c r="DF151" s="7">
        <v>0.0</v>
      </c>
      <c r="DG151" s="7">
        <v>0.0</v>
      </c>
      <c r="DH151" s="7">
        <v>0.0</v>
      </c>
      <c r="DI151" s="7">
        <v>0.0</v>
      </c>
      <c r="DJ151" s="7">
        <v>0.0</v>
      </c>
      <c r="DK151" s="7">
        <v>0.0</v>
      </c>
      <c r="DL151" s="7">
        <v>0.0</v>
      </c>
      <c r="DM151" s="7">
        <v>0.0</v>
      </c>
      <c r="DN151" s="9">
        <v>0.0</v>
      </c>
      <c r="DO151" s="9">
        <v>0.0</v>
      </c>
      <c r="DP151" s="9">
        <v>0.0</v>
      </c>
      <c r="DQ151" s="8">
        <v>9.0</v>
      </c>
      <c r="DR151" s="8">
        <v>0.0</v>
      </c>
      <c r="DS151" s="8"/>
      <c r="DT151" s="19">
        <v>0.6000000000000001</v>
      </c>
      <c r="DU151" s="8">
        <v>0.6000000000000001</v>
      </c>
      <c r="DV151" s="8">
        <v>0.029</v>
      </c>
      <c r="DW151" s="8">
        <v>0.0</v>
      </c>
      <c r="DX151" s="8">
        <v>0.0</v>
      </c>
      <c r="DY151" s="14">
        <f t="shared" si="22"/>
        <v>0.09492107069</v>
      </c>
    </row>
    <row r="152" ht="12.75" customHeight="1">
      <c r="A152" s="7">
        <v>7.0</v>
      </c>
      <c r="B152" s="7" t="s">
        <v>974</v>
      </c>
      <c r="C152" s="7" t="s">
        <v>975</v>
      </c>
      <c r="D152" s="7" t="s">
        <v>271</v>
      </c>
      <c r="E152" s="7" t="s">
        <v>132</v>
      </c>
      <c r="F152" s="7" t="s">
        <v>132</v>
      </c>
      <c r="G152" s="7">
        <v>73.0</v>
      </c>
      <c r="H152" s="7">
        <v>200.0</v>
      </c>
      <c r="I152" s="7" t="s">
        <v>133</v>
      </c>
      <c r="J152" s="7">
        <v>1996.0</v>
      </c>
      <c r="K152" s="7">
        <v>2.0</v>
      </c>
      <c r="L152" s="7">
        <v>35.0</v>
      </c>
      <c r="M152" s="8"/>
      <c r="N152" s="8">
        <f t="shared" si="1"/>
        <v>39</v>
      </c>
      <c r="O152" s="7" t="s">
        <v>339</v>
      </c>
      <c r="P152" s="7" t="s">
        <v>976</v>
      </c>
      <c r="Q152" s="8" t="s">
        <v>231</v>
      </c>
      <c r="R152" s="7" t="s">
        <v>231</v>
      </c>
      <c r="S152" s="9" t="s">
        <v>260</v>
      </c>
      <c r="T152" s="9">
        <v>82.0</v>
      </c>
      <c r="U152" s="9" t="s">
        <v>138</v>
      </c>
      <c r="V152" s="9" t="s">
        <v>138</v>
      </c>
      <c r="W152" s="7">
        <v>82.0</v>
      </c>
      <c r="X152" s="7">
        <v>16.0</v>
      </c>
      <c r="Y152" s="7">
        <v>16.0</v>
      </c>
      <c r="Z152" s="7">
        <v>11.0</v>
      </c>
      <c r="AA152" s="7">
        <v>32.0</v>
      </c>
      <c r="AB152" s="7">
        <v>5.0</v>
      </c>
      <c r="AC152" s="7">
        <v>118.0</v>
      </c>
      <c r="AD152" s="7">
        <v>30.0</v>
      </c>
      <c r="AE152" s="7">
        <v>35.0</v>
      </c>
      <c r="AF152" s="10">
        <f t="shared" si="2"/>
        <v>0.1355932203</v>
      </c>
      <c r="AG152" s="10">
        <f t="shared" si="3"/>
        <v>0.08743169399</v>
      </c>
      <c r="AH152" s="7">
        <v>68291.0</v>
      </c>
      <c r="AI152" s="11">
        <f t="shared" si="4"/>
        <v>13.88028455</v>
      </c>
      <c r="AJ152" s="7">
        <v>1757.0</v>
      </c>
      <c r="AK152" s="11">
        <f t="shared" si="5"/>
        <v>21.42682927</v>
      </c>
      <c r="AL152" s="11">
        <f t="shared" si="6"/>
        <v>38.86795674</v>
      </c>
      <c r="AM152" s="12">
        <v>113.0</v>
      </c>
      <c r="AN152" s="11">
        <f t="shared" si="7"/>
        <v>5.95686108</v>
      </c>
      <c r="AO152" s="10" t="s">
        <v>526</v>
      </c>
      <c r="AP152" s="10" t="s">
        <v>526</v>
      </c>
      <c r="AQ152" s="10" t="s">
        <v>886</v>
      </c>
      <c r="AR152" s="7">
        <v>582.0</v>
      </c>
      <c r="AS152" s="7">
        <v>462.0</v>
      </c>
      <c r="AT152" s="13">
        <f t="shared" si="8"/>
        <v>0.5574712644</v>
      </c>
      <c r="AU152" s="9">
        <v>3.0</v>
      </c>
      <c r="AV152" s="9">
        <v>1.0</v>
      </c>
      <c r="AW152" s="9">
        <v>665.0</v>
      </c>
      <c r="AX152" s="9">
        <v>361.0</v>
      </c>
      <c r="AY152" s="9">
        <v>379.0</v>
      </c>
      <c r="AZ152" s="9">
        <v>221.0</v>
      </c>
      <c r="BA152" s="7">
        <v>77.0</v>
      </c>
      <c r="BB152" s="7">
        <v>40.0</v>
      </c>
      <c r="BC152" s="7">
        <v>41.0</v>
      </c>
      <c r="BD152" s="7">
        <v>30.0</v>
      </c>
      <c r="BE152" s="7">
        <v>20.0</v>
      </c>
      <c r="BF152" s="7">
        <v>19.0</v>
      </c>
      <c r="BG152" s="14">
        <f t="shared" si="9"/>
        <v>4.059100028</v>
      </c>
      <c r="BH152" s="11">
        <f t="shared" si="10"/>
        <v>2.108623391</v>
      </c>
      <c r="BI152" s="11">
        <f t="shared" si="11"/>
        <v>2.161338976</v>
      </c>
      <c r="BJ152" s="11">
        <f t="shared" si="12"/>
        <v>1.581467543</v>
      </c>
      <c r="BK152" s="11">
        <f t="shared" si="13"/>
        <v>1.054311696</v>
      </c>
      <c r="BL152" s="11">
        <f t="shared" si="14"/>
        <v>1.001596111</v>
      </c>
      <c r="BM152" s="7">
        <v>20.0</v>
      </c>
      <c r="BN152" s="7">
        <v>10.0</v>
      </c>
      <c r="BO152" s="7">
        <v>0.0</v>
      </c>
      <c r="BP152" s="7">
        <v>0.0</v>
      </c>
      <c r="BQ152" s="7">
        <v>0.0</v>
      </c>
      <c r="BR152" s="7">
        <v>0.0</v>
      </c>
      <c r="BS152" s="9">
        <f t="shared" si="15"/>
        <v>101</v>
      </c>
      <c r="BT152" s="14">
        <v>0.8575</v>
      </c>
      <c r="BU152" s="7">
        <v>1.0</v>
      </c>
      <c r="BV152" s="7">
        <v>0.0</v>
      </c>
      <c r="BW152" s="15">
        <f t="shared" si="16"/>
        <v>0</v>
      </c>
      <c r="BX152" s="7">
        <v>0.0</v>
      </c>
      <c r="BY152" s="7">
        <v>2.0</v>
      </c>
      <c r="BZ152" s="7">
        <v>0.0</v>
      </c>
      <c r="CA152" s="7">
        <v>4.0</v>
      </c>
      <c r="CB152" s="7">
        <v>0.0</v>
      </c>
      <c r="CC152" s="7">
        <v>1.0</v>
      </c>
      <c r="CD152" s="7">
        <v>1.0</v>
      </c>
      <c r="CE152" s="7">
        <v>1.0</v>
      </c>
      <c r="CF152" s="7">
        <v>2.0</v>
      </c>
      <c r="CG152" s="7">
        <v>2.0</v>
      </c>
      <c r="CH152" s="7">
        <v>0.0</v>
      </c>
      <c r="CI152" s="7">
        <v>9.0</v>
      </c>
      <c r="CJ152" s="7">
        <v>0.0</v>
      </c>
      <c r="CK152" s="7">
        <v>0.0</v>
      </c>
      <c r="CL152" s="15">
        <f t="shared" si="17"/>
        <v>0</v>
      </c>
      <c r="CM152" s="7">
        <v>2.2</v>
      </c>
      <c r="CN152" s="7">
        <v>1.3</v>
      </c>
      <c r="CO152" s="7">
        <v>3.6</v>
      </c>
      <c r="CP152" s="16">
        <f t="shared" si="18"/>
        <v>0.04390243902</v>
      </c>
      <c r="CQ152" s="16">
        <f t="shared" si="19"/>
        <v>0.1897761052</v>
      </c>
      <c r="CR152" s="17">
        <v>6.0</v>
      </c>
      <c r="CS152" s="14">
        <v>21.0</v>
      </c>
      <c r="CT152" s="14">
        <v>27.6</v>
      </c>
      <c r="CU152" s="14">
        <v>-5.5</v>
      </c>
      <c r="CV152" s="14">
        <v>4.7</v>
      </c>
      <c r="CW152" s="14">
        <v>4.1</v>
      </c>
      <c r="CX152" s="14">
        <v>-0.2</v>
      </c>
      <c r="CY152" s="14">
        <v>8.5</v>
      </c>
      <c r="CZ152" s="18">
        <f t="shared" si="20"/>
        <v>0.1036585366</v>
      </c>
      <c r="DA152" s="18">
        <f t="shared" si="21"/>
        <v>0.4480824706</v>
      </c>
      <c r="DB152" s="14">
        <v>25.7373</v>
      </c>
      <c r="DC152" s="7">
        <v>0.0</v>
      </c>
      <c r="DD152" s="7">
        <v>0.0</v>
      </c>
      <c r="DE152" s="7">
        <v>3.0</v>
      </c>
      <c r="DF152" s="7">
        <v>27.0</v>
      </c>
      <c r="DG152" s="7">
        <v>12.0</v>
      </c>
      <c r="DH152" s="7">
        <v>2.0</v>
      </c>
      <c r="DI152" s="7">
        <v>5.0</v>
      </c>
      <c r="DJ152" s="7">
        <v>11.0</v>
      </c>
      <c r="DK152" s="7">
        <v>6.0</v>
      </c>
      <c r="DL152" s="7">
        <v>7.0</v>
      </c>
      <c r="DM152" s="7">
        <v>75.0</v>
      </c>
      <c r="DN152" s="9">
        <v>1.0</v>
      </c>
      <c r="DO152" s="9">
        <v>1.0</v>
      </c>
      <c r="DP152" s="9">
        <v>3.0</v>
      </c>
      <c r="DQ152" s="8">
        <v>186.0</v>
      </c>
      <c r="DR152" s="8">
        <v>0.0</v>
      </c>
      <c r="DS152" s="8"/>
      <c r="DT152" s="19">
        <v>0.8</v>
      </c>
      <c r="DU152" s="8">
        <v>0.8</v>
      </c>
      <c r="DV152" s="8">
        <v>0.8</v>
      </c>
      <c r="DW152" s="8">
        <v>0.0</v>
      </c>
      <c r="DX152" s="8">
        <v>0.0</v>
      </c>
      <c r="DY152" s="14">
        <f t="shared" si="22"/>
        <v>7.968085106</v>
      </c>
    </row>
    <row r="153" ht="12.75" customHeight="1">
      <c r="A153" s="7">
        <v>22.0</v>
      </c>
      <c r="B153" s="7" t="s">
        <v>977</v>
      </c>
      <c r="C153" s="7" t="s">
        <v>978</v>
      </c>
      <c r="D153" s="7" t="s">
        <v>170</v>
      </c>
      <c r="E153" s="7" t="s">
        <v>163</v>
      </c>
      <c r="F153" s="7" t="s">
        <v>163</v>
      </c>
      <c r="G153" s="7">
        <v>70.0</v>
      </c>
      <c r="H153" s="7">
        <v>184.0</v>
      </c>
      <c r="I153" s="7" t="s">
        <v>145</v>
      </c>
      <c r="J153" s="7">
        <v>2010.0</v>
      </c>
      <c r="K153" s="7">
        <v>4.0</v>
      </c>
      <c r="L153" s="7">
        <v>97.0</v>
      </c>
      <c r="M153" s="8"/>
      <c r="N153" s="8">
        <f t="shared" si="1"/>
        <v>25</v>
      </c>
      <c r="O153" s="7" t="s">
        <v>979</v>
      </c>
      <c r="P153" s="7" t="s">
        <v>980</v>
      </c>
      <c r="Q153" s="8" t="s">
        <v>839</v>
      </c>
      <c r="R153" s="7" t="s">
        <v>839</v>
      </c>
      <c r="S153" s="9" t="s">
        <v>137</v>
      </c>
      <c r="T153" s="9">
        <v>10.0</v>
      </c>
      <c r="U153" s="9" t="s">
        <v>138</v>
      </c>
      <c r="V153" s="9" t="s">
        <v>138</v>
      </c>
      <c r="W153" s="7">
        <v>10.0</v>
      </c>
      <c r="X153" s="7">
        <v>0.0</v>
      </c>
      <c r="Y153" s="7">
        <v>1.0</v>
      </c>
      <c r="Z153" s="7">
        <v>0.0</v>
      </c>
      <c r="AA153" s="7">
        <v>1.0</v>
      </c>
      <c r="AB153" s="7">
        <v>-1.0</v>
      </c>
      <c r="AC153" s="7">
        <v>13.0</v>
      </c>
      <c r="AD153" s="7">
        <v>3.0</v>
      </c>
      <c r="AE153" s="7">
        <v>2.0</v>
      </c>
      <c r="AF153" s="10">
        <f t="shared" si="2"/>
        <v>0</v>
      </c>
      <c r="AG153" s="10">
        <f t="shared" si="3"/>
        <v>0</v>
      </c>
      <c r="AH153" s="7">
        <v>6050.0</v>
      </c>
      <c r="AI153" s="11">
        <f t="shared" si="4"/>
        <v>10.08333333</v>
      </c>
      <c r="AJ153" s="7">
        <v>140.0</v>
      </c>
      <c r="AK153" s="11">
        <f t="shared" si="5"/>
        <v>14</v>
      </c>
      <c r="AL153" s="11">
        <f t="shared" si="6"/>
        <v>43.21428571</v>
      </c>
      <c r="AM153" s="12">
        <v>0.0</v>
      </c>
      <c r="AN153" s="11">
        <f t="shared" si="7"/>
        <v>0</v>
      </c>
      <c r="AO153" s="10" t="s">
        <v>151</v>
      </c>
      <c r="AP153" s="10" t="s">
        <v>216</v>
      </c>
      <c r="AQ153" s="10" t="s">
        <v>216</v>
      </c>
      <c r="AR153" s="7">
        <v>2.0</v>
      </c>
      <c r="AS153" s="7">
        <v>1.0</v>
      </c>
      <c r="AT153" s="13">
        <f t="shared" si="8"/>
        <v>0.6666666667</v>
      </c>
      <c r="AU153" s="8"/>
      <c r="AV153" s="8"/>
      <c r="AW153" s="8">
        <v>3.0</v>
      </c>
      <c r="AX153" s="8">
        <v>2.0</v>
      </c>
      <c r="AY153" s="8"/>
      <c r="AZ153" s="8">
        <v>0.0</v>
      </c>
      <c r="BA153" s="7">
        <v>11.0</v>
      </c>
      <c r="BB153" s="7">
        <v>15.0</v>
      </c>
      <c r="BC153" s="7">
        <v>4.0</v>
      </c>
      <c r="BD153" s="7">
        <v>3.0</v>
      </c>
      <c r="BE153" s="7">
        <v>1.0</v>
      </c>
      <c r="BF153" s="7">
        <v>2.0</v>
      </c>
      <c r="BG153" s="14">
        <f t="shared" si="9"/>
        <v>6.545454545</v>
      </c>
      <c r="BH153" s="11">
        <f t="shared" si="10"/>
        <v>8.925619835</v>
      </c>
      <c r="BI153" s="11">
        <f t="shared" si="11"/>
        <v>2.380165289</v>
      </c>
      <c r="BJ153" s="11">
        <f t="shared" si="12"/>
        <v>1.785123967</v>
      </c>
      <c r="BK153" s="11">
        <f t="shared" si="13"/>
        <v>0.5950413223</v>
      </c>
      <c r="BL153" s="11">
        <f t="shared" si="14"/>
        <v>1.190082645</v>
      </c>
      <c r="BM153" s="7">
        <v>2.0</v>
      </c>
      <c r="BN153" s="7">
        <v>1.0</v>
      </c>
      <c r="BO153" s="7">
        <v>0.0</v>
      </c>
      <c r="BP153" s="7">
        <v>0.0</v>
      </c>
      <c r="BQ153" s="7">
        <v>0.0</v>
      </c>
      <c r="BR153" s="7">
        <v>0.0</v>
      </c>
      <c r="BS153" s="9">
        <f t="shared" si="15"/>
        <v>21</v>
      </c>
      <c r="BT153" s="14">
        <v>-0.1942</v>
      </c>
      <c r="BW153" s="15" t="str">
        <f t="shared" si="16"/>
        <v> </v>
      </c>
      <c r="BY153" s="7">
        <v>0.0</v>
      </c>
      <c r="BZ153" s="7">
        <v>0.0</v>
      </c>
      <c r="CA153" s="7">
        <v>0.0</v>
      </c>
      <c r="CB153" s="7">
        <v>0.0</v>
      </c>
      <c r="CC153" s="7">
        <v>0.0</v>
      </c>
      <c r="CD153" s="7">
        <v>0.0</v>
      </c>
      <c r="CE153" s="7">
        <v>0.0</v>
      </c>
      <c r="CF153" s="7">
        <v>0.0</v>
      </c>
      <c r="CG153" s="7">
        <v>0.0</v>
      </c>
      <c r="CH153" s="7">
        <v>0.0</v>
      </c>
      <c r="CI153" s="7">
        <v>0.0</v>
      </c>
      <c r="CJ153" s="7">
        <v>0.0</v>
      </c>
      <c r="CK153" s="7">
        <v>0.0</v>
      </c>
      <c r="CL153" s="15">
        <f t="shared" si="17"/>
        <v>0</v>
      </c>
      <c r="CM153" s="7">
        <v>-0.2</v>
      </c>
      <c r="CN153" s="7">
        <v>0.1</v>
      </c>
      <c r="CO153" s="7">
        <v>-0.1</v>
      </c>
      <c r="CP153" s="16">
        <f t="shared" si="18"/>
        <v>-0.01</v>
      </c>
      <c r="CQ153" s="16">
        <f t="shared" si="19"/>
        <v>-0.05950413223</v>
      </c>
      <c r="CR153" s="17">
        <v>3.0</v>
      </c>
      <c r="CS153" s="14">
        <v>1.6</v>
      </c>
      <c r="CT153" s="14">
        <v>1.5</v>
      </c>
      <c r="CU153" s="14">
        <v>-0.9</v>
      </c>
      <c r="CV153" s="14">
        <v>-0.30000000000000004</v>
      </c>
      <c r="CW153" s="14">
        <v>0.1</v>
      </c>
      <c r="CX153" s="14">
        <v>0.0</v>
      </c>
      <c r="CY153" s="14">
        <v>-0.30000000000000004</v>
      </c>
      <c r="CZ153" s="18">
        <f t="shared" si="20"/>
        <v>-0.03</v>
      </c>
      <c r="DA153" s="18">
        <f t="shared" si="21"/>
        <v>-0.1785123967</v>
      </c>
      <c r="DB153" s="14">
        <v>29.8462</v>
      </c>
      <c r="DC153" s="7">
        <v>0.0</v>
      </c>
      <c r="DD153" s="7">
        <v>0.0</v>
      </c>
      <c r="DE153" s="7">
        <v>1.0</v>
      </c>
      <c r="DF153" s="7">
        <v>2.0</v>
      </c>
      <c r="DG153" s="7">
        <v>3.0</v>
      </c>
      <c r="DH153" s="7">
        <v>0.0</v>
      </c>
      <c r="DI153" s="7">
        <v>0.0</v>
      </c>
      <c r="DJ153" s="7">
        <v>0.0</v>
      </c>
      <c r="DK153" s="7">
        <v>0.0</v>
      </c>
      <c r="DL153" s="7">
        <v>0.0</v>
      </c>
      <c r="DM153" s="7">
        <v>10.0</v>
      </c>
      <c r="DN153" s="9">
        <v>0.0</v>
      </c>
      <c r="DO153" s="9">
        <v>0.0</v>
      </c>
      <c r="DP153" s="9">
        <v>0.0</v>
      </c>
      <c r="DQ153" s="8">
        <v>33.0</v>
      </c>
      <c r="DR153" s="8">
        <v>0.0</v>
      </c>
      <c r="DS153" s="8"/>
      <c r="DT153" s="19">
        <v>0.7</v>
      </c>
      <c r="DU153" s="8">
        <v>0.7</v>
      </c>
      <c r="DV153" s="8">
        <v>0.106</v>
      </c>
      <c r="DW153" s="8">
        <v>0.0</v>
      </c>
      <c r="DX153" s="8">
        <v>0.0</v>
      </c>
      <c r="DY153" s="14">
        <f t="shared" si="22"/>
        <v>-0.3179135209</v>
      </c>
    </row>
    <row r="154" ht="12.75" customHeight="1">
      <c r="A154" s="7">
        <v>34.0</v>
      </c>
      <c r="B154" s="7" t="s">
        <v>981</v>
      </c>
      <c r="C154" s="7" t="s">
        <v>982</v>
      </c>
      <c r="E154" s="7" t="s">
        <v>189</v>
      </c>
      <c r="F154" s="7" t="s">
        <v>189</v>
      </c>
      <c r="G154" s="7">
        <v>75.0</v>
      </c>
      <c r="H154" s="7">
        <v>207.0</v>
      </c>
      <c r="I154" s="7" t="s">
        <v>133</v>
      </c>
      <c r="J154" s="7">
        <v>2011.0</v>
      </c>
      <c r="K154" s="7">
        <v>3.0</v>
      </c>
      <c r="L154" s="7">
        <v>79.0</v>
      </c>
      <c r="M154" s="8" t="s">
        <v>146</v>
      </c>
      <c r="N154" s="8">
        <f t="shared" si="1"/>
        <v>24</v>
      </c>
      <c r="O154" s="7" t="s">
        <v>983</v>
      </c>
      <c r="P154" s="7" t="s">
        <v>984</v>
      </c>
      <c r="Q154" s="8" t="s">
        <v>839</v>
      </c>
      <c r="R154" s="7" t="s">
        <v>839</v>
      </c>
      <c r="S154" s="9" t="s">
        <v>174</v>
      </c>
      <c r="T154" s="9">
        <v>70.0</v>
      </c>
      <c r="U154" s="9" t="s">
        <v>138</v>
      </c>
      <c r="V154" s="9" t="s">
        <v>138</v>
      </c>
      <c r="W154" s="7">
        <v>71.0</v>
      </c>
      <c r="X154" s="7">
        <v>2.0</v>
      </c>
      <c r="Y154" s="7">
        <v>6.0</v>
      </c>
      <c r="Z154" s="7">
        <v>2.0</v>
      </c>
      <c r="AA154" s="7">
        <v>8.0</v>
      </c>
      <c r="AB154" s="7">
        <v>-5.0</v>
      </c>
      <c r="AC154" s="7">
        <v>64.0</v>
      </c>
      <c r="AD154" s="7">
        <v>28.0</v>
      </c>
      <c r="AE154" s="7">
        <v>45.0</v>
      </c>
      <c r="AF154" s="10">
        <f t="shared" si="2"/>
        <v>0.03125</v>
      </c>
      <c r="AG154" s="10">
        <f t="shared" si="3"/>
        <v>0.01459854015</v>
      </c>
      <c r="AH154" s="7">
        <v>67022.0</v>
      </c>
      <c r="AI154" s="11">
        <f t="shared" si="4"/>
        <v>15.73286385</v>
      </c>
      <c r="AJ154" s="7">
        <v>1651.0</v>
      </c>
      <c r="AK154" s="11">
        <f t="shared" si="5"/>
        <v>23.25352113</v>
      </c>
      <c r="AL154" s="11">
        <f t="shared" si="6"/>
        <v>40.59479104</v>
      </c>
      <c r="AM154" s="12">
        <v>38.0</v>
      </c>
      <c r="AN154" s="11">
        <f t="shared" si="7"/>
        <v>2.041120826</v>
      </c>
      <c r="AO154" s="10" t="s">
        <v>459</v>
      </c>
      <c r="AP154" s="10" t="s">
        <v>985</v>
      </c>
      <c r="AQ154" s="10" t="s">
        <v>986</v>
      </c>
      <c r="AR154" s="7">
        <v>0.0</v>
      </c>
      <c r="AS154" s="7">
        <v>0.0</v>
      </c>
      <c r="AT154" s="13">
        <f t="shared" si="8"/>
        <v>0</v>
      </c>
      <c r="AU154" s="8"/>
      <c r="AV154" s="8"/>
      <c r="AW154" s="8"/>
      <c r="AX154" s="8">
        <v>0.0</v>
      </c>
      <c r="AY154" s="8"/>
      <c r="AZ154" s="8">
        <v>0.0</v>
      </c>
      <c r="BA154" s="7">
        <v>111.0</v>
      </c>
      <c r="BB154" s="7">
        <v>178.0</v>
      </c>
      <c r="BC154" s="7">
        <v>76.0</v>
      </c>
      <c r="BD154" s="7">
        <v>28.0</v>
      </c>
      <c r="BE154" s="7">
        <v>15.0</v>
      </c>
      <c r="BF154" s="7">
        <v>10.0</v>
      </c>
      <c r="BG154" s="14">
        <f t="shared" si="9"/>
        <v>5.96222136</v>
      </c>
      <c r="BH154" s="11">
        <f t="shared" si="10"/>
        <v>9.561039659</v>
      </c>
      <c r="BI154" s="11">
        <f t="shared" si="11"/>
        <v>4.082241652</v>
      </c>
      <c r="BJ154" s="11">
        <f t="shared" si="12"/>
        <v>1.503983767</v>
      </c>
      <c r="BK154" s="11">
        <f t="shared" si="13"/>
        <v>0.8057055892</v>
      </c>
      <c r="BL154" s="11">
        <f t="shared" si="14"/>
        <v>0.5371370595</v>
      </c>
      <c r="BM154" s="7">
        <v>28.0</v>
      </c>
      <c r="BN154" s="7">
        <v>14.0</v>
      </c>
      <c r="BO154" s="7">
        <v>0.0</v>
      </c>
      <c r="BP154" s="7">
        <v>0.0</v>
      </c>
      <c r="BQ154" s="7">
        <v>0.0</v>
      </c>
      <c r="BR154" s="7">
        <v>0.0</v>
      </c>
      <c r="BS154" s="9">
        <f t="shared" si="15"/>
        <v>282</v>
      </c>
      <c r="BT154" s="14">
        <v>-9.2482</v>
      </c>
      <c r="BW154" s="15" t="str">
        <f t="shared" si="16"/>
        <v> </v>
      </c>
      <c r="BY154" s="7">
        <v>1.0</v>
      </c>
      <c r="BZ154" s="7">
        <v>0.0</v>
      </c>
      <c r="CA154" s="7">
        <v>0.0</v>
      </c>
      <c r="CB154" s="7">
        <v>0.0</v>
      </c>
      <c r="CC154" s="7">
        <v>0.0</v>
      </c>
      <c r="CD154" s="7">
        <v>0.0</v>
      </c>
      <c r="CE154" s="7">
        <v>1.0</v>
      </c>
      <c r="CF154" s="7">
        <v>1.0</v>
      </c>
      <c r="CG154" s="7">
        <v>0.0</v>
      </c>
      <c r="CH154" s="7">
        <v>0.0</v>
      </c>
      <c r="CI154" s="7">
        <v>0.0</v>
      </c>
      <c r="CJ154" s="7">
        <v>0.0</v>
      </c>
      <c r="CK154" s="7">
        <v>0.0</v>
      </c>
      <c r="CL154" s="15">
        <f t="shared" si="17"/>
        <v>0</v>
      </c>
      <c r="CM154" s="7">
        <v>-0.30000000000000004</v>
      </c>
      <c r="CN154" s="7">
        <v>1.8</v>
      </c>
      <c r="CO154" s="7">
        <v>1.5</v>
      </c>
      <c r="CP154" s="16">
        <f t="shared" si="18"/>
        <v>0.02112676056</v>
      </c>
      <c r="CQ154" s="16">
        <f t="shared" si="19"/>
        <v>0.08057055892</v>
      </c>
      <c r="CR154" s="17">
        <v>2.0</v>
      </c>
      <c r="CS154" s="14">
        <v>16.1</v>
      </c>
      <c r="CT154" s="14">
        <v>24.7</v>
      </c>
      <c r="CU154" s="14">
        <v>-4.6</v>
      </c>
      <c r="CV154" s="14">
        <v>-0.6000000000000001</v>
      </c>
      <c r="CW154" s="14">
        <v>1.8</v>
      </c>
      <c r="CX154" s="14">
        <v>0.0</v>
      </c>
      <c r="CY154" s="14">
        <v>1.2</v>
      </c>
      <c r="CZ154" s="18">
        <f t="shared" si="20"/>
        <v>0.01690140845</v>
      </c>
      <c r="DA154" s="18">
        <f t="shared" si="21"/>
        <v>0.06445644714</v>
      </c>
      <c r="DB154" s="14">
        <v>58.5156</v>
      </c>
      <c r="DC154" s="7">
        <v>1.0</v>
      </c>
      <c r="DD154" s="7">
        <v>0.0</v>
      </c>
      <c r="DE154" s="7">
        <v>1.0</v>
      </c>
      <c r="DF154" s="7">
        <v>26.0</v>
      </c>
      <c r="DG154" s="7">
        <v>0.0</v>
      </c>
      <c r="DH154" s="7">
        <v>0.0</v>
      </c>
      <c r="DI154" s="7">
        <v>30.0</v>
      </c>
      <c r="DJ154" s="7">
        <v>6.0</v>
      </c>
      <c r="DK154" s="7">
        <v>0.0</v>
      </c>
      <c r="DL154" s="7">
        <v>0.0</v>
      </c>
      <c r="DM154" s="7">
        <v>28.0</v>
      </c>
      <c r="DN154" s="9">
        <v>0.0</v>
      </c>
      <c r="DO154" s="9">
        <v>0.0</v>
      </c>
      <c r="DP154" s="9">
        <v>0.0</v>
      </c>
      <c r="DQ154" s="8">
        <v>186.0</v>
      </c>
      <c r="DR154" s="8">
        <v>0.0</v>
      </c>
      <c r="DS154" s="8"/>
      <c r="DT154" s="19">
        <v>0.605</v>
      </c>
      <c r="DU154" s="8">
        <v>0.605</v>
      </c>
      <c r="DV154" s="8">
        <v>0.605</v>
      </c>
      <c r="DW154" s="8">
        <v>0.0</v>
      </c>
      <c r="DX154" s="8">
        <v>0.0</v>
      </c>
      <c r="DY154" s="14">
        <f t="shared" si="22"/>
        <v>1.082978723</v>
      </c>
    </row>
    <row r="155" ht="12.75" customHeight="1">
      <c r="A155" s="7">
        <v>6.0</v>
      </c>
      <c r="B155" s="7" t="s">
        <v>987</v>
      </c>
      <c r="C155" s="7" t="s">
        <v>353</v>
      </c>
      <c r="D155" s="7" t="s">
        <v>162</v>
      </c>
      <c r="E155" s="7" t="s">
        <v>163</v>
      </c>
      <c r="F155" s="7" t="s">
        <v>163</v>
      </c>
      <c r="G155" s="7">
        <v>71.0</v>
      </c>
      <c r="H155" s="7">
        <v>195.0</v>
      </c>
      <c r="I155" s="7" t="s">
        <v>133</v>
      </c>
      <c r="J155" s="7">
        <v>2002.0</v>
      </c>
      <c r="K155" s="7">
        <v>2.0</v>
      </c>
      <c r="L155" s="7">
        <v>43.0</v>
      </c>
      <c r="M155" s="8"/>
      <c r="N155" s="8">
        <f t="shared" si="1"/>
        <v>32</v>
      </c>
      <c r="O155" s="7" t="s">
        <v>795</v>
      </c>
      <c r="P155" s="7" t="s">
        <v>988</v>
      </c>
      <c r="Q155" s="8" t="s">
        <v>231</v>
      </c>
      <c r="R155" s="7" t="s">
        <v>989</v>
      </c>
      <c r="S155" s="9" t="s">
        <v>174</v>
      </c>
      <c r="T155" s="9">
        <v>29.0</v>
      </c>
      <c r="U155" s="9">
        <v>53.0</v>
      </c>
      <c r="V155" s="9" t="s">
        <v>138</v>
      </c>
      <c r="W155" s="7">
        <v>82.0</v>
      </c>
      <c r="X155" s="7">
        <v>6.0</v>
      </c>
      <c r="Y155" s="7">
        <v>22.0</v>
      </c>
      <c r="Z155" s="7">
        <v>9.0</v>
      </c>
      <c r="AA155" s="7">
        <v>28.0</v>
      </c>
      <c r="AB155" s="7">
        <v>9.0</v>
      </c>
      <c r="AC155" s="7">
        <v>130.0</v>
      </c>
      <c r="AD155" s="7">
        <v>53.0</v>
      </c>
      <c r="AE155" s="7">
        <v>90.0</v>
      </c>
      <c r="AF155" s="10">
        <f t="shared" si="2"/>
        <v>0.04615384615</v>
      </c>
      <c r="AG155" s="10">
        <f t="shared" si="3"/>
        <v>0.02197802198</v>
      </c>
      <c r="AH155" s="7">
        <v>90731.0</v>
      </c>
      <c r="AI155" s="11">
        <f t="shared" si="4"/>
        <v>18.44126016</v>
      </c>
      <c r="AJ155" s="7">
        <v>2010.0</v>
      </c>
      <c r="AK155" s="11">
        <f t="shared" si="5"/>
        <v>24.51219512</v>
      </c>
      <c r="AL155" s="11">
        <f t="shared" si="6"/>
        <v>45.139801</v>
      </c>
      <c r="AM155" s="12">
        <v>96.0</v>
      </c>
      <c r="AN155" s="11">
        <f t="shared" si="7"/>
        <v>3.809061952</v>
      </c>
      <c r="AO155" s="10" t="s">
        <v>544</v>
      </c>
      <c r="AP155" s="10" t="s">
        <v>990</v>
      </c>
      <c r="AQ155" s="10" t="s">
        <v>991</v>
      </c>
      <c r="AR155" s="7">
        <v>0.0</v>
      </c>
      <c r="AS155" s="7">
        <v>1.0</v>
      </c>
      <c r="AT155" s="13">
        <f t="shared" si="8"/>
        <v>0</v>
      </c>
      <c r="AU155" s="8"/>
      <c r="AV155" s="8"/>
      <c r="AW155" s="8">
        <v>1.0</v>
      </c>
      <c r="AX155" s="8">
        <v>0.0</v>
      </c>
      <c r="AY155" s="8"/>
      <c r="AZ155" s="8">
        <v>0.0</v>
      </c>
      <c r="BA155" s="7">
        <v>110.0</v>
      </c>
      <c r="BB155" s="7">
        <v>42.0</v>
      </c>
      <c r="BC155" s="7">
        <v>79.0</v>
      </c>
      <c r="BD155" s="7">
        <v>53.0</v>
      </c>
      <c r="BE155" s="7">
        <v>28.0</v>
      </c>
      <c r="BF155" s="7">
        <v>17.0</v>
      </c>
      <c r="BG155" s="14">
        <f t="shared" si="9"/>
        <v>4.364550154</v>
      </c>
      <c r="BH155" s="11">
        <f t="shared" si="10"/>
        <v>1.666464604</v>
      </c>
      <c r="BI155" s="11">
        <f t="shared" si="11"/>
        <v>3.134540565</v>
      </c>
      <c r="BJ155" s="11">
        <f t="shared" si="12"/>
        <v>2.10291962</v>
      </c>
      <c r="BK155" s="11">
        <f t="shared" si="13"/>
        <v>1.110976403</v>
      </c>
      <c r="BL155" s="11">
        <f t="shared" si="14"/>
        <v>0.6745213874</v>
      </c>
      <c r="BM155" s="7">
        <v>34.0</v>
      </c>
      <c r="BN155" s="7">
        <v>17.0</v>
      </c>
      <c r="BO155" s="7">
        <v>0.0</v>
      </c>
      <c r="BP155" s="7">
        <v>0.0</v>
      </c>
      <c r="BQ155" s="7">
        <v>0.0</v>
      </c>
      <c r="BR155" s="7">
        <v>0.0</v>
      </c>
      <c r="BS155" s="9">
        <f t="shared" si="15"/>
        <v>155</v>
      </c>
      <c r="BT155" s="14">
        <v>-2.5513</v>
      </c>
      <c r="BW155" s="15" t="str">
        <f t="shared" si="16"/>
        <v> </v>
      </c>
      <c r="BY155" s="7">
        <v>0.0</v>
      </c>
      <c r="BZ155" s="7">
        <v>0.0</v>
      </c>
      <c r="CA155" s="7">
        <v>0.0</v>
      </c>
      <c r="CB155" s="7">
        <v>0.0</v>
      </c>
      <c r="CC155" s="7">
        <v>1.0</v>
      </c>
      <c r="CD155" s="7">
        <v>0.0</v>
      </c>
      <c r="CE155" s="7">
        <v>2.0</v>
      </c>
      <c r="CF155" s="7">
        <v>1.0</v>
      </c>
      <c r="CG155" s="7">
        <v>0.0</v>
      </c>
      <c r="CH155" s="7">
        <v>0.0</v>
      </c>
      <c r="CI155" s="7">
        <v>2.0</v>
      </c>
      <c r="CJ155" s="7">
        <v>0.0</v>
      </c>
      <c r="CK155" s="7">
        <v>0.0</v>
      </c>
      <c r="CL155" s="15">
        <f t="shared" si="17"/>
        <v>0</v>
      </c>
      <c r="CM155" s="7">
        <v>1.9</v>
      </c>
      <c r="CN155" s="7">
        <v>3.7</v>
      </c>
      <c r="CO155" s="7">
        <v>5.6</v>
      </c>
      <c r="CP155" s="16">
        <f t="shared" si="18"/>
        <v>0.06829268293</v>
      </c>
      <c r="CQ155" s="16">
        <f t="shared" si="19"/>
        <v>0.2221952806</v>
      </c>
      <c r="CR155" s="17">
        <v>2.0</v>
      </c>
      <c r="CS155" s="14">
        <v>32.3</v>
      </c>
      <c r="CT155" s="14">
        <v>29.0</v>
      </c>
      <c r="CU155" s="14">
        <v>2.1</v>
      </c>
      <c r="CV155" s="14">
        <v>3.3</v>
      </c>
      <c r="CW155" s="14">
        <v>2.5</v>
      </c>
      <c r="CX155" s="14">
        <v>0.0</v>
      </c>
      <c r="CY155" s="14">
        <v>5.8</v>
      </c>
      <c r="CZ155" s="18">
        <f t="shared" si="20"/>
        <v>0.07073170732</v>
      </c>
      <c r="DA155" s="18">
        <f t="shared" si="21"/>
        <v>0.2301308263</v>
      </c>
      <c r="DB155" s="14">
        <v>43.4615</v>
      </c>
      <c r="DC155" s="7">
        <v>1.0</v>
      </c>
      <c r="DD155" s="7">
        <v>1.0</v>
      </c>
      <c r="DE155" s="7">
        <v>4.0</v>
      </c>
      <c r="DF155" s="7">
        <v>47.0</v>
      </c>
      <c r="DG155" s="7">
        <v>8.0</v>
      </c>
      <c r="DH155" s="7">
        <v>0.0</v>
      </c>
      <c r="DI155" s="7">
        <v>43.0</v>
      </c>
      <c r="DJ155" s="7">
        <v>22.0</v>
      </c>
      <c r="DK155" s="7">
        <v>1.0</v>
      </c>
      <c r="DL155" s="7">
        <v>1.0</v>
      </c>
      <c r="DM155" s="7">
        <v>55.0</v>
      </c>
      <c r="DN155" s="9">
        <v>0.0</v>
      </c>
      <c r="DO155" s="9">
        <v>1.0</v>
      </c>
      <c r="DP155" s="9">
        <v>1.0</v>
      </c>
      <c r="DQ155" s="8">
        <v>186.0</v>
      </c>
      <c r="DR155" s="8">
        <v>2.0</v>
      </c>
      <c r="DS155" s="8" t="s">
        <v>210</v>
      </c>
      <c r="DT155" s="19">
        <v>3.1</v>
      </c>
      <c r="DU155" s="8">
        <v>3.3</v>
      </c>
      <c r="DV155" s="8">
        <v>3.3</v>
      </c>
      <c r="DW155" s="8">
        <v>80.0</v>
      </c>
      <c r="DX155" s="8">
        <v>0.0</v>
      </c>
      <c r="DY155" s="14">
        <f t="shared" si="22"/>
        <v>-0.05106382979</v>
      </c>
    </row>
    <row r="156" ht="12.75" customHeight="1">
      <c r="A156" s="7">
        <v>27.0</v>
      </c>
      <c r="B156" s="7" t="s">
        <v>992</v>
      </c>
      <c r="C156" s="7" t="s">
        <v>993</v>
      </c>
      <c r="D156" s="7" t="s">
        <v>162</v>
      </c>
      <c r="E156" s="7" t="s">
        <v>163</v>
      </c>
      <c r="F156" s="7" t="s">
        <v>163</v>
      </c>
      <c r="G156" s="7">
        <v>74.0</v>
      </c>
      <c r="H156" s="7">
        <v>200.0</v>
      </c>
      <c r="I156" s="7" t="s">
        <v>145</v>
      </c>
      <c r="J156" s="7">
        <v>2008.0</v>
      </c>
      <c r="K156" s="7">
        <v>2.0</v>
      </c>
      <c r="L156" s="7">
        <v>45.0</v>
      </c>
      <c r="M156" s="8"/>
      <c r="N156" s="8">
        <f t="shared" si="1"/>
        <v>26</v>
      </c>
      <c r="O156" s="7" t="s">
        <v>994</v>
      </c>
      <c r="P156" s="7" t="s">
        <v>995</v>
      </c>
      <c r="Q156" s="8" t="s">
        <v>447</v>
      </c>
      <c r="R156" s="7" t="s">
        <v>447</v>
      </c>
      <c r="S156" s="9" t="s">
        <v>275</v>
      </c>
      <c r="T156" s="9">
        <v>2.0</v>
      </c>
      <c r="U156" s="9" t="s">
        <v>138</v>
      </c>
      <c r="V156" s="9" t="s">
        <v>138</v>
      </c>
      <c r="W156" s="7">
        <v>2.0</v>
      </c>
      <c r="X156" s="7">
        <v>1.0</v>
      </c>
      <c r="Y156" s="7">
        <v>0.0</v>
      </c>
      <c r="Z156" s="7">
        <v>0.0</v>
      </c>
      <c r="AA156" s="7">
        <v>1.0</v>
      </c>
      <c r="AB156" s="7">
        <v>0.0</v>
      </c>
      <c r="AC156" s="7">
        <v>3.0</v>
      </c>
      <c r="AD156" s="7">
        <v>0.0</v>
      </c>
      <c r="AE156" s="7">
        <v>0.0</v>
      </c>
      <c r="AF156" s="10">
        <f t="shared" si="2"/>
        <v>0.3333333333</v>
      </c>
      <c r="AG156" s="10">
        <f t="shared" si="3"/>
        <v>0.3333333333</v>
      </c>
      <c r="AH156" s="7">
        <v>1230.0</v>
      </c>
      <c r="AI156" s="11">
        <f t="shared" si="4"/>
        <v>10.25</v>
      </c>
      <c r="AJ156" s="7">
        <v>31.0</v>
      </c>
      <c r="AK156" s="11">
        <f t="shared" si="5"/>
        <v>15.5</v>
      </c>
      <c r="AL156" s="11">
        <f t="shared" si="6"/>
        <v>39.67741935</v>
      </c>
      <c r="AM156" s="12">
        <v>0.0</v>
      </c>
      <c r="AN156" s="11">
        <f t="shared" si="7"/>
        <v>0</v>
      </c>
      <c r="AO156" s="10" t="s">
        <v>152</v>
      </c>
      <c r="AP156" s="10" t="s">
        <v>151</v>
      </c>
      <c r="AQ156" s="10" t="s">
        <v>152</v>
      </c>
      <c r="AR156" s="7">
        <v>11.0</v>
      </c>
      <c r="AS156" s="7">
        <v>6.0</v>
      </c>
      <c r="AT156" s="13">
        <f t="shared" si="8"/>
        <v>0.6470588235</v>
      </c>
      <c r="AU156" s="8"/>
      <c r="AV156" s="8"/>
      <c r="AW156" s="8">
        <v>12.0</v>
      </c>
      <c r="AX156" s="8">
        <v>8.0</v>
      </c>
      <c r="AY156" s="8">
        <v>5.0</v>
      </c>
      <c r="AZ156" s="8">
        <v>3.0</v>
      </c>
      <c r="BA156" s="7">
        <v>0.0</v>
      </c>
      <c r="BB156" s="7">
        <v>3.0</v>
      </c>
      <c r="BC156" s="7">
        <v>0.0</v>
      </c>
      <c r="BD156" s="7">
        <v>0.0</v>
      </c>
      <c r="BE156" s="7">
        <v>0.0</v>
      </c>
      <c r="BF156" s="7">
        <v>0.0</v>
      </c>
      <c r="BG156" s="14">
        <f t="shared" si="9"/>
        <v>0</v>
      </c>
      <c r="BH156" s="11">
        <f t="shared" si="10"/>
        <v>8.780487805</v>
      </c>
      <c r="BI156" s="11">
        <f t="shared" si="11"/>
        <v>0</v>
      </c>
      <c r="BJ156" s="11">
        <f t="shared" si="12"/>
        <v>0</v>
      </c>
      <c r="BK156" s="11">
        <f t="shared" si="13"/>
        <v>0</v>
      </c>
      <c r="BL156" s="11">
        <f t="shared" si="14"/>
        <v>0</v>
      </c>
      <c r="BM156" s="7">
        <v>0.0</v>
      </c>
      <c r="BN156" s="7">
        <v>0.0</v>
      </c>
      <c r="BO156" s="7">
        <v>0.0</v>
      </c>
      <c r="BP156" s="7">
        <v>0.0</v>
      </c>
      <c r="BQ156" s="7">
        <v>0.0</v>
      </c>
      <c r="BR156" s="7">
        <v>0.0</v>
      </c>
      <c r="BS156" s="9">
        <f t="shared" si="15"/>
        <v>3</v>
      </c>
      <c r="BT156" s="14">
        <v>-0.0368</v>
      </c>
      <c r="BW156" s="15" t="str">
        <f t="shared" si="16"/>
        <v> </v>
      </c>
      <c r="BY156" s="7">
        <v>1.0</v>
      </c>
      <c r="BZ156" s="7">
        <v>0.0</v>
      </c>
      <c r="CA156" s="7">
        <v>0.0</v>
      </c>
      <c r="CB156" s="7">
        <v>0.0</v>
      </c>
      <c r="CC156" s="7">
        <v>1.0</v>
      </c>
      <c r="CD156" s="7">
        <v>0.0</v>
      </c>
      <c r="CE156" s="7">
        <v>0.0</v>
      </c>
      <c r="CF156" s="7">
        <v>0.0</v>
      </c>
      <c r="CG156" s="7">
        <v>0.0</v>
      </c>
      <c r="CH156" s="7">
        <v>0.0</v>
      </c>
      <c r="CI156" s="7">
        <v>0.0</v>
      </c>
      <c r="CJ156" s="7">
        <v>0.0</v>
      </c>
      <c r="CK156" s="7">
        <v>0.0</v>
      </c>
      <c r="CL156" s="15">
        <f t="shared" si="17"/>
        <v>0</v>
      </c>
      <c r="CM156" s="7">
        <v>0.2</v>
      </c>
      <c r="CN156" s="7">
        <v>0.0</v>
      </c>
      <c r="CO156" s="7">
        <v>0.2</v>
      </c>
      <c r="CP156" s="16">
        <f t="shared" si="18"/>
        <v>0.1</v>
      </c>
      <c r="CQ156" s="16">
        <f t="shared" si="19"/>
        <v>0.5853658537</v>
      </c>
      <c r="CR156" s="17">
        <v>2.0</v>
      </c>
      <c r="CS156" s="14">
        <v>0.5</v>
      </c>
      <c r="CT156" s="14">
        <v>0.5</v>
      </c>
      <c r="CU156" s="14">
        <v>0.0</v>
      </c>
      <c r="CV156" s="14">
        <v>0.30000000000000004</v>
      </c>
      <c r="CW156" s="14">
        <v>0.1</v>
      </c>
      <c r="CX156" s="14">
        <v>0.0</v>
      </c>
      <c r="CY156" s="14">
        <v>0.4</v>
      </c>
      <c r="CZ156" s="18">
        <f t="shared" si="20"/>
        <v>0.2</v>
      </c>
      <c r="DA156" s="18">
        <f t="shared" si="21"/>
        <v>1.170731707</v>
      </c>
      <c r="DB156" s="14">
        <v>33.3333</v>
      </c>
      <c r="DC156" s="7">
        <v>0.0</v>
      </c>
      <c r="DD156" s="7">
        <v>0.0</v>
      </c>
      <c r="DE156" s="7">
        <v>0.0</v>
      </c>
      <c r="DF156" s="7">
        <v>0.0</v>
      </c>
      <c r="DG156" s="7">
        <v>1.0</v>
      </c>
      <c r="DH156" s="7">
        <v>0.0</v>
      </c>
      <c r="DI156" s="7">
        <v>0.0</v>
      </c>
      <c r="DJ156" s="7">
        <v>1.0</v>
      </c>
      <c r="DK156" s="7">
        <v>0.0</v>
      </c>
      <c r="DL156" s="7">
        <v>0.0</v>
      </c>
      <c r="DM156" s="7">
        <v>1.0</v>
      </c>
      <c r="DN156" s="9">
        <v>0.0</v>
      </c>
      <c r="DO156" s="9">
        <v>1.0</v>
      </c>
      <c r="DP156" s="9">
        <v>0.0</v>
      </c>
      <c r="DQ156" s="8">
        <v>6.0</v>
      </c>
      <c r="DR156" s="8">
        <v>0.0</v>
      </c>
      <c r="DS156" s="8"/>
      <c r="DT156" s="19">
        <v>0.6000000000000001</v>
      </c>
      <c r="DU156" s="8">
        <v>0.6000000000000001</v>
      </c>
      <c r="DV156" s="8">
        <v>0.019</v>
      </c>
      <c r="DW156" s="8">
        <v>0.0</v>
      </c>
      <c r="DX156" s="8">
        <v>0.0</v>
      </c>
      <c r="DY156" s="14">
        <f t="shared" si="22"/>
        <v>0.397323267</v>
      </c>
    </row>
    <row r="157" ht="12.75" customHeight="1">
      <c r="A157" s="7">
        <v>24.0</v>
      </c>
      <c r="B157" s="7" t="s">
        <v>996</v>
      </c>
      <c r="C157" s="7" t="s">
        <v>997</v>
      </c>
      <c r="D157" s="7" t="s">
        <v>315</v>
      </c>
      <c r="E157" s="7" t="s">
        <v>163</v>
      </c>
      <c r="F157" s="7" t="s">
        <v>163</v>
      </c>
      <c r="G157" s="7">
        <v>72.0</v>
      </c>
      <c r="H157" s="7">
        <v>201.0</v>
      </c>
      <c r="I157" s="7" t="s">
        <v>133</v>
      </c>
      <c r="J157" s="7">
        <v>2011.0</v>
      </c>
      <c r="K157" s="7">
        <v>1.0</v>
      </c>
      <c r="L157" s="7">
        <v>26.0</v>
      </c>
      <c r="M157" s="8" t="s">
        <v>146</v>
      </c>
      <c r="N157" s="8">
        <f t="shared" si="1"/>
        <v>22</v>
      </c>
      <c r="O157" s="7" t="s">
        <v>998</v>
      </c>
      <c r="P157" s="7" t="s">
        <v>999</v>
      </c>
      <c r="Q157" s="8" t="s">
        <v>206</v>
      </c>
      <c r="R157" s="7" t="s">
        <v>1000</v>
      </c>
      <c r="S157" s="9" t="s">
        <v>167</v>
      </c>
      <c r="T157" s="9">
        <v>30.0</v>
      </c>
      <c r="U157" s="9">
        <v>21.0</v>
      </c>
      <c r="V157" s="9" t="s">
        <v>138</v>
      </c>
      <c r="W157" s="7">
        <v>51.0</v>
      </c>
      <c r="X157" s="7">
        <v>4.0</v>
      </c>
      <c r="Y157" s="7">
        <v>6.0</v>
      </c>
      <c r="Z157" s="7">
        <v>2.0</v>
      </c>
      <c r="AA157" s="7">
        <v>10.0</v>
      </c>
      <c r="AB157" s="7">
        <v>-5.0</v>
      </c>
      <c r="AC157" s="7">
        <v>72.0</v>
      </c>
      <c r="AD157" s="7">
        <v>26.0</v>
      </c>
      <c r="AE157" s="7">
        <v>25.0</v>
      </c>
      <c r="AF157" s="10">
        <f t="shared" si="2"/>
        <v>0.05555555556</v>
      </c>
      <c r="AG157" s="10">
        <f t="shared" si="3"/>
        <v>0.0325203252</v>
      </c>
      <c r="AH157" s="7">
        <v>39037.0</v>
      </c>
      <c r="AI157" s="11">
        <f t="shared" si="4"/>
        <v>12.75718954</v>
      </c>
      <c r="AJ157" s="7">
        <v>986.0</v>
      </c>
      <c r="AK157" s="11">
        <f t="shared" si="5"/>
        <v>19.33333333</v>
      </c>
      <c r="AL157" s="11">
        <f t="shared" si="6"/>
        <v>39.59127789</v>
      </c>
      <c r="AM157" s="12">
        <v>29.0</v>
      </c>
      <c r="AN157" s="11">
        <f t="shared" si="7"/>
        <v>2.674385839</v>
      </c>
      <c r="AO157" s="10" t="s">
        <v>192</v>
      </c>
      <c r="AP157" s="10" t="s">
        <v>185</v>
      </c>
      <c r="AQ157" s="10" t="s">
        <v>152</v>
      </c>
      <c r="AR157" s="7">
        <v>247.0</v>
      </c>
      <c r="AS157" s="7">
        <v>272.0</v>
      </c>
      <c r="AT157" s="13">
        <f t="shared" si="8"/>
        <v>0.4759152216</v>
      </c>
      <c r="AU157" s="9">
        <v>2.0</v>
      </c>
      <c r="AV157" s="9">
        <v>1.0</v>
      </c>
      <c r="AW157" s="9">
        <v>327.0</v>
      </c>
      <c r="AX157" s="9">
        <v>160.0</v>
      </c>
      <c r="AY157" s="9">
        <v>192.0</v>
      </c>
      <c r="AZ157" s="9">
        <v>87.0</v>
      </c>
      <c r="BA157" s="7">
        <v>92.0</v>
      </c>
      <c r="BB157" s="7">
        <v>45.0</v>
      </c>
      <c r="BC157" s="7">
        <v>28.0</v>
      </c>
      <c r="BD157" s="7">
        <v>26.0</v>
      </c>
      <c r="BE157" s="7">
        <v>11.0</v>
      </c>
      <c r="BF157" s="7">
        <v>18.0</v>
      </c>
      <c r="BG157" s="14">
        <f t="shared" si="9"/>
        <v>8.484258524</v>
      </c>
      <c r="BH157" s="11">
        <f t="shared" si="10"/>
        <v>4.149909061</v>
      </c>
      <c r="BI157" s="11">
        <f t="shared" si="11"/>
        <v>2.582165638</v>
      </c>
      <c r="BJ157" s="11">
        <f t="shared" si="12"/>
        <v>2.397725235</v>
      </c>
      <c r="BK157" s="11">
        <f t="shared" si="13"/>
        <v>1.014422215</v>
      </c>
      <c r="BL157" s="11">
        <f t="shared" si="14"/>
        <v>1.659963624</v>
      </c>
      <c r="BM157" s="7">
        <v>14.0</v>
      </c>
      <c r="BN157" s="7">
        <v>7.0</v>
      </c>
      <c r="BO157" s="7">
        <v>0.0</v>
      </c>
      <c r="BP157" s="7">
        <v>0.0</v>
      </c>
      <c r="BQ157" s="7">
        <v>0.0</v>
      </c>
      <c r="BR157" s="7">
        <v>0.0</v>
      </c>
      <c r="BS157" s="9">
        <f t="shared" si="15"/>
        <v>87</v>
      </c>
      <c r="BT157" s="14">
        <v>-2.3064999999999998</v>
      </c>
      <c r="BW157" s="15" t="str">
        <f t="shared" si="16"/>
        <v> </v>
      </c>
      <c r="BY157" s="7">
        <v>0.0</v>
      </c>
      <c r="BZ157" s="7">
        <v>0.0</v>
      </c>
      <c r="CA157" s="7">
        <v>1.0</v>
      </c>
      <c r="CB157" s="7">
        <v>1.0</v>
      </c>
      <c r="CC157" s="7">
        <v>1.0</v>
      </c>
      <c r="CD157" s="7">
        <v>0.0</v>
      </c>
      <c r="CE157" s="7">
        <v>0.0</v>
      </c>
      <c r="CF157" s="7">
        <v>0.0</v>
      </c>
      <c r="CG157" s="7">
        <v>0.0</v>
      </c>
      <c r="CH157" s="7">
        <v>0.0</v>
      </c>
      <c r="CI157" s="7">
        <v>3.0</v>
      </c>
      <c r="CJ157" s="7">
        <v>0.0</v>
      </c>
      <c r="CK157" s="7">
        <v>0.0</v>
      </c>
      <c r="CL157" s="15">
        <f t="shared" si="17"/>
        <v>0</v>
      </c>
      <c r="CM157" s="7">
        <v>-0.30000000000000004</v>
      </c>
      <c r="CN157" s="7">
        <v>0.5</v>
      </c>
      <c r="CO157" s="7">
        <v>0.30000000000000004</v>
      </c>
      <c r="CP157" s="16">
        <f t="shared" si="18"/>
        <v>0.005882352941</v>
      </c>
      <c r="CQ157" s="16">
        <f t="shared" si="19"/>
        <v>0.0276660604</v>
      </c>
      <c r="CR157" s="17">
        <v>2.0</v>
      </c>
      <c r="CS157" s="14">
        <v>9.6</v>
      </c>
      <c r="CT157" s="14">
        <v>11.6</v>
      </c>
      <c r="CU157" s="14">
        <v>-6.0</v>
      </c>
      <c r="CV157" s="14">
        <v>-0.2</v>
      </c>
      <c r="CW157" s="14">
        <v>1.1</v>
      </c>
      <c r="CX157" s="14">
        <v>0.0</v>
      </c>
      <c r="CY157" s="14">
        <v>0.9</v>
      </c>
      <c r="CZ157" s="18">
        <f t="shared" si="20"/>
        <v>0.01764705882</v>
      </c>
      <c r="DA157" s="18">
        <f t="shared" si="21"/>
        <v>0.08299818121</v>
      </c>
      <c r="DB157" s="14">
        <v>27.5</v>
      </c>
      <c r="DC157" s="7">
        <v>0.0</v>
      </c>
      <c r="DD157" s="7">
        <v>1.0</v>
      </c>
      <c r="DE157" s="7">
        <v>1.0</v>
      </c>
      <c r="DF157" s="7">
        <v>24.0</v>
      </c>
      <c r="DG157" s="7">
        <v>10.0</v>
      </c>
      <c r="DH157" s="7">
        <v>1.0</v>
      </c>
      <c r="DI157" s="7">
        <v>7.0</v>
      </c>
      <c r="DJ157" s="7">
        <v>7.0</v>
      </c>
      <c r="DK157" s="7">
        <v>3.0</v>
      </c>
      <c r="DL157" s="7">
        <v>1.0</v>
      </c>
      <c r="DM157" s="7">
        <v>43.0</v>
      </c>
      <c r="DN157" s="9">
        <v>1.0</v>
      </c>
      <c r="DO157" s="9">
        <v>0.0</v>
      </c>
      <c r="DP157" s="9">
        <v>0.0</v>
      </c>
      <c r="DQ157" s="8">
        <v>168.0</v>
      </c>
      <c r="DR157" s="8">
        <v>0.0</v>
      </c>
      <c r="DS157" s="8"/>
      <c r="DT157" s="19">
        <v>0.833</v>
      </c>
      <c r="DU157" s="8">
        <v>0.863</v>
      </c>
      <c r="DV157" s="8">
        <v>0.596</v>
      </c>
      <c r="DW157" s="8">
        <v>0.0</v>
      </c>
      <c r="DX157" s="8">
        <v>0.525</v>
      </c>
      <c r="DY157" s="14">
        <f t="shared" si="22"/>
        <v>0.6888812629</v>
      </c>
    </row>
    <row r="158" ht="12.75" customHeight="1">
      <c r="A158" s="7">
        <v>56.0</v>
      </c>
      <c r="B158" s="7" t="s">
        <v>1001</v>
      </c>
      <c r="C158" s="7" t="s">
        <v>1002</v>
      </c>
      <c r="E158" s="7" t="s">
        <v>693</v>
      </c>
      <c r="F158" s="7" t="s">
        <v>818</v>
      </c>
      <c r="G158" s="7">
        <v>71.0</v>
      </c>
      <c r="H158" s="7">
        <v>183.0</v>
      </c>
      <c r="I158" s="7" t="s">
        <v>133</v>
      </c>
      <c r="J158" s="7">
        <v>2013.0</v>
      </c>
      <c r="K158" s="7">
        <v>1.0</v>
      </c>
      <c r="L158" s="7">
        <v>27.0</v>
      </c>
      <c r="M158" s="8"/>
      <c r="N158" s="8">
        <f t="shared" si="1"/>
        <v>21</v>
      </c>
      <c r="O158" s="7" t="s">
        <v>1003</v>
      </c>
      <c r="P158" s="7" t="s">
        <v>1004</v>
      </c>
      <c r="Q158" s="8" t="s">
        <v>246</v>
      </c>
      <c r="R158" s="7" t="s">
        <v>1005</v>
      </c>
      <c r="S158" s="9" t="s">
        <v>150</v>
      </c>
      <c r="T158" s="9">
        <v>13.0</v>
      </c>
      <c r="U158" s="9">
        <v>21.0</v>
      </c>
      <c r="V158" s="9" t="s">
        <v>138</v>
      </c>
      <c r="W158" s="7">
        <v>34.0</v>
      </c>
      <c r="X158" s="7">
        <v>5.0</v>
      </c>
      <c r="Y158" s="7">
        <v>5.0</v>
      </c>
      <c r="Z158" s="7">
        <v>1.0</v>
      </c>
      <c r="AA158" s="7">
        <v>10.0</v>
      </c>
      <c r="AB158" s="7">
        <v>-7.0</v>
      </c>
      <c r="AC158" s="7">
        <v>54.0</v>
      </c>
      <c r="AD158" s="7">
        <v>21.0</v>
      </c>
      <c r="AE158" s="7">
        <v>17.0</v>
      </c>
      <c r="AF158" s="10">
        <f t="shared" si="2"/>
        <v>0.09259259259</v>
      </c>
      <c r="AG158" s="10">
        <f t="shared" si="3"/>
        <v>0.05434782609</v>
      </c>
      <c r="AH158" s="7">
        <v>24993.0</v>
      </c>
      <c r="AI158" s="11">
        <f t="shared" si="4"/>
        <v>12.25147059</v>
      </c>
      <c r="AJ158" s="7">
        <v>566.0</v>
      </c>
      <c r="AK158" s="11">
        <f t="shared" si="5"/>
        <v>16.64705882</v>
      </c>
      <c r="AL158" s="11">
        <f t="shared" si="6"/>
        <v>44.15724382</v>
      </c>
      <c r="AM158" s="12">
        <v>18.0</v>
      </c>
      <c r="AN158" s="11">
        <f t="shared" si="7"/>
        <v>2.592725963</v>
      </c>
      <c r="AO158" s="10" t="s">
        <v>298</v>
      </c>
      <c r="AP158" s="10" t="s">
        <v>298</v>
      </c>
      <c r="AQ158" s="10" t="s">
        <v>617</v>
      </c>
      <c r="AR158" s="7">
        <v>2.0</v>
      </c>
      <c r="AS158" s="7">
        <v>4.0</v>
      </c>
      <c r="AT158" s="13">
        <f t="shared" si="8"/>
        <v>0.3333333333</v>
      </c>
      <c r="AU158" s="8"/>
      <c r="AV158" s="8"/>
      <c r="AW158" s="8">
        <v>4.0</v>
      </c>
      <c r="AX158" s="8">
        <v>1.0</v>
      </c>
      <c r="AY158" s="8">
        <v>2.0</v>
      </c>
      <c r="AZ158" s="8">
        <v>1.0</v>
      </c>
      <c r="BA158" s="7">
        <v>42.0</v>
      </c>
      <c r="BB158" s="7">
        <v>62.0</v>
      </c>
      <c r="BC158" s="7">
        <v>15.0</v>
      </c>
      <c r="BD158" s="7">
        <v>21.0</v>
      </c>
      <c r="BE158" s="7">
        <v>15.0</v>
      </c>
      <c r="BF158" s="7">
        <v>10.0</v>
      </c>
      <c r="BG158" s="14">
        <f t="shared" si="9"/>
        <v>6.049693914</v>
      </c>
      <c r="BH158" s="11">
        <f t="shared" si="10"/>
        <v>8.93050054</v>
      </c>
      <c r="BI158" s="11">
        <f t="shared" si="11"/>
        <v>2.160604969</v>
      </c>
      <c r="BJ158" s="11">
        <f t="shared" si="12"/>
        <v>3.024846957</v>
      </c>
      <c r="BK158" s="11">
        <f t="shared" si="13"/>
        <v>2.160604969</v>
      </c>
      <c r="BL158" s="11">
        <f t="shared" si="14"/>
        <v>1.440403313</v>
      </c>
      <c r="BM158" s="7">
        <v>10.0</v>
      </c>
      <c r="BN158" s="7">
        <v>5.0</v>
      </c>
      <c r="BO158" s="7">
        <v>0.0</v>
      </c>
      <c r="BP158" s="7">
        <v>0.0</v>
      </c>
      <c r="BQ158" s="7">
        <v>0.0</v>
      </c>
      <c r="BR158" s="7">
        <v>0.0</v>
      </c>
      <c r="BS158" s="9">
        <f t="shared" si="15"/>
        <v>87</v>
      </c>
      <c r="BT158" s="14">
        <v>4.4269</v>
      </c>
      <c r="BW158" s="15" t="str">
        <f t="shared" si="16"/>
        <v> </v>
      </c>
      <c r="BY158" s="7">
        <v>3.0</v>
      </c>
      <c r="BZ158" s="7">
        <v>0.0</v>
      </c>
      <c r="CA158" s="7">
        <v>0.0</v>
      </c>
      <c r="CB158" s="7">
        <v>0.0</v>
      </c>
      <c r="CC158" s="7">
        <v>0.0</v>
      </c>
      <c r="CD158" s="7">
        <v>2.0</v>
      </c>
      <c r="CE158" s="7">
        <v>0.0</v>
      </c>
      <c r="CF158" s="7">
        <v>1.0</v>
      </c>
      <c r="CG158" s="7">
        <v>1.0</v>
      </c>
      <c r="CH158" s="7">
        <v>0.0</v>
      </c>
      <c r="CI158" s="7">
        <v>1.0</v>
      </c>
      <c r="CJ158" s="7">
        <v>0.0</v>
      </c>
      <c r="CK158" s="7">
        <v>0.0</v>
      </c>
      <c r="CL158" s="15">
        <f t="shared" si="17"/>
        <v>0</v>
      </c>
      <c r="CM158" s="7">
        <v>0.5</v>
      </c>
      <c r="CN158" s="7">
        <v>0.1</v>
      </c>
      <c r="CO158" s="7">
        <v>0.7</v>
      </c>
      <c r="CP158" s="16">
        <f t="shared" si="18"/>
        <v>0.02058823529</v>
      </c>
      <c r="CQ158" s="16">
        <f t="shared" si="19"/>
        <v>0.1008282319</v>
      </c>
      <c r="CR158" s="17">
        <v>3.0</v>
      </c>
      <c r="CS158" s="14">
        <v>1.8</v>
      </c>
      <c r="CT158" s="14">
        <v>1.7000000000000002</v>
      </c>
      <c r="CU158" s="14">
        <v>0.0</v>
      </c>
      <c r="CV158" s="14">
        <v>3.6</v>
      </c>
      <c r="CW158" s="14">
        <v>0.30000000000000004</v>
      </c>
      <c r="CX158" s="14">
        <v>0.0</v>
      </c>
      <c r="CY158" s="14">
        <v>3.9</v>
      </c>
      <c r="CZ158" s="18">
        <f t="shared" si="20"/>
        <v>0.1147058824</v>
      </c>
      <c r="DA158" s="18">
        <f t="shared" si="21"/>
        <v>0.561757292</v>
      </c>
      <c r="DB158" s="14">
        <v>29.1852</v>
      </c>
      <c r="DC158" s="7">
        <v>1.0</v>
      </c>
      <c r="DD158" s="7">
        <v>0.0</v>
      </c>
      <c r="DE158" s="7">
        <v>4.0</v>
      </c>
      <c r="DF158" s="7">
        <v>16.0</v>
      </c>
      <c r="DG158" s="7">
        <v>1.0</v>
      </c>
      <c r="DH158" s="7">
        <v>5.0</v>
      </c>
      <c r="DI158" s="7">
        <v>5.0</v>
      </c>
      <c r="DJ158" s="7">
        <v>5.0</v>
      </c>
      <c r="DK158" s="7">
        <v>2.0</v>
      </c>
      <c r="DL158" s="7">
        <v>2.0</v>
      </c>
      <c r="DM158" s="7">
        <v>34.0</v>
      </c>
      <c r="DN158" s="9">
        <v>1.0</v>
      </c>
      <c r="DO158" s="9">
        <v>0.0</v>
      </c>
      <c r="DP158" s="9">
        <v>0.0</v>
      </c>
      <c r="DQ158" s="8">
        <v>83.0</v>
      </c>
      <c r="DR158" s="8">
        <v>1.0</v>
      </c>
      <c r="DS158" s="8" t="s">
        <v>335</v>
      </c>
      <c r="DT158" s="19">
        <v>0.925</v>
      </c>
      <c r="DU158" s="8">
        <v>0.925</v>
      </c>
      <c r="DV158" s="8">
        <v>0.41300000000000003</v>
      </c>
      <c r="DW158" s="8">
        <v>11.0</v>
      </c>
      <c r="DX158" s="8">
        <v>0.0</v>
      </c>
      <c r="DY158" s="14">
        <f t="shared" si="22"/>
        <v>3.543468314</v>
      </c>
    </row>
    <row r="159" ht="12.75" customHeight="1">
      <c r="A159" s="7">
        <v>13.0</v>
      </c>
      <c r="B159" s="7" t="s">
        <v>1006</v>
      </c>
      <c r="C159" s="7" t="s">
        <v>1007</v>
      </c>
      <c r="E159" s="7" t="s">
        <v>219</v>
      </c>
      <c r="F159" s="7" t="s">
        <v>219</v>
      </c>
      <c r="G159" s="7">
        <v>71.0</v>
      </c>
      <c r="H159" s="7">
        <v>194.0</v>
      </c>
      <c r="I159" s="7" t="s">
        <v>133</v>
      </c>
      <c r="J159" s="7">
        <v>1998.0</v>
      </c>
      <c r="K159" s="7">
        <v>6.0</v>
      </c>
      <c r="L159" s="7">
        <v>171.0</v>
      </c>
      <c r="M159" s="8"/>
      <c r="N159" s="8">
        <f t="shared" si="1"/>
        <v>37</v>
      </c>
      <c r="O159" s="7" t="s">
        <v>1008</v>
      </c>
      <c r="P159" s="7" t="s">
        <v>1009</v>
      </c>
      <c r="Q159" s="8" t="s">
        <v>136</v>
      </c>
      <c r="R159" s="7" t="s">
        <v>136</v>
      </c>
      <c r="S159" s="9" t="s">
        <v>260</v>
      </c>
      <c r="T159" s="9">
        <v>65.0</v>
      </c>
      <c r="U159" s="9" t="s">
        <v>138</v>
      </c>
      <c r="V159" s="9" t="s">
        <v>138</v>
      </c>
      <c r="W159" s="7">
        <v>66.0</v>
      </c>
      <c r="X159" s="7">
        <v>16.0</v>
      </c>
      <c r="Y159" s="7">
        <v>33.0</v>
      </c>
      <c r="Z159" s="7">
        <v>16.0</v>
      </c>
      <c r="AA159" s="7">
        <v>49.0</v>
      </c>
      <c r="AB159" s="7">
        <v>7.0</v>
      </c>
      <c r="AC159" s="7">
        <v>181.0</v>
      </c>
      <c r="AD159" s="7">
        <v>68.0</v>
      </c>
      <c r="AE159" s="7">
        <v>74.0</v>
      </c>
      <c r="AF159" s="10">
        <f t="shared" si="2"/>
        <v>0.08839779006</v>
      </c>
      <c r="AG159" s="10">
        <f t="shared" si="3"/>
        <v>0.04953560372</v>
      </c>
      <c r="AH159" s="7">
        <v>77834.0</v>
      </c>
      <c r="AI159" s="11">
        <f t="shared" si="4"/>
        <v>19.65505051</v>
      </c>
      <c r="AJ159" s="7">
        <v>1582.0</v>
      </c>
      <c r="AK159" s="11">
        <f t="shared" si="5"/>
        <v>23.96969697</v>
      </c>
      <c r="AL159" s="11">
        <f t="shared" si="6"/>
        <v>49.19974716</v>
      </c>
      <c r="AM159" s="12">
        <v>159.0</v>
      </c>
      <c r="AN159" s="11">
        <f t="shared" si="7"/>
        <v>7.354112599</v>
      </c>
      <c r="AO159" s="10" t="s">
        <v>828</v>
      </c>
      <c r="AP159" s="10" t="s">
        <v>913</v>
      </c>
      <c r="AQ159" s="10" t="s">
        <v>1010</v>
      </c>
      <c r="AR159" s="7">
        <v>599.0</v>
      </c>
      <c r="AS159" s="7">
        <v>517.0</v>
      </c>
      <c r="AT159" s="13">
        <f t="shared" si="8"/>
        <v>0.5367383513</v>
      </c>
      <c r="AU159" s="9">
        <v>33.0</v>
      </c>
      <c r="AV159" s="9">
        <v>26.0</v>
      </c>
      <c r="AW159" s="9">
        <v>656.0</v>
      </c>
      <c r="AX159" s="9">
        <v>354.0</v>
      </c>
      <c r="AY159" s="9">
        <v>460.0</v>
      </c>
      <c r="AZ159" s="9">
        <v>245.0</v>
      </c>
      <c r="BA159" s="7">
        <v>75.0</v>
      </c>
      <c r="BB159" s="7">
        <v>70.0</v>
      </c>
      <c r="BC159" s="7">
        <v>33.0</v>
      </c>
      <c r="BD159" s="7">
        <v>68.0</v>
      </c>
      <c r="BE159" s="7">
        <v>26.0</v>
      </c>
      <c r="BF159" s="7">
        <v>48.0</v>
      </c>
      <c r="BG159" s="14">
        <f t="shared" si="9"/>
        <v>3.468921037</v>
      </c>
      <c r="BH159" s="11">
        <f t="shared" si="10"/>
        <v>3.237659635</v>
      </c>
      <c r="BI159" s="11">
        <f t="shared" si="11"/>
        <v>1.526325256</v>
      </c>
      <c r="BJ159" s="11">
        <f t="shared" si="12"/>
        <v>3.145155074</v>
      </c>
      <c r="BK159" s="11">
        <f t="shared" si="13"/>
        <v>1.202559293</v>
      </c>
      <c r="BL159" s="11">
        <f t="shared" si="14"/>
        <v>2.220109464</v>
      </c>
      <c r="BM159" s="7">
        <v>14.0</v>
      </c>
      <c r="BN159" s="7">
        <v>7.0</v>
      </c>
      <c r="BO159" s="7">
        <v>0.0</v>
      </c>
      <c r="BP159" s="7">
        <v>0.0</v>
      </c>
      <c r="BQ159" s="7">
        <v>0.0</v>
      </c>
      <c r="BR159" s="7">
        <v>0.0</v>
      </c>
      <c r="BS159" s="9">
        <f t="shared" si="15"/>
        <v>117</v>
      </c>
      <c r="BT159" s="14">
        <v>4.2636</v>
      </c>
      <c r="BU159" s="7">
        <v>7.0</v>
      </c>
      <c r="BV159" s="7">
        <v>2.0</v>
      </c>
      <c r="BW159" s="15">
        <f t="shared" si="16"/>
        <v>0.2857142857</v>
      </c>
      <c r="BX159" s="7">
        <v>0.0</v>
      </c>
      <c r="BY159" s="7">
        <v>1.0</v>
      </c>
      <c r="BZ159" s="7">
        <v>1.0</v>
      </c>
      <c r="CA159" s="7">
        <v>1.0</v>
      </c>
      <c r="CB159" s="7">
        <v>1.0</v>
      </c>
      <c r="CC159" s="7">
        <v>2.0</v>
      </c>
      <c r="CD159" s="7">
        <v>0.0</v>
      </c>
      <c r="CE159" s="7">
        <v>1.0</v>
      </c>
      <c r="CF159" s="7">
        <v>2.0</v>
      </c>
      <c r="CG159" s="7">
        <v>1.0</v>
      </c>
      <c r="CH159" s="7">
        <v>0.0</v>
      </c>
      <c r="CI159" s="7">
        <v>10.0</v>
      </c>
      <c r="CJ159" s="7">
        <v>0.0</v>
      </c>
      <c r="CK159" s="7">
        <v>0.0</v>
      </c>
      <c r="CL159" s="15">
        <f t="shared" si="17"/>
        <v>0</v>
      </c>
      <c r="CM159" s="7">
        <v>3.8</v>
      </c>
      <c r="CN159" s="7">
        <v>1.8</v>
      </c>
      <c r="CO159" s="7">
        <v>5.6</v>
      </c>
      <c r="CP159" s="16">
        <f t="shared" si="18"/>
        <v>0.08484848485</v>
      </c>
      <c r="CQ159" s="16">
        <f t="shared" si="19"/>
        <v>0.2590127708</v>
      </c>
      <c r="CR159" s="17">
        <v>5.0</v>
      </c>
      <c r="CS159" s="14">
        <v>29.3</v>
      </c>
      <c r="CT159" s="14">
        <v>22.2</v>
      </c>
      <c r="CU159" s="14">
        <v>10.9</v>
      </c>
      <c r="CV159" s="14">
        <v>7.3</v>
      </c>
      <c r="CW159" s="14">
        <v>2.4</v>
      </c>
      <c r="CX159" s="14">
        <v>-0.2</v>
      </c>
      <c r="CY159" s="14">
        <v>9.5</v>
      </c>
      <c r="CZ159" s="18">
        <f t="shared" si="20"/>
        <v>0.1439393939</v>
      </c>
      <c r="DA159" s="18">
        <f t="shared" si="21"/>
        <v>0.4393966647</v>
      </c>
      <c r="DB159" s="14">
        <v>28.884</v>
      </c>
      <c r="DC159" s="7">
        <v>1.0</v>
      </c>
      <c r="DD159" s="7">
        <v>5.0</v>
      </c>
      <c r="DE159" s="7">
        <v>8.0</v>
      </c>
      <c r="DF159" s="7">
        <v>54.0</v>
      </c>
      <c r="DG159" s="7">
        <v>30.0</v>
      </c>
      <c r="DH159" s="7">
        <v>4.0</v>
      </c>
      <c r="DI159" s="7">
        <v>9.0</v>
      </c>
      <c r="DJ159" s="7">
        <v>39.0</v>
      </c>
      <c r="DK159" s="7">
        <v>6.0</v>
      </c>
      <c r="DL159" s="7">
        <v>0.0</v>
      </c>
      <c r="DM159" s="7">
        <v>93.0</v>
      </c>
      <c r="DN159" s="9">
        <v>3.0</v>
      </c>
      <c r="DO159" s="9">
        <v>2.0</v>
      </c>
      <c r="DP159" s="9">
        <v>4.0</v>
      </c>
      <c r="DQ159" s="8">
        <v>186.0</v>
      </c>
      <c r="DR159" s="8">
        <v>16.0</v>
      </c>
      <c r="DS159" s="8" t="s">
        <v>1011</v>
      </c>
      <c r="DT159" s="19">
        <v>7.0</v>
      </c>
      <c r="DU159" s="8">
        <v>7.5</v>
      </c>
      <c r="DV159" s="8">
        <v>7.5</v>
      </c>
      <c r="DW159" s="8">
        <v>1463.0</v>
      </c>
      <c r="DX159" s="8">
        <v>0.0</v>
      </c>
      <c r="DY159" s="14">
        <f t="shared" si="22"/>
        <v>-5.287234043</v>
      </c>
    </row>
    <row r="160" ht="12.75" customHeight="1">
      <c r="A160" s="7">
        <v>76.0</v>
      </c>
      <c r="B160" s="7" t="s">
        <v>1012</v>
      </c>
      <c r="C160" s="7" t="s">
        <v>1013</v>
      </c>
      <c r="D160" s="7" t="s">
        <v>315</v>
      </c>
      <c r="E160" s="7" t="s">
        <v>163</v>
      </c>
      <c r="F160" s="7" t="s">
        <v>163</v>
      </c>
      <c r="G160" s="7">
        <v>72.0</v>
      </c>
      <c r="H160" s="7">
        <v>180.0</v>
      </c>
      <c r="I160" s="7" t="s">
        <v>133</v>
      </c>
      <c r="J160" s="7">
        <v>2013.0</v>
      </c>
      <c r="K160" s="7">
        <v>2.0</v>
      </c>
      <c r="L160" s="7">
        <v>39.0</v>
      </c>
      <c r="M160" s="8" t="s">
        <v>146</v>
      </c>
      <c r="N160" s="8">
        <f t="shared" si="1"/>
        <v>20</v>
      </c>
      <c r="O160" s="7" t="s">
        <v>1014</v>
      </c>
      <c r="P160" s="7" t="s">
        <v>1015</v>
      </c>
      <c r="Q160" s="8" t="s">
        <v>839</v>
      </c>
      <c r="R160" s="7" t="s">
        <v>839</v>
      </c>
      <c r="S160" s="9" t="s">
        <v>150</v>
      </c>
      <c r="T160" s="9">
        <v>8.0</v>
      </c>
      <c r="U160" s="9" t="s">
        <v>138</v>
      </c>
      <c r="V160" s="9" t="s">
        <v>138</v>
      </c>
      <c r="W160" s="7">
        <v>8.0</v>
      </c>
      <c r="X160" s="7">
        <v>1.0</v>
      </c>
      <c r="Y160" s="7">
        <v>0.0</v>
      </c>
      <c r="Z160" s="7">
        <v>0.0</v>
      </c>
      <c r="AA160" s="7">
        <v>1.0</v>
      </c>
      <c r="AB160" s="7">
        <v>0.0</v>
      </c>
      <c r="AC160" s="7">
        <v>7.0</v>
      </c>
      <c r="AD160" s="7">
        <v>3.0</v>
      </c>
      <c r="AE160" s="7">
        <v>6.0</v>
      </c>
      <c r="AF160" s="10">
        <f t="shared" si="2"/>
        <v>0.1428571429</v>
      </c>
      <c r="AG160" s="10">
        <f t="shared" si="3"/>
        <v>0.0625</v>
      </c>
      <c r="AH160" s="7">
        <v>5431.0</v>
      </c>
      <c r="AI160" s="11">
        <f t="shared" si="4"/>
        <v>11.31458333</v>
      </c>
      <c r="AJ160" s="7">
        <v>130.0</v>
      </c>
      <c r="AK160" s="11">
        <f t="shared" si="5"/>
        <v>16.25</v>
      </c>
      <c r="AL160" s="11">
        <f t="shared" si="6"/>
        <v>41.77692308</v>
      </c>
      <c r="AM160" s="12">
        <v>0.0</v>
      </c>
      <c r="AN160" s="11">
        <f t="shared" si="7"/>
        <v>0</v>
      </c>
      <c r="AO160" s="10" t="s">
        <v>176</v>
      </c>
      <c r="AP160" s="10" t="s">
        <v>151</v>
      </c>
      <c r="AQ160" s="10" t="s">
        <v>176</v>
      </c>
      <c r="AR160" s="7">
        <v>32.0</v>
      </c>
      <c r="AS160" s="7">
        <v>41.0</v>
      </c>
      <c r="AT160" s="13">
        <f t="shared" si="8"/>
        <v>0.4383561644</v>
      </c>
      <c r="AU160" s="8"/>
      <c r="AV160" s="8"/>
      <c r="AW160" s="8">
        <v>55.0</v>
      </c>
      <c r="AX160" s="8">
        <v>27.0</v>
      </c>
      <c r="AY160" s="8">
        <v>18.0</v>
      </c>
      <c r="AZ160" s="8">
        <v>5.0</v>
      </c>
      <c r="BA160" s="7">
        <v>6.0</v>
      </c>
      <c r="BB160" s="7">
        <v>6.0</v>
      </c>
      <c r="BC160" s="7">
        <v>7.0</v>
      </c>
      <c r="BD160" s="7">
        <v>3.0</v>
      </c>
      <c r="BE160" s="7">
        <v>0.0</v>
      </c>
      <c r="BF160" s="7">
        <v>3.0</v>
      </c>
      <c r="BG160" s="14">
        <f t="shared" si="9"/>
        <v>3.977168109</v>
      </c>
      <c r="BH160" s="11">
        <f t="shared" si="10"/>
        <v>3.977168109</v>
      </c>
      <c r="BI160" s="11">
        <f t="shared" si="11"/>
        <v>4.640029461</v>
      </c>
      <c r="BJ160" s="11">
        <f t="shared" si="12"/>
        <v>1.988584055</v>
      </c>
      <c r="BK160" s="11">
        <f t="shared" si="13"/>
        <v>0</v>
      </c>
      <c r="BL160" s="11">
        <f t="shared" si="14"/>
        <v>1.988584055</v>
      </c>
      <c r="BM160" s="7">
        <v>4.0</v>
      </c>
      <c r="BN160" s="7">
        <v>2.0</v>
      </c>
      <c r="BO160" s="7">
        <v>0.0</v>
      </c>
      <c r="BP160" s="7">
        <v>0.0</v>
      </c>
      <c r="BQ160" s="7">
        <v>0.0</v>
      </c>
      <c r="BR160" s="7">
        <v>0.0</v>
      </c>
      <c r="BS160" s="9">
        <f t="shared" si="15"/>
        <v>17</v>
      </c>
      <c r="BT160" s="14">
        <v>-0.1995</v>
      </c>
      <c r="BW160" s="15" t="str">
        <f t="shared" si="16"/>
        <v> </v>
      </c>
      <c r="BY160" s="7">
        <v>0.0</v>
      </c>
      <c r="BZ160" s="7">
        <v>0.0</v>
      </c>
      <c r="CA160" s="7">
        <v>0.0</v>
      </c>
      <c r="CB160" s="7">
        <v>0.0</v>
      </c>
      <c r="CC160" s="7">
        <v>0.0</v>
      </c>
      <c r="CD160" s="7">
        <v>0.0</v>
      </c>
      <c r="CE160" s="7">
        <v>0.0</v>
      </c>
      <c r="CF160" s="7">
        <v>0.0</v>
      </c>
      <c r="CG160" s="7">
        <v>0.0</v>
      </c>
      <c r="CH160" s="7">
        <v>0.0</v>
      </c>
      <c r="CI160" s="7">
        <v>1.0</v>
      </c>
      <c r="CJ160" s="7">
        <v>0.0</v>
      </c>
      <c r="CK160" s="7">
        <v>0.0</v>
      </c>
      <c r="CL160" s="15">
        <f t="shared" si="17"/>
        <v>0</v>
      </c>
      <c r="CM160" s="7">
        <v>0.0</v>
      </c>
      <c r="CN160" s="7">
        <v>0.1</v>
      </c>
      <c r="CO160" s="7">
        <v>0.1</v>
      </c>
      <c r="CP160" s="16">
        <f t="shared" si="18"/>
        <v>0.0125</v>
      </c>
      <c r="CQ160" s="16">
        <f t="shared" si="19"/>
        <v>0.06628613515</v>
      </c>
      <c r="CR160" s="17">
        <v>1.0</v>
      </c>
      <c r="CS160" s="14">
        <v>1.7000000000000002</v>
      </c>
      <c r="CT160" s="14">
        <v>2.2</v>
      </c>
      <c r="CU160" s="14">
        <v>0.0</v>
      </c>
      <c r="CV160" s="14">
        <v>-0.2</v>
      </c>
      <c r="CW160" s="14">
        <v>0.2</v>
      </c>
      <c r="CX160" s="14">
        <v>0.0</v>
      </c>
      <c r="CY160" s="14">
        <v>0.0</v>
      </c>
      <c r="CZ160" s="18">
        <f t="shared" si="20"/>
        <v>0</v>
      </c>
      <c r="DA160" s="18">
        <f t="shared" si="21"/>
        <v>0</v>
      </c>
      <c r="DB160" s="14">
        <v>30.5714</v>
      </c>
      <c r="DC160" s="7">
        <v>0.0</v>
      </c>
      <c r="DD160" s="7">
        <v>0.0</v>
      </c>
      <c r="DE160" s="7">
        <v>0.0</v>
      </c>
      <c r="DF160" s="7">
        <v>3.0</v>
      </c>
      <c r="DG160" s="7">
        <v>0.0</v>
      </c>
      <c r="DH160" s="7">
        <v>0.0</v>
      </c>
      <c r="DI160" s="7">
        <v>0.0</v>
      </c>
      <c r="DJ160" s="7">
        <v>0.0</v>
      </c>
      <c r="DK160" s="7">
        <v>0.0</v>
      </c>
      <c r="DL160" s="7">
        <v>1.0</v>
      </c>
      <c r="DM160" s="7">
        <v>6.0</v>
      </c>
      <c r="DN160" s="9">
        <v>0.0</v>
      </c>
      <c r="DO160" s="9">
        <v>0.0</v>
      </c>
      <c r="DP160" s="9">
        <v>0.0</v>
      </c>
      <c r="DQ160" s="8">
        <v>17.0</v>
      </c>
      <c r="DR160" s="8">
        <v>0.0</v>
      </c>
      <c r="DS160" s="8"/>
      <c r="DT160" s="19">
        <v>0.718</v>
      </c>
      <c r="DU160" s="8">
        <v>0.745</v>
      </c>
      <c r="DV160" s="8">
        <v>0.082</v>
      </c>
      <c r="DW160" s="8">
        <v>0.0</v>
      </c>
      <c r="DX160" s="8">
        <v>0.20800000000000002</v>
      </c>
      <c r="DY160" s="14">
        <f t="shared" si="22"/>
        <v>-0.06751315488</v>
      </c>
    </row>
    <row r="161" ht="12.75" customHeight="1">
      <c r="A161" s="7">
        <v>88.0</v>
      </c>
      <c r="B161" s="7" t="s">
        <v>1016</v>
      </c>
      <c r="C161" s="7" t="s">
        <v>1017</v>
      </c>
      <c r="D161" s="7" t="s">
        <v>358</v>
      </c>
      <c r="E161" s="7" t="s">
        <v>163</v>
      </c>
      <c r="F161" s="7" t="s">
        <v>163</v>
      </c>
      <c r="G161" s="7">
        <v>74.0</v>
      </c>
      <c r="H161" s="7">
        <v>210.0</v>
      </c>
      <c r="I161" s="7" t="s">
        <v>133</v>
      </c>
      <c r="J161" s="7">
        <v>2010.0</v>
      </c>
      <c r="K161" s="7">
        <v>6.0</v>
      </c>
      <c r="L161" s="7">
        <v>162.0</v>
      </c>
      <c r="M161" s="8" t="s">
        <v>146</v>
      </c>
      <c r="N161" s="8">
        <f t="shared" si="1"/>
        <v>24</v>
      </c>
      <c r="O161" s="7" t="s">
        <v>532</v>
      </c>
      <c r="P161" s="7" t="s">
        <v>1018</v>
      </c>
      <c r="Q161" s="8" t="s">
        <v>860</v>
      </c>
      <c r="R161" s="7" t="s">
        <v>860</v>
      </c>
      <c r="S161" s="9" t="s">
        <v>174</v>
      </c>
      <c r="T161" s="9">
        <v>50.0</v>
      </c>
      <c r="U161" s="9" t="s">
        <v>138</v>
      </c>
      <c r="V161" s="9" t="s">
        <v>138</v>
      </c>
      <c r="W161" s="7">
        <v>51.0</v>
      </c>
      <c r="X161" s="7">
        <v>4.0</v>
      </c>
      <c r="Y161" s="7">
        <v>7.0</v>
      </c>
      <c r="Z161" s="7">
        <v>2.0</v>
      </c>
      <c r="AA161" s="7">
        <v>11.0</v>
      </c>
      <c r="AB161" s="7">
        <v>7.0</v>
      </c>
      <c r="AC161" s="7">
        <v>63.0</v>
      </c>
      <c r="AD161" s="7">
        <v>39.0</v>
      </c>
      <c r="AE161" s="7">
        <v>64.0</v>
      </c>
      <c r="AF161" s="10">
        <f t="shared" si="2"/>
        <v>0.06349206349</v>
      </c>
      <c r="AG161" s="10">
        <f t="shared" si="3"/>
        <v>0.02409638554</v>
      </c>
      <c r="AH161" s="7">
        <v>58741.0</v>
      </c>
      <c r="AI161" s="11">
        <f t="shared" si="4"/>
        <v>19.19640523</v>
      </c>
      <c r="AJ161" s="7">
        <v>1309.0</v>
      </c>
      <c r="AK161" s="11">
        <f t="shared" si="5"/>
        <v>25.66666667</v>
      </c>
      <c r="AL161" s="11">
        <f t="shared" si="6"/>
        <v>44.87471352</v>
      </c>
      <c r="AM161" s="12">
        <v>28.0</v>
      </c>
      <c r="AN161" s="11">
        <f t="shared" si="7"/>
        <v>1.716007559</v>
      </c>
      <c r="AO161" s="10" t="s">
        <v>1019</v>
      </c>
      <c r="AP161" s="10" t="s">
        <v>605</v>
      </c>
      <c r="AQ161" s="10" t="s">
        <v>1020</v>
      </c>
      <c r="AR161" s="7">
        <v>0.0</v>
      </c>
      <c r="AS161" s="7">
        <v>0.0</v>
      </c>
      <c r="AT161" s="13">
        <f t="shared" si="8"/>
        <v>0</v>
      </c>
      <c r="AU161" s="8"/>
      <c r="AV161" s="8"/>
      <c r="AW161" s="8"/>
      <c r="AX161" s="8">
        <v>0.0</v>
      </c>
      <c r="AY161" s="8"/>
      <c r="AZ161" s="8">
        <v>0.0</v>
      </c>
      <c r="BA161" s="7">
        <v>124.0</v>
      </c>
      <c r="BB161" s="7">
        <v>74.0</v>
      </c>
      <c r="BC161" s="7">
        <v>92.0</v>
      </c>
      <c r="BD161" s="7">
        <v>39.0</v>
      </c>
      <c r="BE161" s="7">
        <v>45.0</v>
      </c>
      <c r="BF161" s="7">
        <v>19.0</v>
      </c>
      <c r="BG161" s="14">
        <f t="shared" si="9"/>
        <v>7.599462045</v>
      </c>
      <c r="BH161" s="11">
        <f t="shared" si="10"/>
        <v>4.535162833</v>
      </c>
      <c r="BI161" s="11">
        <f t="shared" si="11"/>
        <v>5.63831055</v>
      </c>
      <c r="BJ161" s="11">
        <f t="shared" si="12"/>
        <v>2.390153385</v>
      </c>
      <c r="BK161" s="11">
        <f t="shared" si="13"/>
        <v>2.757869291</v>
      </c>
      <c r="BL161" s="11">
        <f t="shared" si="14"/>
        <v>1.1644337</v>
      </c>
      <c r="BM161" s="7">
        <v>20.0</v>
      </c>
      <c r="BN161" s="7">
        <v>10.0</v>
      </c>
      <c r="BO161" s="7">
        <v>0.0</v>
      </c>
      <c r="BP161" s="7">
        <v>0.0</v>
      </c>
      <c r="BQ161" s="7">
        <v>0.0</v>
      </c>
      <c r="BR161" s="7">
        <v>0.0</v>
      </c>
      <c r="BS161" s="9">
        <f t="shared" si="15"/>
        <v>186</v>
      </c>
      <c r="BT161" s="14">
        <v>-1.5434999999999999</v>
      </c>
      <c r="BW161" s="15" t="str">
        <f t="shared" si="16"/>
        <v> </v>
      </c>
      <c r="BY161" s="7">
        <v>0.0</v>
      </c>
      <c r="BZ161" s="7">
        <v>0.0</v>
      </c>
      <c r="CA161" s="7">
        <v>0.0</v>
      </c>
      <c r="CB161" s="7">
        <v>0.0</v>
      </c>
      <c r="CC161" s="7">
        <v>0.0</v>
      </c>
      <c r="CD161" s="7">
        <v>0.0</v>
      </c>
      <c r="CE161" s="7">
        <v>4.0</v>
      </c>
      <c r="CF161" s="7">
        <v>0.0</v>
      </c>
      <c r="CG161" s="7">
        <v>0.0</v>
      </c>
      <c r="CH161" s="7">
        <v>0.0</v>
      </c>
      <c r="CI161" s="7">
        <v>0.0</v>
      </c>
      <c r="CJ161" s="7">
        <v>0.0</v>
      </c>
      <c r="CK161" s="7">
        <v>0.0</v>
      </c>
      <c r="CL161" s="15">
        <f t="shared" si="17"/>
        <v>0</v>
      </c>
      <c r="CM161" s="7">
        <v>0.5</v>
      </c>
      <c r="CN161" s="7">
        <v>2.9</v>
      </c>
      <c r="CO161" s="7">
        <v>3.4</v>
      </c>
      <c r="CP161" s="16">
        <f t="shared" si="18"/>
        <v>0.06666666667</v>
      </c>
      <c r="CQ161" s="16">
        <f t="shared" si="19"/>
        <v>0.2083723464</v>
      </c>
      <c r="CR161" s="17">
        <v>3.0</v>
      </c>
      <c r="CS161" s="14">
        <v>14.9</v>
      </c>
      <c r="CT161" s="14">
        <v>18.6</v>
      </c>
      <c r="CU161" s="14">
        <v>11.7</v>
      </c>
      <c r="CV161" s="14">
        <v>1.1</v>
      </c>
      <c r="CW161" s="14">
        <v>3.5</v>
      </c>
      <c r="CX161" s="14">
        <v>0.0</v>
      </c>
      <c r="CY161" s="14">
        <v>4.5</v>
      </c>
      <c r="CZ161" s="18">
        <f t="shared" si="20"/>
        <v>0.08823529412</v>
      </c>
      <c r="DA161" s="18">
        <f t="shared" si="21"/>
        <v>0.2757869291</v>
      </c>
      <c r="DB161" s="14">
        <v>53.746</v>
      </c>
      <c r="DC161" s="7">
        <v>1.0</v>
      </c>
      <c r="DD161" s="7">
        <v>1.0</v>
      </c>
      <c r="DE161" s="7">
        <v>5.0</v>
      </c>
      <c r="DF161" s="7">
        <v>32.0</v>
      </c>
      <c r="DG161" s="7">
        <v>1.0</v>
      </c>
      <c r="DH161" s="7">
        <v>0.0</v>
      </c>
      <c r="DI161" s="7">
        <v>31.0</v>
      </c>
      <c r="DJ161" s="7">
        <v>10.0</v>
      </c>
      <c r="DK161" s="7">
        <v>0.0</v>
      </c>
      <c r="DL161" s="7">
        <v>0.0</v>
      </c>
      <c r="DM161" s="7">
        <v>21.0</v>
      </c>
      <c r="DN161" s="9">
        <v>0.0</v>
      </c>
      <c r="DO161" s="9">
        <v>1.0</v>
      </c>
      <c r="DP161" s="9">
        <v>0.0</v>
      </c>
      <c r="DQ161" s="8">
        <v>186.0</v>
      </c>
      <c r="DR161" s="8">
        <v>20.0</v>
      </c>
      <c r="DS161" s="8" t="s">
        <v>1021</v>
      </c>
      <c r="DT161" s="19">
        <v>0.585</v>
      </c>
      <c r="DU161" s="8">
        <v>0.585</v>
      </c>
      <c r="DV161" s="8">
        <v>0.585</v>
      </c>
      <c r="DW161" s="8">
        <v>143.0</v>
      </c>
      <c r="DX161" s="8">
        <v>0.0</v>
      </c>
      <c r="DY161" s="14">
        <f t="shared" si="22"/>
        <v>4.425531915</v>
      </c>
    </row>
    <row r="162" ht="12.75" customHeight="1">
      <c r="A162" s="7">
        <v>44.0</v>
      </c>
      <c r="B162" s="7" t="s">
        <v>823</v>
      </c>
      <c r="C162" s="7" t="s">
        <v>1022</v>
      </c>
      <c r="D162" s="7" t="s">
        <v>162</v>
      </c>
      <c r="E162" s="7" t="s">
        <v>163</v>
      </c>
      <c r="F162" s="7" t="s">
        <v>163</v>
      </c>
      <c r="G162" s="7">
        <v>73.0</v>
      </c>
      <c r="H162" s="7">
        <v>197.0</v>
      </c>
      <c r="I162" s="7" t="s">
        <v>133</v>
      </c>
      <c r="J162" s="7">
        <v>2009.0</v>
      </c>
      <c r="K162" s="7">
        <v>1.0</v>
      </c>
      <c r="L162" s="7">
        <v>12.0</v>
      </c>
      <c r="M162" s="8"/>
      <c r="N162" s="8">
        <f t="shared" si="1"/>
        <v>24</v>
      </c>
      <c r="O162" s="7" t="s">
        <v>1023</v>
      </c>
      <c r="P162" s="7" t="s">
        <v>1024</v>
      </c>
      <c r="Q162" s="8" t="s">
        <v>305</v>
      </c>
      <c r="R162" s="7" t="s">
        <v>305</v>
      </c>
      <c r="S162" s="9" t="s">
        <v>174</v>
      </c>
      <c r="T162" s="9">
        <v>72.0</v>
      </c>
      <c r="U162" s="9" t="s">
        <v>138</v>
      </c>
      <c r="V162" s="9" t="s">
        <v>138</v>
      </c>
      <c r="W162" s="7">
        <v>72.0</v>
      </c>
      <c r="X162" s="7">
        <v>2.0</v>
      </c>
      <c r="Y162" s="7">
        <v>14.0</v>
      </c>
      <c r="Z162" s="7">
        <v>7.0</v>
      </c>
      <c r="AA162" s="7">
        <v>16.0</v>
      </c>
      <c r="AB162" s="7">
        <v>3.0</v>
      </c>
      <c r="AC162" s="7">
        <v>102.0</v>
      </c>
      <c r="AD162" s="7">
        <v>43.0</v>
      </c>
      <c r="AE162" s="7">
        <v>68.0</v>
      </c>
      <c r="AF162" s="10">
        <f t="shared" si="2"/>
        <v>0.01960784314</v>
      </c>
      <c r="AG162" s="10">
        <f t="shared" si="3"/>
        <v>0.009389671362</v>
      </c>
      <c r="AH162" s="7">
        <v>89134.0</v>
      </c>
      <c r="AI162" s="11">
        <f t="shared" si="4"/>
        <v>20.63287037</v>
      </c>
      <c r="AJ162" s="7">
        <v>1715.0</v>
      </c>
      <c r="AK162" s="11">
        <f t="shared" si="5"/>
        <v>23.81944444</v>
      </c>
      <c r="AL162" s="11">
        <f t="shared" si="6"/>
        <v>51.97317784</v>
      </c>
      <c r="AM162" s="12">
        <v>91.0</v>
      </c>
      <c r="AN162" s="11">
        <f t="shared" si="7"/>
        <v>3.675365181</v>
      </c>
      <c r="AO162" s="10" t="s">
        <v>1025</v>
      </c>
      <c r="AP162" s="10" t="s">
        <v>1026</v>
      </c>
      <c r="AQ162" s="10" t="s">
        <v>986</v>
      </c>
      <c r="AR162" s="7">
        <v>0.0</v>
      </c>
      <c r="AS162" s="7">
        <v>1.0</v>
      </c>
      <c r="AT162" s="13">
        <f t="shared" si="8"/>
        <v>0</v>
      </c>
      <c r="AU162" s="8"/>
      <c r="AV162" s="8"/>
      <c r="AW162" s="8">
        <v>1.0</v>
      </c>
      <c r="AX162" s="8">
        <v>0.0</v>
      </c>
      <c r="AY162" s="8"/>
      <c r="AZ162" s="8">
        <v>0.0</v>
      </c>
      <c r="BA162" s="7">
        <v>118.0</v>
      </c>
      <c r="BB162" s="7">
        <v>128.0</v>
      </c>
      <c r="BC162" s="7">
        <v>198.0</v>
      </c>
      <c r="BD162" s="7">
        <v>43.0</v>
      </c>
      <c r="BE162" s="7">
        <v>57.0</v>
      </c>
      <c r="BF162" s="7">
        <v>19.0</v>
      </c>
      <c r="BG162" s="14">
        <f t="shared" si="9"/>
        <v>4.765858146</v>
      </c>
      <c r="BH162" s="11">
        <f t="shared" si="10"/>
        <v>5.16974443</v>
      </c>
      <c r="BI162" s="11">
        <f t="shared" si="11"/>
        <v>7.996948415</v>
      </c>
      <c r="BJ162" s="11">
        <f t="shared" si="12"/>
        <v>1.736711019</v>
      </c>
      <c r="BK162" s="11">
        <f t="shared" si="13"/>
        <v>2.302151816</v>
      </c>
      <c r="BL162" s="11">
        <f t="shared" si="14"/>
        <v>0.7673839388</v>
      </c>
      <c r="BM162" s="7">
        <v>20.0</v>
      </c>
      <c r="BN162" s="7">
        <v>10.0</v>
      </c>
      <c r="BO162" s="7">
        <v>0.0</v>
      </c>
      <c r="BP162" s="7">
        <v>0.0</v>
      </c>
      <c r="BQ162" s="7">
        <v>0.0</v>
      </c>
      <c r="BR162" s="7">
        <v>0.0</v>
      </c>
      <c r="BS162" s="9">
        <f t="shared" si="15"/>
        <v>346</v>
      </c>
      <c r="BT162" s="14">
        <v>2.4622</v>
      </c>
      <c r="BW162" s="15" t="str">
        <f t="shared" si="16"/>
        <v> </v>
      </c>
      <c r="BY162" s="7">
        <v>1.0</v>
      </c>
      <c r="BZ162" s="7">
        <v>0.0</v>
      </c>
      <c r="CA162" s="7">
        <v>0.0</v>
      </c>
      <c r="CB162" s="7">
        <v>0.0</v>
      </c>
      <c r="CC162" s="7">
        <v>0.0</v>
      </c>
      <c r="CD162" s="7">
        <v>0.0</v>
      </c>
      <c r="CE162" s="7">
        <v>0.0</v>
      </c>
      <c r="CF162" s="7">
        <v>0.0</v>
      </c>
      <c r="CG162" s="7">
        <v>0.0</v>
      </c>
      <c r="CH162" s="7">
        <v>0.0</v>
      </c>
      <c r="CI162" s="7">
        <v>2.0</v>
      </c>
      <c r="CJ162" s="7">
        <v>0.0</v>
      </c>
      <c r="CK162" s="7">
        <v>0.0</v>
      </c>
      <c r="CL162" s="15">
        <f t="shared" si="17"/>
        <v>0</v>
      </c>
      <c r="CM162" s="7">
        <v>0.2</v>
      </c>
      <c r="CN162" s="7">
        <v>3.4</v>
      </c>
      <c r="CO162" s="7">
        <v>3.6</v>
      </c>
      <c r="CP162" s="16">
        <f t="shared" si="18"/>
        <v>0.05</v>
      </c>
      <c r="CQ162" s="16">
        <f t="shared" si="19"/>
        <v>0.1453990621</v>
      </c>
      <c r="CR162" s="17">
        <v>7.0</v>
      </c>
      <c r="CS162" s="14">
        <v>24.6</v>
      </c>
      <c r="CT162" s="14">
        <v>32.1</v>
      </c>
      <c r="CU162" s="14">
        <v>-1.3</v>
      </c>
      <c r="CV162" s="14">
        <v>0.30000000000000004</v>
      </c>
      <c r="CW162" s="14">
        <v>3.9</v>
      </c>
      <c r="CX162" s="14">
        <v>0.0</v>
      </c>
      <c r="CY162" s="14">
        <v>4.2</v>
      </c>
      <c r="CZ162" s="18">
        <f t="shared" si="20"/>
        <v>0.05833333333</v>
      </c>
      <c r="DA162" s="18">
        <f t="shared" si="21"/>
        <v>0.1696322391</v>
      </c>
      <c r="DB162" s="14">
        <v>58.4314</v>
      </c>
      <c r="DC162" s="7">
        <v>0.0</v>
      </c>
      <c r="DD162" s="7">
        <v>2.0</v>
      </c>
      <c r="DE162" s="7">
        <v>2.0</v>
      </c>
      <c r="DF162" s="7">
        <v>39.0</v>
      </c>
      <c r="DG162" s="7">
        <v>3.0</v>
      </c>
      <c r="DH162" s="7">
        <v>0.0</v>
      </c>
      <c r="DI162" s="7">
        <v>47.0</v>
      </c>
      <c r="DJ162" s="7">
        <v>14.0</v>
      </c>
      <c r="DK162" s="7">
        <v>0.0</v>
      </c>
      <c r="DL162" s="7">
        <v>0.0</v>
      </c>
      <c r="DM162" s="7">
        <v>38.0</v>
      </c>
      <c r="DN162" s="9">
        <v>1.0</v>
      </c>
      <c r="DO162" s="9">
        <v>0.0</v>
      </c>
      <c r="DP162" s="9">
        <v>2.0</v>
      </c>
      <c r="DQ162" s="8">
        <v>186.0</v>
      </c>
      <c r="DR162" s="8">
        <v>10.0</v>
      </c>
      <c r="DS162" s="8" t="s">
        <v>1027</v>
      </c>
      <c r="DT162" s="19">
        <v>2.0</v>
      </c>
      <c r="DU162" s="8">
        <v>1.967</v>
      </c>
      <c r="DV162" s="8">
        <v>1.967</v>
      </c>
      <c r="DW162" s="8">
        <v>240.0</v>
      </c>
      <c r="DX162" s="8">
        <v>0.0</v>
      </c>
      <c r="DY162" s="14">
        <f t="shared" si="22"/>
        <v>1.185106383</v>
      </c>
    </row>
    <row r="163" ht="12.75" customHeight="1">
      <c r="A163" s="7">
        <v>25.0</v>
      </c>
      <c r="B163" s="7" t="s">
        <v>1028</v>
      </c>
      <c r="C163" s="7" t="s">
        <v>1029</v>
      </c>
      <c r="E163" s="7" t="s">
        <v>189</v>
      </c>
      <c r="F163" s="7" t="s">
        <v>189</v>
      </c>
      <c r="G163" s="7">
        <v>75.0</v>
      </c>
      <c r="H163" s="7">
        <v>214.0</v>
      </c>
      <c r="I163" s="7" t="s">
        <v>133</v>
      </c>
      <c r="J163" s="7">
        <v>2013.0</v>
      </c>
      <c r="K163" s="7">
        <v>2.0</v>
      </c>
      <c r="L163" s="7">
        <v>34.0</v>
      </c>
      <c r="M163" s="8"/>
      <c r="N163" s="8">
        <f t="shared" si="1"/>
        <v>20</v>
      </c>
      <c r="O163" s="7" t="s">
        <v>1030</v>
      </c>
      <c r="P163" s="7" t="s">
        <v>1031</v>
      </c>
      <c r="Q163" s="8" t="s">
        <v>206</v>
      </c>
      <c r="R163" s="7" t="s">
        <v>206</v>
      </c>
      <c r="S163" s="9" t="s">
        <v>167</v>
      </c>
      <c r="T163" s="9">
        <v>22.0</v>
      </c>
      <c r="U163" s="9" t="s">
        <v>138</v>
      </c>
      <c r="V163" s="9" t="s">
        <v>138</v>
      </c>
      <c r="W163" s="7">
        <v>22.0</v>
      </c>
      <c r="X163" s="7">
        <v>0.0</v>
      </c>
      <c r="Y163" s="7">
        <v>1.0</v>
      </c>
      <c r="Z163" s="7">
        <v>1.0</v>
      </c>
      <c r="AA163" s="7">
        <v>1.0</v>
      </c>
      <c r="AB163" s="7">
        <v>-6.0</v>
      </c>
      <c r="AC163" s="7">
        <v>20.0</v>
      </c>
      <c r="AD163" s="7">
        <v>12.0</v>
      </c>
      <c r="AE163" s="7">
        <v>13.0</v>
      </c>
      <c r="AF163" s="10">
        <f t="shared" si="2"/>
        <v>0</v>
      </c>
      <c r="AG163" s="10">
        <f t="shared" si="3"/>
        <v>0</v>
      </c>
      <c r="AH163" s="7">
        <v>16414.0</v>
      </c>
      <c r="AI163" s="11">
        <f t="shared" si="4"/>
        <v>12.43484848</v>
      </c>
      <c r="AJ163" s="7">
        <v>418.0</v>
      </c>
      <c r="AK163" s="11">
        <f t="shared" si="5"/>
        <v>19</v>
      </c>
      <c r="AL163" s="11">
        <f t="shared" si="6"/>
        <v>39.26794258</v>
      </c>
      <c r="AM163" s="12">
        <v>14.0</v>
      </c>
      <c r="AN163" s="11">
        <f t="shared" si="7"/>
        <v>3.070549531</v>
      </c>
      <c r="AO163" s="10" t="s">
        <v>151</v>
      </c>
      <c r="AP163" s="10" t="s">
        <v>686</v>
      </c>
      <c r="AQ163" s="10" t="s">
        <v>686</v>
      </c>
      <c r="AR163" s="7">
        <v>67.0</v>
      </c>
      <c r="AS163" s="7">
        <v>63.0</v>
      </c>
      <c r="AT163" s="13">
        <f t="shared" si="8"/>
        <v>0.5153846154</v>
      </c>
      <c r="AU163" s="9">
        <v>2.0</v>
      </c>
      <c r="AV163" s="9">
        <v>0.0</v>
      </c>
      <c r="AW163" s="9">
        <v>68.0</v>
      </c>
      <c r="AX163" s="9">
        <v>39.0</v>
      </c>
      <c r="AY163" s="9">
        <v>62.0</v>
      </c>
      <c r="AZ163" s="9">
        <v>28.0</v>
      </c>
      <c r="BA163" s="7">
        <v>32.0</v>
      </c>
      <c r="BB163" s="7">
        <v>39.0</v>
      </c>
      <c r="BC163" s="7">
        <v>19.0</v>
      </c>
      <c r="BD163" s="7">
        <v>12.0</v>
      </c>
      <c r="BE163" s="7">
        <v>3.0</v>
      </c>
      <c r="BF163" s="7">
        <v>6.0</v>
      </c>
      <c r="BG163" s="14">
        <f t="shared" si="9"/>
        <v>7.018398928</v>
      </c>
      <c r="BH163" s="11">
        <f t="shared" si="10"/>
        <v>8.553673693</v>
      </c>
      <c r="BI163" s="11">
        <f t="shared" si="11"/>
        <v>4.167174363</v>
      </c>
      <c r="BJ163" s="11">
        <f t="shared" si="12"/>
        <v>2.631899598</v>
      </c>
      <c r="BK163" s="11">
        <f t="shared" si="13"/>
        <v>0.6579748995</v>
      </c>
      <c r="BL163" s="11">
        <f t="shared" si="14"/>
        <v>1.315949799</v>
      </c>
      <c r="BM163" s="7">
        <v>6.0</v>
      </c>
      <c r="BN163" s="7">
        <v>3.0</v>
      </c>
      <c r="BO163" s="7">
        <v>0.0</v>
      </c>
      <c r="BP163" s="7">
        <v>0.0</v>
      </c>
      <c r="BQ163" s="7">
        <v>0.0</v>
      </c>
      <c r="BR163" s="7">
        <v>0.0</v>
      </c>
      <c r="BS163" s="9">
        <f t="shared" si="15"/>
        <v>64</v>
      </c>
      <c r="BT163" s="14">
        <v>-1.6692</v>
      </c>
      <c r="BW163" s="15" t="str">
        <f t="shared" si="16"/>
        <v> </v>
      </c>
      <c r="BY163" s="7">
        <v>0.0</v>
      </c>
      <c r="BZ163" s="7">
        <v>0.0</v>
      </c>
      <c r="CA163" s="7">
        <v>0.0</v>
      </c>
      <c r="CB163" s="7">
        <v>0.0</v>
      </c>
      <c r="CC163" s="7">
        <v>0.0</v>
      </c>
      <c r="CD163" s="7">
        <v>0.0</v>
      </c>
      <c r="CE163" s="7">
        <v>0.0</v>
      </c>
      <c r="CF163" s="7">
        <v>0.0</v>
      </c>
      <c r="CG163" s="7">
        <v>0.0</v>
      </c>
      <c r="CH163" s="7">
        <v>0.0</v>
      </c>
      <c r="CI163" s="7">
        <v>0.0</v>
      </c>
      <c r="CJ163" s="7">
        <v>0.0</v>
      </c>
      <c r="CK163" s="7">
        <v>0.0</v>
      </c>
      <c r="CL163" s="15">
        <f t="shared" si="17"/>
        <v>0</v>
      </c>
      <c r="CM163" s="7">
        <v>-0.7</v>
      </c>
      <c r="CN163" s="7">
        <v>0.1</v>
      </c>
      <c r="CO163" s="7">
        <v>-0.6000000000000001</v>
      </c>
      <c r="CP163" s="16">
        <f t="shared" si="18"/>
        <v>-0.02727272727</v>
      </c>
      <c r="CQ163" s="16">
        <f t="shared" si="19"/>
        <v>-0.1315949799</v>
      </c>
      <c r="CR163" s="17">
        <v>3.0</v>
      </c>
      <c r="CS163" s="14">
        <v>4.7</v>
      </c>
      <c r="CT163" s="14">
        <v>6.5</v>
      </c>
      <c r="CU163" s="14">
        <v>-6.3</v>
      </c>
      <c r="CV163" s="14">
        <v>-1.8</v>
      </c>
      <c r="CW163" s="14">
        <v>0.5</v>
      </c>
      <c r="CX163" s="14">
        <v>0.0</v>
      </c>
      <c r="CY163" s="14">
        <v>-1.4</v>
      </c>
      <c r="CZ163" s="18">
        <f t="shared" si="20"/>
        <v>-0.06363636364</v>
      </c>
      <c r="DA163" s="18">
        <f t="shared" si="21"/>
        <v>-0.3070549531</v>
      </c>
      <c r="DB163" s="14">
        <v>32.85</v>
      </c>
      <c r="DC163" s="7">
        <v>0.0</v>
      </c>
      <c r="DD163" s="7">
        <v>1.0</v>
      </c>
      <c r="DE163" s="7">
        <v>1.0</v>
      </c>
      <c r="DF163" s="7">
        <v>10.0</v>
      </c>
      <c r="DG163" s="7">
        <v>4.0</v>
      </c>
      <c r="DH163" s="7">
        <v>0.0</v>
      </c>
      <c r="DI163" s="7">
        <v>0.0</v>
      </c>
      <c r="DJ163" s="7">
        <v>0.0</v>
      </c>
      <c r="DK163" s="7">
        <v>1.0</v>
      </c>
      <c r="DL163" s="7">
        <v>0.0</v>
      </c>
      <c r="DM163" s="7">
        <v>15.0</v>
      </c>
      <c r="DN163" s="9">
        <v>0.0</v>
      </c>
      <c r="DO163" s="9">
        <v>0.0</v>
      </c>
      <c r="DP163" s="9">
        <v>0.0</v>
      </c>
      <c r="DQ163" s="8">
        <v>66.0</v>
      </c>
      <c r="DR163" s="8">
        <v>3.0</v>
      </c>
      <c r="DS163" s="8" t="s">
        <v>767</v>
      </c>
      <c r="DT163" s="19">
        <v>0.925</v>
      </c>
      <c r="DU163" s="8">
        <v>0.925</v>
      </c>
      <c r="DV163" s="8">
        <v>0.328</v>
      </c>
      <c r="DW163" s="8">
        <v>34.0</v>
      </c>
      <c r="DX163" s="8">
        <v>0.0</v>
      </c>
      <c r="DY163" s="14">
        <f t="shared" si="22"/>
        <v>-1.682635553</v>
      </c>
    </row>
    <row r="164" ht="12.75" customHeight="1">
      <c r="A164" s="7">
        <v>77.0</v>
      </c>
      <c r="B164" s="7" t="s">
        <v>1032</v>
      </c>
      <c r="C164" s="7" t="s">
        <v>1033</v>
      </c>
      <c r="D164" s="7" t="s">
        <v>410</v>
      </c>
      <c r="E164" s="7" t="s">
        <v>132</v>
      </c>
      <c r="F164" s="7" t="s">
        <v>132</v>
      </c>
      <c r="G164" s="7">
        <v>69.0</v>
      </c>
      <c r="H164" s="7">
        <v>185.0</v>
      </c>
      <c r="I164" s="7" t="s">
        <v>133</v>
      </c>
      <c r="J164" s="7">
        <v>2014.0</v>
      </c>
      <c r="K164" s="7">
        <v>4.0</v>
      </c>
      <c r="L164" s="7">
        <v>99.0</v>
      </c>
      <c r="M164" s="8" t="s">
        <v>146</v>
      </c>
      <c r="N164" s="8">
        <f t="shared" si="1"/>
        <v>20</v>
      </c>
      <c r="O164" s="7" t="s">
        <v>1034</v>
      </c>
      <c r="P164" s="7" t="s">
        <v>1035</v>
      </c>
      <c r="Q164" s="8" t="s">
        <v>246</v>
      </c>
      <c r="R164" s="7" t="s">
        <v>246</v>
      </c>
      <c r="S164" s="9" t="s">
        <v>150</v>
      </c>
      <c r="T164" s="9">
        <v>2.0</v>
      </c>
      <c r="U164" s="9" t="s">
        <v>138</v>
      </c>
      <c r="V164" s="9" t="s">
        <v>138</v>
      </c>
      <c r="W164" s="7">
        <v>2.0</v>
      </c>
      <c r="X164" s="7">
        <v>0.0</v>
      </c>
      <c r="Y164" s="7">
        <v>0.0</v>
      </c>
      <c r="Z164" s="7">
        <v>0.0</v>
      </c>
      <c r="AA164" s="7">
        <v>0.0</v>
      </c>
      <c r="AB164" s="7">
        <v>1.0</v>
      </c>
      <c r="AC164" s="7">
        <v>2.0</v>
      </c>
      <c r="AD164" s="7">
        <v>0.0</v>
      </c>
      <c r="AE164" s="7">
        <v>0.0</v>
      </c>
      <c r="AF164" s="10">
        <f t="shared" si="2"/>
        <v>0</v>
      </c>
      <c r="AG164" s="10">
        <f t="shared" si="3"/>
        <v>0</v>
      </c>
      <c r="AH164" s="7">
        <v>1130.0</v>
      </c>
      <c r="AI164" s="11">
        <f t="shared" si="4"/>
        <v>9.416666667</v>
      </c>
      <c r="AJ164" s="7">
        <v>25.0</v>
      </c>
      <c r="AK164" s="11">
        <f t="shared" si="5"/>
        <v>12.5</v>
      </c>
      <c r="AL164" s="11">
        <f t="shared" si="6"/>
        <v>45.2</v>
      </c>
      <c r="AM164" s="12">
        <v>0.0</v>
      </c>
      <c r="AN164" s="11">
        <f t="shared" si="7"/>
        <v>0</v>
      </c>
      <c r="AO164" s="10" t="s">
        <v>151</v>
      </c>
      <c r="AP164" s="10" t="s">
        <v>151</v>
      </c>
      <c r="AQ164" s="10" t="s">
        <v>151</v>
      </c>
      <c r="AR164" s="7">
        <v>1.0</v>
      </c>
      <c r="AS164" s="7">
        <v>0.0</v>
      </c>
      <c r="AT164" s="13">
        <f t="shared" si="8"/>
        <v>1</v>
      </c>
      <c r="AU164" s="8"/>
      <c r="AV164" s="8"/>
      <c r="AW164" s="8"/>
      <c r="AX164" s="8">
        <v>0.0</v>
      </c>
      <c r="AY164" s="8">
        <v>1.0</v>
      </c>
      <c r="AZ164" s="8">
        <v>1.0</v>
      </c>
      <c r="BA164" s="7">
        <v>2.0</v>
      </c>
      <c r="BB164" s="7">
        <v>3.0</v>
      </c>
      <c r="BC164" s="7">
        <v>0.0</v>
      </c>
      <c r="BD164" s="7">
        <v>0.0</v>
      </c>
      <c r="BE164" s="7">
        <v>0.0</v>
      </c>
      <c r="BF164" s="7">
        <v>0.0</v>
      </c>
      <c r="BG164" s="14">
        <f t="shared" si="9"/>
        <v>6.371681416</v>
      </c>
      <c r="BH164" s="11">
        <f t="shared" si="10"/>
        <v>9.557522124</v>
      </c>
      <c r="BI164" s="11">
        <f t="shared" si="11"/>
        <v>0</v>
      </c>
      <c r="BJ164" s="11">
        <f t="shared" si="12"/>
        <v>0</v>
      </c>
      <c r="BK164" s="11">
        <f t="shared" si="13"/>
        <v>0</v>
      </c>
      <c r="BL164" s="11">
        <f t="shared" si="14"/>
        <v>0</v>
      </c>
      <c r="BM164" s="7">
        <v>0.0</v>
      </c>
      <c r="BN164" s="7">
        <v>0.0</v>
      </c>
      <c r="BO164" s="7">
        <v>0.0</v>
      </c>
      <c r="BP164" s="7">
        <v>0.0</v>
      </c>
      <c r="BQ164" s="7">
        <v>0.0</v>
      </c>
      <c r="BR164" s="7">
        <v>0.0</v>
      </c>
      <c r="BS164" s="9">
        <f t="shared" si="15"/>
        <v>3</v>
      </c>
      <c r="BT164" s="14">
        <v>-0.0217</v>
      </c>
      <c r="BW164" s="15" t="str">
        <f t="shared" si="16"/>
        <v> </v>
      </c>
      <c r="BY164" s="7">
        <v>0.0</v>
      </c>
      <c r="BZ164" s="7">
        <v>0.0</v>
      </c>
      <c r="CA164" s="7">
        <v>0.0</v>
      </c>
      <c r="CB164" s="7">
        <v>0.0</v>
      </c>
      <c r="CC164" s="7">
        <v>0.0</v>
      </c>
      <c r="CD164" s="7">
        <v>0.0</v>
      </c>
      <c r="CE164" s="7">
        <v>0.0</v>
      </c>
      <c r="CF164" s="7">
        <v>0.0</v>
      </c>
      <c r="CG164" s="7">
        <v>0.0</v>
      </c>
      <c r="CH164" s="7">
        <v>0.0</v>
      </c>
      <c r="CI164" s="7">
        <v>0.0</v>
      </c>
      <c r="CJ164" s="7">
        <v>0.0</v>
      </c>
      <c r="CK164" s="7">
        <v>0.0</v>
      </c>
      <c r="CL164" s="15">
        <f t="shared" si="17"/>
        <v>0</v>
      </c>
      <c r="CM164" s="7">
        <v>-0.1</v>
      </c>
      <c r="CN164" s="7">
        <v>0.1</v>
      </c>
      <c r="CO164" s="7">
        <v>0.0</v>
      </c>
      <c r="CP164" s="16">
        <f t="shared" si="18"/>
        <v>0</v>
      </c>
      <c r="CQ164" s="16">
        <f t="shared" si="19"/>
        <v>0</v>
      </c>
      <c r="CR164" s="17">
        <v>2.0</v>
      </c>
      <c r="CS164" s="14">
        <v>0.30000000000000004</v>
      </c>
      <c r="CT164" s="14">
        <v>0.30000000000000004</v>
      </c>
      <c r="CU164" s="14">
        <v>1.0</v>
      </c>
      <c r="CV164" s="14">
        <v>-0.1</v>
      </c>
      <c r="CW164" s="14">
        <v>0.1</v>
      </c>
      <c r="CX164" s="14">
        <v>0.0</v>
      </c>
      <c r="CY164" s="14">
        <v>0.0</v>
      </c>
      <c r="CZ164" s="18">
        <f t="shared" si="20"/>
        <v>0</v>
      </c>
      <c r="DA164" s="18">
        <f t="shared" si="21"/>
        <v>0</v>
      </c>
      <c r="DB164" s="14">
        <v>36.0</v>
      </c>
      <c r="DC164" s="7">
        <v>0.0</v>
      </c>
      <c r="DD164" s="7">
        <v>0.0</v>
      </c>
      <c r="DE164" s="7">
        <v>0.0</v>
      </c>
      <c r="DF164" s="7">
        <v>0.0</v>
      </c>
      <c r="DG164" s="7">
        <v>0.0</v>
      </c>
      <c r="DH164" s="7">
        <v>0.0</v>
      </c>
      <c r="DI164" s="7">
        <v>0.0</v>
      </c>
      <c r="DJ164" s="7">
        <v>0.0</v>
      </c>
      <c r="DK164" s="7">
        <v>0.0</v>
      </c>
      <c r="DL164" s="7">
        <v>0.0</v>
      </c>
      <c r="DM164" s="7">
        <v>2.0</v>
      </c>
      <c r="DN164" s="9">
        <v>0.0</v>
      </c>
      <c r="DO164" s="9">
        <v>0.0</v>
      </c>
      <c r="DP164" s="9">
        <v>0.0</v>
      </c>
      <c r="DQ164" s="8">
        <v>5.0</v>
      </c>
      <c r="DR164" s="8">
        <v>0.0</v>
      </c>
      <c r="DS164" s="8"/>
      <c r="DT164" s="19">
        <v>0.685</v>
      </c>
      <c r="DU164" s="8">
        <v>0.721</v>
      </c>
      <c r="DV164" s="8">
        <v>0.024</v>
      </c>
      <c r="DW164" s="8">
        <v>0.0</v>
      </c>
      <c r="DX164" s="8">
        <v>0.19</v>
      </c>
      <c r="DY164" s="14">
        <f t="shared" si="22"/>
        <v>-0.01960649737</v>
      </c>
    </row>
    <row r="165" ht="12.75" customHeight="1">
      <c r="A165" s="7">
        <v>65.0</v>
      </c>
      <c r="B165" s="7" t="s">
        <v>1036</v>
      </c>
      <c r="C165" s="7" t="s">
        <v>1037</v>
      </c>
      <c r="D165" s="7" t="s">
        <v>131</v>
      </c>
      <c r="E165" s="7" t="s">
        <v>132</v>
      </c>
      <c r="F165" s="7" t="s">
        <v>132</v>
      </c>
      <c r="G165" s="7">
        <v>75.0</v>
      </c>
      <c r="H165" s="7">
        <v>191.0</v>
      </c>
      <c r="I165" s="7" t="s">
        <v>133</v>
      </c>
      <c r="M165" s="8"/>
      <c r="N165" s="8">
        <f t="shared" si="1"/>
        <v>25</v>
      </c>
      <c r="O165" s="7" t="s">
        <v>1038</v>
      </c>
      <c r="P165" s="7" t="s">
        <v>1039</v>
      </c>
      <c r="Q165" s="8" t="s">
        <v>136</v>
      </c>
      <c r="R165" s="7" t="s">
        <v>136</v>
      </c>
      <c r="S165" s="9" t="s">
        <v>174</v>
      </c>
      <c r="T165" s="9">
        <v>77.0</v>
      </c>
      <c r="U165" s="9" t="s">
        <v>138</v>
      </c>
      <c r="V165" s="9" t="s">
        <v>138</v>
      </c>
      <c r="W165" s="7">
        <v>78.0</v>
      </c>
      <c r="X165" s="7">
        <v>8.0</v>
      </c>
      <c r="Y165" s="7">
        <v>12.0</v>
      </c>
      <c r="Z165" s="7">
        <v>7.0</v>
      </c>
      <c r="AA165" s="7">
        <v>20.0</v>
      </c>
      <c r="AB165" s="7">
        <v>2.0</v>
      </c>
      <c r="AC165" s="7">
        <v>72.0</v>
      </c>
      <c r="AD165" s="7">
        <v>30.0</v>
      </c>
      <c r="AE165" s="7">
        <v>43.0</v>
      </c>
      <c r="AF165" s="10">
        <f t="shared" si="2"/>
        <v>0.1111111111</v>
      </c>
      <c r="AG165" s="10">
        <f t="shared" si="3"/>
        <v>0.05517241379</v>
      </c>
      <c r="AH165" s="7">
        <v>102045.0</v>
      </c>
      <c r="AI165" s="11">
        <f t="shared" si="4"/>
        <v>21.80448718</v>
      </c>
      <c r="AJ165" s="7">
        <v>2417.0</v>
      </c>
      <c r="AK165" s="11">
        <f t="shared" si="5"/>
        <v>30.98717949</v>
      </c>
      <c r="AL165" s="11">
        <f t="shared" si="6"/>
        <v>42.21969384</v>
      </c>
      <c r="AM165" s="12">
        <v>77.0</v>
      </c>
      <c r="AN165" s="11">
        <f t="shared" si="7"/>
        <v>2.716448626</v>
      </c>
      <c r="AO165" s="10" t="s">
        <v>1040</v>
      </c>
      <c r="AP165" s="10" t="s">
        <v>497</v>
      </c>
      <c r="AQ165" s="10" t="s">
        <v>1041</v>
      </c>
      <c r="AR165" s="7">
        <v>0.0</v>
      </c>
      <c r="AS165" s="7">
        <v>0.0</v>
      </c>
      <c r="AT165" s="13">
        <f t="shared" si="8"/>
        <v>0</v>
      </c>
      <c r="AU165" s="8"/>
      <c r="AV165" s="8"/>
      <c r="AW165" s="8"/>
      <c r="AX165" s="8">
        <v>0.0</v>
      </c>
      <c r="AY165" s="8"/>
      <c r="AZ165" s="8">
        <v>0.0</v>
      </c>
      <c r="BA165" s="7">
        <v>75.0</v>
      </c>
      <c r="BB165" s="7">
        <v>88.0</v>
      </c>
      <c r="BC165" s="7">
        <v>107.0</v>
      </c>
      <c r="BD165" s="7">
        <v>30.0</v>
      </c>
      <c r="BE165" s="7">
        <v>38.0</v>
      </c>
      <c r="BF165" s="7">
        <v>17.0</v>
      </c>
      <c r="BG165" s="14">
        <f t="shared" si="9"/>
        <v>2.645891518</v>
      </c>
      <c r="BH165" s="11">
        <f t="shared" si="10"/>
        <v>3.104512715</v>
      </c>
      <c r="BI165" s="11">
        <f t="shared" si="11"/>
        <v>3.774805233</v>
      </c>
      <c r="BJ165" s="11">
        <f t="shared" si="12"/>
        <v>1.058356607</v>
      </c>
      <c r="BK165" s="11">
        <f t="shared" si="13"/>
        <v>1.340585036</v>
      </c>
      <c r="BL165" s="11">
        <f t="shared" si="14"/>
        <v>0.5997354108</v>
      </c>
      <c r="BM165" s="7">
        <v>44.0</v>
      </c>
      <c r="BN165" s="7">
        <v>22.0</v>
      </c>
      <c r="BO165" s="7">
        <v>0.0</v>
      </c>
      <c r="BP165" s="7">
        <v>0.0</v>
      </c>
      <c r="BQ165" s="7">
        <v>0.0</v>
      </c>
      <c r="BR165" s="7">
        <v>0.0</v>
      </c>
      <c r="BS165" s="9">
        <f t="shared" si="15"/>
        <v>239</v>
      </c>
      <c r="BT165" s="14">
        <v>-3.0886</v>
      </c>
      <c r="BW165" s="15" t="str">
        <f t="shared" si="16"/>
        <v> </v>
      </c>
      <c r="BY165" s="7">
        <v>2.0</v>
      </c>
      <c r="BZ165" s="7">
        <v>1.0</v>
      </c>
      <c r="CA165" s="7">
        <v>3.0</v>
      </c>
      <c r="CB165" s="7">
        <v>0.0</v>
      </c>
      <c r="CC165" s="7">
        <v>0.0</v>
      </c>
      <c r="CD165" s="7">
        <v>0.0</v>
      </c>
      <c r="CE165" s="7">
        <v>3.0</v>
      </c>
      <c r="CF165" s="7">
        <v>1.0</v>
      </c>
      <c r="CG165" s="7">
        <v>0.0</v>
      </c>
      <c r="CH165" s="7">
        <v>0.0</v>
      </c>
      <c r="CI165" s="7">
        <v>4.0</v>
      </c>
      <c r="CJ165" s="7">
        <v>0.0</v>
      </c>
      <c r="CK165" s="7">
        <v>0.0</v>
      </c>
      <c r="CL165" s="15">
        <f t="shared" si="17"/>
        <v>0</v>
      </c>
      <c r="CM165" s="7">
        <v>1.0</v>
      </c>
      <c r="CN165" s="7">
        <v>4.2</v>
      </c>
      <c r="CO165" s="7">
        <v>5.2</v>
      </c>
      <c r="CP165" s="16">
        <f t="shared" si="18"/>
        <v>0.06666666667</v>
      </c>
      <c r="CQ165" s="16">
        <f t="shared" si="19"/>
        <v>0.1834484786</v>
      </c>
      <c r="CR165" s="17">
        <v>4.0</v>
      </c>
      <c r="CS165" s="14">
        <v>25.2</v>
      </c>
      <c r="CT165" s="14">
        <v>38.6</v>
      </c>
      <c r="CU165" s="14">
        <v>3.0</v>
      </c>
      <c r="CV165" s="14">
        <v>2.7</v>
      </c>
      <c r="CW165" s="14">
        <v>5.7</v>
      </c>
      <c r="CX165" s="14">
        <v>0.0</v>
      </c>
      <c r="CY165" s="14">
        <v>8.4</v>
      </c>
      <c r="CZ165" s="18">
        <f t="shared" si="20"/>
        <v>0.1076923077</v>
      </c>
      <c r="DA165" s="18">
        <f t="shared" si="21"/>
        <v>0.2963398501</v>
      </c>
      <c r="DB165" s="14">
        <v>52.0</v>
      </c>
      <c r="DC165" s="7">
        <v>1.0</v>
      </c>
      <c r="DD165" s="7">
        <v>0.0</v>
      </c>
      <c r="DE165" s="7">
        <v>1.0</v>
      </c>
      <c r="DF165" s="7">
        <v>28.0</v>
      </c>
      <c r="DG165" s="7">
        <v>0.0</v>
      </c>
      <c r="DH165" s="7">
        <v>0.0</v>
      </c>
      <c r="DI165" s="7">
        <v>26.0</v>
      </c>
      <c r="DJ165" s="7">
        <v>9.0</v>
      </c>
      <c r="DK165" s="7">
        <v>1.0</v>
      </c>
      <c r="DL165" s="7">
        <v>0.0</v>
      </c>
      <c r="DM165" s="7">
        <v>36.0</v>
      </c>
      <c r="DN165" s="9">
        <v>2.0</v>
      </c>
      <c r="DO165" s="9">
        <v>1.0</v>
      </c>
      <c r="DP165" s="9">
        <v>1.0</v>
      </c>
      <c r="DQ165" s="8">
        <v>186.0</v>
      </c>
      <c r="DR165" s="8">
        <v>4.0</v>
      </c>
      <c r="DS165" s="8" t="s">
        <v>1042</v>
      </c>
      <c r="DT165" s="19">
        <v>2.25</v>
      </c>
      <c r="DU165" s="8">
        <v>2.188</v>
      </c>
      <c r="DV165" s="8">
        <v>2.188</v>
      </c>
      <c r="DW165" s="8">
        <v>107.0</v>
      </c>
      <c r="DX165" s="8">
        <v>0.0</v>
      </c>
      <c r="DY165" s="14">
        <f t="shared" si="22"/>
        <v>4.914893617</v>
      </c>
    </row>
    <row r="166" ht="12.75" customHeight="1">
      <c r="A166" s="7">
        <v>15.0</v>
      </c>
      <c r="B166" s="7" t="s">
        <v>1043</v>
      </c>
      <c r="C166" s="7" t="s">
        <v>794</v>
      </c>
      <c r="D166" s="7" t="s">
        <v>162</v>
      </c>
      <c r="E166" s="7" t="s">
        <v>163</v>
      </c>
      <c r="F166" s="7" t="s">
        <v>163</v>
      </c>
      <c r="G166" s="7">
        <v>72.0</v>
      </c>
      <c r="H166" s="7">
        <v>195.0</v>
      </c>
      <c r="I166" s="7" t="s">
        <v>133</v>
      </c>
      <c r="J166" s="7">
        <v>2008.0</v>
      </c>
      <c r="K166" s="7">
        <v>1.0</v>
      </c>
      <c r="L166" s="7">
        <v>20.0</v>
      </c>
      <c r="M166" s="8"/>
      <c r="N166" s="8">
        <f t="shared" si="1"/>
        <v>25</v>
      </c>
      <c r="O166" s="7" t="s">
        <v>743</v>
      </c>
      <c r="P166" s="7" t="s">
        <v>1044</v>
      </c>
      <c r="Q166" s="8" t="s">
        <v>394</v>
      </c>
      <c r="R166" s="7" t="s">
        <v>394</v>
      </c>
      <c r="S166" s="9" t="s">
        <v>174</v>
      </c>
      <c r="T166" s="9">
        <v>52.0</v>
      </c>
      <c r="U166" s="9" t="s">
        <v>138</v>
      </c>
      <c r="V166" s="9" t="s">
        <v>138</v>
      </c>
      <c r="W166" s="7">
        <v>52.0</v>
      </c>
      <c r="X166" s="7">
        <v>4.0</v>
      </c>
      <c r="Y166" s="7">
        <v>9.0</v>
      </c>
      <c r="Z166" s="7">
        <v>4.0</v>
      </c>
      <c r="AA166" s="7">
        <v>13.0</v>
      </c>
      <c r="AB166" s="7">
        <v>-8.0</v>
      </c>
      <c r="AC166" s="7">
        <v>98.0</v>
      </c>
      <c r="AD166" s="7">
        <v>33.0</v>
      </c>
      <c r="AE166" s="7">
        <v>83.0</v>
      </c>
      <c r="AF166" s="10">
        <f t="shared" si="2"/>
        <v>0.04081632653</v>
      </c>
      <c r="AG166" s="10">
        <f t="shared" si="3"/>
        <v>0.01869158879</v>
      </c>
      <c r="AH166" s="7">
        <v>73048.0</v>
      </c>
      <c r="AI166" s="11">
        <f t="shared" si="4"/>
        <v>23.41282051</v>
      </c>
      <c r="AJ166" s="7">
        <v>1511.0</v>
      </c>
      <c r="AK166" s="11">
        <f t="shared" si="5"/>
        <v>29.05769231</v>
      </c>
      <c r="AL166" s="11">
        <f t="shared" si="6"/>
        <v>48.34414295</v>
      </c>
      <c r="AM166" s="12">
        <v>38.0</v>
      </c>
      <c r="AN166" s="11">
        <f t="shared" si="7"/>
        <v>1.872741211</v>
      </c>
      <c r="AO166" s="10" t="s">
        <v>569</v>
      </c>
      <c r="AP166" s="10" t="s">
        <v>1045</v>
      </c>
      <c r="AQ166" s="10" t="s">
        <v>216</v>
      </c>
      <c r="AR166" s="7">
        <v>0.0</v>
      </c>
      <c r="AS166" s="7">
        <v>0.0</v>
      </c>
      <c r="AT166" s="13">
        <f t="shared" si="8"/>
        <v>0</v>
      </c>
      <c r="AU166" s="8"/>
      <c r="AV166" s="8"/>
      <c r="AW166" s="8"/>
      <c r="AX166" s="8">
        <v>0.0</v>
      </c>
      <c r="AY166" s="8"/>
      <c r="AZ166" s="8">
        <v>0.0</v>
      </c>
      <c r="BA166" s="7">
        <v>74.0</v>
      </c>
      <c r="BB166" s="7">
        <v>140.0</v>
      </c>
      <c r="BC166" s="7">
        <v>104.0</v>
      </c>
      <c r="BD166" s="7">
        <v>33.0</v>
      </c>
      <c r="BE166" s="7">
        <v>31.0</v>
      </c>
      <c r="BF166" s="7">
        <v>14.0</v>
      </c>
      <c r="BG166" s="14">
        <f t="shared" si="9"/>
        <v>3.646917096</v>
      </c>
      <c r="BH166" s="11">
        <f t="shared" si="10"/>
        <v>6.899572884</v>
      </c>
      <c r="BI166" s="11">
        <f t="shared" si="11"/>
        <v>5.125396999</v>
      </c>
      <c r="BJ166" s="11">
        <f t="shared" si="12"/>
        <v>1.626327894</v>
      </c>
      <c r="BK166" s="11">
        <f t="shared" si="13"/>
        <v>1.527762567</v>
      </c>
      <c r="BL166" s="11">
        <f t="shared" si="14"/>
        <v>0.6899572884</v>
      </c>
      <c r="BM166" s="7">
        <v>16.0</v>
      </c>
      <c r="BN166" s="7">
        <v>8.0</v>
      </c>
      <c r="BO166" s="7">
        <v>0.0</v>
      </c>
      <c r="BP166" s="7">
        <v>0.0</v>
      </c>
      <c r="BQ166" s="7">
        <v>0.0</v>
      </c>
      <c r="BR166" s="7">
        <v>0.0</v>
      </c>
      <c r="BS166" s="9">
        <f t="shared" si="15"/>
        <v>260</v>
      </c>
      <c r="BT166" s="14">
        <v>2.438</v>
      </c>
      <c r="BW166" s="15" t="str">
        <f t="shared" si="16"/>
        <v> </v>
      </c>
      <c r="BY166" s="7">
        <v>1.0</v>
      </c>
      <c r="BZ166" s="7">
        <v>1.0</v>
      </c>
      <c r="CA166" s="7">
        <v>1.0</v>
      </c>
      <c r="CB166" s="7">
        <v>0.0</v>
      </c>
      <c r="CC166" s="7">
        <v>0.0</v>
      </c>
      <c r="CD166" s="7">
        <v>0.0</v>
      </c>
      <c r="CE166" s="7">
        <v>2.0</v>
      </c>
      <c r="CF166" s="7">
        <v>0.0</v>
      </c>
      <c r="CG166" s="7">
        <v>1.0</v>
      </c>
      <c r="CH166" s="7">
        <v>0.0</v>
      </c>
      <c r="CI166" s="7">
        <v>1.0</v>
      </c>
      <c r="CJ166" s="7">
        <v>0.0</v>
      </c>
      <c r="CK166" s="7">
        <v>0.0</v>
      </c>
      <c r="CL166" s="15">
        <f t="shared" si="17"/>
        <v>0</v>
      </c>
      <c r="CM166" s="7">
        <v>0.4</v>
      </c>
      <c r="CN166" s="7">
        <v>2.0</v>
      </c>
      <c r="CO166" s="7">
        <v>2.3</v>
      </c>
      <c r="CP166" s="16">
        <f t="shared" si="18"/>
        <v>0.04423076923</v>
      </c>
      <c r="CQ166" s="16">
        <f t="shared" si="19"/>
        <v>0.1133501259</v>
      </c>
      <c r="CR166" s="17">
        <v>7.0</v>
      </c>
      <c r="CS166" s="14">
        <v>18.8</v>
      </c>
      <c r="CT166" s="14">
        <v>24.6</v>
      </c>
      <c r="CU166" s="14">
        <v>-9.2</v>
      </c>
      <c r="CV166" s="14">
        <v>0.8</v>
      </c>
      <c r="CW166" s="14">
        <v>1.6</v>
      </c>
      <c r="CX166" s="14">
        <v>0.0</v>
      </c>
      <c r="CY166" s="14">
        <v>2.4</v>
      </c>
      <c r="CZ166" s="18">
        <f t="shared" si="20"/>
        <v>0.04615384615</v>
      </c>
      <c r="DA166" s="18">
        <f t="shared" si="21"/>
        <v>0.1182783923</v>
      </c>
      <c r="DB166" s="14">
        <v>46.9592</v>
      </c>
      <c r="DC166" s="7">
        <v>0.0</v>
      </c>
      <c r="DD166" s="7">
        <v>0.0</v>
      </c>
      <c r="DE166" s="7">
        <v>3.0</v>
      </c>
      <c r="DF166" s="7">
        <v>30.0</v>
      </c>
      <c r="DG166" s="7">
        <v>3.0</v>
      </c>
      <c r="DH166" s="7">
        <v>0.0</v>
      </c>
      <c r="DI166" s="7">
        <v>40.0</v>
      </c>
      <c r="DJ166" s="7">
        <v>27.0</v>
      </c>
      <c r="DK166" s="7">
        <v>1.0</v>
      </c>
      <c r="DL166" s="7">
        <v>0.0</v>
      </c>
      <c r="DM166" s="7">
        <v>27.0</v>
      </c>
      <c r="DN166" s="9">
        <v>1.0</v>
      </c>
      <c r="DO166" s="9">
        <v>0.0</v>
      </c>
      <c r="DP166" s="9">
        <v>2.0</v>
      </c>
      <c r="DQ166" s="8">
        <v>186.0</v>
      </c>
      <c r="DR166" s="8">
        <v>30.0</v>
      </c>
      <c r="DS166" s="8" t="s">
        <v>1046</v>
      </c>
      <c r="DT166" s="19">
        <v>3.75</v>
      </c>
      <c r="DU166" s="8">
        <v>3.875</v>
      </c>
      <c r="DV166" s="8">
        <v>3.875</v>
      </c>
      <c r="DW166" s="8">
        <v>1418.0</v>
      </c>
      <c r="DX166" s="8">
        <v>0.0</v>
      </c>
      <c r="DY166" s="14">
        <f t="shared" si="22"/>
        <v>-4.674468085</v>
      </c>
    </row>
    <row r="167" ht="12.75" customHeight="1">
      <c r="A167" s="7">
        <v>74.0</v>
      </c>
      <c r="B167" s="7" t="s">
        <v>1047</v>
      </c>
      <c r="C167" s="7" t="s">
        <v>257</v>
      </c>
      <c r="D167" s="7" t="s">
        <v>162</v>
      </c>
      <c r="E167" s="7" t="s">
        <v>163</v>
      </c>
      <c r="F167" s="7" t="s">
        <v>163</v>
      </c>
      <c r="G167" s="7">
        <v>73.0</v>
      </c>
      <c r="H167" s="7">
        <v>195.0</v>
      </c>
      <c r="I167" s="7" t="s">
        <v>145</v>
      </c>
      <c r="J167" s="7">
        <v>2011.0</v>
      </c>
      <c r="K167" s="7">
        <v>6.0</v>
      </c>
      <c r="L167" s="7">
        <v>179.0</v>
      </c>
      <c r="M167" s="8" t="s">
        <v>146</v>
      </c>
      <c r="N167" s="8">
        <f t="shared" si="1"/>
        <v>22</v>
      </c>
      <c r="O167" s="7" t="s">
        <v>1048</v>
      </c>
      <c r="P167" s="7" t="s">
        <v>1049</v>
      </c>
      <c r="Q167" s="8" t="s">
        <v>628</v>
      </c>
      <c r="R167" s="7" t="s">
        <v>628</v>
      </c>
      <c r="S167" s="9" t="s">
        <v>174</v>
      </c>
      <c r="T167" s="9">
        <v>45.0</v>
      </c>
      <c r="U167" s="9" t="s">
        <v>138</v>
      </c>
      <c r="V167" s="9" t="s">
        <v>138</v>
      </c>
      <c r="W167" s="7">
        <v>45.0</v>
      </c>
      <c r="X167" s="7">
        <v>2.0</v>
      </c>
      <c r="Y167" s="7">
        <v>2.0</v>
      </c>
      <c r="Z167" s="7">
        <v>1.0</v>
      </c>
      <c r="AA167" s="7">
        <v>4.0</v>
      </c>
      <c r="AB167" s="7">
        <v>0.0</v>
      </c>
      <c r="AC167" s="7">
        <v>42.0</v>
      </c>
      <c r="AD167" s="7">
        <v>19.0</v>
      </c>
      <c r="AE167" s="7">
        <v>36.0</v>
      </c>
      <c r="AF167" s="10">
        <f t="shared" si="2"/>
        <v>0.04761904762</v>
      </c>
      <c r="AG167" s="10">
        <f t="shared" si="3"/>
        <v>0.0206185567</v>
      </c>
      <c r="AH167" s="7">
        <v>36769.0</v>
      </c>
      <c r="AI167" s="11">
        <f t="shared" si="4"/>
        <v>13.61814815</v>
      </c>
      <c r="AJ167" s="7">
        <v>830.0</v>
      </c>
      <c r="AK167" s="11">
        <f t="shared" si="5"/>
        <v>18.44444444</v>
      </c>
      <c r="AL167" s="11">
        <f t="shared" si="6"/>
        <v>44.3</v>
      </c>
      <c r="AM167" s="12">
        <v>7.0</v>
      </c>
      <c r="AN167" s="11">
        <f t="shared" si="7"/>
        <v>0.68535995</v>
      </c>
      <c r="AO167" s="10" t="s">
        <v>1050</v>
      </c>
      <c r="AP167" s="10" t="s">
        <v>1050</v>
      </c>
      <c r="AQ167" s="10" t="s">
        <v>184</v>
      </c>
      <c r="AR167" s="7">
        <v>0.0</v>
      </c>
      <c r="AS167" s="7">
        <v>0.0</v>
      </c>
      <c r="AT167" s="13">
        <f t="shared" si="8"/>
        <v>0</v>
      </c>
      <c r="AU167" s="8"/>
      <c r="AV167" s="8"/>
      <c r="AW167" s="8"/>
      <c r="AX167" s="8">
        <v>0.0</v>
      </c>
      <c r="AY167" s="8"/>
      <c r="AZ167" s="8">
        <v>0.0</v>
      </c>
      <c r="BA167" s="7">
        <v>75.0</v>
      </c>
      <c r="BB167" s="7">
        <v>39.0</v>
      </c>
      <c r="BC167" s="7">
        <v>35.0</v>
      </c>
      <c r="BD167" s="7">
        <v>19.0</v>
      </c>
      <c r="BE167" s="7">
        <v>22.0</v>
      </c>
      <c r="BF167" s="7">
        <v>8.0</v>
      </c>
      <c r="BG167" s="14">
        <f t="shared" si="9"/>
        <v>7.343142321</v>
      </c>
      <c r="BH167" s="11">
        <f t="shared" si="10"/>
        <v>3.818434007</v>
      </c>
      <c r="BI167" s="11">
        <f t="shared" si="11"/>
        <v>3.42679975</v>
      </c>
      <c r="BJ167" s="11">
        <f t="shared" si="12"/>
        <v>1.860262721</v>
      </c>
      <c r="BK167" s="11">
        <f t="shared" si="13"/>
        <v>2.153988414</v>
      </c>
      <c r="BL167" s="11">
        <f t="shared" si="14"/>
        <v>0.7832685142</v>
      </c>
      <c r="BM167" s="7">
        <v>14.0</v>
      </c>
      <c r="BN167" s="7">
        <v>7.0</v>
      </c>
      <c r="BO167" s="7">
        <v>0.0</v>
      </c>
      <c r="BP167" s="7">
        <v>0.0</v>
      </c>
      <c r="BQ167" s="7">
        <v>0.0</v>
      </c>
      <c r="BR167" s="7">
        <v>0.0</v>
      </c>
      <c r="BS167" s="9">
        <f t="shared" si="15"/>
        <v>88</v>
      </c>
      <c r="BT167" s="14">
        <v>1.79</v>
      </c>
      <c r="BW167" s="15" t="str">
        <f t="shared" si="16"/>
        <v> </v>
      </c>
      <c r="BY167" s="7">
        <v>0.0</v>
      </c>
      <c r="BZ167" s="7">
        <v>0.0</v>
      </c>
      <c r="CA167" s="7">
        <v>0.0</v>
      </c>
      <c r="CB167" s="7">
        <v>0.0</v>
      </c>
      <c r="CC167" s="7">
        <v>0.0</v>
      </c>
      <c r="CD167" s="7">
        <v>0.0</v>
      </c>
      <c r="CE167" s="7">
        <v>0.0</v>
      </c>
      <c r="CF167" s="7">
        <v>0.0</v>
      </c>
      <c r="CG167" s="7">
        <v>0.0</v>
      </c>
      <c r="CH167" s="7">
        <v>0.0</v>
      </c>
      <c r="CI167" s="7">
        <v>2.0</v>
      </c>
      <c r="CJ167" s="7">
        <v>0.0</v>
      </c>
      <c r="CK167" s="7">
        <v>0.0</v>
      </c>
      <c r="CL167" s="15">
        <f t="shared" si="17"/>
        <v>0</v>
      </c>
      <c r="CM167" s="7">
        <v>-0.1</v>
      </c>
      <c r="CN167" s="7">
        <v>1.3</v>
      </c>
      <c r="CO167" s="7">
        <v>1.2</v>
      </c>
      <c r="CP167" s="16">
        <f t="shared" si="18"/>
        <v>0.02666666667</v>
      </c>
      <c r="CQ167" s="16">
        <f t="shared" si="19"/>
        <v>0.1174902771</v>
      </c>
      <c r="CR167" s="17">
        <v>1.0</v>
      </c>
      <c r="CS167" s="14">
        <v>10.8</v>
      </c>
      <c r="CT167" s="14">
        <v>9.5</v>
      </c>
      <c r="CU167" s="14">
        <v>-0.4</v>
      </c>
      <c r="CV167" s="14">
        <v>-0.8</v>
      </c>
      <c r="CW167" s="14">
        <v>1.1</v>
      </c>
      <c r="CX167" s="14">
        <v>0.0</v>
      </c>
      <c r="CY167" s="14">
        <v>0.30000000000000004</v>
      </c>
      <c r="CZ167" s="18">
        <f t="shared" si="20"/>
        <v>0.006666666667</v>
      </c>
      <c r="DA167" s="18">
        <f t="shared" si="21"/>
        <v>0.02937256928</v>
      </c>
      <c r="DB167" s="14">
        <v>48.7857</v>
      </c>
      <c r="DC167" s="7">
        <v>0.0</v>
      </c>
      <c r="DD167" s="7">
        <v>0.0</v>
      </c>
      <c r="DE167" s="7">
        <v>3.0</v>
      </c>
      <c r="DF167" s="7">
        <v>16.0</v>
      </c>
      <c r="DG167" s="7">
        <v>0.0</v>
      </c>
      <c r="DH167" s="7">
        <v>0.0</v>
      </c>
      <c r="DI167" s="7">
        <v>19.0</v>
      </c>
      <c r="DJ167" s="7">
        <v>5.0</v>
      </c>
      <c r="DK167" s="7">
        <v>0.0</v>
      </c>
      <c r="DL167" s="7">
        <v>0.0</v>
      </c>
      <c r="DM167" s="7">
        <v>18.0</v>
      </c>
      <c r="DN167" s="9">
        <v>0.0</v>
      </c>
      <c r="DO167" s="9">
        <v>0.0</v>
      </c>
      <c r="DP167" s="9">
        <v>0.0</v>
      </c>
      <c r="DQ167" s="8">
        <v>135.0</v>
      </c>
      <c r="DR167" s="8">
        <v>0.0</v>
      </c>
      <c r="DS167" s="8"/>
      <c r="DT167" s="19">
        <v>0.625</v>
      </c>
      <c r="DU167" s="8">
        <v>0.633</v>
      </c>
      <c r="DV167" s="8">
        <v>0.526</v>
      </c>
      <c r="DW167" s="8">
        <v>0.0</v>
      </c>
      <c r="DX167" s="8">
        <v>0.05</v>
      </c>
      <c r="DY167" s="14">
        <f t="shared" si="22"/>
        <v>0.03019903912</v>
      </c>
    </row>
    <row r="168" ht="12.75" customHeight="1">
      <c r="A168" s="7">
        <v>4.0</v>
      </c>
      <c r="B168" s="7" t="s">
        <v>1051</v>
      </c>
      <c r="C168" s="7" t="s">
        <v>1052</v>
      </c>
      <c r="D168" s="7" t="s">
        <v>315</v>
      </c>
      <c r="E168" s="7" t="s">
        <v>163</v>
      </c>
      <c r="F168" s="7" t="s">
        <v>163</v>
      </c>
      <c r="G168" s="7">
        <v>73.0</v>
      </c>
      <c r="H168" s="7">
        <v>200.0</v>
      </c>
      <c r="I168" s="7" t="s">
        <v>145</v>
      </c>
      <c r="J168" s="7">
        <v>2008.0</v>
      </c>
      <c r="K168" s="7">
        <v>7.0</v>
      </c>
      <c r="L168" s="7">
        <v>186.0</v>
      </c>
      <c r="M168" s="8"/>
      <c r="N168" s="8">
        <f t="shared" si="1"/>
        <v>27</v>
      </c>
      <c r="O168" s="7" t="s">
        <v>832</v>
      </c>
      <c r="P168" s="7" t="s">
        <v>1053</v>
      </c>
      <c r="Q168" s="8" t="s">
        <v>399</v>
      </c>
      <c r="R168" s="7" t="s">
        <v>399</v>
      </c>
      <c r="S168" s="9" t="s">
        <v>174</v>
      </c>
      <c r="T168" s="9">
        <v>61.0</v>
      </c>
      <c r="U168" s="9" t="s">
        <v>138</v>
      </c>
      <c r="V168" s="9" t="s">
        <v>138</v>
      </c>
      <c r="W168" s="7">
        <v>62.0</v>
      </c>
      <c r="X168" s="7">
        <v>7.0</v>
      </c>
      <c r="Y168" s="7">
        <v>16.0</v>
      </c>
      <c r="Z168" s="7">
        <v>10.0</v>
      </c>
      <c r="AA168" s="7">
        <v>23.0</v>
      </c>
      <c r="AB168" s="7">
        <v>16.0</v>
      </c>
      <c r="AC168" s="7">
        <v>94.0</v>
      </c>
      <c r="AD168" s="7">
        <v>58.0</v>
      </c>
      <c r="AE168" s="7">
        <v>79.0</v>
      </c>
      <c r="AF168" s="10">
        <f t="shared" si="2"/>
        <v>0.07446808511</v>
      </c>
      <c r="AG168" s="10">
        <f t="shared" si="3"/>
        <v>0.0303030303</v>
      </c>
      <c r="AH168" s="7">
        <v>77629.0</v>
      </c>
      <c r="AI168" s="11">
        <f t="shared" si="4"/>
        <v>20.86801075</v>
      </c>
      <c r="AJ168" s="7">
        <v>1741.0</v>
      </c>
      <c r="AK168" s="11">
        <f t="shared" si="5"/>
        <v>28.08064516</v>
      </c>
      <c r="AL168" s="11">
        <f t="shared" si="6"/>
        <v>44.5887421</v>
      </c>
      <c r="AM168" s="12">
        <v>137.0</v>
      </c>
      <c r="AN168" s="11">
        <f t="shared" si="7"/>
        <v>6.353295804</v>
      </c>
      <c r="AO168" s="10" t="s">
        <v>1054</v>
      </c>
      <c r="AP168" s="10" t="s">
        <v>176</v>
      </c>
      <c r="AQ168" s="10" t="s">
        <v>370</v>
      </c>
      <c r="AR168" s="7">
        <v>0.0</v>
      </c>
      <c r="AS168" s="7">
        <v>0.0</v>
      </c>
      <c r="AT168" s="13">
        <f t="shared" si="8"/>
        <v>0</v>
      </c>
      <c r="AU168" s="8"/>
      <c r="AV168" s="8"/>
      <c r="AW168" s="8"/>
      <c r="AX168" s="8">
        <v>0.0</v>
      </c>
      <c r="AY168" s="8"/>
      <c r="AZ168" s="8">
        <v>0.0</v>
      </c>
      <c r="BA168" s="7">
        <v>102.0</v>
      </c>
      <c r="BB168" s="7">
        <v>86.0</v>
      </c>
      <c r="BC168" s="7">
        <v>73.0</v>
      </c>
      <c r="BD168" s="7">
        <v>58.0</v>
      </c>
      <c r="BE168" s="7">
        <v>41.0</v>
      </c>
      <c r="BF168" s="7">
        <v>28.0</v>
      </c>
      <c r="BG168" s="14">
        <f t="shared" si="9"/>
        <v>4.730191037</v>
      </c>
      <c r="BH168" s="11">
        <f t="shared" si="10"/>
        <v>3.988200286</v>
      </c>
      <c r="BI168" s="11">
        <f t="shared" si="11"/>
        <v>3.385332801</v>
      </c>
      <c r="BJ168" s="11">
        <f t="shared" si="12"/>
        <v>2.689716472</v>
      </c>
      <c r="BK168" s="11">
        <f t="shared" si="13"/>
        <v>1.901351299</v>
      </c>
      <c r="BL168" s="11">
        <f t="shared" si="14"/>
        <v>1.298483814</v>
      </c>
      <c r="BM168" s="7">
        <v>72.0</v>
      </c>
      <c r="BN168" s="7">
        <v>21.0</v>
      </c>
      <c r="BO168" s="7">
        <v>2.0</v>
      </c>
      <c r="BP168" s="7">
        <v>0.0</v>
      </c>
      <c r="BQ168" s="7">
        <v>2.0</v>
      </c>
      <c r="BR168" s="7">
        <v>0.0</v>
      </c>
      <c r="BS168" s="9">
        <f t="shared" si="15"/>
        <v>233</v>
      </c>
      <c r="BT168" s="14">
        <v>-8.2001</v>
      </c>
      <c r="BW168" s="15" t="str">
        <f t="shared" si="16"/>
        <v> </v>
      </c>
      <c r="BY168" s="7">
        <v>0.0</v>
      </c>
      <c r="BZ168" s="7">
        <v>0.0</v>
      </c>
      <c r="CA168" s="7">
        <v>1.0</v>
      </c>
      <c r="CB168" s="7">
        <v>1.0</v>
      </c>
      <c r="CC168" s="7">
        <v>1.0</v>
      </c>
      <c r="CD168" s="7">
        <v>0.0</v>
      </c>
      <c r="CE168" s="7">
        <v>1.0</v>
      </c>
      <c r="CF168" s="7">
        <v>0.0</v>
      </c>
      <c r="CG168" s="7">
        <v>2.0</v>
      </c>
      <c r="CH168" s="7">
        <v>0.0</v>
      </c>
      <c r="CI168" s="7">
        <v>2.0</v>
      </c>
      <c r="CJ168" s="7">
        <v>0.0</v>
      </c>
      <c r="CK168" s="7">
        <v>0.0</v>
      </c>
      <c r="CL168" s="15">
        <f t="shared" si="17"/>
        <v>0</v>
      </c>
      <c r="CM168" s="7">
        <v>1.8</v>
      </c>
      <c r="CN168" s="7">
        <v>3.4</v>
      </c>
      <c r="CO168" s="7">
        <v>5.2</v>
      </c>
      <c r="CP168" s="16">
        <f t="shared" si="18"/>
        <v>0.08387096774</v>
      </c>
      <c r="CQ168" s="16">
        <f t="shared" si="19"/>
        <v>0.241146994</v>
      </c>
      <c r="CR168" s="17">
        <v>5.0</v>
      </c>
      <c r="CS168" s="14">
        <v>21.5</v>
      </c>
      <c r="CT168" s="14">
        <v>27.9</v>
      </c>
      <c r="CU168" s="14">
        <v>9.2</v>
      </c>
      <c r="CV168" s="14">
        <v>4.5</v>
      </c>
      <c r="CW168" s="14">
        <v>5.2</v>
      </c>
      <c r="CX168" s="14">
        <v>0.0</v>
      </c>
      <c r="CY168" s="14">
        <v>9.7</v>
      </c>
      <c r="CZ168" s="18">
        <f t="shared" si="20"/>
        <v>0.1564516129</v>
      </c>
      <c r="DA168" s="18">
        <f t="shared" si="21"/>
        <v>0.4498318927</v>
      </c>
      <c r="DB168" s="14">
        <v>46.1579</v>
      </c>
      <c r="DC168" s="7">
        <v>0.0</v>
      </c>
      <c r="DD168" s="7">
        <v>2.0</v>
      </c>
      <c r="DE168" s="7">
        <v>6.0</v>
      </c>
      <c r="DF168" s="7">
        <v>50.0</v>
      </c>
      <c r="DG168" s="7">
        <v>5.0</v>
      </c>
      <c r="DH168" s="7">
        <v>0.0</v>
      </c>
      <c r="DI168" s="7">
        <v>33.0</v>
      </c>
      <c r="DJ168" s="7">
        <v>7.0</v>
      </c>
      <c r="DK168" s="7">
        <v>3.0</v>
      </c>
      <c r="DL168" s="7">
        <v>0.0</v>
      </c>
      <c r="DM168" s="7">
        <v>46.0</v>
      </c>
      <c r="DN168" s="9">
        <v>0.0</v>
      </c>
      <c r="DO168" s="9">
        <v>1.0</v>
      </c>
      <c r="DP168" s="9">
        <v>2.0</v>
      </c>
      <c r="DQ168" s="8">
        <v>372.0</v>
      </c>
      <c r="DR168" s="8">
        <v>18.0</v>
      </c>
      <c r="DS168" s="8" t="s">
        <v>1055</v>
      </c>
      <c r="DT168" s="19">
        <v>3.65</v>
      </c>
      <c r="DU168" s="8">
        <v>3.4</v>
      </c>
      <c r="DV168" s="8">
        <v>3.4</v>
      </c>
      <c r="DW168" s="8">
        <v>485.0</v>
      </c>
      <c r="DX168" s="8">
        <v>0.0</v>
      </c>
      <c r="DY168" s="14">
        <f t="shared" si="22"/>
        <v>4.806382979</v>
      </c>
    </row>
    <row r="169" ht="12.75" customHeight="1">
      <c r="A169" s="7">
        <v>51.0</v>
      </c>
      <c r="B169" s="7" t="s">
        <v>1056</v>
      </c>
      <c r="C169" s="7" t="s">
        <v>1057</v>
      </c>
      <c r="D169" s="7" t="s">
        <v>315</v>
      </c>
      <c r="E169" s="7" t="s">
        <v>163</v>
      </c>
      <c r="F169" s="7" t="s">
        <v>163</v>
      </c>
      <c r="G169" s="7">
        <v>67.0</v>
      </c>
      <c r="H169" s="7">
        <v>174.0</v>
      </c>
      <c r="I169" s="7" t="s">
        <v>133</v>
      </c>
      <c r="M169" s="8"/>
      <c r="N169" s="8">
        <f t="shared" si="1"/>
        <v>29</v>
      </c>
      <c r="O169" s="7" t="s">
        <v>272</v>
      </c>
      <c r="P169" s="7" t="s">
        <v>1058</v>
      </c>
      <c r="Q169" s="8" t="s">
        <v>206</v>
      </c>
      <c r="R169" s="7" t="s">
        <v>206</v>
      </c>
      <c r="S169" s="9" t="s">
        <v>150</v>
      </c>
      <c r="T169" s="9">
        <v>65.0</v>
      </c>
      <c r="U169" s="9" t="s">
        <v>138</v>
      </c>
      <c r="V169" s="9" t="s">
        <v>138</v>
      </c>
      <c r="W169" s="7">
        <v>65.0</v>
      </c>
      <c r="X169" s="7">
        <v>11.0</v>
      </c>
      <c r="Y169" s="7">
        <v>18.0</v>
      </c>
      <c r="Z169" s="7">
        <v>10.0</v>
      </c>
      <c r="AA169" s="7">
        <v>29.0</v>
      </c>
      <c r="AB169" s="7">
        <v>-6.0</v>
      </c>
      <c r="AC169" s="7">
        <v>90.0</v>
      </c>
      <c r="AD169" s="7">
        <v>21.0</v>
      </c>
      <c r="AE169" s="7">
        <v>32.0</v>
      </c>
      <c r="AF169" s="10">
        <f t="shared" si="2"/>
        <v>0.1222222222</v>
      </c>
      <c r="AG169" s="10">
        <f t="shared" si="3"/>
        <v>0.07692307692</v>
      </c>
      <c r="AH169" s="7">
        <v>62411.0</v>
      </c>
      <c r="AI169" s="11">
        <f t="shared" si="4"/>
        <v>16.00282051</v>
      </c>
      <c r="AJ169" s="7">
        <v>1434.0</v>
      </c>
      <c r="AK169" s="11">
        <f t="shared" si="5"/>
        <v>22.06153846</v>
      </c>
      <c r="AL169" s="11">
        <f t="shared" si="6"/>
        <v>43.5223152</v>
      </c>
      <c r="AM169" s="12">
        <v>133.0</v>
      </c>
      <c r="AN169" s="11">
        <f t="shared" si="7"/>
        <v>7.671724536</v>
      </c>
      <c r="AO169" s="10" t="s">
        <v>1059</v>
      </c>
      <c r="AP169" s="10" t="s">
        <v>496</v>
      </c>
      <c r="AQ169" s="10" t="s">
        <v>1060</v>
      </c>
      <c r="AR169" s="7">
        <v>391.0</v>
      </c>
      <c r="AS169" s="7">
        <v>412.0</v>
      </c>
      <c r="AT169" s="13">
        <f t="shared" si="8"/>
        <v>0.4869240349</v>
      </c>
      <c r="AU169" s="9">
        <v>15.0</v>
      </c>
      <c r="AV169" s="9">
        <v>4.0</v>
      </c>
      <c r="AW169" s="9">
        <v>524.0</v>
      </c>
      <c r="AX169" s="9">
        <v>256.0</v>
      </c>
      <c r="AY169" s="9">
        <v>279.0</v>
      </c>
      <c r="AZ169" s="9">
        <v>135.0</v>
      </c>
      <c r="BA169" s="7">
        <v>76.0</v>
      </c>
      <c r="BB169" s="7">
        <v>31.0</v>
      </c>
      <c r="BC169" s="7">
        <v>25.0</v>
      </c>
      <c r="BD169" s="7">
        <v>21.0</v>
      </c>
      <c r="BE169" s="7">
        <v>22.0</v>
      </c>
      <c r="BF169" s="7">
        <v>27.0</v>
      </c>
      <c r="BG169" s="14">
        <f t="shared" si="9"/>
        <v>4.383842592</v>
      </c>
      <c r="BH169" s="11">
        <f t="shared" si="10"/>
        <v>1.78814632</v>
      </c>
      <c r="BI169" s="11">
        <f t="shared" si="11"/>
        <v>1.442053484</v>
      </c>
      <c r="BJ169" s="11">
        <f t="shared" si="12"/>
        <v>1.211324927</v>
      </c>
      <c r="BK169" s="11">
        <f t="shared" si="13"/>
        <v>1.269007066</v>
      </c>
      <c r="BL169" s="11">
        <f t="shared" si="14"/>
        <v>1.557417763</v>
      </c>
      <c r="BM169" s="7">
        <v>20.0</v>
      </c>
      <c r="BN169" s="7">
        <v>10.0</v>
      </c>
      <c r="BO169" s="7">
        <v>0.0</v>
      </c>
      <c r="BP169" s="7">
        <v>0.0</v>
      </c>
      <c r="BQ169" s="7">
        <v>0.0</v>
      </c>
      <c r="BR169" s="7">
        <v>0.0</v>
      </c>
      <c r="BS169" s="9">
        <f t="shared" si="15"/>
        <v>76</v>
      </c>
      <c r="BT169" s="14">
        <v>7.3307</v>
      </c>
      <c r="BU169" s="7">
        <v>3.0</v>
      </c>
      <c r="BV169" s="7">
        <v>0.0</v>
      </c>
      <c r="BW169" s="15">
        <f t="shared" si="16"/>
        <v>0</v>
      </c>
      <c r="BX169" s="7">
        <v>0.0</v>
      </c>
      <c r="BY169" s="7">
        <v>4.0</v>
      </c>
      <c r="BZ169" s="7">
        <v>1.0</v>
      </c>
      <c r="CA169" s="7">
        <v>4.0</v>
      </c>
      <c r="CB169" s="7">
        <v>0.0</v>
      </c>
      <c r="CC169" s="7">
        <v>1.0</v>
      </c>
      <c r="CD169" s="7">
        <v>0.0</v>
      </c>
      <c r="CE169" s="7">
        <v>1.0</v>
      </c>
      <c r="CF169" s="7">
        <v>0.0</v>
      </c>
      <c r="CG169" s="7">
        <v>0.0</v>
      </c>
      <c r="CH169" s="7">
        <v>0.0</v>
      </c>
      <c r="CI169" s="7">
        <v>9.0</v>
      </c>
      <c r="CJ169" s="7">
        <v>0.0</v>
      </c>
      <c r="CK169" s="7">
        <v>1.0</v>
      </c>
      <c r="CL169" s="15">
        <f t="shared" si="17"/>
        <v>1</v>
      </c>
      <c r="CM169" s="7">
        <v>1.5</v>
      </c>
      <c r="CN169" s="7">
        <v>0.9</v>
      </c>
      <c r="CO169" s="7">
        <v>2.5</v>
      </c>
      <c r="CP169" s="16">
        <f t="shared" si="18"/>
        <v>0.03846153846</v>
      </c>
      <c r="CQ169" s="16">
        <f t="shared" si="19"/>
        <v>0.1442053484</v>
      </c>
      <c r="CR169" s="17">
        <v>5.0</v>
      </c>
      <c r="CS169" s="14">
        <v>20.6</v>
      </c>
      <c r="CT169" s="14">
        <v>16.5</v>
      </c>
      <c r="CU169" s="14">
        <v>-0.5</v>
      </c>
      <c r="CV169" s="14">
        <v>2.5</v>
      </c>
      <c r="CW169" s="14">
        <v>0.8</v>
      </c>
      <c r="CX169" s="14">
        <v>-0.6000000000000001</v>
      </c>
      <c r="CY169" s="14">
        <v>2.7</v>
      </c>
      <c r="CZ169" s="18">
        <f t="shared" si="20"/>
        <v>0.04153846154</v>
      </c>
      <c r="DA169" s="18">
        <f t="shared" si="21"/>
        <v>0.1557417763</v>
      </c>
      <c r="DB169" s="14">
        <v>23.4444</v>
      </c>
      <c r="DC169" s="7">
        <v>0.0</v>
      </c>
      <c r="DD169" s="7">
        <v>1.0</v>
      </c>
      <c r="DE169" s="7">
        <v>2.0</v>
      </c>
      <c r="DF169" s="7">
        <v>18.0</v>
      </c>
      <c r="DG169" s="7">
        <v>12.0</v>
      </c>
      <c r="DH169" s="7">
        <v>2.0</v>
      </c>
      <c r="DI169" s="7">
        <v>9.0</v>
      </c>
      <c r="DJ169" s="7">
        <v>9.0</v>
      </c>
      <c r="DK169" s="7">
        <v>3.0</v>
      </c>
      <c r="DL169" s="7">
        <v>5.0</v>
      </c>
      <c r="DM169" s="7">
        <v>50.0</v>
      </c>
      <c r="DN169" s="9">
        <v>4.0</v>
      </c>
      <c r="DO169" s="9">
        <v>1.0</v>
      </c>
      <c r="DP169" s="9">
        <v>0.0</v>
      </c>
      <c r="DQ169" s="8">
        <v>186.0</v>
      </c>
      <c r="DR169" s="8">
        <v>17.0</v>
      </c>
      <c r="DS169" s="8" t="s">
        <v>1042</v>
      </c>
      <c r="DT169" s="19">
        <v>3.5</v>
      </c>
      <c r="DU169" s="8">
        <v>3.5</v>
      </c>
      <c r="DV169" s="8">
        <v>3.5</v>
      </c>
      <c r="DW169" s="8">
        <v>726.0</v>
      </c>
      <c r="DX169" s="8">
        <v>0.0</v>
      </c>
      <c r="DY169" s="14">
        <f t="shared" si="22"/>
        <v>-3.576595745</v>
      </c>
    </row>
    <row r="170" ht="12.75" customHeight="1">
      <c r="A170" s="7">
        <v>11.0</v>
      </c>
      <c r="B170" s="7" t="s">
        <v>1061</v>
      </c>
      <c r="C170" s="7" t="s">
        <v>1062</v>
      </c>
      <c r="D170" s="7" t="s">
        <v>162</v>
      </c>
      <c r="E170" s="7" t="s">
        <v>163</v>
      </c>
      <c r="F170" s="7" t="s">
        <v>163</v>
      </c>
      <c r="G170" s="7">
        <v>73.0</v>
      </c>
      <c r="H170" s="7">
        <v>195.0</v>
      </c>
      <c r="I170" s="7" t="s">
        <v>133</v>
      </c>
      <c r="M170" s="8"/>
      <c r="N170" s="8">
        <f t="shared" si="1"/>
        <v>29</v>
      </c>
      <c r="O170" s="7" t="s">
        <v>164</v>
      </c>
      <c r="P170" s="7" t="s">
        <v>1063</v>
      </c>
      <c r="Q170" s="7" t="s">
        <v>222</v>
      </c>
      <c r="R170" s="7" t="s">
        <v>222</v>
      </c>
      <c r="S170" s="8" t="s">
        <v>167</v>
      </c>
      <c r="T170" s="8">
        <v>77.0</v>
      </c>
      <c r="U170" s="8" t="s">
        <v>138</v>
      </c>
      <c r="V170" s="8" t="s">
        <v>138</v>
      </c>
      <c r="W170" s="7">
        <v>77.0</v>
      </c>
      <c r="X170" s="7">
        <v>8.0</v>
      </c>
      <c r="Y170" s="7">
        <v>5.0</v>
      </c>
      <c r="Z170" s="7">
        <v>4.0</v>
      </c>
      <c r="AA170" s="7">
        <v>13.0</v>
      </c>
      <c r="AB170" s="7">
        <v>-8.0</v>
      </c>
      <c r="AC170" s="7">
        <v>96.0</v>
      </c>
      <c r="AD170" s="7">
        <v>35.0</v>
      </c>
      <c r="AE170" s="7">
        <v>52.0</v>
      </c>
      <c r="AF170" s="10">
        <f t="shared" si="2"/>
        <v>0.08333333333</v>
      </c>
      <c r="AG170" s="10">
        <f t="shared" si="3"/>
        <v>0.04371584699</v>
      </c>
      <c r="AH170" s="7">
        <v>61825.0</v>
      </c>
      <c r="AI170" s="11">
        <f t="shared" si="4"/>
        <v>13.38203463</v>
      </c>
      <c r="AJ170" s="7">
        <v>1514.0</v>
      </c>
      <c r="AK170" s="11">
        <f t="shared" si="5"/>
        <v>19.66233766</v>
      </c>
      <c r="AL170" s="11">
        <f t="shared" si="6"/>
        <v>40.83553501</v>
      </c>
      <c r="AM170" s="12">
        <v>120.0</v>
      </c>
      <c r="AN170" s="11">
        <f t="shared" si="7"/>
        <v>6.987464618</v>
      </c>
      <c r="AO170" s="10" t="s">
        <v>198</v>
      </c>
      <c r="AP170" s="10" t="s">
        <v>176</v>
      </c>
      <c r="AQ170" s="10" t="s">
        <v>1064</v>
      </c>
      <c r="AR170" s="7">
        <v>43.0</v>
      </c>
      <c r="AS170" s="7">
        <v>44.0</v>
      </c>
      <c r="AT170" s="13">
        <f t="shared" si="8"/>
        <v>0.4942528736</v>
      </c>
      <c r="AU170" s="8"/>
      <c r="AV170" s="8"/>
      <c r="AW170" s="8">
        <v>42.0</v>
      </c>
      <c r="AX170" s="8">
        <v>23.0</v>
      </c>
      <c r="AY170" s="8">
        <v>45.0</v>
      </c>
      <c r="AZ170" s="8">
        <v>20.0</v>
      </c>
      <c r="BA170" s="7">
        <v>135.0</v>
      </c>
      <c r="BB170" s="7">
        <v>102.0</v>
      </c>
      <c r="BC170" s="7">
        <v>49.0</v>
      </c>
      <c r="BD170" s="7">
        <v>35.0</v>
      </c>
      <c r="BE170" s="7">
        <v>15.0</v>
      </c>
      <c r="BF170" s="7">
        <v>26.0</v>
      </c>
      <c r="BG170" s="14">
        <f t="shared" si="9"/>
        <v>7.860897695</v>
      </c>
      <c r="BH170" s="11">
        <f t="shared" si="10"/>
        <v>5.939344925</v>
      </c>
      <c r="BI170" s="11">
        <f t="shared" si="11"/>
        <v>2.853214719</v>
      </c>
      <c r="BJ170" s="11">
        <f t="shared" si="12"/>
        <v>2.038010514</v>
      </c>
      <c r="BK170" s="11">
        <f t="shared" si="13"/>
        <v>0.8734330772</v>
      </c>
      <c r="BL170" s="11">
        <f t="shared" si="14"/>
        <v>1.513950667</v>
      </c>
      <c r="BM170" s="7">
        <v>30.0</v>
      </c>
      <c r="BN170" s="7">
        <v>10.0</v>
      </c>
      <c r="BO170" s="7">
        <v>2.0</v>
      </c>
      <c r="BP170" s="7">
        <v>0.0</v>
      </c>
      <c r="BQ170" s="7">
        <v>0.0</v>
      </c>
      <c r="BR170" s="7">
        <v>0.0</v>
      </c>
      <c r="BS170" s="9">
        <f t="shared" si="15"/>
        <v>183</v>
      </c>
      <c r="BT170" s="14">
        <v>1.3199</v>
      </c>
      <c r="BW170" s="15" t="str">
        <f t="shared" si="16"/>
        <v> </v>
      </c>
      <c r="BY170" s="7">
        <v>1.0</v>
      </c>
      <c r="BZ170" s="7">
        <v>0.0</v>
      </c>
      <c r="CA170" s="7">
        <v>1.0</v>
      </c>
      <c r="CB170" s="7">
        <v>2.0</v>
      </c>
      <c r="CC170" s="7">
        <v>1.0</v>
      </c>
      <c r="CD170" s="7">
        <v>0.0</v>
      </c>
      <c r="CE170" s="7">
        <v>0.0</v>
      </c>
      <c r="CF170" s="7">
        <v>1.0</v>
      </c>
      <c r="CG170" s="7">
        <v>2.0</v>
      </c>
      <c r="CH170" s="7">
        <v>0.0</v>
      </c>
      <c r="CI170" s="7">
        <v>4.0</v>
      </c>
      <c r="CJ170" s="7">
        <v>0.0</v>
      </c>
      <c r="CK170" s="7">
        <v>0.0</v>
      </c>
      <c r="CL170" s="15">
        <f t="shared" si="17"/>
        <v>0</v>
      </c>
      <c r="CM170" s="7">
        <v>-0.5</v>
      </c>
      <c r="CN170" s="7">
        <v>0.8</v>
      </c>
      <c r="CO170" s="7">
        <v>0.30000000000000004</v>
      </c>
      <c r="CP170" s="16">
        <f t="shared" si="18"/>
        <v>0.003896103896</v>
      </c>
      <c r="CQ170" s="16">
        <f t="shared" si="19"/>
        <v>0.01746866154</v>
      </c>
      <c r="CR170" s="17">
        <v>5.0</v>
      </c>
      <c r="CS170" s="14">
        <v>14.6</v>
      </c>
      <c r="CT170" s="14">
        <v>20.7</v>
      </c>
      <c r="CU170" s="14">
        <v>-12.9</v>
      </c>
      <c r="CV170" s="14">
        <v>-0.6000000000000001</v>
      </c>
      <c r="CW170" s="14">
        <v>1.6</v>
      </c>
      <c r="CX170" s="14">
        <v>0.0</v>
      </c>
      <c r="CY170" s="14">
        <v>1.0</v>
      </c>
      <c r="CZ170" s="18">
        <f t="shared" si="20"/>
        <v>0.01298701299</v>
      </c>
      <c r="DA170" s="18">
        <f t="shared" si="21"/>
        <v>0.05822887182</v>
      </c>
      <c r="DB170" s="14">
        <v>34.2784</v>
      </c>
      <c r="DC170" s="7">
        <v>0.0</v>
      </c>
      <c r="DD170" s="7">
        <v>3.0</v>
      </c>
      <c r="DE170" s="7">
        <v>1.0</v>
      </c>
      <c r="DF170" s="7">
        <v>31.0</v>
      </c>
      <c r="DG170" s="7">
        <v>13.0</v>
      </c>
      <c r="DH170" s="7">
        <v>1.0</v>
      </c>
      <c r="DI170" s="7">
        <v>9.0</v>
      </c>
      <c r="DJ170" s="7">
        <v>8.0</v>
      </c>
      <c r="DK170" s="7">
        <v>4.0</v>
      </c>
      <c r="DL170" s="7">
        <v>1.0</v>
      </c>
      <c r="DM170" s="7">
        <v>61.0</v>
      </c>
      <c r="DN170" s="9">
        <v>0.0</v>
      </c>
      <c r="DO170" s="9">
        <v>0.0</v>
      </c>
      <c r="DP170" s="9">
        <v>0.0</v>
      </c>
      <c r="DQ170" s="8">
        <v>186.0</v>
      </c>
      <c r="DR170" s="8">
        <v>0.0</v>
      </c>
      <c r="DT170" s="19">
        <v>0.8</v>
      </c>
      <c r="DU170" s="7">
        <v>0.8</v>
      </c>
      <c r="DV170" s="7">
        <v>0.8</v>
      </c>
      <c r="DW170" s="8">
        <v>0.0</v>
      </c>
      <c r="DX170" s="7">
        <v>0.0</v>
      </c>
      <c r="DY170" s="14">
        <f t="shared" si="22"/>
        <v>0.4680851064</v>
      </c>
    </row>
    <row r="171" ht="12.75" customHeight="1">
      <c r="A171" s="7">
        <v>44.0</v>
      </c>
      <c r="B171" s="7" t="s">
        <v>1065</v>
      </c>
      <c r="C171" s="7" t="s">
        <v>1066</v>
      </c>
      <c r="D171" s="7" t="s">
        <v>315</v>
      </c>
      <c r="E171" s="7" t="s">
        <v>163</v>
      </c>
      <c r="F171" s="7" t="s">
        <v>163</v>
      </c>
      <c r="G171" s="7">
        <v>73.0</v>
      </c>
      <c r="H171" s="7">
        <v>212.0</v>
      </c>
      <c r="I171" s="7" t="s">
        <v>133</v>
      </c>
      <c r="J171" s="7">
        <v>2009.0</v>
      </c>
      <c r="K171" s="7">
        <v>3.0</v>
      </c>
      <c r="L171" s="7">
        <v>84.0</v>
      </c>
      <c r="M171" s="8"/>
      <c r="N171" s="8">
        <f t="shared" si="1"/>
        <v>24</v>
      </c>
      <c r="O171" s="7" t="s">
        <v>1067</v>
      </c>
      <c r="P171" s="7" t="s">
        <v>1068</v>
      </c>
      <c r="Q171" s="8" t="s">
        <v>312</v>
      </c>
      <c r="R171" s="7" t="s">
        <v>312</v>
      </c>
      <c r="S171" s="9" t="s">
        <v>255</v>
      </c>
      <c r="T171" s="9">
        <v>70.0</v>
      </c>
      <c r="U171" s="9" t="s">
        <v>138</v>
      </c>
      <c r="V171" s="9" t="s">
        <v>138</v>
      </c>
      <c r="W171" s="7">
        <v>70.0</v>
      </c>
      <c r="X171" s="7">
        <v>6.0</v>
      </c>
      <c r="Y171" s="7">
        <v>6.0</v>
      </c>
      <c r="Z171" s="7">
        <v>2.0</v>
      </c>
      <c r="AA171" s="7">
        <v>12.0</v>
      </c>
      <c r="AB171" s="7">
        <v>-14.0</v>
      </c>
      <c r="AC171" s="7">
        <v>72.0</v>
      </c>
      <c r="AD171" s="7">
        <v>34.0</v>
      </c>
      <c r="AE171" s="7">
        <v>30.0</v>
      </c>
      <c r="AF171" s="10">
        <f t="shared" si="2"/>
        <v>0.08333333333</v>
      </c>
      <c r="AG171" s="10">
        <f t="shared" si="3"/>
        <v>0.04411764706</v>
      </c>
      <c r="AH171" s="7">
        <v>43379.0</v>
      </c>
      <c r="AI171" s="11">
        <f t="shared" si="4"/>
        <v>10.32833333</v>
      </c>
      <c r="AJ171" s="7">
        <v>1002.0</v>
      </c>
      <c r="AK171" s="11">
        <f t="shared" si="5"/>
        <v>14.31428571</v>
      </c>
      <c r="AL171" s="11">
        <f t="shared" si="6"/>
        <v>43.29241517</v>
      </c>
      <c r="AM171" s="12">
        <v>32.0</v>
      </c>
      <c r="AN171" s="11">
        <f t="shared" si="7"/>
        <v>2.655662878</v>
      </c>
      <c r="AO171" s="10" t="s">
        <v>417</v>
      </c>
      <c r="AP171" s="10" t="s">
        <v>417</v>
      </c>
      <c r="AQ171" s="10" t="s">
        <v>418</v>
      </c>
      <c r="AR171" s="7">
        <v>0.0</v>
      </c>
      <c r="AS171" s="7">
        <v>1.0</v>
      </c>
      <c r="AT171" s="13">
        <f t="shared" si="8"/>
        <v>0</v>
      </c>
      <c r="AU171" s="8"/>
      <c r="AV171" s="8"/>
      <c r="AW171" s="8"/>
      <c r="AX171" s="8">
        <v>0.0</v>
      </c>
      <c r="AY171" s="8">
        <v>1.0</v>
      </c>
      <c r="AZ171" s="8">
        <v>0.0</v>
      </c>
      <c r="BA171" s="7">
        <v>64.0</v>
      </c>
      <c r="BB171" s="7">
        <v>206.0</v>
      </c>
      <c r="BC171" s="7">
        <v>30.0</v>
      </c>
      <c r="BD171" s="7">
        <v>34.0</v>
      </c>
      <c r="BE171" s="7">
        <v>8.0</v>
      </c>
      <c r="BF171" s="7">
        <v>14.0</v>
      </c>
      <c r="BG171" s="14">
        <f t="shared" si="9"/>
        <v>5.311325757</v>
      </c>
      <c r="BH171" s="11">
        <f t="shared" si="10"/>
        <v>17.09582978</v>
      </c>
      <c r="BI171" s="11">
        <f t="shared" si="11"/>
        <v>2.489683948</v>
      </c>
      <c r="BJ171" s="11">
        <f t="shared" si="12"/>
        <v>2.821641808</v>
      </c>
      <c r="BK171" s="11">
        <f t="shared" si="13"/>
        <v>0.6639157196</v>
      </c>
      <c r="BL171" s="11">
        <f t="shared" si="14"/>
        <v>1.161852509</v>
      </c>
      <c r="BM171" s="7">
        <v>59.0</v>
      </c>
      <c r="BN171" s="7">
        <v>7.0</v>
      </c>
      <c r="BO171" s="7">
        <v>5.0</v>
      </c>
      <c r="BP171" s="7">
        <v>2.0</v>
      </c>
      <c r="BQ171" s="7">
        <v>0.0</v>
      </c>
      <c r="BR171" s="7">
        <v>0.0</v>
      </c>
      <c r="BS171" s="9">
        <f t="shared" si="15"/>
        <v>300</v>
      </c>
      <c r="BT171" s="14">
        <v>4.6526</v>
      </c>
      <c r="BW171" s="15" t="str">
        <f t="shared" si="16"/>
        <v> </v>
      </c>
      <c r="BY171" s="7">
        <v>1.0</v>
      </c>
      <c r="BZ171" s="7">
        <v>0.0</v>
      </c>
      <c r="CA171" s="7">
        <v>1.0</v>
      </c>
      <c r="CB171" s="7">
        <v>0.0</v>
      </c>
      <c r="CC171" s="7">
        <v>1.0</v>
      </c>
      <c r="CD171" s="7">
        <v>2.0</v>
      </c>
      <c r="CE171" s="7">
        <v>0.0</v>
      </c>
      <c r="CF171" s="7">
        <v>0.0</v>
      </c>
      <c r="CG171" s="7">
        <v>1.0</v>
      </c>
      <c r="CH171" s="7">
        <v>0.0</v>
      </c>
      <c r="CI171" s="7">
        <v>2.0</v>
      </c>
      <c r="CJ171" s="7">
        <v>0.0</v>
      </c>
      <c r="CK171" s="7">
        <v>0.0</v>
      </c>
      <c r="CL171" s="15">
        <f t="shared" si="17"/>
        <v>0</v>
      </c>
      <c r="CM171" s="7">
        <v>0.1</v>
      </c>
      <c r="CN171" s="7">
        <v>0.4</v>
      </c>
      <c r="CO171" s="7">
        <v>0.4</v>
      </c>
      <c r="CP171" s="16">
        <f t="shared" si="18"/>
        <v>0.005714285714</v>
      </c>
      <c r="CQ171" s="16">
        <f t="shared" si="19"/>
        <v>0.03319578598</v>
      </c>
      <c r="CR171" s="17">
        <v>4.0</v>
      </c>
      <c r="CS171" s="14">
        <v>15.1</v>
      </c>
      <c r="CT171" s="14">
        <v>15.7</v>
      </c>
      <c r="CU171" s="14">
        <v>-10.6</v>
      </c>
      <c r="CV171" s="14">
        <v>-1.3</v>
      </c>
      <c r="CW171" s="14">
        <v>0.8</v>
      </c>
      <c r="CX171" s="14">
        <v>0.0</v>
      </c>
      <c r="CY171" s="14">
        <v>-0.5</v>
      </c>
      <c r="CZ171" s="18">
        <f t="shared" si="20"/>
        <v>-0.007142857143</v>
      </c>
      <c r="DA171" s="18">
        <f t="shared" si="21"/>
        <v>-0.04149473247</v>
      </c>
      <c r="DB171" s="14">
        <v>36.5278</v>
      </c>
      <c r="DC171" s="7">
        <v>0.0</v>
      </c>
      <c r="DD171" s="7">
        <v>1.0</v>
      </c>
      <c r="DE171" s="7">
        <v>4.0</v>
      </c>
      <c r="DF171" s="7">
        <v>29.0</v>
      </c>
      <c r="DG171" s="7">
        <v>11.0</v>
      </c>
      <c r="DH171" s="7">
        <v>4.0</v>
      </c>
      <c r="DI171" s="7">
        <v>8.0</v>
      </c>
      <c r="DJ171" s="7">
        <v>13.0</v>
      </c>
      <c r="DK171" s="7">
        <v>2.0</v>
      </c>
      <c r="DL171" s="7">
        <v>0.0</v>
      </c>
      <c r="DM171" s="7">
        <v>34.0</v>
      </c>
      <c r="DN171" s="9">
        <v>0.0</v>
      </c>
      <c r="DO171" s="9">
        <v>0.0</v>
      </c>
      <c r="DP171" s="9">
        <v>1.0</v>
      </c>
      <c r="DQ171" s="8">
        <v>186.0</v>
      </c>
      <c r="DR171" s="8">
        <v>11.0</v>
      </c>
      <c r="DS171" s="8" t="s">
        <v>249</v>
      </c>
      <c r="DT171" s="19">
        <v>0.65</v>
      </c>
      <c r="DU171" s="8">
        <v>0.637</v>
      </c>
      <c r="DV171" s="8">
        <v>0.638</v>
      </c>
      <c r="DW171" s="8">
        <v>86.0</v>
      </c>
      <c r="DX171" s="8">
        <v>0.0</v>
      </c>
      <c r="DY171" s="14">
        <f t="shared" si="22"/>
        <v>-0.6872340426</v>
      </c>
    </row>
    <row r="172" ht="12.75" customHeight="1">
      <c r="A172" s="7">
        <v>24.0</v>
      </c>
      <c r="B172" s="7" t="s">
        <v>1069</v>
      </c>
      <c r="C172" s="7" t="s">
        <v>1070</v>
      </c>
      <c r="D172" s="7" t="s">
        <v>315</v>
      </c>
      <c r="E172" s="7" t="s">
        <v>163</v>
      </c>
      <c r="F172" s="7" t="s">
        <v>163</v>
      </c>
      <c r="G172" s="7">
        <v>76.0</v>
      </c>
      <c r="H172" s="7">
        <v>218.0</v>
      </c>
      <c r="I172" s="7" t="s">
        <v>133</v>
      </c>
      <c r="J172" s="7">
        <v>2009.0</v>
      </c>
      <c r="K172" s="7">
        <v>1.0</v>
      </c>
      <c r="L172" s="7">
        <v>30.0</v>
      </c>
      <c r="M172" s="8"/>
      <c r="N172" s="8">
        <f t="shared" si="1"/>
        <v>24</v>
      </c>
      <c r="O172" s="7" t="s">
        <v>1071</v>
      </c>
      <c r="P172" s="7" t="s">
        <v>1072</v>
      </c>
      <c r="Q172" s="8" t="s">
        <v>458</v>
      </c>
      <c r="R172" s="7" t="s">
        <v>458</v>
      </c>
      <c r="S172" s="9" t="s">
        <v>174</v>
      </c>
      <c r="T172" s="9">
        <v>32.0</v>
      </c>
      <c r="U172" s="9" t="s">
        <v>138</v>
      </c>
      <c r="V172" s="9" t="s">
        <v>138</v>
      </c>
      <c r="W172" s="7">
        <v>32.0</v>
      </c>
      <c r="X172" s="7">
        <v>0.0</v>
      </c>
      <c r="Y172" s="7">
        <v>4.0</v>
      </c>
      <c r="Z172" s="7">
        <v>1.0</v>
      </c>
      <c r="AA172" s="7">
        <v>4.0</v>
      </c>
      <c r="AB172" s="7">
        <v>2.0</v>
      </c>
      <c r="AC172" s="7">
        <v>32.0</v>
      </c>
      <c r="AD172" s="7">
        <v>16.0</v>
      </c>
      <c r="AE172" s="7">
        <v>19.0</v>
      </c>
      <c r="AF172" s="10">
        <f t="shared" si="2"/>
        <v>0</v>
      </c>
      <c r="AG172" s="10">
        <f t="shared" si="3"/>
        <v>0</v>
      </c>
      <c r="AH172" s="7">
        <v>37685.0</v>
      </c>
      <c r="AI172" s="11">
        <f t="shared" si="4"/>
        <v>19.62760417</v>
      </c>
      <c r="AJ172" s="7">
        <v>775.0</v>
      </c>
      <c r="AK172" s="11">
        <f t="shared" si="5"/>
        <v>24.21875</v>
      </c>
      <c r="AL172" s="11">
        <f t="shared" si="6"/>
        <v>48.62580645</v>
      </c>
      <c r="AM172" s="12">
        <v>0.0</v>
      </c>
      <c r="AN172" s="11">
        <f t="shared" si="7"/>
        <v>0</v>
      </c>
      <c r="AO172" s="10" t="s">
        <v>151</v>
      </c>
      <c r="AP172" s="10" t="s">
        <v>1073</v>
      </c>
      <c r="AQ172" s="10" t="s">
        <v>1073</v>
      </c>
      <c r="AR172" s="7">
        <v>0.0</v>
      </c>
      <c r="AS172" s="7">
        <v>0.0</v>
      </c>
      <c r="AT172" s="13">
        <f t="shared" si="8"/>
        <v>0</v>
      </c>
      <c r="AU172" s="8"/>
      <c r="AV172" s="8"/>
      <c r="AW172" s="8"/>
      <c r="AX172" s="8">
        <v>0.0</v>
      </c>
      <c r="AY172" s="8"/>
      <c r="AZ172" s="8">
        <v>0.0</v>
      </c>
      <c r="BA172" s="7">
        <v>46.0</v>
      </c>
      <c r="BB172" s="7">
        <v>67.0</v>
      </c>
      <c r="BC172" s="7">
        <v>71.0</v>
      </c>
      <c r="BD172" s="7">
        <v>16.0</v>
      </c>
      <c r="BE172" s="7">
        <v>27.0</v>
      </c>
      <c r="BF172" s="7">
        <v>11.0</v>
      </c>
      <c r="BG172" s="14">
        <f t="shared" si="9"/>
        <v>4.394321348</v>
      </c>
      <c r="BH172" s="11">
        <f t="shared" si="10"/>
        <v>6.400424572</v>
      </c>
      <c r="BI172" s="11">
        <f t="shared" si="11"/>
        <v>6.782539472</v>
      </c>
      <c r="BJ172" s="11">
        <f t="shared" si="12"/>
        <v>1.528459599</v>
      </c>
      <c r="BK172" s="11">
        <f t="shared" si="13"/>
        <v>2.579275574</v>
      </c>
      <c r="BL172" s="11">
        <f t="shared" si="14"/>
        <v>1.050815975</v>
      </c>
      <c r="BM172" s="7">
        <v>8.0</v>
      </c>
      <c r="BN172" s="7">
        <v>4.0</v>
      </c>
      <c r="BO172" s="7">
        <v>0.0</v>
      </c>
      <c r="BP172" s="7">
        <v>0.0</v>
      </c>
      <c r="BQ172" s="7">
        <v>0.0</v>
      </c>
      <c r="BR172" s="7">
        <v>0.0</v>
      </c>
      <c r="BS172" s="9">
        <f t="shared" si="15"/>
        <v>146</v>
      </c>
      <c r="BT172" s="14">
        <v>1.3204</v>
      </c>
      <c r="BW172" s="15" t="str">
        <f t="shared" si="16"/>
        <v> </v>
      </c>
      <c r="BY172" s="7">
        <v>0.0</v>
      </c>
      <c r="BZ172" s="7">
        <v>0.0</v>
      </c>
      <c r="CA172" s="7">
        <v>0.0</v>
      </c>
      <c r="CB172" s="7">
        <v>0.0</v>
      </c>
      <c r="CC172" s="7">
        <v>0.0</v>
      </c>
      <c r="CD172" s="7">
        <v>0.0</v>
      </c>
      <c r="CE172" s="7">
        <v>0.0</v>
      </c>
      <c r="CF172" s="7">
        <v>0.0</v>
      </c>
      <c r="CG172" s="7">
        <v>0.0</v>
      </c>
      <c r="CH172" s="7">
        <v>0.0</v>
      </c>
      <c r="CI172" s="7">
        <v>0.0</v>
      </c>
      <c r="CJ172" s="7">
        <v>0.0</v>
      </c>
      <c r="CK172" s="7">
        <v>0.0</v>
      </c>
      <c r="CL172" s="15">
        <f t="shared" si="17"/>
        <v>0</v>
      </c>
      <c r="CM172" s="7">
        <v>-0.30000000000000004</v>
      </c>
      <c r="CN172" s="7">
        <v>1.8</v>
      </c>
      <c r="CO172" s="7">
        <v>1.5</v>
      </c>
      <c r="CP172" s="16">
        <f t="shared" si="18"/>
        <v>0.046875</v>
      </c>
      <c r="CQ172" s="16">
        <f t="shared" si="19"/>
        <v>0.1432930874</v>
      </c>
      <c r="CR172" s="17">
        <v>6.0</v>
      </c>
      <c r="CS172" s="14">
        <v>11.0</v>
      </c>
      <c r="CT172" s="14">
        <v>13.7</v>
      </c>
      <c r="CU172" s="14">
        <v>0.8</v>
      </c>
      <c r="CV172" s="14">
        <v>-1.2</v>
      </c>
      <c r="CW172" s="14">
        <v>2.1</v>
      </c>
      <c r="CX172" s="14">
        <v>0.0</v>
      </c>
      <c r="CY172" s="14">
        <v>0.9</v>
      </c>
      <c r="CZ172" s="18">
        <f t="shared" si="20"/>
        <v>0.028125</v>
      </c>
      <c r="DA172" s="18">
        <f t="shared" si="21"/>
        <v>0.08597585246</v>
      </c>
      <c r="DB172" s="14">
        <v>42.9375</v>
      </c>
      <c r="DC172" s="7">
        <v>0.0</v>
      </c>
      <c r="DD172" s="7">
        <v>0.0</v>
      </c>
      <c r="DE172" s="7">
        <v>1.0</v>
      </c>
      <c r="DF172" s="7">
        <v>15.0</v>
      </c>
      <c r="DG172" s="7">
        <v>3.0</v>
      </c>
      <c r="DH172" s="7">
        <v>0.0</v>
      </c>
      <c r="DI172" s="7">
        <v>7.0</v>
      </c>
      <c r="DJ172" s="7">
        <v>4.0</v>
      </c>
      <c r="DK172" s="7">
        <v>0.0</v>
      </c>
      <c r="DL172" s="7">
        <v>0.0</v>
      </c>
      <c r="DM172" s="7">
        <v>18.0</v>
      </c>
      <c r="DN172" s="9">
        <v>0.0</v>
      </c>
      <c r="DO172" s="9">
        <v>0.0</v>
      </c>
      <c r="DP172" s="9">
        <v>1.0</v>
      </c>
      <c r="DQ172" s="8">
        <v>186.0</v>
      </c>
      <c r="DR172" s="8">
        <v>50.0</v>
      </c>
      <c r="DS172" s="8" t="s">
        <v>1074</v>
      </c>
      <c r="DT172" s="19">
        <v>0.9</v>
      </c>
      <c r="DU172" s="8">
        <v>0.9</v>
      </c>
      <c r="DV172" s="8">
        <v>0.9</v>
      </c>
      <c r="DW172" s="8">
        <v>549.0</v>
      </c>
      <c r="DX172" s="8">
        <v>0.0</v>
      </c>
      <c r="DY172" s="14">
        <f t="shared" si="22"/>
        <v>0.1553191489</v>
      </c>
    </row>
    <row r="173" ht="12.75" customHeight="1">
      <c r="A173" s="7">
        <v>34.0</v>
      </c>
      <c r="B173" s="7" t="s">
        <v>1075</v>
      </c>
      <c r="C173" s="7" t="s">
        <v>353</v>
      </c>
      <c r="D173" s="7" t="s">
        <v>162</v>
      </c>
      <c r="E173" s="7" t="s">
        <v>163</v>
      </c>
      <c r="F173" s="7" t="s">
        <v>163</v>
      </c>
      <c r="G173" s="7">
        <v>72.0</v>
      </c>
      <c r="H173" s="7">
        <v>200.0</v>
      </c>
      <c r="I173" s="7" t="s">
        <v>133</v>
      </c>
      <c r="J173" s="7">
        <v>2012.0</v>
      </c>
      <c r="K173" s="7">
        <v>2.0</v>
      </c>
      <c r="L173" s="7">
        <v>38.0</v>
      </c>
      <c r="M173" s="8" t="s">
        <v>146</v>
      </c>
      <c r="N173" s="8">
        <f t="shared" si="1"/>
        <v>22</v>
      </c>
      <c r="O173" s="7" t="s">
        <v>998</v>
      </c>
      <c r="P173" s="7" t="s">
        <v>1076</v>
      </c>
      <c r="Q173" s="8" t="s">
        <v>685</v>
      </c>
      <c r="R173" s="7" t="s">
        <v>685</v>
      </c>
      <c r="S173" s="9" t="s">
        <v>159</v>
      </c>
      <c r="T173" s="9">
        <v>40.0</v>
      </c>
      <c r="U173" s="9" t="s">
        <v>138</v>
      </c>
      <c r="V173" s="9" t="s">
        <v>138</v>
      </c>
      <c r="W173" s="7">
        <v>41.0</v>
      </c>
      <c r="X173" s="7">
        <v>7.0</v>
      </c>
      <c r="Y173" s="7">
        <v>10.0</v>
      </c>
      <c r="Z173" s="7">
        <v>7.0</v>
      </c>
      <c r="AA173" s="7">
        <v>17.0</v>
      </c>
      <c r="AB173" s="7">
        <v>0.0</v>
      </c>
      <c r="AC173" s="7">
        <v>68.0</v>
      </c>
      <c r="AD173" s="7">
        <v>32.0</v>
      </c>
      <c r="AE173" s="7">
        <v>20.0</v>
      </c>
      <c r="AF173" s="10">
        <f t="shared" si="2"/>
        <v>0.1029411765</v>
      </c>
      <c r="AG173" s="10">
        <f t="shared" si="3"/>
        <v>0.05833333333</v>
      </c>
      <c r="AH173" s="7">
        <v>35095.0</v>
      </c>
      <c r="AI173" s="11">
        <f t="shared" si="4"/>
        <v>14.26626016</v>
      </c>
      <c r="AJ173" s="7">
        <v>789.0</v>
      </c>
      <c r="AK173" s="11">
        <f t="shared" si="5"/>
        <v>19.24390244</v>
      </c>
      <c r="AL173" s="11">
        <f t="shared" si="6"/>
        <v>44.48035488</v>
      </c>
      <c r="AM173" s="12">
        <v>77.0</v>
      </c>
      <c r="AN173" s="11">
        <f t="shared" si="7"/>
        <v>7.898561049</v>
      </c>
      <c r="AO173" s="10" t="s">
        <v>1077</v>
      </c>
      <c r="AP173" s="10" t="s">
        <v>570</v>
      </c>
      <c r="AQ173" s="10" t="s">
        <v>1078</v>
      </c>
      <c r="AR173" s="7">
        <v>7.0</v>
      </c>
      <c r="AS173" s="7">
        <v>13.0</v>
      </c>
      <c r="AT173" s="13">
        <f t="shared" si="8"/>
        <v>0.35</v>
      </c>
      <c r="AU173" s="8"/>
      <c r="AV173" s="8"/>
      <c r="AW173" s="8">
        <v>13.0</v>
      </c>
      <c r="AX173" s="8">
        <v>5.0</v>
      </c>
      <c r="AY173" s="8">
        <v>7.0</v>
      </c>
      <c r="AZ173" s="8">
        <v>2.0</v>
      </c>
      <c r="BA173" s="7">
        <v>35.0</v>
      </c>
      <c r="BB173" s="7">
        <v>113.0</v>
      </c>
      <c r="BC173" s="7">
        <v>21.0</v>
      </c>
      <c r="BD173" s="7">
        <v>32.0</v>
      </c>
      <c r="BE173" s="7">
        <v>5.0</v>
      </c>
      <c r="BF173" s="7">
        <v>17.0</v>
      </c>
      <c r="BG173" s="14">
        <f t="shared" si="9"/>
        <v>3.590255022</v>
      </c>
      <c r="BH173" s="11">
        <f t="shared" si="10"/>
        <v>11.59139479</v>
      </c>
      <c r="BI173" s="11">
        <f t="shared" si="11"/>
        <v>2.154153013</v>
      </c>
      <c r="BJ173" s="11">
        <f t="shared" si="12"/>
        <v>3.282518877</v>
      </c>
      <c r="BK173" s="11">
        <f t="shared" si="13"/>
        <v>0.5128935746</v>
      </c>
      <c r="BL173" s="11">
        <f t="shared" si="14"/>
        <v>1.743838154</v>
      </c>
      <c r="BM173" s="7">
        <v>18.0</v>
      </c>
      <c r="BN173" s="7">
        <v>9.0</v>
      </c>
      <c r="BO173" s="7">
        <v>0.0</v>
      </c>
      <c r="BP173" s="7">
        <v>0.0</v>
      </c>
      <c r="BQ173" s="7">
        <v>0.0</v>
      </c>
      <c r="BR173" s="7">
        <v>0.0</v>
      </c>
      <c r="BS173" s="9">
        <f t="shared" si="15"/>
        <v>152</v>
      </c>
      <c r="BT173" s="14">
        <v>-2.8022</v>
      </c>
      <c r="BU173" s="7">
        <v>1.0</v>
      </c>
      <c r="BV173" s="7">
        <v>0.0</v>
      </c>
      <c r="BW173" s="15">
        <f t="shared" si="16"/>
        <v>0</v>
      </c>
      <c r="BX173" s="7">
        <v>0.0</v>
      </c>
      <c r="BY173" s="7">
        <v>4.0</v>
      </c>
      <c r="BZ173" s="7">
        <v>1.0</v>
      </c>
      <c r="CA173" s="7">
        <v>1.0</v>
      </c>
      <c r="CB173" s="7">
        <v>0.0</v>
      </c>
      <c r="CC173" s="7">
        <v>1.0</v>
      </c>
      <c r="CD173" s="7">
        <v>0.0</v>
      </c>
      <c r="CE173" s="7">
        <v>0.0</v>
      </c>
      <c r="CF173" s="7">
        <v>1.0</v>
      </c>
      <c r="CG173" s="7">
        <v>0.0</v>
      </c>
      <c r="CH173" s="7">
        <v>0.0</v>
      </c>
      <c r="CI173" s="7">
        <v>5.0</v>
      </c>
      <c r="CJ173" s="7">
        <v>0.0</v>
      </c>
      <c r="CK173" s="7">
        <v>0.0</v>
      </c>
      <c r="CL173" s="15">
        <f t="shared" si="17"/>
        <v>0</v>
      </c>
      <c r="CM173" s="7">
        <v>1.1</v>
      </c>
      <c r="CN173" s="7">
        <v>0.8</v>
      </c>
      <c r="CO173" s="7">
        <v>1.9</v>
      </c>
      <c r="CP173" s="16">
        <f t="shared" si="18"/>
        <v>0.04634146341</v>
      </c>
      <c r="CQ173" s="16">
        <f t="shared" si="19"/>
        <v>0.1948995583</v>
      </c>
      <c r="CR173" s="17">
        <v>5.0</v>
      </c>
      <c r="CS173" s="14">
        <v>13.2</v>
      </c>
      <c r="CT173" s="14">
        <v>12.6</v>
      </c>
      <c r="CU173" s="14">
        <v>4.0</v>
      </c>
      <c r="CV173" s="14">
        <v>1.3</v>
      </c>
      <c r="CW173" s="14">
        <v>1.7000000000000002</v>
      </c>
      <c r="CX173" s="14">
        <v>-0.2</v>
      </c>
      <c r="CY173" s="14">
        <v>2.8</v>
      </c>
      <c r="CZ173" s="18">
        <f t="shared" si="20"/>
        <v>0.06829268293</v>
      </c>
      <c r="DA173" s="18">
        <f t="shared" si="21"/>
        <v>0.2872204018</v>
      </c>
      <c r="DB173" s="14">
        <v>30.2206</v>
      </c>
      <c r="DC173" s="7">
        <v>1.0</v>
      </c>
      <c r="DD173" s="7">
        <v>0.0</v>
      </c>
      <c r="DE173" s="7">
        <v>1.0</v>
      </c>
      <c r="DF173" s="7">
        <v>30.0</v>
      </c>
      <c r="DG173" s="7">
        <v>11.0</v>
      </c>
      <c r="DH173" s="7">
        <v>1.0</v>
      </c>
      <c r="DI173" s="7">
        <v>4.0</v>
      </c>
      <c r="DJ173" s="7">
        <v>19.0</v>
      </c>
      <c r="DK173" s="7">
        <v>1.0</v>
      </c>
      <c r="DL173" s="7">
        <v>1.0</v>
      </c>
      <c r="DM173" s="7">
        <v>31.0</v>
      </c>
      <c r="DN173" s="9">
        <v>1.0</v>
      </c>
      <c r="DO173" s="9">
        <v>0.0</v>
      </c>
      <c r="DP173" s="9">
        <v>0.0</v>
      </c>
      <c r="DQ173" s="8">
        <v>120.0</v>
      </c>
      <c r="DR173" s="8">
        <v>14.0</v>
      </c>
      <c r="DS173" s="8" t="s">
        <v>1079</v>
      </c>
      <c r="DT173" s="19">
        <v>0.8180000000000001</v>
      </c>
      <c r="DU173" s="8">
        <v>0.8180000000000001</v>
      </c>
      <c r="DV173" s="8">
        <v>0.597</v>
      </c>
      <c r="DW173" s="8">
        <v>158.0</v>
      </c>
      <c r="DX173" s="8">
        <v>0.108</v>
      </c>
      <c r="DY173" s="14">
        <f t="shared" si="22"/>
        <v>2.284763212</v>
      </c>
    </row>
    <row r="174" ht="12.75" customHeight="1">
      <c r="A174" s="7">
        <v>16.0</v>
      </c>
      <c r="B174" s="7" t="s">
        <v>1080</v>
      </c>
      <c r="C174" s="7" t="s">
        <v>1081</v>
      </c>
      <c r="D174" s="7" t="s">
        <v>162</v>
      </c>
      <c r="E174" s="7" t="s">
        <v>163</v>
      </c>
      <c r="F174" s="7" t="s">
        <v>163</v>
      </c>
      <c r="G174" s="7">
        <v>74.0</v>
      </c>
      <c r="H174" s="7">
        <v>200.0</v>
      </c>
      <c r="I174" s="7" t="s">
        <v>133</v>
      </c>
      <c r="J174" s="7">
        <v>2013.0</v>
      </c>
      <c r="K174" s="7">
        <v>1.0</v>
      </c>
      <c r="L174" s="7">
        <v>29.0</v>
      </c>
      <c r="M174" s="8" t="s">
        <v>146</v>
      </c>
      <c r="N174" s="8">
        <f t="shared" si="1"/>
        <v>20</v>
      </c>
      <c r="O174" s="7" t="s">
        <v>832</v>
      </c>
      <c r="P174" s="7" t="s">
        <v>1082</v>
      </c>
      <c r="Q174" s="8" t="s">
        <v>399</v>
      </c>
      <c r="R174" s="7" t="s">
        <v>399</v>
      </c>
      <c r="S174" s="9" t="s">
        <v>260</v>
      </c>
      <c r="T174" s="9">
        <v>1.0</v>
      </c>
      <c r="U174" s="9" t="s">
        <v>138</v>
      </c>
      <c r="V174" s="9" t="s">
        <v>138</v>
      </c>
      <c r="W174" s="7">
        <v>1.0</v>
      </c>
      <c r="X174" s="7">
        <v>1.0</v>
      </c>
      <c r="Y174" s="7">
        <v>0.0</v>
      </c>
      <c r="Z174" s="7">
        <v>0.0</v>
      </c>
      <c r="AA174" s="7">
        <v>1.0</v>
      </c>
      <c r="AB174" s="7">
        <v>1.0</v>
      </c>
      <c r="AC174" s="7">
        <v>2.0</v>
      </c>
      <c r="AD174" s="7">
        <v>0.0</v>
      </c>
      <c r="AE174" s="7">
        <v>1.0</v>
      </c>
      <c r="AF174" s="10">
        <f t="shared" si="2"/>
        <v>0.5</v>
      </c>
      <c r="AG174" s="10">
        <f t="shared" si="3"/>
        <v>0.3333333333</v>
      </c>
      <c r="AH174" s="7">
        <v>715.0</v>
      </c>
      <c r="AI174" s="11">
        <f t="shared" si="4"/>
        <v>11.91666667</v>
      </c>
      <c r="AJ174" s="7">
        <v>17.0</v>
      </c>
      <c r="AK174" s="11">
        <f t="shared" si="5"/>
        <v>17</v>
      </c>
      <c r="AL174" s="11">
        <f t="shared" si="6"/>
        <v>42.05882353</v>
      </c>
      <c r="AM174" s="12">
        <v>0.0</v>
      </c>
      <c r="AN174" s="11">
        <f t="shared" si="7"/>
        <v>0</v>
      </c>
      <c r="AO174" s="10" t="s">
        <v>152</v>
      </c>
      <c r="AP174" s="10" t="s">
        <v>151</v>
      </c>
      <c r="AQ174" s="10" t="s">
        <v>152</v>
      </c>
      <c r="AR174" s="7">
        <v>1.0</v>
      </c>
      <c r="AS174" s="7">
        <v>6.0</v>
      </c>
      <c r="AT174" s="13">
        <f t="shared" si="8"/>
        <v>0.1428571429</v>
      </c>
      <c r="AU174" s="8"/>
      <c r="AV174" s="8"/>
      <c r="AW174" s="8">
        <v>7.0</v>
      </c>
      <c r="AX174" s="8">
        <v>1.0</v>
      </c>
      <c r="AY174" s="8"/>
      <c r="AZ174" s="8">
        <v>0.0</v>
      </c>
      <c r="BA174" s="7">
        <v>1.0</v>
      </c>
      <c r="BB174" s="7">
        <v>0.0</v>
      </c>
      <c r="BC174" s="7">
        <v>1.0</v>
      </c>
      <c r="BD174" s="7">
        <v>0.0</v>
      </c>
      <c r="BE174" s="7">
        <v>1.0</v>
      </c>
      <c r="BF174" s="7">
        <v>0.0</v>
      </c>
      <c r="BG174" s="14">
        <f t="shared" si="9"/>
        <v>5.034965035</v>
      </c>
      <c r="BH174" s="11">
        <f t="shared" si="10"/>
        <v>0</v>
      </c>
      <c r="BI174" s="11">
        <f t="shared" si="11"/>
        <v>5.034965035</v>
      </c>
      <c r="BJ174" s="11">
        <f t="shared" si="12"/>
        <v>0</v>
      </c>
      <c r="BK174" s="11">
        <f t="shared" si="13"/>
        <v>5.034965035</v>
      </c>
      <c r="BL174" s="11">
        <f t="shared" si="14"/>
        <v>0</v>
      </c>
      <c r="BM174" s="7">
        <v>0.0</v>
      </c>
      <c r="BN174" s="7">
        <v>0.0</v>
      </c>
      <c r="BO174" s="7">
        <v>0.0</v>
      </c>
      <c r="BP174" s="7">
        <v>0.0</v>
      </c>
      <c r="BQ174" s="7">
        <v>0.0</v>
      </c>
      <c r="BR174" s="7">
        <v>0.0</v>
      </c>
      <c r="BS174" s="9">
        <f t="shared" si="15"/>
        <v>1</v>
      </c>
      <c r="BT174" s="14">
        <v>-0.021500000000000002</v>
      </c>
      <c r="BW174" s="15" t="str">
        <f t="shared" si="16"/>
        <v> </v>
      </c>
      <c r="BY174" s="7">
        <v>1.0</v>
      </c>
      <c r="BZ174" s="7">
        <v>0.0</v>
      </c>
      <c r="CA174" s="7">
        <v>0.0</v>
      </c>
      <c r="CB174" s="7">
        <v>0.0</v>
      </c>
      <c r="CC174" s="7">
        <v>1.0</v>
      </c>
      <c r="CD174" s="7">
        <v>0.0</v>
      </c>
      <c r="CE174" s="7">
        <v>0.0</v>
      </c>
      <c r="CF174" s="7">
        <v>0.0</v>
      </c>
      <c r="CG174" s="7">
        <v>0.0</v>
      </c>
      <c r="CH174" s="7">
        <v>0.0</v>
      </c>
      <c r="CI174" s="7">
        <v>0.0</v>
      </c>
      <c r="CJ174" s="7">
        <v>0.0</v>
      </c>
      <c r="CK174" s="7">
        <v>0.0</v>
      </c>
      <c r="CL174" s="15">
        <f t="shared" si="17"/>
        <v>0</v>
      </c>
      <c r="CM174" s="7">
        <v>0.2</v>
      </c>
      <c r="CN174" s="7">
        <v>0.1</v>
      </c>
      <c r="CO174" s="7">
        <v>0.2</v>
      </c>
      <c r="CP174" s="16">
        <f t="shared" si="18"/>
        <v>0.2</v>
      </c>
      <c r="CQ174" s="16">
        <f t="shared" si="19"/>
        <v>1.006993007</v>
      </c>
      <c r="CR174" s="17">
        <v>3.0</v>
      </c>
      <c r="CS174" s="14">
        <v>0.2</v>
      </c>
      <c r="CT174" s="14">
        <v>0.2</v>
      </c>
      <c r="CU174" s="14">
        <v>0.9</v>
      </c>
      <c r="CV174" s="14">
        <v>0.4</v>
      </c>
      <c r="CW174" s="14">
        <v>0.1</v>
      </c>
      <c r="CX174" s="14">
        <v>0.0</v>
      </c>
      <c r="CY174" s="14">
        <v>0.5</v>
      </c>
      <c r="CZ174" s="18">
        <f t="shared" si="20"/>
        <v>0.5</v>
      </c>
      <c r="DA174" s="18">
        <f t="shared" si="21"/>
        <v>2.517482517</v>
      </c>
      <c r="DB174" s="14">
        <v>17.0</v>
      </c>
      <c r="DC174" s="7">
        <v>0.0</v>
      </c>
      <c r="DD174" s="7">
        <v>0.0</v>
      </c>
      <c r="DE174" s="7">
        <v>0.0</v>
      </c>
      <c r="DF174" s="7">
        <v>0.0</v>
      </c>
      <c r="DG174" s="7">
        <v>1.0</v>
      </c>
      <c r="DH174" s="7">
        <v>0.0</v>
      </c>
      <c r="DI174" s="7">
        <v>0.0</v>
      </c>
      <c r="DJ174" s="7">
        <v>0.0</v>
      </c>
      <c r="DK174" s="7">
        <v>0.0</v>
      </c>
      <c r="DL174" s="7">
        <v>0.0</v>
      </c>
      <c r="DM174" s="7">
        <v>1.0</v>
      </c>
      <c r="DN174" s="9">
        <v>0.0</v>
      </c>
      <c r="DO174" s="9">
        <v>1.0</v>
      </c>
      <c r="DP174" s="9">
        <v>0.0</v>
      </c>
      <c r="DQ174" s="8">
        <v>1.0</v>
      </c>
      <c r="DR174" s="8">
        <v>0.0</v>
      </c>
      <c r="DS174" s="8"/>
      <c r="DT174" s="19">
        <v>0.925</v>
      </c>
      <c r="DU174" s="8">
        <v>0.894</v>
      </c>
      <c r="DV174" s="8">
        <v>0.005</v>
      </c>
      <c r="DW174" s="8">
        <v>0.0</v>
      </c>
      <c r="DX174" s="8">
        <v>0.0</v>
      </c>
      <c r="DY174" s="14">
        <f t="shared" si="22"/>
        <v>0.4956531686</v>
      </c>
    </row>
    <row r="175" ht="12.75" customHeight="1">
      <c r="A175" s="7">
        <v>44.0</v>
      </c>
      <c r="B175" s="7" t="s">
        <v>1083</v>
      </c>
      <c r="C175" s="7" t="s">
        <v>1084</v>
      </c>
      <c r="D175" s="7" t="s">
        <v>358</v>
      </c>
      <c r="E175" s="7" t="s">
        <v>163</v>
      </c>
      <c r="F175" s="7" t="s">
        <v>163</v>
      </c>
      <c r="G175" s="7">
        <v>73.0</v>
      </c>
      <c r="H175" s="7">
        <v>201.0</v>
      </c>
      <c r="I175" s="7" t="s">
        <v>145</v>
      </c>
      <c r="J175" s="7">
        <v>2011.0</v>
      </c>
      <c r="K175" s="7">
        <v>5.0</v>
      </c>
      <c r="L175" s="7">
        <v>138.0</v>
      </c>
      <c r="M175" s="8" t="s">
        <v>146</v>
      </c>
      <c r="N175" s="8">
        <f t="shared" si="1"/>
        <v>22</v>
      </c>
      <c r="O175" s="7" t="s">
        <v>1085</v>
      </c>
      <c r="P175" s="7" t="s">
        <v>1086</v>
      </c>
      <c r="Q175" s="8" t="s">
        <v>206</v>
      </c>
      <c r="R175" s="7" t="s">
        <v>206</v>
      </c>
      <c r="S175" s="9" t="s">
        <v>174</v>
      </c>
      <c r="T175" s="9">
        <v>13.0</v>
      </c>
      <c r="U175" s="9" t="s">
        <v>138</v>
      </c>
      <c r="V175" s="9" t="s">
        <v>138</v>
      </c>
      <c r="W175" s="7">
        <v>13.0</v>
      </c>
      <c r="X175" s="7">
        <v>1.0</v>
      </c>
      <c r="Y175" s="7">
        <v>4.0</v>
      </c>
      <c r="Z175" s="7">
        <v>2.0</v>
      </c>
      <c r="AA175" s="7">
        <v>5.0</v>
      </c>
      <c r="AB175" s="7">
        <v>-1.0</v>
      </c>
      <c r="AC175" s="7">
        <v>13.0</v>
      </c>
      <c r="AD175" s="7">
        <v>5.0</v>
      </c>
      <c r="AE175" s="7">
        <v>6.0</v>
      </c>
      <c r="AF175" s="10">
        <f t="shared" si="2"/>
        <v>0.07692307692</v>
      </c>
      <c r="AG175" s="10">
        <f t="shared" si="3"/>
        <v>0.04166666667</v>
      </c>
      <c r="AH175" s="7">
        <v>11339.0</v>
      </c>
      <c r="AI175" s="11">
        <f t="shared" si="4"/>
        <v>14.53717949</v>
      </c>
      <c r="AJ175" s="7">
        <v>240.0</v>
      </c>
      <c r="AK175" s="11">
        <f t="shared" si="5"/>
        <v>18.46153846</v>
      </c>
      <c r="AL175" s="11">
        <f t="shared" si="6"/>
        <v>47.24583333</v>
      </c>
      <c r="AM175" s="12">
        <v>21.0</v>
      </c>
      <c r="AN175" s="11">
        <f t="shared" si="7"/>
        <v>6.667254608</v>
      </c>
      <c r="AO175" s="10" t="s">
        <v>466</v>
      </c>
      <c r="AP175" s="10" t="s">
        <v>526</v>
      </c>
      <c r="AQ175" s="10" t="s">
        <v>527</v>
      </c>
      <c r="AR175" s="7">
        <v>0.0</v>
      </c>
      <c r="AS175" s="7">
        <v>0.0</v>
      </c>
      <c r="AT175" s="13">
        <f t="shared" si="8"/>
        <v>0</v>
      </c>
      <c r="AU175" s="8"/>
      <c r="AV175" s="8"/>
      <c r="AW175" s="8"/>
      <c r="AX175" s="8">
        <v>0.0</v>
      </c>
      <c r="AY175" s="8"/>
      <c r="AZ175" s="8">
        <v>0.0</v>
      </c>
      <c r="BA175" s="7">
        <v>28.0</v>
      </c>
      <c r="BB175" s="7">
        <v>38.0</v>
      </c>
      <c r="BC175" s="7">
        <v>14.0</v>
      </c>
      <c r="BD175" s="7">
        <v>5.0</v>
      </c>
      <c r="BE175" s="7">
        <v>12.0</v>
      </c>
      <c r="BF175" s="7">
        <v>3.0</v>
      </c>
      <c r="BG175" s="14">
        <f t="shared" si="9"/>
        <v>8.889672811</v>
      </c>
      <c r="BH175" s="11">
        <f t="shared" si="10"/>
        <v>12.06455596</v>
      </c>
      <c r="BI175" s="11">
        <f t="shared" si="11"/>
        <v>4.444836405</v>
      </c>
      <c r="BJ175" s="11">
        <f t="shared" si="12"/>
        <v>1.587441573</v>
      </c>
      <c r="BK175" s="11">
        <f t="shared" si="13"/>
        <v>3.809859776</v>
      </c>
      <c r="BL175" s="11">
        <f t="shared" si="14"/>
        <v>0.952464944</v>
      </c>
      <c r="BM175" s="7">
        <v>13.0</v>
      </c>
      <c r="BN175" s="7">
        <v>4.0</v>
      </c>
      <c r="BO175" s="7">
        <v>1.0</v>
      </c>
      <c r="BP175" s="7">
        <v>0.0</v>
      </c>
      <c r="BQ175" s="7">
        <v>0.0</v>
      </c>
      <c r="BR175" s="7">
        <v>0.0</v>
      </c>
      <c r="BS175" s="9">
        <f t="shared" si="15"/>
        <v>66</v>
      </c>
      <c r="BT175" s="14">
        <v>-3.2179</v>
      </c>
      <c r="BW175" s="15" t="str">
        <f t="shared" si="16"/>
        <v> </v>
      </c>
      <c r="BY175" s="7">
        <v>0.0</v>
      </c>
      <c r="BZ175" s="7">
        <v>0.0</v>
      </c>
      <c r="CA175" s="7">
        <v>0.0</v>
      </c>
      <c r="CB175" s="7">
        <v>0.0</v>
      </c>
      <c r="CC175" s="7">
        <v>0.0</v>
      </c>
      <c r="CD175" s="7">
        <v>0.0</v>
      </c>
      <c r="CE175" s="7">
        <v>1.0</v>
      </c>
      <c r="CF175" s="7">
        <v>0.0</v>
      </c>
      <c r="CG175" s="7">
        <v>0.0</v>
      </c>
      <c r="CH175" s="7">
        <v>0.0</v>
      </c>
      <c r="CI175" s="7">
        <v>0.0</v>
      </c>
      <c r="CJ175" s="7">
        <v>0.0</v>
      </c>
      <c r="CK175" s="7">
        <v>0.0</v>
      </c>
      <c r="CL175" s="15">
        <f t="shared" si="17"/>
        <v>0</v>
      </c>
      <c r="CM175" s="7">
        <v>0.4</v>
      </c>
      <c r="CN175" s="7">
        <v>0.30000000000000004</v>
      </c>
      <c r="CO175" s="7">
        <v>0.8</v>
      </c>
      <c r="CP175" s="16">
        <f t="shared" si="18"/>
        <v>0.06153846154</v>
      </c>
      <c r="CQ175" s="16">
        <f t="shared" si="19"/>
        <v>0.2539906517</v>
      </c>
      <c r="CR175" s="17">
        <v>2.0</v>
      </c>
      <c r="CS175" s="14">
        <v>4.0</v>
      </c>
      <c r="CT175" s="14">
        <v>4.6</v>
      </c>
      <c r="CU175" s="14">
        <v>-0.4</v>
      </c>
      <c r="CV175" s="14">
        <v>0.9</v>
      </c>
      <c r="CW175" s="14">
        <v>0.4</v>
      </c>
      <c r="CX175" s="14">
        <v>0.0</v>
      </c>
      <c r="CY175" s="14">
        <v>1.3</v>
      </c>
      <c r="CZ175" s="18">
        <f t="shared" si="20"/>
        <v>0.1</v>
      </c>
      <c r="DA175" s="18">
        <f t="shared" si="21"/>
        <v>0.4127348091</v>
      </c>
      <c r="DB175" s="14">
        <v>49.5385</v>
      </c>
      <c r="DC175" s="7">
        <v>0.0</v>
      </c>
      <c r="DD175" s="7">
        <v>0.0</v>
      </c>
      <c r="DE175" s="7">
        <v>0.0</v>
      </c>
      <c r="DF175" s="7">
        <v>5.0</v>
      </c>
      <c r="DG175" s="7">
        <v>0.0</v>
      </c>
      <c r="DH175" s="7">
        <v>0.0</v>
      </c>
      <c r="DI175" s="7">
        <v>5.0</v>
      </c>
      <c r="DJ175" s="7">
        <v>0.0</v>
      </c>
      <c r="DK175" s="7">
        <v>0.0</v>
      </c>
      <c r="DL175" s="7">
        <v>0.0</v>
      </c>
      <c r="DM175" s="7">
        <v>8.0</v>
      </c>
      <c r="DN175" s="9">
        <v>0.0</v>
      </c>
      <c r="DO175" s="9">
        <v>1.0</v>
      </c>
      <c r="DP175" s="9">
        <v>0.0</v>
      </c>
      <c r="DQ175" s="8">
        <v>29.0</v>
      </c>
      <c r="DR175" s="8">
        <v>0.0</v>
      </c>
      <c r="DS175" s="8"/>
      <c r="DT175" s="19">
        <v>0.69</v>
      </c>
      <c r="DU175" s="8">
        <v>0.69</v>
      </c>
      <c r="DV175" s="8">
        <v>0.14</v>
      </c>
      <c r="DW175" s="8">
        <v>0.0</v>
      </c>
      <c r="DX175" s="8">
        <v>0.21</v>
      </c>
      <c r="DY175" s="14">
        <f t="shared" si="22"/>
        <v>1.184580188</v>
      </c>
    </row>
    <row r="176" ht="12.75" customHeight="1">
      <c r="A176" s="7">
        <v>4.0</v>
      </c>
      <c r="B176" s="7" t="s">
        <v>1087</v>
      </c>
      <c r="C176" s="7" t="s">
        <v>1088</v>
      </c>
      <c r="D176" s="7" t="s">
        <v>170</v>
      </c>
      <c r="E176" s="7" t="s">
        <v>163</v>
      </c>
      <c r="F176" s="7" t="s">
        <v>163</v>
      </c>
      <c r="G176" s="7">
        <v>76.0</v>
      </c>
      <c r="H176" s="7">
        <v>225.0</v>
      </c>
      <c r="I176" s="7" t="s">
        <v>133</v>
      </c>
      <c r="M176" s="8"/>
      <c r="N176" s="8">
        <f t="shared" si="1"/>
        <v>25</v>
      </c>
      <c r="O176" s="7" t="s">
        <v>1089</v>
      </c>
      <c r="P176" s="7" t="s">
        <v>1090</v>
      </c>
      <c r="Q176" s="8" t="s">
        <v>628</v>
      </c>
      <c r="R176" s="7" t="s">
        <v>628</v>
      </c>
      <c r="S176" s="9" t="s">
        <v>174</v>
      </c>
      <c r="T176" s="9">
        <v>76.0</v>
      </c>
      <c r="U176" s="9" t="s">
        <v>138</v>
      </c>
      <c r="V176" s="9" t="s">
        <v>138</v>
      </c>
      <c r="W176" s="7">
        <v>76.0</v>
      </c>
      <c r="X176" s="7">
        <v>2.0</v>
      </c>
      <c r="Y176" s="7">
        <v>9.0</v>
      </c>
      <c r="Z176" s="7">
        <v>5.0</v>
      </c>
      <c r="AA176" s="7">
        <v>11.0</v>
      </c>
      <c r="AB176" s="7">
        <v>8.0</v>
      </c>
      <c r="AC176" s="7">
        <v>93.0</v>
      </c>
      <c r="AD176" s="7">
        <v>40.0</v>
      </c>
      <c r="AE176" s="7">
        <v>79.0</v>
      </c>
      <c r="AF176" s="10">
        <f t="shared" si="2"/>
        <v>0.02150537634</v>
      </c>
      <c r="AG176" s="10">
        <f t="shared" si="3"/>
        <v>0.009433962264</v>
      </c>
      <c r="AH176" s="7">
        <v>76097.0</v>
      </c>
      <c r="AI176" s="11">
        <f t="shared" si="4"/>
        <v>16.6879386</v>
      </c>
      <c r="AJ176" s="7">
        <v>1618.0</v>
      </c>
      <c r="AK176" s="11">
        <f t="shared" si="5"/>
        <v>21.28947368</v>
      </c>
      <c r="AL176" s="11">
        <f t="shared" si="6"/>
        <v>47.0315204</v>
      </c>
      <c r="AM176" s="12">
        <v>74.0</v>
      </c>
      <c r="AN176" s="11">
        <f t="shared" si="7"/>
        <v>3.500795038</v>
      </c>
      <c r="AO176" s="10" t="s">
        <v>1091</v>
      </c>
      <c r="AP176" s="10" t="s">
        <v>1092</v>
      </c>
      <c r="AQ176" s="10" t="s">
        <v>223</v>
      </c>
      <c r="AR176" s="7">
        <v>0.0</v>
      </c>
      <c r="AS176" s="7">
        <v>0.0</v>
      </c>
      <c r="AT176" s="13">
        <f t="shared" si="8"/>
        <v>0</v>
      </c>
      <c r="AU176" s="8"/>
      <c r="AV176" s="8"/>
      <c r="AW176" s="8"/>
      <c r="AX176" s="8">
        <v>0.0</v>
      </c>
      <c r="AY176" s="8"/>
      <c r="AZ176" s="8">
        <v>0.0</v>
      </c>
      <c r="BA176" s="7">
        <v>118.0</v>
      </c>
      <c r="BB176" s="7">
        <v>154.0</v>
      </c>
      <c r="BC176" s="7">
        <v>89.0</v>
      </c>
      <c r="BD176" s="7">
        <v>40.0</v>
      </c>
      <c r="BE176" s="7">
        <v>42.0</v>
      </c>
      <c r="BF176" s="7">
        <v>12.0</v>
      </c>
      <c r="BG176" s="14">
        <f t="shared" si="9"/>
        <v>5.582348844</v>
      </c>
      <c r="BH176" s="11">
        <f t="shared" si="10"/>
        <v>7.285438322</v>
      </c>
      <c r="BI176" s="11">
        <f t="shared" si="11"/>
        <v>4.210415654</v>
      </c>
      <c r="BJ176" s="11">
        <f t="shared" si="12"/>
        <v>1.892321642</v>
      </c>
      <c r="BK176" s="11">
        <f t="shared" si="13"/>
        <v>1.986937724</v>
      </c>
      <c r="BL176" s="11">
        <f t="shared" si="14"/>
        <v>0.5676964926</v>
      </c>
      <c r="BM176" s="7">
        <v>61.0</v>
      </c>
      <c r="BN176" s="7">
        <v>18.0</v>
      </c>
      <c r="BO176" s="7">
        <v>3.0</v>
      </c>
      <c r="BP176" s="7">
        <v>0.0</v>
      </c>
      <c r="BQ176" s="7">
        <v>1.0</v>
      </c>
      <c r="BR176" s="7">
        <v>0.0</v>
      </c>
      <c r="BS176" s="9">
        <f t="shared" si="15"/>
        <v>307</v>
      </c>
      <c r="BT176" s="14">
        <v>-7.6587</v>
      </c>
      <c r="BW176" s="15" t="str">
        <f t="shared" si="16"/>
        <v> </v>
      </c>
      <c r="BY176" s="7">
        <v>0.0</v>
      </c>
      <c r="BZ176" s="7">
        <v>0.0</v>
      </c>
      <c r="CA176" s="7">
        <v>1.0</v>
      </c>
      <c r="CB176" s="7">
        <v>0.0</v>
      </c>
      <c r="CC176" s="7">
        <v>0.0</v>
      </c>
      <c r="CD176" s="7">
        <v>0.0</v>
      </c>
      <c r="CE176" s="7">
        <v>1.0</v>
      </c>
      <c r="CF176" s="7">
        <v>1.0</v>
      </c>
      <c r="CG176" s="7">
        <v>0.0</v>
      </c>
      <c r="CH176" s="7">
        <v>0.0</v>
      </c>
      <c r="CI176" s="7">
        <v>0.0</v>
      </c>
      <c r="CJ176" s="7">
        <v>0.0</v>
      </c>
      <c r="CK176" s="7">
        <v>0.0</v>
      </c>
      <c r="CL176" s="15">
        <f t="shared" si="17"/>
        <v>0</v>
      </c>
      <c r="CM176" s="7">
        <v>-0.1</v>
      </c>
      <c r="CN176" s="7">
        <v>3.4</v>
      </c>
      <c r="CO176" s="7">
        <v>3.3</v>
      </c>
      <c r="CP176" s="16">
        <f t="shared" si="18"/>
        <v>0.04342105263</v>
      </c>
      <c r="CQ176" s="16">
        <f t="shared" si="19"/>
        <v>0.1561165355</v>
      </c>
      <c r="CR176" s="17">
        <v>1.0</v>
      </c>
      <c r="CS176" s="14">
        <v>19.8</v>
      </c>
      <c r="CT176" s="14">
        <v>21.7</v>
      </c>
      <c r="CU176" s="14">
        <v>6.5</v>
      </c>
      <c r="CV176" s="14">
        <v>-0.5</v>
      </c>
      <c r="CW176" s="14">
        <v>4.1</v>
      </c>
      <c r="CX176" s="14">
        <v>0.0</v>
      </c>
      <c r="CY176" s="14">
        <v>3.7</v>
      </c>
      <c r="CZ176" s="18">
        <f t="shared" si="20"/>
        <v>0.04868421053</v>
      </c>
      <c r="DA176" s="18">
        <f t="shared" si="21"/>
        <v>0.1750397519</v>
      </c>
      <c r="DB176" s="14">
        <v>52.0645</v>
      </c>
      <c r="DC176" s="7">
        <v>1.0</v>
      </c>
      <c r="DD176" s="7">
        <v>0.0</v>
      </c>
      <c r="DE176" s="7">
        <v>4.0</v>
      </c>
      <c r="DF176" s="7">
        <v>35.0</v>
      </c>
      <c r="DG176" s="7">
        <v>1.0</v>
      </c>
      <c r="DH176" s="7">
        <v>1.0</v>
      </c>
      <c r="DI176" s="7">
        <v>31.0</v>
      </c>
      <c r="DJ176" s="7">
        <v>15.0</v>
      </c>
      <c r="DK176" s="7">
        <v>0.0</v>
      </c>
      <c r="DL176" s="7">
        <v>0.0</v>
      </c>
      <c r="DM176" s="7">
        <v>45.0</v>
      </c>
      <c r="DN176" s="9">
        <v>1.0</v>
      </c>
      <c r="DO176" s="9">
        <v>0.0</v>
      </c>
      <c r="DP176" s="9">
        <v>1.0</v>
      </c>
      <c r="DQ176" s="8">
        <v>186.0</v>
      </c>
      <c r="DR176" s="8">
        <v>6.0</v>
      </c>
      <c r="DS176" s="8" t="s">
        <v>210</v>
      </c>
      <c r="DT176" s="19">
        <v>2.4</v>
      </c>
      <c r="DU176" s="8">
        <v>3.27</v>
      </c>
      <c r="DV176" s="8">
        <v>3.27</v>
      </c>
      <c r="DW176" s="8">
        <v>239.0</v>
      </c>
      <c r="DX176" s="8">
        <v>0.0</v>
      </c>
      <c r="DY176" s="14">
        <f t="shared" si="22"/>
        <v>-2.087234043</v>
      </c>
    </row>
    <row r="177" ht="12.75" customHeight="1">
      <c r="A177" s="7">
        <v>19.0</v>
      </c>
      <c r="B177" s="7" t="s">
        <v>1093</v>
      </c>
      <c r="C177" s="7" t="s">
        <v>1094</v>
      </c>
      <c r="D177" s="7" t="s">
        <v>358</v>
      </c>
      <c r="E177" s="7" t="s">
        <v>163</v>
      </c>
      <c r="F177" s="7" t="s">
        <v>163</v>
      </c>
      <c r="G177" s="7">
        <v>73.0</v>
      </c>
      <c r="H177" s="7">
        <v>223.0</v>
      </c>
      <c r="I177" s="7" t="s">
        <v>145</v>
      </c>
      <c r="J177" s="7">
        <v>1995.0</v>
      </c>
      <c r="K177" s="7">
        <v>1.0</v>
      </c>
      <c r="L177" s="7">
        <v>7.0</v>
      </c>
      <c r="M177" s="8"/>
      <c r="N177" s="8">
        <f t="shared" si="1"/>
        <v>39</v>
      </c>
      <c r="O177" s="7" t="s">
        <v>1095</v>
      </c>
      <c r="P177" s="7" t="s">
        <v>1096</v>
      </c>
      <c r="Q177" s="8" t="s">
        <v>839</v>
      </c>
      <c r="R177" s="7" t="s">
        <v>839</v>
      </c>
      <c r="S177" s="9" t="s">
        <v>183</v>
      </c>
      <c r="T177" s="9">
        <v>71.0</v>
      </c>
      <c r="U177" s="9" t="s">
        <v>138</v>
      </c>
      <c r="V177" s="9" t="s">
        <v>138</v>
      </c>
      <c r="W177" s="7">
        <v>72.0</v>
      </c>
      <c r="X177" s="7">
        <v>28.0</v>
      </c>
      <c r="Y177" s="7">
        <v>19.0</v>
      </c>
      <c r="Z177" s="7">
        <v>12.0</v>
      </c>
      <c r="AA177" s="7">
        <v>47.0</v>
      </c>
      <c r="AB177" s="7">
        <v>4.0</v>
      </c>
      <c r="AC177" s="7">
        <v>170.0</v>
      </c>
      <c r="AD177" s="7">
        <v>65.0</v>
      </c>
      <c r="AE177" s="7">
        <v>55.0</v>
      </c>
      <c r="AF177" s="10">
        <f t="shared" si="2"/>
        <v>0.1647058824</v>
      </c>
      <c r="AG177" s="10">
        <f t="shared" si="3"/>
        <v>0.09655172414</v>
      </c>
      <c r="AH177" s="7">
        <v>76011.0</v>
      </c>
      <c r="AI177" s="11">
        <f t="shared" si="4"/>
        <v>17.59513889</v>
      </c>
      <c r="AJ177" s="7">
        <v>1590.0</v>
      </c>
      <c r="AK177" s="11">
        <f t="shared" si="5"/>
        <v>22.08333333</v>
      </c>
      <c r="AL177" s="11">
        <f t="shared" si="6"/>
        <v>47.80566038</v>
      </c>
      <c r="AM177" s="12">
        <v>113.0</v>
      </c>
      <c r="AN177" s="11">
        <f t="shared" si="7"/>
        <v>5.351856968</v>
      </c>
      <c r="AO177" s="10" t="s">
        <v>1097</v>
      </c>
      <c r="AP177" s="10" t="s">
        <v>1098</v>
      </c>
      <c r="AQ177" s="10" t="s">
        <v>1099</v>
      </c>
      <c r="AR177" s="7">
        <v>74.0</v>
      </c>
      <c r="AS177" s="7">
        <v>69.0</v>
      </c>
      <c r="AT177" s="13">
        <f t="shared" si="8"/>
        <v>0.5174825175</v>
      </c>
      <c r="AU177" s="9">
        <v>1.0</v>
      </c>
      <c r="AV177" s="9">
        <v>0.0</v>
      </c>
      <c r="AW177" s="9">
        <v>108.0</v>
      </c>
      <c r="AX177" s="9">
        <v>56.0</v>
      </c>
      <c r="AY177" s="9">
        <v>35.0</v>
      </c>
      <c r="AZ177" s="9">
        <v>18.0</v>
      </c>
      <c r="BA177" s="7">
        <v>78.0</v>
      </c>
      <c r="BB177" s="7">
        <v>116.0</v>
      </c>
      <c r="BC177" s="7">
        <v>15.0</v>
      </c>
      <c r="BD177" s="7">
        <v>65.0</v>
      </c>
      <c r="BE177" s="7">
        <v>27.0</v>
      </c>
      <c r="BF177" s="7">
        <v>33.0</v>
      </c>
      <c r="BG177" s="14">
        <f t="shared" si="9"/>
        <v>3.694202155</v>
      </c>
      <c r="BH177" s="11">
        <f t="shared" si="10"/>
        <v>5.493941666</v>
      </c>
      <c r="BI177" s="11">
        <f t="shared" si="11"/>
        <v>0.7104234913</v>
      </c>
      <c r="BJ177" s="11">
        <f t="shared" si="12"/>
        <v>3.078501796</v>
      </c>
      <c r="BK177" s="11">
        <f t="shared" si="13"/>
        <v>1.278762284</v>
      </c>
      <c r="BL177" s="11">
        <f t="shared" si="14"/>
        <v>1.562931681</v>
      </c>
      <c r="BM177" s="7">
        <v>98.0</v>
      </c>
      <c r="BN177" s="7">
        <v>24.0</v>
      </c>
      <c r="BO177" s="7">
        <v>2.0</v>
      </c>
      <c r="BP177" s="7">
        <v>3.0</v>
      </c>
      <c r="BQ177" s="7">
        <v>1.0</v>
      </c>
      <c r="BR177" s="7">
        <v>0.0</v>
      </c>
      <c r="BS177" s="9">
        <f t="shared" si="15"/>
        <v>231</v>
      </c>
      <c r="BT177" s="14">
        <v>-11.8753</v>
      </c>
      <c r="BW177" s="15" t="str">
        <f t="shared" si="16"/>
        <v> </v>
      </c>
      <c r="BY177" s="7">
        <v>8.0</v>
      </c>
      <c r="BZ177" s="7">
        <v>0.0</v>
      </c>
      <c r="CA177" s="7">
        <v>4.0</v>
      </c>
      <c r="CB177" s="7">
        <v>1.0</v>
      </c>
      <c r="CC177" s="7">
        <v>4.0</v>
      </c>
      <c r="CD177" s="7">
        <v>1.0</v>
      </c>
      <c r="CE177" s="7">
        <v>4.0</v>
      </c>
      <c r="CF177" s="7">
        <v>0.0</v>
      </c>
      <c r="CG177" s="7">
        <v>2.0</v>
      </c>
      <c r="CH177" s="7">
        <v>1.0</v>
      </c>
      <c r="CI177" s="7">
        <v>16.0</v>
      </c>
      <c r="CJ177" s="7">
        <v>0.0</v>
      </c>
      <c r="CK177" s="7">
        <v>0.0</v>
      </c>
      <c r="CL177" s="15">
        <f t="shared" si="17"/>
        <v>0</v>
      </c>
      <c r="CM177" s="7">
        <v>5.0</v>
      </c>
      <c r="CN177" s="7">
        <v>1.5</v>
      </c>
      <c r="CO177" s="7">
        <v>6.5</v>
      </c>
      <c r="CP177" s="16">
        <f t="shared" si="18"/>
        <v>0.09027777778</v>
      </c>
      <c r="CQ177" s="16">
        <f t="shared" si="19"/>
        <v>0.3078501796</v>
      </c>
      <c r="CR177" s="17">
        <v>5.0</v>
      </c>
      <c r="CS177" s="14">
        <v>30.7</v>
      </c>
      <c r="CT177" s="14">
        <v>24.7</v>
      </c>
      <c r="CU177" s="14">
        <v>12.9</v>
      </c>
      <c r="CV177" s="14">
        <v>8.0</v>
      </c>
      <c r="CW177" s="14">
        <v>2.1</v>
      </c>
      <c r="CX177" s="14">
        <v>0.0</v>
      </c>
      <c r="CY177" s="14">
        <v>10.1</v>
      </c>
      <c r="CZ177" s="18">
        <f t="shared" si="20"/>
        <v>0.1402777778</v>
      </c>
      <c r="DA177" s="18">
        <f t="shared" si="21"/>
        <v>0.4783518175</v>
      </c>
      <c r="DB177" s="14">
        <v>28.3977</v>
      </c>
      <c r="DC177" s="7">
        <v>0.0</v>
      </c>
      <c r="DD177" s="7">
        <v>3.0</v>
      </c>
      <c r="DE177" s="7">
        <v>4.0</v>
      </c>
      <c r="DF177" s="7">
        <v>58.0</v>
      </c>
      <c r="DG177" s="7">
        <v>15.0</v>
      </c>
      <c r="DH177" s="7">
        <v>2.0</v>
      </c>
      <c r="DI177" s="7">
        <v>19.0</v>
      </c>
      <c r="DJ177" s="7">
        <v>14.0</v>
      </c>
      <c r="DK177" s="7">
        <v>23.0</v>
      </c>
      <c r="DL177" s="7">
        <v>3.0</v>
      </c>
      <c r="DM177" s="7">
        <v>95.0</v>
      </c>
      <c r="DN177" s="9">
        <v>6.0</v>
      </c>
      <c r="DO177" s="9">
        <v>4.0</v>
      </c>
      <c r="DP177" s="9">
        <v>5.0</v>
      </c>
      <c r="DQ177" s="8">
        <v>186.0</v>
      </c>
      <c r="DR177" s="8">
        <v>10.0</v>
      </c>
      <c r="DS177" s="8" t="s">
        <v>1100</v>
      </c>
      <c r="DT177" s="19">
        <v>4.55</v>
      </c>
      <c r="DU177" s="8">
        <v>5.252</v>
      </c>
      <c r="DV177" s="8">
        <v>5.3</v>
      </c>
      <c r="DW177" s="8">
        <v>640.0</v>
      </c>
      <c r="DX177" s="8">
        <v>0.0</v>
      </c>
      <c r="DY177" s="14">
        <f t="shared" si="22"/>
        <v>-0.006382978723</v>
      </c>
    </row>
    <row r="178" ht="12.75" customHeight="1">
      <c r="A178" s="7">
        <v>16.0</v>
      </c>
      <c r="B178" s="7" t="s">
        <v>1101</v>
      </c>
      <c r="C178" s="7" t="s">
        <v>1102</v>
      </c>
      <c r="D178" s="7" t="s">
        <v>736</v>
      </c>
      <c r="E178" s="7" t="s">
        <v>163</v>
      </c>
      <c r="F178" s="7" t="s">
        <v>163</v>
      </c>
      <c r="G178" s="7">
        <v>70.0</v>
      </c>
      <c r="H178" s="7">
        <v>198.0</v>
      </c>
      <c r="I178" s="7" t="s">
        <v>133</v>
      </c>
      <c r="J178" s="7">
        <v>2013.0</v>
      </c>
      <c r="K178" s="7">
        <v>1.0</v>
      </c>
      <c r="L178" s="7">
        <v>12.0</v>
      </c>
      <c r="M178" s="8" t="s">
        <v>146</v>
      </c>
      <c r="N178" s="8">
        <f t="shared" si="1"/>
        <v>20</v>
      </c>
      <c r="O178" s="7" t="s">
        <v>1103</v>
      </c>
      <c r="P178" s="7" t="s">
        <v>1104</v>
      </c>
      <c r="Q178" s="8" t="s">
        <v>839</v>
      </c>
      <c r="R178" s="7" t="s">
        <v>839</v>
      </c>
      <c r="S178" s="9" t="s">
        <v>167</v>
      </c>
      <c r="T178" s="9">
        <v>80.0</v>
      </c>
      <c r="U178" s="9" t="s">
        <v>138</v>
      </c>
      <c r="V178" s="9" t="s">
        <v>138</v>
      </c>
      <c r="W178" s="7">
        <v>81.0</v>
      </c>
      <c r="X178" s="7">
        <v>18.0</v>
      </c>
      <c r="Y178" s="7">
        <v>34.0</v>
      </c>
      <c r="Z178" s="7">
        <v>24.0</v>
      </c>
      <c r="AA178" s="7">
        <v>52.0</v>
      </c>
      <c r="AB178" s="7">
        <v>3.0</v>
      </c>
      <c r="AC178" s="7">
        <v>156.0</v>
      </c>
      <c r="AD178" s="7">
        <v>61.0</v>
      </c>
      <c r="AE178" s="7">
        <v>80.0</v>
      </c>
      <c r="AF178" s="10">
        <f t="shared" si="2"/>
        <v>0.1153846154</v>
      </c>
      <c r="AG178" s="10">
        <f t="shared" si="3"/>
        <v>0.06060606061</v>
      </c>
      <c r="AH178" s="7">
        <v>79579.0</v>
      </c>
      <c r="AI178" s="11">
        <f t="shared" si="4"/>
        <v>16.37427984</v>
      </c>
      <c r="AJ178" s="7">
        <v>1751.0</v>
      </c>
      <c r="AK178" s="11">
        <f t="shared" si="5"/>
        <v>21.61728395</v>
      </c>
      <c r="AL178" s="11">
        <f t="shared" si="6"/>
        <v>45.44774415</v>
      </c>
      <c r="AM178" s="12">
        <v>217.0</v>
      </c>
      <c r="AN178" s="11">
        <f t="shared" si="7"/>
        <v>9.816660174</v>
      </c>
      <c r="AO178" s="10" t="s">
        <v>985</v>
      </c>
      <c r="AP178" s="10" t="s">
        <v>1105</v>
      </c>
      <c r="AQ178" s="10" t="s">
        <v>1106</v>
      </c>
      <c r="AR178" s="7">
        <v>20.0</v>
      </c>
      <c r="AS178" s="7">
        <v>35.0</v>
      </c>
      <c r="AT178" s="13">
        <f t="shared" si="8"/>
        <v>0.3636363636</v>
      </c>
      <c r="AU178" s="8"/>
      <c r="AV178" s="8"/>
      <c r="AW178" s="8">
        <v>39.0</v>
      </c>
      <c r="AX178" s="8">
        <v>15.0</v>
      </c>
      <c r="AY178" s="8">
        <v>16.0</v>
      </c>
      <c r="AZ178" s="8">
        <v>5.0</v>
      </c>
      <c r="BA178" s="7">
        <v>83.0</v>
      </c>
      <c r="BB178" s="7">
        <v>34.0</v>
      </c>
      <c r="BC178" s="7">
        <v>25.0</v>
      </c>
      <c r="BD178" s="7">
        <v>61.0</v>
      </c>
      <c r="BE178" s="7">
        <v>41.0</v>
      </c>
      <c r="BF178" s="7">
        <v>28.0</v>
      </c>
      <c r="BG178" s="14">
        <f t="shared" si="9"/>
        <v>3.754759421</v>
      </c>
      <c r="BH178" s="11">
        <f t="shared" si="10"/>
        <v>1.538094221</v>
      </c>
      <c r="BI178" s="11">
        <f t="shared" si="11"/>
        <v>1.130951633</v>
      </c>
      <c r="BJ178" s="11">
        <f t="shared" si="12"/>
        <v>2.759521984</v>
      </c>
      <c r="BK178" s="11">
        <f t="shared" si="13"/>
        <v>1.854760678</v>
      </c>
      <c r="BL178" s="11">
        <f t="shared" si="14"/>
        <v>1.266665829</v>
      </c>
      <c r="BM178" s="7">
        <v>72.0</v>
      </c>
      <c r="BN178" s="7">
        <v>21.0</v>
      </c>
      <c r="BO178" s="7">
        <v>4.0</v>
      </c>
      <c r="BP178" s="7">
        <v>0.0</v>
      </c>
      <c r="BQ178" s="7">
        <v>1.0</v>
      </c>
      <c r="BR178" s="7">
        <v>0.0</v>
      </c>
      <c r="BS178" s="9">
        <f t="shared" si="15"/>
        <v>135</v>
      </c>
      <c r="BT178" s="14">
        <v>2.4231</v>
      </c>
      <c r="BU178" s="7">
        <v>1.0</v>
      </c>
      <c r="BV178" s="7">
        <v>0.0</v>
      </c>
      <c r="BW178" s="15">
        <f t="shared" si="16"/>
        <v>0</v>
      </c>
      <c r="BX178" s="7">
        <v>0.0</v>
      </c>
      <c r="BY178" s="7">
        <v>2.0</v>
      </c>
      <c r="BZ178" s="7">
        <v>0.0</v>
      </c>
      <c r="CA178" s="7">
        <v>0.0</v>
      </c>
      <c r="CB178" s="7">
        <v>1.0</v>
      </c>
      <c r="CC178" s="7">
        <v>5.0</v>
      </c>
      <c r="CD178" s="7">
        <v>0.0</v>
      </c>
      <c r="CE178" s="7">
        <v>0.0</v>
      </c>
      <c r="CF178" s="7">
        <v>2.0</v>
      </c>
      <c r="CG178" s="7">
        <v>0.0</v>
      </c>
      <c r="CH178" s="7">
        <v>0.0</v>
      </c>
      <c r="CI178" s="7">
        <v>11.0</v>
      </c>
      <c r="CJ178" s="7">
        <v>0.0</v>
      </c>
      <c r="CK178" s="7">
        <v>0.0</v>
      </c>
      <c r="CL178" s="15">
        <f t="shared" si="17"/>
        <v>0</v>
      </c>
      <c r="CM178" s="7">
        <v>4.3</v>
      </c>
      <c r="CN178" s="7">
        <v>1.6</v>
      </c>
      <c r="CO178" s="7">
        <v>5.8</v>
      </c>
      <c r="CP178" s="16">
        <f t="shared" si="18"/>
        <v>0.07160493827</v>
      </c>
      <c r="CQ178" s="16">
        <f t="shared" si="19"/>
        <v>0.2623807788</v>
      </c>
      <c r="CR178" s="17">
        <v>5.0</v>
      </c>
      <c r="CS178" s="14">
        <v>33.6</v>
      </c>
      <c r="CT178" s="14">
        <v>26.0</v>
      </c>
      <c r="CU178" s="14">
        <v>13.2</v>
      </c>
      <c r="CV178" s="14">
        <v>6.7</v>
      </c>
      <c r="CW178" s="14">
        <v>2.0</v>
      </c>
      <c r="CX178" s="14">
        <v>-0.2</v>
      </c>
      <c r="CY178" s="14">
        <v>8.5</v>
      </c>
      <c r="CZ178" s="18">
        <f t="shared" si="20"/>
        <v>0.1049382716</v>
      </c>
      <c r="DA178" s="18">
        <f t="shared" si="21"/>
        <v>0.3845235552</v>
      </c>
      <c r="DB178" s="14">
        <v>28.8269</v>
      </c>
      <c r="DC178" s="7">
        <v>1.0</v>
      </c>
      <c r="DD178" s="7">
        <v>4.0</v>
      </c>
      <c r="DE178" s="7">
        <v>8.0</v>
      </c>
      <c r="DF178" s="7">
        <v>48.0</v>
      </c>
      <c r="DG178" s="7">
        <v>14.0</v>
      </c>
      <c r="DH178" s="7">
        <v>1.0</v>
      </c>
      <c r="DI178" s="7">
        <v>15.0</v>
      </c>
      <c r="DJ178" s="7">
        <v>10.0</v>
      </c>
      <c r="DK178" s="7">
        <v>1.0</v>
      </c>
      <c r="DL178" s="7">
        <v>0.0</v>
      </c>
      <c r="DM178" s="7">
        <v>115.0</v>
      </c>
      <c r="DN178" s="9">
        <v>3.0</v>
      </c>
      <c r="DO178" s="9">
        <v>5.0</v>
      </c>
      <c r="DP178" s="9">
        <v>4.0</v>
      </c>
      <c r="DQ178" s="8">
        <v>186.0</v>
      </c>
      <c r="DR178" s="8">
        <v>0.0</v>
      </c>
      <c r="DS178" s="8"/>
      <c r="DT178" s="19">
        <v>0.925</v>
      </c>
      <c r="DU178" s="8">
        <v>0.863</v>
      </c>
      <c r="DV178" s="8">
        <v>1.363</v>
      </c>
      <c r="DW178" s="8">
        <v>0.0</v>
      </c>
      <c r="DX178" s="8">
        <v>0.5</v>
      </c>
      <c r="DY178" s="14">
        <f t="shared" si="22"/>
        <v>6.770212766</v>
      </c>
    </row>
    <row r="179" ht="12.75" customHeight="1">
      <c r="A179" s="7">
        <v>27.0</v>
      </c>
      <c r="B179" s="7" t="s">
        <v>1107</v>
      </c>
      <c r="C179" s="7" t="s">
        <v>1108</v>
      </c>
      <c r="E179" s="7" t="s">
        <v>243</v>
      </c>
      <c r="F179" s="7" t="s">
        <v>243</v>
      </c>
      <c r="G179" s="7">
        <v>72.0</v>
      </c>
      <c r="H179" s="7">
        <v>180.0</v>
      </c>
      <c r="I179" s="7" t="s">
        <v>145</v>
      </c>
      <c r="J179" s="7">
        <v>2010.0</v>
      </c>
      <c r="K179" s="7">
        <v>4.0</v>
      </c>
      <c r="L179" s="7">
        <v>99.0</v>
      </c>
      <c r="M179" s="8" t="s">
        <v>146</v>
      </c>
      <c r="N179" s="8">
        <f t="shared" si="1"/>
        <v>23</v>
      </c>
      <c r="O179" s="7" t="s">
        <v>1109</v>
      </c>
      <c r="P179" s="7" t="s">
        <v>1110</v>
      </c>
      <c r="Q179" s="8" t="s">
        <v>628</v>
      </c>
      <c r="R179" s="7" t="s">
        <v>628</v>
      </c>
      <c r="S179" s="9" t="s">
        <v>183</v>
      </c>
      <c r="T179" s="9">
        <v>76.0</v>
      </c>
      <c r="U179" s="9" t="s">
        <v>138</v>
      </c>
      <c r="V179" s="9" t="s">
        <v>138</v>
      </c>
      <c r="W179" s="7">
        <v>76.0</v>
      </c>
      <c r="X179" s="7">
        <v>11.0</v>
      </c>
      <c r="Y179" s="7">
        <v>25.0</v>
      </c>
      <c r="Z179" s="7">
        <v>16.0</v>
      </c>
      <c r="AA179" s="7">
        <v>36.0</v>
      </c>
      <c r="AB179" s="7">
        <v>4.0</v>
      </c>
      <c r="AC179" s="7">
        <v>107.0</v>
      </c>
      <c r="AD179" s="7">
        <v>43.0</v>
      </c>
      <c r="AE179" s="7">
        <v>39.0</v>
      </c>
      <c r="AF179" s="10">
        <f t="shared" si="2"/>
        <v>0.1028037383</v>
      </c>
      <c r="AG179" s="10">
        <f t="shared" si="3"/>
        <v>0.0582010582</v>
      </c>
      <c r="AH179" s="7">
        <v>64539.0</v>
      </c>
      <c r="AI179" s="11">
        <f t="shared" si="4"/>
        <v>14.15328947</v>
      </c>
      <c r="AJ179" s="7">
        <v>1525.0</v>
      </c>
      <c r="AK179" s="11">
        <f t="shared" si="5"/>
        <v>20.06578947</v>
      </c>
      <c r="AL179" s="11">
        <f t="shared" si="6"/>
        <v>42.32065574</v>
      </c>
      <c r="AM179" s="12">
        <v>163.0</v>
      </c>
      <c r="AN179" s="11">
        <f t="shared" si="7"/>
        <v>9.092176823</v>
      </c>
      <c r="AO179" s="10" t="s">
        <v>1111</v>
      </c>
      <c r="AP179" s="10" t="s">
        <v>643</v>
      </c>
      <c r="AQ179" s="10" t="s">
        <v>1112</v>
      </c>
      <c r="AR179" s="7">
        <v>2.0</v>
      </c>
      <c r="AS179" s="7">
        <v>1.0</v>
      </c>
      <c r="AT179" s="13">
        <f t="shared" si="8"/>
        <v>0.6666666667</v>
      </c>
      <c r="AU179" s="8"/>
      <c r="AV179" s="8"/>
      <c r="AW179" s="8"/>
      <c r="AX179" s="8">
        <v>0.0</v>
      </c>
      <c r="AY179" s="8">
        <v>3.0</v>
      </c>
      <c r="AZ179" s="8">
        <v>2.0</v>
      </c>
      <c r="BA179" s="7">
        <v>148.0</v>
      </c>
      <c r="BB179" s="7">
        <v>31.0</v>
      </c>
      <c r="BC179" s="7">
        <v>46.0</v>
      </c>
      <c r="BD179" s="7">
        <v>43.0</v>
      </c>
      <c r="BE179" s="7">
        <v>37.0</v>
      </c>
      <c r="BF179" s="7">
        <v>33.0</v>
      </c>
      <c r="BG179" s="14">
        <f t="shared" si="9"/>
        <v>8.255473435</v>
      </c>
      <c r="BH179" s="11">
        <f t="shared" si="10"/>
        <v>1.729187003</v>
      </c>
      <c r="BI179" s="11">
        <f t="shared" si="11"/>
        <v>2.565890392</v>
      </c>
      <c r="BJ179" s="11">
        <f t="shared" si="12"/>
        <v>2.398549714</v>
      </c>
      <c r="BK179" s="11">
        <f t="shared" si="13"/>
        <v>2.063868359</v>
      </c>
      <c r="BL179" s="11">
        <f t="shared" si="14"/>
        <v>1.840747455</v>
      </c>
      <c r="BM179" s="7">
        <v>20.0</v>
      </c>
      <c r="BN179" s="7">
        <v>10.0</v>
      </c>
      <c r="BO179" s="7">
        <v>0.0</v>
      </c>
      <c r="BP179" s="7">
        <v>0.0</v>
      </c>
      <c r="BQ179" s="7">
        <v>0.0</v>
      </c>
      <c r="BR179" s="7">
        <v>0.0</v>
      </c>
      <c r="BS179" s="9">
        <f t="shared" si="15"/>
        <v>97</v>
      </c>
      <c r="BT179" s="14">
        <v>4.8516</v>
      </c>
      <c r="BU179" s="7">
        <v>6.0</v>
      </c>
      <c r="BV179" s="7">
        <v>2.0</v>
      </c>
      <c r="BW179" s="15">
        <f t="shared" si="16"/>
        <v>0.3333333333</v>
      </c>
      <c r="BX179" s="7">
        <v>0.0</v>
      </c>
      <c r="BY179" s="7">
        <v>1.0</v>
      </c>
      <c r="BZ179" s="7">
        <v>0.0</v>
      </c>
      <c r="CA179" s="7">
        <v>1.0</v>
      </c>
      <c r="CB179" s="7">
        <v>1.0</v>
      </c>
      <c r="CC179" s="7">
        <v>0.0</v>
      </c>
      <c r="CD179" s="7">
        <v>2.0</v>
      </c>
      <c r="CE179" s="7">
        <v>1.0</v>
      </c>
      <c r="CF179" s="7">
        <v>0.0</v>
      </c>
      <c r="CG179" s="7">
        <v>1.0</v>
      </c>
      <c r="CH179" s="7">
        <v>1.0</v>
      </c>
      <c r="CI179" s="7">
        <v>6.0</v>
      </c>
      <c r="CJ179" s="7">
        <v>0.0</v>
      </c>
      <c r="CK179" s="7">
        <v>0.0</v>
      </c>
      <c r="CL179" s="15">
        <f t="shared" si="17"/>
        <v>0</v>
      </c>
      <c r="CM179" s="7">
        <v>2.3</v>
      </c>
      <c r="CN179" s="7">
        <v>1.5</v>
      </c>
      <c r="CO179" s="7">
        <v>3.7</v>
      </c>
      <c r="CP179" s="16">
        <f t="shared" si="18"/>
        <v>0.04868421053</v>
      </c>
      <c r="CQ179" s="16">
        <f t="shared" si="19"/>
        <v>0.2063868359</v>
      </c>
      <c r="CR179" s="17">
        <v>5.0</v>
      </c>
      <c r="CS179" s="14">
        <v>23.1</v>
      </c>
      <c r="CT179" s="14">
        <v>20.2</v>
      </c>
      <c r="CU179" s="14">
        <v>3.8</v>
      </c>
      <c r="CV179" s="14">
        <v>4.1</v>
      </c>
      <c r="CW179" s="14">
        <v>2.8</v>
      </c>
      <c r="CX179" s="14">
        <v>0.0</v>
      </c>
      <c r="CY179" s="14">
        <v>7.0</v>
      </c>
      <c r="CZ179" s="18">
        <f t="shared" si="20"/>
        <v>0.09210526316</v>
      </c>
      <c r="DA179" s="18">
        <f t="shared" si="21"/>
        <v>0.3904615814</v>
      </c>
      <c r="DB179" s="14">
        <v>20.1028</v>
      </c>
      <c r="DC179" s="7">
        <v>1.0</v>
      </c>
      <c r="DD179" s="7">
        <v>2.0</v>
      </c>
      <c r="DE179" s="7">
        <v>5.0</v>
      </c>
      <c r="DF179" s="7">
        <v>35.0</v>
      </c>
      <c r="DG179" s="7">
        <v>15.0</v>
      </c>
      <c r="DH179" s="7">
        <v>9.0</v>
      </c>
      <c r="DI179" s="7">
        <v>5.0</v>
      </c>
      <c r="DJ179" s="7">
        <v>8.0</v>
      </c>
      <c r="DK179" s="7">
        <v>5.0</v>
      </c>
      <c r="DL179" s="7">
        <v>4.0</v>
      </c>
      <c r="DM179" s="7">
        <v>61.0</v>
      </c>
      <c r="DN179" s="9">
        <v>2.0</v>
      </c>
      <c r="DO179" s="9">
        <v>1.0</v>
      </c>
      <c r="DP179" s="9">
        <v>1.0</v>
      </c>
      <c r="DQ179" s="8">
        <v>186.0</v>
      </c>
      <c r="DR179" s="8">
        <v>6.0</v>
      </c>
      <c r="DS179" s="8" t="s">
        <v>1027</v>
      </c>
      <c r="DT179" s="19">
        <v>0.925</v>
      </c>
      <c r="DU179" s="8">
        <v>0.925</v>
      </c>
      <c r="DV179" s="8">
        <v>1.138</v>
      </c>
      <c r="DW179" s="8">
        <v>83.0</v>
      </c>
      <c r="DX179" s="8">
        <v>0.213</v>
      </c>
      <c r="DY179" s="14">
        <f t="shared" si="22"/>
        <v>5.74893617</v>
      </c>
    </row>
    <row r="180" ht="12.75" customHeight="1">
      <c r="A180" s="7">
        <v>15.0</v>
      </c>
      <c r="B180" s="7" t="s">
        <v>1113</v>
      </c>
      <c r="C180" s="7" t="s">
        <v>1114</v>
      </c>
      <c r="D180" s="7" t="s">
        <v>229</v>
      </c>
      <c r="E180" s="7" t="s">
        <v>163</v>
      </c>
      <c r="F180" s="7" t="s">
        <v>163</v>
      </c>
      <c r="G180" s="7">
        <v>72.0</v>
      </c>
      <c r="H180" s="7">
        <v>192.0</v>
      </c>
      <c r="I180" s="7" t="s">
        <v>145</v>
      </c>
      <c r="J180" s="7">
        <v>2006.0</v>
      </c>
      <c r="K180" s="7">
        <v>7.0</v>
      </c>
      <c r="L180" s="7">
        <v>189.0</v>
      </c>
      <c r="M180" s="8"/>
      <c r="N180" s="8">
        <f t="shared" si="1"/>
        <v>29</v>
      </c>
      <c r="O180" s="7" t="s">
        <v>1115</v>
      </c>
      <c r="P180" s="7" t="s">
        <v>1116</v>
      </c>
      <c r="Q180" s="8" t="s">
        <v>297</v>
      </c>
      <c r="R180" s="7" t="s">
        <v>297</v>
      </c>
      <c r="S180" s="9" t="s">
        <v>183</v>
      </c>
      <c r="T180" s="9">
        <v>71.0</v>
      </c>
      <c r="U180" s="9" t="s">
        <v>138</v>
      </c>
      <c r="V180" s="9" t="s">
        <v>138</v>
      </c>
      <c r="W180" s="7">
        <v>71.0</v>
      </c>
      <c r="X180" s="7">
        <v>5.0</v>
      </c>
      <c r="Y180" s="7">
        <v>11.0</v>
      </c>
      <c r="Z180" s="7">
        <v>5.0</v>
      </c>
      <c r="AA180" s="7">
        <v>16.0</v>
      </c>
      <c r="AB180" s="7">
        <v>-13.0</v>
      </c>
      <c r="AC180" s="7">
        <v>91.0</v>
      </c>
      <c r="AD180" s="7">
        <v>34.0</v>
      </c>
      <c r="AE180" s="7">
        <v>22.0</v>
      </c>
      <c r="AF180" s="10">
        <f t="shared" si="2"/>
        <v>0.05494505495</v>
      </c>
      <c r="AG180" s="10">
        <f t="shared" si="3"/>
        <v>0.03401360544</v>
      </c>
      <c r="AH180" s="7">
        <v>53635.0</v>
      </c>
      <c r="AI180" s="11">
        <f t="shared" si="4"/>
        <v>12.59037559</v>
      </c>
      <c r="AJ180" s="7">
        <v>1293.0</v>
      </c>
      <c r="AK180" s="11">
        <f t="shared" si="5"/>
        <v>18.21126761</v>
      </c>
      <c r="AL180" s="11">
        <f t="shared" si="6"/>
        <v>41.48105182</v>
      </c>
      <c r="AM180" s="12">
        <v>71.0</v>
      </c>
      <c r="AN180" s="11">
        <f t="shared" si="7"/>
        <v>4.765544887</v>
      </c>
      <c r="AO180" s="10" t="s">
        <v>1117</v>
      </c>
      <c r="AP180" s="10" t="s">
        <v>558</v>
      </c>
      <c r="AQ180" s="10" t="s">
        <v>1118</v>
      </c>
      <c r="AR180" s="7">
        <v>3.0</v>
      </c>
      <c r="AS180" s="7">
        <v>7.0</v>
      </c>
      <c r="AT180" s="13">
        <f t="shared" si="8"/>
        <v>0.3</v>
      </c>
      <c r="AU180" s="8"/>
      <c r="AV180" s="8"/>
      <c r="AW180" s="8">
        <v>7.0</v>
      </c>
      <c r="AX180" s="8">
        <v>1.0</v>
      </c>
      <c r="AY180" s="8">
        <v>3.0</v>
      </c>
      <c r="AZ180" s="8">
        <v>2.0</v>
      </c>
      <c r="BA180" s="7">
        <v>86.0</v>
      </c>
      <c r="BB180" s="7">
        <v>127.0</v>
      </c>
      <c r="BC180" s="7">
        <v>44.0</v>
      </c>
      <c r="BD180" s="7">
        <v>34.0</v>
      </c>
      <c r="BE180" s="7">
        <v>14.0</v>
      </c>
      <c r="BF180" s="7">
        <v>11.0</v>
      </c>
      <c r="BG180" s="14">
        <f t="shared" si="9"/>
        <v>5.772350144</v>
      </c>
      <c r="BH180" s="11">
        <f t="shared" si="10"/>
        <v>8.524284516</v>
      </c>
      <c r="BI180" s="11">
        <f t="shared" si="11"/>
        <v>2.953295423</v>
      </c>
      <c r="BJ180" s="11">
        <f t="shared" si="12"/>
        <v>2.282091918</v>
      </c>
      <c r="BK180" s="11">
        <f t="shared" si="13"/>
        <v>0.9396849072</v>
      </c>
      <c r="BL180" s="11">
        <f t="shared" si="14"/>
        <v>0.7383238557</v>
      </c>
      <c r="BM180" s="7">
        <v>177.0</v>
      </c>
      <c r="BN180" s="7">
        <v>31.0</v>
      </c>
      <c r="BO180" s="7">
        <v>11.0</v>
      </c>
      <c r="BP180" s="7">
        <v>6.0</v>
      </c>
      <c r="BQ180" s="7">
        <v>0.0</v>
      </c>
      <c r="BR180" s="7">
        <v>0.0</v>
      </c>
      <c r="BS180" s="9">
        <f t="shared" si="15"/>
        <v>359</v>
      </c>
      <c r="BT180" s="14">
        <v>-1.8747</v>
      </c>
      <c r="BW180" s="15" t="str">
        <f t="shared" si="16"/>
        <v> </v>
      </c>
      <c r="BY180" s="7">
        <v>1.0</v>
      </c>
      <c r="BZ180" s="7">
        <v>0.0</v>
      </c>
      <c r="CA180" s="7">
        <v>0.0</v>
      </c>
      <c r="CB180" s="7">
        <v>1.0</v>
      </c>
      <c r="CC180" s="7">
        <v>1.0</v>
      </c>
      <c r="CD180" s="7">
        <v>0.0</v>
      </c>
      <c r="CE180" s="7">
        <v>0.0</v>
      </c>
      <c r="CF180" s="7">
        <v>1.0</v>
      </c>
      <c r="CG180" s="7">
        <v>0.0</v>
      </c>
      <c r="CH180" s="7">
        <v>0.0</v>
      </c>
      <c r="CI180" s="7">
        <v>3.0</v>
      </c>
      <c r="CJ180" s="7">
        <v>0.0</v>
      </c>
      <c r="CK180" s="7">
        <v>0.0</v>
      </c>
      <c r="CL180" s="15">
        <f t="shared" si="17"/>
        <v>0</v>
      </c>
      <c r="CM180" s="7">
        <v>-0.1</v>
      </c>
      <c r="CN180" s="7">
        <v>0.6000000000000001</v>
      </c>
      <c r="CO180" s="7">
        <v>0.5</v>
      </c>
      <c r="CP180" s="16">
        <f t="shared" si="18"/>
        <v>0.007042253521</v>
      </c>
      <c r="CQ180" s="16">
        <f t="shared" si="19"/>
        <v>0.03356017526</v>
      </c>
      <c r="CR180" s="17">
        <v>3.0</v>
      </c>
      <c r="CS180" s="14">
        <v>17.4</v>
      </c>
      <c r="CT180" s="14">
        <v>18.8</v>
      </c>
      <c r="CU180" s="14">
        <v>-7.7</v>
      </c>
      <c r="CV180" s="14">
        <v>-1.4</v>
      </c>
      <c r="CW180" s="14">
        <v>1.1</v>
      </c>
      <c r="CX180" s="14">
        <v>0.0</v>
      </c>
      <c r="CY180" s="14">
        <v>-0.30000000000000004</v>
      </c>
      <c r="CZ180" s="18">
        <f t="shared" si="20"/>
        <v>-0.004225352113</v>
      </c>
      <c r="DA180" s="18">
        <f t="shared" si="21"/>
        <v>-0.02013610516</v>
      </c>
      <c r="DB180" s="14">
        <v>28.2637</v>
      </c>
      <c r="DC180" s="7">
        <v>0.0</v>
      </c>
      <c r="DD180" s="7">
        <v>1.0</v>
      </c>
      <c r="DE180" s="7">
        <v>7.0</v>
      </c>
      <c r="DF180" s="7">
        <v>26.0</v>
      </c>
      <c r="DG180" s="7">
        <v>10.0</v>
      </c>
      <c r="DH180" s="7">
        <v>3.0</v>
      </c>
      <c r="DI180" s="7">
        <v>9.0</v>
      </c>
      <c r="DJ180" s="7">
        <v>10.0</v>
      </c>
      <c r="DK180" s="7">
        <v>3.0</v>
      </c>
      <c r="DL180" s="7">
        <v>2.0</v>
      </c>
      <c r="DM180" s="7">
        <v>54.0</v>
      </c>
      <c r="DN180" s="9">
        <v>0.0</v>
      </c>
      <c r="DO180" s="9">
        <v>0.0</v>
      </c>
      <c r="DP180" s="9">
        <v>1.0</v>
      </c>
      <c r="DQ180" s="8">
        <v>186.0</v>
      </c>
      <c r="DR180" s="8">
        <v>7.0</v>
      </c>
      <c r="DS180" s="8" t="s">
        <v>1119</v>
      </c>
      <c r="DT180" s="19">
        <v>3.1</v>
      </c>
      <c r="DU180" s="8">
        <v>2.65</v>
      </c>
      <c r="DV180" s="8">
        <v>2.65</v>
      </c>
      <c r="DW180" s="8">
        <v>226.0</v>
      </c>
      <c r="DX180" s="8">
        <v>0.0</v>
      </c>
      <c r="DY180" s="14">
        <f t="shared" si="22"/>
        <v>-4.768085106</v>
      </c>
    </row>
    <row r="181" ht="12.75" customHeight="1">
      <c r="A181" s="7">
        <v>8.0</v>
      </c>
      <c r="B181" s="7" t="s">
        <v>1120</v>
      </c>
      <c r="C181" s="7" t="s">
        <v>257</v>
      </c>
      <c r="D181" s="7" t="s">
        <v>162</v>
      </c>
      <c r="E181" s="7" t="s">
        <v>163</v>
      </c>
      <c r="F181" s="7" t="s">
        <v>163</v>
      </c>
      <c r="G181" s="7">
        <v>73.0</v>
      </c>
      <c r="H181" s="7">
        <v>195.0</v>
      </c>
      <c r="I181" s="7" t="s">
        <v>145</v>
      </c>
      <c r="J181" s="7">
        <v>2008.0</v>
      </c>
      <c r="K181" s="7">
        <v>1.0</v>
      </c>
      <c r="L181" s="7">
        <v>2.0</v>
      </c>
      <c r="M181" s="8"/>
      <c r="N181" s="8">
        <f t="shared" si="1"/>
        <v>26</v>
      </c>
      <c r="O181" s="7" t="s">
        <v>1121</v>
      </c>
      <c r="P181" s="7" t="s">
        <v>1122</v>
      </c>
      <c r="Q181" s="8" t="s">
        <v>197</v>
      </c>
      <c r="R181" s="7" t="s">
        <v>197</v>
      </c>
      <c r="S181" s="9" t="s">
        <v>174</v>
      </c>
      <c r="T181" s="9">
        <v>81.0</v>
      </c>
      <c r="U181" s="9" t="s">
        <v>138</v>
      </c>
      <c r="V181" s="9" t="s">
        <v>138</v>
      </c>
      <c r="W181" s="7">
        <v>82.0</v>
      </c>
      <c r="X181" s="7">
        <v>14.0</v>
      </c>
      <c r="Y181" s="7">
        <v>37.0</v>
      </c>
      <c r="Z181" s="7">
        <v>18.0</v>
      </c>
      <c r="AA181" s="7">
        <v>51.0</v>
      </c>
      <c r="AB181" s="7">
        <v>24.0</v>
      </c>
      <c r="AC181" s="7">
        <v>197.0</v>
      </c>
      <c r="AD181" s="7">
        <v>107.0</v>
      </c>
      <c r="AE181" s="7">
        <v>127.0</v>
      </c>
      <c r="AF181" s="10">
        <f t="shared" si="2"/>
        <v>0.07106598985</v>
      </c>
      <c r="AG181" s="10">
        <f t="shared" si="3"/>
        <v>0.03248259861</v>
      </c>
      <c r="AH181" s="7">
        <v>137848.0</v>
      </c>
      <c r="AI181" s="11">
        <f t="shared" si="4"/>
        <v>28.01788618</v>
      </c>
      <c r="AJ181" s="7">
        <v>2730.0</v>
      </c>
      <c r="AK181" s="11">
        <f t="shared" si="5"/>
        <v>33.29268293</v>
      </c>
      <c r="AL181" s="11">
        <f t="shared" si="6"/>
        <v>50.49377289</v>
      </c>
      <c r="AM181" s="12">
        <v>168.0</v>
      </c>
      <c r="AN181" s="11">
        <f t="shared" si="7"/>
        <v>4.38744124</v>
      </c>
      <c r="AO181" s="10" t="s">
        <v>1123</v>
      </c>
      <c r="AP181" s="10" t="s">
        <v>1124</v>
      </c>
      <c r="AQ181" s="10" t="s">
        <v>1125</v>
      </c>
      <c r="AR181" s="7">
        <v>0.0</v>
      </c>
      <c r="AS181" s="7">
        <v>0.0</v>
      </c>
      <c r="AT181" s="13">
        <f t="shared" si="8"/>
        <v>0</v>
      </c>
      <c r="AU181" s="8"/>
      <c r="AV181" s="8"/>
      <c r="AW181" s="8"/>
      <c r="AX181" s="8">
        <v>0.0</v>
      </c>
      <c r="AY181" s="8"/>
      <c r="AZ181" s="8">
        <v>0.0</v>
      </c>
      <c r="BA181" s="7">
        <v>155.0</v>
      </c>
      <c r="BB181" s="7">
        <v>125.0</v>
      </c>
      <c r="BC181" s="7">
        <v>105.0</v>
      </c>
      <c r="BD181" s="7">
        <v>107.0</v>
      </c>
      <c r="BE181" s="7">
        <v>97.0</v>
      </c>
      <c r="BF181" s="7">
        <v>10.0</v>
      </c>
      <c r="BG181" s="14">
        <f t="shared" si="9"/>
        <v>4.047936858</v>
      </c>
      <c r="BH181" s="11">
        <f t="shared" si="10"/>
        <v>3.264465208</v>
      </c>
      <c r="BI181" s="11">
        <f t="shared" si="11"/>
        <v>2.742150775</v>
      </c>
      <c r="BJ181" s="11">
        <f t="shared" si="12"/>
        <v>2.794382218</v>
      </c>
      <c r="BK181" s="11">
        <f t="shared" si="13"/>
        <v>2.533225001</v>
      </c>
      <c r="BL181" s="11">
        <f t="shared" si="14"/>
        <v>0.2611572166</v>
      </c>
      <c r="BM181" s="7">
        <v>52.0</v>
      </c>
      <c r="BN181" s="7">
        <v>26.0</v>
      </c>
      <c r="BO181" s="7">
        <v>0.0</v>
      </c>
      <c r="BP181" s="7">
        <v>0.0</v>
      </c>
      <c r="BQ181" s="7">
        <v>0.0</v>
      </c>
      <c r="BR181" s="7">
        <v>0.0</v>
      </c>
      <c r="BS181" s="9">
        <f t="shared" si="15"/>
        <v>282</v>
      </c>
      <c r="BT181" s="14">
        <v>-0.3118</v>
      </c>
      <c r="BW181" s="15" t="str">
        <f t="shared" si="16"/>
        <v> </v>
      </c>
      <c r="BY181" s="7">
        <v>3.0</v>
      </c>
      <c r="BZ181" s="7">
        <v>0.0</v>
      </c>
      <c r="CA181" s="7">
        <v>3.0</v>
      </c>
      <c r="CB181" s="7">
        <v>0.0</v>
      </c>
      <c r="CC181" s="7">
        <v>2.0</v>
      </c>
      <c r="CD181" s="7">
        <v>0.0</v>
      </c>
      <c r="CE181" s="7">
        <v>9.0</v>
      </c>
      <c r="CF181" s="7">
        <v>0.0</v>
      </c>
      <c r="CG181" s="7">
        <v>0.0</v>
      </c>
      <c r="CH181" s="7">
        <v>0.0</v>
      </c>
      <c r="CI181" s="7">
        <v>3.0</v>
      </c>
      <c r="CJ181" s="7">
        <v>0.0</v>
      </c>
      <c r="CK181" s="7">
        <v>0.0</v>
      </c>
      <c r="CL181" s="15">
        <f t="shared" si="17"/>
        <v>0</v>
      </c>
      <c r="CM181" s="7">
        <v>4.5</v>
      </c>
      <c r="CN181" s="7">
        <v>7.1</v>
      </c>
      <c r="CO181" s="7">
        <v>11.6</v>
      </c>
      <c r="CP181" s="16">
        <f t="shared" si="18"/>
        <v>0.1414634146</v>
      </c>
      <c r="CQ181" s="16">
        <f t="shared" si="19"/>
        <v>0.3029423713</v>
      </c>
      <c r="CR181" s="17">
        <v>4.0</v>
      </c>
      <c r="CS181" s="14">
        <v>44.9</v>
      </c>
      <c r="CT181" s="14">
        <v>46.2</v>
      </c>
      <c r="CU181" s="14">
        <v>14.3</v>
      </c>
      <c r="CV181" s="14">
        <v>9.8</v>
      </c>
      <c r="CW181" s="14">
        <v>8.4</v>
      </c>
      <c r="CX181" s="14">
        <v>0.0</v>
      </c>
      <c r="CY181" s="14">
        <v>18.1</v>
      </c>
      <c r="CZ181" s="18">
        <f t="shared" si="20"/>
        <v>0.2207317073</v>
      </c>
      <c r="DA181" s="18">
        <f t="shared" si="21"/>
        <v>0.4726945621</v>
      </c>
      <c r="DB181" s="14">
        <v>51.8528</v>
      </c>
      <c r="DC181" s="7">
        <v>0.0</v>
      </c>
      <c r="DD181" s="7">
        <v>3.0</v>
      </c>
      <c r="DE181" s="7">
        <v>4.0</v>
      </c>
      <c r="DF181" s="7">
        <v>100.0</v>
      </c>
      <c r="DG181" s="7">
        <v>2.0</v>
      </c>
      <c r="DH181" s="7">
        <v>0.0</v>
      </c>
      <c r="DI181" s="7">
        <v>99.0</v>
      </c>
      <c r="DJ181" s="7">
        <v>25.0</v>
      </c>
      <c r="DK181" s="7">
        <v>2.0</v>
      </c>
      <c r="DL181" s="7">
        <v>0.0</v>
      </c>
      <c r="DM181" s="7">
        <v>69.0</v>
      </c>
      <c r="DN181" s="9">
        <v>4.0</v>
      </c>
      <c r="DO181" s="9">
        <v>3.0</v>
      </c>
      <c r="DP181" s="9">
        <v>3.0</v>
      </c>
      <c r="DQ181" s="8">
        <v>186.0</v>
      </c>
      <c r="DR181" s="8">
        <v>0.0</v>
      </c>
      <c r="DS181" s="8"/>
      <c r="DT181" s="19">
        <v>7.1</v>
      </c>
      <c r="DU181" s="8">
        <v>7.0</v>
      </c>
      <c r="DV181" s="8">
        <v>7.0</v>
      </c>
      <c r="DW181" s="8">
        <v>0.0</v>
      </c>
      <c r="DX181" s="8">
        <v>0.0</v>
      </c>
      <c r="DY181" s="14">
        <f t="shared" si="22"/>
        <v>4.376595745</v>
      </c>
    </row>
    <row r="182" ht="12.75" customHeight="1">
      <c r="A182" s="7">
        <v>67.0</v>
      </c>
      <c r="B182" s="7" t="s">
        <v>1126</v>
      </c>
      <c r="C182" s="7" t="s">
        <v>1127</v>
      </c>
      <c r="D182" s="7" t="s">
        <v>1128</v>
      </c>
      <c r="E182" s="7" t="s">
        <v>132</v>
      </c>
      <c r="F182" s="7" t="s">
        <v>132</v>
      </c>
      <c r="G182" s="7">
        <v>73.0</v>
      </c>
      <c r="H182" s="7">
        <v>175.0</v>
      </c>
      <c r="I182" s="7" t="s">
        <v>145</v>
      </c>
      <c r="J182" s="7">
        <v>2009.0</v>
      </c>
      <c r="K182" s="7">
        <v>7.0</v>
      </c>
      <c r="L182" s="7">
        <v>198.0</v>
      </c>
      <c r="M182" s="8" t="s">
        <v>146</v>
      </c>
      <c r="N182" s="8">
        <f t="shared" si="1"/>
        <v>25</v>
      </c>
      <c r="O182" s="7" t="s">
        <v>1129</v>
      </c>
      <c r="P182" s="7" t="s">
        <v>1130</v>
      </c>
      <c r="Q182" s="8" t="s">
        <v>197</v>
      </c>
      <c r="R182" s="7" t="s">
        <v>197</v>
      </c>
      <c r="S182" s="9" t="s">
        <v>150</v>
      </c>
      <c r="T182" s="9">
        <v>5.0</v>
      </c>
      <c r="U182" s="9" t="s">
        <v>138</v>
      </c>
      <c r="V182" s="9" t="s">
        <v>138</v>
      </c>
      <c r="W182" s="7">
        <v>5.0</v>
      </c>
      <c r="X182" s="7">
        <v>0.0</v>
      </c>
      <c r="Y182" s="7">
        <v>0.0</v>
      </c>
      <c r="Z182" s="7">
        <v>0.0</v>
      </c>
      <c r="AA182" s="7">
        <v>0.0</v>
      </c>
      <c r="AB182" s="7">
        <v>1.0</v>
      </c>
      <c r="AC182" s="7">
        <v>3.0</v>
      </c>
      <c r="AD182" s="7">
        <v>2.0</v>
      </c>
      <c r="AE182" s="7">
        <v>3.0</v>
      </c>
      <c r="AF182" s="10">
        <f t="shared" si="2"/>
        <v>0</v>
      </c>
      <c r="AG182" s="10">
        <f t="shared" si="3"/>
        <v>0</v>
      </c>
      <c r="AH182" s="7">
        <v>3173.0</v>
      </c>
      <c r="AI182" s="11">
        <f t="shared" si="4"/>
        <v>10.57666667</v>
      </c>
      <c r="AJ182" s="7">
        <v>74.0</v>
      </c>
      <c r="AK182" s="11">
        <f t="shared" si="5"/>
        <v>14.8</v>
      </c>
      <c r="AL182" s="11">
        <f t="shared" si="6"/>
        <v>42.87837838</v>
      </c>
      <c r="AM182" s="12">
        <v>0.0</v>
      </c>
      <c r="AN182" s="11">
        <f t="shared" si="7"/>
        <v>0</v>
      </c>
      <c r="AO182" s="10" t="s">
        <v>151</v>
      </c>
      <c r="AP182" s="10" t="s">
        <v>151</v>
      </c>
      <c r="AQ182" s="10" t="s">
        <v>151</v>
      </c>
      <c r="AR182" s="7">
        <v>18.0</v>
      </c>
      <c r="AS182" s="7">
        <v>16.0</v>
      </c>
      <c r="AT182" s="13">
        <f t="shared" si="8"/>
        <v>0.5294117647</v>
      </c>
      <c r="AU182" s="8"/>
      <c r="AV182" s="8"/>
      <c r="AW182" s="8">
        <v>30.0</v>
      </c>
      <c r="AX182" s="8">
        <v>16.0</v>
      </c>
      <c r="AY182" s="8">
        <v>4.0</v>
      </c>
      <c r="AZ182" s="8">
        <v>2.0</v>
      </c>
      <c r="BA182" s="7">
        <v>5.0</v>
      </c>
      <c r="BB182" s="7">
        <v>6.0</v>
      </c>
      <c r="BC182" s="7">
        <v>0.0</v>
      </c>
      <c r="BD182" s="7">
        <v>2.0</v>
      </c>
      <c r="BE182" s="7">
        <v>3.0</v>
      </c>
      <c r="BF182" s="7">
        <v>3.0</v>
      </c>
      <c r="BG182" s="14">
        <f t="shared" si="9"/>
        <v>5.672864797</v>
      </c>
      <c r="BH182" s="11">
        <f t="shared" si="10"/>
        <v>6.807437756</v>
      </c>
      <c r="BI182" s="11">
        <f t="shared" si="11"/>
        <v>0</v>
      </c>
      <c r="BJ182" s="11">
        <f t="shared" si="12"/>
        <v>2.269145919</v>
      </c>
      <c r="BK182" s="11">
        <f t="shared" si="13"/>
        <v>3.403718878</v>
      </c>
      <c r="BL182" s="11">
        <f t="shared" si="14"/>
        <v>3.403718878</v>
      </c>
      <c r="BM182" s="7">
        <v>2.0</v>
      </c>
      <c r="BN182" s="7">
        <v>1.0</v>
      </c>
      <c r="BO182" s="7">
        <v>0.0</v>
      </c>
      <c r="BP182" s="7">
        <v>0.0</v>
      </c>
      <c r="BQ182" s="7">
        <v>0.0</v>
      </c>
      <c r="BR182" s="7">
        <v>0.0</v>
      </c>
      <c r="BS182" s="9">
        <f t="shared" si="15"/>
        <v>8</v>
      </c>
      <c r="BT182" s="14">
        <v>-0.09230000000000001</v>
      </c>
      <c r="BW182" s="15" t="str">
        <f t="shared" si="16"/>
        <v> </v>
      </c>
      <c r="BY182" s="7">
        <v>0.0</v>
      </c>
      <c r="BZ182" s="7">
        <v>0.0</v>
      </c>
      <c r="CA182" s="7">
        <v>0.0</v>
      </c>
      <c r="CB182" s="7">
        <v>0.0</v>
      </c>
      <c r="CC182" s="7">
        <v>0.0</v>
      </c>
      <c r="CD182" s="7">
        <v>0.0</v>
      </c>
      <c r="CE182" s="7">
        <v>0.0</v>
      </c>
      <c r="CF182" s="7">
        <v>0.0</v>
      </c>
      <c r="CG182" s="7">
        <v>0.0</v>
      </c>
      <c r="CH182" s="7">
        <v>0.0</v>
      </c>
      <c r="CI182" s="7">
        <v>0.0</v>
      </c>
      <c r="CJ182" s="7">
        <v>0.0</v>
      </c>
      <c r="CK182" s="7">
        <v>0.0</v>
      </c>
      <c r="CL182" s="15">
        <f t="shared" si="17"/>
        <v>0</v>
      </c>
      <c r="CM182" s="7">
        <v>-0.1</v>
      </c>
      <c r="CN182" s="7">
        <v>0.1</v>
      </c>
      <c r="CO182" s="7">
        <v>0.0</v>
      </c>
      <c r="CP182" s="16">
        <f t="shared" si="18"/>
        <v>0</v>
      </c>
      <c r="CQ182" s="16">
        <f t="shared" si="19"/>
        <v>0</v>
      </c>
      <c r="CR182" s="17">
        <v>1.0</v>
      </c>
      <c r="CS182" s="14">
        <v>0.9</v>
      </c>
      <c r="CT182" s="14">
        <v>0.9</v>
      </c>
      <c r="CU182" s="14">
        <v>0.7</v>
      </c>
      <c r="CV182" s="14">
        <v>-0.4</v>
      </c>
      <c r="CW182" s="14">
        <v>0.2</v>
      </c>
      <c r="CX182" s="14">
        <v>0.0</v>
      </c>
      <c r="CY182" s="14">
        <v>-0.2</v>
      </c>
      <c r="CZ182" s="18">
        <f t="shared" si="20"/>
        <v>-0.04</v>
      </c>
      <c r="DA182" s="18">
        <f t="shared" si="21"/>
        <v>-0.2269145919</v>
      </c>
      <c r="DB182" s="14">
        <v>23.6667</v>
      </c>
      <c r="DC182" s="7">
        <v>0.0</v>
      </c>
      <c r="DD182" s="7">
        <v>0.0</v>
      </c>
      <c r="DE182" s="7">
        <v>0.0</v>
      </c>
      <c r="DF182" s="7">
        <v>2.0</v>
      </c>
      <c r="DG182" s="7">
        <v>0.0</v>
      </c>
      <c r="DH182" s="7">
        <v>1.0</v>
      </c>
      <c r="DI182" s="7">
        <v>0.0</v>
      </c>
      <c r="DJ182" s="7">
        <v>1.0</v>
      </c>
      <c r="DK182" s="7">
        <v>0.0</v>
      </c>
      <c r="DL182" s="7">
        <v>0.0</v>
      </c>
      <c r="DM182" s="7">
        <v>1.0</v>
      </c>
      <c r="DN182" s="9">
        <v>0.0</v>
      </c>
      <c r="DO182" s="9">
        <v>0.0</v>
      </c>
      <c r="DP182" s="9">
        <v>0.0</v>
      </c>
      <c r="DQ182" s="8">
        <v>19.0</v>
      </c>
      <c r="DR182" s="8">
        <v>0.0</v>
      </c>
      <c r="DS182" s="8"/>
      <c r="DT182" s="19">
        <v>0.6000000000000001</v>
      </c>
      <c r="DU182" s="8">
        <v>0.6000000000000001</v>
      </c>
      <c r="DV182" s="8">
        <v>0.061</v>
      </c>
      <c r="DW182" s="8">
        <v>0.0</v>
      </c>
      <c r="DX182" s="8">
        <v>0.0</v>
      </c>
      <c r="DY182" s="14">
        <f t="shared" si="22"/>
        <v>-0.2102493709</v>
      </c>
    </row>
    <row r="183" ht="12.75" customHeight="1">
      <c r="A183" s="7">
        <v>17.0</v>
      </c>
      <c r="B183" s="7" t="s">
        <v>1131</v>
      </c>
      <c r="C183" s="7" t="s">
        <v>1132</v>
      </c>
      <c r="D183" s="7" t="s">
        <v>162</v>
      </c>
      <c r="E183" s="7" t="s">
        <v>163</v>
      </c>
      <c r="F183" s="7" t="s">
        <v>163</v>
      </c>
      <c r="G183" s="7">
        <v>71.0</v>
      </c>
      <c r="H183" s="7">
        <v>191.0</v>
      </c>
      <c r="I183" s="7" t="s">
        <v>145</v>
      </c>
      <c r="J183" s="7">
        <v>2005.0</v>
      </c>
      <c r="K183" s="7">
        <v>1.0</v>
      </c>
      <c r="L183" s="7">
        <v>29.0</v>
      </c>
      <c r="M183" s="8"/>
      <c r="N183" s="8">
        <f t="shared" si="1"/>
        <v>28</v>
      </c>
      <c r="O183" s="7" t="s">
        <v>439</v>
      </c>
      <c r="P183" s="7" t="s">
        <v>1133</v>
      </c>
      <c r="Q183" s="8" t="s">
        <v>839</v>
      </c>
      <c r="R183" s="7" t="s">
        <v>839</v>
      </c>
      <c r="S183" s="9" t="s">
        <v>183</v>
      </c>
      <c r="T183" s="9">
        <v>26.0</v>
      </c>
      <c r="U183" s="9" t="s">
        <v>138</v>
      </c>
      <c r="V183" s="9" t="s">
        <v>138</v>
      </c>
      <c r="W183" s="7">
        <v>26.0</v>
      </c>
      <c r="X183" s="7">
        <v>3.0</v>
      </c>
      <c r="Y183" s="7">
        <v>3.0</v>
      </c>
      <c r="Z183" s="7">
        <v>2.0</v>
      </c>
      <c r="AA183" s="7">
        <v>6.0</v>
      </c>
      <c r="AB183" s="7">
        <v>1.0</v>
      </c>
      <c r="AC183" s="7">
        <v>22.0</v>
      </c>
      <c r="AD183" s="7">
        <v>7.0</v>
      </c>
      <c r="AE183" s="7">
        <v>7.0</v>
      </c>
      <c r="AF183" s="10">
        <f t="shared" si="2"/>
        <v>0.1363636364</v>
      </c>
      <c r="AG183" s="10">
        <f t="shared" si="3"/>
        <v>0.08333333333</v>
      </c>
      <c r="AH183" s="7">
        <v>14043.0</v>
      </c>
      <c r="AI183" s="11">
        <f t="shared" si="4"/>
        <v>9.001923077</v>
      </c>
      <c r="AJ183" s="7">
        <v>349.0</v>
      </c>
      <c r="AK183" s="11">
        <f t="shared" si="5"/>
        <v>13.42307692</v>
      </c>
      <c r="AL183" s="11">
        <f t="shared" si="6"/>
        <v>40.23782235</v>
      </c>
      <c r="AM183" s="12">
        <v>21.0</v>
      </c>
      <c r="AN183" s="11">
        <f t="shared" si="7"/>
        <v>5.383465072</v>
      </c>
      <c r="AO183" s="10" t="s">
        <v>176</v>
      </c>
      <c r="AP183" s="10" t="s">
        <v>176</v>
      </c>
      <c r="AQ183" s="10" t="s">
        <v>200</v>
      </c>
      <c r="AR183" s="7">
        <v>2.0</v>
      </c>
      <c r="AS183" s="7">
        <v>2.0</v>
      </c>
      <c r="AT183" s="13">
        <f t="shared" si="8"/>
        <v>0.5</v>
      </c>
      <c r="AU183" s="8"/>
      <c r="AV183" s="8"/>
      <c r="AW183" s="8">
        <v>4.0</v>
      </c>
      <c r="AX183" s="8">
        <v>2.0</v>
      </c>
      <c r="AY183" s="8"/>
      <c r="AZ183" s="8">
        <v>0.0</v>
      </c>
      <c r="BA183" s="7">
        <v>17.0</v>
      </c>
      <c r="BB183" s="7">
        <v>29.0</v>
      </c>
      <c r="BC183" s="7">
        <v>7.0</v>
      </c>
      <c r="BD183" s="7">
        <v>7.0</v>
      </c>
      <c r="BE183" s="7">
        <v>4.0</v>
      </c>
      <c r="BF183" s="7">
        <v>4.0</v>
      </c>
      <c r="BG183" s="14">
        <f t="shared" si="9"/>
        <v>4.358043153</v>
      </c>
      <c r="BH183" s="11">
        <f t="shared" si="10"/>
        <v>7.434308908</v>
      </c>
      <c r="BI183" s="11">
        <f t="shared" si="11"/>
        <v>1.794488357</v>
      </c>
      <c r="BJ183" s="11">
        <f t="shared" si="12"/>
        <v>1.794488357</v>
      </c>
      <c r="BK183" s="11">
        <f t="shared" si="13"/>
        <v>1.025421918</v>
      </c>
      <c r="BL183" s="11">
        <f t="shared" si="14"/>
        <v>1.025421918</v>
      </c>
      <c r="BM183" s="7">
        <v>53.0</v>
      </c>
      <c r="BN183" s="7">
        <v>9.0</v>
      </c>
      <c r="BO183" s="7">
        <v>1.0</v>
      </c>
      <c r="BP183" s="7">
        <v>3.0</v>
      </c>
      <c r="BQ183" s="7">
        <v>0.0</v>
      </c>
      <c r="BR183" s="7">
        <v>0.0</v>
      </c>
      <c r="BS183" s="9">
        <f t="shared" si="15"/>
        <v>90</v>
      </c>
      <c r="BT183" s="14">
        <v>-1.3905</v>
      </c>
      <c r="BW183" s="15" t="str">
        <f t="shared" si="16"/>
        <v> </v>
      </c>
      <c r="BY183" s="7">
        <v>2.0</v>
      </c>
      <c r="BZ183" s="7">
        <v>0.0</v>
      </c>
      <c r="CA183" s="7">
        <v>0.0</v>
      </c>
      <c r="CB183" s="7">
        <v>0.0</v>
      </c>
      <c r="CC183" s="7">
        <v>0.0</v>
      </c>
      <c r="CD183" s="7">
        <v>0.0</v>
      </c>
      <c r="CE183" s="7">
        <v>0.0</v>
      </c>
      <c r="CF183" s="7">
        <v>0.0</v>
      </c>
      <c r="CG183" s="7">
        <v>0.0</v>
      </c>
      <c r="CH183" s="7">
        <v>0.0</v>
      </c>
      <c r="CI183" s="7">
        <v>3.0</v>
      </c>
      <c r="CJ183" s="7">
        <v>0.0</v>
      </c>
      <c r="CK183" s="7">
        <v>0.0</v>
      </c>
      <c r="CL183" s="15">
        <f t="shared" si="17"/>
        <v>0</v>
      </c>
      <c r="CM183" s="7">
        <v>0.4</v>
      </c>
      <c r="CN183" s="7">
        <v>0.30000000000000004</v>
      </c>
      <c r="CO183" s="7">
        <v>0.7</v>
      </c>
      <c r="CP183" s="16">
        <f t="shared" si="18"/>
        <v>0.02692307692</v>
      </c>
      <c r="CQ183" s="16">
        <f t="shared" si="19"/>
        <v>0.1794488357</v>
      </c>
      <c r="CR183" s="17">
        <v>3.0</v>
      </c>
      <c r="CS183" s="14">
        <v>4.9</v>
      </c>
      <c r="CT183" s="14">
        <v>4.8</v>
      </c>
      <c r="CU183" s="14">
        <v>1.5</v>
      </c>
      <c r="CV183" s="14">
        <v>0.5</v>
      </c>
      <c r="CW183" s="14">
        <v>0.6000000000000001</v>
      </c>
      <c r="CX183" s="14">
        <v>0.0</v>
      </c>
      <c r="CY183" s="14">
        <v>1.1</v>
      </c>
      <c r="CZ183" s="18">
        <f t="shared" si="20"/>
        <v>0.04230769231</v>
      </c>
      <c r="DA183" s="18">
        <f t="shared" si="21"/>
        <v>0.2819910276</v>
      </c>
      <c r="DB183" s="14">
        <v>35.3182</v>
      </c>
      <c r="DC183" s="7">
        <v>0.0</v>
      </c>
      <c r="DD183" s="7">
        <v>0.0</v>
      </c>
      <c r="DE183" s="7">
        <v>1.0</v>
      </c>
      <c r="DF183" s="7">
        <v>6.0</v>
      </c>
      <c r="DG183" s="7">
        <v>2.0</v>
      </c>
      <c r="DH183" s="7">
        <v>0.0</v>
      </c>
      <c r="DI183" s="7">
        <v>0.0</v>
      </c>
      <c r="DJ183" s="7">
        <v>3.0</v>
      </c>
      <c r="DK183" s="7">
        <v>3.0</v>
      </c>
      <c r="DL183" s="7">
        <v>0.0</v>
      </c>
      <c r="DM183" s="7">
        <v>14.0</v>
      </c>
      <c r="DN183" s="9">
        <v>0.0</v>
      </c>
      <c r="DO183" s="9">
        <v>0.0</v>
      </c>
      <c r="DP183" s="9">
        <v>0.0</v>
      </c>
      <c r="DQ183" s="8">
        <v>186.0</v>
      </c>
      <c r="DR183" s="8">
        <v>12.0</v>
      </c>
      <c r="DS183" s="8" t="s">
        <v>210</v>
      </c>
      <c r="DT183" s="19">
        <v>1.75</v>
      </c>
      <c r="DU183" s="8">
        <v>1.75</v>
      </c>
      <c r="DV183" s="8">
        <v>1.347</v>
      </c>
      <c r="DW183" s="8">
        <v>256.0</v>
      </c>
      <c r="DX183" s="8">
        <v>0.0</v>
      </c>
      <c r="DY183" s="14">
        <f t="shared" si="22"/>
        <v>-0.5957446809</v>
      </c>
    </row>
    <row r="184" ht="12.75" customHeight="1">
      <c r="A184" s="7">
        <v>29.0</v>
      </c>
      <c r="B184" s="7" t="s">
        <v>1134</v>
      </c>
      <c r="C184" s="7" t="s">
        <v>1135</v>
      </c>
      <c r="E184" s="7" t="s">
        <v>1136</v>
      </c>
      <c r="F184" s="7" t="s">
        <v>1136</v>
      </c>
      <c r="G184" s="7">
        <v>73.0</v>
      </c>
      <c r="H184" s="7">
        <v>214.0</v>
      </c>
      <c r="I184" s="7" t="s">
        <v>133</v>
      </c>
      <c r="J184" s="7">
        <v>2014.0</v>
      </c>
      <c r="K184" s="7">
        <v>1.0</v>
      </c>
      <c r="L184" s="7">
        <v>3.0</v>
      </c>
      <c r="M184" s="8"/>
      <c r="N184" s="8">
        <f t="shared" si="1"/>
        <v>20</v>
      </c>
      <c r="O184" s="7" t="s">
        <v>1137</v>
      </c>
      <c r="P184" s="7" t="s">
        <v>1138</v>
      </c>
      <c r="Q184" s="8" t="s">
        <v>860</v>
      </c>
      <c r="R184" s="7" t="s">
        <v>860</v>
      </c>
      <c r="S184" s="9" t="s">
        <v>260</v>
      </c>
      <c r="T184" s="9">
        <v>71.0</v>
      </c>
      <c r="U184" s="9" t="s">
        <v>138</v>
      </c>
      <c r="V184" s="9" t="s">
        <v>138</v>
      </c>
      <c r="W184" s="7">
        <v>72.0</v>
      </c>
      <c r="X184" s="7">
        <v>19.0</v>
      </c>
      <c r="Y184" s="7">
        <v>32.0</v>
      </c>
      <c r="Z184" s="7">
        <v>16.0</v>
      </c>
      <c r="AA184" s="7">
        <v>51.0</v>
      </c>
      <c r="AB184" s="7">
        <v>-2.0</v>
      </c>
      <c r="AC184" s="7">
        <v>133.0</v>
      </c>
      <c r="AD184" s="7">
        <v>43.0</v>
      </c>
      <c r="AE184" s="7">
        <v>38.0</v>
      </c>
      <c r="AF184" s="10">
        <f t="shared" si="2"/>
        <v>0.1428571429</v>
      </c>
      <c r="AG184" s="10">
        <f t="shared" si="3"/>
        <v>0.08878504673</v>
      </c>
      <c r="AH184" s="7">
        <v>78014.0</v>
      </c>
      <c r="AI184" s="11">
        <f t="shared" si="4"/>
        <v>18.0587963</v>
      </c>
      <c r="AJ184" s="7">
        <v>1656.0</v>
      </c>
      <c r="AK184" s="11">
        <f t="shared" si="5"/>
        <v>23</v>
      </c>
      <c r="AL184" s="11">
        <f t="shared" si="6"/>
        <v>47.10990338</v>
      </c>
      <c r="AM184" s="12">
        <v>151.0</v>
      </c>
      <c r="AN184" s="11">
        <f t="shared" si="7"/>
        <v>6.967980106</v>
      </c>
      <c r="AO184" s="10" t="s">
        <v>1139</v>
      </c>
      <c r="AP184" s="10" t="s">
        <v>1140</v>
      </c>
      <c r="AQ184" s="10" t="s">
        <v>1141</v>
      </c>
      <c r="AR184" s="7">
        <v>502.0</v>
      </c>
      <c r="AS184" s="7">
        <v>536.0</v>
      </c>
      <c r="AT184" s="13">
        <f t="shared" si="8"/>
        <v>0.4836223507</v>
      </c>
      <c r="AU184" s="9">
        <v>26.0</v>
      </c>
      <c r="AV184" s="9">
        <v>10.0</v>
      </c>
      <c r="AW184" s="9">
        <v>693.0</v>
      </c>
      <c r="AX184" s="9">
        <v>330.0</v>
      </c>
      <c r="AY184" s="9">
        <v>345.0</v>
      </c>
      <c r="AZ184" s="9">
        <v>172.0</v>
      </c>
      <c r="BA184" s="7">
        <v>97.0</v>
      </c>
      <c r="BB184" s="7">
        <v>38.0</v>
      </c>
      <c r="BC184" s="7">
        <v>18.0</v>
      </c>
      <c r="BD184" s="7">
        <v>43.0</v>
      </c>
      <c r="BE184" s="7">
        <v>61.0</v>
      </c>
      <c r="BF184" s="7">
        <v>40.0</v>
      </c>
      <c r="BG184" s="14">
        <f t="shared" si="9"/>
        <v>4.476119671</v>
      </c>
      <c r="BH184" s="11">
        <f t="shared" si="10"/>
        <v>1.753531417</v>
      </c>
      <c r="BI184" s="11">
        <f t="shared" si="11"/>
        <v>0.8306201451</v>
      </c>
      <c r="BJ184" s="11">
        <f t="shared" si="12"/>
        <v>1.984259236</v>
      </c>
      <c r="BK184" s="11">
        <f t="shared" si="13"/>
        <v>2.814879381</v>
      </c>
      <c r="BL184" s="11">
        <f t="shared" si="14"/>
        <v>1.845822545</v>
      </c>
      <c r="BM184" s="7">
        <v>20.0</v>
      </c>
      <c r="BN184" s="7">
        <v>10.0</v>
      </c>
      <c r="BO184" s="7">
        <v>0.0</v>
      </c>
      <c r="BP184" s="7">
        <v>0.0</v>
      </c>
      <c r="BQ184" s="7">
        <v>0.0</v>
      </c>
      <c r="BR184" s="7">
        <v>0.0</v>
      </c>
      <c r="BS184" s="9">
        <f t="shared" si="15"/>
        <v>76</v>
      </c>
      <c r="BT184" s="14">
        <v>10.1826</v>
      </c>
      <c r="BU184" s="7">
        <v>1.0</v>
      </c>
      <c r="BV184" s="7">
        <v>1.0</v>
      </c>
      <c r="BW184" s="15">
        <f t="shared" si="16"/>
        <v>1</v>
      </c>
      <c r="BX184" s="7">
        <v>0.0</v>
      </c>
      <c r="BY184" s="7">
        <v>5.0</v>
      </c>
      <c r="BZ184" s="7">
        <v>0.0</v>
      </c>
      <c r="CA184" s="7">
        <v>2.0</v>
      </c>
      <c r="CB184" s="7">
        <v>0.0</v>
      </c>
      <c r="CC184" s="7">
        <v>2.0</v>
      </c>
      <c r="CD184" s="7">
        <v>1.0</v>
      </c>
      <c r="CE184" s="7">
        <v>1.0</v>
      </c>
      <c r="CF184" s="7">
        <v>4.0</v>
      </c>
      <c r="CG184" s="7">
        <v>3.0</v>
      </c>
      <c r="CH184" s="7">
        <v>0.0</v>
      </c>
      <c r="CI184" s="7">
        <v>8.0</v>
      </c>
      <c r="CJ184" s="7">
        <v>0.0</v>
      </c>
      <c r="CK184" s="7">
        <v>0.0</v>
      </c>
      <c r="CL184" s="15">
        <f t="shared" si="17"/>
        <v>0</v>
      </c>
      <c r="CM184" s="7">
        <v>4.2</v>
      </c>
      <c r="CN184" s="7">
        <v>1.6</v>
      </c>
      <c r="CO184" s="7">
        <v>5.8</v>
      </c>
      <c r="CP184" s="16">
        <f t="shared" si="18"/>
        <v>0.08055555556</v>
      </c>
      <c r="CQ184" s="16">
        <f t="shared" si="19"/>
        <v>0.267644269</v>
      </c>
      <c r="CR184" s="17">
        <v>5.0</v>
      </c>
      <c r="CS184" s="14">
        <v>30.5</v>
      </c>
      <c r="CT184" s="14">
        <v>25.5</v>
      </c>
      <c r="CU184" s="14">
        <v>10.4</v>
      </c>
      <c r="CV184" s="14">
        <v>7.5</v>
      </c>
      <c r="CW184" s="14">
        <v>2.4</v>
      </c>
      <c r="CX184" s="14">
        <v>0.5</v>
      </c>
      <c r="CY184" s="14">
        <v>10.4</v>
      </c>
      <c r="CZ184" s="18">
        <f t="shared" si="20"/>
        <v>0.1444444444</v>
      </c>
      <c r="DA184" s="18">
        <f t="shared" si="21"/>
        <v>0.4799138616</v>
      </c>
      <c r="DB184" s="14">
        <v>25.5489</v>
      </c>
      <c r="DC184" s="7">
        <v>0.0</v>
      </c>
      <c r="DD184" s="7">
        <v>3.0</v>
      </c>
      <c r="DE184" s="7">
        <v>3.0</v>
      </c>
      <c r="DF184" s="7">
        <v>37.0</v>
      </c>
      <c r="DG184" s="7">
        <v>16.0</v>
      </c>
      <c r="DH184" s="7">
        <v>1.0</v>
      </c>
      <c r="DI184" s="7">
        <v>7.0</v>
      </c>
      <c r="DJ184" s="7">
        <v>33.0</v>
      </c>
      <c r="DK184" s="7">
        <v>11.0</v>
      </c>
      <c r="DL184" s="7">
        <v>1.0</v>
      </c>
      <c r="DM184" s="7">
        <v>64.0</v>
      </c>
      <c r="DN184" s="9">
        <v>2.0</v>
      </c>
      <c r="DO184" s="9">
        <v>2.0</v>
      </c>
      <c r="DP184" s="9">
        <v>3.0</v>
      </c>
      <c r="DQ184" s="8">
        <v>164.0</v>
      </c>
      <c r="DR184" s="8">
        <v>0.0</v>
      </c>
      <c r="DS184" s="8"/>
      <c r="DT184" s="19">
        <v>0.925</v>
      </c>
      <c r="DU184" s="8">
        <v>0.925</v>
      </c>
      <c r="DV184" s="8">
        <v>2.998</v>
      </c>
      <c r="DW184" s="8">
        <v>0.0</v>
      </c>
      <c r="DX184" s="8">
        <v>2.475</v>
      </c>
      <c r="DY184" s="14">
        <f t="shared" si="22"/>
        <v>5.053077099</v>
      </c>
    </row>
    <row r="185" ht="12.75" customHeight="1">
      <c r="A185" s="7">
        <v>27.0</v>
      </c>
      <c r="B185" s="7" t="s">
        <v>1142</v>
      </c>
      <c r="C185" s="7" t="s">
        <v>1143</v>
      </c>
      <c r="D185" s="7" t="s">
        <v>315</v>
      </c>
      <c r="E185" s="7" t="s">
        <v>163</v>
      </c>
      <c r="F185" s="7" t="s">
        <v>163</v>
      </c>
      <c r="G185" s="7">
        <v>71.0</v>
      </c>
      <c r="H185" s="7">
        <v>188.0</v>
      </c>
      <c r="I185" s="7" t="s">
        <v>133</v>
      </c>
      <c r="J185" s="7">
        <v>2013.0</v>
      </c>
      <c r="K185" s="7">
        <v>1.0</v>
      </c>
      <c r="L185" s="7">
        <v>3.0</v>
      </c>
      <c r="M185" s="8"/>
      <c r="N185" s="8">
        <f t="shared" si="1"/>
        <v>20</v>
      </c>
      <c r="O185" s="7" t="s">
        <v>1144</v>
      </c>
      <c r="P185" s="7" t="s">
        <v>1145</v>
      </c>
      <c r="Q185" s="8" t="s">
        <v>215</v>
      </c>
      <c r="R185" s="7" t="s">
        <v>215</v>
      </c>
      <c r="S185" s="9" t="s">
        <v>167</v>
      </c>
      <c r="T185" s="9">
        <v>21.0</v>
      </c>
      <c r="U185" s="9" t="s">
        <v>138</v>
      </c>
      <c r="V185" s="9" t="s">
        <v>138</v>
      </c>
      <c r="W185" s="7">
        <v>21.0</v>
      </c>
      <c r="X185" s="7">
        <v>4.0</v>
      </c>
      <c r="Y185" s="7">
        <v>6.0</v>
      </c>
      <c r="Z185" s="7">
        <v>4.0</v>
      </c>
      <c r="AA185" s="7">
        <v>10.0</v>
      </c>
      <c r="AB185" s="7">
        <v>1.0</v>
      </c>
      <c r="AC185" s="7">
        <v>25.0</v>
      </c>
      <c r="AD185" s="7">
        <v>15.0</v>
      </c>
      <c r="AE185" s="7">
        <v>16.0</v>
      </c>
      <c r="AF185" s="10">
        <f t="shared" si="2"/>
        <v>0.16</v>
      </c>
      <c r="AG185" s="10">
        <f t="shared" si="3"/>
        <v>0.07142857143</v>
      </c>
      <c r="AH185" s="7">
        <v>18198.0</v>
      </c>
      <c r="AI185" s="11">
        <f t="shared" si="4"/>
        <v>14.44285714</v>
      </c>
      <c r="AJ185" s="7">
        <v>379.0</v>
      </c>
      <c r="AK185" s="11">
        <f t="shared" si="5"/>
        <v>18.04761905</v>
      </c>
      <c r="AL185" s="11">
        <f t="shared" si="6"/>
        <v>48.01583113</v>
      </c>
      <c r="AM185" s="12">
        <v>28.0</v>
      </c>
      <c r="AN185" s="11">
        <f t="shared" si="7"/>
        <v>5.539070227</v>
      </c>
      <c r="AO185" s="10" t="s">
        <v>239</v>
      </c>
      <c r="AP185" s="10" t="s">
        <v>681</v>
      </c>
      <c r="AQ185" s="10" t="s">
        <v>435</v>
      </c>
      <c r="AR185" s="7">
        <v>9.0</v>
      </c>
      <c r="AS185" s="7">
        <v>10.0</v>
      </c>
      <c r="AT185" s="13">
        <f t="shared" si="8"/>
        <v>0.4736842105</v>
      </c>
      <c r="AU185" s="8"/>
      <c r="AV185" s="8"/>
      <c r="AW185" s="8">
        <v>11.0</v>
      </c>
      <c r="AX185" s="8">
        <v>5.0</v>
      </c>
      <c r="AY185" s="8">
        <v>8.0</v>
      </c>
      <c r="AZ185" s="8">
        <v>4.0</v>
      </c>
      <c r="BA185" s="7">
        <v>17.0</v>
      </c>
      <c r="BB185" s="7">
        <v>18.0</v>
      </c>
      <c r="BC185" s="7">
        <v>2.0</v>
      </c>
      <c r="BD185" s="7">
        <v>15.0</v>
      </c>
      <c r="BE185" s="7">
        <v>11.0</v>
      </c>
      <c r="BF185" s="7">
        <v>8.0</v>
      </c>
      <c r="BG185" s="14">
        <f t="shared" si="9"/>
        <v>3.363006924</v>
      </c>
      <c r="BH185" s="11">
        <f t="shared" si="10"/>
        <v>3.560830861</v>
      </c>
      <c r="BI185" s="11">
        <f t="shared" si="11"/>
        <v>0.3956478734</v>
      </c>
      <c r="BJ185" s="11">
        <f t="shared" si="12"/>
        <v>2.96735905</v>
      </c>
      <c r="BK185" s="11">
        <f t="shared" si="13"/>
        <v>2.176063304</v>
      </c>
      <c r="BL185" s="11">
        <f t="shared" si="14"/>
        <v>1.582591494</v>
      </c>
      <c r="BM185" s="7">
        <v>4.0</v>
      </c>
      <c r="BN185" s="7">
        <v>2.0</v>
      </c>
      <c r="BO185" s="7">
        <v>0.0</v>
      </c>
      <c r="BP185" s="7">
        <v>0.0</v>
      </c>
      <c r="BQ185" s="7">
        <v>0.0</v>
      </c>
      <c r="BR185" s="7">
        <v>0.0</v>
      </c>
      <c r="BS185" s="9">
        <f t="shared" si="15"/>
        <v>24</v>
      </c>
      <c r="BT185" s="14">
        <v>0.7958000000000001</v>
      </c>
      <c r="BU185" s="7">
        <v>1.0</v>
      </c>
      <c r="BV185" s="7">
        <v>0.0</v>
      </c>
      <c r="BW185" s="15">
        <f t="shared" si="16"/>
        <v>0</v>
      </c>
      <c r="BX185" s="7">
        <v>0.0</v>
      </c>
      <c r="BY185" s="7">
        <v>1.0</v>
      </c>
      <c r="BZ185" s="7">
        <v>0.0</v>
      </c>
      <c r="CA185" s="7">
        <v>1.0</v>
      </c>
      <c r="CB185" s="7">
        <v>0.0</v>
      </c>
      <c r="CC185" s="7">
        <v>0.0</v>
      </c>
      <c r="CD185" s="7">
        <v>0.0</v>
      </c>
      <c r="CE185" s="7">
        <v>0.0</v>
      </c>
      <c r="CF185" s="7">
        <v>0.0</v>
      </c>
      <c r="CG185" s="7">
        <v>0.0</v>
      </c>
      <c r="CH185" s="7">
        <v>0.0</v>
      </c>
      <c r="CI185" s="7">
        <v>4.0</v>
      </c>
      <c r="CJ185" s="7">
        <v>0.0</v>
      </c>
      <c r="CK185" s="7">
        <v>0.0</v>
      </c>
      <c r="CL185" s="15">
        <f t="shared" si="17"/>
        <v>0</v>
      </c>
      <c r="CM185" s="7">
        <v>0.8</v>
      </c>
      <c r="CN185" s="7">
        <v>0.4</v>
      </c>
      <c r="CO185" s="7">
        <v>1.2</v>
      </c>
      <c r="CP185" s="16">
        <f t="shared" si="18"/>
        <v>0.05714285714</v>
      </c>
      <c r="CQ185" s="16">
        <f t="shared" si="19"/>
        <v>0.237388724</v>
      </c>
      <c r="CR185" s="17">
        <v>4.0</v>
      </c>
      <c r="CS185" s="14">
        <v>7.4</v>
      </c>
      <c r="CT185" s="14">
        <v>6.3</v>
      </c>
      <c r="CU185" s="14">
        <v>0.30000000000000004</v>
      </c>
      <c r="CV185" s="14">
        <v>1.1</v>
      </c>
      <c r="CW185" s="14">
        <v>0.6000000000000001</v>
      </c>
      <c r="CX185" s="14">
        <v>-0.2</v>
      </c>
      <c r="CY185" s="14">
        <v>1.5</v>
      </c>
      <c r="CZ185" s="18">
        <f t="shared" si="20"/>
        <v>0.07142857143</v>
      </c>
      <c r="DA185" s="18">
        <f t="shared" si="21"/>
        <v>0.296735905</v>
      </c>
      <c r="DB185" s="14">
        <v>30.68</v>
      </c>
      <c r="DC185" s="7">
        <v>0.0</v>
      </c>
      <c r="DD185" s="7">
        <v>1.0</v>
      </c>
      <c r="DE185" s="7">
        <v>1.0</v>
      </c>
      <c r="DF185" s="7">
        <v>13.0</v>
      </c>
      <c r="DG185" s="7">
        <v>0.0</v>
      </c>
      <c r="DH185" s="7">
        <v>0.0</v>
      </c>
      <c r="DI185" s="7">
        <v>3.0</v>
      </c>
      <c r="DJ185" s="7">
        <v>6.0</v>
      </c>
      <c r="DK185" s="7">
        <v>1.0</v>
      </c>
      <c r="DL185" s="7">
        <v>0.0</v>
      </c>
      <c r="DM185" s="7">
        <v>15.0</v>
      </c>
      <c r="DN185" s="9">
        <v>0.0</v>
      </c>
      <c r="DO185" s="9">
        <v>1.0</v>
      </c>
      <c r="DP185" s="9">
        <v>2.0</v>
      </c>
      <c r="DQ185" s="8">
        <v>90.0</v>
      </c>
      <c r="DR185" s="8">
        <v>19.0</v>
      </c>
      <c r="DS185" s="8" t="s">
        <v>1146</v>
      </c>
      <c r="DT185" s="19">
        <v>0.925</v>
      </c>
      <c r="DU185" s="8">
        <v>0.894</v>
      </c>
      <c r="DV185" s="8">
        <v>1.546</v>
      </c>
      <c r="DW185" s="8">
        <v>740.0</v>
      </c>
      <c r="DX185" s="8">
        <v>2.3</v>
      </c>
      <c r="DY185" s="14">
        <f t="shared" si="22"/>
        <v>-1.223129719</v>
      </c>
    </row>
    <row r="186" ht="12.75" customHeight="1">
      <c r="A186" s="7">
        <v>17.0</v>
      </c>
      <c r="B186" s="7" t="s">
        <v>1147</v>
      </c>
      <c r="C186" s="7" t="s">
        <v>760</v>
      </c>
      <c r="D186" s="7" t="s">
        <v>761</v>
      </c>
      <c r="E186" s="7" t="s">
        <v>132</v>
      </c>
      <c r="F186" s="7" t="s">
        <v>132</v>
      </c>
      <c r="G186" s="7">
        <v>74.0</v>
      </c>
      <c r="H186" s="7">
        <v>216.0</v>
      </c>
      <c r="I186" s="7" t="s">
        <v>133</v>
      </c>
      <c r="J186" s="7">
        <v>2004.0</v>
      </c>
      <c r="K186" s="7">
        <v>2.0</v>
      </c>
      <c r="L186" s="7">
        <v>60.0</v>
      </c>
      <c r="M186" s="8"/>
      <c r="N186" s="8">
        <f t="shared" si="1"/>
        <v>29</v>
      </c>
      <c r="O186" s="7" t="s">
        <v>532</v>
      </c>
      <c r="P186" s="7" t="s">
        <v>1148</v>
      </c>
      <c r="Q186" s="8" t="s">
        <v>182</v>
      </c>
      <c r="R186" s="7" t="s">
        <v>182</v>
      </c>
      <c r="S186" s="9" t="s">
        <v>260</v>
      </c>
      <c r="T186" s="9">
        <v>74.0</v>
      </c>
      <c r="U186" s="9" t="s">
        <v>138</v>
      </c>
      <c r="V186" s="9" t="s">
        <v>138</v>
      </c>
      <c r="W186" s="7">
        <v>75.0</v>
      </c>
      <c r="X186" s="7">
        <v>17.0</v>
      </c>
      <c r="Y186" s="7">
        <v>31.0</v>
      </c>
      <c r="Z186" s="7">
        <v>22.0</v>
      </c>
      <c r="AA186" s="7">
        <v>48.0</v>
      </c>
      <c r="AB186" s="7">
        <v>-16.0</v>
      </c>
      <c r="AC186" s="7">
        <v>158.0</v>
      </c>
      <c r="AD186" s="7">
        <v>49.0</v>
      </c>
      <c r="AE186" s="7">
        <v>81.0</v>
      </c>
      <c r="AF186" s="10">
        <f t="shared" si="2"/>
        <v>0.1075949367</v>
      </c>
      <c r="AG186" s="10">
        <f t="shared" si="3"/>
        <v>0.05902777778</v>
      </c>
      <c r="AH186" s="7">
        <v>84434.0</v>
      </c>
      <c r="AI186" s="11">
        <f t="shared" si="4"/>
        <v>18.76311111</v>
      </c>
      <c r="AJ186" s="7">
        <v>1833.0</v>
      </c>
      <c r="AK186" s="11">
        <f t="shared" si="5"/>
        <v>24.44</v>
      </c>
      <c r="AL186" s="11">
        <f t="shared" si="6"/>
        <v>46.06328423</v>
      </c>
      <c r="AM186" s="12">
        <v>243.0</v>
      </c>
      <c r="AN186" s="11">
        <f t="shared" si="7"/>
        <v>10.36075515</v>
      </c>
      <c r="AO186" s="10" t="s">
        <v>1149</v>
      </c>
      <c r="AP186" s="10" t="s">
        <v>1150</v>
      </c>
      <c r="AQ186" s="10" t="s">
        <v>803</v>
      </c>
      <c r="AR186" s="7">
        <v>780.0</v>
      </c>
      <c r="AS186" s="7">
        <v>704.0</v>
      </c>
      <c r="AT186" s="13">
        <f t="shared" si="8"/>
        <v>0.525606469</v>
      </c>
      <c r="AU186" s="9">
        <v>42.0</v>
      </c>
      <c r="AV186" s="9">
        <v>19.0</v>
      </c>
      <c r="AW186" s="9">
        <v>928.0</v>
      </c>
      <c r="AX186" s="9">
        <v>499.0</v>
      </c>
      <c r="AY186" s="9">
        <v>556.0</v>
      </c>
      <c r="AZ186" s="9">
        <v>281.0</v>
      </c>
      <c r="BA186" s="7">
        <v>68.0</v>
      </c>
      <c r="BB186" s="7">
        <v>235.0</v>
      </c>
      <c r="BC186" s="7">
        <v>40.0</v>
      </c>
      <c r="BD186" s="7">
        <v>49.0</v>
      </c>
      <c r="BE186" s="7">
        <v>31.0</v>
      </c>
      <c r="BF186" s="7">
        <v>45.0</v>
      </c>
      <c r="BG186" s="14">
        <f t="shared" si="9"/>
        <v>2.899305967</v>
      </c>
      <c r="BH186" s="11">
        <f t="shared" si="10"/>
        <v>10.01966033</v>
      </c>
      <c r="BI186" s="11">
        <f t="shared" si="11"/>
        <v>1.705474098</v>
      </c>
      <c r="BJ186" s="11">
        <f t="shared" si="12"/>
        <v>2.08920577</v>
      </c>
      <c r="BK186" s="11">
        <f t="shared" si="13"/>
        <v>1.321742426</v>
      </c>
      <c r="BL186" s="11">
        <f t="shared" si="14"/>
        <v>1.91865836</v>
      </c>
      <c r="BM186" s="7">
        <v>71.0</v>
      </c>
      <c r="BN186" s="7">
        <v>23.0</v>
      </c>
      <c r="BO186" s="7">
        <v>3.0</v>
      </c>
      <c r="BP186" s="7">
        <v>1.0</v>
      </c>
      <c r="BQ186" s="7">
        <v>0.0</v>
      </c>
      <c r="BR186" s="7">
        <v>0.0</v>
      </c>
      <c r="BS186" s="9">
        <f t="shared" si="15"/>
        <v>349</v>
      </c>
      <c r="BT186" s="14">
        <v>-3.1454</v>
      </c>
      <c r="BU186" s="7">
        <v>7.0</v>
      </c>
      <c r="BV186" s="7">
        <v>3.0</v>
      </c>
      <c r="BW186" s="15">
        <f t="shared" si="16"/>
        <v>0.4285714286</v>
      </c>
      <c r="BX186" s="7">
        <v>2.0</v>
      </c>
      <c r="BY186" s="7">
        <v>2.0</v>
      </c>
      <c r="BZ186" s="7">
        <v>0.0</v>
      </c>
      <c r="CA186" s="7">
        <v>3.0</v>
      </c>
      <c r="CB186" s="7">
        <v>2.0</v>
      </c>
      <c r="CC186" s="7">
        <v>3.0</v>
      </c>
      <c r="CD186" s="7">
        <v>1.0</v>
      </c>
      <c r="CE186" s="7">
        <v>0.0</v>
      </c>
      <c r="CF186" s="7">
        <v>4.0</v>
      </c>
      <c r="CG186" s="7">
        <v>0.0</v>
      </c>
      <c r="CH186" s="7">
        <v>0.0</v>
      </c>
      <c r="CI186" s="7">
        <v>9.0</v>
      </c>
      <c r="CJ186" s="7">
        <v>0.0</v>
      </c>
      <c r="CK186" s="7">
        <v>0.0</v>
      </c>
      <c r="CL186" s="15">
        <f t="shared" si="17"/>
        <v>0</v>
      </c>
      <c r="CM186" s="7">
        <v>3.4</v>
      </c>
      <c r="CN186" s="7">
        <v>0.8</v>
      </c>
      <c r="CO186" s="7">
        <v>4.3</v>
      </c>
      <c r="CP186" s="16">
        <f t="shared" si="18"/>
        <v>0.05733333333</v>
      </c>
      <c r="CQ186" s="16">
        <f t="shared" si="19"/>
        <v>0.1833384655</v>
      </c>
      <c r="CR186" s="17">
        <v>9.0</v>
      </c>
      <c r="CS186" s="14">
        <v>31.6</v>
      </c>
      <c r="CT186" s="14">
        <v>33.2</v>
      </c>
      <c r="CU186" s="14">
        <v>-8.3</v>
      </c>
      <c r="CV186" s="14">
        <v>5.9</v>
      </c>
      <c r="CW186" s="14">
        <v>2.3</v>
      </c>
      <c r="CX186" s="14">
        <v>0.5</v>
      </c>
      <c r="CY186" s="14">
        <v>8.6</v>
      </c>
      <c r="CZ186" s="18">
        <f t="shared" si="20"/>
        <v>0.1146666667</v>
      </c>
      <c r="DA186" s="18">
        <f t="shared" si="21"/>
        <v>0.3666769311</v>
      </c>
      <c r="DB186" s="14">
        <v>28.9937</v>
      </c>
      <c r="DC186" s="7">
        <v>2.0</v>
      </c>
      <c r="DD186" s="7">
        <v>1.0</v>
      </c>
      <c r="DE186" s="7">
        <v>3.0</v>
      </c>
      <c r="DF186" s="7">
        <v>43.0</v>
      </c>
      <c r="DG186" s="7">
        <v>18.0</v>
      </c>
      <c r="DH186" s="7">
        <v>3.0</v>
      </c>
      <c r="DI186" s="7">
        <v>10.0</v>
      </c>
      <c r="DJ186" s="7">
        <v>62.0</v>
      </c>
      <c r="DK186" s="7">
        <v>6.0</v>
      </c>
      <c r="DL186" s="7">
        <v>3.0</v>
      </c>
      <c r="DM186" s="7">
        <v>56.0</v>
      </c>
      <c r="DN186" s="9">
        <v>3.0</v>
      </c>
      <c r="DO186" s="9">
        <v>2.0</v>
      </c>
      <c r="DP186" s="9">
        <v>4.0</v>
      </c>
      <c r="DQ186" s="8">
        <v>186.0</v>
      </c>
      <c r="DR186" s="8">
        <v>6.0</v>
      </c>
      <c r="DS186" s="8" t="s">
        <v>630</v>
      </c>
      <c r="DT186" s="19">
        <v>5.85</v>
      </c>
      <c r="DU186" s="8">
        <v>5.85</v>
      </c>
      <c r="DV186" s="8">
        <v>5.85</v>
      </c>
      <c r="DW186" s="8">
        <v>428.0</v>
      </c>
      <c r="DX186" s="8">
        <v>0.0</v>
      </c>
      <c r="DY186" s="14">
        <f t="shared" si="22"/>
        <v>-2.676595745</v>
      </c>
    </row>
    <row r="187" ht="12.75" customHeight="1">
      <c r="A187" s="7">
        <v>9.0</v>
      </c>
      <c r="B187" s="7" t="s">
        <v>1151</v>
      </c>
      <c r="C187" s="7" t="s">
        <v>1152</v>
      </c>
      <c r="D187" s="7" t="s">
        <v>162</v>
      </c>
      <c r="E187" s="7" t="s">
        <v>163</v>
      </c>
      <c r="F187" s="7" t="s">
        <v>163</v>
      </c>
      <c r="G187" s="7">
        <v>71.0</v>
      </c>
      <c r="H187" s="7">
        <v>200.0</v>
      </c>
      <c r="I187" s="7" t="s">
        <v>133</v>
      </c>
      <c r="J187" s="7">
        <v>2009.0</v>
      </c>
      <c r="K187" s="7">
        <v>1.0</v>
      </c>
      <c r="L187" s="7">
        <v>3.0</v>
      </c>
      <c r="M187" s="8"/>
      <c r="N187" s="8">
        <f t="shared" si="1"/>
        <v>25</v>
      </c>
      <c r="O187" s="7" t="s">
        <v>339</v>
      </c>
      <c r="P187" s="7" t="s">
        <v>1153</v>
      </c>
      <c r="Q187" s="8" t="s">
        <v>166</v>
      </c>
      <c r="R187" s="7" t="s">
        <v>166</v>
      </c>
      <c r="S187" s="9" t="s">
        <v>150</v>
      </c>
      <c r="T187" s="9">
        <v>76.0</v>
      </c>
      <c r="U187" s="9" t="s">
        <v>138</v>
      </c>
      <c r="V187" s="9" t="s">
        <v>138</v>
      </c>
      <c r="W187" s="7">
        <v>76.0</v>
      </c>
      <c r="X187" s="7">
        <v>30.0</v>
      </c>
      <c r="Y187" s="7">
        <v>29.0</v>
      </c>
      <c r="Z187" s="7">
        <v>16.0</v>
      </c>
      <c r="AA187" s="7">
        <v>59.0</v>
      </c>
      <c r="AB187" s="7">
        <v>-8.0</v>
      </c>
      <c r="AC187" s="7">
        <v>200.0</v>
      </c>
      <c r="AD187" s="7">
        <v>62.0</v>
      </c>
      <c r="AE187" s="7">
        <v>63.0</v>
      </c>
      <c r="AF187" s="10">
        <f t="shared" si="2"/>
        <v>0.15</v>
      </c>
      <c r="AG187" s="10">
        <f t="shared" si="3"/>
        <v>0.09230769231</v>
      </c>
      <c r="AH187" s="7">
        <v>84773.0</v>
      </c>
      <c r="AI187" s="11">
        <f t="shared" si="4"/>
        <v>18.59057018</v>
      </c>
      <c r="AJ187" s="7">
        <v>1746.0</v>
      </c>
      <c r="AK187" s="11">
        <f t="shared" si="5"/>
        <v>22.97368421</v>
      </c>
      <c r="AL187" s="11">
        <f t="shared" si="6"/>
        <v>48.55269187</v>
      </c>
      <c r="AM187" s="12">
        <v>146.0</v>
      </c>
      <c r="AN187" s="11">
        <f t="shared" si="7"/>
        <v>6.200087292</v>
      </c>
      <c r="AO187" s="10" t="s">
        <v>496</v>
      </c>
      <c r="AP187" s="10" t="s">
        <v>492</v>
      </c>
      <c r="AQ187" s="10" t="s">
        <v>1154</v>
      </c>
      <c r="AR187" s="7">
        <v>428.0</v>
      </c>
      <c r="AS187" s="7">
        <v>311.0</v>
      </c>
      <c r="AT187" s="13">
        <f t="shared" si="8"/>
        <v>0.5791610284</v>
      </c>
      <c r="AU187" s="9">
        <v>13.0</v>
      </c>
      <c r="AV187" s="9">
        <v>9.0</v>
      </c>
      <c r="AW187" s="9">
        <v>396.0</v>
      </c>
      <c r="AX187" s="9">
        <v>223.0</v>
      </c>
      <c r="AY187" s="9">
        <v>343.0</v>
      </c>
      <c r="AZ187" s="9">
        <v>205.0</v>
      </c>
      <c r="BA187" s="7">
        <v>89.0</v>
      </c>
      <c r="BB187" s="7">
        <v>41.0</v>
      </c>
      <c r="BC187" s="7">
        <v>37.0</v>
      </c>
      <c r="BD187" s="7">
        <v>62.0</v>
      </c>
      <c r="BE187" s="7">
        <v>31.0</v>
      </c>
      <c r="BF187" s="7">
        <v>43.0</v>
      </c>
      <c r="BG187" s="14">
        <f t="shared" si="9"/>
        <v>3.779505267</v>
      </c>
      <c r="BH187" s="11">
        <f t="shared" si="10"/>
        <v>1.741120404</v>
      </c>
      <c r="BI187" s="11">
        <f t="shared" si="11"/>
        <v>1.571254999</v>
      </c>
      <c r="BJ187" s="11">
        <f t="shared" si="12"/>
        <v>2.632913782</v>
      </c>
      <c r="BK187" s="11">
        <f t="shared" si="13"/>
        <v>1.316456891</v>
      </c>
      <c r="BL187" s="11">
        <f t="shared" si="14"/>
        <v>1.826053107</v>
      </c>
      <c r="BM187" s="7">
        <v>24.0</v>
      </c>
      <c r="BN187" s="7">
        <v>12.0</v>
      </c>
      <c r="BO187" s="7">
        <v>0.0</v>
      </c>
      <c r="BP187" s="7">
        <v>0.0</v>
      </c>
      <c r="BQ187" s="7">
        <v>0.0</v>
      </c>
      <c r="BR187" s="7">
        <v>0.0</v>
      </c>
      <c r="BS187" s="9">
        <f t="shared" si="15"/>
        <v>102</v>
      </c>
      <c r="BT187" s="14">
        <v>8.1104</v>
      </c>
      <c r="BU187" s="7">
        <v>3.0</v>
      </c>
      <c r="BV187" s="7">
        <v>1.0</v>
      </c>
      <c r="BW187" s="15">
        <f t="shared" si="16"/>
        <v>0.3333333333</v>
      </c>
      <c r="BX187" s="7">
        <v>0.0</v>
      </c>
      <c r="BY187" s="7">
        <v>8.0</v>
      </c>
      <c r="BZ187" s="7">
        <v>0.0</v>
      </c>
      <c r="CA187" s="7">
        <v>6.0</v>
      </c>
      <c r="CB187" s="7">
        <v>1.0</v>
      </c>
      <c r="CC187" s="7">
        <v>3.0</v>
      </c>
      <c r="CD187" s="7">
        <v>0.0</v>
      </c>
      <c r="CE187" s="7">
        <v>0.0</v>
      </c>
      <c r="CF187" s="7">
        <v>4.0</v>
      </c>
      <c r="CG187" s="7">
        <v>2.0</v>
      </c>
      <c r="CH187" s="7">
        <v>0.0</v>
      </c>
      <c r="CI187" s="7">
        <v>21.0</v>
      </c>
      <c r="CJ187" s="7">
        <v>0.0</v>
      </c>
      <c r="CK187" s="7">
        <v>0.0</v>
      </c>
      <c r="CL187" s="15">
        <f t="shared" si="17"/>
        <v>0</v>
      </c>
      <c r="CM187" s="7">
        <v>5.9</v>
      </c>
      <c r="CN187" s="7">
        <v>1.3</v>
      </c>
      <c r="CO187" s="7">
        <v>7.2</v>
      </c>
      <c r="CP187" s="16">
        <f t="shared" si="18"/>
        <v>0.09473684211</v>
      </c>
      <c r="CQ187" s="16">
        <f t="shared" si="19"/>
        <v>0.3057577295</v>
      </c>
      <c r="CR187" s="17">
        <v>6.0</v>
      </c>
      <c r="CS187" s="14">
        <v>34.5</v>
      </c>
      <c r="CT187" s="14">
        <v>27.3</v>
      </c>
      <c r="CU187" s="14">
        <v>3.1</v>
      </c>
      <c r="CV187" s="14">
        <v>10.2</v>
      </c>
      <c r="CW187" s="14">
        <v>1.3</v>
      </c>
      <c r="CX187" s="14">
        <v>0.0</v>
      </c>
      <c r="CY187" s="14">
        <v>11.5</v>
      </c>
      <c r="CZ187" s="18">
        <f t="shared" si="20"/>
        <v>0.1513157895</v>
      </c>
      <c r="DA187" s="18">
        <f t="shared" si="21"/>
        <v>0.4883630401</v>
      </c>
      <c r="DB187" s="14">
        <v>26.13</v>
      </c>
      <c r="DC187" s="7">
        <v>0.0</v>
      </c>
      <c r="DD187" s="7">
        <v>3.0</v>
      </c>
      <c r="DE187" s="7">
        <v>3.0</v>
      </c>
      <c r="DF187" s="7">
        <v>56.0</v>
      </c>
      <c r="DG187" s="7">
        <v>17.0</v>
      </c>
      <c r="DH187" s="7">
        <v>2.0</v>
      </c>
      <c r="DI187" s="7">
        <v>3.0</v>
      </c>
      <c r="DJ187" s="7">
        <v>24.0</v>
      </c>
      <c r="DK187" s="7">
        <v>14.0</v>
      </c>
      <c r="DL187" s="7">
        <v>2.0</v>
      </c>
      <c r="DM187" s="7">
        <v>138.0</v>
      </c>
      <c r="DN187" s="9">
        <v>2.0</v>
      </c>
      <c r="DO187" s="9">
        <v>8.0</v>
      </c>
      <c r="DP187" s="9">
        <v>3.0</v>
      </c>
      <c r="DQ187" s="8">
        <v>186.0</v>
      </c>
      <c r="DR187" s="8">
        <v>6.0</v>
      </c>
      <c r="DS187" s="8" t="s">
        <v>741</v>
      </c>
      <c r="DT187" s="19">
        <v>6.0</v>
      </c>
      <c r="DU187" s="8">
        <v>6.0</v>
      </c>
      <c r="DV187" s="8">
        <v>6.0</v>
      </c>
      <c r="DW187" s="8">
        <v>439.0</v>
      </c>
      <c r="DX187" s="8">
        <v>0.0</v>
      </c>
      <c r="DY187" s="14">
        <f t="shared" si="22"/>
        <v>-0.09574468085</v>
      </c>
    </row>
    <row r="188" ht="12.75" customHeight="1">
      <c r="A188" s="7">
        <v>10.0</v>
      </c>
      <c r="B188" s="7" t="s">
        <v>1155</v>
      </c>
      <c r="C188" s="7" t="s">
        <v>1156</v>
      </c>
      <c r="D188" s="7" t="s">
        <v>315</v>
      </c>
      <c r="E188" s="7" t="s">
        <v>163</v>
      </c>
      <c r="F188" s="7" t="s">
        <v>163</v>
      </c>
      <c r="G188" s="7">
        <v>71.0</v>
      </c>
      <c r="H188" s="7">
        <v>185.0</v>
      </c>
      <c r="I188" s="7" t="s">
        <v>133</v>
      </c>
      <c r="J188" s="7">
        <v>2013.0</v>
      </c>
      <c r="K188" s="7">
        <v>3.0</v>
      </c>
      <c r="L188" s="7">
        <v>80.0</v>
      </c>
      <c r="M188" s="8" t="s">
        <v>146</v>
      </c>
      <c r="N188" s="8">
        <f t="shared" si="1"/>
        <v>20</v>
      </c>
      <c r="O188" s="7" t="s">
        <v>471</v>
      </c>
      <c r="P188" s="7" t="s">
        <v>1157</v>
      </c>
      <c r="Q188" s="8" t="s">
        <v>839</v>
      </c>
      <c r="R188" s="7" t="s">
        <v>839</v>
      </c>
      <c r="S188" s="9" t="s">
        <v>255</v>
      </c>
      <c r="T188" s="9">
        <v>80.0</v>
      </c>
      <c r="U188" s="9" t="s">
        <v>138</v>
      </c>
      <c r="V188" s="9" t="s">
        <v>138</v>
      </c>
      <c r="W188" s="7">
        <v>81.0</v>
      </c>
      <c r="X188" s="7">
        <v>20.0</v>
      </c>
      <c r="Y188" s="7">
        <v>24.0</v>
      </c>
      <c r="Z188" s="7">
        <v>13.0</v>
      </c>
      <c r="AA188" s="7">
        <v>44.0</v>
      </c>
      <c r="AB188" s="7">
        <v>12.0</v>
      </c>
      <c r="AC188" s="7">
        <v>105.0</v>
      </c>
      <c r="AD188" s="7">
        <v>51.0</v>
      </c>
      <c r="AE188" s="7">
        <v>29.0</v>
      </c>
      <c r="AF188" s="10">
        <f t="shared" si="2"/>
        <v>0.1904761905</v>
      </c>
      <c r="AG188" s="10">
        <f t="shared" si="3"/>
        <v>0.1081081081</v>
      </c>
      <c r="AH188" s="7">
        <v>69884.0</v>
      </c>
      <c r="AI188" s="11">
        <f t="shared" si="4"/>
        <v>14.37942387</v>
      </c>
      <c r="AJ188" s="7">
        <v>1598.0</v>
      </c>
      <c r="AK188" s="11">
        <f t="shared" si="5"/>
        <v>19.72839506</v>
      </c>
      <c r="AL188" s="11">
        <f t="shared" si="6"/>
        <v>43.73216521</v>
      </c>
      <c r="AM188" s="12">
        <v>110.0</v>
      </c>
      <c r="AN188" s="11">
        <f t="shared" si="7"/>
        <v>5.666533112</v>
      </c>
      <c r="AO188" s="10" t="s">
        <v>1158</v>
      </c>
      <c r="AP188" s="10" t="s">
        <v>557</v>
      </c>
      <c r="AQ188" s="10" t="s">
        <v>1159</v>
      </c>
      <c r="AR188" s="7">
        <v>0.0</v>
      </c>
      <c r="AS188" s="7">
        <v>1.0</v>
      </c>
      <c r="AT188" s="13">
        <f t="shared" si="8"/>
        <v>0</v>
      </c>
      <c r="AU188" s="8"/>
      <c r="AV188" s="8"/>
      <c r="AW188" s="8">
        <v>1.0</v>
      </c>
      <c r="AX188" s="8">
        <v>0.0</v>
      </c>
      <c r="AY188" s="8"/>
      <c r="AZ188" s="8">
        <v>0.0</v>
      </c>
      <c r="BA188" s="7">
        <v>96.0</v>
      </c>
      <c r="BB188" s="7">
        <v>27.0</v>
      </c>
      <c r="BC188" s="7">
        <v>27.0</v>
      </c>
      <c r="BD188" s="7">
        <v>51.0</v>
      </c>
      <c r="BE188" s="7">
        <v>18.0</v>
      </c>
      <c r="BF188" s="7">
        <v>26.0</v>
      </c>
      <c r="BG188" s="14">
        <f t="shared" si="9"/>
        <v>4.945337989</v>
      </c>
      <c r="BH188" s="11">
        <f t="shared" si="10"/>
        <v>1.390876309</v>
      </c>
      <c r="BI188" s="11">
        <f t="shared" si="11"/>
        <v>1.390876309</v>
      </c>
      <c r="BJ188" s="11">
        <f t="shared" si="12"/>
        <v>2.627210806</v>
      </c>
      <c r="BK188" s="11">
        <f t="shared" si="13"/>
        <v>0.9272508729</v>
      </c>
      <c r="BL188" s="11">
        <f t="shared" si="14"/>
        <v>1.339362372</v>
      </c>
      <c r="BM188" s="7">
        <v>49.0</v>
      </c>
      <c r="BN188" s="7">
        <v>22.0</v>
      </c>
      <c r="BO188" s="7">
        <v>1.0</v>
      </c>
      <c r="BP188" s="7">
        <v>0.0</v>
      </c>
      <c r="BQ188" s="7">
        <v>0.0</v>
      </c>
      <c r="BR188" s="7">
        <v>0.0</v>
      </c>
      <c r="BS188" s="9">
        <f t="shared" si="15"/>
        <v>104</v>
      </c>
      <c r="BT188" s="14">
        <v>0.6582</v>
      </c>
      <c r="BU188" s="7">
        <v>2.0</v>
      </c>
      <c r="BV188" s="7">
        <v>2.0</v>
      </c>
      <c r="BW188" s="15">
        <f t="shared" si="16"/>
        <v>1</v>
      </c>
      <c r="BX188" s="7">
        <v>2.0</v>
      </c>
      <c r="BY188" s="7">
        <v>1.0</v>
      </c>
      <c r="BZ188" s="7">
        <v>0.0</v>
      </c>
      <c r="CA188" s="7">
        <v>2.0</v>
      </c>
      <c r="CB188" s="7">
        <v>0.0</v>
      </c>
      <c r="CC188" s="7">
        <v>2.0</v>
      </c>
      <c r="CD188" s="7">
        <v>0.0</v>
      </c>
      <c r="CE188" s="7">
        <v>3.0</v>
      </c>
      <c r="CF188" s="7">
        <v>3.0</v>
      </c>
      <c r="CG188" s="7">
        <v>1.0</v>
      </c>
      <c r="CH188" s="7">
        <v>0.0</v>
      </c>
      <c r="CI188" s="7">
        <v>11.0</v>
      </c>
      <c r="CJ188" s="7">
        <v>0.0</v>
      </c>
      <c r="CK188" s="7">
        <v>2.0</v>
      </c>
      <c r="CL188" s="15">
        <f t="shared" si="17"/>
        <v>2</v>
      </c>
      <c r="CM188" s="7">
        <v>4.0</v>
      </c>
      <c r="CN188" s="7">
        <v>1.8</v>
      </c>
      <c r="CO188" s="7">
        <v>5.8</v>
      </c>
      <c r="CP188" s="16">
        <f t="shared" si="18"/>
        <v>0.07160493827</v>
      </c>
      <c r="CQ188" s="16">
        <f t="shared" si="19"/>
        <v>0.2987808368</v>
      </c>
      <c r="CR188" s="17">
        <v>3.0</v>
      </c>
      <c r="CS188" s="14">
        <v>28.6</v>
      </c>
      <c r="CT188" s="14">
        <v>22.4</v>
      </c>
      <c r="CU188" s="14">
        <v>20.0</v>
      </c>
      <c r="CV188" s="14">
        <v>6.4</v>
      </c>
      <c r="CW188" s="14">
        <v>2.8</v>
      </c>
      <c r="CX188" s="14">
        <v>0.5</v>
      </c>
      <c r="CY188" s="14">
        <v>9.7</v>
      </c>
      <c r="CZ188" s="18">
        <f t="shared" si="20"/>
        <v>0.1197530864</v>
      </c>
      <c r="DA188" s="18">
        <f t="shared" si="21"/>
        <v>0.4996851926</v>
      </c>
      <c r="DB188" s="14">
        <v>24.0476</v>
      </c>
      <c r="DC188" s="7">
        <v>0.0</v>
      </c>
      <c r="DD188" s="7">
        <v>2.0</v>
      </c>
      <c r="DE188" s="7">
        <v>8.0</v>
      </c>
      <c r="DF188" s="7">
        <v>41.0</v>
      </c>
      <c r="DG188" s="7">
        <v>8.0</v>
      </c>
      <c r="DH188" s="7">
        <v>0.0</v>
      </c>
      <c r="DI188" s="7">
        <v>5.0</v>
      </c>
      <c r="DJ188" s="7">
        <v>9.0</v>
      </c>
      <c r="DK188" s="7">
        <v>8.0</v>
      </c>
      <c r="DL188" s="7">
        <v>0.0</v>
      </c>
      <c r="DM188" s="7">
        <v>75.0</v>
      </c>
      <c r="DN188" s="9">
        <v>3.0</v>
      </c>
      <c r="DO188" s="9">
        <v>3.0</v>
      </c>
      <c r="DP188" s="9">
        <v>2.0</v>
      </c>
      <c r="DQ188" s="8">
        <v>186.0</v>
      </c>
      <c r="DR188" s="8">
        <v>1.0</v>
      </c>
      <c r="DS188" s="8" t="s">
        <v>342</v>
      </c>
      <c r="DT188" s="19">
        <v>0.743</v>
      </c>
      <c r="DU188" s="8">
        <v>0.772</v>
      </c>
      <c r="DV188" s="8">
        <v>0.894</v>
      </c>
      <c r="DW188" s="8">
        <v>12.0</v>
      </c>
      <c r="DX188" s="8">
        <v>0.183</v>
      </c>
      <c r="DY188" s="14">
        <f t="shared" si="22"/>
        <v>8.968085106</v>
      </c>
    </row>
    <row r="189" ht="12.75" customHeight="1">
      <c r="A189" s="7">
        <v>24.0</v>
      </c>
      <c r="B189" s="7" t="s">
        <v>1160</v>
      </c>
      <c r="C189" s="7" t="s">
        <v>228</v>
      </c>
      <c r="D189" s="7" t="s">
        <v>229</v>
      </c>
      <c r="E189" s="7" t="s">
        <v>163</v>
      </c>
      <c r="F189" s="7" t="s">
        <v>163</v>
      </c>
      <c r="G189" s="7">
        <v>72.0</v>
      </c>
      <c r="H189" s="7">
        <v>193.0</v>
      </c>
      <c r="I189" s="7" t="s">
        <v>145</v>
      </c>
      <c r="J189" s="7">
        <v>2012.0</v>
      </c>
      <c r="K189" s="7">
        <v>1.0</v>
      </c>
      <c r="L189" s="7">
        <v>7.0</v>
      </c>
      <c r="M189" s="8"/>
      <c r="N189" s="8">
        <f t="shared" si="1"/>
        <v>21</v>
      </c>
      <c r="O189" s="7" t="s">
        <v>339</v>
      </c>
      <c r="P189" s="7" t="s">
        <v>1161</v>
      </c>
      <c r="Q189" s="8" t="s">
        <v>447</v>
      </c>
      <c r="R189" s="7" t="s">
        <v>447</v>
      </c>
      <c r="S189" s="9" t="s">
        <v>174</v>
      </c>
      <c r="T189" s="9">
        <v>80.0</v>
      </c>
      <c r="U189" s="9" t="s">
        <v>138</v>
      </c>
      <c r="V189" s="9" t="s">
        <v>138</v>
      </c>
      <c r="W189" s="7">
        <v>81.0</v>
      </c>
      <c r="X189" s="7">
        <v>10.0</v>
      </c>
      <c r="Y189" s="7">
        <v>16.0</v>
      </c>
      <c r="Z189" s="7">
        <v>11.0</v>
      </c>
      <c r="AA189" s="7">
        <v>26.0</v>
      </c>
      <c r="AB189" s="7">
        <v>1.0</v>
      </c>
      <c r="AC189" s="7">
        <v>152.0</v>
      </c>
      <c r="AD189" s="7">
        <v>72.0</v>
      </c>
      <c r="AE189" s="7">
        <v>104.0</v>
      </c>
      <c r="AF189" s="10">
        <f t="shared" si="2"/>
        <v>0.06578947368</v>
      </c>
      <c r="AG189" s="10">
        <f t="shared" si="3"/>
        <v>0.03048780488</v>
      </c>
      <c r="AH189" s="7">
        <v>81845.0</v>
      </c>
      <c r="AI189" s="11">
        <f t="shared" si="4"/>
        <v>16.84053498</v>
      </c>
      <c r="AJ189" s="7">
        <v>1755.0</v>
      </c>
      <c r="AK189" s="11">
        <f t="shared" si="5"/>
        <v>21.66666667</v>
      </c>
      <c r="AL189" s="11">
        <f t="shared" si="6"/>
        <v>46.63532764</v>
      </c>
      <c r="AM189" s="12">
        <v>114.0</v>
      </c>
      <c r="AN189" s="11">
        <f t="shared" si="7"/>
        <v>5.014356405</v>
      </c>
      <c r="AO189" s="10" t="s">
        <v>842</v>
      </c>
      <c r="AP189" s="10" t="s">
        <v>239</v>
      </c>
      <c r="AQ189" s="10" t="s">
        <v>991</v>
      </c>
      <c r="AR189" s="7">
        <v>0.0</v>
      </c>
      <c r="AS189" s="7">
        <v>0.0</v>
      </c>
      <c r="AT189" s="13">
        <f t="shared" si="8"/>
        <v>0</v>
      </c>
      <c r="AU189" s="8"/>
      <c r="AV189" s="8"/>
      <c r="AW189" s="8"/>
      <c r="AX189" s="8">
        <v>0.0</v>
      </c>
      <c r="AY189" s="8"/>
      <c r="AZ189" s="8">
        <v>0.0</v>
      </c>
      <c r="BA189" s="7">
        <v>90.0</v>
      </c>
      <c r="BB189" s="7">
        <v>83.0</v>
      </c>
      <c r="BC189" s="7">
        <v>56.0</v>
      </c>
      <c r="BD189" s="7">
        <v>72.0</v>
      </c>
      <c r="BE189" s="7">
        <v>44.0</v>
      </c>
      <c r="BF189" s="7">
        <v>13.0</v>
      </c>
      <c r="BG189" s="14">
        <f t="shared" si="9"/>
        <v>3.958702425</v>
      </c>
      <c r="BH189" s="11">
        <f t="shared" si="10"/>
        <v>3.650803348</v>
      </c>
      <c r="BI189" s="11">
        <f t="shared" si="11"/>
        <v>2.46319262</v>
      </c>
      <c r="BJ189" s="11">
        <f t="shared" si="12"/>
        <v>3.16696194</v>
      </c>
      <c r="BK189" s="11">
        <f t="shared" si="13"/>
        <v>1.93536563</v>
      </c>
      <c r="BL189" s="11">
        <f t="shared" si="14"/>
        <v>0.5718125725</v>
      </c>
      <c r="BM189" s="7">
        <v>38.0</v>
      </c>
      <c r="BN189" s="7">
        <v>14.0</v>
      </c>
      <c r="BO189" s="7">
        <v>2.0</v>
      </c>
      <c r="BP189" s="7">
        <v>0.0</v>
      </c>
      <c r="BQ189" s="7">
        <v>0.0</v>
      </c>
      <c r="BR189" s="7">
        <v>0.0</v>
      </c>
      <c r="BS189" s="9">
        <f t="shared" si="15"/>
        <v>179</v>
      </c>
      <c r="BT189" s="14">
        <v>8.199</v>
      </c>
      <c r="BW189" s="15" t="str">
        <f t="shared" si="16"/>
        <v> </v>
      </c>
      <c r="BY189" s="7">
        <v>4.0</v>
      </c>
      <c r="BZ189" s="7">
        <v>0.0</v>
      </c>
      <c r="CA189" s="7">
        <v>3.0</v>
      </c>
      <c r="CB189" s="7">
        <v>0.0</v>
      </c>
      <c r="CC189" s="7">
        <v>2.0</v>
      </c>
      <c r="CD189" s="7">
        <v>1.0</v>
      </c>
      <c r="CE189" s="7">
        <v>4.0</v>
      </c>
      <c r="CF189" s="7">
        <v>0.0</v>
      </c>
      <c r="CG189" s="7">
        <v>0.0</v>
      </c>
      <c r="CH189" s="7">
        <v>0.0</v>
      </c>
      <c r="CI189" s="7">
        <v>3.0</v>
      </c>
      <c r="CJ189" s="7">
        <v>0.0</v>
      </c>
      <c r="CK189" s="7">
        <v>0.0</v>
      </c>
      <c r="CL189" s="15">
        <f t="shared" si="17"/>
        <v>0</v>
      </c>
      <c r="CM189" s="7">
        <v>2.4</v>
      </c>
      <c r="CN189" s="7">
        <v>3.2</v>
      </c>
      <c r="CO189" s="7">
        <v>5.6</v>
      </c>
      <c r="CP189" s="16">
        <f t="shared" si="18"/>
        <v>0.06913580247</v>
      </c>
      <c r="CQ189" s="16">
        <f t="shared" si="19"/>
        <v>0.246319262</v>
      </c>
      <c r="CR189" s="17">
        <v>2.0</v>
      </c>
      <c r="CS189" s="14">
        <v>32.2</v>
      </c>
      <c r="CT189" s="14">
        <v>29.2</v>
      </c>
      <c r="CU189" s="14">
        <v>0.7</v>
      </c>
      <c r="CV189" s="14">
        <v>3.3</v>
      </c>
      <c r="CW189" s="14">
        <v>3.8</v>
      </c>
      <c r="CX189" s="14">
        <v>0.0</v>
      </c>
      <c r="CY189" s="14">
        <v>7.2</v>
      </c>
      <c r="CZ189" s="18">
        <f t="shared" si="20"/>
        <v>0.08888888889</v>
      </c>
      <c r="DA189" s="18">
        <f t="shared" si="21"/>
        <v>0.316696194</v>
      </c>
      <c r="DB189" s="14">
        <v>46.8158</v>
      </c>
      <c r="DC189" s="7">
        <v>1.0</v>
      </c>
      <c r="DD189" s="7">
        <v>4.0</v>
      </c>
      <c r="DE189" s="7">
        <v>9.0</v>
      </c>
      <c r="DF189" s="7">
        <v>58.0</v>
      </c>
      <c r="DG189" s="7">
        <v>8.0</v>
      </c>
      <c r="DH189" s="7">
        <v>1.0</v>
      </c>
      <c r="DI189" s="7">
        <v>68.0</v>
      </c>
      <c r="DJ189" s="7">
        <v>19.0</v>
      </c>
      <c r="DK189" s="7">
        <v>2.0</v>
      </c>
      <c r="DL189" s="7">
        <v>0.0</v>
      </c>
      <c r="DM189" s="7">
        <v>54.0</v>
      </c>
      <c r="DN189" s="9">
        <v>0.0</v>
      </c>
      <c r="DO189" s="9">
        <v>2.0</v>
      </c>
      <c r="DP189" s="9">
        <v>1.0</v>
      </c>
      <c r="DQ189" s="8">
        <v>186.0</v>
      </c>
      <c r="DR189" s="8">
        <v>0.0</v>
      </c>
      <c r="DS189" s="8"/>
      <c r="DT189" s="19">
        <v>0.833</v>
      </c>
      <c r="DU189" s="8">
        <v>0.894</v>
      </c>
      <c r="DV189" s="8">
        <v>1.603</v>
      </c>
      <c r="DW189" s="8">
        <v>0.0</v>
      </c>
      <c r="DX189" s="8">
        <v>0.85</v>
      </c>
      <c r="DY189" s="14">
        <f t="shared" si="22"/>
        <v>4.959574468</v>
      </c>
    </row>
    <row r="190" ht="12.75" customHeight="1">
      <c r="A190" s="7">
        <v>8.0</v>
      </c>
      <c r="B190" s="7" t="s">
        <v>1162</v>
      </c>
      <c r="C190" s="7" t="s">
        <v>1163</v>
      </c>
      <c r="D190" s="7" t="s">
        <v>1164</v>
      </c>
      <c r="E190" s="7" t="s">
        <v>132</v>
      </c>
      <c r="F190" s="7" t="s">
        <v>132</v>
      </c>
      <c r="G190" s="7">
        <v>76.0</v>
      </c>
      <c r="H190" s="7">
        <v>207.0</v>
      </c>
      <c r="I190" s="7" t="s">
        <v>133</v>
      </c>
      <c r="J190" s="7">
        <v>2009.0</v>
      </c>
      <c r="K190" s="7">
        <v>2.0</v>
      </c>
      <c r="L190" s="7">
        <v>51.0</v>
      </c>
      <c r="M190" s="8"/>
      <c r="N190" s="8">
        <f t="shared" si="1"/>
        <v>24</v>
      </c>
      <c r="O190" s="7" t="s">
        <v>603</v>
      </c>
      <c r="P190" s="7" t="s">
        <v>1165</v>
      </c>
      <c r="Q190" s="8" t="s">
        <v>231</v>
      </c>
      <c r="R190" s="7" t="s">
        <v>231</v>
      </c>
      <c r="S190" s="9" t="s">
        <v>174</v>
      </c>
      <c r="T190" s="9">
        <v>79.0</v>
      </c>
      <c r="U190" s="9" t="s">
        <v>138</v>
      </c>
      <c r="V190" s="9" t="s">
        <v>138</v>
      </c>
      <c r="W190" s="7">
        <v>79.0</v>
      </c>
      <c r="X190" s="7">
        <v>0.0</v>
      </c>
      <c r="Y190" s="7">
        <v>16.0</v>
      </c>
      <c r="Z190" s="7">
        <v>8.0</v>
      </c>
      <c r="AA190" s="7">
        <v>16.0</v>
      </c>
      <c r="AB190" s="7">
        <v>11.0</v>
      </c>
      <c r="AC190" s="7">
        <v>101.0</v>
      </c>
      <c r="AD190" s="7">
        <v>38.0</v>
      </c>
      <c r="AE190" s="7">
        <v>68.0</v>
      </c>
      <c r="AF190" s="10">
        <f t="shared" si="2"/>
        <v>0</v>
      </c>
      <c r="AG190" s="10">
        <f t="shared" si="3"/>
        <v>0</v>
      </c>
      <c r="AH190" s="7">
        <v>89518.0</v>
      </c>
      <c r="AI190" s="11">
        <f t="shared" si="4"/>
        <v>18.88565401</v>
      </c>
      <c r="AJ190" s="7">
        <v>2124.0</v>
      </c>
      <c r="AK190" s="11">
        <f t="shared" si="5"/>
        <v>26.88607595</v>
      </c>
      <c r="AL190" s="11">
        <f t="shared" si="6"/>
        <v>42.14595104</v>
      </c>
      <c r="AM190" s="12">
        <v>95.0</v>
      </c>
      <c r="AN190" s="11">
        <f t="shared" si="7"/>
        <v>3.820460689</v>
      </c>
      <c r="AO190" s="10" t="s">
        <v>151</v>
      </c>
      <c r="AP190" s="10" t="s">
        <v>1139</v>
      </c>
      <c r="AQ190" s="10" t="s">
        <v>1139</v>
      </c>
      <c r="AR190" s="7">
        <v>1.0</v>
      </c>
      <c r="AS190" s="7">
        <v>0.0</v>
      </c>
      <c r="AT190" s="13">
        <f t="shared" si="8"/>
        <v>1</v>
      </c>
      <c r="AU190" s="8"/>
      <c r="AV190" s="8"/>
      <c r="AW190" s="8">
        <v>1.0</v>
      </c>
      <c r="AX190" s="8">
        <v>1.0</v>
      </c>
      <c r="AY190" s="8"/>
      <c r="AZ190" s="8">
        <v>0.0</v>
      </c>
      <c r="BA190" s="7">
        <v>200.0</v>
      </c>
      <c r="BB190" s="7">
        <v>77.0</v>
      </c>
      <c r="BC190" s="7">
        <v>68.0</v>
      </c>
      <c r="BD190" s="7">
        <v>38.0</v>
      </c>
      <c r="BE190" s="7">
        <v>36.0</v>
      </c>
      <c r="BF190" s="7">
        <v>32.0</v>
      </c>
      <c r="BG190" s="14">
        <f t="shared" si="9"/>
        <v>8.043075136</v>
      </c>
      <c r="BH190" s="11">
        <f t="shared" si="10"/>
        <v>3.096583927</v>
      </c>
      <c r="BI190" s="11">
        <f t="shared" si="11"/>
        <v>2.734645546</v>
      </c>
      <c r="BJ190" s="11">
        <f t="shared" si="12"/>
        <v>1.528184276</v>
      </c>
      <c r="BK190" s="11">
        <f t="shared" si="13"/>
        <v>1.447753524</v>
      </c>
      <c r="BL190" s="11">
        <f t="shared" si="14"/>
        <v>1.286892022</v>
      </c>
      <c r="BM190" s="7">
        <v>14.0</v>
      </c>
      <c r="BN190" s="7">
        <v>7.0</v>
      </c>
      <c r="BO190" s="7">
        <v>0.0</v>
      </c>
      <c r="BP190" s="7">
        <v>0.0</v>
      </c>
      <c r="BQ190" s="7">
        <v>0.0</v>
      </c>
      <c r="BR190" s="7">
        <v>0.0</v>
      </c>
      <c r="BS190" s="9">
        <f t="shared" si="15"/>
        <v>159</v>
      </c>
      <c r="BT190" s="14">
        <v>8.8584</v>
      </c>
      <c r="BW190" s="15" t="str">
        <f t="shared" si="16"/>
        <v> </v>
      </c>
      <c r="BY190" s="7">
        <v>0.0</v>
      </c>
      <c r="BZ190" s="7">
        <v>0.0</v>
      </c>
      <c r="CA190" s="7">
        <v>0.0</v>
      </c>
      <c r="CB190" s="7">
        <v>0.0</v>
      </c>
      <c r="CC190" s="7">
        <v>0.0</v>
      </c>
      <c r="CD190" s="7">
        <v>0.0</v>
      </c>
      <c r="CE190" s="7">
        <v>0.0</v>
      </c>
      <c r="CF190" s="7">
        <v>0.0</v>
      </c>
      <c r="CG190" s="7">
        <v>0.0</v>
      </c>
      <c r="CH190" s="7">
        <v>0.0</v>
      </c>
      <c r="CI190" s="7">
        <v>0.0</v>
      </c>
      <c r="CJ190" s="7">
        <v>0.0</v>
      </c>
      <c r="CK190" s="7">
        <v>0.0</v>
      </c>
      <c r="CL190" s="15">
        <f t="shared" si="17"/>
        <v>0</v>
      </c>
      <c r="CM190" s="7">
        <v>-0.1</v>
      </c>
      <c r="CN190" s="7">
        <v>3.7</v>
      </c>
      <c r="CO190" s="7">
        <v>3.7</v>
      </c>
      <c r="CP190" s="16">
        <f t="shared" si="18"/>
        <v>0.04683544304</v>
      </c>
      <c r="CQ190" s="16">
        <f t="shared" si="19"/>
        <v>0.14879689</v>
      </c>
      <c r="CR190" s="17">
        <v>4.0</v>
      </c>
      <c r="CS190" s="14">
        <v>23.9</v>
      </c>
      <c r="CT190" s="14">
        <v>30.0</v>
      </c>
      <c r="CU190" s="14">
        <v>-0.30000000000000004</v>
      </c>
      <c r="CV190" s="14">
        <v>0.0</v>
      </c>
      <c r="CW190" s="14">
        <v>3.5</v>
      </c>
      <c r="CX190" s="14">
        <v>0.0</v>
      </c>
      <c r="CY190" s="14">
        <v>3.5</v>
      </c>
      <c r="CZ190" s="18">
        <f t="shared" si="20"/>
        <v>0.04430379747</v>
      </c>
      <c r="DA190" s="18">
        <f t="shared" si="21"/>
        <v>0.1407538149</v>
      </c>
      <c r="DB190" s="14">
        <v>43.7426</v>
      </c>
      <c r="DC190" s="7">
        <v>0.0</v>
      </c>
      <c r="DD190" s="7">
        <v>1.0</v>
      </c>
      <c r="DE190" s="7">
        <v>5.0</v>
      </c>
      <c r="DF190" s="7">
        <v>32.0</v>
      </c>
      <c r="DG190" s="7">
        <v>3.0</v>
      </c>
      <c r="DH190" s="7">
        <v>0.0</v>
      </c>
      <c r="DI190" s="7">
        <v>22.0</v>
      </c>
      <c r="DJ190" s="7">
        <v>17.0</v>
      </c>
      <c r="DK190" s="7">
        <v>0.0</v>
      </c>
      <c r="DL190" s="7">
        <v>1.0</v>
      </c>
      <c r="DM190" s="7">
        <v>58.0</v>
      </c>
      <c r="DN190" s="9">
        <v>0.0</v>
      </c>
      <c r="DO190" s="9">
        <v>0.0</v>
      </c>
      <c r="DP190" s="9">
        <v>0.0</v>
      </c>
      <c r="DQ190" s="8">
        <v>186.0</v>
      </c>
      <c r="DR190" s="8">
        <v>3.0</v>
      </c>
      <c r="DS190" s="8" t="s">
        <v>210</v>
      </c>
      <c r="DT190" s="19">
        <v>0.8</v>
      </c>
      <c r="DU190" s="8">
        <v>0.8</v>
      </c>
      <c r="DV190" s="8">
        <v>0.8</v>
      </c>
      <c r="DW190" s="8">
        <v>29.0</v>
      </c>
      <c r="DX190" s="8">
        <v>0.0</v>
      </c>
      <c r="DY190" s="14">
        <f t="shared" si="22"/>
        <v>2.968085106</v>
      </c>
    </row>
    <row r="191" ht="12.75" customHeight="1">
      <c r="A191" s="7">
        <v>9.0</v>
      </c>
      <c r="B191" s="7" t="s">
        <v>1166</v>
      </c>
      <c r="C191" s="7" t="s">
        <v>1070</v>
      </c>
      <c r="D191" s="7" t="s">
        <v>315</v>
      </c>
      <c r="E191" s="7" t="s">
        <v>163</v>
      </c>
      <c r="F191" s="7" t="s">
        <v>163</v>
      </c>
      <c r="G191" s="7">
        <v>73.0</v>
      </c>
      <c r="H191" s="7">
        <v>205.0</v>
      </c>
      <c r="I191" s="7" t="s">
        <v>133</v>
      </c>
      <c r="M191" s="8"/>
      <c r="N191" s="8">
        <f t="shared" si="1"/>
        <v>36</v>
      </c>
      <c r="O191" s="7" t="s">
        <v>1167</v>
      </c>
      <c r="P191" s="7" t="s">
        <v>1168</v>
      </c>
      <c r="Q191" s="8" t="s">
        <v>231</v>
      </c>
      <c r="R191" s="7" t="s">
        <v>231</v>
      </c>
      <c r="S191" s="9" t="s">
        <v>183</v>
      </c>
      <c r="T191" s="9">
        <v>18.0</v>
      </c>
      <c r="U191" s="9" t="s">
        <v>138</v>
      </c>
      <c r="V191" s="9" t="s">
        <v>138</v>
      </c>
      <c r="W191" s="7">
        <v>18.0</v>
      </c>
      <c r="X191" s="7">
        <v>2.0</v>
      </c>
      <c r="Y191" s="7">
        <v>2.0</v>
      </c>
      <c r="Z191" s="7">
        <v>2.0</v>
      </c>
      <c r="AA191" s="7">
        <v>4.0</v>
      </c>
      <c r="AB191" s="7">
        <v>-1.0</v>
      </c>
      <c r="AC191" s="7">
        <v>28.0</v>
      </c>
      <c r="AD191" s="7">
        <v>11.0</v>
      </c>
      <c r="AE191" s="7">
        <v>13.0</v>
      </c>
      <c r="AF191" s="10">
        <f t="shared" si="2"/>
        <v>0.07142857143</v>
      </c>
      <c r="AG191" s="10">
        <f t="shared" si="3"/>
        <v>0.03846153846</v>
      </c>
      <c r="AH191" s="7">
        <v>16305.0</v>
      </c>
      <c r="AI191" s="11">
        <f t="shared" si="4"/>
        <v>15.09722222</v>
      </c>
      <c r="AJ191" s="7">
        <v>393.0</v>
      </c>
      <c r="AK191" s="11">
        <f t="shared" si="5"/>
        <v>21.83333333</v>
      </c>
      <c r="AL191" s="11">
        <f t="shared" si="6"/>
        <v>41.48854962</v>
      </c>
      <c r="AM191" s="12">
        <v>19.0</v>
      </c>
      <c r="AN191" s="11">
        <f t="shared" si="7"/>
        <v>4.195032199</v>
      </c>
      <c r="AO191" s="10" t="s">
        <v>184</v>
      </c>
      <c r="AP191" s="10" t="s">
        <v>184</v>
      </c>
      <c r="AQ191" s="10" t="s">
        <v>192</v>
      </c>
      <c r="AR191" s="7">
        <v>2.0</v>
      </c>
      <c r="AS191" s="7">
        <v>1.0</v>
      </c>
      <c r="AT191" s="13">
        <f t="shared" si="8"/>
        <v>0.6666666667</v>
      </c>
      <c r="AU191" s="8"/>
      <c r="AV191" s="8"/>
      <c r="AW191" s="8">
        <v>2.0</v>
      </c>
      <c r="AX191" s="8">
        <v>1.0</v>
      </c>
      <c r="AY191" s="8">
        <v>1.0</v>
      </c>
      <c r="AZ191" s="8">
        <v>1.0</v>
      </c>
      <c r="BA191" s="7">
        <v>13.0</v>
      </c>
      <c r="BB191" s="7">
        <v>35.0</v>
      </c>
      <c r="BC191" s="7">
        <v>12.0</v>
      </c>
      <c r="BD191" s="7">
        <v>11.0</v>
      </c>
      <c r="BE191" s="7">
        <v>4.0</v>
      </c>
      <c r="BF191" s="7">
        <v>2.0</v>
      </c>
      <c r="BG191" s="14">
        <f t="shared" si="9"/>
        <v>2.870285189</v>
      </c>
      <c r="BH191" s="11">
        <f t="shared" si="10"/>
        <v>7.727690892</v>
      </c>
      <c r="BI191" s="11">
        <f t="shared" si="11"/>
        <v>2.64949402</v>
      </c>
      <c r="BJ191" s="11">
        <f t="shared" si="12"/>
        <v>2.428702852</v>
      </c>
      <c r="BK191" s="11">
        <f t="shared" si="13"/>
        <v>0.8831646734</v>
      </c>
      <c r="BL191" s="11">
        <f t="shared" si="14"/>
        <v>0.4415823367</v>
      </c>
      <c r="BM191" s="7">
        <v>12.0</v>
      </c>
      <c r="BN191" s="7">
        <v>6.0</v>
      </c>
      <c r="BO191" s="7">
        <v>0.0</v>
      </c>
      <c r="BP191" s="7">
        <v>0.0</v>
      </c>
      <c r="BQ191" s="7">
        <v>0.0</v>
      </c>
      <c r="BR191" s="7">
        <v>0.0</v>
      </c>
      <c r="BS191" s="9">
        <f t="shared" si="15"/>
        <v>59</v>
      </c>
      <c r="BT191" s="14">
        <v>-5.7443</v>
      </c>
      <c r="BW191" s="15" t="str">
        <f t="shared" si="16"/>
        <v> </v>
      </c>
      <c r="BY191" s="7">
        <v>2.0</v>
      </c>
      <c r="BZ191" s="7">
        <v>0.0</v>
      </c>
      <c r="CA191" s="7">
        <v>0.0</v>
      </c>
      <c r="CB191" s="7">
        <v>0.0</v>
      </c>
      <c r="CC191" s="7">
        <v>1.0</v>
      </c>
      <c r="CD191" s="7">
        <v>0.0</v>
      </c>
      <c r="CE191" s="7">
        <v>0.0</v>
      </c>
      <c r="CF191" s="7">
        <v>0.0</v>
      </c>
      <c r="CG191" s="7">
        <v>1.0</v>
      </c>
      <c r="CH191" s="7">
        <v>0.0</v>
      </c>
      <c r="CI191" s="7">
        <v>0.0</v>
      </c>
      <c r="CJ191" s="7">
        <v>0.0</v>
      </c>
      <c r="CK191" s="7">
        <v>0.0</v>
      </c>
      <c r="CL191" s="15">
        <f t="shared" si="17"/>
        <v>0</v>
      </c>
      <c r="CM191" s="7">
        <v>-0.1</v>
      </c>
      <c r="CN191" s="7">
        <v>0.2</v>
      </c>
      <c r="CO191" s="7">
        <v>0.1</v>
      </c>
      <c r="CP191" s="16">
        <f t="shared" si="18"/>
        <v>0.005555555556</v>
      </c>
      <c r="CQ191" s="16">
        <f t="shared" si="19"/>
        <v>0.02207911684</v>
      </c>
      <c r="CR191" s="17">
        <v>6.0</v>
      </c>
      <c r="CS191" s="14">
        <v>5.7</v>
      </c>
      <c r="CT191" s="14">
        <v>7.3</v>
      </c>
      <c r="CU191" s="14">
        <v>-3.8</v>
      </c>
      <c r="CV191" s="14">
        <v>-0.8</v>
      </c>
      <c r="CW191" s="14">
        <v>0.8</v>
      </c>
      <c r="CX191" s="14">
        <v>0.0</v>
      </c>
      <c r="CY191" s="14">
        <v>0.0</v>
      </c>
      <c r="CZ191" s="18">
        <f t="shared" si="20"/>
        <v>0</v>
      </c>
      <c r="DA191" s="18">
        <f t="shared" si="21"/>
        <v>0</v>
      </c>
      <c r="DB191" s="14">
        <v>30.1071</v>
      </c>
      <c r="DC191" s="7">
        <v>0.0</v>
      </c>
      <c r="DD191" s="7">
        <v>0.0</v>
      </c>
      <c r="DE191" s="7">
        <v>0.0</v>
      </c>
      <c r="DF191" s="7">
        <v>11.0</v>
      </c>
      <c r="DG191" s="7">
        <v>6.0</v>
      </c>
      <c r="DH191" s="7">
        <v>0.0</v>
      </c>
      <c r="DI191" s="7">
        <v>7.0</v>
      </c>
      <c r="DJ191" s="7">
        <v>2.0</v>
      </c>
      <c r="DK191" s="7">
        <v>1.0</v>
      </c>
      <c r="DL191" s="7">
        <v>0.0</v>
      </c>
      <c r="DM191" s="7">
        <v>12.0</v>
      </c>
      <c r="DN191" s="9">
        <v>0.0</v>
      </c>
      <c r="DO191" s="9">
        <v>0.0</v>
      </c>
      <c r="DP191" s="9">
        <v>0.0</v>
      </c>
      <c r="DQ191" s="8">
        <v>186.0</v>
      </c>
      <c r="DR191" s="8">
        <v>64.0</v>
      </c>
      <c r="DS191" s="8" t="s">
        <v>1169</v>
      </c>
      <c r="DT191" s="19">
        <v>4.0</v>
      </c>
      <c r="DU191" s="8">
        <v>3.75</v>
      </c>
      <c r="DV191" s="8">
        <v>3.75</v>
      </c>
      <c r="DW191" s="8">
        <v>2927.0</v>
      </c>
      <c r="DX191" s="8">
        <v>0.0</v>
      </c>
      <c r="DY191" s="14">
        <f t="shared" si="22"/>
        <v>-6.808510638</v>
      </c>
    </row>
    <row r="192" ht="12.75" customHeight="1">
      <c r="A192" s="7">
        <v>43.0</v>
      </c>
      <c r="B192" s="7" t="s">
        <v>1170</v>
      </c>
      <c r="C192" s="7" t="s">
        <v>1171</v>
      </c>
      <c r="D192" s="7" t="s">
        <v>679</v>
      </c>
      <c r="E192" s="7" t="s">
        <v>132</v>
      </c>
      <c r="F192" s="7" t="s">
        <v>132</v>
      </c>
      <c r="G192" s="7">
        <v>72.0</v>
      </c>
      <c r="H192" s="7">
        <v>190.0</v>
      </c>
      <c r="I192" s="7" t="s">
        <v>133</v>
      </c>
      <c r="J192" s="7">
        <v>2011.0</v>
      </c>
      <c r="K192" s="7">
        <v>7.0</v>
      </c>
      <c r="L192" s="7">
        <v>204.0</v>
      </c>
      <c r="M192" s="8" t="s">
        <v>146</v>
      </c>
      <c r="N192" s="8">
        <f t="shared" si="1"/>
        <v>23</v>
      </c>
      <c r="O192" s="7" t="s">
        <v>732</v>
      </c>
      <c r="P192" s="7" t="s">
        <v>1172</v>
      </c>
      <c r="Q192" s="8" t="s">
        <v>542</v>
      </c>
      <c r="R192" s="7" t="s">
        <v>542</v>
      </c>
      <c r="S192" s="9" t="s">
        <v>167</v>
      </c>
      <c r="T192" s="9">
        <v>29.0</v>
      </c>
      <c r="U192" s="9" t="s">
        <v>138</v>
      </c>
      <c r="V192" s="9" t="s">
        <v>138</v>
      </c>
      <c r="W192" s="7">
        <v>30.0</v>
      </c>
      <c r="X192" s="7">
        <v>3.0</v>
      </c>
      <c r="Y192" s="7">
        <v>6.0</v>
      </c>
      <c r="Z192" s="7">
        <v>2.0</v>
      </c>
      <c r="AA192" s="7">
        <v>9.0</v>
      </c>
      <c r="AB192" s="7">
        <v>4.0</v>
      </c>
      <c r="AC192" s="7">
        <v>23.0</v>
      </c>
      <c r="AD192" s="7">
        <v>9.0</v>
      </c>
      <c r="AE192" s="7">
        <v>14.0</v>
      </c>
      <c r="AF192" s="10">
        <f t="shared" si="2"/>
        <v>0.1304347826</v>
      </c>
      <c r="AG192" s="10">
        <f t="shared" si="3"/>
        <v>0.0652173913</v>
      </c>
      <c r="AH192" s="7">
        <v>19436.0</v>
      </c>
      <c r="AI192" s="11">
        <f t="shared" si="4"/>
        <v>10.79777778</v>
      </c>
      <c r="AJ192" s="7">
        <v>467.0</v>
      </c>
      <c r="AK192" s="11">
        <f t="shared" si="5"/>
        <v>15.56666667</v>
      </c>
      <c r="AL192" s="11">
        <f t="shared" si="6"/>
        <v>41.61884368</v>
      </c>
      <c r="AM192" s="12">
        <v>10.0</v>
      </c>
      <c r="AN192" s="11">
        <f t="shared" si="7"/>
        <v>1.85223297</v>
      </c>
      <c r="AO192" s="10" t="s">
        <v>552</v>
      </c>
      <c r="AP192" s="10" t="s">
        <v>496</v>
      </c>
      <c r="AQ192" s="10" t="s">
        <v>1173</v>
      </c>
      <c r="AR192" s="7">
        <v>2.0</v>
      </c>
      <c r="AS192" s="7">
        <v>2.0</v>
      </c>
      <c r="AT192" s="13">
        <f t="shared" si="8"/>
        <v>0.5</v>
      </c>
      <c r="AU192" s="8"/>
      <c r="AV192" s="8"/>
      <c r="AW192" s="8">
        <v>1.0</v>
      </c>
      <c r="AX192" s="8">
        <v>1.0</v>
      </c>
      <c r="AY192" s="8">
        <v>3.0</v>
      </c>
      <c r="AZ192" s="8">
        <v>1.0</v>
      </c>
      <c r="BA192" s="7">
        <v>22.0</v>
      </c>
      <c r="BB192" s="7">
        <v>54.0</v>
      </c>
      <c r="BC192" s="7">
        <v>4.0</v>
      </c>
      <c r="BD192" s="7">
        <v>9.0</v>
      </c>
      <c r="BE192" s="7">
        <v>2.0</v>
      </c>
      <c r="BF192" s="7">
        <v>6.0</v>
      </c>
      <c r="BG192" s="14">
        <f t="shared" si="9"/>
        <v>4.074912533</v>
      </c>
      <c r="BH192" s="11">
        <f t="shared" si="10"/>
        <v>10.00205804</v>
      </c>
      <c r="BI192" s="11">
        <f t="shared" si="11"/>
        <v>0.7408931879</v>
      </c>
      <c r="BJ192" s="11">
        <f t="shared" si="12"/>
        <v>1.667009673</v>
      </c>
      <c r="BK192" s="11">
        <f t="shared" si="13"/>
        <v>0.3704465939</v>
      </c>
      <c r="BL192" s="11">
        <f t="shared" si="14"/>
        <v>1.111339782</v>
      </c>
      <c r="BM192" s="7">
        <v>11.0</v>
      </c>
      <c r="BN192" s="7">
        <v>3.0</v>
      </c>
      <c r="BO192" s="7">
        <v>1.0</v>
      </c>
      <c r="BP192" s="7">
        <v>0.0</v>
      </c>
      <c r="BQ192" s="7">
        <v>0.0</v>
      </c>
      <c r="BR192" s="7">
        <v>0.0</v>
      </c>
      <c r="BS192" s="9">
        <f t="shared" si="15"/>
        <v>70</v>
      </c>
      <c r="BT192" s="14">
        <v>-2.5846</v>
      </c>
      <c r="BW192" s="15" t="str">
        <f t="shared" si="16"/>
        <v> </v>
      </c>
      <c r="BY192" s="7">
        <v>0.0</v>
      </c>
      <c r="BZ192" s="7">
        <v>0.0</v>
      </c>
      <c r="CA192" s="7">
        <v>0.0</v>
      </c>
      <c r="CB192" s="7">
        <v>0.0</v>
      </c>
      <c r="CC192" s="7">
        <v>1.0</v>
      </c>
      <c r="CD192" s="7">
        <v>0.0</v>
      </c>
      <c r="CE192" s="7">
        <v>0.0</v>
      </c>
      <c r="CF192" s="7">
        <v>0.0</v>
      </c>
      <c r="CG192" s="7">
        <v>0.0</v>
      </c>
      <c r="CH192" s="7">
        <v>0.0</v>
      </c>
      <c r="CI192" s="7">
        <v>2.0</v>
      </c>
      <c r="CJ192" s="7">
        <v>0.0</v>
      </c>
      <c r="CK192" s="7">
        <v>0.0</v>
      </c>
      <c r="CL192" s="15">
        <f t="shared" si="17"/>
        <v>0</v>
      </c>
      <c r="CM192" s="7">
        <v>0.5</v>
      </c>
      <c r="CN192" s="7">
        <v>0.4</v>
      </c>
      <c r="CO192" s="7">
        <v>0.9</v>
      </c>
      <c r="CP192" s="16">
        <f t="shared" si="18"/>
        <v>0.03</v>
      </c>
      <c r="CQ192" s="16">
        <f t="shared" si="19"/>
        <v>0.1667009673</v>
      </c>
      <c r="CR192" s="17">
        <v>1.0</v>
      </c>
      <c r="CS192" s="14">
        <v>6.9</v>
      </c>
      <c r="CT192" s="14">
        <v>6.7</v>
      </c>
      <c r="CU192" s="14">
        <v>5.3</v>
      </c>
      <c r="CV192" s="14">
        <v>0.7</v>
      </c>
      <c r="CW192" s="14">
        <v>1.1</v>
      </c>
      <c r="CX192" s="14">
        <v>0.0</v>
      </c>
      <c r="CY192" s="14">
        <v>1.8</v>
      </c>
      <c r="CZ192" s="18">
        <f t="shared" si="20"/>
        <v>0.06</v>
      </c>
      <c r="DA192" s="18">
        <f t="shared" si="21"/>
        <v>0.3334019346</v>
      </c>
      <c r="DB192" s="14">
        <v>24.5217</v>
      </c>
      <c r="DC192" s="7">
        <v>0.0</v>
      </c>
      <c r="DD192" s="7">
        <v>1.0</v>
      </c>
      <c r="DE192" s="7">
        <v>1.0</v>
      </c>
      <c r="DF192" s="7">
        <v>7.0</v>
      </c>
      <c r="DG192" s="7">
        <v>1.0</v>
      </c>
      <c r="DH192" s="7">
        <v>0.0</v>
      </c>
      <c r="DI192" s="7">
        <v>1.0</v>
      </c>
      <c r="DJ192" s="7">
        <v>3.0</v>
      </c>
      <c r="DK192" s="7">
        <v>0.0</v>
      </c>
      <c r="DL192" s="7">
        <v>0.0</v>
      </c>
      <c r="DM192" s="7">
        <v>18.0</v>
      </c>
      <c r="DN192" s="9">
        <v>0.0</v>
      </c>
      <c r="DO192" s="9">
        <v>0.0</v>
      </c>
      <c r="DP192" s="9">
        <v>1.0</v>
      </c>
      <c r="DQ192" s="8">
        <v>66.0</v>
      </c>
      <c r="DR192" s="8">
        <v>0.0</v>
      </c>
      <c r="DS192" s="8"/>
      <c r="DT192" s="19">
        <v>0.74</v>
      </c>
      <c r="DU192" s="8">
        <v>0.715</v>
      </c>
      <c r="DV192" s="8">
        <v>0.319</v>
      </c>
      <c r="DW192" s="8">
        <v>0.0</v>
      </c>
      <c r="DX192" s="8">
        <v>0.16</v>
      </c>
      <c r="DY192" s="14">
        <f t="shared" si="22"/>
        <v>1.536513384</v>
      </c>
    </row>
    <row r="193" ht="12.75" customHeight="1">
      <c r="A193" s="7">
        <v>59.0</v>
      </c>
      <c r="B193" s="7" t="s">
        <v>1174</v>
      </c>
      <c r="C193" s="7" t="s">
        <v>1175</v>
      </c>
      <c r="D193" s="7" t="s">
        <v>358</v>
      </c>
      <c r="E193" s="7" t="s">
        <v>163</v>
      </c>
      <c r="F193" s="7" t="s">
        <v>163</v>
      </c>
      <c r="G193" s="7">
        <v>75.0</v>
      </c>
      <c r="H193" s="7">
        <v>224.0</v>
      </c>
      <c r="I193" s="7" t="s">
        <v>133</v>
      </c>
      <c r="M193" s="8" t="s">
        <v>146</v>
      </c>
      <c r="N193" s="8">
        <f t="shared" si="1"/>
        <v>26</v>
      </c>
      <c r="O193" s="7" t="s">
        <v>524</v>
      </c>
      <c r="P193" s="7" t="s">
        <v>1176</v>
      </c>
      <c r="Q193" s="8" t="s">
        <v>542</v>
      </c>
      <c r="R193" s="7" t="s">
        <v>542</v>
      </c>
      <c r="S193" s="9" t="s">
        <v>159</v>
      </c>
      <c r="T193" s="9">
        <v>14.0</v>
      </c>
      <c r="U193" s="9" t="s">
        <v>138</v>
      </c>
      <c r="V193" s="9" t="s">
        <v>138</v>
      </c>
      <c r="W193" s="7">
        <v>14.0</v>
      </c>
      <c r="X193" s="7">
        <v>1.0</v>
      </c>
      <c r="Y193" s="7">
        <v>3.0</v>
      </c>
      <c r="Z193" s="7">
        <v>1.0</v>
      </c>
      <c r="AA193" s="7">
        <v>4.0</v>
      </c>
      <c r="AB193" s="7">
        <v>-4.0</v>
      </c>
      <c r="AC193" s="7">
        <v>14.0</v>
      </c>
      <c r="AD193" s="7">
        <v>5.0</v>
      </c>
      <c r="AE193" s="7">
        <v>2.0</v>
      </c>
      <c r="AF193" s="10">
        <f t="shared" si="2"/>
        <v>0.07142857143</v>
      </c>
      <c r="AG193" s="10">
        <f t="shared" si="3"/>
        <v>0.04761904762</v>
      </c>
      <c r="AH193" s="7">
        <v>8465.0</v>
      </c>
      <c r="AI193" s="11">
        <f t="shared" si="4"/>
        <v>10.07738095</v>
      </c>
      <c r="AJ193" s="7">
        <v>208.0</v>
      </c>
      <c r="AK193" s="11">
        <f t="shared" si="5"/>
        <v>14.85714286</v>
      </c>
      <c r="AL193" s="11">
        <f t="shared" si="6"/>
        <v>40.69711538</v>
      </c>
      <c r="AM193" s="12">
        <v>11.0</v>
      </c>
      <c r="AN193" s="11">
        <f t="shared" si="7"/>
        <v>4.678086237</v>
      </c>
      <c r="AO193" s="10" t="s">
        <v>239</v>
      </c>
      <c r="AP193" s="10" t="s">
        <v>442</v>
      </c>
      <c r="AQ193" s="10" t="s">
        <v>152</v>
      </c>
      <c r="AR193" s="7">
        <v>3.0</v>
      </c>
      <c r="AS193" s="7">
        <v>4.0</v>
      </c>
      <c r="AT193" s="13">
        <f t="shared" si="8"/>
        <v>0.4285714286</v>
      </c>
      <c r="AU193" s="8"/>
      <c r="AV193" s="8"/>
      <c r="AW193" s="8">
        <v>3.0</v>
      </c>
      <c r="AX193" s="8">
        <v>1.0</v>
      </c>
      <c r="AY193" s="8">
        <v>4.0</v>
      </c>
      <c r="AZ193" s="8">
        <v>2.0</v>
      </c>
      <c r="BA193" s="7">
        <v>20.0</v>
      </c>
      <c r="BB193" s="7">
        <v>55.0</v>
      </c>
      <c r="BC193" s="7">
        <v>7.0</v>
      </c>
      <c r="BD193" s="7">
        <v>5.0</v>
      </c>
      <c r="BE193" s="7">
        <v>2.0</v>
      </c>
      <c r="BF193" s="7">
        <v>2.0</v>
      </c>
      <c r="BG193" s="14">
        <f t="shared" si="9"/>
        <v>8.505611341</v>
      </c>
      <c r="BH193" s="11">
        <f t="shared" si="10"/>
        <v>23.39043119</v>
      </c>
      <c r="BI193" s="11">
        <f t="shared" si="11"/>
        <v>2.976963969</v>
      </c>
      <c r="BJ193" s="11">
        <f t="shared" si="12"/>
        <v>2.126402835</v>
      </c>
      <c r="BK193" s="11">
        <f t="shared" si="13"/>
        <v>0.8505611341</v>
      </c>
      <c r="BL193" s="11">
        <f t="shared" si="14"/>
        <v>0.8505611341</v>
      </c>
      <c r="BM193" s="7">
        <v>9.0</v>
      </c>
      <c r="BN193" s="7">
        <v>2.0</v>
      </c>
      <c r="BO193" s="7">
        <v>1.0</v>
      </c>
      <c r="BP193" s="7">
        <v>0.0</v>
      </c>
      <c r="BQ193" s="7">
        <v>0.0</v>
      </c>
      <c r="BR193" s="7">
        <v>0.0</v>
      </c>
      <c r="BS193" s="9">
        <f t="shared" si="15"/>
        <v>72</v>
      </c>
      <c r="BT193" s="14">
        <v>-2.2841</v>
      </c>
      <c r="BW193" s="15" t="str">
        <f t="shared" si="16"/>
        <v> </v>
      </c>
      <c r="BY193" s="7">
        <v>0.0</v>
      </c>
      <c r="BZ193" s="7">
        <v>0.0</v>
      </c>
      <c r="CA193" s="7">
        <v>0.0</v>
      </c>
      <c r="CB193" s="7">
        <v>0.0</v>
      </c>
      <c r="CC193" s="7">
        <v>0.0</v>
      </c>
      <c r="CD193" s="7">
        <v>0.0</v>
      </c>
      <c r="CE193" s="7">
        <v>0.0</v>
      </c>
      <c r="CF193" s="7">
        <v>1.0</v>
      </c>
      <c r="CG193" s="7">
        <v>0.0</v>
      </c>
      <c r="CH193" s="7">
        <v>0.0</v>
      </c>
      <c r="CI193" s="7">
        <v>0.0</v>
      </c>
      <c r="CJ193" s="7">
        <v>0.0</v>
      </c>
      <c r="CK193" s="7">
        <v>0.0</v>
      </c>
      <c r="CL193" s="15">
        <f t="shared" si="17"/>
        <v>0</v>
      </c>
      <c r="CM193" s="7">
        <v>0.2</v>
      </c>
      <c r="CN193" s="7">
        <v>-0.1</v>
      </c>
      <c r="CO193" s="7">
        <v>0.1</v>
      </c>
      <c r="CP193" s="16">
        <f t="shared" si="18"/>
        <v>0.007142857143</v>
      </c>
      <c r="CQ193" s="16">
        <f t="shared" si="19"/>
        <v>0.0425280567</v>
      </c>
      <c r="CR193" s="17">
        <v>4.0</v>
      </c>
      <c r="CS193" s="14">
        <v>3.1</v>
      </c>
      <c r="CT193" s="14">
        <v>3.0</v>
      </c>
      <c r="CU193" s="14">
        <v>-3.9</v>
      </c>
      <c r="CV193" s="14">
        <v>0.30000000000000004</v>
      </c>
      <c r="CW193" s="14">
        <v>-0.1</v>
      </c>
      <c r="CX193" s="14">
        <v>0.0</v>
      </c>
      <c r="CY193" s="14">
        <v>0.1</v>
      </c>
      <c r="CZ193" s="18">
        <f t="shared" si="20"/>
        <v>0.007142857143</v>
      </c>
      <c r="DA193" s="18">
        <f t="shared" si="21"/>
        <v>0.0425280567</v>
      </c>
      <c r="DB193" s="14">
        <v>31.9286</v>
      </c>
      <c r="DC193" s="7">
        <v>0.0</v>
      </c>
      <c r="DD193" s="7">
        <v>0.0</v>
      </c>
      <c r="DE193" s="7">
        <v>2.0</v>
      </c>
      <c r="DF193" s="7">
        <v>3.0</v>
      </c>
      <c r="DG193" s="7">
        <v>1.0</v>
      </c>
      <c r="DH193" s="7">
        <v>1.0</v>
      </c>
      <c r="DI193" s="7">
        <v>1.0</v>
      </c>
      <c r="DJ193" s="7">
        <v>2.0</v>
      </c>
      <c r="DK193" s="7">
        <v>1.0</v>
      </c>
      <c r="DL193" s="7">
        <v>0.0</v>
      </c>
      <c r="DM193" s="7">
        <v>8.0</v>
      </c>
      <c r="DN193" s="9">
        <v>0.0</v>
      </c>
      <c r="DO193" s="9">
        <v>0.0</v>
      </c>
      <c r="DP193" s="9">
        <v>0.0</v>
      </c>
      <c r="DQ193" s="8">
        <v>54.0</v>
      </c>
      <c r="DR193" s="8">
        <v>8.0</v>
      </c>
      <c r="DS193" s="8" t="s">
        <v>429</v>
      </c>
      <c r="DT193" s="19">
        <v>0.75</v>
      </c>
      <c r="DU193" s="8">
        <v>0.75</v>
      </c>
      <c r="DV193" s="8">
        <v>0.218</v>
      </c>
      <c r="DW193" s="8">
        <v>73.0</v>
      </c>
      <c r="DX193" s="8">
        <v>0.0</v>
      </c>
      <c r="DY193" s="14">
        <f t="shared" si="22"/>
        <v>-0.02409059712</v>
      </c>
    </row>
    <row r="194" ht="12.75" customHeight="1">
      <c r="A194" s="7">
        <v>20.0</v>
      </c>
      <c r="B194" s="7" t="s">
        <v>1177</v>
      </c>
      <c r="C194" s="7" t="s">
        <v>1102</v>
      </c>
      <c r="D194" s="7" t="s">
        <v>736</v>
      </c>
      <c r="E194" s="7" t="s">
        <v>163</v>
      </c>
      <c r="F194" s="7" t="s">
        <v>163</v>
      </c>
      <c r="G194" s="7">
        <v>72.0</v>
      </c>
      <c r="H194" s="7">
        <v>190.0</v>
      </c>
      <c r="I194" s="7" t="s">
        <v>133</v>
      </c>
      <c r="J194" s="7">
        <v>2009.0</v>
      </c>
      <c r="K194" s="7">
        <v>3.0</v>
      </c>
      <c r="L194" s="7">
        <v>85.0</v>
      </c>
      <c r="M194" s="8"/>
      <c r="N194" s="8">
        <f t="shared" si="1"/>
        <v>24</v>
      </c>
      <c r="O194" s="7" t="s">
        <v>350</v>
      </c>
      <c r="P194" s="7" t="s">
        <v>1178</v>
      </c>
      <c r="Q194" s="8" t="s">
        <v>399</v>
      </c>
      <c r="R194" s="7" t="s">
        <v>399</v>
      </c>
      <c r="S194" s="9" t="s">
        <v>150</v>
      </c>
      <c r="T194" s="9">
        <v>81.0</v>
      </c>
      <c r="U194" s="9" t="s">
        <v>138</v>
      </c>
      <c r="V194" s="9" t="s">
        <v>138</v>
      </c>
      <c r="W194" s="7">
        <v>82.0</v>
      </c>
      <c r="X194" s="7">
        <v>16.0</v>
      </c>
      <c r="Y194" s="7">
        <v>19.0</v>
      </c>
      <c r="Z194" s="7">
        <v>13.0</v>
      </c>
      <c r="AA194" s="7">
        <v>35.0</v>
      </c>
      <c r="AB194" s="7">
        <v>3.0</v>
      </c>
      <c r="AC194" s="7">
        <v>132.0</v>
      </c>
      <c r="AD194" s="7">
        <v>47.0</v>
      </c>
      <c r="AE194" s="7">
        <v>51.0</v>
      </c>
      <c r="AF194" s="10">
        <f t="shared" si="2"/>
        <v>0.1212121212</v>
      </c>
      <c r="AG194" s="10">
        <f t="shared" si="3"/>
        <v>0.06956521739</v>
      </c>
      <c r="AH194" s="7">
        <v>80531.0</v>
      </c>
      <c r="AI194" s="11">
        <f t="shared" si="4"/>
        <v>16.36808943</v>
      </c>
      <c r="AJ194" s="7">
        <v>1923.0</v>
      </c>
      <c r="AK194" s="11">
        <f t="shared" si="5"/>
        <v>23.45121951</v>
      </c>
      <c r="AL194" s="11">
        <f t="shared" si="6"/>
        <v>41.87779511</v>
      </c>
      <c r="AM194" s="12">
        <v>165.0</v>
      </c>
      <c r="AN194" s="11">
        <f t="shared" si="7"/>
        <v>7.376041524</v>
      </c>
      <c r="AO194" s="10" t="s">
        <v>586</v>
      </c>
      <c r="AP194" s="10" t="s">
        <v>587</v>
      </c>
      <c r="AQ194" s="10" t="s">
        <v>1179</v>
      </c>
      <c r="AR194" s="7">
        <v>567.0</v>
      </c>
      <c r="AS194" s="7">
        <v>621.0</v>
      </c>
      <c r="AT194" s="13">
        <f t="shared" si="8"/>
        <v>0.4772727273</v>
      </c>
      <c r="AU194" s="9">
        <v>28.0</v>
      </c>
      <c r="AV194" s="9">
        <v>12.0</v>
      </c>
      <c r="AW194" s="9">
        <v>754.0</v>
      </c>
      <c r="AX194" s="9">
        <v>364.0</v>
      </c>
      <c r="AY194" s="9">
        <v>434.0</v>
      </c>
      <c r="AZ194" s="9">
        <v>203.0</v>
      </c>
      <c r="BA194" s="7">
        <v>86.0</v>
      </c>
      <c r="BB194" s="7">
        <v>98.0</v>
      </c>
      <c r="BC194" s="7">
        <v>47.0</v>
      </c>
      <c r="BD194" s="7">
        <v>47.0</v>
      </c>
      <c r="BE194" s="7">
        <v>46.0</v>
      </c>
      <c r="BF194" s="7">
        <v>42.0</v>
      </c>
      <c r="BG194" s="14">
        <f t="shared" si="9"/>
        <v>3.844482249</v>
      </c>
      <c r="BH194" s="11">
        <f t="shared" si="10"/>
        <v>4.380921633</v>
      </c>
      <c r="BI194" s="11">
        <f t="shared" si="11"/>
        <v>2.101054252</v>
      </c>
      <c r="BJ194" s="11">
        <f t="shared" si="12"/>
        <v>2.101054252</v>
      </c>
      <c r="BK194" s="11">
        <f t="shared" si="13"/>
        <v>2.05635097</v>
      </c>
      <c r="BL194" s="11">
        <f t="shared" si="14"/>
        <v>1.877537843</v>
      </c>
      <c r="BM194" s="7">
        <v>42.0</v>
      </c>
      <c r="BN194" s="7">
        <v>21.0</v>
      </c>
      <c r="BO194" s="7">
        <v>0.0</v>
      </c>
      <c r="BP194" s="7">
        <v>0.0</v>
      </c>
      <c r="BQ194" s="7">
        <v>0.0</v>
      </c>
      <c r="BR194" s="7">
        <v>0.0</v>
      </c>
      <c r="BS194" s="9">
        <f t="shared" si="15"/>
        <v>187</v>
      </c>
      <c r="BT194" s="14">
        <v>-4.3308</v>
      </c>
      <c r="BW194" s="15" t="str">
        <f t="shared" si="16"/>
        <v> </v>
      </c>
      <c r="BY194" s="7">
        <v>2.0</v>
      </c>
      <c r="BZ194" s="7">
        <v>0.0</v>
      </c>
      <c r="CA194" s="7">
        <v>1.0</v>
      </c>
      <c r="CB194" s="7">
        <v>4.0</v>
      </c>
      <c r="CC194" s="7">
        <v>2.0</v>
      </c>
      <c r="CD194" s="7">
        <v>1.0</v>
      </c>
      <c r="CE194" s="7">
        <v>1.0</v>
      </c>
      <c r="CF194" s="7">
        <v>0.0</v>
      </c>
      <c r="CG194" s="7">
        <v>2.0</v>
      </c>
      <c r="CH194" s="7">
        <v>0.0</v>
      </c>
      <c r="CI194" s="7">
        <v>10.0</v>
      </c>
      <c r="CJ194" s="7">
        <v>0.0</v>
      </c>
      <c r="CK194" s="7">
        <v>0.0</v>
      </c>
      <c r="CL194" s="15">
        <f t="shared" si="17"/>
        <v>0</v>
      </c>
      <c r="CM194" s="7">
        <v>2.1</v>
      </c>
      <c r="CN194" s="7">
        <v>1.3</v>
      </c>
      <c r="CO194" s="7">
        <v>3.4</v>
      </c>
      <c r="CP194" s="16">
        <f t="shared" si="18"/>
        <v>0.04146341463</v>
      </c>
      <c r="CQ194" s="16">
        <f t="shared" si="19"/>
        <v>0.1519911587</v>
      </c>
      <c r="CR194" s="17">
        <v>4.0</v>
      </c>
      <c r="CS194" s="14">
        <v>25.1</v>
      </c>
      <c r="CT194" s="14">
        <v>28.7</v>
      </c>
      <c r="CU194" s="14">
        <v>-3.9</v>
      </c>
      <c r="CV194" s="14">
        <v>4.2</v>
      </c>
      <c r="CW194" s="14">
        <v>3.4</v>
      </c>
      <c r="CX194" s="14">
        <v>0.0</v>
      </c>
      <c r="CY194" s="14">
        <v>7.6</v>
      </c>
      <c r="CZ194" s="18">
        <f t="shared" si="20"/>
        <v>0.09268292683</v>
      </c>
      <c r="DA194" s="18">
        <f t="shared" si="21"/>
        <v>0.3397449429</v>
      </c>
      <c r="DB194" s="14">
        <v>31.2932</v>
      </c>
      <c r="DC194" s="7">
        <v>0.0</v>
      </c>
      <c r="DD194" s="7">
        <v>2.0</v>
      </c>
      <c r="DE194" s="7">
        <v>5.0</v>
      </c>
      <c r="DF194" s="7">
        <v>40.0</v>
      </c>
      <c r="DG194" s="7">
        <v>14.0</v>
      </c>
      <c r="DH194" s="7">
        <v>3.0</v>
      </c>
      <c r="DI194" s="7">
        <v>19.0</v>
      </c>
      <c r="DJ194" s="7">
        <v>14.0</v>
      </c>
      <c r="DK194" s="7">
        <v>8.0</v>
      </c>
      <c r="DL194" s="7">
        <v>0.0</v>
      </c>
      <c r="DM194" s="7">
        <v>75.0</v>
      </c>
      <c r="DN194" s="9">
        <v>0.0</v>
      </c>
      <c r="DO194" s="9">
        <v>3.0</v>
      </c>
      <c r="DP194" s="9">
        <v>1.0</v>
      </c>
      <c r="DQ194" s="8">
        <v>186.0</v>
      </c>
      <c r="DR194" s="8">
        <v>0.0</v>
      </c>
      <c r="DS194" s="8"/>
      <c r="DT194" s="19">
        <v>2.3</v>
      </c>
      <c r="DU194" s="8">
        <v>1.9</v>
      </c>
      <c r="DV194" s="8">
        <v>1.9</v>
      </c>
      <c r="DW194" s="8">
        <v>0.0</v>
      </c>
      <c r="DX194" s="8">
        <v>0.0</v>
      </c>
      <c r="DY194" s="14">
        <f t="shared" si="22"/>
        <v>4.727659574</v>
      </c>
    </row>
    <row r="195" ht="12.75" customHeight="1">
      <c r="A195" s="7">
        <v>18.0</v>
      </c>
      <c r="B195" s="7" t="s">
        <v>269</v>
      </c>
      <c r="C195" s="7" t="s">
        <v>357</v>
      </c>
      <c r="D195" s="7" t="s">
        <v>358</v>
      </c>
      <c r="E195" s="7" t="s">
        <v>163</v>
      </c>
      <c r="F195" s="7" t="s">
        <v>132</v>
      </c>
      <c r="G195" s="7">
        <v>72.0</v>
      </c>
      <c r="H195" s="7">
        <v>200.0</v>
      </c>
      <c r="I195" s="7" t="s">
        <v>145</v>
      </c>
      <c r="J195" s="7">
        <v>2003.0</v>
      </c>
      <c r="K195" s="7">
        <v>1.0</v>
      </c>
      <c r="L195" s="7">
        <v>29.0</v>
      </c>
      <c r="M195" s="8"/>
      <c r="N195" s="8">
        <f t="shared" si="1"/>
        <v>31</v>
      </c>
      <c r="O195" s="7" t="s">
        <v>684</v>
      </c>
      <c r="P195" s="7" t="s">
        <v>1180</v>
      </c>
      <c r="Q195" s="8" t="s">
        <v>399</v>
      </c>
      <c r="R195" s="7" t="s">
        <v>399</v>
      </c>
      <c r="S195" s="9" t="s">
        <v>183</v>
      </c>
      <c r="T195" s="9">
        <v>54.0</v>
      </c>
      <c r="U195" s="9" t="s">
        <v>138</v>
      </c>
      <c r="V195" s="9" t="s">
        <v>138</v>
      </c>
      <c r="W195" s="7">
        <v>54.0</v>
      </c>
      <c r="X195" s="7">
        <v>11.0</v>
      </c>
      <c r="Y195" s="7">
        <v>6.0</v>
      </c>
      <c r="Z195" s="7">
        <v>4.0</v>
      </c>
      <c r="AA195" s="7">
        <v>17.0</v>
      </c>
      <c r="AB195" s="7">
        <v>-5.0</v>
      </c>
      <c r="AC195" s="7">
        <v>86.0</v>
      </c>
      <c r="AD195" s="7">
        <v>37.0</v>
      </c>
      <c r="AE195" s="7">
        <v>37.0</v>
      </c>
      <c r="AF195" s="10">
        <f t="shared" si="2"/>
        <v>0.1279069767</v>
      </c>
      <c r="AG195" s="10">
        <f t="shared" si="3"/>
        <v>0.06875</v>
      </c>
      <c r="AH195" s="7">
        <v>42038.0</v>
      </c>
      <c r="AI195" s="11">
        <f t="shared" si="4"/>
        <v>12.97469136</v>
      </c>
      <c r="AJ195" s="7">
        <v>1023.0</v>
      </c>
      <c r="AK195" s="11">
        <f t="shared" si="5"/>
        <v>18.94444444</v>
      </c>
      <c r="AL195" s="11">
        <f t="shared" si="6"/>
        <v>41.09286413</v>
      </c>
      <c r="AM195" s="12">
        <v>40.0</v>
      </c>
      <c r="AN195" s="11">
        <f t="shared" si="7"/>
        <v>3.425472192</v>
      </c>
      <c r="AO195" s="10" t="s">
        <v>1181</v>
      </c>
      <c r="AP195" s="10" t="s">
        <v>1182</v>
      </c>
      <c r="AQ195" s="10" t="s">
        <v>1183</v>
      </c>
      <c r="AR195" s="7">
        <v>3.0</v>
      </c>
      <c r="AS195" s="7">
        <v>8.0</v>
      </c>
      <c r="AT195" s="13">
        <f t="shared" si="8"/>
        <v>0.2727272727</v>
      </c>
      <c r="AU195" s="8"/>
      <c r="AV195" s="8"/>
      <c r="AW195" s="8">
        <v>7.0</v>
      </c>
      <c r="AX195" s="8">
        <v>2.0</v>
      </c>
      <c r="AY195" s="8">
        <v>4.0</v>
      </c>
      <c r="AZ195" s="8">
        <v>1.0</v>
      </c>
      <c r="BA195" s="7">
        <v>39.0</v>
      </c>
      <c r="BB195" s="7">
        <v>70.0</v>
      </c>
      <c r="BC195" s="7">
        <v>20.0</v>
      </c>
      <c r="BD195" s="7">
        <v>37.0</v>
      </c>
      <c r="BE195" s="7">
        <v>11.0</v>
      </c>
      <c r="BF195" s="7">
        <v>16.0</v>
      </c>
      <c r="BG195" s="14">
        <f t="shared" si="9"/>
        <v>3.339835387</v>
      </c>
      <c r="BH195" s="11">
        <f t="shared" si="10"/>
        <v>5.994576336</v>
      </c>
      <c r="BI195" s="11">
        <f t="shared" si="11"/>
        <v>1.712736096</v>
      </c>
      <c r="BJ195" s="11">
        <f t="shared" si="12"/>
        <v>3.168561777</v>
      </c>
      <c r="BK195" s="11">
        <f t="shared" si="13"/>
        <v>0.9420048528</v>
      </c>
      <c r="BL195" s="11">
        <f t="shared" si="14"/>
        <v>1.370188877</v>
      </c>
      <c r="BM195" s="7">
        <v>27.0</v>
      </c>
      <c r="BN195" s="7">
        <v>11.0</v>
      </c>
      <c r="BO195" s="7">
        <v>1.0</v>
      </c>
      <c r="BP195" s="7">
        <v>0.0</v>
      </c>
      <c r="BQ195" s="7">
        <v>0.0</v>
      </c>
      <c r="BR195" s="7">
        <v>0.0</v>
      </c>
      <c r="BS195" s="9">
        <f t="shared" si="15"/>
        <v>118</v>
      </c>
      <c r="BT195" s="14">
        <v>1.5148000000000001</v>
      </c>
      <c r="BU195" s="7">
        <v>1.0</v>
      </c>
      <c r="BV195" s="7">
        <v>1.0</v>
      </c>
      <c r="BW195" s="15">
        <f t="shared" si="16"/>
        <v>1</v>
      </c>
      <c r="BX195" s="7">
        <v>0.0</v>
      </c>
      <c r="BY195" s="7">
        <v>2.0</v>
      </c>
      <c r="BZ195" s="7">
        <v>0.0</v>
      </c>
      <c r="CA195" s="7">
        <v>2.0</v>
      </c>
      <c r="CB195" s="7">
        <v>0.0</v>
      </c>
      <c r="CC195" s="7">
        <v>1.0</v>
      </c>
      <c r="CD195" s="7">
        <v>0.0</v>
      </c>
      <c r="CE195" s="7">
        <v>1.0</v>
      </c>
      <c r="CF195" s="7">
        <v>0.0</v>
      </c>
      <c r="CG195" s="7">
        <v>0.0</v>
      </c>
      <c r="CH195" s="7">
        <v>0.0</v>
      </c>
      <c r="CI195" s="7">
        <v>9.0</v>
      </c>
      <c r="CJ195" s="7">
        <v>0.0</v>
      </c>
      <c r="CK195" s="7">
        <v>0.0</v>
      </c>
      <c r="CL195" s="15">
        <f t="shared" si="17"/>
        <v>0</v>
      </c>
      <c r="CM195" s="7">
        <v>1.3</v>
      </c>
      <c r="CN195" s="7">
        <v>0.4</v>
      </c>
      <c r="CO195" s="7">
        <v>1.7000000000000002</v>
      </c>
      <c r="CP195" s="16">
        <f t="shared" si="18"/>
        <v>0.03148148148</v>
      </c>
      <c r="CQ195" s="16">
        <f t="shared" si="19"/>
        <v>0.1455825682</v>
      </c>
      <c r="CR195" s="17">
        <v>6.0</v>
      </c>
      <c r="CS195" s="14">
        <v>15.2</v>
      </c>
      <c r="CT195" s="14">
        <v>11.9</v>
      </c>
      <c r="CU195" s="14">
        <v>-3.5</v>
      </c>
      <c r="CV195" s="14">
        <v>1.3</v>
      </c>
      <c r="CW195" s="14">
        <v>0.1</v>
      </c>
      <c r="CX195" s="14">
        <v>0.5</v>
      </c>
      <c r="CY195" s="14">
        <v>1.8</v>
      </c>
      <c r="CZ195" s="18">
        <f t="shared" si="20"/>
        <v>0.03333333333</v>
      </c>
      <c r="DA195" s="18">
        <f t="shared" si="21"/>
        <v>0.1541462486</v>
      </c>
      <c r="DB195" s="14">
        <v>28.686</v>
      </c>
      <c r="DC195" s="7">
        <v>0.0</v>
      </c>
      <c r="DD195" s="7">
        <v>1.0</v>
      </c>
      <c r="DE195" s="7">
        <v>7.0</v>
      </c>
      <c r="DF195" s="7">
        <v>29.0</v>
      </c>
      <c r="DG195" s="7">
        <v>9.0</v>
      </c>
      <c r="DH195" s="7">
        <v>1.0</v>
      </c>
      <c r="DI195" s="7">
        <v>6.0</v>
      </c>
      <c r="DJ195" s="7">
        <v>6.0</v>
      </c>
      <c r="DK195" s="7">
        <v>6.0</v>
      </c>
      <c r="DL195" s="7">
        <v>0.0</v>
      </c>
      <c r="DM195" s="7">
        <v>58.0</v>
      </c>
      <c r="DN195" s="9">
        <v>2.0</v>
      </c>
      <c r="DO195" s="9">
        <v>1.0</v>
      </c>
      <c r="DP195" s="9">
        <v>0.0</v>
      </c>
      <c r="DQ195" s="8">
        <v>186.0</v>
      </c>
      <c r="DR195" s="8">
        <v>21.0</v>
      </c>
      <c r="DS195" s="8" t="s">
        <v>1184</v>
      </c>
      <c r="DT195" s="19">
        <v>1.15</v>
      </c>
      <c r="DU195" s="8">
        <v>1.15</v>
      </c>
      <c r="DV195" s="8">
        <v>1.15</v>
      </c>
      <c r="DW195" s="8">
        <v>295.0</v>
      </c>
      <c r="DX195" s="8">
        <v>0.0</v>
      </c>
      <c r="DY195" s="14">
        <f t="shared" si="22"/>
        <v>0.5234042553</v>
      </c>
    </row>
    <row r="196" ht="12.75" customHeight="1">
      <c r="A196" s="7">
        <v>14.0</v>
      </c>
      <c r="B196" s="7" t="s">
        <v>1185</v>
      </c>
      <c r="C196" s="7" t="s">
        <v>228</v>
      </c>
      <c r="D196" s="7" t="s">
        <v>229</v>
      </c>
      <c r="E196" s="7" t="s">
        <v>163</v>
      </c>
      <c r="F196" s="7" t="s">
        <v>163</v>
      </c>
      <c r="G196" s="7">
        <v>71.0</v>
      </c>
      <c r="H196" s="7">
        <v>181.0</v>
      </c>
      <c r="I196" s="7" t="s">
        <v>145</v>
      </c>
      <c r="J196" s="7">
        <v>2008.0</v>
      </c>
      <c r="K196" s="7">
        <v>1.0</v>
      </c>
      <c r="L196" s="7">
        <v>22.0</v>
      </c>
      <c r="M196" s="8"/>
      <c r="N196" s="8">
        <f t="shared" si="1"/>
        <v>25</v>
      </c>
      <c r="O196" s="7" t="s">
        <v>777</v>
      </c>
      <c r="P196" s="7" t="s">
        <v>1186</v>
      </c>
      <c r="Q196" s="8" t="s">
        <v>860</v>
      </c>
      <c r="R196" s="7" t="s">
        <v>860</v>
      </c>
      <c r="S196" s="9" t="s">
        <v>247</v>
      </c>
      <c r="T196" s="9">
        <v>68.0</v>
      </c>
      <c r="U196" s="9" t="s">
        <v>138</v>
      </c>
      <c r="V196" s="9" t="s">
        <v>138</v>
      </c>
      <c r="W196" s="7">
        <v>69.0</v>
      </c>
      <c r="X196" s="7">
        <v>25.0</v>
      </c>
      <c r="Y196" s="7">
        <v>22.0</v>
      </c>
      <c r="Z196" s="7">
        <v>12.0</v>
      </c>
      <c r="AA196" s="7">
        <v>47.0</v>
      </c>
      <c r="AB196" s="7">
        <v>-12.0</v>
      </c>
      <c r="AC196" s="7">
        <v>173.0</v>
      </c>
      <c r="AD196" s="7">
        <v>60.0</v>
      </c>
      <c r="AE196" s="7">
        <v>63.0</v>
      </c>
      <c r="AF196" s="10">
        <f t="shared" si="2"/>
        <v>0.1445086705</v>
      </c>
      <c r="AG196" s="10">
        <f t="shared" si="3"/>
        <v>0.08445945946</v>
      </c>
      <c r="AH196" s="7">
        <v>73924.0</v>
      </c>
      <c r="AI196" s="11">
        <f t="shared" si="4"/>
        <v>17.85603865</v>
      </c>
      <c r="AJ196" s="7">
        <v>1560.0</v>
      </c>
      <c r="AK196" s="11">
        <f t="shared" si="5"/>
        <v>22.60869565</v>
      </c>
      <c r="AL196" s="11">
        <f t="shared" si="6"/>
        <v>47.38717949</v>
      </c>
      <c r="AM196" s="12">
        <v>124.0</v>
      </c>
      <c r="AN196" s="11">
        <f t="shared" si="7"/>
        <v>6.038634273</v>
      </c>
      <c r="AO196" s="10" t="s">
        <v>1187</v>
      </c>
      <c r="AP196" s="10" t="s">
        <v>1188</v>
      </c>
      <c r="AQ196" s="10" t="s">
        <v>1189</v>
      </c>
      <c r="AR196" s="7">
        <v>5.0</v>
      </c>
      <c r="AS196" s="7">
        <v>3.0</v>
      </c>
      <c r="AT196" s="13">
        <f t="shared" si="8"/>
        <v>0.625</v>
      </c>
      <c r="AU196" s="8"/>
      <c r="AV196" s="8"/>
      <c r="AW196" s="8">
        <v>6.0</v>
      </c>
      <c r="AX196" s="8">
        <v>3.0</v>
      </c>
      <c r="AY196" s="8">
        <v>2.0</v>
      </c>
      <c r="AZ196" s="8">
        <v>2.0</v>
      </c>
      <c r="BA196" s="7">
        <v>98.0</v>
      </c>
      <c r="BB196" s="7">
        <v>28.0</v>
      </c>
      <c r="BC196" s="7">
        <v>23.0</v>
      </c>
      <c r="BD196" s="7">
        <v>60.0</v>
      </c>
      <c r="BE196" s="7">
        <v>41.0</v>
      </c>
      <c r="BF196" s="7">
        <v>30.0</v>
      </c>
      <c r="BG196" s="14">
        <f t="shared" si="9"/>
        <v>4.772469022</v>
      </c>
      <c r="BH196" s="11">
        <f t="shared" si="10"/>
        <v>1.363562578</v>
      </c>
      <c r="BI196" s="11">
        <f t="shared" si="11"/>
        <v>1.12006926</v>
      </c>
      <c r="BJ196" s="11">
        <f t="shared" si="12"/>
        <v>2.92191981</v>
      </c>
      <c r="BK196" s="11">
        <f t="shared" si="13"/>
        <v>1.996645203</v>
      </c>
      <c r="BL196" s="11">
        <f t="shared" si="14"/>
        <v>1.460959905</v>
      </c>
      <c r="BM196" s="7">
        <v>14.0</v>
      </c>
      <c r="BN196" s="7">
        <v>7.0</v>
      </c>
      <c r="BO196" s="7">
        <v>0.0</v>
      </c>
      <c r="BP196" s="7">
        <v>0.0</v>
      </c>
      <c r="BQ196" s="7">
        <v>0.0</v>
      </c>
      <c r="BR196" s="7">
        <v>0.0</v>
      </c>
      <c r="BS196" s="9">
        <f t="shared" si="15"/>
        <v>65</v>
      </c>
      <c r="BT196" s="14">
        <v>12.2624</v>
      </c>
      <c r="BU196" s="7">
        <v>7.0</v>
      </c>
      <c r="BV196" s="7">
        <v>3.0</v>
      </c>
      <c r="BW196" s="15">
        <f t="shared" si="16"/>
        <v>0.4285714286</v>
      </c>
      <c r="BX196" s="7">
        <v>1.0</v>
      </c>
      <c r="BY196" s="7">
        <v>3.0</v>
      </c>
      <c r="BZ196" s="7">
        <v>1.0</v>
      </c>
      <c r="CA196" s="7">
        <v>4.0</v>
      </c>
      <c r="CB196" s="7">
        <v>1.0</v>
      </c>
      <c r="CC196" s="7">
        <v>4.0</v>
      </c>
      <c r="CD196" s="7">
        <v>0.0</v>
      </c>
      <c r="CE196" s="7">
        <v>0.0</v>
      </c>
      <c r="CF196" s="7">
        <v>2.0</v>
      </c>
      <c r="CG196" s="7">
        <v>0.0</v>
      </c>
      <c r="CH196" s="7">
        <v>0.0</v>
      </c>
      <c r="CI196" s="7">
        <v>19.0</v>
      </c>
      <c r="CJ196" s="7">
        <v>0.0</v>
      </c>
      <c r="CK196" s="7">
        <v>0.0</v>
      </c>
      <c r="CL196" s="15">
        <f t="shared" si="17"/>
        <v>0</v>
      </c>
      <c r="CM196" s="7">
        <v>4.6</v>
      </c>
      <c r="CN196" s="7">
        <v>1.0</v>
      </c>
      <c r="CO196" s="7">
        <v>5.7</v>
      </c>
      <c r="CP196" s="16">
        <f t="shared" si="18"/>
        <v>0.08260869565</v>
      </c>
      <c r="CQ196" s="16">
        <f t="shared" si="19"/>
        <v>0.2775823819</v>
      </c>
      <c r="CR196" s="17">
        <v>6.0</v>
      </c>
      <c r="CS196" s="14">
        <v>30.8</v>
      </c>
      <c r="CT196" s="14">
        <v>24.6</v>
      </c>
      <c r="CU196" s="14">
        <v>0.7</v>
      </c>
      <c r="CV196" s="14">
        <v>7.1</v>
      </c>
      <c r="CW196" s="14">
        <v>1.2</v>
      </c>
      <c r="CX196" s="14">
        <v>0.5</v>
      </c>
      <c r="CY196" s="14">
        <v>8.8</v>
      </c>
      <c r="CZ196" s="18">
        <f t="shared" si="20"/>
        <v>0.1275362319</v>
      </c>
      <c r="DA196" s="18">
        <f t="shared" si="21"/>
        <v>0.4285482387</v>
      </c>
      <c r="DB196" s="14">
        <v>22.6243</v>
      </c>
      <c r="DC196" s="7">
        <v>2.0</v>
      </c>
      <c r="DD196" s="7">
        <v>1.0</v>
      </c>
      <c r="DE196" s="7">
        <v>6.0</v>
      </c>
      <c r="DF196" s="7">
        <v>51.0</v>
      </c>
      <c r="DG196" s="7">
        <v>25.0</v>
      </c>
      <c r="DH196" s="7">
        <v>0.0</v>
      </c>
      <c r="DI196" s="7">
        <v>7.0</v>
      </c>
      <c r="DJ196" s="7">
        <v>27.0</v>
      </c>
      <c r="DK196" s="7">
        <v>5.0</v>
      </c>
      <c r="DL196" s="7">
        <v>2.0</v>
      </c>
      <c r="DM196" s="7">
        <v>107.0</v>
      </c>
      <c r="DN196" s="9">
        <v>4.0</v>
      </c>
      <c r="DO196" s="9">
        <v>1.0</v>
      </c>
      <c r="DP196" s="9">
        <v>1.0</v>
      </c>
      <c r="DQ196" s="8">
        <v>186.0</v>
      </c>
      <c r="DR196" s="8">
        <v>13.0</v>
      </c>
      <c r="DS196" s="8" t="s">
        <v>436</v>
      </c>
      <c r="DT196" s="19">
        <v>6.0</v>
      </c>
      <c r="DU196" s="8">
        <v>6.0</v>
      </c>
      <c r="DV196" s="8">
        <v>6.0</v>
      </c>
      <c r="DW196" s="8">
        <v>951.0</v>
      </c>
      <c r="DX196" s="8">
        <v>0.0</v>
      </c>
      <c r="DY196" s="14">
        <f t="shared" si="22"/>
        <v>-2.795744681</v>
      </c>
    </row>
    <row r="197" ht="12.75" customHeight="1">
      <c r="A197" s="7">
        <v>23.0</v>
      </c>
      <c r="B197" s="7" t="s">
        <v>1190</v>
      </c>
      <c r="C197" s="7" t="s">
        <v>1191</v>
      </c>
      <c r="E197" s="7" t="s">
        <v>189</v>
      </c>
      <c r="F197" s="7" t="s">
        <v>189</v>
      </c>
      <c r="G197" s="7">
        <v>75.0</v>
      </c>
      <c r="H197" s="7">
        <v>215.0</v>
      </c>
      <c r="I197" s="7" t="s">
        <v>133</v>
      </c>
      <c r="J197" s="7">
        <v>2004.0</v>
      </c>
      <c r="K197" s="7">
        <v>3.0</v>
      </c>
      <c r="L197" s="7">
        <v>91.0</v>
      </c>
      <c r="M197" s="8"/>
      <c r="N197" s="8">
        <f t="shared" si="1"/>
        <v>29</v>
      </c>
      <c r="O197" s="7" t="s">
        <v>700</v>
      </c>
      <c r="P197" s="7" t="s">
        <v>1192</v>
      </c>
      <c r="Q197" s="8" t="s">
        <v>297</v>
      </c>
      <c r="R197" s="7" t="s">
        <v>297</v>
      </c>
      <c r="S197" s="9" t="s">
        <v>174</v>
      </c>
      <c r="T197" s="9">
        <v>52.0</v>
      </c>
      <c r="U197" s="9" t="s">
        <v>138</v>
      </c>
      <c r="V197" s="9" t="s">
        <v>138</v>
      </c>
      <c r="W197" s="7">
        <v>52.0</v>
      </c>
      <c r="X197" s="7">
        <v>6.0</v>
      </c>
      <c r="Y197" s="7">
        <v>14.0</v>
      </c>
      <c r="Z197" s="7">
        <v>3.0</v>
      </c>
      <c r="AA197" s="7">
        <v>20.0</v>
      </c>
      <c r="AB197" s="7">
        <v>-8.0</v>
      </c>
      <c r="AC197" s="7">
        <v>111.0</v>
      </c>
      <c r="AD197" s="7">
        <v>60.0</v>
      </c>
      <c r="AE197" s="7">
        <v>77.0</v>
      </c>
      <c r="AF197" s="10">
        <f t="shared" si="2"/>
        <v>0.05405405405</v>
      </c>
      <c r="AG197" s="10">
        <f t="shared" si="3"/>
        <v>0.02419354839</v>
      </c>
      <c r="AH197" s="7">
        <v>76292.0</v>
      </c>
      <c r="AI197" s="11">
        <f t="shared" si="4"/>
        <v>24.4525641</v>
      </c>
      <c r="AJ197" s="7">
        <v>1599.0</v>
      </c>
      <c r="AK197" s="11">
        <f t="shared" si="5"/>
        <v>30.75</v>
      </c>
      <c r="AL197" s="11">
        <f t="shared" si="6"/>
        <v>47.7123202</v>
      </c>
      <c r="AM197" s="12">
        <v>34.0</v>
      </c>
      <c r="AN197" s="11">
        <f t="shared" si="7"/>
        <v>1.604362187</v>
      </c>
      <c r="AO197" s="10" t="s">
        <v>1193</v>
      </c>
      <c r="AP197" s="10" t="s">
        <v>751</v>
      </c>
      <c r="AQ197" s="10" t="s">
        <v>623</v>
      </c>
      <c r="AR197" s="7">
        <v>0.0</v>
      </c>
      <c r="AS197" s="7">
        <v>0.0</v>
      </c>
      <c r="AT197" s="13">
        <f t="shared" si="8"/>
        <v>0</v>
      </c>
      <c r="AU197" s="8"/>
      <c r="AV197" s="8"/>
      <c r="AW197" s="8"/>
      <c r="AX197" s="8">
        <v>0.0</v>
      </c>
      <c r="AY197" s="8"/>
      <c r="AZ197" s="8">
        <v>0.0</v>
      </c>
      <c r="BA197" s="7">
        <v>107.0</v>
      </c>
      <c r="BB197" s="7">
        <v>84.0</v>
      </c>
      <c r="BC197" s="7">
        <v>106.0</v>
      </c>
      <c r="BD197" s="7">
        <v>60.0</v>
      </c>
      <c r="BE197" s="7">
        <v>40.0</v>
      </c>
      <c r="BF197" s="7">
        <v>15.0</v>
      </c>
      <c r="BG197" s="14">
        <f t="shared" si="9"/>
        <v>5.049022178</v>
      </c>
      <c r="BH197" s="11">
        <f t="shared" si="10"/>
        <v>3.963718345</v>
      </c>
      <c r="BI197" s="11">
        <f t="shared" si="11"/>
        <v>5.001835055</v>
      </c>
      <c r="BJ197" s="11">
        <f t="shared" si="12"/>
        <v>2.83122739</v>
      </c>
      <c r="BK197" s="11">
        <f t="shared" si="13"/>
        <v>1.887484926</v>
      </c>
      <c r="BL197" s="11">
        <f t="shared" si="14"/>
        <v>0.7078068474</v>
      </c>
      <c r="BM197" s="7">
        <v>46.0</v>
      </c>
      <c r="BN197" s="7">
        <v>22.0</v>
      </c>
      <c r="BO197" s="7">
        <v>0.0</v>
      </c>
      <c r="BP197" s="7">
        <v>0.0</v>
      </c>
      <c r="BQ197" s="7">
        <v>0.0</v>
      </c>
      <c r="BR197" s="7">
        <v>0.0</v>
      </c>
      <c r="BS197" s="9">
        <f t="shared" si="15"/>
        <v>236</v>
      </c>
      <c r="BT197" s="14">
        <v>-6.08</v>
      </c>
      <c r="BW197" s="15" t="str">
        <f t="shared" si="16"/>
        <v> </v>
      </c>
      <c r="BY197" s="7">
        <v>2.0</v>
      </c>
      <c r="BZ197" s="7">
        <v>0.0</v>
      </c>
      <c r="CA197" s="7">
        <v>0.0</v>
      </c>
      <c r="CB197" s="7">
        <v>0.0</v>
      </c>
      <c r="CC197" s="7">
        <v>0.0</v>
      </c>
      <c r="CD197" s="7">
        <v>0.0</v>
      </c>
      <c r="CE197" s="7">
        <v>2.0</v>
      </c>
      <c r="CF197" s="7">
        <v>1.0</v>
      </c>
      <c r="CG197" s="7">
        <v>0.0</v>
      </c>
      <c r="CH197" s="7">
        <v>0.0</v>
      </c>
      <c r="CI197" s="7">
        <v>3.0</v>
      </c>
      <c r="CJ197" s="7">
        <v>0.0</v>
      </c>
      <c r="CK197" s="7">
        <v>0.0</v>
      </c>
      <c r="CL197" s="15">
        <f t="shared" si="17"/>
        <v>0</v>
      </c>
      <c r="CM197" s="7">
        <v>1.3</v>
      </c>
      <c r="CN197" s="7">
        <v>2.5</v>
      </c>
      <c r="CO197" s="7">
        <v>3.8</v>
      </c>
      <c r="CP197" s="16">
        <f t="shared" si="18"/>
        <v>0.07307692308</v>
      </c>
      <c r="CQ197" s="16">
        <f t="shared" si="19"/>
        <v>0.179311068</v>
      </c>
      <c r="CR197" s="17">
        <v>5.0</v>
      </c>
      <c r="CS197" s="14">
        <v>31.0</v>
      </c>
      <c r="CT197" s="14">
        <v>29.3</v>
      </c>
      <c r="CU197" s="14">
        <v>2.6</v>
      </c>
      <c r="CV197" s="14">
        <v>0.8</v>
      </c>
      <c r="CW197" s="14">
        <v>2.4</v>
      </c>
      <c r="CX197" s="14">
        <v>0.0</v>
      </c>
      <c r="CY197" s="14">
        <v>3.1</v>
      </c>
      <c r="CZ197" s="18">
        <f t="shared" si="20"/>
        <v>0.05961538462</v>
      </c>
      <c r="DA197" s="18">
        <f t="shared" si="21"/>
        <v>0.1462800818</v>
      </c>
      <c r="DB197" s="14">
        <v>53.8198</v>
      </c>
      <c r="DC197" s="7">
        <v>0.0</v>
      </c>
      <c r="DD197" s="7">
        <v>1.0</v>
      </c>
      <c r="DE197" s="7">
        <v>6.0</v>
      </c>
      <c r="DF197" s="7">
        <v>53.0</v>
      </c>
      <c r="DG197" s="7">
        <v>1.0</v>
      </c>
      <c r="DH197" s="7">
        <v>0.0</v>
      </c>
      <c r="DI197" s="7">
        <v>28.0</v>
      </c>
      <c r="DJ197" s="7">
        <v>7.0</v>
      </c>
      <c r="DK197" s="7">
        <v>0.0</v>
      </c>
      <c r="DL197" s="7">
        <v>0.0</v>
      </c>
      <c r="DM197" s="7">
        <v>75.0</v>
      </c>
      <c r="DN197" s="9">
        <v>2.0</v>
      </c>
      <c r="DO197" s="9">
        <v>0.0</v>
      </c>
      <c r="DP197" s="9">
        <v>1.0</v>
      </c>
      <c r="DQ197" s="8">
        <v>186.0</v>
      </c>
      <c r="DR197" s="8">
        <v>30.0</v>
      </c>
      <c r="DS197" s="8" t="s">
        <v>1194</v>
      </c>
      <c r="DT197" s="19">
        <v>6.0</v>
      </c>
      <c r="DU197" s="8">
        <v>5.0</v>
      </c>
      <c r="DV197" s="8">
        <v>5.0</v>
      </c>
      <c r="DW197" s="8">
        <v>1829.0</v>
      </c>
      <c r="DX197" s="8">
        <v>0.0</v>
      </c>
      <c r="DY197" s="14">
        <f t="shared" si="22"/>
        <v>-6.368085106</v>
      </c>
    </row>
    <row r="198" ht="12.75" customHeight="1">
      <c r="A198" s="7">
        <v>6.0</v>
      </c>
      <c r="B198" s="7" t="s">
        <v>1195</v>
      </c>
      <c r="C198" s="7" t="s">
        <v>532</v>
      </c>
      <c r="D198" s="7" t="s">
        <v>736</v>
      </c>
      <c r="E198" s="7" t="s">
        <v>163</v>
      </c>
      <c r="F198" s="7" t="s">
        <v>163</v>
      </c>
      <c r="G198" s="7">
        <v>76.0</v>
      </c>
      <c r="H198" s="7">
        <v>207.0</v>
      </c>
      <c r="I198" s="7" t="s">
        <v>133</v>
      </c>
      <c r="J198" s="7">
        <v>2011.0</v>
      </c>
      <c r="K198" s="7">
        <v>2.0</v>
      </c>
      <c r="L198" s="7">
        <v>46.0</v>
      </c>
      <c r="M198" s="8" t="s">
        <v>146</v>
      </c>
      <c r="N198" s="8">
        <f t="shared" si="1"/>
        <v>22</v>
      </c>
      <c r="O198" s="7" t="s">
        <v>244</v>
      </c>
      <c r="P198" s="7" t="s">
        <v>1196</v>
      </c>
      <c r="Q198" s="8" t="s">
        <v>274</v>
      </c>
      <c r="R198" s="7" t="s">
        <v>274</v>
      </c>
      <c r="S198" s="9" t="s">
        <v>174</v>
      </c>
      <c r="T198" s="9">
        <v>67.0</v>
      </c>
      <c r="U198" s="9" t="s">
        <v>138</v>
      </c>
      <c r="V198" s="9" t="s">
        <v>138</v>
      </c>
      <c r="W198" s="7">
        <v>67.0</v>
      </c>
      <c r="X198" s="7">
        <v>1.0</v>
      </c>
      <c r="Y198" s="7">
        <v>8.0</v>
      </c>
      <c r="Z198" s="7">
        <v>4.0</v>
      </c>
      <c r="AA198" s="7">
        <v>9.0</v>
      </c>
      <c r="AB198" s="7">
        <v>0.0</v>
      </c>
      <c r="AC198" s="7">
        <v>90.0</v>
      </c>
      <c r="AD198" s="7">
        <v>43.0</v>
      </c>
      <c r="AE198" s="7">
        <v>54.0</v>
      </c>
      <c r="AF198" s="10">
        <f t="shared" si="2"/>
        <v>0.01111111111</v>
      </c>
      <c r="AG198" s="10">
        <f t="shared" si="3"/>
        <v>0.005347593583</v>
      </c>
      <c r="AH198" s="7">
        <v>60016.0</v>
      </c>
      <c r="AI198" s="11">
        <f t="shared" si="4"/>
        <v>14.92935323</v>
      </c>
      <c r="AJ198" s="7">
        <v>1434.0</v>
      </c>
      <c r="AK198" s="11">
        <f t="shared" si="5"/>
        <v>21.40298507</v>
      </c>
      <c r="AL198" s="11">
        <f t="shared" si="6"/>
        <v>41.85216179</v>
      </c>
      <c r="AM198" s="12">
        <v>71.0</v>
      </c>
      <c r="AN198" s="11">
        <f t="shared" si="7"/>
        <v>4.258864303</v>
      </c>
      <c r="AO198" s="10" t="s">
        <v>1197</v>
      </c>
      <c r="AP198" s="10" t="s">
        <v>1198</v>
      </c>
      <c r="AQ198" s="10" t="s">
        <v>176</v>
      </c>
      <c r="AR198" s="7">
        <v>0.0</v>
      </c>
      <c r="AS198" s="7">
        <v>0.0</v>
      </c>
      <c r="AT198" s="13">
        <f t="shared" si="8"/>
        <v>0</v>
      </c>
      <c r="AU198" s="8"/>
      <c r="AV198" s="8"/>
      <c r="AW198" s="8"/>
      <c r="AX198" s="8">
        <v>0.0</v>
      </c>
      <c r="AY198" s="8"/>
      <c r="AZ198" s="8">
        <v>0.0</v>
      </c>
      <c r="BA198" s="7">
        <v>81.0</v>
      </c>
      <c r="BB198" s="7">
        <v>165.0</v>
      </c>
      <c r="BC198" s="7">
        <v>62.0</v>
      </c>
      <c r="BD198" s="7">
        <v>43.0</v>
      </c>
      <c r="BE198" s="7">
        <v>19.0</v>
      </c>
      <c r="BF198" s="7">
        <v>7.0</v>
      </c>
      <c r="BG198" s="14">
        <f t="shared" si="9"/>
        <v>4.858704346</v>
      </c>
      <c r="BH198" s="11">
        <f t="shared" si="10"/>
        <v>9.897360704</v>
      </c>
      <c r="BI198" s="11">
        <f t="shared" si="11"/>
        <v>3.719008264</v>
      </c>
      <c r="BJ198" s="11">
        <f t="shared" si="12"/>
        <v>2.579312183</v>
      </c>
      <c r="BK198" s="11">
        <f t="shared" si="13"/>
        <v>1.139696081</v>
      </c>
      <c r="BL198" s="11">
        <f t="shared" si="14"/>
        <v>0.4198880299</v>
      </c>
      <c r="BM198" s="7">
        <v>63.0</v>
      </c>
      <c r="BN198" s="7">
        <v>24.0</v>
      </c>
      <c r="BO198" s="7">
        <v>3.0</v>
      </c>
      <c r="BP198" s="7">
        <v>0.0</v>
      </c>
      <c r="BQ198" s="7">
        <v>0.0</v>
      </c>
      <c r="BR198" s="7">
        <v>0.0</v>
      </c>
      <c r="BS198" s="9">
        <f t="shared" si="15"/>
        <v>293</v>
      </c>
      <c r="BT198" s="14">
        <v>-3.8525</v>
      </c>
      <c r="BW198" s="15" t="str">
        <f t="shared" si="16"/>
        <v> </v>
      </c>
      <c r="BY198" s="7">
        <v>0.0</v>
      </c>
      <c r="BZ198" s="7">
        <v>0.0</v>
      </c>
      <c r="CA198" s="7">
        <v>0.0</v>
      </c>
      <c r="CB198" s="7">
        <v>0.0</v>
      </c>
      <c r="CC198" s="7">
        <v>0.0</v>
      </c>
      <c r="CD198" s="7">
        <v>0.0</v>
      </c>
      <c r="CE198" s="7">
        <v>1.0</v>
      </c>
      <c r="CF198" s="7">
        <v>0.0</v>
      </c>
      <c r="CG198" s="7">
        <v>0.0</v>
      </c>
      <c r="CH198" s="7">
        <v>0.0</v>
      </c>
      <c r="CI198" s="7">
        <v>0.0</v>
      </c>
      <c r="CJ198" s="7">
        <v>0.0</v>
      </c>
      <c r="CK198" s="7">
        <v>0.0</v>
      </c>
      <c r="CL198" s="15">
        <f t="shared" si="17"/>
        <v>0</v>
      </c>
      <c r="CM198" s="7">
        <v>-0.1</v>
      </c>
      <c r="CN198" s="7">
        <v>2.3</v>
      </c>
      <c r="CO198" s="7">
        <v>2.2</v>
      </c>
      <c r="CP198" s="16">
        <f t="shared" si="18"/>
        <v>0.0328358209</v>
      </c>
      <c r="CQ198" s="16">
        <f t="shared" si="19"/>
        <v>0.1319648094</v>
      </c>
      <c r="CR198" s="17">
        <v>1.0</v>
      </c>
      <c r="CS198" s="14">
        <v>16.0</v>
      </c>
      <c r="CT198" s="14">
        <v>18.7</v>
      </c>
      <c r="CU198" s="14">
        <v>-2.6</v>
      </c>
      <c r="CV198" s="14">
        <v>-0.4</v>
      </c>
      <c r="CW198" s="14">
        <v>1.6</v>
      </c>
      <c r="CX198" s="14">
        <v>0.0</v>
      </c>
      <c r="CY198" s="14">
        <v>1.2</v>
      </c>
      <c r="CZ198" s="18">
        <f t="shared" si="20"/>
        <v>0.01791044776</v>
      </c>
      <c r="DA198" s="18">
        <f t="shared" si="21"/>
        <v>0.07198080512</v>
      </c>
      <c r="DB198" s="14">
        <v>49.6778</v>
      </c>
      <c r="DC198" s="7">
        <v>0.0</v>
      </c>
      <c r="DD198" s="7">
        <v>0.0</v>
      </c>
      <c r="DE198" s="7">
        <v>5.0</v>
      </c>
      <c r="DF198" s="7">
        <v>38.0</v>
      </c>
      <c r="DG198" s="7">
        <v>0.0</v>
      </c>
      <c r="DH198" s="7">
        <v>0.0</v>
      </c>
      <c r="DI198" s="7">
        <v>32.0</v>
      </c>
      <c r="DJ198" s="7">
        <v>15.0</v>
      </c>
      <c r="DK198" s="7">
        <v>0.0</v>
      </c>
      <c r="DL198" s="7">
        <v>0.0</v>
      </c>
      <c r="DM198" s="7">
        <v>43.0</v>
      </c>
      <c r="DN198" s="9">
        <v>0.0</v>
      </c>
      <c r="DO198" s="9">
        <v>0.0</v>
      </c>
      <c r="DP198" s="9">
        <v>1.0</v>
      </c>
      <c r="DQ198" s="8">
        <v>172.0</v>
      </c>
      <c r="DR198" s="8">
        <v>0.0</v>
      </c>
      <c r="DS198" s="8"/>
      <c r="DT198" s="19">
        <v>0.868</v>
      </c>
      <c r="DU198" s="8">
        <v>0.743</v>
      </c>
      <c r="DV198" s="8">
        <v>0.855</v>
      </c>
      <c r="DW198" s="8">
        <v>0.0</v>
      </c>
      <c r="DX198" s="8">
        <v>0.058</v>
      </c>
      <c r="DY198" s="14">
        <f t="shared" si="22"/>
        <v>0.462983299</v>
      </c>
    </row>
    <row r="199" ht="12.75" customHeight="1">
      <c r="A199" s="7">
        <v>27.0</v>
      </c>
      <c r="B199" s="7" t="s">
        <v>1199</v>
      </c>
      <c r="C199" s="7" t="s">
        <v>1200</v>
      </c>
      <c r="E199" s="7" t="s">
        <v>478</v>
      </c>
      <c r="F199" s="7" t="s">
        <v>478</v>
      </c>
      <c r="G199" s="7">
        <v>72.0</v>
      </c>
      <c r="H199" s="7">
        <v>172.0</v>
      </c>
      <c r="I199" s="7" t="s">
        <v>133</v>
      </c>
      <c r="J199" s="7">
        <v>2014.0</v>
      </c>
      <c r="K199" s="7">
        <v>1.0</v>
      </c>
      <c r="L199" s="7">
        <v>9.0</v>
      </c>
      <c r="M199" s="8" t="s">
        <v>146</v>
      </c>
      <c r="N199" s="8">
        <f t="shared" si="1"/>
        <v>19</v>
      </c>
      <c r="O199" s="7" t="s">
        <v>1201</v>
      </c>
      <c r="P199" s="7" t="s">
        <v>1202</v>
      </c>
      <c r="Q199" s="8" t="s">
        <v>246</v>
      </c>
      <c r="R199" s="7" t="s">
        <v>246</v>
      </c>
      <c r="S199" s="9" t="s">
        <v>183</v>
      </c>
      <c r="T199" s="9">
        <v>71.0</v>
      </c>
      <c r="U199" s="9" t="s">
        <v>138</v>
      </c>
      <c r="V199" s="9" t="s">
        <v>138</v>
      </c>
      <c r="W199" s="7">
        <v>72.0</v>
      </c>
      <c r="X199" s="7">
        <v>15.0</v>
      </c>
      <c r="Y199" s="7">
        <v>23.0</v>
      </c>
      <c r="Z199" s="7">
        <v>16.0</v>
      </c>
      <c r="AA199" s="7">
        <v>38.0</v>
      </c>
      <c r="AB199" s="7">
        <v>3.0</v>
      </c>
      <c r="AC199" s="7">
        <v>167.0</v>
      </c>
      <c r="AD199" s="7">
        <v>73.0</v>
      </c>
      <c r="AE199" s="7">
        <v>64.0</v>
      </c>
      <c r="AF199" s="10">
        <f t="shared" si="2"/>
        <v>0.08982035928</v>
      </c>
      <c r="AG199" s="10">
        <f t="shared" si="3"/>
        <v>0.04934210526</v>
      </c>
      <c r="AH199" s="7">
        <v>69556.0</v>
      </c>
      <c r="AI199" s="11">
        <f t="shared" si="4"/>
        <v>16.10092593</v>
      </c>
      <c r="AJ199" s="7">
        <v>1531.0</v>
      </c>
      <c r="AK199" s="11">
        <f t="shared" si="5"/>
        <v>21.26388889</v>
      </c>
      <c r="AL199" s="11">
        <f t="shared" si="6"/>
        <v>45.43174396</v>
      </c>
      <c r="AM199" s="12">
        <v>161.0</v>
      </c>
      <c r="AN199" s="11">
        <f t="shared" si="7"/>
        <v>8.332854103</v>
      </c>
      <c r="AO199" s="10" t="s">
        <v>386</v>
      </c>
      <c r="AP199" s="10" t="s">
        <v>587</v>
      </c>
      <c r="AQ199" s="10" t="s">
        <v>200</v>
      </c>
      <c r="AR199" s="7">
        <v>0.0</v>
      </c>
      <c r="AS199" s="7">
        <v>2.0</v>
      </c>
      <c r="AT199" s="13">
        <f t="shared" si="8"/>
        <v>0</v>
      </c>
      <c r="AU199" s="8"/>
      <c r="AV199" s="8"/>
      <c r="AW199" s="8">
        <v>2.0</v>
      </c>
      <c r="AX199" s="8">
        <v>0.0</v>
      </c>
      <c r="AY199" s="8"/>
      <c r="AZ199" s="8">
        <v>0.0</v>
      </c>
      <c r="BA199" s="7">
        <v>68.0</v>
      </c>
      <c r="BB199" s="7">
        <v>29.0</v>
      </c>
      <c r="BC199" s="7">
        <v>25.0</v>
      </c>
      <c r="BD199" s="7">
        <v>73.0</v>
      </c>
      <c r="BE199" s="7">
        <v>37.0</v>
      </c>
      <c r="BF199" s="7">
        <v>20.0</v>
      </c>
      <c r="BG199" s="14">
        <f t="shared" si="9"/>
        <v>3.519466329</v>
      </c>
      <c r="BH199" s="11">
        <f t="shared" si="10"/>
        <v>1.500948876</v>
      </c>
      <c r="BI199" s="11">
        <f t="shared" si="11"/>
        <v>1.293921445</v>
      </c>
      <c r="BJ199" s="11">
        <f t="shared" si="12"/>
        <v>3.778250618</v>
      </c>
      <c r="BK199" s="11">
        <f t="shared" si="13"/>
        <v>1.915003738</v>
      </c>
      <c r="BL199" s="11">
        <f t="shared" si="14"/>
        <v>1.035137156</v>
      </c>
      <c r="BM199" s="7">
        <v>21.0</v>
      </c>
      <c r="BN199" s="7">
        <v>8.0</v>
      </c>
      <c r="BO199" s="7">
        <v>1.0</v>
      </c>
      <c r="BP199" s="7">
        <v>0.0</v>
      </c>
      <c r="BQ199" s="7">
        <v>0.0</v>
      </c>
      <c r="BR199" s="7">
        <v>0.0</v>
      </c>
      <c r="BS199" s="9">
        <f t="shared" si="15"/>
        <v>76</v>
      </c>
      <c r="BT199" s="14">
        <v>12.2322</v>
      </c>
      <c r="BU199" s="7">
        <v>1.0</v>
      </c>
      <c r="BV199" s="7">
        <v>0.0</v>
      </c>
      <c r="BW199" s="15">
        <f t="shared" si="16"/>
        <v>0</v>
      </c>
      <c r="BX199" s="7">
        <v>0.0</v>
      </c>
      <c r="BY199" s="7">
        <v>4.0</v>
      </c>
      <c r="BZ199" s="7">
        <v>0.0</v>
      </c>
      <c r="CA199" s="7">
        <v>0.0</v>
      </c>
      <c r="CB199" s="7">
        <v>1.0</v>
      </c>
      <c r="CC199" s="7">
        <v>1.0</v>
      </c>
      <c r="CD199" s="7">
        <v>0.0</v>
      </c>
      <c r="CE199" s="7">
        <v>3.0</v>
      </c>
      <c r="CF199" s="7">
        <v>4.0</v>
      </c>
      <c r="CG199" s="7">
        <v>0.0</v>
      </c>
      <c r="CH199" s="7">
        <v>0.0</v>
      </c>
      <c r="CI199" s="7">
        <v>7.0</v>
      </c>
      <c r="CJ199" s="7">
        <v>0.0</v>
      </c>
      <c r="CK199" s="7">
        <v>0.0</v>
      </c>
      <c r="CL199" s="15">
        <f t="shared" si="17"/>
        <v>0</v>
      </c>
      <c r="CM199" s="7">
        <v>2.8</v>
      </c>
      <c r="CN199" s="7">
        <v>1.4</v>
      </c>
      <c r="CO199" s="7">
        <v>4.1</v>
      </c>
      <c r="CP199" s="16">
        <f t="shared" si="18"/>
        <v>0.05694444444</v>
      </c>
      <c r="CQ199" s="16">
        <f t="shared" si="19"/>
        <v>0.2122031169</v>
      </c>
      <c r="CR199" s="17">
        <v>4.0</v>
      </c>
      <c r="CS199" s="14">
        <v>27.8</v>
      </c>
      <c r="CT199" s="14">
        <v>21.7</v>
      </c>
      <c r="CU199" s="14">
        <v>6.4</v>
      </c>
      <c r="CV199" s="14">
        <v>3.7</v>
      </c>
      <c r="CW199" s="14">
        <v>2.2</v>
      </c>
      <c r="CX199" s="14">
        <v>-0.2</v>
      </c>
      <c r="CY199" s="14">
        <v>5.7</v>
      </c>
      <c r="CZ199" s="18">
        <f t="shared" si="20"/>
        <v>0.07916666667</v>
      </c>
      <c r="DA199" s="18">
        <f t="shared" si="21"/>
        <v>0.2950140894</v>
      </c>
      <c r="DB199" s="14">
        <v>32.0898</v>
      </c>
      <c r="DC199" s="7">
        <v>4.0</v>
      </c>
      <c r="DD199" s="7">
        <v>3.0</v>
      </c>
      <c r="DE199" s="7">
        <v>8.0</v>
      </c>
      <c r="DF199" s="7">
        <v>58.0</v>
      </c>
      <c r="DG199" s="7">
        <v>14.0</v>
      </c>
      <c r="DH199" s="7">
        <v>1.0</v>
      </c>
      <c r="DI199" s="7">
        <v>20.0</v>
      </c>
      <c r="DJ199" s="7">
        <v>29.0</v>
      </c>
      <c r="DK199" s="7">
        <v>1.0</v>
      </c>
      <c r="DL199" s="7">
        <v>0.0</v>
      </c>
      <c r="DM199" s="7">
        <v>102.0</v>
      </c>
      <c r="DN199" s="9">
        <v>1.0</v>
      </c>
      <c r="DO199" s="9">
        <v>0.0</v>
      </c>
      <c r="DP199" s="9">
        <v>4.0</v>
      </c>
      <c r="DQ199" s="8">
        <v>186.0</v>
      </c>
      <c r="DR199" s="8">
        <v>10.0</v>
      </c>
      <c r="DS199" s="8" t="s">
        <v>1203</v>
      </c>
      <c r="DT199" s="19">
        <v>0.925</v>
      </c>
      <c r="DU199" s="8">
        <v>0.894</v>
      </c>
      <c r="DV199" s="8">
        <v>1.5939999999999999</v>
      </c>
      <c r="DW199" s="8">
        <v>179.0</v>
      </c>
      <c r="DX199" s="8">
        <v>0.5750000000000001</v>
      </c>
      <c r="DY199" s="14">
        <f t="shared" si="22"/>
        <v>3.478723404</v>
      </c>
    </row>
    <row r="200" ht="12.75" customHeight="1">
      <c r="A200" s="7">
        <v>55.0</v>
      </c>
      <c r="B200" s="7" t="s">
        <v>1204</v>
      </c>
      <c r="C200" s="7" t="s">
        <v>1205</v>
      </c>
      <c r="E200" s="7" t="s">
        <v>1136</v>
      </c>
      <c r="F200" s="7" t="s">
        <v>1136</v>
      </c>
      <c r="G200" s="7">
        <v>74.0</v>
      </c>
      <c r="H200" s="7">
        <v>201.0</v>
      </c>
      <c r="I200" s="7" t="s">
        <v>133</v>
      </c>
      <c r="J200" s="7">
        <v>2001.0</v>
      </c>
      <c r="K200" s="7">
        <v>4.0</v>
      </c>
      <c r="L200" s="7">
        <v>106.0</v>
      </c>
      <c r="M200" s="8"/>
      <c r="N200" s="8">
        <f t="shared" si="1"/>
        <v>33</v>
      </c>
      <c r="O200" s="7" t="s">
        <v>1206</v>
      </c>
      <c r="P200" s="7" t="s">
        <v>1207</v>
      </c>
      <c r="Q200" s="8" t="s">
        <v>222</v>
      </c>
      <c r="R200" s="7" t="s">
        <v>1208</v>
      </c>
      <c r="S200" s="9" t="s">
        <v>174</v>
      </c>
      <c r="T200" s="9">
        <v>40.0</v>
      </c>
      <c r="U200" s="9">
        <v>8.0</v>
      </c>
      <c r="V200" s="9" t="s">
        <v>138</v>
      </c>
      <c r="W200" s="7">
        <v>48.0</v>
      </c>
      <c r="X200" s="7">
        <v>2.0</v>
      </c>
      <c r="Y200" s="7">
        <v>10.0</v>
      </c>
      <c r="Z200" s="7">
        <v>5.0</v>
      </c>
      <c r="AA200" s="7">
        <v>12.0</v>
      </c>
      <c r="AB200" s="7">
        <v>-11.0</v>
      </c>
      <c r="AC200" s="7">
        <v>80.0</v>
      </c>
      <c r="AD200" s="7">
        <v>43.0</v>
      </c>
      <c r="AE200" s="7">
        <v>51.0</v>
      </c>
      <c r="AF200" s="10">
        <f t="shared" si="2"/>
        <v>0.025</v>
      </c>
      <c r="AG200" s="10">
        <f t="shared" si="3"/>
        <v>0.01149425287</v>
      </c>
      <c r="AH200" s="7">
        <v>44593.0</v>
      </c>
      <c r="AI200" s="11">
        <f t="shared" si="4"/>
        <v>15.48368056</v>
      </c>
      <c r="AJ200" s="7">
        <v>989.0</v>
      </c>
      <c r="AK200" s="11">
        <f t="shared" si="5"/>
        <v>20.60416667</v>
      </c>
      <c r="AL200" s="11">
        <f t="shared" si="6"/>
        <v>45.08897877</v>
      </c>
      <c r="AM200" s="12">
        <v>31.0</v>
      </c>
      <c r="AN200" s="11">
        <f t="shared" si="7"/>
        <v>2.502634943</v>
      </c>
      <c r="AO200" s="10" t="s">
        <v>642</v>
      </c>
      <c r="AP200" s="10" t="s">
        <v>208</v>
      </c>
      <c r="AQ200" s="10" t="s">
        <v>526</v>
      </c>
      <c r="AR200" s="7">
        <v>0.0</v>
      </c>
      <c r="AS200" s="7">
        <v>0.0</v>
      </c>
      <c r="AT200" s="13">
        <f t="shared" si="8"/>
        <v>0</v>
      </c>
      <c r="AU200" s="8"/>
      <c r="AV200" s="8"/>
      <c r="AW200" s="8"/>
      <c r="AX200" s="8">
        <v>0.0</v>
      </c>
      <c r="AY200" s="8"/>
      <c r="AZ200" s="8">
        <v>0.0</v>
      </c>
      <c r="BA200" s="7">
        <v>70.0</v>
      </c>
      <c r="BB200" s="7">
        <v>39.0</v>
      </c>
      <c r="BC200" s="7">
        <v>35.0</v>
      </c>
      <c r="BD200" s="7">
        <v>43.0</v>
      </c>
      <c r="BE200" s="7">
        <v>22.0</v>
      </c>
      <c r="BF200" s="7">
        <v>5.0</v>
      </c>
      <c r="BG200" s="14">
        <f t="shared" si="9"/>
        <v>5.651111161</v>
      </c>
      <c r="BH200" s="11">
        <f t="shared" si="10"/>
        <v>3.148476218</v>
      </c>
      <c r="BI200" s="11">
        <f t="shared" si="11"/>
        <v>2.82555558</v>
      </c>
      <c r="BJ200" s="11">
        <f t="shared" si="12"/>
        <v>3.471396856</v>
      </c>
      <c r="BK200" s="11">
        <f t="shared" si="13"/>
        <v>1.776063508</v>
      </c>
      <c r="BL200" s="11">
        <f t="shared" si="14"/>
        <v>0.4036507972</v>
      </c>
      <c r="BM200" s="7">
        <v>34.0</v>
      </c>
      <c r="BN200" s="7">
        <v>17.0</v>
      </c>
      <c r="BO200" s="7">
        <v>0.0</v>
      </c>
      <c r="BP200" s="7">
        <v>0.0</v>
      </c>
      <c r="BQ200" s="7">
        <v>0.0</v>
      </c>
      <c r="BR200" s="7">
        <v>0.0</v>
      </c>
      <c r="BS200" s="9">
        <f t="shared" si="15"/>
        <v>108</v>
      </c>
      <c r="BT200" s="14">
        <v>-0.6904</v>
      </c>
      <c r="BW200" s="15" t="str">
        <f t="shared" si="16"/>
        <v> </v>
      </c>
      <c r="BY200" s="7">
        <v>0.0</v>
      </c>
      <c r="BZ200" s="7">
        <v>0.0</v>
      </c>
      <c r="CA200" s="7">
        <v>0.0</v>
      </c>
      <c r="CB200" s="7">
        <v>0.0</v>
      </c>
      <c r="CC200" s="7">
        <v>0.0</v>
      </c>
      <c r="CD200" s="7">
        <v>0.0</v>
      </c>
      <c r="CE200" s="7">
        <v>0.0</v>
      </c>
      <c r="CF200" s="7">
        <v>0.0</v>
      </c>
      <c r="CG200" s="7">
        <v>1.0</v>
      </c>
      <c r="CH200" s="7">
        <v>0.0</v>
      </c>
      <c r="CI200" s="7">
        <v>1.0</v>
      </c>
      <c r="CJ200" s="7">
        <v>0.0</v>
      </c>
      <c r="CK200" s="7">
        <v>0.0</v>
      </c>
      <c r="CL200" s="15">
        <f t="shared" si="17"/>
        <v>0</v>
      </c>
      <c r="CM200" s="7">
        <v>0.6000000000000001</v>
      </c>
      <c r="CN200" s="7">
        <v>0.7</v>
      </c>
      <c r="CO200" s="7">
        <v>1.3</v>
      </c>
      <c r="CP200" s="16">
        <f t="shared" si="18"/>
        <v>0.02708333333</v>
      </c>
      <c r="CQ200" s="16">
        <f t="shared" si="19"/>
        <v>0.1049492073</v>
      </c>
      <c r="CR200" s="17">
        <v>0.0</v>
      </c>
      <c r="CS200" s="14">
        <v>17.0</v>
      </c>
      <c r="CT200" s="14">
        <v>14.3</v>
      </c>
      <c r="CU200" s="14">
        <v>-13.6</v>
      </c>
      <c r="CV200" s="14">
        <v>0.5</v>
      </c>
      <c r="CW200" s="14">
        <v>-0.4</v>
      </c>
      <c r="CX200" s="14">
        <v>0.0</v>
      </c>
      <c r="CY200" s="14">
        <v>0.1</v>
      </c>
      <c r="CZ200" s="18">
        <f t="shared" si="20"/>
        <v>0.002083333333</v>
      </c>
      <c r="DA200" s="18">
        <f t="shared" si="21"/>
        <v>0.008073015944</v>
      </c>
      <c r="DB200" s="14">
        <v>48.3</v>
      </c>
      <c r="DC200" s="7">
        <v>0.0</v>
      </c>
      <c r="DD200" s="7">
        <v>0.0</v>
      </c>
      <c r="DE200" s="7">
        <v>1.0</v>
      </c>
      <c r="DF200" s="7">
        <v>42.0</v>
      </c>
      <c r="DG200" s="7">
        <v>3.0</v>
      </c>
      <c r="DH200" s="7">
        <v>0.0</v>
      </c>
      <c r="DI200" s="7">
        <v>39.0</v>
      </c>
      <c r="DJ200" s="7">
        <v>9.0</v>
      </c>
      <c r="DK200" s="7">
        <v>3.0</v>
      </c>
      <c r="DL200" s="7">
        <v>0.0</v>
      </c>
      <c r="DM200" s="7">
        <v>26.0</v>
      </c>
      <c r="DN200" s="9">
        <v>0.0</v>
      </c>
      <c r="DO200" s="9">
        <v>0.0</v>
      </c>
      <c r="DP200" s="9">
        <v>0.0</v>
      </c>
      <c r="DQ200" s="8">
        <v>416.0</v>
      </c>
      <c r="DR200" s="8">
        <v>2.0</v>
      </c>
      <c r="DS200" s="8" t="s">
        <v>429</v>
      </c>
      <c r="DT200" s="19">
        <v>1.5</v>
      </c>
      <c r="DU200" s="8">
        <v>1.5</v>
      </c>
      <c r="DV200" s="8">
        <v>1.423</v>
      </c>
      <c r="DW200" s="8">
        <v>37.0</v>
      </c>
      <c r="DX200" s="8">
        <v>0.0</v>
      </c>
      <c r="DY200" s="14">
        <f t="shared" si="22"/>
        <v>-0.3104095173</v>
      </c>
    </row>
    <row r="201" ht="12.75" customHeight="1">
      <c r="A201" s="7">
        <v>15.0</v>
      </c>
      <c r="B201" s="7" t="s">
        <v>1209</v>
      </c>
      <c r="C201" s="7" t="s">
        <v>1210</v>
      </c>
      <c r="D201" s="7" t="s">
        <v>602</v>
      </c>
      <c r="E201" s="7" t="s">
        <v>132</v>
      </c>
      <c r="F201" s="7" t="s">
        <v>132</v>
      </c>
      <c r="G201" s="7">
        <v>74.0</v>
      </c>
      <c r="H201" s="7">
        <v>201.0</v>
      </c>
      <c r="I201" s="7" t="s">
        <v>145</v>
      </c>
      <c r="J201" s="7">
        <v>2015.0</v>
      </c>
      <c r="K201" s="7">
        <v>1.0</v>
      </c>
      <c r="L201" s="7">
        <v>2.0</v>
      </c>
      <c r="M201" s="8" t="s">
        <v>146</v>
      </c>
      <c r="N201" s="8">
        <f t="shared" si="1"/>
        <v>19</v>
      </c>
      <c r="O201" s="7" t="s">
        <v>1211</v>
      </c>
      <c r="P201" s="7" t="s">
        <v>1212</v>
      </c>
      <c r="Q201" s="8" t="s">
        <v>312</v>
      </c>
      <c r="R201" s="7" t="s">
        <v>312</v>
      </c>
      <c r="S201" s="9" t="s">
        <v>150</v>
      </c>
      <c r="T201" s="9">
        <v>81.0</v>
      </c>
      <c r="U201" s="9" t="s">
        <v>138</v>
      </c>
      <c r="V201" s="9" t="s">
        <v>138</v>
      </c>
      <c r="W201" s="7">
        <v>81.0</v>
      </c>
      <c r="X201" s="7">
        <v>24.0</v>
      </c>
      <c r="Y201" s="7">
        <v>32.0</v>
      </c>
      <c r="Z201" s="7">
        <v>22.0</v>
      </c>
      <c r="AA201" s="7">
        <v>56.0</v>
      </c>
      <c r="AB201" s="7">
        <v>-16.0</v>
      </c>
      <c r="AC201" s="7">
        <v>238.0</v>
      </c>
      <c r="AD201" s="7">
        <v>90.0</v>
      </c>
      <c r="AE201" s="7">
        <v>106.0</v>
      </c>
      <c r="AF201" s="10">
        <f t="shared" si="2"/>
        <v>0.1008403361</v>
      </c>
      <c r="AG201" s="10">
        <f t="shared" si="3"/>
        <v>0.05529953917</v>
      </c>
      <c r="AH201" s="7">
        <v>92931.0</v>
      </c>
      <c r="AI201" s="11">
        <f t="shared" si="4"/>
        <v>19.12160494</v>
      </c>
      <c r="AJ201" s="7">
        <v>1796.0</v>
      </c>
      <c r="AK201" s="11">
        <f t="shared" si="5"/>
        <v>22.17283951</v>
      </c>
      <c r="AL201" s="11">
        <f t="shared" si="6"/>
        <v>51.74331849</v>
      </c>
      <c r="AM201" s="12">
        <v>241.0</v>
      </c>
      <c r="AN201" s="11">
        <f t="shared" si="7"/>
        <v>9.335958937</v>
      </c>
      <c r="AO201" s="10" t="s">
        <v>277</v>
      </c>
      <c r="AP201" s="10" t="s">
        <v>558</v>
      </c>
      <c r="AQ201" s="10" t="s">
        <v>1213</v>
      </c>
      <c r="AR201" s="7">
        <v>402.0</v>
      </c>
      <c r="AS201" s="7">
        <v>578.0</v>
      </c>
      <c r="AT201" s="13">
        <f t="shared" si="8"/>
        <v>0.4102040816</v>
      </c>
      <c r="AU201" s="9">
        <v>13.0</v>
      </c>
      <c r="AV201" s="9">
        <v>4.0</v>
      </c>
      <c r="AW201" s="9">
        <v>636.0</v>
      </c>
      <c r="AX201" s="9">
        <v>282.0</v>
      </c>
      <c r="AY201" s="9">
        <v>335.0</v>
      </c>
      <c r="AZ201" s="9">
        <v>115.0</v>
      </c>
      <c r="BA201" s="7">
        <v>83.0</v>
      </c>
      <c r="BB201" s="7">
        <v>43.0</v>
      </c>
      <c r="BC201" s="7">
        <v>25.0</v>
      </c>
      <c r="BD201" s="7">
        <v>90.0</v>
      </c>
      <c r="BE201" s="7">
        <v>49.0</v>
      </c>
      <c r="BF201" s="7">
        <v>43.0</v>
      </c>
      <c r="BG201" s="14">
        <f t="shared" si="9"/>
        <v>3.215288763</v>
      </c>
      <c r="BH201" s="11">
        <f t="shared" si="10"/>
        <v>1.66575201</v>
      </c>
      <c r="BI201" s="11">
        <f t="shared" si="11"/>
        <v>0.9684604707</v>
      </c>
      <c r="BJ201" s="11">
        <f t="shared" si="12"/>
        <v>3.486457694</v>
      </c>
      <c r="BK201" s="11">
        <f t="shared" si="13"/>
        <v>1.898182523</v>
      </c>
      <c r="BL201" s="11">
        <f t="shared" si="14"/>
        <v>1.66575201</v>
      </c>
      <c r="BM201" s="7">
        <v>22.0</v>
      </c>
      <c r="BN201" s="7">
        <v>11.0</v>
      </c>
      <c r="BO201" s="7">
        <v>0.0</v>
      </c>
      <c r="BP201" s="7">
        <v>0.0</v>
      </c>
      <c r="BQ201" s="7">
        <v>0.0</v>
      </c>
      <c r="BR201" s="7">
        <v>0.0</v>
      </c>
      <c r="BS201" s="9">
        <f t="shared" si="15"/>
        <v>90</v>
      </c>
      <c r="BT201" s="14">
        <v>10.0277</v>
      </c>
      <c r="BU201" s="7">
        <v>6.0</v>
      </c>
      <c r="BV201" s="7">
        <v>1.0</v>
      </c>
      <c r="BW201" s="15">
        <f t="shared" si="16"/>
        <v>0.1666666667</v>
      </c>
      <c r="BX201" s="7">
        <v>0.0</v>
      </c>
      <c r="BY201" s="7">
        <v>5.0</v>
      </c>
      <c r="BZ201" s="7">
        <v>1.0</v>
      </c>
      <c r="CA201" s="7">
        <v>5.0</v>
      </c>
      <c r="CB201" s="7">
        <v>2.0</v>
      </c>
      <c r="CC201" s="7">
        <v>2.0</v>
      </c>
      <c r="CD201" s="7">
        <v>1.0</v>
      </c>
      <c r="CE201" s="7">
        <v>3.0</v>
      </c>
      <c r="CF201" s="7">
        <v>4.0</v>
      </c>
      <c r="CG201" s="7">
        <v>2.0</v>
      </c>
      <c r="CH201" s="7">
        <v>1.0</v>
      </c>
      <c r="CI201" s="7">
        <v>11.0</v>
      </c>
      <c r="CJ201" s="7">
        <v>0.0</v>
      </c>
      <c r="CK201" s="7">
        <v>0.0</v>
      </c>
      <c r="CL201" s="15">
        <f t="shared" si="17"/>
        <v>0</v>
      </c>
      <c r="CM201" s="7">
        <v>4.9</v>
      </c>
      <c r="CN201" s="7">
        <v>1.4</v>
      </c>
      <c r="CO201" s="7">
        <v>6.3</v>
      </c>
      <c r="CP201" s="16">
        <f t="shared" si="18"/>
        <v>0.07777777778</v>
      </c>
      <c r="CQ201" s="16">
        <f t="shared" si="19"/>
        <v>0.2440520386</v>
      </c>
      <c r="CR201" s="17">
        <v>5.0</v>
      </c>
      <c r="CS201" s="14">
        <v>37.6</v>
      </c>
      <c r="CT201" s="14">
        <v>30.5</v>
      </c>
      <c r="CU201" s="14">
        <v>-4.4</v>
      </c>
      <c r="CV201" s="14">
        <v>7.8</v>
      </c>
      <c r="CW201" s="14">
        <v>1.7000000000000002</v>
      </c>
      <c r="CX201" s="14">
        <v>-0.6000000000000001</v>
      </c>
      <c r="CY201" s="14">
        <v>8.9</v>
      </c>
      <c r="CZ201" s="18">
        <f t="shared" si="20"/>
        <v>0.1098765432</v>
      </c>
      <c r="DA201" s="18">
        <f t="shared" si="21"/>
        <v>0.3447719276</v>
      </c>
      <c r="DB201" s="14">
        <v>34.1471</v>
      </c>
      <c r="DC201" s="7">
        <v>1.0</v>
      </c>
      <c r="DD201" s="7">
        <v>4.0</v>
      </c>
      <c r="DE201" s="7">
        <v>11.0</v>
      </c>
      <c r="DF201" s="7">
        <v>74.0</v>
      </c>
      <c r="DG201" s="7">
        <v>30.0</v>
      </c>
      <c r="DH201" s="7">
        <v>5.0</v>
      </c>
      <c r="DI201" s="7">
        <v>15.0</v>
      </c>
      <c r="DJ201" s="7">
        <v>31.0</v>
      </c>
      <c r="DK201" s="7">
        <v>5.0</v>
      </c>
      <c r="DL201" s="7">
        <v>8.0</v>
      </c>
      <c r="DM201" s="7">
        <v>144.0</v>
      </c>
      <c r="DN201" s="9">
        <v>7.0</v>
      </c>
      <c r="DO201" s="9">
        <v>4.0</v>
      </c>
      <c r="DP201" s="9">
        <v>6.0</v>
      </c>
      <c r="DQ201" s="8">
        <v>186.0</v>
      </c>
      <c r="DR201" s="8">
        <v>1.0</v>
      </c>
      <c r="DS201" s="8" t="s">
        <v>335</v>
      </c>
      <c r="DT201" s="19">
        <v>0.925</v>
      </c>
      <c r="DU201" s="8">
        <v>0.925</v>
      </c>
      <c r="DV201" s="8">
        <v>3.775</v>
      </c>
      <c r="DW201" s="8">
        <v>46.0</v>
      </c>
      <c r="DX201" s="8">
        <v>2.85</v>
      </c>
      <c r="DY201" s="14">
        <f t="shared" si="22"/>
        <v>2.038297872</v>
      </c>
    </row>
    <row r="202" ht="12.75" customHeight="1">
      <c r="A202" s="7">
        <v>5.0</v>
      </c>
      <c r="B202" s="7" t="s">
        <v>1214</v>
      </c>
      <c r="C202" s="7" t="s">
        <v>384</v>
      </c>
      <c r="D202" s="7" t="s">
        <v>162</v>
      </c>
      <c r="E202" s="7" t="s">
        <v>163</v>
      </c>
      <c r="F202" s="7" t="s">
        <v>163</v>
      </c>
      <c r="G202" s="7">
        <v>76.0</v>
      </c>
      <c r="H202" s="7">
        <v>216.0</v>
      </c>
      <c r="I202" s="7" t="s">
        <v>145</v>
      </c>
      <c r="J202" s="7">
        <v>2014.0</v>
      </c>
      <c r="K202" s="7">
        <v>1.0</v>
      </c>
      <c r="L202" s="7">
        <v>1.0</v>
      </c>
      <c r="M202" s="8"/>
      <c r="N202" s="8">
        <f t="shared" si="1"/>
        <v>19</v>
      </c>
      <c r="O202" s="7" t="s">
        <v>1215</v>
      </c>
      <c r="P202" s="7" t="s">
        <v>1216</v>
      </c>
      <c r="Q202" s="8" t="s">
        <v>325</v>
      </c>
      <c r="R202" s="7" t="s">
        <v>325</v>
      </c>
      <c r="S202" s="9" t="s">
        <v>174</v>
      </c>
      <c r="T202" s="9">
        <v>78.0</v>
      </c>
      <c r="U202" s="9" t="s">
        <v>138</v>
      </c>
      <c r="V202" s="9" t="s">
        <v>138</v>
      </c>
      <c r="W202" s="7">
        <v>78.0</v>
      </c>
      <c r="X202" s="7">
        <v>15.0</v>
      </c>
      <c r="Y202" s="7">
        <v>21.0</v>
      </c>
      <c r="Z202" s="7">
        <v>8.0</v>
      </c>
      <c r="AA202" s="7">
        <v>36.0</v>
      </c>
      <c r="AB202" s="7">
        <v>18.0</v>
      </c>
      <c r="AC202" s="7">
        <v>182.0</v>
      </c>
      <c r="AD202" s="7">
        <v>58.0</v>
      </c>
      <c r="AE202" s="7">
        <v>84.0</v>
      </c>
      <c r="AF202" s="10">
        <f t="shared" si="2"/>
        <v>0.08241758242</v>
      </c>
      <c r="AG202" s="10">
        <f t="shared" si="3"/>
        <v>0.0462962963</v>
      </c>
      <c r="AH202" s="7">
        <v>101449.0</v>
      </c>
      <c r="AI202" s="11">
        <f t="shared" si="4"/>
        <v>21.67713675</v>
      </c>
      <c r="AJ202" s="7">
        <v>1878.0</v>
      </c>
      <c r="AK202" s="11">
        <f t="shared" si="5"/>
        <v>24.07692308</v>
      </c>
      <c r="AL202" s="11">
        <f t="shared" si="6"/>
        <v>54.01970181</v>
      </c>
      <c r="AM202" s="12">
        <v>83.0</v>
      </c>
      <c r="AN202" s="11">
        <f t="shared" si="7"/>
        <v>2.94532228</v>
      </c>
      <c r="AO202" s="10" t="s">
        <v>1217</v>
      </c>
      <c r="AP202" s="10" t="s">
        <v>787</v>
      </c>
      <c r="AQ202" s="10" t="s">
        <v>1218</v>
      </c>
      <c r="AR202" s="7">
        <v>0.0</v>
      </c>
      <c r="AS202" s="7">
        <v>0.0</v>
      </c>
      <c r="AT202" s="13">
        <f t="shared" si="8"/>
        <v>0</v>
      </c>
      <c r="AU202" s="8"/>
      <c r="AV202" s="8"/>
      <c r="AW202" s="8"/>
      <c r="AX202" s="8">
        <v>0.0</v>
      </c>
      <c r="AY202" s="8"/>
      <c r="AZ202" s="8">
        <v>0.0</v>
      </c>
      <c r="BA202" s="7">
        <v>126.0</v>
      </c>
      <c r="BB202" s="7">
        <v>87.0</v>
      </c>
      <c r="BC202" s="7">
        <v>59.0</v>
      </c>
      <c r="BD202" s="7">
        <v>58.0</v>
      </c>
      <c r="BE202" s="7">
        <v>41.0</v>
      </c>
      <c r="BF202" s="7">
        <v>24.0</v>
      </c>
      <c r="BG202" s="14">
        <f t="shared" si="9"/>
        <v>4.471212136</v>
      </c>
      <c r="BH202" s="11">
        <f t="shared" si="10"/>
        <v>3.087265523</v>
      </c>
      <c r="BI202" s="11">
        <f t="shared" si="11"/>
        <v>2.093662826</v>
      </c>
      <c r="BJ202" s="11">
        <f t="shared" si="12"/>
        <v>2.058177015</v>
      </c>
      <c r="BK202" s="11">
        <f t="shared" si="13"/>
        <v>1.454918235</v>
      </c>
      <c r="BL202" s="11">
        <f t="shared" si="14"/>
        <v>0.8516594545</v>
      </c>
      <c r="BM202" s="7">
        <v>41.0</v>
      </c>
      <c r="BN202" s="7">
        <v>18.0</v>
      </c>
      <c r="BO202" s="7">
        <v>1.0</v>
      </c>
      <c r="BP202" s="7">
        <v>0.0</v>
      </c>
      <c r="BQ202" s="7">
        <v>0.0</v>
      </c>
      <c r="BR202" s="7">
        <v>0.0</v>
      </c>
      <c r="BS202" s="9">
        <f t="shared" si="15"/>
        <v>188</v>
      </c>
      <c r="BT202" s="14">
        <v>-2.8652</v>
      </c>
      <c r="BW202" s="15" t="str">
        <f t="shared" si="16"/>
        <v> </v>
      </c>
      <c r="BY202" s="7">
        <v>2.0</v>
      </c>
      <c r="BZ202" s="7">
        <v>0.0</v>
      </c>
      <c r="CA202" s="7">
        <v>4.0</v>
      </c>
      <c r="CB202" s="7">
        <v>0.0</v>
      </c>
      <c r="CC202" s="7">
        <v>0.0</v>
      </c>
      <c r="CD202" s="7">
        <v>0.0</v>
      </c>
      <c r="CE202" s="7">
        <v>6.0</v>
      </c>
      <c r="CF202" s="7">
        <v>2.0</v>
      </c>
      <c r="CG202" s="7">
        <v>1.0</v>
      </c>
      <c r="CH202" s="7">
        <v>0.0</v>
      </c>
      <c r="CI202" s="7">
        <v>6.0</v>
      </c>
      <c r="CJ202" s="7">
        <v>0.0</v>
      </c>
      <c r="CK202" s="7">
        <v>0.0</v>
      </c>
      <c r="CL202" s="15">
        <f t="shared" si="17"/>
        <v>0</v>
      </c>
      <c r="CM202" s="7">
        <v>3.7</v>
      </c>
      <c r="CN202" s="7">
        <v>4.5</v>
      </c>
      <c r="CO202" s="7">
        <v>8.2</v>
      </c>
      <c r="CP202" s="16">
        <f t="shared" si="18"/>
        <v>0.1051282051</v>
      </c>
      <c r="CQ202" s="16">
        <f t="shared" si="19"/>
        <v>0.290983647</v>
      </c>
      <c r="CR202" s="17">
        <v>4.0</v>
      </c>
      <c r="CS202" s="14">
        <v>40.2</v>
      </c>
      <c r="CT202" s="14">
        <v>33.9</v>
      </c>
      <c r="CU202" s="14">
        <v>7.6</v>
      </c>
      <c r="CV202" s="14">
        <v>6.2</v>
      </c>
      <c r="CW202" s="14">
        <v>4.4</v>
      </c>
      <c r="CX202" s="14">
        <v>0.0</v>
      </c>
      <c r="CY202" s="14">
        <v>10.6</v>
      </c>
      <c r="CZ202" s="18">
        <f t="shared" si="20"/>
        <v>0.1358974359</v>
      </c>
      <c r="DA202" s="18">
        <f t="shared" si="21"/>
        <v>0.3761495924</v>
      </c>
      <c r="DB202" s="14">
        <v>44.0495</v>
      </c>
      <c r="DC202" s="7">
        <v>1.0</v>
      </c>
      <c r="DD202" s="7">
        <v>2.0</v>
      </c>
      <c r="DE202" s="7">
        <v>2.0</v>
      </c>
      <c r="DF202" s="7">
        <v>53.0</v>
      </c>
      <c r="DG202" s="7">
        <v>8.0</v>
      </c>
      <c r="DH202" s="7">
        <v>1.0</v>
      </c>
      <c r="DI202" s="7">
        <v>86.0</v>
      </c>
      <c r="DJ202" s="7">
        <v>31.0</v>
      </c>
      <c r="DK202" s="7">
        <v>1.0</v>
      </c>
      <c r="DL202" s="7">
        <v>0.0</v>
      </c>
      <c r="DM202" s="7">
        <v>55.0</v>
      </c>
      <c r="DN202" s="9">
        <v>0.0</v>
      </c>
      <c r="DO202" s="9">
        <v>0.0</v>
      </c>
      <c r="DP202" s="9">
        <v>7.0</v>
      </c>
      <c r="DQ202" s="8">
        <v>186.0</v>
      </c>
      <c r="DR202" s="8">
        <v>4.0</v>
      </c>
      <c r="DS202" s="8" t="s">
        <v>210</v>
      </c>
      <c r="DT202" s="19">
        <v>0.925</v>
      </c>
      <c r="DU202" s="8">
        <v>0.925</v>
      </c>
      <c r="DV202" s="8">
        <v>3.775</v>
      </c>
      <c r="DW202" s="8">
        <v>184.0</v>
      </c>
      <c r="DX202" s="8">
        <v>2.85</v>
      </c>
      <c r="DY202" s="14">
        <f t="shared" si="22"/>
        <v>3.738297872</v>
      </c>
    </row>
    <row r="203" ht="12.75" customHeight="1">
      <c r="A203" s="7">
        <v>14.0</v>
      </c>
      <c r="B203" s="7" t="s">
        <v>1219</v>
      </c>
      <c r="C203" s="7" t="s">
        <v>1220</v>
      </c>
      <c r="E203" s="7" t="s">
        <v>189</v>
      </c>
      <c r="F203" s="7" t="s">
        <v>189</v>
      </c>
      <c r="G203" s="7">
        <v>76.0</v>
      </c>
      <c r="H203" s="7">
        <v>215.0</v>
      </c>
      <c r="I203" s="7" t="s">
        <v>133</v>
      </c>
      <c r="J203" s="7">
        <v>2009.0</v>
      </c>
      <c r="K203" s="7">
        <v>4.0</v>
      </c>
      <c r="L203" s="7">
        <v>102.0</v>
      </c>
      <c r="M203" s="8"/>
      <c r="N203" s="8">
        <f t="shared" si="1"/>
        <v>25</v>
      </c>
      <c r="O203" s="7" t="s">
        <v>1221</v>
      </c>
      <c r="P203" s="7" t="s">
        <v>1222</v>
      </c>
      <c r="Q203" s="8" t="s">
        <v>254</v>
      </c>
      <c r="R203" s="7" t="s">
        <v>254</v>
      </c>
      <c r="S203" s="9" t="s">
        <v>174</v>
      </c>
      <c r="T203" s="9">
        <v>81.0</v>
      </c>
      <c r="U203" s="9" t="s">
        <v>138</v>
      </c>
      <c r="V203" s="9" t="s">
        <v>138</v>
      </c>
      <c r="W203" s="7">
        <v>82.0</v>
      </c>
      <c r="X203" s="7">
        <v>8.0</v>
      </c>
      <c r="Y203" s="7">
        <v>27.0</v>
      </c>
      <c r="Z203" s="7">
        <v>12.0</v>
      </c>
      <c r="AA203" s="7">
        <v>35.0</v>
      </c>
      <c r="AB203" s="7">
        <v>14.0</v>
      </c>
      <c r="AC203" s="7">
        <v>114.0</v>
      </c>
      <c r="AD203" s="7">
        <v>56.0</v>
      </c>
      <c r="AE203" s="7">
        <v>75.0</v>
      </c>
      <c r="AF203" s="10">
        <f t="shared" si="2"/>
        <v>0.0701754386</v>
      </c>
      <c r="AG203" s="10">
        <f t="shared" si="3"/>
        <v>0.03265306122</v>
      </c>
      <c r="AH203" s="7">
        <v>99589.0</v>
      </c>
      <c r="AI203" s="11">
        <f t="shared" si="4"/>
        <v>20.24166667</v>
      </c>
      <c r="AJ203" s="7">
        <v>2122.0</v>
      </c>
      <c r="AK203" s="11">
        <f t="shared" si="5"/>
        <v>25.87804878</v>
      </c>
      <c r="AL203" s="11">
        <f t="shared" si="6"/>
        <v>46.93166824</v>
      </c>
      <c r="AM203" s="12">
        <v>117.0</v>
      </c>
      <c r="AN203" s="11">
        <f t="shared" si="7"/>
        <v>4.229382763</v>
      </c>
      <c r="AO203" s="10" t="s">
        <v>1223</v>
      </c>
      <c r="AP203" s="10" t="s">
        <v>387</v>
      </c>
      <c r="AQ203" s="10" t="s">
        <v>216</v>
      </c>
      <c r="AR203" s="7">
        <v>0.0</v>
      </c>
      <c r="AS203" s="7">
        <v>0.0</v>
      </c>
      <c r="AT203" s="13">
        <f t="shared" si="8"/>
        <v>0</v>
      </c>
      <c r="AU203" s="8"/>
      <c r="AV203" s="8"/>
      <c r="AW203" s="8"/>
      <c r="AX203" s="8">
        <v>0.0</v>
      </c>
      <c r="AY203" s="8"/>
      <c r="AZ203" s="8">
        <v>0.0</v>
      </c>
      <c r="BA203" s="7">
        <v>127.0</v>
      </c>
      <c r="BB203" s="7">
        <v>67.0</v>
      </c>
      <c r="BC203" s="7">
        <v>106.0</v>
      </c>
      <c r="BD203" s="7">
        <v>56.0</v>
      </c>
      <c r="BE203" s="7">
        <v>54.0</v>
      </c>
      <c r="BF203" s="7">
        <v>26.0</v>
      </c>
      <c r="BG203" s="14">
        <f t="shared" si="9"/>
        <v>4.590868469</v>
      </c>
      <c r="BH203" s="11">
        <f t="shared" si="10"/>
        <v>2.421954232</v>
      </c>
      <c r="BI203" s="11">
        <f t="shared" si="11"/>
        <v>3.831748486</v>
      </c>
      <c r="BJ203" s="11">
        <f t="shared" si="12"/>
        <v>2.024319955</v>
      </c>
      <c r="BK203" s="11">
        <f t="shared" si="13"/>
        <v>1.952022814</v>
      </c>
      <c r="BL203" s="11">
        <f t="shared" si="14"/>
        <v>0.9398628363</v>
      </c>
      <c r="BM203" s="7">
        <v>44.0</v>
      </c>
      <c r="BN203" s="7">
        <v>22.0</v>
      </c>
      <c r="BO203" s="7">
        <v>0.0</v>
      </c>
      <c r="BP203" s="7">
        <v>0.0</v>
      </c>
      <c r="BQ203" s="7">
        <v>0.0</v>
      </c>
      <c r="BR203" s="7">
        <v>0.0</v>
      </c>
      <c r="BS203" s="9">
        <f t="shared" si="15"/>
        <v>217</v>
      </c>
      <c r="BT203" s="14">
        <v>0.459</v>
      </c>
      <c r="BW203" s="15" t="str">
        <f t="shared" si="16"/>
        <v> </v>
      </c>
      <c r="BY203" s="7">
        <v>0.0</v>
      </c>
      <c r="BZ203" s="7">
        <v>1.0</v>
      </c>
      <c r="CA203" s="7">
        <v>3.0</v>
      </c>
      <c r="CB203" s="7">
        <v>0.0</v>
      </c>
      <c r="CC203" s="7">
        <v>1.0</v>
      </c>
      <c r="CD203" s="7">
        <v>0.0</v>
      </c>
      <c r="CE203" s="7">
        <v>3.0</v>
      </c>
      <c r="CF203" s="7">
        <v>2.0</v>
      </c>
      <c r="CG203" s="7">
        <v>1.0</v>
      </c>
      <c r="CH203" s="7">
        <v>0.0</v>
      </c>
      <c r="CI203" s="7">
        <v>1.0</v>
      </c>
      <c r="CJ203" s="7">
        <v>0.0</v>
      </c>
      <c r="CK203" s="7">
        <v>0.0</v>
      </c>
      <c r="CL203" s="15">
        <f t="shared" si="17"/>
        <v>0</v>
      </c>
      <c r="CM203" s="7">
        <v>2.8</v>
      </c>
      <c r="CN203" s="7">
        <v>5.0</v>
      </c>
      <c r="CO203" s="7">
        <v>7.8</v>
      </c>
      <c r="CP203" s="16">
        <f t="shared" si="18"/>
        <v>0.09512195122</v>
      </c>
      <c r="CQ203" s="16">
        <f t="shared" si="19"/>
        <v>0.2819588509</v>
      </c>
      <c r="CR203" s="17">
        <v>6.0</v>
      </c>
      <c r="CS203" s="14">
        <v>32.2</v>
      </c>
      <c r="CT203" s="14">
        <v>35.8</v>
      </c>
      <c r="CU203" s="14">
        <v>12.3</v>
      </c>
      <c r="CV203" s="14">
        <v>6.3</v>
      </c>
      <c r="CW203" s="14">
        <v>6.5</v>
      </c>
      <c r="CX203" s="14">
        <v>0.0</v>
      </c>
      <c r="CY203" s="14">
        <v>12.8</v>
      </c>
      <c r="CZ203" s="18">
        <f t="shared" si="20"/>
        <v>0.156097561</v>
      </c>
      <c r="DA203" s="18">
        <f t="shared" si="21"/>
        <v>0.462701704</v>
      </c>
      <c r="DB203" s="14">
        <v>41.5088</v>
      </c>
      <c r="DC203" s="7">
        <v>0.0</v>
      </c>
      <c r="DD203" s="7">
        <v>1.0</v>
      </c>
      <c r="DE203" s="7">
        <v>13.0</v>
      </c>
      <c r="DF203" s="7">
        <v>42.0</v>
      </c>
      <c r="DG203" s="7">
        <v>7.0</v>
      </c>
      <c r="DH203" s="7">
        <v>0.0</v>
      </c>
      <c r="DI203" s="7">
        <v>46.0</v>
      </c>
      <c r="DJ203" s="7">
        <v>9.0</v>
      </c>
      <c r="DK203" s="7">
        <v>2.0</v>
      </c>
      <c r="DL203" s="7">
        <v>2.0</v>
      </c>
      <c r="DM203" s="7">
        <v>48.0</v>
      </c>
      <c r="DN203" s="9">
        <v>2.0</v>
      </c>
      <c r="DO203" s="9">
        <v>0.0</v>
      </c>
      <c r="DP203" s="9">
        <v>1.0</v>
      </c>
      <c r="DQ203" s="8">
        <v>186.0</v>
      </c>
      <c r="DR203" s="8">
        <v>0.0</v>
      </c>
      <c r="DS203" s="8"/>
      <c r="DT203" s="19">
        <v>1.038</v>
      </c>
      <c r="DU203" s="8">
        <v>1.038</v>
      </c>
      <c r="DV203" s="8">
        <v>1.038</v>
      </c>
      <c r="DW203" s="8">
        <v>0.0</v>
      </c>
      <c r="DX203" s="8">
        <v>0.0</v>
      </c>
      <c r="DY203" s="14">
        <f t="shared" si="22"/>
        <v>11.76170213</v>
      </c>
    </row>
    <row r="204" ht="12.75" customHeight="1">
      <c r="A204" s="7">
        <v>23.0</v>
      </c>
      <c r="B204" s="7" t="s">
        <v>1224</v>
      </c>
      <c r="C204" s="7" t="s">
        <v>1225</v>
      </c>
      <c r="E204" s="7" t="s">
        <v>189</v>
      </c>
      <c r="F204" s="7" t="s">
        <v>189</v>
      </c>
      <c r="G204" s="7">
        <v>74.0</v>
      </c>
      <c r="H204" s="7">
        <v>200.0</v>
      </c>
      <c r="I204" s="7" t="s">
        <v>133</v>
      </c>
      <c r="J204" s="7">
        <v>2009.0</v>
      </c>
      <c r="K204" s="7">
        <v>1.0</v>
      </c>
      <c r="L204" s="7">
        <v>6.0</v>
      </c>
      <c r="M204" s="8"/>
      <c r="N204" s="8">
        <f t="shared" si="1"/>
        <v>24</v>
      </c>
      <c r="O204" s="7" t="s">
        <v>479</v>
      </c>
      <c r="P204" s="7" t="s">
        <v>1226</v>
      </c>
      <c r="Q204" s="8" t="s">
        <v>839</v>
      </c>
      <c r="R204" s="7" t="s">
        <v>839</v>
      </c>
      <c r="S204" s="9" t="s">
        <v>174</v>
      </c>
      <c r="T204" s="9">
        <v>74.0</v>
      </c>
      <c r="U204" s="9" t="s">
        <v>138</v>
      </c>
      <c r="V204" s="9" t="s">
        <v>138</v>
      </c>
      <c r="W204" s="7">
        <v>75.0</v>
      </c>
      <c r="X204" s="7">
        <v>21.0</v>
      </c>
      <c r="Y204" s="7">
        <v>34.0</v>
      </c>
      <c r="Z204" s="7">
        <v>16.0</v>
      </c>
      <c r="AA204" s="7">
        <v>55.0</v>
      </c>
      <c r="AB204" s="7">
        <v>-6.0</v>
      </c>
      <c r="AC204" s="7">
        <v>228.0</v>
      </c>
      <c r="AD204" s="7">
        <v>103.0</v>
      </c>
      <c r="AE204" s="7">
        <v>178.0</v>
      </c>
      <c r="AF204" s="10">
        <f t="shared" si="2"/>
        <v>0.09210526316</v>
      </c>
      <c r="AG204" s="10">
        <f t="shared" si="3"/>
        <v>0.04125736739</v>
      </c>
      <c r="AH204" s="7">
        <v>111463.0</v>
      </c>
      <c r="AI204" s="11">
        <f t="shared" si="4"/>
        <v>24.76955556</v>
      </c>
      <c r="AJ204" s="7">
        <v>2127.0</v>
      </c>
      <c r="AK204" s="11">
        <f t="shared" si="5"/>
        <v>28.36</v>
      </c>
      <c r="AL204" s="11">
        <f t="shared" si="6"/>
        <v>52.4038552</v>
      </c>
      <c r="AM204" s="12">
        <v>102.0</v>
      </c>
      <c r="AN204" s="11">
        <f t="shared" si="7"/>
        <v>3.294366741</v>
      </c>
      <c r="AO204" s="10" t="s">
        <v>1227</v>
      </c>
      <c r="AP204" s="10" t="s">
        <v>714</v>
      </c>
      <c r="AQ204" s="10" t="s">
        <v>1228</v>
      </c>
      <c r="AR204" s="7">
        <v>0.0</v>
      </c>
      <c r="AS204" s="7">
        <v>0.0</v>
      </c>
      <c r="AT204" s="13">
        <f t="shared" si="8"/>
        <v>0</v>
      </c>
      <c r="AU204" s="8"/>
      <c r="AV204" s="8"/>
      <c r="AW204" s="8"/>
      <c r="AX204" s="8">
        <v>0.0</v>
      </c>
      <c r="AY204" s="8"/>
      <c r="AZ204" s="8">
        <v>0.0</v>
      </c>
      <c r="BA204" s="7">
        <v>143.0</v>
      </c>
      <c r="BB204" s="7">
        <v>154.0</v>
      </c>
      <c r="BC204" s="7">
        <v>67.0</v>
      </c>
      <c r="BD204" s="7">
        <v>103.0</v>
      </c>
      <c r="BE204" s="7">
        <v>39.0</v>
      </c>
      <c r="BF204" s="7">
        <v>40.0</v>
      </c>
      <c r="BG204" s="14">
        <f t="shared" si="9"/>
        <v>4.618572979</v>
      </c>
      <c r="BH204" s="11">
        <f t="shared" si="10"/>
        <v>4.973847824</v>
      </c>
      <c r="BI204" s="11">
        <f t="shared" si="11"/>
        <v>2.163946781</v>
      </c>
      <c r="BJ204" s="11">
        <f t="shared" si="12"/>
        <v>3.326664454</v>
      </c>
      <c r="BK204" s="11">
        <f t="shared" si="13"/>
        <v>1.259610813</v>
      </c>
      <c r="BL204" s="11">
        <f t="shared" si="14"/>
        <v>1.291908526</v>
      </c>
      <c r="BM204" s="7">
        <v>96.0</v>
      </c>
      <c r="BN204" s="7">
        <v>32.0</v>
      </c>
      <c r="BO204" s="7">
        <v>0.0</v>
      </c>
      <c r="BP204" s="7">
        <v>2.0</v>
      </c>
      <c r="BQ204" s="7">
        <v>1.0</v>
      </c>
      <c r="BR204" s="7">
        <v>0.0</v>
      </c>
      <c r="BS204" s="9">
        <f t="shared" si="15"/>
        <v>317</v>
      </c>
      <c r="BT204" s="14">
        <v>18.2779</v>
      </c>
      <c r="BW204" s="15" t="str">
        <f t="shared" si="16"/>
        <v> </v>
      </c>
      <c r="BY204" s="7">
        <v>5.0</v>
      </c>
      <c r="BZ204" s="7">
        <v>2.0</v>
      </c>
      <c r="CA204" s="7">
        <v>8.0</v>
      </c>
      <c r="CB204" s="7">
        <v>0.0</v>
      </c>
      <c r="CC204" s="7">
        <v>0.0</v>
      </c>
      <c r="CD204" s="7">
        <v>0.0</v>
      </c>
      <c r="CE204" s="7">
        <v>7.0</v>
      </c>
      <c r="CF204" s="7">
        <v>2.0</v>
      </c>
      <c r="CG204" s="7">
        <v>0.0</v>
      </c>
      <c r="CH204" s="7">
        <v>0.0</v>
      </c>
      <c r="CI204" s="7">
        <v>12.0</v>
      </c>
      <c r="CJ204" s="7">
        <v>0.0</v>
      </c>
      <c r="CK204" s="7">
        <v>0.0</v>
      </c>
      <c r="CL204" s="15">
        <f t="shared" si="17"/>
        <v>0</v>
      </c>
      <c r="CM204" s="7">
        <v>6.3</v>
      </c>
      <c r="CN204" s="7">
        <v>3.2</v>
      </c>
      <c r="CO204" s="7">
        <v>9.5</v>
      </c>
      <c r="CP204" s="16">
        <f t="shared" si="18"/>
        <v>0.1266666667</v>
      </c>
      <c r="CQ204" s="16">
        <f t="shared" si="19"/>
        <v>0.3068282749</v>
      </c>
      <c r="CR204" s="17">
        <v>5.0</v>
      </c>
      <c r="CS204" s="14">
        <v>55.2</v>
      </c>
      <c r="CT204" s="14">
        <v>39.9</v>
      </c>
      <c r="CU204" s="14">
        <v>9.0</v>
      </c>
      <c r="CV204" s="14">
        <v>10.4</v>
      </c>
      <c r="CW204" s="14">
        <v>2.6</v>
      </c>
      <c r="CX204" s="14">
        <v>0.0</v>
      </c>
      <c r="CY204" s="14">
        <v>12.9</v>
      </c>
      <c r="CZ204" s="18">
        <f t="shared" si="20"/>
        <v>0.172</v>
      </c>
      <c r="DA204" s="18">
        <f t="shared" si="21"/>
        <v>0.4166404995</v>
      </c>
      <c r="DB204" s="14">
        <v>47.5395</v>
      </c>
      <c r="DC204" s="7">
        <v>1.0</v>
      </c>
      <c r="DD204" s="7">
        <v>7.0</v>
      </c>
      <c r="DE204" s="7">
        <v>11.0</v>
      </c>
      <c r="DF204" s="7">
        <v>84.0</v>
      </c>
      <c r="DG204" s="7">
        <v>3.0</v>
      </c>
      <c r="DH204" s="7">
        <v>0.0</v>
      </c>
      <c r="DI204" s="7">
        <v>65.0</v>
      </c>
      <c r="DJ204" s="7">
        <v>15.0</v>
      </c>
      <c r="DK204" s="7">
        <v>0.0</v>
      </c>
      <c r="DL204" s="7">
        <v>0.0</v>
      </c>
      <c r="DM204" s="7">
        <v>145.0</v>
      </c>
      <c r="DN204" s="9">
        <v>2.0</v>
      </c>
      <c r="DO204" s="9">
        <v>8.0</v>
      </c>
      <c r="DP204" s="9">
        <v>7.0</v>
      </c>
      <c r="DQ204" s="8">
        <v>186.0</v>
      </c>
      <c r="DR204" s="8">
        <v>7.0</v>
      </c>
      <c r="DS204" s="8" t="s">
        <v>1229</v>
      </c>
      <c r="DT204" s="19">
        <v>6.0</v>
      </c>
      <c r="DU204" s="8">
        <v>5.5</v>
      </c>
      <c r="DV204" s="8">
        <v>5.5</v>
      </c>
      <c r="DW204" s="8">
        <v>470.0</v>
      </c>
      <c r="DX204" s="8">
        <v>0.0</v>
      </c>
      <c r="DY204" s="14">
        <f t="shared" si="22"/>
        <v>2.368085106</v>
      </c>
    </row>
    <row r="205" ht="12.75" customHeight="1">
      <c r="A205" s="7">
        <v>26.0</v>
      </c>
      <c r="B205" s="7" t="s">
        <v>1230</v>
      </c>
      <c r="C205" s="7" t="s">
        <v>1231</v>
      </c>
      <c r="E205" s="7" t="s">
        <v>1232</v>
      </c>
      <c r="F205" s="7" t="s">
        <v>1232</v>
      </c>
      <c r="G205" s="7">
        <v>73.0</v>
      </c>
      <c r="H205" s="7">
        <v>190.0</v>
      </c>
      <c r="I205" s="7" t="s">
        <v>133</v>
      </c>
      <c r="J205" s="7">
        <v>1994.0</v>
      </c>
      <c r="K205" s="7">
        <v>2.0</v>
      </c>
      <c r="L205" s="7">
        <v>51.0</v>
      </c>
      <c r="M205" s="8"/>
      <c r="N205" s="8">
        <f t="shared" si="1"/>
        <v>39</v>
      </c>
      <c r="O205" s="7" t="s">
        <v>432</v>
      </c>
      <c r="P205" s="7" t="s">
        <v>1233</v>
      </c>
      <c r="Q205" s="8" t="s">
        <v>490</v>
      </c>
      <c r="R205" s="7" t="s">
        <v>490</v>
      </c>
      <c r="S205" s="9" t="s">
        <v>260</v>
      </c>
      <c r="T205" s="9">
        <v>16.0</v>
      </c>
      <c r="U205" s="9" t="s">
        <v>138</v>
      </c>
      <c r="V205" s="9" t="s">
        <v>138</v>
      </c>
      <c r="W205" s="7">
        <v>16.0</v>
      </c>
      <c r="X205" s="7">
        <v>2.0</v>
      </c>
      <c r="Y205" s="7">
        <v>6.0</v>
      </c>
      <c r="Z205" s="7">
        <v>3.0</v>
      </c>
      <c r="AA205" s="7">
        <v>8.0</v>
      </c>
      <c r="AB205" s="7">
        <v>5.0</v>
      </c>
      <c r="AC205" s="7">
        <v>21.0</v>
      </c>
      <c r="AD205" s="7">
        <v>5.0</v>
      </c>
      <c r="AE205" s="7">
        <v>9.0</v>
      </c>
      <c r="AF205" s="10">
        <f t="shared" si="2"/>
        <v>0.09523809524</v>
      </c>
      <c r="AG205" s="10">
        <f t="shared" si="3"/>
        <v>0.05714285714</v>
      </c>
      <c r="AH205" s="7">
        <v>14819.0</v>
      </c>
      <c r="AI205" s="11">
        <f t="shared" si="4"/>
        <v>15.43645833</v>
      </c>
      <c r="AJ205" s="7">
        <v>340.0</v>
      </c>
      <c r="AK205" s="11">
        <f t="shared" si="5"/>
        <v>21.25</v>
      </c>
      <c r="AL205" s="11">
        <f t="shared" si="6"/>
        <v>43.58529412</v>
      </c>
      <c r="AM205" s="12">
        <v>20.0</v>
      </c>
      <c r="AN205" s="11">
        <f t="shared" si="7"/>
        <v>4.858627438</v>
      </c>
      <c r="AO205" s="10" t="s">
        <v>184</v>
      </c>
      <c r="AP205" s="10" t="s">
        <v>185</v>
      </c>
      <c r="AQ205" s="10" t="s">
        <v>186</v>
      </c>
      <c r="AR205" s="7">
        <v>9.0</v>
      </c>
      <c r="AS205" s="7">
        <v>19.0</v>
      </c>
      <c r="AT205" s="13">
        <f t="shared" si="8"/>
        <v>0.3214285714</v>
      </c>
      <c r="AU205" s="8"/>
      <c r="AV205" s="8"/>
      <c r="AW205" s="8">
        <v>19.0</v>
      </c>
      <c r="AX205" s="8">
        <v>6.0</v>
      </c>
      <c r="AY205" s="8">
        <v>9.0</v>
      </c>
      <c r="AZ205" s="8">
        <v>3.0</v>
      </c>
      <c r="BA205" s="7">
        <v>18.0</v>
      </c>
      <c r="BB205" s="7">
        <v>10.0</v>
      </c>
      <c r="BC205" s="7">
        <v>1.0</v>
      </c>
      <c r="BD205" s="7">
        <v>5.0</v>
      </c>
      <c r="BE205" s="7">
        <v>9.0</v>
      </c>
      <c r="BF205" s="7">
        <v>5.0</v>
      </c>
      <c r="BG205" s="14">
        <f t="shared" si="9"/>
        <v>4.372764694</v>
      </c>
      <c r="BH205" s="11">
        <f t="shared" si="10"/>
        <v>2.429313719</v>
      </c>
      <c r="BI205" s="11">
        <f t="shared" si="11"/>
        <v>0.2429313719</v>
      </c>
      <c r="BJ205" s="11">
        <f t="shared" si="12"/>
        <v>1.214656859</v>
      </c>
      <c r="BK205" s="11">
        <f t="shared" si="13"/>
        <v>2.186382347</v>
      </c>
      <c r="BL205" s="11">
        <f t="shared" si="14"/>
        <v>1.214656859</v>
      </c>
      <c r="BM205" s="7">
        <v>10.0</v>
      </c>
      <c r="BN205" s="7">
        <v>5.0</v>
      </c>
      <c r="BO205" s="7">
        <v>0.0</v>
      </c>
      <c r="BP205" s="7">
        <v>0.0</v>
      </c>
      <c r="BQ205" s="7">
        <v>0.0</v>
      </c>
      <c r="BR205" s="7">
        <v>0.0</v>
      </c>
      <c r="BS205" s="9">
        <f t="shared" si="15"/>
        <v>21</v>
      </c>
      <c r="BT205" s="14">
        <v>-1.1213</v>
      </c>
      <c r="BU205" s="7">
        <v>2.0</v>
      </c>
      <c r="BV205" s="7">
        <v>0.0</v>
      </c>
      <c r="BW205" s="15">
        <f t="shared" si="16"/>
        <v>0</v>
      </c>
      <c r="BX205" s="7">
        <v>0.0</v>
      </c>
      <c r="BY205" s="7">
        <v>0.0</v>
      </c>
      <c r="BZ205" s="7">
        <v>0.0</v>
      </c>
      <c r="CA205" s="7">
        <v>0.0</v>
      </c>
      <c r="CB205" s="7">
        <v>0.0</v>
      </c>
      <c r="CC205" s="7">
        <v>0.0</v>
      </c>
      <c r="CD205" s="7">
        <v>0.0</v>
      </c>
      <c r="CE205" s="7">
        <v>0.0</v>
      </c>
      <c r="CF205" s="7">
        <v>1.0</v>
      </c>
      <c r="CG205" s="7">
        <v>1.0</v>
      </c>
      <c r="CH205" s="7">
        <v>0.0</v>
      </c>
      <c r="CI205" s="7">
        <v>0.0</v>
      </c>
      <c r="CJ205" s="7">
        <v>0.0</v>
      </c>
      <c r="CK205" s="7">
        <v>0.0</v>
      </c>
      <c r="CL205" s="15">
        <f t="shared" si="17"/>
        <v>0</v>
      </c>
      <c r="CM205" s="7">
        <v>0.5</v>
      </c>
      <c r="CN205" s="7">
        <v>0.6000000000000001</v>
      </c>
      <c r="CO205" s="7">
        <v>1.0</v>
      </c>
      <c r="CP205" s="16">
        <f t="shared" si="18"/>
        <v>0.0625</v>
      </c>
      <c r="CQ205" s="16">
        <f t="shared" si="19"/>
        <v>0.2429313719</v>
      </c>
      <c r="CR205" s="17">
        <v>2.0</v>
      </c>
      <c r="CS205" s="14">
        <v>5.8</v>
      </c>
      <c r="CT205" s="14">
        <v>4.6</v>
      </c>
      <c r="CU205" s="14">
        <v>6.6</v>
      </c>
      <c r="CV205" s="14">
        <v>0.6000000000000001</v>
      </c>
      <c r="CW205" s="14">
        <v>1.0</v>
      </c>
      <c r="CX205" s="14">
        <v>-0.4</v>
      </c>
      <c r="CY205" s="14">
        <v>1.2</v>
      </c>
      <c r="CZ205" s="18">
        <f t="shared" si="20"/>
        <v>0.075</v>
      </c>
      <c r="DA205" s="18">
        <f t="shared" si="21"/>
        <v>0.2915176463</v>
      </c>
      <c r="DB205" s="14">
        <v>32.0</v>
      </c>
      <c r="DC205" s="7">
        <v>0.0</v>
      </c>
      <c r="DD205" s="7">
        <v>0.0</v>
      </c>
      <c r="DE205" s="7">
        <v>0.0</v>
      </c>
      <c r="DF205" s="7">
        <v>5.0</v>
      </c>
      <c r="DG205" s="7">
        <v>1.0</v>
      </c>
      <c r="DH205" s="7">
        <v>1.0</v>
      </c>
      <c r="DI205" s="7">
        <v>1.0</v>
      </c>
      <c r="DJ205" s="7">
        <v>9.0</v>
      </c>
      <c r="DK205" s="7">
        <v>2.0</v>
      </c>
      <c r="DL205" s="7">
        <v>0.0</v>
      </c>
      <c r="DM205" s="7">
        <v>7.0</v>
      </c>
      <c r="DN205" s="9">
        <v>1.0</v>
      </c>
      <c r="DO205" s="9">
        <v>0.0</v>
      </c>
      <c r="DP205" s="9">
        <v>0.0</v>
      </c>
      <c r="DQ205" s="8">
        <v>186.0</v>
      </c>
      <c r="DR205" s="8">
        <v>66.0</v>
      </c>
      <c r="DS205" s="8" t="s">
        <v>741</v>
      </c>
      <c r="DT205" s="19">
        <v>5.5</v>
      </c>
      <c r="DU205" s="8">
        <v>5.5</v>
      </c>
      <c r="DV205" s="8">
        <v>5.5</v>
      </c>
      <c r="DW205" s="8">
        <v>4427.0</v>
      </c>
      <c r="DX205" s="8">
        <v>0.0</v>
      </c>
      <c r="DY205" s="14">
        <f t="shared" si="22"/>
        <v>-9.331914894</v>
      </c>
    </row>
    <row r="206" ht="12.75" customHeight="1">
      <c r="A206" s="7">
        <v>81.0</v>
      </c>
      <c r="B206" s="7" t="s">
        <v>1234</v>
      </c>
      <c r="C206" s="7" t="s">
        <v>1235</v>
      </c>
      <c r="E206" s="7" t="s">
        <v>478</v>
      </c>
      <c r="F206" s="7" t="s">
        <v>478</v>
      </c>
      <c r="G206" s="7">
        <v>74.0</v>
      </c>
      <c r="H206" s="7">
        <v>207.0</v>
      </c>
      <c r="I206" s="7" t="s">
        <v>133</v>
      </c>
      <c r="J206" s="7">
        <v>2007.0</v>
      </c>
      <c r="K206" s="7">
        <v>1.0</v>
      </c>
      <c r="L206" s="7">
        <v>13.0</v>
      </c>
      <c r="M206" s="8"/>
      <c r="N206" s="8">
        <f t="shared" si="1"/>
        <v>26</v>
      </c>
      <c r="O206" s="7" t="s">
        <v>1236</v>
      </c>
      <c r="P206" s="7" t="s">
        <v>1237</v>
      </c>
      <c r="Q206" s="8" t="s">
        <v>206</v>
      </c>
      <c r="R206" s="7" t="s">
        <v>206</v>
      </c>
      <c r="S206" s="9" t="s">
        <v>260</v>
      </c>
      <c r="T206" s="9">
        <v>79.0</v>
      </c>
      <c r="U206" s="9" t="s">
        <v>138</v>
      </c>
      <c r="V206" s="9" t="s">
        <v>138</v>
      </c>
      <c r="W206" s="7">
        <v>79.0</v>
      </c>
      <c r="X206" s="7">
        <v>13.0</v>
      </c>
      <c r="Y206" s="7">
        <v>13.0</v>
      </c>
      <c r="Z206" s="7">
        <v>7.0</v>
      </c>
      <c r="AA206" s="7">
        <v>26.0</v>
      </c>
      <c r="AB206" s="7">
        <v>-13.0</v>
      </c>
      <c r="AC206" s="7">
        <v>149.0</v>
      </c>
      <c r="AD206" s="7">
        <v>60.0</v>
      </c>
      <c r="AE206" s="7">
        <v>66.0</v>
      </c>
      <c r="AF206" s="10">
        <f t="shared" si="2"/>
        <v>0.08724832215</v>
      </c>
      <c r="AG206" s="10">
        <f t="shared" si="3"/>
        <v>0.04727272727</v>
      </c>
      <c r="AH206" s="7">
        <v>72319.0</v>
      </c>
      <c r="AI206" s="11">
        <f t="shared" si="4"/>
        <v>15.257173</v>
      </c>
      <c r="AJ206" s="7">
        <v>1756.0</v>
      </c>
      <c r="AK206" s="11">
        <f t="shared" si="5"/>
        <v>22.2278481</v>
      </c>
      <c r="AL206" s="11">
        <f t="shared" si="6"/>
        <v>41.18394077</v>
      </c>
      <c r="AM206" s="12">
        <v>79.0</v>
      </c>
      <c r="AN206" s="11">
        <f t="shared" si="7"/>
        <v>3.932576501</v>
      </c>
      <c r="AO206" s="10" t="s">
        <v>1238</v>
      </c>
      <c r="AP206" s="10" t="s">
        <v>1238</v>
      </c>
      <c r="AQ206" s="10" t="s">
        <v>1239</v>
      </c>
      <c r="AR206" s="7">
        <v>207.0</v>
      </c>
      <c r="AS206" s="7">
        <v>202.0</v>
      </c>
      <c r="AT206" s="13">
        <f t="shared" si="8"/>
        <v>0.5061124694</v>
      </c>
      <c r="AU206" s="9">
        <v>2.0</v>
      </c>
      <c r="AV206" s="9">
        <v>1.0</v>
      </c>
      <c r="AW206" s="9">
        <v>238.0</v>
      </c>
      <c r="AX206" s="9">
        <v>116.0</v>
      </c>
      <c r="AY206" s="9">
        <v>171.0</v>
      </c>
      <c r="AZ206" s="9">
        <v>91.0</v>
      </c>
      <c r="BA206" s="7">
        <v>147.0</v>
      </c>
      <c r="BB206" s="7">
        <v>111.0</v>
      </c>
      <c r="BC206" s="7">
        <v>36.0</v>
      </c>
      <c r="BD206" s="7">
        <v>60.0</v>
      </c>
      <c r="BE206" s="7">
        <v>25.0</v>
      </c>
      <c r="BF206" s="7">
        <v>46.0</v>
      </c>
      <c r="BG206" s="14">
        <f t="shared" si="9"/>
        <v>7.317579059</v>
      </c>
      <c r="BH206" s="11">
        <f t="shared" si="10"/>
        <v>5.525518882</v>
      </c>
      <c r="BI206" s="11">
        <f t="shared" si="11"/>
        <v>1.792060178</v>
      </c>
      <c r="BJ206" s="11">
        <f t="shared" si="12"/>
        <v>2.986766963</v>
      </c>
      <c r="BK206" s="11">
        <f t="shared" si="13"/>
        <v>1.244486235</v>
      </c>
      <c r="BL206" s="11">
        <f t="shared" si="14"/>
        <v>2.289854672</v>
      </c>
      <c r="BM206" s="7">
        <v>28.0</v>
      </c>
      <c r="BN206" s="7">
        <v>14.0</v>
      </c>
      <c r="BO206" s="7">
        <v>0.0</v>
      </c>
      <c r="BP206" s="7">
        <v>0.0</v>
      </c>
      <c r="BQ206" s="7">
        <v>0.0</v>
      </c>
      <c r="BR206" s="7">
        <v>0.0</v>
      </c>
      <c r="BS206" s="9">
        <f t="shared" si="15"/>
        <v>175</v>
      </c>
      <c r="BT206" s="14">
        <v>1.7921</v>
      </c>
      <c r="BU206" s="7">
        <v>4.0</v>
      </c>
      <c r="BV206" s="7">
        <v>1.0</v>
      </c>
      <c r="BW206" s="15">
        <f t="shared" si="16"/>
        <v>0.25</v>
      </c>
      <c r="BX206" s="7">
        <v>1.0</v>
      </c>
      <c r="BY206" s="7">
        <v>0.0</v>
      </c>
      <c r="BZ206" s="7">
        <v>0.0</v>
      </c>
      <c r="CA206" s="7">
        <v>2.0</v>
      </c>
      <c r="CB206" s="7">
        <v>0.0</v>
      </c>
      <c r="CC206" s="7">
        <v>1.0</v>
      </c>
      <c r="CD206" s="7">
        <v>1.0</v>
      </c>
      <c r="CE206" s="7">
        <v>0.0</v>
      </c>
      <c r="CF206" s="7">
        <v>3.0</v>
      </c>
      <c r="CG206" s="7">
        <v>0.0</v>
      </c>
      <c r="CH206" s="7">
        <v>0.0</v>
      </c>
      <c r="CI206" s="7">
        <v>8.0</v>
      </c>
      <c r="CJ206" s="7">
        <v>0.0</v>
      </c>
      <c r="CK206" s="7">
        <v>0.0</v>
      </c>
      <c r="CL206" s="15">
        <f t="shared" si="17"/>
        <v>0</v>
      </c>
      <c r="CM206" s="7">
        <v>1.0</v>
      </c>
      <c r="CN206" s="7">
        <v>0.8</v>
      </c>
      <c r="CO206" s="7">
        <v>1.8</v>
      </c>
      <c r="CP206" s="16">
        <f t="shared" si="18"/>
        <v>0.02278481013</v>
      </c>
      <c r="CQ206" s="16">
        <f t="shared" si="19"/>
        <v>0.08960300889</v>
      </c>
      <c r="CR206" s="17">
        <v>5.0</v>
      </c>
      <c r="CS206" s="14">
        <v>23.4</v>
      </c>
      <c r="CT206" s="14">
        <v>25.3</v>
      </c>
      <c r="CU206" s="14">
        <v>-10.8</v>
      </c>
      <c r="CV206" s="14">
        <v>0.6000000000000001</v>
      </c>
      <c r="CW206" s="14">
        <v>1.9</v>
      </c>
      <c r="CX206" s="14">
        <v>-0.2</v>
      </c>
      <c r="CY206" s="14">
        <v>2.4</v>
      </c>
      <c r="CZ206" s="18">
        <f t="shared" si="20"/>
        <v>0.03037974684</v>
      </c>
      <c r="DA206" s="18">
        <f t="shared" si="21"/>
        <v>0.1194706785</v>
      </c>
      <c r="DB206" s="14">
        <v>30.8926</v>
      </c>
      <c r="DC206" s="7">
        <v>1.0</v>
      </c>
      <c r="DD206" s="7">
        <v>4.0</v>
      </c>
      <c r="DE206" s="7">
        <v>6.0</v>
      </c>
      <c r="DF206" s="7">
        <v>49.0</v>
      </c>
      <c r="DG206" s="7">
        <v>21.0</v>
      </c>
      <c r="DH206" s="7">
        <v>3.0</v>
      </c>
      <c r="DI206" s="7">
        <v>18.0</v>
      </c>
      <c r="DJ206" s="7">
        <v>17.0</v>
      </c>
      <c r="DK206" s="7">
        <v>10.0</v>
      </c>
      <c r="DL206" s="7">
        <v>2.0</v>
      </c>
      <c r="DM206" s="7">
        <v>78.0</v>
      </c>
      <c r="DN206" s="9">
        <v>2.0</v>
      </c>
      <c r="DO206" s="9">
        <v>0.0</v>
      </c>
      <c r="DP206" s="9">
        <v>1.0</v>
      </c>
      <c r="DQ206" s="8">
        <v>186.0</v>
      </c>
      <c r="DR206" s="8">
        <v>3.0</v>
      </c>
      <c r="DS206" s="8" t="s">
        <v>1240</v>
      </c>
      <c r="DT206" s="19">
        <v>2.5</v>
      </c>
      <c r="DU206" s="8">
        <v>3.5</v>
      </c>
      <c r="DV206" s="8">
        <v>3.5</v>
      </c>
      <c r="DW206" s="8">
        <v>128.0</v>
      </c>
      <c r="DX206" s="8">
        <v>0.0</v>
      </c>
      <c r="DY206" s="14">
        <f t="shared" si="22"/>
        <v>-3.876595745</v>
      </c>
    </row>
    <row r="207" ht="12.75" customHeight="1">
      <c r="A207" s="7">
        <v>7.0</v>
      </c>
      <c r="B207" s="7" t="s">
        <v>1241</v>
      </c>
      <c r="C207" s="7" t="s">
        <v>657</v>
      </c>
      <c r="D207" s="7" t="s">
        <v>170</v>
      </c>
      <c r="E207" s="7" t="s">
        <v>163</v>
      </c>
      <c r="F207" s="7" t="s">
        <v>163</v>
      </c>
      <c r="G207" s="7">
        <v>73.0</v>
      </c>
      <c r="H207" s="7">
        <v>190.0</v>
      </c>
      <c r="I207" s="7" t="s">
        <v>145</v>
      </c>
      <c r="J207" s="7">
        <v>2009.0</v>
      </c>
      <c r="K207" s="7">
        <v>2.0</v>
      </c>
      <c r="L207" s="7">
        <v>49.0</v>
      </c>
      <c r="M207" s="8"/>
      <c r="N207" s="8">
        <f t="shared" si="1"/>
        <v>25</v>
      </c>
      <c r="O207" s="7" t="s">
        <v>1242</v>
      </c>
      <c r="P207" s="7" t="s">
        <v>1243</v>
      </c>
      <c r="Q207" s="8" t="s">
        <v>254</v>
      </c>
      <c r="R207" s="7" t="s">
        <v>1244</v>
      </c>
      <c r="S207" s="9" t="s">
        <v>174</v>
      </c>
      <c r="T207" s="9">
        <v>19.0</v>
      </c>
      <c r="U207" s="9">
        <v>2.0</v>
      </c>
      <c r="V207" s="9" t="s">
        <v>138</v>
      </c>
      <c r="W207" s="7">
        <v>21.0</v>
      </c>
      <c r="X207" s="7">
        <v>2.0</v>
      </c>
      <c r="Y207" s="7">
        <v>4.0</v>
      </c>
      <c r="Z207" s="7">
        <v>3.0</v>
      </c>
      <c r="AA207" s="7">
        <v>6.0</v>
      </c>
      <c r="AB207" s="7">
        <v>-3.0</v>
      </c>
      <c r="AC207" s="7">
        <v>37.0</v>
      </c>
      <c r="AD207" s="7">
        <v>10.0</v>
      </c>
      <c r="AE207" s="7">
        <v>24.0</v>
      </c>
      <c r="AF207" s="10">
        <f t="shared" si="2"/>
        <v>0.05405405405</v>
      </c>
      <c r="AG207" s="10">
        <f t="shared" si="3"/>
        <v>0.02816901408</v>
      </c>
      <c r="AH207" s="7">
        <v>17850.0</v>
      </c>
      <c r="AI207" s="11">
        <f t="shared" si="4"/>
        <v>14.16666667</v>
      </c>
      <c r="AJ207" s="7">
        <v>423.0</v>
      </c>
      <c r="AK207" s="11">
        <f t="shared" si="5"/>
        <v>20.14285714</v>
      </c>
      <c r="AL207" s="11">
        <f t="shared" si="6"/>
        <v>42.19858156</v>
      </c>
      <c r="AM207" s="12">
        <v>39.0</v>
      </c>
      <c r="AN207" s="11">
        <f t="shared" si="7"/>
        <v>7.865546218</v>
      </c>
      <c r="AO207" s="10" t="s">
        <v>184</v>
      </c>
      <c r="AP207" s="10" t="s">
        <v>192</v>
      </c>
      <c r="AQ207" s="10" t="s">
        <v>185</v>
      </c>
      <c r="AR207" s="7">
        <v>0.0</v>
      </c>
      <c r="AS207" s="7">
        <v>0.0</v>
      </c>
      <c r="AT207" s="13">
        <f t="shared" si="8"/>
        <v>0</v>
      </c>
      <c r="AU207" s="8"/>
      <c r="AV207" s="8"/>
      <c r="AW207" s="8"/>
      <c r="AX207" s="8">
        <v>0.0</v>
      </c>
      <c r="AY207" s="8"/>
      <c r="AZ207" s="8">
        <v>0.0</v>
      </c>
      <c r="BA207" s="7">
        <v>29.0</v>
      </c>
      <c r="BB207" s="7">
        <v>12.0</v>
      </c>
      <c r="BC207" s="7">
        <v>18.0</v>
      </c>
      <c r="BD207" s="7">
        <v>10.0</v>
      </c>
      <c r="BE207" s="7">
        <v>5.0</v>
      </c>
      <c r="BF207" s="7">
        <v>4.0</v>
      </c>
      <c r="BG207" s="14">
        <f t="shared" si="9"/>
        <v>5.848739496</v>
      </c>
      <c r="BH207" s="11">
        <f t="shared" si="10"/>
        <v>2.420168067</v>
      </c>
      <c r="BI207" s="11">
        <f t="shared" si="11"/>
        <v>3.630252101</v>
      </c>
      <c r="BJ207" s="11">
        <f t="shared" si="12"/>
        <v>2.016806723</v>
      </c>
      <c r="BK207" s="11">
        <f t="shared" si="13"/>
        <v>1.008403361</v>
      </c>
      <c r="BL207" s="11">
        <f t="shared" si="14"/>
        <v>0.8067226891</v>
      </c>
      <c r="BM207" s="7">
        <v>4.0</v>
      </c>
      <c r="BN207" s="7">
        <v>2.0</v>
      </c>
      <c r="BO207" s="7">
        <v>0.0</v>
      </c>
      <c r="BP207" s="7">
        <v>0.0</v>
      </c>
      <c r="BQ207" s="7">
        <v>0.0</v>
      </c>
      <c r="BR207" s="7">
        <v>0.0</v>
      </c>
      <c r="BS207" s="9">
        <f t="shared" si="15"/>
        <v>34</v>
      </c>
      <c r="BT207" s="14">
        <v>1.3463</v>
      </c>
      <c r="BW207" s="15" t="str">
        <f t="shared" si="16"/>
        <v> </v>
      </c>
      <c r="BY207" s="7">
        <v>0.0</v>
      </c>
      <c r="BZ207" s="7">
        <v>0.0</v>
      </c>
      <c r="CA207" s="7">
        <v>0.0</v>
      </c>
      <c r="CB207" s="7">
        <v>0.0</v>
      </c>
      <c r="CC207" s="7">
        <v>1.0</v>
      </c>
      <c r="CD207" s="7">
        <v>0.0</v>
      </c>
      <c r="CE207" s="7">
        <v>0.0</v>
      </c>
      <c r="CF207" s="7">
        <v>0.0</v>
      </c>
      <c r="CG207" s="7">
        <v>0.0</v>
      </c>
      <c r="CH207" s="7">
        <v>0.0</v>
      </c>
      <c r="CI207" s="7">
        <v>1.0</v>
      </c>
      <c r="CJ207" s="7">
        <v>0.0</v>
      </c>
      <c r="CK207" s="7">
        <v>0.0</v>
      </c>
      <c r="CL207" s="15">
        <f t="shared" si="17"/>
        <v>0</v>
      </c>
      <c r="CM207" s="7">
        <v>0.5</v>
      </c>
      <c r="CN207" s="7">
        <v>0.30000000000000004</v>
      </c>
      <c r="CO207" s="7">
        <v>0.9</v>
      </c>
      <c r="CP207" s="16">
        <f t="shared" si="18"/>
        <v>0.04285714286</v>
      </c>
      <c r="CQ207" s="16">
        <f t="shared" si="19"/>
        <v>0.181512605</v>
      </c>
      <c r="CR207" s="17">
        <v>2.0</v>
      </c>
      <c r="CS207" s="14">
        <v>5.9</v>
      </c>
      <c r="CT207" s="14">
        <v>6.1</v>
      </c>
      <c r="CU207" s="14">
        <v>-2.2</v>
      </c>
      <c r="CV207" s="14">
        <v>1.1</v>
      </c>
      <c r="CW207" s="14">
        <v>0.2</v>
      </c>
      <c r="CX207" s="14">
        <v>0.0</v>
      </c>
      <c r="CY207" s="14">
        <v>1.4</v>
      </c>
      <c r="CZ207" s="18">
        <f t="shared" si="20"/>
        <v>0.06666666667</v>
      </c>
      <c r="DA207" s="18">
        <f t="shared" si="21"/>
        <v>0.2823529412</v>
      </c>
      <c r="DB207" s="14">
        <v>47.1081</v>
      </c>
      <c r="DC207" s="7">
        <v>0.0</v>
      </c>
      <c r="DD207" s="7">
        <v>0.0</v>
      </c>
      <c r="DE207" s="7">
        <v>1.0</v>
      </c>
      <c r="DF207" s="7">
        <v>9.0</v>
      </c>
      <c r="DG207" s="7">
        <v>3.0</v>
      </c>
      <c r="DH207" s="7">
        <v>0.0</v>
      </c>
      <c r="DI207" s="7">
        <v>2.0</v>
      </c>
      <c r="DJ207" s="7">
        <v>6.0</v>
      </c>
      <c r="DK207" s="7">
        <v>0.0</v>
      </c>
      <c r="DL207" s="7">
        <v>0.0</v>
      </c>
      <c r="DM207" s="7">
        <v>26.0</v>
      </c>
      <c r="DN207" s="9">
        <v>0.0</v>
      </c>
      <c r="DO207" s="9">
        <v>0.0</v>
      </c>
      <c r="DP207" s="9">
        <v>0.0</v>
      </c>
      <c r="DQ207" s="8">
        <v>106.0</v>
      </c>
      <c r="DR207" s="8">
        <v>3.0</v>
      </c>
      <c r="DS207" s="8" t="s">
        <v>210</v>
      </c>
      <c r="DT207" s="19">
        <v>0.65</v>
      </c>
      <c r="DU207" s="8">
        <v>0.65</v>
      </c>
      <c r="DV207" s="8">
        <v>0.37</v>
      </c>
      <c r="DW207" s="8">
        <v>24.0</v>
      </c>
      <c r="DX207" s="8">
        <v>0.0</v>
      </c>
      <c r="DY207" s="14">
        <f t="shared" si="22"/>
        <v>1.279661405</v>
      </c>
    </row>
    <row r="208" ht="12.75" customHeight="1">
      <c r="A208" s="7">
        <v>85.0</v>
      </c>
      <c r="B208" s="7" t="s">
        <v>153</v>
      </c>
      <c r="C208" s="7" t="s">
        <v>1245</v>
      </c>
      <c r="D208" s="7" t="s">
        <v>1246</v>
      </c>
      <c r="E208" s="7" t="s">
        <v>163</v>
      </c>
      <c r="F208" s="7" t="s">
        <v>163</v>
      </c>
      <c r="G208" s="7">
        <v>73.0</v>
      </c>
      <c r="H208" s="7">
        <v>211.0</v>
      </c>
      <c r="I208" s="7" t="s">
        <v>145</v>
      </c>
      <c r="J208" s="7">
        <v>2010.0</v>
      </c>
      <c r="K208" s="7">
        <v>4.0</v>
      </c>
      <c r="L208" s="7">
        <v>117.0</v>
      </c>
      <c r="M208" s="8" t="s">
        <v>146</v>
      </c>
      <c r="N208" s="8">
        <f t="shared" si="1"/>
        <v>23</v>
      </c>
      <c r="O208" s="7" t="s">
        <v>1247</v>
      </c>
      <c r="P208" s="7" t="s">
        <v>1248</v>
      </c>
      <c r="Q208" s="8" t="s">
        <v>206</v>
      </c>
      <c r="R208" s="7" t="s">
        <v>206</v>
      </c>
      <c r="S208" s="9" t="s">
        <v>174</v>
      </c>
      <c r="T208" s="9">
        <v>3.0</v>
      </c>
      <c r="U208" s="9" t="s">
        <v>138</v>
      </c>
      <c r="V208" s="9" t="s">
        <v>138</v>
      </c>
      <c r="W208" s="7">
        <v>3.0</v>
      </c>
      <c r="X208" s="7">
        <v>0.0</v>
      </c>
      <c r="Y208" s="7">
        <v>0.0</v>
      </c>
      <c r="Z208" s="7">
        <v>0.0</v>
      </c>
      <c r="AA208" s="7">
        <v>0.0</v>
      </c>
      <c r="AB208" s="7">
        <v>0.0</v>
      </c>
      <c r="AC208" s="7">
        <v>3.0</v>
      </c>
      <c r="AD208" s="7">
        <v>1.0</v>
      </c>
      <c r="AE208" s="7">
        <v>3.0</v>
      </c>
      <c r="AF208" s="10">
        <f t="shared" si="2"/>
        <v>0</v>
      </c>
      <c r="AG208" s="10">
        <f t="shared" si="3"/>
        <v>0</v>
      </c>
      <c r="AH208" s="7">
        <v>1612.0</v>
      </c>
      <c r="AI208" s="11">
        <f t="shared" si="4"/>
        <v>8.955555556</v>
      </c>
      <c r="AJ208" s="7">
        <v>40.0</v>
      </c>
      <c r="AK208" s="11">
        <f t="shared" si="5"/>
        <v>13.33333333</v>
      </c>
      <c r="AL208" s="11">
        <f t="shared" si="6"/>
        <v>40.3</v>
      </c>
      <c r="AM208" s="12">
        <v>0.0</v>
      </c>
      <c r="AN208" s="11">
        <f t="shared" si="7"/>
        <v>0</v>
      </c>
      <c r="AO208" s="10" t="s">
        <v>151</v>
      </c>
      <c r="AP208" s="10" t="s">
        <v>151</v>
      </c>
      <c r="AQ208" s="10" t="s">
        <v>151</v>
      </c>
      <c r="AR208" s="7">
        <v>0.0</v>
      </c>
      <c r="AS208" s="7">
        <v>0.0</v>
      </c>
      <c r="AT208" s="13">
        <f t="shared" si="8"/>
        <v>0</v>
      </c>
      <c r="AU208" s="8"/>
      <c r="AV208" s="8"/>
      <c r="AW208" s="8"/>
      <c r="AX208" s="8">
        <v>0.0</v>
      </c>
      <c r="AY208" s="8"/>
      <c r="AZ208" s="8">
        <v>0.0</v>
      </c>
      <c r="BA208" s="7">
        <v>5.0</v>
      </c>
      <c r="BB208" s="7">
        <v>1.0</v>
      </c>
      <c r="BC208" s="7">
        <v>2.0</v>
      </c>
      <c r="BD208" s="7">
        <v>1.0</v>
      </c>
      <c r="BE208" s="7">
        <v>2.0</v>
      </c>
      <c r="BF208" s="7">
        <v>0.0</v>
      </c>
      <c r="BG208" s="14">
        <f t="shared" si="9"/>
        <v>11.1662531</v>
      </c>
      <c r="BH208" s="11">
        <f t="shared" si="10"/>
        <v>2.23325062</v>
      </c>
      <c r="BI208" s="11">
        <f t="shared" si="11"/>
        <v>4.466501241</v>
      </c>
      <c r="BJ208" s="11">
        <f t="shared" si="12"/>
        <v>2.23325062</v>
      </c>
      <c r="BK208" s="11">
        <f t="shared" si="13"/>
        <v>4.466501241</v>
      </c>
      <c r="BL208" s="11">
        <f t="shared" si="14"/>
        <v>0</v>
      </c>
      <c r="BM208" s="7">
        <v>2.0</v>
      </c>
      <c r="BN208" s="7">
        <v>1.0</v>
      </c>
      <c r="BO208" s="7">
        <v>0.0</v>
      </c>
      <c r="BP208" s="7">
        <v>0.0</v>
      </c>
      <c r="BQ208" s="7">
        <v>0.0</v>
      </c>
      <c r="BR208" s="7">
        <v>0.0</v>
      </c>
      <c r="BS208" s="9">
        <f t="shared" si="15"/>
        <v>5</v>
      </c>
      <c r="BT208" s="14">
        <v>-0.8764000000000001</v>
      </c>
      <c r="BW208" s="15" t="str">
        <f t="shared" si="16"/>
        <v> </v>
      </c>
      <c r="BY208" s="7">
        <v>0.0</v>
      </c>
      <c r="BZ208" s="7">
        <v>0.0</v>
      </c>
      <c r="CA208" s="7">
        <v>0.0</v>
      </c>
      <c r="CB208" s="7">
        <v>0.0</v>
      </c>
      <c r="CC208" s="7">
        <v>0.0</v>
      </c>
      <c r="CD208" s="7">
        <v>0.0</v>
      </c>
      <c r="CE208" s="7">
        <v>0.0</v>
      </c>
      <c r="CF208" s="7">
        <v>0.0</v>
      </c>
      <c r="CG208" s="7">
        <v>0.0</v>
      </c>
      <c r="CH208" s="7">
        <v>0.0</v>
      </c>
      <c r="CI208" s="7">
        <v>0.0</v>
      </c>
      <c r="CJ208" s="7">
        <v>0.0</v>
      </c>
      <c r="CK208" s="7">
        <v>0.0</v>
      </c>
      <c r="CL208" s="15">
        <f t="shared" si="17"/>
        <v>0</v>
      </c>
      <c r="CM208" s="7">
        <v>0.0</v>
      </c>
      <c r="CN208" s="7">
        <v>0.1</v>
      </c>
      <c r="CO208" s="7">
        <v>0.0</v>
      </c>
      <c r="CP208" s="16">
        <f t="shared" si="18"/>
        <v>0</v>
      </c>
      <c r="CQ208" s="16">
        <f t="shared" si="19"/>
        <v>0</v>
      </c>
      <c r="CR208" s="17">
        <v>0.0</v>
      </c>
      <c r="CS208" s="14">
        <v>0.5</v>
      </c>
      <c r="CT208" s="14">
        <v>0.6000000000000001</v>
      </c>
      <c r="CU208" s="14">
        <v>0.1</v>
      </c>
      <c r="CV208" s="14">
        <v>-0.1</v>
      </c>
      <c r="CW208" s="14">
        <v>0.1</v>
      </c>
      <c r="CX208" s="14">
        <v>0.0</v>
      </c>
      <c r="CY208" s="14">
        <v>-0.1</v>
      </c>
      <c r="CZ208" s="18">
        <f t="shared" si="20"/>
        <v>-0.03333333333</v>
      </c>
      <c r="DA208" s="18">
        <f t="shared" si="21"/>
        <v>-0.223325062</v>
      </c>
      <c r="DB208" s="14">
        <v>51.0</v>
      </c>
      <c r="DC208" s="7">
        <v>0.0</v>
      </c>
      <c r="DD208" s="7">
        <v>0.0</v>
      </c>
      <c r="DE208" s="7">
        <v>0.0</v>
      </c>
      <c r="DF208" s="7">
        <v>1.0</v>
      </c>
      <c r="DG208" s="7">
        <v>0.0</v>
      </c>
      <c r="DH208" s="7">
        <v>0.0</v>
      </c>
      <c r="DI208" s="7">
        <v>3.0</v>
      </c>
      <c r="DJ208" s="7">
        <v>0.0</v>
      </c>
      <c r="DK208" s="7">
        <v>0.0</v>
      </c>
      <c r="DL208" s="7">
        <v>0.0</v>
      </c>
      <c r="DM208" s="7">
        <v>0.0</v>
      </c>
      <c r="DN208" s="9">
        <v>0.0</v>
      </c>
      <c r="DO208" s="9">
        <v>0.0</v>
      </c>
      <c r="DP208" s="9">
        <v>0.0</v>
      </c>
      <c r="DQ208" s="8">
        <v>9.0</v>
      </c>
      <c r="DR208" s="8">
        <v>0.0</v>
      </c>
      <c r="DS208" s="8"/>
      <c r="DT208" s="19">
        <v>0.632</v>
      </c>
      <c r="DU208" s="8">
        <v>0.632</v>
      </c>
      <c r="DV208" s="8">
        <v>0.031</v>
      </c>
      <c r="DW208" s="8">
        <v>0.0</v>
      </c>
      <c r="DX208" s="8">
        <v>0.0</v>
      </c>
      <c r="DY208" s="14">
        <f t="shared" si="22"/>
        <v>-0.1093342485</v>
      </c>
    </row>
    <row r="209" ht="12.75" customHeight="1">
      <c r="A209" s="7">
        <v>4.0</v>
      </c>
      <c r="B209" s="7" t="s">
        <v>160</v>
      </c>
      <c r="C209" s="7" t="s">
        <v>824</v>
      </c>
      <c r="D209" s="7" t="s">
        <v>162</v>
      </c>
      <c r="E209" s="7" t="s">
        <v>163</v>
      </c>
      <c r="F209" s="7" t="s">
        <v>163</v>
      </c>
      <c r="G209" s="7">
        <v>70.0</v>
      </c>
      <c r="H209" s="7">
        <v>180.0</v>
      </c>
      <c r="I209" s="7" t="s">
        <v>145</v>
      </c>
      <c r="J209" s="7">
        <v>2009.0</v>
      </c>
      <c r="K209" s="7">
        <v>1.0</v>
      </c>
      <c r="L209" s="7">
        <v>11.0</v>
      </c>
      <c r="M209" s="8"/>
      <c r="N209" s="8">
        <f t="shared" si="1"/>
        <v>25</v>
      </c>
      <c r="O209" s="7" t="s">
        <v>732</v>
      </c>
      <c r="P209" s="7" t="s">
        <v>1248</v>
      </c>
      <c r="Q209" s="8" t="s">
        <v>254</v>
      </c>
      <c r="R209" s="7" t="s">
        <v>254</v>
      </c>
      <c r="S209" s="9" t="s">
        <v>174</v>
      </c>
      <c r="T209" s="9">
        <v>78.0</v>
      </c>
      <c r="U209" s="9" t="s">
        <v>138</v>
      </c>
      <c r="V209" s="9" t="s">
        <v>138</v>
      </c>
      <c r="W209" s="7">
        <v>79.0</v>
      </c>
      <c r="X209" s="7">
        <v>10.0</v>
      </c>
      <c r="Y209" s="7">
        <v>22.0</v>
      </c>
      <c r="Z209" s="7">
        <v>13.0</v>
      </c>
      <c r="AA209" s="7">
        <v>32.0</v>
      </c>
      <c r="AB209" s="7">
        <v>13.0</v>
      </c>
      <c r="AC209" s="7">
        <v>152.0</v>
      </c>
      <c r="AD209" s="7">
        <v>48.0</v>
      </c>
      <c r="AE209" s="7">
        <v>97.0</v>
      </c>
      <c r="AF209" s="10">
        <f t="shared" si="2"/>
        <v>0.06578947368</v>
      </c>
      <c r="AG209" s="10">
        <f t="shared" si="3"/>
        <v>0.03367003367</v>
      </c>
      <c r="AH209" s="7">
        <v>99059.0</v>
      </c>
      <c r="AI209" s="11">
        <f t="shared" si="4"/>
        <v>20.89852321</v>
      </c>
      <c r="AJ209" s="7">
        <v>2024.0</v>
      </c>
      <c r="AK209" s="11">
        <f t="shared" si="5"/>
        <v>25.62025316</v>
      </c>
      <c r="AL209" s="11">
        <f t="shared" si="6"/>
        <v>48.94219368</v>
      </c>
      <c r="AM209" s="12">
        <v>131.0</v>
      </c>
      <c r="AN209" s="11">
        <f t="shared" si="7"/>
        <v>4.76079912</v>
      </c>
      <c r="AO209" s="10" t="s">
        <v>550</v>
      </c>
      <c r="AP209" s="10" t="s">
        <v>738</v>
      </c>
      <c r="AQ209" s="10" t="s">
        <v>1249</v>
      </c>
      <c r="AR209" s="7">
        <v>0.0</v>
      </c>
      <c r="AS209" s="7">
        <v>0.0</v>
      </c>
      <c r="AT209" s="13">
        <f t="shared" si="8"/>
        <v>0</v>
      </c>
      <c r="AU209" s="8"/>
      <c r="AV209" s="8"/>
      <c r="AW209" s="8"/>
      <c r="AX209" s="8">
        <v>0.0</v>
      </c>
      <c r="AY209" s="8"/>
      <c r="AZ209" s="8">
        <v>0.0</v>
      </c>
      <c r="BA209" s="7">
        <v>110.0</v>
      </c>
      <c r="BB209" s="7">
        <v>61.0</v>
      </c>
      <c r="BC209" s="7">
        <v>100.0</v>
      </c>
      <c r="BD209" s="7">
        <v>48.0</v>
      </c>
      <c r="BE209" s="7">
        <v>23.0</v>
      </c>
      <c r="BF209" s="7">
        <v>24.0</v>
      </c>
      <c r="BG209" s="14">
        <f t="shared" si="9"/>
        <v>3.997617581</v>
      </c>
      <c r="BH209" s="11">
        <f t="shared" si="10"/>
        <v>2.216860659</v>
      </c>
      <c r="BI209" s="11">
        <f t="shared" si="11"/>
        <v>3.634197801</v>
      </c>
      <c r="BJ209" s="11">
        <f t="shared" si="12"/>
        <v>1.744414945</v>
      </c>
      <c r="BK209" s="11">
        <f t="shared" si="13"/>
        <v>0.8358654943</v>
      </c>
      <c r="BL209" s="11">
        <f t="shared" si="14"/>
        <v>0.8722074723</v>
      </c>
      <c r="BM209" s="7">
        <v>35.0</v>
      </c>
      <c r="BN209" s="7">
        <v>15.0</v>
      </c>
      <c r="BO209" s="7">
        <v>1.0</v>
      </c>
      <c r="BP209" s="7">
        <v>0.0</v>
      </c>
      <c r="BQ209" s="7">
        <v>0.0</v>
      </c>
      <c r="BR209" s="7">
        <v>0.0</v>
      </c>
      <c r="BS209" s="9">
        <f t="shared" si="15"/>
        <v>197</v>
      </c>
      <c r="BT209" s="14">
        <v>13.7264</v>
      </c>
      <c r="BU209" s="7">
        <v>1.0</v>
      </c>
      <c r="BV209" s="7">
        <v>0.0</v>
      </c>
      <c r="BW209" s="15">
        <f t="shared" si="16"/>
        <v>0</v>
      </c>
      <c r="BX209" s="7">
        <v>0.0</v>
      </c>
      <c r="BY209" s="7">
        <v>2.0</v>
      </c>
      <c r="BZ209" s="7">
        <v>0.0</v>
      </c>
      <c r="CA209" s="7">
        <v>2.0</v>
      </c>
      <c r="CB209" s="7">
        <v>0.0</v>
      </c>
      <c r="CC209" s="7">
        <v>1.0</v>
      </c>
      <c r="CD209" s="7">
        <v>0.0</v>
      </c>
      <c r="CE209" s="7">
        <v>7.0</v>
      </c>
      <c r="CF209" s="7">
        <v>0.0</v>
      </c>
      <c r="CG209" s="7">
        <v>0.0</v>
      </c>
      <c r="CH209" s="7">
        <v>0.0</v>
      </c>
      <c r="CI209" s="7">
        <v>2.0</v>
      </c>
      <c r="CJ209" s="7">
        <v>0.0</v>
      </c>
      <c r="CK209" s="7">
        <v>0.0</v>
      </c>
      <c r="CL209" s="15">
        <f t="shared" si="17"/>
        <v>0</v>
      </c>
      <c r="CM209" s="7">
        <v>2.7</v>
      </c>
      <c r="CN209" s="7">
        <v>4.8</v>
      </c>
      <c r="CO209" s="7">
        <v>7.6</v>
      </c>
      <c r="CP209" s="16">
        <f t="shared" si="18"/>
        <v>0.09620253165</v>
      </c>
      <c r="CQ209" s="16">
        <f t="shared" si="19"/>
        <v>0.2761990329</v>
      </c>
      <c r="CR209" s="17">
        <v>6.0</v>
      </c>
      <c r="CS209" s="14">
        <v>32.2</v>
      </c>
      <c r="CT209" s="14">
        <v>34.3</v>
      </c>
      <c r="CU209" s="14">
        <v>11.8</v>
      </c>
      <c r="CV209" s="14">
        <v>5.5</v>
      </c>
      <c r="CW209" s="14">
        <v>6.1</v>
      </c>
      <c r="CX209" s="14">
        <v>-0.2</v>
      </c>
      <c r="CY209" s="14">
        <v>11.4</v>
      </c>
      <c r="CZ209" s="18">
        <f t="shared" si="20"/>
        <v>0.1443037975</v>
      </c>
      <c r="DA209" s="18">
        <f t="shared" si="21"/>
        <v>0.4142985493</v>
      </c>
      <c r="DB209" s="14">
        <v>49.1053</v>
      </c>
      <c r="DC209" s="7">
        <v>1.0</v>
      </c>
      <c r="DD209" s="7">
        <v>4.0</v>
      </c>
      <c r="DE209" s="7">
        <v>3.0</v>
      </c>
      <c r="DF209" s="7">
        <v>40.0</v>
      </c>
      <c r="DG209" s="7">
        <v>2.0</v>
      </c>
      <c r="DH209" s="7">
        <v>0.0</v>
      </c>
      <c r="DI209" s="7">
        <v>82.0</v>
      </c>
      <c r="DJ209" s="7">
        <v>16.0</v>
      </c>
      <c r="DK209" s="7">
        <v>0.0</v>
      </c>
      <c r="DL209" s="7">
        <v>1.0</v>
      </c>
      <c r="DM209" s="7">
        <v>51.0</v>
      </c>
      <c r="DN209" s="9">
        <v>1.0</v>
      </c>
      <c r="DO209" s="9">
        <v>1.0</v>
      </c>
      <c r="DP209" s="9">
        <v>3.0</v>
      </c>
      <c r="DQ209" s="8">
        <v>186.0</v>
      </c>
      <c r="DR209" s="8">
        <v>3.0</v>
      </c>
      <c r="DS209" s="8" t="s">
        <v>461</v>
      </c>
      <c r="DT209" s="19">
        <v>2.0</v>
      </c>
      <c r="DU209" s="8">
        <v>2.5</v>
      </c>
      <c r="DV209" s="8">
        <v>2.5</v>
      </c>
      <c r="DW209" s="8">
        <v>91.0</v>
      </c>
      <c r="DX209" s="8">
        <v>0.0</v>
      </c>
      <c r="DY209" s="14">
        <f t="shared" si="22"/>
        <v>7.25106383</v>
      </c>
    </row>
    <row r="210" ht="12.75" customHeight="1">
      <c r="A210" s="7">
        <v>65.0</v>
      </c>
      <c r="B210" s="7" t="s">
        <v>1250</v>
      </c>
      <c r="C210" s="7" t="s">
        <v>1088</v>
      </c>
      <c r="D210" s="7" t="s">
        <v>170</v>
      </c>
      <c r="E210" s="7" t="s">
        <v>163</v>
      </c>
      <c r="F210" s="7" t="s">
        <v>163</v>
      </c>
      <c r="G210" s="7">
        <v>72.0</v>
      </c>
      <c r="H210" s="7">
        <v>195.0</v>
      </c>
      <c r="I210" s="7" t="s">
        <v>133</v>
      </c>
      <c r="M210" s="8" t="s">
        <v>146</v>
      </c>
      <c r="N210" s="8">
        <f t="shared" si="1"/>
        <v>23</v>
      </c>
      <c r="O210" s="7" t="s">
        <v>1251</v>
      </c>
      <c r="P210" s="7" t="s">
        <v>1252</v>
      </c>
      <c r="Q210" s="8" t="s">
        <v>158</v>
      </c>
      <c r="R210" s="7" t="s">
        <v>158</v>
      </c>
      <c r="S210" s="9" t="s">
        <v>159</v>
      </c>
      <c r="T210" s="9">
        <v>1.0</v>
      </c>
      <c r="U210" s="9" t="s">
        <v>138</v>
      </c>
      <c r="V210" s="9" t="s">
        <v>138</v>
      </c>
      <c r="W210" s="7">
        <v>1.0</v>
      </c>
      <c r="X210" s="7">
        <v>0.0</v>
      </c>
      <c r="Y210" s="7">
        <v>1.0</v>
      </c>
      <c r="Z210" s="7">
        <v>0.0</v>
      </c>
      <c r="AA210" s="7">
        <v>1.0</v>
      </c>
      <c r="AB210" s="7">
        <v>1.0</v>
      </c>
      <c r="AC210" s="7">
        <v>0.0</v>
      </c>
      <c r="AD210" s="7">
        <v>0.0</v>
      </c>
      <c r="AE210" s="7">
        <v>0.0</v>
      </c>
      <c r="AF210" s="10">
        <f t="shared" si="2"/>
        <v>0</v>
      </c>
      <c r="AG210" s="10">
        <f t="shared" si="3"/>
        <v>0</v>
      </c>
      <c r="AH210" s="7">
        <v>894.0</v>
      </c>
      <c r="AI210" s="11">
        <f t="shared" si="4"/>
        <v>14.9</v>
      </c>
      <c r="AJ210" s="7">
        <v>20.0</v>
      </c>
      <c r="AK210" s="11">
        <f t="shared" si="5"/>
        <v>20</v>
      </c>
      <c r="AL210" s="11">
        <f t="shared" si="6"/>
        <v>44.7</v>
      </c>
      <c r="AM210" s="12">
        <v>0.0</v>
      </c>
      <c r="AN210" s="11">
        <f t="shared" si="7"/>
        <v>0</v>
      </c>
      <c r="AO210" s="10" t="s">
        <v>151</v>
      </c>
      <c r="AP210" s="10" t="s">
        <v>152</v>
      </c>
      <c r="AQ210" s="10" t="s">
        <v>152</v>
      </c>
      <c r="AR210" s="7">
        <v>0.0</v>
      </c>
      <c r="AS210" s="7">
        <v>0.0</v>
      </c>
      <c r="AT210" s="13">
        <f t="shared" si="8"/>
        <v>0</v>
      </c>
      <c r="AU210" s="8"/>
      <c r="AV210" s="8"/>
      <c r="AW210" s="8"/>
      <c r="AX210" s="8">
        <v>0.0</v>
      </c>
      <c r="AY210" s="8"/>
      <c r="AZ210" s="8">
        <v>0.0</v>
      </c>
      <c r="BA210" s="7">
        <v>1.0</v>
      </c>
      <c r="BB210" s="7">
        <v>2.0</v>
      </c>
      <c r="BC210" s="7">
        <v>0.0</v>
      </c>
      <c r="BD210" s="7">
        <v>0.0</v>
      </c>
      <c r="BE210" s="7">
        <v>0.0</v>
      </c>
      <c r="BF210" s="7">
        <v>0.0</v>
      </c>
      <c r="BG210" s="14">
        <f t="shared" si="9"/>
        <v>4.026845638</v>
      </c>
      <c r="BH210" s="11">
        <f t="shared" si="10"/>
        <v>8.053691275</v>
      </c>
      <c r="BI210" s="11">
        <f t="shared" si="11"/>
        <v>0</v>
      </c>
      <c r="BJ210" s="11">
        <f t="shared" si="12"/>
        <v>0</v>
      </c>
      <c r="BK210" s="11">
        <f t="shared" si="13"/>
        <v>0</v>
      </c>
      <c r="BL210" s="11">
        <f t="shared" si="14"/>
        <v>0</v>
      </c>
      <c r="BM210" s="7">
        <v>0.0</v>
      </c>
      <c r="BN210" s="7">
        <v>0.0</v>
      </c>
      <c r="BO210" s="7">
        <v>0.0</v>
      </c>
      <c r="BP210" s="7">
        <v>0.0</v>
      </c>
      <c r="BQ210" s="7">
        <v>0.0</v>
      </c>
      <c r="BR210" s="7">
        <v>0.0</v>
      </c>
      <c r="BS210" s="9">
        <f t="shared" si="15"/>
        <v>2</v>
      </c>
      <c r="BT210" s="14">
        <v>-0.047</v>
      </c>
      <c r="BW210" s="15" t="str">
        <f t="shared" si="16"/>
        <v> </v>
      </c>
      <c r="BY210" s="7">
        <v>0.0</v>
      </c>
      <c r="BZ210" s="7">
        <v>0.0</v>
      </c>
      <c r="CA210" s="7">
        <v>0.0</v>
      </c>
      <c r="CB210" s="7">
        <v>0.0</v>
      </c>
      <c r="CC210" s="7">
        <v>0.0</v>
      </c>
      <c r="CD210" s="7">
        <v>0.0</v>
      </c>
      <c r="CE210" s="7">
        <v>0.0</v>
      </c>
      <c r="CF210" s="7">
        <v>0.0</v>
      </c>
      <c r="CG210" s="7">
        <v>0.0</v>
      </c>
      <c r="CH210" s="7">
        <v>0.0</v>
      </c>
      <c r="CI210" s="7">
        <v>0.0</v>
      </c>
      <c r="CJ210" s="7">
        <v>0.0</v>
      </c>
      <c r="CK210" s="7">
        <v>0.0</v>
      </c>
      <c r="CL210" s="15">
        <f t="shared" si="17"/>
        <v>0</v>
      </c>
      <c r="CM210" s="7">
        <v>0.1</v>
      </c>
      <c r="CN210" s="7">
        <v>0.1</v>
      </c>
      <c r="CO210" s="7">
        <v>0.1</v>
      </c>
      <c r="CP210" s="16">
        <f t="shared" si="18"/>
        <v>0.1</v>
      </c>
      <c r="CQ210" s="16">
        <f t="shared" si="19"/>
        <v>0.4026845638</v>
      </c>
      <c r="CR210" s="17">
        <v>4.0</v>
      </c>
      <c r="CS210" s="14">
        <v>0.2</v>
      </c>
      <c r="CT210" s="14">
        <v>0.2</v>
      </c>
      <c r="CU210" s="14">
        <v>1.1</v>
      </c>
      <c r="CV210" s="14">
        <v>0.2</v>
      </c>
      <c r="CW210" s="14">
        <v>0.1</v>
      </c>
      <c r="CX210" s="14">
        <v>0.0</v>
      </c>
      <c r="CY210" s="14">
        <v>0.4</v>
      </c>
      <c r="CZ210" s="18">
        <f t="shared" si="20"/>
        <v>0.4</v>
      </c>
      <c r="DA210" s="18">
        <f t="shared" si="21"/>
        <v>1.610738255</v>
      </c>
      <c r="DB210" s="14">
        <v>0.0</v>
      </c>
      <c r="DC210" s="7">
        <v>0.0</v>
      </c>
      <c r="DD210" s="7">
        <v>0.0</v>
      </c>
      <c r="DE210" s="7">
        <v>0.0</v>
      </c>
      <c r="DF210" s="7">
        <v>0.0</v>
      </c>
      <c r="DG210" s="7">
        <v>0.0</v>
      </c>
      <c r="DH210" s="7">
        <v>0.0</v>
      </c>
      <c r="DI210" s="7">
        <v>0.0</v>
      </c>
      <c r="DJ210" s="7">
        <v>0.0</v>
      </c>
      <c r="DK210" s="7">
        <v>0.0</v>
      </c>
      <c r="DL210" s="7">
        <v>0.0</v>
      </c>
      <c r="DM210" s="7">
        <v>0.0</v>
      </c>
      <c r="DN210" s="9">
        <v>0.0</v>
      </c>
      <c r="DO210" s="9">
        <v>0.0</v>
      </c>
      <c r="DP210" s="9">
        <v>0.0</v>
      </c>
      <c r="DQ210" s="8">
        <v>2.0</v>
      </c>
      <c r="DR210" s="8">
        <v>0.0</v>
      </c>
      <c r="DS210" s="8"/>
      <c r="DT210" s="19">
        <v>0.605</v>
      </c>
      <c r="DU210" s="8">
        <v>0.605</v>
      </c>
      <c r="DV210" s="8">
        <v>0.007</v>
      </c>
      <c r="DW210" s="8">
        <v>0.0</v>
      </c>
      <c r="DX210" s="8">
        <v>0.0</v>
      </c>
      <c r="DY210" s="14">
        <f t="shared" si="22"/>
        <v>0.3976893159</v>
      </c>
    </row>
    <row r="211" ht="12.75" customHeight="1">
      <c r="A211" s="7">
        <v>74.0</v>
      </c>
      <c r="B211" s="7" t="s">
        <v>1253</v>
      </c>
      <c r="C211" s="7" t="s">
        <v>1254</v>
      </c>
      <c r="E211" s="7" t="s">
        <v>219</v>
      </c>
      <c r="F211" s="7" t="s">
        <v>219</v>
      </c>
      <c r="G211" s="7">
        <v>74.0</v>
      </c>
      <c r="H211" s="7">
        <v>216.0</v>
      </c>
      <c r="I211" s="7" t="s">
        <v>133</v>
      </c>
      <c r="J211" s="7">
        <v>2004.0</v>
      </c>
      <c r="K211" s="7">
        <v>3.0</v>
      </c>
      <c r="L211" s="7">
        <v>84.0</v>
      </c>
      <c r="M211" s="8"/>
      <c r="N211" s="8">
        <f t="shared" si="1"/>
        <v>29</v>
      </c>
      <c r="O211" s="7" t="s">
        <v>1255</v>
      </c>
      <c r="P211" s="7" t="s">
        <v>1256</v>
      </c>
      <c r="Q211" s="8" t="s">
        <v>206</v>
      </c>
      <c r="R211" s="7" t="s">
        <v>206</v>
      </c>
      <c r="S211" s="9" t="s">
        <v>174</v>
      </c>
      <c r="T211" s="9">
        <v>72.0</v>
      </c>
      <c r="U211" s="9" t="s">
        <v>138</v>
      </c>
      <c r="V211" s="9" t="s">
        <v>138</v>
      </c>
      <c r="W211" s="7">
        <v>72.0</v>
      </c>
      <c r="X211" s="7">
        <v>0.0</v>
      </c>
      <c r="Y211" s="7">
        <v>12.0</v>
      </c>
      <c r="Z211" s="7">
        <v>3.0</v>
      </c>
      <c r="AA211" s="7">
        <v>12.0</v>
      </c>
      <c r="AB211" s="7">
        <v>-7.0</v>
      </c>
      <c r="AC211" s="7">
        <v>71.0</v>
      </c>
      <c r="AD211" s="7">
        <v>42.0</v>
      </c>
      <c r="AE211" s="7">
        <v>82.0</v>
      </c>
      <c r="AF211" s="10">
        <f t="shared" si="2"/>
        <v>0</v>
      </c>
      <c r="AG211" s="10">
        <f t="shared" si="3"/>
        <v>0</v>
      </c>
      <c r="AH211" s="7">
        <v>88551.0</v>
      </c>
      <c r="AI211" s="11">
        <f t="shared" si="4"/>
        <v>20.49791667</v>
      </c>
      <c r="AJ211" s="7">
        <v>1853.0</v>
      </c>
      <c r="AK211" s="11">
        <f t="shared" si="5"/>
        <v>25.73611111</v>
      </c>
      <c r="AL211" s="11">
        <f t="shared" si="6"/>
        <v>47.78791149</v>
      </c>
      <c r="AM211" s="12">
        <v>54.0</v>
      </c>
      <c r="AN211" s="11">
        <f t="shared" si="7"/>
        <v>2.195345055</v>
      </c>
      <c r="AO211" s="10" t="s">
        <v>151</v>
      </c>
      <c r="AP211" s="10" t="s">
        <v>176</v>
      </c>
      <c r="AQ211" s="10" t="s">
        <v>176</v>
      </c>
      <c r="AR211" s="7">
        <v>0.0</v>
      </c>
      <c r="AS211" s="7">
        <v>0.0</v>
      </c>
      <c r="AT211" s="13">
        <f t="shared" si="8"/>
        <v>0</v>
      </c>
      <c r="AU211" s="8"/>
      <c r="AV211" s="8"/>
      <c r="AW211" s="8"/>
      <c r="AX211" s="8">
        <v>0.0</v>
      </c>
      <c r="AY211" s="8"/>
      <c r="AZ211" s="8">
        <v>0.0</v>
      </c>
      <c r="BA211" s="7">
        <v>184.0</v>
      </c>
      <c r="BB211" s="7">
        <v>256.0</v>
      </c>
      <c r="BC211" s="7">
        <v>113.0</v>
      </c>
      <c r="BD211" s="7">
        <v>42.0</v>
      </c>
      <c r="BE211" s="7">
        <v>75.0</v>
      </c>
      <c r="BF211" s="7">
        <v>15.0</v>
      </c>
      <c r="BG211" s="14">
        <f t="shared" si="9"/>
        <v>7.480435004</v>
      </c>
      <c r="BH211" s="11">
        <f t="shared" si="10"/>
        <v>10.40756174</v>
      </c>
      <c r="BI211" s="11">
        <f t="shared" si="11"/>
        <v>4.593962801</v>
      </c>
      <c r="BJ211" s="11">
        <f t="shared" si="12"/>
        <v>1.707490599</v>
      </c>
      <c r="BK211" s="11">
        <f t="shared" si="13"/>
        <v>3.049090355</v>
      </c>
      <c r="BL211" s="11">
        <f t="shared" si="14"/>
        <v>0.6098180709</v>
      </c>
      <c r="BM211" s="7">
        <v>71.0</v>
      </c>
      <c r="BN211" s="7">
        <v>23.0</v>
      </c>
      <c r="BO211" s="7">
        <v>3.0</v>
      </c>
      <c r="BP211" s="7">
        <v>0.0</v>
      </c>
      <c r="BQ211" s="7">
        <v>1.0</v>
      </c>
      <c r="BR211" s="7">
        <v>0.0</v>
      </c>
      <c r="BS211" s="9">
        <f t="shared" si="15"/>
        <v>443</v>
      </c>
      <c r="BT211" s="14">
        <v>-9.3926</v>
      </c>
      <c r="BW211" s="15" t="str">
        <f t="shared" si="16"/>
        <v> </v>
      </c>
      <c r="BY211" s="7">
        <v>0.0</v>
      </c>
      <c r="BZ211" s="7">
        <v>0.0</v>
      </c>
      <c r="CA211" s="7">
        <v>0.0</v>
      </c>
      <c r="CB211" s="7">
        <v>0.0</v>
      </c>
      <c r="CC211" s="7">
        <v>0.0</v>
      </c>
      <c r="CD211" s="7">
        <v>0.0</v>
      </c>
      <c r="CE211" s="7">
        <v>0.0</v>
      </c>
      <c r="CF211" s="7">
        <v>0.0</v>
      </c>
      <c r="CG211" s="7">
        <v>0.0</v>
      </c>
      <c r="CH211" s="7">
        <v>0.0</v>
      </c>
      <c r="CI211" s="7">
        <v>0.0</v>
      </c>
      <c r="CJ211" s="7">
        <v>0.0</v>
      </c>
      <c r="CK211" s="7">
        <v>0.0</v>
      </c>
      <c r="CL211" s="15">
        <f t="shared" si="17"/>
        <v>0</v>
      </c>
      <c r="CM211" s="7">
        <v>-0.5</v>
      </c>
      <c r="CN211" s="7">
        <v>2.6</v>
      </c>
      <c r="CO211" s="7">
        <v>2.1</v>
      </c>
      <c r="CP211" s="16">
        <f t="shared" si="18"/>
        <v>0.02916666667</v>
      </c>
      <c r="CQ211" s="16">
        <f t="shared" si="19"/>
        <v>0.08537452993</v>
      </c>
      <c r="CR211" s="17">
        <v>5.0</v>
      </c>
      <c r="CS211" s="14">
        <v>20.6</v>
      </c>
      <c r="CT211" s="14">
        <v>30.3</v>
      </c>
      <c r="CU211" s="14">
        <v>-7.3</v>
      </c>
      <c r="CV211" s="14">
        <v>-0.8</v>
      </c>
      <c r="CW211" s="14">
        <v>3.2</v>
      </c>
      <c r="CX211" s="14">
        <v>0.0</v>
      </c>
      <c r="CY211" s="14">
        <v>2.4</v>
      </c>
      <c r="CZ211" s="18">
        <f t="shared" si="20"/>
        <v>0.03333333333</v>
      </c>
      <c r="DA211" s="18">
        <f t="shared" si="21"/>
        <v>0.09757089135</v>
      </c>
      <c r="DB211" s="14">
        <v>53.4085</v>
      </c>
      <c r="DC211" s="7">
        <v>0.0</v>
      </c>
      <c r="DD211" s="7">
        <v>0.0</v>
      </c>
      <c r="DE211" s="7">
        <v>3.0</v>
      </c>
      <c r="DF211" s="7">
        <v>39.0</v>
      </c>
      <c r="DG211" s="7">
        <v>3.0</v>
      </c>
      <c r="DH211" s="7">
        <v>0.0</v>
      </c>
      <c r="DI211" s="7">
        <v>16.0</v>
      </c>
      <c r="DJ211" s="7">
        <v>7.0</v>
      </c>
      <c r="DK211" s="7">
        <v>0.0</v>
      </c>
      <c r="DL211" s="7">
        <v>0.0</v>
      </c>
      <c r="DM211" s="7">
        <v>45.0</v>
      </c>
      <c r="DN211" s="9">
        <v>0.0</v>
      </c>
      <c r="DO211" s="9">
        <v>2.0</v>
      </c>
      <c r="DP211" s="9">
        <v>0.0</v>
      </c>
      <c r="DQ211" s="8">
        <v>186.0</v>
      </c>
      <c r="DR211" s="8">
        <v>5.0</v>
      </c>
      <c r="DS211" s="8" t="s">
        <v>249</v>
      </c>
      <c r="DT211" s="19">
        <v>3.9</v>
      </c>
      <c r="DU211" s="8">
        <v>4.1</v>
      </c>
      <c r="DV211" s="8">
        <v>4.1</v>
      </c>
      <c r="DW211" s="8">
        <v>250.0</v>
      </c>
      <c r="DX211" s="8">
        <v>0.0</v>
      </c>
      <c r="DY211" s="14">
        <f t="shared" si="22"/>
        <v>-5.153191489</v>
      </c>
    </row>
    <row r="212" ht="12.75" customHeight="1">
      <c r="A212" s="7">
        <v>29.0</v>
      </c>
      <c r="B212" s="7" t="s">
        <v>1257</v>
      </c>
      <c r="C212" s="7" t="s">
        <v>583</v>
      </c>
      <c r="D212" s="7" t="s">
        <v>358</v>
      </c>
      <c r="E212" s="7" t="s">
        <v>163</v>
      </c>
      <c r="F212" s="7" t="s">
        <v>163</v>
      </c>
      <c r="G212" s="7">
        <v>74.0</v>
      </c>
      <c r="H212" s="7">
        <v>214.0</v>
      </c>
      <c r="I212" s="7" t="s">
        <v>145</v>
      </c>
      <c r="J212" s="7">
        <v>2000.0</v>
      </c>
      <c r="K212" s="7">
        <v>6.0</v>
      </c>
      <c r="L212" s="7">
        <v>194.0</v>
      </c>
      <c r="M212" s="8"/>
      <c r="N212" s="8">
        <f t="shared" si="1"/>
        <v>33</v>
      </c>
      <c r="O212" s="7" t="s">
        <v>1258</v>
      </c>
      <c r="P212" s="7" t="s">
        <v>1259</v>
      </c>
      <c r="Q212" s="8" t="s">
        <v>158</v>
      </c>
      <c r="R212" s="7" t="s">
        <v>158</v>
      </c>
      <c r="S212" s="9" t="s">
        <v>707</v>
      </c>
      <c r="T212" s="9">
        <v>68.0</v>
      </c>
      <c r="U212" s="9" t="s">
        <v>138</v>
      </c>
      <c r="V212" s="9" t="s">
        <v>138</v>
      </c>
      <c r="W212" s="7">
        <v>69.0</v>
      </c>
      <c r="X212" s="7">
        <v>3.0</v>
      </c>
      <c r="Y212" s="7">
        <v>9.0</v>
      </c>
      <c r="Z212" s="7">
        <v>2.0</v>
      </c>
      <c r="AA212" s="7">
        <v>12.0</v>
      </c>
      <c r="AB212" s="7">
        <v>7.0</v>
      </c>
      <c r="AC212" s="7">
        <v>71.0</v>
      </c>
      <c r="AD212" s="7">
        <v>29.0</v>
      </c>
      <c r="AE212" s="7">
        <v>49.0</v>
      </c>
      <c r="AF212" s="10">
        <f t="shared" si="2"/>
        <v>0.04225352113</v>
      </c>
      <c r="AG212" s="10">
        <f t="shared" si="3"/>
        <v>0.02013422819</v>
      </c>
      <c r="AH212" s="7">
        <v>63058.0</v>
      </c>
      <c r="AI212" s="11">
        <f t="shared" si="4"/>
        <v>15.23140097</v>
      </c>
      <c r="AJ212" s="7">
        <v>1479.0</v>
      </c>
      <c r="AK212" s="11">
        <f t="shared" si="5"/>
        <v>21.43478261</v>
      </c>
      <c r="AL212" s="11">
        <f t="shared" si="6"/>
        <v>42.63556457</v>
      </c>
      <c r="AM212" s="12">
        <v>24.0</v>
      </c>
      <c r="AN212" s="11">
        <f t="shared" si="7"/>
        <v>1.370167148</v>
      </c>
      <c r="AO212" s="10" t="s">
        <v>404</v>
      </c>
      <c r="AP212" s="10" t="s">
        <v>405</v>
      </c>
      <c r="AQ212" s="10" t="s">
        <v>406</v>
      </c>
      <c r="AR212" s="7">
        <v>0.0</v>
      </c>
      <c r="AS212" s="7">
        <v>0.0</v>
      </c>
      <c r="AT212" s="13">
        <f t="shared" si="8"/>
        <v>0</v>
      </c>
      <c r="AU212" s="8"/>
      <c r="AV212" s="8"/>
      <c r="AW212" s="8"/>
      <c r="AX212" s="8">
        <v>0.0</v>
      </c>
      <c r="AY212" s="8"/>
      <c r="AZ212" s="8">
        <v>0.0</v>
      </c>
      <c r="BA212" s="7">
        <v>87.0</v>
      </c>
      <c r="BB212" s="7">
        <v>105.0</v>
      </c>
      <c r="BC212" s="7">
        <v>107.0</v>
      </c>
      <c r="BD212" s="7">
        <v>29.0</v>
      </c>
      <c r="BE212" s="7">
        <v>22.0</v>
      </c>
      <c r="BF212" s="7">
        <v>8.0</v>
      </c>
      <c r="BG212" s="14">
        <f t="shared" si="9"/>
        <v>4.96685591</v>
      </c>
      <c r="BH212" s="11">
        <f t="shared" si="10"/>
        <v>5.994481271</v>
      </c>
      <c r="BI212" s="11">
        <f t="shared" si="11"/>
        <v>6.108661867</v>
      </c>
      <c r="BJ212" s="11">
        <f t="shared" si="12"/>
        <v>1.655618637</v>
      </c>
      <c r="BK212" s="11">
        <f t="shared" si="13"/>
        <v>1.255986552</v>
      </c>
      <c r="BL212" s="11">
        <f t="shared" si="14"/>
        <v>0.4567223826</v>
      </c>
      <c r="BM212" s="7">
        <v>54.0</v>
      </c>
      <c r="BN212" s="7">
        <v>12.0</v>
      </c>
      <c r="BO212" s="7">
        <v>2.0</v>
      </c>
      <c r="BP212" s="7">
        <v>2.0</v>
      </c>
      <c r="BQ212" s="7">
        <v>0.0</v>
      </c>
      <c r="BR212" s="7">
        <v>0.0</v>
      </c>
      <c r="BS212" s="9">
        <f t="shared" si="15"/>
        <v>268</v>
      </c>
      <c r="BT212" s="14">
        <v>-0.6436000000000001</v>
      </c>
      <c r="BW212" s="15" t="str">
        <f t="shared" si="16"/>
        <v> </v>
      </c>
      <c r="BY212" s="7">
        <v>0.0</v>
      </c>
      <c r="BZ212" s="7">
        <v>0.0</v>
      </c>
      <c r="CA212" s="7">
        <v>0.0</v>
      </c>
      <c r="CB212" s="7">
        <v>0.0</v>
      </c>
      <c r="CC212" s="7">
        <v>0.0</v>
      </c>
      <c r="CD212" s="7">
        <v>0.0</v>
      </c>
      <c r="CE212" s="7">
        <v>0.0</v>
      </c>
      <c r="CF212" s="7">
        <v>1.0</v>
      </c>
      <c r="CG212" s="7">
        <v>0.0</v>
      </c>
      <c r="CH212" s="7">
        <v>0.0</v>
      </c>
      <c r="CI212" s="7">
        <v>2.0</v>
      </c>
      <c r="CJ212" s="7">
        <v>0.0</v>
      </c>
      <c r="CK212" s="7">
        <v>0.0</v>
      </c>
      <c r="CL212" s="15">
        <f t="shared" si="17"/>
        <v>0</v>
      </c>
      <c r="CM212" s="7">
        <v>0.30000000000000004</v>
      </c>
      <c r="CN212" s="7">
        <v>2.5</v>
      </c>
      <c r="CO212" s="7">
        <v>2.8</v>
      </c>
      <c r="CP212" s="16">
        <f t="shared" si="18"/>
        <v>0.04057971014</v>
      </c>
      <c r="CQ212" s="16">
        <f t="shared" si="19"/>
        <v>0.1598528339</v>
      </c>
      <c r="CR212" s="17">
        <v>3.0</v>
      </c>
      <c r="CS212" s="14">
        <v>17.0</v>
      </c>
      <c r="CT212" s="14">
        <v>22.9</v>
      </c>
      <c r="CU212" s="14">
        <v>9.8</v>
      </c>
      <c r="CV212" s="14">
        <v>0.6000000000000001</v>
      </c>
      <c r="CW212" s="14">
        <v>3.8</v>
      </c>
      <c r="CX212" s="14">
        <v>0.0</v>
      </c>
      <c r="CY212" s="14">
        <v>4.3</v>
      </c>
      <c r="CZ212" s="18">
        <f t="shared" si="20"/>
        <v>0.06231884058</v>
      </c>
      <c r="DA212" s="18">
        <f t="shared" si="21"/>
        <v>0.2454882806</v>
      </c>
      <c r="DB212" s="14">
        <v>49.507</v>
      </c>
      <c r="DC212" s="7">
        <v>0.0</v>
      </c>
      <c r="DD212" s="7">
        <v>2.0</v>
      </c>
      <c r="DE212" s="7">
        <v>6.0</v>
      </c>
      <c r="DF212" s="7">
        <v>21.0</v>
      </c>
      <c r="DG212" s="7">
        <v>1.0</v>
      </c>
      <c r="DH212" s="7">
        <v>0.0</v>
      </c>
      <c r="DI212" s="7">
        <v>16.0</v>
      </c>
      <c r="DJ212" s="7">
        <v>9.0</v>
      </c>
      <c r="DK212" s="7">
        <v>1.0</v>
      </c>
      <c r="DL212" s="7">
        <v>0.0</v>
      </c>
      <c r="DM212" s="7">
        <v>44.0</v>
      </c>
      <c r="DN212" s="9">
        <v>0.0</v>
      </c>
      <c r="DO212" s="9">
        <v>2.0</v>
      </c>
      <c r="DP212" s="9">
        <v>0.0</v>
      </c>
      <c r="DQ212" s="8">
        <v>186.0</v>
      </c>
      <c r="DR212" s="8">
        <v>2.0</v>
      </c>
      <c r="DS212" s="8" t="s">
        <v>1027</v>
      </c>
      <c r="DT212" s="19">
        <v>3.0</v>
      </c>
      <c r="DU212" s="8">
        <v>2.917</v>
      </c>
      <c r="DV212" s="8">
        <v>2.917</v>
      </c>
      <c r="DW212" s="8">
        <v>71.0</v>
      </c>
      <c r="DX212" s="8">
        <v>0.0</v>
      </c>
      <c r="DY212" s="14">
        <f t="shared" si="22"/>
        <v>-0.7361702128</v>
      </c>
    </row>
    <row r="213" ht="12.75" customHeight="1">
      <c r="A213" s="7">
        <v>63.0</v>
      </c>
      <c r="B213" s="7" t="s">
        <v>1174</v>
      </c>
      <c r="C213" s="7" t="s">
        <v>583</v>
      </c>
      <c r="D213" s="7" t="s">
        <v>358</v>
      </c>
      <c r="E213" s="7" t="s">
        <v>163</v>
      </c>
      <c r="F213" s="7" t="s">
        <v>163</v>
      </c>
      <c r="G213" s="7">
        <v>69.0</v>
      </c>
      <c r="H213" s="7">
        <v>160.0</v>
      </c>
      <c r="I213" s="7" t="s">
        <v>133</v>
      </c>
      <c r="J213" s="7">
        <v>2008.0</v>
      </c>
      <c r="K213" s="7">
        <v>1.0</v>
      </c>
      <c r="L213" s="7">
        <v>26.0</v>
      </c>
      <c r="M213" s="8"/>
      <c r="N213" s="8">
        <f t="shared" si="1"/>
        <v>26</v>
      </c>
      <c r="O213" s="7" t="s">
        <v>614</v>
      </c>
      <c r="P213" s="7" t="s">
        <v>1260</v>
      </c>
      <c r="Q213" s="8" t="s">
        <v>312</v>
      </c>
      <c r="R213" s="7" t="s">
        <v>312</v>
      </c>
      <c r="S213" s="9" t="s">
        <v>150</v>
      </c>
      <c r="T213" s="9">
        <v>23.0</v>
      </c>
      <c r="U213" s="9" t="s">
        <v>138</v>
      </c>
      <c r="V213" s="9" t="s">
        <v>138</v>
      </c>
      <c r="W213" s="7">
        <v>23.0</v>
      </c>
      <c r="X213" s="7">
        <v>3.0</v>
      </c>
      <c r="Y213" s="7">
        <v>8.0</v>
      </c>
      <c r="Z213" s="7">
        <v>3.0</v>
      </c>
      <c r="AA213" s="7">
        <v>11.0</v>
      </c>
      <c r="AB213" s="7">
        <v>-9.0</v>
      </c>
      <c r="AC213" s="7">
        <v>57.0</v>
      </c>
      <c r="AD213" s="7">
        <v>23.0</v>
      </c>
      <c r="AE213" s="7">
        <v>22.0</v>
      </c>
      <c r="AF213" s="10">
        <f t="shared" si="2"/>
        <v>0.05263157895</v>
      </c>
      <c r="AG213" s="10">
        <f t="shared" si="3"/>
        <v>0.02941176471</v>
      </c>
      <c r="AH213" s="7">
        <v>24934.0</v>
      </c>
      <c r="AI213" s="11">
        <f t="shared" si="4"/>
        <v>18.06811594</v>
      </c>
      <c r="AJ213" s="7">
        <v>482.0</v>
      </c>
      <c r="AK213" s="11">
        <f t="shared" si="5"/>
        <v>20.95652174</v>
      </c>
      <c r="AL213" s="11">
        <f t="shared" si="6"/>
        <v>51.73029046</v>
      </c>
      <c r="AM213" s="12">
        <v>54.0</v>
      </c>
      <c r="AN213" s="11">
        <f t="shared" si="7"/>
        <v>7.796582979</v>
      </c>
      <c r="AO213" s="10" t="s">
        <v>552</v>
      </c>
      <c r="AP213" s="10" t="s">
        <v>576</v>
      </c>
      <c r="AQ213" s="10" t="s">
        <v>716</v>
      </c>
      <c r="AR213" s="7">
        <v>2.0</v>
      </c>
      <c r="AS213" s="7">
        <v>0.0</v>
      </c>
      <c r="AT213" s="13">
        <f t="shared" si="8"/>
        <v>1</v>
      </c>
      <c r="AU213" s="8"/>
      <c r="AV213" s="8"/>
      <c r="AW213" s="8"/>
      <c r="AX213" s="8">
        <v>0.0</v>
      </c>
      <c r="AY213" s="8">
        <v>2.0</v>
      </c>
      <c r="AZ213" s="8">
        <v>2.0</v>
      </c>
      <c r="BA213" s="7">
        <v>24.0</v>
      </c>
      <c r="BB213" s="7">
        <v>30.0</v>
      </c>
      <c r="BC213" s="7">
        <v>8.0</v>
      </c>
      <c r="BD213" s="7">
        <v>23.0</v>
      </c>
      <c r="BE213" s="7">
        <v>16.0</v>
      </c>
      <c r="BF213" s="7">
        <v>11.0</v>
      </c>
      <c r="BG213" s="14">
        <f t="shared" si="9"/>
        <v>3.465147991</v>
      </c>
      <c r="BH213" s="11">
        <f t="shared" si="10"/>
        <v>4.331434988</v>
      </c>
      <c r="BI213" s="11">
        <f t="shared" si="11"/>
        <v>1.15504933</v>
      </c>
      <c r="BJ213" s="11">
        <f t="shared" si="12"/>
        <v>3.320766824</v>
      </c>
      <c r="BK213" s="11">
        <f t="shared" si="13"/>
        <v>2.31009866</v>
      </c>
      <c r="BL213" s="11">
        <f t="shared" si="14"/>
        <v>1.588192829</v>
      </c>
      <c r="BM213" s="7">
        <v>11.0</v>
      </c>
      <c r="BN213" s="7">
        <v>3.0</v>
      </c>
      <c r="BO213" s="7">
        <v>1.0</v>
      </c>
      <c r="BP213" s="7">
        <v>0.0</v>
      </c>
      <c r="BQ213" s="7">
        <v>0.0</v>
      </c>
      <c r="BR213" s="7">
        <v>0.0</v>
      </c>
      <c r="BS213" s="9">
        <f t="shared" si="15"/>
        <v>50</v>
      </c>
      <c r="BT213" s="14">
        <v>1.7473</v>
      </c>
      <c r="BU213" s="7">
        <v>3.0</v>
      </c>
      <c r="BV213" s="7">
        <v>1.0</v>
      </c>
      <c r="BW213" s="15">
        <f t="shared" si="16"/>
        <v>0.3333333333</v>
      </c>
      <c r="BX213" s="7">
        <v>0.0</v>
      </c>
      <c r="BY213" s="7">
        <v>2.0</v>
      </c>
      <c r="BZ213" s="7">
        <v>0.0</v>
      </c>
      <c r="CA213" s="7">
        <v>0.0</v>
      </c>
      <c r="CB213" s="7">
        <v>0.0</v>
      </c>
      <c r="CC213" s="7">
        <v>1.0</v>
      </c>
      <c r="CD213" s="7">
        <v>0.0</v>
      </c>
      <c r="CE213" s="7">
        <v>2.0</v>
      </c>
      <c r="CF213" s="7">
        <v>0.0</v>
      </c>
      <c r="CG213" s="7">
        <v>0.0</v>
      </c>
      <c r="CH213" s="7">
        <v>0.0</v>
      </c>
      <c r="CI213" s="7">
        <v>0.0</v>
      </c>
      <c r="CJ213" s="7">
        <v>0.0</v>
      </c>
      <c r="CK213" s="7">
        <v>0.0</v>
      </c>
      <c r="CL213" s="15">
        <f t="shared" si="17"/>
        <v>0</v>
      </c>
      <c r="CM213" s="7">
        <v>0.5</v>
      </c>
      <c r="CN213" s="7">
        <v>0.2</v>
      </c>
      <c r="CO213" s="7">
        <v>0.6000000000000001</v>
      </c>
      <c r="CP213" s="16">
        <f t="shared" si="18"/>
        <v>0.02608695652</v>
      </c>
      <c r="CQ213" s="16">
        <f t="shared" si="19"/>
        <v>0.08662869977</v>
      </c>
      <c r="CR213" s="17">
        <v>6.0</v>
      </c>
      <c r="CS213" s="14">
        <v>8.9</v>
      </c>
      <c r="CT213" s="14">
        <v>6.8</v>
      </c>
      <c r="CU213" s="14">
        <v>-6.3</v>
      </c>
      <c r="CV213" s="14">
        <v>0.6000000000000001</v>
      </c>
      <c r="CW213" s="14">
        <v>-0.2</v>
      </c>
      <c r="CX213" s="14">
        <v>0.0</v>
      </c>
      <c r="CY213" s="14">
        <v>0.4</v>
      </c>
      <c r="CZ213" s="18">
        <f t="shared" si="20"/>
        <v>0.01739130435</v>
      </c>
      <c r="DA213" s="18">
        <f t="shared" si="21"/>
        <v>0.05775246651</v>
      </c>
      <c r="DB213" s="14">
        <v>36.0877</v>
      </c>
      <c r="DC213" s="7">
        <v>1.0</v>
      </c>
      <c r="DD213" s="7">
        <v>1.0</v>
      </c>
      <c r="DE213" s="7">
        <v>3.0</v>
      </c>
      <c r="DF213" s="7">
        <v>18.0</v>
      </c>
      <c r="DG213" s="7">
        <v>6.0</v>
      </c>
      <c r="DH213" s="7">
        <v>1.0</v>
      </c>
      <c r="DI213" s="7">
        <v>14.0</v>
      </c>
      <c r="DJ213" s="7">
        <v>7.0</v>
      </c>
      <c r="DK213" s="7">
        <v>1.0</v>
      </c>
      <c r="DL213" s="7">
        <v>0.0</v>
      </c>
      <c r="DM213" s="7">
        <v>28.0</v>
      </c>
      <c r="DN213" s="9">
        <v>0.0</v>
      </c>
      <c r="DO213" s="9">
        <v>1.0</v>
      </c>
      <c r="DP213" s="9">
        <v>2.0</v>
      </c>
      <c r="DQ213" s="8">
        <v>186.0</v>
      </c>
      <c r="DR213" s="8">
        <v>59.0</v>
      </c>
      <c r="DS213" s="8" t="s">
        <v>461</v>
      </c>
      <c r="DT213" s="19">
        <v>4.75</v>
      </c>
      <c r="DU213" s="8">
        <v>4.6</v>
      </c>
      <c r="DV213" s="8">
        <v>4.6</v>
      </c>
      <c r="DW213" s="8">
        <v>3310.0</v>
      </c>
      <c r="DX213" s="8">
        <v>0.0</v>
      </c>
      <c r="DY213" s="14">
        <f t="shared" si="22"/>
        <v>-8.217021277</v>
      </c>
    </row>
    <row r="214" ht="12.75" customHeight="1">
      <c r="A214" s="7">
        <v>39.0</v>
      </c>
      <c r="B214" s="7" t="s">
        <v>1261</v>
      </c>
      <c r="C214" s="7" t="s">
        <v>1262</v>
      </c>
      <c r="E214" s="7" t="s">
        <v>189</v>
      </c>
      <c r="F214" s="7" t="s">
        <v>189</v>
      </c>
      <c r="G214" s="7">
        <v>70.0</v>
      </c>
      <c r="H214" s="7">
        <v>180.0</v>
      </c>
      <c r="I214" s="7" t="s">
        <v>133</v>
      </c>
      <c r="J214" s="7">
        <v>2003.0</v>
      </c>
      <c r="K214" s="7">
        <v>8.0</v>
      </c>
      <c r="L214" s="7">
        <v>239.0</v>
      </c>
      <c r="M214" s="8"/>
      <c r="N214" s="8">
        <f t="shared" si="1"/>
        <v>31</v>
      </c>
      <c r="O214" s="7" t="s">
        <v>1263</v>
      </c>
      <c r="P214" s="7" t="s">
        <v>1264</v>
      </c>
      <c r="Q214" s="8" t="s">
        <v>246</v>
      </c>
      <c r="R214" s="7" t="s">
        <v>246</v>
      </c>
      <c r="S214" s="9" t="s">
        <v>174</v>
      </c>
      <c r="T214" s="9">
        <v>71.0</v>
      </c>
      <c r="U214" s="9" t="s">
        <v>138</v>
      </c>
      <c r="V214" s="9" t="s">
        <v>138</v>
      </c>
      <c r="W214" s="7">
        <v>72.0</v>
      </c>
      <c r="X214" s="7">
        <v>2.0</v>
      </c>
      <c r="Y214" s="7">
        <v>14.0</v>
      </c>
      <c r="Z214" s="7">
        <v>5.0</v>
      </c>
      <c r="AA214" s="7">
        <v>16.0</v>
      </c>
      <c r="AB214" s="7">
        <v>8.0</v>
      </c>
      <c r="AC214" s="7">
        <v>50.0</v>
      </c>
      <c r="AD214" s="7">
        <v>26.0</v>
      </c>
      <c r="AE214" s="7">
        <v>44.0</v>
      </c>
      <c r="AF214" s="10">
        <f t="shared" si="2"/>
        <v>0.04</v>
      </c>
      <c r="AG214" s="10">
        <f t="shared" si="3"/>
        <v>0.01666666667</v>
      </c>
      <c r="AH214" s="7">
        <v>90091.0</v>
      </c>
      <c r="AI214" s="11">
        <f t="shared" si="4"/>
        <v>20.85439815</v>
      </c>
      <c r="AJ214" s="7">
        <v>1904.0</v>
      </c>
      <c r="AK214" s="11">
        <f t="shared" si="5"/>
        <v>26.44444444</v>
      </c>
      <c r="AL214" s="11">
        <f t="shared" si="6"/>
        <v>47.31670168</v>
      </c>
      <c r="AM214" s="12">
        <v>68.0</v>
      </c>
      <c r="AN214" s="11">
        <f t="shared" si="7"/>
        <v>2.717252556</v>
      </c>
      <c r="AO214" s="10" t="s">
        <v>1025</v>
      </c>
      <c r="AP214" s="10" t="s">
        <v>1026</v>
      </c>
      <c r="AQ214" s="10" t="s">
        <v>986</v>
      </c>
      <c r="AR214" s="7">
        <v>0.0</v>
      </c>
      <c r="AS214" s="7">
        <v>0.0</v>
      </c>
      <c r="AT214" s="13">
        <f t="shared" si="8"/>
        <v>0</v>
      </c>
      <c r="AU214" s="8"/>
      <c r="AV214" s="8"/>
      <c r="AW214" s="8"/>
      <c r="AX214" s="8">
        <v>0.0</v>
      </c>
      <c r="AY214" s="8"/>
      <c r="AZ214" s="8">
        <v>0.0</v>
      </c>
      <c r="BA214" s="7">
        <v>124.0</v>
      </c>
      <c r="BB214" s="7">
        <v>25.0</v>
      </c>
      <c r="BC214" s="7">
        <v>96.0</v>
      </c>
      <c r="BD214" s="7">
        <v>26.0</v>
      </c>
      <c r="BE214" s="7">
        <v>40.0</v>
      </c>
      <c r="BF214" s="7">
        <v>9.0</v>
      </c>
      <c r="BG214" s="14">
        <f t="shared" si="9"/>
        <v>4.954989955</v>
      </c>
      <c r="BH214" s="11">
        <f t="shared" si="10"/>
        <v>0.9989899102</v>
      </c>
      <c r="BI214" s="11">
        <f t="shared" si="11"/>
        <v>3.836121255</v>
      </c>
      <c r="BJ214" s="11">
        <f t="shared" si="12"/>
        <v>1.038949507</v>
      </c>
      <c r="BK214" s="11">
        <f t="shared" si="13"/>
        <v>1.598383856</v>
      </c>
      <c r="BL214" s="11">
        <f t="shared" si="14"/>
        <v>0.3596363677</v>
      </c>
      <c r="BM214" s="7">
        <v>44.0</v>
      </c>
      <c r="BN214" s="7">
        <v>21.0</v>
      </c>
      <c r="BO214" s="7">
        <v>0.0</v>
      </c>
      <c r="BP214" s="7">
        <v>0.0</v>
      </c>
      <c r="BQ214" s="7">
        <v>0.0</v>
      </c>
      <c r="BR214" s="7">
        <v>0.0</v>
      </c>
      <c r="BS214" s="9">
        <f t="shared" si="15"/>
        <v>165</v>
      </c>
      <c r="BT214" s="14">
        <v>-3.1909</v>
      </c>
      <c r="BW214" s="15" t="str">
        <f t="shared" si="16"/>
        <v> </v>
      </c>
      <c r="BY214" s="7">
        <v>1.0</v>
      </c>
      <c r="BZ214" s="7">
        <v>0.0</v>
      </c>
      <c r="CA214" s="7">
        <v>0.0</v>
      </c>
      <c r="CB214" s="7">
        <v>0.0</v>
      </c>
      <c r="CC214" s="7">
        <v>0.0</v>
      </c>
      <c r="CD214" s="7">
        <v>0.0</v>
      </c>
      <c r="CE214" s="7">
        <v>0.0</v>
      </c>
      <c r="CF214" s="7">
        <v>0.0</v>
      </c>
      <c r="CG214" s="7">
        <v>0.0</v>
      </c>
      <c r="CH214" s="7">
        <v>0.0</v>
      </c>
      <c r="CI214" s="7">
        <v>2.0</v>
      </c>
      <c r="CJ214" s="7">
        <v>0.0</v>
      </c>
      <c r="CK214" s="7">
        <v>0.0</v>
      </c>
      <c r="CL214" s="15">
        <f t="shared" si="17"/>
        <v>0</v>
      </c>
      <c r="CM214" s="7">
        <v>0.2</v>
      </c>
      <c r="CN214" s="7">
        <v>3.4</v>
      </c>
      <c r="CO214" s="7">
        <v>3.6</v>
      </c>
      <c r="CP214" s="16">
        <f t="shared" si="18"/>
        <v>0.05</v>
      </c>
      <c r="CQ214" s="16">
        <f t="shared" si="19"/>
        <v>0.1438545471</v>
      </c>
      <c r="CR214" s="17">
        <v>2.0</v>
      </c>
      <c r="CS214" s="14">
        <v>24.4</v>
      </c>
      <c r="CT214" s="14">
        <v>30.4</v>
      </c>
      <c r="CU214" s="14">
        <v>8.8</v>
      </c>
      <c r="CV214" s="14">
        <v>0.30000000000000004</v>
      </c>
      <c r="CW214" s="14">
        <v>4.4</v>
      </c>
      <c r="CX214" s="14">
        <v>0.0</v>
      </c>
      <c r="CY214" s="14">
        <v>4.7</v>
      </c>
      <c r="CZ214" s="18">
        <f t="shared" si="20"/>
        <v>0.06527777778</v>
      </c>
      <c r="DA214" s="18">
        <f t="shared" si="21"/>
        <v>0.1878101031</v>
      </c>
      <c r="DB214" s="14">
        <v>51.9</v>
      </c>
      <c r="DC214" s="7">
        <v>0.0</v>
      </c>
      <c r="DD214" s="7">
        <v>0.0</v>
      </c>
      <c r="DE214" s="7">
        <v>0.0</v>
      </c>
      <c r="DF214" s="7">
        <v>26.0</v>
      </c>
      <c r="DG214" s="7">
        <v>1.0</v>
      </c>
      <c r="DH214" s="7">
        <v>0.0</v>
      </c>
      <c r="DI214" s="7">
        <v>16.0</v>
      </c>
      <c r="DJ214" s="7">
        <v>7.0</v>
      </c>
      <c r="DK214" s="7">
        <v>2.0</v>
      </c>
      <c r="DL214" s="7">
        <v>0.0</v>
      </c>
      <c r="DM214" s="7">
        <v>24.0</v>
      </c>
      <c r="DN214" s="9">
        <v>0.0</v>
      </c>
      <c r="DO214" s="9">
        <v>1.0</v>
      </c>
      <c r="DP214" s="9">
        <v>0.0</v>
      </c>
      <c r="DQ214" s="8">
        <v>186.0</v>
      </c>
      <c r="DR214" s="8">
        <v>10.0</v>
      </c>
      <c r="DS214" s="8" t="s">
        <v>741</v>
      </c>
      <c r="DT214" s="19">
        <v>5.75</v>
      </c>
      <c r="DU214" s="8">
        <v>5.75</v>
      </c>
      <c r="DV214" s="8">
        <v>5.75</v>
      </c>
      <c r="DW214" s="8">
        <v>701.0</v>
      </c>
      <c r="DX214" s="8">
        <v>0.0</v>
      </c>
      <c r="DY214" s="14">
        <f t="shared" si="22"/>
        <v>-6.363829787</v>
      </c>
    </row>
    <row r="215" ht="12.75" customHeight="1">
      <c r="A215" s="7">
        <v>52.0</v>
      </c>
      <c r="B215" s="7" t="s">
        <v>1265</v>
      </c>
      <c r="C215" s="7" t="s">
        <v>1225</v>
      </c>
      <c r="E215" s="7" t="s">
        <v>189</v>
      </c>
      <c r="F215" s="7" t="s">
        <v>189</v>
      </c>
      <c r="G215" s="7">
        <v>76.0</v>
      </c>
      <c r="H215" s="7">
        <v>220.0</v>
      </c>
      <c r="I215" s="7" t="s">
        <v>133</v>
      </c>
      <c r="J215" s="7">
        <v>2002.0</v>
      </c>
      <c r="K215" s="7">
        <v>9.0</v>
      </c>
      <c r="L215" s="7">
        <v>291.0</v>
      </c>
      <c r="M215" s="8"/>
      <c r="N215" s="8">
        <f t="shared" si="1"/>
        <v>31</v>
      </c>
      <c r="O215" s="7" t="s">
        <v>1144</v>
      </c>
      <c r="P215" s="7" t="s">
        <v>1266</v>
      </c>
      <c r="Q215" s="8" t="s">
        <v>136</v>
      </c>
      <c r="R215" s="7" t="s">
        <v>136</v>
      </c>
      <c r="S215" s="9" t="s">
        <v>174</v>
      </c>
      <c r="T215" s="9">
        <v>71.0</v>
      </c>
      <c r="U215" s="9" t="s">
        <v>138</v>
      </c>
      <c r="V215" s="9" t="s">
        <v>138</v>
      </c>
      <c r="W215" s="7">
        <v>71.0</v>
      </c>
      <c r="X215" s="7">
        <v>3.0</v>
      </c>
      <c r="Y215" s="7">
        <v>12.0</v>
      </c>
      <c r="Z215" s="7">
        <v>6.0</v>
      </c>
      <c r="AA215" s="7">
        <v>15.0</v>
      </c>
      <c r="AB215" s="7">
        <v>2.0</v>
      </c>
      <c r="AC215" s="7">
        <v>68.0</v>
      </c>
      <c r="AD215" s="7">
        <v>42.0</v>
      </c>
      <c r="AE215" s="7">
        <v>44.0</v>
      </c>
      <c r="AF215" s="10">
        <f t="shared" si="2"/>
        <v>0.04411764706</v>
      </c>
      <c r="AG215" s="10">
        <f t="shared" si="3"/>
        <v>0.01948051948</v>
      </c>
      <c r="AH215" s="7">
        <v>78957.0</v>
      </c>
      <c r="AI215" s="11">
        <f t="shared" si="4"/>
        <v>18.53450704</v>
      </c>
      <c r="AJ215" s="7">
        <v>1957.0</v>
      </c>
      <c r="AK215" s="11">
        <f t="shared" si="5"/>
        <v>27.56338028</v>
      </c>
      <c r="AL215" s="11">
        <f t="shared" si="6"/>
        <v>40.34593766</v>
      </c>
      <c r="AM215" s="12">
        <v>71.0</v>
      </c>
      <c r="AN215" s="11">
        <f t="shared" si="7"/>
        <v>3.237205061</v>
      </c>
      <c r="AO215" s="10" t="s">
        <v>404</v>
      </c>
      <c r="AP215" s="10" t="s">
        <v>406</v>
      </c>
      <c r="AQ215" s="10" t="s">
        <v>369</v>
      </c>
      <c r="AR215" s="7">
        <v>0.0</v>
      </c>
      <c r="AS215" s="7">
        <v>0.0</v>
      </c>
      <c r="AT215" s="13">
        <f t="shared" si="8"/>
        <v>0</v>
      </c>
      <c r="AU215" s="8"/>
      <c r="AV215" s="8"/>
      <c r="AW215" s="8"/>
      <c r="AX215" s="8">
        <v>0.0</v>
      </c>
      <c r="AY215" s="8"/>
      <c r="AZ215" s="8">
        <v>0.0</v>
      </c>
      <c r="BA215" s="7">
        <v>60.0</v>
      </c>
      <c r="BB215" s="7">
        <v>121.0</v>
      </c>
      <c r="BC215" s="7">
        <v>48.0</v>
      </c>
      <c r="BD215" s="7">
        <v>42.0</v>
      </c>
      <c r="BE215" s="7">
        <v>61.0</v>
      </c>
      <c r="BF215" s="7">
        <v>14.0</v>
      </c>
      <c r="BG215" s="14">
        <f t="shared" si="9"/>
        <v>2.735666249</v>
      </c>
      <c r="BH215" s="11">
        <f t="shared" si="10"/>
        <v>5.516926935</v>
      </c>
      <c r="BI215" s="11">
        <f t="shared" si="11"/>
        <v>2.188532999</v>
      </c>
      <c r="BJ215" s="11">
        <f t="shared" si="12"/>
        <v>1.914966374</v>
      </c>
      <c r="BK215" s="11">
        <f t="shared" si="13"/>
        <v>2.781260686</v>
      </c>
      <c r="BL215" s="11">
        <f t="shared" si="14"/>
        <v>0.6383221247</v>
      </c>
      <c r="BM215" s="7">
        <v>56.0</v>
      </c>
      <c r="BN215" s="7">
        <v>23.0</v>
      </c>
      <c r="BO215" s="7">
        <v>0.0</v>
      </c>
      <c r="BP215" s="7">
        <v>1.0</v>
      </c>
      <c r="BQ215" s="7">
        <v>0.0</v>
      </c>
      <c r="BR215" s="7">
        <v>0.0</v>
      </c>
      <c r="BS215" s="9">
        <f t="shared" si="15"/>
        <v>225</v>
      </c>
      <c r="BT215" s="14">
        <v>-2.2656</v>
      </c>
      <c r="BW215" s="15" t="str">
        <f t="shared" si="16"/>
        <v> </v>
      </c>
      <c r="BY215" s="7">
        <v>0.0</v>
      </c>
      <c r="BZ215" s="7">
        <v>0.0</v>
      </c>
      <c r="CA215" s="7">
        <v>0.0</v>
      </c>
      <c r="CB215" s="7">
        <v>0.0</v>
      </c>
      <c r="CC215" s="7">
        <v>0.0</v>
      </c>
      <c r="CD215" s="7">
        <v>0.0</v>
      </c>
      <c r="CE215" s="7">
        <v>1.0</v>
      </c>
      <c r="CF215" s="7">
        <v>0.0</v>
      </c>
      <c r="CG215" s="7">
        <v>0.0</v>
      </c>
      <c r="CH215" s="7">
        <v>0.0</v>
      </c>
      <c r="CI215" s="7">
        <v>2.0</v>
      </c>
      <c r="CJ215" s="7">
        <v>0.0</v>
      </c>
      <c r="CK215" s="7">
        <v>0.0</v>
      </c>
      <c r="CL215" s="15">
        <f t="shared" si="17"/>
        <v>0</v>
      </c>
      <c r="CM215" s="7">
        <v>0.4</v>
      </c>
      <c r="CN215" s="7">
        <v>3.3</v>
      </c>
      <c r="CO215" s="7">
        <v>3.7</v>
      </c>
      <c r="CP215" s="16">
        <f t="shared" si="18"/>
        <v>0.05211267606</v>
      </c>
      <c r="CQ215" s="16">
        <f t="shared" si="19"/>
        <v>0.1686994187</v>
      </c>
      <c r="CR215" s="17">
        <v>4.0</v>
      </c>
      <c r="CS215" s="14">
        <v>20.3</v>
      </c>
      <c r="CT215" s="14">
        <v>29.6</v>
      </c>
      <c r="CU215" s="14">
        <v>2.9</v>
      </c>
      <c r="CV215" s="14">
        <v>1.1</v>
      </c>
      <c r="CW215" s="14">
        <v>4.3</v>
      </c>
      <c r="CX215" s="14">
        <v>0.0</v>
      </c>
      <c r="CY215" s="14">
        <v>5.4</v>
      </c>
      <c r="CZ215" s="18">
        <f t="shared" si="20"/>
        <v>0.07605633803</v>
      </c>
      <c r="DA215" s="18">
        <f t="shared" si="21"/>
        <v>0.2462099624</v>
      </c>
      <c r="DB215" s="14">
        <v>55.3824</v>
      </c>
      <c r="DC215" s="7">
        <v>0.0</v>
      </c>
      <c r="DD215" s="7">
        <v>1.0</v>
      </c>
      <c r="DE215" s="7">
        <v>4.0</v>
      </c>
      <c r="DF215" s="7">
        <v>37.0</v>
      </c>
      <c r="DG215" s="7">
        <v>3.0</v>
      </c>
      <c r="DH215" s="7">
        <v>0.0</v>
      </c>
      <c r="DI215" s="7">
        <v>34.0</v>
      </c>
      <c r="DJ215" s="7">
        <v>7.0</v>
      </c>
      <c r="DK215" s="7">
        <v>0.0</v>
      </c>
      <c r="DL215" s="7">
        <v>0.0</v>
      </c>
      <c r="DM215" s="7">
        <v>24.0</v>
      </c>
      <c r="DN215" s="9">
        <v>0.0</v>
      </c>
      <c r="DO215" s="9">
        <v>0.0</v>
      </c>
      <c r="DP215" s="9">
        <v>1.0</v>
      </c>
      <c r="DQ215" s="8">
        <v>186.0</v>
      </c>
      <c r="DR215" s="8">
        <v>11.0</v>
      </c>
      <c r="DS215" s="8" t="s">
        <v>363</v>
      </c>
      <c r="DT215" s="19">
        <v>4.25</v>
      </c>
      <c r="DU215" s="8">
        <v>4.25</v>
      </c>
      <c r="DV215" s="8">
        <v>4.25</v>
      </c>
      <c r="DW215" s="8">
        <v>570.0</v>
      </c>
      <c r="DX215" s="8">
        <v>0.0</v>
      </c>
      <c r="DY215" s="14">
        <f t="shared" si="22"/>
        <v>-2.472340426</v>
      </c>
    </row>
    <row r="216" ht="12.75" customHeight="1">
      <c r="A216" s="7">
        <v>21.0</v>
      </c>
      <c r="B216" s="7" t="s">
        <v>1267</v>
      </c>
      <c r="C216" s="7" t="s">
        <v>1268</v>
      </c>
      <c r="E216" s="7" t="s">
        <v>189</v>
      </c>
      <c r="F216" s="7" t="s">
        <v>189</v>
      </c>
      <c r="G216" s="7">
        <v>74.0</v>
      </c>
      <c r="H216" s="7">
        <v>183.0</v>
      </c>
      <c r="I216" s="7" t="s">
        <v>133</v>
      </c>
      <c r="J216" s="7">
        <v>2003.0</v>
      </c>
      <c r="K216" s="7">
        <v>2.0</v>
      </c>
      <c r="L216" s="7">
        <v>33.0</v>
      </c>
      <c r="M216" s="8"/>
      <c r="N216" s="8">
        <f t="shared" si="1"/>
        <v>30</v>
      </c>
      <c r="O216" s="7" t="s">
        <v>1269</v>
      </c>
      <c r="P216" s="7" t="s">
        <v>1270</v>
      </c>
      <c r="Q216" s="8" t="s">
        <v>149</v>
      </c>
      <c r="R216" s="7" t="s">
        <v>149</v>
      </c>
      <c r="S216" s="9" t="s">
        <v>183</v>
      </c>
      <c r="T216" s="9">
        <v>82.0</v>
      </c>
      <c r="U216" s="9" t="s">
        <v>138</v>
      </c>
      <c r="V216" s="9" t="s">
        <v>138</v>
      </c>
      <c r="W216" s="7">
        <v>82.0</v>
      </c>
      <c r="X216" s="7">
        <v>30.0</v>
      </c>
      <c r="Y216" s="7">
        <v>33.0</v>
      </c>
      <c r="Z216" s="7">
        <v>18.0</v>
      </c>
      <c r="AA216" s="7">
        <v>63.0</v>
      </c>
      <c r="AB216" s="7">
        <v>13.0</v>
      </c>
      <c r="AC216" s="7">
        <v>184.0</v>
      </c>
      <c r="AD216" s="7">
        <v>51.0</v>
      </c>
      <c r="AE216" s="7">
        <v>33.0</v>
      </c>
      <c r="AF216" s="10">
        <f t="shared" si="2"/>
        <v>0.1630434783</v>
      </c>
      <c r="AG216" s="10">
        <f t="shared" si="3"/>
        <v>0.1119402985</v>
      </c>
      <c r="AH216" s="7">
        <v>95850.0</v>
      </c>
      <c r="AI216" s="11">
        <f t="shared" si="4"/>
        <v>19.48170732</v>
      </c>
      <c r="AJ216" s="7">
        <v>1936.0</v>
      </c>
      <c r="AK216" s="11">
        <f t="shared" si="5"/>
        <v>23.6097561</v>
      </c>
      <c r="AL216" s="11">
        <f t="shared" si="6"/>
        <v>49.50929752</v>
      </c>
      <c r="AM216" s="12">
        <v>144.0</v>
      </c>
      <c r="AN216" s="11">
        <f t="shared" si="7"/>
        <v>5.408450704</v>
      </c>
      <c r="AO216" s="10" t="s">
        <v>1271</v>
      </c>
      <c r="AP216" s="10" t="s">
        <v>1272</v>
      </c>
      <c r="AQ216" s="10" t="s">
        <v>1273</v>
      </c>
      <c r="AR216" s="7">
        <v>12.0</v>
      </c>
      <c r="AS216" s="7">
        <v>9.0</v>
      </c>
      <c r="AT216" s="13">
        <f t="shared" si="8"/>
        <v>0.5714285714</v>
      </c>
      <c r="AU216" s="8"/>
      <c r="AV216" s="8"/>
      <c r="AW216" s="8">
        <v>13.0</v>
      </c>
      <c r="AX216" s="8">
        <v>7.0</v>
      </c>
      <c r="AY216" s="8">
        <v>8.0</v>
      </c>
      <c r="AZ216" s="8">
        <v>5.0</v>
      </c>
      <c r="BA216" s="7">
        <v>100.0</v>
      </c>
      <c r="BB216" s="7">
        <v>22.0</v>
      </c>
      <c r="BC216" s="7">
        <v>34.0</v>
      </c>
      <c r="BD216" s="7">
        <v>51.0</v>
      </c>
      <c r="BE216" s="7">
        <v>27.0</v>
      </c>
      <c r="BF216" s="7">
        <v>48.0</v>
      </c>
      <c r="BG216" s="14">
        <f t="shared" si="9"/>
        <v>3.755868545</v>
      </c>
      <c r="BH216" s="11">
        <f t="shared" si="10"/>
        <v>0.8262910798</v>
      </c>
      <c r="BI216" s="11">
        <f t="shared" si="11"/>
        <v>1.276995305</v>
      </c>
      <c r="BJ216" s="11">
        <f t="shared" si="12"/>
        <v>1.915492958</v>
      </c>
      <c r="BK216" s="11">
        <f t="shared" si="13"/>
        <v>1.014084507</v>
      </c>
      <c r="BL216" s="11">
        <f t="shared" si="14"/>
        <v>1.802816901</v>
      </c>
      <c r="BM216" s="7">
        <v>12.0</v>
      </c>
      <c r="BN216" s="7">
        <v>6.0</v>
      </c>
      <c r="BO216" s="7">
        <v>0.0</v>
      </c>
      <c r="BP216" s="7">
        <v>0.0</v>
      </c>
      <c r="BQ216" s="7">
        <v>0.0</v>
      </c>
      <c r="BR216" s="7">
        <v>0.0</v>
      </c>
      <c r="BS216" s="9">
        <f t="shared" si="15"/>
        <v>68</v>
      </c>
      <c r="BT216" s="14">
        <v>2.1884</v>
      </c>
      <c r="BU216" s="7">
        <v>1.0</v>
      </c>
      <c r="BV216" s="7">
        <v>0.0</v>
      </c>
      <c r="BW216" s="15">
        <f t="shared" si="16"/>
        <v>0</v>
      </c>
      <c r="BX216" s="7">
        <v>0.0</v>
      </c>
      <c r="BY216" s="7">
        <v>4.0</v>
      </c>
      <c r="BZ216" s="7">
        <v>1.0</v>
      </c>
      <c r="CA216" s="7">
        <v>5.0</v>
      </c>
      <c r="CB216" s="7">
        <v>0.0</v>
      </c>
      <c r="CC216" s="7">
        <v>2.0</v>
      </c>
      <c r="CD216" s="7">
        <v>0.0</v>
      </c>
      <c r="CE216" s="7">
        <v>0.0</v>
      </c>
      <c r="CF216" s="7">
        <v>5.0</v>
      </c>
      <c r="CG216" s="7">
        <v>8.0</v>
      </c>
      <c r="CH216" s="7">
        <v>0.0</v>
      </c>
      <c r="CI216" s="7">
        <v>15.0</v>
      </c>
      <c r="CJ216" s="7">
        <v>0.0</v>
      </c>
      <c r="CK216" s="7">
        <v>0.0</v>
      </c>
      <c r="CL216" s="15">
        <f t="shared" si="17"/>
        <v>0</v>
      </c>
      <c r="CM216" s="7">
        <v>6.0</v>
      </c>
      <c r="CN216" s="7">
        <v>2.2</v>
      </c>
      <c r="CO216" s="7">
        <v>8.2</v>
      </c>
      <c r="CP216" s="16">
        <f t="shared" si="18"/>
        <v>0.1</v>
      </c>
      <c r="CQ216" s="16">
        <f t="shared" si="19"/>
        <v>0.3079812207</v>
      </c>
      <c r="CR216" s="17">
        <v>6.0</v>
      </c>
      <c r="CS216" s="14">
        <v>34.9</v>
      </c>
      <c r="CT216" s="14">
        <v>29.8</v>
      </c>
      <c r="CU216" s="14">
        <v>14.6</v>
      </c>
      <c r="CV216" s="14">
        <v>11.8</v>
      </c>
      <c r="CW216" s="14">
        <v>3.7</v>
      </c>
      <c r="CX216" s="14">
        <v>-0.2</v>
      </c>
      <c r="CY216" s="14">
        <v>15.3</v>
      </c>
      <c r="CZ216" s="18">
        <f t="shared" si="20"/>
        <v>0.1865853659</v>
      </c>
      <c r="DA216" s="18">
        <f t="shared" si="21"/>
        <v>0.5746478873</v>
      </c>
      <c r="DB216" s="14">
        <v>27.3098</v>
      </c>
      <c r="DC216" s="7">
        <v>0.0</v>
      </c>
      <c r="DD216" s="7">
        <v>3.0</v>
      </c>
      <c r="DE216" s="7">
        <v>5.0</v>
      </c>
      <c r="DF216" s="7">
        <v>43.0</v>
      </c>
      <c r="DG216" s="7">
        <v>16.0</v>
      </c>
      <c r="DH216" s="7">
        <v>1.0</v>
      </c>
      <c r="DI216" s="7">
        <v>10.0</v>
      </c>
      <c r="DJ216" s="7">
        <v>29.0</v>
      </c>
      <c r="DK216" s="7">
        <v>25.0</v>
      </c>
      <c r="DL216" s="7">
        <v>1.0</v>
      </c>
      <c r="DM216" s="7">
        <v>102.0</v>
      </c>
      <c r="DN216" s="9">
        <v>1.0</v>
      </c>
      <c r="DO216" s="9">
        <v>3.0</v>
      </c>
      <c r="DP216" s="9">
        <v>1.0</v>
      </c>
      <c r="DQ216" s="8">
        <v>186.0</v>
      </c>
      <c r="DR216" s="8">
        <v>0.0</v>
      </c>
      <c r="DS216" s="8"/>
      <c r="DT216" s="19">
        <v>4.5</v>
      </c>
      <c r="DU216" s="8">
        <v>4.25</v>
      </c>
      <c r="DV216" s="8">
        <v>4.25</v>
      </c>
      <c r="DW216" s="8">
        <v>0.0</v>
      </c>
      <c r="DX216" s="8">
        <v>0.0</v>
      </c>
      <c r="DY216" s="14">
        <f t="shared" si="22"/>
        <v>7.427659574</v>
      </c>
    </row>
    <row r="217" ht="12.75" customHeight="1">
      <c r="A217" s="7">
        <v>26.0</v>
      </c>
      <c r="B217" s="7" t="s">
        <v>1274</v>
      </c>
      <c r="C217" s="7" t="s">
        <v>1275</v>
      </c>
      <c r="D217" s="7" t="s">
        <v>410</v>
      </c>
      <c r="E217" s="7" t="s">
        <v>132</v>
      </c>
      <c r="F217" s="7" t="s">
        <v>132</v>
      </c>
      <c r="G217" s="7">
        <v>73.0</v>
      </c>
      <c r="H217" s="7">
        <v>212.0</v>
      </c>
      <c r="I217" s="7" t="s">
        <v>133</v>
      </c>
      <c r="J217" s="7">
        <v>2010.0</v>
      </c>
      <c r="K217" s="7">
        <v>1.0</v>
      </c>
      <c r="L217" s="7">
        <v>29.0</v>
      </c>
      <c r="M217" s="8"/>
      <c r="N217" s="8">
        <f t="shared" si="1"/>
        <v>23</v>
      </c>
      <c r="O217" s="7" t="s">
        <v>1276</v>
      </c>
      <c r="P217" s="7" t="s">
        <v>1277</v>
      </c>
      <c r="Q217" s="8" t="s">
        <v>297</v>
      </c>
      <c r="R217" s="7" t="s">
        <v>1278</v>
      </c>
      <c r="S217" s="9" t="s">
        <v>183</v>
      </c>
      <c r="T217" s="9">
        <v>19.0</v>
      </c>
      <c r="U217" s="9">
        <v>39.0</v>
      </c>
      <c r="V217" s="9" t="s">
        <v>138</v>
      </c>
      <c r="W217" s="7">
        <v>58.0</v>
      </c>
      <c r="X217" s="7">
        <v>7.0</v>
      </c>
      <c r="Y217" s="7">
        <v>8.0</v>
      </c>
      <c r="Z217" s="7">
        <v>6.0</v>
      </c>
      <c r="AA217" s="7">
        <v>15.0</v>
      </c>
      <c r="AB217" s="7">
        <v>-12.0</v>
      </c>
      <c r="AC217" s="7">
        <v>100.0</v>
      </c>
      <c r="AD217" s="7">
        <v>35.0</v>
      </c>
      <c r="AE217" s="7">
        <v>47.0</v>
      </c>
      <c r="AF217" s="10">
        <f t="shared" si="2"/>
        <v>0.07</v>
      </c>
      <c r="AG217" s="10">
        <f t="shared" si="3"/>
        <v>0.03846153846</v>
      </c>
      <c r="AH217" s="7">
        <v>45762.0</v>
      </c>
      <c r="AI217" s="11">
        <f t="shared" si="4"/>
        <v>13.15</v>
      </c>
      <c r="AJ217" s="7">
        <v>1035.0</v>
      </c>
      <c r="AK217" s="11">
        <f t="shared" si="5"/>
        <v>17.84482759</v>
      </c>
      <c r="AL217" s="11">
        <f t="shared" si="6"/>
        <v>44.21449275</v>
      </c>
      <c r="AM217" s="12">
        <v>88.0</v>
      </c>
      <c r="AN217" s="11">
        <f t="shared" si="7"/>
        <v>6.922774354</v>
      </c>
      <c r="AO217" s="10" t="s">
        <v>1026</v>
      </c>
      <c r="AP217" s="10" t="s">
        <v>986</v>
      </c>
      <c r="AQ217" s="10" t="s">
        <v>185</v>
      </c>
      <c r="AR217" s="7">
        <v>2.0</v>
      </c>
      <c r="AS217" s="7">
        <v>2.0</v>
      </c>
      <c r="AT217" s="13">
        <f t="shared" si="8"/>
        <v>0.5</v>
      </c>
      <c r="AU217" s="8"/>
      <c r="AV217" s="8"/>
      <c r="AW217" s="8">
        <v>1.0</v>
      </c>
      <c r="AX217" s="8">
        <v>0.0</v>
      </c>
      <c r="AY217" s="8">
        <v>3.0</v>
      </c>
      <c r="AZ217" s="8">
        <v>2.0</v>
      </c>
      <c r="BA217" s="7">
        <v>103.0</v>
      </c>
      <c r="BB217" s="7">
        <v>87.0</v>
      </c>
      <c r="BC217" s="7">
        <v>43.0</v>
      </c>
      <c r="BD217" s="7">
        <v>35.0</v>
      </c>
      <c r="BE217" s="7">
        <v>20.0</v>
      </c>
      <c r="BF217" s="7">
        <v>20.0</v>
      </c>
      <c r="BG217" s="14">
        <f t="shared" si="9"/>
        <v>8.10279271</v>
      </c>
      <c r="BH217" s="11">
        <f t="shared" si="10"/>
        <v>6.844106464</v>
      </c>
      <c r="BI217" s="11">
        <f t="shared" si="11"/>
        <v>3.382719287</v>
      </c>
      <c r="BJ217" s="11">
        <f t="shared" si="12"/>
        <v>2.753376164</v>
      </c>
      <c r="BK217" s="11">
        <f t="shared" si="13"/>
        <v>1.573357808</v>
      </c>
      <c r="BL217" s="11">
        <f t="shared" si="14"/>
        <v>1.573357808</v>
      </c>
      <c r="BM217" s="7">
        <v>11.0</v>
      </c>
      <c r="BN217" s="7">
        <v>3.0</v>
      </c>
      <c r="BO217" s="7">
        <v>1.0</v>
      </c>
      <c r="BP217" s="7">
        <v>0.0</v>
      </c>
      <c r="BQ217" s="7">
        <v>0.0</v>
      </c>
      <c r="BR217" s="7">
        <v>0.0</v>
      </c>
      <c r="BS217" s="9">
        <f t="shared" si="15"/>
        <v>142</v>
      </c>
      <c r="BT217" s="14">
        <v>3.5883000000000003</v>
      </c>
      <c r="BU217" s="7">
        <v>1.0</v>
      </c>
      <c r="BV217" s="7">
        <v>1.0</v>
      </c>
      <c r="BW217" s="15">
        <f t="shared" si="16"/>
        <v>1</v>
      </c>
      <c r="BX217" s="7">
        <v>1.0</v>
      </c>
      <c r="BY217" s="7">
        <v>1.0</v>
      </c>
      <c r="BZ217" s="7">
        <v>0.0</v>
      </c>
      <c r="CA217" s="7">
        <v>1.0</v>
      </c>
      <c r="CB217" s="7">
        <v>1.0</v>
      </c>
      <c r="CC217" s="7">
        <v>1.0</v>
      </c>
      <c r="CD217" s="7">
        <v>0.0</v>
      </c>
      <c r="CE217" s="7">
        <v>0.0</v>
      </c>
      <c r="CF217" s="7">
        <v>0.0</v>
      </c>
      <c r="CG217" s="7">
        <v>2.0</v>
      </c>
      <c r="CH217" s="7">
        <v>0.0</v>
      </c>
      <c r="CI217" s="7">
        <v>4.0</v>
      </c>
      <c r="CJ217" s="7">
        <v>0.0</v>
      </c>
      <c r="CK217" s="7">
        <v>0.0</v>
      </c>
      <c r="CL217" s="15">
        <f t="shared" si="17"/>
        <v>0</v>
      </c>
      <c r="CM217" s="7">
        <v>0.4</v>
      </c>
      <c r="CN217" s="7">
        <v>0.4</v>
      </c>
      <c r="CO217" s="7">
        <v>0.7</v>
      </c>
      <c r="CP217" s="16">
        <f t="shared" si="18"/>
        <v>0.01206896552</v>
      </c>
      <c r="CQ217" s="16">
        <f t="shared" si="19"/>
        <v>0.05506752327</v>
      </c>
      <c r="CR217" s="17">
        <v>5.0</v>
      </c>
      <c r="CS217" s="14">
        <v>15.5</v>
      </c>
      <c r="CT217" s="14">
        <v>15.5</v>
      </c>
      <c r="CU217" s="14">
        <v>-11.2</v>
      </c>
      <c r="CV217" s="14">
        <v>-0.4</v>
      </c>
      <c r="CW217" s="14">
        <v>0.4</v>
      </c>
      <c r="CX217" s="14">
        <v>0.5</v>
      </c>
      <c r="CY217" s="14">
        <v>0.4</v>
      </c>
      <c r="CZ217" s="18">
        <f t="shared" si="20"/>
        <v>0.006896551724</v>
      </c>
      <c r="DA217" s="18">
        <f t="shared" si="21"/>
        <v>0.03146715616</v>
      </c>
      <c r="DB217" s="14">
        <v>25.53</v>
      </c>
      <c r="DC217" s="7">
        <v>0.0</v>
      </c>
      <c r="DD217" s="7">
        <v>1.0</v>
      </c>
      <c r="DE217" s="7">
        <v>1.0</v>
      </c>
      <c r="DF217" s="7">
        <v>33.0</v>
      </c>
      <c r="DG217" s="7">
        <v>10.0</v>
      </c>
      <c r="DH217" s="7">
        <v>6.0</v>
      </c>
      <c r="DI217" s="7">
        <v>1.0</v>
      </c>
      <c r="DJ217" s="7">
        <v>6.0</v>
      </c>
      <c r="DK217" s="7">
        <v>9.0</v>
      </c>
      <c r="DL217" s="7">
        <v>6.0</v>
      </c>
      <c r="DM217" s="7">
        <v>62.0</v>
      </c>
      <c r="DN217" s="9">
        <v>0.0</v>
      </c>
      <c r="DO217" s="9">
        <v>1.0</v>
      </c>
      <c r="DP217" s="9">
        <v>1.0</v>
      </c>
      <c r="DQ217" s="8">
        <v>186.0</v>
      </c>
      <c r="DR217" s="8">
        <v>1.0</v>
      </c>
      <c r="DS217" s="8" t="s">
        <v>342</v>
      </c>
      <c r="DT217" s="19">
        <v>0.85</v>
      </c>
      <c r="DU217" s="8">
        <v>0.85</v>
      </c>
      <c r="DV217" s="8">
        <v>0.85</v>
      </c>
      <c r="DW217" s="8">
        <v>10.0</v>
      </c>
      <c r="DX217" s="8">
        <v>0.0</v>
      </c>
      <c r="DY217" s="14">
        <f t="shared" si="22"/>
        <v>-0.2382978723</v>
      </c>
    </row>
    <row r="218" ht="12.75" customHeight="1">
      <c r="A218" s="7">
        <v>45.0</v>
      </c>
      <c r="B218" s="7" t="s">
        <v>1279</v>
      </c>
      <c r="C218" s="7" t="s">
        <v>280</v>
      </c>
      <c r="E218" s="7" t="s">
        <v>189</v>
      </c>
      <c r="F218" s="7" t="s">
        <v>189</v>
      </c>
      <c r="G218" s="7">
        <v>76.0</v>
      </c>
      <c r="H218" s="7">
        <v>205.0</v>
      </c>
      <c r="I218" s="7" t="s">
        <v>133</v>
      </c>
      <c r="M218" s="8"/>
      <c r="N218" s="8">
        <f t="shared" si="1"/>
        <v>24</v>
      </c>
      <c r="O218" s="7" t="s">
        <v>1280</v>
      </c>
      <c r="P218" s="7" t="s">
        <v>1281</v>
      </c>
      <c r="Q218" s="8" t="s">
        <v>166</v>
      </c>
      <c r="R218" s="7" t="s">
        <v>166</v>
      </c>
      <c r="S218" s="9" t="s">
        <v>238</v>
      </c>
      <c r="T218" s="9">
        <v>15.0</v>
      </c>
      <c r="U218" s="9" t="s">
        <v>138</v>
      </c>
      <c r="V218" s="9" t="s">
        <v>138</v>
      </c>
      <c r="W218" s="7">
        <v>15.0</v>
      </c>
      <c r="X218" s="7">
        <v>0.0</v>
      </c>
      <c r="Y218" s="7">
        <v>0.0</v>
      </c>
      <c r="Z218" s="7">
        <v>0.0</v>
      </c>
      <c r="AA218" s="7">
        <v>0.0</v>
      </c>
      <c r="AB218" s="7">
        <v>-5.0</v>
      </c>
      <c r="AC218" s="7">
        <v>9.0</v>
      </c>
      <c r="AD218" s="7">
        <v>3.0</v>
      </c>
      <c r="AE218" s="7">
        <v>4.0</v>
      </c>
      <c r="AF218" s="10">
        <f t="shared" si="2"/>
        <v>0</v>
      </c>
      <c r="AG218" s="10">
        <f t="shared" si="3"/>
        <v>0</v>
      </c>
      <c r="AH218" s="7">
        <v>8049.0</v>
      </c>
      <c r="AI218" s="11">
        <f t="shared" si="4"/>
        <v>8.943333333</v>
      </c>
      <c r="AJ218" s="7">
        <v>210.0</v>
      </c>
      <c r="AK218" s="11">
        <f t="shared" si="5"/>
        <v>14</v>
      </c>
      <c r="AL218" s="11">
        <f t="shared" si="6"/>
        <v>38.32857143</v>
      </c>
      <c r="AM218" s="12">
        <v>0.0</v>
      </c>
      <c r="AN218" s="11">
        <f t="shared" si="7"/>
        <v>0</v>
      </c>
      <c r="AO218" s="10" t="s">
        <v>151</v>
      </c>
      <c r="AP218" s="10" t="s">
        <v>151</v>
      </c>
      <c r="AQ218" s="10" t="s">
        <v>151</v>
      </c>
      <c r="AR218" s="7">
        <v>0.0</v>
      </c>
      <c r="AS218" s="7">
        <v>0.0</v>
      </c>
      <c r="AT218" s="13">
        <f t="shared" si="8"/>
        <v>0</v>
      </c>
      <c r="AU218" s="8"/>
      <c r="AV218" s="8"/>
      <c r="AW218" s="8"/>
      <c r="AX218" s="8">
        <v>0.0</v>
      </c>
      <c r="AY218" s="8"/>
      <c r="AZ218" s="8">
        <v>0.0</v>
      </c>
      <c r="BA218" s="7">
        <v>9.0</v>
      </c>
      <c r="BB218" s="7">
        <v>11.0</v>
      </c>
      <c r="BC218" s="7">
        <v>12.0</v>
      </c>
      <c r="BD218" s="7">
        <v>3.0</v>
      </c>
      <c r="BE218" s="7">
        <v>3.0</v>
      </c>
      <c r="BF218" s="7">
        <v>0.0</v>
      </c>
      <c r="BG218" s="14">
        <f t="shared" si="9"/>
        <v>4.025344763</v>
      </c>
      <c r="BH218" s="11">
        <f t="shared" si="10"/>
        <v>4.919865822</v>
      </c>
      <c r="BI218" s="11">
        <f t="shared" si="11"/>
        <v>5.367126351</v>
      </c>
      <c r="BJ218" s="11">
        <f t="shared" si="12"/>
        <v>1.341781588</v>
      </c>
      <c r="BK218" s="11">
        <f t="shared" si="13"/>
        <v>1.341781588</v>
      </c>
      <c r="BL218" s="11">
        <f t="shared" si="14"/>
        <v>0</v>
      </c>
      <c r="BM218" s="7">
        <v>0.0</v>
      </c>
      <c r="BN218" s="7">
        <v>0.0</v>
      </c>
      <c r="BO218" s="7">
        <v>0.0</v>
      </c>
      <c r="BP218" s="7">
        <v>0.0</v>
      </c>
      <c r="BQ218" s="7">
        <v>0.0</v>
      </c>
      <c r="BR218" s="7">
        <v>0.0</v>
      </c>
      <c r="BS218" s="9">
        <f t="shared" si="15"/>
        <v>23</v>
      </c>
      <c r="BT218" s="14">
        <v>1.6628</v>
      </c>
      <c r="BW218" s="15" t="str">
        <f t="shared" si="16"/>
        <v> </v>
      </c>
      <c r="BY218" s="7">
        <v>0.0</v>
      </c>
      <c r="BZ218" s="7">
        <v>0.0</v>
      </c>
      <c r="CA218" s="7">
        <v>0.0</v>
      </c>
      <c r="CB218" s="7">
        <v>0.0</v>
      </c>
      <c r="CC218" s="7">
        <v>0.0</v>
      </c>
      <c r="CD218" s="7">
        <v>0.0</v>
      </c>
      <c r="CE218" s="7">
        <v>0.0</v>
      </c>
      <c r="CF218" s="7">
        <v>0.0</v>
      </c>
      <c r="CG218" s="7">
        <v>0.0</v>
      </c>
      <c r="CH218" s="7">
        <v>0.0</v>
      </c>
      <c r="CI218" s="7">
        <v>0.0</v>
      </c>
      <c r="CJ218" s="7">
        <v>0.0</v>
      </c>
      <c r="CK218" s="7">
        <v>0.0</v>
      </c>
      <c r="CL218" s="15">
        <f t="shared" si="17"/>
        <v>0</v>
      </c>
      <c r="CM218" s="7">
        <v>-0.4</v>
      </c>
      <c r="CN218" s="7">
        <v>-0.1</v>
      </c>
      <c r="CO218" s="7">
        <v>-0.4</v>
      </c>
      <c r="CP218" s="16">
        <f t="shared" si="18"/>
        <v>-0.02666666667</v>
      </c>
      <c r="CQ218" s="16">
        <f t="shared" si="19"/>
        <v>-0.1789042117</v>
      </c>
      <c r="CR218" s="17">
        <v>3.0</v>
      </c>
      <c r="CS218" s="14">
        <v>2.6</v>
      </c>
      <c r="CT218" s="14">
        <v>3.2</v>
      </c>
      <c r="CU218" s="14">
        <v>-4.8</v>
      </c>
      <c r="CV218" s="14">
        <v>-1.2</v>
      </c>
      <c r="CW218" s="14">
        <v>-0.1</v>
      </c>
      <c r="CX218" s="14">
        <v>0.0</v>
      </c>
      <c r="CY218" s="14">
        <v>-1.2</v>
      </c>
      <c r="CZ218" s="18">
        <f t="shared" si="20"/>
        <v>-0.08</v>
      </c>
      <c r="DA218" s="18">
        <f t="shared" si="21"/>
        <v>-0.5367126351</v>
      </c>
      <c r="DB218" s="14">
        <v>30.8889</v>
      </c>
      <c r="DC218" s="7">
        <v>0.0</v>
      </c>
      <c r="DD218" s="7">
        <v>0.0</v>
      </c>
      <c r="DE218" s="7">
        <v>0.0</v>
      </c>
      <c r="DF218" s="7">
        <v>3.0</v>
      </c>
      <c r="DG218" s="7">
        <v>1.0</v>
      </c>
      <c r="DH218" s="7">
        <v>0.0</v>
      </c>
      <c r="DI218" s="7">
        <v>1.0</v>
      </c>
      <c r="DJ218" s="7">
        <v>1.0</v>
      </c>
      <c r="DK218" s="7">
        <v>0.0</v>
      </c>
      <c r="DL218" s="7">
        <v>1.0</v>
      </c>
      <c r="DM218" s="7">
        <v>5.0</v>
      </c>
      <c r="DN218" s="9">
        <v>0.0</v>
      </c>
      <c r="DO218" s="9">
        <v>0.0</v>
      </c>
      <c r="DP218" s="9">
        <v>0.0</v>
      </c>
      <c r="DQ218" s="8">
        <v>36.0</v>
      </c>
      <c r="DR218" s="8">
        <v>0.0</v>
      </c>
      <c r="DS218" s="8"/>
      <c r="DT218" s="19">
        <v>0.625</v>
      </c>
      <c r="DU218" s="8">
        <v>0.613</v>
      </c>
      <c r="DV218" s="8">
        <v>0.11900000000000001</v>
      </c>
      <c r="DW218" s="8">
        <v>0.0</v>
      </c>
      <c r="DX218" s="8">
        <v>0.0</v>
      </c>
      <c r="DY218" s="14">
        <f t="shared" si="22"/>
        <v>-1.226698696</v>
      </c>
    </row>
    <row r="219" ht="12.75" customHeight="1">
      <c r="A219" s="7">
        <v>15.0</v>
      </c>
      <c r="B219" s="7" t="s">
        <v>1282</v>
      </c>
      <c r="C219" s="7" t="s">
        <v>593</v>
      </c>
      <c r="D219" s="7" t="s">
        <v>162</v>
      </c>
      <c r="E219" s="7" t="s">
        <v>163</v>
      </c>
      <c r="F219" s="7" t="s">
        <v>163</v>
      </c>
      <c r="G219" s="7">
        <v>70.0</v>
      </c>
      <c r="H219" s="7">
        <v>180.0</v>
      </c>
      <c r="I219" s="7" t="s">
        <v>133</v>
      </c>
      <c r="J219" s="7">
        <v>2014.0</v>
      </c>
      <c r="K219" s="7">
        <v>1.0</v>
      </c>
      <c r="L219" s="7">
        <v>21.0</v>
      </c>
      <c r="M219" s="8" t="s">
        <v>146</v>
      </c>
      <c r="N219" s="8">
        <f t="shared" si="1"/>
        <v>20</v>
      </c>
      <c r="O219" s="7" t="s">
        <v>1283</v>
      </c>
      <c r="P219" s="7" t="s">
        <v>1284</v>
      </c>
      <c r="Q219" s="8" t="s">
        <v>274</v>
      </c>
      <c r="R219" s="7" t="s">
        <v>274</v>
      </c>
      <c r="S219" s="9" t="s">
        <v>150</v>
      </c>
      <c r="T219" s="9">
        <v>72.0</v>
      </c>
      <c r="U219" s="9" t="s">
        <v>138</v>
      </c>
      <c r="V219" s="9" t="s">
        <v>138</v>
      </c>
      <c r="W219" s="7">
        <v>72.0</v>
      </c>
      <c r="X219" s="7">
        <v>18.0</v>
      </c>
      <c r="Y219" s="7">
        <v>19.0</v>
      </c>
      <c r="Z219" s="7">
        <v>8.0</v>
      </c>
      <c r="AA219" s="7">
        <v>37.0</v>
      </c>
      <c r="AB219" s="7">
        <v>-2.0</v>
      </c>
      <c r="AC219" s="7">
        <v>114.0</v>
      </c>
      <c r="AD219" s="7">
        <v>41.0</v>
      </c>
      <c r="AE219" s="7">
        <v>38.0</v>
      </c>
      <c r="AF219" s="10">
        <f t="shared" si="2"/>
        <v>0.1578947368</v>
      </c>
      <c r="AG219" s="10">
        <f t="shared" si="3"/>
        <v>0.0932642487</v>
      </c>
      <c r="AH219" s="7">
        <v>57521.0</v>
      </c>
      <c r="AI219" s="11">
        <f t="shared" si="4"/>
        <v>13.3150463</v>
      </c>
      <c r="AJ219" s="7">
        <v>1370.0</v>
      </c>
      <c r="AK219" s="11">
        <f t="shared" si="5"/>
        <v>19.02777778</v>
      </c>
      <c r="AL219" s="11">
        <f t="shared" si="6"/>
        <v>41.98613139</v>
      </c>
      <c r="AM219" s="12">
        <v>61.0</v>
      </c>
      <c r="AN219" s="11">
        <f t="shared" si="7"/>
        <v>3.817736131</v>
      </c>
      <c r="AO219" s="10" t="s">
        <v>1285</v>
      </c>
      <c r="AP219" s="10" t="s">
        <v>587</v>
      </c>
      <c r="AQ219" s="10" t="s">
        <v>1286</v>
      </c>
      <c r="AR219" s="7">
        <v>6.0</v>
      </c>
      <c r="AS219" s="7">
        <v>9.0</v>
      </c>
      <c r="AT219" s="13">
        <f t="shared" si="8"/>
        <v>0.4</v>
      </c>
      <c r="AU219" s="8"/>
      <c r="AV219" s="8"/>
      <c r="AW219" s="8">
        <v>9.0</v>
      </c>
      <c r="AX219" s="8">
        <v>5.0</v>
      </c>
      <c r="AY219" s="8">
        <v>6.0</v>
      </c>
      <c r="AZ219" s="8">
        <v>1.0</v>
      </c>
      <c r="BA219" s="7">
        <v>74.0</v>
      </c>
      <c r="BB219" s="7">
        <v>51.0</v>
      </c>
      <c r="BC219" s="7">
        <v>9.0</v>
      </c>
      <c r="BD219" s="7">
        <v>41.0</v>
      </c>
      <c r="BE219" s="7">
        <v>20.0</v>
      </c>
      <c r="BF219" s="7">
        <v>27.0</v>
      </c>
      <c r="BG219" s="14">
        <f t="shared" si="9"/>
        <v>4.631352028</v>
      </c>
      <c r="BH219" s="11">
        <f t="shared" si="10"/>
        <v>3.191877749</v>
      </c>
      <c r="BI219" s="11">
        <f t="shared" si="11"/>
        <v>0.5632725439</v>
      </c>
      <c r="BJ219" s="11">
        <f t="shared" si="12"/>
        <v>2.566019367</v>
      </c>
      <c r="BK219" s="11">
        <f t="shared" si="13"/>
        <v>1.251716764</v>
      </c>
      <c r="BL219" s="11">
        <f t="shared" si="14"/>
        <v>1.689817632</v>
      </c>
      <c r="BM219" s="7">
        <v>25.0</v>
      </c>
      <c r="BN219" s="7">
        <v>10.0</v>
      </c>
      <c r="BO219" s="7">
        <v>1.0</v>
      </c>
      <c r="BP219" s="7">
        <v>0.0</v>
      </c>
      <c r="BQ219" s="7">
        <v>0.0</v>
      </c>
      <c r="BR219" s="7">
        <v>0.0</v>
      </c>
      <c r="BS219" s="9">
        <f t="shared" si="15"/>
        <v>86</v>
      </c>
      <c r="BT219" s="14">
        <v>6.0598</v>
      </c>
      <c r="BU219" s="7">
        <v>4.0</v>
      </c>
      <c r="BV219" s="7">
        <v>0.0</v>
      </c>
      <c r="BW219" s="15">
        <f t="shared" si="16"/>
        <v>0</v>
      </c>
      <c r="BX219" s="7">
        <v>0.0</v>
      </c>
      <c r="BY219" s="7">
        <v>6.0</v>
      </c>
      <c r="BZ219" s="7">
        <v>0.0</v>
      </c>
      <c r="CA219" s="7">
        <v>3.0</v>
      </c>
      <c r="CB219" s="7">
        <v>1.0</v>
      </c>
      <c r="CC219" s="7">
        <v>2.0</v>
      </c>
      <c r="CD219" s="7">
        <v>0.0</v>
      </c>
      <c r="CE219" s="7">
        <v>1.0</v>
      </c>
      <c r="CF219" s="7">
        <v>3.0</v>
      </c>
      <c r="CG219" s="7">
        <v>0.0</v>
      </c>
      <c r="CH219" s="7">
        <v>0.0</v>
      </c>
      <c r="CI219" s="7">
        <v>12.0</v>
      </c>
      <c r="CJ219" s="7">
        <v>0.0</v>
      </c>
      <c r="CK219" s="7">
        <v>0.0</v>
      </c>
      <c r="CL219" s="15">
        <f t="shared" si="17"/>
        <v>0</v>
      </c>
      <c r="CM219" s="7">
        <v>3.5</v>
      </c>
      <c r="CN219" s="7">
        <v>1.1</v>
      </c>
      <c r="CO219" s="7">
        <v>4.6</v>
      </c>
      <c r="CP219" s="16">
        <f t="shared" si="18"/>
        <v>0.06388888889</v>
      </c>
      <c r="CQ219" s="16">
        <f t="shared" si="19"/>
        <v>0.2878948558</v>
      </c>
      <c r="CR219" s="17">
        <v>3.0</v>
      </c>
      <c r="CS219" s="14">
        <v>23.5</v>
      </c>
      <c r="CT219" s="14">
        <v>20.0</v>
      </c>
      <c r="CU219" s="14">
        <v>-3.9</v>
      </c>
      <c r="CV219" s="14">
        <v>5.6</v>
      </c>
      <c r="CW219" s="14">
        <v>1.1</v>
      </c>
      <c r="CX219" s="14">
        <v>-0.9</v>
      </c>
      <c r="CY219" s="14">
        <v>5.9</v>
      </c>
      <c r="CZ219" s="18">
        <f t="shared" si="20"/>
        <v>0.08194444444</v>
      </c>
      <c r="DA219" s="18">
        <f t="shared" si="21"/>
        <v>0.3692564455</v>
      </c>
      <c r="DB219" s="14">
        <v>27.1316</v>
      </c>
      <c r="DC219" s="7">
        <v>1.0</v>
      </c>
      <c r="DD219" s="7">
        <v>2.0</v>
      </c>
      <c r="DE219" s="7">
        <v>2.0</v>
      </c>
      <c r="DF219" s="7">
        <v>36.0</v>
      </c>
      <c r="DG219" s="7">
        <v>7.0</v>
      </c>
      <c r="DH219" s="7">
        <v>0.0</v>
      </c>
      <c r="DI219" s="7">
        <v>10.0</v>
      </c>
      <c r="DJ219" s="7">
        <v>9.0</v>
      </c>
      <c r="DK219" s="7">
        <v>2.0</v>
      </c>
      <c r="DL219" s="7">
        <v>1.0</v>
      </c>
      <c r="DM219" s="7">
        <v>85.0</v>
      </c>
      <c r="DN219" s="9">
        <v>0.0</v>
      </c>
      <c r="DO219" s="9">
        <v>4.0</v>
      </c>
      <c r="DP219" s="9">
        <v>2.0</v>
      </c>
      <c r="DQ219" s="8">
        <v>186.0</v>
      </c>
      <c r="DR219" s="8">
        <v>10.0</v>
      </c>
      <c r="DS219" s="8" t="s">
        <v>1287</v>
      </c>
      <c r="DT219" s="19">
        <v>0.925</v>
      </c>
      <c r="DU219" s="8">
        <v>0.894</v>
      </c>
      <c r="DV219" s="8">
        <v>1.107</v>
      </c>
      <c r="DW219" s="8">
        <v>135.0</v>
      </c>
      <c r="DX219" s="8">
        <v>0.0</v>
      </c>
      <c r="DY219" s="14">
        <f t="shared" si="22"/>
        <v>4.714893617</v>
      </c>
    </row>
    <row r="220" ht="12.75" customHeight="1">
      <c r="A220" s="7">
        <v>12.0</v>
      </c>
      <c r="B220" s="7" t="s">
        <v>1288</v>
      </c>
      <c r="C220" s="7" t="s">
        <v>1289</v>
      </c>
      <c r="E220" s="7" t="s">
        <v>1232</v>
      </c>
      <c r="F220" s="7" t="s">
        <v>1232</v>
      </c>
      <c r="G220" s="7">
        <v>75.0</v>
      </c>
      <c r="H220" s="7">
        <v>210.0</v>
      </c>
      <c r="I220" s="7" t="s">
        <v>133</v>
      </c>
      <c r="J220" s="7">
        <v>2012.0</v>
      </c>
      <c r="K220" s="7">
        <v>1.0</v>
      </c>
      <c r="L220" s="7">
        <v>13.0</v>
      </c>
      <c r="M220" s="8" t="s">
        <v>146</v>
      </c>
      <c r="N220" s="8">
        <f t="shared" si="1"/>
        <v>22</v>
      </c>
      <c r="O220" s="7" t="s">
        <v>1290</v>
      </c>
      <c r="P220" s="7" t="s">
        <v>1291</v>
      </c>
      <c r="Q220" s="8" t="s">
        <v>399</v>
      </c>
      <c r="R220" s="7" t="s">
        <v>399</v>
      </c>
      <c r="S220" s="9" t="s">
        <v>150</v>
      </c>
      <c r="T220" s="9">
        <v>44.0</v>
      </c>
      <c r="U220" s="9" t="s">
        <v>138</v>
      </c>
      <c r="V220" s="9" t="s">
        <v>138</v>
      </c>
      <c r="W220" s="7">
        <v>45.0</v>
      </c>
      <c r="X220" s="7">
        <v>5.0</v>
      </c>
      <c r="Y220" s="7">
        <v>7.0</v>
      </c>
      <c r="Z220" s="7">
        <v>2.0</v>
      </c>
      <c r="AA220" s="7">
        <v>12.0</v>
      </c>
      <c r="AB220" s="7">
        <v>9.0</v>
      </c>
      <c r="AC220" s="7">
        <v>67.0</v>
      </c>
      <c r="AD220" s="7">
        <v>33.0</v>
      </c>
      <c r="AE220" s="7">
        <v>16.0</v>
      </c>
      <c r="AF220" s="10">
        <f t="shared" si="2"/>
        <v>0.07462686567</v>
      </c>
      <c r="AG220" s="10">
        <f t="shared" si="3"/>
        <v>0.04310344828</v>
      </c>
      <c r="AH220" s="7">
        <v>33355.0</v>
      </c>
      <c r="AI220" s="11">
        <f t="shared" si="4"/>
        <v>12.3537037</v>
      </c>
      <c r="AJ220" s="7">
        <v>834.0</v>
      </c>
      <c r="AK220" s="11">
        <f t="shared" si="5"/>
        <v>18.53333333</v>
      </c>
      <c r="AL220" s="11">
        <f t="shared" si="6"/>
        <v>39.9940048</v>
      </c>
      <c r="AM220" s="12">
        <v>25.0</v>
      </c>
      <c r="AN220" s="11">
        <f t="shared" si="7"/>
        <v>2.69824614</v>
      </c>
      <c r="AO220" s="10" t="s">
        <v>239</v>
      </c>
      <c r="AP220" s="10" t="s">
        <v>821</v>
      </c>
      <c r="AQ220" s="10" t="s">
        <v>185</v>
      </c>
      <c r="AR220" s="7">
        <v>197.0</v>
      </c>
      <c r="AS220" s="7">
        <v>204.0</v>
      </c>
      <c r="AT220" s="13">
        <f t="shared" si="8"/>
        <v>0.4912718204</v>
      </c>
      <c r="AU220" s="9">
        <v>7.0</v>
      </c>
      <c r="AV220" s="9">
        <v>3.0</v>
      </c>
      <c r="AW220" s="9">
        <v>242.0</v>
      </c>
      <c r="AX220" s="9">
        <v>117.0</v>
      </c>
      <c r="AY220" s="9">
        <v>159.0</v>
      </c>
      <c r="AZ220" s="9">
        <v>80.0</v>
      </c>
      <c r="BA220" s="7">
        <v>52.0</v>
      </c>
      <c r="BB220" s="7">
        <v>48.0</v>
      </c>
      <c r="BC220" s="7">
        <v>33.0</v>
      </c>
      <c r="BD220" s="7">
        <v>33.0</v>
      </c>
      <c r="BE220" s="7">
        <v>9.0</v>
      </c>
      <c r="BF220" s="7">
        <v>20.0</v>
      </c>
      <c r="BG220" s="14">
        <f t="shared" si="9"/>
        <v>5.612351971</v>
      </c>
      <c r="BH220" s="11">
        <f t="shared" si="10"/>
        <v>5.180632589</v>
      </c>
      <c r="BI220" s="11">
        <f t="shared" si="11"/>
        <v>3.561684905</v>
      </c>
      <c r="BJ220" s="11">
        <f t="shared" si="12"/>
        <v>3.561684905</v>
      </c>
      <c r="BK220" s="11">
        <f t="shared" si="13"/>
        <v>0.9713686104</v>
      </c>
      <c r="BL220" s="11">
        <f t="shared" si="14"/>
        <v>2.158596912</v>
      </c>
      <c r="BM220" s="7">
        <v>16.0</v>
      </c>
      <c r="BN220" s="7">
        <v>8.0</v>
      </c>
      <c r="BO220" s="7">
        <v>0.0</v>
      </c>
      <c r="BP220" s="7">
        <v>0.0</v>
      </c>
      <c r="BQ220" s="7">
        <v>0.0</v>
      </c>
      <c r="BR220" s="7">
        <v>0.0</v>
      </c>
      <c r="BS220" s="9">
        <f t="shared" si="15"/>
        <v>97</v>
      </c>
      <c r="BT220" s="14">
        <v>3.6553</v>
      </c>
      <c r="BW220" s="15" t="str">
        <f t="shared" si="16"/>
        <v> </v>
      </c>
      <c r="BY220" s="7">
        <v>0.0</v>
      </c>
      <c r="BZ220" s="7">
        <v>0.0</v>
      </c>
      <c r="CA220" s="7">
        <v>1.0</v>
      </c>
      <c r="CB220" s="7">
        <v>0.0</v>
      </c>
      <c r="CC220" s="7">
        <v>0.0</v>
      </c>
      <c r="CD220" s="7">
        <v>0.0</v>
      </c>
      <c r="CE220" s="7">
        <v>0.0</v>
      </c>
      <c r="CF220" s="7">
        <v>1.0</v>
      </c>
      <c r="CG220" s="7">
        <v>0.0</v>
      </c>
      <c r="CH220" s="7">
        <v>0.0</v>
      </c>
      <c r="CI220" s="7">
        <v>4.0</v>
      </c>
      <c r="CJ220" s="7">
        <v>0.0</v>
      </c>
      <c r="CK220" s="7">
        <v>0.0</v>
      </c>
      <c r="CL220" s="15">
        <f t="shared" si="17"/>
        <v>0</v>
      </c>
      <c r="CM220" s="7">
        <v>0.4</v>
      </c>
      <c r="CN220" s="7">
        <v>0.9</v>
      </c>
      <c r="CO220" s="7">
        <v>1.3</v>
      </c>
      <c r="CP220" s="16">
        <f t="shared" si="18"/>
        <v>0.02888888889</v>
      </c>
      <c r="CQ220" s="16">
        <f t="shared" si="19"/>
        <v>0.1403087993</v>
      </c>
      <c r="CR220" s="17">
        <v>4.0</v>
      </c>
      <c r="CS220" s="14">
        <v>10.3</v>
      </c>
      <c r="CT220" s="14">
        <v>10.9</v>
      </c>
      <c r="CU220" s="14">
        <v>6.4</v>
      </c>
      <c r="CV220" s="14">
        <v>0.6000000000000001</v>
      </c>
      <c r="CW220" s="14">
        <v>1.9</v>
      </c>
      <c r="CX220" s="14">
        <v>0.0</v>
      </c>
      <c r="CY220" s="14">
        <v>2.5</v>
      </c>
      <c r="CZ220" s="18">
        <f t="shared" si="20"/>
        <v>0.05555555556</v>
      </c>
      <c r="DA220" s="18">
        <f t="shared" si="21"/>
        <v>0.269824614</v>
      </c>
      <c r="DB220" s="14">
        <v>25.0299</v>
      </c>
      <c r="DC220" s="7">
        <v>0.0</v>
      </c>
      <c r="DD220" s="7">
        <v>3.0</v>
      </c>
      <c r="DE220" s="7">
        <v>1.0</v>
      </c>
      <c r="DF220" s="7">
        <v>29.0</v>
      </c>
      <c r="DG220" s="7">
        <v>4.0</v>
      </c>
      <c r="DH220" s="7">
        <v>2.0</v>
      </c>
      <c r="DI220" s="7">
        <v>6.0</v>
      </c>
      <c r="DJ220" s="7">
        <v>7.0</v>
      </c>
      <c r="DK220" s="7">
        <v>6.0</v>
      </c>
      <c r="DL220" s="7">
        <v>0.0</v>
      </c>
      <c r="DM220" s="7">
        <v>42.0</v>
      </c>
      <c r="DN220" s="9">
        <v>0.0</v>
      </c>
      <c r="DO220" s="9">
        <v>0.0</v>
      </c>
      <c r="DP220" s="9">
        <v>0.0</v>
      </c>
      <c r="DQ220" s="8">
        <v>106.0</v>
      </c>
      <c r="DR220" s="8">
        <v>0.0</v>
      </c>
      <c r="DS220" s="8"/>
      <c r="DT220" s="19">
        <v>0.925</v>
      </c>
      <c r="DU220" s="8">
        <v>0.894</v>
      </c>
      <c r="DV220" s="8">
        <v>0.763</v>
      </c>
      <c r="DW220" s="8">
        <v>0.0</v>
      </c>
      <c r="DX220" s="8">
        <v>0.5750000000000001</v>
      </c>
      <c r="DY220" s="14">
        <f t="shared" si="22"/>
        <v>1.543491192</v>
      </c>
    </row>
    <row r="221" ht="12.75" customHeight="1">
      <c r="A221" s="7">
        <v>44.0</v>
      </c>
      <c r="B221" s="7" t="s">
        <v>1292</v>
      </c>
      <c r="C221" s="7" t="s">
        <v>1293</v>
      </c>
      <c r="D221" s="7" t="s">
        <v>736</v>
      </c>
      <c r="E221" s="7" t="s">
        <v>163</v>
      </c>
      <c r="F221" s="7" t="s">
        <v>163</v>
      </c>
      <c r="G221" s="7">
        <v>77.0</v>
      </c>
      <c r="H221" s="7">
        <v>224.0</v>
      </c>
      <c r="I221" s="7" t="s">
        <v>133</v>
      </c>
      <c r="J221" s="7">
        <v>2007.0</v>
      </c>
      <c r="K221" s="7">
        <v>4.0</v>
      </c>
      <c r="L221" s="7">
        <v>110.0</v>
      </c>
      <c r="M221" s="8"/>
      <c r="N221" s="8">
        <f t="shared" si="1"/>
        <v>27</v>
      </c>
      <c r="O221" s="7" t="s">
        <v>134</v>
      </c>
      <c r="P221" s="7" t="s">
        <v>1294</v>
      </c>
      <c r="Q221" s="8" t="s">
        <v>182</v>
      </c>
      <c r="R221" s="7" t="s">
        <v>182</v>
      </c>
      <c r="S221" s="9" t="s">
        <v>174</v>
      </c>
      <c r="T221" s="9">
        <v>24.0</v>
      </c>
      <c r="U221" s="9" t="s">
        <v>138</v>
      </c>
      <c r="V221" s="9" t="s">
        <v>138</v>
      </c>
      <c r="W221" s="7">
        <v>24.0</v>
      </c>
      <c r="X221" s="7">
        <v>0.0</v>
      </c>
      <c r="Y221" s="7">
        <v>4.0</v>
      </c>
      <c r="Z221" s="7">
        <v>4.0</v>
      </c>
      <c r="AA221" s="7">
        <v>4.0</v>
      </c>
      <c r="AB221" s="7">
        <v>2.0</v>
      </c>
      <c r="AC221" s="7">
        <v>16.0</v>
      </c>
      <c r="AD221" s="7">
        <v>9.0</v>
      </c>
      <c r="AE221" s="7">
        <v>19.0</v>
      </c>
      <c r="AF221" s="10">
        <f t="shared" si="2"/>
        <v>0</v>
      </c>
      <c r="AG221" s="10">
        <f t="shared" si="3"/>
        <v>0</v>
      </c>
      <c r="AH221" s="7">
        <v>20485.0</v>
      </c>
      <c r="AI221" s="11">
        <f t="shared" si="4"/>
        <v>14.22569444</v>
      </c>
      <c r="AJ221" s="7">
        <v>477.0</v>
      </c>
      <c r="AK221" s="11">
        <f t="shared" si="5"/>
        <v>19.875</v>
      </c>
      <c r="AL221" s="11">
        <f t="shared" si="6"/>
        <v>42.94549266</v>
      </c>
      <c r="AM221" s="12">
        <v>39.0</v>
      </c>
      <c r="AN221" s="11">
        <f t="shared" si="7"/>
        <v>6.85379546</v>
      </c>
      <c r="AO221" s="10" t="s">
        <v>151</v>
      </c>
      <c r="AP221" s="10" t="s">
        <v>248</v>
      </c>
      <c r="AQ221" s="10" t="s">
        <v>248</v>
      </c>
      <c r="AR221" s="7">
        <v>0.0</v>
      </c>
      <c r="AS221" s="7">
        <v>0.0</v>
      </c>
      <c r="AT221" s="13">
        <f t="shared" si="8"/>
        <v>0</v>
      </c>
      <c r="AU221" s="8"/>
      <c r="AV221" s="8"/>
      <c r="AW221" s="8"/>
      <c r="AX221" s="8">
        <v>0.0</v>
      </c>
      <c r="AY221" s="8"/>
      <c r="AZ221" s="8">
        <v>0.0</v>
      </c>
      <c r="BA221" s="7">
        <v>45.0</v>
      </c>
      <c r="BB221" s="7">
        <v>37.0</v>
      </c>
      <c r="BC221" s="7">
        <v>38.0</v>
      </c>
      <c r="BD221" s="7">
        <v>9.0</v>
      </c>
      <c r="BE221" s="7">
        <v>9.0</v>
      </c>
      <c r="BF221" s="7">
        <v>3.0</v>
      </c>
      <c r="BG221" s="14">
        <f t="shared" si="9"/>
        <v>7.908225531</v>
      </c>
      <c r="BH221" s="11">
        <f t="shared" si="10"/>
        <v>6.50231877</v>
      </c>
      <c r="BI221" s="11">
        <f t="shared" si="11"/>
        <v>6.678057115</v>
      </c>
      <c r="BJ221" s="11">
        <f t="shared" si="12"/>
        <v>1.581645106</v>
      </c>
      <c r="BK221" s="11">
        <f t="shared" si="13"/>
        <v>1.581645106</v>
      </c>
      <c r="BL221" s="11">
        <f t="shared" si="14"/>
        <v>0.5272150354</v>
      </c>
      <c r="BM221" s="7">
        <v>17.0</v>
      </c>
      <c r="BN221" s="7">
        <v>5.0</v>
      </c>
      <c r="BO221" s="7">
        <v>1.0</v>
      </c>
      <c r="BP221" s="7">
        <v>0.0</v>
      </c>
      <c r="BQ221" s="7">
        <v>0.0</v>
      </c>
      <c r="BR221" s="7">
        <v>0.0</v>
      </c>
      <c r="BS221" s="9">
        <f t="shared" si="15"/>
        <v>93</v>
      </c>
      <c r="BT221" s="14">
        <v>2.4435000000000002</v>
      </c>
      <c r="BW221" s="15" t="str">
        <f t="shared" si="16"/>
        <v> </v>
      </c>
      <c r="BY221" s="7">
        <v>0.0</v>
      </c>
      <c r="BZ221" s="7">
        <v>0.0</v>
      </c>
      <c r="CA221" s="7">
        <v>0.0</v>
      </c>
      <c r="CB221" s="7">
        <v>0.0</v>
      </c>
      <c r="CC221" s="7">
        <v>0.0</v>
      </c>
      <c r="CD221" s="7">
        <v>0.0</v>
      </c>
      <c r="CE221" s="7">
        <v>0.0</v>
      </c>
      <c r="CF221" s="7">
        <v>0.0</v>
      </c>
      <c r="CG221" s="7">
        <v>0.0</v>
      </c>
      <c r="CH221" s="7">
        <v>0.0</v>
      </c>
      <c r="CI221" s="7">
        <v>0.0</v>
      </c>
      <c r="CJ221" s="7">
        <v>0.0</v>
      </c>
      <c r="CK221" s="7">
        <v>0.0</v>
      </c>
      <c r="CL221" s="15">
        <f t="shared" si="17"/>
        <v>0</v>
      </c>
      <c r="CM221" s="7">
        <v>0.0</v>
      </c>
      <c r="CN221" s="7">
        <v>0.9</v>
      </c>
      <c r="CO221" s="7">
        <v>0.9</v>
      </c>
      <c r="CP221" s="16">
        <f t="shared" si="18"/>
        <v>0.0375</v>
      </c>
      <c r="CQ221" s="16">
        <f t="shared" si="19"/>
        <v>0.1581645106</v>
      </c>
      <c r="CR221" s="17">
        <v>4.0</v>
      </c>
      <c r="CS221" s="14">
        <v>6.5</v>
      </c>
      <c r="CT221" s="14">
        <v>7.5</v>
      </c>
      <c r="CU221" s="14">
        <v>3.5</v>
      </c>
      <c r="CV221" s="14">
        <v>-0.1</v>
      </c>
      <c r="CW221" s="14">
        <v>1.0</v>
      </c>
      <c r="CX221" s="14">
        <v>0.0</v>
      </c>
      <c r="CY221" s="14">
        <v>0.9</v>
      </c>
      <c r="CZ221" s="18">
        <f t="shared" si="20"/>
        <v>0.0375</v>
      </c>
      <c r="DA221" s="18">
        <f t="shared" si="21"/>
        <v>0.1581645106</v>
      </c>
      <c r="DB221" s="14">
        <v>54.875</v>
      </c>
      <c r="DC221" s="7">
        <v>0.0</v>
      </c>
      <c r="DD221" s="7">
        <v>0.0</v>
      </c>
      <c r="DE221" s="7">
        <v>0.0</v>
      </c>
      <c r="DF221" s="7">
        <v>9.0</v>
      </c>
      <c r="DG221" s="7">
        <v>0.0</v>
      </c>
      <c r="DH221" s="7">
        <v>0.0</v>
      </c>
      <c r="DI221" s="7">
        <v>6.0</v>
      </c>
      <c r="DJ221" s="7">
        <v>4.0</v>
      </c>
      <c r="DK221" s="7">
        <v>0.0</v>
      </c>
      <c r="DL221" s="7">
        <v>0.0</v>
      </c>
      <c r="DM221" s="7">
        <v>6.0</v>
      </c>
      <c r="DN221" s="9">
        <v>0.0</v>
      </c>
      <c r="DO221" s="9">
        <v>0.0</v>
      </c>
      <c r="DP221" s="9">
        <v>0.0</v>
      </c>
      <c r="DQ221" s="8">
        <v>94.0</v>
      </c>
      <c r="DR221" s="8">
        <v>0.0</v>
      </c>
      <c r="DS221" s="8"/>
      <c r="DT221" s="19">
        <v>0.6000000000000001</v>
      </c>
      <c r="DU221" s="8">
        <v>0.6000000000000001</v>
      </c>
      <c r="DV221" s="8">
        <v>0.303</v>
      </c>
      <c r="DW221" s="8">
        <v>0.0</v>
      </c>
      <c r="DX221" s="8">
        <v>0.0</v>
      </c>
      <c r="DY221" s="14">
        <f t="shared" si="22"/>
        <v>0.8467169984</v>
      </c>
    </row>
    <row r="222" ht="12.75" customHeight="1">
      <c r="A222" s="7">
        <v>23.0</v>
      </c>
      <c r="B222" s="7" t="s">
        <v>1295</v>
      </c>
      <c r="C222" s="7" t="s">
        <v>1296</v>
      </c>
      <c r="D222" s="7" t="s">
        <v>602</v>
      </c>
      <c r="E222" s="7" t="s">
        <v>132</v>
      </c>
      <c r="F222" s="7" t="s">
        <v>132</v>
      </c>
      <c r="G222" s="7">
        <v>70.0</v>
      </c>
      <c r="H222" s="7">
        <v>190.0</v>
      </c>
      <c r="I222" s="7" t="s">
        <v>133</v>
      </c>
      <c r="M222" s="8"/>
      <c r="N222" s="8">
        <f t="shared" si="1"/>
        <v>27</v>
      </c>
      <c r="O222" s="7" t="s">
        <v>1297</v>
      </c>
      <c r="P222" s="7" t="s">
        <v>1298</v>
      </c>
      <c r="Q222" s="8" t="s">
        <v>490</v>
      </c>
      <c r="R222" s="7" t="s">
        <v>1299</v>
      </c>
      <c r="S222" s="9" t="s">
        <v>159</v>
      </c>
      <c r="T222" s="9">
        <v>3.0</v>
      </c>
      <c r="U222" s="9">
        <v>50.0</v>
      </c>
      <c r="V222" s="9" t="s">
        <v>138</v>
      </c>
      <c r="W222" s="7">
        <v>53.0</v>
      </c>
      <c r="X222" s="7">
        <v>8.0</v>
      </c>
      <c r="Y222" s="7">
        <v>2.0</v>
      </c>
      <c r="Z222" s="7">
        <v>1.0</v>
      </c>
      <c r="AA222" s="7">
        <v>10.0</v>
      </c>
      <c r="AB222" s="7">
        <v>-2.0</v>
      </c>
      <c r="AC222" s="7">
        <v>50.0</v>
      </c>
      <c r="AD222" s="7">
        <v>23.0</v>
      </c>
      <c r="AE222" s="7">
        <v>13.0</v>
      </c>
      <c r="AF222" s="10">
        <f t="shared" si="2"/>
        <v>0.16</v>
      </c>
      <c r="AG222" s="10">
        <f t="shared" si="3"/>
        <v>0.09302325581</v>
      </c>
      <c r="AH222" s="7">
        <v>29616.0</v>
      </c>
      <c r="AI222" s="11">
        <f t="shared" si="4"/>
        <v>9.313207547</v>
      </c>
      <c r="AJ222" s="7">
        <v>704.0</v>
      </c>
      <c r="AK222" s="11">
        <f t="shared" si="5"/>
        <v>13.28301887</v>
      </c>
      <c r="AL222" s="11">
        <f t="shared" si="6"/>
        <v>42.06818182</v>
      </c>
      <c r="AM222" s="12">
        <v>15.0</v>
      </c>
      <c r="AN222" s="11">
        <f t="shared" si="7"/>
        <v>1.823338736</v>
      </c>
      <c r="AO222" s="10" t="s">
        <v>200</v>
      </c>
      <c r="AP222" s="10" t="s">
        <v>686</v>
      </c>
      <c r="AQ222" s="10" t="s">
        <v>617</v>
      </c>
      <c r="AR222" s="7">
        <v>2.0</v>
      </c>
      <c r="AS222" s="7">
        <v>2.0</v>
      </c>
      <c r="AT222" s="13">
        <f t="shared" si="8"/>
        <v>0.5</v>
      </c>
      <c r="AU222" s="8"/>
      <c r="AV222" s="8"/>
      <c r="AW222" s="8">
        <v>3.0</v>
      </c>
      <c r="AX222" s="8">
        <v>1.0</v>
      </c>
      <c r="AY222" s="8">
        <v>1.0</v>
      </c>
      <c r="AZ222" s="8">
        <v>1.0</v>
      </c>
      <c r="BA222" s="7">
        <v>79.0</v>
      </c>
      <c r="BB222" s="7">
        <v>93.0</v>
      </c>
      <c r="BC222" s="7">
        <v>19.0</v>
      </c>
      <c r="BD222" s="7">
        <v>23.0</v>
      </c>
      <c r="BE222" s="7">
        <v>7.0</v>
      </c>
      <c r="BF222" s="7">
        <v>11.0</v>
      </c>
      <c r="BG222" s="14">
        <f t="shared" si="9"/>
        <v>9.602917342</v>
      </c>
      <c r="BH222" s="11">
        <f t="shared" si="10"/>
        <v>11.30470016</v>
      </c>
      <c r="BI222" s="11">
        <f t="shared" si="11"/>
        <v>2.309562399</v>
      </c>
      <c r="BJ222" s="11">
        <f t="shared" si="12"/>
        <v>2.795786062</v>
      </c>
      <c r="BK222" s="11">
        <f t="shared" si="13"/>
        <v>0.85089141</v>
      </c>
      <c r="BL222" s="11">
        <f t="shared" si="14"/>
        <v>1.337115073</v>
      </c>
      <c r="BM222" s="7">
        <v>97.0</v>
      </c>
      <c r="BN222" s="7">
        <v>15.0</v>
      </c>
      <c r="BO222" s="7">
        <v>7.0</v>
      </c>
      <c r="BP222" s="7">
        <v>3.0</v>
      </c>
      <c r="BQ222" s="7">
        <v>0.0</v>
      </c>
      <c r="BR222" s="7">
        <v>0.0</v>
      </c>
      <c r="BS222" s="9">
        <f t="shared" si="15"/>
        <v>216</v>
      </c>
      <c r="BT222" s="14">
        <v>5.0897</v>
      </c>
      <c r="BW222" s="15" t="str">
        <f t="shared" si="16"/>
        <v> </v>
      </c>
      <c r="BY222" s="7">
        <v>0.0</v>
      </c>
      <c r="BZ222" s="7">
        <v>0.0</v>
      </c>
      <c r="CA222" s="7">
        <v>0.0</v>
      </c>
      <c r="CB222" s="7">
        <v>0.0</v>
      </c>
      <c r="CC222" s="7">
        <v>3.0</v>
      </c>
      <c r="CD222" s="7">
        <v>0.0</v>
      </c>
      <c r="CE222" s="7">
        <v>0.0</v>
      </c>
      <c r="CF222" s="7">
        <v>2.0</v>
      </c>
      <c r="CG222" s="7">
        <v>0.0</v>
      </c>
      <c r="CH222" s="7">
        <v>0.0</v>
      </c>
      <c r="CI222" s="7">
        <v>3.0</v>
      </c>
      <c r="CJ222" s="7">
        <v>0.0</v>
      </c>
      <c r="CK222" s="7">
        <v>0.0</v>
      </c>
      <c r="CL222" s="15">
        <f t="shared" si="17"/>
        <v>0</v>
      </c>
      <c r="CM222" s="7">
        <v>0.7</v>
      </c>
      <c r="CN222" s="7">
        <v>0.6000000000000001</v>
      </c>
      <c r="CO222" s="7">
        <v>1.3</v>
      </c>
      <c r="CP222" s="16">
        <f t="shared" si="18"/>
        <v>0.02452830189</v>
      </c>
      <c r="CQ222" s="16">
        <f t="shared" si="19"/>
        <v>0.1580226904</v>
      </c>
      <c r="CR222" s="17">
        <v>3.0</v>
      </c>
      <c r="CS222" s="14">
        <v>9.5</v>
      </c>
      <c r="CT222" s="14">
        <v>9.1</v>
      </c>
      <c r="CU222" s="14">
        <v>-0.2</v>
      </c>
      <c r="CV222" s="14">
        <v>0.7</v>
      </c>
      <c r="CW222" s="14">
        <v>1.2</v>
      </c>
      <c r="CX222" s="14">
        <v>0.0</v>
      </c>
      <c r="CY222" s="14">
        <v>1.9</v>
      </c>
      <c r="CZ222" s="18">
        <f t="shared" si="20"/>
        <v>0.0358490566</v>
      </c>
      <c r="DA222" s="18">
        <f t="shared" si="21"/>
        <v>0.2309562399</v>
      </c>
      <c r="DB222" s="14">
        <v>28.9</v>
      </c>
      <c r="DC222" s="7">
        <v>0.0</v>
      </c>
      <c r="DD222" s="7">
        <v>2.0</v>
      </c>
      <c r="DE222" s="7">
        <v>3.0</v>
      </c>
      <c r="DF222" s="7">
        <v>18.0</v>
      </c>
      <c r="DG222" s="7">
        <v>7.0</v>
      </c>
      <c r="DH222" s="7">
        <v>0.0</v>
      </c>
      <c r="DI222" s="7">
        <v>4.0</v>
      </c>
      <c r="DJ222" s="7">
        <v>15.0</v>
      </c>
      <c r="DK222" s="7">
        <v>2.0</v>
      </c>
      <c r="DL222" s="7">
        <v>1.0</v>
      </c>
      <c r="DM222" s="7">
        <v>21.0</v>
      </c>
      <c r="DN222" s="9">
        <v>1.0</v>
      </c>
      <c r="DO222" s="9">
        <v>0.0</v>
      </c>
      <c r="DP222" s="9">
        <v>1.0</v>
      </c>
      <c r="DQ222" s="8">
        <v>186.0</v>
      </c>
      <c r="DR222" s="8">
        <v>8.0</v>
      </c>
      <c r="DS222" s="8" t="s">
        <v>210</v>
      </c>
      <c r="DT222" s="19">
        <v>0.5750000000000001</v>
      </c>
      <c r="DU222" s="8">
        <v>0.5750000000000001</v>
      </c>
      <c r="DV222" s="8">
        <v>0.5750000000000001</v>
      </c>
      <c r="DW222" s="8">
        <v>56.0</v>
      </c>
      <c r="DX222" s="8">
        <v>0.0</v>
      </c>
      <c r="DY222" s="14">
        <f t="shared" si="22"/>
        <v>1.846808511</v>
      </c>
    </row>
    <row r="223" ht="12.75" customHeight="1">
      <c r="A223" s="7">
        <v>52.0</v>
      </c>
      <c r="B223" s="7" t="s">
        <v>1300</v>
      </c>
      <c r="C223" s="7" t="s">
        <v>1301</v>
      </c>
      <c r="D223" s="7" t="s">
        <v>1302</v>
      </c>
      <c r="E223" s="7" t="s">
        <v>132</v>
      </c>
      <c r="F223" s="7" t="s">
        <v>132</v>
      </c>
      <c r="G223" s="7">
        <v>74.0</v>
      </c>
      <c r="H223" s="7">
        <v>216.0</v>
      </c>
      <c r="I223" s="7" t="s">
        <v>145</v>
      </c>
      <c r="J223" s="7">
        <v>2013.0</v>
      </c>
      <c r="K223" s="7">
        <v>4.0</v>
      </c>
      <c r="L223" s="7">
        <v>118.0</v>
      </c>
      <c r="M223" s="8" t="s">
        <v>146</v>
      </c>
      <c r="N223" s="8">
        <f t="shared" si="1"/>
        <v>20</v>
      </c>
      <c r="O223" s="7" t="s">
        <v>1303</v>
      </c>
      <c r="P223" s="7" t="s">
        <v>1304</v>
      </c>
      <c r="Q223" s="8" t="s">
        <v>312</v>
      </c>
      <c r="R223" s="7" t="s">
        <v>312</v>
      </c>
      <c r="S223" s="9" t="s">
        <v>247</v>
      </c>
      <c r="T223" s="9">
        <v>7.0</v>
      </c>
      <c r="U223" s="9" t="s">
        <v>138</v>
      </c>
      <c r="V223" s="9" t="s">
        <v>138</v>
      </c>
      <c r="W223" s="7">
        <v>7.0</v>
      </c>
      <c r="X223" s="7">
        <v>1.0</v>
      </c>
      <c r="Y223" s="7">
        <v>1.0</v>
      </c>
      <c r="Z223" s="7">
        <v>1.0</v>
      </c>
      <c r="AA223" s="7">
        <v>2.0</v>
      </c>
      <c r="AB223" s="7">
        <v>2.0</v>
      </c>
      <c r="AC223" s="7">
        <v>9.0</v>
      </c>
      <c r="AD223" s="7">
        <v>5.0</v>
      </c>
      <c r="AE223" s="7">
        <v>1.0</v>
      </c>
      <c r="AF223" s="10">
        <f t="shared" si="2"/>
        <v>0.1111111111</v>
      </c>
      <c r="AG223" s="10">
        <f t="shared" si="3"/>
        <v>0.06666666667</v>
      </c>
      <c r="AH223" s="7">
        <v>4839.0</v>
      </c>
      <c r="AI223" s="11">
        <f t="shared" si="4"/>
        <v>11.52142857</v>
      </c>
      <c r="AJ223" s="7">
        <v>112.0</v>
      </c>
      <c r="AK223" s="11">
        <f t="shared" si="5"/>
        <v>16</v>
      </c>
      <c r="AL223" s="11">
        <f t="shared" si="6"/>
        <v>43.20535714</v>
      </c>
      <c r="AM223" s="12">
        <v>9.0</v>
      </c>
      <c r="AN223" s="11">
        <f t="shared" si="7"/>
        <v>6.695598264</v>
      </c>
      <c r="AO223" s="10" t="s">
        <v>239</v>
      </c>
      <c r="AP223" s="10" t="s">
        <v>239</v>
      </c>
      <c r="AQ223" s="10" t="s">
        <v>216</v>
      </c>
      <c r="AR223" s="7">
        <v>0.0</v>
      </c>
      <c r="AS223" s="7">
        <v>0.0</v>
      </c>
      <c r="AT223" s="13">
        <f t="shared" si="8"/>
        <v>0</v>
      </c>
      <c r="AU223" s="8"/>
      <c r="AV223" s="8"/>
      <c r="AW223" s="8"/>
      <c r="AX223" s="8">
        <v>0.0</v>
      </c>
      <c r="AY223" s="8"/>
      <c r="AZ223" s="8">
        <v>0.0</v>
      </c>
      <c r="BA223" s="7">
        <v>4.0</v>
      </c>
      <c r="BB223" s="7">
        <v>8.0</v>
      </c>
      <c r="BC223" s="7">
        <v>1.0</v>
      </c>
      <c r="BD223" s="7">
        <v>5.0</v>
      </c>
      <c r="BE223" s="7">
        <v>2.0</v>
      </c>
      <c r="BF223" s="7">
        <v>4.0</v>
      </c>
      <c r="BG223" s="14">
        <f t="shared" si="9"/>
        <v>2.975821451</v>
      </c>
      <c r="BH223" s="11">
        <f t="shared" si="10"/>
        <v>5.951642901</v>
      </c>
      <c r="BI223" s="11">
        <f t="shared" si="11"/>
        <v>0.7439553627</v>
      </c>
      <c r="BJ223" s="11">
        <f t="shared" si="12"/>
        <v>3.719776813</v>
      </c>
      <c r="BK223" s="11">
        <f t="shared" si="13"/>
        <v>1.487910725</v>
      </c>
      <c r="BL223" s="11">
        <f t="shared" si="14"/>
        <v>2.975821451</v>
      </c>
      <c r="BM223" s="7">
        <v>4.0</v>
      </c>
      <c r="BN223" s="7">
        <v>2.0</v>
      </c>
      <c r="BO223" s="7">
        <v>0.0</v>
      </c>
      <c r="BP223" s="7">
        <v>0.0</v>
      </c>
      <c r="BQ223" s="7">
        <v>0.0</v>
      </c>
      <c r="BR223" s="7">
        <v>0.0</v>
      </c>
      <c r="BS223" s="9">
        <f t="shared" si="15"/>
        <v>13</v>
      </c>
      <c r="BT223" s="14">
        <v>-2.1347</v>
      </c>
      <c r="BW223" s="15" t="str">
        <f t="shared" si="16"/>
        <v> </v>
      </c>
      <c r="BY223" s="7">
        <v>0.0</v>
      </c>
      <c r="BZ223" s="7">
        <v>0.0</v>
      </c>
      <c r="CA223" s="7">
        <v>0.0</v>
      </c>
      <c r="CB223" s="7">
        <v>0.0</v>
      </c>
      <c r="CC223" s="7">
        <v>0.0</v>
      </c>
      <c r="CD223" s="7">
        <v>0.0</v>
      </c>
      <c r="CE223" s="7">
        <v>0.0</v>
      </c>
      <c r="CF223" s="7">
        <v>0.0</v>
      </c>
      <c r="CG223" s="7">
        <v>0.0</v>
      </c>
      <c r="CH223" s="7">
        <v>0.0</v>
      </c>
      <c r="CI223" s="7">
        <v>1.0</v>
      </c>
      <c r="CJ223" s="7">
        <v>0.0</v>
      </c>
      <c r="CK223" s="7">
        <v>0.0</v>
      </c>
      <c r="CL223" s="15">
        <f t="shared" si="17"/>
        <v>0</v>
      </c>
      <c r="CM223" s="7">
        <v>0.1</v>
      </c>
      <c r="CN223" s="7">
        <v>0.2</v>
      </c>
      <c r="CO223" s="7">
        <v>0.30000000000000004</v>
      </c>
      <c r="CP223" s="16">
        <f t="shared" si="18"/>
        <v>0.04285714286</v>
      </c>
      <c r="CQ223" s="16">
        <f t="shared" si="19"/>
        <v>0.2231866088</v>
      </c>
      <c r="CR223" s="17">
        <v>1.0</v>
      </c>
      <c r="CS223" s="14">
        <v>1.7000000000000002</v>
      </c>
      <c r="CT223" s="14">
        <v>1.7000000000000002</v>
      </c>
      <c r="CU223" s="14">
        <v>2.4</v>
      </c>
      <c r="CV223" s="14">
        <v>0.2</v>
      </c>
      <c r="CW223" s="14">
        <v>0.4</v>
      </c>
      <c r="CX223" s="14">
        <v>0.0</v>
      </c>
      <c r="CY223" s="14">
        <v>0.6000000000000001</v>
      </c>
      <c r="CZ223" s="18">
        <f t="shared" si="20"/>
        <v>0.08571428571</v>
      </c>
      <c r="DA223" s="18">
        <f t="shared" si="21"/>
        <v>0.4463732176</v>
      </c>
      <c r="DB223" s="14">
        <v>22.5556</v>
      </c>
      <c r="DC223" s="7">
        <v>0.0</v>
      </c>
      <c r="DD223" s="7">
        <v>0.0</v>
      </c>
      <c r="DE223" s="7">
        <v>0.0</v>
      </c>
      <c r="DF223" s="7">
        <v>5.0</v>
      </c>
      <c r="DG223" s="7">
        <v>1.0</v>
      </c>
      <c r="DH223" s="7">
        <v>0.0</v>
      </c>
      <c r="DI223" s="7">
        <v>0.0</v>
      </c>
      <c r="DJ223" s="7">
        <v>1.0</v>
      </c>
      <c r="DK223" s="7">
        <v>1.0</v>
      </c>
      <c r="DL223" s="7">
        <v>0.0</v>
      </c>
      <c r="DM223" s="7">
        <v>6.0</v>
      </c>
      <c r="DN223" s="9">
        <v>0.0</v>
      </c>
      <c r="DO223" s="9">
        <v>0.0</v>
      </c>
      <c r="DP223" s="9">
        <v>1.0</v>
      </c>
      <c r="DQ223" s="8">
        <v>20.0</v>
      </c>
      <c r="DR223" s="8">
        <v>0.0</v>
      </c>
      <c r="DS223" s="8"/>
      <c r="DT223" s="19">
        <v>0.925</v>
      </c>
      <c r="DU223" s="8">
        <v>1.35</v>
      </c>
      <c r="DV223" s="8">
        <v>0.145</v>
      </c>
      <c r="DW223" s="8">
        <v>0.0</v>
      </c>
      <c r="DX223" s="8">
        <v>0.0</v>
      </c>
      <c r="DY223" s="14">
        <f t="shared" si="22"/>
        <v>0.4173186914</v>
      </c>
    </row>
    <row r="224" ht="12.75" customHeight="1">
      <c r="A224" s="7">
        <v>19.0</v>
      </c>
      <c r="B224" s="7" t="s">
        <v>1305</v>
      </c>
      <c r="C224" s="7" t="s">
        <v>1306</v>
      </c>
      <c r="E224" s="7" t="s">
        <v>189</v>
      </c>
      <c r="F224" s="7" t="s">
        <v>189</v>
      </c>
      <c r="G224" s="7">
        <v>72.0</v>
      </c>
      <c r="H224" s="7">
        <v>188.0</v>
      </c>
      <c r="I224" s="7" t="s">
        <v>145</v>
      </c>
      <c r="J224" s="7">
        <v>2010.0</v>
      </c>
      <c r="K224" s="7">
        <v>6.0</v>
      </c>
      <c r="L224" s="7">
        <v>157.0</v>
      </c>
      <c r="M224" s="8"/>
      <c r="N224" s="8">
        <f t="shared" si="1"/>
        <v>24</v>
      </c>
      <c r="O224" s="7" t="s">
        <v>1307</v>
      </c>
      <c r="P224" s="7" t="s">
        <v>1308</v>
      </c>
      <c r="Q224" s="8" t="s">
        <v>610</v>
      </c>
      <c r="R224" s="7" t="s">
        <v>610</v>
      </c>
      <c r="S224" s="9" t="s">
        <v>183</v>
      </c>
      <c r="T224" s="9">
        <v>78.0</v>
      </c>
      <c r="U224" s="9" t="s">
        <v>138</v>
      </c>
      <c r="V224" s="9" t="s">
        <v>138</v>
      </c>
      <c r="W224" s="7">
        <v>79.0</v>
      </c>
      <c r="X224" s="7">
        <v>10.0</v>
      </c>
      <c r="Y224" s="7">
        <v>20.0</v>
      </c>
      <c r="Z224" s="7">
        <v>10.0</v>
      </c>
      <c r="AA224" s="7">
        <v>30.0</v>
      </c>
      <c r="AB224" s="7">
        <v>9.0</v>
      </c>
      <c r="AC224" s="7">
        <v>75.0</v>
      </c>
      <c r="AD224" s="7">
        <v>36.0</v>
      </c>
      <c r="AE224" s="7">
        <v>29.0</v>
      </c>
      <c r="AF224" s="10">
        <f t="shared" si="2"/>
        <v>0.1333333333</v>
      </c>
      <c r="AG224" s="10">
        <f t="shared" si="3"/>
        <v>0.07142857143</v>
      </c>
      <c r="AH224" s="7">
        <v>70807.0</v>
      </c>
      <c r="AI224" s="11">
        <f t="shared" si="4"/>
        <v>14.93818565</v>
      </c>
      <c r="AJ224" s="7">
        <v>1737.0</v>
      </c>
      <c r="AK224" s="11">
        <f t="shared" si="5"/>
        <v>21.98734177</v>
      </c>
      <c r="AL224" s="11">
        <f t="shared" si="6"/>
        <v>40.76396085</v>
      </c>
      <c r="AM224" s="12">
        <v>82.0</v>
      </c>
      <c r="AN224" s="11">
        <f t="shared" si="7"/>
        <v>4.169079328</v>
      </c>
      <c r="AO224" s="10" t="s">
        <v>386</v>
      </c>
      <c r="AP224" s="10" t="s">
        <v>319</v>
      </c>
      <c r="AQ224" s="10" t="s">
        <v>1309</v>
      </c>
      <c r="AR224" s="7">
        <v>1.0</v>
      </c>
      <c r="AS224" s="7">
        <v>5.0</v>
      </c>
      <c r="AT224" s="13">
        <f t="shared" si="8"/>
        <v>0.1666666667</v>
      </c>
      <c r="AU224" s="8"/>
      <c r="AV224" s="8"/>
      <c r="AW224" s="8">
        <v>5.0</v>
      </c>
      <c r="AX224" s="8">
        <v>1.0</v>
      </c>
      <c r="AY224" s="8">
        <v>1.0</v>
      </c>
      <c r="AZ224" s="8">
        <v>0.0</v>
      </c>
      <c r="BA224" s="7">
        <v>116.0</v>
      </c>
      <c r="BB224" s="7">
        <v>109.0</v>
      </c>
      <c r="BC224" s="7">
        <v>55.0</v>
      </c>
      <c r="BD224" s="7">
        <v>37.0</v>
      </c>
      <c r="BE224" s="7">
        <v>18.0</v>
      </c>
      <c r="BF224" s="7">
        <v>35.0</v>
      </c>
      <c r="BG224" s="14">
        <f t="shared" si="9"/>
        <v>5.897721977</v>
      </c>
      <c r="BH224" s="11">
        <f t="shared" si="10"/>
        <v>5.541824961</v>
      </c>
      <c r="BI224" s="11">
        <f t="shared" si="11"/>
        <v>2.796333696</v>
      </c>
      <c r="BJ224" s="11">
        <f t="shared" si="12"/>
        <v>1.881169941</v>
      </c>
      <c r="BK224" s="11">
        <f t="shared" si="13"/>
        <v>0.915163755</v>
      </c>
      <c r="BL224" s="11">
        <f t="shared" si="14"/>
        <v>1.779485079</v>
      </c>
      <c r="BM224" s="7">
        <v>18.0</v>
      </c>
      <c r="BN224" s="7">
        <v>9.0</v>
      </c>
      <c r="BO224" s="7">
        <v>0.0</v>
      </c>
      <c r="BP224" s="7">
        <v>0.0</v>
      </c>
      <c r="BQ224" s="7">
        <v>0.0</v>
      </c>
      <c r="BR224" s="7">
        <v>0.0</v>
      </c>
      <c r="BS224" s="9">
        <f t="shared" si="15"/>
        <v>182</v>
      </c>
      <c r="BT224" s="14">
        <v>3.9093</v>
      </c>
      <c r="BW224" s="15" t="str">
        <f t="shared" si="16"/>
        <v> </v>
      </c>
      <c r="BY224" s="7">
        <v>3.0</v>
      </c>
      <c r="BZ224" s="7">
        <v>0.0</v>
      </c>
      <c r="CA224" s="7">
        <v>3.0</v>
      </c>
      <c r="CB224" s="7">
        <v>3.0</v>
      </c>
      <c r="CC224" s="7">
        <v>1.0</v>
      </c>
      <c r="CD224" s="7">
        <v>0.0</v>
      </c>
      <c r="CE224" s="7">
        <v>2.0</v>
      </c>
      <c r="CF224" s="7">
        <v>1.0</v>
      </c>
      <c r="CG224" s="7">
        <v>3.0</v>
      </c>
      <c r="CH224" s="7">
        <v>0.0</v>
      </c>
      <c r="CI224" s="7">
        <v>3.0</v>
      </c>
      <c r="CJ224" s="7">
        <v>0.0</v>
      </c>
      <c r="CK224" s="7">
        <v>1.0</v>
      </c>
      <c r="CL224" s="15">
        <f t="shared" si="17"/>
        <v>1</v>
      </c>
      <c r="CM224" s="7">
        <v>1.3</v>
      </c>
      <c r="CN224" s="7">
        <v>1.5</v>
      </c>
      <c r="CO224" s="7">
        <v>2.7</v>
      </c>
      <c r="CP224" s="16">
        <f t="shared" si="18"/>
        <v>0.03417721519</v>
      </c>
      <c r="CQ224" s="16">
        <f t="shared" si="19"/>
        <v>0.1372745632</v>
      </c>
      <c r="CR224" s="17">
        <v>8.0</v>
      </c>
      <c r="CS224" s="14">
        <v>21.4</v>
      </c>
      <c r="CT224" s="14">
        <v>27.6</v>
      </c>
      <c r="CU224" s="14">
        <v>1.9</v>
      </c>
      <c r="CV224" s="14">
        <v>2.9</v>
      </c>
      <c r="CW224" s="14">
        <v>3.2</v>
      </c>
      <c r="CX224" s="14">
        <v>0.0</v>
      </c>
      <c r="CY224" s="14">
        <v>6.1</v>
      </c>
      <c r="CZ224" s="18">
        <f t="shared" si="20"/>
        <v>0.07721518987</v>
      </c>
      <c r="DA224" s="18">
        <f t="shared" si="21"/>
        <v>0.3101388281</v>
      </c>
      <c r="DB224" s="14">
        <v>26.3867</v>
      </c>
      <c r="DC224" s="7">
        <v>0.0</v>
      </c>
      <c r="DD224" s="7">
        <v>1.0</v>
      </c>
      <c r="DE224" s="7">
        <v>4.0</v>
      </c>
      <c r="DF224" s="7">
        <v>31.0</v>
      </c>
      <c r="DG224" s="7">
        <v>6.0</v>
      </c>
      <c r="DH224" s="7">
        <v>5.0</v>
      </c>
      <c r="DI224" s="7">
        <v>4.0</v>
      </c>
      <c r="DJ224" s="7">
        <v>10.0</v>
      </c>
      <c r="DK224" s="7">
        <v>12.0</v>
      </c>
      <c r="DL224" s="7">
        <v>1.0</v>
      </c>
      <c r="DM224" s="7">
        <v>37.0</v>
      </c>
      <c r="DN224" s="9">
        <v>1.0</v>
      </c>
      <c r="DO224" s="9">
        <v>0.0</v>
      </c>
      <c r="DP224" s="9">
        <v>0.0</v>
      </c>
      <c r="DQ224" s="8">
        <v>186.0</v>
      </c>
      <c r="DR224" s="8">
        <v>1.0</v>
      </c>
      <c r="DS224" s="8" t="s">
        <v>335</v>
      </c>
      <c r="DT224" s="19">
        <v>0.9</v>
      </c>
      <c r="DU224" s="8">
        <v>0.95</v>
      </c>
      <c r="DV224" s="8">
        <v>0.95</v>
      </c>
      <c r="DW224" s="8">
        <v>12.0</v>
      </c>
      <c r="DX224" s="8">
        <v>0.0</v>
      </c>
      <c r="DY224" s="14">
        <f t="shared" si="22"/>
        <v>5.24893617</v>
      </c>
    </row>
    <row r="225" ht="12.75" customHeight="1">
      <c r="A225" s="7">
        <v>27.0</v>
      </c>
      <c r="B225" s="7" t="s">
        <v>1310</v>
      </c>
      <c r="C225" s="7" t="s">
        <v>1311</v>
      </c>
      <c r="D225" s="7" t="s">
        <v>271</v>
      </c>
      <c r="E225" s="7" t="s">
        <v>132</v>
      </c>
      <c r="F225" s="7" t="s">
        <v>132</v>
      </c>
      <c r="G225" s="7">
        <v>72.0</v>
      </c>
      <c r="H225" s="7">
        <v>215.0</v>
      </c>
      <c r="I225" s="7" t="s">
        <v>145</v>
      </c>
      <c r="J225" s="7">
        <v>2010.0</v>
      </c>
      <c r="K225" s="7">
        <v>2.0</v>
      </c>
      <c r="L225" s="7">
        <v>37.0</v>
      </c>
      <c r="M225" s="8"/>
      <c r="N225" s="8">
        <f t="shared" si="1"/>
        <v>23</v>
      </c>
      <c r="O225" s="7" t="s">
        <v>134</v>
      </c>
      <c r="P225" s="7" t="s">
        <v>1312</v>
      </c>
      <c r="Q225" s="8" t="s">
        <v>685</v>
      </c>
      <c r="R225" s="7" t="s">
        <v>685</v>
      </c>
      <c r="S225" s="9" t="s">
        <v>174</v>
      </c>
      <c r="T225" s="9">
        <v>63.0</v>
      </c>
      <c r="U225" s="9" t="s">
        <v>138</v>
      </c>
      <c r="V225" s="9" t="s">
        <v>138</v>
      </c>
      <c r="W225" s="7">
        <v>64.0</v>
      </c>
      <c r="X225" s="7">
        <v>16.0</v>
      </c>
      <c r="Y225" s="7">
        <v>21.0</v>
      </c>
      <c r="Z225" s="7">
        <v>10.0</v>
      </c>
      <c r="AA225" s="7">
        <v>37.0</v>
      </c>
      <c r="AB225" s="7">
        <v>-22.0</v>
      </c>
      <c r="AC225" s="7">
        <v>184.0</v>
      </c>
      <c r="AD225" s="7">
        <v>74.0</v>
      </c>
      <c r="AE225" s="7">
        <v>137.0</v>
      </c>
      <c r="AF225" s="10">
        <f t="shared" si="2"/>
        <v>0.08695652174</v>
      </c>
      <c r="AG225" s="10">
        <f t="shared" si="3"/>
        <v>0.04050632911</v>
      </c>
      <c r="AH225" s="7">
        <v>92331.0</v>
      </c>
      <c r="AI225" s="11">
        <f t="shared" si="4"/>
        <v>24.04453125</v>
      </c>
      <c r="AJ225" s="7">
        <v>1826.0</v>
      </c>
      <c r="AK225" s="11">
        <f t="shared" si="5"/>
        <v>28.53125</v>
      </c>
      <c r="AL225" s="11">
        <f t="shared" si="6"/>
        <v>50.56462212</v>
      </c>
      <c r="AM225" s="12">
        <v>83.0</v>
      </c>
      <c r="AN225" s="11">
        <f t="shared" si="7"/>
        <v>3.236182864</v>
      </c>
      <c r="AO225" s="10" t="s">
        <v>1059</v>
      </c>
      <c r="AP225" s="10" t="s">
        <v>1313</v>
      </c>
      <c r="AQ225" s="10" t="s">
        <v>1314</v>
      </c>
      <c r="AR225" s="7">
        <v>0.0</v>
      </c>
      <c r="AS225" s="7">
        <v>1.0</v>
      </c>
      <c r="AT225" s="13">
        <f t="shared" si="8"/>
        <v>0</v>
      </c>
      <c r="AU225" s="8"/>
      <c r="AV225" s="8"/>
      <c r="AW225" s="8">
        <v>1.0</v>
      </c>
      <c r="AX225" s="8">
        <v>0.0</v>
      </c>
      <c r="AY225" s="8"/>
      <c r="AZ225" s="8">
        <v>0.0</v>
      </c>
      <c r="BA225" s="7">
        <v>64.0</v>
      </c>
      <c r="BB225" s="7">
        <v>109.0</v>
      </c>
      <c r="BC225" s="7">
        <v>65.0</v>
      </c>
      <c r="BD225" s="7">
        <v>74.0</v>
      </c>
      <c r="BE225" s="7">
        <v>42.0</v>
      </c>
      <c r="BF225" s="7">
        <v>45.0</v>
      </c>
      <c r="BG225" s="14">
        <f t="shared" si="9"/>
        <v>2.495369919</v>
      </c>
      <c r="BH225" s="11">
        <f t="shared" si="10"/>
        <v>4.249926893</v>
      </c>
      <c r="BI225" s="11">
        <f t="shared" si="11"/>
        <v>2.534360074</v>
      </c>
      <c r="BJ225" s="11">
        <f t="shared" si="12"/>
        <v>2.885271469</v>
      </c>
      <c r="BK225" s="11">
        <f t="shared" si="13"/>
        <v>1.637586509</v>
      </c>
      <c r="BL225" s="11">
        <f t="shared" si="14"/>
        <v>1.754556974</v>
      </c>
      <c r="BM225" s="7">
        <v>27.0</v>
      </c>
      <c r="BN225" s="7">
        <v>11.0</v>
      </c>
      <c r="BO225" s="7">
        <v>1.0</v>
      </c>
      <c r="BP225" s="7">
        <v>0.0</v>
      </c>
      <c r="BQ225" s="7">
        <v>0.0</v>
      </c>
      <c r="BR225" s="7">
        <v>0.0</v>
      </c>
      <c r="BS225" s="9">
        <f t="shared" si="15"/>
        <v>202</v>
      </c>
      <c r="BT225" s="14">
        <v>3.2627</v>
      </c>
      <c r="BW225" s="15" t="str">
        <f t="shared" si="16"/>
        <v> </v>
      </c>
      <c r="BY225" s="7">
        <v>3.0</v>
      </c>
      <c r="BZ225" s="7">
        <v>0.0</v>
      </c>
      <c r="CA225" s="7">
        <v>4.0</v>
      </c>
      <c r="CB225" s="7">
        <v>0.0</v>
      </c>
      <c r="CC225" s="7">
        <v>0.0</v>
      </c>
      <c r="CD225" s="7">
        <v>0.0</v>
      </c>
      <c r="CE225" s="7">
        <v>7.0</v>
      </c>
      <c r="CF225" s="7">
        <v>3.0</v>
      </c>
      <c r="CG225" s="7">
        <v>0.0</v>
      </c>
      <c r="CH225" s="7">
        <v>0.0</v>
      </c>
      <c r="CI225" s="7">
        <v>6.0</v>
      </c>
      <c r="CJ225" s="7">
        <v>0.0</v>
      </c>
      <c r="CK225" s="7">
        <v>0.0</v>
      </c>
      <c r="CL225" s="15">
        <f t="shared" si="17"/>
        <v>0</v>
      </c>
      <c r="CM225" s="7">
        <v>4.1</v>
      </c>
      <c r="CN225" s="7">
        <v>2.3</v>
      </c>
      <c r="CO225" s="7">
        <v>6.4</v>
      </c>
      <c r="CP225" s="16">
        <f t="shared" si="18"/>
        <v>0.1</v>
      </c>
      <c r="CQ225" s="16">
        <f t="shared" si="19"/>
        <v>0.2495369919</v>
      </c>
      <c r="CR225" s="17">
        <v>7.0</v>
      </c>
      <c r="CS225" s="14">
        <v>39.4</v>
      </c>
      <c r="CT225" s="14">
        <v>36.3</v>
      </c>
      <c r="CU225" s="14">
        <v>-11.8</v>
      </c>
      <c r="CV225" s="14">
        <v>6.6</v>
      </c>
      <c r="CW225" s="14">
        <v>3.0</v>
      </c>
      <c r="CX225" s="14">
        <v>0.0</v>
      </c>
      <c r="CY225" s="14">
        <v>9.6</v>
      </c>
      <c r="CZ225" s="18">
        <f t="shared" si="20"/>
        <v>0.15</v>
      </c>
      <c r="DA225" s="18">
        <f t="shared" si="21"/>
        <v>0.3743054879</v>
      </c>
      <c r="DB225" s="14">
        <v>48.6739</v>
      </c>
      <c r="DC225" s="7">
        <v>2.0</v>
      </c>
      <c r="DD225" s="7">
        <v>4.0</v>
      </c>
      <c r="DE225" s="7">
        <v>7.0</v>
      </c>
      <c r="DF225" s="7">
        <v>61.0</v>
      </c>
      <c r="DG225" s="7">
        <v>7.0</v>
      </c>
      <c r="DH225" s="7">
        <v>0.0</v>
      </c>
      <c r="DI225" s="7">
        <v>82.0</v>
      </c>
      <c r="DJ225" s="7">
        <v>52.0</v>
      </c>
      <c r="DK225" s="7">
        <v>1.0</v>
      </c>
      <c r="DL225" s="7">
        <v>0.0</v>
      </c>
      <c r="DM225" s="7">
        <v>42.0</v>
      </c>
      <c r="DN225" s="9">
        <v>1.0</v>
      </c>
      <c r="DO225" s="9">
        <v>6.0</v>
      </c>
      <c r="DP225" s="9">
        <v>3.0</v>
      </c>
      <c r="DQ225" s="8">
        <v>186.0</v>
      </c>
      <c r="DR225" s="8">
        <v>18.0</v>
      </c>
      <c r="DS225" s="8" t="s">
        <v>1315</v>
      </c>
      <c r="DT225" s="19">
        <v>3.5</v>
      </c>
      <c r="DU225" s="8">
        <v>4.833</v>
      </c>
      <c r="DV225" s="8">
        <v>4.833</v>
      </c>
      <c r="DW225" s="8">
        <v>1061.0</v>
      </c>
      <c r="DX225" s="8">
        <v>0.0</v>
      </c>
      <c r="DY225" s="14">
        <f t="shared" si="22"/>
        <v>0.4872340426</v>
      </c>
    </row>
    <row r="226" ht="12.75" customHeight="1">
      <c r="A226" s="7">
        <v>5.0</v>
      </c>
      <c r="B226" s="7" t="s">
        <v>1316</v>
      </c>
      <c r="C226" s="7" t="s">
        <v>1317</v>
      </c>
      <c r="D226" s="7" t="s">
        <v>1318</v>
      </c>
      <c r="E226" s="7" t="s">
        <v>132</v>
      </c>
      <c r="F226" s="7" t="s">
        <v>132</v>
      </c>
      <c r="G226" s="7">
        <v>75.0</v>
      </c>
      <c r="H226" s="7">
        <v>212.0</v>
      </c>
      <c r="I226" s="7" t="s">
        <v>145</v>
      </c>
      <c r="J226" s="7">
        <v>2005.0</v>
      </c>
      <c r="K226" s="7">
        <v>5.0</v>
      </c>
      <c r="L226" s="7">
        <v>155.0</v>
      </c>
      <c r="M226" s="8"/>
      <c r="N226" s="8">
        <f t="shared" si="1"/>
        <v>28</v>
      </c>
      <c r="O226" s="7" t="s">
        <v>235</v>
      </c>
      <c r="P226" s="7" t="s">
        <v>1319</v>
      </c>
      <c r="Q226" s="8" t="s">
        <v>860</v>
      </c>
      <c r="R226" s="7" t="s">
        <v>860</v>
      </c>
      <c r="S226" s="9" t="s">
        <v>174</v>
      </c>
      <c r="T226" s="9">
        <v>68.0</v>
      </c>
      <c r="U226" s="9" t="s">
        <v>138</v>
      </c>
      <c r="V226" s="9" t="s">
        <v>138</v>
      </c>
      <c r="W226" s="7">
        <v>69.0</v>
      </c>
      <c r="X226" s="7">
        <v>2.0</v>
      </c>
      <c r="Y226" s="7">
        <v>5.0</v>
      </c>
      <c r="Z226" s="7">
        <v>2.0</v>
      </c>
      <c r="AA226" s="7">
        <v>7.0</v>
      </c>
      <c r="AB226" s="7">
        <v>-6.0</v>
      </c>
      <c r="AC226" s="7">
        <v>61.0</v>
      </c>
      <c r="AD226" s="7">
        <v>33.0</v>
      </c>
      <c r="AE226" s="7">
        <v>40.0</v>
      </c>
      <c r="AF226" s="10">
        <f t="shared" si="2"/>
        <v>0.03278688525</v>
      </c>
      <c r="AG226" s="10">
        <f t="shared" si="3"/>
        <v>0.01492537313</v>
      </c>
      <c r="AH226" s="7">
        <v>69208.0</v>
      </c>
      <c r="AI226" s="11">
        <f t="shared" si="4"/>
        <v>16.71690821</v>
      </c>
      <c r="AJ226" s="7">
        <v>1716.0</v>
      </c>
      <c r="AK226" s="11">
        <f t="shared" si="5"/>
        <v>24.86956522</v>
      </c>
      <c r="AL226" s="11">
        <f t="shared" si="6"/>
        <v>40.33100233</v>
      </c>
      <c r="AM226" s="12">
        <v>19.0</v>
      </c>
      <c r="AN226" s="11">
        <f t="shared" si="7"/>
        <v>0.9883250491</v>
      </c>
      <c r="AO226" s="10" t="s">
        <v>933</v>
      </c>
      <c r="AP226" s="10" t="s">
        <v>1320</v>
      </c>
      <c r="AQ226" s="10" t="s">
        <v>881</v>
      </c>
      <c r="AR226" s="7">
        <v>0.0</v>
      </c>
      <c r="AS226" s="7">
        <v>0.0</v>
      </c>
      <c r="AT226" s="13">
        <f t="shared" si="8"/>
        <v>0</v>
      </c>
      <c r="AU226" s="8"/>
      <c r="AV226" s="8"/>
      <c r="AW226" s="8"/>
      <c r="AX226" s="8">
        <v>0.0</v>
      </c>
      <c r="AY226" s="8"/>
      <c r="AZ226" s="8">
        <v>0.0</v>
      </c>
      <c r="BA226" s="7">
        <v>115.0</v>
      </c>
      <c r="BB226" s="7">
        <v>53.0</v>
      </c>
      <c r="BC226" s="7">
        <v>100.0</v>
      </c>
      <c r="BD226" s="7">
        <v>33.0</v>
      </c>
      <c r="BE226" s="7">
        <v>36.0</v>
      </c>
      <c r="BF226" s="7">
        <v>13.0</v>
      </c>
      <c r="BG226" s="14">
        <f t="shared" si="9"/>
        <v>5.981967403</v>
      </c>
      <c r="BH226" s="11">
        <f t="shared" si="10"/>
        <v>2.756906716</v>
      </c>
      <c r="BI226" s="11">
        <f t="shared" si="11"/>
        <v>5.201710785</v>
      </c>
      <c r="BJ226" s="11">
        <f t="shared" si="12"/>
        <v>1.716564559</v>
      </c>
      <c r="BK226" s="11">
        <f t="shared" si="13"/>
        <v>1.872615883</v>
      </c>
      <c r="BL226" s="11">
        <f t="shared" si="14"/>
        <v>0.676222402</v>
      </c>
      <c r="BM226" s="7">
        <v>18.0</v>
      </c>
      <c r="BN226" s="7">
        <v>9.0</v>
      </c>
      <c r="BO226" s="7">
        <v>0.0</v>
      </c>
      <c r="BP226" s="7">
        <v>0.0</v>
      </c>
      <c r="BQ226" s="7">
        <v>0.0</v>
      </c>
      <c r="BR226" s="7">
        <v>0.0</v>
      </c>
      <c r="BS226" s="9">
        <f t="shared" si="15"/>
        <v>171</v>
      </c>
      <c r="BT226" s="14">
        <v>-1.4414</v>
      </c>
      <c r="BW226" s="15" t="str">
        <f t="shared" si="16"/>
        <v> </v>
      </c>
      <c r="BY226" s="7">
        <v>1.0</v>
      </c>
      <c r="BZ226" s="7">
        <v>0.0</v>
      </c>
      <c r="CA226" s="7">
        <v>0.0</v>
      </c>
      <c r="CB226" s="7">
        <v>0.0</v>
      </c>
      <c r="CC226" s="7">
        <v>0.0</v>
      </c>
      <c r="CD226" s="7">
        <v>0.0</v>
      </c>
      <c r="CE226" s="7">
        <v>1.0</v>
      </c>
      <c r="CF226" s="7">
        <v>0.0</v>
      </c>
      <c r="CG226" s="7">
        <v>0.0</v>
      </c>
      <c r="CH226" s="7">
        <v>0.0</v>
      </c>
      <c r="CI226" s="7">
        <v>1.0</v>
      </c>
      <c r="CJ226" s="7">
        <v>0.0</v>
      </c>
      <c r="CK226" s="7">
        <v>0.0</v>
      </c>
      <c r="CL226" s="15">
        <f t="shared" si="17"/>
        <v>0</v>
      </c>
      <c r="CM226" s="7">
        <v>-0.4</v>
      </c>
      <c r="CN226" s="7">
        <v>2.2</v>
      </c>
      <c r="CO226" s="7">
        <v>1.8</v>
      </c>
      <c r="CP226" s="16">
        <f t="shared" si="18"/>
        <v>0.02608695652</v>
      </c>
      <c r="CQ226" s="16">
        <f t="shared" si="19"/>
        <v>0.09363079413</v>
      </c>
      <c r="CR226" s="17">
        <v>3.0</v>
      </c>
      <c r="CS226" s="14">
        <v>20.3</v>
      </c>
      <c r="CT226" s="14">
        <v>29.2</v>
      </c>
      <c r="CU226" s="14">
        <v>1.1</v>
      </c>
      <c r="CV226" s="14">
        <v>-2.0</v>
      </c>
      <c r="CW226" s="14">
        <v>3.4</v>
      </c>
      <c r="CX226" s="14">
        <v>0.0</v>
      </c>
      <c r="CY226" s="14">
        <v>1.4</v>
      </c>
      <c r="CZ226" s="18">
        <f t="shared" si="20"/>
        <v>0.02028985507</v>
      </c>
      <c r="DA226" s="18">
        <f t="shared" si="21"/>
        <v>0.07282395099</v>
      </c>
      <c r="DB226" s="14">
        <v>53.8689</v>
      </c>
      <c r="DC226" s="7">
        <v>0.0</v>
      </c>
      <c r="DD226" s="7">
        <v>0.0</v>
      </c>
      <c r="DE226" s="7">
        <v>6.0</v>
      </c>
      <c r="DF226" s="7">
        <v>27.0</v>
      </c>
      <c r="DG226" s="7">
        <v>5.0</v>
      </c>
      <c r="DH226" s="7">
        <v>0.0</v>
      </c>
      <c r="DI226" s="7">
        <v>22.0</v>
      </c>
      <c r="DJ226" s="7">
        <v>12.0</v>
      </c>
      <c r="DK226" s="7">
        <v>0.0</v>
      </c>
      <c r="DL226" s="7">
        <v>0.0</v>
      </c>
      <c r="DM226" s="7">
        <v>22.0</v>
      </c>
      <c r="DN226" s="9">
        <v>0.0</v>
      </c>
      <c r="DO226" s="9">
        <v>0.0</v>
      </c>
      <c r="DP226" s="9">
        <v>0.0</v>
      </c>
      <c r="DQ226" s="8">
        <v>186.0</v>
      </c>
      <c r="DR226" s="8">
        <v>0.0</v>
      </c>
      <c r="DS226" s="8"/>
      <c r="DT226" s="19">
        <v>3.5</v>
      </c>
      <c r="DU226" s="8">
        <v>3.625</v>
      </c>
      <c r="DV226" s="8">
        <v>3.574</v>
      </c>
      <c r="DW226" s="8">
        <v>0.0</v>
      </c>
      <c r="DX226" s="8">
        <v>0.0</v>
      </c>
      <c r="DY226" s="14">
        <f t="shared" si="22"/>
        <v>-5.034042553</v>
      </c>
    </row>
    <row r="227" ht="12.75" customHeight="1">
      <c r="A227" s="7">
        <v>58.0</v>
      </c>
      <c r="B227" s="7" t="s">
        <v>336</v>
      </c>
      <c r="C227" s="7" t="s">
        <v>583</v>
      </c>
      <c r="D227" s="7" t="s">
        <v>358</v>
      </c>
      <c r="E227" s="7" t="s">
        <v>163</v>
      </c>
      <c r="F227" s="7" t="s">
        <v>163</v>
      </c>
      <c r="G227" s="7">
        <v>72.0</v>
      </c>
      <c r="H227" s="7">
        <v>200.0</v>
      </c>
      <c r="I227" s="7" t="s">
        <v>145</v>
      </c>
      <c r="M227" s="8"/>
      <c r="N227" s="8">
        <f t="shared" si="1"/>
        <v>27</v>
      </c>
      <c r="O227" s="7" t="s">
        <v>381</v>
      </c>
      <c r="P227" s="7" t="s">
        <v>1321</v>
      </c>
      <c r="Q227" s="8" t="s">
        <v>297</v>
      </c>
      <c r="R227" s="7" t="s">
        <v>297</v>
      </c>
      <c r="S227" s="9" t="s">
        <v>174</v>
      </c>
      <c r="T227" s="9">
        <v>1.0</v>
      </c>
      <c r="U227" s="9" t="s">
        <v>138</v>
      </c>
      <c r="V227" s="9" t="s">
        <v>138</v>
      </c>
      <c r="W227" s="7">
        <v>1.0</v>
      </c>
      <c r="X227" s="7">
        <v>0.0</v>
      </c>
      <c r="Y227" s="7">
        <v>1.0</v>
      </c>
      <c r="Z227" s="7">
        <v>1.0</v>
      </c>
      <c r="AA227" s="7">
        <v>1.0</v>
      </c>
      <c r="AB227" s="7">
        <v>1.0</v>
      </c>
      <c r="AC227" s="7">
        <v>0.0</v>
      </c>
      <c r="AD227" s="7">
        <v>0.0</v>
      </c>
      <c r="AE227" s="7">
        <v>0.0</v>
      </c>
      <c r="AF227" s="10">
        <f t="shared" si="2"/>
        <v>0</v>
      </c>
      <c r="AG227" s="10">
        <f t="shared" si="3"/>
        <v>0</v>
      </c>
      <c r="AH227" s="7">
        <v>1128.0</v>
      </c>
      <c r="AI227" s="11">
        <f t="shared" si="4"/>
        <v>18.8</v>
      </c>
      <c r="AJ227" s="7">
        <v>23.0</v>
      </c>
      <c r="AK227" s="11">
        <f t="shared" si="5"/>
        <v>23</v>
      </c>
      <c r="AL227" s="11">
        <f t="shared" si="6"/>
        <v>49.04347826</v>
      </c>
      <c r="AM227" s="12">
        <v>6.0</v>
      </c>
      <c r="AN227" s="11">
        <f t="shared" si="7"/>
        <v>19.14893617</v>
      </c>
      <c r="AO227" s="10" t="s">
        <v>151</v>
      </c>
      <c r="AP227" s="10" t="s">
        <v>152</v>
      </c>
      <c r="AQ227" s="10" t="s">
        <v>152</v>
      </c>
      <c r="AR227" s="7">
        <v>0.0</v>
      </c>
      <c r="AS227" s="7">
        <v>0.0</v>
      </c>
      <c r="AT227" s="13">
        <f t="shared" si="8"/>
        <v>0</v>
      </c>
      <c r="AU227" s="8"/>
      <c r="AV227" s="8"/>
      <c r="AW227" s="8"/>
      <c r="AX227" s="8">
        <v>0.0</v>
      </c>
      <c r="AY227" s="8"/>
      <c r="AZ227" s="8">
        <v>0.0</v>
      </c>
      <c r="BA227" s="7">
        <v>0.0</v>
      </c>
      <c r="BB227" s="7">
        <v>3.0</v>
      </c>
      <c r="BC227" s="7">
        <v>3.0</v>
      </c>
      <c r="BD227" s="7">
        <v>0.0</v>
      </c>
      <c r="BE227" s="7">
        <v>0.0</v>
      </c>
      <c r="BF227" s="7">
        <v>0.0</v>
      </c>
      <c r="BG227" s="14">
        <f t="shared" si="9"/>
        <v>0</v>
      </c>
      <c r="BH227" s="11">
        <f t="shared" si="10"/>
        <v>9.574468085</v>
      </c>
      <c r="BI227" s="11">
        <f t="shared" si="11"/>
        <v>9.574468085</v>
      </c>
      <c r="BJ227" s="11">
        <f t="shared" si="12"/>
        <v>0</v>
      </c>
      <c r="BK227" s="11">
        <f t="shared" si="13"/>
        <v>0</v>
      </c>
      <c r="BL227" s="11">
        <f t="shared" si="14"/>
        <v>0</v>
      </c>
      <c r="BM227" s="7">
        <v>0.0</v>
      </c>
      <c r="BN227" s="7">
        <v>0.0</v>
      </c>
      <c r="BO227" s="7">
        <v>0.0</v>
      </c>
      <c r="BP227" s="7">
        <v>0.0</v>
      </c>
      <c r="BQ227" s="7">
        <v>0.0</v>
      </c>
      <c r="BR227" s="7">
        <v>0.0</v>
      </c>
      <c r="BS227" s="9">
        <f t="shared" si="15"/>
        <v>6</v>
      </c>
      <c r="BT227" s="14">
        <v>0.083</v>
      </c>
      <c r="BW227" s="15" t="str">
        <f t="shared" si="16"/>
        <v> </v>
      </c>
      <c r="BY227" s="7">
        <v>0.0</v>
      </c>
      <c r="BZ227" s="7">
        <v>0.0</v>
      </c>
      <c r="CA227" s="7">
        <v>0.0</v>
      </c>
      <c r="CB227" s="7">
        <v>0.0</v>
      </c>
      <c r="CC227" s="7">
        <v>0.0</v>
      </c>
      <c r="CD227" s="7">
        <v>0.0</v>
      </c>
      <c r="CE227" s="7">
        <v>0.0</v>
      </c>
      <c r="CF227" s="7">
        <v>0.0</v>
      </c>
      <c r="CG227" s="7">
        <v>0.0</v>
      </c>
      <c r="CH227" s="7">
        <v>0.0</v>
      </c>
      <c r="CI227" s="7">
        <v>0.0</v>
      </c>
      <c r="CJ227" s="7">
        <v>0.0</v>
      </c>
      <c r="CK227" s="7">
        <v>0.0</v>
      </c>
      <c r="CL227" s="15">
        <f t="shared" si="17"/>
        <v>0</v>
      </c>
      <c r="CM227" s="7">
        <v>0.1</v>
      </c>
      <c r="CN227" s="7">
        <v>0.1</v>
      </c>
      <c r="CO227" s="7">
        <v>0.2</v>
      </c>
      <c r="CP227" s="16">
        <f t="shared" si="18"/>
        <v>0.2</v>
      </c>
      <c r="CQ227" s="16">
        <f t="shared" si="19"/>
        <v>0.6382978723</v>
      </c>
      <c r="CR227" s="17">
        <v>7.0</v>
      </c>
      <c r="CS227" s="14">
        <v>0.2</v>
      </c>
      <c r="CT227" s="14">
        <v>0.30000000000000004</v>
      </c>
      <c r="CU227" s="14">
        <v>1.1</v>
      </c>
      <c r="CV227" s="14">
        <v>0.30000000000000004</v>
      </c>
      <c r="CW227" s="14">
        <v>0.2</v>
      </c>
      <c r="CX227" s="14">
        <v>0.0</v>
      </c>
      <c r="CY227" s="14">
        <v>0.5</v>
      </c>
      <c r="CZ227" s="18">
        <f t="shared" si="20"/>
        <v>0.5</v>
      </c>
      <c r="DA227" s="18">
        <f t="shared" si="21"/>
        <v>1.595744681</v>
      </c>
      <c r="DB227" s="14">
        <v>0.0</v>
      </c>
      <c r="DC227" s="7">
        <v>0.0</v>
      </c>
      <c r="DD227" s="7">
        <v>0.0</v>
      </c>
      <c r="DE227" s="7">
        <v>0.0</v>
      </c>
      <c r="DF227" s="7">
        <v>0.0</v>
      </c>
      <c r="DG227" s="7">
        <v>0.0</v>
      </c>
      <c r="DH227" s="7">
        <v>0.0</v>
      </c>
      <c r="DI227" s="7">
        <v>0.0</v>
      </c>
      <c r="DJ227" s="7">
        <v>0.0</v>
      </c>
      <c r="DK227" s="7">
        <v>0.0</v>
      </c>
      <c r="DL227" s="7">
        <v>0.0</v>
      </c>
      <c r="DM227" s="7">
        <v>0.0</v>
      </c>
      <c r="DN227" s="9">
        <v>0.0</v>
      </c>
      <c r="DO227" s="9">
        <v>0.0</v>
      </c>
      <c r="DP227" s="9">
        <v>0.0</v>
      </c>
      <c r="DQ227" s="8">
        <v>4.0</v>
      </c>
      <c r="DR227" s="8">
        <v>0.0</v>
      </c>
      <c r="DS227" s="8"/>
      <c r="DT227" s="19">
        <v>0.6000000000000001</v>
      </c>
      <c r="DU227" s="8">
        <v>0.6000000000000001</v>
      </c>
      <c r="DV227" s="8">
        <v>0.013000000000000001</v>
      </c>
      <c r="DW227" s="8">
        <v>0.0</v>
      </c>
      <c r="DX227" s="8">
        <v>0.0</v>
      </c>
      <c r="DY227" s="14">
        <f t="shared" si="22"/>
        <v>0.4975062915</v>
      </c>
    </row>
    <row r="228" ht="12.75" customHeight="1">
      <c r="A228" s="7">
        <v>16.0</v>
      </c>
      <c r="B228" s="7" t="s">
        <v>1322</v>
      </c>
      <c r="C228" s="7" t="s">
        <v>1323</v>
      </c>
      <c r="D228" s="7" t="s">
        <v>736</v>
      </c>
      <c r="E228" s="7" t="s">
        <v>163</v>
      </c>
      <c r="F228" s="7" t="s">
        <v>163</v>
      </c>
      <c r="G228" s="7">
        <v>76.0</v>
      </c>
      <c r="H228" s="7">
        <v>212.0</v>
      </c>
      <c r="I228" s="7" t="s">
        <v>145</v>
      </c>
      <c r="J228" s="7">
        <v>2003.0</v>
      </c>
      <c r="K228" s="7">
        <v>1.0</v>
      </c>
      <c r="L228" s="7">
        <v>18.0</v>
      </c>
      <c r="M228" s="8"/>
      <c r="N228" s="8">
        <f t="shared" si="1"/>
        <v>30</v>
      </c>
      <c r="O228" s="7" t="s">
        <v>563</v>
      </c>
      <c r="P228" s="7" t="s">
        <v>1324</v>
      </c>
      <c r="Q228" s="8" t="s">
        <v>231</v>
      </c>
      <c r="R228" s="7" t="s">
        <v>231</v>
      </c>
      <c r="S228" s="9" t="s">
        <v>150</v>
      </c>
      <c r="T228" s="9">
        <v>55.0</v>
      </c>
      <c r="U228" s="9" t="s">
        <v>138</v>
      </c>
      <c r="V228" s="9" t="s">
        <v>138</v>
      </c>
      <c r="W228" s="7">
        <v>55.0</v>
      </c>
      <c r="X228" s="7">
        <v>8.0</v>
      </c>
      <c r="Y228" s="7">
        <v>6.0</v>
      </c>
      <c r="Z228" s="7">
        <v>1.0</v>
      </c>
      <c r="AA228" s="7">
        <v>14.0</v>
      </c>
      <c r="AB228" s="7">
        <v>0.0</v>
      </c>
      <c r="AC228" s="7">
        <v>74.0</v>
      </c>
      <c r="AD228" s="7">
        <v>24.0</v>
      </c>
      <c r="AE228" s="7">
        <v>27.0</v>
      </c>
      <c r="AF228" s="10">
        <f t="shared" si="2"/>
        <v>0.1081081081</v>
      </c>
      <c r="AG228" s="10">
        <f t="shared" si="3"/>
        <v>0.064</v>
      </c>
      <c r="AH228" s="7">
        <v>43084.0</v>
      </c>
      <c r="AI228" s="11">
        <f t="shared" si="4"/>
        <v>13.05575758</v>
      </c>
      <c r="AJ228" s="7">
        <v>1131.0</v>
      </c>
      <c r="AK228" s="11">
        <f t="shared" si="5"/>
        <v>20.56363636</v>
      </c>
      <c r="AL228" s="11">
        <f t="shared" si="6"/>
        <v>38.09372237</v>
      </c>
      <c r="AM228" s="12">
        <v>18.0</v>
      </c>
      <c r="AN228" s="11">
        <f t="shared" si="7"/>
        <v>1.504038622</v>
      </c>
      <c r="AO228" s="10" t="s">
        <v>318</v>
      </c>
      <c r="AP228" s="10" t="s">
        <v>660</v>
      </c>
      <c r="AQ228" s="10" t="s">
        <v>1325</v>
      </c>
      <c r="AR228" s="7">
        <v>107.0</v>
      </c>
      <c r="AS228" s="7">
        <v>135.0</v>
      </c>
      <c r="AT228" s="13">
        <f t="shared" si="8"/>
        <v>0.4421487603</v>
      </c>
      <c r="AU228" s="9">
        <v>1.0</v>
      </c>
      <c r="AV228" s="9">
        <v>1.0</v>
      </c>
      <c r="AW228" s="9">
        <v>177.0</v>
      </c>
      <c r="AX228" s="9">
        <v>78.0</v>
      </c>
      <c r="AY228" s="9">
        <v>65.0</v>
      </c>
      <c r="AZ228" s="9">
        <v>29.0</v>
      </c>
      <c r="BA228" s="7">
        <v>42.0</v>
      </c>
      <c r="BB228" s="7">
        <v>60.0</v>
      </c>
      <c r="BC228" s="7">
        <v>45.0</v>
      </c>
      <c r="BD228" s="7">
        <v>24.0</v>
      </c>
      <c r="BE228" s="7">
        <v>11.0</v>
      </c>
      <c r="BF228" s="7">
        <v>30.0</v>
      </c>
      <c r="BG228" s="14">
        <f t="shared" si="9"/>
        <v>3.509423452</v>
      </c>
      <c r="BH228" s="11">
        <f t="shared" si="10"/>
        <v>5.013462074</v>
      </c>
      <c r="BI228" s="11">
        <f t="shared" si="11"/>
        <v>3.760096556</v>
      </c>
      <c r="BJ228" s="11">
        <f t="shared" si="12"/>
        <v>2.00538483</v>
      </c>
      <c r="BK228" s="11">
        <f t="shared" si="13"/>
        <v>0.9191347136</v>
      </c>
      <c r="BL228" s="11">
        <f t="shared" si="14"/>
        <v>2.506731037</v>
      </c>
      <c r="BM228" s="7">
        <v>19.0</v>
      </c>
      <c r="BN228" s="7">
        <v>7.0</v>
      </c>
      <c r="BO228" s="7">
        <v>1.0</v>
      </c>
      <c r="BP228" s="7">
        <v>0.0</v>
      </c>
      <c r="BQ228" s="7">
        <v>0.0</v>
      </c>
      <c r="BR228" s="7">
        <v>0.0</v>
      </c>
      <c r="BS228" s="9">
        <f t="shared" si="15"/>
        <v>125</v>
      </c>
      <c r="BT228" s="14">
        <v>2.0691</v>
      </c>
      <c r="BW228" s="15" t="str">
        <f t="shared" si="16"/>
        <v> </v>
      </c>
      <c r="BY228" s="7">
        <v>0.0</v>
      </c>
      <c r="BZ228" s="7">
        <v>0.0</v>
      </c>
      <c r="CA228" s="7">
        <v>2.0</v>
      </c>
      <c r="CB228" s="7">
        <v>2.0</v>
      </c>
      <c r="CC228" s="7">
        <v>1.0</v>
      </c>
      <c r="CD228" s="7">
        <v>0.0</v>
      </c>
      <c r="CE228" s="7">
        <v>0.0</v>
      </c>
      <c r="CF228" s="7">
        <v>0.0</v>
      </c>
      <c r="CG228" s="7">
        <v>1.0</v>
      </c>
      <c r="CH228" s="7">
        <v>0.0</v>
      </c>
      <c r="CI228" s="7">
        <v>6.0</v>
      </c>
      <c r="CJ228" s="7">
        <v>0.0</v>
      </c>
      <c r="CK228" s="7">
        <v>0.0</v>
      </c>
      <c r="CL228" s="15">
        <f t="shared" si="17"/>
        <v>0</v>
      </c>
      <c r="CM228" s="7">
        <v>0.5</v>
      </c>
      <c r="CN228" s="7">
        <v>0.7</v>
      </c>
      <c r="CO228" s="7">
        <v>1.2</v>
      </c>
      <c r="CP228" s="16">
        <f t="shared" si="18"/>
        <v>0.02181818182</v>
      </c>
      <c r="CQ228" s="16">
        <f t="shared" si="19"/>
        <v>0.1002692415</v>
      </c>
      <c r="CR228" s="17">
        <v>4.0</v>
      </c>
      <c r="CS228" s="14">
        <v>12.7</v>
      </c>
      <c r="CT228" s="14">
        <v>18.4</v>
      </c>
      <c r="CU228" s="14">
        <v>-7.1</v>
      </c>
      <c r="CV228" s="14">
        <v>0.6000000000000001</v>
      </c>
      <c r="CW228" s="14">
        <v>2.8</v>
      </c>
      <c r="CX228" s="14">
        <v>0.0</v>
      </c>
      <c r="CY228" s="14">
        <v>3.5</v>
      </c>
      <c r="CZ228" s="18">
        <f t="shared" si="20"/>
        <v>0.06363636364</v>
      </c>
      <c r="DA228" s="18">
        <f t="shared" si="21"/>
        <v>0.2924519543</v>
      </c>
      <c r="DB228" s="14">
        <v>27.6757</v>
      </c>
      <c r="DC228" s="7">
        <v>0.0</v>
      </c>
      <c r="DD228" s="7">
        <v>1.0</v>
      </c>
      <c r="DE228" s="7">
        <v>2.0</v>
      </c>
      <c r="DF228" s="7">
        <v>21.0</v>
      </c>
      <c r="DG228" s="7">
        <v>7.0</v>
      </c>
      <c r="DH228" s="7">
        <v>0.0</v>
      </c>
      <c r="DI228" s="7">
        <v>3.0</v>
      </c>
      <c r="DJ228" s="7">
        <v>10.0</v>
      </c>
      <c r="DK228" s="7">
        <v>5.0</v>
      </c>
      <c r="DL228" s="7">
        <v>0.0</v>
      </c>
      <c r="DM228" s="7">
        <v>49.0</v>
      </c>
      <c r="DN228" s="9">
        <v>0.0</v>
      </c>
      <c r="DO228" s="9">
        <v>2.0</v>
      </c>
      <c r="DP228" s="9">
        <v>0.0</v>
      </c>
      <c r="DQ228" s="8">
        <v>186.0</v>
      </c>
      <c r="DR228" s="8">
        <v>27.0</v>
      </c>
      <c r="DS228" s="8" t="s">
        <v>1326</v>
      </c>
      <c r="DT228" s="19">
        <v>2.0</v>
      </c>
      <c r="DU228" s="8">
        <v>2.0</v>
      </c>
      <c r="DV228" s="8">
        <v>2.0</v>
      </c>
      <c r="DW228" s="8">
        <v>659.0</v>
      </c>
      <c r="DX228" s="8">
        <v>0.0</v>
      </c>
      <c r="DY228" s="14">
        <f t="shared" si="22"/>
        <v>0.414893617</v>
      </c>
    </row>
    <row r="229" ht="12.75" customHeight="1">
      <c r="A229" s="7">
        <v>21.0</v>
      </c>
      <c r="B229" s="7" t="s">
        <v>1327</v>
      </c>
      <c r="C229" s="7" t="s">
        <v>583</v>
      </c>
      <c r="D229" s="7" t="s">
        <v>358</v>
      </c>
      <c r="E229" s="7" t="s">
        <v>163</v>
      </c>
      <c r="F229" s="7" t="s">
        <v>163</v>
      </c>
      <c r="G229" s="7">
        <v>71.0</v>
      </c>
      <c r="H229" s="7">
        <v>182.0</v>
      </c>
      <c r="I229" s="7" t="s">
        <v>133</v>
      </c>
      <c r="J229" s="7">
        <v>1997.0</v>
      </c>
      <c r="K229" s="7">
        <v>8.0</v>
      </c>
      <c r="L229" s="7">
        <v>208.0</v>
      </c>
      <c r="M229" s="8"/>
      <c r="N229" s="8">
        <f t="shared" si="1"/>
        <v>36</v>
      </c>
      <c r="O229" s="7" t="s">
        <v>164</v>
      </c>
      <c r="P229" s="7" t="s">
        <v>1328</v>
      </c>
      <c r="Q229" s="8" t="s">
        <v>860</v>
      </c>
      <c r="R229" s="7" t="s">
        <v>860</v>
      </c>
      <c r="S229" s="9" t="s">
        <v>174</v>
      </c>
      <c r="T229" s="9">
        <v>6.0</v>
      </c>
      <c r="U229" s="9" t="s">
        <v>138</v>
      </c>
      <c r="V229" s="9" t="s">
        <v>138</v>
      </c>
      <c r="W229" s="7">
        <v>6.0</v>
      </c>
      <c r="X229" s="7">
        <v>0.0</v>
      </c>
      <c r="Y229" s="7">
        <v>0.0</v>
      </c>
      <c r="Z229" s="7">
        <v>0.0</v>
      </c>
      <c r="AA229" s="7">
        <v>0.0</v>
      </c>
      <c r="AB229" s="7">
        <v>-4.0</v>
      </c>
      <c r="AC229" s="7">
        <v>4.0</v>
      </c>
      <c r="AD229" s="7">
        <v>2.0</v>
      </c>
      <c r="AE229" s="7">
        <v>5.0</v>
      </c>
      <c r="AF229" s="10">
        <f t="shared" si="2"/>
        <v>0</v>
      </c>
      <c r="AG229" s="10">
        <f t="shared" si="3"/>
        <v>0</v>
      </c>
      <c r="AH229" s="7">
        <v>4701.0</v>
      </c>
      <c r="AI229" s="11">
        <f t="shared" si="4"/>
        <v>13.05833333</v>
      </c>
      <c r="AJ229" s="7">
        <v>111.0</v>
      </c>
      <c r="AK229" s="11">
        <f t="shared" si="5"/>
        <v>18.5</v>
      </c>
      <c r="AL229" s="11">
        <f t="shared" si="6"/>
        <v>42.35135135</v>
      </c>
      <c r="AM229" s="12">
        <v>0.0</v>
      </c>
      <c r="AN229" s="11">
        <f t="shared" si="7"/>
        <v>0</v>
      </c>
      <c r="AO229" s="10" t="s">
        <v>151</v>
      </c>
      <c r="AP229" s="10" t="s">
        <v>151</v>
      </c>
      <c r="AQ229" s="10" t="s">
        <v>151</v>
      </c>
      <c r="AR229" s="7">
        <v>0.0</v>
      </c>
      <c r="AS229" s="7">
        <v>0.0</v>
      </c>
      <c r="AT229" s="13">
        <f t="shared" si="8"/>
        <v>0</v>
      </c>
      <c r="AU229" s="8"/>
      <c r="AV229" s="8"/>
      <c r="AW229" s="8"/>
      <c r="AX229" s="8">
        <v>0.0</v>
      </c>
      <c r="AY229" s="8"/>
      <c r="AZ229" s="8">
        <v>0.0</v>
      </c>
      <c r="BA229" s="7">
        <v>7.0</v>
      </c>
      <c r="BB229" s="7">
        <v>10.0</v>
      </c>
      <c r="BC229" s="7">
        <v>5.0</v>
      </c>
      <c r="BD229" s="7">
        <v>2.0</v>
      </c>
      <c r="BE229" s="7">
        <v>2.0</v>
      </c>
      <c r="BF229" s="7">
        <v>0.0</v>
      </c>
      <c r="BG229" s="14">
        <f t="shared" si="9"/>
        <v>5.360561583</v>
      </c>
      <c r="BH229" s="11">
        <f t="shared" si="10"/>
        <v>7.657945118</v>
      </c>
      <c r="BI229" s="11">
        <f t="shared" si="11"/>
        <v>3.828972559</v>
      </c>
      <c r="BJ229" s="11">
        <f t="shared" si="12"/>
        <v>1.531589024</v>
      </c>
      <c r="BK229" s="11">
        <f t="shared" si="13"/>
        <v>1.531589024</v>
      </c>
      <c r="BL229" s="11">
        <f t="shared" si="14"/>
        <v>0</v>
      </c>
      <c r="BM229" s="7">
        <v>6.0</v>
      </c>
      <c r="BN229" s="7">
        <v>3.0</v>
      </c>
      <c r="BO229" s="7">
        <v>0.0</v>
      </c>
      <c r="BP229" s="7">
        <v>0.0</v>
      </c>
      <c r="BQ229" s="7">
        <v>0.0</v>
      </c>
      <c r="BR229" s="7">
        <v>0.0</v>
      </c>
      <c r="BS229" s="9">
        <f t="shared" si="15"/>
        <v>21</v>
      </c>
      <c r="BT229" s="14">
        <v>-2.6799</v>
      </c>
      <c r="BW229" s="15" t="str">
        <f t="shared" si="16"/>
        <v> </v>
      </c>
      <c r="BY229" s="7">
        <v>0.0</v>
      </c>
      <c r="BZ229" s="7">
        <v>0.0</v>
      </c>
      <c r="CA229" s="7">
        <v>0.0</v>
      </c>
      <c r="CB229" s="7">
        <v>0.0</v>
      </c>
      <c r="CC229" s="7">
        <v>0.0</v>
      </c>
      <c r="CD229" s="7">
        <v>0.0</v>
      </c>
      <c r="CE229" s="7">
        <v>0.0</v>
      </c>
      <c r="CF229" s="7">
        <v>0.0</v>
      </c>
      <c r="CG229" s="7">
        <v>0.0</v>
      </c>
      <c r="CH229" s="7">
        <v>0.0</v>
      </c>
      <c r="CI229" s="7">
        <v>0.0</v>
      </c>
      <c r="CJ229" s="7">
        <v>0.0</v>
      </c>
      <c r="CK229" s="7">
        <v>0.0</v>
      </c>
      <c r="CL229" s="15">
        <f t="shared" si="17"/>
        <v>0</v>
      </c>
      <c r="CM229" s="7">
        <v>-0.1</v>
      </c>
      <c r="CN229" s="7">
        <v>-0.2</v>
      </c>
      <c r="CO229" s="7">
        <v>-0.30000000000000004</v>
      </c>
      <c r="CP229" s="16">
        <f t="shared" si="18"/>
        <v>-0.05</v>
      </c>
      <c r="CQ229" s="16">
        <f t="shared" si="19"/>
        <v>-0.2297383535</v>
      </c>
      <c r="CR229" s="17">
        <v>2.0</v>
      </c>
      <c r="CS229" s="14">
        <v>1.9</v>
      </c>
      <c r="CT229" s="14">
        <v>2.4</v>
      </c>
      <c r="CU229" s="14">
        <v>-3.3</v>
      </c>
      <c r="CV229" s="14">
        <v>-0.4</v>
      </c>
      <c r="CW229" s="14">
        <v>-0.30000000000000004</v>
      </c>
      <c r="CX229" s="14">
        <v>0.0</v>
      </c>
      <c r="CY229" s="14">
        <v>-0.7</v>
      </c>
      <c r="CZ229" s="18">
        <f t="shared" si="20"/>
        <v>-0.1166666667</v>
      </c>
      <c r="DA229" s="18">
        <f t="shared" si="21"/>
        <v>-0.5360561583</v>
      </c>
      <c r="DB229" s="14">
        <v>57.75</v>
      </c>
      <c r="DC229" s="7">
        <v>0.0</v>
      </c>
      <c r="DD229" s="7">
        <v>0.0</v>
      </c>
      <c r="DE229" s="7">
        <v>0.0</v>
      </c>
      <c r="DF229" s="7">
        <v>2.0</v>
      </c>
      <c r="DG229" s="7">
        <v>0.0</v>
      </c>
      <c r="DH229" s="7">
        <v>0.0</v>
      </c>
      <c r="DI229" s="7">
        <v>1.0</v>
      </c>
      <c r="DJ229" s="7">
        <v>0.0</v>
      </c>
      <c r="DK229" s="7">
        <v>0.0</v>
      </c>
      <c r="DL229" s="7">
        <v>0.0</v>
      </c>
      <c r="DM229" s="7">
        <v>3.0</v>
      </c>
      <c r="DN229" s="9">
        <v>0.0</v>
      </c>
      <c r="DO229" s="9">
        <v>0.0</v>
      </c>
      <c r="DP229" s="9">
        <v>0.0</v>
      </c>
      <c r="DQ229" s="8">
        <v>186.0</v>
      </c>
      <c r="DR229" s="8">
        <v>56.0</v>
      </c>
      <c r="DS229" s="8" t="s">
        <v>1329</v>
      </c>
      <c r="DT229" s="19">
        <v>3.75</v>
      </c>
      <c r="DU229" s="8">
        <v>3.25</v>
      </c>
      <c r="DV229" s="8">
        <v>3.25</v>
      </c>
      <c r="DW229" s="8">
        <v>2220.0</v>
      </c>
      <c r="DX229" s="8">
        <v>0.0</v>
      </c>
      <c r="DY229" s="14">
        <f t="shared" si="22"/>
        <v>-6.444680851</v>
      </c>
    </row>
    <row r="230" ht="12.75" customHeight="1">
      <c r="A230" s="7">
        <v>79.0</v>
      </c>
      <c r="B230" s="7" t="s">
        <v>1330</v>
      </c>
      <c r="C230" s="7" t="s">
        <v>1331</v>
      </c>
      <c r="D230" s="7" t="s">
        <v>736</v>
      </c>
      <c r="E230" s="7" t="s">
        <v>163</v>
      </c>
      <c r="F230" s="7" t="s">
        <v>163</v>
      </c>
      <c r="G230" s="7">
        <v>74.0</v>
      </c>
      <c r="H230" s="7">
        <v>208.0</v>
      </c>
      <c r="I230" s="7" t="s">
        <v>133</v>
      </c>
      <c r="J230" s="7">
        <v>2010.0</v>
      </c>
      <c r="K230" s="7">
        <v>5.0</v>
      </c>
      <c r="L230" s="7">
        <v>133.0</v>
      </c>
      <c r="M230" s="8"/>
      <c r="N230" s="8">
        <f t="shared" si="1"/>
        <v>23</v>
      </c>
      <c r="O230" s="7" t="s">
        <v>1332</v>
      </c>
      <c r="P230" s="7" t="s">
        <v>1333</v>
      </c>
      <c r="Q230" s="8" t="s">
        <v>158</v>
      </c>
      <c r="R230" s="7" t="s">
        <v>158</v>
      </c>
      <c r="S230" s="9" t="s">
        <v>159</v>
      </c>
      <c r="T230" s="9">
        <v>0.0</v>
      </c>
      <c r="U230" s="9" t="s">
        <v>138</v>
      </c>
      <c r="V230" s="9" t="s">
        <v>138</v>
      </c>
      <c r="W230" s="7">
        <v>71.0</v>
      </c>
      <c r="X230" s="7">
        <v>4.0</v>
      </c>
      <c r="Y230" s="7">
        <v>14.0</v>
      </c>
      <c r="Z230" s="7">
        <v>7.0</v>
      </c>
      <c r="AA230" s="7">
        <v>18.0</v>
      </c>
      <c r="AB230" s="7">
        <v>-15.0</v>
      </c>
      <c r="AC230" s="7">
        <v>122.0</v>
      </c>
      <c r="AD230" s="7">
        <v>38.0</v>
      </c>
      <c r="AE230" s="7">
        <v>29.0</v>
      </c>
      <c r="AF230" s="10">
        <f t="shared" si="2"/>
        <v>0.03278688525</v>
      </c>
      <c r="AG230" s="10">
        <f t="shared" si="3"/>
        <v>0.02116402116</v>
      </c>
      <c r="AH230" s="7">
        <v>53730.0</v>
      </c>
      <c r="AI230" s="11">
        <f t="shared" si="4"/>
        <v>12.61267606</v>
      </c>
      <c r="AJ230" s="7">
        <v>1429.0</v>
      </c>
      <c r="AK230" s="11">
        <f t="shared" si="5"/>
        <v>20.12676056</v>
      </c>
      <c r="AL230" s="11">
        <f t="shared" si="6"/>
        <v>37.59972008</v>
      </c>
      <c r="AM230" s="12">
        <v>101.0</v>
      </c>
      <c r="AN230" s="11">
        <f t="shared" si="7"/>
        <v>6.767169179</v>
      </c>
      <c r="AO230" s="10" t="s">
        <v>1223</v>
      </c>
      <c r="AP230" s="10" t="s">
        <v>192</v>
      </c>
      <c r="AQ230" s="10" t="s">
        <v>1334</v>
      </c>
      <c r="AR230" s="7">
        <v>7.0</v>
      </c>
      <c r="AS230" s="7">
        <v>5.0</v>
      </c>
      <c r="AT230" s="13">
        <f t="shared" si="8"/>
        <v>0.5833333333</v>
      </c>
      <c r="AU230" s="8"/>
      <c r="AV230" s="8"/>
      <c r="AW230" s="8">
        <v>7.0</v>
      </c>
      <c r="AX230" s="8">
        <v>4.0</v>
      </c>
      <c r="AY230" s="8">
        <v>5.0</v>
      </c>
      <c r="AZ230" s="8">
        <v>3.0</v>
      </c>
      <c r="BA230" s="7">
        <v>59.0</v>
      </c>
      <c r="BB230" s="7">
        <v>207.0</v>
      </c>
      <c r="BC230" s="7">
        <v>22.0</v>
      </c>
      <c r="BD230" s="7">
        <v>38.0</v>
      </c>
      <c r="BE230" s="7">
        <v>25.0</v>
      </c>
      <c r="BF230" s="7">
        <v>37.0</v>
      </c>
      <c r="BG230" s="14">
        <f t="shared" si="9"/>
        <v>3.953098827</v>
      </c>
      <c r="BH230" s="11">
        <f t="shared" si="10"/>
        <v>13.86934673</v>
      </c>
      <c r="BI230" s="11">
        <f t="shared" si="11"/>
        <v>1.474036851</v>
      </c>
      <c r="BJ230" s="11">
        <f t="shared" si="12"/>
        <v>2.546063652</v>
      </c>
      <c r="BK230" s="11">
        <f t="shared" si="13"/>
        <v>1.675041876</v>
      </c>
      <c r="BL230" s="11">
        <f t="shared" si="14"/>
        <v>2.479061977</v>
      </c>
      <c r="BM230" s="7">
        <v>45.0</v>
      </c>
      <c r="BN230" s="7">
        <v>15.0</v>
      </c>
      <c r="BO230" s="7">
        <v>3.0</v>
      </c>
      <c r="BP230" s="7">
        <v>0.0</v>
      </c>
      <c r="BQ230" s="7">
        <v>0.0</v>
      </c>
      <c r="BR230" s="7">
        <v>0.0</v>
      </c>
      <c r="BS230" s="9">
        <f t="shared" si="15"/>
        <v>277</v>
      </c>
      <c r="BT230" s="14">
        <v>-5.1237</v>
      </c>
      <c r="BW230" s="15" t="str">
        <f t="shared" si="16"/>
        <v> </v>
      </c>
      <c r="BY230" s="7">
        <v>0.0</v>
      </c>
      <c r="BZ230" s="7">
        <v>0.0</v>
      </c>
      <c r="CA230" s="7">
        <v>0.0</v>
      </c>
      <c r="CB230" s="7">
        <v>0.0</v>
      </c>
      <c r="CC230" s="7">
        <v>0.0</v>
      </c>
      <c r="CD230" s="7">
        <v>1.0</v>
      </c>
      <c r="CE230" s="7">
        <v>0.0</v>
      </c>
      <c r="CF230" s="7">
        <v>0.0</v>
      </c>
      <c r="CG230" s="7">
        <v>0.0</v>
      </c>
      <c r="CH230" s="7">
        <v>0.0</v>
      </c>
      <c r="CI230" s="7">
        <v>3.0</v>
      </c>
      <c r="CJ230" s="7">
        <v>0.0</v>
      </c>
      <c r="CK230" s="7">
        <v>0.0</v>
      </c>
      <c r="CL230" s="15">
        <f t="shared" si="17"/>
        <v>0</v>
      </c>
      <c r="CM230" s="7">
        <v>-0.1</v>
      </c>
      <c r="CN230" s="7">
        <v>0.2</v>
      </c>
      <c r="CO230" s="7">
        <v>0.2</v>
      </c>
      <c r="CP230" s="16">
        <f t="shared" si="18"/>
        <v>0.002816901408</v>
      </c>
      <c r="CQ230" s="16">
        <f t="shared" si="19"/>
        <v>0.01340033501</v>
      </c>
      <c r="CR230" s="17">
        <v>3.0</v>
      </c>
      <c r="CS230" s="14">
        <v>19.5</v>
      </c>
      <c r="CT230" s="14">
        <v>17.6</v>
      </c>
      <c r="CU230" s="14">
        <v>-9.6</v>
      </c>
      <c r="CV230" s="14">
        <v>-2.0</v>
      </c>
      <c r="CW230" s="14">
        <v>0.7</v>
      </c>
      <c r="CX230" s="14">
        <v>0.0</v>
      </c>
      <c r="CY230" s="14">
        <v>-1.4</v>
      </c>
      <c r="CZ230" s="18">
        <f t="shared" si="20"/>
        <v>-0.01971830986</v>
      </c>
      <c r="DA230" s="18">
        <f t="shared" si="21"/>
        <v>-0.09380234506</v>
      </c>
      <c r="DB230" s="14">
        <v>25.3115</v>
      </c>
      <c r="DC230" s="7">
        <v>1.0</v>
      </c>
      <c r="DD230" s="7">
        <v>1.0</v>
      </c>
      <c r="DE230" s="7">
        <v>7.0</v>
      </c>
      <c r="DF230" s="7">
        <v>29.0</v>
      </c>
      <c r="DG230" s="7">
        <v>16.0</v>
      </c>
      <c r="DH230" s="7">
        <v>2.0</v>
      </c>
      <c r="DI230" s="7">
        <v>5.0</v>
      </c>
      <c r="DJ230" s="7">
        <v>22.0</v>
      </c>
      <c r="DK230" s="7">
        <v>5.0</v>
      </c>
      <c r="DL230" s="7">
        <v>2.0</v>
      </c>
      <c r="DM230" s="7">
        <v>70.0</v>
      </c>
      <c r="DN230" s="9">
        <v>0.0</v>
      </c>
      <c r="DO230" s="9">
        <v>2.0</v>
      </c>
      <c r="DP230" s="9">
        <v>1.0</v>
      </c>
      <c r="DQ230" s="8">
        <v>186.0</v>
      </c>
      <c r="DR230" s="8">
        <v>11.0</v>
      </c>
      <c r="DS230" s="8" t="s">
        <v>1335</v>
      </c>
      <c r="DT230" s="19">
        <v>0.75</v>
      </c>
      <c r="DU230" s="8">
        <v>0.8250000000000001</v>
      </c>
      <c r="DV230" s="8">
        <v>0.8250000000000001</v>
      </c>
      <c r="DW230" s="8">
        <v>111.0</v>
      </c>
      <c r="DX230" s="8">
        <v>0.0</v>
      </c>
      <c r="DY230" s="14">
        <f t="shared" si="22"/>
        <v>-1.985106383</v>
      </c>
    </row>
    <row r="231" ht="12.75" customHeight="1">
      <c r="A231" s="7">
        <v>29.0</v>
      </c>
      <c r="B231" s="7" t="s">
        <v>1336</v>
      </c>
      <c r="C231" s="7" t="s">
        <v>978</v>
      </c>
      <c r="D231" s="7" t="s">
        <v>170</v>
      </c>
      <c r="E231" s="7" t="s">
        <v>163</v>
      </c>
      <c r="F231" s="7" t="s">
        <v>163</v>
      </c>
      <c r="G231" s="7">
        <v>72.0</v>
      </c>
      <c r="H231" s="7">
        <v>186.0</v>
      </c>
      <c r="I231" s="7" t="s">
        <v>145</v>
      </c>
      <c r="J231" s="7">
        <v>2009.0</v>
      </c>
      <c r="K231" s="7">
        <v>2.0</v>
      </c>
      <c r="L231" s="7">
        <v>32.0</v>
      </c>
      <c r="M231" s="8" t="s">
        <v>146</v>
      </c>
      <c r="N231" s="8">
        <f t="shared" si="1"/>
        <v>24</v>
      </c>
      <c r="O231" s="7" t="s">
        <v>1337</v>
      </c>
      <c r="P231" s="7" t="s">
        <v>1338</v>
      </c>
      <c r="Q231" s="8" t="s">
        <v>149</v>
      </c>
      <c r="R231" s="7" t="s">
        <v>1339</v>
      </c>
      <c r="S231" s="9" t="s">
        <v>275</v>
      </c>
      <c r="T231" s="9">
        <v>10.0</v>
      </c>
      <c r="U231" s="9">
        <v>58.0</v>
      </c>
      <c r="V231" s="9" t="s">
        <v>138</v>
      </c>
      <c r="W231" s="7">
        <v>68.0</v>
      </c>
      <c r="X231" s="7">
        <v>5.0</v>
      </c>
      <c r="Y231" s="7">
        <v>5.0</v>
      </c>
      <c r="Z231" s="7">
        <v>3.0</v>
      </c>
      <c r="AA231" s="7">
        <v>10.0</v>
      </c>
      <c r="AB231" s="7">
        <v>-11.0</v>
      </c>
      <c r="AC231" s="7">
        <v>77.0</v>
      </c>
      <c r="AD231" s="7">
        <v>30.0</v>
      </c>
      <c r="AE231" s="7">
        <v>25.0</v>
      </c>
      <c r="AF231" s="10">
        <f t="shared" si="2"/>
        <v>0.06493506494</v>
      </c>
      <c r="AG231" s="10">
        <f t="shared" si="3"/>
        <v>0.03787878788</v>
      </c>
      <c r="AH231" s="7">
        <v>43294.0</v>
      </c>
      <c r="AI231" s="11">
        <f t="shared" si="4"/>
        <v>10.61127451</v>
      </c>
      <c r="AJ231" s="7">
        <v>1050.0</v>
      </c>
      <c r="AK231" s="11">
        <f t="shared" si="5"/>
        <v>15.44117647</v>
      </c>
      <c r="AL231" s="11">
        <f t="shared" si="6"/>
        <v>41.23238095</v>
      </c>
      <c r="AM231" s="12">
        <v>51.0</v>
      </c>
      <c r="AN231" s="11">
        <f t="shared" si="7"/>
        <v>4.240772393</v>
      </c>
      <c r="AO231" s="10" t="s">
        <v>176</v>
      </c>
      <c r="AP231" s="10" t="s">
        <v>176</v>
      </c>
      <c r="AQ231" s="10" t="s">
        <v>200</v>
      </c>
      <c r="AR231" s="7">
        <v>29.0</v>
      </c>
      <c r="AS231" s="7">
        <v>57.0</v>
      </c>
      <c r="AT231" s="13">
        <f t="shared" si="8"/>
        <v>0.3372093023</v>
      </c>
      <c r="AU231" s="8"/>
      <c r="AV231" s="8"/>
      <c r="AW231" s="8">
        <v>57.0</v>
      </c>
      <c r="AX231" s="8">
        <v>16.0</v>
      </c>
      <c r="AY231" s="8">
        <v>29.0</v>
      </c>
      <c r="AZ231" s="8">
        <v>13.0</v>
      </c>
      <c r="BA231" s="7">
        <v>71.0</v>
      </c>
      <c r="BB231" s="7">
        <v>101.0</v>
      </c>
      <c r="BC231" s="7">
        <v>29.0</v>
      </c>
      <c r="BD231" s="7">
        <v>30.0</v>
      </c>
      <c r="BE231" s="7">
        <v>17.0</v>
      </c>
      <c r="BF231" s="7">
        <v>16.0</v>
      </c>
      <c r="BG231" s="14">
        <f t="shared" si="9"/>
        <v>5.903820391</v>
      </c>
      <c r="BH231" s="11">
        <f t="shared" si="10"/>
        <v>8.398392387</v>
      </c>
      <c r="BI231" s="11">
        <f t="shared" si="11"/>
        <v>2.411419596</v>
      </c>
      <c r="BJ231" s="11">
        <f t="shared" si="12"/>
        <v>2.494571996</v>
      </c>
      <c r="BK231" s="11">
        <f t="shared" si="13"/>
        <v>1.413590798</v>
      </c>
      <c r="BL231" s="11">
        <f t="shared" si="14"/>
        <v>1.330438398</v>
      </c>
      <c r="BM231" s="7">
        <v>27.0</v>
      </c>
      <c r="BN231" s="7">
        <v>6.0</v>
      </c>
      <c r="BO231" s="7">
        <v>3.0</v>
      </c>
      <c r="BP231" s="7">
        <v>0.0</v>
      </c>
      <c r="BQ231" s="7">
        <v>0.0</v>
      </c>
      <c r="BR231" s="7">
        <v>0.0</v>
      </c>
      <c r="BS231" s="9">
        <f t="shared" si="15"/>
        <v>160</v>
      </c>
      <c r="BT231" s="14">
        <v>0.1598</v>
      </c>
      <c r="BW231" s="15" t="str">
        <f t="shared" si="16"/>
        <v> </v>
      </c>
      <c r="BY231" s="7">
        <v>2.0</v>
      </c>
      <c r="BZ231" s="7">
        <v>0.0</v>
      </c>
      <c r="CA231" s="7">
        <v>1.0</v>
      </c>
      <c r="CB231" s="7">
        <v>0.0</v>
      </c>
      <c r="CC231" s="7">
        <v>0.0</v>
      </c>
      <c r="CD231" s="7">
        <v>0.0</v>
      </c>
      <c r="CE231" s="7">
        <v>1.0</v>
      </c>
      <c r="CF231" s="7">
        <v>1.0</v>
      </c>
      <c r="CG231" s="7">
        <v>1.0</v>
      </c>
      <c r="CH231" s="7">
        <v>0.0</v>
      </c>
      <c r="CI231" s="7">
        <v>2.0</v>
      </c>
      <c r="CJ231" s="7">
        <v>0.0</v>
      </c>
      <c r="CK231" s="7">
        <v>0.0</v>
      </c>
      <c r="CL231" s="15">
        <f t="shared" si="17"/>
        <v>0</v>
      </c>
      <c r="CM231" s="7">
        <v>-0.30000000000000004</v>
      </c>
      <c r="CN231" s="7">
        <v>0.30000000000000004</v>
      </c>
      <c r="CO231" s="7">
        <v>0.0</v>
      </c>
      <c r="CP231" s="16">
        <f t="shared" si="18"/>
        <v>0</v>
      </c>
      <c r="CQ231" s="16">
        <f t="shared" si="19"/>
        <v>0</v>
      </c>
      <c r="CR231" s="17">
        <v>4.0</v>
      </c>
      <c r="CS231" s="14">
        <v>12.0</v>
      </c>
      <c r="CT231" s="14">
        <v>15.2</v>
      </c>
      <c r="CU231" s="14">
        <v>-12.4</v>
      </c>
      <c r="CV231" s="14">
        <v>-1.0</v>
      </c>
      <c r="CW231" s="14">
        <v>1.0</v>
      </c>
      <c r="CX231" s="14">
        <v>0.0</v>
      </c>
      <c r="CY231" s="14">
        <v>0.0</v>
      </c>
      <c r="CZ231" s="18">
        <f t="shared" si="20"/>
        <v>0</v>
      </c>
      <c r="DA231" s="18">
        <f t="shared" si="21"/>
        <v>0</v>
      </c>
      <c r="DB231" s="14">
        <v>28.8571</v>
      </c>
      <c r="DC231" s="7">
        <v>0.0</v>
      </c>
      <c r="DD231" s="7">
        <v>0.0</v>
      </c>
      <c r="DE231" s="7">
        <v>2.0</v>
      </c>
      <c r="DF231" s="7">
        <v>28.0</v>
      </c>
      <c r="DG231" s="7">
        <v>9.0</v>
      </c>
      <c r="DH231" s="7">
        <v>0.0</v>
      </c>
      <c r="DI231" s="7">
        <v>4.0</v>
      </c>
      <c r="DJ231" s="7">
        <v>18.0</v>
      </c>
      <c r="DK231" s="7">
        <v>5.0</v>
      </c>
      <c r="DL231" s="7">
        <v>2.0</v>
      </c>
      <c r="DM231" s="7">
        <v>39.0</v>
      </c>
      <c r="DN231" s="9">
        <v>1.0</v>
      </c>
      <c r="DO231" s="9">
        <v>0.0</v>
      </c>
      <c r="DP231" s="9">
        <v>0.0</v>
      </c>
      <c r="DQ231" s="8">
        <v>186.0</v>
      </c>
      <c r="DR231" s="8">
        <v>9.0</v>
      </c>
      <c r="DS231" s="8" t="s">
        <v>1340</v>
      </c>
      <c r="DT231" s="19">
        <v>0.6000000000000001</v>
      </c>
      <c r="DU231" s="8">
        <v>0.6000000000000001</v>
      </c>
      <c r="DV231" s="8">
        <v>0.6000000000000001</v>
      </c>
      <c r="DW231" s="8">
        <v>66.0</v>
      </c>
      <c r="DX231" s="8">
        <v>0.0</v>
      </c>
      <c r="DY231" s="14">
        <f t="shared" si="22"/>
        <v>-0.1063829787</v>
      </c>
    </row>
    <row r="232" ht="12.75" customHeight="1">
      <c r="A232" s="7">
        <v>56.0</v>
      </c>
      <c r="B232" s="7" t="s">
        <v>1341</v>
      </c>
      <c r="C232" s="7" t="s">
        <v>1342</v>
      </c>
      <c r="E232" s="7" t="s">
        <v>203</v>
      </c>
      <c r="F232" s="7" t="s">
        <v>203</v>
      </c>
      <c r="G232" s="7">
        <v>70.0</v>
      </c>
      <c r="H232" s="7">
        <v>193.0</v>
      </c>
      <c r="I232" s="7" t="s">
        <v>133</v>
      </c>
      <c r="J232" s="7">
        <v>2014.0</v>
      </c>
      <c r="K232" s="7">
        <v>1.0</v>
      </c>
      <c r="L232" s="7">
        <v>11.0</v>
      </c>
      <c r="M232" s="8" t="s">
        <v>146</v>
      </c>
      <c r="N232" s="8">
        <f t="shared" si="1"/>
        <v>19</v>
      </c>
      <c r="O232" s="7" t="s">
        <v>456</v>
      </c>
      <c r="P232" s="7" t="s">
        <v>1343</v>
      </c>
      <c r="Q232" s="8" t="s">
        <v>254</v>
      </c>
      <c r="R232" s="7" t="s">
        <v>254</v>
      </c>
      <c r="S232" s="9" t="s">
        <v>255</v>
      </c>
      <c r="T232" s="9">
        <v>5.0</v>
      </c>
      <c r="U232" s="9" t="s">
        <v>138</v>
      </c>
      <c r="V232" s="9" t="s">
        <v>138</v>
      </c>
      <c r="W232" s="7">
        <v>5.0</v>
      </c>
      <c r="X232" s="7">
        <v>1.0</v>
      </c>
      <c r="Y232" s="7">
        <v>0.0</v>
      </c>
      <c r="Z232" s="7">
        <v>0.0</v>
      </c>
      <c r="AA232" s="7">
        <v>1.0</v>
      </c>
      <c r="AB232" s="7">
        <v>0.0</v>
      </c>
      <c r="AC232" s="7">
        <v>11.0</v>
      </c>
      <c r="AD232" s="7">
        <v>5.0</v>
      </c>
      <c r="AE232" s="7">
        <v>3.0</v>
      </c>
      <c r="AF232" s="10">
        <f t="shared" si="2"/>
        <v>0.09090909091</v>
      </c>
      <c r="AG232" s="10">
        <f t="shared" si="3"/>
        <v>0.05263157895</v>
      </c>
      <c r="AH232" s="7">
        <v>3946.0</v>
      </c>
      <c r="AI232" s="11">
        <f t="shared" si="4"/>
        <v>13.15333333</v>
      </c>
      <c r="AJ232" s="7">
        <v>86.0</v>
      </c>
      <c r="AK232" s="11">
        <f t="shared" si="5"/>
        <v>17.2</v>
      </c>
      <c r="AL232" s="11">
        <f t="shared" si="6"/>
        <v>45.88372093</v>
      </c>
      <c r="AM232" s="12">
        <v>0.0</v>
      </c>
      <c r="AN232" s="11">
        <f t="shared" si="7"/>
        <v>0</v>
      </c>
      <c r="AO232" s="10" t="s">
        <v>152</v>
      </c>
      <c r="AP232" s="10" t="s">
        <v>151</v>
      </c>
      <c r="AQ232" s="10" t="s">
        <v>152</v>
      </c>
      <c r="AR232" s="7">
        <v>0.0</v>
      </c>
      <c r="AS232" s="7">
        <v>0.0</v>
      </c>
      <c r="AT232" s="13">
        <f t="shared" si="8"/>
        <v>0</v>
      </c>
      <c r="AU232" s="8"/>
      <c r="AV232" s="8"/>
      <c r="AW232" s="8"/>
      <c r="AX232" s="8">
        <v>0.0</v>
      </c>
      <c r="AY232" s="8"/>
      <c r="AZ232" s="8">
        <v>0.0</v>
      </c>
      <c r="BA232" s="7">
        <v>2.0</v>
      </c>
      <c r="BB232" s="7">
        <v>2.0</v>
      </c>
      <c r="BC232" s="7">
        <v>2.0</v>
      </c>
      <c r="BD232" s="7">
        <v>5.0</v>
      </c>
      <c r="BE232" s="7">
        <v>3.0</v>
      </c>
      <c r="BF232" s="7">
        <v>0.0</v>
      </c>
      <c r="BG232" s="14">
        <f t="shared" si="9"/>
        <v>1.824632539</v>
      </c>
      <c r="BH232" s="11">
        <f t="shared" si="10"/>
        <v>1.824632539</v>
      </c>
      <c r="BI232" s="11">
        <f t="shared" si="11"/>
        <v>1.824632539</v>
      </c>
      <c r="BJ232" s="11">
        <f t="shared" si="12"/>
        <v>4.561581348</v>
      </c>
      <c r="BK232" s="11">
        <f t="shared" si="13"/>
        <v>2.736948809</v>
      </c>
      <c r="BL232" s="11">
        <f t="shared" si="14"/>
        <v>0</v>
      </c>
      <c r="BM232" s="7">
        <v>0.0</v>
      </c>
      <c r="BN232" s="7">
        <v>0.0</v>
      </c>
      <c r="BO232" s="7">
        <v>0.0</v>
      </c>
      <c r="BP232" s="7">
        <v>0.0</v>
      </c>
      <c r="BQ232" s="7">
        <v>0.0</v>
      </c>
      <c r="BR232" s="7">
        <v>0.0</v>
      </c>
      <c r="BS232" s="9">
        <f t="shared" si="15"/>
        <v>4</v>
      </c>
      <c r="BT232" s="14">
        <v>0.9025000000000001</v>
      </c>
      <c r="BW232" s="15" t="str">
        <f t="shared" si="16"/>
        <v> </v>
      </c>
      <c r="BY232" s="7">
        <v>1.0</v>
      </c>
      <c r="BZ232" s="7">
        <v>0.0</v>
      </c>
      <c r="CA232" s="7">
        <v>0.0</v>
      </c>
      <c r="CB232" s="7">
        <v>0.0</v>
      </c>
      <c r="CC232" s="7">
        <v>0.0</v>
      </c>
      <c r="CD232" s="7">
        <v>0.0</v>
      </c>
      <c r="CE232" s="7">
        <v>0.0</v>
      </c>
      <c r="CF232" s="7">
        <v>1.0</v>
      </c>
      <c r="CG232" s="7">
        <v>0.0</v>
      </c>
      <c r="CH232" s="7">
        <v>0.0</v>
      </c>
      <c r="CI232" s="7">
        <v>0.0</v>
      </c>
      <c r="CJ232" s="7">
        <v>0.0</v>
      </c>
      <c r="CK232" s="7">
        <v>0.0</v>
      </c>
      <c r="CL232" s="15">
        <f t="shared" si="17"/>
        <v>0</v>
      </c>
      <c r="CM232" s="7">
        <v>0.0</v>
      </c>
      <c r="CN232" s="7">
        <v>0.1</v>
      </c>
      <c r="CO232" s="7">
        <v>0.1</v>
      </c>
      <c r="CP232" s="16">
        <f t="shared" si="18"/>
        <v>0.02</v>
      </c>
      <c r="CQ232" s="16">
        <f t="shared" si="19"/>
        <v>0.09123162696</v>
      </c>
      <c r="CR232" s="17">
        <v>4.0</v>
      </c>
      <c r="CS232" s="14">
        <v>0.7</v>
      </c>
      <c r="CT232" s="14">
        <v>0.6000000000000001</v>
      </c>
      <c r="CU232" s="14">
        <v>0.0</v>
      </c>
      <c r="CV232" s="14">
        <v>0.2</v>
      </c>
      <c r="CW232" s="14">
        <v>0.1</v>
      </c>
      <c r="CX232" s="14">
        <v>0.0</v>
      </c>
      <c r="CY232" s="14">
        <v>0.30000000000000004</v>
      </c>
      <c r="CZ232" s="18">
        <f t="shared" si="20"/>
        <v>0.06</v>
      </c>
      <c r="DA232" s="18">
        <f t="shared" si="21"/>
        <v>0.2736948809</v>
      </c>
      <c r="DB232" s="14">
        <v>28.2727</v>
      </c>
      <c r="DC232" s="7">
        <v>0.0</v>
      </c>
      <c r="DD232" s="7">
        <v>0.0</v>
      </c>
      <c r="DE232" s="7">
        <v>0.0</v>
      </c>
      <c r="DF232" s="7">
        <v>5.0</v>
      </c>
      <c r="DG232" s="7">
        <v>0.0</v>
      </c>
      <c r="DH232" s="7">
        <v>0.0</v>
      </c>
      <c r="DI232" s="7">
        <v>1.0</v>
      </c>
      <c r="DJ232" s="7">
        <v>2.0</v>
      </c>
      <c r="DK232" s="7">
        <v>0.0</v>
      </c>
      <c r="DL232" s="7">
        <v>0.0</v>
      </c>
      <c r="DM232" s="7">
        <v>8.0</v>
      </c>
      <c r="DN232" s="9">
        <v>0.0</v>
      </c>
      <c r="DO232" s="9">
        <v>0.0</v>
      </c>
      <c r="DP232" s="9">
        <v>0.0</v>
      </c>
      <c r="DQ232" s="8">
        <v>15.0</v>
      </c>
      <c r="DR232" s="8">
        <v>0.0</v>
      </c>
      <c r="DS232" s="8"/>
      <c r="DT232" s="19">
        <v>0.925</v>
      </c>
      <c r="DU232" s="8">
        <v>0.894</v>
      </c>
      <c r="DV232" s="8">
        <v>0.112</v>
      </c>
      <c r="DW232" s="8">
        <v>0.0</v>
      </c>
      <c r="DX232" s="8">
        <v>0.5</v>
      </c>
      <c r="DY232" s="14">
        <f t="shared" si="22"/>
        <v>0.1560741249</v>
      </c>
    </row>
    <row r="233" ht="12.75" customHeight="1">
      <c r="A233" s="7">
        <v>38.0</v>
      </c>
      <c r="B233" s="7" t="s">
        <v>1344</v>
      </c>
      <c r="C233" s="7" t="s">
        <v>583</v>
      </c>
      <c r="D233" s="7" t="s">
        <v>358</v>
      </c>
      <c r="E233" s="7" t="s">
        <v>163</v>
      </c>
      <c r="F233" s="7" t="s">
        <v>163</v>
      </c>
      <c r="G233" s="7">
        <v>71.0</v>
      </c>
      <c r="H233" s="7">
        <v>205.0</v>
      </c>
      <c r="I233" s="7" t="s">
        <v>133</v>
      </c>
      <c r="M233" s="8"/>
      <c r="N233" s="8">
        <f t="shared" si="1"/>
        <v>35</v>
      </c>
      <c r="O233" s="7" t="s">
        <v>1345</v>
      </c>
      <c r="P233" s="7" t="s">
        <v>1346</v>
      </c>
      <c r="Q233" s="8" t="s">
        <v>399</v>
      </c>
      <c r="R233" s="7" t="s">
        <v>399</v>
      </c>
      <c r="S233" s="9" t="s">
        <v>150</v>
      </c>
      <c r="T233" s="9">
        <v>81.0</v>
      </c>
      <c r="U233" s="9" t="s">
        <v>138</v>
      </c>
      <c r="V233" s="9" t="s">
        <v>138</v>
      </c>
      <c r="W233" s="7">
        <v>82.0</v>
      </c>
      <c r="X233" s="7">
        <v>12.0</v>
      </c>
      <c r="Y233" s="7">
        <v>10.0</v>
      </c>
      <c r="Z233" s="7">
        <v>4.0</v>
      </c>
      <c r="AA233" s="7">
        <v>22.0</v>
      </c>
      <c r="AB233" s="7">
        <v>5.0</v>
      </c>
      <c r="AC233" s="7">
        <v>98.0</v>
      </c>
      <c r="AD233" s="7">
        <v>55.0</v>
      </c>
      <c r="AE233" s="7">
        <v>34.0</v>
      </c>
      <c r="AF233" s="10">
        <f t="shared" si="2"/>
        <v>0.1224489796</v>
      </c>
      <c r="AG233" s="10">
        <f t="shared" si="3"/>
        <v>0.06417112299</v>
      </c>
      <c r="AH233" s="7">
        <v>57270.0</v>
      </c>
      <c r="AI233" s="11">
        <f t="shared" si="4"/>
        <v>11.6402439</v>
      </c>
      <c r="AJ233" s="7">
        <v>1507.0</v>
      </c>
      <c r="AK233" s="11">
        <f t="shared" si="5"/>
        <v>18.37804878</v>
      </c>
      <c r="AL233" s="11">
        <f t="shared" si="6"/>
        <v>38.00265428</v>
      </c>
      <c r="AM233" s="12">
        <v>45.0</v>
      </c>
      <c r="AN233" s="11">
        <f t="shared" si="7"/>
        <v>2.828706129</v>
      </c>
      <c r="AO233" s="10" t="s">
        <v>496</v>
      </c>
      <c r="AP233" s="10" t="s">
        <v>581</v>
      </c>
      <c r="AQ233" s="10" t="s">
        <v>716</v>
      </c>
      <c r="AR233" s="7">
        <v>455.0</v>
      </c>
      <c r="AS233" s="7">
        <v>442.0</v>
      </c>
      <c r="AT233" s="13">
        <f t="shared" si="8"/>
        <v>0.5072463768</v>
      </c>
      <c r="AU233" s="9">
        <v>8.0</v>
      </c>
      <c r="AV233" s="9">
        <v>1.0</v>
      </c>
      <c r="AW233" s="9">
        <v>577.0</v>
      </c>
      <c r="AX233" s="9">
        <v>285.0</v>
      </c>
      <c r="AY233" s="9">
        <v>320.0</v>
      </c>
      <c r="AZ233" s="9">
        <v>170.0</v>
      </c>
      <c r="BA233" s="7">
        <v>90.0</v>
      </c>
      <c r="BB233" s="7">
        <v>42.0</v>
      </c>
      <c r="BC233" s="7">
        <v>39.0</v>
      </c>
      <c r="BD233" s="7">
        <v>55.0</v>
      </c>
      <c r="BE233" s="7">
        <v>15.0</v>
      </c>
      <c r="BF233" s="7">
        <v>24.0</v>
      </c>
      <c r="BG233" s="14">
        <f t="shared" si="9"/>
        <v>5.657412258</v>
      </c>
      <c r="BH233" s="11">
        <f t="shared" si="10"/>
        <v>2.64012572</v>
      </c>
      <c r="BI233" s="11">
        <f t="shared" si="11"/>
        <v>2.451545312</v>
      </c>
      <c r="BJ233" s="11">
        <f t="shared" si="12"/>
        <v>3.457307491</v>
      </c>
      <c r="BK233" s="11">
        <f t="shared" si="13"/>
        <v>0.942902043</v>
      </c>
      <c r="BL233" s="11">
        <f t="shared" si="14"/>
        <v>1.508643269</v>
      </c>
      <c r="BM233" s="7">
        <v>31.0</v>
      </c>
      <c r="BN233" s="7">
        <v>13.0</v>
      </c>
      <c r="BO233" s="7">
        <v>1.0</v>
      </c>
      <c r="BP233" s="7">
        <v>0.0</v>
      </c>
      <c r="BQ233" s="7">
        <v>0.0</v>
      </c>
      <c r="BR233" s="7">
        <v>0.0</v>
      </c>
      <c r="BS233" s="9">
        <f t="shared" si="15"/>
        <v>113</v>
      </c>
      <c r="BT233" s="14">
        <v>1.3163</v>
      </c>
      <c r="BU233" s="7">
        <v>1.0</v>
      </c>
      <c r="BV233" s="7">
        <v>0.0</v>
      </c>
      <c r="BW233" s="15">
        <f t="shared" si="16"/>
        <v>0</v>
      </c>
      <c r="BX233" s="7">
        <v>0.0</v>
      </c>
      <c r="BY233" s="7">
        <v>1.0</v>
      </c>
      <c r="BZ233" s="7">
        <v>0.0</v>
      </c>
      <c r="CA233" s="7">
        <v>0.0</v>
      </c>
      <c r="CB233" s="7">
        <v>3.0</v>
      </c>
      <c r="CC233" s="7">
        <v>4.0</v>
      </c>
      <c r="CD233" s="7">
        <v>0.0</v>
      </c>
      <c r="CE233" s="7">
        <v>1.0</v>
      </c>
      <c r="CF233" s="7">
        <v>0.0</v>
      </c>
      <c r="CG233" s="7">
        <v>1.0</v>
      </c>
      <c r="CH233" s="7">
        <v>1.0</v>
      </c>
      <c r="CI233" s="7">
        <v>5.0</v>
      </c>
      <c r="CJ233" s="7">
        <v>0.0</v>
      </c>
      <c r="CK233" s="7">
        <v>0.0</v>
      </c>
      <c r="CL233" s="15">
        <f t="shared" si="17"/>
        <v>0</v>
      </c>
      <c r="CM233" s="7">
        <v>1.2</v>
      </c>
      <c r="CN233" s="7">
        <v>1.1</v>
      </c>
      <c r="CO233" s="7">
        <v>2.3</v>
      </c>
      <c r="CP233" s="16">
        <f t="shared" si="18"/>
        <v>0.02804878049</v>
      </c>
      <c r="CQ233" s="16">
        <f t="shared" si="19"/>
        <v>0.1445783133</v>
      </c>
      <c r="CR233" s="17">
        <v>4.0</v>
      </c>
      <c r="CS233" s="14">
        <v>15.5</v>
      </c>
      <c r="CT233" s="14">
        <v>22.3</v>
      </c>
      <c r="CU233" s="14">
        <v>-1.7000000000000002</v>
      </c>
      <c r="CV233" s="14">
        <v>3.1</v>
      </c>
      <c r="CW233" s="14">
        <v>3.9</v>
      </c>
      <c r="CX233" s="14">
        <v>-0.2</v>
      </c>
      <c r="CY233" s="14">
        <v>6.9</v>
      </c>
      <c r="CZ233" s="18">
        <f t="shared" si="20"/>
        <v>0.08414634146</v>
      </c>
      <c r="DA233" s="18">
        <f t="shared" si="21"/>
        <v>0.4337349398</v>
      </c>
      <c r="DB233" s="14">
        <v>32.0</v>
      </c>
      <c r="DC233" s="7">
        <v>0.0</v>
      </c>
      <c r="DD233" s="7">
        <v>1.0</v>
      </c>
      <c r="DE233" s="7">
        <v>2.0</v>
      </c>
      <c r="DF233" s="7">
        <v>52.0</v>
      </c>
      <c r="DG233" s="7">
        <v>19.0</v>
      </c>
      <c r="DH233" s="7">
        <v>2.0</v>
      </c>
      <c r="DI233" s="7">
        <v>5.0</v>
      </c>
      <c r="DJ233" s="7">
        <v>12.0</v>
      </c>
      <c r="DK233" s="7">
        <v>2.0</v>
      </c>
      <c r="DL233" s="7">
        <v>4.0</v>
      </c>
      <c r="DM233" s="7">
        <v>54.0</v>
      </c>
      <c r="DN233" s="9">
        <v>1.0</v>
      </c>
      <c r="DO233" s="9">
        <v>1.0</v>
      </c>
      <c r="DP233" s="9">
        <v>1.0</v>
      </c>
      <c r="DQ233" s="8">
        <v>186.0</v>
      </c>
      <c r="DR233" s="8">
        <v>0.0</v>
      </c>
      <c r="DS233" s="8"/>
      <c r="DT233" s="19">
        <v>1.5</v>
      </c>
      <c r="DU233" s="8">
        <v>1.25</v>
      </c>
      <c r="DV233" s="8">
        <v>1.25</v>
      </c>
      <c r="DW233" s="8">
        <v>0.0</v>
      </c>
      <c r="DX233" s="8">
        <v>0.0</v>
      </c>
      <c r="DY233" s="14">
        <f t="shared" si="22"/>
        <v>5.410638298</v>
      </c>
    </row>
    <row r="234" ht="12.75" customHeight="1">
      <c r="A234" s="7">
        <v>51.0</v>
      </c>
      <c r="B234" s="7" t="s">
        <v>1347</v>
      </c>
      <c r="C234" s="7" t="s">
        <v>1348</v>
      </c>
      <c r="E234" s="7" t="s">
        <v>243</v>
      </c>
      <c r="F234" s="7" t="s">
        <v>243</v>
      </c>
      <c r="G234" s="7">
        <v>72.0</v>
      </c>
      <c r="H234" s="7">
        <v>196.0</v>
      </c>
      <c r="I234" s="7" t="s">
        <v>133</v>
      </c>
      <c r="J234" s="7">
        <v>2002.0</v>
      </c>
      <c r="K234" s="7">
        <v>3.0</v>
      </c>
      <c r="L234" s="7">
        <v>95.0</v>
      </c>
      <c r="M234" s="8"/>
      <c r="N234" s="8">
        <f t="shared" si="1"/>
        <v>31</v>
      </c>
      <c r="O234" s="7" t="s">
        <v>1349</v>
      </c>
      <c r="P234" s="7" t="s">
        <v>1350</v>
      </c>
      <c r="Q234" s="8" t="s">
        <v>215</v>
      </c>
      <c r="R234" s="7" t="s">
        <v>215</v>
      </c>
      <c r="S234" s="9" t="s">
        <v>260</v>
      </c>
      <c r="T234" s="9">
        <v>75.0</v>
      </c>
      <c r="U234" s="9" t="s">
        <v>138</v>
      </c>
      <c r="V234" s="9" t="s">
        <v>138</v>
      </c>
      <c r="W234" s="7">
        <v>76.0</v>
      </c>
      <c r="X234" s="7">
        <v>8.0</v>
      </c>
      <c r="Y234" s="7">
        <v>23.0</v>
      </c>
      <c r="Z234" s="7">
        <v>12.0</v>
      </c>
      <c r="AA234" s="7">
        <v>31.0</v>
      </c>
      <c r="AB234" s="7">
        <v>-6.0</v>
      </c>
      <c r="AC234" s="7">
        <v>101.0</v>
      </c>
      <c r="AD234" s="7">
        <v>27.0</v>
      </c>
      <c r="AE234" s="7">
        <v>35.0</v>
      </c>
      <c r="AF234" s="10">
        <f t="shared" si="2"/>
        <v>0.07920792079</v>
      </c>
      <c r="AG234" s="10">
        <f t="shared" si="3"/>
        <v>0.0490797546</v>
      </c>
      <c r="AH234" s="7">
        <v>83251.0</v>
      </c>
      <c r="AI234" s="11">
        <f t="shared" si="4"/>
        <v>18.25679825</v>
      </c>
      <c r="AJ234" s="7">
        <v>1697.0</v>
      </c>
      <c r="AK234" s="11">
        <f t="shared" si="5"/>
        <v>22.32894737</v>
      </c>
      <c r="AL234" s="11">
        <f t="shared" si="6"/>
        <v>49.05774897</v>
      </c>
      <c r="AM234" s="12">
        <v>165.0</v>
      </c>
      <c r="AN234" s="11">
        <f t="shared" si="7"/>
        <v>7.135049429</v>
      </c>
      <c r="AO234" s="10" t="s">
        <v>1351</v>
      </c>
      <c r="AP234" s="10" t="s">
        <v>1352</v>
      </c>
      <c r="AQ234" s="10" t="s">
        <v>1353</v>
      </c>
      <c r="AR234" s="7">
        <v>632.0</v>
      </c>
      <c r="AS234" s="7">
        <v>584.0</v>
      </c>
      <c r="AT234" s="13">
        <f t="shared" si="8"/>
        <v>0.5197368421</v>
      </c>
      <c r="AU234" s="9">
        <v>44.0</v>
      </c>
      <c r="AV234" s="9">
        <v>25.0</v>
      </c>
      <c r="AW234" s="9">
        <v>675.0</v>
      </c>
      <c r="AX234" s="9">
        <v>364.0</v>
      </c>
      <c r="AY234" s="9">
        <v>541.0</v>
      </c>
      <c r="AZ234" s="9">
        <v>268.0</v>
      </c>
      <c r="BA234" s="7">
        <v>100.0</v>
      </c>
      <c r="BB234" s="7">
        <v>30.0</v>
      </c>
      <c r="BC234" s="7">
        <v>25.0</v>
      </c>
      <c r="BD234" s="7">
        <v>27.0</v>
      </c>
      <c r="BE234" s="7">
        <v>37.0</v>
      </c>
      <c r="BF234" s="7">
        <v>30.0</v>
      </c>
      <c r="BG234" s="14">
        <f t="shared" si="9"/>
        <v>4.324272381</v>
      </c>
      <c r="BH234" s="11">
        <f t="shared" si="10"/>
        <v>1.297281714</v>
      </c>
      <c r="BI234" s="11">
        <f t="shared" si="11"/>
        <v>1.081068095</v>
      </c>
      <c r="BJ234" s="11">
        <f t="shared" si="12"/>
        <v>1.167553543</v>
      </c>
      <c r="BK234" s="11">
        <f t="shared" si="13"/>
        <v>1.599980781</v>
      </c>
      <c r="BL234" s="11">
        <f t="shared" si="14"/>
        <v>1.297281714</v>
      </c>
      <c r="BM234" s="7">
        <v>46.0</v>
      </c>
      <c r="BN234" s="7">
        <v>23.0</v>
      </c>
      <c r="BO234" s="7">
        <v>0.0</v>
      </c>
      <c r="BP234" s="7">
        <v>0.0</v>
      </c>
      <c r="BQ234" s="7">
        <v>0.0</v>
      </c>
      <c r="BR234" s="7">
        <v>0.0</v>
      </c>
      <c r="BS234" s="9">
        <f t="shared" si="15"/>
        <v>101</v>
      </c>
      <c r="BT234" s="14">
        <v>-10.6316</v>
      </c>
      <c r="BU234" s="7">
        <v>4.0</v>
      </c>
      <c r="BV234" s="7">
        <v>2.0</v>
      </c>
      <c r="BW234" s="15">
        <f t="shared" si="16"/>
        <v>0.5</v>
      </c>
      <c r="BX234" s="7">
        <v>1.0</v>
      </c>
      <c r="BY234" s="7">
        <v>1.0</v>
      </c>
      <c r="BZ234" s="7">
        <v>0.0</v>
      </c>
      <c r="CA234" s="7">
        <v>2.0</v>
      </c>
      <c r="CB234" s="7">
        <v>1.0</v>
      </c>
      <c r="CC234" s="7">
        <v>0.0</v>
      </c>
      <c r="CD234" s="7">
        <v>0.0</v>
      </c>
      <c r="CE234" s="7">
        <v>1.0</v>
      </c>
      <c r="CF234" s="7">
        <v>0.0</v>
      </c>
      <c r="CG234" s="7">
        <v>0.0</v>
      </c>
      <c r="CH234" s="7">
        <v>0.0</v>
      </c>
      <c r="CI234" s="7">
        <v>7.0</v>
      </c>
      <c r="CJ234" s="7">
        <v>0.0</v>
      </c>
      <c r="CK234" s="7">
        <v>1.0</v>
      </c>
      <c r="CL234" s="15">
        <f t="shared" si="17"/>
        <v>1</v>
      </c>
      <c r="CM234" s="7">
        <v>0.6000000000000001</v>
      </c>
      <c r="CN234" s="7">
        <v>1.3</v>
      </c>
      <c r="CO234" s="7">
        <v>2.0</v>
      </c>
      <c r="CP234" s="16">
        <f t="shared" si="18"/>
        <v>0.02631578947</v>
      </c>
      <c r="CQ234" s="16">
        <f t="shared" si="19"/>
        <v>0.08648544762</v>
      </c>
      <c r="CR234" s="17">
        <v>5.0</v>
      </c>
      <c r="CS234" s="14">
        <v>26.9</v>
      </c>
      <c r="CT234" s="14">
        <v>25.4</v>
      </c>
      <c r="CU234" s="14">
        <v>-8.5</v>
      </c>
      <c r="CV234" s="14">
        <v>0.7</v>
      </c>
      <c r="CW234" s="14">
        <v>2.3</v>
      </c>
      <c r="CX234" s="14">
        <v>0.5</v>
      </c>
      <c r="CY234" s="14">
        <v>3.5</v>
      </c>
      <c r="CZ234" s="18">
        <f t="shared" si="20"/>
        <v>0.04605263158</v>
      </c>
      <c r="DA234" s="18">
        <f t="shared" si="21"/>
        <v>0.1513495333</v>
      </c>
      <c r="DB234" s="14">
        <v>30.3267</v>
      </c>
      <c r="DC234" s="7">
        <v>0.0</v>
      </c>
      <c r="DD234" s="7">
        <v>1.0</v>
      </c>
      <c r="DE234" s="7">
        <v>8.0</v>
      </c>
      <c r="DF234" s="7">
        <v>18.0</v>
      </c>
      <c r="DG234" s="7">
        <v>14.0</v>
      </c>
      <c r="DH234" s="7">
        <v>2.0</v>
      </c>
      <c r="DI234" s="7">
        <v>8.0</v>
      </c>
      <c r="DJ234" s="7">
        <v>3.0</v>
      </c>
      <c r="DK234" s="7">
        <v>2.0</v>
      </c>
      <c r="DL234" s="7">
        <v>0.0</v>
      </c>
      <c r="DM234" s="7">
        <v>72.0</v>
      </c>
      <c r="DN234" s="9">
        <v>0.0</v>
      </c>
      <c r="DO234" s="9">
        <v>2.0</v>
      </c>
      <c r="DP234" s="9">
        <v>1.0</v>
      </c>
      <c r="DQ234" s="8">
        <v>186.0</v>
      </c>
      <c r="DR234" s="8">
        <v>6.0</v>
      </c>
      <c r="DS234" s="8" t="s">
        <v>210</v>
      </c>
      <c r="DT234" s="19">
        <v>6.0</v>
      </c>
      <c r="DU234" s="8">
        <v>5.0</v>
      </c>
      <c r="DV234" s="8">
        <v>5.0</v>
      </c>
      <c r="DW234" s="8">
        <v>366.0</v>
      </c>
      <c r="DX234" s="8">
        <v>0.0</v>
      </c>
      <c r="DY234" s="14">
        <f t="shared" si="22"/>
        <v>-5.968085106</v>
      </c>
    </row>
    <row r="235" ht="12.75" customHeight="1">
      <c r="A235" s="7">
        <v>12.0</v>
      </c>
      <c r="B235" s="7" t="s">
        <v>1354</v>
      </c>
      <c r="C235" s="7" t="s">
        <v>1355</v>
      </c>
      <c r="D235" s="7" t="s">
        <v>162</v>
      </c>
      <c r="E235" s="7" t="s">
        <v>163</v>
      </c>
      <c r="F235" s="7" t="s">
        <v>163</v>
      </c>
      <c r="G235" s="7">
        <v>73.0</v>
      </c>
      <c r="H235" s="7">
        <v>216.0</v>
      </c>
      <c r="I235" s="7" t="s">
        <v>145</v>
      </c>
      <c r="J235" s="7">
        <v>1998.0</v>
      </c>
      <c r="K235" s="7">
        <v>2.0</v>
      </c>
      <c r="L235" s="7">
        <v>44.0</v>
      </c>
      <c r="M235" s="8"/>
      <c r="N235" s="8">
        <f t="shared" si="1"/>
        <v>35</v>
      </c>
      <c r="O235" s="7" t="s">
        <v>213</v>
      </c>
      <c r="P235" s="7" t="s">
        <v>1356</v>
      </c>
      <c r="Q235" s="8" t="s">
        <v>254</v>
      </c>
      <c r="R235" s="7" t="s">
        <v>254</v>
      </c>
      <c r="S235" s="9" t="s">
        <v>150</v>
      </c>
      <c r="T235" s="9">
        <v>69.0</v>
      </c>
      <c r="U235" s="9" t="s">
        <v>138</v>
      </c>
      <c r="V235" s="9" t="s">
        <v>138</v>
      </c>
      <c r="W235" s="7">
        <v>70.0</v>
      </c>
      <c r="X235" s="7">
        <v>13.0</v>
      </c>
      <c r="Y235" s="7">
        <v>10.0</v>
      </c>
      <c r="Z235" s="7">
        <v>7.0</v>
      </c>
      <c r="AA235" s="7">
        <v>23.0</v>
      </c>
      <c r="AB235" s="7">
        <v>-14.0</v>
      </c>
      <c r="AC235" s="7">
        <v>98.0</v>
      </c>
      <c r="AD235" s="7">
        <v>36.0</v>
      </c>
      <c r="AE235" s="7">
        <v>53.0</v>
      </c>
      <c r="AF235" s="10">
        <f t="shared" si="2"/>
        <v>0.1326530612</v>
      </c>
      <c r="AG235" s="10">
        <f t="shared" si="3"/>
        <v>0.06951871658</v>
      </c>
      <c r="AH235" s="7">
        <v>72085.0</v>
      </c>
      <c r="AI235" s="11">
        <f t="shared" si="4"/>
        <v>17.16309524</v>
      </c>
      <c r="AJ235" s="7">
        <v>1658.0</v>
      </c>
      <c r="AK235" s="11">
        <f t="shared" si="5"/>
        <v>23.68571429</v>
      </c>
      <c r="AL235" s="11">
        <f t="shared" si="6"/>
        <v>43.47708082</v>
      </c>
      <c r="AM235" s="12">
        <v>92.0</v>
      </c>
      <c r="AN235" s="11">
        <f t="shared" si="7"/>
        <v>4.594575848</v>
      </c>
      <c r="AO235" s="10" t="s">
        <v>1357</v>
      </c>
      <c r="AP235" s="10" t="s">
        <v>1358</v>
      </c>
      <c r="AQ235" s="10" t="s">
        <v>616</v>
      </c>
      <c r="AR235" s="7">
        <v>668.0</v>
      </c>
      <c r="AS235" s="7">
        <v>582.0</v>
      </c>
      <c r="AT235" s="13">
        <f t="shared" si="8"/>
        <v>0.5344</v>
      </c>
      <c r="AU235" s="9">
        <v>22.0</v>
      </c>
      <c r="AV235" s="9">
        <v>13.0</v>
      </c>
      <c r="AW235" s="9">
        <v>821.0</v>
      </c>
      <c r="AX235" s="9">
        <v>442.0</v>
      </c>
      <c r="AY235" s="9">
        <v>429.0</v>
      </c>
      <c r="AZ235" s="9">
        <v>226.0</v>
      </c>
      <c r="BA235" s="7">
        <v>54.0</v>
      </c>
      <c r="BB235" s="7">
        <v>142.0</v>
      </c>
      <c r="BC235" s="7">
        <v>74.0</v>
      </c>
      <c r="BD235" s="7">
        <v>36.0</v>
      </c>
      <c r="BE235" s="7">
        <v>14.0</v>
      </c>
      <c r="BF235" s="7">
        <v>21.0</v>
      </c>
      <c r="BG235" s="14">
        <f t="shared" si="9"/>
        <v>2.696816259</v>
      </c>
      <c r="BH235" s="11">
        <f t="shared" si="10"/>
        <v>7.091627939</v>
      </c>
      <c r="BI235" s="11">
        <f t="shared" si="11"/>
        <v>3.695637095</v>
      </c>
      <c r="BJ235" s="11">
        <f t="shared" si="12"/>
        <v>1.797877506</v>
      </c>
      <c r="BK235" s="11">
        <f t="shared" si="13"/>
        <v>0.6991745856</v>
      </c>
      <c r="BL235" s="11">
        <f t="shared" si="14"/>
        <v>1.048761878</v>
      </c>
      <c r="BM235" s="7">
        <v>29.0</v>
      </c>
      <c r="BN235" s="7">
        <v>12.0</v>
      </c>
      <c r="BO235" s="7">
        <v>1.0</v>
      </c>
      <c r="BP235" s="7">
        <v>0.0</v>
      </c>
      <c r="BQ235" s="7">
        <v>0.0</v>
      </c>
      <c r="BR235" s="7">
        <v>0.0</v>
      </c>
      <c r="BS235" s="9">
        <f t="shared" si="15"/>
        <v>246</v>
      </c>
      <c r="BT235" s="14">
        <v>-7.6612</v>
      </c>
      <c r="BW235" s="15" t="str">
        <f t="shared" si="16"/>
        <v> </v>
      </c>
      <c r="BY235" s="7">
        <v>5.0</v>
      </c>
      <c r="BZ235" s="7">
        <v>0.0</v>
      </c>
      <c r="CA235" s="7">
        <v>2.0</v>
      </c>
      <c r="CB235" s="7">
        <v>0.0</v>
      </c>
      <c r="CC235" s="7">
        <v>2.0</v>
      </c>
      <c r="CD235" s="7">
        <v>1.0</v>
      </c>
      <c r="CE235" s="7">
        <v>0.0</v>
      </c>
      <c r="CF235" s="7">
        <v>5.0</v>
      </c>
      <c r="CG235" s="7">
        <v>0.0</v>
      </c>
      <c r="CH235" s="7">
        <v>0.0</v>
      </c>
      <c r="CI235" s="7">
        <v>5.0</v>
      </c>
      <c r="CJ235" s="7">
        <v>0.0</v>
      </c>
      <c r="CK235" s="7">
        <v>0.0</v>
      </c>
      <c r="CL235" s="15">
        <f t="shared" si="17"/>
        <v>0</v>
      </c>
      <c r="CM235" s="7">
        <v>0.7</v>
      </c>
      <c r="CN235" s="7">
        <v>0.8</v>
      </c>
      <c r="CO235" s="7">
        <v>1.5</v>
      </c>
      <c r="CP235" s="16">
        <f t="shared" si="18"/>
        <v>0.02142857143</v>
      </c>
      <c r="CQ235" s="16">
        <f t="shared" si="19"/>
        <v>0.07491156274</v>
      </c>
      <c r="CR235" s="17">
        <v>7.0</v>
      </c>
      <c r="CS235" s="14">
        <v>25.5</v>
      </c>
      <c r="CT235" s="14">
        <v>24.8</v>
      </c>
      <c r="CU235" s="14">
        <v>-15.0</v>
      </c>
      <c r="CV235" s="14">
        <v>-1.1</v>
      </c>
      <c r="CW235" s="14">
        <v>1.7000000000000002</v>
      </c>
      <c r="CX235" s="14">
        <v>0.0</v>
      </c>
      <c r="CY235" s="14">
        <v>0.6000000000000001</v>
      </c>
      <c r="CZ235" s="18">
        <f t="shared" si="20"/>
        <v>0.008571428571</v>
      </c>
      <c r="DA235" s="18">
        <f t="shared" si="21"/>
        <v>0.0299646251</v>
      </c>
      <c r="DB235" s="14">
        <v>26.8163</v>
      </c>
      <c r="DC235" s="7">
        <v>1.0</v>
      </c>
      <c r="DD235" s="7">
        <v>2.0</v>
      </c>
      <c r="DE235" s="7">
        <v>6.0</v>
      </c>
      <c r="DF235" s="7">
        <v>27.0</v>
      </c>
      <c r="DG235" s="7">
        <v>18.0</v>
      </c>
      <c r="DH235" s="7">
        <v>3.0</v>
      </c>
      <c r="DI235" s="7">
        <v>3.0</v>
      </c>
      <c r="DJ235" s="7">
        <v>15.0</v>
      </c>
      <c r="DK235" s="7">
        <v>3.0</v>
      </c>
      <c r="DL235" s="7">
        <v>2.0</v>
      </c>
      <c r="DM235" s="7">
        <v>54.0</v>
      </c>
      <c r="DN235" s="9">
        <v>2.0</v>
      </c>
      <c r="DO235" s="9">
        <v>1.0</v>
      </c>
      <c r="DP235" s="9">
        <v>2.0</v>
      </c>
      <c r="DQ235" s="8">
        <v>186.0</v>
      </c>
      <c r="DR235" s="8">
        <v>11.0</v>
      </c>
      <c r="DS235" s="8" t="s">
        <v>249</v>
      </c>
      <c r="DT235" s="19">
        <v>4.8</v>
      </c>
      <c r="DU235" s="8">
        <v>4.4</v>
      </c>
      <c r="DV235" s="8">
        <v>4.4</v>
      </c>
      <c r="DW235" s="8">
        <v>590.0</v>
      </c>
      <c r="DX235" s="8">
        <v>0.0</v>
      </c>
      <c r="DY235" s="14">
        <f t="shared" si="22"/>
        <v>-7.591489362</v>
      </c>
    </row>
    <row r="236" ht="12.75" customHeight="1">
      <c r="A236" s="7">
        <v>12.0</v>
      </c>
      <c r="B236" s="7" t="s">
        <v>1359</v>
      </c>
      <c r="C236" s="7" t="s">
        <v>1360</v>
      </c>
      <c r="E236" s="7" t="s">
        <v>1232</v>
      </c>
      <c r="F236" s="7" t="s">
        <v>1232</v>
      </c>
      <c r="G236" s="7">
        <v>73.0</v>
      </c>
      <c r="H236" s="7">
        <v>192.0</v>
      </c>
      <c r="I236" s="7" t="s">
        <v>133</v>
      </c>
      <c r="J236" s="7">
        <v>2002.0</v>
      </c>
      <c r="K236" s="7">
        <v>2.0</v>
      </c>
      <c r="L236" s="7">
        <v>63.0</v>
      </c>
      <c r="M236" s="8"/>
      <c r="N236" s="8">
        <f t="shared" si="1"/>
        <v>31</v>
      </c>
      <c r="O236" s="7" t="s">
        <v>1361</v>
      </c>
      <c r="P236" s="7" t="s">
        <v>1362</v>
      </c>
      <c r="Q236" s="8" t="s">
        <v>222</v>
      </c>
      <c r="R236" s="7" t="s">
        <v>1363</v>
      </c>
      <c r="S236" s="9" t="s">
        <v>255</v>
      </c>
      <c r="T236" s="9">
        <v>57.0</v>
      </c>
      <c r="U236" s="9">
        <v>19.0</v>
      </c>
      <c r="V236" s="9" t="s">
        <v>138</v>
      </c>
      <c r="W236" s="7">
        <v>76.0</v>
      </c>
      <c r="X236" s="7">
        <v>14.0</v>
      </c>
      <c r="Y236" s="7">
        <v>11.0</v>
      </c>
      <c r="Z236" s="7">
        <v>8.0</v>
      </c>
      <c r="AA236" s="7">
        <v>25.0</v>
      </c>
      <c r="AB236" s="7">
        <v>-8.0</v>
      </c>
      <c r="AC236" s="7">
        <v>123.0</v>
      </c>
      <c r="AD236" s="7">
        <v>38.0</v>
      </c>
      <c r="AE236" s="7">
        <v>52.0</v>
      </c>
      <c r="AF236" s="10">
        <f t="shared" si="2"/>
        <v>0.1138211382</v>
      </c>
      <c r="AG236" s="10">
        <f t="shared" si="3"/>
        <v>0.06572769953</v>
      </c>
      <c r="AH236" s="7">
        <v>69374.0</v>
      </c>
      <c r="AI236" s="11">
        <f t="shared" si="4"/>
        <v>15.21359649</v>
      </c>
      <c r="AJ236" s="7">
        <v>1696.0</v>
      </c>
      <c r="AK236" s="11">
        <f t="shared" si="5"/>
        <v>22.31578947</v>
      </c>
      <c r="AL236" s="11">
        <f t="shared" si="6"/>
        <v>40.90448113</v>
      </c>
      <c r="AM236" s="12">
        <v>109.0</v>
      </c>
      <c r="AN236" s="11">
        <f t="shared" si="7"/>
        <v>5.656297748</v>
      </c>
      <c r="AO236" s="10" t="s">
        <v>1364</v>
      </c>
      <c r="AP236" s="10" t="s">
        <v>1181</v>
      </c>
      <c r="AQ236" s="10" t="s">
        <v>1365</v>
      </c>
      <c r="AR236" s="7">
        <v>24.0</v>
      </c>
      <c r="AS236" s="7">
        <v>19.0</v>
      </c>
      <c r="AT236" s="13">
        <f t="shared" si="8"/>
        <v>0.5581395349</v>
      </c>
      <c r="AU236" s="8"/>
      <c r="AV236" s="8"/>
      <c r="AW236" s="8">
        <v>29.0</v>
      </c>
      <c r="AX236" s="8">
        <v>16.0</v>
      </c>
      <c r="AY236" s="8">
        <v>14.0</v>
      </c>
      <c r="AZ236" s="8">
        <v>8.0</v>
      </c>
      <c r="BA236" s="7">
        <v>80.0</v>
      </c>
      <c r="BB236" s="7">
        <v>40.0</v>
      </c>
      <c r="BC236" s="7">
        <v>19.0</v>
      </c>
      <c r="BD236" s="7">
        <v>38.0</v>
      </c>
      <c r="BE236" s="7">
        <v>16.0</v>
      </c>
      <c r="BF236" s="7">
        <v>38.0</v>
      </c>
      <c r="BG236" s="14">
        <f t="shared" si="9"/>
        <v>4.151411192</v>
      </c>
      <c r="BH236" s="11">
        <f t="shared" si="10"/>
        <v>2.075705596</v>
      </c>
      <c r="BI236" s="11">
        <f t="shared" si="11"/>
        <v>0.985960158</v>
      </c>
      <c r="BJ236" s="11">
        <f t="shared" si="12"/>
        <v>1.971920316</v>
      </c>
      <c r="BK236" s="11">
        <f t="shared" si="13"/>
        <v>0.8302822383</v>
      </c>
      <c r="BL236" s="11">
        <f t="shared" si="14"/>
        <v>1.971920316</v>
      </c>
      <c r="BM236" s="7">
        <v>32.0</v>
      </c>
      <c r="BN236" s="7">
        <v>16.0</v>
      </c>
      <c r="BO236" s="7">
        <v>0.0</v>
      </c>
      <c r="BP236" s="7">
        <v>0.0</v>
      </c>
      <c r="BQ236" s="7">
        <v>0.0</v>
      </c>
      <c r="BR236" s="7">
        <v>0.0</v>
      </c>
      <c r="BS236" s="9">
        <f t="shared" si="15"/>
        <v>91</v>
      </c>
      <c r="BT236" s="14">
        <v>-3.3881</v>
      </c>
      <c r="BW236" s="15" t="str">
        <f t="shared" si="16"/>
        <v> </v>
      </c>
      <c r="BY236" s="7">
        <v>2.0</v>
      </c>
      <c r="BZ236" s="7">
        <v>0.0</v>
      </c>
      <c r="CA236" s="7">
        <v>3.0</v>
      </c>
      <c r="CB236" s="7">
        <v>0.0</v>
      </c>
      <c r="CC236" s="7">
        <v>1.0</v>
      </c>
      <c r="CD236" s="7">
        <v>0.0</v>
      </c>
      <c r="CE236" s="7">
        <v>2.0</v>
      </c>
      <c r="CF236" s="7">
        <v>2.0</v>
      </c>
      <c r="CG236" s="7">
        <v>0.0</v>
      </c>
      <c r="CH236" s="7">
        <v>0.0</v>
      </c>
      <c r="CI236" s="7">
        <v>9.0</v>
      </c>
      <c r="CJ236" s="7">
        <v>0.0</v>
      </c>
      <c r="CK236" s="7">
        <v>0.0</v>
      </c>
      <c r="CL236" s="15">
        <f t="shared" si="17"/>
        <v>0</v>
      </c>
      <c r="CM236" s="7">
        <v>1.1</v>
      </c>
      <c r="CN236" s="7">
        <v>1.0</v>
      </c>
      <c r="CO236" s="7">
        <v>2.1</v>
      </c>
      <c r="CP236" s="16">
        <f t="shared" si="18"/>
        <v>0.02763157895</v>
      </c>
      <c r="CQ236" s="16">
        <f t="shared" si="19"/>
        <v>0.1089745438</v>
      </c>
      <c r="CR236" s="17">
        <v>2.0</v>
      </c>
      <c r="CS236" s="14">
        <v>21.6</v>
      </c>
      <c r="CT236" s="14">
        <v>24.6</v>
      </c>
      <c r="CU236" s="14">
        <v>-7.9</v>
      </c>
      <c r="CV236" s="14">
        <v>1.3</v>
      </c>
      <c r="CW236" s="14">
        <v>2.3</v>
      </c>
      <c r="CX236" s="14">
        <v>0.0</v>
      </c>
      <c r="CY236" s="14">
        <v>3.6</v>
      </c>
      <c r="CZ236" s="18">
        <f t="shared" si="20"/>
        <v>0.04736842105</v>
      </c>
      <c r="DA236" s="18">
        <f t="shared" si="21"/>
        <v>0.1868135036</v>
      </c>
      <c r="DB236" s="14">
        <v>30.0163</v>
      </c>
      <c r="DC236" s="7">
        <v>0.0</v>
      </c>
      <c r="DD236" s="7">
        <v>2.0</v>
      </c>
      <c r="DE236" s="7">
        <v>7.0</v>
      </c>
      <c r="DF236" s="7">
        <v>29.0</v>
      </c>
      <c r="DG236" s="7">
        <v>8.0</v>
      </c>
      <c r="DH236" s="7">
        <v>2.0</v>
      </c>
      <c r="DI236" s="7">
        <v>20.0</v>
      </c>
      <c r="DJ236" s="7">
        <v>14.0</v>
      </c>
      <c r="DK236" s="7">
        <v>3.0</v>
      </c>
      <c r="DL236" s="7">
        <v>0.0</v>
      </c>
      <c r="DM236" s="7">
        <v>76.0</v>
      </c>
      <c r="DN236" s="9">
        <v>0.0</v>
      </c>
      <c r="DO236" s="9">
        <v>2.0</v>
      </c>
      <c r="DP236" s="9">
        <v>1.0</v>
      </c>
      <c r="DQ236" s="8">
        <v>186.0</v>
      </c>
      <c r="DR236" s="8">
        <v>0.0</v>
      </c>
      <c r="DS236" s="8"/>
      <c r="DT236" s="19">
        <v>0.75</v>
      </c>
      <c r="DU236" s="8">
        <v>0.75</v>
      </c>
      <c r="DV236" s="8">
        <v>0.75</v>
      </c>
      <c r="DW236" s="8">
        <v>0.0</v>
      </c>
      <c r="DX236" s="8">
        <v>0.0</v>
      </c>
      <c r="DY236" s="14">
        <f t="shared" si="22"/>
        <v>3.174468085</v>
      </c>
    </row>
    <row r="237" ht="12.75" customHeight="1">
      <c r="A237" s="7">
        <v>32.0</v>
      </c>
      <c r="B237" s="7" t="s">
        <v>1366</v>
      </c>
      <c r="C237" s="7" t="s">
        <v>1367</v>
      </c>
      <c r="D237" s="7" t="s">
        <v>602</v>
      </c>
      <c r="E237" s="7" t="s">
        <v>132</v>
      </c>
      <c r="F237" s="7" t="s">
        <v>132</v>
      </c>
      <c r="G237" s="7">
        <v>73.0</v>
      </c>
      <c r="H237" s="7">
        <v>183.0</v>
      </c>
      <c r="I237" s="7" t="s">
        <v>145</v>
      </c>
      <c r="M237" s="8"/>
      <c r="N237" s="8">
        <f t="shared" si="1"/>
        <v>27</v>
      </c>
      <c r="O237" s="7" t="s">
        <v>603</v>
      </c>
      <c r="P237" s="7" t="s">
        <v>1368</v>
      </c>
      <c r="Q237" s="8" t="s">
        <v>206</v>
      </c>
      <c r="R237" s="7" t="s">
        <v>206</v>
      </c>
      <c r="S237" s="9" t="s">
        <v>150</v>
      </c>
      <c r="T237" s="9">
        <v>56.0</v>
      </c>
      <c r="U237" s="9" t="s">
        <v>138</v>
      </c>
      <c r="V237" s="9" t="s">
        <v>138</v>
      </c>
      <c r="W237" s="7">
        <v>56.0</v>
      </c>
      <c r="X237" s="7">
        <v>4.0</v>
      </c>
      <c r="Y237" s="7">
        <v>6.0</v>
      </c>
      <c r="Z237" s="7">
        <v>3.0</v>
      </c>
      <c r="AA237" s="7">
        <v>10.0</v>
      </c>
      <c r="AB237" s="7">
        <v>-3.0</v>
      </c>
      <c r="AC237" s="7">
        <v>73.0</v>
      </c>
      <c r="AD237" s="7">
        <v>19.0</v>
      </c>
      <c r="AE237" s="7">
        <v>16.0</v>
      </c>
      <c r="AF237" s="10">
        <f t="shared" si="2"/>
        <v>0.05479452055</v>
      </c>
      <c r="AG237" s="10">
        <f t="shared" si="3"/>
        <v>0.03703703704</v>
      </c>
      <c r="AH237" s="7">
        <v>39423.0</v>
      </c>
      <c r="AI237" s="11">
        <f t="shared" si="4"/>
        <v>11.73303571</v>
      </c>
      <c r="AJ237" s="7">
        <v>1115.0</v>
      </c>
      <c r="AK237" s="11">
        <f t="shared" si="5"/>
        <v>19.91071429</v>
      </c>
      <c r="AL237" s="11">
        <f t="shared" si="6"/>
        <v>35.35695067</v>
      </c>
      <c r="AM237" s="12">
        <v>42.0</v>
      </c>
      <c r="AN237" s="11">
        <f t="shared" si="7"/>
        <v>3.835324557</v>
      </c>
      <c r="AO237" s="10" t="s">
        <v>248</v>
      </c>
      <c r="AP237" s="10" t="s">
        <v>192</v>
      </c>
      <c r="AQ237" s="10" t="s">
        <v>200</v>
      </c>
      <c r="AR237" s="7">
        <v>200.0</v>
      </c>
      <c r="AS237" s="7">
        <v>146.0</v>
      </c>
      <c r="AT237" s="13">
        <f t="shared" si="8"/>
        <v>0.5780346821</v>
      </c>
      <c r="AU237" s="9">
        <v>1.0</v>
      </c>
      <c r="AV237" s="9">
        <v>1.0</v>
      </c>
      <c r="AW237" s="9">
        <v>250.0</v>
      </c>
      <c r="AX237" s="9">
        <v>146.0</v>
      </c>
      <c r="AY237" s="9">
        <v>96.0</v>
      </c>
      <c r="AZ237" s="9">
        <v>54.0</v>
      </c>
      <c r="BA237" s="7">
        <v>32.0</v>
      </c>
      <c r="BB237" s="7">
        <v>23.0</v>
      </c>
      <c r="BC237" s="7">
        <v>33.0</v>
      </c>
      <c r="BD237" s="7">
        <v>19.0</v>
      </c>
      <c r="BE237" s="7">
        <v>11.0</v>
      </c>
      <c r="BF237" s="7">
        <v>20.0</v>
      </c>
      <c r="BG237" s="14">
        <f t="shared" si="9"/>
        <v>2.922152043</v>
      </c>
      <c r="BH237" s="11">
        <f t="shared" si="10"/>
        <v>2.100296781</v>
      </c>
      <c r="BI237" s="11">
        <f t="shared" si="11"/>
        <v>3.013469295</v>
      </c>
      <c r="BJ237" s="11">
        <f t="shared" si="12"/>
        <v>1.735027776</v>
      </c>
      <c r="BK237" s="11">
        <f t="shared" si="13"/>
        <v>1.004489765</v>
      </c>
      <c r="BL237" s="11">
        <f t="shared" si="14"/>
        <v>1.826345027</v>
      </c>
      <c r="BM237" s="7">
        <v>6.0</v>
      </c>
      <c r="BN237" s="7">
        <v>3.0</v>
      </c>
      <c r="BO237" s="7">
        <v>0.0</v>
      </c>
      <c r="BP237" s="7">
        <v>0.0</v>
      </c>
      <c r="BQ237" s="7">
        <v>0.0</v>
      </c>
      <c r="BR237" s="7">
        <v>0.0</v>
      </c>
      <c r="BS237" s="9">
        <f t="shared" si="15"/>
        <v>62</v>
      </c>
      <c r="BT237" s="14">
        <v>0.3466</v>
      </c>
      <c r="BU237" s="7">
        <v>3.0</v>
      </c>
      <c r="BV237" s="7">
        <v>1.0</v>
      </c>
      <c r="BW237" s="15">
        <f t="shared" si="16"/>
        <v>0.3333333333</v>
      </c>
      <c r="BX237" s="7">
        <v>0.0</v>
      </c>
      <c r="BY237" s="7">
        <v>1.0</v>
      </c>
      <c r="BZ237" s="7">
        <v>0.0</v>
      </c>
      <c r="CA237" s="7">
        <v>0.0</v>
      </c>
      <c r="CB237" s="7">
        <v>1.0</v>
      </c>
      <c r="CC237" s="7">
        <v>1.0</v>
      </c>
      <c r="CD237" s="7">
        <v>0.0</v>
      </c>
      <c r="CE237" s="7">
        <v>0.0</v>
      </c>
      <c r="CF237" s="7">
        <v>0.0</v>
      </c>
      <c r="CG237" s="7">
        <v>0.0</v>
      </c>
      <c r="CH237" s="7">
        <v>0.0</v>
      </c>
      <c r="CI237" s="7">
        <v>3.0</v>
      </c>
      <c r="CJ237" s="7">
        <v>0.0</v>
      </c>
      <c r="CK237" s="7">
        <v>0.0</v>
      </c>
      <c r="CL237" s="15">
        <f t="shared" si="17"/>
        <v>0</v>
      </c>
      <c r="CM237" s="7">
        <v>-0.30000000000000004</v>
      </c>
      <c r="CN237" s="7">
        <v>0.6000000000000001</v>
      </c>
      <c r="CO237" s="7">
        <v>0.30000000000000004</v>
      </c>
      <c r="CP237" s="16">
        <f t="shared" si="18"/>
        <v>0.005357142857</v>
      </c>
      <c r="CQ237" s="16">
        <f t="shared" si="19"/>
        <v>0.02739517541</v>
      </c>
      <c r="CR237" s="17">
        <v>4.0</v>
      </c>
      <c r="CS237" s="14">
        <v>10.6</v>
      </c>
      <c r="CT237" s="14">
        <v>13.4</v>
      </c>
      <c r="CU237" s="14">
        <v>-3.1</v>
      </c>
      <c r="CV237" s="14">
        <v>-0.7</v>
      </c>
      <c r="CW237" s="14">
        <v>1.8</v>
      </c>
      <c r="CX237" s="14">
        <v>0.0</v>
      </c>
      <c r="CY237" s="14">
        <v>1.1</v>
      </c>
      <c r="CZ237" s="18">
        <f t="shared" si="20"/>
        <v>0.01964285714</v>
      </c>
      <c r="DA237" s="18">
        <f t="shared" si="21"/>
        <v>0.1004489765</v>
      </c>
      <c r="DB237" s="14">
        <v>35.411</v>
      </c>
      <c r="DC237" s="7">
        <v>0.0</v>
      </c>
      <c r="DD237" s="7">
        <v>0.0</v>
      </c>
      <c r="DE237" s="7">
        <v>0.0</v>
      </c>
      <c r="DF237" s="7">
        <v>19.0</v>
      </c>
      <c r="DG237" s="7">
        <v>14.0</v>
      </c>
      <c r="DH237" s="7">
        <v>0.0</v>
      </c>
      <c r="DI237" s="7">
        <v>3.0</v>
      </c>
      <c r="DJ237" s="7">
        <v>7.0</v>
      </c>
      <c r="DK237" s="7">
        <v>3.0</v>
      </c>
      <c r="DL237" s="7">
        <v>0.0</v>
      </c>
      <c r="DM237" s="7">
        <v>46.0</v>
      </c>
      <c r="DN237" s="9">
        <v>0.0</v>
      </c>
      <c r="DO237" s="9">
        <v>0.0</v>
      </c>
      <c r="DP237" s="9">
        <v>0.0</v>
      </c>
      <c r="DQ237" s="8">
        <v>186.0</v>
      </c>
      <c r="DR237" s="8">
        <v>25.0</v>
      </c>
      <c r="DS237" s="8" t="s">
        <v>249</v>
      </c>
      <c r="DT237" s="19">
        <v>0.95</v>
      </c>
      <c r="DU237" s="8">
        <v>0.95</v>
      </c>
      <c r="DV237" s="8">
        <v>0.95</v>
      </c>
      <c r="DW237" s="8">
        <v>290.0</v>
      </c>
      <c r="DX237" s="8">
        <v>0.0</v>
      </c>
      <c r="DY237" s="14">
        <f t="shared" si="22"/>
        <v>0.2489361702</v>
      </c>
    </row>
    <row r="238" ht="12.75" customHeight="1">
      <c r="A238" s="7">
        <v>82.0</v>
      </c>
      <c r="B238" s="7" t="s">
        <v>1369</v>
      </c>
      <c r="C238" s="7" t="s">
        <v>310</v>
      </c>
      <c r="D238" s="7" t="s">
        <v>311</v>
      </c>
      <c r="E238" s="7" t="s">
        <v>132</v>
      </c>
      <c r="F238" s="7" t="s">
        <v>163</v>
      </c>
      <c r="G238" s="7">
        <v>75.0</v>
      </c>
      <c r="H238" s="7">
        <v>226.0</v>
      </c>
      <c r="I238" s="7" t="s">
        <v>133</v>
      </c>
      <c r="J238" s="7">
        <v>2009.0</v>
      </c>
      <c r="K238" s="7">
        <v>4.0</v>
      </c>
      <c r="L238" s="7">
        <v>104.0</v>
      </c>
      <c r="M238" s="8"/>
      <c r="N238" s="8">
        <f t="shared" si="1"/>
        <v>24</v>
      </c>
      <c r="O238" s="7" t="s">
        <v>1370</v>
      </c>
      <c r="P238" s="7" t="s">
        <v>1371</v>
      </c>
      <c r="Q238" s="8" t="s">
        <v>312</v>
      </c>
      <c r="R238" s="7" t="s">
        <v>312</v>
      </c>
      <c r="S238" s="9" t="s">
        <v>167</v>
      </c>
      <c r="T238" s="9">
        <v>75.0</v>
      </c>
      <c r="U238" s="9" t="s">
        <v>138</v>
      </c>
      <c r="V238" s="9" t="s">
        <v>138</v>
      </c>
      <c r="W238" s="7">
        <v>75.0</v>
      </c>
      <c r="X238" s="7">
        <v>10.0</v>
      </c>
      <c r="Y238" s="7">
        <v>13.0</v>
      </c>
      <c r="Z238" s="7">
        <v>7.0</v>
      </c>
      <c r="AA238" s="7">
        <v>23.0</v>
      </c>
      <c r="AB238" s="7">
        <v>4.0</v>
      </c>
      <c r="AC238" s="7">
        <v>81.0</v>
      </c>
      <c r="AD238" s="7">
        <v>32.0</v>
      </c>
      <c r="AE238" s="7">
        <v>24.0</v>
      </c>
      <c r="AF238" s="10">
        <f t="shared" si="2"/>
        <v>0.1234567901</v>
      </c>
      <c r="AG238" s="10">
        <f t="shared" si="3"/>
        <v>0.07299270073</v>
      </c>
      <c r="AH238" s="7">
        <v>59330.0</v>
      </c>
      <c r="AI238" s="11">
        <f t="shared" si="4"/>
        <v>13.18444444</v>
      </c>
      <c r="AJ238" s="7">
        <v>1385.0</v>
      </c>
      <c r="AK238" s="11">
        <f t="shared" si="5"/>
        <v>18.46666667</v>
      </c>
      <c r="AL238" s="11">
        <f t="shared" si="6"/>
        <v>42.83754513</v>
      </c>
      <c r="AM238" s="12">
        <v>74.0</v>
      </c>
      <c r="AN238" s="11">
        <f t="shared" si="7"/>
        <v>4.490139895</v>
      </c>
      <c r="AO238" s="10" t="s">
        <v>1372</v>
      </c>
      <c r="AP238" s="10" t="s">
        <v>1373</v>
      </c>
      <c r="AQ238" s="10" t="s">
        <v>734</v>
      </c>
      <c r="AR238" s="7">
        <v>1.0</v>
      </c>
      <c r="AS238" s="7">
        <v>3.0</v>
      </c>
      <c r="AT238" s="13">
        <f t="shared" si="8"/>
        <v>0.25</v>
      </c>
      <c r="AU238" s="8"/>
      <c r="AV238" s="8"/>
      <c r="AW238" s="8">
        <v>1.0</v>
      </c>
      <c r="AX238" s="8">
        <v>1.0</v>
      </c>
      <c r="AY238" s="8">
        <v>3.0</v>
      </c>
      <c r="AZ238" s="8">
        <v>0.0</v>
      </c>
      <c r="BA238" s="7">
        <v>87.0</v>
      </c>
      <c r="BB238" s="7">
        <v>193.0</v>
      </c>
      <c r="BC238" s="7">
        <v>44.0</v>
      </c>
      <c r="BD238" s="7">
        <v>32.0</v>
      </c>
      <c r="BE238" s="7">
        <v>17.0</v>
      </c>
      <c r="BF238" s="7">
        <v>30.0</v>
      </c>
      <c r="BG238" s="14">
        <f t="shared" si="9"/>
        <v>5.278948256</v>
      </c>
      <c r="BH238" s="11">
        <f t="shared" si="10"/>
        <v>11.71077027</v>
      </c>
      <c r="BI238" s="11">
        <f t="shared" si="11"/>
        <v>2.669812911</v>
      </c>
      <c r="BJ238" s="11">
        <f t="shared" si="12"/>
        <v>1.941682117</v>
      </c>
      <c r="BK238" s="11">
        <f t="shared" si="13"/>
        <v>1.031518625</v>
      </c>
      <c r="BL238" s="11">
        <f t="shared" si="14"/>
        <v>1.820326985</v>
      </c>
      <c r="BM238" s="7">
        <v>79.0</v>
      </c>
      <c r="BN238" s="7">
        <v>16.0</v>
      </c>
      <c r="BO238" s="7">
        <v>5.0</v>
      </c>
      <c r="BP238" s="7">
        <v>2.0</v>
      </c>
      <c r="BQ238" s="7">
        <v>0.0</v>
      </c>
      <c r="BR238" s="7">
        <v>0.0</v>
      </c>
      <c r="BS238" s="9">
        <f t="shared" si="15"/>
        <v>321</v>
      </c>
      <c r="BT238" s="14">
        <v>7.1012</v>
      </c>
      <c r="BU238" s="7">
        <v>1.0</v>
      </c>
      <c r="BV238" s="7">
        <v>0.0</v>
      </c>
      <c r="BW238" s="15">
        <f t="shared" si="16"/>
        <v>0</v>
      </c>
      <c r="BX238" s="7">
        <v>0.0</v>
      </c>
      <c r="BY238" s="7">
        <v>1.0</v>
      </c>
      <c r="BZ238" s="7">
        <v>0.0</v>
      </c>
      <c r="CA238" s="7">
        <v>2.0</v>
      </c>
      <c r="CB238" s="7">
        <v>1.0</v>
      </c>
      <c r="CC238" s="7">
        <v>1.0</v>
      </c>
      <c r="CD238" s="7">
        <v>0.0</v>
      </c>
      <c r="CE238" s="7">
        <v>1.0</v>
      </c>
      <c r="CF238" s="7">
        <v>0.0</v>
      </c>
      <c r="CG238" s="7">
        <v>1.0</v>
      </c>
      <c r="CH238" s="7">
        <v>0.0</v>
      </c>
      <c r="CI238" s="7">
        <v>7.0</v>
      </c>
      <c r="CJ238" s="7">
        <v>1.0</v>
      </c>
      <c r="CK238" s="7">
        <v>1.0</v>
      </c>
      <c r="CL238" s="15">
        <f t="shared" si="17"/>
        <v>1</v>
      </c>
      <c r="CM238" s="7">
        <v>1.0</v>
      </c>
      <c r="CN238" s="7">
        <v>1.5</v>
      </c>
      <c r="CO238" s="7">
        <v>2.5</v>
      </c>
      <c r="CP238" s="16">
        <f t="shared" si="18"/>
        <v>0.03333333333</v>
      </c>
      <c r="CQ238" s="16">
        <f t="shared" si="19"/>
        <v>0.1516939154</v>
      </c>
      <c r="CR238" s="17">
        <v>5.0</v>
      </c>
      <c r="CS238" s="14">
        <v>20.5</v>
      </c>
      <c r="CT238" s="14">
        <v>20.6</v>
      </c>
      <c r="CU238" s="14">
        <v>8.2</v>
      </c>
      <c r="CV238" s="14">
        <v>0.9</v>
      </c>
      <c r="CW238" s="14">
        <v>3.0</v>
      </c>
      <c r="CX238" s="14">
        <v>-0.2</v>
      </c>
      <c r="CY238" s="14">
        <v>3.8</v>
      </c>
      <c r="CZ238" s="18">
        <f t="shared" si="20"/>
        <v>0.05066666667</v>
      </c>
      <c r="DA238" s="18">
        <f t="shared" si="21"/>
        <v>0.2305747514</v>
      </c>
      <c r="DB238" s="14">
        <v>29.8765</v>
      </c>
      <c r="DC238" s="7">
        <v>0.0</v>
      </c>
      <c r="DD238" s="7">
        <v>4.0</v>
      </c>
      <c r="DE238" s="7">
        <v>4.0</v>
      </c>
      <c r="DF238" s="7">
        <v>24.0</v>
      </c>
      <c r="DG238" s="7">
        <v>5.0</v>
      </c>
      <c r="DH238" s="7">
        <v>2.0</v>
      </c>
      <c r="DI238" s="7">
        <v>4.0</v>
      </c>
      <c r="DJ238" s="7">
        <v>9.0</v>
      </c>
      <c r="DK238" s="7">
        <v>6.0</v>
      </c>
      <c r="DL238" s="7">
        <v>2.0</v>
      </c>
      <c r="DM238" s="7">
        <v>53.0</v>
      </c>
      <c r="DN238" s="9">
        <v>2.0</v>
      </c>
      <c r="DO238" s="9">
        <v>0.0</v>
      </c>
      <c r="DP238" s="9">
        <v>2.0</v>
      </c>
      <c r="DQ238" s="8">
        <v>186.0</v>
      </c>
      <c r="DR238" s="8">
        <v>5.0</v>
      </c>
      <c r="DS238" s="8" t="s">
        <v>363</v>
      </c>
      <c r="DT238" s="19">
        <v>2.25</v>
      </c>
      <c r="DU238" s="8">
        <v>1.875</v>
      </c>
      <c r="DV238" s="8">
        <v>1.875</v>
      </c>
      <c r="DW238" s="8">
        <v>114.0</v>
      </c>
      <c r="DX238" s="8">
        <v>0.0</v>
      </c>
      <c r="DY238" s="14">
        <f t="shared" si="22"/>
        <v>0.9808510638</v>
      </c>
    </row>
    <row r="239" ht="12.75" customHeight="1">
      <c r="A239" s="7">
        <v>71.0</v>
      </c>
      <c r="B239" s="7" t="s">
        <v>1374</v>
      </c>
      <c r="C239" s="7" t="s">
        <v>310</v>
      </c>
      <c r="D239" s="7" t="s">
        <v>311</v>
      </c>
      <c r="E239" s="7" t="s">
        <v>132</v>
      </c>
      <c r="F239" s="7" t="s">
        <v>132</v>
      </c>
      <c r="G239" s="7">
        <v>72.0</v>
      </c>
      <c r="H239" s="7">
        <v>210.0</v>
      </c>
      <c r="I239" s="7" t="s">
        <v>133</v>
      </c>
      <c r="J239" s="7">
        <v>2006.0</v>
      </c>
      <c r="K239" s="7">
        <v>1.0</v>
      </c>
      <c r="L239" s="7">
        <v>28.0</v>
      </c>
      <c r="M239" s="8"/>
      <c r="N239" s="8">
        <f t="shared" si="1"/>
        <v>28</v>
      </c>
      <c r="O239" s="7" t="s">
        <v>482</v>
      </c>
      <c r="P239" s="7" t="s">
        <v>1371</v>
      </c>
      <c r="Q239" s="8" t="s">
        <v>182</v>
      </c>
      <c r="R239" s="7" t="s">
        <v>182</v>
      </c>
      <c r="S239" s="9" t="s">
        <v>255</v>
      </c>
      <c r="T239" s="9">
        <v>71.0</v>
      </c>
      <c r="U239" s="9" t="s">
        <v>138</v>
      </c>
      <c r="V239" s="9" t="s">
        <v>138</v>
      </c>
      <c r="W239" s="7">
        <v>72.0</v>
      </c>
      <c r="X239" s="7">
        <v>12.0</v>
      </c>
      <c r="Y239" s="7">
        <v>25.0</v>
      </c>
      <c r="Z239" s="7">
        <v>13.0</v>
      </c>
      <c r="AA239" s="7">
        <v>37.0</v>
      </c>
      <c r="AB239" s="7">
        <v>-14.0</v>
      </c>
      <c r="AC239" s="7">
        <v>149.0</v>
      </c>
      <c r="AD239" s="7">
        <v>52.0</v>
      </c>
      <c r="AE239" s="7">
        <v>43.0</v>
      </c>
      <c r="AF239" s="10">
        <f t="shared" si="2"/>
        <v>0.08053691275</v>
      </c>
      <c r="AG239" s="10">
        <f t="shared" si="3"/>
        <v>0.04918032787</v>
      </c>
      <c r="AH239" s="7">
        <v>72972.0</v>
      </c>
      <c r="AI239" s="11">
        <f t="shared" si="4"/>
        <v>16.89166667</v>
      </c>
      <c r="AJ239" s="7">
        <v>1523.0</v>
      </c>
      <c r="AK239" s="11">
        <f t="shared" si="5"/>
        <v>21.15277778</v>
      </c>
      <c r="AL239" s="11">
        <f t="shared" si="6"/>
        <v>47.91332896</v>
      </c>
      <c r="AM239" s="12">
        <v>126.0</v>
      </c>
      <c r="AN239" s="11">
        <f t="shared" si="7"/>
        <v>6.216082881</v>
      </c>
      <c r="AO239" s="10" t="s">
        <v>985</v>
      </c>
      <c r="AP239" s="10" t="s">
        <v>216</v>
      </c>
      <c r="AQ239" s="10" t="s">
        <v>1375</v>
      </c>
      <c r="AR239" s="7">
        <v>83.0</v>
      </c>
      <c r="AS239" s="7">
        <v>93.0</v>
      </c>
      <c r="AT239" s="13">
        <f t="shared" si="8"/>
        <v>0.4715909091</v>
      </c>
      <c r="AU239" s="9">
        <v>2.0</v>
      </c>
      <c r="AV239" s="9">
        <v>0.0</v>
      </c>
      <c r="AW239" s="9">
        <v>105.0</v>
      </c>
      <c r="AX239" s="9">
        <v>46.0</v>
      </c>
      <c r="AY239" s="9">
        <v>71.0</v>
      </c>
      <c r="AZ239" s="9">
        <v>37.0</v>
      </c>
      <c r="BA239" s="7">
        <v>85.0</v>
      </c>
      <c r="BB239" s="7">
        <v>152.0</v>
      </c>
      <c r="BC239" s="7">
        <v>46.0</v>
      </c>
      <c r="BD239" s="7">
        <v>52.0</v>
      </c>
      <c r="BE239" s="7">
        <v>25.0</v>
      </c>
      <c r="BF239" s="7">
        <v>27.0</v>
      </c>
      <c r="BG239" s="14">
        <f t="shared" si="9"/>
        <v>4.193389245</v>
      </c>
      <c r="BH239" s="11">
        <f t="shared" si="10"/>
        <v>7.49876665</v>
      </c>
      <c r="BI239" s="11">
        <f t="shared" si="11"/>
        <v>2.269363592</v>
      </c>
      <c r="BJ239" s="11">
        <f t="shared" si="12"/>
        <v>2.565367538</v>
      </c>
      <c r="BK239" s="11">
        <f t="shared" si="13"/>
        <v>1.233349778</v>
      </c>
      <c r="BL239" s="11">
        <f t="shared" si="14"/>
        <v>1.33201776</v>
      </c>
      <c r="BM239" s="7">
        <v>53.0</v>
      </c>
      <c r="BN239" s="7">
        <v>19.0</v>
      </c>
      <c r="BO239" s="7">
        <v>3.0</v>
      </c>
      <c r="BP239" s="7">
        <v>0.0</v>
      </c>
      <c r="BQ239" s="7">
        <v>0.0</v>
      </c>
      <c r="BR239" s="7">
        <v>0.0</v>
      </c>
      <c r="BS239" s="9">
        <f t="shared" si="15"/>
        <v>254</v>
      </c>
      <c r="BT239" s="14">
        <v>8.8238</v>
      </c>
      <c r="BU239" s="7">
        <v>1.0</v>
      </c>
      <c r="BV239" s="7">
        <v>0.0</v>
      </c>
      <c r="BW239" s="15">
        <f t="shared" si="16"/>
        <v>0</v>
      </c>
      <c r="BX239" s="7">
        <v>0.0</v>
      </c>
      <c r="BY239" s="7">
        <v>2.0</v>
      </c>
      <c r="BZ239" s="7">
        <v>0.0</v>
      </c>
      <c r="CA239" s="7">
        <v>2.0</v>
      </c>
      <c r="CB239" s="7">
        <v>0.0</v>
      </c>
      <c r="CC239" s="7">
        <v>0.0</v>
      </c>
      <c r="CD239" s="7">
        <v>1.0</v>
      </c>
      <c r="CE239" s="7">
        <v>0.0</v>
      </c>
      <c r="CF239" s="7">
        <v>6.0</v>
      </c>
      <c r="CG239" s="7">
        <v>2.0</v>
      </c>
      <c r="CH239" s="7">
        <v>1.0</v>
      </c>
      <c r="CI239" s="7">
        <v>2.0</v>
      </c>
      <c r="CJ239" s="7">
        <v>0.0</v>
      </c>
      <c r="CK239" s="7">
        <v>0.0</v>
      </c>
      <c r="CL239" s="15">
        <f t="shared" si="17"/>
        <v>0</v>
      </c>
      <c r="CM239" s="7">
        <v>2.2</v>
      </c>
      <c r="CN239" s="7">
        <v>0.7</v>
      </c>
      <c r="CO239" s="7">
        <v>2.9</v>
      </c>
      <c r="CP239" s="16">
        <f t="shared" si="18"/>
        <v>0.04027777778</v>
      </c>
      <c r="CQ239" s="16">
        <f t="shared" si="19"/>
        <v>0.1430685742</v>
      </c>
      <c r="CR239" s="17">
        <v>5.0</v>
      </c>
      <c r="CS239" s="14">
        <v>26.3</v>
      </c>
      <c r="CT239" s="14">
        <v>21.2</v>
      </c>
      <c r="CU239" s="14">
        <v>-6.2</v>
      </c>
      <c r="CV239" s="14">
        <v>3.5</v>
      </c>
      <c r="CW239" s="14">
        <v>0.30000000000000004</v>
      </c>
      <c r="CX239" s="14">
        <v>-0.2</v>
      </c>
      <c r="CY239" s="14">
        <v>3.5</v>
      </c>
      <c r="CZ239" s="18">
        <f t="shared" si="20"/>
        <v>0.04861111111</v>
      </c>
      <c r="DA239" s="18">
        <f t="shared" si="21"/>
        <v>0.1726689689</v>
      </c>
      <c r="DB239" s="14">
        <v>25.4295</v>
      </c>
      <c r="DC239" s="7">
        <v>0.0</v>
      </c>
      <c r="DD239" s="7">
        <v>2.0</v>
      </c>
      <c r="DE239" s="7">
        <v>6.0</v>
      </c>
      <c r="DF239" s="7">
        <v>44.0</v>
      </c>
      <c r="DG239" s="7">
        <v>22.0</v>
      </c>
      <c r="DH239" s="7">
        <v>5.0</v>
      </c>
      <c r="DI239" s="7">
        <v>5.0</v>
      </c>
      <c r="DJ239" s="7">
        <v>42.0</v>
      </c>
      <c r="DK239" s="7">
        <v>14.0</v>
      </c>
      <c r="DL239" s="7">
        <v>7.0</v>
      </c>
      <c r="DM239" s="7">
        <v>54.0</v>
      </c>
      <c r="DN239" s="9">
        <v>2.0</v>
      </c>
      <c r="DO239" s="9">
        <v>2.0</v>
      </c>
      <c r="DP239" s="9">
        <v>2.0</v>
      </c>
      <c r="DQ239" s="8">
        <v>186.0</v>
      </c>
      <c r="DR239" s="8">
        <v>10.0</v>
      </c>
      <c r="DS239" s="8" t="s">
        <v>1376</v>
      </c>
      <c r="DT239" s="19">
        <v>5.5</v>
      </c>
      <c r="DU239" s="8">
        <v>5.5</v>
      </c>
      <c r="DV239" s="8">
        <v>5.5</v>
      </c>
      <c r="DW239" s="8">
        <v>671.0</v>
      </c>
      <c r="DX239" s="8">
        <v>0.0</v>
      </c>
      <c r="DY239" s="14">
        <f t="shared" si="22"/>
        <v>-7.031914894</v>
      </c>
    </row>
    <row r="240" ht="12.75" customHeight="1">
      <c r="A240" s="7">
        <v>5.0</v>
      </c>
      <c r="B240" s="7" t="s">
        <v>1377</v>
      </c>
      <c r="C240" s="7" t="s">
        <v>1378</v>
      </c>
      <c r="E240" s="7" t="s">
        <v>189</v>
      </c>
      <c r="F240" s="7" t="s">
        <v>189</v>
      </c>
      <c r="G240" s="7">
        <v>75.0</v>
      </c>
      <c r="H240" s="7">
        <v>214.0</v>
      </c>
      <c r="I240" s="7" t="s">
        <v>145</v>
      </c>
      <c r="M240" s="8"/>
      <c r="N240" s="8">
        <f t="shared" si="1"/>
        <v>24</v>
      </c>
      <c r="O240" s="7" t="s">
        <v>1206</v>
      </c>
      <c r="P240" s="7" t="s">
        <v>1379</v>
      </c>
      <c r="Q240" s="8" t="s">
        <v>447</v>
      </c>
      <c r="R240" s="7" t="s">
        <v>447</v>
      </c>
      <c r="S240" s="9" t="s">
        <v>174</v>
      </c>
      <c r="T240" s="9">
        <v>25.0</v>
      </c>
      <c r="U240" s="9" t="s">
        <v>138</v>
      </c>
      <c r="V240" s="9" t="s">
        <v>138</v>
      </c>
      <c r="W240" s="7">
        <v>26.0</v>
      </c>
      <c r="X240" s="7">
        <v>0.0</v>
      </c>
      <c r="Y240" s="7">
        <v>4.0</v>
      </c>
      <c r="Z240" s="7">
        <v>2.0</v>
      </c>
      <c r="AA240" s="7">
        <v>4.0</v>
      </c>
      <c r="AB240" s="7">
        <v>-1.0</v>
      </c>
      <c r="AC240" s="7">
        <v>14.0</v>
      </c>
      <c r="AD240" s="7">
        <v>5.0</v>
      </c>
      <c r="AE240" s="7">
        <v>17.0</v>
      </c>
      <c r="AF240" s="10">
        <f t="shared" si="2"/>
        <v>0</v>
      </c>
      <c r="AG240" s="10">
        <f t="shared" si="3"/>
        <v>0</v>
      </c>
      <c r="AH240" s="7">
        <v>22745.0</v>
      </c>
      <c r="AI240" s="11">
        <f t="shared" si="4"/>
        <v>14.58012821</v>
      </c>
      <c r="AJ240" s="7">
        <v>529.0</v>
      </c>
      <c r="AK240" s="11">
        <f t="shared" si="5"/>
        <v>20.34615385</v>
      </c>
      <c r="AL240" s="11">
        <f t="shared" si="6"/>
        <v>42.99621928</v>
      </c>
      <c r="AM240" s="12">
        <v>25.0</v>
      </c>
      <c r="AN240" s="11">
        <f t="shared" si="7"/>
        <v>3.956913607</v>
      </c>
      <c r="AO240" s="10" t="s">
        <v>151</v>
      </c>
      <c r="AP240" s="10" t="s">
        <v>192</v>
      </c>
      <c r="AQ240" s="10" t="s">
        <v>192</v>
      </c>
      <c r="AR240" s="7">
        <v>0.0</v>
      </c>
      <c r="AS240" s="7">
        <v>0.0</v>
      </c>
      <c r="AT240" s="13">
        <f t="shared" si="8"/>
        <v>0</v>
      </c>
      <c r="AU240" s="8"/>
      <c r="AV240" s="8"/>
      <c r="AW240" s="8"/>
      <c r="AX240" s="8">
        <v>0.0</v>
      </c>
      <c r="AY240" s="8"/>
      <c r="AZ240" s="8">
        <v>0.0</v>
      </c>
      <c r="BA240" s="7">
        <v>46.0</v>
      </c>
      <c r="BB240" s="7">
        <v>38.0</v>
      </c>
      <c r="BC240" s="7">
        <v>30.0</v>
      </c>
      <c r="BD240" s="7">
        <v>5.0</v>
      </c>
      <c r="BE240" s="7">
        <v>10.0</v>
      </c>
      <c r="BF240" s="7">
        <v>4.0</v>
      </c>
      <c r="BG240" s="14">
        <f t="shared" si="9"/>
        <v>7.280721038</v>
      </c>
      <c r="BH240" s="11">
        <f t="shared" si="10"/>
        <v>6.014508683</v>
      </c>
      <c r="BI240" s="11">
        <f t="shared" si="11"/>
        <v>4.748296329</v>
      </c>
      <c r="BJ240" s="11">
        <f t="shared" si="12"/>
        <v>0.7913827215</v>
      </c>
      <c r="BK240" s="11">
        <f t="shared" si="13"/>
        <v>1.582765443</v>
      </c>
      <c r="BL240" s="11">
        <f t="shared" si="14"/>
        <v>0.6331061772</v>
      </c>
      <c r="BM240" s="7">
        <v>11.0</v>
      </c>
      <c r="BN240" s="7">
        <v>3.0</v>
      </c>
      <c r="BO240" s="7">
        <v>1.0</v>
      </c>
      <c r="BP240" s="7">
        <v>0.0</v>
      </c>
      <c r="BQ240" s="7">
        <v>0.0</v>
      </c>
      <c r="BR240" s="7">
        <v>0.0</v>
      </c>
      <c r="BS240" s="9">
        <f t="shared" si="15"/>
        <v>80</v>
      </c>
      <c r="BT240" s="14">
        <v>0.44670000000000004</v>
      </c>
      <c r="BW240" s="15" t="str">
        <f t="shared" si="16"/>
        <v> </v>
      </c>
      <c r="BY240" s="7">
        <v>0.0</v>
      </c>
      <c r="BZ240" s="7">
        <v>0.0</v>
      </c>
      <c r="CA240" s="7">
        <v>0.0</v>
      </c>
      <c r="CB240" s="7">
        <v>0.0</v>
      </c>
      <c r="CC240" s="7">
        <v>0.0</v>
      </c>
      <c r="CD240" s="7">
        <v>0.0</v>
      </c>
      <c r="CE240" s="7">
        <v>0.0</v>
      </c>
      <c r="CF240" s="7">
        <v>0.0</v>
      </c>
      <c r="CG240" s="7">
        <v>0.0</v>
      </c>
      <c r="CH240" s="7">
        <v>0.0</v>
      </c>
      <c r="CI240" s="7">
        <v>0.0</v>
      </c>
      <c r="CJ240" s="7">
        <v>0.0</v>
      </c>
      <c r="CK240" s="7">
        <v>0.0</v>
      </c>
      <c r="CL240" s="15">
        <f t="shared" si="17"/>
        <v>0</v>
      </c>
      <c r="CM240" s="7">
        <v>0.0</v>
      </c>
      <c r="CN240" s="7">
        <v>0.8</v>
      </c>
      <c r="CO240" s="7">
        <v>0.8</v>
      </c>
      <c r="CP240" s="16">
        <f t="shared" si="18"/>
        <v>0.03076923077</v>
      </c>
      <c r="CQ240" s="16">
        <f t="shared" si="19"/>
        <v>0.1266212354</v>
      </c>
      <c r="CR240" s="17">
        <v>3.0</v>
      </c>
      <c r="CS240" s="14">
        <v>5.7</v>
      </c>
      <c r="CT240" s="14">
        <v>8.0</v>
      </c>
      <c r="CU240" s="14">
        <v>-2.2</v>
      </c>
      <c r="CV240" s="14">
        <v>0.1</v>
      </c>
      <c r="CW240" s="14">
        <v>0.8</v>
      </c>
      <c r="CX240" s="14">
        <v>0.0</v>
      </c>
      <c r="CY240" s="14">
        <v>0.9</v>
      </c>
      <c r="CZ240" s="18">
        <f t="shared" si="20"/>
        <v>0.03461538462</v>
      </c>
      <c r="DA240" s="18">
        <f t="shared" si="21"/>
        <v>0.1424488899</v>
      </c>
      <c r="DB240" s="14">
        <v>63.8571</v>
      </c>
      <c r="DC240" s="7">
        <v>0.0</v>
      </c>
      <c r="DD240" s="7">
        <v>0.0</v>
      </c>
      <c r="DE240" s="7">
        <v>0.0</v>
      </c>
      <c r="DF240" s="7">
        <v>5.0</v>
      </c>
      <c r="DG240" s="7">
        <v>0.0</v>
      </c>
      <c r="DH240" s="7">
        <v>0.0</v>
      </c>
      <c r="DI240" s="7">
        <v>9.0</v>
      </c>
      <c r="DJ240" s="7">
        <v>2.0</v>
      </c>
      <c r="DK240" s="7">
        <v>0.0</v>
      </c>
      <c r="DL240" s="7">
        <v>0.0</v>
      </c>
      <c r="DM240" s="7">
        <v>3.0</v>
      </c>
      <c r="DN240" s="9">
        <v>0.0</v>
      </c>
      <c r="DO240" s="9">
        <v>1.0</v>
      </c>
      <c r="DP240" s="9">
        <v>0.0</v>
      </c>
      <c r="DQ240" s="8">
        <v>88.0</v>
      </c>
      <c r="DR240" s="8">
        <v>4.0</v>
      </c>
      <c r="DS240" s="8" t="s">
        <v>249</v>
      </c>
      <c r="DT240" s="19">
        <v>0.6000000000000001</v>
      </c>
      <c r="DU240" s="8">
        <v>0.725</v>
      </c>
      <c r="DV240" s="8">
        <v>0.343</v>
      </c>
      <c r="DW240" s="8">
        <v>35.0</v>
      </c>
      <c r="DX240" s="8">
        <v>0.0</v>
      </c>
      <c r="DY240" s="14">
        <f t="shared" si="22"/>
        <v>0.7238618165</v>
      </c>
    </row>
    <row r="241" ht="12.75" customHeight="1">
      <c r="A241" s="7">
        <v>14.0</v>
      </c>
      <c r="B241" s="7" t="s">
        <v>1380</v>
      </c>
      <c r="C241" s="7" t="s">
        <v>1381</v>
      </c>
      <c r="D241" s="7" t="s">
        <v>358</v>
      </c>
      <c r="E241" s="7" t="s">
        <v>163</v>
      </c>
      <c r="F241" s="7" t="s">
        <v>163</v>
      </c>
      <c r="G241" s="7">
        <v>70.0</v>
      </c>
      <c r="H241" s="7">
        <v>174.0</v>
      </c>
      <c r="I241" s="7" t="s">
        <v>145</v>
      </c>
      <c r="M241" s="8"/>
      <c r="N241" s="8">
        <f t="shared" si="1"/>
        <v>28</v>
      </c>
      <c r="O241" s="7" t="s">
        <v>134</v>
      </c>
      <c r="P241" s="7" t="s">
        <v>1382</v>
      </c>
      <c r="Q241" s="8" t="s">
        <v>447</v>
      </c>
      <c r="R241" s="7" t="s">
        <v>447</v>
      </c>
      <c r="S241" s="9" t="s">
        <v>247</v>
      </c>
      <c r="T241" s="9">
        <v>59.0</v>
      </c>
      <c r="U241" s="9" t="s">
        <v>138</v>
      </c>
      <c r="V241" s="9" t="s">
        <v>138</v>
      </c>
      <c r="W241" s="7">
        <v>60.0</v>
      </c>
      <c r="X241" s="7">
        <v>5.0</v>
      </c>
      <c r="Y241" s="7">
        <v>11.0</v>
      </c>
      <c r="Z241" s="7">
        <v>7.0</v>
      </c>
      <c r="AA241" s="7">
        <v>16.0</v>
      </c>
      <c r="AB241" s="7">
        <v>3.0</v>
      </c>
      <c r="AC241" s="7">
        <v>54.0</v>
      </c>
      <c r="AD241" s="7">
        <v>25.0</v>
      </c>
      <c r="AE241" s="7">
        <v>17.0</v>
      </c>
      <c r="AF241" s="10">
        <f t="shared" si="2"/>
        <v>0.09259259259</v>
      </c>
      <c r="AG241" s="10">
        <f t="shared" si="3"/>
        <v>0.05208333333</v>
      </c>
      <c r="AH241" s="7">
        <v>42680.0</v>
      </c>
      <c r="AI241" s="11">
        <f t="shared" si="4"/>
        <v>11.85555556</v>
      </c>
      <c r="AJ241" s="7">
        <v>1023.0</v>
      </c>
      <c r="AK241" s="11">
        <f t="shared" si="5"/>
        <v>17.05</v>
      </c>
      <c r="AL241" s="11">
        <f t="shared" si="6"/>
        <v>41.72043011</v>
      </c>
      <c r="AM241" s="12">
        <v>66.0</v>
      </c>
      <c r="AN241" s="11">
        <f t="shared" si="7"/>
        <v>5.567010309</v>
      </c>
      <c r="AO241" s="10" t="s">
        <v>1383</v>
      </c>
      <c r="AP241" s="10" t="s">
        <v>1384</v>
      </c>
      <c r="AQ241" s="10" t="s">
        <v>576</v>
      </c>
      <c r="AR241" s="7">
        <v>1.0</v>
      </c>
      <c r="AS241" s="7">
        <v>3.0</v>
      </c>
      <c r="AT241" s="13">
        <f t="shared" si="8"/>
        <v>0.25</v>
      </c>
      <c r="AU241" s="8"/>
      <c r="AV241" s="8"/>
      <c r="AW241" s="8">
        <v>4.0</v>
      </c>
      <c r="AX241" s="8">
        <v>1.0</v>
      </c>
      <c r="AY241" s="8"/>
      <c r="AZ241" s="8">
        <v>0.0</v>
      </c>
      <c r="BA241" s="7">
        <v>38.0</v>
      </c>
      <c r="BB241" s="7">
        <v>9.0</v>
      </c>
      <c r="BC241" s="7">
        <v>24.0</v>
      </c>
      <c r="BD241" s="7">
        <v>25.0</v>
      </c>
      <c r="BE241" s="7">
        <v>12.0</v>
      </c>
      <c r="BF241" s="7">
        <v>17.0</v>
      </c>
      <c r="BG241" s="14">
        <f t="shared" si="9"/>
        <v>3.20524836</v>
      </c>
      <c r="BH241" s="11">
        <f t="shared" si="10"/>
        <v>0.7591377694</v>
      </c>
      <c r="BI241" s="11">
        <f t="shared" si="11"/>
        <v>2.024367385</v>
      </c>
      <c r="BJ241" s="11">
        <f t="shared" si="12"/>
        <v>2.108716026</v>
      </c>
      <c r="BK241" s="11">
        <f t="shared" si="13"/>
        <v>1.012183693</v>
      </c>
      <c r="BL241" s="11">
        <f t="shared" si="14"/>
        <v>1.433926898</v>
      </c>
      <c r="BM241" s="7">
        <v>20.0</v>
      </c>
      <c r="BN241" s="7">
        <v>10.0</v>
      </c>
      <c r="BO241" s="7">
        <v>0.0</v>
      </c>
      <c r="BP241" s="7">
        <v>0.0</v>
      </c>
      <c r="BQ241" s="7">
        <v>0.0</v>
      </c>
      <c r="BR241" s="7">
        <v>0.0</v>
      </c>
      <c r="BS241" s="9">
        <f t="shared" si="15"/>
        <v>53</v>
      </c>
      <c r="BT241" s="14">
        <v>0.4087</v>
      </c>
      <c r="BW241" s="15" t="str">
        <f t="shared" si="16"/>
        <v> </v>
      </c>
      <c r="BY241" s="7">
        <v>0.0</v>
      </c>
      <c r="BZ241" s="7">
        <v>0.0</v>
      </c>
      <c r="CA241" s="7">
        <v>1.0</v>
      </c>
      <c r="CB241" s="7">
        <v>0.0</v>
      </c>
      <c r="CC241" s="7">
        <v>0.0</v>
      </c>
      <c r="CD241" s="7">
        <v>0.0</v>
      </c>
      <c r="CE241" s="7">
        <v>0.0</v>
      </c>
      <c r="CF241" s="7">
        <v>1.0</v>
      </c>
      <c r="CG241" s="7">
        <v>1.0</v>
      </c>
      <c r="CH241" s="7">
        <v>0.0</v>
      </c>
      <c r="CI241" s="7">
        <v>3.0</v>
      </c>
      <c r="CJ241" s="7">
        <v>0.0</v>
      </c>
      <c r="CK241" s="7">
        <v>0.0</v>
      </c>
      <c r="CL241" s="15">
        <f t="shared" si="17"/>
        <v>0</v>
      </c>
      <c r="CM241" s="7">
        <v>0.4</v>
      </c>
      <c r="CN241" s="7">
        <v>1.0</v>
      </c>
      <c r="CO241" s="7">
        <v>1.4</v>
      </c>
      <c r="CP241" s="16">
        <f t="shared" si="18"/>
        <v>0.02333333333</v>
      </c>
      <c r="CQ241" s="16">
        <f t="shared" si="19"/>
        <v>0.1180880975</v>
      </c>
      <c r="CR241" s="17">
        <v>3.0</v>
      </c>
      <c r="CS241" s="14">
        <v>14.8</v>
      </c>
      <c r="CT241" s="14">
        <v>16.4</v>
      </c>
      <c r="CU241" s="14">
        <v>1.2</v>
      </c>
      <c r="CV241" s="14">
        <v>-0.1</v>
      </c>
      <c r="CW241" s="14">
        <v>2.5</v>
      </c>
      <c r="CX241" s="14">
        <v>0.0</v>
      </c>
      <c r="CY241" s="14">
        <v>2.3</v>
      </c>
      <c r="CZ241" s="18">
        <f t="shared" si="20"/>
        <v>0.03833333333</v>
      </c>
      <c r="DA241" s="18">
        <f t="shared" si="21"/>
        <v>0.1940018744</v>
      </c>
      <c r="DB241" s="14">
        <v>32.7593</v>
      </c>
      <c r="DC241" s="7">
        <v>0.0</v>
      </c>
      <c r="DD241" s="7">
        <v>3.0</v>
      </c>
      <c r="DE241" s="7">
        <v>2.0</v>
      </c>
      <c r="DF241" s="7">
        <v>20.0</v>
      </c>
      <c r="DG241" s="7">
        <v>4.0</v>
      </c>
      <c r="DH241" s="7">
        <v>3.0</v>
      </c>
      <c r="DI241" s="7">
        <v>7.0</v>
      </c>
      <c r="DJ241" s="7">
        <v>4.0</v>
      </c>
      <c r="DK241" s="7">
        <v>5.0</v>
      </c>
      <c r="DL241" s="7">
        <v>0.0</v>
      </c>
      <c r="DM241" s="7">
        <v>31.0</v>
      </c>
      <c r="DN241" s="9">
        <v>0.0</v>
      </c>
      <c r="DO241" s="9">
        <v>0.0</v>
      </c>
      <c r="DP241" s="9">
        <v>1.0</v>
      </c>
      <c r="DQ241" s="8">
        <v>186.0</v>
      </c>
      <c r="DR241" s="8">
        <v>13.0</v>
      </c>
      <c r="DS241" s="8" t="s">
        <v>545</v>
      </c>
      <c r="DT241" s="19">
        <v>1.05</v>
      </c>
      <c r="DU241" s="8">
        <v>1.0</v>
      </c>
      <c r="DV241" s="8">
        <v>1.0</v>
      </c>
      <c r="DW241" s="8">
        <v>159.0</v>
      </c>
      <c r="DX241" s="8">
        <v>0.0</v>
      </c>
      <c r="DY241" s="14">
        <f t="shared" si="22"/>
        <v>1.342553191</v>
      </c>
    </row>
    <row r="242" ht="12.75" customHeight="1">
      <c r="A242" s="7">
        <v>24.0</v>
      </c>
      <c r="B242" s="7" t="s">
        <v>1385</v>
      </c>
      <c r="C242" s="7" t="s">
        <v>1386</v>
      </c>
      <c r="D242" s="7" t="s">
        <v>271</v>
      </c>
      <c r="E242" s="7" t="s">
        <v>132</v>
      </c>
      <c r="F242" s="7" t="s">
        <v>132</v>
      </c>
      <c r="G242" s="7">
        <v>76.0</v>
      </c>
      <c r="H242" s="7">
        <v>212.0</v>
      </c>
      <c r="I242" s="7" t="s">
        <v>133</v>
      </c>
      <c r="J242" s="7">
        <v>2010.0</v>
      </c>
      <c r="K242" s="7">
        <v>1.0</v>
      </c>
      <c r="L242" s="7">
        <v>15.0</v>
      </c>
      <c r="M242" s="8" t="s">
        <v>146</v>
      </c>
      <c r="N242" s="8">
        <f t="shared" si="1"/>
        <v>23</v>
      </c>
      <c r="O242" s="7" t="s">
        <v>1115</v>
      </c>
      <c r="P242" s="7" t="s">
        <v>1387</v>
      </c>
      <c r="Q242" s="8" t="s">
        <v>197</v>
      </c>
      <c r="R242" s="7" t="s">
        <v>197</v>
      </c>
      <c r="S242" s="9" t="s">
        <v>174</v>
      </c>
      <c r="T242" s="9">
        <v>14.0</v>
      </c>
      <c r="U242" s="9" t="s">
        <v>138</v>
      </c>
      <c r="V242" s="9" t="s">
        <v>138</v>
      </c>
      <c r="W242" s="7">
        <v>14.0</v>
      </c>
      <c r="X242" s="7">
        <v>1.0</v>
      </c>
      <c r="Y242" s="7">
        <v>1.0</v>
      </c>
      <c r="Z242" s="7">
        <v>0.0</v>
      </c>
      <c r="AA242" s="7">
        <v>2.0</v>
      </c>
      <c r="AB242" s="7">
        <v>-1.0</v>
      </c>
      <c r="AC242" s="7">
        <v>14.0</v>
      </c>
      <c r="AD242" s="7">
        <v>4.0</v>
      </c>
      <c r="AE242" s="7">
        <v>12.0</v>
      </c>
      <c r="AF242" s="10">
        <f t="shared" si="2"/>
        <v>0.07142857143</v>
      </c>
      <c r="AG242" s="10">
        <f t="shared" si="3"/>
        <v>0.03333333333</v>
      </c>
      <c r="AH242" s="7">
        <v>9278.0</v>
      </c>
      <c r="AI242" s="11">
        <f t="shared" si="4"/>
        <v>11.0452381</v>
      </c>
      <c r="AJ242" s="7">
        <v>233.0</v>
      </c>
      <c r="AK242" s="11">
        <f t="shared" si="5"/>
        <v>16.64285714</v>
      </c>
      <c r="AL242" s="11">
        <f t="shared" si="6"/>
        <v>39.81974249</v>
      </c>
      <c r="AM242" s="12">
        <v>0.0</v>
      </c>
      <c r="AN242" s="11">
        <f t="shared" si="7"/>
        <v>0</v>
      </c>
      <c r="AO242" s="10" t="s">
        <v>239</v>
      </c>
      <c r="AP242" s="10" t="s">
        <v>239</v>
      </c>
      <c r="AQ242" s="10" t="s">
        <v>216</v>
      </c>
      <c r="AR242" s="7">
        <v>0.0</v>
      </c>
      <c r="AS242" s="7">
        <v>0.0</v>
      </c>
      <c r="AT242" s="13">
        <f t="shared" si="8"/>
        <v>0</v>
      </c>
      <c r="AU242" s="8"/>
      <c r="AV242" s="8"/>
      <c r="AW242" s="8"/>
      <c r="AX242" s="8">
        <v>0.0</v>
      </c>
      <c r="AY242" s="8"/>
      <c r="AZ242" s="8">
        <v>0.0</v>
      </c>
      <c r="BA242" s="7">
        <v>17.0</v>
      </c>
      <c r="BB242" s="7">
        <v>9.0</v>
      </c>
      <c r="BC242" s="7">
        <v>7.0</v>
      </c>
      <c r="BD242" s="7">
        <v>4.0</v>
      </c>
      <c r="BE242" s="7">
        <v>3.0</v>
      </c>
      <c r="BF242" s="7">
        <v>0.0</v>
      </c>
      <c r="BG242" s="14">
        <f t="shared" si="9"/>
        <v>6.596249192</v>
      </c>
      <c r="BH242" s="11">
        <f t="shared" si="10"/>
        <v>3.492131925</v>
      </c>
      <c r="BI242" s="11">
        <f t="shared" si="11"/>
        <v>2.716102608</v>
      </c>
      <c r="BJ242" s="11">
        <f t="shared" si="12"/>
        <v>1.552058633</v>
      </c>
      <c r="BK242" s="11">
        <f t="shared" si="13"/>
        <v>1.164043975</v>
      </c>
      <c r="BL242" s="11">
        <f t="shared" si="14"/>
        <v>0</v>
      </c>
      <c r="BM242" s="7">
        <v>17.0</v>
      </c>
      <c r="BN242" s="7">
        <v>6.0</v>
      </c>
      <c r="BO242" s="7">
        <v>1.0</v>
      </c>
      <c r="BP242" s="7">
        <v>0.0</v>
      </c>
      <c r="BQ242" s="7">
        <v>0.0</v>
      </c>
      <c r="BR242" s="7">
        <v>0.0</v>
      </c>
      <c r="BS242" s="9">
        <f t="shared" si="15"/>
        <v>34</v>
      </c>
      <c r="BT242" s="14">
        <v>-5.3537</v>
      </c>
      <c r="BW242" s="15" t="str">
        <f t="shared" si="16"/>
        <v> </v>
      </c>
      <c r="BY242" s="7">
        <v>0.0</v>
      </c>
      <c r="BZ242" s="7">
        <v>0.0</v>
      </c>
      <c r="CA242" s="7">
        <v>0.0</v>
      </c>
      <c r="CB242" s="7">
        <v>0.0</v>
      </c>
      <c r="CC242" s="7">
        <v>0.0</v>
      </c>
      <c r="CD242" s="7">
        <v>1.0</v>
      </c>
      <c r="CE242" s="7">
        <v>0.0</v>
      </c>
      <c r="CF242" s="7">
        <v>0.0</v>
      </c>
      <c r="CG242" s="7">
        <v>0.0</v>
      </c>
      <c r="CH242" s="7">
        <v>0.0</v>
      </c>
      <c r="CI242" s="7">
        <v>0.0</v>
      </c>
      <c r="CJ242" s="7">
        <v>0.0</v>
      </c>
      <c r="CK242" s="7">
        <v>0.0</v>
      </c>
      <c r="CL242" s="15">
        <f t="shared" si="17"/>
        <v>0</v>
      </c>
      <c r="CM242" s="7">
        <v>0.1</v>
      </c>
      <c r="CN242" s="7">
        <v>0.30000000000000004</v>
      </c>
      <c r="CO242" s="7">
        <v>0.4</v>
      </c>
      <c r="CP242" s="16">
        <f t="shared" si="18"/>
        <v>0.02857142857</v>
      </c>
      <c r="CQ242" s="16">
        <f t="shared" si="19"/>
        <v>0.1552058633</v>
      </c>
      <c r="CR242" s="17">
        <v>1.0</v>
      </c>
      <c r="CS242" s="14">
        <v>2.8</v>
      </c>
      <c r="CT242" s="14">
        <v>4.1</v>
      </c>
      <c r="CU242" s="14">
        <v>-2.0</v>
      </c>
      <c r="CV242" s="14">
        <v>0.2</v>
      </c>
      <c r="CW242" s="14">
        <v>0.30000000000000004</v>
      </c>
      <c r="CX242" s="14">
        <v>0.0</v>
      </c>
      <c r="CY242" s="14">
        <v>0.5</v>
      </c>
      <c r="CZ242" s="18">
        <f t="shared" si="20"/>
        <v>0.03571428571</v>
      </c>
      <c r="DA242" s="18">
        <f t="shared" si="21"/>
        <v>0.1940073292</v>
      </c>
      <c r="DB242" s="14">
        <v>50.7143</v>
      </c>
      <c r="DC242" s="7">
        <v>0.0</v>
      </c>
      <c r="DD242" s="7">
        <v>0.0</v>
      </c>
      <c r="DE242" s="7">
        <v>1.0</v>
      </c>
      <c r="DF242" s="7">
        <v>3.0</v>
      </c>
      <c r="DG242" s="7">
        <v>0.0</v>
      </c>
      <c r="DH242" s="7">
        <v>1.0</v>
      </c>
      <c r="DI242" s="7">
        <v>3.0</v>
      </c>
      <c r="DJ242" s="7">
        <v>3.0</v>
      </c>
      <c r="DK242" s="7">
        <v>0.0</v>
      </c>
      <c r="DL242" s="7">
        <v>0.0</v>
      </c>
      <c r="DM242" s="7">
        <v>7.0</v>
      </c>
      <c r="DN242" s="9">
        <v>0.0</v>
      </c>
      <c r="DO242" s="9">
        <v>0.0</v>
      </c>
      <c r="DP242" s="9">
        <v>0.0</v>
      </c>
      <c r="DQ242" s="8">
        <v>88.0</v>
      </c>
      <c r="DR242" s="8">
        <v>3.0</v>
      </c>
      <c r="DS242" s="8" t="s">
        <v>342</v>
      </c>
      <c r="DT242" s="19">
        <v>0.9</v>
      </c>
      <c r="DU242" s="8">
        <v>0.863</v>
      </c>
      <c r="DV242" s="8">
        <v>0.426</v>
      </c>
      <c r="DW242" s="8">
        <v>32.0</v>
      </c>
      <c r="DX242" s="8">
        <v>0.0</v>
      </c>
      <c r="DY242" s="14">
        <f t="shared" si="22"/>
        <v>0.1472660718</v>
      </c>
    </row>
    <row r="243" ht="12.75" customHeight="1">
      <c r="A243" s="7">
        <v>9.0</v>
      </c>
      <c r="B243" s="7" t="s">
        <v>1388</v>
      </c>
      <c r="C243" s="7" t="s">
        <v>1389</v>
      </c>
      <c r="E243" s="7" t="s">
        <v>189</v>
      </c>
      <c r="F243" s="7" t="s">
        <v>189</v>
      </c>
      <c r="G243" s="7">
        <v>73.0</v>
      </c>
      <c r="H243" s="7">
        <v>205.0</v>
      </c>
      <c r="I243" s="7" t="s">
        <v>145</v>
      </c>
      <c r="J243" s="7">
        <v>2012.0</v>
      </c>
      <c r="K243" s="7">
        <v>1.0</v>
      </c>
      <c r="L243" s="7">
        <v>11.0</v>
      </c>
      <c r="M243" s="8"/>
      <c r="N243" s="8">
        <f t="shared" si="1"/>
        <v>21</v>
      </c>
      <c r="O243" s="7" t="s">
        <v>1390</v>
      </c>
      <c r="P243" s="7" t="s">
        <v>1391</v>
      </c>
      <c r="Q243" s="8" t="s">
        <v>254</v>
      </c>
      <c r="R243" s="7" t="s">
        <v>254</v>
      </c>
      <c r="S243" s="9" t="s">
        <v>255</v>
      </c>
      <c r="T243" s="9">
        <v>81.0</v>
      </c>
      <c r="U243" s="9" t="s">
        <v>138</v>
      </c>
      <c r="V243" s="9" t="s">
        <v>138</v>
      </c>
      <c r="W243" s="7">
        <v>82.0</v>
      </c>
      <c r="X243" s="7">
        <v>33.0</v>
      </c>
      <c r="Y243" s="7">
        <v>31.0</v>
      </c>
      <c r="Z243" s="7">
        <v>14.0</v>
      </c>
      <c r="AA243" s="7">
        <v>64.0</v>
      </c>
      <c r="AB243" s="7">
        <v>1.0</v>
      </c>
      <c r="AC243" s="7">
        <v>247.0</v>
      </c>
      <c r="AD243" s="7">
        <v>128.0</v>
      </c>
      <c r="AE243" s="7">
        <v>115.0</v>
      </c>
      <c r="AF243" s="10">
        <f t="shared" si="2"/>
        <v>0.1336032389</v>
      </c>
      <c r="AG243" s="10">
        <f t="shared" si="3"/>
        <v>0.06734693878</v>
      </c>
      <c r="AH243" s="7">
        <v>93739.0</v>
      </c>
      <c r="AI243" s="11">
        <f t="shared" si="4"/>
        <v>19.05264228</v>
      </c>
      <c r="AJ243" s="7">
        <v>2048.0</v>
      </c>
      <c r="AK243" s="11">
        <f t="shared" si="5"/>
        <v>24.97560976</v>
      </c>
      <c r="AL243" s="11">
        <f t="shared" si="6"/>
        <v>45.77099609</v>
      </c>
      <c r="AM243" s="12">
        <v>115.0</v>
      </c>
      <c r="AN243" s="11">
        <f t="shared" si="7"/>
        <v>4.416518205</v>
      </c>
      <c r="AO243" s="10" t="s">
        <v>1272</v>
      </c>
      <c r="AP243" s="10" t="s">
        <v>811</v>
      </c>
      <c r="AQ243" s="10" t="s">
        <v>1392</v>
      </c>
      <c r="AR243" s="7">
        <v>2.0</v>
      </c>
      <c r="AS243" s="7">
        <v>7.0</v>
      </c>
      <c r="AT243" s="13">
        <f t="shared" si="8"/>
        <v>0.2222222222</v>
      </c>
      <c r="AU243" s="8"/>
      <c r="AV243" s="8"/>
      <c r="AW243" s="8">
        <v>3.0</v>
      </c>
      <c r="AX243" s="8">
        <v>2.0</v>
      </c>
      <c r="AY243" s="8">
        <v>6.0</v>
      </c>
      <c r="AZ243" s="8">
        <v>0.0</v>
      </c>
      <c r="BA243" s="7">
        <v>101.0</v>
      </c>
      <c r="BB243" s="7">
        <v>114.0</v>
      </c>
      <c r="BC243" s="7">
        <v>41.0</v>
      </c>
      <c r="BD243" s="7">
        <v>128.0</v>
      </c>
      <c r="BE243" s="7">
        <v>52.0</v>
      </c>
      <c r="BF243" s="7">
        <v>72.0</v>
      </c>
      <c r="BG243" s="14">
        <f t="shared" si="9"/>
        <v>3.878855119</v>
      </c>
      <c r="BH243" s="11">
        <f t="shared" si="10"/>
        <v>4.378113699</v>
      </c>
      <c r="BI243" s="11">
        <f t="shared" si="11"/>
        <v>1.574584751</v>
      </c>
      <c r="BJ243" s="11">
        <f t="shared" si="12"/>
        <v>4.915776784</v>
      </c>
      <c r="BK243" s="11">
        <f t="shared" si="13"/>
        <v>1.997034319</v>
      </c>
      <c r="BL243" s="11">
        <f t="shared" si="14"/>
        <v>2.765124441</v>
      </c>
      <c r="BM243" s="7">
        <v>47.0</v>
      </c>
      <c r="BN243" s="7">
        <v>16.0</v>
      </c>
      <c r="BO243" s="7">
        <v>1.0</v>
      </c>
      <c r="BP243" s="7">
        <v>1.0</v>
      </c>
      <c r="BQ243" s="7">
        <v>0.0</v>
      </c>
      <c r="BR243" s="7">
        <v>0.0</v>
      </c>
      <c r="BS243" s="9">
        <f t="shared" si="15"/>
        <v>203</v>
      </c>
      <c r="BT243" s="14">
        <v>10.0455</v>
      </c>
      <c r="BU243" s="7">
        <v>6.0</v>
      </c>
      <c r="BV243" s="7">
        <v>2.0</v>
      </c>
      <c r="BW243" s="15">
        <f t="shared" si="16"/>
        <v>0.3333333333</v>
      </c>
      <c r="BX243" s="7">
        <v>1.0</v>
      </c>
      <c r="BY243" s="7">
        <v>5.0</v>
      </c>
      <c r="BZ243" s="7">
        <v>0.0</v>
      </c>
      <c r="CA243" s="7">
        <v>3.0</v>
      </c>
      <c r="CB243" s="7">
        <v>2.0</v>
      </c>
      <c r="CC243" s="7">
        <v>3.0</v>
      </c>
      <c r="CD243" s="7">
        <v>0.0</v>
      </c>
      <c r="CE243" s="7">
        <v>1.0</v>
      </c>
      <c r="CF243" s="7">
        <v>6.0</v>
      </c>
      <c r="CG243" s="7">
        <v>3.0</v>
      </c>
      <c r="CH243" s="7">
        <v>0.0</v>
      </c>
      <c r="CI243" s="7">
        <v>20.0</v>
      </c>
      <c r="CJ243" s="7">
        <v>0.0</v>
      </c>
      <c r="CK243" s="7">
        <v>0.0</v>
      </c>
      <c r="CL243" s="15">
        <f t="shared" si="17"/>
        <v>0</v>
      </c>
      <c r="CM243" s="7">
        <v>6.7</v>
      </c>
      <c r="CN243" s="7">
        <v>1.8</v>
      </c>
      <c r="CO243" s="7">
        <v>8.5</v>
      </c>
      <c r="CP243" s="16">
        <f t="shared" si="18"/>
        <v>0.1036585366</v>
      </c>
      <c r="CQ243" s="16">
        <f t="shared" si="19"/>
        <v>0.3264383021</v>
      </c>
      <c r="CR243" s="17">
        <v>7.0</v>
      </c>
      <c r="CS243" s="14">
        <v>38.4</v>
      </c>
      <c r="CT243" s="14">
        <v>35.1</v>
      </c>
      <c r="CU243" s="14">
        <v>-0.1</v>
      </c>
      <c r="CV243" s="14">
        <v>11.3</v>
      </c>
      <c r="CW243" s="14">
        <v>4.2</v>
      </c>
      <c r="CX243" s="14">
        <v>0.0</v>
      </c>
      <c r="CY243" s="14">
        <v>15.6</v>
      </c>
      <c r="CZ243" s="18">
        <f t="shared" si="20"/>
        <v>0.1902439024</v>
      </c>
      <c r="DA243" s="18">
        <f t="shared" si="21"/>
        <v>0.5991102956</v>
      </c>
      <c r="DB243" s="14">
        <v>29.4008</v>
      </c>
      <c r="DC243" s="7">
        <v>3.0</v>
      </c>
      <c r="DD243" s="7">
        <v>7.0</v>
      </c>
      <c r="DE243" s="7">
        <v>17.0</v>
      </c>
      <c r="DF243" s="7">
        <v>101.0</v>
      </c>
      <c r="DG243" s="7">
        <v>20.0</v>
      </c>
      <c r="DH243" s="7">
        <v>2.0</v>
      </c>
      <c r="DI243" s="7">
        <v>19.0</v>
      </c>
      <c r="DJ243" s="7">
        <v>49.0</v>
      </c>
      <c r="DK243" s="7">
        <v>10.0</v>
      </c>
      <c r="DL243" s="7">
        <v>2.0</v>
      </c>
      <c r="DM243" s="7">
        <v>145.0</v>
      </c>
      <c r="DN243" s="9">
        <v>7.0</v>
      </c>
      <c r="DO243" s="9">
        <v>7.0</v>
      </c>
      <c r="DP243" s="9">
        <v>3.0</v>
      </c>
      <c r="DQ243" s="8">
        <v>186.0</v>
      </c>
      <c r="DR243" s="8">
        <v>0.0</v>
      </c>
      <c r="DS243" s="8"/>
      <c r="DT243" s="19">
        <v>0.833</v>
      </c>
      <c r="DU243" s="8">
        <v>0.894</v>
      </c>
      <c r="DV243" s="8">
        <v>1.461</v>
      </c>
      <c r="DW243" s="8">
        <v>0.0</v>
      </c>
      <c r="DX243" s="8">
        <v>0.7</v>
      </c>
      <c r="DY243" s="14">
        <f t="shared" si="22"/>
        <v>13.66170213</v>
      </c>
    </row>
    <row r="244" ht="12.75" customHeight="1">
      <c r="A244" s="7">
        <v>4.0</v>
      </c>
      <c r="B244" s="7" t="s">
        <v>1393</v>
      </c>
      <c r="C244" s="7" t="s">
        <v>384</v>
      </c>
      <c r="D244" s="7" t="s">
        <v>162</v>
      </c>
      <c r="E244" s="7" t="s">
        <v>163</v>
      </c>
      <c r="F244" s="7" t="s">
        <v>132</v>
      </c>
      <c r="G244" s="7">
        <v>73.0</v>
      </c>
      <c r="H244" s="7">
        <v>207.0</v>
      </c>
      <c r="I244" s="7" t="s">
        <v>133</v>
      </c>
      <c r="J244" s="7">
        <v>2010.0</v>
      </c>
      <c r="K244" s="7">
        <v>1.0</v>
      </c>
      <c r="L244" s="7">
        <v>12.0</v>
      </c>
      <c r="M244" s="8"/>
      <c r="N244" s="8">
        <f t="shared" si="1"/>
        <v>24</v>
      </c>
      <c r="O244" s="7" t="s">
        <v>264</v>
      </c>
      <c r="P244" s="7" t="s">
        <v>1394</v>
      </c>
      <c r="Q244" s="8" t="s">
        <v>458</v>
      </c>
      <c r="R244" s="7" t="s">
        <v>458</v>
      </c>
      <c r="S244" s="9" t="s">
        <v>174</v>
      </c>
      <c r="T244" s="9">
        <v>69.0</v>
      </c>
      <c r="U244" s="9" t="s">
        <v>138</v>
      </c>
      <c r="V244" s="9" t="s">
        <v>138</v>
      </c>
      <c r="W244" s="7">
        <v>69.0</v>
      </c>
      <c r="X244" s="7">
        <v>5.0</v>
      </c>
      <c r="Y244" s="7">
        <v>23.0</v>
      </c>
      <c r="Z244" s="7">
        <v>11.0</v>
      </c>
      <c r="AA244" s="7">
        <v>28.0</v>
      </c>
      <c r="AB244" s="7">
        <v>-8.0</v>
      </c>
      <c r="AC244" s="7">
        <v>113.0</v>
      </c>
      <c r="AD244" s="7">
        <v>45.0</v>
      </c>
      <c r="AE244" s="7">
        <v>93.0</v>
      </c>
      <c r="AF244" s="10">
        <f t="shared" si="2"/>
        <v>0.04424778761</v>
      </c>
      <c r="AG244" s="10">
        <f t="shared" si="3"/>
        <v>0.01992031873</v>
      </c>
      <c r="AH244" s="7">
        <v>94312.0</v>
      </c>
      <c r="AI244" s="11">
        <f t="shared" si="4"/>
        <v>22.78067633</v>
      </c>
      <c r="AJ244" s="7">
        <v>1842.0</v>
      </c>
      <c r="AK244" s="11">
        <f t="shared" si="5"/>
        <v>26.69565217</v>
      </c>
      <c r="AL244" s="11">
        <f t="shared" si="6"/>
        <v>51.20086862</v>
      </c>
      <c r="AM244" s="12">
        <v>93.0</v>
      </c>
      <c r="AN244" s="11">
        <f t="shared" si="7"/>
        <v>3.549919416</v>
      </c>
      <c r="AO244" s="10" t="s">
        <v>1395</v>
      </c>
      <c r="AP244" s="10" t="s">
        <v>1396</v>
      </c>
      <c r="AQ244" s="10" t="s">
        <v>1397</v>
      </c>
      <c r="AR244" s="7">
        <v>0.0</v>
      </c>
      <c r="AS244" s="7">
        <v>0.0</v>
      </c>
      <c r="AT244" s="13">
        <f t="shared" si="8"/>
        <v>0</v>
      </c>
      <c r="AU244" s="8"/>
      <c r="AV244" s="8"/>
      <c r="AW244" s="8"/>
      <c r="AX244" s="8">
        <v>0.0</v>
      </c>
      <c r="AY244" s="8"/>
      <c r="AZ244" s="8">
        <v>0.0</v>
      </c>
      <c r="BA244" s="7">
        <v>118.0</v>
      </c>
      <c r="BB244" s="7">
        <v>43.0</v>
      </c>
      <c r="BC244" s="7">
        <v>112.0</v>
      </c>
      <c r="BD244" s="7">
        <v>45.0</v>
      </c>
      <c r="BE244" s="7">
        <v>32.0</v>
      </c>
      <c r="BF244" s="7">
        <v>17.0</v>
      </c>
      <c r="BG244" s="14">
        <f t="shared" si="9"/>
        <v>4.504198829</v>
      </c>
      <c r="BH244" s="11">
        <f t="shared" si="10"/>
        <v>1.64136059</v>
      </c>
      <c r="BI244" s="11">
        <f t="shared" si="11"/>
        <v>4.27517177</v>
      </c>
      <c r="BJ244" s="11">
        <f t="shared" si="12"/>
        <v>1.717702943</v>
      </c>
      <c r="BK244" s="11">
        <f t="shared" si="13"/>
        <v>1.221477649</v>
      </c>
      <c r="BL244" s="11">
        <f t="shared" si="14"/>
        <v>0.6489100008</v>
      </c>
      <c r="BM244" s="7">
        <v>27.0</v>
      </c>
      <c r="BN244" s="7">
        <v>11.0</v>
      </c>
      <c r="BO244" s="7">
        <v>1.0</v>
      </c>
      <c r="BP244" s="7">
        <v>0.0</v>
      </c>
      <c r="BQ244" s="7">
        <v>0.0</v>
      </c>
      <c r="BR244" s="7">
        <v>0.0</v>
      </c>
      <c r="BS244" s="9">
        <f t="shared" si="15"/>
        <v>183</v>
      </c>
      <c r="BT244" s="14">
        <v>1.1583</v>
      </c>
      <c r="BW244" s="15" t="str">
        <f t="shared" si="16"/>
        <v> </v>
      </c>
      <c r="BY244" s="7">
        <v>4.0</v>
      </c>
      <c r="BZ244" s="7">
        <v>0.0</v>
      </c>
      <c r="CA244" s="7">
        <v>0.0</v>
      </c>
      <c r="CB244" s="7">
        <v>0.0</v>
      </c>
      <c r="CC244" s="7">
        <v>0.0</v>
      </c>
      <c r="CD244" s="7">
        <v>0.0</v>
      </c>
      <c r="CE244" s="7">
        <v>1.0</v>
      </c>
      <c r="CF244" s="7">
        <v>2.0</v>
      </c>
      <c r="CG244" s="7">
        <v>1.0</v>
      </c>
      <c r="CH244" s="7">
        <v>0.0</v>
      </c>
      <c r="CI244" s="7">
        <v>1.0</v>
      </c>
      <c r="CJ244" s="7">
        <v>0.0</v>
      </c>
      <c r="CK244" s="7">
        <v>0.0</v>
      </c>
      <c r="CL244" s="15">
        <f t="shared" si="17"/>
        <v>0</v>
      </c>
      <c r="CM244" s="7">
        <v>1.8</v>
      </c>
      <c r="CN244" s="7">
        <v>3.4</v>
      </c>
      <c r="CO244" s="7">
        <v>5.2</v>
      </c>
      <c r="CP244" s="16">
        <f t="shared" si="18"/>
        <v>0.07536231884</v>
      </c>
      <c r="CQ244" s="16">
        <f t="shared" si="19"/>
        <v>0.1984901179</v>
      </c>
      <c r="CR244" s="17">
        <v>6.0</v>
      </c>
      <c r="CS244" s="14">
        <v>39.9</v>
      </c>
      <c r="CT244" s="14">
        <v>36.8</v>
      </c>
      <c r="CU244" s="14">
        <v>-9.0</v>
      </c>
      <c r="CV244" s="14">
        <v>1.3</v>
      </c>
      <c r="CW244" s="14">
        <v>3.6</v>
      </c>
      <c r="CX244" s="14">
        <v>0.0</v>
      </c>
      <c r="CY244" s="14">
        <v>4.9</v>
      </c>
      <c r="CZ244" s="18">
        <f t="shared" si="20"/>
        <v>0.07101449275</v>
      </c>
      <c r="DA244" s="18">
        <f t="shared" si="21"/>
        <v>0.187038765</v>
      </c>
      <c r="DB244" s="14">
        <v>46.0885</v>
      </c>
      <c r="DC244" s="7">
        <v>1.0</v>
      </c>
      <c r="DD244" s="7">
        <v>1.0</v>
      </c>
      <c r="DE244" s="7">
        <v>3.0</v>
      </c>
      <c r="DF244" s="7">
        <v>40.0</v>
      </c>
      <c r="DG244" s="7">
        <v>3.0</v>
      </c>
      <c r="DH244" s="7">
        <v>0.0</v>
      </c>
      <c r="DI244" s="7">
        <v>52.0</v>
      </c>
      <c r="DJ244" s="7">
        <v>9.0</v>
      </c>
      <c r="DK244" s="7">
        <v>1.0</v>
      </c>
      <c r="DL244" s="7">
        <v>0.0</v>
      </c>
      <c r="DM244" s="7">
        <v>48.0</v>
      </c>
      <c r="DN244" s="9">
        <v>1.0</v>
      </c>
      <c r="DO244" s="9">
        <v>2.0</v>
      </c>
      <c r="DP244" s="9">
        <v>3.0</v>
      </c>
      <c r="DQ244" s="8">
        <v>186.0</v>
      </c>
      <c r="DR244" s="8">
        <v>13.0</v>
      </c>
      <c r="DS244" s="8" t="s">
        <v>741</v>
      </c>
      <c r="DT244" s="19">
        <v>4.0</v>
      </c>
      <c r="DU244" s="8">
        <v>4.0</v>
      </c>
      <c r="DV244" s="8">
        <v>4.0</v>
      </c>
      <c r="DW244" s="8">
        <v>634.0</v>
      </c>
      <c r="DX244" s="8">
        <v>0.0</v>
      </c>
      <c r="DY244" s="14">
        <f t="shared" si="22"/>
        <v>-2.440425532</v>
      </c>
    </row>
    <row r="245" ht="12.75" customHeight="1">
      <c r="A245" s="7">
        <v>46.0</v>
      </c>
      <c r="B245" s="7" t="s">
        <v>1398</v>
      </c>
      <c r="C245" s="7" t="s">
        <v>1399</v>
      </c>
      <c r="D245" s="7" t="s">
        <v>170</v>
      </c>
      <c r="E245" s="7" t="s">
        <v>163</v>
      </c>
      <c r="F245" s="7" t="s">
        <v>163</v>
      </c>
      <c r="G245" s="7">
        <v>77.0</v>
      </c>
      <c r="H245" s="7">
        <v>234.0</v>
      </c>
      <c r="I245" s="7" t="s">
        <v>145</v>
      </c>
      <c r="J245" s="7">
        <v>2005.0</v>
      </c>
      <c r="K245" s="7">
        <v>3.0</v>
      </c>
      <c r="L245" s="7">
        <v>79.0</v>
      </c>
      <c r="M245" s="8"/>
      <c r="N245" s="8">
        <f t="shared" si="1"/>
        <v>28</v>
      </c>
      <c r="O245" s="7" t="s">
        <v>350</v>
      </c>
      <c r="P245" s="7" t="s">
        <v>1400</v>
      </c>
      <c r="Q245" s="8" t="s">
        <v>312</v>
      </c>
      <c r="R245" s="7" t="s">
        <v>312</v>
      </c>
      <c r="S245" s="9" t="s">
        <v>174</v>
      </c>
      <c r="T245" s="9">
        <v>59.0</v>
      </c>
      <c r="U245" s="9" t="s">
        <v>138</v>
      </c>
      <c r="V245" s="9" t="s">
        <v>138</v>
      </c>
      <c r="W245" s="7">
        <v>59.0</v>
      </c>
      <c r="X245" s="7">
        <v>4.0</v>
      </c>
      <c r="Y245" s="7">
        <v>13.0</v>
      </c>
      <c r="Z245" s="7">
        <v>6.0</v>
      </c>
      <c r="AA245" s="7">
        <v>17.0</v>
      </c>
      <c r="AB245" s="7">
        <v>-5.0</v>
      </c>
      <c r="AC245" s="7">
        <v>92.0</v>
      </c>
      <c r="AD245" s="7">
        <v>34.0</v>
      </c>
      <c r="AE245" s="7">
        <v>63.0</v>
      </c>
      <c r="AF245" s="10">
        <f t="shared" si="2"/>
        <v>0.04347826087</v>
      </c>
      <c r="AG245" s="10">
        <f t="shared" si="3"/>
        <v>0.02116402116</v>
      </c>
      <c r="AH245" s="7">
        <v>59604.0</v>
      </c>
      <c r="AI245" s="11">
        <f t="shared" si="4"/>
        <v>16.83728814</v>
      </c>
      <c r="AJ245" s="7">
        <v>1414.0</v>
      </c>
      <c r="AK245" s="11">
        <f t="shared" si="5"/>
        <v>23.96610169</v>
      </c>
      <c r="AL245" s="11">
        <f t="shared" si="6"/>
        <v>42.15275813</v>
      </c>
      <c r="AM245" s="12">
        <v>75.0</v>
      </c>
      <c r="AN245" s="11">
        <f t="shared" si="7"/>
        <v>4.529897322</v>
      </c>
      <c r="AO245" s="10" t="s">
        <v>1401</v>
      </c>
      <c r="AP245" s="10" t="s">
        <v>1402</v>
      </c>
      <c r="AQ245" s="10" t="s">
        <v>493</v>
      </c>
      <c r="AR245" s="7">
        <v>0.0</v>
      </c>
      <c r="AS245" s="7">
        <v>0.0</v>
      </c>
      <c r="AT245" s="13">
        <f t="shared" si="8"/>
        <v>0</v>
      </c>
      <c r="AU245" s="8"/>
      <c r="AV245" s="8"/>
      <c r="AW245" s="8"/>
      <c r="AX245" s="8">
        <v>0.0</v>
      </c>
      <c r="AY245" s="8"/>
      <c r="AZ245" s="8">
        <v>0.0</v>
      </c>
      <c r="BA245" s="7">
        <v>39.0</v>
      </c>
      <c r="BB245" s="7">
        <v>61.0</v>
      </c>
      <c r="BC245" s="7">
        <v>56.0</v>
      </c>
      <c r="BD245" s="7">
        <v>34.0</v>
      </c>
      <c r="BE245" s="7">
        <v>31.0</v>
      </c>
      <c r="BF245" s="7">
        <v>14.0</v>
      </c>
      <c r="BG245" s="14">
        <f t="shared" si="9"/>
        <v>2.355546608</v>
      </c>
      <c r="BH245" s="11">
        <f t="shared" si="10"/>
        <v>3.684316489</v>
      </c>
      <c r="BI245" s="11">
        <f t="shared" si="11"/>
        <v>3.382323334</v>
      </c>
      <c r="BJ245" s="11">
        <f t="shared" si="12"/>
        <v>2.053553453</v>
      </c>
      <c r="BK245" s="11">
        <f t="shared" si="13"/>
        <v>1.87235756</v>
      </c>
      <c r="BL245" s="11">
        <f t="shared" si="14"/>
        <v>0.8455808335</v>
      </c>
      <c r="BM245" s="7">
        <v>26.0</v>
      </c>
      <c r="BN245" s="7">
        <v>13.0</v>
      </c>
      <c r="BO245" s="7">
        <v>0.0</v>
      </c>
      <c r="BP245" s="7">
        <v>0.0</v>
      </c>
      <c r="BQ245" s="7">
        <v>0.0</v>
      </c>
      <c r="BR245" s="7">
        <v>0.0</v>
      </c>
      <c r="BS245" s="9">
        <f t="shared" si="15"/>
        <v>143</v>
      </c>
      <c r="BT245" s="14">
        <v>-4.7201</v>
      </c>
      <c r="BW245" s="15" t="str">
        <f t="shared" si="16"/>
        <v> </v>
      </c>
      <c r="BY245" s="7">
        <v>0.0</v>
      </c>
      <c r="BZ245" s="7">
        <v>0.0</v>
      </c>
      <c r="CA245" s="7">
        <v>1.0</v>
      </c>
      <c r="CB245" s="7">
        <v>0.0</v>
      </c>
      <c r="CC245" s="7">
        <v>0.0</v>
      </c>
      <c r="CD245" s="7">
        <v>0.0</v>
      </c>
      <c r="CE245" s="7">
        <v>2.0</v>
      </c>
      <c r="CF245" s="7">
        <v>0.0</v>
      </c>
      <c r="CG245" s="7">
        <v>1.0</v>
      </c>
      <c r="CH245" s="7">
        <v>0.0</v>
      </c>
      <c r="CI245" s="7">
        <v>1.0</v>
      </c>
      <c r="CJ245" s="7">
        <v>0.0</v>
      </c>
      <c r="CK245" s="7">
        <v>0.0</v>
      </c>
      <c r="CL245" s="15">
        <f t="shared" si="17"/>
        <v>0</v>
      </c>
      <c r="CM245" s="7">
        <v>1.2</v>
      </c>
      <c r="CN245" s="7">
        <v>2.1</v>
      </c>
      <c r="CO245" s="7">
        <v>3.3</v>
      </c>
      <c r="CP245" s="16">
        <f t="shared" si="18"/>
        <v>0.05593220339</v>
      </c>
      <c r="CQ245" s="16">
        <f t="shared" si="19"/>
        <v>0.1993154822</v>
      </c>
      <c r="CR245" s="17">
        <v>1.0</v>
      </c>
      <c r="CS245" s="14">
        <v>18.4</v>
      </c>
      <c r="CT245" s="14">
        <v>17.9</v>
      </c>
      <c r="CU245" s="14">
        <v>-1.5</v>
      </c>
      <c r="CV245" s="14">
        <v>2.6</v>
      </c>
      <c r="CW245" s="14">
        <v>1.5</v>
      </c>
      <c r="CX245" s="14">
        <v>0.0</v>
      </c>
      <c r="CY245" s="14">
        <v>4.1</v>
      </c>
      <c r="CZ245" s="18">
        <f t="shared" si="20"/>
        <v>0.06949152542</v>
      </c>
      <c r="DA245" s="18">
        <f t="shared" si="21"/>
        <v>0.247634387</v>
      </c>
      <c r="DB245" s="14">
        <v>52.7391</v>
      </c>
      <c r="DC245" s="7">
        <v>0.0</v>
      </c>
      <c r="DD245" s="7">
        <v>2.0</v>
      </c>
      <c r="DE245" s="7">
        <v>3.0</v>
      </c>
      <c r="DF245" s="7">
        <v>29.0</v>
      </c>
      <c r="DG245" s="7">
        <v>2.0</v>
      </c>
      <c r="DH245" s="7">
        <v>1.0</v>
      </c>
      <c r="DI245" s="7">
        <v>31.0</v>
      </c>
      <c r="DJ245" s="7">
        <v>22.0</v>
      </c>
      <c r="DK245" s="7">
        <v>1.0</v>
      </c>
      <c r="DL245" s="7">
        <v>0.0</v>
      </c>
      <c r="DM245" s="7">
        <v>35.0</v>
      </c>
      <c r="DN245" s="9">
        <v>0.0</v>
      </c>
      <c r="DO245" s="9">
        <v>0.0</v>
      </c>
      <c r="DP245" s="9">
        <v>0.0</v>
      </c>
      <c r="DQ245" s="8">
        <v>186.0</v>
      </c>
      <c r="DR245" s="8">
        <v>23.0</v>
      </c>
      <c r="DS245" s="8" t="s">
        <v>1403</v>
      </c>
      <c r="DT245" s="19">
        <v>4.0</v>
      </c>
      <c r="DU245" s="8">
        <v>3.325</v>
      </c>
      <c r="DV245" s="8">
        <v>3.325</v>
      </c>
      <c r="DW245" s="8">
        <v>933.0</v>
      </c>
      <c r="DX245" s="8">
        <v>0.0</v>
      </c>
      <c r="DY245" s="14">
        <f t="shared" si="22"/>
        <v>-1.804255319</v>
      </c>
    </row>
    <row r="246" ht="12.75" customHeight="1">
      <c r="A246" s="7">
        <v>93.0</v>
      </c>
      <c r="B246" s="7" t="s">
        <v>1404</v>
      </c>
      <c r="C246" s="7" t="s">
        <v>1405</v>
      </c>
      <c r="E246" s="7" t="s">
        <v>189</v>
      </c>
      <c r="F246" s="7" t="s">
        <v>189</v>
      </c>
      <c r="G246" s="7">
        <v>76.0</v>
      </c>
      <c r="H246" s="7">
        <v>232.0</v>
      </c>
      <c r="I246" s="7" t="s">
        <v>133</v>
      </c>
      <c r="J246" s="7">
        <v>2004.0</v>
      </c>
      <c r="K246" s="7">
        <v>3.0</v>
      </c>
      <c r="L246" s="7">
        <v>97.0</v>
      </c>
      <c r="M246" s="8"/>
      <c r="N246" s="8">
        <f t="shared" si="1"/>
        <v>36</v>
      </c>
      <c r="O246" s="7" t="s">
        <v>1406</v>
      </c>
      <c r="P246" s="7" t="s">
        <v>1407</v>
      </c>
      <c r="Q246" s="8" t="s">
        <v>136</v>
      </c>
      <c r="R246" s="7" t="s">
        <v>136</v>
      </c>
      <c r="S246" s="9" t="s">
        <v>183</v>
      </c>
      <c r="T246" s="9">
        <v>2.0</v>
      </c>
      <c r="U246" s="9" t="s">
        <v>138</v>
      </c>
      <c r="V246" s="9" t="s">
        <v>138</v>
      </c>
      <c r="W246" s="7">
        <v>2.0</v>
      </c>
      <c r="X246" s="7">
        <v>0.0</v>
      </c>
      <c r="Y246" s="7">
        <v>1.0</v>
      </c>
      <c r="Z246" s="7">
        <v>1.0</v>
      </c>
      <c r="AA246" s="7">
        <v>1.0</v>
      </c>
      <c r="AB246" s="7">
        <v>0.0</v>
      </c>
      <c r="AC246" s="7">
        <v>3.0</v>
      </c>
      <c r="AD246" s="7">
        <v>2.0</v>
      </c>
      <c r="AE246" s="7">
        <v>1.0</v>
      </c>
      <c r="AF246" s="10">
        <f t="shared" si="2"/>
        <v>0</v>
      </c>
      <c r="AG246" s="10">
        <f t="shared" si="3"/>
        <v>0</v>
      </c>
      <c r="AH246" s="7">
        <v>1554.0</v>
      </c>
      <c r="AI246" s="11">
        <f t="shared" si="4"/>
        <v>12.95</v>
      </c>
      <c r="AJ246" s="7">
        <v>37.0</v>
      </c>
      <c r="AK246" s="11">
        <f t="shared" si="5"/>
        <v>18.5</v>
      </c>
      <c r="AL246" s="11">
        <f t="shared" si="6"/>
        <v>42</v>
      </c>
      <c r="AM246" s="12">
        <v>1.0</v>
      </c>
      <c r="AN246" s="11">
        <f t="shared" si="7"/>
        <v>2.316602317</v>
      </c>
      <c r="AO246" s="10" t="s">
        <v>151</v>
      </c>
      <c r="AP246" s="10" t="s">
        <v>152</v>
      </c>
      <c r="AQ246" s="10" t="s">
        <v>152</v>
      </c>
      <c r="AR246" s="7">
        <v>0.0</v>
      </c>
      <c r="AS246" s="7">
        <v>1.0</v>
      </c>
      <c r="AT246" s="13">
        <f t="shared" si="8"/>
        <v>0</v>
      </c>
      <c r="AU246" s="8"/>
      <c r="AV246" s="8"/>
      <c r="AW246" s="8">
        <v>1.0</v>
      </c>
      <c r="AX246" s="8">
        <v>0.0</v>
      </c>
      <c r="AY246" s="8"/>
      <c r="AZ246" s="8">
        <v>0.0</v>
      </c>
      <c r="BA246" s="7">
        <v>0.0</v>
      </c>
      <c r="BB246" s="7">
        <v>3.0</v>
      </c>
      <c r="BC246" s="7">
        <v>0.0</v>
      </c>
      <c r="BD246" s="7">
        <v>2.0</v>
      </c>
      <c r="BE246" s="7">
        <v>0.0</v>
      </c>
      <c r="BF246" s="7">
        <v>0.0</v>
      </c>
      <c r="BG246" s="14">
        <f t="shared" si="9"/>
        <v>0</v>
      </c>
      <c r="BH246" s="11">
        <f t="shared" si="10"/>
        <v>6.94980695</v>
      </c>
      <c r="BI246" s="11">
        <f t="shared" si="11"/>
        <v>0</v>
      </c>
      <c r="BJ246" s="11">
        <f t="shared" si="12"/>
        <v>4.633204633</v>
      </c>
      <c r="BK246" s="11">
        <f t="shared" si="13"/>
        <v>0</v>
      </c>
      <c r="BL246" s="11">
        <f t="shared" si="14"/>
        <v>0</v>
      </c>
      <c r="BM246" s="7">
        <v>2.0</v>
      </c>
      <c r="BN246" s="7">
        <v>1.0</v>
      </c>
      <c r="BO246" s="7">
        <v>0.0</v>
      </c>
      <c r="BP246" s="7">
        <v>0.0</v>
      </c>
      <c r="BQ246" s="7">
        <v>0.0</v>
      </c>
      <c r="BR246" s="7">
        <v>0.0</v>
      </c>
      <c r="BS246" s="9">
        <f t="shared" si="15"/>
        <v>5</v>
      </c>
      <c r="BT246" s="14">
        <v>-0.034800000000000005</v>
      </c>
      <c r="BW246" s="15" t="str">
        <f t="shared" si="16"/>
        <v> </v>
      </c>
      <c r="BY246" s="7">
        <v>0.0</v>
      </c>
      <c r="BZ246" s="7">
        <v>0.0</v>
      </c>
      <c r="CA246" s="7">
        <v>0.0</v>
      </c>
      <c r="CB246" s="7">
        <v>0.0</v>
      </c>
      <c r="CC246" s="7">
        <v>0.0</v>
      </c>
      <c r="CD246" s="7">
        <v>0.0</v>
      </c>
      <c r="CE246" s="7">
        <v>0.0</v>
      </c>
      <c r="CF246" s="7">
        <v>0.0</v>
      </c>
      <c r="CG246" s="7">
        <v>0.0</v>
      </c>
      <c r="CH246" s="7">
        <v>0.0</v>
      </c>
      <c r="CI246" s="7">
        <v>0.0</v>
      </c>
      <c r="CJ246" s="7">
        <v>0.0</v>
      </c>
      <c r="CK246" s="7">
        <v>0.0</v>
      </c>
      <c r="CL246" s="15">
        <f t="shared" si="17"/>
        <v>0</v>
      </c>
      <c r="CM246" s="7">
        <v>0.0</v>
      </c>
      <c r="CN246" s="7">
        <v>0.0</v>
      </c>
      <c r="CO246" s="7">
        <v>0.1</v>
      </c>
      <c r="CP246" s="16">
        <f t="shared" si="18"/>
        <v>0.05</v>
      </c>
      <c r="CQ246" s="16">
        <f t="shared" si="19"/>
        <v>0.2316602317</v>
      </c>
      <c r="CR246" s="17">
        <v>2.0</v>
      </c>
      <c r="CS246" s="14">
        <v>0.4</v>
      </c>
      <c r="CT246" s="14">
        <v>0.1</v>
      </c>
      <c r="CU246" s="14">
        <v>0.1</v>
      </c>
      <c r="CV246" s="14">
        <v>0.2</v>
      </c>
      <c r="CW246" s="14">
        <v>0.0</v>
      </c>
      <c r="CX246" s="14">
        <v>0.0</v>
      </c>
      <c r="CY246" s="14">
        <v>0.2</v>
      </c>
      <c r="CZ246" s="18">
        <f t="shared" si="20"/>
        <v>0.1</v>
      </c>
      <c r="DA246" s="18">
        <f t="shared" si="21"/>
        <v>0.4633204633</v>
      </c>
      <c r="DB246" s="14">
        <v>23.0</v>
      </c>
      <c r="DC246" s="7">
        <v>0.0</v>
      </c>
      <c r="DD246" s="7">
        <v>1.0</v>
      </c>
      <c r="DE246" s="7">
        <v>0.0</v>
      </c>
      <c r="DF246" s="7">
        <v>1.0</v>
      </c>
      <c r="DG246" s="7">
        <v>1.0</v>
      </c>
      <c r="DH246" s="7">
        <v>0.0</v>
      </c>
      <c r="DI246" s="7">
        <v>0.0</v>
      </c>
      <c r="DJ246" s="7">
        <v>1.0</v>
      </c>
      <c r="DK246" s="7">
        <v>0.0</v>
      </c>
      <c r="DL246" s="7">
        <v>0.0</v>
      </c>
      <c r="DM246" s="7">
        <v>1.0</v>
      </c>
      <c r="DN246" s="9">
        <v>0.0</v>
      </c>
      <c r="DO246" s="9">
        <v>0.0</v>
      </c>
      <c r="DP246" s="9">
        <v>0.0</v>
      </c>
      <c r="DQ246" s="8">
        <v>186.0</v>
      </c>
      <c r="DR246" s="8">
        <v>80.0</v>
      </c>
      <c r="DS246" s="8" t="s">
        <v>320</v>
      </c>
      <c r="DT246" s="19">
        <v>5.0</v>
      </c>
      <c r="DU246" s="8">
        <v>3.955</v>
      </c>
      <c r="DV246" s="8">
        <v>3.955</v>
      </c>
      <c r="DW246" s="8">
        <v>3858.0</v>
      </c>
      <c r="DX246" s="8">
        <v>0.0</v>
      </c>
      <c r="DY246" s="14">
        <f t="shared" si="22"/>
        <v>-7.044680851</v>
      </c>
    </row>
    <row r="247" ht="12.75" customHeight="1">
      <c r="B247" s="7" t="s">
        <v>1408</v>
      </c>
      <c r="C247" s="7" t="s">
        <v>1409</v>
      </c>
      <c r="E247" s="7" t="s">
        <v>189</v>
      </c>
      <c r="F247" s="7" t="s">
        <v>189</v>
      </c>
      <c r="G247" s="7">
        <v>71.0</v>
      </c>
      <c r="H247" s="7">
        <v>200.0</v>
      </c>
      <c r="I247" s="7" t="s">
        <v>145</v>
      </c>
      <c r="J247" s="7">
        <v>2011.0</v>
      </c>
      <c r="K247" s="7">
        <v>5.0</v>
      </c>
      <c r="L247" s="7">
        <v>143.0</v>
      </c>
      <c r="M247" s="8" t="s">
        <v>146</v>
      </c>
      <c r="N247" s="8">
        <f t="shared" si="1"/>
        <v>23</v>
      </c>
      <c r="O247" s="7" t="s">
        <v>1103</v>
      </c>
      <c r="P247" s="7" t="s">
        <v>1410</v>
      </c>
      <c r="Q247" s="8" t="s">
        <v>458</v>
      </c>
      <c r="R247" s="7" t="s">
        <v>458</v>
      </c>
      <c r="S247" s="9" t="s">
        <v>183</v>
      </c>
      <c r="T247" s="9">
        <v>5.0</v>
      </c>
      <c r="U247" s="9" t="s">
        <v>138</v>
      </c>
      <c r="V247" s="9" t="s">
        <v>138</v>
      </c>
      <c r="W247" s="7">
        <v>5.0</v>
      </c>
      <c r="X247" s="7">
        <v>0.0</v>
      </c>
      <c r="Y247" s="7">
        <v>0.0</v>
      </c>
      <c r="Z247" s="7">
        <v>0.0</v>
      </c>
      <c r="AA247" s="7">
        <v>0.0</v>
      </c>
      <c r="AB247" s="7">
        <v>-1.0</v>
      </c>
      <c r="AC247" s="7">
        <v>1.0</v>
      </c>
      <c r="AD247" s="7">
        <v>3.0</v>
      </c>
      <c r="AE247" s="7">
        <v>2.0</v>
      </c>
      <c r="AF247" s="10">
        <f t="shared" si="2"/>
        <v>0</v>
      </c>
      <c r="AG247" s="10">
        <f t="shared" si="3"/>
        <v>0</v>
      </c>
      <c r="AH247" s="7">
        <v>2652.0</v>
      </c>
      <c r="AI247" s="11">
        <f t="shared" si="4"/>
        <v>8.84</v>
      </c>
      <c r="AJ247" s="7">
        <v>69.0</v>
      </c>
      <c r="AK247" s="11">
        <f t="shared" si="5"/>
        <v>13.8</v>
      </c>
      <c r="AL247" s="11">
        <f t="shared" si="6"/>
        <v>38.43478261</v>
      </c>
      <c r="AM247" s="12">
        <v>0.0</v>
      </c>
      <c r="AN247" s="11">
        <f t="shared" si="7"/>
        <v>0</v>
      </c>
      <c r="AO247" s="10" t="s">
        <v>151</v>
      </c>
      <c r="AP247" s="10" t="s">
        <v>151</v>
      </c>
      <c r="AQ247" s="10" t="s">
        <v>151</v>
      </c>
      <c r="AR247" s="7">
        <v>0.0</v>
      </c>
      <c r="AS247" s="7">
        <v>0.0</v>
      </c>
      <c r="AT247" s="13">
        <f t="shared" si="8"/>
        <v>0</v>
      </c>
      <c r="AU247" s="8"/>
      <c r="AV247" s="8"/>
      <c r="AW247" s="8"/>
      <c r="AX247" s="8">
        <v>0.0</v>
      </c>
      <c r="AY247" s="8"/>
      <c r="AZ247" s="8">
        <v>0.0</v>
      </c>
      <c r="BA247" s="7">
        <v>4.0</v>
      </c>
      <c r="BB247" s="7">
        <v>7.0</v>
      </c>
      <c r="BC247" s="7">
        <v>2.0</v>
      </c>
      <c r="BD247" s="7">
        <v>3.0</v>
      </c>
      <c r="BE247" s="7">
        <v>0.0</v>
      </c>
      <c r="BF247" s="7">
        <v>0.0</v>
      </c>
      <c r="BG247" s="14">
        <f t="shared" si="9"/>
        <v>5.429864253</v>
      </c>
      <c r="BH247" s="11">
        <f t="shared" si="10"/>
        <v>9.502262443</v>
      </c>
      <c r="BI247" s="11">
        <f t="shared" si="11"/>
        <v>2.714932127</v>
      </c>
      <c r="BJ247" s="11">
        <f t="shared" si="12"/>
        <v>4.07239819</v>
      </c>
      <c r="BK247" s="11">
        <f t="shared" si="13"/>
        <v>0</v>
      </c>
      <c r="BL247" s="11">
        <f t="shared" si="14"/>
        <v>0</v>
      </c>
      <c r="BM247" s="7">
        <v>2.0</v>
      </c>
      <c r="BN247" s="7">
        <v>1.0</v>
      </c>
      <c r="BO247" s="7">
        <v>0.0</v>
      </c>
      <c r="BP247" s="7">
        <v>0.0</v>
      </c>
      <c r="BQ247" s="7">
        <v>0.0</v>
      </c>
      <c r="BR247" s="7">
        <v>0.0</v>
      </c>
      <c r="BS247" s="9">
        <f t="shared" si="15"/>
        <v>11</v>
      </c>
      <c r="BT247" s="14">
        <v>-1.0851</v>
      </c>
      <c r="BW247" s="15" t="str">
        <f t="shared" si="16"/>
        <v> </v>
      </c>
      <c r="BY247" s="7">
        <v>0.0</v>
      </c>
      <c r="BZ247" s="7">
        <v>0.0</v>
      </c>
      <c r="CA247" s="7">
        <v>0.0</v>
      </c>
      <c r="CB247" s="7">
        <v>0.0</v>
      </c>
      <c r="CC247" s="7">
        <v>0.0</v>
      </c>
      <c r="CD247" s="7">
        <v>0.0</v>
      </c>
      <c r="CE247" s="7">
        <v>0.0</v>
      </c>
      <c r="CF247" s="7">
        <v>0.0</v>
      </c>
      <c r="CG247" s="7">
        <v>0.0</v>
      </c>
      <c r="CH247" s="7">
        <v>0.0</v>
      </c>
      <c r="CI247" s="7">
        <v>0.0</v>
      </c>
      <c r="CJ247" s="7">
        <v>0.0</v>
      </c>
      <c r="CK247" s="7">
        <v>0.0</v>
      </c>
      <c r="CL247" s="15">
        <f t="shared" si="17"/>
        <v>0</v>
      </c>
      <c r="CM247" s="7">
        <v>-0.1</v>
      </c>
      <c r="CN247" s="7">
        <v>0.0</v>
      </c>
      <c r="CO247" s="7">
        <v>-0.1</v>
      </c>
      <c r="CP247" s="16">
        <f t="shared" si="18"/>
        <v>-0.02</v>
      </c>
      <c r="CQ247" s="16">
        <f t="shared" si="19"/>
        <v>-0.1357466063</v>
      </c>
      <c r="CR247" s="17">
        <v>2.0</v>
      </c>
      <c r="CS247" s="14">
        <v>0.5</v>
      </c>
      <c r="CT247" s="14">
        <v>0.5</v>
      </c>
      <c r="CU247" s="14">
        <v>-1.0</v>
      </c>
      <c r="CV247" s="14">
        <v>-0.2</v>
      </c>
      <c r="CW247" s="14">
        <v>0.0</v>
      </c>
      <c r="CX247" s="14">
        <v>0.0</v>
      </c>
      <c r="CY247" s="14">
        <v>-0.30000000000000004</v>
      </c>
      <c r="CZ247" s="18">
        <f t="shared" si="20"/>
        <v>-0.06</v>
      </c>
      <c r="DA247" s="18">
        <f t="shared" si="21"/>
        <v>-0.407239819</v>
      </c>
      <c r="DB247" s="14">
        <v>35.0</v>
      </c>
      <c r="DC247" s="7">
        <v>0.0</v>
      </c>
      <c r="DD247" s="7">
        <v>0.0</v>
      </c>
      <c r="DE247" s="7">
        <v>1.0</v>
      </c>
      <c r="DF247" s="7">
        <v>2.0</v>
      </c>
      <c r="DG247" s="7">
        <v>0.0</v>
      </c>
      <c r="DH247" s="7">
        <v>0.0</v>
      </c>
      <c r="DI247" s="7">
        <v>0.0</v>
      </c>
      <c r="DJ247" s="7">
        <v>0.0</v>
      </c>
      <c r="DK247" s="7">
        <v>0.0</v>
      </c>
      <c r="DL247" s="7">
        <v>0.0</v>
      </c>
      <c r="DM247" s="7">
        <v>1.0</v>
      </c>
      <c r="DN247" s="9">
        <v>0.0</v>
      </c>
      <c r="DO247" s="9">
        <v>0.0</v>
      </c>
      <c r="DP247" s="9">
        <v>0.0</v>
      </c>
      <c r="DQ247" s="8">
        <v>13.0</v>
      </c>
      <c r="DR247" s="8">
        <v>0.0</v>
      </c>
      <c r="DS247" s="8"/>
      <c r="DT247" s="19">
        <v>0.5750000000000001</v>
      </c>
      <c r="DU247" s="8">
        <v>0.632</v>
      </c>
      <c r="DV247" s="8">
        <v>0.041</v>
      </c>
      <c r="DW247" s="8">
        <v>0.0</v>
      </c>
      <c r="DX247" s="8">
        <v>0.0</v>
      </c>
      <c r="DY247" s="14">
        <f t="shared" si="22"/>
        <v>-0.3054449783</v>
      </c>
    </row>
    <row r="248" ht="12.75" customHeight="1">
      <c r="A248" s="7">
        <v>56.0</v>
      </c>
      <c r="B248" s="7" t="s">
        <v>1241</v>
      </c>
      <c r="C248" s="7" t="s">
        <v>380</v>
      </c>
      <c r="D248" s="7" t="s">
        <v>162</v>
      </c>
      <c r="E248" s="7" t="s">
        <v>163</v>
      </c>
      <c r="F248" s="7" t="s">
        <v>163</v>
      </c>
      <c r="G248" s="7">
        <v>69.0</v>
      </c>
      <c r="H248" s="7">
        <v>186.0</v>
      </c>
      <c r="I248" s="7" t="s">
        <v>133</v>
      </c>
      <c r="J248" s="7">
        <v>2010.0</v>
      </c>
      <c r="K248" s="7">
        <v>6.0</v>
      </c>
      <c r="L248" s="7">
        <v>172.0</v>
      </c>
      <c r="M248" s="8" t="s">
        <v>146</v>
      </c>
      <c r="N248" s="8">
        <f t="shared" si="1"/>
        <v>25</v>
      </c>
      <c r="O248" s="7" t="s">
        <v>452</v>
      </c>
      <c r="P248" s="7" t="s">
        <v>1411</v>
      </c>
      <c r="Q248" s="8" t="s">
        <v>297</v>
      </c>
      <c r="R248" s="7" t="s">
        <v>297</v>
      </c>
      <c r="S248" s="9" t="s">
        <v>150</v>
      </c>
      <c r="T248" s="9">
        <v>1.0</v>
      </c>
      <c r="U248" s="9" t="s">
        <v>138</v>
      </c>
      <c r="V248" s="9" t="s">
        <v>138</v>
      </c>
      <c r="W248" s="7">
        <v>1.0</v>
      </c>
      <c r="X248" s="7">
        <v>0.0</v>
      </c>
      <c r="Y248" s="7">
        <v>0.0</v>
      </c>
      <c r="Z248" s="7">
        <v>0.0</v>
      </c>
      <c r="AA248" s="7">
        <v>0.0</v>
      </c>
      <c r="AB248" s="7">
        <v>-2.0</v>
      </c>
      <c r="AC248" s="7">
        <v>1.0</v>
      </c>
      <c r="AD248" s="7">
        <v>0.0</v>
      </c>
      <c r="AE248" s="7">
        <v>1.0</v>
      </c>
      <c r="AF248" s="10">
        <f t="shared" si="2"/>
        <v>0</v>
      </c>
      <c r="AG248" s="10">
        <f t="shared" si="3"/>
        <v>0</v>
      </c>
      <c r="AH248" s="7">
        <v>703.0</v>
      </c>
      <c r="AI248" s="11">
        <f t="shared" si="4"/>
        <v>11.71666667</v>
      </c>
      <c r="AJ248" s="7">
        <v>17.0</v>
      </c>
      <c r="AK248" s="11">
        <f t="shared" si="5"/>
        <v>17</v>
      </c>
      <c r="AL248" s="11">
        <f t="shared" si="6"/>
        <v>41.35294118</v>
      </c>
      <c r="AM248" s="12">
        <v>0.0</v>
      </c>
      <c r="AN248" s="11">
        <f t="shared" si="7"/>
        <v>0</v>
      </c>
      <c r="AO248" s="10" t="s">
        <v>151</v>
      </c>
      <c r="AP248" s="10" t="s">
        <v>151</v>
      </c>
      <c r="AQ248" s="10" t="s">
        <v>151</v>
      </c>
      <c r="AR248" s="7">
        <v>0.0</v>
      </c>
      <c r="AS248" s="7">
        <v>1.0</v>
      </c>
      <c r="AT248" s="13">
        <f t="shared" si="8"/>
        <v>0</v>
      </c>
      <c r="AU248" s="8"/>
      <c r="AV248" s="8"/>
      <c r="AW248" s="8"/>
      <c r="AX248" s="8">
        <v>0.0</v>
      </c>
      <c r="AY248" s="8">
        <v>1.0</v>
      </c>
      <c r="AZ248" s="8">
        <v>0.0</v>
      </c>
      <c r="BA248" s="7">
        <v>1.0</v>
      </c>
      <c r="BB248" s="7">
        <v>1.0</v>
      </c>
      <c r="BC248" s="7">
        <v>0.0</v>
      </c>
      <c r="BD248" s="7">
        <v>0.0</v>
      </c>
      <c r="BE248" s="7">
        <v>0.0</v>
      </c>
      <c r="BF248" s="7">
        <v>1.0</v>
      </c>
      <c r="BG248" s="14">
        <f t="shared" si="9"/>
        <v>5.120910384</v>
      </c>
      <c r="BH248" s="11">
        <f t="shared" si="10"/>
        <v>5.120910384</v>
      </c>
      <c r="BI248" s="11">
        <f t="shared" si="11"/>
        <v>0</v>
      </c>
      <c r="BJ248" s="11">
        <f t="shared" si="12"/>
        <v>0</v>
      </c>
      <c r="BK248" s="11">
        <f t="shared" si="13"/>
        <v>0</v>
      </c>
      <c r="BL248" s="11">
        <f t="shared" si="14"/>
        <v>5.120910384</v>
      </c>
      <c r="BM248" s="7">
        <v>0.0</v>
      </c>
      <c r="BN248" s="7">
        <v>0.0</v>
      </c>
      <c r="BO248" s="7">
        <v>0.0</v>
      </c>
      <c r="BP248" s="7">
        <v>0.0</v>
      </c>
      <c r="BQ248" s="7">
        <v>0.0</v>
      </c>
      <c r="BR248" s="7">
        <v>0.0</v>
      </c>
      <c r="BS248" s="9">
        <f t="shared" si="15"/>
        <v>1</v>
      </c>
      <c r="BT248" s="14">
        <v>-0.021500000000000002</v>
      </c>
      <c r="BW248" s="15" t="str">
        <f t="shared" si="16"/>
        <v> </v>
      </c>
      <c r="BY248" s="7">
        <v>0.0</v>
      </c>
      <c r="BZ248" s="7">
        <v>0.0</v>
      </c>
      <c r="CA248" s="7">
        <v>0.0</v>
      </c>
      <c r="CB248" s="7">
        <v>0.0</v>
      </c>
      <c r="CC248" s="7">
        <v>0.0</v>
      </c>
      <c r="CD248" s="7">
        <v>0.0</v>
      </c>
      <c r="CE248" s="7">
        <v>0.0</v>
      </c>
      <c r="CF248" s="7">
        <v>0.0</v>
      </c>
      <c r="CG248" s="7">
        <v>0.0</v>
      </c>
      <c r="CH248" s="7">
        <v>0.0</v>
      </c>
      <c r="CI248" s="7">
        <v>0.0</v>
      </c>
      <c r="CJ248" s="7">
        <v>0.0</v>
      </c>
      <c r="CK248" s="7">
        <v>0.0</v>
      </c>
      <c r="CL248" s="15">
        <f t="shared" si="17"/>
        <v>0</v>
      </c>
      <c r="CM248" s="7">
        <v>0.0</v>
      </c>
      <c r="CN248" s="7">
        <v>-0.1</v>
      </c>
      <c r="CO248" s="7">
        <v>-0.1</v>
      </c>
      <c r="CP248" s="16">
        <f t="shared" si="18"/>
        <v>-0.1</v>
      </c>
      <c r="CQ248" s="16">
        <f t="shared" si="19"/>
        <v>-0.5120910384</v>
      </c>
      <c r="CR248" s="17">
        <v>2.0</v>
      </c>
      <c r="CS248" s="14">
        <v>0.5</v>
      </c>
      <c r="CT248" s="14">
        <v>0.5</v>
      </c>
      <c r="CU248" s="14">
        <v>-1.8</v>
      </c>
      <c r="CV248" s="14">
        <v>-0.2</v>
      </c>
      <c r="CW248" s="14">
        <v>-0.1</v>
      </c>
      <c r="CX248" s="14">
        <v>0.0</v>
      </c>
      <c r="CY248" s="14">
        <v>-0.4</v>
      </c>
      <c r="CZ248" s="18">
        <f t="shared" si="20"/>
        <v>-0.4</v>
      </c>
      <c r="DA248" s="18">
        <f t="shared" si="21"/>
        <v>-2.048364154</v>
      </c>
      <c r="DB248" s="14">
        <v>22.0</v>
      </c>
      <c r="DC248" s="7">
        <v>0.0</v>
      </c>
      <c r="DD248" s="7">
        <v>0.0</v>
      </c>
      <c r="DE248" s="7">
        <v>0.0</v>
      </c>
      <c r="DF248" s="7">
        <v>0.0</v>
      </c>
      <c r="DG248" s="7">
        <v>1.0</v>
      </c>
      <c r="DH248" s="7">
        <v>0.0</v>
      </c>
      <c r="DI248" s="7">
        <v>0.0</v>
      </c>
      <c r="DJ248" s="7">
        <v>0.0</v>
      </c>
      <c r="DK248" s="7">
        <v>0.0</v>
      </c>
      <c r="DL248" s="7">
        <v>0.0</v>
      </c>
      <c r="DM248" s="7">
        <v>0.0</v>
      </c>
      <c r="DN248" s="9">
        <v>0.0</v>
      </c>
      <c r="DO248" s="9">
        <v>0.0</v>
      </c>
      <c r="DP248" s="9">
        <v>0.0</v>
      </c>
      <c r="DQ248" s="8">
        <v>12.0</v>
      </c>
      <c r="DR248" s="8">
        <v>0.0</v>
      </c>
      <c r="DS248" s="8"/>
      <c r="DT248" s="19">
        <v>0.5750000000000001</v>
      </c>
      <c r="DU248" s="8">
        <v>0.5750000000000001</v>
      </c>
      <c r="DV248" s="8">
        <v>0.037</v>
      </c>
      <c r="DW248" s="8">
        <v>0.0</v>
      </c>
      <c r="DX248" s="8">
        <v>0.0</v>
      </c>
      <c r="DY248" s="14">
        <f t="shared" si="22"/>
        <v>-0.4032258065</v>
      </c>
    </row>
    <row r="249" ht="12.75" customHeight="1">
      <c r="A249" s="7">
        <v>56.0</v>
      </c>
      <c r="B249" s="7" t="s">
        <v>1412</v>
      </c>
      <c r="C249" s="7" t="s">
        <v>1323</v>
      </c>
      <c r="D249" s="7" t="s">
        <v>736</v>
      </c>
      <c r="E249" s="7" t="s">
        <v>163</v>
      </c>
      <c r="F249" s="7" t="s">
        <v>163</v>
      </c>
      <c r="G249" s="7">
        <v>72.0</v>
      </c>
      <c r="H249" s="7">
        <v>199.0</v>
      </c>
      <c r="I249" s="7" t="s">
        <v>145</v>
      </c>
      <c r="J249" s="7">
        <v>2009.0</v>
      </c>
      <c r="K249" s="7">
        <v>4.0</v>
      </c>
      <c r="L249" s="7">
        <v>119.0</v>
      </c>
      <c r="M249" s="8" t="s">
        <v>146</v>
      </c>
      <c r="N249" s="8">
        <f t="shared" si="1"/>
        <v>24</v>
      </c>
      <c r="O249" s="7" t="s">
        <v>727</v>
      </c>
      <c r="P249" s="7" t="s">
        <v>1413</v>
      </c>
      <c r="Q249" s="8" t="s">
        <v>237</v>
      </c>
      <c r="R249" s="7" t="s">
        <v>237</v>
      </c>
      <c r="S249" s="9" t="s">
        <v>150</v>
      </c>
      <c r="T249" s="9">
        <v>55.0</v>
      </c>
      <c r="U249" s="9" t="s">
        <v>138</v>
      </c>
      <c r="V249" s="9" t="s">
        <v>138</v>
      </c>
      <c r="W249" s="7">
        <v>56.0</v>
      </c>
      <c r="X249" s="7">
        <v>2.0</v>
      </c>
      <c r="Y249" s="7">
        <v>3.0</v>
      </c>
      <c r="Z249" s="7">
        <v>3.0</v>
      </c>
      <c r="AA249" s="7">
        <v>5.0</v>
      </c>
      <c r="AB249" s="7">
        <v>-11.0</v>
      </c>
      <c r="AC249" s="7">
        <v>64.0</v>
      </c>
      <c r="AD249" s="7">
        <v>29.0</v>
      </c>
      <c r="AE249" s="7">
        <v>25.0</v>
      </c>
      <c r="AF249" s="10">
        <f t="shared" si="2"/>
        <v>0.03125</v>
      </c>
      <c r="AG249" s="10">
        <f t="shared" si="3"/>
        <v>0.01694915254</v>
      </c>
      <c r="AH249" s="7">
        <v>42424.0</v>
      </c>
      <c r="AI249" s="11">
        <f t="shared" si="4"/>
        <v>12.62619048</v>
      </c>
      <c r="AJ249" s="7">
        <v>1112.0</v>
      </c>
      <c r="AK249" s="11">
        <f t="shared" si="5"/>
        <v>19.85714286</v>
      </c>
      <c r="AL249" s="11">
        <f t="shared" si="6"/>
        <v>38.15107914</v>
      </c>
      <c r="AM249" s="12">
        <v>51.0</v>
      </c>
      <c r="AN249" s="11">
        <f t="shared" si="7"/>
        <v>4.327739016</v>
      </c>
      <c r="AO249" s="10" t="s">
        <v>199</v>
      </c>
      <c r="AP249" s="10" t="s">
        <v>184</v>
      </c>
      <c r="AQ249" s="10" t="s">
        <v>176</v>
      </c>
      <c r="AR249" s="7">
        <v>310.0</v>
      </c>
      <c r="AS249" s="7">
        <v>332.0</v>
      </c>
      <c r="AT249" s="13">
        <f t="shared" si="8"/>
        <v>0.4828660436</v>
      </c>
      <c r="AU249" s="8"/>
      <c r="AV249" s="8"/>
      <c r="AW249" s="8">
        <v>450.0</v>
      </c>
      <c r="AX249" s="8">
        <v>208.0</v>
      </c>
      <c r="AY249" s="8">
        <v>192.0</v>
      </c>
      <c r="AZ249" s="8">
        <v>102.0</v>
      </c>
      <c r="BA249" s="7">
        <v>74.0</v>
      </c>
      <c r="BB249" s="7">
        <v>51.0</v>
      </c>
      <c r="BC249" s="7">
        <v>23.0</v>
      </c>
      <c r="BD249" s="7">
        <v>29.0</v>
      </c>
      <c r="BE249" s="7">
        <v>10.0</v>
      </c>
      <c r="BF249" s="7">
        <v>20.0</v>
      </c>
      <c r="BG249" s="14">
        <f t="shared" si="9"/>
        <v>6.279464454</v>
      </c>
      <c r="BH249" s="11">
        <f t="shared" si="10"/>
        <v>4.327739016</v>
      </c>
      <c r="BI249" s="11">
        <f t="shared" si="11"/>
        <v>1.951725438</v>
      </c>
      <c r="BJ249" s="11">
        <f t="shared" si="12"/>
        <v>2.460871205</v>
      </c>
      <c r="BK249" s="11">
        <f t="shared" si="13"/>
        <v>0.8485762776</v>
      </c>
      <c r="BL249" s="11">
        <f t="shared" si="14"/>
        <v>1.697152555</v>
      </c>
      <c r="BM249" s="7">
        <v>16.0</v>
      </c>
      <c r="BN249" s="7">
        <v>8.0</v>
      </c>
      <c r="BO249" s="7">
        <v>0.0</v>
      </c>
      <c r="BP249" s="7">
        <v>0.0</v>
      </c>
      <c r="BQ249" s="7">
        <v>0.0</v>
      </c>
      <c r="BR249" s="7">
        <v>0.0</v>
      </c>
      <c r="BS249" s="9">
        <f t="shared" si="15"/>
        <v>90</v>
      </c>
      <c r="BT249" s="14">
        <v>-3.0337</v>
      </c>
      <c r="BW249" s="15" t="str">
        <f t="shared" si="16"/>
        <v> </v>
      </c>
      <c r="BY249" s="7">
        <v>0.0</v>
      </c>
      <c r="BZ249" s="7">
        <v>0.0</v>
      </c>
      <c r="CA249" s="7">
        <v>0.0</v>
      </c>
      <c r="CB249" s="7">
        <v>0.0</v>
      </c>
      <c r="CC249" s="7">
        <v>1.0</v>
      </c>
      <c r="CD249" s="7">
        <v>0.0</v>
      </c>
      <c r="CE249" s="7">
        <v>0.0</v>
      </c>
      <c r="CF249" s="7">
        <v>1.0</v>
      </c>
      <c r="CG249" s="7">
        <v>0.0</v>
      </c>
      <c r="CH249" s="7">
        <v>0.0</v>
      </c>
      <c r="CI249" s="7">
        <v>0.0</v>
      </c>
      <c r="CJ249" s="7">
        <v>0.0</v>
      </c>
      <c r="CK249" s="7">
        <v>0.0</v>
      </c>
      <c r="CL249" s="15">
        <f t="shared" si="17"/>
        <v>0</v>
      </c>
      <c r="CM249" s="7">
        <v>-1.2</v>
      </c>
      <c r="CN249" s="7">
        <v>0.4</v>
      </c>
      <c r="CO249" s="7">
        <v>-0.8</v>
      </c>
      <c r="CP249" s="16">
        <f t="shared" si="18"/>
        <v>-0.01428571429</v>
      </c>
      <c r="CQ249" s="16">
        <f t="shared" si="19"/>
        <v>-0.06788610221</v>
      </c>
      <c r="CR249" s="17">
        <v>3.0</v>
      </c>
      <c r="CS249" s="14">
        <v>11.9</v>
      </c>
      <c r="CT249" s="14">
        <v>17.1</v>
      </c>
      <c r="CU249" s="14">
        <v>-8.7</v>
      </c>
      <c r="CV249" s="14">
        <v>-3.3</v>
      </c>
      <c r="CW249" s="14">
        <v>1.9</v>
      </c>
      <c r="CX249" s="14">
        <v>0.0</v>
      </c>
      <c r="CY249" s="14">
        <v>-1.3</v>
      </c>
      <c r="CZ249" s="18">
        <f t="shared" si="20"/>
        <v>-0.02321428571</v>
      </c>
      <c r="DA249" s="18">
        <f t="shared" si="21"/>
        <v>-0.1103149161</v>
      </c>
      <c r="DB249" s="14">
        <v>33.2969</v>
      </c>
      <c r="DC249" s="7">
        <v>2.0</v>
      </c>
      <c r="DD249" s="7">
        <v>0.0</v>
      </c>
      <c r="DE249" s="7">
        <v>1.0</v>
      </c>
      <c r="DF249" s="7">
        <v>26.0</v>
      </c>
      <c r="DG249" s="7">
        <v>7.0</v>
      </c>
      <c r="DH249" s="7">
        <v>0.0</v>
      </c>
      <c r="DI249" s="7">
        <v>8.0</v>
      </c>
      <c r="DJ249" s="7">
        <v>11.0</v>
      </c>
      <c r="DK249" s="7">
        <v>5.0</v>
      </c>
      <c r="DL249" s="7">
        <v>2.0</v>
      </c>
      <c r="DM249" s="7">
        <v>31.0</v>
      </c>
      <c r="DN249" s="9">
        <v>0.0</v>
      </c>
      <c r="DO249" s="9">
        <v>0.0</v>
      </c>
      <c r="DP249" s="9">
        <v>0.0</v>
      </c>
      <c r="DQ249" s="8">
        <v>4.0</v>
      </c>
      <c r="DR249" s="8">
        <v>20.0</v>
      </c>
      <c r="DS249" s="8" t="s">
        <v>1414</v>
      </c>
      <c r="DT249" s="19">
        <v>0.5750000000000001</v>
      </c>
      <c r="DU249" s="8">
        <v>0.5750000000000001</v>
      </c>
      <c r="DV249" s="8">
        <v>0.012</v>
      </c>
      <c r="DW249" s="8">
        <v>140.0</v>
      </c>
      <c r="DX249" s="8">
        <v>0.0</v>
      </c>
      <c r="DY249" s="14">
        <f t="shared" si="22"/>
        <v>-1.300366049</v>
      </c>
    </row>
    <row r="250" ht="12.75" customHeight="1">
      <c r="A250" s="7">
        <v>67.0</v>
      </c>
      <c r="B250" s="7" t="s">
        <v>343</v>
      </c>
      <c r="C250" s="7" t="s">
        <v>1415</v>
      </c>
      <c r="E250" s="7" t="s">
        <v>1232</v>
      </c>
      <c r="F250" s="7" t="s">
        <v>1232</v>
      </c>
      <c r="G250" s="7">
        <v>73.0</v>
      </c>
      <c r="H250" s="7">
        <v>194.0</v>
      </c>
      <c r="I250" s="7" t="s">
        <v>133</v>
      </c>
      <c r="J250" s="7">
        <v>2006.0</v>
      </c>
      <c r="K250" s="7">
        <v>1.0</v>
      </c>
      <c r="L250" s="7">
        <v>10.0</v>
      </c>
      <c r="M250" s="8"/>
      <c r="N250" s="8">
        <f t="shared" si="1"/>
        <v>27</v>
      </c>
      <c r="O250" s="7" t="s">
        <v>743</v>
      </c>
      <c r="P250" s="7" t="s">
        <v>1416</v>
      </c>
      <c r="Q250" s="8" t="s">
        <v>158</v>
      </c>
      <c r="R250" s="7" t="s">
        <v>158</v>
      </c>
      <c r="S250" s="9" t="s">
        <v>247</v>
      </c>
      <c r="T250" s="9">
        <v>63.0</v>
      </c>
      <c r="U250" s="9" t="s">
        <v>138</v>
      </c>
      <c r="V250" s="9" t="s">
        <v>138</v>
      </c>
      <c r="W250" s="7">
        <v>64.0</v>
      </c>
      <c r="X250" s="7">
        <v>15.0</v>
      </c>
      <c r="Y250" s="7">
        <v>17.0</v>
      </c>
      <c r="Z250" s="7">
        <v>9.0</v>
      </c>
      <c r="AA250" s="7">
        <v>32.0</v>
      </c>
      <c r="AB250" s="7">
        <v>1.0</v>
      </c>
      <c r="AC250" s="7">
        <v>155.0</v>
      </c>
      <c r="AD250" s="7">
        <v>37.0</v>
      </c>
      <c r="AE250" s="7">
        <v>77.0</v>
      </c>
      <c r="AF250" s="10">
        <f t="shared" si="2"/>
        <v>0.09677419355</v>
      </c>
      <c r="AG250" s="10">
        <f t="shared" si="3"/>
        <v>0.05576208178</v>
      </c>
      <c r="AH250" s="7">
        <v>60706.0</v>
      </c>
      <c r="AI250" s="11">
        <f t="shared" si="4"/>
        <v>15.80885417</v>
      </c>
      <c r="AJ250" s="7">
        <v>1485.0</v>
      </c>
      <c r="AK250" s="11">
        <f t="shared" si="5"/>
        <v>23.203125</v>
      </c>
      <c r="AL250" s="11">
        <f t="shared" si="6"/>
        <v>40.87946128</v>
      </c>
      <c r="AM250" s="12">
        <v>88.0</v>
      </c>
      <c r="AN250" s="11">
        <f t="shared" si="7"/>
        <v>5.218594538</v>
      </c>
      <c r="AO250" s="10" t="s">
        <v>681</v>
      </c>
      <c r="AP250" s="10" t="s">
        <v>376</v>
      </c>
      <c r="AQ250" s="10" t="s">
        <v>186</v>
      </c>
      <c r="AR250" s="7">
        <v>5.0</v>
      </c>
      <c r="AS250" s="7">
        <v>5.0</v>
      </c>
      <c r="AT250" s="13">
        <f t="shared" si="8"/>
        <v>0.5</v>
      </c>
      <c r="AU250" s="8"/>
      <c r="AV250" s="8"/>
      <c r="AW250" s="8">
        <v>6.0</v>
      </c>
      <c r="AX250" s="8">
        <v>4.0</v>
      </c>
      <c r="AY250" s="8">
        <v>4.0</v>
      </c>
      <c r="AZ250" s="8">
        <v>1.0</v>
      </c>
      <c r="BA250" s="7">
        <v>75.0</v>
      </c>
      <c r="BB250" s="7">
        <v>49.0</v>
      </c>
      <c r="BC250" s="7">
        <v>44.0</v>
      </c>
      <c r="BD250" s="7">
        <v>37.0</v>
      </c>
      <c r="BE250" s="7">
        <v>21.0</v>
      </c>
      <c r="BF250" s="7">
        <v>27.0</v>
      </c>
      <c r="BG250" s="14">
        <f t="shared" si="9"/>
        <v>4.447665799</v>
      </c>
      <c r="BH250" s="11">
        <f t="shared" si="10"/>
        <v>2.905808322</v>
      </c>
      <c r="BI250" s="11">
        <f t="shared" si="11"/>
        <v>2.609297269</v>
      </c>
      <c r="BJ250" s="11">
        <f t="shared" si="12"/>
        <v>2.194181794</v>
      </c>
      <c r="BK250" s="11">
        <f t="shared" si="13"/>
        <v>1.245346424</v>
      </c>
      <c r="BL250" s="11">
        <f t="shared" si="14"/>
        <v>1.601159688</v>
      </c>
      <c r="BM250" s="7">
        <v>24.0</v>
      </c>
      <c r="BN250" s="7">
        <v>12.0</v>
      </c>
      <c r="BO250" s="7">
        <v>0.0</v>
      </c>
      <c r="BP250" s="7">
        <v>0.0</v>
      </c>
      <c r="BQ250" s="7">
        <v>0.0</v>
      </c>
      <c r="BR250" s="7">
        <v>0.0</v>
      </c>
      <c r="BS250" s="9">
        <f t="shared" si="15"/>
        <v>117</v>
      </c>
      <c r="BT250" s="14">
        <v>-3.2818</v>
      </c>
      <c r="BW250" s="15" t="str">
        <f t="shared" si="16"/>
        <v> </v>
      </c>
      <c r="BY250" s="7">
        <v>4.0</v>
      </c>
      <c r="BZ250" s="7">
        <v>0.0</v>
      </c>
      <c r="CA250" s="7">
        <v>4.0</v>
      </c>
      <c r="CB250" s="7">
        <v>1.0</v>
      </c>
      <c r="CC250" s="7">
        <v>2.0</v>
      </c>
      <c r="CD250" s="7">
        <v>1.0</v>
      </c>
      <c r="CE250" s="7">
        <v>0.0</v>
      </c>
      <c r="CF250" s="7">
        <v>2.0</v>
      </c>
      <c r="CG250" s="7">
        <v>1.0</v>
      </c>
      <c r="CH250" s="7">
        <v>0.0</v>
      </c>
      <c r="CI250" s="7">
        <v>9.0</v>
      </c>
      <c r="CJ250" s="7">
        <v>0.0</v>
      </c>
      <c r="CK250" s="7">
        <v>0.0</v>
      </c>
      <c r="CL250" s="15">
        <f t="shared" si="17"/>
        <v>0</v>
      </c>
      <c r="CM250" s="7">
        <v>2.4</v>
      </c>
      <c r="CN250" s="7">
        <v>1.0</v>
      </c>
      <c r="CO250" s="7">
        <v>3.4</v>
      </c>
      <c r="CP250" s="16">
        <f t="shared" si="18"/>
        <v>0.053125</v>
      </c>
      <c r="CQ250" s="16">
        <f t="shared" si="19"/>
        <v>0.2016275162</v>
      </c>
      <c r="CR250" s="17">
        <v>6.0</v>
      </c>
      <c r="CS250" s="14">
        <v>19.0</v>
      </c>
      <c r="CT250" s="14">
        <v>22.8</v>
      </c>
      <c r="CU250" s="14">
        <v>3.6</v>
      </c>
      <c r="CV250" s="14">
        <v>4.9</v>
      </c>
      <c r="CW250" s="14">
        <v>2.9</v>
      </c>
      <c r="CX250" s="14">
        <v>0.0</v>
      </c>
      <c r="CY250" s="14">
        <v>7.8</v>
      </c>
      <c r="CZ250" s="18">
        <f t="shared" si="20"/>
        <v>0.121875</v>
      </c>
      <c r="DA250" s="18">
        <f t="shared" si="21"/>
        <v>0.4625572431</v>
      </c>
      <c r="DB250" s="14">
        <v>29.7806</v>
      </c>
      <c r="DC250" s="7">
        <v>0.0</v>
      </c>
      <c r="DD250" s="7">
        <v>0.0</v>
      </c>
      <c r="DE250" s="7">
        <v>0.0</v>
      </c>
      <c r="DF250" s="7">
        <v>37.0</v>
      </c>
      <c r="DG250" s="7">
        <v>15.0</v>
      </c>
      <c r="DH250" s="7">
        <v>2.0</v>
      </c>
      <c r="DI250" s="7">
        <v>9.0</v>
      </c>
      <c r="DJ250" s="7">
        <v>25.0</v>
      </c>
      <c r="DK250" s="7">
        <v>7.0</v>
      </c>
      <c r="DL250" s="7">
        <v>3.0</v>
      </c>
      <c r="DM250" s="7">
        <v>94.0</v>
      </c>
      <c r="DN250" s="9">
        <v>2.0</v>
      </c>
      <c r="DO250" s="9">
        <v>0.0</v>
      </c>
      <c r="DP250" s="9">
        <v>3.0</v>
      </c>
      <c r="DQ250" s="8">
        <v>186.0</v>
      </c>
      <c r="DR250" s="8">
        <v>18.0</v>
      </c>
      <c r="DS250" s="8" t="s">
        <v>363</v>
      </c>
      <c r="DT250" s="19">
        <v>5.5</v>
      </c>
      <c r="DU250" s="8">
        <v>4.3</v>
      </c>
      <c r="DV250" s="8">
        <v>4.3</v>
      </c>
      <c r="DW250" s="8">
        <v>944.0</v>
      </c>
      <c r="DX250" s="8">
        <v>0.0</v>
      </c>
      <c r="DY250" s="14">
        <f t="shared" si="22"/>
        <v>-0.1787234043</v>
      </c>
    </row>
    <row r="251" ht="12.75" customHeight="1">
      <c r="A251" s="7">
        <v>12.0</v>
      </c>
      <c r="B251" s="7" t="s">
        <v>1417</v>
      </c>
      <c r="C251" s="7" t="s">
        <v>817</v>
      </c>
      <c r="E251" s="7" t="s">
        <v>818</v>
      </c>
      <c r="F251" s="7" t="s">
        <v>818</v>
      </c>
      <c r="G251" s="7">
        <v>73.0</v>
      </c>
      <c r="H251" s="7">
        <v>205.0</v>
      </c>
      <c r="I251" s="7" t="s">
        <v>133</v>
      </c>
      <c r="J251" s="7">
        <v>2000.0</v>
      </c>
      <c r="K251" s="7">
        <v>1.0</v>
      </c>
      <c r="L251" s="7">
        <v>3.0</v>
      </c>
      <c r="M251" s="8"/>
      <c r="N251" s="8">
        <f t="shared" si="1"/>
        <v>33</v>
      </c>
      <c r="O251" s="7" t="s">
        <v>1418</v>
      </c>
      <c r="P251" s="7" t="s">
        <v>1419</v>
      </c>
      <c r="Q251" s="8" t="s">
        <v>197</v>
      </c>
      <c r="R251" s="7" t="s">
        <v>197</v>
      </c>
      <c r="S251" s="9" t="s">
        <v>183</v>
      </c>
      <c r="T251" s="9">
        <v>54.0</v>
      </c>
      <c r="U251" s="9" t="s">
        <v>138</v>
      </c>
      <c r="V251" s="9" t="s">
        <v>138</v>
      </c>
      <c r="W251" s="7">
        <v>54.0</v>
      </c>
      <c r="X251" s="7">
        <v>12.0</v>
      </c>
      <c r="Y251" s="7">
        <v>10.0</v>
      </c>
      <c r="Z251" s="7">
        <v>7.0</v>
      </c>
      <c r="AA251" s="7">
        <v>22.0</v>
      </c>
      <c r="AB251" s="7">
        <v>-6.0</v>
      </c>
      <c r="AC251" s="7">
        <v>142.0</v>
      </c>
      <c r="AD251" s="7">
        <v>42.0</v>
      </c>
      <c r="AE251" s="7">
        <v>29.0</v>
      </c>
      <c r="AF251" s="10">
        <f t="shared" si="2"/>
        <v>0.08450704225</v>
      </c>
      <c r="AG251" s="10">
        <f t="shared" si="3"/>
        <v>0.05633802817</v>
      </c>
      <c r="AH251" s="7">
        <v>48420.0</v>
      </c>
      <c r="AI251" s="11">
        <f t="shared" si="4"/>
        <v>14.94444444</v>
      </c>
      <c r="AJ251" s="7">
        <v>1048.0</v>
      </c>
      <c r="AK251" s="11">
        <f t="shared" si="5"/>
        <v>19.40740741</v>
      </c>
      <c r="AL251" s="11">
        <f t="shared" si="6"/>
        <v>46.20229008</v>
      </c>
      <c r="AM251" s="12">
        <v>98.0</v>
      </c>
      <c r="AN251" s="11">
        <f t="shared" si="7"/>
        <v>7.286245353</v>
      </c>
      <c r="AO251" s="10" t="s">
        <v>492</v>
      </c>
      <c r="AP251" s="10" t="s">
        <v>1271</v>
      </c>
      <c r="AQ251" s="10" t="s">
        <v>1420</v>
      </c>
      <c r="AR251" s="7">
        <v>1.0</v>
      </c>
      <c r="AS251" s="7">
        <v>2.0</v>
      </c>
      <c r="AT251" s="13">
        <f t="shared" si="8"/>
        <v>0.3333333333</v>
      </c>
      <c r="AU251" s="8"/>
      <c r="AV251" s="8"/>
      <c r="AW251" s="8">
        <v>2.0</v>
      </c>
      <c r="AX251" s="8">
        <v>1.0</v>
      </c>
      <c r="AY251" s="8">
        <v>1.0</v>
      </c>
      <c r="AZ251" s="8">
        <v>0.0</v>
      </c>
      <c r="BA251" s="7">
        <v>57.0</v>
      </c>
      <c r="BB251" s="7">
        <v>29.0</v>
      </c>
      <c r="BC251" s="7">
        <v>17.0</v>
      </c>
      <c r="BD251" s="7">
        <v>42.0</v>
      </c>
      <c r="BE251" s="7">
        <v>18.0</v>
      </c>
      <c r="BF251" s="7">
        <v>13.0</v>
      </c>
      <c r="BG251" s="14">
        <f t="shared" si="9"/>
        <v>4.237918216</v>
      </c>
      <c r="BH251" s="11">
        <f t="shared" si="10"/>
        <v>2.156133829</v>
      </c>
      <c r="BI251" s="11">
        <f t="shared" si="11"/>
        <v>1.26394052</v>
      </c>
      <c r="BJ251" s="11">
        <f t="shared" si="12"/>
        <v>3.12267658</v>
      </c>
      <c r="BK251" s="11">
        <f t="shared" si="13"/>
        <v>1.338289963</v>
      </c>
      <c r="BL251" s="11">
        <f t="shared" si="14"/>
        <v>0.9665427509</v>
      </c>
      <c r="BM251" s="7">
        <v>20.0</v>
      </c>
      <c r="BN251" s="7">
        <v>9.0</v>
      </c>
      <c r="BO251" s="7">
        <v>0.0</v>
      </c>
      <c r="BP251" s="7">
        <v>0.0</v>
      </c>
      <c r="BQ251" s="7">
        <v>0.0</v>
      </c>
      <c r="BR251" s="7">
        <v>0.0</v>
      </c>
      <c r="BS251" s="9">
        <f t="shared" si="15"/>
        <v>66</v>
      </c>
      <c r="BT251" s="14">
        <v>0.31670000000000004</v>
      </c>
      <c r="BU251" s="7">
        <v>2.0</v>
      </c>
      <c r="BV251" s="7">
        <v>2.0</v>
      </c>
      <c r="BW251" s="15">
        <f t="shared" si="16"/>
        <v>1</v>
      </c>
      <c r="BX251" s="7">
        <v>1.0</v>
      </c>
      <c r="BY251" s="7">
        <v>4.0</v>
      </c>
      <c r="BZ251" s="7">
        <v>2.0</v>
      </c>
      <c r="CA251" s="7">
        <v>3.0</v>
      </c>
      <c r="CB251" s="7">
        <v>1.0</v>
      </c>
      <c r="CC251" s="7">
        <v>1.0</v>
      </c>
      <c r="CD251" s="7">
        <v>0.0</v>
      </c>
      <c r="CE251" s="7">
        <v>0.0</v>
      </c>
      <c r="CF251" s="7">
        <v>4.0</v>
      </c>
      <c r="CG251" s="7">
        <v>0.0</v>
      </c>
      <c r="CH251" s="7">
        <v>0.0</v>
      </c>
      <c r="CI251" s="7">
        <v>7.0</v>
      </c>
      <c r="CJ251" s="7">
        <v>0.0</v>
      </c>
      <c r="CK251" s="7">
        <v>1.0</v>
      </c>
      <c r="CL251" s="15">
        <f t="shared" si="17"/>
        <v>1</v>
      </c>
      <c r="CM251" s="7">
        <v>1.6</v>
      </c>
      <c r="CN251" s="7">
        <v>0.6000000000000001</v>
      </c>
      <c r="CO251" s="7">
        <v>2.2</v>
      </c>
      <c r="CP251" s="16">
        <f t="shared" si="18"/>
        <v>0.04074074074</v>
      </c>
      <c r="CQ251" s="16">
        <f t="shared" si="19"/>
        <v>0.1635687732</v>
      </c>
      <c r="CR251" s="17">
        <v>5.0</v>
      </c>
      <c r="CS251" s="14">
        <v>18.7</v>
      </c>
      <c r="CT251" s="14">
        <v>15.4</v>
      </c>
      <c r="CU251" s="14">
        <v>-10.0</v>
      </c>
      <c r="CV251" s="14">
        <v>1.4</v>
      </c>
      <c r="CW251" s="14">
        <v>0.7</v>
      </c>
      <c r="CX251" s="14">
        <v>0.9</v>
      </c>
      <c r="CY251" s="14">
        <v>3.0</v>
      </c>
      <c r="CZ251" s="18">
        <f t="shared" si="20"/>
        <v>0.05555555556</v>
      </c>
      <c r="DA251" s="18">
        <f t="shared" si="21"/>
        <v>0.2230483271</v>
      </c>
      <c r="DB251" s="14">
        <v>26.9296</v>
      </c>
      <c r="DC251" s="7">
        <v>0.0</v>
      </c>
      <c r="DD251" s="7">
        <v>1.0</v>
      </c>
      <c r="DE251" s="7">
        <v>1.0</v>
      </c>
      <c r="DF251" s="7">
        <v>40.0</v>
      </c>
      <c r="DG251" s="7">
        <v>17.0</v>
      </c>
      <c r="DH251" s="7">
        <v>0.0</v>
      </c>
      <c r="DI251" s="7">
        <v>5.0</v>
      </c>
      <c r="DJ251" s="7">
        <v>19.0</v>
      </c>
      <c r="DK251" s="7">
        <v>10.0</v>
      </c>
      <c r="DL251" s="7">
        <v>1.0</v>
      </c>
      <c r="DM251" s="7">
        <v>90.0</v>
      </c>
      <c r="DN251" s="9">
        <v>4.0</v>
      </c>
      <c r="DO251" s="9">
        <v>0.0</v>
      </c>
      <c r="DP251" s="9">
        <v>1.0</v>
      </c>
      <c r="DQ251" s="8">
        <v>186.0</v>
      </c>
      <c r="DR251" s="8">
        <v>28.0</v>
      </c>
      <c r="DS251" s="8" t="s">
        <v>741</v>
      </c>
      <c r="DT251" s="19">
        <v>6.075</v>
      </c>
      <c r="DU251" s="8">
        <v>4.875</v>
      </c>
      <c r="DV251" s="8">
        <v>4.875</v>
      </c>
      <c r="DW251" s="8">
        <v>1665.0</v>
      </c>
      <c r="DX251" s="8">
        <v>0.0</v>
      </c>
      <c r="DY251" s="14">
        <f t="shared" si="22"/>
        <v>-6.20212766</v>
      </c>
    </row>
    <row r="252" ht="12.75" customHeight="1">
      <c r="A252" s="7">
        <v>63.0</v>
      </c>
      <c r="B252" s="7" t="s">
        <v>1421</v>
      </c>
      <c r="C252" s="7" t="s">
        <v>1132</v>
      </c>
      <c r="D252" s="7" t="s">
        <v>162</v>
      </c>
      <c r="E252" s="7" t="s">
        <v>163</v>
      </c>
      <c r="F252" s="7" t="s">
        <v>163</v>
      </c>
      <c r="G252" s="7">
        <v>76.0</v>
      </c>
      <c r="H252" s="7">
        <v>212.0</v>
      </c>
      <c r="I252" s="7" t="s">
        <v>145</v>
      </c>
      <c r="J252" s="7">
        <v>2013.0</v>
      </c>
      <c r="K252" s="7">
        <v>3.0</v>
      </c>
      <c r="L252" s="7">
        <v>81.0</v>
      </c>
      <c r="M252" s="8" t="s">
        <v>146</v>
      </c>
      <c r="N252" s="8">
        <f t="shared" si="1"/>
        <v>22</v>
      </c>
      <c r="O252" s="7" t="s">
        <v>1422</v>
      </c>
      <c r="P252" s="7" t="s">
        <v>574</v>
      </c>
      <c r="Q252" s="8" t="s">
        <v>447</v>
      </c>
      <c r="R252" s="7" t="s">
        <v>447</v>
      </c>
      <c r="S252" s="9" t="s">
        <v>247</v>
      </c>
      <c r="T252" s="9">
        <v>3.0</v>
      </c>
      <c r="U252" s="9" t="s">
        <v>138</v>
      </c>
      <c r="V252" s="9" t="s">
        <v>138</v>
      </c>
      <c r="W252" s="7">
        <v>3.0</v>
      </c>
      <c r="X252" s="7">
        <v>0.0</v>
      </c>
      <c r="Y252" s="7">
        <v>0.0</v>
      </c>
      <c r="Z252" s="7">
        <v>0.0</v>
      </c>
      <c r="AA252" s="7">
        <v>0.0</v>
      </c>
      <c r="AB252" s="7">
        <v>1.0</v>
      </c>
      <c r="AC252" s="7">
        <v>1.0</v>
      </c>
      <c r="AD252" s="7">
        <v>0.0</v>
      </c>
      <c r="AE252" s="7">
        <v>0.0</v>
      </c>
      <c r="AF252" s="10">
        <f t="shared" si="2"/>
        <v>0</v>
      </c>
      <c r="AG252" s="10">
        <f t="shared" si="3"/>
        <v>0</v>
      </c>
      <c r="AH252" s="7">
        <v>809.0</v>
      </c>
      <c r="AI252" s="11">
        <f t="shared" si="4"/>
        <v>4.494444444</v>
      </c>
      <c r="AJ252" s="7">
        <v>20.0</v>
      </c>
      <c r="AK252" s="11">
        <f t="shared" si="5"/>
        <v>6.666666667</v>
      </c>
      <c r="AL252" s="11">
        <f t="shared" si="6"/>
        <v>40.45</v>
      </c>
      <c r="AM252" s="12">
        <v>0.0</v>
      </c>
      <c r="AN252" s="11">
        <f t="shared" si="7"/>
        <v>0</v>
      </c>
      <c r="AO252" s="10" t="s">
        <v>151</v>
      </c>
      <c r="AP252" s="10" t="s">
        <v>151</v>
      </c>
      <c r="AQ252" s="10" t="s">
        <v>151</v>
      </c>
      <c r="AR252" s="7">
        <v>0.0</v>
      </c>
      <c r="AS252" s="7">
        <v>0.0</v>
      </c>
      <c r="AT252" s="13">
        <f t="shared" si="8"/>
        <v>0</v>
      </c>
      <c r="AU252" s="8"/>
      <c r="AV252" s="8"/>
      <c r="AW252" s="8"/>
      <c r="AX252" s="8">
        <v>0.0</v>
      </c>
      <c r="AY252" s="8"/>
      <c r="AZ252" s="8">
        <v>0.0</v>
      </c>
      <c r="BA252" s="7">
        <v>1.0</v>
      </c>
      <c r="BB252" s="7">
        <v>4.0</v>
      </c>
      <c r="BC252" s="7">
        <v>0.0</v>
      </c>
      <c r="BD252" s="7">
        <v>0.0</v>
      </c>
      <c r="BE252" s="7">
        <v>0.0</v>
      </c>
      <c r="BF252" s="7">
        <v>1.0</v>
      </c>
      <c r="BG252" s="14">
        <f t="shared" si="9"/>
        <v>4.449938195</v>
      </c>
      <c r="BH252" s="11">
        <f t="shared" si="10"/>
        <v>17.79975278</v>
      </c>
      <c r="BI252" s="11">
        <f t="shared" si="11"/>
        <v>0</v>
      </c>
      <c r="BJ252" s="11">
        <f t="shared" si="12"/>
        <v>0</v>
      </c>
      <c r="BK252" s="11">
        <f t="shared" si="13"/>
        <v>0</v>
      </c>
      <c r="BL252" s="11">
        <f t="shared" si="14"/>
        <v>4.449938195</v>
      </c>
      <c r="BM252" s="7">
        <v>10.0</v>
      </c>
      <c r="BN252" s="7">
        <v>0.0</v>
      </c>
      <c r="BO252" s="7">
        <v>2.0</v>
      </c>
      <c r="BP252" s="7">
        <v>0.0</v>
      </c>
      <c r="BQ252" s="7">
        <v>0.0</v>
      </c>
      <c r="BR252" s="7">
        <v>0.0</v>
      </c>
      <c r="BS252" s="9">
        <f t="shared" si="15"/>
        <v>16</v>
      </c>
      <c r="BT252" s="14">
        <v>-0.025900000000000003</v>
      </c>
      <c r="BW252" s="15" t="str">
        <f t="shared" si="16"/>
        <v> </v>
      </c>
      <c r="BY252" s="7">
        <v>0.0</v>
      </c>
      <c r="BZ252" s="7">
        <v>0.0</v>
      </c>
      <c r="CA252" s="7">
        <v>0.0</v>
      </c>
      <c r="CB252" s="7">
        <v>0.0</v>
      </c>
      <c r="CC252" s="7">
        <v>0.0</v>
      </c>
      <c r="CD252" s="7">
        <v>0.0</v>
      </c>
      <c r="CE252" s="7">
        <v>0.0</v>
      </c>
      <c r="CF252" s="7">
        <v>0.0</v>
      </c>
      <c r="CG252" s="7">
        <v>0.0</v>
      </c>
      <c r="CH252" s="7">
        <v>0.0</v>
      </c>
      <c r="CI252" s="7">
        <v>0.0</v>
      </c>
      <c r="CJ252" s="7">
        <v>0.0</v>
      </c>
      <c r="CK252" s="7">
        <v>0.0</v>
      </c>
      <c r="CL252" s="15">
        <f t="shared" si="17"/>
        <v>0</v>
      </c>
      <c r="CM252" s="7">
        <v>0.0</v>
      </c>
      <c r="CN252" s="7">
        <v>0.1</v>
      </c>
      <c r="CO252" s="7">
        <v>0.0</v>
      </c>
      <c r="CP252" s="16">
        <f t="shared" si="18"/>
        <v>0</v>
      </c>
      <c r="CQ252" s="16">
        <f t="shared" si="19"/>
        <v>0</v>
      </c>
      <c r="CR252" s="17">
        <v>2.0</v>
      </c>
      <c r="CS252" s="14">
        <v>0.4</v>
      </c>
      <c r="CT252" s="14">
        <v>0.4</v>
      </c>
      <c r="CU252" s="14">
        <v>-1.0</v>
      </c>
      <c r="CV252" s="14">
        <v>-0.2</v>
      </c>
      <c r="CW252" s="14">
        <v>0.0</v>
      </c>
      <c r="CX252" s="14">
        <v>0.0</v>
      </c>
      <c r="CY252" s="14">
        <v>-0.2</v>
      </c>
      <c r="CZ252" s="18">
        <f t="shared" si="20"/>
        <v>-0.06666666667</v>
      </c>
      <c r="DA252" s="18">
        <f t="shared" si="21"/>
        <v>-0.8899876391</v>
      </c>
      <c r="DB252" s="14">
        <v>55.0</v>
      </c>
      <c r="DC252" s="7">
        <v>0.0</v>
      </c>
      <c r="DD252" s="7">
        <v>0.0</v>
      </c>
      <c r="DE252" s="7">
        <v>0.0</v>
      </c>
      <c r="DF252" s="7">
        <v>0.0</v>
      </c>
      <c r="DG252" s="7">
        <v>0.0</v>
      </c>
      <c r="DH252" s="7">
        <v>0.0</v>
      </c>
      <c r="DI252" s="7">
        <v>0.0</v>
      </c>
      <c r="DJ252" s="7">
        <v>0.0</v>
      </c>
      <c r="DK252" s="7">
        <v>0.0</v>
      </c>
      <c r="DL252" s="7">
        <v>0.0</v>
      </c>
      <c r="DM252" s="7">
        <v>1.0</v>
      </c>
      <c r="DN252" s="9">
        <v>0.0</v>
      </c>
      <c r="DO252" s="9">
        <v>0.0</v>
      </c>
      <c r="DP252" s="9">
        <v>0.0</v>
      </c>
      <c r="DQ252" s="8">
        <v>8.0</v>
      </c>
      <c r="DR252" s="8">
        <v>0.0</v>
      </c>
      <c r="DS252" s="8"/>
      <c r="DT252" s="19">
        <v>0.65</v>
      </c>
      <c r="DU252" s="8">
        <v>0.667</v>
      </c>
      <c r="DV252" s="8">
        <v>0.032</v>
      </c>
      <c r="DW252" s="8">
        <v>0.0</v>
      </c>
      <c r="DX252" s="8">
        <v>0.1</v>
      </c>
      <c r="DY252" s="14">
        <f t="shared" si="22"/>
        <v>-0.2177533745</v>
      </c>
    </row>
    <row r="253" ht="12.75" customHeight="1">
      <c r="A253" s="7">
        <v>89.0</v>
      </c>
      <c r="B253" s="7" t="s">
        <v>1423</v>
      </c>
      <c r="C253" s="7" t="s">
        <v>257</v>
      </c>
      <c r="D253" s="7" t="s">
        <v>162</v>
      </c>
      <c r="E253" s="7" t="s">
        <v>163</v>
      </c>
      <c r="F253" s="7" t="s">
        <v>163</v>
      </c>
      <c r="G253" s="7">
        <v>71.0</v>
      </c>
      <c r="H253" s="7">
        <v>202.0</v>
      </c>
      <c r="I253" s="7" t="s">
        <v>145</v>
      </c>
      <c r="J253" s="7">
        <v>2007.0</v>
      </c>
      <c r="K253" s="7">
        <v>1.0</v>
      </c>
      <c r="L253" s="7">
        <v>6.0</v>
      </c>
      <c r="M253" s="8"/>
      <c r="N253" s="8">
        <f t="shared" si="1"/>
        <v>26</v>
      </c>
      <c r="O253" s="7" t="s">
        <v>416</v>
      </c>
      <c r="P253" s="7" t="s">
        <v>1424</v>
      </c>
      <c r="Q253" s="8" t="s">
        <v>394</v>
      </c>
      <c r="R253" s="7" t="s">
        <v>394</v>
      </c>
      <c r="S253" s="9" t="s">
        <v>150</v>
      </c>
      <c r="T253" s="9">
        <v>52.0</v>
      </c>
      <c r="U253" s="9" t="s">
        <v>138</v>
      </c>
      <c r="V253" s="9" t="s">
        <v>138</v>
      </c>
      <c r="W253" s="7">
        <v>53.0</v>
      </c>
      <c r="X253" s="7">
        <v>8.0</v>
      </c>
      <c r="Y253" s="7">
        <v>8.0</v>
      </c>
      <c r="Z253" s="7">
        <v>4.0</v>
      </c>
      <c r="AA253" s="7">
        <v>16.0</v>
      </c>
      <c r="AB253" s="7">
        <v>4.0</v>
      </c>
      <c r="AC253" s="7">
        <v>86.0</v>
      </c>
      <c r="AD253" s="7">
        <v>36.0</v>
      </c>
      <c r="AE253" s="7">
        <v>39.0</v>
      </c>
      <c r="AF253" s="10">
        <f t="shared" si="2"/>
        <v>0.09302325581</v>
      </c>
      <c r="AG253" s="10">
        <f t="shared" si="3"/>
        <v>0.04968944099</v>
      </c>
      <c r="AH253" s="7">
        <v>44077.0</v>
      </c>
      <c r="AI253" s="11">
        <f t="shared" si="4"/>
        <v>13.86069182</v>
      </c>
      <c r="AJ253" s="7">
        <v>974.0</v>
      </c>
      <c r="AK253" s="11">
        <f t="shared" si="5"/>
        <v>18.37735849</v>
      </c>
      <c r="AL253" s="11">
        <f t="shared" si="6"/>
        <v>45.25359343</v>
      </c>
      <c r="AM253" s="12">
        <v>49.0</v>
      </c>
      <c r="AN253" s="11">
        <f t="shared" si="7"/>
        <v>4.002087256</v>
      </c>
      <c r="AO253" s="10" t="s">
        <v>1425</v>
      </c>
      <c r="AP253" s="10" t="s">
        <v>1425</v>
      </c>
      <c r="AQ253" s="10" t="s">
        <v>1426</v>
      </c>
      <c r="AR253" s="7">
        <v>34.0</v>
      </c>
      <c r="AS253" s="7">
        <v>63.0</v>
      </c>
      <c r="AT253" s="13">
        <f t="shared" si="8"/>
        <v>0.3505154639</v>
      </c>
      <c r="AU253" s="8"/>
      <c r="AV253" s="8"/>
      <c r="AW253" s="8">
        <v>64.0</v>
      </c>
      <c r="AX253" s="8">
        <v>19.0</v>
      </c>
      <c r="AY253" s="8">
        <v>33.0</v>
      </c>
      <c r="AZ253" s="8">
        <v>15.0</v>
      </c>
      <c r="BA253" s="7">
        <v>61.0</v>
      </c>
      <c r="BB253" s="7">
        <v>17.0</v>
      </c>
      <c r="BC253" s="7">
        <v>15.0</v>
      </c>
      <c r="BD253" s="7">
        <v>36.0</v>
      </c>
      <c r="BE253" s="7">
        <v>13.0</v>
      </c>
      <c r="BF253" s="7">
        <v>20.0</v>
      </c>
      <c r="BG253" s="14">
        <f t="shared" si="9"/>
        <v>4.982190258</v>
      </c>
      <c r="BH253" s="11">
        <f t="shared" si="10"/>
        <v>1.388479252</v>
      </c>
      <c r="BI253" s="11">
        <f t="shared" si="11"/>
        <v>1.225128752</v>
      </c>
      <c r="BJ253" s="11">
        <f t="shared" si="12"/>
        <v>2.940309005</v>
      </c>
      <c r="BK253" s="11">
        <f t="shared" si="13"/>
        <v>1.061778252</v>
      </c>
      <c r="BL253" s="11">
        <f t="shared" si="14"/>
        <v>1.633505003</v>
      </c>
      <c r="BM253" s="7">
        <v>25.0</v>
      </c>
      <c r="BN253" s="7">
        <v>5.0</v>
      </c>
      <c r="BO253" s="7">
        <v>1.0</v>
      </c>
      <c r="BP253" s="7">
        <v>1.0</v>
      </c>
      <c r="BQ253" s="7">
        <v>0.0</v>
      </c>
      <c r="BR253" s="7">
        <v>0.0</v>
      </c>
      <c r="BS253" s="9">
        <f t="shared" si="15"/>
        <v>58</v>
      </c>
      <c r="BT253" s="14">
        <v>0.4621</v>
      </c>
      <c r="BU253" s="7">
        <v>6.0</v>
      </c>
      <c r="BV253" s="7">
        <v>2.0</v>
      </c>
      <c r="BW253" s="15">
        <f t="shared" si="16"/>
        <v>0.3333333333</v>
      </c>
      <c r="BX253" s="7">
        <v>0.0</v>
      </c>
      <c r="BY253" s="7">
        <v>3.0</v>
      </c>
      <c r="BZ253" s="7">
        <v>0.0</v>
      </c>
      <c r="CA253" s="7">
        <v>2.0</v>
      </c>
      <c r="CB253" s="7">
        <v>0.0</v>
      </c>
      <c r="CC253" s="7">
        <v>1.0</v>
      </c>
      <c r="CD253" s="7">
        <v>0.0</v>
      </c>
      <c r="CE253" s="7">
        <v>2.0</v>
      </c>
      <c r="CF253" s="7">
        <v>1.0</v>
      </c>
      <c r="CG253" s="7">
        <v>1.0</v>
      </c>
      <c r="CH253" s="7">
        <v>0.0</v>
      </c>
      <c r="CI253" s="7">
        <v>3.0</v>
      </c>
      <c r="CJ253" s="7">
        <v>0.0</v>
      </c>
      <c r="CK253" s="7">
        <v>0.0</v>
      </c>
      <c r="CL253" s="15">
        <f t="shared" si="17"/>
        <v>0</v>
      </c>
      <c r="CM253" s="7">
        <v>0.6000000000000001</v>
      </c>
      <c r="CN253" s="7">
        <v>1.0</v>
      </c>
      <c r="CO253" s="7">
        <v>1.6</v>
      </c>
      <c r="CP253" s="16">
        <f t="shared" si="18"/>
        <v>0.03018867925</v>
      </c>
      <c r="CQ253" s="16">
        <f t="shared" si="19"/>
        <v>0.1306804002</v>
      </c>
      <c r="CR253" s="17">
        <v>5.0</v>
      </c>
      <c r="CS253" s="14">
        <v>13.8</v>
      </c>
      <c r="CT253" s="14">
        <v>11.9</v>
      </c>
      <c r="CU253" s="14">
        <v>4.4</v>
      </c>
      <c r="CV253" s="14">
        <v>0.7</v>
      </c>
      <c r="CW253" s="14">
        <v>1.5</v>
      </c>
      <c r="CX253" s="14">
        <v>0.0</v>
      </c>
      <c r="CY253" s="14">
        <v>2.3</v>
      </c>
      <c r="CZ253" s="18">
        <f t="shared" si="20"/>
        <v>0.04339622642</v>
      </c>
      <c r="DA253" s="18">
        <f t="shared" si="21"/>
        <v>0.1878530753</v>
      </c>
      <c r="DB253" s="14">
        <v>38.6437</v>
      </c>
      <c r="DC253" s="7">
        <v>1.0</v>
      </c>
      <c r="DD253" s="7">
        <v>2.0</v>
      </c>
      <c r="DE253" s="7">
        <v>2.0</v>
      </c>
      <c r="DF253" s="7">
        <v>31.0</v>
      </c>
      <c r="DG253" s="7">
        <v>11.0</v>
      </c>
      <c r="DH253" s="7">
        <v>0.0</v>
      </c>
      <c r="DI253" s="7">
        <v>15.0</v>
      </c>
      <c r="DJ253" s="7">
        <v>12.0</v>
      </c>
      <c r="DK253" s="7">
        <v>5.0</v>
      </c>
      <c r="DL253" s="7">
        <v>2.0</v>
      </c>
      <c r="DM253" s="7">
        <v>42.0</v>
      </c>
      <c r="DN253" s="9">
        <v>0.0</v>
      </c>
      <c r="DO253" s="9">
        <v>2.0</v>
      </c>
      <c r="DP253" s="9">
        <v>2.0</v>
      </c>
      <c r="DQ253" s="8">
        <v>372.0</v>
      </c>
      <c r="DR253" s="8">
        <v>13.0</v>
      </c>
      <c r="DS253" s="8" t="s">
        <v>1427</v>
      </c>
      <c r="DT253" s="19">
        <v>5.0</v>
      </c>
      <c r="DU253" s="8">
        <v>4.8</v>
      </c>
      <c r="DV253" s="8">
        <v>4.689</v>
      </c>
      <c r="DW253" s="8">
        <v>507.0</v>
      </c>
      <c r="DX253" s="8">
        <v>0.0</v>
      </c>
      <c r="DY253" s="14">
        <f t="shared" si="22"/>
        <v>-5.336170213</v>
      </c>
    </row>
    <row r="254" ht="12.75" customHeight="1">
      <c r="A254" s="7">
        <v>27.0</v>
      </c>
      <c r="B254" s="7" t="s">
        <v>1428</v>
      </c>
      <c r="C254" s="7" t="s">
        <v>1301</v>
      </c>
      <c r="D254" s="7" t="s">
        <v>1302</v>
      </c>
      <c r="E254" s="7" t="s">
        <v>132</v>
      </c>
      <c r="F254" s="7" t="s">
        <v>132</v>
      </c>
      <c r="G254" s="7">
        <v>73.0</v>
      </c>
      <c r="H254" s="7">
        <v>207.0</v>
      </c>
      <c r="I254" s="7" t="s">
        <v>133</v>
      </c>
      <c r="J254" s="7">
        <v>2012.0</v>
      </c>
      <c r="K254" s="7">
        <v>1.0</v>
      </c>
      <c r="L254" s="7">
        <v>3.0</v>
      </c>
      <c r="M254" s="8"/>
      <c r="N254" s="8">
        <f t="shared" si="1"/>
        <v>21</v>
      </c>
      <c r="O254" s="7" t="s">
        <v>452</v>
      </c>
      <c r="P254" s="7" t="s">
        <v>1429</v>
      </c>
      <c r="Q254" s="7" t="s">
        <v>206</v>
      </c>
      <c r="R254" s="7" t="s">
        <v>206</v>
      </c>
      <c r="S254" s="8" t="s">
        <v>260</v>
      </c>
      <c r="T254" s="8">
        <v>82.0</v>
      </c>
      <c r="U254" s="8" t="s">
        <v>138</v>
      </c>
      <c r="V254" s="8" t="s">
        <v>138</v>
      </c>
      <c r="W254" s="7">
        <v>82.0</v>
      </c>
      <c r="X254" s="7">
        <v>30.0</v>
      </c>
      <c r="Y254" s="7">
        <v>26.0</v>
      </c>
      <c r="Z254" s="7">
        <v>16.0</v>
      </c>
      <c r="AA254" s="7">
        <v>56.0</v>
      </c>
      <c r="AB254" s="7">
        <v>-8.0</v>
      </c>
      <c r="AC254" s="7">
        <v>201.0</v>
      </c>
      <c r="AD254" s="7">
        <v>80.0</v>
      </c>
      <c r="AE254" s="7">
        <v>79.0</v>
      </c>
      <c r="AF254" s="10">
        <f t="shared" si="2"/>
        <v>0.1492537313</v>
      </c>
      <c r="AG254" s="10">
        <f t="shared" si="3"/>
        <v>0.08333333333</v>
      </c>
      <c r="AH254" s="7">
        <v>79996.0</v>
      </c>
      <c r="AI254" s="11">
        <f t="shared" si="4"/>
        <v>16.25934959</v>
      </c>
      <c r="AJ254" s="7">
        <v>1831.0</v>
      </c>
      <c r="AK254" s="11">
        <f t="shared" si="5"/>
        <v>22.32926829</v>
      </c>
      <c r="AL254" s="11">
        <f t="shared" si="6"/>
        <v>43.689787</v>
      </c>
      <c r="AM254" s="12">
        <v>137.0</v>
      </c>
      <c r="AN254" s="11">
        <f t="shared" si="7"/>
        <v>6.165308265</v>
      </c>
      <c r="AO254" s="10" t="s">
        <v>192</v>
      </c>
      <c r="AP254" s="10" t="s">
        <v>1430</v>
      </c>
      <c r="AQ254" s="10" t="s">
        <v>1431</v>
      </c>
      <c r="AR254" s="7">
        <v>359.0</v>
      </c>
      <c r="AS254" s="7">
        <v>390.0</v>
      </c>
      <c r="AT254" s="13">
        <f t="shared" si="8"/>
        <v>0.479305741</v>
      </c>
      <c r="AU254" s="9">
        <v>8.0</v>
      </c>
      <c r="AV254" s="9">
        <v>4.0</v>
      </c>
      <c r="AW254" s="9">
        <v>511.0</v>
      </c>
      <c r="AX254" s="9">
        <v>239.0</v>
      </c>
      <c r="AY254" s="9">
        <v>238.0</v>
      </c>
      <c r="AZ254" s="9">
        <v>120.0</v>
      </c>
      <c r="BA254" s="7">
        <v>124.0</v>
      </c>
      <c r="BB254" s="7">
        <v>62.0</v>
      </c>
      <c r="BC254" s="7">
        <v>36.0</v>
      </c>
      <c r="BD254" s="7">
        <v>80.0</v>
      </c>
      <c r="BE254" s="7">
        <v>36.0</v>
      </c>
      <c r="BF254" s="7">
        <v>31.0</v>
      </c>
      <c r="BG254" s="14">
        <f t="shared" si="9"/>
        <v>5.580279014</v>
      </c>
      <c r="BH254" s="11">
        <f t="shared" si="10"/>
        <v>2.790139507</v>
      </c>
      <c r="BI254" s="11">
        <f t="shared" si="11"/>
        <v>1.620081004</v>
      </c>
      <c r="BJ254" s="11">
        <f t="shared" si="12"/>
        <v>3.600180009</v>
      </c>
      <c r="BK254" s="11">
        <f t="shared" si="13"/>
        <v>1.620081004</v>
      </c>
      <c r="BL254" s="11">
        <f t="shared" si="14"/>
        <v>1.395069753</v>
      </c>
      <c r="BM254" s="7">
        <v>20.0</v>
      </c>
      <c r="BN254" s="7">
        <v>9.0</v>
      </c>
      <c r="BO254" s="7">
        <v>0.0</v>
      </c>
      <c r="BP254" s="7">
        <v>0.0</v>
      </c>
      <c r="BQ254" s="7">
        <v>0.0</v>
      </c>
      <c r="BR254" s="7">
        <v>0.0</v>
      </c>
      <c r="BS254" s="9">
        <f t="shared" si="15"/>
        <v>118</v>
      </c>
      <c r="BT254" s="14">
        <v>6.3111</v>
      </c>
      <c r="BU254" s="7">
        <v>8.0</v>
      </c>
      <c r="BV254" s="7">
        <v>1.0</v>
      </c>
      <c r="BW254" s="15">
        <f t="shared" si="16"/>
        <v>0.125</v>
      </c>
      <c r="BX254" s="7">
        <v>0.0</v>
      </c>
      <c r="BY254" s="7">
        <v>4.0</v>
      </c>
      <c r="BZ254" s="7">
        <v>1.0</v>
      </c>
      <c r="CA254" s="7">
        <v>4.0</v>
      </c>
      <c r="CB254" s="7">
        <v>0.0</v>
      </c>
      <c r="CC254" s="7">
        <v>3.0</v>
      </c>
      <c r="CD254" s="7">
        <v>2.0</v>
      </c>
      <c r="CE254" s="7">
        <v>5.0</v>
      </c>
      <c r="CF254" s="7">
        <v>9.0</v>
      </c>
      <c r="CG254" s="7">
        <v>1.0</v>
      </c>
      <c r="CH254" s="7">
        <v>0.0</v>
      </c>
      <c r="CI254" s="7">
        <v>10.0</v>
      </c>
      <c r="CJ254" s="7">
        <v>0.0</v>
      </c>
      <c r="CK254" s="7">
        <v>0.0</v>
      </c>
      <c r="CL254" s="15">
        <f t="shared" si="17"/>
        <v>0</v>
      </c>
      <c r="CM254" s="7">
        <v>5.8</v>
      </c>
      <c r="CN254" s="7">
        <v>1.2</v>
      </c>
      <c r="CO254" s="7">
        <v>7.0</v>
      </c>
      <c r="CP254" s="16">
        <f t="shared" si="18"/>
        <v>0.08536585366</v>
      </c>
      <c r="CQ254" s="16">
        <f t="shared" si="19"/>
        <v>0.3150157508</v>
      </c>
      <c r="CR254" s="17">
        <v>6.0</v>
      </c>
      <c r="CS254" s="14">
        <v>35.6</v>
      </c>
      <c r="CT254" s="14">
        <v>28.3</v>
      </c>
      <c r="CU254" s="14">
        <v>1.9</v>
      </c>
      <c r="CV254" s="14">
        <v>8.4</v>
      </c>
      <c r="CW254" s="14">
        <v>1.4</v>
      </c>
      <c r="CX254" s="14">
        <v>-1.1</v>
      </c>
      <c r="CY254" s="14">
        <v>8.8</v>
      </c>
      <c r="CZ254" s="18">
        <f t="shared" si="20"/>
        <v>0.1073170732</v>
      </c>
      <c r="DA254" s="18">
        <f t="shared" si="21"/>
        <v>0.396019801</v>
      </c>
      <c r="DB254" s="14">
        <v>27.1891</v>
      </c>
      <c r="DC254" s="7">
        <v>3.0</v>
      </c>
      <c r="DD254" s="7">
        <v>4.0</v>
      </c>
      <c r="DE254" s="7">
        <v>10.0</v>
      </c>
      <c r="DF254" s="7">
        <v>63.0</v>
      </c>
      <c r="DG254" s="7">
        <v>15.0</v>
      </c>
      <c r="DH254" s="7">
        <v>3.0</v>
      </c>
      <c r="DI254" s="7">
        <v>19.0</v>
      </c>
      <c r="DJ254" s="7">
        <v>27.0</v>
      </c>
      <c r="DK254" s="7">
        <v>11.0</v>
      </c>
      <c r="DL254" s="7">
        <v>3.0</v>
      </c>
      <c r="DM254" s="7">
        <v>123.0</v>
      </c>
      <c r="DN254" s="9">
        <v>7.0</v>
      </c>
      <c r="DO254" s="9">
        <v>6.0</v>
      </c>
      <c r="DP254" s="9">
        <v>3.0</v>
      </c>
      <c r="DQ254" s="8">
        <v>186.0</v>
      </c>
      <c r="DR254" s="8">
        <v>0.0</v>
      </c>
      <c r="DT254" s="19">
        <v>2.5</v>
      </c>
      <c r="DU254" s="7">
        <v>2.8</v>
      </c>
      <c r="DV254" s="7">
        <v>2.8</v>
      </c>
      <c r="DW254" s="8">
        <v>0.0</v>
      </c>
      <c r="DX254" s="7">
        <v>0.0</v>
      </c>
      <c r="DY254" s="14">
        <f t="shared" si="22"/>
        <v>4.012765957</v>
      </c>
    </row>
    <row r="255" ht="12.75" customHeight="1">
      <c r="A255" s="7">
        <v>49.0</v>
      </c>
      <c r="B255" s="7" t="s">
        <v>1432</v>
      </c>
      <c r="C255" s="7" t="s">
        <v>1433</v>
      </c>
      <c r="E255" s="7" t="s">
        <v>219</v>
      </c>
      <c r="F255" s="7" t="s">
        <v>219</v>
      </c>
      <c r="G255" s="7">
        <v>73.0</v>
      </c>
      <c r="H255" s="7">
        <v>187.0</v>
      </c>
      <c r="I255" s="7" t="s">
        <v>145</v>
      </c>
      <c r="J255" s="7">
        <v>2010.0</v>
      </c>
      <c r="K255" s="7">
        <v>3.0</v>
      </c>
      <c r="L255" s="7">
        <v>86.0</v>
      </c>
      <c r="M255" s="8" t="s">
        <v>146</v>
      </c>
      <c r="N255" s="8">
        <f t="shared" si="1"/>
        <v>24</v>
      </c>
      <c r="O255" s="7" t="s">
        <v>1434</v>
      </c>
      <c r="P255" s="7" t="s">
        <v>1435</v>
      </c>
      <c r="Q255" s="8" t="s">
        <v>173</v>
      </c>
      <c r="R255" s="7" t="s">
        <v>173</v>
      </c>
      <c r="S255" s="9" t="s">
        <v>247</v>
      </c>
      <c r="T255" s="9">
        <v>24.0</v>
      </c>
      <c r="U255" s="9" t="s">
        <v>138</v>
      </c>
      <c r="V255" s="9" t="s">
        <v>138</v>
      </c>
      <c r="W255" s="7">
        <v>24.0</v>
      </c>
      <c r="X255" s="7">
        <v>0.0</v>
      </c>
      <c r="Y255" s="7">
        <v>3.0</v>
      </c>
      <c r="Z255" s="7">
        <v>3.0</v>
      </c>
      <c r="AA255" s="7">
        <v>3.0</v>
      </c>
      <c r="AB255" s="7">
        <v>2.0</v>
      </c>
      <c r="AC255" s="7">
        <v>30.0</v>
      </c>
      <c r="AD255" s="7">
        <v>16.0</v>
      </c>
      <c r="AE255" s="7">
        <v>10.0</v>
      </c>
      <c r="AF255" s="10">
        <f t="shared" si="2"/>
        <v>0</v>
      </c>
      <c r="AG255" s="10">
        <f t="shared" si="3"/>
        <v>0</v>
      </c>
      <c r="AH255" s="7">
        <v>13133.0</v>
      </c>
      <c r="AI255" s="11">
        <f t="shared" si="4"/>
        <v>9.120138889</v>
      </c>
      <c r="AJ255" s="7">
        <v>285.0</v>
      </c>
      <c r="AK255" s="11">
        <f t="shared" si="5"/>
        <v>11.875</v>
      </c>
      <c r="AL255" s="11">
        <f t="shared" si="6"/>
        <v>46.08070175</v>
      </c>
      <c r="AM255" s="12">
        <v>44.0</v>
      </c>
      <c r="AN255" s="11">
        <f t="shared" si="7"/>
        <v>12.06121983</v>
      </c>
      <c r="AO255" s="10" t="s">
        <v>151</v>
      </c>
      <c r="AP255" s="10" t="s">
        <v>496</v>
      </c>
      <c r="AQ255" s="10" t="s">
        <v>496</v>
      </c>
      <c r="AR255" s="7">
        <v>0.0</v>
      </c>
      <c r="AS255" s="7">
        <v>0.0</v>
      </c>
      <c r="AT255" s="13">
        <f t="shared" si="8"/>
        <v>0</v>
      </c>
      <c r="AU255" s="8"/>
      <c r="AV255" s="8"/>
      <c r="AW255" s="8"/>
      <c r="AX255" s="8">
        <v>0.0</v>
      </c>
      <c r="AY255" s="8"/>
      <c r="AZ255" s="8">
        <v>0.0</v>
      </c>
      <c r="BA255" s="7">
        <v>21.0</v>
      </c>
      <c r="BB255" s="7">
        <v>14.0</v>
      </c>
      <c r="BC255" s="7">
        <v>4.0</v>
      </c>
      <c r="BD255" s="7">
        <v>16.0</v>
      </c>
      <c r="BE255" s="7">
        <v>8.0</v>
      </c>
      <c r="BF255" s="7">
        <v>6.0</v>
      </c>
      <c r="BG255" s="14">
        <f t="shared" si="9"/>
        <v>5.756491282</v>
      </c>
      <c r="BH255" s="11">
        <f t="shared" si="10"/>
        <v>3.837660854</v>
      </c>
      <c r="BI255" s="11">
        <f t="shared" si="11"/>
        <v>1.09647453</v>
      </c>
      <c r="BJ255" s="11">
        <f t="shared" si="12"/>
        <v>4.385898119</v>
      </c>
      <c r="BK255" s="11">
        <f t="shared" si="13"/>
        <v>2.19294906</v>
      </c>
      <c r="BL255" s="11">
        <f t="shared" si="14"/>
        <v>1.644711795</v>
      </c>
      <c r="BM255" s="7">
        <v>4.0</v>
      </c>
      <c r="BN255" s="7">
        <v>2.0</v>
      </c>
      <c r="BO255" s="7">
        <v>0.0</v>
      </c>
      <c r="BP255" s="7">
        <v>0.0</v>
      </c>
      <c r="BQ255" s="7">
        <v>0.0</v>
      </c>
      <c r="BR255" s="7">
        <v>0.0</v>
      </c>
      <c r="BS255" s="9">
        <f t="shared" si="15"/>
        <v>22</v>
      </c>
      <c r="BT255" s="14">
        <v>-1.2753</v>
      </c>
      <c r="BW255" s="15" t="str">
        <f t="shared" si="16"/>
        <v> </v>
      </c>
      <c r="BY255" s="7">
        <v>0.0</v>
      </c>
      <c r="BZ255" s="7">
        <v>0.0</v>
      </c>
      <c r="CA255" s="7">
        <v>0.0</v>
      </c>
      <c r="CB255" s="7">
        <v>0.0</v>
      </c>
      <c r="CC255" s="7">
        <v>0.0</v>
      </c>
      <c r="CD255" s="7">
        <v>0.0</v>
      </c>
      <c r="CE255" s="7">
        <v>0.0</v>
      </c>
      <c r="CF255" s="7">
        <v>0.0</v>
      </c>
      <c r="CG255" s="7">
        <v>0.0</v>
      </c>
      <c r="CH255" s="7">
        <v>0.0</v>
      </c>
      <c r="CI255" s="7">
        <v>0.0</v>
      </c>
      <c r="CJ255" s="7">
        <v>0.0</v>
      </c>
      <c r="CK255" s="7">
        <v>0.0</v>
      </c>
      <c r="CL255" s="15">
        <f t="shared" si="17"/>
        <v>0</v>
      </c>
      <c r="CM255" s="7">
        <v>-0.30000000000000004</v>
      </c>
      <c r="CN255" s="7">
        <v>0.30000000000000004</v>
      </c>
      <c r="CO255" s="7">
        <v>0.0</v>
      </c>
      <c r="CP255" s="16">
        <f t="shared" si="18"/>
        <v>0</v>
      </c>
      <c r="CQ255" s="16">
        <f t="shared" si="19"/>
        <v>0</v>
      </c>
      <c r="CR255" s="17">
        <v>1.0</v>
      </c>
      <c r="CS255" s="14">
        <v>3.6</v>
      </c>
      <c r="CT255" s="14">
        <v>3.2</v>
      </c>
      <c r="CU255" s="14">
        <v>1.0</v>
      </c>
      <c r="CV255" s="14">
        <v>-0.6000000000000001</v>
      </c>
      <c r="CW255" s="14">
        <v>0.4</v>
      </c>
      <c r="CX255" s="14">
        <v>0.0</v>
      </c>
      <c r="CY255" s="14">
        <v>-0.1</v>
      </c>
      <c r="CZ255" s="18">
        <f t="shared" si="20"/>
        <v>-0.004166666667</v>
      </c>
      <c r="DA255" s="18">
        <f t="shared" si="21"/>
        <v>-0.02741186325</v>
      </c>
      <c r="DB255" s="14">
        <v>36.8333</v>
      </c>
      <c r="DC255" s="7">
        <v>0.0</v>
      </c>
      <c r="DD255" s="7">
        <v>1.0</v>
      </c>
      <c r="DE255" s="7">
        <v>3.0</v>
      </c>
      <c r="DF255" s="7">
        <v>12.0</v>
      </c>
      <c r="DG255" s="7">
        <v>2.0</v>
      </c>
      <c r="DH255" s="7">
        <v>0.0</v>
      </c>
      <c r="DI255" s="7">
        <v>2.0</v>
      </c>
      <c r="DJ255" s="7">
        <v>3.0</v>
      </c>
      <c r="DK255" s="7">
        <v>0.0</v>
      </c>
      <c r="DL255" s="7">
        <v>0.0</v>
      </c>
      <c r="DM255" s="7">
        <v>23.0</v>
      </c>
      <c r="DN255" s="9">
        <v>0.0</v>
      </c>
      <c r="DO255" s="9">
        <v>0.0</v>
      </c>
      <c r="DP255" s="9">
        <v>0.0</v>
      </c>
      <c r="DQ255" s="8">
        <v>186.0</v>
      </c>
      <c r="DR255" s="8">
        <v>0.0</v>
      </c>
      <c r="DS255" s="8"/>
      <c r="DT255" s="19">
        <v>0.5750000000000001</v>
      </c>
      <c r="DU255" s="8">
        <v>0.5750000000000001</v>
      </c>
      <c r="DV255" s="8">
        <v>0.5750000000000001</v>
      </c>
      <c r="DW255" s="8">
        <v>0.0</v>
      </c>
      <c r="DX255" s="8">
        <v>0.0</v>
      </c>
      <c r="DY255" s="14">
        <f t="shared" si="22"/>
        <v>-0.1531914894</v>
      </c>
    </row>
    <row r="256" ht="12.75" customHeight="1">
      <c r="A256" s="7">
        <v>11.0</v>
      </c>
      <c r="B256" s="7" t="s">
        <v>1436</v>
      </c>
      <c r="C256" s="7" t="s">
        <v>583</v>
      </c>
      <c r="D256" s="7" t="s">
        <v>358</v>
      </c>
      <c r="E256" s="7" t="s">
        <v>163</v>
      </c>
      <c r="F256" s="7" t="s">
        <v>163</v>
      </c>
      <c r="G256" s="7">
        <v>69.0</v>
      </c>
      <c r="H256" s="7">
        <v>184.0</v>
      </c>
      <c r="I256" s="7" t="s">
        <v>145</v>
      </c>
      <c r="J256" s="7">
        <v>2010.0</v>
      </c>
      <c r="K256" s="7">
        <v>5.0</v>
      </c>
      <c r="L256" s="7">
        <v>147.0</v>
      </c>
      <c r="M256" s="8"/>
      <c r="N256" s="8">
        <f t="shared" si="1"/>
        <v>23</v>
      </c>
      <c r="O256" s="7" t="s">
        <v>1437</v>
      </c>
      <c r="P256" s="7" t="s">
        <v>1438</v>
      </c>
      <c r="Q256" s="8" t="s">
        <v>206</v>
      </c>
      <c r="R256" s="7" t="s">
        <v>206</v>
      </c>
      <c r="S256" s="9" t="s">
        <v>247</v>
      </c>
      <c r="T256" s="9">
        <v>53.0</v>
      </c>
      <c r="U256" s="9" t="s">
        <v>138</v>
      </c>
      <c r="V256" s="9" t="s">
        <v>138</v>
      </c>
      <c r="W256" s="7">
        <v>53.0</v>
      </c>
      <c r="X256" s="7">
        <v>19.0</v>
      </c>
      <c r="Y256" s="7">
        <v>21.0</v>
      </c>
      <c r="Z256" s="7">
        <v>12.0</v>
      </c>
      <c r="AA256" s="7">
        <v>40.0</v>
      </c>
      <c r="AB256" s="7">
        <v>13.0</v>
      </c>
      <c r="AC256" s="7">
        <v>173.0</v>
      </c>
      <c r="AD256" s="7">
        <v>42.0</v>
      </c>
      <c r="AE256" s="7">
        <v>60.0</v>
      </c>
      <c r="AF256" s="10">
        <f t="shared" si="2"/>
        <v>0.1098265896</v>
      </c>
      <c r="AG256" s="10">
        <f t="shared" si="3"/>
        <v>0.06909090909</v>
      </c>
      <c r="AH256" s="7">
        <v>52712.0</v>
      </c>
      <c r="AI256" s="11">
        <f t="shared" si="4"/>
        <v>16.57610063</v>
      </c>
      <c r="AJ256" s="7">
        <v>1241.0</v>
      </c>
      <c r="AK256" s="11">
        <f t="shared" si="5"/>
        <v>23.41509434</v>
      </c>
      <c r="AL256" s="11">
        <f t="shared" si="6"/>
        <v>42.47542305</v>
      </c>
      <c r="AM256" s="12">
        <v>90.0</v>
      </c>
      <c r="AN256" s="11">
        <f t="shared" si="7"/>
        <v>6.146607983</v>
      </c>
      <c r="AO256" s="10" t="s">
        <v>1439</v>
      </c>
      <c r="AP256" s="10" t="s">
        <v>1440</v>
      </c>
      <c r="AQ256" s="10" t="s">
        <v>1060</v>
      </c>
      <c r="AR256" s="7">
        <v>12.0</v>
      </c>
      <c r="AS256" s="7">
        <v>17.0</v>
      </c>
      <c r="AT256" s="13">
        <f t="shared" si="8"/>
        <v>0.4137931034</v>
      </c>
      <c r="AU256" s="8"/>
      <c r="AV256" s="8"/>
      <c r="AW256" s="8">
        <v>21.0</v>
      </c>
      <c r="AX256" s="8">
        <v>10.0</v>
      </c>
      <c r="AY256" s="8">
        <v>8.0</v>
      </c>
      <c r="AZ256" s="8">
        <v>2.0</v>
      </c>
      <c r="BA256" s="7">
        <v>109.0</v>
      </c>
      <c r="BB256" s="7">
        <v>43.0</v>
      </c>
      <c r="BC256" s="7">
        <v>25.0</v>
      </c>
      <c r="BD256" s="7">
        <v>42.0</v>
      </c>
      <c r="BE256" s="7">
        <v>14.0</v>
      </c>
      <c r="BF256" s="7">
        <v>30.0</v>
      </c>
      <c r="BG256" s="14">
        <f t="shared" si="9"/>
        <v>7.444225224</v>
      </c>
      <c r="BH256" s="11">
        <f t="shared" si="10"/>
        <v>2.936712703</v>
      </c>
      <c r="BI256" s="11">
        <f t="shared" si="11"/>
        <v>1.707391106</v>
      </c>
      <c r="BJ256" s="11">
        <f t="shared" si="12"/>
        <v>2.868417059</v>
      </c>
      <c r="BK256" s="11">
        <f t="shared" si="13"/>
        <v>0.9561390196</v>
      </c>
      <c r="BL256" s="11">
        <f t="shared" si="14"/>
        <v>2.048869328</v>
      </c>
      <c r="BM256" s="7">
        <v>24.0</v>
      </c>
      <c r="BN256" s="7">
        <v>11.0</v>
      </c>
      <c r="BO256" s="7">
        <v>0.0</v>
      </c>
      <c r="BP256" s="7">
        <v>0.0</v>
      </c>
      <c r="BQ256" s="7">
        <v>0.0</v>
      </c>
      <c r="BR256" s="7">
        <v>0.0</v>
      </c>
      <c r="BS256" s="9">
        <f t="shared" si="15"/>
        <v>92</v>
      </c>
      <c r="BT256" s="14">
        <v>9.6607</v>
      </c>
      <c r="BW256" s="15" t="str">
        <f t="shared" si="16"/>
        <v> </v>
      </c>
      <c r="BY256" s="7">
        <v>5.0</v>
      </c>
      <c r="BZ256" s="7">
        <v>0.0</v>
      </c>
      <c r="CA256" s="7">
        <v>0.0</v>
      </c>
      <c r="CB256" s="7">
        <v>1.0</v>
      </c>
      <c r="CC256" s="7">
        <v>1.0</v>
      </c>
      <c r="CD256" s="7">
        <v>2.0</v>
      </c>
      <c r="CE256" s="7">
        <v>1.0</v>
      </c>
      <c r="CF256" s="7">
        <v>2.0</v>
      </c>
      <c r="CG256" s="7">
        <v>4.0</v>
      </c>
      <c r="CH256" s="7">
        <v>0.0</v>
      </c>
      <c r="CI256" s="7">
        <v>9.0</v>
      </c>
      <c r="CJ256" s="7">
        <v>0.0</v>
      </c>
      <c r="CK256" s="7">
        <v>1.0</v>
      </c>
      <c r="CL256" s="15">
        <f t="shared" si="17"/>
        <v>1</v>
      </c>
      <c r="CM256" s="7">
        <v>4.1</v>
      </c>
      <c r="CN256" s="7">
        <v>1.5</v>
      </c>
      <c r="CO256" s="7">
        <v>5.6</v>
      </c>
      <c r="CP256" s="16">
        <f t="shared" si="18"/>
        <v>0.1056603774</v>
      </c>
      <c r="CQ256" s="16">
        <f t="shared" si="19"/>
        <v>0.3824556078</v>
      </c>
      <c r="CR256" s="17">
        <v>6.0</v>
      </c>
      <c r="CS256" s="14">
        <v>23.9</v>
      </c>
      <c r="CT256" s="14">
        <v>17.3</v>
      </c>
      <c r="CU256" s="14">
        <v>20.8</v>
      </c>
      <c r="CV256" s="14">
        <v>6.3</v>
      </c>
      <c r="CW256" s="14">
        <v>2.4</v>
      </c>
      <c r="CX256" s="14">
        <v>0.0</v>
      </c>
      <c r="CY256" s="14">
        <v>8.6</v>
      </c>
      <c r="CZ256" s="18">
        <f t="shared" si="20"/>
        <v>0.1622641509</v>
      </c>
      <c r="DA256" s="18">
        <f t="shared" si="21"/>
        <v>0.5873425406</v>
      </c>
      <c r="DB256" s="14">
        <v>24.185</v>
      </c>
      <c r="DC256" s="7">
        <v>0.0</v>
      </c>
      <c r="DD256" s="7">
        <v>3.0</v>
      </c>
      <c r="DE256" s="7">
        <v>5.0</v>
      </c>
      <c r="DF256" s="7">
        <v>34.0</v>
      </c>
      <c r="DG256" s="7">
        <v>20.0</v>
      </c>
      <c r="DH256" s="7">
        <v>5.0</v>
      </c>
      <c r="DI256" s="7">
        <v>6.0</v>
      </c>
      <c r="DJ256" s="7">
        <v>16.0</v>
      </c>
      <c r="DK256" s="7">
        <v>26.0</v>
      </c>
      <c r="DL256" s="7">
        <v>0.0</v>
      </c>
      <c r="DM256" s="7">
        <v>100.0</v>
      </c>
      <c r="DN256" s="9">
        <v>1.0</v>
      </c>
      <c r="DO256" s="9">
        <v>3.0</v>
      </c>
      <c r="DP256" s="9">
        <v>1.0</v>
      </c>
      <c r="DQ256" s="8">
        <v>186.0</v>
      </c>
      <c r="DR256" s="8">
        <v>29.0</v>
      </c>
      <c r="DS256" s="8" t="s">
        <v>1441</v>
      </c>
      <c r="DT256" s="19">
        <v>5.5</v>
      </c>
      <c r="DU256" s="8">
        <v>3.75</v>
      </c>
      <c r="DV256" s="8">
        <v>3.75</v>
      </c>
      <c r="DW256" s="8">
        <v>1326.0</v>
      </c>
      <c r="DX256" s="8">
        <v>0.0</v>
      </c>
      <c r="DY256" s="14">
        <f t="shared" si="22"/>
        <v>1.791489362</v>
      </c>
    </row>
    <row r="257" ht="12.75" customHeight="1">
      <c r="A257" s="7">
        <v>16.0</v>
      </c>
      <c r="B257" s="7" t="s">
        <v>1442</v>
      </c>
      <c r="C257" s="7" t="s">
        <v>583</v>
      </c>
      <c r="D257" s="7" t="s">
        <v>358</v>
      </c>
      <c r="E257" s="7" t="s">
        <v>163</v>
      </c>
      <c r="F257" s="7" t="s">
        <v>163</v>
      </c>
      <c r="G257" s="7">
        <v>72.0</v>
      </c>
      <c r="H257" s="7">
        <v>195.0</v>
      </c>
      <c r="I257" s="7" t="s">
        <v>133</v>
      </c>
      <c r="M257" s="8"/>
      <c r="N257" s="8">
        <f t="shared" si="1"/>
        <v>30</v>
      </c>
      <c r="O257" s="7" t="s">
        <v>732</v>
      </c>
      <c r="P257" s="7" t="s">
        <v>1443</v>
      </c>
      <c r="Q257" s="8" t="s">
        <v>458</v>
      </c>
      <c r="R257" s="7" t="s">
        <v>1444</v>
      </c>
      <c r="S257" s="9" t="s">
        <v>1445</v>
      </c>
      <c r="T257" s="9">
        <v>43.0</v>
      </c>
      <c r="U257" s="9">
        <v>37.0</v>
      </c>
      <c r="V257" s="9" t="s">
        <v>138</v>
      </c>
      <c r="W257" s="7">
        <v>80.0</v>
      </c>
      <c r="X257" s="7">
        <v>7.0</v>
      </c>
      <c r="Y257" s="7">
        <v>7.0</v>
      </c>
      <c r="Z257" s="7">
        <v>7.0</v>
      </c>
      <c r="AA257" s="7">
        <v>14.0</v>
      </c>
      <c r="AB257" s="7">
        <v>-11.0</v>
      </c>
      <c r="AC257" s="7">
        <v>135.0</v>
      </c>
      <c r="AD257" s="7">
        <v>61.0</v>
      </c>
      <c r="AE257" s="7">
        <v>46.0</v>
      </c>
      <c r="AF257" s="10">
        <f t="shared" si="2"/>
        <v>0.05185185185</v>
      </c>
      <c r="AG257" s="10">
        <f t="shared" si="3"/>
        <v>0.02892561983</v>
      </c>
      <c r="AH257" s="7">
        <v>52009.0</v>
      </c>
      <c r="AI257" s="11">
        <f t="shared" si="4"/>
        <v>10.83520833</v>
      </c>
      <c r="AJ257" s="7">
        <v>1325.0</v>
      </c>
      <c r="AK257" s="11">
        <f t="shared" si="5"/>
        <v>16.5625</v>
      </c>
      <c r="AL257" s="11">
        <f t="shared" si="6"/>
        <v>39.25207547</v>
      </c>
      <c r="AM257" s="12">
        <v>130.0</v>
      </c>
      <c r="AN257" s="11">
        <f t="shared" si="7"/>
        <v>8.998442577</v>
      </c>
      <c r="AO257" s="10" t="s">
        <v>1149</v>
      </c>
      <c r="AP257" s="10" t="s">
        <v>1149</v>
      </c>
      <c r="AQ257" s="10" t="s">
        <v>1446</v>
      </c>
      <c r="AR257" s="7">
        <v>1.0</v>
      </c>
      <c r="AS257" s="7">
        <v>7.0</v>
      </c>
      <c r="AT257" s="13">
        <f t="shared" si="8"/>
        <v>0.125</v>
      </c>
      <c r="AU257" s="8"/>
      <c r="AV257" s="8"/>
      <c r="AW257" s="8">
        <v>5.0</v>
      </c>
      <c r="AX257" s="8">
        <v>1.0</v>
      </c>
      <c r="AY257" s="8">
        <v>3.0</v>
      </c>
      <c r="AZ257" s="8">
        <v>0.0</v>
      </c>
      <c r="BA257" s="7">
        <v>131.0</v>
      </c>
      <c r="BB257" s="7">
        <v>165.0</v>
      </c>
      <c r="BC257" s="7">
        <v>28.0</v>
      </c>
      <c r="BD257" s="7">
        <v>61.0</v>
      </c>
      <c r="BE257" s="7">
        <v>18.0</v>
      </c>
      <c r="BF257" s="7">
        <v>12.0</v>
      </c>
      <c r="BG257" s="14">
        <f t="shared" si="9"/>
        <v>9.067661366</v>
      </c>
      <c r="BH257" s="11">
        <f t="shared" si="10"/>
        <v>11.42110019</v>
      </c>
      <c r="BI257" s="11">
        <f t="shared" si="11"/>
        <v>1.938126094</v>
      </c>
      <c r="BJ257" s="11">
        <f t="shared" si="12"/>
        <v>4.222346132</v>
      </c>
      <c r="BK257" s="11">
        <f t="shared" si="13"/>
        <v>1.245938203</v>
      </c>
      <c r="BL257" s="11">
        <f t="shared" si="14"/>
        <v>0.8306254687</v>
      </c>
      <c r="BM257" s="7">
        <v>48.0</v>
      </c>
      <c r="BN257" s="7">
        <v>19.0</v>
      </c>
      <c r="BO257" s="7">
        <v>2.0</v>
      </c>
      <c r="BP257" s="7">
        <v>0.0</v>
      </c>
      <c r="BQ257" s="7">
        <v>0.0</v>
      </c>
      <c r="BR257" s="7">
        <v>0.0</v>
      </c>
      <c r="BS257" s="9">
        <f t="shared" si="15"/>
        <v>243</v>
      </c>
      <c r="BT257" s="14">
        <v>2.1758</v>
      </c>
      <c r="BW257" s="15" t="str">
        <f t="shared" si="16"/>
        <v> </v>
      </c>
      <c r="BY257" s="7">
        <v>0.0</v>
      </c>
      <c r="BZ257" s="7">
        <v>0.0</v>
      </c>
      <c r="CA257" s="7">
        <v>3.0</v>
      </c>
      <c r="CB257" s="7">
        <v>0.0</v>
      </c>
      <c r="CC257" s="7">
        <v>1.0</v>
      </c>
      <c r="CD257" s="7">
        <v>0.0</v>
      </c>
      <c r="CE257" s="7">
        <v>1.0</v>
      </c>
      <c r="CF257" s="7">
        <v>2.0</v>
      </c>
      <c r="CG257" s="7">
        <v>0.0</v>
      </c>
      <c r="CH257" s="7">
        <v>0.0</v>
      </c>
      <c r="CI257" s="7">
        <v>3.0</v>
      </c>
      <c r="CJ257" s="7">
        <v>0.0</v>
      </c>
      <c r="CK257" s="7">
        <v>0.0</v>
      </c>
      <c r="CL257" s="15">
        <f t="shared" si="17"/>
        <v>0</v>
      </c>
      <c r="CM257" s="7">
        <v>-0.1</v>
      </c>
      <c r="CN257" s="7">
        <v>0.6000000000000001</v>
      </c>
      <c r="CO257" s="7">
        <v>0.5</v>
      </c>
      <c r="CP257" s="16">
        <f t="shared" si="18"/>
        <v>0.00625</v>
      </c>
      <c r="CQ257" s="16">
        <f t="shared" si="19"/>
        <v>0.03460939453</v>
      </c>
      <c r="CR257" s="17">
        <v>3.0</v>
      </c>
      <c r="CS257" s="14">
        <v>17.1</v>
      </c>
      <c r="CT257" s="14">
        <v>18.6</v>
      </c>
      <c r="CU257" s="14">
        <v>-12.6</v>
      </c>
      <c r="CV257" s="14">
        <v>-1.6</v>
      </c>
      <c r="CW257" s="14">
        <v>1.5</v>
      </c>
      <c r="CX257" s="14">
        <v>0.0</v>
      </c>
      <c r="CY257" s="14">
        <v>-0.1</v>
      </c>
      <c r="CZ257" s="18">
        <f t="shared" si="20"/>
        <v>-0.00125</v>
      </c>
      <c r="DA257" s="18">
        <f t="shared" si="21"/>
        <v>-0.006921878906</v>
      </c>
      <c r="DB257" s="14">
        <v>32.8296</v>
      </c>
      <c r="DC257" s="7">
        <v>0.0</v>
      </c>
      <c r="DD257" s="7">
        <v>2.0</v>
      </c>
      <c r="DE257" s="7">
        <v>7.0</v>
      </c>
      <c r="DF257" s="7">
        <v>52.0</v>
      </c>
      <c r="DG257" s="7">
        <v>16.0</v>
      </c>
      <c r="DH257" s="7">
        <v>1.0</v>
      </c>
      <c r="DI257" s="7">
        <v>20.0</v>
      </c>
      <c r="DJ257" s="7">
        <v>9.0</v>
      </c>
      <c r="DK257" s="7">
        <v>7.0</v>
      </c>
      <c r="DL257" s="7">
        <v>1.0</v>
      </c>
      <c r="DM257" s="7">
        <v>81.0</v>
      </c>
      <c r="DN257" s="9">
        <v>0.0</v>
      </c>
      <c r="DO257" s="9">
        <v>0.0</v>
      </c>
      <c r="DP257" s="9">
        <v>0.0</v>
      </c>
      <c r="DQ257" s="8">
        <v>372.0</v>
      </c>
      <c r="DR257" s="8">
        <v>2.0</v>
      </c>
      <c r="DS257" s="8" t="s">
        <v>342</v>
      </c>
      <c r="DT257" s="19">
        <v>1.8</v>
      </c>
      <c r="DU257" s="8">
        <v>1.8</v>
      </c>
      <c r="DV257" s="8">
        <v>1.8</v>
      </c>
      <c r="DW257" s="8">
        <v>22.0</v>
      </c>
      <c r="DX257" s="8">
        <v>0.0</v>
      </c>
      <c r="DY257" s="14">
        <f t="shared" si="22"/>
        <v>-1.589361702</v>
      </c>
    </row>
    <row r="258" ht="12.75" customHeight="1">
      <c r="A258" s="7">
        <v>51.0</v>
      </c>
      <c r="B258" s="7" t="s">
        <v>1447</v>
      </c>
      <c r="C258" s="7" t="s">
        <v>1448</v>
      </c>
      <c r="D258" s="7" t="s">
        <v>271</v>
      </c>
      <c r="E258" s="7" t="s">
        <v>132</v>
      </c>
      <c r="F258" s="7" t="s">
        <v>132</v>
      </c>
      <c r="G258" s="7">
        <v>74.0</v>
      </c>
      <c r="H258" s="7">
        <v>197.0</v>
      </c>
      <c r="I258" s="7" t="s">
        <v>133</v>
      </c>
      <c r="J258" s="7">
        <v>2008.0</v>
      </c>
      <c r="K258" s="7">
        <v>1.0</v>
      </c>
      <c r="L258" s="7">
        <v>17.0</v>
      </c>
      <c r="M258" s="8"/>
      <c r="N258" s="8">
        <f t="shared" si="1"/>
        <v>25</v>
      </c>
      <c r="O258" s="7" t="s">
        <v>1449</v>
      </c>
      <c r="P258" s="7" t="s">
        <v>1450</v>
      </c>
      <c r="Q258" s="8" t="s">
        <v>237</v>
      </c>
      <c r="R258" s="7" t="s">
        <v>237</v>
      </c>
      <c r="S258" s="9" t="s">
        <v>174</v>
      </c>
      <c r="T258" s="9">
        <v>78.0</v>
      </c>
      <c r="U258" s="9" t="s">
        <v>138</v>
      </c>
      <c r="V258" s="9" t="s">
        <v>138</v>
      </c>
      <c r="W258" s="7">
        <v>79.0</v>
      </c>
      <c r="X258" s="7">
        <v>7.0</v>
      </c>
      <c r="Y258" s="7">
        <v>24.0</v>
      </c>
      <c r="Z258" s="7">
        <v>11.0</v>
      </c>
      <c r="AA258" s="7">
        <v>31.0</v>
      </c>
      <c r="AB258" s="7">
        <v>-15.0</v>
      </c>
      <c r="AC258" s="7">
        <v>122.0</v>
      </c>
      <c r="AD258" s="7">
        <v>86.0</v>
      </c>
      <c r="AE258" s="7">
        <v>112.0</v>
      </c>
      <c r="AF258" s="10">
        <f t="shared" si="2"/>
        <v>0.05737704918</v>
      </c>
      <c r="AG258" s="10">
        <f t="shared" si="3"/>
        <v>0.021875</v>
      </c>
      <c r="AH258" s="7">
        <v>97743.0</v>
      </c>
      <c r="AI258" s="11">
        <f t="shared" si="4"/>
        <v>20.62088608</v>
      </c>
      <c r="AJ258" s="7">
        <v>2183.0</v>
      </c>
      <c r="AK258" s="11">
        <f t="shared" si="5"/>
        <v>27.63291139</v>
      </c>
      <c r="AL258" s="11">
        <f t="shared" si="6"/>
        <v>44.77462208</v>
      </c>
      <c r="AM258" s="12">
        <v>129.0</v>
      </c>
      <c r="AN258" s="11">
        <f t="shared" si="7"/>
        <v>4.751235383</v>
      </c>
      <c r="AO258" s="10" t="s">
        <v>1451</v>
      </c>
      <c r="AP258" s="10" t="s">
        <v>1452</v>
      </c>
      <c r="AQ258" s="10" t="s">
        <v>1453</v>
      </c>
      <c r="AR258" s="7">
        <v>2.0</v>
      </c>
      <c r="AS258" s="7">
        <v>0.0</v>
      </c>
      <c r="AT258" s="13">
        <f t="shared" si="8"/>
        <v>1</v>
      </c>
      <c r="AU258" s="8"/>
      <c r="AV258" s="8"/>
      <c r="AW258" s="8">
        <v>1.0</v>
      </c>
      <c r="AX258" s="8">
        <v>1.0</v>
      </c>
      <c r="AY258" s="8">
        <v>1.0</v>
      </c>
      <c r="AZ258" s="8">
        <v>1.0</v>
      </c>
      <c r="BA258" s="7">
        <v>149.0</v>
      </c>
      <c r="BB258" s="7">
        <v>87.0</v>
      </c>
      <c r="BC258" s="7">
        <v>67.0</v>
      </c>
      <c r="BD258" s="7">
        <v>86.0</v>
      </c>
      <c r="BE258" s="7">
        <v>74.0</v>
      </c>
      <c r="BF258" s="7">
        <v>33.0</v>
      </c>
      <c r="BG258" s="14">
        <f t="shared" si="9"/>
        <v>5.487861023</v>
      </c>
      <c r="BH258" s="11">
        <f t="shared" si="10"/>
        <v>3.204321537</v>
      </c>
      <c r="BI258" s="11">
        <f t="shared" si="11"/>
        <v>2.467695896</v>
      </c>
      <c r="BJ258" s="11">
        <f t="shared" si="12"/>
        <v>3.167490255</v>
      </c>
      <c r="BK258" s="11">
        <f t="shared" si="13"/>
        <v>2.725514871</v>
      </c>
      <c r="BL258" s="11">
        <f t="shared" si="14"/>
        <v>1.215432307</v>
      </c>
      <c r="BM258" s="7">
        <v>32.0</v>
      </c>
      <c r="BN258" s="7">
        <v>16.0</v>
      </c>
      <c r="BO258" s="7">
        <v>0.0</v>
      </c>
      <c r="BP258" s="7">
        <v>0.0</v>
      </c>
      <c r="BQ258" s="7">
        <v>0.0</v>
      </c>
      <c r="BR258" s="7">
        <v>0.0</v>
      </c>
      <c r="BS258" s="9">
        <f t="shared" si="15"/>
        <v>186</v>
      </c>
      <c r="BT258" s="14">
        <v>-3.8778</v>
      </c>
      <c r="BW258" s="15" t="str">
        <f t="shared" si="16"/>
        <v> </v>
      </c>
      <c r="BY258" s="7">
        <v>1.0</v>
      </c>
      <c r="BZ258" s="7">
        <v>1.0</v>
      </c>
      <c r="CA258" s="7">
        <v>2.0</v>
      </c>
      <c r="CB258" s="7">
        <v>0.0</v>
      </c>
      <c r="CC258" s="7">
        <v>1.0</v>
      </c>
      <c r="CD258" s="7">
        <v>0.0</v>
      </c>
      <c r="CE258" s="7">
        <v>4.0</v>
      </c>
      <c r="CF258" s="7">
        <v>0.0</v>
      </c>
      <c r="CG258" s="7">
        <v>1.0</v>
      </c>
      <c r="CH258" s="7">
        <v>0.0</v>
      </c>
      <c r="CI258" s="7">
        <v>1.0</v>
      </c>
      <c r="CJ258" s="7">
        <v>0.0</v>
      </c>
      <c r="CK258" s="7">
        <v>0.0</v>
      </c>
      <c r="CL258" s="15">
        <f t="shared" si="17"/>
        <v>0</v>
      </c>
      <c r="CM258" s="7">
        <v>2.2</v>
      </c>
      <c r="CN258" s="7">
        <v>2.5</v>
      </c>
      <c r="CO258" s="7">
        <v>4.7</v>
      </c>
      <c r="CP258" s="16">
        <f t="shared" si="18"/>
        <v>0.05949367089</v>
      </c>
      <c r="CQ258" s="16">
        <f t="shared" si="19"/>
        <v>0.1731070256</v>
      </c>
      <c r="CR258" s="17">
        <v>4.0</v>
      </c>
      <c r="CS258" s="14">
        <v>35.9</v>
      </c>
      <c r="CT258" s="14">
        <v>29.2</v>
      </c>
      <c r="CU258" s="14">
        <v>-2.8</v>
      </c>
      <c r="CV258" s="14">
        <v>3.4</v>
      </c>
      <c r="CW258" s="14">
        <v>0.8</v>
      </c>
      <c r="CX258" s="14">
        <v>0.0</v>
      </c>
      <c r="CY258" s="14">
        <v>4.2</v>
      </c>
      <c r="CZ258" s="18">
        <f t="shared" si="20"/>
        <v>0.05316455696</v>
      </c>
      <c r="DA258" s="18">
        <f t="shared" si="21"/>
        <v>0.1546913845</v>
      </c>
      <c r="DB258" s="14">
        <v>46.041</v>
      </c>
      <c r="DC258" s="7">
        <v>0.0</v>
      </c>
      <c r="DD258" s="7">
        <v>2.0</v>
      </c>
      <c r="DE258" s="7">
        <v>5.0</v>
      </c>
      <c r="DF258" s="7">
        <v>79.0</v>
      </c>
      <c r="DG258" s="7">
        <v>3.0</v>
      </c>
      <c r="DH258" s="7">
        <v>0.0</v>
      </c>
      <c r="DI258" s="7">
        <v>39.0</v>
      </c>
      <c r="DJ258" s="7">
        <v>18.0</v>
      </c>
      <c r="DK258" s="7">
        <v>4.0</v>
      </c>
      <c r="DL258" s="7">
        <v>0.0</v>
      </c>
      <c r="DM258" s="7">
        <v>58.0</v>
      </c>
      <c r="DN258" s="9">
        <v>1.0</v>
      </c>
      <c r="DO258" s="9">
        <v>1.0</v>
      </c>
      <c r="DP258" s="9">
        <v>3.0</v>
      </c>
      <c r="DQ258" s="8">
        <v>186.0</v>
      </c>
      <c r="DR258" s="8">
        <v>3.0</v>
      </c>
      <c r="DS258" s="8" t="s">
        <v>249</v>
      </c>
      <c r="DT258" s="19">
        <v>4.05</v>
      </c>
      <c r="DU258" s="8">
        <v>4.05</v>
      </c>
      <c r="DV258" s="8">
        <v>4.05</v>
      </c>
      <c r="DW258" s="8">
        <v>148.0</v>
      </c>
      <c r="DX258" s="8">
        <v>0.0</v>
      </c>
      <c r="DY258" s="14">
        <f t="shared" si="22"/>
        <v>-3.246808511</v>
      </c>
    </row>
    <row r="259" ht="12.75" customHeight="1">
      <c r="A259" s="7">
        <v>5.0</v>
      </c>
      <c r="B259" s="7" t="s">
        <v>1454</v>
      </c>
      <c r="C259" s="7" t="s">
        <v>1455</v>
      </c>
      <c r="D259" s="7" t="s">
        <v>170</v>
      </c>
      <c r="E259" s="7" t="s">
        <v>163</v>
      </c>
      <c r="F259" s="7" t="s">
        <v>163</v>
      </c>
      <c r="G259" s="7">
        <v>74.0</v>
      </c>
      <c r="H259" s="7">
        <v>223.0</v>
      </c>
      <c r="I259" s="7" t="s">
        <v>133</v>
      </c>
      <c r="M259" s="8"/>
      <c r="N259" s="8">
        <f t="shared" si="1"/>
        <v>31</v>
      </c>
      <c r="O259" s="7" t="s">
        <v>832</v>
      </c>
      <c r="P259" s="7" t="s">
        <v>1456</v>
      </c>
      <c r="Q259" s="8" t="s">
        <v>215</v>
      </c>
      <c r="R259" s="7" t="s">
        <v>215</v>
      </c>
      <c r="S259" s="9" t="s">
        <v>174</v>
      </c>
      <c r="T259" s="9">
        <v>72.0</v>
      </c>
      <c r="U259" s="9" t="s">
        <v>138</v>
      </c>
      <c r="V259" s="9" t="s">
        <v>138</v>
      </c>
      <c r="W259" s="7">
        <v>72.0</v>
      </c>
      <c r="X259" s="7">
        <v>5.0</v>
      </c>
      <c r="Y259" s="7">
        <v>6.0</v>
      </c>
      <c r="Z259" s="7">
        <v>3.0</v>
      </c>
      <c r="AA259" s="7">
        <v>11.0</v>
      </c>
      <c r="AB259" s="7">
        <v>-4.0</v>
      </c>
      <c r="AC259" s="7">
        <v>99.0</v>
      </c>
      <c r="AD259" s="7">
        <v>47.0</v>
      </c>
      <c r="AE259" s="7">
        <v>54.0</v>
      </c>
      <c r="AF259" s="10">
        <f t="shared" si="2"/>
        <v>0.05050505051</v>
      </c>
      <c r="AG259" s="10">
        <f t="shared" si="3"/>
        <v>0.025</v>
      </c>
      <c r="AH259" s="7">
        <v>79763.0</v>
      </c>
      <c r="AI259" s="11">
        <f t="shared" si="4"/>
        <v>18.46365741</v>
      </c>
      <c r="AJ259" s="7">
        <v>1704.0</v>
      </c>
      <c r="AK259" s="11">
        <f t="shared" si="5"/>
        <v>23.66666667</v>
      </c>
      <c r="AL259" s="11">
        <f t="shared" si="6"/>
        <v>46.8092723</v>
      </c>
      <c r="AM259" s="12">
        <v>38.0</v>
      </c>
      <c r="AN259" s="11">
        <f t="shared" si="7"/>
        <v>1.715080927</v>
      </c>
      <c r="AO259" s="10" t="s">
        <v>1320</v>
      </c>
      <c r="AP259" s="10" t="s">
        <v>1457</v>
      </c>
      <c r="AQ259" s="10" t="s">
        <v>1458</v>
      </c>
      <c r="AR259" s="7">
        <v>0.0</v>
      </c>
      <c r="AS259" s="7">
        <v>0.0</v>
      </c>
      <c r="AT259" s="13">
        <f t="shared" si="8"/>
        <v>0</v>
      </c>
      <c r="AU259" s="8"/>
      <c r="AV259" s="8"/>
      <c r="AW259" s="8"/>
      <c r="AX259" s="8">
        <v>0.0</v>
      </c>
      <c r="AY259" s="8"/>
      <c r="AZ259" s="8">
        <v>0.0</v>
      </c>
      <c r="BA259" s="7">
        <v>96.0</v>
      </c>
      <c r="BB259" s="7">
        <v>88.0</v>
      </c>
      <c r="BC259" s="7">
        <v>105.0</v>
      </c>
      <c r="BD259" s="7">
        <v>47.0</v>
      </c>
      <c r="BE259" s="7">
        <v>45.0</v>
      </c>
      <c r="BF259" s="7">
        <v>15.0</v>
      </c>
      <c r="BG259" s="14">
        <f t="shared" si="9"/>
        <v>4.332836027</v>
      </c>
      <c r="BH259" s="11">
        <f t="shared" si="10"/>
        <v>3.971766358</v>
      </c>
      <c r="BI259" s="11">
        <f t="shared" si="11"/>
        <v>4.739039404</v>
      </c>
      <c r="BJ259" s="11">
        <f t="shared" si="12"/>
        <v>2.121284305</v>
      </c>
      <c r="BK259" s="11">
        <f t="shared" si="13"/>
        <v>2.031016888</v>
      </c>
      <c r="BL259" s="11">
        <f t="shared" si="14"/>
        <v>0.6770056292</v>
      </c>
      <c r="BM259" s="7">
        <v>18.0</v>
      </c>
      <c r="BN259" s="7">
        <v>9.0</v>
      </c>
      <c r="BO259" s="7">
        <v>0.0</v>
      </c>
      <c r="BP259" s="7">
        <v>0.0</v>
      </c>
      <c r="BQ259" s="7">
        <v>0.0</v>
      </c>
      <c r="BR259" s="7">
        <v>0.0</v>
      </c>
      <c r="BS259" s="9">
        <f t="shared" si="15"/>
        <v>211</v>
      </c>
      <c r="BT259" s="14">
        <v>-1.0183</v>
      </c>
      <c r="BW259" s="15" t="str">
        <f t="shared" si="16"/>
        <v> </v>
      </c>
      <c r="BY259" s="7">
        <v>1.0</v>
      </c>
      <c r="BZ259" s="7">
        <v>1.0</v>
      </c>
      <c r="CA259" s="7">
        <v>1.0</v>
      </c>
      <c r="CB259" s="7">
        <v>0.0</v>
      </c>
      <c r="CC259" s="7">
        <v>1.0</v>
      </c>
      <c r="CD259" s="7">
        <v>0.0</v>
      </c>
      <c r="CE259" s="7">
        <v>0.0</v>
      </c>
      <c r="CF259" s="7">
        <v>0.0</v>
      </c>
      <c r="CG259" s="7">
        <v>0.0</v>
      </c>
      <c r="CH259" s="7">
        <v>0.0</v>
      </c>
      <c r="CI259" s="7">
        <v>4.0</v>
      </c>
      <c r="CJ259" s="7">
        <v>0.0</v>
      </c>
      <c r="CK259" s="7">
        <v>0.0</v>
      </c>
      <c r="CL259" s="15">
        <f t="shared" si="17"/>
        <v>0</v>
      </c>
      <c r="CM259" s="7">
        <v>0.2</v>
      </c>
      <c r="CN259" s="7">
        <v>2.6</v>
      </c>
      <c r="CO259" s="7">
        <v>2.8</v>
      </c>
      <c r="CP259" s="16">
        <f t="shared" si="18"/>
        <v>0.03888888889</v>
      </c>
      <c r="CQ259" s="16">
        <f t="shared" si="19"/>
        <v>0.1263743841</v>
      </c>
      <c r="CR259" s="17">
        <v>3.0</v>
      </c>
      <c r="CS259" s="14">
        <v>21.2</v>
      </c>
      <c r="CT259" s="14">
        <v>30.3</v>
      </c>
      <c r="CU259" s="14">
        <v>-10.7</v>
      </c>
      <c r="CV259" s="14">
        <v>-0.1</v>
      </c>
      <c r="CW259" s="14">
        <v>3.4</v>
      </c>
      <c r="CX259" s="14">
        <v>0.0</v>
      </c>
      <c r="CY259" s="14">
        <v>3.3</v>
      </c>
      <c r="CZ259" s="18">
        <f t="shared" si="20"/>
        <v>0.04583333333</v>
      </c>
      <c r="DA259" s="18">
        <f t="shared" si="21"/>
        <v>0.1489412384</v>
      </c>
      <c r="DB259" s="14">
        <v>53.2222</v>
      </c>
      <c r="DC259" s="7">
        <v>0.0</v>
      </c>
      <c r="DD259" s="7">
        <v>1.0</v>
      </c>
      <c r="DE259" s="7">
        <v>5.0</v>
      </c>
      <c r="DF259" s="7">
        <v>41.0</v>
      </c>
      <c r="DG259" s="7">
        <v>1.0</v>
      </c>
      <c r="DH259" s="7">
        <v>0.0</v>
      </c>
      <c r="DI259" s="7">
        <v>57.0</v>
      </c>
      <c r="DJ259" s="7">
        <v>9.0</v>
      </c>
      <c r="DK259" s="7">
        <v>1.0</v>
      </c>
      <c r="DL259" s="7">
        <v>0.0</v>
      </c>
      <c r="DM259" s="7">
        <v>31.0</v>
      </c>
      <c r="DN259" s="9">
        <v>2.0</v>
      </c>
      <c r="DO259" s="9">
        <v>0.0</v>
      </c>
      <c r="DP259" s="9">
        <v>0.0</v>
      </c>
      <c r="DQ259" s="8">
        <v>186.0</v>
      </c>
      <c r="DR259" s="8">
        <v>10.0</v>
      </c>
      <c r="DS259" s="8" t="s">
        <v>249</v>
      </c>
      <c r="DT259" s="19">
        <v>4.5</v>
      </c>
      <c r="DU259" s="8">
        <v>4.6</v>
      </c>
      <c r="DV259" s="8">
        <v>4.6</v>
      </c>
      <c r="DW259" s="8">
        <v>561.0</v>
      </c>
      <c r="DX259" s="8">
        <v>0.0</v>
      </c>
      <c r="DY259" s="14">
        <f t="shared" si="22"/>
        <v>-5.317021277</v>
      </c>
    </row>
    <row r="260" ht="12.75" customHeight="1">
      <c r="A260" s="7">
        <v>32.0</v>
      </c>
      <c r="B260" s="7" t="s">
        <v>1459</v>
      </c>
      <c r="C260" s="7" t="s">
        <v>824</v>
      </c>
      <c r="D260" s="7" t="s">
        <v>162</v>
      </c>
      <c r="E260" s="7" t="s">
        <v>163</v>
      </c>
      <c r="F260" s="7" t="s">
        <v>163</v>
      </c>
      <c r="G260" s="7">
        <v>75.0</v>
      </c>
      <c r="H260" s="7">
        <v>205.0</v>
      </c>
      <c r="I260" s="7" t="s">
        <v>133</v>
      </c>
      <c r="M260" s="8" t="s">
        <v>146</v>
      </c>
      <c r="N260" s="8">
        <f t="shared" si="1"/>
        <v>22</v>
      </c>
      <c r="O260" s="7" t="s">
        <v>614</v>
      </c>
      <c r="P260" s="7" t="s">
        <v>1460</v>
      </c>
      <c r="Q260" s="8" t="s">
        <v>839</v>
      </c>
      <c r="R260" s="7" t="s">
        <v>839</v>
      </c>
      <c r="S260" s="9" t="s">
        <v>150</v>
      </c>
      <c r="T260" s="9">
        <v>13.0</v>
      </c>
      <c r="U260" s="9" t="s">
        <v>138</v>
      </c>
      <c r="V260" s="9" t="s">
        <v>138</v>
      </c>
      <c r="W260" s="7">
        <v>14.0</v>
      </c>
      <c r="X260" s="7">
        <v>1.0</v>
      </c>
      <c r="Y260" s="7">
        <v>2.0</v>
      </c>
      <c r="Z260" s="7">
        <v>1.0</v>
      </c>
      <c r="AA260" s="7">
        <v>3.0</v>
      </c>
      <c r="AB260" s="7">
        <v>-2.0</v>
      </c>
      <c r="AC260" s="7">
        <v>6.0</v>
      </c>
      <c r="AD260" s="7">
        <v>5.0</v>
      </c>
      <c r="AE260" s="7">
        <v>3.0</v>
      </c>
      <c r="AF260" s="10">
        <f t="shared" si="2"/>
        <v>0.1666666667</v>
      </c>
      <c r="AG260" s="10">
        <f t="shared" si="3"/>
        <v>0.07142857143</v>
      </c>
      <c r="AH260" s="7">
        <v>8904.0</v>
      </c>
      <c r="AI260" s="11">
        <f t="shared" si="4"/>
        <v>10.6</v>
      </c>
      <c r="AJ260" s="7">
        <v>192.0</v>
      </c>
      <c r="AK260" s="11">
        <f t="shared" si="5"/>
        <v>13.71428571</v>
      </c>
      <c r="AL260" s="11">
        <f t="shared" si="6"/>
        <v>46.375</v>
      </c>
      <c r="AM260" s="12">
        <v>13.0</v>
      </c>
      <c r="AN260" s="11">
        <f t="shared" si="7"/>
        <v>5.25606469</v>
      </c>
      <c r="AO260" s="10" t="s">
        <v>239</v>
      </c>
      <c r="AP260" s="10" t="s">
        <v>216</v>
      </c>
      <c r="AQ260" s="10" t="s">
        <v>442</v>
      </c>
      <c r="AR260" s="7">
        <v>43.0</v>
      </c>
      <c r="AS260" s="7">
        <v>49.0</v>
      </c>
      <c r="AT260" s="13">
        <f t="shared" si="8"/>
        <v>0.4673913043</v>
      </c>
      <c r="AU260" s="8"/>
      <c r="AV260" s="8"/>
      <c r="AW260" s="8">
        <v>51.0</v>
      </c>
      <c r="AX260" s="8">
        <v>24.0</v>
      </c>
      <c r="AY260" s="8">
        <v>41.0</v>
      </c>
      <c r="AZ260" s="8">
        <v>19.0</v>
      </c>
      <c r="BA260" s="7">
        <v>17.0</v>
      </c>
      <c r="BB260" s="7">
        <v>23.0</v>
      </c>
      <c r="BC260" s="7">
        <v>4.0</v>
      </c>
      <c r="BD260" s="7">
        <v>5.0</v>
      </c>
      <c r="BE260" s="7">
        <v>3.0</v>
      </c>
      <c r="BF260" s="7">
        <v>2.0</v>
      </c>
      <c r="BG260" s="14">
        <f t="shared" si="9"/>
        <v>6.873315364</v>
      </c>
      <c r="BH260" s="11">
        <f t="shared" si="10"/>
        <v>9.299191375</v>
      </c>
      <c r="BI260" s="11">
        <f t="shared" si="11"/>
        <v>1.617250674</v>
      </c>
      <c r="BJ260" s="11">
        <f t="shared" si="12"/>
        <v>2.021563342</v>
      </c>
      <c r="BK260" s="11">
        <f t="shared" si="13"/>
        <v>1.212938005</v>
      </c>
      <c r="BL260" s="11">
        <f t="shared" si="14"/>
        <v>0.8086253369</v>
      </c>
      <c r="BM260" s="7">
        <v>0.0</v>
      </c>
      <c r="BN260" s="7">
        <v>0.0</v>
      </c>
      <c r="BO260" s="7">
        <v>0.0</v>
      </c>
      <c r="BP260" s="7">
        <v>0.0</v>
      </c>
      <c r="BQ260" s="7">
        <v>0.0</v>
      </c>
      <c r="BR260" s="7">
        <v>0.0</v>
      </c>
      <c r="BS260" s="9">
        <f t="shared" si="15"/>
        <v>27</v>
      </c>
      <c r="BT260" s="14">
        <v>0.6452</v>
      </c>
      <c r="BW260" s="15" t="str">
        <f t="shared" si="16"/>
        <v> </v>
      </c>
      <c r="BY260" s="7">
        <v>0.0</v>
      </c>
      <c r="BZ260" s="7">
        <v>0.0</v>
      </c>
      <c r="CA260" s="7">
        <v>0.0</v>
      </c>
      <c r="CB260" s="7">
        <v>0.0</v>
      </c>
      <c r="CC260" s="7">
        <v>0.0</v>
      </c>
      <c r="CD260" s="7">
        <v>0.0</v>
      </c>
      <c r="CE260" s="7">
        <v>0.0</v>
      </c>
      <c r="CF260" s="7">
        <v>0.0</v>
      </c>
      <c r="CG260" s="7">
        <v>0.0</v>
      </c>
      <c r="CH260" s="7">
        <v>0.0</v>
      </c>
      <c r="CI260" s="7">
        <v>1.0</v>
      </c>
      <c r="CJ260" s="7">
        <v>0.0</v>
      </c>
      <c r="CK260" s="7">
        <v>0.0</v>
      </c>
      <c r="CL260" s="15">
        <f t="shared" si="17"/>
        <v>0</v>
      </c>
      <c r="CM260" s="7">
        <v>0.0</v>
      </c>
      <c r="CN260" s="7">
        <v>0.1</v>
      </c>
      <c r="CO260" s="7">
        <v>0.1</v>
      </c>
      <c r="CP260" s="16">
        <f t="shared" si="18"/>
        <v>0.007142857143</v>
      </c>
      <c r="CQ260" s="16">
        <f t="shared" si="19"/>
        <v>0.04043126685</v>
      </c>
      <c r="CR260" s="17">
        <v>3.0</v>
      </c>
      <c r="CS260" s="14">
        <v>3.3</v>
      </c>
      <c r="CT260" s="14">
        <v>3.8</v>
      </c>
      <c r="CU260" s="14">
        <v>-1.8</v>
      </c>
      <c r="CV260" s="14">
        <v>-0.2</v>
      </c>
      <c r="CW260" s="14">
        <v>0.2</v>
      </c>
      <c r="CX260" s="14">
        <v>0.0</v>
      </c>
      <c r="CY260" s="14">
        <v>0.0</v>
      </c>
      <c r="CZ260" s="18">
        <f t="shared" si="20"/>
        <v>0</v>
      </c>
      <c r="DA260" s="18">
        <f t="shared" si="21"/>
        <v>0</v>
      </c>
      <c r="DB260" s="14">
        <v>33.5</v>
      </c>
      <c r="DC260" s="7">
        <v>0.0</v>
      </c>
      <c r="DD260" s="7">
        <v>0.0</v>
      </c>
      <c r="DE260" s="7">
        <v>0.0</v>
      </c>
      <c r="DF260" s="7">
        <v>5.0</v>
      </c>
      <c r="DG260" s="7">
        <v>0.0</v>
      </c>
      <c r="DH260" s="7">
        <v>0.0</v>
      </c>
      <c r="DI260" s="7">
        <v>0.0</v>
      </c>
      <c r="DJ260" s="7">
        <v>0.0</v>
      </c>
      <c r="DK260" s="7">
        <v>2.0</v>
      </c>
      <c r="DL260" s="7">
        <v>0.0</v>
      </c>
      <c r="DM260" s="7">
        <v>4.0</v>
      </c>
      <c r="DN260" s="9">
        <v>0.0</v>
      </c>
      <c r="DO260" s="9">
        <v>0.0</v>
      </c>
      <c r="DP260" s="9">
        <v>0.0</v>
      </c>
      <c r="DQ260" s="8">
        <v>39.0</v>
      </c>
      <c r="DR260" s="8">
        <v>0.0</v>
      </c>
      <c r="DS260" s="8"/>
      <c r="DT260" s="19">
        <v>0.925</v>
      </c>
      <c r="DU260" s="8">
        <v>0.925</v>
      </c>
      <c r="DV260" s="8">
        <v>0.17</v>
      </c>
      <c r="DW260" s="8">
        <v>0.0</v>
      </c>
      <c r="DX260" s="8">
        <v>0.0</v>
      </c>
      <c r="DY260" s="14">
        <f t="shared" si="22"/>
        <v>-0.1163349348</v>
      </c>
    </row>
    <row r="261" ht="12.75" customHeight="1">
      <c r="A261" s="7">
        <v>13.0</v>
      </c>
      <c r="B261" s="7" t="s">
        <v>1461</v>
      </c>
      <c r="C261" s="7" t="s">
        <v>1462</v>
      </c>
      <c r="D261" s="7" t="s">
        <v>155</v>
      </c>
      <c r="E261" s="7" t="s">
        <v>132</v>
      </c>
      <c r="F261" s="7" t="s">
        <v>132</v>
      </c>
      <c r="G261" s="7">
        <v>69.0</v>
      </c>
      <c r="H261" s="7">
        <v>157.0</v>
      </c>
      <c r="I261" s="7" t="s">
        <v>133</v>
      </c>
      <c r="J261" s="7">
        <v>2011.0</v>
      </c>
      <c r="K261" s="7">
        <v>4.0</v>
      </c>
      <c r="L261" s="7">
        <v>104.0</v>
      </c>
      <c r="M261" s="8"/>
      <c r="N261" s="8">
        <f t="shared" si="1"/>
        <v>22</v>
      </c>
      <c r="O261" s="7" t="s">
        <v>589</v>
      </c>
      <c r="P261" s="7" t="s">
        <v>1463</v>
      </c>
      <c r="Q261" s="8" t="s">
        <v>158</v>
      </c>
      <c r="R261" s="7" t="s">
        <v>158</v>
      </c>
      <c r="S261" s="9" t="s">
        <v>159</v>
      </c>
      <c r="T261" s="9">
        <v>78.0</v>
      </c>
      <c r="U261" s="9" t="s">
        <v>138</v>
      </c>
      <c r="V261" s="9" t="s">
        <v>138</v>
      </c>
      <c r="W261" s="7">
        <v>79.0</v>
      </c>
      <c r="X261" s="7">
        <v>30.0</v>
      </c>
      <c r="Y261" s="7">
        <v>48.0</v>
      </c>
      <c r="Z261" s="7">
        <v>31.0</v>
      </c>
      <c r="AA261" s="7">
        <v>78.0</v>
      </c>
      <c r="AB261" s="7">
        <v>4.0</v>
      </c>
      <c r="AC261" s="7">
        <v>217.0</v>
      </c>
      <c r="AD261" s="7">
        <v>70.0</v>
      </c>
      <c r="AE261" s="7">
        <v>84.0</v>
      </c>
      <c r="AF261" s="10">
        <f t="shared" si="2"/>
        <v>0.1382488479</v>
      </c>
      <c r="AG261" s="10">
        <f t="shared" si="3"/>
        <v>0.08086253369</v>
      </c>
      <c r="AH261" s="7">
        <v>94471.0</v>
      </c>
      <c r="AI261" s="11">
        <f t="shared" si="4"/>
        <v>19.93059072</v>
      </c>
      <c r="AJ261" s="7">
        <v>1970.0</v>
      </c>
      <c r="AK261" s="11">
        <f t="shared" si="5"/>
        <v>24.93670886</v>
      </c>
      <c r="AL261" s="11">
        <f t="shared" si="6"/>
        <v>47.95482234</v>
      </c>
      <c r="AM261" s="12">
        <v>261.0</v>
      </c>
      <c r="AN261" s="11">
        <f t="shared" si="7"/>
        <v>9.945909327</v>
      </c>
      <c r="AO261" s="10" t="s">
        <v>1271</v>
      </c>
      <c r="AP261" s="10" t="s">
        <v>1426</v>
      </c>
      <c r="AQ261" s="10" t="s">
        <v>1464</v>
      </c>
      <c r="AR261" s="7">
        <v>2.0</v>
      </c>
      <c r="AS261" s="7">
        <v>3.0</v>
      </c>
      <c r="AT261" s="13">
        <f t="shared" si="8"/>
        <v>0.4</v>
      </c>
      <c r="AU261" s="8"/>
      <c r="AV261" s="8"/>
      <c r="AW261" s="8">
        <v>4.0</v>
      </c>
      <c r="AX261" s="8">
        <v>2.0</v>
      </c>
      <c r="AY261" s="8">
        <v>1.0</v>
      </c>
      <c r="AZ261" s="8">
        <v>0.0</v>
      </c>
      <c r="BA261" s="7">
        <v>63.0</v>
      </c>
      <c r="BB261" s="7">
        <v>26.0</v>
      </c>
      <c r="BC261" s="7">
        <v>10.0</v>
      </c>
      <c r="BD261" s="7">
        <v>70.0</v>
      </c>
      <c r="BE261" s="7">
        <v>90.0</v>
      </c>
      <c r="BF261" s="7">
        <v>41.0</v>
      </c>
      <c r="BG261" s="14">
        <f t="shared" si="9"/>
        <v>2.400736734</v>
      </c>
      <c r="BH261" s="11">
        <f t="shared" si="10"/>
        <v>0.9907802394</v>
      </c>
      <c r="BI261" s="11">
        <f t="shared" si="11"/>
        <v>0.3810693229</v>
      </c>
      <c r="BJ261" s="11">
        <f t="shared" si="12"/>
        <v>2.66748526</v>
      </c>
      <c r="BK261" s="11">
        <f t="shared" si="13"/>
        <v>3.429623906</v>
      </c>
      <c r="BL261" s="11">
        <f t="shared" si="14"/>
        <v>1.562384224</v>
      </c>
      <c r="BM261" s="7">
        <v>20.0</v>
      </c>
      <c r="BN261" s="7">
        <v>10.0</v>
      </c>
      <c r="BO261" s="7">
        <v>0.0</v>
      </c>
      <c r="BP261" s="7">
        <v>0.0</v>
      </c>
      <c r="BQ261" s="7">
        <v>0.0</v>
      </c>
      <c r="BR261" s="7">
        <v>0.0</v>
      </c>
      <c r="BS261" s="9">
        <f t="shared" si="15"/>
        <v>56</v>
      </c>
      <c r="BT261" s="14">
        <v>15.5008</v>
      </c>
      <c r="BU261" s="7">
        <v>5.0</v>
      </c>
      <c r="BV261" s="7">
        <v>1.0</v>
      </c>
      <c r="BW261" s="15">
        <f t="shared" si="16"/>
        <v>0.2</v>
      </c>
      <c r="BX261" s="7">
        <v>1.0</v>
      </c>
      <c r="BY261" s="7">
        <v>5.0</v>
      </c>
      <c r="BZ261" s="7">
        <v>3.0</v>
      </c>
      <c r="CA261" s="7">
        <v>6.0</v>
      </c>
      <c r="CB261" s="7">
        <v>2.0</v>
      </c>
      <c r="CC261" s="7">
        <v>4.0</v>
      </c>
      <c r="CD261" s="7">
        <v>0.0</v>
      </c>
      <c r="CE261" s="7">
        <v>1.0</v>
      </c>
      <c r="CF261" s="7">
        <v>4.0</v>
      </c>
      <c r="CG261" s="7">
        <v>1.0</v>
      </c>
      <c r="CH261" s="7">
        <v>0.0</v>
      </c>
      <c r="CI261" s="7">
        <v>20.0</v>
      </c>
      <c r="CJ261" s="7">
        <v>0.0</v>
      </c>
      <c r="CK261" s="7">
        <v>0.0</v>
      </c>
      <c r="CL261" s="15">
        <f t="shared" si="17"/>
        <v>0</v>
      </c>
      <c r="CM261" s="7">
        <v>7.5</v>
      </c>
      <c r="CN261" s="7">
        <v>1.7000000000000002</v>
      </c>
      <c r="CO261" s="7">
        <v>9.2</v>
      </c>
      <c r="CP261" s="16">
        <f t="shared" si="18"/>
        <v>0.1164556962</v>
      </c>
      <c r="CQ261" s="16">
        <f t="shared" si="19"/>
        <v>0.350583777</v>
      </c>
      <c r="CR261" s="17">
        <v>6.0</v>
      </c>
      <c r="CS261" s="14">
        <v>38.7</v>
      </c>
      <c r="CT261" s="14">
        <v>30.5</v>
      </c>
      <c r="CU261" s="14">
        <v>18.0</v>
      </c>
      <c r="CV261" s="14">
        <v>14.2</v>
      </c>
      <c r="CW261" s="14">
        <v>3.7</v>
      </c>
      <c r="CX261" s="14">
        <v>-0.4</v>
      </c>
      <c r="CY261" s="14">
        <v>17.5</v>
      </c>
      <c r="CZ261" s="18">
        <f t="shared" si="20"/>
        <v>0.2215189873</v>
      </c>
      <c r="DA261" s="18">
        <f t="shared" si="21"/>
        <v>0.666871315</v>
      </c>
      <c r="DB261" s="14">
        <v>26.47</v>
      </c>
      <c r="DC261" s="7">
        <v>3.0</v>
      </c>
      <c r="DD261" s="7">
        <v>5.0</v>
      </c>
      <c r="DE261" s="7">
        <v>11.0</v>
      </c>
      <c r="DF261" s="7">
        <v>51.0</v>
      </c>
      <c r="DG261" s="7">
        <v>22.0</v>
      </c>
      <c r="DH261" s="7">
        <v>1.0</v>
      </c>
      <c r="DI261" s="7">
        <v>12.0</v>
      </c>
      <c r="DJ261" s="7">
        <v>21.0</v>
      </c>
      <c r="DK261" s="7">
        <v>8.0</v>
      </c>
      <c r="DL261" s="7">
        <v>2.0</v>
      </c>
      <c r="DM261" s="7">
        <v>151.0</v>
      </c>
      <c r="DN261" s="9">
        <v>7.0</v>
      </c>
      <c r="DO261" s="9">
        <v>3.0</v>
      </c>
      <c r="DP261" s="9">
        <v>5.0</v>
      </c>
      <c r="DQ261" s="8">
        <v>186.0</v>
      </c>
      <c r="DR261" s="8">
        <v>2.0</v>
      </c>
      <c r="DS261" s="8" t="s">
        <v>210</v>
      </c>
      <c r="DT261" s="19">
        <v>0.925</v>
      </c>
      <c r="DU261" s="8">
        <v>0.925</v>
      </c>
      <c r="DV261" s="8">
        <v>1.85</v>
      </c>
      <c r="DW261" s="8">
        <v>68.0</v>
      </c>
      <c r="DX261" s="8">
        <v>1.85</v>
      </c>
      <c r="DY261" s="14">
        <f t="shared" si="22"/>
        <v>14.73404255</v>
      </c>
    </row>
    <row r="262" ht="12.75" customHeight="1">
      <c r="A262" s="7">
        <v>50.0</v>
      </c>
      <c r="B262" s="7" t="s">
        <v>1465</v>
      </c>
      <c r="C262" s="7" t="s">
        <v>1466</v>
      </c>
      <c r="D262" s="7" t="s">
        <v>162</v>
      </c>
      <c r="E262" s="7" t="s">
        <v>163</v>
      </c>
      <c r="F262" s="7" t="s">
        <v>163</v>
      </c>
      <c r="G262" s="7">
        <v>74.0</v>
      </c>
      <c r="H262" s="7">
        <v>207.0</v>
      </c>
      <c r="I262" s="7" t="s">
        <v>133</v>
      </c>
      <c r="J262" s="7">
        <v>2012.0</v>
      </c>
      <c r="K262" s="7">
        <v>1.0</v>
      </c>
      <c r="L262" s="7">
        <v>26.0</v>
      </c>
      <c r="M262" s="8" t="s">
        <v>146</v>
      </c>
      <c r="N262" s="8">
        <f t="shared" si="1"/>
        <v>21</v>
      </c>
      <c r="O262" s="7" t="s">
        <v>1437</v>
      </c>
      <c r="P262" s="7" t="s">
        <v>1467</v>
      </c>
      <c r="Q262" s="8" t="s">
        <v>297</v>
      </c>
      <c r="R262" s="7" t="s">
        <v>297</v>
      </c>
      <c r="S262" s="9" t="s">
        <v>150</v>
      </c>
      <c r="T262" s="9">
        <v>20.0</v>
      </c>
      <c r="U262" s="9" t="s">
        <v>138</v>
      </c>
      <c r="V262" s="9" t="s">
        <v>138</v>
      </c>
      <c r="W262" s="7">
        <v>20.0</v>
      </c>
      <c r="X262" s="7">
        <v>1.0</v>
      </c>
      <c r="Y262" s="7">
        <v>0.0</v>
      </c>
      <c r="Z262" s="7">
        <v>0.0</v>
      </c>
      <c r="AA262" s="7">
        <v>1.0</v>
      </c>
      <c r="AB262" s="7">
        <v>-9.0</v>
      </c>
      <c r="AC262" s="7">
        <v>34.0</v>
      </c>
      <c r="AD262" s="7">
        <v>9.0</v>
      </c>
      <c r="AE262" s="7">
        <v>9.0</v>
      </c>
      <c r="AF262" s="10">
        <f t="shared" si="2"/>
        <v>0.02941176471</v>
      </c>
      <c r="AG262" s="10">
        <f t="shared" si="3"/>
        <v>0.01923076923</v>
      </c>
      <c r="AH262" s="7">
        <v>15310.0</v>
      </c>
      <c r="AI262" s="11">
        <f t="shared" si="4"/>
        <v>12.75833333</v>
      </c>
      <c r="AJ262" s="7">
        <v>356.0</v>
      </c>
      <c r="AK262" s="11">
        <f t="shared" si="5"/>
        <v>17.8</v>
      </c>
      <c r="AL262" s="11">
        <f t="shared" si="6"/>
        <v>43.00561798</v>
      </c>
      <c r="AM262" s="12">
        <v>0.0</v>
      </c>
      <c r="AN262" s="11">
        <f t="shared" si="7"/>
        <v>0</v>
      </c>
      <c r="AO262" s="10" t="s">
        <v>176</v>
      </c>
      <c r="AP262" s="10" t="s">
        <v>151</v>
      </c>
      <c r="AQ262" s="10" t="s">
        <v>176</v>
      </c>
      <c r="AR262" s="7">
        <v>49.0</v>
      </c>
      <c r="AS262" s="7">
        <v>58.0</v>
      </c>
      <c r="AT262" s="13">
        <f t="shared" si="8"/>
        <v>0.4579439252</v>
      </c>
      <c r="AU262" s="8"/>
      <c r="AV262" s="8"/>
      <c r="AW262" s="8">
        <v>68.0</v>
      </c>
      <c r="AX262" s="8">
        <v>27.0</v>
      </c>
      <c r="AY262" s="8">
        <v>39.0</v>
      </c>
      <c r="AZ262" s="8">
        <v>22.0</v>
      </c>
      <c r="BA262" s="7">
        <v>17.0</v>
      </c>
      <c r="BB262" s="7">
        <v>34.0</v>
      </c>
      <c r="BC262" s="7">
        <v>3.0</v>
      </c>
      <c r="BD262" s="7">
        <v>9.0</v>
      </c>
      <c r="BE262" s="7">
        <v>7.0</v>
      </c>
      <c r="BF262" s="7">
        <v>11.0</v>
      </c>
      <c r="BG262" s="14">
        <f t="shared" si="9"/>
        <v>3.997387329</v>
      </c>
      <c r="BH262" s="11">
        <f t="shared" si="10"/>
        <v>7.994774657</v>
      </c>
      <c r="BI262" s="11">
        <f t="shared" si="11"/>
        <v>0.7054212933</v>
      </c>
      <c r="BJ262" s="11">
        <f t="shared" si="12"/>
        <v>2.11626388</v>
      </c>
      <c r="BK262" s="11">
        <f t="shared" si="13"/>
        <v>1.645983018</v>
      </c>
      <c r="BL262" s="11">
        <f t="shared" si="14"/>
        <v>2.586544742</v>
      </c>
      <c r="BM262" s="7">
        <v>2.0</v>
      </c>
      <c r="BN262" s="7">
        <v>1.0</v>
      </c>
      <c r="BO262" s="7">
        <v>0.0</v>
      </c>
      <c r="BP262" s="7">
        <v>0.0</v>
      </c>
      <c r="BQ262" s="7">
        <v>0.0</v>
      </c>
      <c r="BR262" s="7">
        <v>0.0</v>
      </c>
      <c r="BS262" s="9">
        <f t="shared" si="15"/>
        <v>39</v>
      </c>
      <c r="BT262" s="14">
        <v>-0.5343</v>
      </c>
      <c r="BW262" s="15" t="str">
        <f t="shared" si="16"/>
        <v> </v>
      </c>
      <c r="BY262" s="7">
        <v>0.0</v>
      </c>
      <c r="BZ262" s="7">
        <v>0.0</v>
      </c>
      <c r="CA262" s="7">
        <v>0.0</v>
      </c>
      <c r="CB262" s="7">
        <v>0.0</v>
      </c>
      <c r="CC262" s="7">
        <v>0.0</v>
      </c>
      <c r="CD262" s="7">
        <v>1.0</v>
      </c>
      <c r="CE262" s="7">
        <v>0.0</v>
      </c>
      <c r="CF262" s="7">
        <v>0.0</v>
      </c>
      <c r="CG262" s="7">
        <v>0.0</v>
      </c>
      <c r="CH262" s="7">
        <v>0.0</v>
      </c>
      <c r="CI262" s="7">
        <v>0.0</v>
      </c>
      <c r="CJ262" s="7">
        <v>0.0</v>
      </c>
      <c r="CK262" s="7">
        <v>0.0</v>
      </c>
      <c r="CL262" s="15">
        <f t="shared" si="17"/>
        <v>0</v>
      </c>
      <c r="CM262" s="7">
        <v>-0.5</v>
      </c>
      <c r="CN262" s="7">
        <v>-0.1</v>
      </c>
      <c r="CO262" s="7">
        <v>-0.5</v>
      </c>
      <c r="CP262" s="16">
        <f t="shared" si="18"/>
        <v>-0.025</v>
      </c>
      <c r="CQ262" s="16">
        <f t="shared" si="19"/>
        <v>-0.1175702155</v>
      </c>
      <c r="CR262" s="17">
        <v>2.0</v>
      </c>
      <c r="CS262" s="14">
        <v>4.3</v>
      </c>
      <c r="CT262" s="14">
        <v>5.7</v>
      </c>
      <c r="CU262" s="14">
        <v>-7.9</v>
      </c>
      <c r="CV262" s="14">
        <v>-1.4</v>
      </c>
      <c r="CW262" s="14">
        <v>0.0</v>
      </c>
      <c r="CX262" s="14">
        <v>0.0</v>
      </c>
      <c r="CY262" s="14">
        <v>-1.4</v>
      </c>
      <c r="CZ262" s="18">
        <f t="shared" si="20"/>
        <v>-0.07</v>
      </c>
      <c r="DA262" s="18">
        <f t="shared" si="21"/>
        <v>-0.3291966035</v>
      </c>
      <c r="DB262" s="14">
        <v>28.2059</v>
      </c>
      <c r="DC262" s="7">
        <v>0.0</v>
      </c>
      <c r="DD262" s="7">
        <v>1.0</v>
      </c>
      <c r="DE262" s="7">
        <v>2.0</v>
      </c>
      <c r="DF262" s="7">
        <v>6.0</v>
      </c>
      <c r="DG262" s="7">
        <v>3.0</v>
      </c>
      <c r="DH262" s="7">
        <v>1.0</v>
      </c>
      <c r="DI262" s="7">
        <v>0.0</v>
      </c>
      <c r="DJ262" s="7">
        <v>6.0</v>
      </c>
      <c r="DK262" s="7">
        <v>1.0</v>
      </c>
      <c r="DL262" s="7">
        <v>2.0</v>
      </c>
      <c r="DM262" s="7">
        <v>21.0</v>
      </c>
      <c r="DN262" s="9">
        <v>0.0</v>
      </c>
      <c r="DO262" s="9">
        <v>0.0</v>
      </c>
      <c r="DP262" s="9">
        <v>0.0</v>
      </c>
      <c r="DQ262" s="8">
        <v>47.0</v>
      </c>
      <c r="DR262" s="8">
        <v>0.0</v>
      </c>
      <c r="DS262" s="8"/>
      <c r="DT262" s="19">
        <v>0.833</v>
      </c>
      <c r="DU262" s="8">
        <v>0.863</v>
      </c>
      <c r="DV262" s="8">
        <v>0.259</v>
      </c>
      <c r="DW262" s="8">
        <v>0.0</v>
      </c>
      <c r="DX262" s="8">
        <v>0.163</v>
      </c>
      <c r="DY262" s="14">
        <f t="shared" si="22"/>
        <v>-1.655364905</v>
      </c>
    </row>
    <row r="263" ht="12.75" customHeight="1">
      <c r="A263" s="7">
        <v>28.0</v>
      </c>
      <c r="B263" s="7" t="s">
        <v>1468</v>
      </c>
      <c r="C263" s="7" t="s">
        <v>1469</v>
      </c>
      <c r="D263" s="7" t="s">
        <v>1470</v>
      </c>
      <c r="E263" s="7" t="s">
        <v>132</v>
      </c>
      <c r="F263" s="7" t="s">
        <v>132</v>
      </c>
      <c r="G263" s="7">
        <v>77.0</v>
      </c>
      <c r="H263" s="7">
        <v>227.0</v>
      </c>
      <c r="I263" s="7" t="s">
        <v>133</v>
      </c>
      <c r="J263" s="7">
        <v>2000.0</v>
      </c>
      <c r="K263" s="7">
        <v>7.0</v>
      </c>
      <c r="L263" s="7">
        <v>220.0</v>
      </c>
      <c r="M263" s="8"/>
      <c r="N263" s="8">
        <f t="shared" si="1"/>
        <v>34</v>
      </c>
      <c r="O263" s="7" t="s">
        <v>726</v>
      </c>
      <c r="P263" s="7" t="s">
        <v>1471</v>
      </c>
      <c r="Q263" s="8" t="s">
        <v>254</v>
      </c>
      <c r="R263" s="7" t="s">
        <v>254</v>
      </c>
      <c r="S263" s="9" t="s">
        <v>150</v>
      </c>
      <c r="T263" s="9">
        <v>62.0</v>
      </c>
      <c r="U263" s="9" t="s">
        <v>138</v>
      </c>
      <c r="V263" s="9" t="s">
        <v>138</v>
      </c>
      <c r="W263" s="7">
        <v>63.0</v>
      </c>
      <c r="X263" s="7">
        <v>2.0</v>
      </c>
      <c r="Y263" s="7">
        <v>4.0</v>
      </c>
      <c r="Z263" s="7">
        <v>2.0</v>
      </c>
      <c r="AA263" s="7">
        <v>6.0</v>
      </c>
      <c r="AB263" s="7">
        <v>-4.0</v>
      </c>
      <c r="AC263" s="7">
        <v>46.0</v>
      </c>
      <c r="AD263" s="7">
        <v>13.0</v>
      </c>
      <c r="AE263" s="7">
        <v>12.0</v>
      </c>
      <c r="AF263" s="10">
        <f t="shared" si="2"/>
        <v>0.04347826087</v>
      </c>
      <c r="AG263" s="10">
        <f t="shared" si="3"/>
        <v>0.02816901408</v>
      </c>
      <c r="AH263" s="7">
        <v>42495.0</v>
      </c>
      <c r="AI263" s="11">
        <f t="shared" si="4"/>
        <v>11.24206349</v>
      </c>
      <c r="AJ263" s="7">
        <v>1135.0</v>
      </c>
      <c r="AK263" s="11">
        <f t="shared" si="5"/>
        <v>18.01587302</v>
      </c>
      <c r="AL263" s="11">
        <f t="shared" si="6"/>
        <v>37.44052863</v>
      </c>
      <c r="AM263" s="12">
        <v>0.0</v>
      </c>
      <c r="AN263" s="11">
        <f t="shared" si="7"/>
        <v>0</v>
      </c>
      <c r="AO263" s="10" t="s">
        <v>467</v>
      </c>
      <c r="AP263" s="10" t="s">
        <v>526</v>
      </c>
      <c r="AQ263" s="10" t="s">
        <v>200</v>
      </c>
      <c r="AR263" s="7">
        <v>427.0</v>
      </c>
      <c r="AS263" s="7">
        <v>345.0</v>
      </c>
      <c r="AT263" s="13">
        <f t="shared" si="8"/>
        <v>0.5531088083</v>
      </c>
      <c r="AU263" s="9">
        <v>2.0</v>
      </c>
      <c r="AV263" s="9">
        <v>2.0</v>
      </c>
      <c r="AW263" s="9">
        <v>492.0</v>
      </c>
      <c r="AX263" s="9">
        <v>276.0</v>
      </c>
      <c r="AY263" s="9">
        <v>280.0</v>
      </c>
      <c r="AZ263" s="9">
        <v>151.0</v>
      </c>
      <c r="BA263" s="7">
        <v>46.0</v>
      </c>
      <c r="BB263" s="7">
        <v>114.0</v>
      </c>
      <c r="BC263" s="7">
        <v>33.0</v>
      </c>
      <c r="BD263" s="7">
        <v>13.0</v>
      </c>
      <c r="BE263" s="7">
        <v>14.0</v>
      </c>
      <c r="BF263" s="7">
        <v>14.0</v>
      </c>
      <c r="BG263" s="14">
        <f t="shared" si="9"/>
        <v>3.89692905</v>
      </c>
      <c r="BH263" s="11">
        <f t="shared" si="10"/>
        <v>9.657606777</v>
      </c>
      <c r="BI263" s="11">
        <f t="shared" si="11"/>
        <v>2.795623014</v>
      </c>
      <c r="BJ263" s="11">
        <f t="shared" si="12"/>
        <v>1.101306036</v>
      </c>
      <c r="BK263" s="11">
        <f t="shared" si="13"/>
        <v>1.186021885</v>
      </c>
      <c r="BL263" s="11">
        <f t="shared" si="14"/>
        <v>1.186021885</v>
      </c>
      <c r="BM263" s="7">
        <v>46.0</v>
      </c>
      <c r="BN263" s="7">
        <v>8.0</v>
      </c>
      <c r="BO263" s="7">
        <v>6.0</v>
      </c>
      <c r="BP263" s="7">
        <v>0.0</v>
      </c>
      <c r="BQ263" s="7">
        <v>0.0</v>
      </c>
      <c r="BR263" s="7">
        <v>0.0</v>
      </c>
      <c r="BS263" s="9">
        <f t="shared" si="15"/>
        <v>199</v>
      </c>
      <c r="BT263" s="14">
        <v>-3.9191000000000003</v>
      </c>
      <c r="BW263" s="15" t="str">
        <f t="shared" si="16"/>
        <v> </v>
      </c>
      <c r="BY263" s="7">
        <v>0.0</v>
      </c>
      <c r="BZ263" s="7">
        <v>0.0</v>
      </c>
      <c r="CA263" s="7">
        <v>0.0</v>
      </c>
      <c r="CB263" s="7">
        <v>0.0</v>
      </c>
      <c r="CC263" s="7">
        <v>1.0</v>
      </c>
      <c r="CD263" s="7">
        <v>1.0</v>
      </c>
      <c r="CE263" s="7">
        <v>0.0</v>
      </c>
      <c r="CF263" s="7">
        <v>0.0</v>
      </c>
      <c r="CG263" s="7">
        <v>0.0</v>
      </c>
      <c r="CH263" s="7">
        <v>0.0</v>
      </c>
      <c r="CI263" s="7">
        <v>0.0</v>
      </c>
      <c r="CJ263" s="7">
        <v>0.0</v>
      </c>
      <c r="CK263" s="7">
        <v>0.0</v>
      </c>
      <c r="CL263" s="15">
        <f t="shared" si="17"/>
        <v>0</v>
      </c>
      <c r="CM263" s="7">
        <v>-1.1</v>
      </c>
      <c r="CN263" s="7">
        <v>0.6000000000000001</v>
      </c>
      <c r="CO263" s="7">
        <v>-0.4</v>
      </c>
      <c r="CP263" s="16">
        <f t="shared" si="18"/>
        <v>-0.006349206349</v>
      </c>
      <c r="CQ263" s="16">
        <f t="shared" si="19"/>
        <v>-0.03388633957</v>
      </c>
      <c r="CR263" s="17">
        <v>4.0</v>
      </c>
      <c r="CS263" s="14">
        <v>11.8</v>
      </c>
      <c r="CT263" s="14">
        <v>19.0</v>
      </c>
      <c r="CU263" s="14">
        <v>-7.3</v>
      </c>
      <c r="CV263" s="14">
        <v>-2.9</v>
      </c>
      <c r="CW263" s="14">
        <v>2.9</v>
      </c>
      <c r="CX263" s="14">
        <v>0.0</v>
      </c>
      <c r="CY263" s="14">
        <v>0.0</v>
      </c>
      <c r="CZ263" s="18">
        <f t="shared" si="20"/>
        <v>0</v>
      </c>
      <c r="DA263" s="18">
        <f t="shared" si="21"/>
        <v>0</v>
      </c>
      <c r="DB263" s="14">
        <v>29.4783</v>
      </c>
      <c r="DC263" s="7">
        <v>0.0</v>
      </c>
      <c r="DD263" s="7">
        <v>0.0</v>
      </c>
      <c r="DE263" s="7">
        <v>3.0</v>
      </c>
      <c r="DF263" s="7">
        <v>10.0</v>
      </c>
      <c r="DG263" s="7">
        <v>7.0</v>
      </c>
      <c r="DH263" s="7">
        <v>1.0</v>
      </c>
      <c r="DI263" s="7">
        <v>3.0</v>
      </c>
      <c r="DJ263" s="7">
        <v>5.0</v>
      </c>
      <c r="DK263" s="7">
        <v>1.0</v>
      </c>
      <c r="DL263" s="7">
        <v>4.0</v>
      </c>
      <c r="DM263" s="7">
        <v>25.0</v>
      </c>
      <c r="DN263" s="9">
        <v>0.0</v>
      </c>
      <c r="DO263" s="9">
        <v>0.0</v>
      </c>
      <c r="DP263" s="9">
        <v>1.0</v>
      </c>
      <c r="DQ263" s="8">
        <v>186.0</v>
      </c>
      <c r="DR263" s="8">
        <v>19.0</v>
      </c>
      <c r="DS263" s="8" t="s">
        <v>461</v>
      </c>
      <c r="DT263" s="19">
        <v>3.0</v>
      </c>
      <c r="DU263" s="8">
        <v>3.25</v>
      </c>
      <c r="DV263" s="8">
        <v>3.25</v>
      </c>
      <c r="DW263" s="8">
        <v>753.0</v>
      </c>
      <c r="DX263" s="8">
        <v>0.0</v>
      </c>
      <c r="DY263" s="14">
        <f t="shared" si="22"/>
        <v>-5.744680851</v>
      </c>
    </row>
    <row r="264" ht="12.75" customHeight="1">
      <c r="A264" s="7">
        <v>54.0</v>
      </c>
      <c r="B264" s="7" t="s">
        <v>1472</v>
      </c>
      <c r="C264" s="7" t="s">
        <v>1473</v>
      </c>
      <c r="D264" s="7" t="s">
        <v>315</v>
      </c>
      <c r="E264" s="7" t="s">
        <v>163</v>
      </c>
      <c r="F264" s="7" t="s">
        <v>163</v>
      </c>
      <c r="G264" s="7">
        <v>77.0</v>
      </c>
      <c r="H264" s="7">
        <v>238.0</v>
      </c>
      <c r="I264" s="7" t="s">
        <v>133</v>
      </c>
      <c r="J264" s="7">
        <v>2013.0</v>
      </c>
      <c r="K264" s="7">
        <v>1.0</v>
      </c>
      <c r="L264" s="7">
        <v>21.0</v>
      </c>
      <c r="M264" s="8" t="s">
        <v>146</v>
      </c>
      <c r="N264" s="8">
        <f t="shared" si="1"/>
        <v>20</v>
      </c>
      <c r="O264" s="7" t="s">
        <v>1474</v>
      </c>
      <c r="P264" s="7" t="s">
        <v>1475</v>
      </c>
      <c r="Q264" s="8" t="s">
        <v>237</v>
      </c>
      <c r="R264" s="7" t="s">
        <v>237</v>
      </c>
      <c r="S264" s="9" t="s">
        <v>150</v>
      </c>
      <c r="T264" s="9">
        <v>7.0</v>
      </c>
      <c r="U264" s="9" t="s">
        <v>138</v>
      </c>
      <c r="V264" s="9" t="s">
        <v>138</v>
      </c>
      <c r="W264" s="7">
        <v>7.0</v>
      </c>
      <c r="X264" s="7">
        <v>0.0</v>
      </c>
      <c r="Y264" s="7">
        <v>1.0</v>
      </c>
      <c r="Z264" s="7">
        <v>1.0</v>
      </c>
      <c r="AA264" s="7">
        <v>1.0</v>
      </c>
      <c r="AB264" s="7">
        <v>-5.0</v>
      </c>
      <c r="AC264" s="7">
        <v>3.0</v>
      </c>
      <c r="AD264" s="7">
        <v>4.0</v>
      </c>
      <c r="AE264" s="7">
        <v>0.0</v>
      </c>
      <c r="AF264" s="10">
        <f t="shared" si="2"/>
        <v>0</v>
      </c>
      <c r="AG264" s="10">
        <f t="shared" si="3"/>
        <v>0</v>
      </c>
      <c r="AH264" s="7">
        <v>5815.0</v>
      </c>
      <c r="AI264" s="11">
        <f t="shared" si="4"/>
        <v>13.8452381</v>
      </c>
      <c r="AJ264" s="7">
        <v>142.0</v>
      </c>
      <c r="AK264" s="11">
        <f t="shared" si="5"/>
        <v>20.28571429</v>
      </c>
      <c r="AL264" s="11">
        <f t="shared" si="6"/>
        <v>40.95070423</v>
      </c>
      <c r="AM264" s="12">
        <v>5.0</v>
      </c>
      <c r="AN264" s="11">
        <f t="shared" si="7"/>
        <v>3.09544282</v>
      </c>
      <c r="AO264" s="10" t="s">
        <v>151</v>
      </c>
      <c r="AP264" s="10" t="s">
        <v>216</v>
      </c>
      <c r="AQ264" s="10" t="s">
        <v>216</v>
      </c>
      <c r="AR264" s="7">
        <v>52.0</v>
      </c>
      <c r="AS264" s="7">
        <v>58.0</v>
      </c>
      <c r="AT264" s="13">
        <f t="shared" si="8"/>
        <v>0.4727272727</v>
      </c>
      <c r="AU264" s="9">
        <v>2.0</v>
      </c>
      <c r="AV264" s="9">
        <v>1.0</v>
      </c>
      <c r="AW264" s="9">
        <v>85.0</v>
      </c>
      <c r="AX264" s="9">
        <v>38.0</v>
      </c>
      <c r="AY264" s="9">
        <v>25.0</v>
      </c>
      <c r="AZ264" s="9">
        <v>14.0</v>
      </c>
      <c r="BA264" s="7">
        <v>11.0</v>
      </c>
      <c r="BB264" s="7">
        <v>10.0</v>
      </c>
      <c r="BC264" s="7">
        <v>7.0</v>
      </c>
      <c r="BD264" s="7">
        <v>4.0</v>
      </c>
      <c r="BE264" s="7">
        <v>1.0</v>
      </c>
      <c r="BF264" s="7">
        <v>1.0</v>
      </c>
      <c r="BG264" s="14">
        <f t="shared" si="9"/>
        <v>6.809974205</v>
      </c>
      <c r="BH264" s="11">
        <f t="shared" si="10"/>
        <v>6.190885641</v>
      </c>
      <c r="BI264" s="11">
        <f t="shared" si="11"/>
        <v>4.333619948</v>
      </c>
      <c r="BJ264" s="11">
        <f t="shared" si="12"/>
        <v>2.476354256</v>
      </c>
      <c r="BK264" s="11">
        <f t="shared" si="13"/>
        <v>0.6190885641</v>
      </c>
      <c r="BL264" s="11">
        <f t="shared" si="14"/>
        <v>0.6190885641</v>
      </c>
      <c r="BM264" s="7">
        <v>0.0</v>
      </c>
      <c r="BN264" s="7">
        <v>0.0</v>
      </c>
      <c r="BO264" s="7">
        <v>0.0</v>
      </c>
      <c r="BP264" s="7">
        <v>0.0</v>
      </c>
      <c r="BQ264" s="7">
        <v>0.0</v>
      </c>
      <c r="BR264" s="7">
        <v>0.0</v>
      </c>
      <c r="BS264" s="9">
        <f t="shared" si="15"/>
        <v>17</v>
      </c>
      <c r="BT264" s="14">
        <v>1.6849</v>
      </c>
      <c r="BW264" s="15" t="str">
        <f t="shared" si="16"/>
        <v> </v>
      </c>
      <c r="BY264" s="7">
        <v>0.0</v>
      </c>
      <c r="BZ264" s="7">
        <v>0.0</v>
      </c>
      <c r="CA264" s="7">
        <v>0.0</v>
      </c>
      <c r="CB264" s="7">
        <v>0.0</v>
      </c>
      <c r="CC264" s="7">
        <v>0.0</v>
      </c>
      <c r="CD264" s="7">
        <v>0.0</v>
      </c>
      <c r="CE264" s="7">
        <v>0.0</v>
      </c>
      <c r="CF264" s="7">
        <v>0.0</v>
      </c>
      <c r="CG264" s="7">
        <v>0.0</v>
      </c>
      <c r="CH264" s="7">
        <v>0.0</v>
      </c>
      <c r="CI264" s="7">
        <v>0.0</v>
      </c>
      <c r="CJ264" s="7">
        <v>0.0</v>
      </c>
      <c r="CK264" s="7">
        <v>0.0</v>
      </c>
      <c r="CL264" s="15">
        <f t="shared" si="17"/>
        <v>0</v>
      </c>
      <c r="CM264" s="7">
        <v>-0.2</v>
      </c>
      <c r="CN264" s="7">
        <v>-0.1</v>
      </c>
      <c r="CO264" s="7">
        <v>-0.30000000000000004</v>
      </c>
      <c r="CP264" s="16">
        <f t="shared" si="18"/>
        <v>-0.04285714286</v>
      </c>
      <c r="CQ264" s="16">
        <f t="shared" si="19"/>
        <v>-0.1857265692</v>
      </c>
      <c r="CR264" s="17">
        <v>5.0</v>
      </c>
      <c r="CS264" s="14">
        <v>2.6</v>
      </c>
      <c r="CT264" s="14">
        <v>2.5</v>
      </c>
      <c r="CU264" s="14">
        <v>-4.1</v>
      </c>
      <c r="CV264" s="14">
        <v>-0.8</v>
      </c>
      <c r="CW264" s="14">
        <v>-0.2</v>
      </c>
      <c r="CX264" s="14">
        <v>0.0</v>
      </c>
      <c r="CY264" s="14">
        <v>-1.0</v>
      </c>
      <c r="CZ264" s="18">
        <f t="shared" si="20"/>
        <v>-0.1428571429</v>
      </c>
      <c r="DA264" s="18">
        <f t="shared" si="21"/>
        <v>-0.6190885641</v>
      </c>
      <c r="DB264" s="14">
        <v>57.6667</v>
      </c>
      <c r="DC264" s="7">
        <v>1.0</v>
      </c>
      <c r="DD264" s="7">
        <v>0.0</v>
      </c>
      <c r="DE264" s="7">
        <v>0.0</v>
      </c>
      <c r="DF264" s="7">
        <v>3.0</v>
      </c>
      <c r="DG264" s="7">
        <v>1.0</v>
      </c>
      <c r="DH264" s="7">
        <v>0.0</v>
      </c>
      <c r="DI264" s="7">
        <v>0.0</v>
      </c>
      <c r="DJ264" s="7">
        <v>1.0</v>
      </c>
      <c r="DK264" s="7">
        <v>0.0</v>
      </c>
      <c r="DL264" s="7">
        <v>0.0</v>
      </c>
      <c r="DM264" s="7">
        <v>1.0</v>
      </c>
      <c r="DN264" s="9">
        <v>0.0</v>
      </c>
      <c r="DO264" s="9">
        <v>0.0</v>
      </c>
      <c r="DP264" s="9">
        <v>0.0</v>
      </c>
      <c r="DQ264" s="8">
        <v>11.0</v>
      </c>
      <c r="DR264" s="8">
        <v>0.0</v>
      </c>
      <c r="DS264" s="8"/>
      <c r="DT264" s="19">
        <v>0.925</v>
      </c>
      <c r="DU264" s="8">
        <v>0.894</v>
      </c>
      <c r="DV264" s="8">
        <v>0.051000000000000004</v>
      </c>
      <c r="DW264" s="8">
        <v>0.0</v>
      </c>
      <c r="DX264" s="8">
        <v>0.0</v>
      </c>
      <c r="DY264" s="14">
        <f t="shared" si="22"/>
        <v>-1.039304507</v>
      </c>
    </row>
    <row r="265" ht="12.75" customHeight="1">
      <c r="A265" s="7">
        <v>20.0</v>
      </c>
      <c r="B265" s="7" t="s">
        <v>1476</v>
      </c>
      <c r="C265" s="7" t="s">
        <v>353</v>
      </c>
      <c r="D265" s="7" t="s">
        <v>162</v>
      </c>
      <c r="E265" s="7" t="s">
        <v>163</v>
      </c>
      <c r="F265" s="7" t="s">
        <v>163</v>
      </c>
      <c r="G265" s="7">
        <v>76.0</v>
      </c>
      <c r="H265" s="7">
        <v>225.0</v>
      </c>
      <c r="I265" s="7" t="s">
        <v>133</v>
      </c>
      <c r="J265" s="7">
        <v>2007.0</v>
      </c>
      <c r="K265" s="7">
        <v>6.0</v>
      </c>
      <c r="L265" s="7">
        <v>172.0</v>
      </c>
      <c r="M265" s="8"/>
      <c r="N265" s="8">
        <f t="shared" si="1"/>
        <v>26</v>
      </c>
      <c r="O265" s="7" t="s">
        <v>1477</v>
      </c>
      <c r="P265" s="7" t="s">
        <v>1478</v>
      </c>
      <c r="Q265" s="8" t="s">
        <v>860</v>
      </c>
      <c r="R265" s="7" t="s">
        <v>860</v>
      </c>
      <c r="S265" s="9" t="s">
        <v>159</v>
      </c>
      <c r="T265" s="9">
        <v>29.0</v>
      </c>
      <c r="U265" s="9" t="s">
        <v>138</v>
      </c>
      <c r="V265" s="9" t="s">
        <v>138</v>
      </c>
      <c r="W265" s="7">
        <v>29.0</v>
      </c>
      <c r="X265" s="7">
        <v>1.0</v>
      </c>
      <c r="Y265" s="7">
        <v>0.0</v>
      </c>
      <c r="Z265" s="7">
        <v>0.0</v>
      </c>
      <c r="AA265" s="7">
        <v>1.0</v>
      </c>
      <c r="AB265" s="7">
        <v>-6.0</v>
      </c>
      <c r="AC265" s="7">
        <v>18.0</v>
      </c>
      <c r="AD265" s="7">
        <v>3.0</v>
      </c>
      <c r="AE265" s="7">
        <v>6.0</v>
      </c>
      <c r="AF265" s="10">
        <f t="shared" si="2"/>
        <v>0.05555555556</v>
      </c>
      <c r="AG265" s="10">
        <f t="shared" si="3"/>
        <v>0.03703703704</v>
      </c>
      <c r="AH265" s="7">
        <v>10784.0</v>
      </c>
      <c r="AI265" s="11">
        <f t="shared" si="4"/>
        <v>6.197701149</v>
      </c>
      <c r="AJ265" s="7">
        <v>284.0</v>
      </c>
      <c r="AK265" s="11">
        <f t="shared" si="5"/>
        <v>9.793103448</v>
      </c>
      <c r="AL265" s="11">
        <f t="shared" si="6"/>
        <v>37.97183099</v>
      </c>
      <c r="AM265" s="12">
        <v>0.0</v>
      </c>
      <c r="AN265" s="11">
        <f t="shared" si="7"/>
        <v>0</v>
      </c>
      <c r="AO265" s="10" t="s">
        <v>239</v>
      </c>
      <c r="AP265" s="10" t="s">
        <v>151</v>
      </c>
      <c r="AQ265" s="10" t="s">
        <v>239</v>
      </c>
      <c r="AR265" s="7">
        <v>0.0</v>
      </c>
      <c r="AS265" s="7">
        <v>1.0</v>
      </c>
      <c r="AT265" s="13">
        <f t="shared" si="8"/>
        <v>0</v>
      </c>
      <c r="AU265" s="8"/>
      <c r="AV265" s="8"/>
      <c r="AW265" s="8">
        <v>1.0</v>
      </c>
      <c r="AX265" s="8">
        <v>0.0</v>
      </c>
      <c r="AY265" s="8"/>
      <c r="AZ265" s="8">
        <v>0.0</v>
      </c>
      <c r="BA265" s="7">
        <v>20.0</v>
      </c>
      <c r="BB265" s="7">
        <v>35.0</v>
      </c>
      <c r="BC265" s="7">
        <v>9.0</v>
      </c>
      <c r="BD265" s="7">
        <v>3.0</v>
      </c>
      <c r="BE265" s="7">
        <v>1.0</v>
      </c>
      <c r="BF265" s="7">
        <v>2.0</v>
      </c>
      <c r="BG265" s="14">
        <f t="shared" si="9"/>
        <v>6.676557864</v>
      </c>
      <c r="BH265" s="11">
        <f t="shared" si="10"/>
        <v>11.68397626</v>
      </c>
      <c r="BI265" s="11">
        <f t="shared" si="11"/>
        <v>3.004451039</v>
      </c>
      <c r="BJ265" s="11">
        <f t="shared" si="12"/>
        <v>1.00148368</v>
      </c>
      <c r="BK265" s="11">
        <f t="shared" si="13"/>
        <v>0.3338278932</v>
      </c>
      <c r="BL265" s="11">
        <f t="shared" si="14"/>
        <v>0.6676557864</v>
      </c>
      <c r="BM265" s="7">
        <v>24.0</v>
      </c>
      <c r="BN265" s="7">
        <v>2.0</v>
      </c>
      <c r="BO265" s="7">
        <v>4.0</v>
      </c>
      <c r="BP265" s="7">
        <v>0.0</v>
      </c>
      <c r="BQ265" s="7">
        <v>0.0</v>
      </c>
      <c r="BR265" s="7">
        <v>0.0</v>
      </c>
      <c r="BS265" s="9">
        <f t="shared" si="15"/>
        <v>72</v>
      </c>
      <c r="BT265" s="14">
        <v>0.6596000000000001</v>
      </c>
      <c r="BW265" s="15" t="str">
        <f t="shared" si="16"/>
        <v> </v>
      </c>
      <c r="BY265" s="7">
        <v>0.0</v>
      </c>
      <c r="BZ265" s="7">
        <v>0.0</v>
      </c>
      <c r="CA265" s="7">
        <v>0.0</v>
      </c>
      <c r="CB265" s="7">
        <v>0.0</v>
      </c>
      <c r="CC265" s="7">
        <v>0.0</v>
      </c>
      <c r="CD265" s="7">
        <v>0.0</v>
      </c>
      <c r="CE265" s="7">
        <v>0.0</v>
      </c>
      <c r="CF265" s="7">
        <v>0.0</v>
      </c>
      <c r="CG265" s="7">
        <v>0.0</v>
      </c>
      <c r="CH265" s="7">
        <v>0.0</v>
      </c>
      <c r="CI265" s="7">
        <v>1.0</v>
      </c>
      <c r="CJ265" s="7">
        <v>0.0</v>
      </c>
      <c r="CK265" s="7">
        <v>0.0</v>
      </c>
      <c r="CL265" s="15">
        <f t="shared" si="17"/>
        <v>0</v>
      </c>
      <c r="CM265" s="7">
        <v>-0.30000000000000004</v>
      </c>
      <c r="CN265" s="7">
        <v>0.0</v>
      </c>
      <c r="CO265" s="7">
        <v>-0.30000000000000004</v>
      </c>
      <c r="CP265" s="16">
        <f t="shared" si="18"/>
        <v>-0.01034482759</v>
      </c>
      <c r="CQ265" s="16">
        <f t="shared" si="19"/>
        <v>-0.100148368</v>
      </c>
      <c r="CR265" s="17">
        <v>4.0</v>
      </c>
      <c r="CS265" s="14">
        <v>4.4</v>
      </c>
      <c r="CT265" s="14">
        <v>4.2</v>
      </c>
      <c r="CU265" s="14">
        <v>-4.6</v>
      </c>
      <c r="CV265" s="14">
        <v>-1.5</v>
      </c>
      <c r="CW265" s="14">
        <v>-0.1</v>
      </c>
      <c r="CX265" s="14">
        <v>0.0</v>
      </c>
      <c r="CY265" s="14">
        <v>-1.5</v>
      </c>
      <c r="CZ265" s="18">
        <f t="shared" si="20"/>
        <v>-0.05172413793</v>
      </c>
      <c r="DA265" s="18">
        <f t="shared" si="21"/>
        <v>-0.5007418398</v>
      </c>
      <c r="DB265" s="14">
        <v>35.2778</v>
      </c>
      <c r="DC265" s="7">
        <v>0.0</v>
      </c>
      <c r="DD265" s="7">
        <v>1.0</v>
      </c>
      <c r="DE265" s="7">
        <v>1.0</v>
      </c>
      <c r="DF265" s="7">
        <v>1.0</v>
      </c>
      <c r="DG265" s="7">
        <v>1.0</v>
      </c>
      <c r="DH265" s="7">
        <v>0.0</v>
      </c>
      <c r="DI265" s="7">
        <v>1.0</v>
      </c>
      <c r="DJ265" s="7">
        <v>4.0</v>
      </c>
      <c r="DK265" s="7">
        <v>1.0</v>
      </c>
      <c r="DL265" s="7">
        <v>0.0</v>
      </c>
      <c r="DM265" s="7">
        <v>11.0</v>
      </c>
      <c r="DN265" s="9">
        <v>0.0</v>
      </c>
      <c r="DO265" s="9">
        <v>0.0</v>
      </c>
      <c r="DP265" s="9">
        <v>0.0</v>
      </c>
      <c r="DQ265" s="8">
        <v>161.0</v>
      </c>
      <c r="DR265" s="8">
        <v>2.0</v>
      </c>
      <c r="DS265" s="8" t="s">
        <v>429</v>
      </c>
      <c r="DT265" s="19">
        <v>0.85</v>
      </c>
      <c r="DU265" s="8">
        <v>0.8</v>
      </c>
      <c r="DV265" s="8">
        <v>0.6920000000000001</v>
      </c>
      <c r="DW265" s="8">
        <v>20.0</v>
      </c>
      <c r="DX265" s="8">
        <v>0.0</v>
      </c>
      <c r="DY265" s="14">
        <f t="shared" si="22"/>
        <v>-1.959414322</v>
      </c>
    </row>
    <row r="266" ht="12.75" customHeight="1">
      <c r="A266" s="7">
        <v>44.0</v>
      </c>
      <c r="B266" s="7" t="s">
        <v>1479</v>
      </c>
      <c r="C266" s="7" t="s">
        <v>1480</v>
      </c>
      <c r="D266" s="7" t="s">
        <v>162</v>
      </c>
      <c r="E266" s="7" t="s">
        <v>163</v>
      </c>
      <c r="F266" s="7" t="s">
        <v>163</v>
      </c>
      <c r="G266" s="7">
        <v>76.0</v>
      </c>
      <c r="H266" s="7">
        <v>215.0</v>
      </c>
      <c r="I266" s="7" t="s">
        <v>133</v>
      </c>
      <c r="J266" s="7">
        <v>2009.0</v>
      </c>
      <c r="K266" s="7">
        <v>2.0</v>
      </c>
      <c r="L266" s="7">
        <v>54.0</v>
      </c>
      <c r="M266" s="8"/>
      <c r="N266" s="8">
        <f t="shared" si="1"/>
        <v>24</v>
      </c>
      <c r="O266" s="7" t="s">
        <v>563</v>
      </c>
      <c r="P266" s="7" t="s">
        <v>1481</v>
      </c>
      <c r="Q266" s="8" t="s">
        <v>166</v>
      </c>
      <c r="R266" s="7" t="s">
        <v>1482</v>
      </c>
      <c r="S266" s="9" t="s">
        <v>174</v>
      </c>
      <c r="T266" s="9">
        <v>34.0</v>
      </c>
      <c r="U266" s="9">
        <v>6.0</v>
      </c>
      <c r="V266" s="9" t="s">
        <v>138</v>
      </c>
      <c r="W266" s="7">
        <v>40.0</v>
      </c>
      <c r="X266" s="7">
        <v>1.0</v>
      </c>
      <c r="Y266" s="7">
        <v>5.0</v>
      </c>
      <c r="Z266" s="7">
        <v>3.0</v>
      </c>
      <c r="AA266" s="7">
        <v>6.0</v>
      </c>
      <c r="AB266" s="7">
        <v>-6.0</v>
      </c>
      <c r="AC266" s="7">
        <v>55.0</v>
      </c>
      <c r="AD266" s="7">
        <v>24.0</v>
      </c>
      <c r="AE266" s="7">
        <v>39.0</v>
      </c>
      <c r="AF266" s="10">
        <f t="shared" si="2"/>
        <v>0.01818181818</v>
      </c>
      <c r="AG266" s="10">
        <f t="shared" si="3"/>
        <v>0.008474576271</v>
      </c>
      <c r="AH266" s="7">
        <v>33203.0</v>
      </c>
      <c r="AI266" s="11">
        <f t="shared" si="4"/>
        <v>13.83458333</v>
      </c>
      <c r="AJ266" s="7">
        <v>747.0</v>
      </c>
      <c r="AK266" s="11">
        <f t="shared" si="5"/>
        <v>18.675</v>
      </c>
      <c r="AL266" s="11">
        <f t="shared" si="6"/>
        <v>44.44846051</v>
      </c>
      <c r="AM266" s="12">
        <v>39.0</v>
      </c>
      <c r="AN266" s="11">
        <f t="shared" si="7"/>
        <v>4.228533566</v>
      </c>
      <c r="AO266" s="10" t="s">
        <v>375</v>
      </c>
      <c r="AP266" s="10" t="s">
        <v>239</v>
      </c>
      <c r="AQ266" s="10" t="s">
        <v>460</v>
      </c>
      <c r="AR266" s="7">
        <v>0.0</v>
      </c>
      <c r="AS266" s="7">
        <v>0.0</v>
      </c>
      <c r="AT266" s="13">
        <f t="shared" si="8"/>
        <v>0</v>
      </c>
      <c r="AU266" s="8"/>
      <c r="AV266" s="8"/>
      <c r="AW266" s="8"/>
      <c r="AX266" s="8">
        <v>0.0</v>
      </c>
      <c r="AY266" s="8"/>
      <c r="AZ266" s="8">
        <v>0.0</v>
      </c>
      <c r="BA266" s="7">
        <v>73.0</v>
      </c>
      <c r="BB266" s="7">
        <v>61.0</v>
      </c>
      <c r="BC266" s="7">
        <v>23.0</v>
      </c>
      <c r="BD266" s="7">
        <v>24.0</v>
      </c>
      <c r="BE266" s="7">
        <v>20.0</v>
      </c>
      <c r="BF266" s="7">
        <v>7.0</v>
      </c>
      <c r="BG266" s="14">
        <f t="shared" si="9"/>
        <v>7.914947445</v>
      </c>
      <c r="BH266" s="11">
        <f t="shared" si="10"/>
        <v>6.613860193</v>
      </c>
      <c r="BI266" s="11">
        <f t="shared" si="11"/>
        <v>2.493750565</v>
      </c>
      <c r="BJ266" s="11">
        <f t="shared" si="12"/>
        <v>2.602174502</v>
      </c>
      <c r="BK266" s="11">
        <f t="shared" si="13"/>
        <v>2.168478752</v>
      </c>
      <c r="BL266" s="11">
        <f t="shared" si="14"/>
        <v>0.7589675632</v>
      </c>
      <c r="BM266" s="7">
        <v>16.0</v>
      </c>
      <c r="BN266" s="7">
        <v>8.0</v>
      </c>
      <c r="BO266" s="7">
        <v>0.0</v>
      </c>
      <c r="BP266" s="7">
        <v>0.0</v>
      </c>
      <c r="BQ266" s="7">
        <v>0.0</v>
      </c>
      <c r="BR266" s="7">
        <v>0.0</v>
      </c>
      <c r="BS266" s="9">
        <f t="shared" si="15"/>
        <v>100</v>
      </c>
      <c r="BT266" s="14">
        <v>-3.4588</v>
      </c>
      <c r="BW266" s="15" t="str">
        <f t="shared" si="16"/>
        <v> </v>
      </c>
      <c r="BY266" s="7">
        <v>0.0</v>
      </c>
      <c r="BZ266" s="7">
        <v>0.0</v>
      </c>
      <c r="CA266" s="7">
        <v>0.0</v>
      </c>
      <c r="CB266" s="7">
        <v>0.0</v>
      </c>
      <c r="CC266" s="7">
        <v>0.0</v>
      </c>
      <c r="CD266" s="7">
        <v>0.0</v>
      </c>
      <c r="CE266" s="7">
        <v>1.0</v>
      </c>
      <c r="CF266" s="7">
        <v>0.0</v>
      </c>
      <c r="CG266" s="7">
        <v>0.0</v>
      </c>
      <c r="CH266" s="7">
        <v>0.0</v>
      </c>
      <c r="CI266" s="7">
        <v>0.0</v>
      </c>
      <c r="CJ266" s="7">
        <v>0.0</v>
      </c>
      <c r="CK266" s="7">
        <v>0.0</v>
      </c>
      <c r="CL266" s="15">
        <f t="shared" si="17"/>
        <v>0</v>
      </c>
      <c r="CM266" s="7">
        <v>0.1</v>
      </c>
      <c r="CN266" s="7">
        <v>1.0</v>
      </c>
      <c r="CO266" s="7">
        <v>1.2</v>
      </c>
      <c r="CP266" s="16">
        <f t="shared" si="18"/>
        <v>0.03</v>
      </c>
      <c r="CQ266" s="16">
        <f t="shared" si="19"/>
        <v>0.1301087251</v>
      </c>
      <c r="CR266" s="17">
        <v>1.0</v>
      </c>
      <c r="CS266" s="14">
        <v>13.5</v>
      </c>
      <c r="CT266" s="14">
        <v>11.1</v>
      </c>
      <c r="CU266" s="14">
        <v>-2.8</v>
      </c>
      <c r="CV266" s="14">
        <v>-0.9</v>
      </c>
      <c r="CW266" s="14">
        <v>0.6000000000000001</v>
      </c>
      <c r="CX266" s="14">
        <v>0.0</v>
      </c>
      <c r="CY266" s="14">
        <v>-0.30000000000000004</v>
      </c>
      <c r="CZ266" s="18">
        <f t="shared" si="20"/>
        <v>-0.0075</v>
      </c>
      <c r="DA266" s="18">
        <f t="shared" si="21"/>
        <v>-0.03252718128</v>
      </c>
      <c r="DB266" s="14">
        <v>53.8364</v>
      </c>
      <c r="DC266" s="7">
        <v>0.0</v>
      </c>
      <c r="DD266" s="7">
        <v>0.0</v>
      </c>
      <c r="DE266" s="7">
        <v>4.0</v>
      </c>
      <c r="DF266" s="7">
        <v>20.0</v>
      </c>
      <c r="DG266" s="7">
        <v>0.0</v>
      </c>
      <c r="DH266" s="7">
        <v>0.0</v>
      </c>
      <c r="DI266" s="7">
        <v>28.0</v>
      </c>
      <c r="DJ266" s="7">
        <v>10.0</v>
      </c>
      <c r="DK266" s="7">
        <v>0.0</v>
      </c>
      <c r="DL266" s="7">
        <v>0.0</v>
      </c>
      <c r="DM266" s="7">
        <v>17.0</v>
      </c>
      <c r="DN266" s="9">
        <v>0.0</v>
      </c>
      <c r="DO266" s="9">
        <v>0.0</v>
      </c>
      <c r="DP266" s="9">
        <v>0.0</v>
      </c>
      <c r="DQ266" s="8">
        <v>186.0</v>
      </c>
      <c r="DR266" s="8">
        <v>12.0</v>
      </c>
      <c r="DS266" s="8" t="s">
        <v>1483</v>
      </c>
      <c r="DT266" s="19">
        <v>1.5</v>
      </c>
      <c r="DU266" s="8">
        <v>1.5750000000000002</v>
      </c>
      <c r="DV266" s="8">
        <v>1.5750000000000002</v>
      </c>
      <c r="DW266" s="8">
        <v>230.0</v>
      </c>
      <c r="DX266" s="8">
        <v>0.0</v>
      </c>
      <c r="DY266" s="14">
        <f t="shared" si="22"/>
        <v>-2.480851064</v>
      </c>
    </row>
    <row r="267" ht="12.75" customHeight="1">
      <c r="A267" s="7">
        <v>14.0</v>
      </c>
      <c r="B267" s="7" t="s">
        <v>1484</v>
      </c>
      <c r="C267" s="7" t="s">
        <v>1485</v>
      </c>
      <c r="D267" s="7" t="s">
        <v>131</v>
      </c>
      <c r="E267" s="7" t="s">
        <v>132</v>
      </c>
      <c r="F267" s="7" t="s">
        <v>132</v>
      </c>
      <c r="G267" s="7">
        <v>65.0</v>
      </c>
      <c r="H267" s="7">
        <v>178.0</v>
      </c>
      <c r="I267" s="7" t="s">
        <v>133</v>
      </c>
      <c r="J267" s="7">
        <v>2005.0</v>
      </c>
      <c r="K267" s="7">
        <v>5.0</v>
      </c>
      <c r="L267" s="7">
        <v>142.0</v>
      </c>
      <c r="M267" s="8"/>
      <c r="N267" s="8">
        <f t="shared" si="1"/>
        <v>28</v>
      </c>
      <c r="O267" s="7" t="s">
        <v>373</v>
      </c>
      <c r="P267" s="7" t="s">
        <v>1486</v>
      </c>
      <c r="Q267" s="8" t="s">
        <v>685</v>
      </c>
      <c r="R267" s="7" t="s">
        <v>685</v>
      </c>
      <c r="S267" s="9" t="s">
        <v>255</v>
      </c>
      <c r="T267" s="9">
        <v>47.0</v>
      </c>
      <c r="U267" s="9" t="s">
        <v>138</v>
      </c>
      <c r="V267" s="9" t="s">
        <v>138</v>
      </c>
      <c r="W267" s="7">
        <v>47.0</v>
      </c>
      <c r="X267" s="7">
        <v>3.0</v>
      </c>
      <c r="Y267" s="7">
        <v>4.0</v>
      </c>
      <c r="Z267" s="7">
        <v>2.0</v>
      </c>
      <c r="AA267" s="7">
        <v>7.0</v>
      </c>
      <c r="AB267" s="7">
        <v>-15.0</v>
      </c>
      <c r="AC267" s="7">
        <v>73.0</v>
      </c>
      <c r="AD267" s="7">
        <v>28.0</v>
      </c>
      <c r="AE267" s="7">
        <v>39.0</v>
      </c>
      <c r="AF267" s="10">
        <f t="shared" si="2"/>
        <v>0.04109589041</v>
      </c>
      <c r="AG267" s="10">
        <f t="shared" si="3"/>
        <v>0.02142857143</v>
      </c>
      <c r="AH267" s="7">
        <v>37957.0</v>
      </c>
      <c r="AI267" s="11">
        <f t="shared" si="4"/>
        <v>13.45992908</v>
      </c>
      <c r="AJ267" s="7">
        <v>879.0</v>
      </c>
      <c r="AK267" s="11">
        <f t="shared" si="5"/>
        <v>18.70212766</v>
      </c>
      <c r="AL267" s="11">
        <f t="shared" si="6"/>
        <v>43.18202503</v>
      </c>
      <c r="AM267" s="12">
        <v>32.0</v>
      </c>
      <c r="AN267" s="11">
        <f t="shared" si="7"/>
        <v>3.035013305</v>
      </c>
      <c r="AO267" s="10" t="s">
        <v>184</v>
      </c>
      <c r="AP267" s="10" t="s">
        <v>248</v>
      </c>
      <c r="AQ267" s="10" t="s">
        <v>1487</v>
      </c>
      <c r="AR267" s="7">
        <v>2.0</v>
      </c>
      <c r="AS267" s="7">
        <v>3.0</v>
      </c>
      <c r="AT267" s="13">
        <f t="shared" si="8"/>
        <v>0.4</v>
      </c>
      <c r="AU267" s="8"/>
      <c r="AV267" s="8"/>
      <c r="AW267" s="8">
        <v>3.0</v>
      </c>
      <c r="AX267" s="8">
        <v>2.0</v>
      </c>
      <c r="AY267" s="8">
        <v>2.0</v>
      </c>
      <c r="AZ267" s="8">
        <v>0.0</v>
      </c>
      <c r="BA267" s="7">
        <v>25.0</v>
      </c>
      <c r="BB267" s="7">
        <v>54.0</v>
      </c>
      <c r="BC267" s="7">
        <v>10.0</v>
      </c>
      <c r="BD267" s="7">
        <v>28.0</v>
      </c>
      <c r="BE267" s="7">
        <v>23.0</v>
      </c>
      <c r="BF267" s="7">
        <v>13.0</v>
      </c>
      <c r="BG267" s="14">
        <f t="shared" si="9"/>
        <v>2.371104144</v>
      </c>
      <c r="BH267" s="11">
        <f t="shared" si="10"/>
        <v>5.121584951</v>
      </c>
      <c r="BI267" s="11">
        <f t="shared" si="11"/>
        <v>0.9484416577</v>
      </c>
      <c r="BJ267" s="11">
        <f t="shared" si="12"/>
        <v>2.655636641</v>
      </c>
      <c r="BK267" s="11">
        <f t="shared" si="13"/>
        <v>2.181415813</v>
      </c>
      <c r="BL267" s="11">
        <f t="shared" si="14"/>
        <v>1.232974155</v>
      </c>
      <c r="BM267" s="7">
        <v>14.0</v>
      </c>
      <c r="BN267" s="7">
        <v>7.0</v>
      </c>
      <c r="BO267" s="7">
        <v>0.0</v>
      </c>
      <c r="BP267" s="7">
        <v>0.0</v>
      </c>
      <c r="BQ267" s="7">
        <v>0.0</v>
      </c>
      <c r="BR267" s="7">
        <v>0.0</v>
      </c>
      <c r="BS267" s="9">
        <f t="shared" si="15"/>
        <v>78</v>
      </c>
      <c r="BT267" s="14">
        <v>3.9793000000000003</v>
      </c>
      <c r="BU267" s="7">
        <v>1.0</v>
      </c>
      <c r="BV267" s="7">
        <v>0.0</v>
      </c>
      <c r="BW267" s="15">
        <f t="shared" si="16"/>
        <v>0</v>
      </c>
      <c r="BX267" s="7">
        <v>0.0</v>
      </c>
      <c r="BY267" s="7">
        <v>0.0</v>
      </c>
      <c r="BZ267" s="7">
        <v>0.0</v>
      </c>
      <c r="CA267" s="7">
        <v>0.0</v>
      </c>
      <c r="CB267" s="7">
        <v>1.0</v>
      </c>
      <c r="CC267" s="7">
        <v>0.0</v>
      </c>
      <c r="CD267" s="7">
        <v>0.0</v>
      </c>
      <c r="CE267" s="7">
        <v>0.0</v>
      </c>
      <c r="CF267" s="7">
        <v>0.0</v>
      </c>
      <c r="CG267" s="7">
        <v>1.0</v>
      </c>
      <c r="CH267" s="7">
        <v>0.0</v>
      </c>
      <c r="CI267" s="7">
        <v>2.0</v>
      </c>
      <c r="CJ267" s="7">
        <v>0.0</v>
      </c>
      <c r="CK267" s="7">
        <v>0.0</v>
      </c>
      <c r="CL267" s="15">
        <f t="shared" si="17"/>
        <v>0</v>
      </c>
      <c r="CM267" s="7">
        <v>-0.6000000000000001</v>
      </c>
      <c r="CN267" s="7">
        <v>0.2</v>
      </c>
      <c r="CO267" s="7">
        <v>-0.4</v>
      </c>
      <c r="CP267" s="16">
        <f t="shared" si="18"/>
        <v>-0.008510638298</v>
      </c>
      <c r="CQ267" s="16">
        <f t="shared" si="19"/>
        <v>-0.03793766631</v>
      </c>
      <c r="CR267" s="17">
        <v>3.0</v>
      </c>
      <c r="CS267" s="14">
        <v>13.0</v>
      </c>
      <c r="CT267" s="14">
        <v>13.8</v>
      </c>
      <c r="CU267" s="14">
        <v>-11.6</v>
      </c>
      <c r="CV267" s="14">
        <v>-2.9</v>
      </c>
      <c r="CW267" s="14">
        <v>0.9</v>
      </c>
      <c r="CX267" s="14">
        <v>-0.2</v>
      </c>
      <c r="CY267" s="14">
        <v>-2.2</v>
      </c>
      <c r="CZ267" s="18">
        <f t="shared" si="20"/>
        <v>-0.04680851064</v>
      </c>
      <c r="DA267" s="18">
        <f t="shared" si="21"/>
        <v>-0.2086571647</v>
      </c>
      <c r="DB267" s="14">
        <v>30.4658</v>
      </c>
      <c r="DC267" s="7">
        <v>0.0</v>
      </c>
      <c r="DD267" s="7">
        <v>0.0</v>
      </c>
      <c r="DE267" s="7">
        <v>3.0</v>
      </c>
      <c r="DF267" s="7">
        <v>25.0</v>
      </c>
      <c r="DG267" s="7">
        <v>13.0</v>
      </c>
      <c r="DH267" s="7">
        <v>1.0</v>
      </c>
      <c r="DI267" s="7">
        <v>11.0</v>
      </c>
      <c r="DJ267" s="7">
        <v>18.0</v>
      </c>
      <c r="DK267" s="7">
        <v>4.0</v>
      </c>
      <c r="DL267" s="7">
        <v>1.0</v>
      </c>
      <c r="DM267" s="7">
        <v>25.0</v>
      </c>
      <c r="DN267" s="9">
        <v>0.0</v>
      </c>
      <c r="DO267" s="9">
        <v>0.0</v>
      </c>
      <c r="DP267" s="9">
        <v>0.0</v>
      </c>
      <c r="DQ267" s="8">
        <v>186.0</v>
      </c>
      <c r="DR267" s="8">
        <v>25.0</v>
      </c>
      <c r="DS267" s="8" t="s">
        <v>249</v>
      </c>
      <c r="DT267" s="19">
        <v>2.0</v>
      </c>
      <c r="DU267" s="8">
        <v>1.75</v>
      </c>
      <c r="DV267" s="8">
        <v>1.75</v>
      </c>
      <c r="DW267" s="8">
        <v>534.0</v>
      </c>
      <c r="DX267" s="8">
        <v>0.0</v>
      </c>
      <c r="DY267" s="14">
        <f t="shared" si="22"/>
        <v>-4.753191489</v>
      </c>
    </row>
    <row r="268" ht="12.75" customHeight="1">
      <c r="A268" s="7">
        <v>15.0</v>
      </c>
      <c r="B268" s="7" t="s">
        <v>1488</v>
      </c>
      <c r="C268" s="7" t="s">
        <v>228</v>
      </c>
      <c r="D268" s="7" t="s">
        <v>229</v>
      </c>
      <c r="E268" s="7" t="s">
        <v>163</v>
      </c>
      <c r="F268" s="7" t="s">
        <v>163</v>
      </c>
      <c r="G268" s="7">
        <v>76.0</v>
      </c>
      <c r="H268" s="7">
        <v>221.0</v>
      </c>
      <c r="I268" s="7" t="s">
        <v>145</v>
      </c>
      <c r="J268" s="7">
        <v>2003.0</v>
      </c>
      <c r="K268" s="7">
        <v>1.0</v>
      </c>
      <c r="L268" s="7">
        <v>19.0</v>
      </c>
      <c r="M268" s="8"/>
      <c r="N268" s="8">
        <f t="shared" si="1"/>
        <v>30</v>
      </c>
      <c r="O268" s="7" t="s">
        <v>732</v>
      </c>
      <c r="P268" s="7" t="s">
        <v>1489</v>
      </c>
      <c r="Q268" s="8" t="s">
        <v>458</v>
      </c>
      <c r="R268" s="7" t="s">
        <v>458</v>
      </c>
      <c r="S268" s="9" t="s">
        <v>150</v>
      </c>
      <c r="T268" s="9">
        <v>77.0</v>
      </c>
      <c r="U268" s="9" t="s">
        <v>138</v>
      </c>
      <c r="V268" s="9" t="s">
        <v>138</v>
      </c>
      <c r="W268" s="7">
        <v>77.0</v>
      </c>
      <c r="X268" s="7">
        <v>13.0</v>
      </c>
      <c r="Y268" s="7">
        <v>50.0</v>
      </c>
      <c r="Z268" s="7">
        <v>30.0</v>
      </c>
      <c r="AA268" s="7">
        <v>63.0</v>
      </c>
      <c r="AB268" s="7">
        <v>14.0</v>
      </c>
      <c r="AC268" s="7">
        <v>178.0</v>
      </c>
      <c r="AD268" s="7">
        <v>98.0</v>
      </c>
      <c r="AE268" s="7">
        <v>75.0</v>
      </c>
      <c r="AF268" s="10">
        <f t="shared" si="2"/>
        <v>0.07303370787</v>
      </c>
      <c r="AG268" s="10">
        <f t="shared" si="3"/>
        <v>0.03703703704</v>
      </c>
      <c r="AH268" s="7">
        <v>90117.0</v>
      </c>
      <c r="AI268" s="11">
        <f t="shared" si="4"/>
        <v>19.50584416</v>
      </c>
      <c r="AJ268" s="7">
        <v>1889.0</v>
      </c>
      <c r="AK268" s="11">
        <f t="shared" si="5"/>
        <v>24.53246753</v>
      </c>
      <c r="AL268" s="11">
        <f t="shared" si="6"/>
        <v>47.70619375</v>
      </c>
      <c r="AM268" s="12">
        <v>261.0</v>
      </c>
      <c r="AN268" s="11">
        <f t="shared" si="7"/>
        <v>10.42644562</v>
      </c>
      <c r="AO268" s="10" t="s">
        <v>755</v>
      </c>
      <c r="AP268" s="10" t="s">
        <v>1365</v>
      </c>
      <c r="AQ268" s="10" t="s">
        <v>1490</v>
      </c>
      <c r="AR268" s="7">
        <v>602.0</v>
      </c>
      <c r="AS268" s="7">
        <v>617.0</v>
      </c>
      <c r="AT268" s="13">
        <f t="shared" si="8"/>
        <v>0.4938474159</v>
      </c>
      <c r="AU268" s="9">
        <v>13.0</v>
      </c>
      <c r="AV268" s="9">
        <v>5.0</v>
      </c>
      <c r="AW268" s="9">
        <v>894.0</v>
      </c>
      <c r="AX268" s="9">
        <v>429.0</v>
      </c>
      <c r="AY268" s="9">
        <v>325.0</v>
      </c>
      <c r="AZ268" s="9">
        <v>173.0</v>
      </c>
      <c r="BA268" s="7">
        <v>90.0</v>
      </c>
      <c r="BB268" s="7">
        <v>108.0</v>
      </c>
      <c r="BC268" s="7">
        <v>61.0</v>
      </c>
      <c r="BD268" s="7">
        <v>98.0</v>
      </c>
      <c r="BE268" s="7">
        <v>75.0</v>
      </c>
      <c r="BF268" s="7">
        <v>48.0</v>
      </c>
      <c r="BG268" s="14">
        <f t="shared" si="9"/>
        <v>3.595326076</v>
      </c>
      <c r="BH268" s="11">
        <f t="shared" si="10"/>
        <v>4.314391291</v>
      </c>
      <c r="BI268" s="11">
        <f t="shared" si="11"/>
        <v>2.436832118</v>
      </c>
      <c r="BJ268" s="11">
        <f t="shared" si="12"/>
        <v>3.914910616</v>
      </c>
      <c r="BK268" s="11">
        <f t="shared" si="13"/>
        <v>2.996105063</v>
      </c>
      <c r="BL268" s="11">
        <f t="shared" si="14"/>
        <v>1.917507241</v>
      </c>
      <c r="BM268" s="7">
        <v>55.0</v>
      </c>
      <c r="BN268" s="7">
        <v>20.0</v>
      </c>
      <c r="BO268" s="7">
        <v>3.0</v>
      </c>
      <c r="BP268" s="7">
        <v>0.0</v>
      </c>
      <c r="BQ268" s="7">
        <v>0.0</v>
      </c>
      <c r="BR268" s="7">
        <v>0.0</v>
      </c>
      <c r="BS268" s="9">
        <f t="shared" si="15"/>
        <v>227</v>
      </c>
      <c r="BT268" s="14">
        <v>-9.5275</v>
      </c>
      <c r="BU268" s="7">
        <v>1.0</v>
      </c>
      <c r="BV268" s="7">
        <v>1.0</v>
      </c>
      <c r="BW268" s="15">
        <f t="shared" si="16"/>
        <v>1</v>
      </c>
      <c r="BX268" s="7">
        <v>1.0</v>
      </c>
      <c r="BY268" s="7">
        <v>6.0</v>
      </c>
      <c r="BZ268" s="7">
        <v>1.0</v>
      </c>
      <c r="CA268" s="7">
        <v>5.0</v>
      </c>
      <c r="CB268" s="7">
        <v>1.0</v>
      </c>
      <c r="CC268" s="7">
        <v>1.0</v>
      </c>
      <c r="CD268" s="7">
        <v>0.0</v>
      </c>
      <c r="CE268" s="7">
        <v>3.0</v>
      </c>
      <c r="CF268" s="7">
        <v>3.0</v>
      </c>
      <c r="CG268" s="7">
        <v>1.0</v>
      </c>
      <c r="CH268" s="7">
        <v>0.0</v>
      </c>
      <c r="CI268" s="7">
        <v>5.0</v>
      </c>
      <c r="CJ268" s="7">
        <v>0.0</v>
      </c>
      <c r="CK268" s="7">
        <v>0.0</v>
      </c>
      <c r="CL268" s="15">
        <f t="shared" si="17"/>
        <v>0</v>
      </c>
      <c r="CM268" s="7">
        <v>4.4</v>
      </c>
      <c r="CN268" s="7">
        <v>2.6</v>
      </c>
      <c r="CO268" s="7">
        <v>7.0</v>
      </c>
      <c r="CP268" s="16">
        <f t="shared" si="18"/>
        <v>0.09090909091</v>
      </c>
      <c r="CQ268" s="16">
        <f t="shared" si="19"/>
        <v>0.2796364726</v>
      </c>
      <c r="CR268" s="17">
        <v>5.0</v>
      </c>
      <c r="CS268" s="14">
        <v>35.3</v>
      </c>
      <c r="CT268" s="14">
        <v>31.0</v>
      </c>
      <c r="CU268" s="14">
        <v>12.2</v>
      </c>
      <c r="CV268" s="14">
        <v>8.5</v>
      </c>
      <c r="CW268" s="14">
        <v>4.6</v>
      </c>
      <c r="CX268" s="14">
        <v>0.5</v>
      </c>
      <c r="CY268" s="14">
        <v>13.6</v>
      </c>
      <c r="CZ268" s="18">
        <f t="shared" si="20"/>
        <v>0.1766233766</v>
      </c>
      <c r="DA268" s="18">
        <f t="shared" si="21"/>
        <v>0.5432937182</v>
      </c>
      <c r="DB268" s="14">
        <v>36.8258</v>
      </c>
      <c r="DC268" s="7">
        <v>3.0</v>
      </c>
      <c r="DD268" s="7">
        <v>2.0</v>
      </c>
      <c r="DE268" s="7">
        <v>5.0</v>
      </c>
      <c r="DF268" s="7">
        <v>88.0</v>
      </c>
      <c r="DG268" s="7">
        <v>19.0</v>
      </c>
      <c r="DH268" s="7">
        <v>2.0</v>
      </c>
      <c r="DI268" s="7">
        <v>30.0</v>
      </c>
      <c r="DJ268" s="7">
        <v>18.0</v>
      </c>
      <c r="DK268" s="7">
        <v>11.0</v>
      </c>
      <c r="DL268" s="7">
        <v>0.0</v>
      </c>
      <c r="DM268" s="7">
        <v>98.0</v>
      </c>
      <c r="DN268" s="9">
        <v>4.0</v>
      </c>
      <c r="DO268" s="9">
        <v>2.0</v>
      </c>
      <c r="DP268" s="9">
        <v>2.0</v>
      </c>
      <c r="DQ268" s="8">
        <v>186.0</v>
      </c>
      <c r="DR268" s="8">
        <v>5.0</v>
      </c>
      <c r="DS268" s="8" t="s">
        <v>1491</v>
      </c>
      <c r="DT268" s="19">
        <v>9.25</v>
      </c>
      <c r="DU268" s="8">
        <v>8.25</v>
      </c>
      <c r="DV268" s="8">
        <v>8.25</v>
      </c>
      <c r="DW268" s="8">
        <v>503.0</v>
      </c>
      <c r="DX268" s="8">
        <v>0.0</v>
      </c>
      <c r="DY268" s="14">
        <f t="shared" si="22"/>
        <v>-2.782978723</v>
      </c>
    </row>
    <row r="269" ht="12.75" customHeight="1">
      <c r="A269" s="7">
        <v>77.0</v>
      </c>
      <c r="B269" s="7" t="s">
        <v>1492</v>
      </c>
      <c r="C269" s="7" t="s">
        <v>1493</v>
      </c>
      <c r="D269" s="7" t="s">
        <v>271</v>
      </c>
      <c r="E269" s="7" t="s">
        <v>132</v>
      </c>
      <c r="F269" s="7" t="s">
        <v>132</v>
      </c>
      <c r="G269" s="7">
        <v>74.0</v>
      </c>
      <c r="H269" s="7">
        <v>202.0</v>
      </c>
      <c r="I269" s="7" t="s">
        <v>145</v>
      </c>
      <c r="J269" s="7">
        <v>2002.0</v>
      </c>
      <c r="K269" s="7">
        <v>4.0</v>
      </c>
      <c r="L269" s="7">
        <v>129.0</v>
      </c>
      <c r="M269" s="8"/>
      <c r="N269" s="8">
        <f t="shared" si="1"/>
        <v>33</v>
      </c>
      <c r="O269" s="7" t="s">
        <v>1494</v>
      </c>
      <c r="P269" s="7" t="s">
        <v>1495</v>
      </c>
      <c r="Q269" s="8" t="s">
        <v>206</v>
      </c>
      <c r="R269" s="7" t="s">
        <v>206</v>
      </c>
      <c r="S269" s="9" t="s">
        <v>174</v>
      </c>
      <c r="T269" s="9">
        <v>45.0</v>
      </c>
      <c r="U269" s="9" t="s">
        <v>138</v>
      </c>
      <c r="V269" s="9" t="s">
        <v>138</v>
      </c>
      <c r="W269" s="7">
        <v>45.0</v>
      </c>
      <c r="X269" s="7">
        <v>1.0</v>
      </c>
      <c r="Y269" s="7">
        <v>1.0</v>
      </c>
      <c r="Z269" s="7">
        <v>1.0</v>
      </c>
      <c r="AA269" s="7">
        <v>2.0</v>
      </c>
      <c r="AB269" s="7">
        <v>3.0</v>
      </c>
      <c r="AC269" s="7">
        <v>36.0</v>
      </c>
      <c r="AD269" s="7">
        <v>10.0</v>
      </c>
      <c r="AE269" s="7">
        <v>36.0</v>
      </c>
      <c r="AF269" s="10">
        <f t="shared" si="2"/>
        <v>0.02777777778</v>
      </c>
      <c r="AG269" s="10">
        <f t="shared" si="3"/>
        <v>0.01219512195</v>
      </c>
      <c r="AH269" s="7">
        <v>45532.0</v>
      </c>
      <c r="AI269" s="11">
        <f t="shared" si="4"/>
        <v>16.8637037</v>
      </c>
      <c r="AJ269" s="7">
        <v>1001.0</v>
      </c>
      <c r="AK269" s="11">
        <f t="shared" si="5"/>
        <v>22.24444444</v>
      </c>
      <c r="AL269" s="11">
        <f t="shared" si="6"/>
        <v>45.48651349</v>
      </c>
      <c r="AM269" s="12">
        <v>3.0</v>
      </c>
      <c r="AN269" s="11">
        <f t="shared" si="7"/>
        <v>0.2371958183</v>
      </c>
      <c r="AO269" s="10" t="s">
        <v>543</v>
      </c>
      <c r="AP269" s="10" t="s">
        <v>543</v>
      </c>
      <c r="AQ269" s="10" t="s">
        <v>544</v>
      </c>
      <c r="AR269" s="7">
        <v>0.0</v>
      </c>
      <c r="AS269" s="7">
        <v>0.0</v>
      </c>
      <c r="AT269" s="13">
        <f t="shared" si="8"/>
        <v>0</v>
      </c>
      <c r="AU269" s="8"/>
      <c r="AV269" s="8"/>
      <c r="AW269" s="8"/>
      <c r="AX269" s="8">
        <v>0.0</v>
      </c>
      <c r="AY269" s="8"/>
      <c r="AZ269" s="8">
        <v>0.0</v>
      </c>
      <c r="BA269" s="7">
        <v>140.0</v>
      </c>
      <c r="BB269" s="7">
        <v>29.0</v>
      </c>
      <c r="BC269" s="7">
        <v>88.0</v>
      </c>
      <c r="BD269" s="7">
        <v>10.0</v>
      </c>
      <c r="BE269" s="7">
        <v>39.0</v>
      </c>
      <c r="BF269" s="7">
        <v>6.0</v>
      </c>
      <c r="BG269" s="14">
        <f t="shared" si="9"/>
        <v>11.06913819</v>
      </c>
      <c r="BH269" s="11">
        <f t="shared" si="10"/>
        <v>2.29289291</v>
      </c>
      <c r="BI269" s="11">
        <f t="shared" si="11"/>
        <v>6.957744004</v>
      </c>
      <c r="BJ269" s="11">
        <f t="shared" si="12"/>
        <v>0.7906527278</v>
      </c>
      <c r="BK269" s="11">
        <f t="shared" si="13"/>
        <v>3.083545638</v>
      </c>
      <c r="BL269" s="11">
        <f t="shared" si="14"/>
        <v>0.4743916367</v>
      </c>
      <c r="BM269" s="7">
        <v>12.0</v>
      </c>
      <c r="BN269" s="7">
        <v>6.0</v>
      </c>
      <c r="BO269" s="7">
        <v>0.0</v>
      </c>
      <c r="BP269" s="7">
        <v>0.0</v>
      </c>
      <c r="BQ269" s="7">
        <v>0.0</v>
      </c>
      <c r="BR269" s="7">
        <v>0.0</v>
      </c>
      <c r="BS269" s="9">
        <f t="shared" si="15"/>
        <v>129</v>
      </c>
      <c r="BT269" s="14">
        <v>-1.0509</v>
      </c>
      <c r="BW269" s="15" t="str">
        <f t="shared" si="16"/>
        <v> </v>
      </c>
      <c r="BY269" s="7">
        <v>0.0</v>
      </c>
      <c r="BZ269" s="7">
        <v>0.0</v>
      </c>
      <c r="CA269" s="7">
        <v>0.0</v>
      </c>
      <c r="CB269" s="7">
        <v>0.0</v>
      </c>
      <c r="CC269" s="7">
        <v>0.0</v>
      </c>
      <c r="CD269" s="7">
        <v>0.0</v>
      </c>
      <c r="CE269" s="7">
        <v>0.0</v>
      </c>
      <c r="CF269" s="7">
        <v>0.0</v>
      </c>
      <c r="CG269" s="7">
        <v>1.0</v>
      </c>
      <c r="CH269" s="7">
        <v>0.0</v>
      </c>
      <c r="CI269" s="7">
        <v>0.0</v>
      </c>
      <c r="CJ269" s="7">
        <v>0.0</v>
      </c>
      <c r="CK269" s="7">
        <v>0.0</v>
      </c>
      <c r="CL269" s="15">
        <f t="shared" si="17"/>
        <v>0</v>
      </c>
      <c r="CM269" s="7">
        <v>-0.6000000000000001</v>
      </c>
      <c r="CN269" s="7">
        <v>1.9</v>
      </c>
      <c r="CO269" s="7">
        <v>1.3</v>
      </c>
      <c r="CP269" s="16">
        <f t="shared" si="18"/>
        <v>0.02888888889</v>
      </c>
      <c r="CQ269" s="16">
        <f t="shared" si="19"/>
        <v>0.1027848546</v>
      </c>
      <c r="CR269" s="17">
        <v>2.0</v>
      </c>
      <c r="CS269" s="14">
        <v>11.4</v>
      </c>
      <c r="CT269" s="14">
        <v>17.2</v>
      </c>
      <c r="CU269" s="14">
        <v>2.5</v>
      </c>
      <c r="CV269" s="14">
        <v>-1.9</v>
      </c>
      <c r="CW269" s="14">
        <v>2.9</v>
      </c>
      <c r="CX269" s="14">
        <v>0.0</v>
      </c>
      <c r="CY269" s="14">
        <v>1.0</v>
      </c>
      <c r="CZ269" s="18">
        <f t="shared" si="20"/>
        <v>0.02222222222</v>
      </c>
      <c r="DA269" s="18">
        <f t="shared" si="21"/>
        <v>0.07906527278</v>
      </c>
      <c r="DB269" s="14">
        <v>49.2222</v>
      </c>
      <c r="DC269" s="7">
        <v>0.0</v>
      </c>
      <c r="DD269" s="7">
        <v>0.0</v>
      </c>
      <c r="DE269" s="7">
        <v>1.0</v>
      </c>
      <c r="DF269" s="7">
        <v>9.0</v>
      </c>
      <c r="DG269" s="7">
        <v>0.0</v>
      </c>
      <c r="DH269" s="7">
        <v>0.0</v>
      </c>
      <c r="DI269" s="7">
        <v>9.0</v>
      </c>
      <c r="DJ269" s="7">
        <v>6.0</v>
      </c>
      <c r="DK269" s="7">
        <v>2.0</v>
      </c>
      <c r="DL269" s="7">
        <v>0.0</v>
      </c>
      <c r="DM269" s="7">
        <v>19.0</v>
      </c>
      <c r="DN269" s="9">
        <v>0.0</v>
      </c>
      <c r="DO269" s="9">
        <v>0.0</v>
      </c>
      <c r="DP269" s="9">
        <v>0.0</v>
      </c>
      <c r="DQ269" s="8">
        <v>186.0</v>
      </c>
      <c r="DR269" s="8">
        <v>37.0</v>
      </c>
      <c r="DS269" s="8" t="s">
        <v>1340</v>
      </c>
      <c r="DT269" s="19">
        <v>2.8</v>
      </c>
      <c r="DU269" s="8">
        <v>2.8</v>
      </c>
      <c r="DV269" s="8">
        <v>2.8</v>
      </c>
      <c r="DW269" s="8">
        <v>1263.0</v>
      </c>
      <c r="DX269" s="8">
        <v>0.0</v>
      </c>
      <c r="DY269" s="14">
        <f t="shared" si="22"/>
        <v>-3.787234043</v>
      </c>
    </row>
    <row r="270" ht="12.75" customHeight="1">
      <c r="A270" s="7">
        <v>12.0</v>
      </c>
      <c r="B270" s="7" t="s">
        <v>1496</v>
      </c>
      <c r="C270" s="7" t="s">
        <v>731</v>
      </c>
      <c r="D270" s="7" t="s">
        <v>311</v>
      </c>
      <c r="E270" s="7" t="s">
        <v>132</v>
      </c>
      <c r="F270" s="7" t="s">
        <v>132</v>
      </c>
      <c r="G270" s="7">
        <v>67.0</v>
      </c>
      <c r="H270" s="7">
        <v>178.0</v>
      </c>
      <c r="I270" s="7" t="s">
        <v>145</v>
      </c>
      <c r="J270" s="7">
        <v>1998.0</v>
      </c>
      <c r="K270" s="7">
        <v>3.0</v>
      </c>
      <c r="L270" s="7">
        <v>82.0</v>
      </c>
      <c r="M270" s="8"/>
      <c r="N270" s="8">
        <f t="shared" si="1"/>
        <v>37</v>
      </c>
      <c r="O270" s="7" t="s">
        <v>603</v>
      </c>
      <c r="P270" s="7" t="s">
        <v>1497</v>
      </c>
      <c r="Q270" s="8" t="s">
        <v>312</v>
      </c>
      <c r="R270" s="7" t="s">
        <v>312</v>
      </c>
      <c r="S270" s="9" t="s">
        <v>247</v>
      </c>
      <c r="T270" s="9">
        <v>79.0</v>
      </c>
      <c r="U270" s="9" t="s">
        <v>138</v>
      </c>
      <c r="V270" s="9" t="s">
        <v>138</v>
      </c>
      <c r="W270" s="7">
        <v>79.0</v>
      </c>
      <c r="X270" s="7">
        <v>12.0</v>
      </c>
      <c r="Y270" s="7">
        <v>21.0</v>
      </c>
      <c r="Z270" s="7">
        <v>15.0</v>
      </c>
      <c r="AA270" s="7">
        <v>33.0</v>
      </c>
      <c r="AB270" s="7">
        <v>-5.0</v>
      </c>
      <c r="AC270" s="7">
        <v>169.0</v>
      </c>
      <c r="AD270" s="7">
        <v>51.0</v>
      </c>
      <c r="AE270" s="7">
        <v>55.0</v>
      </c>
      <c r="AF270" s="10">
        <f t="shared" si="2"/>
        <v>0.07100591716</v>
      </c>
      <c r="AG270" s="10">
        <f t="shared" si="3"/>
        <v>0.04363636364</v>
      </c>
      <c r="AH270" s="7">
        <v>84052.0</v>
      </c>
      <c r="AI270" s="11">
        <f t="shared" si="4"/>
        <v>17.73248945</v>
      </c>
      <c r="AJ270" s="7">
        <v>1778.0</v>
      </c>
      <c r="AK270" s="11">
        <f t="shared" si="5"/>
        <v>22.50632911</v>
      </c>
      <c r="AL270" s="11">
        <f t="shared" si="6"/>
        <v>47.27334083</v>
      </c>
      <c r="AM270" s="12">
        <v>216.0</v>
      </c>
      <c r="AN270" s="11">
        <f t="shared" si="7"/>
        <v>9.25141579</v>
      </c>
      <c r="AO270" s="10" t="s">
        <v>239</v>
      </c>
      <c r="AP270" s="10" t="s">
        <v>696</v>
      </c>
      <c r="AQ270" s="10" t="s">
        <v>1498</v>
      </c>
      <c r="AR270" s="7">
        <v>54.0</v>
      </c>
      <c r="AS270" s="7">
        <v>66.0</v>
      </c>
      <c r="AT270" s="13">
        <f t="shared" si="8"/>
        <v>0.45</v>
      </c>
      <c r="AU270" s="8"/>
      <c r="AV270" s="8"/>
      <c r="AW270" s="8">
        <v>89.0</v>
      </c>
      <c r="AX270" s="8">
        <v>40.0</v>
      </c>
      <c r="AY270" s="8">
        <v>31.0</v>
      </c>
      <c r="AZ270" s="8">
        <v>14.0</v>
      </c>
      <c r="BA270" s="7">
        <v>75.0</v>
      </c>
      <c r="BB270" s="7">
        <v>46.0</v>
      </c>
      <c r="BC270" s="7">
        <v>36.0</v>
      </c>
      <c r="BD270" s="7">
        <v>51.0</v>
      </c>
      <c r="BE270" s="7">
        <v>21.0</v>
      </c>
      <c r="BF270" s="7">
        <v>31.0</v>
      </c>
      <c r="BG270" s="14">
        <f t="shared" si="9"/>
        <v>3.212297149</v>
      </c>
      <c r="BH270" s="11">
        <f t="shared" si="10"/>
        <v>1.970208918</v>
      </c>
      <c r="BI270" s="11">
        <f t="shared" si="11"/>
        <v>1.541902632</v>
      </c>
      <c r="BJ270" s="11">
        <f t="shared" si="12"/>
        <v>2.184362062</v>
      </c>
      <c r="BK270" s="11">
        <f t="shared" si="13"/>
        <v>0.8994432018</v>
      </c>
      <c r="BL270" s="11">
        <f t="shared" si="14"/>
        <v>1.327749488</v>
      </c>
      <c r="BM270" s="7">
        <v>12.0</v>
      </c>
      <c r="BN270" s="7">
        <v>6.0</v>
      </c>
      <c r="BO270" s="7">
        <v>0.0</v>
      </c>
      <c r="BP270" s="7">
        <v>0.0</v>
      </c>
      <c r="BQ270" s="7">
        <v>0.0</v>
      </c>
      <c r="BR270" s="7">
        <v>0.0</v>
      </c>
      <c r="BS270" s="9">
        <f t="shared" si="15"/>
        <v>94</v>
      </c>
      <c r="BT270" s="14">
        <v>-0.9798</v>
      </c>
      <c r="BU270" s="7">
        <v>1.0</v>
      </c>
      <c r="BV270" s="7">
        <v>0.0</v>
      </c>
      <c r="BW270" s="15">
        <f t="shared" si="16"/>
        <v>0</v>
      </c>
      <c r="BX270" s="7">
        <v>0.0</v>
      </c>
      <c r="BY270" s="7">
        <v>4.0</v>
      </c>
      <c r="BZ270" s="7">
        <v>1.0</v>
      </c>
      <c r="CA270" s="7">
        <v>2.0</v>
      </c>
      <c r="CB270" s="7">
        <v>1.0</v>
      </c>
      <c r="CC270" s="7">
        <v>0.0</v>
      </c>
      <c r="CD270" s="7">
        <v>1.0</v>
      </c>
      <c r="CE270" s="7">
        <v>2.0</v>
      </c>
      <c r="CF270" s="7">
        <v>1.0</v>
      </c>
      <c r="CG270" s="7">
        <v>5.0</v>
      </c>
      <c r="CH270" s="7">
        <v>0.0</v>
      </c>
      <c r="CI270" s="7">
        <v>3.0</v>
      </c>
      <c r="CJ270" s="7">
        <v>0.0</v>
      </c>
      <c r="CK270" s="7">
        <v>0.0</v>
      </c>
      <c r="CL270" s="15">
        <f t="shared" si="17"/>
        <v>0</v>
      </c>
      <c r="CM270" s="7">
        <v>1.3</v>
      </c>
      <c r="CN270" s="7">
        <v>1.7000000000000002</v>
      </c>
      <c r="CO270" s="7">
        <v>2.9</v>
      </c>
      <c r="CP270" s="16">
        <f t="shared" si="18"/>
        <v>0.03670886076</v>
      </c>
      <c r="CQ270" s="16">
        <f t="shared" si="19"/>
        <v>0.1242088231</v>
      </c>
      <c r="CR270" s="17">
        <v>4.0</v>
      </c>
      <c r="CS270" s="14">
        <v>26.0</v>
      </c>
      <c r="CT270" s="14">
        <v>26.5</v>
      </c>
      <c r="CU270" s="14">
        <v>-1.3</v>
      </c>
      <c r="CV270" s="14">
        <v>2.5</v>
      </c>
      <c r="CW270" s="14">
        <v>3.1</v>
      </c>
      <c r="CX270" s="14">
        <v>-0.2</v>
      </c>
      <c r="CY270" s="14">
        <v>5.3</v>
      </c>
      <c r="CZ270" s="18">
        <f t="shared" si="20"/>
        <v>0.06708860759</v>
      </c>
      <c r="DA270" s="18">
        <f t="shared" si="21"/>
        <v>0.2270023319</v>
      </c>
      <c r="DB270" s="14">
        <v>36.0237</v>
      </c>
      <c r="DC270" s="7">
        <v>0.0</v>
      </c>
      <c r="DD270" s="7">
        <v>3.0</v>
      </c>
      <c r="DE270" s="7">
        <v>4.0</v>
      </c>
      <c r="DF270" s="7">
        <v>44.0</v>
      </c>
      <c r="DG270" s="7">
        <v>11.0</v>
      </c>
      <c r="DH270" s="7">
        <v>5.0</v>
      </c>
      <c r="DI270" s="7">
        <v>32.0</v>
      </c>
      <c r="DJ270" s="7">
        <v>22.0</v>
      </c>
      <c r="DK270" s="7">
        <v>20.0</v>
      </c>
      <c r="DL270" s="7">
        <v>1.0</v>
      </c>
      <c r="DM270" s="7">
        <v>78.0</v>
      </c>
      <c r="DN270" s="9">
        <v>2.0</v>
      </c>
      <c r="DO270" s="9">
        <v>1.0</v>
      </c>
      <c r="DP270" s="9">
        <v>0.0</v>
      </c>
      <c r="DQ270" s="8">
        <v>186.0</v>
      </c>
      <c r="DR270" s="8">
        <v>3.0</v>
      </c>
      <c r="DS270" s="8" t="s">
        <v>249</v>
      </c>
      <c r="DT270" s="19">
        <v>4.25</v>
      </c>
      <c r="DU270" s="8">
        <v>4.25</v>
      </c>
      <c r="DV270" s="8">
        <v>4.25</v>
      </c>
      <c r="DW270" s="8">
        <v>155.0</v>
      </c>
      <c r="DX270" s="8">
        <v>0.0</v>
      </c>
      <c r="DY270" s="14">
        <f t="shared" si="22"/>
        <v>-2.572340426</v>
      </c>
    </row>
    <row r="271" ht="12.75" customHeight="1">
      <c r="A271" s="7">
        <v>11.0</v>
      </c>
      <c r="B271" s="7" t="s">
        <v>987</v>
      </c>
      <c r="C271" s="7" t="s">
        <v>731</v>
      </c>
      <c r="D271" s="7" t="s">
        <v>311</v>
      </c>
      <c r="E271" s="7" t="s">
        <v>132</v>
      </c>
      <c r="F271" s="7" t="s">
        <v>132</v>
      </c>
      <c r="G271" s="7">
        <v>67.0</v>
      </c>
      <c r="H271" s="7">
        <v>175.0</v>
      </c>
      <c r="I271" s="7" t="s">
        <v>145</v>
      </c>
      <c r="M271" s="8"/>
      <c r="N271" s="8">
        <f t="shared" si="1"/>
        <v>32</v>
      </c>
      <c r="O271" s="7" t="s">
        <v>1499</v>
      </c>
      <c r="P271" s="7" t="s">
        <v>1497</v>
      </c>
      <c r="Q271" s="8" t="s">
        <v>490</v>
      </c>
      <c r="R271" s="7" t="s">
        <v>490</v>
      </c>
      <c r="S271" s="9" t="s">
        <v>275</v>
      </c>
      <c r="T271" s="9">
        <v>81.0</v>
      </c>
      <c r="U271" s="9" t="s">
        <v>138</v>
      </c>
      <c r="V271" s="9" t="s">
        <v>138</v>
      </c>
      <c r="W271" s="7">
        <v>82.0</v>
      </c>
      <c r="X271" s="7">
        <v>1.0</v>
      </c>
      <c r="Y271" s="7">
        <v>10.0</v>
      </c>
      <c r="Z271" s="7">
        <v>6.0</v>
      </c>
      <c r="AA271" s="7">
        <v>11.0</v>
      </c>
      <c r="AB271" s="7">
        <v>-13.0</v>
      </c>
      <c r="AC271" s="7">
        <v>62.0</v>
      </c>
      <c r="AD271" s="7">
        <v>26.0</v>
      </c>
      <c r="AE271" s="7">
        <v>22.0</v>
      </c>
      <c r="AF271" s="10">
        <f t="shared" si="2"/>
        <v>0.01612903226</v>
      </c>
      <c r="AG271" s="10">
        <f t="shared" si="3"/>
        <v>0.009090909091</v>
      </c>
      <c r="AH271" s="7">
        <v>60076.0</v>
      </c>
      <c r="AI271" s="11">
        <f t="shared" si="4"/>
        <v>12.21056911</v>
      </c>
      <c r="AJ271" s="7">
        <v>1395.0</v>
      </c>
      <c r="AK271" s="11">
        <f t="shared" si="5"/>
        <v>17.01219512</v>
      </c>
      <c r="AL271" s="11">
        <f t="shared" si="6"/>
        <v>43.06523297</v>
      </c>
      <c r="AM271" s="12">
        <v>99.0</v>
      </c>
      <c r="AN271" s="11">
        <f t="shared" si="7"/>
        <v>5.932485518</v>
      </c>
      <c r="AO271" s="10" t="s">
        <v>890</v>
      </c>
      <c r="AP271" s="10" t="s">
        <v>200</v>
      </c>
      <c r="AQ271" s="10" t="s">
        <v>937</v>
      </c>
      <c r="AR271" s="7">
        <v>291.0</v>
      </c>
      <c r="AS271" s="7">
        <v>400.0</v>
      </c>
      <c r="AT271" s="13">
        <f t="shared" si="8"/>
        <v>0.4211287988</v>
      </c>
      <c r="AU271" s="9">
        <v>6.0</v>
      </c>
      <c r="AV271" s="9">
        <v>2.0</v>
      </c>
      <c r="AW271" s="9">
        <v>461.0</v>
      </c>
      <c r="AX271" s="9">
        <v>193.0</v>
      </c>
      <c r="AY271" s="9">
        <v>230.0</v>
      </c>
      <c r="AZ271" s="9">
        <v>98.0</v>
      </c>
      <c r="BA271" s="7">
        <v>89.0</v>
      </c>
      <c r="BB271" s="7">
        <v>113.0</v>
      </c>
      <c r="BC271" s="7">
        <v>36.0</v>
      </c>
      <c r="BD271" s="7">
        <v>26.0</v>
      </c>
      <c r="BE271" s="7">
        <v>8.0</v>
      </c>
      <c r="BF271" s="7">
        <v>17.0</v>
      </c>
      <c r="BG271" s="14">
        <f t="shared" si="9"/>
        <v>5.333244557</v>
      </c>
      <c r="BH271" s="11">
        <f t="shared" si="10"/>
        <v>6.771422864</v>
      </c>
      <c r="BI271" s="11">
        <f t="shared" si="11"/>
        <v>2.157267461</v>
      </c>
      <c r="BJ271" s="11">
        <f t="shared" si="12"/>
        <v>1.5580265</v>
      </c>
      <c r="BK271" s="11">
        <f t="shared" si="13"/>
        <v>0.4793927692</v>
      </c>
      <c r="BL271" s="11">
        <f t="shared" si="14"/>
        <v>1.018709634</v>
      </c>
      <c r="BM271" s="7">
        <v>43.0</v>
      </c>
      <c r="BN271" s="7">
        <v>14.0</v>
      </c>
      <c r="BO271" s="7">
        <v>1.0</v>
      </c>
      <c r="BP271" s="7">
        <v>0.0</v>
      </c>
      <c r="BQ271" s="7">
        <v>1.0</v>
      </c>
      <c r="BR271" s="7">
        <v>0.0</v>
      </c>
      <c r="BS271" s="9">
        <f t="shared" si="15"/>
        <v>193</v>
      </c>
      <c r="BT271" s="14">
        <v>-5.5193</v>
      </c>
      <c r="BW271" s="15" t="str">
        <f t="shared" si="16"/>
        <v> </v>
      </c>
      <c r="BY271" s="7">
        <v>0.0</v>
      </c>
      <c r="BZ271" s="7">
        <v>0.0</v>
      </c>
      <c r="CA271" s="7">
        <v>0.0</v>
      </c>
      <c r="CB271" s="7">
        <v>0.0</v>
      </c>
      <c r="CC271" s="7">
        <v>1.0</v>
      </c>
      <c r="CD271" s="7">
        <v>0.0</v>
      </c>
      <c r="CE271" s="7">
        <v>0.0</v>
      </c>
      <c r="CF271" s="7">
        <v>0.0</v>
      </c>
      <c r="CG271" s="7">
        <v>0.0</v>
      </c>
      <c r="CH271" s="7">
        <v>0.0</v>
      </c>
      <c r="CI271" s="7">
        <v>0.0</v>
      </c>
      <c r="CJ271" s="7">
        <v>0.0</v>
      </c>
      <c r="CK271" s="7">
        <v>0.0</v>
      </c>
      <c r="CL271" s="15">
        <f t="shared" si="17"/>
        <v>0</v>
      </c>
      <c r="CM271" s="7">
        <v>-1.4</v>
      </c>
      <c r="CN271" s="7">
        <v>1.0</v>
      </c>
      <c r="CO271" s="7">
        <v>-0.5</v>
      </c>
      <c r="CP271" s="16">
        <f t="shared" si="18"/>
        <v>-0.006097560976</v>
      </c>
      <c r="CQ271" s="16">
        <f t="shared" si="19"/>
        <v>-0.02996204807</v>
      </c>
      <c r="CR271" s="17">
        <v>4.0</v>
      </c>
      <c r="CS271" s="14">
        <v>17.5</v>
      </c>
      <c r="CT271" s="14">
        <v>22.6</v>
      </c>
      <c r="CU271" s="14">
        <v>-11.5</v>
      </c>
      <c r="CV271" s="14">
        <v>-3.7</v>
      </c>
      <c r="CW271" s="14">
        <v>2.8</v>
      </c>
      <c r="CX271" s="14">
        <v>0.0</v>
      </c>
      <c r="CY271" s="14">
        <v>-0.9</v>
      </c>
      <c r="CZ271" s="18">
        <f t="shared" si="20"/>
        <v>-0.01097560976</v>
      </c>
      <c r="DA271" s="18">
        <f t="shared" si="21"/>
        <v>-0.05393168653</v>
      </c>
      <c r="DB271" s="14">
        <v>25.4516</v>
      </c>
      <c r="DC271" s="7">
        <v>0.0</v>
      </c>
      <c r="DD271" s="7">
        <v>2.0</v>
      </c>
      <c r="DE271" s="7">
        <v>3.0</v>
      </c>
      <c r="DF271" s="7">
        <v>21.0</v>
      </c>
      <c r="DG271" s="7">
        <v>9.0</v>
      </c>
      <c r="DH271" s="7">
        <v>0.0</v>
      </c>
      <c r="DI271" s="7">
        <v>1.0</v>
      </c>
      <c r="DJ271" s="7">
        <v>21.0</v>
      </c>
      <c r="DK271" s="7">
        <v>5.0</v>
      </c>
      <c r="DL271" s="7">
        <v>1.0</v>
      </c>
      <c r="DM271" s="7">
        <v>25.0</v>
      </c>
      <c r="DN271" s="9">
        <v>0.0</v>
      </c>
      <c r="DO271" s="9">
        <v>1.0</v>
      </c>
      <c r="DP271" s="9">
        <v>1.0</v>
      </c>
      <c r="DQ271" s="8">
        <v>186.0</v>
      </c>
      <c r="DR271" s="8">
        <v>0.0</v>
      </c>
      <c r="DS271" s="8"/>
      <c r="DT271" s="19">
        <v>0.85</v>
      </c>
      <c r="DU271" s="8">
        <v>0.85</v>
      </c>
      <c r="DV271" s="8">
        <v>0.85</v>
      </c>
      <c r="DW271" s="8">
        <v>0.0</v>
      </c>
      <c r="DX271" s="8">
        <v>0.0</v>
      </c>
      <c r="DY271" s="14">
        <f t="shared" si="22"/>
        <v>-1.538297872</v>
      </c>
    </row>
    <row r="272" ht="12.75" customHeight="1">
      <c r="A272" s="7">
        <v>5.0</v>
      </c>
      <c r="B272" s="7" t="s">
        <v>1500</v>
      </c>
      <c r="C272" s="7" t="s">
        <v>353</v>
      </c>
      <c r="D272" s="7" t="s">
        <v>162</v>
      </c>
      <c r="E272" s="7" t="s">
        <v>163</v>
      </c>
      <c r="F272" s="7" t="s">
        <v>163</v>
      </c>
      <c r="G272" s="7">
        <v>72.0</v>
      </c>
      <c r="H272" s="7">
        <v>198.0</v>
      </c>
      <c r="I272" s="7" t="s">
        <v>133</v>
      </c>
      <c r="M272" s="8"/>
      <c r="N272" s="8">
        <f t="shared" si="1"/>
        <v>32</v>
      </c>
      <c r="O272" s="7" t="s">
        <v>235</v>
      </c>
      <c r="P272" s="7" t="s">
        <v>1501</v>
      </c>
      <c r="Q272" s="8" t="s">
        <v>158</v>
      </c>
      <c r="R272" s="7" t="s">
        <v>158</v>
      </c>
      <c r="S272" s="9" t="s">
        <v>174</v>
      </c>
      <c r="T272" s="9">
        <v>81.0</v>
      </c>
      <c r="U272" s="9" t="s">
        <v>138</v>
      </c>
      <c r="V272" s="9" t="s">
        <v>138</v>
      </c>
      <c r="W272" s="7">
        <v>82.0</v>
      </c>
      <c r="X272" s="7">
        <v>21.0</v>
      </c>
      <c r="Y272" s="7">
        <v>35.0</v>
      </c>
      <c r="Z272" s="7">
        <v>17.0</v>
      </c>
      <c r="AA272" s="7">
        <v>56.0</v>
      </c>
      <c r="AB272" s="7">
        <v>-5.0</v>
      </c>
      <c r="AC272" s="7">
        <v>212.0</v>
      </c>
      <c r="AD272" s="7">
        <v>84.0</v>
      </c>
      <c r="AE272" s="7">
        <v>177.0</v>
      </c>
      <c r="AF272" s="10">
        <f t="shared" si="2"/>
        <v>0.09905660377</v>
      </c>
      <c r="AG272" s="10">
        <f t="shared" si="3"/>
        <v>0.044397463</v>
      </c>
      <c r="AH272" s="7">
        <v>121981.0</v>
      </c>
      <c r="AI272" s="11">
        <f t="shared" si="4"/>
        <v>24.79288618</v>
      </c>
      <c r="AJ272" s="7">
        <v>2497.0</v>
      </c>
      <c r="AK272" s="11">
        <f t="shared" si="5"/>
        <v>30.45121951</v>
      </c>
      <c r="AL272" s="11">
        <f t="shared" si="6"/>
        <v>48.85102123</v>
      </c>
      <c r="AM272" s="12">
        <v>157.0</v>
      </c>
      <c r="AN272" s="11">
        <f t="shared" si="7"/>
        <v>4.633508497</v>
      </c>
      <c r="AO272" s="10" t="s">
        <v>765</v>
      </c>
      <c r="AP272" s="10" t="s">
        <v>799</v>
      </c>
      <c r="AQ272" s="10" t="s">
        <v>1502</v>
      </c>
      <c r="AR272" s="7">
        <v>0.0</v>
      </c>
      <c r="AS272" s="7">
        <v>0.0</v>
      </c>
      <c r="AT272" s="13">
        <f t="shared" si="8"/>
        <v>0</v>
      </c>
      <c r="AU272" s="8"/>
      <c r="AV272" s="8"/>
      <c r="AW272" s="8"/>
      <c r="AX272" s="8">
        <v>0.0</v>
      </c>
      <c r="AY272" s="8"/>
      <c r="AZ272" s="8">
        <v>0.0</v>
      </c>
      <c r="BA272" s="7">
        <v>108.0</v>
      </c>
      <c r="BB272" s="7">
        <v>65.0</v>
      </c>
      <c r="BC272" s="7">
        <v>193.0</v>
      </c>
      <c r="BD272" s="7">
        <v>84.0</v>
      </c>
      <c r="BE272" s="7">
        <v>68.0</v>
      </c>
      <c r="BF272" s="7">
        <v>45.0</v>
      </c>
      <c r="BG272" s="14">
        <f t="shared" si="9"/>
        <v>3.187381641</v>
      </c>
      <c r="BH272" s="11">
        <f t="shared" si="10"/>
        <v>1.918331543</v>
      </c>
      <c r="BI272" s="11">
        <f t="shared" si="11"/>
        <v>5.695969044</v>
      </c>
      <c r="BJ272" s="11">
        <f t="shared" si="12"/>
        <v>2.47907461</v>
      </c>
      <c r="BK272" s="11">
        <f t="shared" si="13"/>
        <v>2.006869922</v>
      </c>
      <c r="BL272" s="11">
        <f t="shared" si="14"/>
        <v>1.328075684</v>
      </c>
      <c r="BM272" s="7">
        <v>54.0</v>
      </c>
      <c r="BN272" s="7">
        <v>27.0</v>
      </c>
      <c r="BO272" s="7">
        <v>0.0</v>
      </c>
      <c r="BP272" s="7">
        <v>0.0</v>
      </c>
      <c r="BQ272" s="7">
        <v>0.0</v>
      </c>
      <c r="BR272" s="7">
        <v>0.0</v>
      </c>
      <c r="BS272" s="9">
        <f t="shared" si="15"/>
        <v>312</v>
      </c>
      <c r="BT272" s="14">
        <v>2.957</v>
      </c>
      <c r="BW272" s="15" t="str">
        <f t="shared" si="16"/>
        <v> </v>
      </c>
      <c r="BY272" s="7">
        <v>0.0</v>
      </c>
      <c r="BZ272" s="7">
        <v>1.0</v>
      </c>
      <c r="CA272" s="7">
        <v>2.0</v>
      </c>
      <c r="CB272" s="7">
        <v>0.0</v>
      </c>
      <c r="CC272" s="7">
        <v>1.0</v>
      </c>
      <c r="CD272" s="7">
        <v>1.0</v>
      </c>
      <c r="CE272" s="7">
        <v>4.0</v>
      </c>
      <c r="CF272" s="7">
        <v>2.0</v>
      </c>
      <c r="CG272" s="7">
        <v>1.0</v>
      </c>
      <c r="CH272" s="7">
        <v>0.0</v>
      </c>
      <c r="CI272" s="7">
        <v>12.0</v>
      </c>
      <c r="CJ272" s="7">
        <v>0.0</v>
      </c>
      <c r="CK272" s="7">
        <v>0.0</v>
      </c>
      <c r="CL272" s="15">
        <f t="shared" si="17"/>
        <v>0</v>
      </c>
      <c r="CM272" s="7">
        <v>5.9</v>
      </c>
      <c r="CN272" s="7">
        <v>3.2</v>
      </c>
      <c r="CO272" s="7">
        <v>9.2</v>
      </c>
      <c r="CP272" s="16">
        <f t="shared" si="18"/>
        <v>0.112195122</v>
      </c>
      <c r="CQ272" s="16">
        <f t="shared" si="19"/>
        <v>0.2715176954</v>
      </c>
      <c r="CR272" s="17">
        <v>8.0</v>
      </c>
      <c r="CS272" s="14">
        <v>49.2</v>
      </c>
      <c r="CT272" s="14">
        <v>45.4</v>
      </c>
      <c r="CU272" s="14">
        <v>3.7</v>
      </c>
      <c r="CV272" s="14">
        <v>11.0</v>
      </c>
      <c r="CW272" s="14">
        <v>3.9</v>
      </c>
      <c r="CX272" s="14">
        <v>0.0</v>
      </c>
      <c r="CY272" s="14">
        <v>15.0</v>
      </c>
      <c r="CZ272" s="18">
        <f t="shared" si="20"/>
        <v>0.1829268293</v>
      </c>
      <c r="DA272" s="18">
        <f t="shared" si="21"/>
        <v>0.4426918946</v>
      </c>
      <c r="DB272" s="14">
        <v>45.6415</v>
      </c>
      <c r="DC272" s="7">
        <v>2.0</v>
      </c>
      <c r="DD272" s="7">
        <v>4.0</v>
      </c>
      <c r="DE272" s="7">
        <v>14.0</v>
      </c>
      <c r="DF272" s="7">
        <v>64.0</v>
      </c>
      <c r="DG272" s="7">
        <v>4.0</v>
      </c>
      <c r="DH272" s="7">
        <v>1.0</v>
      </c>
      <c r="DI272" s="7">
        <v>49.0</v>
      </c>
      <c r="DJ272" s="7">
        <v>37.0</v>
      </c>
      <c r="DK272" s="7">
        <v>2.0</v>
      </c>
      <c r="DL272" s="7">
        <v>0.0</v>
      </c>
      <c r="DM272" s="7">
        <v>119.0</v>
      </c>
      <c r="DN272" s="9">
        <v>2.0</v>
      </c>
      <c r="DO272" s="9">
        <v>3.0</v>
      </c>
      <c r="DP272" s="9">
        <v>3.0</v>
      </c>
      <c r="DQ272" s="8">
        <v>186.0</v>
      </c>
      <c r="DR272" s="8">
        <v>0.0</v>
      </c>
      <c r="DS272" s="8"/>
      <c r="DT272" s="19">
        <v>4.0</v>
      </c>
      <c r="DU272" s="8">
        <v>4.02</v>
      </c>
      <c r="DV272" s="8">
        <v>4.02</v>
      </c>
      <c r="DW272" s="8">
        <v>0.0</v>
      </c>
      <c r="DX272" s="8">
        <v>0.0</v>
      </c>
      <c r="DY272" s="14">
        <f t="shared" si="22"/>
        <v>7.617021277</v>
      </c>
    </row>
    <row r="273" ht="12.75" customHeight="1">
      <c r="A273" s="7">
        <v>5.0</v>
      </c>
      <c r="B273" s="7" t="s">
        <v>1503</v>
      </c>
      <c r="C273" s="7" t="s">
        <v>870</v>
      </c>
      <c r="D273" s="7" t="s">
        <v>162</v>
      </c>
      <c r="E273" s="7" t="s">
        <v>163</v>
      </c>
      <c r="F273" s="7" t="s">
        <v>163</v>
      </c>
      <c r="G273" s="7">
        <v>73.0</v>
      </c>
      <c r="H273" s="7">
        <v>208.0</v>
      </c>
      <c r="I273" s="7" t="s">
        <v>145</v>
      </c>
      <c r="M273" s="8"/>
      <c r="N273" s="8">
        <f t="shared" si="1"/>
        <v>31</v>
      </c>
      <c r="O273" s="7" t="s">
        <v>609</v>
      </c>
      <c r="P273" s="7" t="s">
        <v>1504</v>
      </c>
      <c r="Q273" s="8" t="s">
        <v>610</v>
      </c>
      <c r="R273" s="7" t="s">
        <v>610</v>
      </c>
      <c r="S273" s="9" t="s">
        <v>174</v>
      </c>
      <c r="T273" s="9">
        <v>73.0</v>
      </c>
      <c r="U273" s="9" t="s">
        <v>138</v>
      </c>
      <c r="V273" s="9" t="s">
        <v>138</v>
      </c>
      <c r="W273" s="7">
        <v>74.0</v>
      </c>
      <c r="X273" s="7">
        <v>2.0</v>
      </c>
      <c r="Y273" s="7">
        <v>15.0</v>
      </c>
      <c r="Z273" s="7">
        <v>6.0</v>
      </c>
      <c r="AA273" s="7">
        <v>17.0</v>
      </c>
      <c r="AB273" s="7">
        <v>18.0</v>
      </c>
      <c r="AC273" s="7">
        <v>77.0</v>
      </c>
      <c r="AD273" s="7">
        <v>29.0</v>
      </c>
      <c r="AE273" s="7">
        <v>43.0</v>
      </c>
      <c r="AF273" s="10">
        <f t="shared" si="2"/>
        <v>0.02597402597</v>
      </c>
      <c r="AG273" s="10">
        <f t="shared" si="3"/>
        <v>0.01342281879</v>
      </c>
      <c r="AH273" s="7">
        <v>90224.0</v>
      </c>
      <c r="AI273" s="11">
        <f t="shared" si="4"/>
        <v>20.32072072</v>
      </c>
      <c r="AJ273" s="7">
        <v>2078.0</v>
      </c>
      <c r="AK273" s="11">
        <f t="shared" si="5"/>
        <v>28.08108108</v>
      </c>
      <c r="AL273" s="11">
        <f t="shared" si="6"/>
        <v>43.4186718</v>
      </c>
      <c r="AM273" s="12">
        <v>64.0</v>
      </c>
      <c r="AN273" s="11">
        <f t="shared" si="7"/>
        <v>2.553644263</v>
      </c>
      <c r="AO273" s="10" t="s">
        <v>1505</v>
      </c>
      <c r="AP273" s="10" t="s">
        <v>1506</v>
      </c>
      <c r="AQ273" s="10" t="s">
        <v>515</v>
      </c>
      <c r="AR273" s="7">
        <v>0.0</v>
      </c>
      <c r="AS273" s="7">
        <v>0.0</v>
      </c>
      <c r="AT273" s="13">
        <f t="shared" si="8"/>
        <v>0</v>
      </c>
      <c r="AU273" s="8"/>
      <c r="AV273" s="8"/>
      <c r="AW273" s="8"/>
      <c r="AX273" s="8">
        <v>0.0</v>
      </c>
      <c r="AY273" s="8"/>
      <c r="AZ273" s="8">
        <v>0.0</v>
      </c>
      <c r="BA273" s="7">
        <v>142.0</v>
      </c>
      <c r="BB273" s="7">
        <v>168.0</v>
      </c>
      <c r="BC273" s="7">
        <v>195.0</v>
      </c>
      <c r="BD273" s="7">
        <v>29.0</v>
      </c>
      <c r="BE273" s="7">
        <v>56.0</v>
      </c>
      <c r="BF273" s="7">
        <v>23.0</v>
      </c>
      <c r="BG273" s="14">
        <f t="shared" si="9"/>
        <v>5.665898209</v>
      </c>
      <c r="BH273" s="11">
        <f t="shared" si="10"/>
        <v>6.703316191</v>
      </c>
      <c r="BI273" s="11">
        <f t="shared" si="11"/>
        <v>7.780634864</v>
      </c>
      <c r="BJ273" s="11">
        <f t="shared" si="12"/>
        <v>1.157120057</v>
      </c>
      <c r="BK273" s="11">
        <f t="shared" si="13"/>
        <v>2.23443873</v>
      </c>
      <c r="BL273" s="11">
        <f t="shared" si="14"/>
        <v>0.9177159071</v>
      </c>
      <c r="BM273" s="7">
        <v>20.0</v>
      </c>
      <c r="BN273" s="7">
        <v>9.0</v>
      </c>
      <c r="BO273" s="7">
        <v>0.0</v>
      </c>
      <c r="BP273" s="7">
        <v>0.0</v>
      </c>
      <c r="BQ273" s="7">
        <v>0.0</v>
      </c>
      <c r="BR273" s="7">
        <v>0.0</v>
      </c>
      <c r="BS273" s="9">
        <f t="shared" si="15"/>
        <v>383</v>
      </c>
      <c r="BT273" s="14">
        <v>2.3782</v>
      </c>
      <c r="BW273" s="15" t="str">
        <f t="shared" si="16"/>
        <v> </v>
      </c>
      <c r="BY273" s="7">
        <v>0.0</v>
      </c>
      <c r="BZ273" s="7">
        <v>0.0</v>
      </c>
      <c r="CA273" s="7">
        <v>1.0</v>
      </c>
      <c r="CB273" s="7">
        <v>1.0</v>
      </c>
      <c r="CC273" s="7">
        <v>0.0</v>
      </c>
      <c r="CD273" s="7">
        <v>0.0</v>
      </c>
      <c r="CE273" s="7">
        <v>1.0</v>
      </c>
      <c r="CF273" s="7">
        <v>0.0</v>
      </c>
      <c r="CG273" s="7">
        <v>0.0</v>
      </c>
      <c r="CH273" s="7">
        <v>0.0</v>
      </c>
      <c r="CI273" s="7">
        <v>1.0</v>
      </c>
      <c r="CJ273" s="7">
        <v>0.0</v>
      </c>
      <c r="CK273" s="7">
        <v>0.0</v>
      </c>
      <c r="CL273" s="15">
        <f t="shared" si="17"/>
        <v>0</v>
      </c>
      <c r="CM273" s="7">
        <v>0.30000000000000004</v>
      </c>
      <c r="CN273" s="7">
        <v>4.1</v>
      </c>
      <c r="CO273" s="7">
        <v>4.3</v>
      </c>
      <c r="CP273" s="16">
        <f t="shared" si="18"/>
        <v>0.05810810811</v>
      </c>
      <c r="CQ273" s="16">
        <f t="shared" si="19"/>
        <v>0.1715729739</v>
      </c>
      <c r="CR273" s="17">
        <v>7.0</v>
      </c>
      <c r="CS273" s="14">
        <v>24.2</v>
      </c>
      <c r="CT273" s="14">
        <v>34.2</v>
      </c>
      <c r="CU273" s="14">
        <v>9.1</v>
      </c>
      <c r="CV273" s="14">
        <v>0.7</v>
      </c>
      <c r="CW273" s="14">
        <v>4.9</v>
      </c>
      <c r="CX273" s="14">
        <v>0.0</v>
      </c>
      <c r="CY273" s="14">
        <v>5.6</v>
      </c>
      <c r="CZ273" s="18">
        <f t="shared" si="20"/>
        <v>0.07567567568</v>
      </c>
      <c r="DA273" s="18">
        <f t="shared" si="21"/>
        <v>0.223443873</v>
      </c>
      <c r="DB273" s="14">
        <v>49.6883</v>
      </c>
      <c r="DC273" s="7">
        <v>0.0</v>
      </c>
      <c r="DD273" s="7">
        <v>2.0</v>
      </c>
      <c r="DE273" s="7">
        <v>2.0</v>
      </c>
      <c r="DF273" s="7">
        <v>25.0</v>
      </c>
      <c r="DG273" s="7">
        <v>2.0</v>
      </c>
      <c r="DH273" s="7">
        <v>0.0</v>
      </c>
      <c r="DI273" s="7">
        <v>32.0</v>
      </c>
      <c r="DJ273" s="7">
        <v>7.0</v>
      </c>
      <c r="DK273" s="7">
        <v>1.0</v>
      </c>
      <c r="DL273" s="7">
        <v>0.0</v>
      </c>
      <c r="DM273" s="7">
        <v>35.0</v>
      </c>
      <c r="DN273" s="9">
        <v>0.0</v>
      </c>
      <c r="DO273" s="9">
        <v>0.0</v>
      </c>
      <c r="DP273" s="9">
        <v>1.0</v>
      </c>
      <c r="DQ273" s="8">
        <v>186.0</v>
      </c>
      <c r="DR273" s="8">
        <v>8.0</v>
      </c>
      <c r="DS273" s="8" t="s">
        <v>1507</v>
      </c>
      <c r="DT273" s="19">
        <v>7.0</v>
      </c>
      <c r="DU273" s="8">
        <v>5.5</v>
      </c>
      <c r="DV273" s="8">
        <v>5.5</v>
      </c>
      <c r="DW273" s="8">
        <v>537.0</v>
      </c>
      <c r="DX273" s="8">
        <v>0.0</v>
      </c>
      <c r="DY273" s="14">
        <f t="shared" si="22"/>
        <v>-4.931914894</v>
      </c>
    </row>
    <row r="274" ht="12.75" customHeight="1">
      <c r="A274" s="7">
        <v>28.0</v>
      </c>
      <c r="B274" s="7" t="s">
        <v>1508</v>
      </c>
      <c r="C274" s="7" t="s">
        <v>1509</v>
      </c>
      <c r="E274" s="7" t="s">
        <v>1510</v>
      </c>
      <c r="F274" s="7" t="s">
        <v>1510</v>
      </c>
      <c r="G274" s="7">
        <v>73.0</v>
      </c>
      <c r="H274" s="7">
        <v>203.0</v>
      </c>
      <c r="I274" s="7" t="s">
        <v>133</v>
      </c>
      <c r="J274" s="7">
        <v>2012.0</v>
      </c>
      <c r="K274" s="7">
        <v>1.0</v>
      </c>
      <c r="L274" s="7">
        <v>14.0</v>
      </c>
      <c r="M274" s="8"/>
      <c r="N274" s="8">
        <f t="shared" si="1"/>
        <v>22</v>
      </c>
      <c r="O274" s="7" t="s">
        <v>1511</v>
      </c>
      <c r="P274" s="7" t="s">
        <v>1512</v>
      </c>
      <c r="Q274" s="8" t="s">
        <v>312</v>
      </c>
      <c r="R274" s="7" t="s">
        <v>312</v>
      </c>
      <c r="S274" s="9" t="s">
        <v>260</v>
      </c>
      <c r="T274" s="9">
        <v>71.0</v>
      </c>
      <c r="U274" s="9" t="s">
        <v>138</v>
      </c>
      <c r="V274" s="9" t="s">
        <v>138</v>
      </c>
      <c r="W274" s="7">
        <v>71.0</v>
      </c>
      <c r="X274" s="7">
        <v>7.0</v>
      </c>
      <c r="Y274" s="7">
        <v>11.0</v>
      </c>
      <c r="Z274" s="7">
        <v>9.0</v>
      </c>
      <c r="AA274" s="7">
        <v>18.0</v>
      </c>
      <c r="AB274" s="7">
        <v>0.0</v>
      </c>
      <c r="AC274" s="7">
        <v>110.0</v>
      </c>
      <c r="AD274" s="7">
        <v>31.0</v>
      </c>
      <c r="AE274" s="7">
        <v>38.0</v>
      </c>
      <c r="AF274" s="10">
        <f t="shared" si="2"/>
        <v>0.06363636364</v>
      </c>
      <c r="AG274" s="10">
        <f t="shared" si="3"/>
        <v>0.03910614525</v>
      </c>
      <c r="AH274" s="7">
        <v>64054.0</v>
      </c>
      <c r="AI274" s="11">
        <f t="shared" si="4"/>
        <v>15.03615023</v>
      </c>
      <c r="AJ274" s="7">
        <v>1441.0</v>
      </c>
      <c r="AK274" s="11">
        <f t="shared" si="5"/>
        <v>20.29577465</v>
      </c>
      <c r="AL274" s="11">
        <f t="shared" si="6"/>
        <v>44.45107564</v>
      </c>
      <c r="AM274" s="12">
        <v>136.0</v>
      </c>
      <c r="AN274" s="11">
        <f t="shared" si="7"/>
        <v>7.643550754</v>
      </c>
      <c r="AO274" s="10" t="s">
        <v>1513</v>
      </c>
      <c r="AP274" s="10" t="s">
        <v>1272</v>
      </c>
      <c r="AQ274" s="10" t="s">
        <v>1514</v>
      </c>
      <c r="AR274" s="7">
        <v>153.0</v>
      </c>
      <c r="AS274" s="7">
        <v>182.0</v>
      </c>
      <c r="AT274" s="13">
        <f t="shared" si="8"/>
        <v>0.4567164179</v>
      </c>
      <c r="AU274" s="9">
        <v>2.0</v>
      </c>
      <c r="AV274" s="9">
        <v>1.0</v>
      </c>
      <c r="AW274" s="9">
        <v>204.0</v>
      </c>
      <c r="AX274" s="9">
        <v>99.0</v>
      </c>
      <c r="AY274" s="9">
        <v>131.0</v>
      </c>
      <c r="AZ274" s="9">
        <v>54.0</v>
      </c>
      <c r="BA274" s="7">
        <v>114.0</v>
      </c>
      <c r="BB274" s="7">
        <v>125.0</v>
      </c>
      <c r="BC274" s="7">
        <v>41.0</v>
      </c>
      <c r="BD274" s="7">
        <v>31.0</v>
      </c>
      <c r="BE274" s="7">
        <v>18.0</v>
      </c>
      <c r="BF274" s="7">
        <v>16.0</v>
      </c>
      <c r="BG274" s="14">
        <f t="shared" si="9"/>
        <v>6.407094014</v>
      </c>
      <c r="BH274" s="11">
        <f t="shared" si="10"/>
        <v>7.025322384</v>
      </c>
      <c r="BI274" s="11">
        <f t="shared" si="11"/>
        <v>2.304305742</v>
      </c>
      <c r="BJ274" s="11">
        <f t="shared" si="12"/>
        <v>1.742279951</v>
      </c>
      <c r="BK274" s="11">
        <f t="shared" si="13"/>
        <v>1.011646423</v>
      </c>
      <c r="BL274" s="11">
        <f t="shared" si="14"/>
        <v>0.8992412652</v>
      </c>
      <c r="BM274" s="7">
        <v>20.0</v>
      </c>
      <c r="BN274" s="7">
        <v>9.0</v>
      </c>
      <c r="BO274" s="7">
        <v>0.0</v>
      </c>
      <c r="BP274" s="7">
        <v>0.0</v>
      </c>
      <c r="BQ274" s="7">
        <v>0.0</v>
      </c>
      <c r="BR274" s="7">
        <v>0.0</v>
      </c>
      <c r="BS274" s="9">
        <f t="shared" si="15"/>
        <v>186</v>
      </c>
      <c r="BT274" s="14">
        <v>13.1126</v>
      </c>
      <c r="BU274" s="7">
        <v>1.0</v>
      </c>
      <c r="BV274" s="7">
        <v>0.0</v>
      </c>
      <c r="BW274" s="15">
        <f t="shared" si="16"/>
        <v>0</v>
      </c>
      <c r="BX274" s="7">
        <v>0.0</v>
      </c>
      <c r="BY274" s="7">
        <v>0.0</v>
      </c>
      <c r="BZ274" s="7">
        <v>1.0</v>
      </c>
      <c r="CA274" s="7">
        <v>1.0</v>
      </c>
      <c r="CB274" s="7">
        <v>0.0</v>
      </c>
      <c r="CC274" s="7">
        <v>1.0</v>
      </c>
      <c r="CD274" s="7">
        <v>1.0</v>
      </c>
      <c r="CE274" s="7">
        <v>0.0</v>
      </c>
      <c r="CF274" s="7">
        <v>3.0</v>
      </c>
      <c r="CG274" s="7">
        <v>0.0</v>
      </c>
      <c r="CH274" s="7">
        <v>0.0</v>
      </c>
      <c r="CI274" s="7">
        <v>2.0</v>
      </c>
      <c r="CJ274" s="7">
        <v>0.0</v>
      </c>
      <c r="CK274" s="7">
        <v>0.0</v>
      </c>
      <c r="CL274" s="15">
        <f t="shared" si="17"/>
        <v>0</v>
      </c>
      <c r="CM274" s="7">
        <v>-0.1</v>
      </c>
      <c r="CN274" s="7">
        <v>1.4</v>
      </c>
      <c r="CO274" s="7">
        <v>1.3</v>
      </c>
      <c r="CP274" s="16">
        <f t="shared" si="18"/>
        <v>0.01830985915</v>
      </c>
      <c r="CQ274" s="16">
        <f t="shared" si="19"/>
        <v>0.0730633528</v>
      </c>
      <c r="CR274" s="17">
        <v>5.0</v>
      </c>
      <c r="CS274" s="14">
        <v>16.6</v>
      </c>
      <c r="CT274" s="14">
        <v>20.2</v>
      </c>
      <c r="CU274" s="14">
        <v>1.1</v>
      </c>
      <c r="CV274" s="14">
        <v>0.30000000000000004</v>
      </c>
      <c r="CW274" s="14">
        <v>3.2</v>
      </c>
      <c r="CX274" s="14">
        <v>-0.2</v>
      </c>
      <c r="CY274" s="14">
        <v>3.3</v>
      </c>
      <c r="CZ274" s="18">
        <f t="shared" si="20"/>
        <v>0.04647887324</v>
      </c>
      <c r="DA274" s="18">
        <f t="shared" si="21"/>
        <v>0.1854685109</v>
      </c>
      <c r="DB274" s="14">
        <v>29.3273</v>
      </c>
      <c r="DC274" s="7">
        <v>0.0</v>
      </c>
      <c r="DD274" s="7">
        <v>4.0</v>
      </c>
      <c r="DE274" s="7">
        <v>1.0</v>
      </c>
      <c r="DF274" s="7">
        <v>26.0</v>
      </c>
      <c r="DG274" s="7">
        <v>9.0</v>
      </c>
      <c r="DH274" s="7">
        <v>3.0</v>
      </c>
      <c r="DI274" s="7">
        <v>8.0</v>
      </c>
      <c r="DJ274" s="7">
        <v>21.0</v>
      </c>
      <c r="DK274" s="7">
        <v>5.0</v>
      </c>
      <c r="DL274" s="7">
        <v>0.0</v>
      </c>
      <c r="DM274" s="7">
        <v>64.0</v>
      </c>
      <c r="DN274" s="9">
        <v>0.0</v>
      </c>
      <c r="DO274" s="9">
        <v>1.0</v>
      </c>
      <c r="DP274" s="9">
        <v>0.0</v>
      </c>
      <c r="DQ274" s="8">
        <v>186.0</v>
      </c>
      <c r="DR274" s="8">
        <v>11.0</v>
      </c>
      <c r="DS274" s="8" t="s">
        <v>363</v>
      </c>
      <c r="DT274" s="19">
        <v>0.833</v>
      </c>
      <c r="DU274" s="8">
        <v>0.894</v>
      </c>
      <c r="DV274" s="8">
        <v>1.369</v>
      </c>
      <c r="DW274" s="8">
        <v>123.0</v>
      </c>
      <c r="DX274" s="8">
        <v>0.025</v>
      </c>
      <c r="DY274" s="14">
        <f t="shared" si="22"/>
        <v>1.557446809</v>
      </c>
    </row>
    <row r="275" ht="12.75" customHeight="1">
      <c r="A275" s="7">
        <v>28.0</v>
      </c>
      <c r="B275" s="7" t="s">
        <v>1515</v>
      </c>
      <c r="C275" s="7" t="s">
        <v>1516</v>
      </c>
      <c r="D275" s="7" t="s">
        <v>162</v>
      </c>
      <c r="E275" s="7" t="s">
        <v>163</v>
      </c>
      <c r="F275" s="7" t="s">
        <v>163</v>
      </c>
      <c r="G275" s="7">
        <v>71.0</v>
      </c>
      <c r="H275" s="7">
        <v>185.0</v>
      </c>
      <c r="I275" s="7" t="s">
        <v>145</v>
      </c>
      <c r="J275" s="7">
        <v>2006.0</v>
      </c>
      <c r="K275" s="7">
        <v>1.0</v>
      </c>
      <c r="L275" s="7">
        <v>22.0</v>
      </c>
      <c r="M275" s="8"/>
      <c r="N275" s="8">
        <f t="shared" si="1"/>
        <v>28</v>
      </c>
      <c r="O275" s="7" t="s">
        <v>1517</v>
      </c>
      <c r="P275" s="7" t="s">
        <v>1518</v>
      </c>
      <c r="Q275" s="8" t="s">
        <v>394</v>
      </c>
      <c r="R275" s="7" t="s">
        <v>394</v>
      </c>
      <c r="S275" s="9" t="s">
        <v>150</v>
      </c>
      <c r="T275" s="9">
        <v>78.0</v>
      </c>
      <c r="U275" s="9" t="s">
        <v>138</v>
      </c>
      <c r="V275" s="9" t="s">
        <v>138</v>
      </c>
      <c r="W275" s="7">
        <v>78.0</v>
      </c>
      <c r="X275" s="7">
        <v>22.0</v>
      </c>
      <c r="Y275" s="7">
        <v>45.0</v>
      </c>
      <c r="Z275" s="7">
        <v>25.0</v>
      </c>
      <c r="AA275" s="7">
        <v>67.0</v>
      </c>
      <c r="AB275" s="7">
        <v>-8.0</v>
      </c>
      <c r="AC275" s="7">
        <v>241.0</v>
      </c>
      <c r="AD275" s="7">
        <v>68.0</v>
      </c>
      <c r="AE275" s="7">
        <v>110.0</v>
      </c>
      <c r="AF275" s="10">
        <f t="shared" si="2"/>
        <v>0.09128630705</v>
      </c>
      <c r="AG275" s="10">
        <f t="shared" si="3"/>
        <v>0.05250596659</v>
      </c>
      <c r="AH275" s="7">
        <v>96157.0</v>
      </c>
      <c r="AI275" s="11">
        <f t="shared" si="4"/>
        <v>20.54636752</v>
      </c>
      <c r="AJ275" s="7">
        <v>2124.0</v>
      </c>
      <c r="AK275" s="11">
        <f t="shared" si="5"/>
        <v>27.23076923</v>
      </c>
      <c r="AL275" s="11">
        <f t="shared" si="6"/>
        <v>45.27165725</v>
      </c>
      <c r="AM275" s="12">
        <v>260.0</v>
      </c>
      <c r="AN275" s="11">
        <f t="shared" si="7"/>
        <v>9.734080722</v>
      </c>
      <c r="AO275" s="10" t="s">
        <v>1519</v>
      </c>
      <c r="AP275" s="10" t="s">
        <v>334</v>
      </c>
      <c r="AQ275" s="10" t="s">
        <v>1520</v>
      </c>
      <c r="AR275" s="7">
        <v>1081.0</v>
      </c>
      <c r="AS275" s="7">
        <v>800.0</v>
      </c>
      <c r="AT275" s="13">
        <f t="shared" si="8"/>
        <v>0.5746943115</v>
      </c>
      <c r="AU275" s="9">
        <v>42.0</v>
      </c>
      <c r="AV275" s="9">
        <v>24.0</v>
      </c>
      <c r="AW275" s="9">
        <v>1234.0</v>
      </c>
      <c r="AX275" s="9">
        <v>735.0</v>
      </c>
      <c r="AY275" s="9">
        <v>647.0</v>
      </c>
      <c r="AZ275" s="9">
        <v>345.0</v>
      </c>
      <c r="BA275" s="7">
        <v>82.0</v>
      </c>
      <c r="BB275" s="7">
        <v>83.0</v>
      </c>
      <c r="BC275" s="7">
        <v>36.0</v>
      </c>
      <c r="BD275" s="7">
        <v>68.0</v>
      </c>
      <c r="BE275" s="7">
        <v>45.0</v>
      </c>
      <c r="BF275" s="7">
        <v>41.0</v>
      </c>
      <c r="BG275" s="14">
        <f t="shared" si="9"/>
        <v>3.069979305</v>
      </c>
      <c r="BH275" s="11">
        <f t="shared" si="10"/>
        <v>3.107418077</v>
      </c>
      <c r="BI275" s="11">
        <f t="shared" si="11"/>
        <v>1.347795792</v>
      </c>
      <c r="BJ275" s="11">
        <f t="shared" si="12"/>
        <v>2.545836497</v>
      </c>
      <c r="BK275" s="11">
        <f t="shared" si="13"/>
        <v>1.68474474</v>
      </c>
      <c r="BL275" s="11">
        <f t="shared" si="14"/>
        <v>1.534989652</v>
      </c>
      <c r="BM275" s="7">
        <v>53.0</v>
      </c>
      <c r="BN275" s="7">
        <v>18.0</v>
      </c>
      <c r="BO275" s="7">
        <v>1.0</v>
      </c>
      <c r="BP275" s="7">
        <v>1.0</v>
      </c>
      <c r="BQ275" s="7">
        <v>0.0</v>
      </c>
      <c r="BR275" s="7">
        <v>0.0</v>
      </c>
      <c r="BS275" s="9">
        <f t="shared" si="15"/>
        <v>173</v>
      </c>
      <c r="BT275" s="14">
        <v>10.8741</v>
      </c>
      <c r="BU275" s="7">
        <v>9.0</v>
      </c>
      <c r="BV275" s="7">
        <v>2.0</v>
      </c>
      <c r="BW275" s="15">
        <f t="shared" si="16"/>
        <v>0.2222222222</v>
      </c>
      <c r="BX275" s="7">
        <v>1.0</v>
      </c>
      <c r="BY275" s="7">
        <v>2.0</v>
      </c>
      <c r="BZ275" s="7">
        <v>2.0</v>
      </c>
      <c r="CA275" s="7">
        <v>5.0</v>
      </c>
      <c r="CB275" s="7">
        <v>1.0</v>
      </c>
      <c r="CC275" s="7">
        <v>2.0</v>
      </c>
      <c r="CD275" s="7">
        <v>0.0</v>
      </c>
      <c r="CE275" s="7">
        <v>5.0</v>
      </c>
      <c r="CF275" s="7">
        <v>3.0</v>
      </c>
      <c r="CG275" s="7">
        <v>0.0</v>
      </c>
      <c r="CH275" s="7">
        <v>0.0</v>
      </c>
      <c r="CI275" s="7">
        <v>12.0</v>
      </c>
      <c r="CJ275" s="7">
        <v>0.0</v>
      </c>
      <c r="CK275" s="7">
        <v>1.0</v>
      </c>
      <c r="CL275" s="15">
        <f t="shared" si="17"/>
        <v>1</v>
      </c>
      <c r="CM275" s="7">
        <v>5.4</v>
      </c>
      <c r="CN275" s="7">
        <v>1.5</v>
      </c>
      <c r="CO275" s="7">
        <v>6.9</v>
      </c>
      <c r="CP275" s="16">
        <f t="shared" si="18"/>
        <v>0.08846153846</v>
      </c>
      <c r="CQ275" s="16">
        <f t="shared" si="19"/>
        <v>0.2583275269</v>
      </c>
      <c r="CR275" s="17">
        <v>6.0</v>
      </c>
      <c r="CS275" s="14">
        <v>40.8</v>
      </c>
      <c r="CT275" s="14">
        <v>35.6</v>
      </c>
      <c r="CU275" s="14">
        <v>-4.5</v>
      </c>
      <c r="CV275" s="14">
        <v>8.7</v>
      </c>
      <c r="CW275" s="14">
        <v>2.2</v>
      </c>
      <c r="CX275" s="14">
        <v>-0.6000000000000001</v>
      </c>
      <c r="CY275" s="14">
        <v>10.3</v>
      </c>
      <c r="CZ275" s="18">
        <f t="shared" si="20"/>
        <v>0.1320512821</v>
      </c>
      <c r="DA275" s="18">
        <f t="shared" si="21"/>
        <v>0.3856193517</v>
      </c>
      <c r="DB275" s="14">
        <v>41.8008</v>
      </c>
      <c r="DC275" s="7">
        <v>2.0</v>
      </c>
      <c r="DD275" s="7">
        <v>5.0</v>
      </c>
      <c r="DE275" s="7">
        <v>8.0</v>
      </c>
      <c r="DF275" s="7">
        <v>53.0</v>
      </c>
      <c r="DG275" s="7">
        <v>10.0</v>
      </c>
      <c r="DH275" s="7">
        <v>4.0</v>
      </c>
      <c r="DI275" s="7">
        <v>38.0</v>
      </c>
      <c r="DJ275" s="7">
        <v>49.0</v>
      </c>
      <c r="DK275" s="7">
        <v>2.0</v>
      </c>
      <c r="DL275" s="7">
        <v>1.0</v>
      </c>
      <c r="DM275" s="7">
        <v>137.0</v>
      </c>
      <c r="DN275" s="9">
        <v>6.0</v>
      </c>
      <c r="DO275" s="9">
        <v>10.0</v>
      </c>
      <c r="DP275" s="9">
        <v>5.0</v>
      </c>
      <c r="DQ275" s="8">
        <v>186.0</v>
      </c>
      <c r="DR275" s="8">
        <v>3.0</v>
      </c>
      <c r="DS275" s="8" t="s">
        <v>210</v>
      </c>
      <c r="DT275" s="19">
        <v>9.0</v>
      </c>
      <c r="DU275" s="8">
        <v>8.275</v>
      </c>
      <c r="DV275" s="8">
        <v>8.275</v>
      </c>
      <c r="DW275" s="8">
        <v>303.0</v>
      </c>
      <c r="DX275" s="8">
        <v>0.0</v>
      </c>
      <c r="DY275" s="14">
        <f t="shared" si="22"/>
        <v>-6.136170213</v>
      </c>
    </row>
    <row r="276" ht="12.75" customHeight="1">
      <c r="A276" s="7">
        <v>15.0</v>
      </c>
      <c r="B276" s="7" t="s">
        <v>1521</v>
      </c>
      <c r="C276" s="7" t="s">
        <v>228</v>
      </c>
      <c r="D276" s="7" t="s">
        <v>229</v>
      </c>
      <c r="E276" s="7" t="s">
        <v>163</v>
      </c>
      <c r="F276" s="7" t="s">
        <v>163</v>
      </c>
      <c r="G276" s="7">
        <v>73.0</v>
      </c>
      <c r="H276" s="7">
        <v>213.0</v>
      </c>
      <c r="I276" s="7" t="s">
        <v>133</v>
      </c>
      <c r="J276" s="7">
        <v>2003.0</v>
      </c>
      <c r="K276" s="7">
        <v>9.0</v>
      </c>
      <c r="L276" s="7">
        <v>265.0</v>
      </c>
      <c r="M276" s="8"/>
      <c r="N276" s="8">
        <f t="shared" si="1"/>
        <v>32</v>
      </c>
      <c r="O276" s="7" t="s">
        <v>1522</v>
      </c>
      <c r="P276" s="7" t="s">
        <v>1523</v>
      </c>
      <c r="Q276" s="8" t="s">
        <v>610</v>
      </c>
      <c r="R276" s="7" t="s">
        <v>610</v>
      </c>
      <c r="S276" s="9" t="s">
        <v>159</v>
      </c>
      <c r="T276" s="9">
        <v>56.0</v>
      </c>
      <c r="U276" s="9" t="s">
        <v>138</v>
      </c>
      <c r="V276" s="9" t="s">
        <v>138</v>
      </c>
      <c r="W276" s="7">
        <v>57.0</v>
      </c>
      <c r="X276" s="7">
        <v>4.0</v>
      </c>
      <c r="Y276" s="7">
        <v>3.0</v>
      </c>
      <c r="Z276" s="7">
        <v>2.0</v>
      </c>
      <c r="AA276" s="7">
        <v>7.0</v>
      </c>
      <c r="AB276" s="7">
        <v>-3.0</v>
      </c>
      <c r="AC276" s="7">
        <v>49.0</v>
      </c>
      <c r="AD276" s="7">
        <v>18.0</v>
      </c>
      <c r="AE276" s="7">
        <v>15.0</v>
      </c>
      <c r="AF276" s="10">
        <f t="shared" si="2"/>
        <v>0.08163265306</v>
      </c>
      <c r="AG276" s="10">
        <f t="shared" si="3"/>
        <v>0.0487804878</v>
      </c>
      <c r="AH276" s="7">
        <v>35178.0</v>
      </c>
      <c r="AI276" s="11">
        <f t="shared" si="4"/>
        <v>10.28596491</v>
      </c>
      <c r="AJ276" s="7">
        <v>924.0</v>
      </c>
      <c r="AK276" s="11">
        <f t="shared" si="5"/>
        <v>16.21052632</v>
      </c>
      <c r="AL276" s="11">
        <f t="shared" si="6"/>
        <v>38.07142857</v>
      </c>
      <c r="AM276" s="12">
        <v>30.0</v>
      </c>
      <c r="AN276" s="11">
        <f t="shared" si="7"/>
        <v>3.070100631</v>
      </c>
      <c r="AO276" s="10" t="s">
        <v>239</v>
      </c>
      <c r="AP276" s="10" t="s">
        <v>843</v>
      </c>
      <c r="AQ276" s="10" t="s">
        <v>696</v>
      </c>
      <c r="AR276" s="7">
        <v>6.0</v>
      </c>
      <c r="AS276" s="7">
        <v>14.0</v>
      </c>
      <c r="AT276" s="13">
        <f t="shared" si="8"/>
        <v>0.3</v>
      </c>
      <c r="AU276" s="8"/>
      <c r="AV276" s="8"/>
      <c r="AW276" s="8">
        <v>10.0</v>
      </c>
      <c r="AX276" s="8">
        <v>3.0</v>
      </c>
      <c r="AY276" s="8">
        <v>10.0</v>
      </c>
      <c r="AZ276" s="8">
        <v>3.0</v>
      </c>
      <c r="BA276" s="7">
        <v>77.0</v>
      </c>
      <c r="BB276" s="7">
        <v>224.0</v>
      </c>
      <c r="BC276" s="7">
        <v>18.0</v>
      </c>
      <c r="BD276" s="7">
        <v>18.0</v>
      </c>
      <c r="BE276" s="7">
        <v>13.0</v>
      </c>
      <c r="BF276" s="7">
        <v>4.0</v>
      </c>
      <c r="BG276" s="14">
        <f t="shared" si="9"/>
        <v>7.879924953</v>
      </c>
      <c r="BH276" s="11">
        <f t="shared" si="10"/>
        <v>22.92341805</v>
      </c>
      <c r="BI276" s="11">
        <f t="shared" si="11"/>
        <v>1.842060379</v>
      </c>
      <c r="BJ276" s="11">
        <f t="shared" si="12"/>
        <v>1.842060379</v>
      </c>
      <c r="BK276" s="11">
        <f t="shared" si="13"/>
        <v>1.33037694</v>
      </c>
      <c r="BL276" s="11">
        <f t="shared" si="14"/>
        <v>0.4093467508</v>
      </c>
      <c r="BM276" s="7">
        <v>66.0</v>
      </c>
      <c r="BN276" s="7">
        <v>13.0</v>
      </c>
      <c r="BO276" s="7">
        <v>6.0</v>
      </c>
      <c r="BP276" s="7">
        <v>0.0</v>
      </c>
      <c r="BQ276" s="7">
        <v>1.0</v>
      </c>
      <c r="BR276" s="7">
        <v>0.0</v>
      </c>
      <c r="BS276" s="9">
        <f t="shared" si="15"/>
        <v>314</v>
      </c>
      <c r="BT276" s="14">
        <v>-0.196</v>
      </c>
      <c r="BW276" s="15" t="str">
        <f t="shared" si="16"/>
        <v> </v>
      </c>
      <c r="BY276" s="7">
        <v>1.0</v>
      </c>
      <c r="BZ276" s="7">
        <v>0.0</v>
      </c>
      <c r="CA276" s="7">
        <v>0.0</v>
      </c>
      <c r="CB276" s="7">
        <v>1.0</v>
      </c>
      <c r="CC276" s="7">
        <v>0.0</v>
      </c>
      <c r="CD276" s="7">
        <v>0.0</v>
      </c>
      <c r="CE276" s="7">
        <v>0.0</v>
      </c>
      <c r="CF276" s="7">
        <v>0.0</v>
      </c>
      <c r="CG276" s="7">
        <v>1.0</v>
      </c>
      <c r="CH276" s="7">
        <v>0.0</v>
      </c>
      <c r="CI276" s="7">
        <v>3.0</v>
      </c>
      <c r="CJ276" s="7">
        <v>0.0</v>
      </c>
      <c r="CK276" s="7">
        <v>0.0</v>
      </c>
      <c r="CL276" s="15">
        <f t="shared" si="17"/>
        <v>0</v>
      </c>
      <c r="CM276" s="7">
        <v>-0.4</v>
      </c>
      <c r="CN276" s="7">
        <v>0.4</v>
      </c>
      <c r="CO276" s="7">
        <v>0.0</v>
      </c>
      <c r="CP276" s="16">
        <f t="shared" si="18"/>
        <v>0</v>
      </c>
      <c r="CQ276" s="16">
        <f t="shared" si="19"/>
        <v>0</v>
      </c>
      <c r="CR276" s="17">
        <v>3.0</v>
      </c>
      <c r="CS276" s="14">
        <v>10.9</v>
      </c>
      <c r="CT276" s="14">
        <v>11.1</v>
      </c>
      <c r="CU276" s="14">
        <v>-6.0</v>
      </c>
      <c r="CV276" s="14">
        <v>-1.7000000000000002</v>
      </c>
      <c r="CW276" s="14">
        <v>0.7</v>
      </c>
      <c r="CX276" s="14">
        <v>0.0</v>
      </c>
      <c r="CY276" s="14">
        <v>-1.0</v>
      </c>
      <c r="CZ276" s="18">
        <f t="shared" si="20"/>
        <v>-0.01754385965</v>
      </c>
      <c r="DA276" s="18">
        <f t="shared" si="21"/>
        <v>-0.1023366877</v>
      </c>
      <c r="DB276" s="14">
        <v>26.5918</v>
      </c>
      <c r="DC276" s="7">
        <v>0.0</v>
      </c>
      <c r="DD276" s="7">
        <v>0.0</v>
      </c>
      <c r="DE276" s="7">
        <v>1.0</v>
      </c>
      <c r="DF276" s="7">
        <v>17.0</v>
      </c>
      <c r="DG276" s="7">
        <v>2.0</v>
      </c>
      <c r="DH276" s="7">
        <v>0.0</v>
      </c>
      <c r="DI276" s="7">
        <v>2.0</v>
      </c>
      <c r="DJ276" s="7">
        <v>6.0</v>
      </c>
      <c r="DK276" s="7">
        <v>7.0</v>
      </c>
      <c r="DL276" s="7">
        <v>1.0</v>
      </c>
      <c r="DM276" s="7">
        <v>31.0</v>
      </c>
      <c r="DN276" s="9">
        <v>0.0</v>
      </c>
      <c r="DO276" s="9">
        <v>0.0</v>
      </c>
      <c r="DP276" s="9">
        <v>0.0</v>
      </c>
      <c r="DQ276" s="8">
        <v>186.0</v>
      </c>
      <c r="DR276" s="8">
        <v>1.0</v>
      </c>
      <c r="DS276" s="8" t="s">
        <v>210</v>
      </c>
      <c r="DT276" s="19">
        <v>1.45</v>
      </c>
      <c r="DU276" s="8">
        <v>1.45</v>
      </c>
      <c r="DV276" s="8">
        <v>1.231</v>
      </c>
      <c r="DW276" s="8">
        <v>18.0</v>
      </c>
      <c r="DX276" s="8">
        <v>0.0</v>
      </c>
      <c r="DY276" s="14">
        <f t="shared" si="22"/>
        <v>-2.44893617</v>
      </c>
    </row>
    <row r="277" ht="12.75" customHeight="1">
      <c r="A277" s="7">
        <v>41.0</v>
      </c>
      <c r="B277" s="7" t="s">
        <v>1524</v>
      </c>
      <c r="C277" s="7" t="s">
        <v>1525</v>
      </c>
      <c r="D277" s="7" t="s">
        <v>131</v>
      </c>
      <c r="E277" s="7" t="s">
        <v>132</v>
      </c>
      <c r="F277" s="7" t="s">
        <v>132</v>
      </c>
      <c r="G277" s="7">
        <v>71.0</v>
      </c>
      <c r="H277" s="7">
        <v>194.0</v>
      </c>
      <c r="I277" s="7" t="s">
        <v>145</v>
      </c>
      <c r="M277" s="8"/>
      <c r="N277" s="8">
        <f t="shared" si="1"/>
        <v>26</v>
      </c>
      <c r="O277" s="7" t="s">
        <v>1477</v>
      </c>
      <c r="P277" s="7" t="s">
        <v>1526</v>
      </c>
      <c r="Q277" s="8" t="s">
        <v>136</v>
      </c>
      <c r="R277" s="7" t="s">
        <v>136</v>
      </c>
      <c r="S277" s="9" t="s">
        <v>150</v>
      </c>
      <c r="T277" s="9">
        <v>80.0</v>
      </c>
      <c r="U277" s="9" t="s">
        <v>138</v>
      </c>
      <c r="V277" s="9" t="s">
        <v>138</v>
      </c>
      <c r="W277" s="7">
        <v>81.0</v>
      </c>
      <c r="X277" s="7">
        <v>8.0</v>
      </c>
      <c r="Y277" s="7">
        <v>13.0</v>
      </c>
      <c r="Z277" s="7">
        <v>6.0</v>
      </c>
      <c r="AA277" s="7">
        <v>21.0</v>
      </c>
      <c r="AB277" s="7">
        <v>4.0</v>
      </c>
      <c r="AC277" s="7">
        <v>88.0</v>
      </c>
      <c r="AD277" s="7">
        <v>39.0</v>
      </c>
      <c r="AE277" s="7">
        <v>25.0</v>
      </c>
      <c r="AF277" s="10">
        <f t="shared" si="2"/>
        <v>0.09090909091</v>
      </c>
      <c r="AG277" s="10">
        <f t="shared" si="3"/>
        <v>0.05263157895</v>
      </c>
      <c r="AH277" s="7">
        <v>70848.0</v>
      </c>
      <c r="AI277" s="11">
        <f t="shared" si="4"/>
        <v>14.57777778</v>
      </c>
      <c r="AJ277" s="7">
        <v>1764.0</v>
      </c>
      <c r="AK277" s="11">
        <f t="shared" si="5"/>
        <v>21.77777778</v>
      </c>
      <c r="AL277" s="11">
        <f t="shared" si="6"/>
        <v>40.16326531</v>
      </c>
      <c r="AM277" s="12">
        <v>50.0</v>
      </c>
      <c r="AN277" s="11">
        <f t="shared" si="7"/>
        <v>2.540650407</v>
      </c>
      <c r="AO277" s="10" t="s">
        <v>1425</v>
      </c>
      <c r="AP277" s="10" t="s">
        <v>1402</v>
      </c>
      <c r="AQ277" s="10" t="s">
        <v>1273</v>
      </c>
      <c r="AR277" s="7">
        <v>614.0</v>
      </c>
      <c r="AS277" s="7">
        <v>511.0</v>
      </c>
      <c r="AT277" s="13">
        <f t="shared" si="8"/>
        <v>0.5457777778</v>
      </c>
      <c r="AU277" s="9">
        <v>7.0</v>
      </c>
      <c r="AV277" s="9">
        <v>2.0</v>
      </c>
      <c r="AW277" s="9">
        <v>702.0</v>
      </c>
      <c r="AX277" s="9">
        <v>384.0</v>
      </c>
      <c r="AY277" s="9">
        <v>423.0</v>
      </c>
      <c r="AZ277" s="9">
        <v>230.0</v>
      </c>
      <c r="BA277" s="7">
        <v>103.0</v>
      </c>
      <c r="BB277" s="7">
        <v>143.0</v>
      </c>
      <c r="BC277" s="7">
        <v>71.0</v>
      </c>
      <c r="BD277" s="7">
        <v>39.0</v>
      </c>
      <c r="BE277" s="7">
        <v>11.0</v>
      </c>
      <c r="BF277" s="7">
        <v>20.0</v>
      </c>
      <c r="BG277" s="14">
        <f t="shared" si="9"/>
        <v>5.233739837</v>
      </c>
      <c r="BH277" s="11">
        <f t="shared" si="10"/>
        <v>7.266260163</v>
      </c>
      <c r="BI277" s="11">
        <f t="shared" si="11"/>
        <v>3.607723577</v>
      </c>
      <c r="BJ277" s="11">
        <f t="shared" si="12"/>
        <v>1.981707317</v>
      </c>
      <c r="BK277" s="11">
        <f t="shared" si="13"/>
        <v>0.5589430894</v>
      </c>
      <c r="BL277" s="11">
        <f t="shared" si="14"/>
        <v>1.016260163</v>
      </c>
      <c r="BM277" s="7">
        <v>46.0</v>
      </c>
      <c r="BN277" s="7">
        <v>23.0</v>
      </c>
      <c r="BO277" s="7">
        <v>0.0</v>
      </c>
      <c r="BP277" s="7">
        <v>0.0</v>
      </c>
      <c r="BQ277" s="7">
        <v>0.0</v>
      </c>
      <c r="BR277" s="7">
        <v>0.0</v>
      </c>
      <c r="BS277" s="9">
        <f t="shared" si="15"/>
        <v>260</v>
      </c>
      <c r="BT277" s="14">
        <v>-5.748</v>
      </c>
      <c r="BW277" s="15" t="str">
        <f t="shared" si="16"/>
        <v> </v>
      </c>
      <c r="BY277" s="7">
        <v>1.0</v>
      </c>
      <c r="BZ277" s="7">
        <v>0.0</v>
      </c>
      <c r="CA277" s="7">
        <v>3.0</v>
      </c>
      <c r="CB277" s="7">
        <v>3.0</v>
      </c>
      <c r="CC277" s="7">
        <v>0.0</v>
      </c>
      <c r="CD277" s="7">
        <v>0.0</v>
      </c>
      <c r="CE277" s="7">
        <v>0.0</v>
      </c>
      <c r="CF277" s="7">
        <v>0.0</v>
      </c>
      <c r="CG277" s="7">
        <v>3.0</v>
      </c>
      <c r="CH277" s="7">
        <v>0.0</v>
      </c>
      <c r="CI277" s="7">
        <v>5.0</v>
      </c>
      <c r="CJ277" s="7">
        <v>0.0</v>
      </c>
      <c r="CK277" s="7">
        <v>0.0</v>
      </c>
      <c r="CL277" s="15">
        <f t="shared" si="17"/>
        <v>0</v>
      </c>
      <c r="CM277" s="7">
        <v>0.0</v>
      </c>
      <c r="CN277" s="7">
        <v>1.5</v>
      </c>
      <c r="CO277" s="7">
        <v>1.5</v>
      </c>
      <c r="CP277" s="16">
        <f t="shared" si="18"/>
        <v>0.01851851852</v>
      </c>
      <c r="CQ277" s="16">
        <f t="shared" si="19"/>
        <v>0.0762195122</v>
      </c>
      <c r="CR277" s="17">
        <v>4.0</v>
      </c>
      <c r="CS277" s="14">
        <v>20.5</v>
      </c>
      <c r="CT277" s="14">
        <v>29.3</v>
      </c>
      <c r="CU277" s="14">
        <v>4.5</v>
      </c>
      <c r="CV277" s="14">
        <v>-0.2</v>
      </c>
      <c r="CW277" s="14">
        <v>5.0</v>
      </c>
      <c r="CX277" s="14">
        <v>0.0</v>
      </c>
      <c r="CY277" s="14">
        <v>4.8</v>
      </c>
      <c r="CZ277" s="18">
        <f t="shared" si="20"/>
        <v>0.05925925926</v>
      </c>
      <c r="DA277" s="18">
        <f t="shared" si="21"/>
        <v>0.243902439</v>
      </c>
      <c r="DB277" s="14">
        <v>25.2955</v>
      </c>
      <c r="DC277" s="7">
        <v>1.0</v>
      </c>
      <c r="DD277" s="7">
        <v>0.0</v>
      </c>
      <c r="DE277" s="7">
        <v>6.0</v>
      </c>
      <c r="DF277" s="7">
        <v>32.0</v>
      </c>
      <c r="DG277" s="7">
        <v>25.0</v>
      </c>
      <c r="DH277" s="7">
        <v>4.0</v>
      </c>
      <c r="DI277" s="7">
        <v>2.0</v>
      </c>
      <c r="DJ277" s="7">
        <v>8.0</v>
      </c>
      <c r="DK277" s="7">
        <v>10.0</v>
      </c>
      <c r="DL277" s="7">
        <v>1.0</v>
      </c>
      <c r="DM277" s="7">
        <v>38.0</v>
      </c>
      <c r="DN277" s="9">
        <v>0.0</v>
      </c>
      <c r="DO277" s="9">
        <v>2.0</v>
      </c>
      <c r="DP277" s="9">
        <v>2.0</v>
      </c>
      <c r="DQ277" s="8">
        <v>186.0</v>
      </c>
      <c r="DR277" s="8">
        <v>1.0</v>
      </c>
      <c r="DS277" s="8" t="s">
        <v>335</v>
      </c>
      <c r="DT277" s="19">
        <v>0.6000000000000001</v>
      </c>
      <c r="DU277" s="8">
        <v>0.628</v>
      </c>
      <c r="DV277" s="8">
        <v>0.628</v>
      </c>
      <c r="DW277" s="8">
        <v>8.0</v>
      </c>
      <c r="DX277" s="8">
        <v>0.0</v>
      </c>
      <c r="DY277" s="14">
        <f t="shared" si="22"/>
        <v>4.634042553</v>
      </c>
    </row>
    <row r="278" ht="12.75" customHeight="1">
      <c r="A278" s="7">
        <v>82.0</v>
      </c>
      <c r="B278" s="7" t="s">
        <v>1527</v>
      </c>
      <c r="C278" s="7" t="s">
        <v>1433</v>
      </c>
      <c r="E278" s="7" t="s">
        <v>219</v>
      </c>
      <c r="F278" s="7" t="s">
        <v>219</v>
      </c>
      <c r="G278" s="7">
        <v>71.0</v>
      </c>
      <c r="H278" s="7">
        <v>180.0</v>
      </c>
      <c r="I278" s="7" t="s">
        <v>133</v>
      </c>
      <c r="J278" s="7">
        <v>2014.0</v>
      </c>
      <c r="K278" s="7">
        <v>1.0</v>
      </c>
      <c r="L278" s="7">
        <v>27.0</v>
      </c>
      <c r="M278" s="8" t="s">
        <v>146</v>
      </c>
      <c r="N278" s="8">
        <f t="shared" si="1"/>
        <v>20</v>
      </c>
      <c r="O278" s="7" t="s">
        <v>1528</v>
      </c>
      <c r="P278" s="7" t="s">
        <v>1529</v>
      </c>
      <c r="Q278" s="8" t="s">
        <v>628</v>
      </c>
      <c r="R278" s="7" t="s">
        <v>628</v>
      </c>
      <c r="S278" s="9" t="s">
        <v>255</v>
      </c>
      <c r="T278" s="9">
        <v>9.0</v>
      </c>
      <c r="U278" s="9" t="s">
        <v>138</v>
      </c>
      <c r="V278" s="9" t="s">
        <v>138</v>
      </c>
      <c r="W278" s="7">
        <v>9.0</v>
      </c>
      <c r="X278" s="7">
        <v>1.0</v>
      </c>
      <c r="Y278" s="7">
        <v>1.0</v>
      </c>
      <c r="Z278" s="7">
        <v>1.0</v>
      </c>
      <c r="AA278" s="7">
        <v>2.0</v>
      </c>
      <c r="AB278" s="7">
        <v>1.0</v>
      </c>
      <c r="AC278" s="7">
        <v>7.0</v>
      </c>
      <c r="AD278" s="7">
        <v>6.0</v>
      </c>
      <c r="AE278" s="7">
        <v>3.0</v>
      </c>
      <c r="AF278" s="10">
        <f t="shared" si="2"/>
        <v>0.1428571429</v>
      </c>
      <c r="AG278" s="10">
        <f t="shared" si="3"/>
        <v>0.0625</v>
      </c>
      <c r="AH278" s="7">
        <v>6040.0</v>
      </c>
      <c r="AI278" s="11">
        <f t="shared" si="4"/>
        <v>11.18518519</v>
      </c>
      <c r="AJ278" s="7">
        <v>140.0</v>
      </c>
      <c r="AK278" s="11">
        <f t="shared" si="5"/>
        <v>15.55555556</v>
      </c>
      <c r="AL278" s="11">
        <f t="shared" si="6"/>
        <v>43.14285714</v>
      </c>
      <c r="AM278" s="12">
        <v>12.0</v>
      </c>
      <c r="AN278" s="11">
        <f t="shared" si="7"/>
        <v>7.152317881</v>
      </c>
      <c r="AO278" s="10" t="s">
        <v>176</v>
      </c>
      <c r="AP278" s="10" t="s">
        <v>176</v>
      </c>
      <c r="AQ278" s="10" t="s">
        <v>200</v>
      </c>
      <c r="AR278" s="7">
        <v>0.0</v>
      </c>
      <c r="AS278" s="7">
        <v>0.0</v>
      </c>
      <c r="AT278" s="13">
        <f t="shared" si="8"/>
        <v>0</v>
      </c>
      <c r="AU278" s="8"/>
      <c r="AV278" s="8"/>
      <c r="AW278" s="8"/>
      <c r="AX278" s="8">
        <v>0.0</v>
      </c>
      <c r="AY278" s="8"/>
      <c r="AZ278" s="8">
        <v>0.0</v>
      </c>
      <c r="BA278" s="7">
        <v>4.0</v>
      </c>
      <c r="BB278" s="7">
        <v>0.0</v>
      </c>
      <c r="BC278" s="7">
        <v>1.0</v>
      </c>
      <c r="BD278" s="7">
        <v>6.0</v>
      </c>
      <c r="BE278" s="7">
        <v>1.0</v>
      </c>
      <c r="BF278" s="7">
        <v>3.0</v>
      </c>
      <c r="BG278" s="14">
        <f t="shared" si="9"/>
        <v>2.38410596</v>
      </c>
      <c r="BH278" s="11">
        <f t="shared" si="10"/>
        <v>0</v>
      </c>
      <c r="BI278" s="11">
        <f t="shared" si="11"/>
        <v>0.5960264901</v>
      </c>
      <c r="BJ278" s="11">
        <f t="shared" si="12"/>
        <v>3.57615894</v>
      </c>
      <c r="BK278" s="11">
        <f t="shared" si="13"/>
        <v>0.5960264901</v>
      </c>
      <c r="BL278" s="11">
        <f t="shared" si="14"/>
        <v>1.78807947</v>
      </c>
      <c r="BM278" s="7">
        <v>0.0</v>
      </c>
      <c r="BN278" s="7">
        <v>0.0</v>
      </c>
      <c r="BO278" s="7">
        <v>0.0</v>
      </c>
      <c r="BP278" s="7">
        <v>0.0</v>
      </c>
      <c r="BQ278" s="7">
        <v>0.0</v>
      </c>
      <c r="BR278" s="7">
        <v>0.0</v>
      </c>
      <c r="BS278" s="9">
        <f t="shared" si="15"/>
        <v>1</v>
      </c>
      <c r="BT278" s="14">
        <v>2.8195</v>
      </c>
      <c r="BW278" s="15" t="str">
        <f t="shared" si="16"/>
        <v> </v>
      </c>
      <c r="BY278" s="7">
        <v>0.0</v>
      </c>
      <c r="BZ278" s="7">
        <v>0.0</v>
      </c>
      <c r="CA278" s="7">
        <v>0.0</v>
      </c>
      <c r="CB278" s="7">
        <v>0.0</v>
      </c>
      <c r="CC278" s="7">
        <v>0.0</v>
      </c>
      <c r="CD278" s="7">
        <v>0.0</v>
      </c>
      <c r="CE278" s="7">
        <v>0.0</v>
      </c>
      <c r="CF278" s="7">
        <v>0.0</v>
      </c>
      <c r="CG278" s="7">
        <v>0.0</v>
      </c>
      <c r="CH278" s="7">
        <v>0.0</v>
      </c>
      <c r="CI278" s="7">
        <v>1.0</v>
      </c>
      <c r="CJ278" s="7">
        <v>0.0</v>
      </c>
      <c r="CK278" s="7">
        <v>0.0</v>
      </c>
      <c r="CL278" s="15">
        <f t="shared" si="17"/>
        <v>0</v>
      </c>
      <c r="CM278" s="7">
        <v>0.1</v>
      </c>
      <c r="CN278" s="7">
        <v>0.2</v>
      </c>
      <c r="CO278" s="7">
        <v>0.2</v>
      </c>
      <c r="CP278" s="16">
        <f t="shared" si="18"/>
        <v>0.02222222222</v>
      </c>
      <c r="CQ278" s="16">
        <f t="shared" si="19"/>
        <v>0.119205298</v>
      </c>
      <c r="CR278" s="17">
        <v>3.0</v>
      </c>
      <c r="CS278" s="14">
        <v>1.5</v>
      </c>
      <c r="CT278" s="14">
        <v>1.5</v>
      </c>
      <c r="CU278" s="14">
        <v>0.8</v>
      </c>
      <c r="CV278" s="14">
        <v>0.2</v>
      </c>
      <c r="CW278" s="14">
        <v>0.30000000000000004</v>
      </c>
      <c r="CX278" s="14">
        <v>0.0</v>
      </c>
      <c r="CY278" s="14">
        <v>0.5</v>
      </c>
      <c r="CZ278" s="18">
        <f t="shared" si="20"/>
        <v>0.05555555556</v>
      </c>
      <c r="DA278" s="18">
        <f t="shared" si="21"/>
        <v>0.298013245</v>
      </c>
      <c r="DB278" s="14">
        <v>26.1429</v>
      </c>
      <c r="DC278" s="7">
        <v>0.0</v>
      </c>
      <c r="DD278" s="7">
        <v>0.0</v>
      </c>
      <c r="DE278" s="7">
        <v>1.0</v>
      </c>
      <c r="DF278" s="7">
        <v>5.0</v>
      </c>
      <c r="DG278" s="7">
        <v>0.0</v>
      </c>
      <c r="DH278" s="7">
        <v>0.0</v>
      </c>
      <c r="DI278" s="7">
        <v>0.0</v>
      </c>
      <c r="DJ278" s="7">
        <v>3.0</v>
      </c>
      <c r="DK278" s="7">
        <v>0.0</v>
      </c>
      <c r="DL278" s="7">
        <v>0.0</v>
      </c>
      <c r="DM278" s="7">
        <v>4.0</v>
      </c>
      <c r="DN278" s="9">
        <v>0.0</v>
      </c>
      <c r="DO278" s="9">
        <v>0.0</v>
      </c>
      <c r="DP278" s="9">
        <v>0.0</v>
      </c>
      <c r="DQ278" s="8">
        <v>21.0</v>
      </c>
      <c r="DR278" s="8">
        <v>0.0</v>
      </c>
      <c r="DS278" s="8"/>
      <c r="DT278" s="19">
        <v>0.925</v>
      </c>
      <c r="DU278" s="8">
        <v>0.894</v>
      </c>
      <c r="DV278" s="8">
        <v>0.125</v>
      </c>
      <c r="DW278" s="8">
        <v>0.0</v>
      </c>
      <c r="DX278" s="8">
        <v>0.213</v>
      </c>
      <c r="DY278" s="14">
        <f t="shared" si="22"/>
        <v>0.3661633493</v>
      </c>
    </row>
    <row r="279" ht="12.75" customHeight="1">
      <c r="A279" s="7">
        <v>33.0</v>
      </c>
      <c r="B279" s="7" t="s">
        <v>1530</v>
      </c>
      <c r="C279" s="7" t="s">
        <v>1525</v>
      </c>
      <c r="D279" s="7" t="s">
        <v>271</v>
      </c>
      <c r="E279" s="7" t="s">
        <v>132</v>
      </c>
      <c r="F279" s="7" t="s">
        <v>132</v>
      </c>
      <c r="G279" s="7">
        <v>71.0</v>
      </c>
      <c r="H279" s="7">
        <v>185.0</v>
      </c>
      <c r="I279" s="7" t="s">
        <v>133</v>
      </c>
      <c r="J279" s="7">
        <v>2004.0</v>
      </c>
      <c r="K279" s="7">
        <v>2.0</v>
      </c>
      <c r="L279" s="7">
        <v>61.0</v>
      </c>
      <c r="M279" s="8"/>
      <c r="N279" s="8">
        <f t="shared" si="1"/>
        <v>30</v>
      </c>
      <c r="O279" s="7" t="s">
        <v>452</v>
      </c>
      <c r="P279" s="7" t="s">
        <v>1531</v>
      </c>
      <c r="Q279" s="8" t="s">
        <v>399</v>
      </c>
      <c r="R279" s="7" t="s">
        <v>399</v>
      </c>
      <c r="S279" s="9" t="s">
        <v>174</v>
      </c>
      <c r="T279" s="9">
        <v>81.0</v>
      </c>
      <c r="U279" s="9" t="s">
        <v>138</v>
      </c>
      <c r="V279" s="9" t="s">
        <v>138</v>
      </c>
      <c r="W279" s="7">
        <v>82.0</v>
      </c>
      <c r="X279" s="7">
        <v>5.0</v>
      </c>
      <c r="Y279" s="7">
        <v>32.0</v>
      </c>
      <c r="Z279" s="7">
        <v>14.0</v>
      </c>
      <c r="AA279" s="7">
        <v>37.0</v>
      </c>
      <c r="AB279" s="7">
        <v>21.0</v>
      </c>
      <c r="AC279" s="7">
        <v>127.0</v>
      </c>
      <c r="AD279" s="7">
        <v>56.0</v>
      </c>
      <c r="AE279" s="7">
        <v>115.0</v>
      </c>
      <c r="AF279" s="10">
        <f t="shared" si="2"/>
        <v>0.03937007874</v>
      </c>
      <c r="AG279" s="10">
        <f t="shared" si="3"/>
        <v>0.01677852349</v>
      </c>
      <c r="AH279" s="7">
        <v>117262.0</v>
      </c>
      <c r="AI279" s="11">
        <f t="shared" si="4"/>
        <v>23.83373984</v>
      </c>
      <c r="AJ279" s="7">
        <v>2416.0</v>
      </c>
      <c r="AK279" s="11">
        <f t="shared" si="5"/>
        <v>29.46341463</v>
      </c>
      <c r="AL279" s="11">
        <f t="shared" si="6"/>
        <v>48.53559603</v>
      </c>
      <c r="AM279" s="12">
        <v>131.0</v>
      </c>
      <c r="AN279" s="11">
        <f t="shared" si="7"/>
        <v>4.021763231</v>
      </c>
      <c r="AO279" s="10" t="s">
        <v>1532</v>
      </c>
      <c r="AP279" s="10" t="s">
        <v>1533</v>
      </c>
      <c r="AQ279" s="10" t="s">
        <v>1452</v>
      </c>
      <c r="AR279" s="7">
        <v>0.0</v>
      </c>
      <c r="AS279" s="7">
        <v>0.0</v>
      </c>
      <c r="AT279" s="13">
        <f t="shared" si="8"/>
        <v>0</v>
      </c>
      <c r="AU279" s="8"/>
      <c r="AV279" s="8"/>
      <c r="AW279" s="8"/>
      <c r="AX279" s="8">
        <v>0.0</v>
      </c>
      <c r="AY279" s="8"/>
      <c r="AZ279" s="8">
        <v>0.0</v>
      </c>
      <c r="BA279" s="7">
        <v>86.0</v>
      </c>
      <c r="BB279" s="7">
        <v>100.0</v>
      </c>
      <c r="BC279" s="7">
        <v>159.0</v>
      </c>
      <c r="BD279" s="7">
        <v>56.0</v>
      </c>
      <c r="BE279" s="7">
        <v>73.0</v>
      </c>
      <c r="BF279" s="7">
        <v>18.0</v>
      </c>
      <c r="BG279" s="14">
        <f t="shared" si="9"/>
        <v>2.64024151</v>
      </c>
      <c r="BH279" s="11">
        <f t="shared" si="10"/>
        <v>3.070048268</v>
      </c>
      <c r="BI279" s="11">
        <f t="shared" si="11"/>
        <v>4.881376746</v>
      </c>
      <c r="BJ279" s="11">
        <f t="shared" si="12"/>
        <v>1.71922703</v>
      </c>
      <c r="BK279" s="11">
        <f t="shared" si="13"/>
        <v>2.241135236</v>
      </c>
      <c r="BL279" s="11">
        <f t="shared" si="14"/>
        <v>0.5526086882</v>
      </c>
      <c r="BM279" s="7">
        <v>34.0</v>
      </c>
      <c r="BN279" s="7">
        <v>17.0</v>
      </c>
      <c r="BO279" s="7">
        <v>0.0</v>
      </c>
      <c r="BP279" s="7">
        <v>0.0</v>
      </c>
      <c r="BQ279" s="7">
        <v>0.0</v>
      </c>
      <c r="BR279" s="7">
        <v>0.0</v>
      </c>
      <c r="BS279" s="9">
        <f t="shared" si="15"/>
        <v>293</v>
      </c>
      <c r="BT279" s="14">
        <v>-0.6295000000000001</v>
      </c>
      <c r="BW279" s="15" t="str">
        <f t="shared" si="16"/>
        <v> </v>
      </c>
      <c r="BY279" s="7">
        <v>0.0</v>
      </c>
      <c r="BZ279" s="7">
        <v>0.0</v>
      </c>
      <c r="CA279" s="7">
        <v>1.0</v>
      </c>
      <c r="CB279" s="7">
        <v>0.0</v>
      </c>
      <c r="CC279" s="7">
        <v>1.0</v>
      </c>
      <c r="CD279" s="7">
        <v>1.0</v>
      </c>
      <c r="CE279" s="7">
        <v>0.0</v>
      </c>
      <c r="CF279" s="7">
        <v>0.0</v>
      </c>
      <c r="CG279" s="7">
        <v>0.0</v>
      </c>
      <c r="CH279" s="7">
        <v>0.0</v>
      </c>
      <c r="CI279" s="7">
        <v>3.0</v>
      </c>
      <c r="CJ279" s="7">
        <v>0.0</v>
      </c>
      <c r="CK279" s="7">
        <v>0.0</v>
      </c>
      <c r="CL279" s="15">
        <f t="shared" si="17"/>
        <v>0</v>
      </c>
      <c r="CM279" s="7">
        <v>2.4</v>
      </c>
      <c r="CN279" s="7">
        <v>4.9</v>
      </c>
      <c r="CO279" s="7">
        <v>7.2</v>
      </c>
      <c r="CP279" s="16">
        <f t="shared" si="18"/>
        <v>0.08780487805</v>
      </c>
      <c r="CQ279" s="16">
        <f t="shared" si="19"/>
        <v>0.2210434753</v>
      </c>
      <c r="CR279" s="17">
        <v>5.0</v>
      </c>
      <c r="CS279" s="14">
        <v>39.8</v>
      </c>
      <c r="CT279" s="14">
        <v>43.6</v>
      </c>
      <c r="CU279" s="14">
        <v>12.4</v>
      </c>
      <c r="CV279" s="14">
        <v>4.9</v>
      </c>
      <c r="CW279" s="14">
        <v>6.4</v>
      </c>
      <c r="CX279" s="14">
        <v>0.0</v>
      </c>
      <c r="CY279" s="14">
        <v>11.2</v>
      </c>
      <c r="CZ279" s="18">
        <f t="shared" si="20"/>
        <v>0.1365853659</v>
      </c>
      <c r="DA279" s="18">
        <f t="shared" si="21"/>
        <v>0.343845406</v>
      </c>
      <c r="DB279" s="14">
        <v>55.5433</v>
      </c>
      <c r="DC279" s="7">
        <v>0.0</v>
      </c>
      <c r="DD279" s="7">
        <v>1.0</v>
      </c>
      <c r="DE279" s="7">
        <v>6.0</v>
      </c>
      <c r="DF279" s="7">
        <v>49.0</v>
      </c>
      <c r="DG279" s="7">
        <v>2.0</v>
      </c>
      <c r="DH279" s="7">
        <v>1.0</v>
      </c>
      <c r="DI279" s="7">
        <v>47.0</v>
      </c>
      <c r="DJ279" s="7">
        <v>5.0</v>
      </c>
      <c r="DK279" s="7">
        <v>1.0</v>
      </c>
      <c r="DL279" s="7">
        <v>1.0</v>
      </c>
      <c r="DM279" s="7">
        <v>70.0</v>
      </c>
      <c r="DN279" s="9">
        <v>0.0</v>
      </c>
      <c r="DO279" s="9">
        <v>1.0</v>
      </c>
      <c r="DP279" s="9">
        <v>2.0</v>
      </c>
      <c r="DQ279" s="8">
        <v>186.0</v>
      </c>
      <c r="DR279" s="8">
        <v>0.0</v>
      </c>
      <c r="DS279" s="8"/>
      <c r="DT279" s="19">
        <v>4.8</v>
      </c>
      <c r="DU279" s="8">
        <v>4.6</v>
      </c>
      <c r="DV279" s="8">
        <v>4.6</v>
      </c>
      <c r="DW279" s="8">
        <v>0.0</v>
      </c>
      <c r="DX279" s="8">
        <v>0.0</v>
      </c>
      <c r="DY279" s="14">
        <f t="shared" si="22"/>
        <v>2.582978723</v>
      </c>
    </row>
    <row r="280" ht="12.75" customHeight="1">
      <c r="A280" s="7">
        <v>29.0</v>
      </c>
      <c r="B280" s="7" t="s">
        <v>1534</v>
      </c>
      <c r="C280" s="7" t="s">
        <v>593</v>
      </c>
      <c r="D280" s="7" t="s">
        <v>162</v>
      </c>
      <c r="E280" s="7" t="s">
        <v>163</v>
      </c>
      <c r="F280" s="7" t="s">
        <v>163</v>
      </c>
      <c r="G280" s="7">
        <v>73.0</v>
      </c>
      <c r="H280" s="7">
        <v>201.0</v>
      </c>
      <c r="I280" s="7" t="s">
        <v>145</v>
      </c>
      <c r="J280" s="7">
        <v>2008.0</v>
      </c>
      <c r="K280" s="7">
        <v>2.0</v>
      </c>
      <c r="L280" s="7">
        <v>37.0</v>
      </c>
      <c r="M280" s="8"/>
      <c r="N280" s="8">
        <f t="shared" si="1"/>
        <v>26</v>
      </c>
      <c r="O280" s="7" t="s">
        <v>350</v>
      </c>
      <c r="P280" s="7" t="s">
        <v>1535</v>
      </c>
      <c r="Q280" s="8" t="s">
        <v>182</v>
      </c>
      <c r="R280" s="7" t="s">
        <v>182</v>
      </c>
      <c r="S280" s="9" t="s">
        <v>174</v>
      </c>
      <c r="T280" s="9">
        <v>43.0</v>
      </c>
      <c r="U280" s="9" t="s">
        <v>138</v>
      </c>
      <c r="V280" s="9" t="s">
        <v>138</v>
      </c>
      <c r="W280" s="7">
        <v>43.0</v>
      </c>
      <c r="X280" s="7">
        <v>1.0</v>
      </c>
      <c r="Y280" s="7">
        <v>7.0</v>
      </c>
      <c r="Z280" s="7">
        <v>1.0</v>
      </c>
      <c r="AA280" s="7">
        <v>8.0</v>
      </c>
      <c r="AB280" s="7">
        <v>-3.0</v>
      </c>
      <c r="AC280" s="7">
        <v>40.0</v>
      </c>
      <c r="AD280" s="7">
        <v>22.0</v>
      </c>
      <c r="AE280" s="7">
        <v>36.0</v>
      </c>
      <c r="AF280" s="10">
        <f t="shared" si="2"/>
        <v>0.025</v>
      </c>
      <c r="AG280" s="10">
        <f t="shared" si="3"/>
        <v>0.01020408163</v>
      </c>
      <c r="AH280" s="7">
        <v>39027.0</v>
      </c>
      <c r="AI280" s="11">
        <f t="shared" si="4"/>
        <v>15.12674419</v>
      </c>
      <c r="AJ280" s="7">
        <v>860.0</v>
      </c>
      <c r="AK280" s="11">
        <f t="shared" si="5"/>
        <v>20</v>
      </c>
      <c r="AL280" s="11">
        <f t="shared" si="6"/>
        <v>45.38023256</v>
      </c>
      <c r="AM280" s="12">
        <v>13.0</v>
      </c>
      <c r="AN280" s="11">
        <f t="shared" si="7"/>
        <v>1.199169806</v>
      </c>
      <c r="AO280" s="10" t="s">
        <v>1536</v>
      </c>
      <c r="AP280" s="10" t="s">
        <v>728</v>
      </c>
      <c r="AQ280" s="10" t="s">
        <v>1537</v>
      </c>
      <c r="AR280" s="7">
        <v>0.0</v>
      </c>
      <c r="AS280" s="7">
        <v>0.0</v>
      </c>
      <c r="AT280" s="13">
        <f t="shared" si="8"/>
        <v>0</v>
      </c>
      <c r="AU280" s="8"/>
      <c r="AV280" s="8"/>
      <c r="AW280" s="8"/>
      <c r="AX280" s="8">
        <v>0.0</v>
      </c>
      <c r="AY280" s="8"/>
      <c r="AZ280" s="8">
        <v>0.0</v>
      </c>
      <c r="BA280" s="7">
        <v>42.0</v>
      </c>
      <c r="BB280" s="7">
        <v>31.0</v>
      </c>
      <c r="BC280" s="7">
        <v>48.0</v>
      </c>
      <c r="BD280" s="7">
        <v>22.0</v>
      </c>
      <c r="BE280" s="7">
        <v>11.0</v>
      </c>
      <c r="BF280" s="7">
        <v>3.0</v>
      </c>
      <c r="BG280" s="14">
        <f t="shared" si="9"/>
        <v>3.87424091</v>
      </c>
      <c r="BH280" s="11">
        <f t="shared" si="10"/>
        <v>2.859558767</v>
      </c>
      <c r="BI280" s="11">
        <f t="shared" si="11"/>
        <v>4.427703897</v>
      </c>
      <c r="BJ280" s="11">
        <f t="shared" si="12"/>
        <v>2.029364286</v>
      </c>
      <c r="BK280" s="11">
        <f t="shared" si="13"/>
        <v>1.014682143</v>
      </c>
      <c r="BL280" s="11">
        <f t="shared" si="14"/>
        <v>0.2767314936</v>
      </c>
      <c r="BM280" s="7">
        <v>20.0</v>
      </c>
      <c r="BN280" s="7">
        <v>10.0</v>
      </c>
      <c r="BO280" s="7">
        <v>0.0</v>
      </c>
      <c r="BP280" s="7">
        <v>0.0</v>
      </c>
      <c r="BQ280" s="7">
        <v>0.0</v>
      </c>
      <c r="BR280" s="7">
        <v>0.0</v>
      </c>
      <c r="BS280" s="9">
        <f t="shared" si="15"/>
        <v>99</v>
      </c>
      <c r="BT280" s="14">
        <v>-8.2219</v>
      </c>
      <c r="BW280" s="15" t="str">
        <f t="shared" si="16"/>
        <v> </v>
      </c>
      <c r="BY280" s="7">
        <v>0.0</v>
      </c>
      <c r="BZ280" s="7">
        <v>0.0</v>
      </c>
      <c r="CA280" s="7">
        <v>0.0</v>
      </c>
      <c r="CB280" s="7">
        <v>0.0</v>
      </c>
      <c r="CC280" s="7">
        <v>0.0</v>
      </c>
      <c r="CD280" s="7">
        <v>0.0</v>
      </c>
      <c r="CE280" s="7">
        <v>0.0</v>
      </c>
      <c r="CF280" s="7">
        <v>1.0</v>
      </c>
      <c r="CG280" s="7">
        <v>0.0</v>
      </c>
      <c r="CH280" s="7">
        <v>0.0</v>
      </c>
      <c r="CI280" s="7">
        <v>0.0</v>
      </c>
      <c r="CJ280" s="7">
        <v>0.0</v>
      </c>
      <c r="CK280" s="7">
        <v>0.0</v>
      </c>
      <c r="CL280" s="15">
        <f t="shared" si="17"/>
        <v>0</v>
      </c>
      <c r="CM280" s="7">
        <v>0.2</v>
      </c>
      <c r="CN280" s="7">
        <v>1.0</v>
      </c>
      <c r="CO280" s="7">
        <v>1.3</v>
      </c>
      <c r="CP280" s="16">
        <f t="shared" si="18"/>
        <v>0.03023255814</v>
      </c>
      <c r="CQ280" s="16">
        <f t="shared" si="19"/>
        <v>0.1199169806</v>
      </c>
      <c r="CR280" s="17">
        <v>1.0</v>
      </c>
      <c r="CS280" s="14">
        <v>10.6</v>
      </c>
      <c r="CT280" s="14">
        <v>13.4</v>
      </c>
      <c r="CU280" s="14">
        <v>-0.8</v>
      </c>
      <c r="CV280" s="14">
        <v>0.5</v>
      </c>
      <c r="CW280" s="14">
        <v>1.0</v>
      </c>
      <c r="CX280" s="14">
        <v>0.0</v>
      </c>
      <c r="CY280" s="14">
        <v>1.5</v>
      </c>
      <c r="CZ280" s="18">
        <f t="shared" si="20"/>
        <v>0.03488372093</v>
      </c>
      <c r="DA280" s="18">
        <f t="shared" si="21"/>
        <v>0.1383657468</v>
      </c>
      <c r="DB280" s="14">
        <v>52.525</v>
      </c>
      <c r="DC280" s="7">
        <v>0.0</v>
      </c>
      <c r="DD280" s="7">
        <v>1.0</v>
      </c>
      <c r="DE280" s="7">
        <v>0.0</v>
      </c>
      <c r="DF280" s="7">
        <v>21.0</v>
      </c>
      <c r="DG280" s="7">
        <v>0.0</v>
      </c>
      <c r="DH280" s="7">
        <v>0.0</v>
      </c>
      <c r="DI280" s="7">
        <v>22.0</v>
      </c>
      <c r="DJ280" s="7">
        <v>9.0</v>
      </c>
      <c r="DK280" s="7">
        <v>0.0</v>
      </c>
      <c r="DL280" s="7">
        <v>0.0</v>
      </c>
      <c r="DM280" s="7">
        <v>9.0</v>
      </c>
      <c r="DN280" s="9">
        <v>0.0</v>
      </c>
      <c r="DO280" s="9">
        <v>0.0</v>
      </c>
      <c r="DP280" s="9">
        <v>1.0</v>
      </c>
      <c r="DQ280" s="8">
        <v>186.0</v>
      </c>
      <c r="DR280" s="8">
        <v>22.0</v>
      </c>
      <c r="DS280" s="8" t="s">
        <v>1538</v>
      </c>
      <c r="DT280" s="19">
        <v>0.7</v>
      </c>
      <c r="DU280" s="8">
        <v>0.75</v>
      </c>
      <c r="DV280" s="8">
        <v>0.75</v>
      </c>
      <c r="DW280" s="8">
        <v>201.0</v>
      </c>
      <c r="DX280" s="8">
        <v>0.0</v>
      </c>
      <c r="DY280" s="14">
        <f t="shared" si="22"/>
        <v>1.074468085</v>
      </c>
    </row>
    <row r="281" ht="12.75" customHeight="1">
      <c r="A281" s="7">
        <v>23.0</v>
      </c>
      <c r="B281" s="7" t="s">
        <v>1404</v>
      </c>
      <c r="C281" s="7" t="s">
        <v>760</v>
      </c>
      <c r="D281" s="7" t="s">
        <v>761</v>
      </c>
      <c r="E281" s="7" t="s">
        <v>132</v>
      </c>
      <c r="F281" s="7" t="s">
        <v>132</v>
      </c>
      <c r="G281" s="7">
        <v>71.0</v>
      </c>
      <c r="H281" s="7">
        <v>200.0</v>
      </c>
      <c r="I281" s="7" t="s">
        <v>133</v>
      </c>
      <c r="J281" s="7">
        <v>1998.0</v>
      </c>
      <c r="K281" s="7">
        <v>1.0</v>
      </c>
      <c r="L281" s="7">
        <v>27.0</v>
      </c>
      <c r="M281" s="8"/>
      <c r="N281" s="8">
        <f t="shared" si="1"/>
        <v>36</v>
      </c>
      <c r="O281" s="7" t="s">
        <v>1539</v>
      </c>
      <c r="P281" s="7" t="s">
        <v>1540</v>
      </c>
      <c r="Q281" s="8" t="s">
        <v>542</v>
      </c>
      <c r="R281" s="7" t="s">
        <v>1541</v>
      </c>
      <c r="S281" s="9" t="s">
        <v>150</v>
      </c>
      <c r="T281" s="9">
        <v>21.0</v>
      </c>
      <c r="U281" s="9">
        <v>13.0</v>
      </c>
      <c r="V281" s="9" t="s">
        <v>138</v>
      </c>
      <c r="W281" s="7">
        <v>34.0</v>
      </c>
      <c r="X281" s="7">
        <v>1.0</v>
      </c>
      <c r="Y281" s="7">
        <v>8.0</v>
      </c>
      <c r="Z281" s="7">
        <v>3.0</v>
      </c>
      <c r="AA281" s="7">
        <v>9.0</v>
      </c>
      <c r="AB281" s="7">
        <v>-7.0</v>
      </c>
      <c r="AC281" s="7">
        <v>20.0</v>
      </c>
      <c r="AD281" s="7">
        <v>6.0</v>
      </c>
      <c r="AE281" s="7">
        <v>6.0</v>
      </c>
      <c r="AF281" s="10">
        <f t="shared" si="2"/>
        <v>0.05</v>
      </c>
      <c r="AG281" s="10">
        <f t="shared" si="3"/>
        <v>0.03125</v>
      </c>
      <c r="AH281" s="7">
        <v>23128.0</v>
      </c>
      <c r="AI281" s="11">
        <f t="shared" si="4"/>
        <v>11.3372549</v>
      </c>
      <c r="AJ281" s="7">
        <v>564.0</v>
      </c>
      <c r="AK281" s="11">
        <f t="shared" si="5"/>
        <v>16.58823529</v>
      </c>
      <c r="AL281" s="11">
        <f t="shared" si="6"/>
        <v>41.0070922</v>
      </c>
      <c r="AM281" s="12">
        <v>47.0</v>
      </c>
      <c r="AN281" s="11">
        <f t="shared" si="7"/>
        <v>7.315807679</v>
      </c>
      <c r="AO281" s="10" t="s">
        <v>240</v>
      </c>
      <c r="AP281" s="10" t="s">
        <v>200</v>
      </c>
      <c r="AQ281" s="10" t="s">
        <v>442</v>
      </c>
      <c r="AR281" s="7">
        <v>125.0</v>
      </c>
      <c r="AS281" s="7">
        <v>152.0</v>
      </c>
      <c r="AT281" s="13">
        <f t="shared" si="8"/>
        <v>0.4512635379</v>
      </c>
      <c r="AU281" s="8"/>
      <c r="AV281" s="8"/>
      <c r="AW281" s="8">
        <v>168.0</v>
      </c>
      <c r="AX281" s="8">
        <v>77.0</v>
      </c>
      <c r="AY281" s="8">
        <v>109.0</v>
      </c>
      <c r="AZ281" s="8">
        <v>48.0</v>
      </c>
      <c r="BA281" s="7">
        <v>15.0</v>
      </c>
      <c r="BB281" s="7">
        <v>3.0</v>
      </c>
      <c r="BC281" s="7">
        <v>10.0</v>
      </c>
      <c r="BD281" s="7">
        <v>6.0</v>
      </c>
      <c r="BE281" s="7">
        <v>13.0</v>
      </c>
      <c r="BF281" s="7">
        <v>6.0</v>
      </c>
      <c r="BG281" s="14">
        <f t="shared" si="9"/>
        <v>2.334832238</v>
      </c>
      <c r="BH281" s="11">
        <f t="shared" si="10"/>
        <v>0.4669664476</v>
      </c>
      <c r="BI281" s="11">
        <f t="shared" si="11"/>
        <v>1.556554825</v>
      </c>
      <c r="BJ281" s="11">
        <f t="shared" si="12"/>
        <v>0.9339328952</v>
      </c>
      <c r="BK281" s="11">
        <f t="shared" si="13"/>
        <v>2.023521273</v>
      </c>
      <c r="BL281" s="11">
        <f t="shared" si="14"/>
        <v>0.9339328952</v>
      </c>
      <c r="BM281" s="7">
        <v>6.0</v>
      </c>
      <c r="BN281" s="7">
        <v>3.0</v>
      </c>
      <c r="BO281" s="7">
        <v>0.0</v>
      </c>
      <c r="BP281" s="7">
        <v>0.0</v>
      </c>
      <c r="BQ281" s="7">
        <v>0.0</v>
      </c>
      <c r="BR281" s="7">
        <v>0.0</v>
      </c>
      <c r="BS281" s="9">
        <f t="shared" si="15"/>
        <v>19</v>
      </c>
      <c r="BT281" s="14">
        <v>-1.3336999999999999</v>
      </c>
      <c r="BW281" s="15" t="str">
        <f t="shared" si="16"/>
        <v> </v>
      </c>
      <c r="BY281" s="7">
        <v>1.0</v>
      </c>
      <c r="BZ281" s="7">
        <v>0.0</v>
      </c>
      <c r="CA281" s="7">
        <v>1.0</v>
      </c>
      <c r="CB281" s="7">
        <v>0.0</v>
      </c>
      <c r="CC281" s="7">
        <v>0.0</v>
      </c>
      <c r="CD281" s="7">
        <v>1.0</v>
      </c>
      <c r="CE281" s="7">
        <v>0.0</v>
      </c>
      <c r="CF281" s="7">
        <v>0.0</v>
      </c>
      <c r="CG281" s="7">
        <v>0.0</v>
      </c>
      <c r="CH281" s="7">
        <v>0.0</v>
      </c>
      <c r="CI281" s="7">
        <v>0.0</v>
      </c>
      <c r="CJ281" s="7">
        <v>0.0</v>
      </c>
      <c r="CK281" s="7">
        <v>0.0</v>
      </c>
      <c r="CL281" s="15">
        <f t="shared" si="17"/>
        <v>0</v>
      </c>
      <c r="CM281" s="7">
        <v>0.1</v>
      </c>
      <c r="CN281" s="7">
        <v>0.1</v>
      </c>
      <c r="CO281" s="7">
        <v>0.2</v>
      </c>
      <c r="CP281" s="16">
        <f t="shared" si="18"/>
        <v>0.005882352941</v>
      </c>
      <c r="CQ281" s="16">
        <f t="shared" si="19"/>
        <v>0.03113109651</v>
      </c>
      <c r="CR281" s="17">
        <v>0.0</v>
      </c>
      <c r="CS281" s="14">
        <v>7.9</v>
      </c>
      <c r="CT281" s="14">
        <v>6.5</v>
      </c>
      <c r="CU281" s="14">
        <v>-7.0</v>
      </c>
      <c r="CV281" s="14">
        <v>-0.2</v>
      </c>
      <c r="CW281" s="14">
        <v>-0.2</v>
      </c>
      <c r="CX281" s="14">
        <v>0.0</v>
      </c>
      <c r="CY281" s="14">
        <v>-0.4</v>
      </c>
      <c r="CZ281" s="18">
        <f t="shared" si="20"/>
        <v>-0.01176470588</v>
      </c>
      <c r="DA281" s="18">
        <f t="shared" si="21"/>
        <v>-0.06226219301</v>
      </c>
      <c r="DB281" s="14">
        <v>29.75</v>
      </c>
      <c r="DC281" s="7">
        <v>0.0</v>
      </c>
      <c r="DD281" s="7">
        <v>1.0</v>
      </c>
      <c r="DE281" s="7">
        <v>0.0</v>
      </c>
      <c r="DF281" s="7">
        <v>5.0</v>
      </c>
      <c r="DG281" s="7">
        <v>2.0</v>
      </c>
      <c r="DH281" s="7">
        <v>1.0</v>
      </c>
      <c r="DI281" s="7">
        <v>4.0</v>
      </c>
      <c r="DJ281" s="7">
        <v>2.0</v>
      </c>
      <c r="DK281" s="7">
        <v>0.0</v>
      </c>
      <c r="DL281" s="7">
        <v>0.0</v>
      </c>
      <c r="DM281" s="7">
        <v>11.0</v>
      </c>
      <c r="DN281" s="9">
        <v>0.0</v>
      </c>
      <c r="DO281" s="9">
        <v>1.0</v>
      </c>
      <c r="DP281" s="9">
        <v>1.0</v>
      </c>
      <c r="DQ281" s="8">
        <v>123.0</v>
      </c>
      <c r="DR281" s="8">
        <v>0.0</v>
      </c>
      <c r="DS281" s="8"/>
      <c r="DT281" s="19">
        <v>1.15</v>
      </c>
      <c r="DU281" s="8">
        <v>1.375</v>
      </c>
      <c r="DV281" s="8">
        <v>0.482</v>
      </c>
      <c r="DW281" s="8">
        <v>0.0</v>
      </c>
      <c r="DX281" s="8">
        <v>0.225</v>
      </c>
      <c r="DY281" s="14">
        <f t="shared" si="22"/>
        <v>-0.6516815374</v>
      </c>
    </row>
    <row r="282" ht="12.75" customHeight="1">
      <c r="A282" s="7">
        <v>89.0</v>
      </c>
      <c r="B282" s="7" t="s">
        <v>1542</v>
      </c>
      <c r="C282" s="7" t="s">
        <v>353</v>
      </c>
      <c r="D282" s="7" t="s">
        <v>162</v>
      </c>
      <c r="E282" s="7" t="s">
        <v>163</v>
      </c>
      <c r="F282" s="7" t="s">
        <v>163</v>
      </c>
      <c r="G282" s="7">
        <v>74.0</v>
      </c>
      <c r="H282" s="7">
        <v>215.0</v>
      </c>
      <c r="I282" s="7" t="s">
        <v>133</v>
      </c>
      <c r="M282" s="8"/>
      <c r="N282" s="8">
        <f t="shared" si="1"/>
        <v>22</v>
      </c>
      <c r="O282" s="7" t="s">
        <v>1543</v>
      </c>
      <c r="P282" s="7" t="s">
        <v>1544</v>
      </c>
      <c r="Q282" s="8" t="s">
        <v>628</v>
      </c>
      <c r="R282" s="7" t="s">
        <v>628</v>
      </c>
      <c r="S282" s="9" t="s">
        <v>183</v>
      </c>
      <c r="T282" s="9">
        <v>14.0</v>
      </c>
      <c r="U282" s="9" t="s">
        <v>138</v>
      </c>
      <c r="V282" s="9" t="s">
        <v>138</v>
      </c>
      <c r="W282" s="7">
        <v>14.0</v>
      </c>
      <c r="X282" s="7">
        <v>0.0</v>
      </c>
      <c r="Y282" s="7">
        <v>3.0</v>
      </c>
      <c r="Z282" s="7">
        <v>2.0</v>
      </c>
      <c r="AA282" s="7">
        <v>3.0</v>
      </c>
      <c r="AB282" s="7">
        <v>1.0</v>
      </c>
      <c r="AC282" s="7">
        <v>7.0</v>
      </c>
      <c r="AD282" s="7">
        <v>5.0</v>
      </c>
      <c r="AE282" s="7">
        <v>0.0</v>
      </c>
      <c r="AF282" s="10">
        <f t="shared" si="2"/>
        <v>0</v>
      </c>
      <c r="AG282" s="10">
        <f t="shared" si="3"/>
        <v>0</v>
      </c>
      <c r="AH282" s="7">
        <v>8627.0</v>
      </c>
      <c r="AI282" s="11">
        <f t="shared" si="4"/>
        <v>10.2702381</v>
      </c>
      <c r="AJ282" s="7">
        <v>222.0</v>
      </c>
      <c r="AK282" s="11">
        <f t="shared" si="5"/>
        <v>15.85714286</v>
      </c>
      <c r="AL282" s="11">
        <f t="shared" si="6"/>
        <v>38.86036036</v>
      </c>
      <c r="AM282" s="12">
        <v>3.0</v>
      </c>
      <c r="AN282" s="11">
        <f t="shared" si="7"/>
        <v>1.251883621</v>
      </c>
      <c r="AO282" s="10" t="s">
        <v>151</v>
      </c>
      <c r="AP282" s="10" t="s">
        <v>442</v>
      </c>
      <c r="AQ282" s="10" t="s">
        <v>442</v>
      </c>
      <c r="AR282" s="7">
        <v>4.0</v>
      </c>
      <c r="AS282" s="7">
        <v>2.0</v>
      </c>
      <c r="AT282" s="13">
        <f t="shared" si="8"/>
        <v>0.6666666667</v>
      </c>
      <c r="AU282" s="8"/>
      <c r="AV282" s="8"/>
      <c r="AW282" s="8">
        <v>2.0</v>
      </c>
      <c r="AX282" s="8">
        <v>2.0</v>
      </c>
      <c r="AY282" s="8">
        <v>4.0</v>
      </c>
      <c r="AZ282" s="8">
        <v>2.0</v>
      </c>
      <c r="BA282" s="7">
        <v>18.0</v>
      </c>
      <c r="BB282" s="7">
        <v>8.0</v>
      </c>
      <c r="BC282" s="7">
        <v>4.0</v>
      </c>
      <c r="BD282" s="7">
        <v>5.0</v>
      </c>
      <c r="BE282" s="7">
        <v>4.0</v>
      </c>
      <c r="BF282" s="7">
        <v>3.0</v>
      </c>
      <c r="BG282" s="14">
        <f t="shared" si="9"/>
        <v>7.511301727</v>
      </c>
      <c r="BH282" s="11">
        <f t="shared" si="10"/>
        <v>3.338356323</v>
      </c>
      <c r="BI282" s="11">
        <f t="shared" si="11"/>
        <v>1.669178162</v>
      </c>
      <c r="BJ282" s="11">
        <f t="shared" si="12"/>
        <v>2.086472702</v>
      </c>
      <c r="BK282" s="11">
        <f t="shared" si="13"/>
        <v>1.669178162</v>
      </c>
      <c r="BL282" s="11">
        <f t="shared" si="14"/>
        <v>1.251883621</v>
      </c>
      <c r="BM282" s="7">
        <v>16.0</v>
      </c>
      <c r="BN282" s="7">
        <v>3.0</v>
      </c>
      <c r="BO282" s="7">
        <v>2.0</v>
      </c>
      <c r="BP282" s="7">
        <v>0.0</v>
      </c>
      <c r="BQ282" s="7">
        <v>0.0</v>
      </c>
      <c r="BR282" s="7">
        <v>0.0</v>
      </c>
      <c r="BS282" s="9">
        <f t="shared" si="15"/>
        <v>30</v>
      </c>
      <c r="BT282" s="14">
        <v>-0.34890000000000004</v>
      </c>
      <c r="BW282" s="15" t="str">
        <f t="shared" si="16"/>
        <v> </v>
      </c>
      <c r="BY282" s="7">
        <v>0.0</v>
      </c>
      <c r="BZ282" s="7">
        <v>0.0</v>
      </c>
      <c r="CA282" s="7">
        <v>0.0</v>
      </c>
      <c r="CB282" s="7">
        <v>0.0</v>
      </c>
      <c r="CC282" s="7">
        <v>0.0</v>
      </c>
      <c r="CD282" s="7">
        <v>0.0</v>
      </c>
      <c r="CE282" s="7">
        <v>0.0</v>
      </c>
      <c r="CF282" s="7">
        <v>0.0</v>
      </c>
      <c r="CG282" s="7">
        <v>0.0</v>
      </c>
      <c r="CH282" s="7">
        <v>0.0</v>
      </c>
      <c r="CI282" s="7">
        <v>0.0</v>
      </c>
      <c r="CJ282" s="7">
        <v>0.0</v>
      </c>
      <c r="CK282" s="7">
        <v>0.0</v>
      </c>
      <c r="CL282" s="15">
        <f t="shared" si="17"/>
        <v>0</v>
      </c>
      <c r="CM282" s="7">
        <v>-0.1</v>
      </c>
      <c r="CN282" s="7">
        <v>0.2</v>
      </c>
      <c r="CO282" s="7">
        <v>0.2</v>
      </c>
      <c r="CP282" s="16">
        <f t="shared" si="18"/>
        <v>0.01428571429</v>
      </c>
      <c r="CQ282" s="16">
        <f t="shared" si="19"/>
        <v>0.08345890808</v>
      </c>
      <c r="CR282" s="17">
        <v>0.0</v>
      </c>
      <c r="CS282" s="14">
        <v>2.7</v>
      </c>
      <c r="CT282" s="14">
        <v>3.3</v>
      </c>
      <c r="CU282" s="14">
        <v>0.4</v>
      </c>
      <c r="CV282" s="14">
        <v>-0.2</v>
      </c>
      <c r="CW282" s="14">
        <v>0.6000000000000001</v>
      </c>
      <c r="CX282" s="14">
        <v>0.0</v>
      </c>
      <c r="CY282" s="14">
        <v>0.4</v>
      </c>
      <c r="CZ282" s="18">
        <f t="shared" si="20"/>
        <v>0.02857142857</v>
      </c>
      <c r="DA282" s="18">
        <f t="shared" si="21"/>
        <v>0.1669178162</v>
      </c>
      <c r="DB282" s="14">
        <v>31.1429</v>
      </c>
      <c r="DC282" s="7">
        <v>0.0</v>
      </c>
      <c r="DD282" s="7">
        <v>0.0</v>
      </c>
      <c r="DE282" s="7">
        <v>0.0</v>
      </c>
      <c r="DF282" s="7">
        <v>5.0</v>
      </c>
      <c r="DG282" s="7">
        <v>0.0</v>
      </c>
      <c r="DH282" s="7">
        <v>0.0</v>
      </c>
      <c r="DI282" s="7">
        <v>0.0</v>
      </c>
      <c r="DJ282" s="7">
        <v>2.0</v>
      </c>
      <c r="DK282" s="7">
        <v>0.0</v>
      </c>
      <c r="DL282" s="7">
        <v>0.0</v>
      </c>
      <c r="DM282" s="7">
        <v>5.0</v>
      </c>
      <c r="DN282" s="9">
        <v>0.0</v>
      </c>
      <c r="DO282" s="9">
        <v>0.0</v>
      </c>
      <c r="DP282" s="9">
        <v>0.0</v>
      </c>
      <c r="DQ282" s="8">
        <v>34.0</v>
      </c>
      <c r="DR282" s="8">
        <v>0.0</v>
      </c>
      <c r="DS282" s="8"/>
      <c r="DT282" s="19">
        <v>0.635</v>
      </c>
      <c r="DU282" s="8">
        <v>0.627</v>
      </c>
      <c r="DV282" s="8">
        <v>0.115</v>
      </c>
      <c r="DW282" s="8">
        <v>0.0</v>
      </c>
      <c r="DX282" s="8">
        <v>0.0</v>
      </c>
      <c r="DY282" s="14">
        <f t="shared" si="22"/>
        <v>0.3692290094</v>
      </c>
    </row>
    <row r="283" ht="12.75" customHeight="1">
      <c r="A283" s="7">
        <v>15.0</v>
      </c>
      <c r="B283" s="7" t="s">
        <v>1545</v>
      </c>
      <c r="C283" s="7" t="s">
        <v>1546</v>
      </c>
      <c r="D283" s="7" t="s">
        <v>229</v>
      </c>
      <c r="E283" s="7" t="s">
        <v>163</v>
      </c>
      <c r="F283" s="7" t="s">
        <v>163</v>
      </c>
      <c r="G283" s="7">
        <v>72.0</v>
      </c>
      <c r="H283" s="7">
        <v>200.0</v>
      </c>
      <c r="I283" s="7" t="s">
        <v>145</v>
      </c>
      <c r="J283" s="7">
        <v>2002.0</v>
      </c>
      <c r="K283" s="7">
        <v>1.0</v>
      </c>
      <c r="L283" s="7">
        <v>17.0</v>
      </c>
      <c r="M283" s="8"/>
      <c r="N283" s="8">
        <f t="shared" si="1"/>
        <v>32</v>
      </c>
      <c r="O283" s="7" t="s">
        <v>1547</v>
      </c>
      <c r="P283" s="7" t="s">
        <v>1548</v>
      </c>
      <c r="Q283" s="8" t="s">
        <v>839</v>
      </c>
      <c r="R283" s="7" t="s">
        <v>839</v>
      </c>
      <c r="S283" s="9" t="s">
        <v>150</v>
      </c>
      <c r="T283" s="9">
        <v>65.0</v>
      </c>
      <c r="U283" s="9" t="s">
        <v>138</v>
      </c>
      <c r="V283" s="9" t="s">
        <v>138</v>
      </c>
      <c r="W283" s="7">
        <v>65.0</v>
      </c>
      <c r="X283" s="7">
        <v>2.0</v>
      </c>
      <c r="Y283" s="7">
        <v>2.0</v>
      </c>
      <c r="Z283" s="7">
        <v>1.0</v>
      </c>
      <c r="AA283" s="7">
        <v>4.0</v>
      </c>
      <c r="AB283" s="7">
        <v>-7.0</v>
      </c>
      <c r="AC283" s="7">
        <v>53.0</v>
      </c>
      <c r="AD283" s="7">
        <v>15.0</v>
      </c>
      <c r="AE283" s="7">
        <v>12.0</v>
      </c>
      <c r="AF283" s="10">
        <f t="shared" si="2"/>
        <v>0.03773584906</v>
      </c>
      <c r="AG283" s="10">
        <f t="shared" si="3"/>
        <v>0.025</v>
      </c>
      <c r="AH283" s="7">
        <v>47587.0</v>
      </c>
      <c r="AI283" s="11">
        <f t="shared" si="4"/>
        <v>12.20179487</v>
      </c>
      <c r="AJ283" s="7">
        <v>1221.0</v>
      </c>
      <c r="AK283" s="11">
        <f t="shared" si="5"/>
        <v>18.78461538</v>
      </c>
      <c r="AL283" s="11">
        <f t="shared" si="6"/>
        <v>38.97379197</v>
      </c>
      <c r="AM283" s="12">
        <v>32.0</v>
      </c>
      <c r="AN283" s="11">
        <f t="shared" si="7"/>
        <v>2.420829218</v>
      </c>
      <c r="AO283" s="10" t="s">
        <v>467</v>
      </c>
      <c r="AP283" s="10" t="s">
        <v>467</v>
      </c>
      <c r="AQ283" s="10" t="s">
        <v>526</v>
      </c>
      <c r="AR283" s="7">
        <v>526.0</v>
      </c>
      <c r="AS283" s="7">
        <v>383.0</v>
      </c>
      <c r="AT283" s="13">
        <f t="shared" si="8"/>
        <v>0.5786578658</v>
      </c>
      <c r="AU283" s="9">
        <v>3.0</v>
      </c>
      <c r="AV283" s="9">
        <v>1.0</v>
      </c>
      <c r="AW283" s="9">
        <v>599.0</v>
      </c>
      <c r="AX283" s="9">
        <v>347.0</v>
      </c>
      <c r="AY283" s="9">
        <v>310.0</v>
      </c>
      <c r="AZ283" s="9">
        <v>179.0</v>
      </c>
      <c r="BA283" s="7">
        <v>58.0</v>
      </c>
      <c r="BB283" s="7">
        <v>21.0</v>
      </c>
      <c r="BC283" s="7">
        <v>51.0</v>
      </c>
      <c r="BD283" s="7">
        <v>15.0</v>
      </c>
      <c r="BE283" s="7">
        <v>12.0</v>
      </c>
      <c r="BF283" s="7">
        <v>10.0</v>
      </c>
      <c r="BG283" s="14">
        <f t="shared" si="9"/>
        <v>4.387752958</v>
      </c>
      <c r="BH283" s="11">
        <f t="shared" si="10"/>
        <v>1.588669174</v>
      </c>
      <c r="BI283" s="11">
        <f t="shared" si="11"/>
        <v>3.858196566</v>
      </c>
      <c r="BJ283" s="11">
        <f t="shared" si="12"/>
        <v>1.134763696</v>
      </c>
      <c r="BK283" s="11">
        <f t="shared" si="13"/>
        <v>0.9078109568</v>
      </c>
      <c r="BL283" s="11">
        <f t="shared" si="14"/>
        <v>0.7565091306</v>
      </c>
      <c r="BM283" s="7">
        <v>10.0</v>
      </c>
      <c r="BN283" s="7">
        <v>5.0</v>
      </c>
      <c r="BO283" s="7">
        <v>0.0</v>
      </c>
      <c r="BP283" s="7">
        <v>0.0</v>
      </c>
      <c r="BQ283" s="7">
        <v>0.0</v>
      </c>
      <c r="BR283" s="7">
        <v>0.0</v>
      </c>
      <c r="BS283" s="9">
        <f t="shared" si="15"/>
        <v>82</v>
      </c>
      <c r="BT283" s="14">
        <v>-1.6914</v>
      </c>
      <c r="BW283" s="15" t="str">
        <f t="shared" si="16"/>
        <v> </v>
      </c>
      <c r="BY283" s="7">
        <v>0.0</v>
      </c>
      <c r="BZ283" s="7">
        <v>0.0</v>
      </c>
      <c r="CA283" s="7">
        <v>0.0</v>
      </c>
      <c r="CB283" s="7">
        <v>0.0</v>
      </c>
      <c r="CC283" s="7">
        <v>0.0</v>
      </c>
      <c r="CD283" s="7">
        <v>0.0</v>
      </c>
      <c r="CE283" s="7">
        <v>0.0</v>
      </c>
      <c r="CF283" s="7">
        <v>1.0</v>
      </c>
      <c r="CG283" s="7">
        <v>1.0</v>
      </c>
      <c r="CH283" s="7">
        <v>0.0</v>
      </c>
      <c r="CI283" s="7">
        <v>0.0</v>
      </c>
      <c r="CJ283" s="7">
        <v>0.0</v>
      </c>
      <c r="CK283" s="7">
        <v>0.0</v>
      </c>
      <c r="CL283" s="15">
        <f t="shared" si="17"/>
        <v>0</v>
      </c>
      <c r="CM283" s="7">
        <v>-1.5</v>
      </c>
      <c r="CN283" s="7">
        <v>0.6000000000000001</v>
      </c>
      <c r="CO283" s="7">
        <v>-1.0</v>
      </c>
      <c r="CP283" s="16">
        <f t="shared" si="18"/>
        <v>-0.01538461538</v>
      </c>
      <c r="CQ283" s="16">
        <f t="shared" si="19"/>
        <v>-0.07565091306</v>
      </c>
      <c r="CR283" s="17">
        <v>3.0</v>
      </c>
      <c r="CS283" s="14">
        <v>9.7</v>
      </c>
      <c r="CT283" s="14">
        <v>15.2</v>
      </c>
      <c r="CU283" s="14">
        <v>-7.5</v>
      </c>
      <c r="CV283" s="14">
        <v>-2.6</v>
      </c>
      <c r="CW283" s="14">
        <v>1.0</v>
      </c>
      <c r="CX283" s="14">
        <v>0.0</v>
      </c>
      <c r="CY283" s="14">
        <v>-1.5</v>
      </c>
      <c r="CZ283" s="18">
        <f t="shared" si="20"/>
        <v>-0.02307692308</v>
      </c>
      <c r="DA283" s="18">
        <f t="shared" si="21"/>
        <v>-0.1134763696</v>
      </c>
      <c r="DB283" s="14">
        <v>28.1509</v>
      </c>
      <c r="DC283" s="7">
        <v>0.0</v>
      </c>
      <c r="DD283" s="7">
        <v>1.0</v>
      </c>
      <c r="DE283" s="7">
        <v>1.0</v>
      </c>
      <c r="DF283" s="7">
        <v>13.0</v>
      </c>
      <c r="DG283" s="7">
        <v>11.0</v>
      </c>
      <c r="DH283" s="7">
        <v>0.0</v>
      </c>
      <c r="DI283" s="7">
        <v>2.0</v>
      </c>
      <c r="DJ283" s="7">
        <v>4.0</v>
      </c>
      <c r="DK283" s="7">
        <v>3.0</v>
      </c>
      <c r="DL283" s="7">
        <v>7.0</v>
      </c>
      <c r="DM283" s="7">
        <v>26.0</v>
      </c>
      <c r="DN283" s="9">
        <v>0.0</v>
      </c>
      <c r="DO283" s="9">
        <v>0.0</v>
      </c>
      <c r="DP283" s="9">
        <v>1.0</v>
      </c>
      <c r="DQ283" s="8">
        <v>186.0</v>
      </c>
      <c r="DR283" s="8">
        <v>17.0</v>
      </c>
      <c r="DS283" s="8" t="s">
        <v>1549</v>
      </c>
      <c r="DT283" s="19">
        <v>3.0</v>
      </c>
      <c r="DU283" s="8">
        <v>3.0</v>
      </c>
      <c r="DV283" s="8">
        <v>3.0</v>
      </c>
      <c r="DW283" s="8">
        <v>622.0</v>
      </c>
      <c r="DX283" s="8">
        <v>0.0</v>
      </c>
      <c r="DY283" s="14">
        <f t="shared" si="22"/>
        <v>-6.712765957</v>
      </c>
    </row>
    <row r="284" ht="12.75" customHeight="1">
      <c r="A284" s="7">
        <v>4.0</v>
      </c>
      <c r="B284" s="7" t="s">
        <v>1550</v>
      </c>
      <c r="C284" s="7" t="s">
        <v>1551</v>
      </c>
      <c r="D284" s="7" t="s">
        <v>170</v>
      </c>
      <c r="E284" s="7" t="s">
        <v>163</v>
      </c>
      <c r="F284" s="7" t="s">
        <v>163</v>
      </c>
      <c r="G284" s="7">
        <v>73.0</v>
      </c>
      <c r="H284" s="7">
        <v>203.0</v>
      </c>
      <c r="I284" s="7" t="s">
        <v>133</v>
      </c>
      <c r="M284" s="8"/>
      <c r="N284" s="8">
        <f t="shared" si="1"/>
        <v>31</v>
      </c>
      <c r="O284" s="7" t="s">
        <v>180</v>
      </c>
      <c r="P284" s="7" t="s">
        <v>1552</v>
      </c>
      <c r="Q284" s="8" t="s">
        <v>312</v>
      </c>
      <c r="R284" s="7" t="s">
        <v>312</v>
      </c>
      <c r="S284" s="9" t="s">
        <v>174</v>
      </c>
      <c r="T284" s="9">
        <v>77.0</v>
      </c>
      <c r="U284" s="9" t="s">
        <v>138</v>
      </c>
      <c r="V284" s="9" t="s">
        <v>138</v>
      </c>
      <c r="W284" s="7">
        <v>77.0</v>
      </c>
      <c r="X284" s="7">
        <v>2.0</v>
      </c>
      <c r="Y284" s="7">
        <v>10.0</v>
      </c>
      <c r="Z284" s="7">
        <v>2.0</v>
      </c>
      <c r="AA284" s="7">
        <v>12.0</v>
      </c>
      <c r="AB284" s="7">
        <v>-7.0</v>
      </c>
      <c r="AC284" s="7">
        <v>57.0</v>
      </c>
      <c r="AD284" s="7">
        <v>33.0</v>
      </c>
      <c r="AE284" s="7">
        <v>49.0</v>
      </c>
      <c r="AF284" s="10">
        <f t="shared" si="2"/>
        <v>0.0350877193</v>
      </c>
      <c r="AG284" s="10">
        <f t="shared" si="3"/>
        <v>0.01438848921</v>
      </c>
      <c r="AH284" s="7">
        <v>94549.0</v>
      </c>
      <c r="AI284" s="11">
        <f t="shared" si="4"/>
        <v>20.46515152</v>
      </c>
      <c r="AJ284" s="7">
        <v>2213.0</v>
      </c>
      <c r="AK284" s="11">
        <f t="shared" si="5"/>
        <v>28.74025974</v>
      </c>
      <c r="AL284" s="11">
        <f t="shared" si="6"/>
        <v>42.72435608</v>
      </c>
      <c r="AM284" s="12">
        <v>32.0</v>
      </c>
      <c r="AN284" s="11">
        <f t="shared" si="7"/>
        <v>1.218415848</v>
      </c>
      <c r="AO284" s="10" t="s">
        <v>1553</v>
      </c>
      <c r="AP284" s="10" t="s">
        <v>223</v>
      </c>
      <c r="AQ284" s="10" t="s">
        <v>1554</v>
      </c>
      <c r="AR284" s="7">
        <v>0.0</v>
      </c>
      <c r="AS284" s="7">
        <v>0.0</v>
      </c>
      <c r="AT284" s="13">
        <f t="shared" si="8"/>
        <v>0</v>
      </c>
      <c r="AU284" s="8"/>
      <c r="AV284" s="8"/>
      <c r="AW284" s="8"/>
      <c r="AX284" s="8">
        <v>0.0</v>
      </c>
      <c r="AY284" s="8"/>
      <c r="AZ284" s="8">
        <v>0.0</v>
      </c>
      <c r="BA284" s="7">
        <v>130.0</v>
      </c>
      <c r="BB284" s="7">
        <v>143.0</v>
      </c>
      <c r="BC284" s="7">
        <v>167.0</v>
      </c>
      <c r="BD284" s="7">
        <v>33.0</v>
      </c>
      <c r="BE284" s="7">
        <v>17.0</v>
      </c>
      <c r="BF284" s="7">
        <v>13.0</v>
      </c>
      <c r="BG284" s="14">
        <f t="shared" si="9"/>
        <v>4.949814382</v>
      </c>
      <c r="BH284" s="11">
        <f t="shared" si="10"/>
        <v>5.44479582</v>
      </c>
      <c r="BI284" s="11">
        <f t="shared" si="11"/>
        <v>6.358607706</v>
      </c>
      <c r="BJ284" s="11">
        <f t="shared" si="12"/>
        <v>1.256491343</v>
      </c>
      <c r="BK284" s="11">
        <f t="shared" si="13"/>
        <v>0.6472834192</v>
      </c>
      <c r="BL284" s="11">
        <f t="shared" si="14"/>
        <v>0.4949814382</v>
      </c>
      <c r="BM284" s="7">
        <v>72.0</v>
      </c>
      <c r="BN284" s="7">
        <v>26.0</v>
      </c>
      <c r="BO284" s="7">
        <v>2.0</v>
      </c>
      <c r="BP284" s="7">
        <v>0.0</v>
      </c>
      <c r="BQ284" s="7">
        <v>1.0</v>
      </c>
      <c r="BR284" s="7">
        <v>0.0</v>
      </c>
      <c r="BS284" s="9">
        <f t="shared" si="15"/>
        <v>384</v>
      </c>
      <c r="BT284" s="14">
        <v>-7.1722</v>
      </c>
      <c r="BW284" s="15" t="str">
        <f t="shared" si="16"/>
        <v> </v>
      </c>
      <c r="BY284" s="7">
        <v>1.0</v>
      </c>
      <c r="BZ284" s="7">
        <v>0.0</v>
      </c>
      <c r="CA284" s="7">
        <v>0.0</v>
      </c>
      <c r="CB284" s="7">
        <v>0.0</v>
      </c>
      <c r="CC284" s="7">
        <v>0.0</v>
      </c>
      <c r="CD284" s="7">
        <v>0.0</v>
      </c>
      <c r="CE284" s="7">
        <v>0.0</v>
      </c>
      <c r="CF284" s="7">
        <v>0.0</v>
      </c>
      <c r="CG284" s="7">
        <v>1.0</v>
      </c>
      <c r="CH284" s="7">
        <v>0.0</v>
      </c>
      <c r="CI284" s="7">
        <v>1.0</v>
      </c>
      <c r="CJ284" s="7">
        <v>0.0</v>
      </c>
      <c r="CK284" s="7">
        <v>0.0</v>
      </c>
      <c r="CL284" s="15">
        <f t="shared" si="17"/>
        <v>0</v>
      </c>
      <c r="CM284" s="7">
        <v>-0.4</v>
      </c>
      <c r="CN284" s="7">
        <v>3.4</v>
      </c>
      <c r="CO284" s="7">
        <v>3.1</v>
      </c>
      <c r="CP284" s="16">
        <f t="shared" si="18"/>
        <v>0.04025974026</v>
      </c>
      <c r="CQ284" s="16">
        <f t="shared" si="19"/>
        <v>0.1180340353</v>
      </c>
      <c r="CR284" s="17">
        <v>6.0</v>
      </c>
      <c r="CS284" s="14">
        <v>24.2</v>
      </c>
      <c r="CT284" s="14">
        <v>35.7</v>
      </c>
      <c r="CU284" s="14">
        <v>-2.6</v>
      </c>
      <c r="CV284" s="14">
        <v>-1.0</v>
      </c>
      <c r="CW284" s="14">
        <v>4.8</v>
      </c>
      <c r="CX284" s="14">
        <v>0.0</v>
      </c>
      <c r="CY284" s="14">
        <v>3.8</v>
      </c>
      <c r="CZ284" s="18">
        <f t="shared" si="20"/>
        <v>0.04935064935</v>
      </c>
      <c r="DA284" s="18">
        <f t="shared" si="21"/>
        <v>0.1446868819</v>
      </c>
      <c r="DB284" s="14">
        <v>51.7193</v>
      </c>
      <c r="DC284" s="7">
        <v>0.0</v>
      </c>
      <c r="DD284" s="7">
        <v>0.0</v>
      </c>
      <c r="DE284" s="7">
        <v>2.0</v>
      </c>
      <c r="DF284" s="7">
        <v>31.0</v>
      </c>
      <c r="DG284" s="7">
        <v>2.0</v>
      </c>
      <c r="DH284" s="7">
        <v>1.0</v>
      </c>
      <c r="DI284" s="7">
        <v>20.0</v>
      </c>
      <c r="DJ284" s="7">
        <v>10.0</v>
      </c>
      <c r="DK284" s="7">
        <v>2.0</v>
      </c>
      <c r="DL284" s="7">
        <v>0.0</v>
      </c>
      <c r="DM284" s="7">
        <v>22.0</v>
      </c>
      <c r="DN284" s="9">
        <v>1.0</v>
      </c>
      <c r="DO284" s="9">
        <v>0.0</v>
      </c>
      <c r="DP284" s="9">
        <v>0.0</v>
      </c>
      <c r="DQ284" s="8">
        <v>186.0</v>
      </c>
      <c r="DR284" s="8">
        <v>5.0</v>
      </c>
      <c r="DS284" s="8" t="s">
        <v>210</v>
      </c>
      <c r="DT284" s="19">
        <v>3.9</v>
      </c>
      <c r="DU284" s="8">
        <v>3.9</v>
      </c>
      <c r="DV284" s="8">
        <v>3.9</v>
      </c>
      <c r="DW284" s="8">
        <v>238.0</v>
      </c>
      <c r="DX284" s="8">
        <v>0.0</v>
      </c>
      <c r="DY284" s="14">
        <f t="shared" si="22"/>
        <v>-3.327659574</v>
      </c>
    </row>
    <row r="285" ht="12.75" customHeight="1">
      <c r="A285" s="7">
        <v>46.0</v>
      </c>
      <c r="B285" s="7" t="s">
        <v>1555</v>
      </c>
      <c r="C285" s="7" t="s">
        <v>1556</v>
      </c>
      <c r="D285" s="7" t="s">
        <v>1246</v>
      </c>
      <c r="E285" s="7" t="s">
        <v>163</v>
      </c>
      <c r="F285" s="7" t="s">
        <v>163</v>
      </c>
      <c r="G285" s="7">
        <v>74.0</v>
      </c>
      <c r="H285" s="7">
        <v>196.0</v>
      </c>
      <c r="I285" s="7" t="s">
        <v>133</v>
      </c>
      <c r="J285" s="7">
        <v>2010.0</v>
      </c>
      <c r="K285" s="7">
        <v>1.0</v>
      </c>
      <c r="L285" s="7">
        <v>13.0</v>
      </c>
      <c r="M285" s="8"/>
      <c r="N285" s="8">
        <f t="shared" si="1"/>
        <v>23</v>
      </c>
      <c r="O285" s="7" t="s">
        <v>532</v>
      </c>
      <c r="P285" s="7" t="s">
        <v>1557</v>
      </c>
      <c r="Q285" s="8" t="s">
        <v>166</v>
      </c>
      <c r="R285" s="7" t="s">
        <v>166</v>
      </c>
      <c r="S285" s="9" t="s">
        <v>174</v>
      </c>
      <c r="T285" s="9">
        <v>26.0</v>
      </c>
      <c r="U285" s="9" t="s">
        <v>138</v>
      </c>
      <c r="V285" s="9" t="s">
        <v>138</v>
      </c>
      <c r="W285" s="7">
        <v>26.0</v>
      </c>
      <c r="X285" s="7">
        <v>0.0</v>
      </c>
      <c r="Y285" s="7">
        <v>1.0</v>
      </c>
      <c r="Z285" s="7">
        <v>0.0</v>
      </c>
      <c r="AA285" s="7">
        <v>1.0</v>
      </c>
      <c r="AB285" s="7">
        <v>-3.0</v>
      </c>
      <c r="AC285" s="7">
        <v>11.0</v>
      </c>
      <c r="AD285" s="7">
        <v>10.0</v>
      </c>
      <c r="AE285" s="7">
        <v>11.0</v>
      </c>
      <c r="AF285" s="10">
        <f t="shared" si="2"/>
        <v>0</v>
      </c>
      <c r="AG285" s="10">
        <f t="shared" si="3"/>
        <v>0</v>
      </c>
      <c r="AH285" s="7">
        <v>18994.0</v>
      </c>
      <c r="AI285" s="11">
        <f t="shared" si="4"/>
        <v>12.17564103</v>
      </c>
      <c r="AJ285" s="7">
        <v>485.0</v>
      </c>
      <c r="AK285" s="11">
        <f t="shared" si="5"/>
        <v>18.65384615</v>
      </c>
      <c r="AL285" s="11">
        <f t="shared" si="6"/>
        <v>39.1628866</v>
      </c>
      <c r="AM285" s="12">
        <v>0.0</v>
      </c>
      <c r="AN285" s="11">
        <f t="shared" si="7"/>
        <v>0</v>
      </c>
      <c r="AO285" s="10" t="s">
        <v>151</v>
      </c>
      <c r="AP285" s="10" t="s">
        <v>1558</v>
      </c>
      <c r="AQ285" s="10" t="s">
        <v>1558</v>
      </c>
      <c r="AR285" s="7">
        <v>0.0</v>
      </c>
      <c r="AS285" s="7">
        <v>0.0</v>
      </c>
      <c r="AT285" s="13">
        <f t="shared" si="8"/>
        <v>0</v>
      </c>
      <c r="AU285" s="8"/>
      <c r="AV285" s="8"/>
      <c r="AW285" s="8"/>
      <c r="AX285" s="8">
        <v>0.0</v>
      </c>
      <c r="AY285" s="8"/>
      <c r="AZ285" s="8">
        <v>0.0</v>
      </c>
      <c r="BA285" s="7">
        <v>30.0</v>
      </c>
      <c r="BB285" s="7">
        <v>18.0</v>
      </c>
      <c r="BC285" s="7">
        <v>19.0</v>
      </c>
      <c r="BD285" s="7">
        <v>10.0</v>
      </c>
      <c r="BE285" s="7">
        <v>12.0</v>
      </c>
      <c r="BF285" s="7">
        <v>5.0</v>
      </c>
      <c r="BG285" s="14">
        <f t="shared" si="9"/>
        <v>5.686006107</v>
      </c>
      <c r="BH285" s="11">
        <f t="shared" si="10"/>
        <v>3.411603664</v>
      </c>
      <c r="BI285" s="11">
        <f t="shared" si="11"/>
        <v>3.601137201</v>
      </c>
      <c r="BJ285" s="11">
        <f t="shared" si="12"/>
        <v>1.895335369</v>
      </c>
      <c r="BK285" s="11">
        <f t="shared" si="13"/>
        <v>2.274402443</v>
      </c>
      <c r="BL285" s="11">
        <f t="shared" si="14"/>
        <v>0.9476676845</v>
      </c>
      <c r="BM285" s="7">
        <v>8.0</v>
      </c>
      <c r="BN285" s="7">
        <v>4.0</v>
      </c>
      <c r="BO285" s="7">
        <v>0.0</v>
      </c>
      <c r="BP285" s="7">
        <v>0.0</v>
      </c>
      <c r="BQ285" s="7">
        <v>0.0</v>
      </c>
      <c r="BR285" s="7">
        <v>0.0</v>
      </c>
      <c r="BS285" s="9">
        <f t="shared" si="15"/>
        <v>45</v>
      </c>
      <c r="BT285" s="14">
        <v>-1.5807</v>
      </c>
      <c r="BW285" s="15" t="str">
        <f t="shared" si="16"/>
        <v> </v>
      </c>
      <c r="BY285" s="7">
        <v>0.0</v>
      </c>
      <c r="BZ285" s="7">
        <v>0.0</v>
      </c>
      <c r="CA285" s="7">
        <v>0.0</v>
      </c>
      <c r="CB285" s="7">
        <v>0.0</v>
      </c>
      <c r="CC285" s="7">
        <v>0.0</v>
      </c>
      <c r="CD285" s="7">
        <v>0.0</v>
      </c>
      <c r="CE285" s="7">
        <v>0.0</v>
      </c>
      <c r="CF285" s="7">
        <v>0.0</v>
      </c>
      <c r="CG285" s="7">
        <v>0.0</v>
      </c>
      <c r="CH285" s="7">
        <v>0.0</v>
      </c>
      <c r="CI285" s="7">
        <v>0.0</v>
      </c>
      <c r="CJ285" s="7">
        <v>0.0</v>
      </c>
      <c r="CK285" s="7">
        <v>0.0</v>
      </c>
      <c r="CL285" s="15">
        <f t="shared" si="17"/>
        <v>0</v>
      </c>
      <c r="CM285" s="7">
        <v>-0.30000000000000004</v>
      </c>
      <c r="CN285" s="7">
        <v>0.4</v>
      </c>
      <c r="CO285" s="7">
        <v>0.2</v>
      </c>
      <c r="CP285" s="16">
        <f t="shared" si="18"/>
        <v>0.007692307692</v>
      </c>
      <c r="CQ285" s="16">
        <f t="shared" si="19"/>
        <v>0.03790670738</v>
      </c>
      <c r="CR285" s="17">
        <v>0.0</v>
      </c>
      <c r="CS285" s="14">
        <v>6.5</v>
      </c>
      <c r="CT285" s="14">
        <v>7.4</v>
      </c>
      <c r="CU285" s="14">
        <v>-1.4</v>
      </c>
      <c r="CV285" s="14">
        <v>-1.2</v>
      </c>
      <c r="CW285" s="14">
        <v>0.30000000000000004</v>
      </c>
      <c r="CX285" s="14">
        <v>0.0</v>
      </c>
      <c r="CY285" s="14">
        <v>-0.9</v>
      </c>
      <c r="CZ285" s="18">
        <f t="shared" si="20"/>
        <v>-0.03461538462</v>
      </c>
      <c r="DA285" s="18">
        <f t="shared" si="21"/>
        <v>-0.1705801832</v>
      </c>
      <c r="DB285" s="14">
        <v>47.0909</v>
      </c>
      <c r="DC285" s="7">
        <v>0.0</v>
      </c>
      <c r="DD285" s="7">
        <v>0.0</v>
      </c>
      <c r="DE285" s="7">
        <v>0.0</v>
      </c>
      <c r="DF285" s="7">
        <v>10.0</v>
      </c>
      <c r="DG285" s="7">
        <v>1.0</v>
      </c>
      <c r="DH285" s="7">
        <v>0.0</v>
      </c>
      <c r="DI285" s="7">
        <v>2.0</v>
      </c>
      <c r="DJ285" s="7">
        <v>1.0</v>
      </c>
      <c r="DK285" s="7">
        <v>0.0</v>
      </c>
      <c r="DL285" s="7">
        <v>0.0</v>
      </c>
      <c r="DM285" s="7">
        <v>7.0</v>
      </c>
      <c r="DN285" s="9">
        <v>0.0</v>
      </c>
      <c r="DO285" s="9">
        <v>0.0</v>
      </c>
      <c r="DP285" s="9">
        <v>0.0</v>
      </c>
      <c r="DQ285" s="8">
        <v>0.0</v>
      </c>
      <c r="DR285" s="8">
        <v>0.0</v>
      </c>
      <c r="DS285" s="8"/>
      <c r="DT285" s="19">
        <v>0.0</v>
      </c>
      <c r="DU285" s="8">
        <v>0.0</v>
      </c>
      <c r="DV285" s="8">
        <v>0.0</v>
      </c>
      <c r="DW285" s="8">
        <v>0.0</v>
      </c>
      <c r="DX285" s="8">
        <v>0.0</v>
      </c>
      <c r="DY285" s="14">
        <f t="shared" si="22"/>
        <v>-0.9</v>
      </c>
    </row>
    <row r="286" ht="12.75" customHeight="1">
      <c r="A286" s="7">
        <v>53.0</v>
      </c>
      <c r="B286" s="7" t="s">
        <v>1421</v>
      </c>
      <c r="C286" s="7" t="s">
        <v>1559</v>
      </c>
      <c r="D286" s="7" t="s">
        <v>781</v>
      </c>
      <c r="E286" s="7" t="s">
        <v>132</v>
      </c>
      <c r="F286" s="7" t="s">
        <v>132</v>
      </c>
      <c r="G286" s="7">
        <v>71.0</v>
      </c>
      <c r="H286" s="7">
        <v>180.0</v>
      </c>
      <c r="I286" s="7" t="s">
        <v>133</v>
      </c>
      <c r="J286" s="7">
        <v>2012.0</v>
      </c>
      <c r="K286" s="7">
        <v>3.0</v>
      </c>
      <c r="L286" s="7">
        <v>78.0</v>
      </c>
      <c r="M286" s="8" t="s">
        <v>146</v>
      </c>
      <c r="N286" s="8">
        <f t="shared" si="1"/>
        <v>22</v>
      </c>
      <c r="O286" s="7" t="s">
        <v>1560</v>
      </c>
      <c r="P286" s="7" t="s">
        <v>1561</v>
      </c>
      <c r="Q286" s="8" t="s">
        <v>394</v>
      </c>
      <c r="R286" s="7" t="s">
        <v>394</v>
      </c>
      <c r="S286" s="9" t="s">
        <v>174</v>
      </c>
      <c r="T286" s="9">
        <v>63.0</v>
      </c>
      <c r="U286" s="9" t="s">
        <v>138</v>
      </c>
      <c r="V286" s="9" t="s">
        <v>138</v>
      </c>
      <c r="W286" s="7">
        <v>64.0</v>
      </c>
      <c r="X286" s="7">
        <v>17.0</v>
      </c>
      <c r="Y286" s="7">
        <v>29.0</v>
      </c>
      <c r="Z286" s="7">
        <v>14.0</v>
      </c>
      <c r="AA286" s="7">
        <v>46.0</v>
      </c>
      <c r="AB286" s="7">
        <v>8.0</v>
      </c>
      <c r="AC286" s="7">
        <v>152.0</v>
      </c>
      <c r="AD286" s="7">
        <v>79.0</v>
      </c>
      <c r="AE286" s="7">
        <v>110.0</v>
      </c>
      <c r="AF286" s="10">
        <f t="shared" si="2"/>
        <v>0.1118421053</v>
      </c>
      <c r="AG286" s="10">
        <f t="shared" si="3"/>
        <v>0.04985337243</v>
      </c>
      <c r="AH286" s="7">
        <v>77147.0</v>
      </c>
      <c r="AI286" s="11">
        <f t="shared" si="4"/>
        <v>20.09036458</v>
      </c>
      <c r="AJ286" s="7">
        <v>1564.0</v>
      </c>
      <c r="AK286" s="11">
        <f t="shared" si="5"/>
        <v>24.4375</v>
      </c>
      <c r="AL286" s="11">
        <f t="shared" si="6"/>
        <v>49.32672634</v>
      </c>
      <c r="AM286" s="12">
        <v>107.0</v>
      </c>
      <c r="AN286" s="11">
        <f t="shared" si="7"/>
        <v>4.993065187</v>
      </c>
      <c r="AO286" s="10" t="s">
        <v>1562</v>
      </c>
      <c r="AP286" s="10" t="s">
        <v>1563</v>
      </c>
      <c r="AQ286" s="10" t="s">
        <v>1564</v>
      </c>
      <c r="AR286" s="7">
        <v>1.0</v>
      </c>
      <c r="AS286" s="7">
        <v>0.0</v>
      </c>
      <c r="AT286" s="13">
        <f t="shared" si="8"/>
        <v>1</v>
      </c>
      <c r="AU286" s="8"/>
      <c r="AV286" s="8"/>
      <c r="AW286" s="8">
        <v>1.0</v>
      </c>
      <c r="AX286" s="8">
        <v>1.0</v>
      </c>
      <c r="AY286" s="8"/>
      <c r="AZ286" s="8">
        <v>0.0</v>
      </c>
      <c r="BA286" s="7">
        <v>46.0</v>
      </c>
      <c r="BB286" s="7">
        <v>27.0</v>
      </c>
      <c r="BC286" s="7">
        <v>59.0</v>
      </c>
      <c r="BD286" s="7">
        <v>79.0</v>
      </c>
      <c r="BE286" s="7">
        <v>51.0</v>
      </c>
      <c r="BF286" s="7">
        <v>28.0</v>
      </c>
      <c r="BG286" s="14">
        <f t="shared" si="9"/>
        <v>2.146551389</v>
      </c>
      <c r="BH286" s="11">
        <f t="shared" si="10"/>
        <v>1.259932337</v>
      </c>
      <c r="BI286" s="11">
        <f t="shared" si="11"/>
        <v>2.753185477</v>
      </c>
      <c r="BJ286" s="11">
        <f t="shared" si="12"/>
        <v>3.68646869</v>
      </c>
      <c r="BK286" s="11">
        <f t="shared" si="13"/>
        <v>2.379872192</v>
      </c>
      <c r="BL286" s="11">
        <f t="shared" si="14"/>
        <v>1.306596498</v>
      </c>
      <c r="BM286" s="7">
        <v>24.0</v>
      </c>
      <c r="BN286" s="7">
        <v>12.0</v>
      </c>
      <c r="BO286" s="7">
        <v>0.0</v>
      </c>
      <c r="BP286" s="7">
        <v>0.0</v>
      </c>
      <c r="BQ286" s="7">
        <v>0.0</v>
      </c>
      <c r="BR286" s="7">
        <v>0.0</v>
      </c>
      <c r="BS286" s="9">
        <f t="shared" si="15"/>
        <v>110</v>
      </c>
      <c r="BT286" s="14">
        <v>5.8399</v>
      </c>
      <c r="BU286" s="7">
        <v>1.0</v>
      </c>
      <c r="BV286" s="7">
        <v>0.0</v>
      </c>
      <c r="BW286" s="15">
        <f t="shared" si="16"/>
        <v>0</v>
      </c>
      <c r="BX286" s="7">
        <v>0.0</v>
      </c>
      <c r="BY286" s="7">
        <v>4.0</v>
      </c>
      <c r="BZ286" s="7">
        <v>4.0</v>
      </c>
      <c r="CA286" s="7">
        <v>5.0</v>
      </c>
      <c r="CB286" s="7">
        <v>0.0</v>
      </c>
      <c r="CC286" s="7">
        <v>1.0</v>
      </c>
      <c r="CD286" s="7">
        <v>0.0</v>
      </c>
      <c r="CE286" s="7">
        <v>7.0</v>
      </c>
      <c r="CF286" s="7">
        <v>3.0</v>
      </c>
      <c r="CG286" s="7">
        <v>1.0</v>
      </c>
      <c r="CH286" s="7">
        <v>0.0</v>
      </c>
      <c r="CI286" s="7">
        <v>5.0</v>
      </c>
      <c r="CJ286" s="7">
        <v>0.0</v>
      </c>
      <c r="CK286" s="7">
        <v>0.0</v>
      </c>
      <c r="CL286" s="15">
        <f t="shared" si="17"/>
        <v>0</v>
      </c>
      <c r="CM286" s="7">
        <v>5.4</v>
      </c>
      <c r="CN286" s="7">
        <v>3.5</v>
      </c>
      <c r="CO286" s="7">
        <v>8.9</v>
      </c>
      <c r="CP286" s="16">
        <f t="shared" si="18"/>
        <v>0.1390625</v>
      </c>
      <c r="CQ286" s="16">
        <f t="shared" si="19"/>
        <v>0.4153110296</v>
      </c>
      <c r="CR286" s="17">
        <v>3.0</v>
      </c>
      <c r="CS286" s="14">
        <v>40.6</v>
      </c>
      <c r="CT286" s="14">
        <v>25.1</v>
      </c>
      <c r="CU286" s="14">
        <v>11.4</v>
      </c>
      <c r="CV286" s="14">
        <v>9.3</v>
      </c>
      <c r="CW286" s="14">
        <v>2.4</v>
      </c>
      <c r="CX286" s="14">
        <v>-0.2</v>
      </c>
      <c r="CY286" s="14">
        <v>11.5</v>
      </c>
      <c r="CZ286" s="18">
        <f t="shared" si="20"/>
        <v>0.1796875</v>
      </c>
      <c r="DA286" s="18">
        <f t="shared" si="21"/>
        <v>0.5366378472</v>
      </c>
      <c r="DB286" s="14">
        <v>46.9737</v>
      </c>
      <c r="DC286" s="7">
        <v>1.0</v>
      </c>
      <c r="DD286" s="7">
        <v>4.0</v>
      </c>
      <c r="DE286" s="7">
        <v>7.0</v>
      </c>
      <c r="DF286" s="7">
        <v>67.0</v>
      </c>
      <c r="DG286" s="7">
        <v>4.0</v>
      </c>
      <c r="DH286" s="7">
        <v>0.0</v>
      </c>
      <c r="DI286" s="7">
        <v>87.0</v>
      </c>
      <c r="DJ286" s="7">
        <v>28.0</v>
      </c>
      <c r="DK286" s="7">
        <v>2.0</v>
      </c>
      <c r="DL286" s="7">
        <v>0.0</v>
      </c>
      <c r="DM286" s="7">
        <v>31.0</v>
      </c>
      <c r="DN286" s="9">
        <v>5.0</v>
      </c>
      <c r="DO286" s="9">
        <v>4.0</v>
      </c>
      <c r="DP286" s="9">
        <v>3.0</v>
      </c>
      <c r="DQ286" s="8">
        <v>148.0</v>
      </c>
      <c r="DR286" s="8">
        <v>2.0</v>
      </c>
      <c r="DS286" s="8" t="s">
        <v>249</v>
      </c>
      <c r="DT286" s="19">
        <v>0.925</v>
      </c>
      <c r="DU286" s="8">
        <v>0.925</v>
      </c>
      <c r="DV286" s="8">
        <v>1.131</v>
      </c>
      <c r="DW286" s="8">
        <v>38.0</v>
      </c>
      <c r="DX286" s="8">
        <v>0.638</v>
      </c>
      <c r="DY286" s="14">
        <f t="shared" si="22"/>
        <v>10.02475406</v>
      </c>
    </row>
    <row r="287" ht="12.75" customHeight="1">
      <c r="A287" s="7">
        <v>65.0</v>
      </c>
      <c r="B287" s="7" t="s">
        <v>1565</v>
      </c>
      <c r="C287" s="7" t="s">
        <v>1566</v>
      </c>
      <c r="D287" s="7" t="s">
        <v>315</v>
      </c>
      <c r="E287" s="7" t="s">
        <v>163</v>
      </c>
      <c r="F287" s="7" t="s">
        <v>163</v>
      </c>
      <c r="G287" s="7">
        <v>69.0</v>
      </c>
      <c r="H287" s="7">
        <v>167.0</v>
      </c>
      <c r="I287" s="7" t="s">
        <v>133</v>
      </c>
      <c r="M287" s="8" t="s">
        <v>146</v>
      </c>
      <c r="N287" s="8">
        <f t="shared" si="1"/>
        <v>24</v>
      </c>
      <c r="O287" s="7" t="s">
        <v>1567</v>
      </c>
      <c r="P287" s="7" t="s">
        <v>1568</v>
      </c>
      <c r="Q287" s="8" t="s">
        <v>215</v>
      </c>
      <c r="R287" s="7" t="s">
        <v>215</v>
      </c>
      <c r="S287" s="9" t="s">
        <v>260</v>
      </c>
      <c r="T287" s="9">
        <v>2.0</v>
      </c>
      <c r="U287" s="9" t="s">
        <v>138</v>
      </c>
      <c r="V287" s="9" t="s">
        <v>138</v>
      </c>
      <c r="W287" s="7">
        <v>2.0</v>
      </c>
      <c r="X287" s="7">
        <v>0.0</v>
      </c>
      <c r="Y287" s="7">
        <v>1.0</v>
      </c>
      <c r="Z287" s="7">
        <v>1.0</v>
      </c>
      <c r="AA287" s="7">
        <v>1.0</v>
      </c>
      <c r="AB287" s="7">
        <v>1.0</v>
      </c>
      <c r="AC287" s="7">
        <v>0.0</v>
      </c>
      <c r="AD287" s="7">
        <v>1.0</v>
      </c>
      <c r="AE287" s="7">
        <v>0.0</v>
      </c>
      <c r="AF287" s="10">
        <f t="shared" si="2"/>
        <v>0</v>
      </c>
      <c r="AG287" s="10">
        <f t="shared" si="3"/>
        <v>0</v>
      </c>
      <c r="AH287" s="7">
        <v>878.0</v>
      </c>
      <c r="AI287" s="11">
        <f t="shared" si="4"/>
        <v>7.316666667</v>
      </c>
      <c r="AJ287" s="7">
        <v>21.0</v>
      </c>
      <c r="AK287" s="11">
        <f t="shared" si="5"/>
        <v>10.5</v>
      </c>
      <c r="AL287" s="11">
        <f t="shared" si="6"/>
        <v>41.80952381</v>
      </c>
      <c r="AM287" s="12">
        <v>1.0</v>
      </c>
      <c r="AN287" s="11">
        <f t="shared" si="7"/>
        <v>4.10022779</v>
      </c>
      <c r="AO287" s="10" t="s">
        <v>151</v>
      </c>
      <c r="AP287" s="10" t="s">
        <v>152</v>
      </c>
      <c r="AQ287" s="10" t="s">
        <v>152</v>
      </c>
      <c r="AR287" s="7">
        <v>0.0</v>
      </c>
      <c r="AS287" s="7">
        <v>0.0</v>
      </c>
      <c r="AT287" s="13">
        <f t="shared" si="8"/>
        <v>0</v>
      </c>
      <c r="AU287" s="8"/>
      <c r="AV287" s="8"/>
      <c r="AW287" s="8"/>
      <c r="AX287" s="8">
        <v>0.0</v>
      </c>
      <c r="AY287" s="8"/>
      <c r="AZ287" s="8">
        <v>0.0</v>
      </c>
      <c r="BA287" s="7">
        <v>5.0</v>
      </c>
      <c r="BB287" s="7">
        <v>2.0</v>
      </c>
      <c r="BC287" s="7">
        <v>1.0</v>
      </c>
      <c r="BD287" s="7">
        <v>1.0</v>
      </c>
      <c r="BE287" s="7">
        <v>0.0</v>
      </c>
      <c r="BF287" s="7">
        <v>0.0</v>
      </c>
      <c r="BG287" s="14">
        <f t="shared" si="9"/>
        <v>20.50113895</v>
      </c>
      <c r="BH287" s="11">
        <f t="shared" si="10"/>
        <v>8.200455581</v>
      </c>
      <c r="BI287" s="11">
        <f t="shared" si="11"/>
        <v>4.10022779</v>
      </c>
      <c r="BJ287" s="11">
        <f t="shared" si="12"/>
        <v>4.10022779</v>
      </c>
      <c r="BK287" s="11">
        <f t="shared" si="13"/>
        <v>0</v>
      </c>
      <c r="BL287" s="11">
        <f t="shared" si="14"/>
        <v>0</v>
      </c>
      <c r="BM287" s="7">
        <v>2.0</v>
      </c>
      <c r="BN287" s="7">
        <v>1.0</v>
      </c>
      <c r="BO287" s="7">
        <v>0.0</v>
      </c>
      <c r="BP287" s="7">
        <v>0.0</v>
      </c>
      <c r="BQ287" s="7">
        <v>0.0</v>
      </c>
      <c r="BR287" s="7">
        <v>0.0</v>
      </c>
      <c r="BS287" s="9">
        <f t="shared" si="15"/>
        <v>5</v>
      </c>
      <c r="BT287" s="14">
        <v>-1.0261</v>
      </c>
      <c r="BW287" s="15" t="str">
        <f t="shared" si="16"/>
        <v> </v>
      </c>
      <c r="BY287" s="7">
        <v>0.0</v>
      </c>
      <c r="BZ287" s="7">
        <v>0.0</v>
      </c>
      <c r="CA287" s="7">
        <v>0.0</v>
      </c>
      <c r="CB287" s="7">
        <v>0.0</v>
      </c>
      <c r="CC287" s="7">
        <v>0.0</v>
      </c>
      <c r="CD287" s="7">
        <v>0.0</v>
      </c>
      <c r="CE287" s="7">
        <v>0.0</v>
      </c>
      <c r="CF287" s="7">
        <v>0.0</v>
      </c>
      <c r="CG287" s="7">
        <v>0.0</v>
      </c>
      <c r="CH287" s="7">
        <v>0.0</v>
      </c>
      <c r="CI287" s="7">
        <v>0.0</v>
      </c>
      <c r="CJ287" s="7">
        <v>0.0</v>
      </c>
      <c r="CK287" s="7">
        <v>0.0</v>
      </c>
      <c r="CL287" s="15">
        <f t="shared" si="17"/>
        <v>0</v>
      </c>
      <c r="CM287" s="7">
        <v>0.1</v>
      </c>
      <c r="CN287" s="7">
        <v>0.1</v>
      </c>
      <c r="CO287" s="7">
        <v>0.1</v>
      </c>
      <c r="CP287" s="16">
        <f t="shared" si="18"/>
        <v>0.05</v>
      </c>
      <c r="CQ287" s="16">
        <f t="shared" si="19"/>
        <v>0.410022779</v>
      </c>
      <c r="CR287" s="17">
        <v>4.0</v>
      </c>
      <c r="CS287" s="14">
        <v>0.30000000000000004</v>
      </c>
      <c r="CT287" s="14">
        <v>0.30000000000000004</v>
      </c>
      <c r="CU287" s="14">
        <v>1.0</v>
      </c>
      <c r="CV287" s="14">
        <v>0.2</v>
      </c>
      <c r="CW287" s="14">
        <v>0.1</v>
      </c>
      <c r="CX287" s="14">
        <v>0.0</v>
      </c>
      <c r="CY287" s="14">
        <v>0.30000000000000004</v>
      </c>
      <c r="CZ287" s="18">
        <f t="shared" si="20"/>
        <v>0.15</v>
      </c>
      <c r="DA287" s="18">
        <f t="shared" si="21"/>
        <v>1.230068337</v>
      </c>
      <c r="DB287" s="14">
        <v>0.0</v>
      </c>
      <c r="DC287" s="7">
        <v>0.0</v>
      </c>
      <c r="DD287" s="7">
        <v>0.0</v>
      </c>
      <c r="DE287" s="7">
        <v>0.0</v>
      </c>
      <c r="DF287" s="7">
        <v>1.0</v>
      </c>
      <c r="DG287" s="7">
        <v>0.0</v>
      </c>
      <c r="DH287" s="7">
        <v>0.0</v>
      </c>
      <c r="DI287" s="7">
        <v>0.0</v>
      </c>
      <c r="DJ287" s="7">
        <v>0.0</v>
      </c>
      <c r="DK287" s="7">
        <v>0.0</v>
      </c>
      <c r="DL287" s="7">
        <v>0.0</v>
      </c>
      <c r="DM287" s="7">
        <v>0.0</v>
      </c>
      <c r="DN287" s="9">
        <v>0.0</v>
      </c>
      <c r="DO287" s="9">
        <v>0.0</v>
      </c>
      <c r="DP287" s="9">
        <v>0.0</v>
      </c>
      <c r="DQ287" s="8">
        <v>15.0</v>
      </c>
      <c r="DR287" s="8">
        <v>4.0</v>
      </c>
      <c r="DS287" s="8" t="s">
        <v>210</v>
      </c>
      <c r="DT287" s="19">
        <v>0.6000000000000001</v>
      </c>
      <c r="DU287" s="8">
        <v>0.588</v>
      </c>
      <c r="DV287" s="8">
        <v>0.047</v>
      </c>
      <c r="DW287" s="8">
        <v>29.0</v>
      </c>
      <c r="DX287" s="8">
        <v>0.0</v>
      </c>
      <c r="DY287" s="14">
        <f t="shared" si="22"/>
        <v>0.2943719973</v>
      </c>
    </row>
    <row r="288" ht="12.75" customHeight="1">
      <c r="A288" s="7">
        <v>40.0</v>
      </c>
      <c r="B288" s="7" t="s">
        <v>1569</v>
      </c>
      <c r="C288" s="7" t="s">
        <v>1570</v>
      </c>
      <c r="E288" s="7" t="s">
        <v>693</v>
      </c>
      <c r="F288" s="7" t="s">
        <v>693</v>
      </c>
      <c r="G288" s="7">
        <v>73.0</v>
      </c>
      <c r="H288" s="7">
        <v>181.0</v>
      </c>
      <c r="I288" s="7" t="s">
        <v>133</v>
      </c>
      <c r="J288" s="7">
        <v>2006.0</v>
      </c>
      <c r="K288" s="7">
        <v>1.0</v>
      </c>
      <c r="L288" s="7">
        <v>14.0</v>
      </c>
      <c r="M288" s="8"/>
      <c r="N288" s="8">
        <f t="shared" si="1"/>
        <v>28</v>
      </c>
      <c r="O288" s="7" t="s">
        <v>743</v>
      </c>
      <c r="P288" s="7" t="s">
        <v>1571</v>
      </c>
      <c r="Q288" s="7" t="s">
        <v>237</v>
      </c>
      <c r="R288" s="7" t="s">
        <v>237</v>
      </c>
      <c r="S288" s="9" t="s">
        <v>183</v>
      </c>
      <c r="T288" s="9">
        <v>79.0</v>
      </c>
      <c r="U288" s="9" t="s">
        <v>138</v>
      </c>
      <c r="V288" s="9" t="s">
        <v>138</v>
      </c>
      <c r="W288" s="7">
        <v>80.0</v>
      </c>
      <c r="X288" s="7">
        <v>9.0</v>
      </c>
      <c r="Y288" s="7">
        <v>9.0</v>
      </c>
      <c r="Z288" s="7">
        <v>5.0</v>
      </c>
      <c r="AA288" s="7">
        <v>18.0</v>
      </c>
      <c r="AB288" s="7">
        <v>-4.0</v>
      </c>
      <c r="AC288" s="7">
        <v>116.0</v>
      </c>
      <c r="AD288" s="7">
        <v>47.0</v>
      </c>
      <c r="AE288" s="7">
        <v>23.0</v>
      </c>
      <c r="AF288" s="10">
        <f t="shared" si="2"/>
        <v>0.0775862069</v>
      </c>
      <c r="AG288" s="10">
        <f t="shared" si="3"/>
        <v>0.04838709677</v>
      </c>
      <c r="AH288" s="7">
        <v>69452.0</v>
      </c>
      <c r="AI288" s="11">
        <f t="shared" si="4"/>
        <v>14.46916667</v>
      </c>
      <c r="AJ288" s="7">
        <v>1819.0</v>
      </c>
      <c r="AK288" s="11">
        <f t="shared" si="5"/>
        <v>22.7375</v>
      </c>
      <c r="AL288" s="11">
        <f t="shared" si="6"/>
        <v>38.18141836</v>
      </c>
      <c r="AM288" s="12">
        <v>68.0</v>
      </c>
      <c r="AN288" s="11">
        <f t="shared" si="7"/>
        <v>3.524736509</v>
      </c>
      <c r="AO288" s="10" t="s">
        <v>1572</v>
      </c>
      <c r="AP288" s="10" t="s">
        <v>1572</v>
      </c>
      <c r="AQ288" s="10" t="s">
        <v>1573</v>
      </c>
      <c r="AR288" s="7">
        <v>3.0</v>
      </c>
      <c r="AS288" s="7">
        <v>10.0</v>
      </c>
      <c r="AT288" s="13">
        <f t="shared" si="8"/>
        <v>0.2307692308</v>
      </c>
      <c r="AU288" s="8"/>
      <c r="AV288" s="8"/>
      <c r="AW288" s="8">
        <v>8.0</v>
      </c>
      <c r="AX288" s="8">
        <v>1.0</v>
      </c>
      <c r="AY288" s="8">
        <v>5.0</v>
      </c>
      <c r="AZ288" s="8">
        <v>2.0</v>
      </c>
      <c r="BA288" s="7">
        <v>46.0</v>
      </c>
      <c r="BB288" s="7">
        <v>41.0</v>
      </c>
      <c r="BC288" s="7">
        <v>55.0</v>
      </c>
      <c r="BD288" s="7">
        <v>47.0</v>
      </c>
      <c r="BE288" s="7">
        <v>21.0</v>
      </c>
      <c r="BF288" s="7">
        <v>66.0</v>
      </c>
      <c r="BG288" s="14">
        <f t="shared" si="9"/>
        <v>2.384380579</v>
      </c>
      <c r="BH288" s="11">
        <f t="shared" si="10"/>
        <v>2.125208777</v>
      </c>
      <c r="BI288" s="11">
        <f t="shared" si="11"/>
        <v>2.850889823</v>
      </c>
      <c r="BJ288" s="11">
        <f t="shared" si="12"/>
        <v>2.43621494</v>
      </c>
      <c r="BK288" s="11">
        <f t="shared" si="13"/>
        <v>1.088521569</v>
      </c>
      <c r="BL288" s="11">
        <f t="shared" si="14"/>
        <v>3.421067788</v>
      </c>
      <c r="BM288" s="7">
        <v>12.0</v>
      </c>
      <c r="BN288" s="7">
        <v>6.0</v>
      </c>
      <c r="BO288" s="7">
        <v>0.0</v>
      </c>
      <c r="BP288" s="7">
        <v>0.0</v>
      </c>
      <c r="BQ288" s="7">
        <v>0.0</v>
      </c>
      <c r="BR288" s="7">
        <v>0.0</v>
      </c>
      <c r="BS288" s="9">
        <f t="shared" si="15"/>
        <v>108</v>
      </c>
      <c r="BT288" s="14">
        <v>-5.6091</v>
      </c>
      <c r="BW288" s="15" t="str">
        <f t="shared" si="16"/>
        <v> </v>
      </c>
      <c r="BY288" s="7">
        <v>3.0</v>
      </c>
      <c r="BZ288" s="7">
        <v>0.0</v>
      </c>
      <c r="CA288" s="7">
        <v>2.0</v>
      </c>
      <c r="CB288" s="7">
        <v>1.0</v>
      </c>
      <c r="CC288" s="7">
        <v>1.0</v>
      </c>
      <c r="CD288" s="7">
        <v>0.0</v>
      </c>
      <c r="CE288" s="7">
        <v>0.0</v>
      </c>
      <c r="CF288" s="7">
        <v>3.0</v>
      </c>
      <c r="CG288" s="7">
        <v>1.0</v>
      </c>
      <c r="CH288" s="7">
        <v>0.0</v>
      </c>
      <c r="CI288" s="7">
        <v>4.0</v>
      </c>
      <c r="CJ288" s="7">
        <v>0.0</v>
      </c>
      <c r="CK288" s="7">
        <v>2.0</v>
      </c>
      <c r="CL288" s="15">
        <f t="shared" si="17"/>
        <v>2</v>
      </c>
      <c r="CM288" s="7">
        <v>-0.2</v>
      </c>
      <c r="CN288" s="7">
        <v>1.2</v>
      </c>
      <c r="CO288" s="7">
        <v>1.0</v>
      </c>
      <c r="CP288" s="16">
        <f t="shared" si="18"/>
        <v>0.0125</v>
      </c>
      <c r="CQ288" s="16">
        <f t="shared" si="19"/>
        <v>0.05183436042</v>
      </c>
      <c r="CR288" s="17">
        <v>4.0</v>
      </c>
      <c r="CS288" s="14">
        <v>17.6</v>
      </c>
      <c r="CT288" s="14">
        <v>24.8</v>
      </c>
      <c r="CU288" s="14">
        <v>-0.30000000000000004</v>
      </c>
      <c r="CV288" s="14">
        <v>-0.2</v>
      </c>
      <c r="CW288" s="14">
        <v>3.8</v>
      </c>
      <c r="CX288" s="14">
        <v>0.0</v>
      </c>
      <c r="CY288" s="14">
        <v>3.7</v>
      </c>
      <c r="CZ288" s="18">
        <f t="shared" si="20"/>
        <v>0.04625</v>
      </c>
      <c r="DA288" s="18">
        <f t="shared" si="21"/>
        <v>0.1917871336</v>
      </c>
      <c r="DB288" s="14">
        <v>32.8707</v>
      </c>
      <c r="DC288" s="7">
        <v>0.0</v>
      </c>
      <c r="DD288" s="7">
        <v>2.0</v>
      </c>
      <c r="DE288" s="7">
        <v>5.0</v>
      </c>
      <c r="DF288" s="7">
        <v>40.0</v>
      </c>
      <c r="DG288" s="7">
        <v>12.0</v>
      </c>
      <c r="DH288" s="7">
        <v>0.0</v>
      </c>
      <c r="DI288" s="7">
        <v>8.0</v>
      </c>
      <c r="DJ288" s="7">
        <v>28.0</v>
      </c>
      <c r="DK288" s="7">
        <v>8.0</v>
      </c>
      <c r="DL288" s="7">
        <v>1.0</v>
      </c>
      <c r="DM288" s="7">
        <v>59.0</v>
      </c>
      <c r="DN288" s="9">
        <v>0.0</v>
      </c>
      <c r="DO288" s="9">
        <v>1.0</v>
      </c>
      <c r="DP288" s="9">
        <v>2.0</v>
      </c>
      <c r="DQ288" s="8">
        <v>186.0</v>
      </c>
      <c r="DR288" s="8">
        <v>0.0</v>
      </c>
      <c r="DT288" s="19">
        <v>5.0</v>
      </c>
      <c r="DU288" s="7">
        <v>3.0</v>
      </c>
      <c r="DV288" s="7">
        <v>3.0</v>
      </c>
      <c r="DW288" s="8">
        <v>0.0</v>
      </c>
      <c r="DX288" s="7">
        <v>0.0</v>
      </c>
      <c r="DY288" s="14">
        <f t="shared" si="22"/>
        <v>-1.512765957</v>
      </c>
    </row>
    <row r="289" ht="12.75" customHeight="1">
      <c r="A289" s="7">
        <v>84.0</v>
      </c>
      <c r="B289" s="7" t="s">
        <v>1574</v>
      </c>
      <c r="C289" s="7" t="s">
        <v>1575</v>
      </c>
      <c r="E289" s="7" t="s">
        <v>1136</v>
      </c>
      <c r="F289" s="7" t="s">
        <v>1576</v>
      </c>
      <c r="G289" s="7">
        <v>71.0</v>
      </c>
      <c r="H289" s="7">
        <v>186.0</v>
      </c>
      <c r="I289" s="7" t="s">
        <v>133</v>
      </c>
      <c r="J289" s="7">
        <v>2004.0</v>
      </c>
      <c r="K289" s="7">
        <v>5.0</v>
      </c>
      <c r="L289" s="7">
        <v>150.0</v>
      </c>
      <c r="M289" s="8"/>
      <c r="N289" s="8">
        <f t="shared" si="1"/>
        <v>32</v>
      </c>
      <c r="O289" s="7" t="s">
        <v>1577</v>
      </c>
      <c r="P289" s="7" t="s">
        <v>1578</v>
      </c>
      <c r="Q289" s="8" t="s">
        <v>305</v>
      </c>
      <c r="R289" s="7" t="s">
        <v>305</v>
      </c>
      <c r="S289" s="9" t="s">
        <v>150</v>
      </c>
      <c r="T289" s="9">
        <v>58.0</v>
      </c>
      <c r="U289" s="9" t="s">
        <v>138</v>
      </c>
      <c r="V289" s="9" t="s">
        <v>138</v>
      </c>
      <c r="W289" s="7">
        <v>58.0</v>
      </c>
      <c r="X289" s="7">
        <v>9.0</v>
      </c>
      <c r="Y289" s="7">
        <v>16.0</v>
      </c>
      <c r="Z289" s="7">
        <v>7.0</v>
      </c>
      <c r="AA289" s="7">
        <v>25.0</v>
      </c>
      <c r="AB289" s="7">
        <v>3.0</v>
      </c>
      <c r="AC289" s="7">
        <v>83.0</v>
      </c>
      <c r="AD289" s="7">
        <v>41.0</v>
      </c>
      <c r="AE289" s="7">
        <v>34.0</v>
      </c>
      <c r="AF289" s="10">
        <f t="shared" si="2"/>
        <v>0.1084337349</v>
      </c>
      <c r="AG289" s="10">
        <f t="shared" si="3"/>
        <v>0.05696202532</v>
      </c>
      <c r="AH289" s="7">
        <v>49079.0</v>
      </c>
      <c r="AI289" s="11">
        <f t="shared" si="4"/>
        <v>14.10316092</v>
      </c>
      <c r="AJ289" s="7">
        <v>1077.0</v>
      </c>
      <c r="AK289" s="11">
        <f t="shared" si="5"/>
        <v>18.56896552</v>
      </c>
      <c r="AL289" s="11">
        <f t="shared" si="6"/>
        <v>45.57010214</v>
      </c>
      <c r="AM289" s="12">
        <v>74.0</v>
      </c>
      <c r="AN289" s="11">
        <f t="shared" si="7"/>
        <v>5.427983455</v>
      </c>
      <c r="AO289" s="10" t="s">
        <v>766</v>
      </c>
      <c r="AP289" s="10" t="s">
        <v>756</v>
      </c>
      <c r="AQ289" s="10" t="s">
        <v>1579</v>
      </c>
      <c r="AR289" s="7">
        <v>221.0</v>
      </c>
      <c r="AS289" s="7">
        <v>242.0</v>
      </c>
      <c r="AT289" s="13">
        <f t="shared" si="8"/>
        <v>0.4773218143</v>
      </c>
      <c r="AU289" s="9">
        <v>14.0</v>
      </c>
      <c r="AV289" s="9">
        <v>9.0</v>
      </c>
      <c r="AW289" s="9">
        <v>259.0</v>
      </c>
      <c r="AX289" s="9">
        <v>125.0</v>
      </c>
      <c r="AY289" s="9">
        <v>204.0</v>
      </c>
      <c r="AZ289" s="9">
        <v>96.0</v>
      </c>
      <c r="BA289" s="7">
        <v>95.0</v>
      </c>
      <c r="BB289" s="7">
        <v>28.0</v>
      </c>
      <c r="BC289" s="7">
        <v>26.0</v>
      </c>
      <c r="BD289" s="7">
        <v>41.0</v>
      </c>
      <c r="BE289" s="7">
        <v>34.0</v>
      </c>
      <c r="BF289" s="7">
        <v>28.0</v>
      </c>
      <c r="BG289" s="14">
        <f t="shared" si="9"/>
        <v>6.968357138</v>
      </c>
      <c r="BH289" s="11">
        <f t="shared" si="10"/>
        <v>2.053831578</v>
      </c>
      <c r="BI289" s="11">
        <f t="shared" si="11"/>
        <v>1.907129322</v>
      </c>
      <c r="BJ289" s="11">
        <f t="shared" si="12"/>
        <v>3.007396239</v>
      </c>
      <c r="BK289" s="11">
        <f t="shared" si="13"/>
        <v>2.493938344</v>
      </c>
      <c r="BL289" s="11">
        <f t="shared" si="14"/>
        <v>2.053831578</v>
      </c>
      <c r="BM289" s="7">
        <v>33.0</v>
      </c>
      <c r="BN289" s="7">
        <v>9.0</v>
      </c>
      <c r="BO289" s="7">
        <v>1.0</v>
      </c>
      <c r="BP289" s="7">
        <v>0.0</v>
      </c>
      <c r="BQ289" s="7">
        <v>1.0</v>
      </c>
      <c r="BR289" s="7">
        <v>0.0</v>
      </c>
      <c r="BS289" s="9">
        <f t="shared" si="15"/>
        <v>88</v>
      </c>
      <c r="BT289" s="14">
        <v>1.9999</v>
      </c>
      <c r="BW289" s="15" t="str">
        <f t="shared" si="16"/>
        <v> </v>
      </c>
      <c r="BY289" s="7">
        <v>2.0</v>
      </c>
      <c r="BZ289" s="7">
        <v>1.0</v>
      </c>
      <c r="CA289" s="7">
        <v>2.0</v>
      </c>
      <c r="CB289" s="7">
        <v>0.0</v>
      </c>
      <c r="CC289" s="7">
        <v>1.0</v>
      </c>
      <c r="CD289" s="7">
        <v>0.0</v>
      </c>
      <c r="CE289" s="7">
        <v>0.0</v>
      </c>
      <c r="CF289" s="7">
        <v>1.0</v>
      </c>
      <c r="CG289" s="7">
        <v>1.0</v>
      </c>
      <c r="CH289" s="7">
        <v>0.0</v>
      </c>
      <c r="CI289" s="7">
        <v>6.0</v>
      </c>
      <c r="CJ289" s="7">
        <v>0.0</v>
      </c>
      <c r="CK289" s="7">
        <v>1.0</v>
      </c>
      <c r="CL289" s="15">
        <f t="shared" si="17"/>
        <v>1</v>
      </c>
      <c r="CM289" s="7">
        <v>1.6</v>
      </c>
      <c r="CN289" s="7">
        <v>1.0</v>
      </c>
      <c r="CO289" s="7">
        <v>2.6</v>
      </c>
      <c r="CP289" s="16">
        <f t="shared" si="18"/>
        <v>0.04482758621</v>
      </c>
      <c r="CQ289" s="16">
        <f t="shared" si="19"/>
        <v>0.1907129322</v>
      </c>
      <c r="CR289" s="17">
        <v>4.0</v>
      </c>
      <c r="CS289" s="14">
        <v>17.1</v>
      </c>
      <c r="CT289" s="14">
        <v>15.8</v>
      </c>
      <c r="CU289" s="14">
        <v>2.1</v>
      </c>
      <c r="CV289" s="14">
        <v>2.8</v>
      </c>
      <c r="CW289" s="14">
        <v>1.5</v>
      </c>
      <c r="CX289" s="14">
        <v>0.0</v>
      </c>
      <c r="CY289" s="14">
        <v>4.3</v>
      </c>
      <c r="CZ289" s="18">
        <f t="shared" si="20"/>
        <v>0.07413793103</v>
      </c>
      <c r="DA289" s="18">
        <f t="shared" si="21"/>
        <v>0.3154098494</v>
      </c>
      <c r="DB289" s="14">
        <v>25.3735</v>
      </c>
      <c r="DC289" s="7">
        <v>0.0</v>
      </c>
      <c r="DD289" s="7">
        <v>1.0</v>
      </c>
      <c r="DE289" s="7">
        <v>4.0</v>
      </c>
      <c r="DF289" s="7">
        <v>36.0</v>
      </c>
      <c r="DG289" s="7">
        <v>10.0</v>
      </c>
      <c r="DH289" s="7">
        <v>0.0</v>
      </c>
      <c r="DI289" s="7">
        <v>6.0</v>
      </c>
      <c r="DJ289" s="7">
        <v>11.0</v>
      </c>
      <c r="DK289" s="7">
        <v>8.0</v>
      </c>
      <c r="DL289" s="7">
        <v>2.0</v>
      </c>
      <c r="DM289" s="7">
        <v>46.0</v>
      </c>
      <c r="DN289" s="9">
        <v>3.0</v>
      </c>
      <c r="DO289" s="9">
        <v>2.0</v>
      </c>
      <c r="DP289" s="9">
        <v>0.0</v>
      </c>
      <c r="DQ289" s="8">
        <v>372.0</v>
      </c>
      <c r="DR289" s="8">
        <v>23.0</v>
      </c>
      <c r="DS289" s="8" t="s">
        <v>413</v>
      </c>
      <c r="DT289" s="19">
        <v>5.0</v>
      </c>
      <c r="DU289" s="8">
        <v>5.0</v>
      </c>
      <c r="DV289" s="8">
        <v>5.0</v>
      </c>
      <c r="DW289" s="8">
        <v>1402.0</v>
      </c>
      <c r="DX289" s="8">
        <v>0.0</v>
      </c>
      <c r="DY289" s="14">
        <f t="shared" si="22"/>
        <v>-3.99787234</v>
      </c>
    </row>
    <row r="290" ht="12.75" customHeight="1">
      <c r="A290" s="7">
        <v>38.0</v>
      </c>
      <c r="B290" s="7" t="s">
        <v>1580</v>
      </c>
      <c r="C290" s="7" t="s">
        <v>314</v>
      </c>
      <c r="D290" s="7" t="s">
        <v>315</v>
      </c>
      <c r="E290" s="7" t="s">
        <v>163</v>
      </c>
      <c r="F290" s="7" t="s">
        <v>163</v>
      </c>
      <c r="G290" s="7">
        <v>75.0</v>
      </c>
      <c r="H290" s="7">
        <v>205.0</v>
      </c>
      <c r="I290" s="7" t="s">
        <v>133</v>
      </c>
      <c r="J290" s="7">
        <v>2005.0</v>
      </c>
      <c r="K290" s="7">
        <v>3.0</v>
      </c>
      <c r="L290" s="7">
        <v>87.0</v>
      </c>
      <c r="M290" s="8"/>
      <c r="N290" s="8">
        <f t="shared" si="1"/>
        <v>28</v>
      </c>
      <c r="O290" s="7" t="s">
        <v>1581</v>
      </c>
      <c r="P290" s="7" t="s">
        <v>1582</v>
      </c>
      <c r="Q290" s="8" t="s">
        <v>490</v>
      </c>
      <c r="R290" s="7" t="s">
        <v>490</v>
      </c>
      <c r="S290" s="9" t="s">
        <v>174</v>
      </c>
      <c r="T290" s="9">
        <v>4.0</v>
      </c>
      <c r="U290" s="9" t="s">
        <v>138</v>
      </c>
      <c r="V290" s="9" t="s">
        <v>138</v>
      </c>
      <c r="W290" s="7">
        <v>4.0</v>
      </c>
      <c r="X290" s="7">
        <v>0.0</v>
      </c>
      <c r="Y290" s="7">
        <v>0.0</v>
      </c>
      <c r="Z290" s="7">
        <v>0.0</v>
      </c>
      <c r="AA290" s="7">
        <v>0.0</v>
      </c>
      <c r="AB290" s="7">
        <v>-2.0</v>
      </c>
      <c r="AC290" s="7">
        <v>0.0</v>
      </c>
      <c r="AD290" s="7">
        <v>4.0</v>
      </c>
      <c r="AE290" s="7">
        <v>5.0</v>
      </c>
      <c r="AF290" s="10">
        <f t="shared" si="2"/>
        <v>0</v>
      </c>
      <c r="AG290" s="10">
        <f t="shared" si="3"/>
        <v>0</v>
      </c>
      <c r="AH290" s="7">
        <v>3447.0</v>
      </c>
      <c r="AI290" s="11">
        <f t="shared" si="4"/>
        <v>14.3625</v>
      </c>
      <c r="AJ290" s="7">
        <v>82.0</v>
      </c>
      <c r="AK290" s="11">
        <f t="shared" si="5"/>
        <v>20.5</v>
      </c>
      <c r="AL290" s="11">
        <f t="shared" si="6"/>
        <v>42.03658537</v>
      </c>
      <c r="AM290" s="12">
        <v>0.0</v>
      </c>
      <c r="AN290" s="11">
        <f t="shared" si="7"/>
        <v>0</v>
      </c>
      <c r="AO290" s="10" t="s">
        <v>151</v>
      </c>
      <c r="AP290" s="10" t="s">
        <v>151</v>
      </c>
      <c r="AQ290" s="10" t="s">
        <v>151</v>
      </c>
      <c r="AR290" s="7">
        <v>0.0</v>
      </c>
      <c r="AS290" s="7">
        <v>0.0</v>
      </c>
      <c r="AT290" s="13">
        <f t="shared" si="8"/>
        <v>0</v>
      </c>
      <c r="AU290" s="8"/>
      <c r="AV290" s="8"/>
      <c r="AW290" s="8"/>
      <c r="AX290" s="8">
        <v>0.0</v>
      </c>
      <c r="AY290" s="8"/>
      <c r="AZ290" s="8">
        <v>0.0</v>
      </c>
      <c r="BA290" s="7">
        <v>1.0</v>
      </c>
      <c r="BB290" s="7">
        <v>1.0</v>
      </c>
      <c r="BC290" s="7">
        <v>1.0</v>
      </c>
      <c r="BD290" s="7">
        <v>4.0</v>
      </c>
      <c r="BE290" s="7">
        <v>1.0</v>
      </c>
      <c r="BF290" s="7">
        <v>1.0</v>
      </c>
      <c r="BG290" s="14">
        <f t="shared" si="9"/>
        <v>1.044386423</v>
      </c>
      <c r="BH290" s="11">
        <f t="shared" si="10"/>
        <v>1.044386423</v>
      </c>
      <c r="BI290" s="11">
        <f t="shared" si="11"/>
        <v>1.044386423</v>
      </c>
      <c r="BJ290" s="11">
        <f t="shared" si="12"/>
        <v>4.177545692</v>
      </c>
      <c r="BK290" s="11">
        <f t="shared" si="13"/>
        <v>1.044386423</v>
      </c>
      <c r="BL290" s="11">
        <f t="shared" si="14"/>
        <v>1.044386423</v>
      </c>
      <c r="BM290" s="7">
        <v>2.0</v>
      </c>
      <c r="BN290" s="7">
        <v>1.0</v>
      </c>
      <c r="BO290" s="7">
        <v>0.0</v>
      </c>
      <c r="BP290" s="7">
        <v>0.0</v>
      </c>
      <c r="BQ290" s="7">
        <v>0.0</v>
      </c>
      <c r="BR290" s="7">
        <v>0.0</v>
      </c>
      <c r="BS290" s="9">
        <f t="shared" si="15"/>
        <v>4</v>
      </c>
      <c r="BT290" s="14">
        <v>0.2466</v>
      </c>
      <c r="BW290" s="15" t="str">
        <f t="shared" si="16"/>
        <v> </v>
      </c>
      <c r="BY290" s="7">
        <v>0.0</v>
      </c>
      <c r="BZ290" s="7">
        <v>0.0</v>
      </c>
      <c r="CA290" s="7">
        <v>0.0</v>
      </c>
      <c r="CB290" s="7">
        <v>0.0</v>
      </c>
      <c r="CC290" s="7">
        <v>0.0</v>
      </c>
      <c r="CD290" s="7">
        <v>0.0</v>
      </c>
      <c r="CE290" s="7">
        <v>0.0</v>
      </c>
      <c r="CF290" s="7">
        <v>0.0</v>
      </c>
      <c r="CG290" s="7">
        <v>0.0</v>
      </c>
      <c r="CH290" s="7">
        <v>0.0</v>
      </c>
      <c r="CI290" s="7">
        <v>0.0</v>
      </c>
      <c r="CJ290" s="7">
        <v>0.0</v>
      </c>
      <c r="CK290" s="7">
        <v>0.0</v>
      </c>
      <c r="CL290" s="15">
        <f t="shared" si="17"/>
        <v>0</v>
      </c>
      <c r="CM290" s="7">
        <v>-0.1</v>
      </c>
      <c r="CN290" s="7">
        <v>0.0</v>
      </c>
      <c r="CO290" s="7">
        <v>-0.1</v>
      </c>
      <c r="CP290" s="16">
        <f t="shared" si="18"/>
        <v>-0.025</v>
      </c>
      <c r="CQ290" s="16">
        <f t="shared" si="19"/>
        <v>-0.1044386423</v>
      </c>
      <c r="CR290" s="17">
        <v>2.0</v>
      </c>
      <c r="CS290" s="14">
        <v>0.7</v>
      </c>
      <c r="CT290" s="14">
        <v>0.8</v>
      </c>
      <c r="CU290" s="14">
        <v>-1.9</v>
      </c>
      <c r="CV290" s="14">
        <v>-0.2</v>
      </c>
      <c r="CW290" s="14">
        <v>-0.2</v>
      </c>
      <c r="CX290" s="14">
        <v>0.0</v>
      </c>
      <c r="CY290" s="14">
        <v>-0.30000000000000004</v>
      </c>
      <c r="CZ290" s="18">
        <f t="shared" si="20"/>
        <v>-0.075</v>
      </c>
      <c r="DA290" s="18">
        <f t="shared" si="21"/>
        <v>-0.3133159269</v>
      </c>
      <c r="DB290" s="14">
        <v>0.0</v>
      </c>
      <c r="DC290" s="7">
        <v>0.0</v>
      </c>
      <c r="DD290" s="7">
        <v>0.0</v>
      </c>
      <c r="DE290" s="7">
        <v>0.0</v>
      </c>
      <c r="DF290" s="7">
        <v>4.0</v>
      </c>
      <c r="DG290" s="7">
        <v>0.0</v>
      </c>
      <c r="DH290" s="7">
        <v>0.0</v>
      </c>
      <c r="DI290" s="7">
        <v>0.0</v>
      </c>
      <c r="DJ290" s="7">
        <v>0.0</v>
      </c>
      <c r="DK290" s="7">
        <v>0.0</v>
      </c>
      <c r="DL290" s="7">
        <v>0.0</v>
      </c>
      <c r="DM290" s="7">
        <v>0.0</v>
      </c>
      <c r="DN290" s="9">
        <v>0.0</v>
      </c>
      <c r="DO290" s="9">
        <v>0.0</v>
      </c>
      <c r="DP290" s="9">
        <v>0.0</v>
      </c>
      <c r="DQ290" s="8">
        <v>8.0</v>
      </c>
      <c r="DR290" s="8">
        <v>0.0</v>
      </c>
      <c r="DS290" s="8"/>
      <c r="DT290" s="19">
        <v>0.5750000000000001</v>
      </c>
      <c r="DU290" s="8">
        <v>0.5750000000000001</v>
      </c>
      <c r="DV290" s="8">
        <v>0.025</v>
      </c>
      <c r="DW290" s="8">
        <v>0.0</v>
      </c>
      <c r="DX290" s="8">
        <v>0.0</v>
      </c>
      <c r="DY290" s="14">
        <f t="shared" si="22"/>
        <v>-0.3028597575</v>
      </c>
    </row>
    <row r="291" ht="12.75" customHeight="1">
      <c r="A291" s="7">
        <v>8.0</v>
      </c>
      <c r="B291" s="7" t="s">
        <v>1583</v>
      </c>
      <c r="C291" s="7" t="s">
        <v>1584</v>
      </c>
      <c r="E291" s="7" t="s">
        <v>189</v>
      </c>
      <c r="F291" s="7" t="s">
        <v>189</v>
      </c>
      <c r="G291" s="7">
        <v>75.0</v>
      </c>
      <c r="H291" s="7">
        <v>200.0</v>
      </c>
      <c r="I291" s="7" t="s">
        <v>145</v>
      </c>
      <c r="J291" s="7">
        <v>2010.0</v>
      </c>
      <c r="K291" s="7">
        <v>4.0</v>
      </c>
      <c r="L291" s="7">
        <v>116.0</v>
      </c>
      <c r="M291" s="8" t="s">
        <v>146</v>
      </c>
      <c r="N291" s="8">
        <f t="shared" si="1"/>
        <v>23</v>
      </c>
      <c r="O291" s="7" t="s">
        <v>1585</v>
      </c>
      <c r="P291" s="7" t="s">
        <v>1586</v>
      </c>
      <c r="Q291" s="8" t="s">
        <v>254</v>
      </c>
      <c r="R291" s="7" t="s">
        <v>254</v>
      </c>
      <c r="S291" s="9" t="s">
        <v>174</v>
      </c>
      <c r="T291" s="9">
        <v>26.0</v>
      </c>
      <c r="U291" s="9" t="s">
        <v>138</v>
      </c>
      <c r="V291" s="9" t="s">
        <v>138</v>
      </c>
      <c r="W291" s="7">
        <v>27.0</v>
      </c>
      <c r="X291" s="7">
        <v>0.0</v>
      </c>
      <c r="Y291" s="7">
        <v>2.0</v>
      </c>
      <c r="Z291" s="7">
        <v>2.0</v>
      </c>
      <c r="AA291" s="7">
        <v>2.0</v>
      </c>
      <c r="AB291" s="7">
        <v>1.0</v>
      </c>
      <c r="AC291" s="7">
        <v>12.0</v>
      </c>
      <c r="AD291" s="7">
        <v>5.0</v>
      </c>
      <c r="AE291" s="7">
        <v>5.0</v>
      </c>
      <c r="AF291" s="10">
        <f t="shared" si="2"/>
        <v>0</v>
      </c>
      <c r="AG291" s="10">
        <f t="shared" si="3"/>
        <v>0</v>
      </c>
      <c r="AH291" s="7">
        <v>22226.0</v>
      </c>
      <c r="AI291" s="11">
        <f t="shared" si="4"/>
        <v>13.71975309</v>
      </c>
      <c r="AJ291" s="7">
        <v>523.0</v>
      </c>
      <c r="AK291" s="11">
        <f t="shared" si="5"/>
        <v>19.37037037</v>
      </c>
      <c r="AL291" s="11">
        <f t="shared" si="6"/>
        <v>42.49713193</v>
      </c>
      <c r="AM291" s="12">
        <v>25.0</v>
      </c>
      <c r="AN291" s="11">
        <f t="shared" si="7"/>
        <v>4.049311617</v>
      </c>
      <c r="AO291" s="10" t="s">
        <v>151</v>
      </c>
      <c r="AP291" s="10" t="s">
        <v>1351</v>
      </c>
      <c r="AQ291" s="10" t="s">
        <v>1351</v>
      </c>
      <c r="AR291" s="7">
        <v>0.0</v>
      </c>
      <c r="AS291" s="7">
        <v>0.0</v>
      </c>
      <c r="AT291" s="13">
        <f t="shared" si="8"/>
        <v>0</v>
      </c>
      <c r="AU291" s="8"/>
      <c r="AV291" s="8"/>
      <c r="AW291" s="8"/>
      <c r="AX291" s="8">
        <v>0.0</v>
      </c>
      <c r="AY291" s="8"/>
      <c r="AZ291" s="8">
        <v>0.0</v>
      </c>
      <c r="BA291" s="7">
        <v>30.0</v>
      </c>
      <c r="BB291" s="7">
        <v>48.0</v>
      </c>
      <c r="BC291" s="7">
        <v>26.0</v>
      </c>
      <c r="BD291" s="7">
        <v>5.0</v>
      </c>
      <c r="BE291" s="7">
        <v>7.0</v>
      </c>
      <c r="BF291" s="7">
        <v>0.0</v>
      </c>
      <c r="BG291" s="14">
        <f t="shared" si="9"/>
        <v>4.85917394</v>
      </c>
      <c r="BH291" s="11">
        <f t="shared" si="10"/>
        <v>7.774678305</v>
      </c>
      <c r="BI291" s="11">
        <f t="shared" si="11"/>
        <v>4.211284082</v>
      </c>
      <c r="BJ291" s="11">
        <f t="shared" si="12"/>
        <v>0.8098623234</v>
      </c>
      <c r="BK291" s="11">
        <f t="shared" si="13"/>
        <v>1.133807253</v>
      </c>
      <c r="BL291" s="11">
        <f t="shared" si="14"/>
        <v>0</v>
      </c>
      <c r="BM291" s="7">
        <v>13.0</v>
      </c>
      <c r="BN291" s="7">
        <v>4.0</v>
      </c>
      <c r="BO291" s="7">
        <v>1.0</v>
      </c>
      <c r="BP291" s="7">
        <v>0.0</v>
      </c>
      <c r="BQ291" s="7">
        <v>0.0</v>
      </c>
      <c r="BR291" s="7">
        <v>0.0</v>
      </c>
      <c r="BS291" s="9">
        <f t="shared" si="15"/>
        <v>88</v>
      </c>
      <c r="BT291" s="14">
        <v>0.5786</v>
      </c>
      <c r="BW291" s="15" t="str">
        <f t="shared" si="16"/>
        <v> </v>
      </c>
      <c r="BY291" s="7">
        <v>0.0</v>
      </c>
      <c r="BZ291" s="7">
        <v>0.0</v>
      </c>
      <c r="CA291" s="7">
        <v>0.0</v>
      </c>
      <c r="CB291" s="7">
        <v>0.0</v>
      </c>
      <c r="CC291" s="7">
        <v>0.0</v>
      </c>
      <c r="CD291" s="7">
        <v>0.0</v>
      </c>
      <c r="CE291" s="7">
        <v>0.0</v>
      </c>
      <c r="CF291" s="7">
        <v>0.0</v>
      </c>
      <c r="CG291" s="7">
        <v>0.0</v>
      </c>
      <c r="CH291" s="7">
        <v>0.0</v>
      </c>
      <c r="CI291" s="7">
        <v>0.0</v>
      </c>
      <c r="CJ291" s="7">
        <v>0.0</v>
      </c>
      <c r="CK291" s="7">
        <v>0.0</v>
      </c>
      <c r="CL291" s="15">
        <f t="shared" si="17"/>
        <v>0</v>
      </c>
      <c r="CM291" s="7">
        <v>-0.2</v>
      </c>
      <c r="CN291" s="7">
        <v>0.9</v>
      </c>
      <c r="CO291" s="7">
        <v>0.7</v>
      </c>
      <c r="CP291" s="16">
        <f t="shared" si="18"/>
        <v>0.02592592593</v>
      </c>
      <c r="CQ291" s="16">
        <f t="shared" si="19"/>
        <v>0.1133807253</v>
      </c>
      <c r="CR291" s="17">
        <v>3.0</v>
      </c>
      <c r="CS291" s="14">
        <v>5.5</v>
      </c>
      <c r="CT291" s="14">
        <v>6.2</v>
      </c>
      <c r="CU291" s="14">
        <v>1.0</v>
      </c>
      <c r="CV291" s="14">
        <v>-0.6000000000000001</v>
      </c>
      <c r="CW291" s="14">
        <v>0.8</v>
      </c>
      <c r="CX291" s="14">
        <v>0.0</v>
      </c>
      <c r="CY291" s="14">
        <v>0.2</v>
      </c>
      <c r="CZ291" s="18">
        <f t="shared" si="20"/>
        <v>0.007407407407</v>
      </c>
      <c r="DA291" s="18">
        <f t="shared" si="21"/>
        <v>0.03239449294</v>
      </c>
      <c r="DB291" s="14">
        <v>48.25</v>
      </c>
      <c r="DC291" s="7">
        <v>0.0</v>
      </c>
      <c r="DD291" s="7">
        <v>0.0</v>
      </c>
      <c r="DE291" s="7">
        <v>0.0</v>
      </c>
      <c r="DF291" s="7">
        <v>5.0</v>
      </c>
      <c r="DG291" s="7">
        <v>0.0</v>
      </c>
      <c r="DH291" s="7">
        <v>0.0</v>
      </c>
      <c r="DI291" s="7">
        <v>4.0</v>
      </c>
      <c r="DJ291" s="7">
        <v>1.0</v>
      </c>
      <c r="DK291" s="7">
        <v>0.0</v>
      </c>
      <c r="DL291" s="7">
        <v>0.0</v>
      </c>
      <c r="DM291" s="7">
        <v>7.0</v>
      </c>
      <c r="DN291" s="9">
        <v>0.0</v>
      </c>
      <c r="DO291" s="9">
        <v>0.0</v>
      </c>
      <c r="DP291" s="9">
        <v>0.0</v>
      </c>
      <c r="DQ291" s="8">
        <v>186.0</v>
      </c>
      <c r="DR291" s="8">
        <v>0.0</v>
      </c>
      <c r="DS291" s="8"/>
      <c r="DT291" s="19">
        <v>0.6000000000000001</v>
      </c>
      <c r="DU291" s="8">
        <v>0.6000000000000001</v>
      </c>
      <c r="DV291" s="8">
        <v>0.483</v>
      </c>
      <c r="DW291" s="8">
        <v>0.0</v>
      </c>
      <c r="DX291" s="8">
        <v>0.0</v>
      </c>
      <c r="DY291" s="14">
        <f t="shared" si="22"/>
        <v>0.3425531915</v>
      </c>
    </row>
    <row r="292" ht="12.75" customHeight="1">
      <c r="A292" s="7">
        <v>60.0</v>
      </c>
      <c r="B292" s="7" t="s">
        <v>1587</v>
      </c>
      <c r="C292" s="7" t="s">
        <v>1588</v>
      </c>
      <c r="E292" s="7" t="s">
        <v>243</v>
      </c>
      <c r="F292" s="7" t="s">
        <v>243</v>
      </c>
      <c r="G292" s="7">
        <v>72.0</v>
      </c>
      <c r="H292" s="7">
        <v>178.0</v>
      </c>
      <c r="I292" s="7" t="s">
        <v>133</v>
      </c>
      <c r="J292" s="7">
        <v>2011.0</v>
      </c>
      <c r="K292" s="7">
        <v>2.0</v>
      </c>
      <c r="L292" s="7">
        <v>45.0</v>
      </c>
      <c r="M292" s="8"/>
      <c r="N292" s="8">
        <f t="shared" si="1"/>
        <v>22</v>
      </c>
      <c r="O292" s="7" t="s">
        <v>1589</v>
      </c>
      <c r="P292" s="7" t="s">
        <v>1590</v>
      </c>
      <c r="Q292" s="8" t="s">
        <v>297</v>
      </c>
      <c r="R292" s="7" t="s">
        <v>1591</v>
      </c>
      <c r="S292" s="9" t="s">
        <v>150</v>
      </c>
      <c r="T292" s="9">
        <v>31.0</v>
      </c>
      <c r="U292" s="9">
        <v>16.0</v>
      </c>
      <c r="V292" s="9" t="s">
        <v>138</v>
      </c>
      <c r="W292" s="7">
        <v>47.0</v>
      </c>
      <c r="X292" s="7">
        <v>6.0</v>
      </c>
      <c r="Y292" s="7">
        <v>4.0</v>
      </c>
      <c r="Z292" s="7">
        <v>4.0</v>
      </c>
      <c r="AA292" s="7">
        <v>10.0</v>
      </c>
      <c r="AB292" s="7">
        <v>-4.0</v>
      </c>
      <c r="AC292" s="7">
        <v>56.0</v>
      </c>
      <c r="AD292" s="7">
        <v>28.0</v>
      </c>
      <c r="AE292" s="7">
        <v>29.0</v>
      </c>
      <c r="AF292" s="10">
        <f t="shared" si="2"/>
        <v>0.1071428571</v>
      </c>
      <c r="AG292" s="10">
        <f t="shared" si="3"/>
        <v>0.05309734513</v>
      </c>
      <c r="AH292" s="7">
        <v>38881.0</v>
      </c>
      <c r="AI292" s="11">
        <f t="shared" si="4"/>
        <v>13.78758865</v>
      </c>
      <c r="AJ292" s="7">
        <v>939.0</v>
      </c>
      <c r="AK292" s="11">
        <f t="shared" si="5"/>
        <v>19.9787234</v>
      </c>
      <c r="AL292" s="11">
        <f t="shared" si="6"/>
        <v>41.40681576</v>
      </c>
      <c r="AM292" s="12">
        <v>41.0</v>
      </c>
      <c r="AN292" s="11">
        <f t="shared" si="7"/>
        <v>3.796198657</v>
      </c>
      <c r="AO292" s="10" t="s">
        <v>787</v>
      </c>
      <c r="AP292" s="10" t="s">
        <v>1351</v>
      </c>
      <c r="AQ292" s="10" t="s">
        <v>474</v>
      </c>
      <c r="AR292" s="7">
        <v>202.0</v>
      </c>
      <c r="AS292" s="7">
        <v>270.0</v>
      </c>
      <c r="AT292" s="13">
        <f t="shared" si="8"/>
        <v>0.4279661017</v>
      </c>
      <c r="AU292" s="9">
        <v>6.0</v>
      </c>
      <c r="AV292" s="9">
        <v>2.0</v>
      </c>
      <c r="AW292" s="9">
        <v>304.0</v>
      </c>
      <c r="AX292" s="9">
        <v>139.0</v>
      </c>
      <c r="AY292" s="9">
        <v>168.0</v>
      </c>
      <c r="AZ292" s="9">
        <v>63.0</v>
      </c>
      <c r="BA292" s="7">
        <v>37.0</v>
      </c>
      <c r="BB292" s="7">
        <v>31.0</v>
      </c>
      <c r="BC292" s="7">
        <v>23.0</v>
      </c>
      <c r="BD292" s="7">
        <v>28.0</v>
      </c>
      <c r="BE292" s="7">
        <v>11.0</v>
      </c>
      <c r="BF292" s="7">
        <v>19.0</v>
      </c>
      <c r="BG292" s="14">
        <f t="shared" si="9"/>
        <v>3.425837813</v>
      </c>
      <c r="BH292" s="11">
        <f t="shared" si="10"/>
        <v>2.870296546</v>
      </c>
      <c r="BI292" s="11">
        <f t="shared" si="11"/>
        <v>2.129574857</v>
      </c>
      <c r="BJ292" s="11">
        <f t="shared" si="12"/>
        <v>2.592525912</v>
      </c>
      <c r="BK292" s="11">
        <f t="shared" si="13"/>
        <v>1.018492323</v>
      </c>
      <c r="BL292" s="11">
        <f t="shared" si="14"/>
        <v>1.759214012</v>
      </c>
      <c r="BM292" s="7">
        <v>14.0</v>
      </c>
      <c r="BN292" s="7">
        <v>7.0</v>
      </c>
      <c r="BO292" s="7">
        <v>0.0</v>
      </c>
      <c r="BP292" s="7">
        <v>0.0</v>
      </c>
      <c r="BQ292" s="7">
        <v>0.0</v>
      </c>
      <c r="BR292" s="7">
        <v>0.0</v>
      </c>
      <c r="BS292" s="9">
        <f t="shared" si="15"/>
        <v>68</v>
      </c>
      <c r="BT292" s="14">
        <v>1.7938</v>
      </c>
      <c r="BU292" s="7">
        <v>1.0</v>
      </c>
      <c r="BV292" s="7">
        <v>0.0</v>
      </c>
      <c r="BW292" s="15">
        <f t="shared" si="16"/>
        <v>0</v>
      </c>
      <c r="BX292" s="7">
        <v>0.0</v>
      </c>
      <c r="BY292" s="7">
        <v>2.0</v>
      </c>
      <c r="BZ292" s="7">
        <v>1.0</v>
      </c>
      <c r="CA292" s="7">
        <v>1.0</v>
      </c>
      <c r="CB292" s="7">
        <v>1.0</v>
      </c>
      <c r="CC292" s="7">
        <v>0.0</v>
      </c>
      <c r="CD292" s="7">
        <v>0.0</v>
      </c>
      <c r="CE292" s="7">
        <v>0.0</v>
      </c>
      <c r="CF292" s="7">
        <v>1.0</v>
      </c>
      <c r="CG292" s="7">
        <v>0.0</v>
      </c>
      <c r="CH292" s="7">
        <v>0.0</v>
      </c>
      <c r="CI292" s="7">
        <v>5.0</v>
      </c>
      <c r="CJ292" s="7">
        <v>0.0</v>
      </c>
      <c r="CK292" s="7">
        <v>0.0</v>
      </c>
      <c r="CL292" s="15">
        <f t="shared" si="17"/>
        <v>0</v>
      </c>
      <c r="CM292" s="7">
        <v>0.0</v>
      </c>
      <c r="CN292" s="7">
        <v>0.5</v>
      </c>
      <c r="CO292" s="7">
        <v>0.5</v>
      </c>
      <c r="CP292" s="16">
        <f t="shared" si="18"/>
        <v>0.01063829787</v>
      </c>
      <c r="CQ292" s="16">
        <f t="shared" si="19"/>
        <v>0.04629510558</v>
      </c>
      <c r="CR292" s="17">
        <v>2.0</v>
      </c>
      <c r="CS292" s="14">
        <v>12.4</v>
      </c>
      <c r="CT292" s="14">
        <v>12.9</v>
      </c>
      <c r="CU292" s="14">
        <v>-3.4</v>
      </c>
      <c r="CV292" s="14">
        <v>-1.1</v>
      </c>
      <c r="CW292" s="14">
        <v>0.9</v>
      </c>
      <c r="CX292" s="14">
        <v>-0.2</v>
      </c>
      <c r="CY292" s="14">
        <v>-0.4</v>
      </c>
      <c r="CZ292" s="18">
        <f t="shared" si="20"/>
        <v>-0.008510638298</v>
      </c>
      <c r="DA292" s="18">
        <f t="shared" si="21"/>
        <v>-0.03703608446</v>
      </c>
      <c r="DB292" s="14">
        <v>26.4821</v>
      </c>
      <c r="DC292" s="7">
        <v>0.0</v>
      </c>
      <c r="DD292" s="7">
        <v>0.0</v>
      </c>
      <c r="DE292" s="7">
        <v>9.0</v>
      </c>
      <c r="DF292" s="7">
        <v>19.0</v>
      </c>
      <c r="DG292" s="7">
        <v>3.0</v>
      </c>
      <c r="DH292" s="7">
        <v>1.0</v>
      </c>
      <c r="DI292" s="7">
        <v>7.0</v>
      </c>
      <c r="DJ292" s="7">
        <v>10.0</v>
      </c>
      <c r="DK292" s="7">
        <v>5.0</v>
      </c>
      <c r="DL292" s="7">
        <v>0.0</v>
      </c>
      <c r="DM292" s="7">
        <v>30.0</v>
      </c>
      <c r="DN292" s="9">
        <v>1.0</v>
      </c>
      <c r="DO292" s="9">
        <v>0.0</v>
      </c>
      <c r="DP292" s="9">
        <v>0.0</v>
      </c>
      <c r="DQ292" s="8">
        <v>142.0</v>
      </c>
      <c r="DR292" s="8">
        <v>7.0</v>
      </c>
      <c r="DS292" s="8" t="s">
        <v>210</v>
      </c>
      <c r="DT292" s="19">
        <v>0.792</v>
      </c>
      <c r="DU292" s="8">
        <v>0.767</v>
      </c>
      <c r="DV292" s="8">
        <v>0.706</v>
      </c>
      <c r="DW292" s="8">
        <v>77.0</v>
      </c>
      <c r="DX292" s="8">
        <v>0.266</v>
      </c>
      <c r="DY292" s="14">
        <f t="shared" si="22"/>
        <v>-1.008739419</v>
      </c>
    </row>
    <row r="293" ht="12.75" customHeight="1">
      <c r="A293" s="7">
        <v>64.0</v>
      </c>
      <c r="B293" s="7" t="s">
        <v>1592</v>
      </c>
      <c r="C293" s="7" t="s">
        <v>1588</v>
      </c>
      <c r="E293" s="7" t="s">
        <v>243</v>
      </c>
      <c r="F293" s="7" t="s">
        <v>243</v>
      </c>
      <c r="G293" s="7">
        <v>70.0</v>
      </c>
      <c r="H293" s="7">
        <v>184.0</v>
      </c>
      <c r="I293" s="7" t="s">
        <v>133</v>
      </c>
      <c r="J293" s="7">
        <v>2010.0</v>
      </c>
      <c r="K293" s="7">
        <v>1.0</v>
      </c>
      <c r="L293" s="7">
        <v>9.0</v>
      </c>
      <c r="M293" s="8"/>
      <c r="N293" s="8">
        <f t="shared" si="1"/>
        <v>23</v>
      </c>
      <c r="O293" s="7" t="s">
        <v>281</v>
      </c>
      <c r="P293" s="7" t="s">
        <v>1590</v>
      </c>
      <c r="Q293" s="8" t="s">
        <v>447</v>
      </c>
      <c r="R293" s="7" t="s">
        <v>447</v>
      </c>
      <c r="S293" s="9" t="s">
        <v>150</v>
      </c>
      <c r="T293" s="9">
        <v>81.0</v>
      </c>
      <c r="U293" s="9" t="s">
        <v>138</v>
      </c>
      <c r="V293" s="9" t="s">
        <v>138</v>
      </c>
      <c r="W293" s="7">
        <v>82.0</v>
      </c>
      <c r="X293" s="7">
        <v>13.0</v>
      </c>
      <c r="Y293" s="7">
        <v>31.0</v>
      </c>
      <c r="Z293" s="7">
        <v>25.0</v>
      </c>
      <c r="AA293" s="7">
        <v>44.0</v>
      </c>
      <c r="AB293" s="7">
        <v>-12.0</v>
      </c>
      <c r="AC293" s="7">
        <v>160.0</v>
      </c>
      <c r="AD293" s="7">
        <v>51.0</v>
      </c>
      <c r="AE293" s="7">
        <v>61.0</v>
      </c>
      <c r="AF293" s="10">
        <f t="shared" si="2"/>
        <v>0.08125</v>
      </c>
      <c r="AG293" s="10">
        <f t="shared" si="3"/>
        <v>0.04779411765</v>
      </c>
      <c r="AH293" s="7">
        <v>89148.0</v>
      </c>
      <c r="AI293" s="11">
        <f t="shared" si="4"/>
        <v>18.1195122</v>
      </c>
      <c r="AJ293" s="7">
        <v>1855.0</v>
      </c>
      <c r="AK293" s="11">
        <f t="shared" si="5"/>
        <v>22.62195122</v>
      </c>
      <c r="AL293" s="11">
        <f t="shared" si="6"/>
        <v>48.05822102</v>
      </c>
      <c r="AM293" s="12">
        <v>330.0</v>
      </c>
      <c r="AN293" s="11">
        <f t="shared" si="7"/>
        <v>13.32615426</v>
      </c>
      <c r="AO293" s="10" t="s">
        <v>1593</v>
      </c>
      <c r="AP293" s="10" t="s">
        <v>1150</v>
      </c>
      <c r="AQ293" s="10" t="s">
        <v>716</v>
      </c>
      <c r="AR293" s="7">
        <v>528.0</v>
      </c>
      <c r="AS293" s="7">
        <v>557.0</v>
      </c>
      <c r="AT293" s="13">
        <f t="shared" si="8"/>
        <v>0.4866359447</v>
      </c>
      <c r="AU293" s="9">
        <v>16.0</v>
      </c>
      <c r="AV293" s="9">
        <v>8.0</v>
      </c>
      <c r="AW293" s="9">
        <v>661.0</v>
      </c>
      <c r="AX293" s="9">
        <v>321.0</v>
      </c>
      <c r="AY293" s="9">
        <v>424.0</v>
      </c>
      <c r="AZ293" s="9">
        <v>207.0</v>
      </c>
      <c r="BA293" s="7">
        <v>148.0</v>
      </c>
      <c r="BB293" s="7">
        <v>86.0</v>
      </c>
      <c r="BC293" s="7">
        <v>57.0</v>
      </c>
      <c r="BD293" s="7">
        <v>51.0</v>
      </c>
      <c r="BE293" s="7">
        <v>40.0</v>
      </c>
      <c r="BF293" s="7">
        <v>51.0</v>
      </c>
      <c r="BG293" s="14">
        <f t="shared" si="9"/>
        <v>5.976578274</v>
      </c>
      <c r="BH293" s="11">
        <f t="shared" si="10"/>
        <v>3.472876565</v>
      </c>
      <c r="BI293" s="11">
        <f t="shared" si="11"/>
        <v>2.301790281</v>
      </c>
      <c r="BJ293" s="11">
        <f t="shared" si="12"/>
        <v>2.059496568</v>
      </c>
      <c r="BK293" s="11">
        <f t="shared" si="13"/>
        <v>1.615291425</v>
      </c>
      <c r="BL293" s="11">
        <f t="shared" si="14"/>
        <v>2.059496568</v>
      </c>
      <c r="BM293" s="7">
        <v>20.0</v>
      </c>
      <c r="BN293" s="7">
        <v>10.0</v>
      </c>
      <c r="BO293" s="7">
        <v>0.0</v>
      </c>
      <c r="BP293" s="7">
        <v>0.0</v>
      </c>
      <c r="BQ293" s="7">
        <v>0.0</v>
      </c>
      <c r="BR293" s="7">
        <v>0.0</v>
      </c>
      <c r="BS293" s="9">
        <f t="shared" si="15"/>
        <v>163</v>
      </c>
      <c r="BT293" s="14">
        <v>8.7613</v>
      </c>
      <c r="BW293" s="15" t="str">
        <f t="shared" si="16"/>
        <v> </v>
      </c>
      <c r="BY293" s="7">
        <v>0.0</v>
      </c>
      <c r="BZ293" s="7">
        <v>0.0</v>
      </c>
      <c r="CA293" s="7">
        <v>3.0</v>
      </c>
      <c r="CB293" s="7">
        <v>2.0</v>
      </c>
      <c r="CC293" s="7">
        <v>1.0</v>
      </c>
      <c r="CD293" s="7">
        <v>0.0</v>
      </c>
      <c r="CE293" s="7">
        <v>0.0</v>
      </c>
      <c r="CF293" s="7">
        <v>2.0</v>
      </c>
      <c r="CG293" s="7">
        <v>0.0</v>
      </c>
      <c r="CH293" s="7">
        <v>0.0</v>
      </c>
      <c r="CI293" s="7">
        <v>10.0</v>
      </c>
      <c r="CJ293" s="7">
        <v>0.0</v>
      </c>
      <c r="CK293" s="7">
        <v>0.0</v>
      </c>
      <c r="CL293" s="15">
        <f t="shared" si="17"/>
        <v>0</v>
      </c>
      <c r="CM293" s="7">
        <v>2.3</v>
      </c>
      <c r="CN293" s="7">
        <v>1.3</v>
      </c>
      <c r="CO293" s="7">
        <v>3.6</v>
      </c>
      <c r="CP293" s="16">
        <f t="shared" si="18"/>
        <v>0.04390243902</v>
      </c>
      <c r="CQ293" s="16">
        <f t="shared" si="19"/>
        <v>0.1453762283</v>
      </c>
      <c r="CR293" s="17">
        <v>5.0</v>
      </c>
      <c r="CS293" s="14">
        <v>32.1</v>
      </c>
      <c r="CT293" s="14">
        <v>27.6</v>
      </c>
      <c r="CU293" s="14">
        <v>-11.6</v>
      </c>
      <c r="CV293" s="14">
        <v>3.4</v>
      </c>
      <c r="CW293" s="14">
        <v>2.0</v>
      </c>
      <c r="CX293" s="14">
        <v>0.0</v>
      </c>
      <c r="CY293" s="14">
        <v>5.3</v>
      </c>
      <c r="CZ293" s="18">
        <f t="shared" si="20"/>
        <v>0.06463414634</v>
      </c>
      <c r="DA293" s="18">
        <f t="shared" si="21"/>
        <v>0.2140261139</v>
      </c>
      <c r="DB293" s="14">
        <v>29.7188</v>
      </c>
      <c r="DC293" s="7">
        <v>0.0</v>
      </c>
      <c r="DD293" s="7">
        <v>0.0</v>
      </c>
      <c r="DE293" s="7">
        <v>5.0</v>
      </c>
      <c r="DF293" s="7">
        <v>46.0</v>
      </c>
      <c r="DG293" s="7">
        <v>9.0</v>
      </c>
      <c r="DH293" s="7">
        <v>2.0</v>
      </c>
      <c r="DI293" s="7">
        <v>12.0</v>
      </c>
      <c r="DJ293" s="7">
        <v>19.0</v>
      </c>
      <c r="DK293" s="7">
        <v>5.0</v>
      </c>
      <c r="DL293" s="7">
        <v>3.0</v>
      </c>
      <c r="DM293" s="7">
        <v>110.0</v>
      </c>
      <c r="DN293" s="9">
        <v>3.0</v>
      </c>
      <c r="DO293" s="9">
        <v>1.0</v>
      </c>
      <c r="DP293" s="9">
        <v>3.0</v>
      </c>
      <c r="DQ293" s="8">
        <v>186.0</v>
      </c>
      <c r="DR293" s="8">
        <v>0.0</v>
      </c>
      <c r="DS293" s="8"/>
      <c r="DT293" s="19">
        <v>2.8</v>
      </c>
      <c r="DU293" s="8">
        <v>3.0</v>
      </c>
      <c r="DV293" s="8">
        <v>3.0</v>
      </c>
      <c r="DW293" s="8">
        <v>0.0</v>
      </c>
      <c r="DX293" s="8">
        <v>0.0</v>
      </c>
      <c r="DY293" s="14">
        <f t="shared" si="22"/>
        <v>0.08723404255</v>
      </c>
    </row>
    <row r="294" ht="12.75" customHeight="1">
      <c r="A294" s="7">
        <v>47.0</v>
      </c>
      <c r="B294" s="7" t="s">
        <v>1594</v>
      </c>
      <c r="C294" s="7" t="s">
        <v>1595</v>
      </c>
      <c r="D294" s="7" t="s">
        <v>562</v>
      </c>
      <c r="E294" s="7" t="s">
        <v>163</v>
      </c>
      <c r="F294" s="7" t="s">
        <v>163</v>
      </c>
      <c r="G294" s="7">
        <v>76.0</v>
      </c>
      <c r="H294" s="7">
        <v>205.0</v>
      </c>
      <c r="I294" s="7" t="s">
        <v>145</v>
      </c>
      <c r="J294" s="7">
        <v>2007.0</v>
      </c>
      <c r="K294" s="7">
        <v>4.0</v>
      </c>
      <c r="L294" s="7">
        <v>118.0</v>
      </c>
      <c r="M294" s="8"/>
      <c r="N294" s="8">
        <f t="shared" si="1"/>
        <v>27</v>
      </c>
      <c r="O294" s="7" t="s">
        <v>452</v>
      </c>
      <c r="P294" s="7" t="s">
        <v>1596</v>
      </c>
      <c r="Q294" s="8" t="s">
        <v>839</v>
      </c>
      <c r="R294" s="7" t="s">
        <v>839</v>
      </c>
      <c r="S294" s="9" t="s">
        <v>174</v>
      </c>
      <c r="T294" s="9">
        <v>5.0</v>
      </c>
      <c r="U294" s="9" t="s">
        <v>138</v>
      </c>
      <c r="V294" s="9" t="s">
        <v>138</v>
      </c>
      <c r="W294" s="7">
        <v>5.0</v>
      </c>
      <c r="X294" s="7">
        <v>0.0</v>
      </c>
      <c r="Y294" s="7">
        <v>0.0</v>
      </c>
      <c r="Z294" s="7">
        <v>0.0</v>
      </c>
      <c r="AA294" s="7">
        <v>0.0</v>
      </c>
      <c r="AB294" s="7">
        <v>-2.0</v>
      </c>
      <c r="AC294" s="7">
        <v>4.0</v>
      </c>
      <c r="AD294" s="7">
        <v>1.0</v>
      </c>
      <c r="AE294" s="7">
        <v>5.0</v>
      </c>
      <c r="AF294" s="10">
        <f t="shared" si="2"/>
        <v>0</v>
      </c>
      <c r="AG294" s="10">
        <f t="shared" si="3"/>
        <v>0</v>
      </c>
      <c r="AH294" s="7">
        <v>3970.0</v>
      </c>
      <c r="AI294" s="11">
        <f t="shared" si="4"/>
        <v>13.23333333</v>
      </c>
      <c r="AJ294" s="7">
        <v>95.0</v>
      </c>
      <c r="AK294" s="11">
        <f t="shared" si="5"/>
        <v>19</v>
      </c>
      <c r="AL294" s="11">
        <f t="shared" si="6"/>
        <v>41.78947368</v>
      </c>
      <c r="AM294" s="12">
        <v>0.0</v>
      </c>
      <c r="AN294" s="11">
        <f t="shared" si="7"/>
        <v>0</v>
      </c>
      <c r="AO294" s="10" t="s">
        <v>151</v>
      </c>
      <c r="AP294" s="10" t="s">
        <v>151</v>
      </c>
      <c r="AQ294" s="10" t="s">
        <v>151</v>
      </c>
      <c r="AR294" s="7">
        <v>0.0</v>
      </c>
      <c r="AS294" s="7">
        <v>0.0</v>
      </c>
      <c r="AT294" s="13">
        <f t="shared" si="8"/>
        <v>0</v>
      </c>
      <c r="AU294" s="8"/>
      <c r="AV294" s="8"/>
      <c r="AW294" s="8"/>
      <c r="AX294" s="8">
        <v>0.0</v>
      </c>
      <c r="AY294" s="8"/>
      <c r="AZ294" s="8">
        <v>0.0</v>
      </c>
      <c r="BA294" s="7">
        <v>7.0</v>
      </c>
      <c r="BB294" s="7">
        <v>7.0</v>
      </c>
      <c r="BC294" s="7">
        <v>2.0</v>
      </c>
      <c r="BD294" s="7">
        <v>1.0</v>
      </c>
      <c r="BE294" s="7">
        <v>0.0</v>
      </c>
      <c r="BF294" s="7">
        <v>1.0</v>
      </c>
      <c r="BG294" s="14">
        <f t="shared" si="9"/>
        <v>6.347607053</v>
      </c>
      <c r="BH294" s="11">
        <f t="shared" si="10"/>
        <v>6.347607053</v>
      </c>
      <c r="BI294" s="11">
        <f t="shared" si="11"/>
        <v>1.813602015</v>
      </c>
      <c r="BJ294" s="11">
        <f t="shared" si="12"/>
        <v>0.9068010076</v>
      </c>
      <c r="BK294" s="11">
        <f t="shared" si="13"/>
        <v>0</v>
      </c>
      <c r="BL294" s="11">
        <f t="shared" si="14"/>
        <v>0.9068010076</v>
      </c>
      <c r="BM294" s="7">
        <v>7.0</v>
      </c>
      <c r="BN294" s="7">
        <v>1.0</v>
      </c>
      <c r="BO294" s="7">
        <v>1.0</v>
      </c>
      <c r="BP294" s="7">
        <v>0.0</v>
      </c>
      <c r="BQ294" s="7">
        <v>0.0</v>
      </c>
      <c r="BR294" s="7">
        <v>0.0</v>
      </c>
      <c r="BS294" s="9">
        <f t="shared" si="15"/>
        <v>17</v>
      </c>
      <c r="BT294" s="14">
        <v>0.2847</v>
      </c>
      <c r="BW294" s="15" t="str">
        <f t="shared" si="16"/>
        <v> </v>
      </c>
      <c r="BY294" s="7">
        <v>0.0</v>
      </c>
      <c r="BZ294" s="7">
        <v>0.0</v>
      </c>
      <c r="CA294" s="7">
        <v>0.0</v>
      </c>
      <c r="CB294" s="7">
        <v>0.0</v>
      </c>
      <c r="CC294" s="7">
        <v>0.0</v>
      </c>
      <c r="CD294" s="7">
        <v>0.0</v>
      </c>
      <c r="CE294" s="7">
        <v>0.0</v>
      </c>
      <c r="CF294" s="7">
        <v>0.0</v>
      </c>
      <c r="CG294" s="7">
        <v>0.0</v>
      </c>
      <c r="CH294" s="7">
        <v>0.0</v>
      </c>
      <c r="CI294" s="7">
        <v>0.0</v>
      </c>
      <c r="CJ294" s="7">
        <v>0.0</v>
      </c>
      <c r="CK294" s="7">
        <v>0.0</v>
      </c>
      <c r="CL294" s="15">
        <f t="shared" si="17"/>
        <v>0</v>
      </c>
      <c r="CM294" s="7">
        <v>-0.1</v>
      </c>
      <c r="CN294" s="7">
        <v>0.0</v>
      </c>
      <c r="CO294" s="7">
        <v>-0.1</v>
      </c>
      <c r="CP294" s="16">
        <f t="shared" si="18"/>
        <v>-0.02</v>
      </c>
      <c r="CQ294" s="16">
        <f t="shared" si="19"/>
        <v>-0.09068010076</v>
      </c>
      <c r="CR294" s="17">
        <v>2.0</v>
      </c>
      <c r="CS294" s="14">
        <v>1.1</v>
      </c>
      <c r="CT294" s="14">
        <v>1.8</v>
      </c>
      <c r="CU294" s="14">
        <v>-2.0</v>
      </c>
      <c r="CV294" s="14">
        <v>-0.30000000000000004</v>
      </c>
      <c r="CW294" s="14">
        <v>-0.1</v>
      </c>
      <c r="CX294" s="14">
        <v>0.0</v>
      </c>
      <c r="CY294" s="14">
        <v>-0.4</v>
      </c>
      <c r="CZ294" s="18">
        <f t="shared" si="20"/>
        <v>-0.08</v>
      </c>
      <c r="DA294" s="18">
        <f t="shared" si="21"/>
        <v>-0.362720403</v>
      </c>
      <c r="DB294" s="14">
        <v>38.0</v>
      </c>
      <c r="DC294" s="7">
        <v>0.0</v>
      </c>
      <c r="DD294" s="7">
        <v>0.0</v>
      </c>
      <c r="DE294" s="7">
        <v>0.0</v>
      </c>
      <c r="DF294" s="7">
        <v>1.0</v>
      </c>
      <c r="DG294" s="7">
        <v>0.0</v>
      </c>
      <c r="DH294" s="7">
        <v>0.0</v>
      </c>
      <c r="DI294" s="7">
        <v>2.0</v>
      </c>
      <c r="DJ294" s="7">
        <v>1.0</v>
      </c>
      <c r="DK294" s="7">
        <v>0.0</v>
      </c>
      <c r="DL294" s="7">
        <v>0.0</v>
      </c>
      <c r="DM294" s="7">
        <v>1.0</v>
      </c>
      <c r="DN294" s="9">
        <v>0.0</v>
      </c>
      <c r="DO294" s="9">
        <v>0.0</v>
      </c>
      <c r="DP294" s="9">
        <v>0.0</v>
      </c>
      <c r="DQ294" s="8">
        <v>13.0</v>
      </c>
      <c r="DR294" s="8">
        <v>0.0</v>
      </c>
      <c r="DS294" s="8"/>
      <c r="DT294" s="19">
        <v>0.6000000000000001</v>
      </c>
      <c r="DU294" s="8">
        <v>0.6000000000000001</v>
      </c>
      <c r="DV294" s="8">
        <v>0.042</v>
      </c>
      <c r="DW294" s="8">
        <v>0.0</v>
      </c>
      <c r="DX294" s="8">
        <v>0.0</v>
      </c>
      <c r="DY294" s="14">
        <f t="shared" si="22"/>
        <v>-0.4075726378</v>
      </c>
    </row>
    <row r="295" ht="12.75" customHeight="1">
      <c r="A295" s="7">
        <v>57.0</v>
      </c>
      <c r="B295" s="7" t="s">
        <v>1597</v>
      </c>
      <c r="C295" s="7" t="s">
        <v>1598</v>
      </c>
      <c r="D295" s="7" t="s">
        <v>170</v>
      </c>
      <c r="E295" s="7" t="s">
        <v>163</v>
      </c>
      <c r="F295" s="7" t="s">
        <v>163</v>
      </c>
      <c r="G295" s="7">
        <v>75.0</v>
      </c>
      <c r="H295" s="7">
        <v>202.0</v>
      </c>
      <c r="I295" s="7" t="s">
        <v>133</v>
      </c>
      <c r="J295" s="7">
        <v>2008.0</v>
      </c>
      <c r="K295" s="7">
        <v>4.0</v>
      </c>
      <c r="L295" s="7">
        <v>119.0</v>
      </c>
      <c r="M295" s="8" t="s">
        <v>146</v>
      </c>
      <c r="N295" s="8">
        <f t="shared" si="1"/>
        <v>25</v>
      </c>
      <c r="O295" s="7" t="s">
        <v>1115</v>
      </c>
      <c r="P295" s="7" t="s">
        <v>1596</v>
      </c>
      <c r="Q295" s="8" t="s">
        <v>158</v>
      </c>
      <c r="R295" s="7" t="s">
        <v>158</v>
      </c>
      <c r="S295" s="9" t="s">
        <v>260</v>
      </c>
      <c r="T295" s="9">
        <v>15.0</v>
      </c>
      <c r="U295" s="9" t="s">
        <v>138</v>
      </c>
      <c r="V295" s="9" t="s">
        <v>138</v>
      </c>
      <c r="W295" s="7">
        <v>15.0</v>
      </c>
      <c r="X295" s="7">
        <v>0.0</v>
      </c>
      <c r="Y295" s="7">
        <v>1.0</v>
      </c>
      <c r="Z295" s="7">
        <v>0.0</v>
      </c>
      <c r="AA295" s="7">
        <v>1.0</v>
      </c>
      <c r="AB295" s="7">
        <v>-7.0</v>
      </c>
      <c r="AC295" s="7">
        <v>22.0</v>
      </c>
      <c r="AD295" s="7">
        <v>7.0</v>
      </c>
      <c r="AE295" s="7">
        <v>7.0</v>
      </c>
      <c r="AF295" s="10">
        <f t="shared" si="2"/>
        <v>0</v>
      </c>
      <c r="AG295" s="10">
        <f t="shared" si="3"/>
        <v>0</v>
      </c>
      <c r="AH295" s="7">
        <v>9791.0</v>
      </c>
      <c r="AI295" s="11">
        <f t="shared" si="4"/>
        <v>10.87888889</v>
      </c>
      <c r="AJ295" s="7">
        <v>269.0</v>
      </c>
      <c r="AK295" s="11">
        <f t="shared" si="5"/>
        <v>17.93333333</v>
      </c>
      <c r="AL295" s="11">
        <f t="shared" si="6"/>
        <v>36.39776952</v>
      </c>
      <c r="AM295" s="12">
        <v>0.0</v>
      </c>
      <c r="AN295" s="11">
        <f t="shared" si="7"/>
        <v>0</v>
      </c>
      <c r="AO295" s="10" t="s">
        <v>151</v>
      </c>
      <c r="AP295" s="10" t="s">
        <v>1599</v>
      </c>
      <c r="AQ295" s="10" t="s">
        <v>1599</v>
      </c>
      <c r="AR295" s="7">
        <v>61.0</v>
      </c>
      <c r="AS295" s="7">
        <v>50.0</v>
      </c>
      <c r="AT295" s="13">
        <f t="shared" si="8"/>
        <v>0.5495495495</v>
      </c>
      <c r="AU295" s="8"/>
      <c r="AV295" s="8"/>
      <c r="AW295" s="8">
        <v>76.0</v>
      </c>
      <c r="AX295" s="8">
        <v>41.0</v>
      </c>
      <c r="AY295" s="8">
        <v>35.0</v>
      </c>
      <c r="AZ295" s="8">
        <v>20.0</v>
      </c>
      <c r="BA295" s="7">
        <v>18.0</v>
      </c>
      <c r="BB295" s="7">
        <v>25.0</v>
      </c>
      <c r="BC295" s="7">
        <v>11.0</v>
      </c>
      <c r="BD295" s="7">
        <v>7.0</v>
      </c>
      <c r="BE295" s="7">
        <v>1.0</v>
      </c>
      <c r="BF295" s="7">
        <v>3.0</v>
      </c>
      <c r="BG295" s="14">
        <f t="shared" si="9"/>
        <v>6.61832295</v>
      </c>
      <c r="BH295" s="11">
        <f t="shared" si="10"/>
        <v>9.192115208</v>
      </c>
      <c r="BI295" s="11">
        <f t="shared" si="11"/>
        <v>4.044530691</v>
      </c>
      <c r="BJ295" s="11">
        <f t="shared" si="12"/>
        <v>2.573792258</v>
      </c>
      <c r="BK295" s="11">
        <f t="shared" si="13"/>
        <v>0.3676846083</v>
      </c>
      <c r="BL295" s="11">
        <f t="shared" si="14"/>
        <v>1.103053825</v>
      </c>
      <c r="BM295" s="7">
        <v>2.0</v>
      </c>
      <c r="BN295" s="7">
        <v>1.0</v>
      </c>
      <c r="BO295" s="7">
        <v>0.0</v>
      </c>
      <c r="BP295" s="7">
        <v>0.0</v>
      </c>
      <c r="BQ295" s="7">
        <v>0.0</v>
      </c>
      <c r="BR295" s="7">
        <v>0.0</v>
      </c>
      <c r="BS295" s="9">
        <f t="shared" si="15"/>
        <v>38</v>
      </c>
      <c r="BT295" s="14">
        <v>-1.3488</v>
      </c>
      <c r="BW295" s="15" t="str">
        <f t="shared" si="16"/>
        <v> </v>
      </c>
      <c r="BY295" s="7">
        <v>0.0</v>
      </c>
      <c r="BZ295" s="7">
        <v>0.0</v>
      </c>
      <c r="CA295" s="7">
        <v>0.0</v>
      </c>
      <c r="CB295" s="7">
        <v>0.0</v>
      </c>
      <c r="CC295" s="7">
        <v>0.0</v>
      </c>
      <c r="CD295" s="7">
        <v>0.0</v>
      </c>
      <c r="CE295" s="7">
        <v>0.0</v>
      </c>
      <c r="CF295" s="7">
        <v>0.0</v>
      </c>
      <c r="CG295" s="7">
        <v>0.0</v>
      </c>
      <c r="CH295" s="7">
        <v>0.0</v>
      </c>
      <c r="CI295" s="7">
        <v>0.0</v>
      </c>
      <c r="CJ295" s="7">
        <v>0.0</v>
      </c>
      <c r="CK295" s="7">
        <v>0.0</v>
      </c>
      <c r="CL295" s="15">
        <f t="shared" si="17"/>
        <v>0</v>
      </c>
      <c r="CM295" s="7">
        <v>-0.30000000000000004</v>
      </c>
      <c r="CN295" s="7">
        <v>-0.1</v>
      </c>
      <c r="CO295" s="7">
        <v>-0.5</v>
      </c>
      <c r="CP295" s="16">
        <f t="shared" si="18"/>
        <v>-0.03333333333</v>
      </c>
      <c r="CQ295" s="16">
        <f t="shared" si="19"/>
        <v>-0.1838423042</v>
      </c>
      <c r="CR295" s="17">
        <v>3.0</v>
      </c>
      <c r="CS295" s="14">
        <v>2.4</v>
      </c>
      <c r="CT295" s="14">
        <v>3.5</v>
      </c>
      <c r="CU295" s="14">
        <v>-7.2</v>
      </c>
      <c r="CV295" s="14">
        <v>-0.8</v>
      </c>
      <c r="CW295" s="14">
        <v>-0.2</v>
      </c>
      <c r="CX295" s="14">
        <v>0.0</v>
      </c>
      <c r="CY295" s="14">
        <v>-1.0</v>
      </c>
      <c r="CZ295" s="18">
        <f t="shared" si="20"/>
        <v>-0.06666666667</v>
      </c>
      <c r="DA295" s="18">
        <f t="shared" si="21"/>
        <v>-0.3676846083</v>
      </c>
      <c r="DB295" s="14">
        <v>22.636400000000002</v>
      </c>
      <c r="DC295" s="7">
        <v>0.0</v>
      </c>
      <c r="DD295" s="7">
        <v>0.0</v>
      </c>
      <c r="DE295" s="7">
        <v>2.0</v>
      </c>
      <c r="DF295" s="7">
        <v>5.0</v>
      </c>
      <c r="DG295" s="7">
        <v>3.0</v>
      </c>
      <c r="DH295" s="7">
        <v>0.0</v>
      </c>
      <c r="DI295" s="7">
        <v>1.0</v>
      </c>
      <c r="DJ295" s="7">
        <v>3.0</v>
      </c>
      <c r="DK295" s="7">
        <v>2.0</v>
      </c>
      <c r="DL295" s="7">
        <v>2.0</v>
      </c>
      <c r="DM295" s="7">
        <v>11.0</v>
      </c>
      <c r="DN295" s="9">
        <v>0.0</v>
      </c>
      <c r="DO295" s="9">
        <v>0.0</v>
      </c>
      <c r="DP295" s="9">
        <v>0.0</v>
      </c>
      <c r="DQ295" s="8">
        <v>36.0</v>
      </c>
      <c r="DR295" s="8">
        <v>1.0</v>
      </c>
      <c r="DS295" s="8" t="s">
        <v>1600</v>
      </c>
      <c r="DT295" s="19">
        <v>0.7</v>
      </c>
      <c r="DU295" s="8">
        <v>0.7</v>
      </c>
      <c r="DV295" s="8">
        <v>0.135</v>
      </c>
      <c r="DW295" s="8">
        <v>9.0</v>
      </c>
      <c r="DX295" s="8">
        <v>0.0</v>
      </c>
      <c r="DY295" s="14">
        <f t="shared" si="22"/>
        <v>-1.060741249</v>
      </c>
    </row>
    <row r="296" ht="12.75" customHeight="1">
      <c r="A296" s="7">
        <v>44.0</v>
      </c>
      <c r="B296" s="7" t="s">
        <v>1601</v>
      </c>
      <c r="C296" s="7" t="s">
        <v>1602</v>
      </c>
      <c r="D296" s="7" t="s">
        <v>162</v>
      </c>
      <c r="E296" s="7" t="s">
        <v>163</v>
      </c>
      <c r="F296" s="7" t="s">
        <v>163</v>
      </c>
      <c r="G296" s="7">
        <v>77.0</v>
      </c>
      <c r="H296" s="7">
        <v>212.0</v>
      </c>
      <c r="I296" s="7" t="s">
        <v>133</v>
      </c>
      <c r="J296" s="7">
        <v>2011.0</v>
      </c>
      <c r="K296" s="7">
        <v>7.0</v>
      </c>
      <c r="L296" s="7">
        <v>191.0</v>
      </c>
      <c r="M296" s="8" t="s">
        <v>146</v>
      </c>
      <c r="N296" s="8">
        <f t="shared" si="1"/>
        <v>22</v>
      </c>
      <c r="O296" s="7" t="s">
        <v>614</v>
      </c>
      <c r="P296" s="7" t="s">
        <v>1603</v>
      </c>
      <c r="Q296" s="8" t="s">
        <v>447</v>
      </c>
      <c r="R296" s="7" t="s">
        <v>447</v>
      </c>
      <c r="S296" s="9" t="s">
        <v>150</v>
      </c>
      <c r="T296" s="9">
        <v>2.0</v>
      </c>
      <c r="U296" s="9" t="s">
        <v>138</v>
      </c>
      <c r="V296" s="9" t="s">
        <v>138</v>
      </c>
      <c r="W296" s="7">
        <v>2.0</v>
      </c>
      <c r="X296" s="7">
        <v>0.0</v>
      </c>
      <c r="Y296" s="7">
        <v>0.0</v>
      </c>
      <c r="Z296" s="7">
        <v>0.0</v>
      </c>
      <c r="AA296" s="7">
        <v>0.0</v>
      </c>
      <c r="AB296" s="7">
        <v>-1.0</v>
      </c>
      <c r="AC296" s="7">
        <v>2.0</v>
      </c>
      <c r="AD296" s="7">
        <v>1.0</v>
      </c>
      <c r="AE296" s="7">
        <v>3.0</v>
      </c>
      <c r="AF296" s="10">
        <f t="shared" si="2"/>
        <v>0</v>
      </c>
      <c r="AG296" s="10">
        <f t="shared" si="3"/>
        <v>0</v>
      </c>
      <c r="AH296" s="7">
        <v>1393.0</v>
      </c>
      <c r="AI296" s="11">
        <f t="shared" si="4"/>
        <v>11.60833333</v>
      </c>
      <c r="AJ296" s="7">
        <v>30.0</v>
      </c>
      <c r="AK296" s="11">
        <f t="shared" si="5"/>
        <v>15</v>
      </c>
      <c r="AL296" s="11">
        <f t="shared" si="6"/>
        <v>46.43333333</v>
      </c>
      <c r="AM296" s="12">
        <v>0.0</v>
      </c>
      <c r="AN296" s="11">
        <f t="shared" si="7"/>
        <v>0</v>
      </c>
      <c r="AO296" s="10" t="s">
        <v>151</v>
      </c>
      <c r="AP296" s="10" t="s">
        <v>151</v>
      </c>
      <c r="AQ296" s="10" t="s">
        <v>151</v>
      </c>
      <c r="AR296" s="7">
        <v>13.0</v>
      </c>
      <c r="AS296" s="7">
        <v>6.0</v>
      </c>
      <c r="AT296" s="13">
        <f t="shared" si="8"/>
        <v>0.6842105263</v>
      </c>
      <c r="AU296" s="8"/>
      <c r="AV296" s="8"/>
      <c r="AW296" s="8">
        <v>16.0</v>
      </c>
      <c r="AX296" s="8">
        <v>12.0</v>
      </c>
      <c r="AY296" s="8">
        <v>3.0</v>
      </c>
      <c r="AZ296" s="8">
        <v>1.0</v>
      </c>
      <c r="BA296" s="7">
        <v>4.0</v>
      </c>
      <c r="BB296" s="7">
        <v>1.0</v>
      </c>
      <c r="BC296" s="7">
        <v>0.0</v>
      </c>
      <c r="BD296" s="7">
        <v>1.0</v>
      </c>
      <c r="BE296" s="7">
        <v>0.0</v>
      </c>
      <c r="BF296" s="7">
        <v>2.0</v>
      </c>
      <c r="BG296" s="14">
        <f t="shared" si="9"/>
        <v>10.33740129</v>
      </c>
      <c r="BH296" s="11">
        <f t="shared" si="10"/>
        <v>2.584350323</v>
      </c>
      <c r="BI296" s="11">
        <f t="shared" si="11"/>
        <v>0</v>
      </c>
      <c r="BJ296" s="11">
        <f t="shared" si="12"/>
        <v>2.584350323</v>
      </c>
      <c r="BK296" s="11">
        <f t="shared" si="13"/>
        <v>0</v>
      </c>
      <c r="BL296" s="11">
        <f t="shared" si="14"/>
        <v>5.168700646</v>
      </c>
      <c r="BM296" s="7">
        <v>0.0</v>
      </c>
      <c r="BN296" s="7">
        <v>0.0</v>
      </c>
      <c r="BO296" s="7">
        <v>0.0</v>
      </c>
      <c r="BP296" s="7">
        <v>0.0</v>
      </c>
      <c r="BQ296" s="7">
        <v>0.0</v>
      </c>
      <c r="BR296" s="7">
        <v>0.0</v>
      </c>
      <c r="BS296" s="9">
        <f t="shared" si="15"/>
        <v>1</v>
      </c>
      <c r="BT296" s="14">
        <v>-0.0443</v>
      </c>
      <c r="BW296" s="15" t="str">
        <f t="shared" si="16"/>
        <v> </v>
      </c>
      <c r="BY296" s="7">
        <v>0.0</v>
      </c>
      <c r="BZ296" s="7">
        <v>0.0</v>
      </c>
      <c r="CA296" s="7">
        <v>0.0</v>
      </c>
      <c r="CB296" s="7">
        <v>0.0</v>
      </c>
      <c r="CC296" s="7">
        <v>0.0</v>
      </c>
      <c r="CD296" s="7">
        <v>0.0</v>
      </c>
      <c r="CE296" s="7">
        <v>0.0</v>
      </c>
      <c r="CF296" s="7">
        <v>0.0</v>
      </c>
      <c r="CG296" s="7">
        <v>0.0</v>
      </c>
      <c r="CH296" s="7">
        <v>0.0</v>
      </c>
      <c r="CI296" s="7">
        <v>0.0</v>
      </c>
      <c r="CJ296" s="7">
        <v>0.0</v>
      </c>
      <c r="CK296" s="7">
        <v>0.0</v>
      </c>
      <c r="CL296" s="15">
        <f t="shared" si="17"/>
        <v>0</v>
      </c>
      <c r="CM296" s="7">
        <v>-0.1</v>
      </c>
      <c r="CN296" s="7">
        <v>0.0</v>
      </c>
      <c r="CO296" s="7">
        <v>-0.1</v>
      </c>
      <c r="CP296" s="16">
        <f t="shared" si="18"/>
        <v>-0.05</v>
      </c>
      <c r="CQ296" s="16">
        <f t="shared" si="19"/>
        <v>-0.2584350323</v>
      </c>
      <c r="CR296" s="17">
        <v>1.0</v>
      </c>
      <c r="CS296" s="14">
        <v>0.30000000000000004</v>
      </c>
      <c r="CT296" s="14">
        <v>0.30000000000000004</v>
      </c>
      <c r="CU296" s="14">
        <v>-1.0</v>
      </c>
      <c r="CV296" s="14">
        <v>-0.1</v>
      </c>
      <c r="CW296" s="14">
        <v>-0.1</v>
      </c>
      <c r="CX296" s="14">
        <v>0.0</v>
      </c>
      <c r="CY296" s="14">
        <v>-0.2</v>
      </c>
      <c r="CZ296" s="18">
        <f t="shared" si="20"/>
        <v>-0.1</v>
      </c>
      <c r="DA296" s="18">
        <f t="shared" si="21"/>
        <v>-0.5168700646</v>
      </c>
      <c r="DB296" s="14">
        <v>34.0</v>
      </c>
      <c r="DC296" s="7">
        <v>0.0</v>
      </c>
      <c r="DD296" s="7">
        <v>0.0</v>
      </c>
      <c r="DE296" s="7">
        <v>0.0</v>
      </c>
      <c r="DF296" s="7">
        <v>1.0</v>
      </c>
      <c r="DG296" s="7">
        <v>0.0</v>
      </c>
      <c r="DH296" s="7">
        <v>0.0</v>
      </c>
      <c r="DI296" s="7">
        <v>0.0</v>
      </c>
      <c r="DJ296" s="7">
        <v>0.0</v>
      </c>
      <c r="DK296" s="7">
        <v>1.0</v>
      </c>
      <c r="DL296" s="7">
        <v>0.0</v>
      </c>
      <c r="DM296" s="7">
        <v>1.0</v>
      </c>
      <c r="DN296" s="9">
        <v>0.0</v>
      </c>
      <c r="DO296" s="9">
        <v>0.0</v>
      </c>
      <c r="DP296" s="9">
        <v>0.0</v>
      </c>
      <c r="DQ296" s="8">
        <v>68.0</v>
      </c>
      <c r="DR296" s="8">
        <v>26.0</v>
      </c>
      <c r="DS296" s="8" t="s">
        <v>1604</v>
      </c>
      <c r="DT296" s="19">
        <v>0.782</v>
      </c>
      <c r="DU296" s="8">
        <v>0.748</v>
      </c>
      <c r="DV296" s="8">
        <v>0.338</v>
      </c>
      <c r="DW296" s="8">
        <v>282.0</v>
      </c>
      <c r="DX296" s="8">
        <v>0.14300000000000002</v>
      </c>
      <c r="DY296" s="14">
        <f t="shared" si="22"/>
        <v>-0.4913292153</v>
      </c>
    </row>
    <row r="297" ht="12.75" customHeight="1">
      <c r="A297" s="7">
        <v>53.0</v>
      </c>
      <c r="B297" s="7" t="s">
        <v>1605</v>
      </c>
      <c r="C297" s="7" t="s">
        <v>1606</v>
      </c>
      <c r="D297" s="7" t="s">
        <v>131</v>
      </c>
      <c r="E297" s="7" t="s">
        <v>132</v>
      </c>
      <c r="F297" s="7" t="s">
        <v>132</v>
      </c>
      <c r="G297" s="7">
        <v>76.0</v>
      </c>
      <c r="H297" s="7">
        <v>185.0</v>
      </c>
      <c r="I297" s="7" t="s">
        <v>133</v>
      </c>
      <c r="J297" s="7">
        <v>2010.0</v>
      </c>
      <c r="K297" s="7">
        <v>5.0</v>
      </c>
      <c r="L297" s="7">
        <v>148.0</v>
      </c>
      <c r="M297" s="8" t="s">
        <v>146</v>
      </c>
      <c r="N297" s="8">
        <f t="shared" si="1"/>
        <v>23</v>
      </c>
      <c r="O297" s="7" t="s">
        <v>456</v>
      </c>
      <c r="P297" s="7" t="s">
        <v>1607</v>
      </c>
      <c r="Q297" s="8" t="s">
        <v>197</v>
      </c>
      <c r="R297" s="7" t="s">
        <v>197</v>
      </c>
      <c r="S297" s="9" t="s">
        <v>174</v>
      </c>
      <c r="T297" s="9">
        <v>5.0</v>
      </c>
      <c r="U297" s="9" t="s">
        <v>138</v>
      </c>
      <c r="V297" s="9" t="s">
        <v>138</v>
      </c>
      <c r="W297" s="7">
        <v>5.0</v>
      </c>
      <c r="X297" s="7">
        <v>0.0</v>
      </c>
      <c r="Y297" s="7">
        <v>0.0</v>
      </c>
      <c r="Z297" s="7">
        <v>0.0</v>
      </c>
      <c r="AA297" s="7">
        <v>0.0</v>
      </c>
      <c r="AB297" s="7">
        <v>0.0</v>
      </c>
      <c r="AC297" s="7">
        <v>2.0</v>
      </c>
      <c r="AD297" s="7">
        <v>6.0</v>
      </c>
      <c r="AE297" s="7">
        <v>4.0</v>
      </c>
      <c r="AF297" s="10">
        <f t="shared" si="2"/>
        <v>0</v>
      </c>
      <c r="AG297" s="10">
        <f t="shared" si="3"/>
        <v>0</v>
      </c>
      <c r="AH297" s="7">
        <v>3503.0</v>
      </c>
      <c r="AI297" s="11">
        <f t="shared" si="4"/>
        <v>11.67666667</v>
      </c>
      <c r="AJ297" s="7">
        <v>88.0</v>
      </c>
      <c r="AK297" s="11">
        <f t="shared" si="5"/>
        <v>17.6</v>
      </c>
      <c r="AL297" s="11">
        <f t="shared" si="6"/>
        <v>39.80681818</v>
      </c>
      <c r="AM297" s="12">
        <v>0.0</v>
      </c>
      <c r="AN297" s="11">
        <f t="shared" si="7"/>
        <v>0</v>
      </c>
      <c r="AO297" s="10" t="s">
        <v>151</v>
      </c>
      <c r="AP297" s="10" t="s">
        <v>151</v>
      </c>
      <c r="AQ297" s="10" t="s">
        <v>151</v>
      </c>
      <c r="AR297" s="7">
        <v>0.0</v>
      </c>
      <c r="AS297" s="7">
        <v>0.0</v>
      </c>
      <c r="AT297" s="13">
        <f t="shared" si="8"/>
        <v>0</v>
      </c>
      <c r="AU297" s="8"/>
      <c r="AV297" s="8"/>
      <c r="AW297" s="8"/>
      <c r="AX297" s="8">
        <v>0.0</v>
      </c>
      <c r="AY297" s="8"/>
      <c r="AZ297" s="8">
        <v>0.0</v>
      </c>
      <c r="BA297" s="7">
        <v>14.0</v>
      </c>
      <c r="BB297" s="7">
        <v>4.0</v>
      </c>
      <c r="BC297" s="7">
        <v>4.0</v>
      </c>
      <c r="BD297" s="7">
        <v>6.0</v>
      </c>
      <c r="BE297" s="7">
        <v>2.0</v>
      </c>
      <c r="BF297" s="7">
        <v>0.0</v>
      </c>
      <c r="BG297" s="14">
        <f t="shared" si="9"/>
        <v>14.38766771</v>
      </c>
      <c r="BH297" s="11">
        <f t="shared" si="10"/>
        <v>4.110762204</v>
      </c>
      <c r="BI297" s="11">
        <f t="shared" si="11"/>
        <v>4.110762204</v>
      </c>
      <c r="BJ297" s="11">
        <f t="shared" si="12"/>
        <v>6.166143306</v>
      </c>
      <c r="BK297" s="11">
        <f t="shared" si="13"/>
        <v>2.055381102</v>
      </c>
      <c r="BL297" s="11">
        <f t="shared" si="14"/>
        <v>0</v>
      </c>
      <c r="BM297" s="7">
        <v>0.0</v>
      </c>
      <c r="BN297" s="7">
        <v>0.0</v>
      </c>
      <c r="BO297" s="7">
        <v>0.0</v>
      </c>
      <c r="BP297" s="7">
        <v>0.0</v>
      </c>
      <c r="BQ297" s="7">
        <v>0.0</v>
      </c>
      <c r="BR297" s="7">
        <v>0.0</v>
      </c>
      <c r="BS297" s="9">
        <f t="shared" si="15"/>
        <v>8</v>
      </c>
      <c r="BT297" s="14">
        <v>0.2582</v>
      </c>
      <c r="BW297" s="15" t="str">
        <f t="shared" si="16"/>
        <v> </v>
      </c>
      <c r="BY297" s="7">
        <v>0.0</v>
      </c>
      <c r="BZ297" s="7">
        <v>0.0</v>
      </c>
      <c r="CA297" s="7">
        <v>0.0</v>
      </c>
      <c r="CB297" s="7">
        <v>0.0</v>
      </c>
      <c r="CC297" s="7">
        <v>0.0</v>
      </c>
      <c r="CD297" s="7">
        <v>0.0</v>
      </c>
      <c r="CE297" s="7">
        <v>0.0</v>
      </c>
      <c r="CF297" s="7">
        <v>0.0</v>
      </c>
      <c r="CG297" s="7">
        <v>0.0</v>
      </c>
      <c r="CH297" s="7">
        <v>0.0</v>
      </c>
      <c r="CI297" s="7">
        <v>0.0</v>
      </c>
      <c r="CJ297" s="7">
        <v>0.0</v>
      </c>
      <c r="CK297" s="7">
        <v>0.0</v>
      </c>
      <c r="CL297" s="15">
        <f t="shared" si="17"/>
        <v>0</v>
      </c>
      <c r="CM297" s="7">
        <v>-0.1</v>
      </c>
      <c r="CN297" s="7">
        <v>0.1</v>
      </c>
      <c r="CO297" s="7">
        <v>0.1</v>
      </c>
      <c r="CP297" s="16">
        <f t="shared" si="18"/>
        <v>0.02</v>
      </c>
      <c r="CQ297" s="16">
        <f t="shared" si="19"/>
        <v>0.1027690551</v>
      </c>
      <c r="CR297" s="17">
        <v>1.0</v>
      </c>
      <c r="CS297" s="14">
        <v>1.5</v>
      </c>
      <c r="CT297" s="14">
        <v>1.7000000000000002</v>
      </c>
      <c r="CU297" s="14">
        <v>-0.5</v>
      </c>
      <c r="CV297" s="14">
        <v>-0.4</v>
      </c>
      <c r="CW297" s="14">
        <v>0.2</v>
      </c>
      <c r="CX297" s="14">
        <v>0.0</v>
      </c>
      <c r="CY297" s="14">
        <v>-0.2</v>
      </c>
      <c r="CZ297" s="18">
        <f t="shared" si="20"/>
        <v>-0.04</v>
      </c>
      <c r="DA297" s="18">
        <f t="shared" si="21"/>
        <v>-0.2055381102</v>
      </c>
      <c r="DB297" s="14">
        <v>33.0</v>
      </c>
      <c r="DC297" s="7">
        <v>0.0</v>
      </c>
      <c r="DD297" s="7">
        <v>0.0</v>
      </c>
      <c r="DE297" s="7">
        <v>0.0</v>
      </c>
      <c r="DF297" s="7">
        <v>6.0</v>
      </c>
      <c r="DG297" s="7">
        <v>0.0</v>
      </c>
      <c r="DH297" s="7">
        <v>0.0</v>
      </c>
      <c r="DI297" s="7">
        <v>1.0</v>
      </c>
      <c r="DJ297" s="7">
        <v>0.0</v>
      </c>
      <c r="DK297" s="7">
        <v>0.0</v>
      </c>
      <c r="DL297" s="7">
        <v>0.0</v>
      </c>
      <c r="DM297" s="7">
        <v>1.0</v>
      </c>
      <c r="DN297" s="9">
        <v>0.0</v>
      </c>
      <c r="DO297" s="9">
        <v>0.0</v>
      </c>
      <c r="DP297" s="9">
        <v>0.0</v>
      </c>
      <c r="DQ297" s="8">
        <v>22.0</v>
      </c>
      <c r="DR297" s="8">
        <v>0.0</v>
      </c>
      <c r="DS297" s="8"/>
      <c r="DT297" s="19">
        <v>0.667</v>
      </c>
      <c r="DU297" s="8">
        <v>0.667</v>
      </c>
      <c r="DV297" s="8">
        <v>0.109</v>
      </c>
      <c r="DW297" s="8">
        <v>0.0</v>
      </c>
      <c r="DX297" s="8">
        <v>0.258</v>
      </c>
      <c r="DY297" s="14">
        <f t="shared" si="22"/>
        <v>-0.293502631</v>
      </c>
    </row>
    <row r="298" ht="12.75" customHeight="1">
      <c r="A298" s="7">
        <v>25.0</v>
      </c>
      <c r="B298" s="7" t="s">
        <v>1608</v>
      </c>
      <c r="C298" s="7" t="s">
        <v>357</v>
      </c>
      <c r="D298" s="7" t="s">
        <v>358</v>
      </c>
      <c r="E298" s="7" t="s">
        <v>163</v>
      </c>
      <c r="F298" s="7" t="s">
        <v>163</v>
      </c>
      <c r="G298" s="7">
        <v>73.0</v>
      </c>
      <c r="H298" s="7">
        <v>207.0</v>
      </c>
      <c r="I298" s="7" t="s">
        <v>145</v>
      </c>
      <c r="J298" s="7">
        <v>2004.0</v>
      </c>
      <c r="K298" s="7">
        <v>1.0</v>
      </c>
      <c r="L298" s="7">
        <v>29.0</v>
      </c>
      <c r="M298" s="8"/>
      <c r="N298" s="8">
        <f t="shared" si="1"/>
        <v>30</v>
      </c>
      <c r="O298" s="7" t="s">
        <v>213</v>
      </c>
      <c r="P298" s="7" t="s">
        <v>1609</v>
      </c>
      <c r="Q298" s="8" t="s">
        <v>136</v>
      </c>
      <c r="R298" s="7" t="s">
        <v>136</v>
      </c>
      <c r="S298" s="9" t="s">
        <v>174</v>
      </c>
      <c r="T298" s="9">
        <v>73.0</v>
      </c>
      <c r="U298" s="9" t="s">
        <v>138</v>
      </c>
      <c r="V298" s="9" t="s">
        <v>138</v>
      </c>
      <c r="W298" s="7">
        <v>74.0</v>
      </c>
      <c r="X298" s="7">
        <v>7.0</v>
      </c>
      <c r="Y298" s="7">
        <v>28.0</v>
      </c>
      <c r="Z298" s="7">
        <v>12.0</v>
      </c>
      <c r="AA298" s="7">
        <v>35.0</v>
      </c>
      <c r="AB298" s="7">
        <v>-6.0</v>
      </c>
      <c r="AC298" s="7">
        <v>124.0</v>
      </c>
      <c r="AD298" s="7">
        <v>51.0</v>
      </c>
      <c r="AE298" s="7">
        <v>80.0</v>
      </c>
      <c r="AF298" s="10">
        <f t="shared" si="2"/>
        <v>0.0564516129</v>
      </c>
      <c r="AG298" s="10">
        <f t="shared" si="3"/>
        <v>0.02745098039</v>
      </c>
      <c r="AH298" s="7">
        <v>87772.0</v>
      </c>
      <c r="AI298" s="11">
        <f t="shared" si="4"/>
        <v>19.76846847</v>
      </c>
      <c r="AJ298" s="7">
        <v>1831.0</v>
      </c>
      <c r="AK298" s="11">
        <f t="shared" si="5"/>
        <v>24.74324324</v>
      </c>
      <c r="AL298" s="11">
        <f t="shared" si="6"/>
        <v>47.93664664</v>
      </c>
      <c r="AM298" s="12">
        <v>94.0</v>
      </c>
      <c r="AN298" s="11">
        <f t="shared" si="7"/>
        <v>3.855443649</v>
      </c>
      <c r="AO298" s="10" t="s">
        <v>1610</v>
      </c>
      <c r="AP298" s="10" t="s">
        <v>1187</v>
      </c>
      <c r="AQ298" s="10" t="s">
        <v>1611</v>
      </c>
      <c r="AR298" s="7">
        <v>0.0</v>
      </c>
      <c r="AS298" s="7">
        <v>2.0</v>
      </c>
      <c r="AT298" s="13">
        <f t="shared" si="8"/>
        <v>0</v>
      </c>
      <c r="AU298" s="8"/>
      <c r="AV298" s="8"/>
      <c r="AW298" s="8">
        <v>2.0</v>
      </c>
      <c r="AX298" s="8">
        <v>0.0</v>
      </c>
      <c r="AY298" s="8"/>
      <c r="AZ298" s="8">
        <v>0.0</v>
      </c>
      <c r="BA298" s="7">
        <v>146.0</v>
      </c>
      <c r="BB298" s="7">
        <v>106.0</v>
      </c>
      <c r="BC298" s="7">
        <v>71.0</v>
      </c>
      <c r="BD298" s="7">
        <v>51.0</v>
      </c>
      <c r="BE298" s="7">
        <v>40.0</v>
      </c>
      <c r="BF298" s="7">
        <v>18.0</v>
      </c>
      <c r="BG298" s="14">
        <f t="shared" si="9"/>
        <v>5.988242264</v>
      </c>
      <c r="BH298" s="11">
        <f t="shared" si="10"/>
        <v>4.347627945</v>
      </c>
      <c r="BI298" s="11">
        <f t="shared" si="11"/>
        <v>2.912090416</v>
      </c>
      <c r="BJ298" s="11">
        <f t="shared" si="12"/>
        <v>2.091783257</v>
      </c>
      <c r="BK298" s="11">
        <f t="shared" si="13"/>
        <v>1.640614319</v>
      </c>
      <c r="BL298" s="11">
        <f t="shared" si="14"/>
        <v>0.7382764435</v>
      </c>
      <c r="BM298" s="7">
        <v>38.0</v>
      </c>
      <c r="BN298" s="7">
        <v>19.0</v>
      </c>
      <c r="BO298" s="7">
        <v>0.0</v>
      </c>
      <c r="BP298" s="7">
        <v>0.0</v>
      </c>
      <c r="BQ298" s="7">
        <v>0.0</v>
      </c>
      <c r="BR298" s="7">
        <v>0.0</v>
      </c>
      <c r="BS298" s="9">
        <f t="shared" si="15"/>
        <v>215</v>
      </c>
      <c r="BT298" s="14">
        <v>-4.5119</v>
      </c>
      <c r="BW298" s="15" t="str">
        <f t="shared" si="16"/>
        <v> </v>
      </c>
      <c r="BY298" s="7">
        <v>0.0</v>
      </c>
      <c r="BZ298" s="7">
        <v>0.0</v>
      </c>
      <c r="CA298" s="7">
        <v>0.0</v>
      </c>
      <c r="CB298" s="7">
        <v>0.0</v>
      </c>
      <c r="CC298" s="7">
        <v>0.0</v>
      </c>
      <c r="CD298" s="7">
        <v>0.0</v>
      </c>
      <c r="CE298" s="7">
        <v>4.0</v>
      </c>
      <c r="CF298" s="7">
        <v>0.0</v>
      </c>
      <c r="CG298" s="7">
        <v>0.0</v>
      </c>
      <c r="CH298" s="7">
        <v>0.0</v>
      </c>
      <c r="CI298" s="7">
        <v>3.0</v>
      </c>
      <c r="CJ298" s="7">
        <v>0.0</v>
      </c>
      <c r="CK298" s="7">
        <v>0.0</v>
      </c>
      <c r="CL298" s="15">
        <f t="shared" si="17"/>
        <v>0</v>
      </c>
      <c r="CM298" s="7">
        <v>2.9</v>
      </c>
      <c r="CN298" s="7">
        <v>2.9</v>
      </c>
      <c r="CO298" s="7">
        <v>5.9</v>
      </c>
      <c r="CP298" s="16">
        <f t="shared" si="18"/>
        <v>0.07972972973</v>
      </c>
      <c r="CQ298" s="16">
        <f t="shared" si="19"/>
        <v>0.241990612</v>
      </c>
      <c r="CR298" s="17">
        <v>2.0</v>
      </c>
      <c r="CS298" s="14">
        <v>38.4</v>
      </c>
      <c r="CT298" s="14">
        <v>26.8</v>
      </c>
      <c r="CU298" s="14">
        <v>-1.6</v>
      </c>
      <c r="CV298" s="14">
        <v>4.7</v>
      </c>
      <c r="CW298" s="14">
        <v>1.1</v>
      </c>
      <c r="CX298" s="14">
        <v>0.0</v>
      </c>
      <c r="CY298" s="14">
        <v>5.9</v>
      </c>
      <c r="CZ298" s="18">
        <f t="shared" si="20"/>
        <v>0.07972972973</v>
      </c>
      <c r="DA298" s="18">
        <f t="shared" si="21"/>
        <v>0.241990612</v>
      </c>
      <c r="DB298" s="14">
        <v>46.2742</v>
      </c>
      <c r="DC298" s="7">
        <v>0.0</v>
      </c>
      <c r="DD298" s="7">
        <v>2.0</v>
      </c>
      <c r="DE298" s="7">
        <v>8.0</v>
      </c>
      <c r="DF298" s="7">
        <v>41.0</v>
      </c>
      <c r="DG298" s="7">
        <v>3.0</v>
      </c>
      <c r="DH298" s="7">
        <v>0.0</v>
      </c>
      <c r="DI298" s="7">
        <v>45.0</v>
      </c>
      <c r="DJ298" s="7">
        <v>20.0</v>
      </c>
      <c r="DK298" s="7">
        <v>0.0</v>
      </c>
      <c r="DL298" s="7">
        <v>0.0</v>
      </c>
      <c r="DM298" s="7">
        <v>56.0</v>
      </c>
      <c r="DN298" s="9">
        <v>1.0</v>
      </c>
      <c r="DO298" s="9">
        <v>0.0</v>
      </c>
      <c r="DP298" s="9">
        <v>2.0</v>
      </c>
      <c r="DQ298" s="8">
        <v>186.0</v>
      </c>
      <c r="DR298" s="8">
        <v>8.0</v>
      </c>
      <c r="DS298" s="8" t="s">
        <v>1612</v>
      </c>
      <c r="DT298" s="19">
        <v>6.0</v>
      </c>
      <c r="DU298" s="8">
        <v>6.0</v>
      </c>
      <c r="DV298" s="8">
        <v>6.0</v>
      </c>
      <c r="DW298" s="8">
        <v>585.0</v>
      </c>
      <c r="DX298" s="8">
        <v>0.0</v>
      </c>
      <c r="DY298" s="14">
        <f t="shared" si="22"/>
        <v>-5.695744681</v>
      </c>
    </row>
    <row r="299" ht="12.75" customHeight="1">
      <c r="A299" s="7">
        <v>6.0</v>
      </c>
      <c r="B299" s="7" t="s">
        <v>1613</v>
      </c>
      <c r="C299" s="7" t="s">
        <v>910</v>
      </c>
      <c r="D299" s="7" t="s">
        <v>131</v>
      </c>
      <c r="E299" s="7" t="s">
        <v>132</v>
      </c>
      <c r="F299" s="7" t="s">
        <v>132</v>
      </c>
      <c r="G299" s="7">
        <v>71.0</v>
      </c>
      <c r="H299" s="7">
        <v>190.0</v>
      </c>
      <c r="I299" s="7" t="s">
        <v>133</v>
      </c>
      <c r="M299" s="8"/>
      <c r="N299" s="8">
        <f t="shared" si="1"/>
        <v>33</v>
      </c>
      <c r="O299" s="7" t="s">
        <v>195</v>
      </c>
      <c r="P299" s="7" t="s">
        <v>1614</v>
      </c>
      <c r="Q299" s="8" t="s">
        <v>490</v>
      </c>
      <c r="R299" s="7" t="s">
        <v>490</v>
      </c>
      <c r="S299" s="9" t="s">
        <v>174</v>
      </c>
      <c r="T299" s="9">
        <v>81.0</v>
      </c>
      <c r="U299" s="9" t="s">
        <v>138</v>
      </c>
      <c r="V299" s="9" t="s">
        <v>138</v>
      </c>
      <c r="W299" s="7">
        <v>82.0</v>
      </c>
      <c r="X299" s="7">
        <v>4.0</v>
      </c>
      <c r="Y299" s="7">
        <v>9.0</v>
      </c>
      <c r="Z299" s="7">
        <v>5.0</v>
      </c>
      <c r="AA299" s="7">
        <v>13.0</v>
      </c>
      <c r="AB299" s="7">
        <v>7.0</v>
      </c>
      <c r="AC299" s="7">
        <v>63.0</v>
      </c>
      <c r="AD299" s="7">
        <v>42.0</v>
      </c>
      <c r="AE299" s="7">
        <v>43.0</v>
      </c>
      <c r="AF299" s="10">
        <f t="shared" si="2"/>
        <v>0.06349206349</v>
      </c>
      <c r="AG299" s="10">
        <f t="shared" si="3"/>
        <v>0.02702702703</v>
      </c>
      <c r="AH299" s="7">
        <v>112925.0</v>
      </c>
      <c r="AI299" s="11">
        <f t="shared" si="4"/>
        <v>22.95223577</v>
      </c>
      <c r="AJ299" s="7">
        <v>2327.0</v>
      </c>
      <c r="AK299" s="11">
        <f t="shared" si="5"/>
        <v>28.37804878</v>
      </c>
      <c r="AL299" s="11">
        <f t="shared" si="6"/>
        <v>48.52814783</v>
      </c>
      <c r="AM299" s="12">
        <v>54.0</v>
      </c>
      <c r="AN299" s="11">
        <f t="shared" si="7"/>
        <v>1.721496569</v>
      </c>
      <c r="AO299" s="10" t="s">
        <v>544</v>
      </c>
      <c r="AP299" s="10" t="s">
        <v>1615</v>
      </c>
      <c r="AQ299" s="10" t="s">
        <v>942</v>
      </c>
      <c r="AR299" s="7">
        <v>0.0</v>
      </c>
      <c r="AS299" s="7">
        <v>0.0</v>
      </c>
      <c r="AT299" s="13">
        <f t="shared" si="8"/>
        <v>0</v>
      </c>
      <c r="AU299" s="8"/>
      <c r="AV299" s="8"/>
      <c r="AW299" s="8"/>
      <c r="AX299" s="8">
        <v>0.0</v>
      </c>
      <c r="AY299" s="8"/>
      <c r="AZ299" s="8">
        <v>0.0</v>
      </c>
      <c r="BA299" s="7">
        <v>115.0</v>
      </c>
      <c r="BB299" s="7">
        <v>73.0</v>
      </c>
      <c r="BC299" s="7">
        <v>154.0</v>
      </c>
      <c r="BD299" s="7">
        <v>42.0</v>
      </c>
      <c r="BE299" s="7">
        <v>38.0</v>
      </c>
      <c r="BF299" s="7">
        <v>26.0</v>
      </c>
      <c r="BG299" s="14">
        <f t="shared" si="9"/>
        <v>3.6661501</v>
      </c>
      <c r="BH299" s="11">
        <f t="shared" si="10"/>
        <v>2.327208324</v>
      </c>
      <c r="BI299" s="11">
        <f t="shared" si="11"/>
        <v>4.909453177</v>
      </c>
      <c r="BJ299" s="11">
        <f t="shared" si="12"/>
        <v>1.338941776</v>
      </c>
      <c r="BK299" s="11">
        <f t="shared" si="13"/>
        <v>1.211423511</v>
      </c>
      <c r="BL299" s="11">
        <f t="shared" si="14"/>
        <v>0.8288687182</v>
      </c>
      <c r="BM299" s="7">
        <v>26.0</v>
      </c>
      <c r="BN299" s="7">
        <v>13.0</v>
      </c>
      <c r="BO299" s="7">
        <v>0.0</v>
      </c>
      <c r="BP299" s="7">
        <v>0.0</v>
      </c>
      <c r="BQ299" s="7">
        <v>0.0</v>
      </c>
      <c r="BR299" s="7">
        <v>0.0</v>
      </c>
      <c r="BS299" s="9">
        <f t="shared" si="15"/>
        <v>253</v>
      </c>
      <c r="BT299" s="14">
        <v>2.1761</v>
      </c>
      <c r="BW299" s="15" t="str">
        <f t="shared" si="16"/>
        <v> </v>
      </c>
      <c r="BY299" s="7">
        <v>0.0</v>
      </c>
      <c r="BZ299" s="7">
        <v>0.0</v>
      </c>
      <c r="CA299" s="7">
        <v>0.0</v>
      </c>
      <c r="CB299" s="7">
        <v>2.0</v>
      </c>
      <c r="CC299" s="7">
        <v>0.0</v>
      </c>
      <c r="CD299" s="7">
        <v>0.0</v>
      </c>
      <c r="CE299" s="7">
        <v>0.0</v>
      </c>
      <c r="CF299" s="7">
        <v>0.0</v>
      </c>
      <c r="CG299" s="7">
        <v>1.0</v>
      </c>
      <c r="CH299" s="7">
        <v>0.0</v>
      </c>
      <c r="CI299" s="7">
        <v>3.0</v>
      </c>
      <c r="CJ299" s="7">
        <v>0.0</v>
      </c>
      <c r="CK299" s="7">
        <v>0.0</v>
      </c>
      <c r="CL299" s="15">
        <f t="shared" si="17"/>
        <v>0</v>
      </c>
      <c r="CM299" s="7">
        <v>-0.4</v>
      </c>
      <c r="CN299" s="7">
        <v>6.1</v>
      </c>
      <c r="CO299" s="7">
        <v>5.7</v>
      </c>
      <c r="CP299" s="16">
        <f t="shared" si="18"/>
        <v>0.06951219512</v>
      </c>
      <c r="CQ299" s="16">
        <f t="shared" si="19"/>
        <v>0.1817135267</v>
      </c>
      <c r="CR299" s="17">
        <v>5.0</v>
      </c>
      <c r="CS299" s="14">
        <v>30.3</v>
      </c>
      <c r="CT299" s="14">
        <v>41.4</v>
      </c>
      <c r="CU299" s="14">
        <v>12.8</v>
      </c>
      <c r="CV299" s="14">
        <v>-1.8</v>
      </c>
      <c r="CW299" s="14">
        <v>8.8</v>
      </c>
      <c r="CX299" s="14">
        <v>0.0</v>
      </c>
      <c r="CY299" s="14">
        <v>7.0</v>
      </c>
      <c r="CZ299" s="18">
        <f t="shared" si="20"/>
        <v>0.08536585366</v>
      </c>
      <c r="DA299" s="18">
        <f t="shared" si="21"/>
        <v>0.2231569626</v>
      </c>
      <c r="DB299" s="14">
        <v>46.254</v>
      </c>
      <c r="DC299" s="7">
        <v>1.0</v>
      </c>
      <c r="DD299" s="7">
        <v>0.0</v>
      </c>
      <c r="DE299" s="7">
        <v>3.0</v>
      </c>
      <c r="DF299" s="7">
        <v>38.0</v>
      </c>
      <c r="DG299" s="7">
        <v>3.0</v>
      </c>
      <c r="DH299" s="7">
        <v>0.0</v>
      </c>
      <c r="DI299" s="7">
        <v>22.0</v>
      </c>
      <c r="DJ299" s="7">
        <v>17.0</v>
      </c>
      <c r="DK299" s="7">
        <v>1.0</v>
      </c>
      <c r="DL299" s="7">
        <v>3.0</v>
      </c>
      <c r="DM299" s="7">
        <v>17.0</v>
      </c>
      <c r="DN299" s="9">
        <v>0.0</v>
      </c>
      <c r="DO299" s="9">
        <v>0.0</v>
      </c>
      <c r="DP299" s="9">
        <v>0.0</v>
      </c>
      <c r="DQ299" s="8">
        <v>186.0</v>
      </c>
      <c r="DR299" s="8">
        <v>0.0</v>
      </c>
      <c r="DS299" s="8"/>
      <c r="DT299" s="19">
        <v>5.0</v>
      </c>
      <c r="DU299" s="8">
        <v>5.0</v>
      </c>
      <c r="DV299" s="8">
        <v>5.0</v>
      </c>
      <c r="DW299" s="8">
        <v>0.0</v>
      </c>
      <c r="DX299" s="8">
        <v>0.0</v>
      </c>
      <c r="DY299" s="14">
        <f t="shared" si="22"/>
        <v>-2.468085106</v>
      </c>
    </row>
    <row r="300" ht="12.75" customHeight="1">
      <c r="A300" s="7">
        <v>2.0</v>
      </c>
      <c r="B300" s="7" t="s">
        <v>1616</v>
      </c>
      <c r="C300" s="7" t="s">
        <v>1617</v>
      </c>
      <c r="D300" s="7" t="s">
        <v>131</v>
      </c>
      <c r="E300" s="7" t="s">
        <v>132</v>
      </c>
      <c r="F300" s="7" t="s">
        <v>132</v>
      </c>
      <c r="G300" s="7">
        <v>75.0</v>
      </c>
      <c r="H300" s="7">
        <v>229.0</v>
      </c>
      <c r="I300" s="7" t="s">
        <v>145</v>
      </c>
      <c r="J300" s="7">
        <v>2002.0</v>
      </c>
      <c r="K300" s="7">
        <v>2.0</v>
      </c>
      <c r="L300" s="7">
        <v>44.0</v>
      </c>
      <c r="M300" s="8"/>
      <c r="N300" s="8">
        <f t="shared" si="1"/>
        <v>32</v>
      </c>
      <c r="O300" s="7" t="s">
        <v>339</v>
      </c>
      <c r="P300" s="7" t="s">
        <v>1614</v>
      </c>
      <c r="Q300" s="8" t="s">
        <v>197</v>
      </c>
      <c r="R300" s="7" t="s">
        <v>197</v>
      </c>
      <c r="S300" s="9" t="s">
        <v>174</v>
      </c>
      <c r="T300" s="9">
        <v>3.0</v>
      </c>
      <c r="U300" s="9" t="s">
        <v>138</v>
      </c>
      <c r="V300" s="9" t="s">
        <v>138</v>
      </c>
      <c r="W300" s="7">
        <v>3.0</v>
      </c>
      <c r="X300" s="7">
        <v>0.0</v>
      </c>
      <c r="Y300" s="7">
        <v>0.0</v>
      </c>
      <c r="Z300" s="7">
        <v>0.0</v>
      </c>
      <c r="AA300" s="7">
        <v>0.0</v>
      </c>
      <c r="AB300" s="7">
        <v>0.0</v>
      </c>
      <c r="AC300" s="7">
        <v>3.0</v>
      </c>
      <c r="AD300" s="7">
        <v>1.0</v>
      </c>
      <c r="AE300" s="7">
        <v>0.0</v>
      </c>
      <c r="AF300" s="10">
        <f t="shared" si="2"/>
        <v>0</v>
      </c>
      <c r="AG300" s="10">
        <f t="shared" si="3"/>
        <v>0</v>
      </c>
      <c r="AH300" s="7">
        <v>2115.0</v>
      </c>
      <c r="AI300" s="11">
        <f t="shared" si="4"/>
        <v>11.75</v>
      </c>
      <c r="AJ300" s="7">
        <v>58.0</v>
      </c>
      <c r="AK300" s="11">
        <f t="shared" si="5"/>
        <v>19.33333333</v>
      </c>
      <c r="AL300" s="11">
        <f t="shared" si="6"/>
        <v>36.46551724</v>
      </c>
      <c r="AM300" s="12">
        <v>0.0</v>
      </c>
      <c r="AN300" s="11">
        <f t="shared" si="7"/>
        <v>0</v>
      </c>
      <c r="AO300" s="10" t="s">
        <v>151</v>
      </c>
      <c r="AP300" s="10" t="s">
        <v>151</v>
      </c>
      <c r="AQ300" s="10" t="s">
        <v>151</v>
      </c>
      <c r="AR300" s="7">
        <v>0.0</v>
      </c>
      <c r="AS300" s="7">
        <v>0.0</v>
      </c>
      <c r="AT300" s="13">
        <f t="shared" si="8"/>
        <v>0</v>
      </c>
      <c r="AU300" s="8"/>
      <c r="AV300" s="8"/>
      <c r="AW300" s="8"/>
      <c r="AX300" s="8">
        <v>0.0</v>
      </c>
      <c r="AY300" s="8"/>
      <c r="AZ300" s="8">
        <v>0.0</v>
      </c>
      <c r="BA300" s="7">
        <v>7.0</v>
      </c>
      <c r="BB300" s="7">
        <v>5.0</v>
      </c>
      <c r="BC300" s="7">
        <v>1.0</v>
      </c>
      <c r="BD300" s="7">
        <v>1.0</v>
      </c>
      <c r="BE300" s="7">
        <v>3.0</v>
      </c>
      <c r="BF300" s="7">
        <v>0.0</v>
      </c>
      <c r="BG300" s="14">
        <f t="shared" si="9"/>
        <v>11.91489362</v>
      </c>
      <c r="BH300" s="11">
        <f t="shared" si="10"/>
        <v>8.510638298</v>
      </c>
      <c r="BI300" s="11">
        <f t="shared" si="11"/>
        <v>1.70212766</v>
      </c>
      <c r="BJ300" s="11">
        <f t="shared" si="12"/>
        <v>1.70212766</v>
      </c>
      <c r="BK300" s="11">
        <f t="shared" si="13"/>
        <v>5.106382979</v>
      </c>
      <c r="BL300" s="11">
        <f t="shared" si="14"/>
        <v>0</v>
      </c>
      <c r="BM300" s="7">
        <v>8.0</v>
      </c>
      <c r="BN300" s="7">
        <v>4.0</v>
      </c>
      <c r="BO300" s="7">
        <v>0.0</v>
      </c>
      <c r="BP300" s="7">
        <v>0.0</v>
      </c>
      <c r="BQ300" s="7">
        <v>0.0</v>
      </c>
      <c r="BR300" s="7">
        <v>0.0</v>
      </c>
      <c r="BS300" s="9">
        <f t="shared" si="15"/>
        <v>14</v>
      </c>
      <c r="BT300" s="14">
        <v>-2.8676</v>
      </c>
      <c r="BW300" s="15" t="str">
        <f t="shared" si="16"/>
        <v> </v>
      </c>
      <c r="BY300" s="7">
        <v>0.0</v>
      </c>
      <c r="BZ300" s="7">
        <v>0.0</v>
      </c>
      <c r="CA300" s="7">
        <v>0.0</v>
      </c>
      <c r="CB300" s="7">
        <v>0.0</v>
      </c>
      <c r="CC300" s="7">
        <v>0.0</v>
      </c>
      <c r="CD300" s="7">
        <v>0.0</v>
      </c>
      <c r="CE300" s="7">
        <v>0.0</v>
      </c>
      <c r="CF300" s="7">
        <v>0.0</v>
      </c>
      <c r="CG300" s="7">
        <v>0.0</v>
      </c>
      <c r="CH300" s="7">
        <v>0.0</v>
      </c>
      <c r="CI300" s="7">
        <v>0.0</v>
      </c>
      <c r="CJ300" s="7">
        <v>0.0</v>
      </c>
      <c r="CK300" s="7">
        <v>0.0</v>
      </c>
      <c r="CL300" s="15">
        <f t="shared" si="17"/>
        <v>0</v>
      </c>
      <c r="CM300" s="7">
        <v>0.0</v>
      </c>
      <c r="CN300" s="7">
        <v>0.1</v>
      </c>
      <c r="CO300" s="7">
        <v>0.0</v>
      </c>
      <c r="CP300" s="16">
        <f t="shared" si="18"/>
        <v>0</v>
      </c>
      <c r="CQ300" s="16">
        <f t="shared" si="19"/>
        <v>0</v>
      </c>
      <c r="CR300" s="17">
        <v>3.0</v>
      </c>
      <c r="CS300" s="14">
        <v>0.6000000000000001</v>
      </c>
      <c r="CT300" s="14">
        <v>0.7</v>
      </c>
      <c r="CU300" s="14">
        <v>-0.2</v>
      </c>
      <c r="CV300" s="14">
        <v>-0.1</v>
      </c>
      <c r="CW300" s="14">
        <v>0.1</v>
      </c>
      <c r="CX300" s="14">
        <v>0.0</v>
      </c>
      <c r="CY300" s="14">
        <v>-0.1</v>
      </c>
      <c r="CZ300" s="18">
        <f t="shared" si="20"/>
        <v>-0.03333333333</v>
      </c>
      <c r="DA300" s="18">
        <f t="shared" si="21"/>
        <v>-0.170212766</v>
      </c>
      <c r="DB300" s="14">
        <v>62.0</v>
      </c>
      <c r="DC300" s="7">
        <v>0.0</v>
      </c>
      <c r="DD300" s="7">
        <v>0.0</v>
      </c>
      <c r="DE300" s="7">
        <v>0.0</v>
      </c>
      <c r="DF300" s="7">
        <v>1.0</v>
      </c>
      <c r="DG300" s="7">
        <v>0.0</v>
      </c>
      <c r="DH300" s="7">
        <v>0.0</v>
      </c>
      <c r="DI300" s="7">
        <v>2.0</v>
      </c>
      <c r="DJ300" s="7">
        <v>0.0</v>
      </c>
      <c r="DK300" s="7">
        <v>0.0</v>
      </c>
      <c r="DL300" s="7">
        <v>0.0</v>
      </c>
      <c r="DM300" s="7">
        <v>1.0</v>
      </c>
      <c r="DN300" s="9">
        <v>0.0</v>
      </c>
      <c r="DO300" s="9">
        <v>0.0</v>
      </c>
      <c r="DP300" s="9">
        <v>0.0</v>
      </c>
      <c r="DQ300" s="8">
        <v>186.0</v>
      </c>
      <c r="DR300" s="8">
        <v>79.0</v>
      </c>
      <c r="DS300" s="8" t="s">
        <v>436</v>
      </c>
      <c r="DT300" s="19">
        <v>2.5</v>
      </c>
      <c r="DU300" s="8">
        <v>2.5</v>
      </c>
      <c r="DV300" s="8">
        <v>2.5</v>
      </c>
      <c r="DW300" s="8">
        <v>2409.0</v>
      </c>
      <c r="DX300" s="8">
        <v>0.0</v>
      </c>
      <c r="DY300" s="14">
        <f t="shared" si="22"/>
        <v>-4.24893617</v>
      </c>
    </row>
    <row r="301" ht="12.75" customHeight="1">
      <c r="A301" s="7">
        <v>38.0</v>
      </c>
      <c r="B301" s="7" t="s">
        <v>448</v>
      </c>
      <c r="C301" s="7" t="s">
        <v>1618</v>
      </c>
      <c r="D301" s="7" t="s">
        <v>1619</v>
      </c>
      <c r="E301" s="7" t="s">
        <v>163</v>
      </c>
      <c r="F301" s="7" t="s">
        <v>163</v>
      </c>
      <c r="G301" s="7">
        <v>74.0</v>
      </c>
      <c r="H301" s="7">
        <v>210.0</v>
      </c>
      <c r="I301" s="7" t="s">
        <v>133</v>
      </c>
      <c r="J301" s="7">
        <v>2005.0</v>
      </c>
      <c r="K301" s="7">
        <v>7.0</v>
      </c>
      <c r="L301" s="7">
        <v>204.0</v>
      </c>
      <c r="M301" s="8"/>
      <c r="N301" s="8">
        <f t="shared" si="1"/>
        <v>29</v>
      </c>
      <c r="O301" s="7" t="s">
        <v>1620</v>
      </c>
      <c r="P301" s="7" t="s">
        <v>1621</v>
      </c>
      <c r="Q301" s="8" t="s">
        <v>237</v>
      </c>
      <c r="R301" s="7" t="s">
        <v>1622</v>
      </c>
      <c r="S301" s="9" t="s">
        <v>260</v>
      </c>
      <c r="T301" s="9">
        <v>1.0</v>
      </c>
      <c r="U301" s="9">
        <v>29.0</v>
      </c>
      <c r="V301" s="9" t="s">
        <v>138</v>
      </c>
      <c r="W301" s="7">
        <v>31.0</v>
      </c>
      <c r="X301" s="7">
        <v>7.0</v>
      </c>
      <c r="Y301" s="7">
        <v>8.0</v>
      </c>
      <c r="Z301" s="7">
        <v>5.0</v>
      </c>
      <c r="AA301" s="7">
        <v>15.0</v>
      </c>
      <c r="AB301" s="7">
        <v>-2.0</v>
      </c>
      <c r="AC301" s="7">
        <v>58.0</v>
      </c>
      <c r="AD301" s="7">
        <v>27.0</v>
      </c>
      <c r="AE301" s="7">
        <v>17.0</v>
      </c>
      <c r="AF301" s="10">
        <f t="shared" si="2"/>
        <v>0.1206896552</v>
      </c>
      <c r="AG301" s="10">
        <f t="shared" si="3"/>
        <v>0.06862745098</v>
      </c>
      <c r="AH301" s="7">
        <v>26219.0</v>
      </c>
      <c r="AI301" s="11">
        <f t="shared" si="4"/>
        <v>14.09623656</v>
      </c>
      <c r="AJ301" s="7">
        <v>578.0</v>
      </c>
      <c r="AK301" s="11">
        <f t="shared" si="5"/>
        <v>18.64516129</v>
      </c>
      <c r="AL301" s="11">
        <f t="shared" si="6"/>
        <v>45.3615917</v>
      </c>
      <c r="AM301" s="12">
        <v>63.0</v>
      </c>
      <c r="AN301" s="11">
        <f t="shared" si="7"/>
        <v>8.650215493</v>
      </c>
      <c r="AO301" s="10" t="s">
        <v>661</v>
      </c>
      <c r="AP301" s="10" t="s">
        <v>318</v>
      </c>
      <c r="AQ301" s="10" t="s">
        <v>1309</v>
      </c>
      <c r="AR301" s="7">
        <v>13.0</v>
      </c>
      <c r="AS301" s="7">
        <v>8.0</v>
      </c>
      <c r="AT301" s="13">
        <f t="shared" si="8"/>
        <v>0.619047619</v>
      </c>
      <c r="AU301" s="8"/>
      <c r="AV301" s="8"/>
      <c r="AW301" s="8">
        <v>11.0</v>
      </c>
      <c r="AX301" s="8">
        <v>7.0</v>
      </c>
      <c r="AY301" s="8">
        <v>10.0</v>
      </c>
      <c r="AZ301" s="8">
        <v>6.0</v>
      </c>
      <c r="BA301" s="7">
        <v>53.0</v>
      </c>
      <c r="BB301" s="7">
        <v>90.0</v>
      </c>
      <c r="BC301" s="7">
        <v>10.0</v>
      </c>
      <c r="BD301" s="7">
        <v>27.0</v>
      </c>
      <c r="BE301" s="7">
        <v>10.0</v>
      </c>
      <c r="BF301" s="7">
        <v>10.0</v>
      </c>
      <c r="BG301" s="14">
        <f t="shared" si="9"/>
        <v>7.277165414</v>
      </c>
      <c r="BH301" s="11">
        <f t="shared" si="10"/>
        <v>12.3574507</v>
      </c>
      <c r="BI301" s="11">
        <f t="shared" si="11"/>
        <v>1.373050078</v>
      </c>
      <c r="BJ301" s="11">
        <f t="shared" si="12"/>
        <v>3.707235211</v>
      </c>
      <c r="BK301" s="11">
        <f t="shared" si="13"/>
        <v>1.373050078</v>
      </c>
      <c r="BL301" s="11">
        <f t="shared" si="14"/>
        <v>1.373050078</v>
      </c>
      <c r="BM301" s="7">
        <v>13.0</v>
      </c>
      <c r="BN301" s="7">
        <v>4.0</v>
      </c>
      <c r="BO301" s="7">
        <v>1.0</v>
      </c>
      <c r="BP301" s="7">
        <v>0.0</v>
      </c>
      <c r="BQ301" s="7">
        <v>0.0</v>
      </c>
      <c r="BR301" s="7">
        <v>0.0</v>
      </c>
      <c r="BS301" s="9">
        <f t="shared" si="15"/>
        <v>114</v>
      </c>
      <c r="BT301" s="14">
        <v>0.7772</v>
      </c>
      <c r="BW301" s="15" t="str">
        <f t="shared" si="16"/>
        <v> </v>
      </c>
      <c r="BY301" s="7">
        <v>0.0</v>
      </c>
      <c r="BZ301" s="7">
        <v>0.0</v>
      </c>
      <c r="CA301" s="7">
        <v>0.0</v>
      </c>
      <c r="CB301" s="7">
        <v>1.0</v>
      </c>
      <c r="CC301" s="7">
        <v>0.0</v>
      </c>
      <c r="CD301" s="7">
        <v>0.0</v>
      </c>
      <c r="CE301" s="7">
        <v>0.0</v>
      </c>
      <c r="CF301" s="7">
        <v>4.0</v>
      </c>
      <c r="CG301" s="7">
        <v>0.0</v>
      </c>
      <c r="CH301" s="7">
        <v>0.0</v>
      </c>
      <c r="CI301" s="7">
        <v>3.0</v>
      </c>
      <c r="CJ301" s="7">
        <v>0.0</v>
      </c>
      <c r="CK301" s="7">
        <v>0.0</v>
      </c>
      <c r="CL301" s="15">
        <f t="shared" si="17"/>
        <v>0</v>
      </c>
      <c r="CM301" s="7">
        <v>1.2</v>
      </c>
      <c r="CN301" s="7">
        <v>0.4</v>
      </c>
      <c r="CO301" s="7">
        <v>1.7000000000000002</v>
      </c>
      <c r="CP301" s="16">
        <f t="shared" si="18"/>
        <v>0.05483870968</v>
      </c>
      <c r="CQ301" s="16">
        <f t="shared" si="19"/>
        <v>0.2334185133</v>
      </c>
      <c r="CR301" s="17">
        <v>4.0</v>
      </c>
      <c r="CS301" s="14">
        <v>10.2</v>
      </c>
      <c r="CT301" s="14">
        <v>8.7</v>
      </c>
      <c r="CU301" s="14">
        <v>1.7000000000000002</v>
      </c>
      <c r="CV301" s="14">
        <v>1.8</v>
      </c>
      <c r="CW301" s="14">
        <v>0.6000000000000001</v>
      </c>
      <c r="CX301" s="14">
        <v>0.0</v>
      </c>
      <c r="CY301" s="14">
        <v>2.4</v>
      </c>
      <c r="CZ301" s="18">
        <f t="shared" si="20"/>
        <v>0.07741935484</v>
      </c>
      <c r="DA301" s="18">
        <f t="shared" si="21"/>
        <v>0.3295320188</v>
      </c>
      <c r="DB301" s="14">
        <v>32.1552</v>
      </c>
      <c r="DC301" s="7">
        <v>1.0</v>
      </c>
      <c r="DD301" s="7">
        <v>0.0</v>
      </c>
      <c r="DE301" s="7">
        <v>4.0</v>
      </c>
      <c r="DF301" s="7">
        <v>22.0</v>
      </c>
      <c r="DG301" s="7">
        <v>7.0</v>
      </c>
      <c r="DH301" s="7">
        <v>1.0</v>
      </c>
      <c r="DI301" s="7">
        <v>2.0</v>
      </c>
      <c r="DJ301" s="7">
        <v>10.0</v>
      </c>
      <c r="DK301" s="7">
        <v>2.0</v>
      </c>
      <c r="DL301" s="7">
        <v>1.0</v>
      </c>
      <c r="DM301" s="7">
        <v>35.0</v>
      </c>
      <c r="DN301" s="9">
        <v>0.0</v>
      </c>
      <c r="DO301" s="9">
        <v>1.0</v>
      </c>
      <c r="DP301" s="9">
        <v>1.0</v>
      </c>
      <c r="DQ301" s="8">
        <v>119.0</v>
      </c>
      <c r="DR301" s="8">
        <v>0.0</v>
      </c>
      <c r="DS301" s="8"/>
      <c r="DT301" s="19">
        <v>2.75</v>
      </c>
      <c r="DU301" s="8">
        <v>2.65</v>
      </c>
      <c r="DV301" s="8">
        <v>1.446</v>
      </c>
      <c r="DW301" s="8">
        <v>0.0</v>
      </c>
      <c r="DX301" s="8">
        <v>0.0</v>
      </c>
      <c r="DY301" s="14">
        <f t="shared" si="22"/>
        <v>0.07208876687</v>
      </c>
    </row>
    <row r="302" ht="12.75" customHeight="1">
      <c r="A302" s="7">
        <v>65.0</v>
      </c>
      <c r="B302" s="7" t="s">
        <v>1623</v>
      </c>
      <c r="C302" s="7" t="s">
        <v>1070</v>
      </c>
      <c r="D302" s="7" t="s">
        <v>315</v>
      </c>
      <c r="E302" s="7" t="s">
        <v>163</v>
      </c>
      <c r="F302" s="7" t="s">
        <v>163</v>
      </c>
      <c r="G302" s="7">
        <v>77.0</v>
      </c>
      <c r="H302" s="7">
        <v>200.0</v>
      </c>
      <c r="I302" s="7" t="s">
        <v>145</v>
      </c>
      <c r="J302" s="7">
        <v>2011.0</v>
      </c>
      <c r="K302" s="7">
        <v>3.0</v>
      </c>
      <c r="L302" s="7">
        <v>90.0</v>
      </c>
      <c r="M302" s="8" t="s">
        <v>146</v>
      </c>
      <c r="N302" s="8">
        <f t="shared" si="1"/>
        <v>24</v>
      </c>
      <c r="O302" s="7" t="s">
        <v>712</v>
      </c>
      <c r="P302" s="7" t="s">
        <v>1624</v>
      </c>
      <c r="Q302" s="8" t="s">
        <v>297</v>
      </c>
      <c r="R302" s="7" t="s">
        <v>297</v>
      </c>
      <c r="S302" s="9" t="s">
        <v>247</v>
      </c>
      <c r="T302" s="9">
        <v>6.0</v>
      </c>
      <c r="U302" s="9" t="s">
        <v>138</v>
      </c>
      <c r="V302" s="9" t="s">
        <v>138</v>
      </c>
      <c r="W302" s="7">
        <v>6.0</v>
      </c>
      <c r="X302" s="7">
        <v>0.0</v>
      </c>
      <c r="Y302" s="7">
        <v>0.0</v>
      </c>
      <c r="Z302" s="7">
        <v>0.0</v>
      </c>
      <c r="AA302" s="7">
        <v>0.0</v>
      </c>
      <c r="AB302" s="7">
        <v>-4.0</v>
      </c>
      <c r="AC302" s="7">
        <v>9.0</v>
      </c>
      <c r="AD302" s="7">
        <v>3.0</v>
      </c>
      <c r="AE302" s="7">
        <v>1.0</v>
      </c>
      <c r="AF302" s="10">
        <f t="shared" si="2"/>
        <v>0</v>
      </c>
      <c r="AG302" s="10">
        <f t="shared" si="3"/>
        <v>0</v>
      </c>
      <c r="AH302" s="7">
        <v>4131.0</v>
      </c>
      <c r="AI302" s="11">
        <f t="shared" si="4"/>
        <v>11.475</v>
      </c>
      <c r="AJ302" s="7">
        <v>97.0</v>
      </c>
      <c r="AK302" s="11">
        <f t="shared" si="5"/>
        <v>16.16666667</v>
      </c>
      <c r="AL302" s="11">
        <f t="shared" si="6"/>
        <v>42.58762887</v>
      </c>
      <c r="AM302" s="12">
        <v>0.0</v>
      </c>
      <c r="AN302" s="11">
        <f t="shared" si="7"/>
        <v>0</v>
      </c>
      <c r="AO302" s="10" t="s">
        <v>151</v>
      </c>
      <c r="AP302" s="10" t="s">
        <v>151</v>
      </c>
      <c r="AQ302" s="10" t="s">
        <v>151</v>
      </c>
      <c r="AR302" s="7">
        <v>1.0</v>
      </c>
      <c r="AS302" s="7">
        <v>1.0</v>
      </c>
      <c r="AT302" s="13">
        <f t="shared" si="8"/>
        <v>0.5</v>
      </c>
      <c r="AU302" s="8"/>
      <c r="AV302" s="8"/>
      <c r="AW302" s="8">
        <v>2.0</v>
      </c>
      <c r="AX302" s="8">
        <v>1.0</v>
      </c>
      <c r="AY302" s="8"/>
      <c r="AZ302" s="8">
        <v>0.0</v>
      </c>
      <c r="BA302" s="7">
        <v>5.0</v>
      </c>
      <c r="BB302" s="7">
        <v>5.0</v>
      </c>
      <c r="BC302" s="7">
        <v>3.0</v>
      </c>
      <c r="BD302" s="7">
        <v>3.0</v>
      </c>
      <c r="BE302" s="7">
        <v>3.0</v>
      </c>
      <c r="BF302" s="7">
        <v>3.0</v>
      </c>
      <c r="BG302" s="14">
        <f t="shared" si="9"/>
        <v>4.357298475</v>
      </c>
      <c r="BH302" s="11">
        <f t="shared" si="10"/>
        <v>4.357298475</v>
      </c>
      <c r="BI302" s="11">
        <f t="shared" si="11"/>
        <v>2.614379085</v>
      </c>
      <c r="BJ302" s="11">
        <f t="shared" si="12"/>
        <v>2.614379085</v>
      </c>
      <c r="BK302" s="11">
        <f t="shared" si="13"/>
        <v>2.614379085</v>
      </c>
      <c r="BL302" s="11">
        <f t="shared" si="14"/>
        <v>2.614379085</v>
      </c>
      <c r="BM302" s="7">
        <v>2.0</v>
      </c>
      <c r="BN302" s="7">
        <v>1.0</v>
      </c>
      <c r="BO302" s="7">
        <v>0.0</v>
      </c>
      <c r="BP302" s="7">
        <v>0.0</v>
      </c>
      <c r="BQ302" s="7">
        <v>0.0</v>
      </c>
      <c r="BR302" s="7">
        <v>0.0</v>
      </c>
      <c r="BS302" s="9">
        <f t="shared" si="15"/>
        <v>10</v>
      </c>
      <c r="BT302" s="14">
        <v>-1.1284</v>
      </c>
      <c r="BW302" s="15" t="str">
        <f t="shared" si="16"/>
        <v> </v>
      </c>
      <c r="BY302" s="7">
        <v>0.0</v>
      </c>
      <c r="BZ302" s="7">
        <v>0.0</v>
      </c>
      <c r="CA302" s="7">
        <v>0.0</v>
      </c>
      <c r="CB302" s="7">
        <v>0.0</v>
      </c>
      <c r="CC302" s="7">
        <v>0.0</v>
      </c>
      <c r="CD302" s="7">
        <v>0.0</v>
      </c>
      <c r="CE302" s="7">
        <v>0.0</v>
      </c>
      <c r="CF302" s="7">
        <v>0.0</v>
      </c>
      <c r="CG302" s="7">
        <v>0.0</v>
      </c>
      <c r="CH302" s="7">
        <v>0.0</v>
      </c>
      <c r="CI302" s="7">
        <v>0.0</v>
      </c>
      <c r="CJ302" s="7">
        <v>0.0</v>
      </c>
      <c r="CK302" s="7">
        <v>0.0</v>
      </c>
      <c r="CL302" s="15">
        <f t="shared" si="17"/>
        <v>0</v>
      </c>
      <c r="CM302" s="7">
        <v>-0.2</v>
      </c>
      <c r="CN302" s="7">
        <v>-0.1</v>
      </c>
      <c r="CO302" s="7">
        <v>-0.30000000000000004</v>
      </c>
      <c r="CP302" s="16">
        <f t="shared" si="18"/>
        <v>-0.05</v>
      </c>
      <c r="CQ302" s="16">
        <f t="shared" si="19"/>
        <v>-0.2614379085</v>
      </c>
      <c r="CR302" s="17">
        <v>1.0</v>
      </c>
      <c r="CS302" s="14">
        <v>2.0</v>
      </c>
      <c r="CT302" s="14">
        <v>2.0</v>
      </c>
      <c r="CU302" s="14">
        <v>-3.2</v>
      </c>
      <c r="CV302" s="14">
        <v>-0.9</v>
      </c>
      <c r="CW302" s="14">
        <v>-0.2</v>
      </c>
      <c r="CX302" s="14">
        <v>0.0</v>
      </c>
      <c r="CY302" s="14">
        <v>-1.1</v>
      </c>
      <c r="CZ302" s="18">
        <f t="shared" si="20"/>
        <v>-0.1833333333</v>
      </c>
      <c r="DA302" s="18">
        <f t="shared" si="21"/>
        <v>-0.9586056645</v>
      </c>
      <c r="DB302" s="14">
        <v>30.2222</v>
      </c>
      <c r="DC302" s="7">
        <v>0.0</v>
      </c>
      <c r="DD302" s="7">
        <v>0.0</v>
      </c>
      <c r="DE302" s="7">
        <v>0.0</v>
      </c>
      <c r="DF302" s="7">
        <v>3.0</v>
      </c>
      <c r="DG302" s="7">
        <v>0.0</v>
      </c>
      <c r="DH302" s="7">
        <v>0.0</v>
      </c>
      <c r="DI302" s="7">
        <v>0.0</v>
      </c>
      <c r="DJ302" s="7">
        <v>1.0</v>
      </c>
      <c r="DK302" s="7">
        <v>1.0</v>
      </c>
      <c r="DL302" s="7">
        <v>0.0</v>
      </c>
      <c r="DM302" s="7">
        <v>7.0</v>
      </c>
      <c r="DN302" s="9">
        <v>0.0</v>
      </c>
      <c r="DO302" s="9">
        <v>0.0</v>
      </c>
      <c r="DP302" s="9">
        <v>0.0</v>
      </c>
      <c r="DQ302" s="8">
        <v>13.0</v>
      </c>
      <c r="DR302" s="8">
        <v>0.0</v>
      </c>
      <c r="DS302" s="8"/>
      <c r="DT302" s="19">
        <v>0.585</v>
      </c>
      <c r="DU302" s="8">
        <v>0.585</v>
      </c>
      <c r="DV302" s="8">
        <v>0.041</v>
      </c>
      <c r="DW302" s="8">
        <v>0.0</v>
      </c>
      <c r="DX302" s="8">
        <v>0.0</v>
      </c>
      <c r="DY302" s="14">
        <f t="shared" si="22"/>
        <v>-1.105444978</v>
      </c>
    </row>
    <row r="303" ht="12.75" customHeight="1">
      <c r="A303" s="7">
        <v>53.0</v>
      </c>
      <c r="B303" s="7" t="s">
        <v>1625</v>
      </c>
      <c r="C303" s="7" t="s">
        <v>1626</v>
      </c>
      <c r="D303" s="7" t="s">
        <v>162</v>
      </c>
      <c r="E303" s="7" t="s">
        <v>163</v>
      </c>
      <c r="F303" s="7" t="s">
        <v>163</v>
      </c>
      <c r="G303" s="7">
        <v>69.0</v>
      </c>
      <c r="H303" s="7">
        <v>191.0</v>
      </c>
      <c r="I303" s="7" t="s">
        <v>145</v>
      </c>
      <c r="J303" s="7">
        <v>2012.0</v>
      </c>
      <c r="K303" s="7">
        <v>5.0</v>
      </c>
      <c r="L303" s="7">
        <v>131.0</v>
      </c>
      <c r="M303" s="8"/>
      <c r="N303" s="8">
        <f t="shared" si="1"/>
        <v>23</v>
      </c>
      <c r="O303" s="7" t="s">
        <v>1627</v>
      </c>
      <c r="P303" s="7" t="s">
        <v>1628</v>
      </c>
      <c r="Q303" s="8" t="s">
        <v>149</v>
      </c>
      <c r="R303" s="7" t="s">
        <v>149</v>
      </c>
      <c r="S303" s="9" t="s">
        <v>275</v>
      </c>
      <c r="T303" s="9">
        <v>4.0</v>
      </c>
      <c r="U303" s="9" t="s">
        <v>138</v>
      </c>
      <c r="V303" s="9" t="s">
        <v>138</v>
      </c>
      <c r="W303" s="7">
        <v>4.0</v>
      </c>
      <c r="X303" s="7">
        <v>0.0</v>
      </c>
      <c r="Y303" s="7">
        <v>1.0</v>
      </c>
      <c r="Z303" s="7">
        <v>0.0</v>
      </c>
      <c r="AA303" s="7">
        <v>1.0</v>
      </c>
      <c r="AB303" s="7">
        <v>-4.0</v>
      </c>
      <c r="AC303" s="7">
        <v>2.0</v>
      </c>
      <c r="AD303" s="7">
        <v>1.0</v>
      </c>
      <c r="AE303" s="7">
        <v>1.0</v>
      </c>
      <c r="AF303" s="10">
        <f t="shared" si="2"/>
        <v>0</v>
      </c>
      <c r="AG303" s="10">
        <f t="shared" si="3"/>
        <v>0</v>
      </c>
      <c r="AH303" s="7">
        <v>2392.0</v>
      </c>
      <c r="AI303" s="11">
        <f t="shared" si="4"/>
        <v>9.966666667</v>
      </c>
      <c r="AJ303" s="7">
        <v>55.0</v>
      </c>
      <c r="AK303" s="11">
        <f t="shared" si="5"/>
        <v>13.75</v>
      </c>
      <c r="AL303" s="11">
        <f t="shared" si="6"/>
        <v>43.49090909</v>
      </c>
      <c r="AM303" s="12">
        <v>0.0</v>
      </c>
      <c r="AN303" s="11">
        <f t="shared" si="7"/>
        <v>0</v>
      </c>
      <c r="AO303" s="10" t="s">
        <v>151</v>
      </c>
      <c r="AP303" s="10" t="s">
        <v>216</v>
      </c>
      <c r="AQ303" s="10" t="s">
        <v>216</v>
      </c>
      <c r="AR303" s="7">
        <v>0.0</v>
      </c>
      <c r="AS303" s="7">
        <v>0.0</v>
      </c>
      <c r="AT303" s="13">
        <f t="shared" si="8"/>
        <v>0</v>
      </c>
      <c r="AU303" s="8"/>
      <c r="AV303" s="8"/>
      <c r="AW303" s="8"/>
      <c r="AX303" s="8">
        <v>0.0</v>
      </c>
      <c r="AY303" s="8"/>
      <c r="AZ303" s="8">
        <v>0.0</v>
      </c>
      <c r="BA303" s="7">
        <v>3.0</v>
      </c>
      <c r="BB303" s="7">
        <v>4.0</v>
      </c>
      <c r="BC303" s="7">
        <v>0.0</v>
      </c>
      <c r="BD303" s="7">
        <v>1.0</v>
      </c>
      <c r="BE303" s="7">
        <v>1.0</v>
      </c>
      <c r="BF303" s="7">
        <v>0.0</v>
      </c>
      <c r="BG303" s="14">
        <f t="shared" si="9"/>
        <v>4.515050167</v>
      </c>
      <c r="BH303" s="11">
        <f t="shared" si="10"/>
        <v>6.02006689</v>
      </c>
      <c r="BI303" s="11">
        <f t="shared" si="11"/>
        <v>0</v>
      </c>
      <c r="BJ303" s="11">
        <f t="shared" si="12"/>
        <v>1.505016722</v>
      </c>
      <c r="BK303" s="11">
        <f t="shared" si="13"/>
        <v>1.505016722</v>
      </c>
      <c r="BL303" s="11">
        <f t="shared" si="14"/>
        <v>0</v>
      </c>
      <c r="BM303" s="7">
        <v>4.0</v>
      </c>
      <c r="BN303" s="7">
        <v>2.0</v>
      </c>
      <c r="BO303" s="7">
        <v>0.0</v>
      </c>
      <c r="BP303" s="7">
        <v>0.0</v>
      </c>
      <c r="BQ303" s="7">
        <v>0.0</v>
      </c>
      <c r="BR303" s="7">
        <v>0.0</v>
      </c>
      <c r="BS303" s="9">
        <f t="shared" si="15"/>
        <v>8</v>
      </c>
      <c r="BT303" s="14">
        <v>-2.0112</v>
      </c>
      <c r="BW303" s="15" t="str">
        <f t="shared" si="16"/>
        <v> </v>
      </c>
      <c r="BY303" s="7">
        <v>0.0</v>
      </c>
      <c r="BZ303" s="7">
        <v>0.0</v>
      </c>
      <c r="CA303" s="7">
        <v>0.0</v>
      </c>
      <c r="CB303" s="7">
        <v>0.0</v>
      </c>
      <c r="CC303" s="7">
        <v>0.0</v>
      </c>
      <c r="CD303" s="7">
        <v>0.0</v>
      </c>
      <c r="CE303" s="7">
        <v>0.0</v>
      </c>
      <c r="CF303" s="7">
        <v>0.0</v>
      </c>
      <c r="CG303" s="7">
        <v>0.0</v>
      </c>
      <c r="CH303" s="7">
        <v>0.0</v>
      </c>
      <c r="CI303" s="7">
        <v>0.0</v>
      </c>
      <c r="CJ303" s="7">
        <v>0.0</v>
      </c>
      <c r="CK303" s="7">
        <v>0.0</v>
      </c>
      <c r="CL303" s="15">
        <f t="shared" si="17"/>
        <v>0</v>
      </c>
      <c r="CM303" s="7">
        <v>0.0</v>
      </c>
      <c r="CN303" s="7">
        <v>-0.1</v>
      </c>
      <c r="CO303" s="7">
        <v>-0.1</v>
      </c>
      <c r="CP303" s="16">
        <f t="shared" si="18"/>
        <v>-0.025</v>
      </c>
      <c r="CQ303" s="16">
        <f t="shared" si="19"/>
        <v>-0.1505016722</v>
      </c>
      <c r="CR303" s="17">
        <v>3.0</v>
      </c>
      <c r="CS303" s="14">
        <v>1.5</v>
      </c>
      <c r="CT303" s="14">
        <v>1.0</v>
      </c>
      <c r="CU303" s="14">
        <v>-3.8</v>
      </c>
      <c r="CV303" s="14">
        <v>-0.30000000000000004</v>
      </c>
      <c r="CW303" s="14">
        <v>-0.30000000000000004</v>
      </c>
      <c r="CX303" s="14">
        <v>0.0</v>
      </c>
      <c r="CY303" s="14">
        <v>-0.7</v>
      </c>
      <c r="CZ303" s="18">
        <f t="shared" si="20"/>
        <v>-0.175</v>
      </c>
      <c r="DA303" s="18">
        <f t="shared" si="21"/>
        <v>-1.053511706</v>
      </c>
      <c r="DB303" s="14">
        <v>31.0</v>
      </c>
      <c r="DC303" s="7">
        <v>0.0</v>
      </c>
      <c r="DD303" s="7">
        <v>0.0</v>
      </c>
      <c r="DE303" s="7">
        <v>0.0</v>
      </c>
      <c r="DF303" s="7">
        <v>1.0</v>
      </c>
      <c r="DG303" s="7">
        <v>0.0</v>
      </c>
      <c r="DH303" s="7">
        <v>0.0</v>
      </c>
      <c r="DI303" s="7">
        <v>1.0</v>
      </c>
      <c r="DJ303" s="7">
        <v>0.0</v>
      </c>
      <c r="DK303" s="7">
        <v>0.0</v>
      </c>
      <c r="DL303" s="7">
        <v>0.0</v>
      </c>
      <c r="DM303" s="7">
        <v>1.0</v>
      </c>
      <c r="DN303" s="9">
        <v>0.0</v>
      </c>
      <c r="DO303" s="9">
        <v>0.0</v>
      </c>
      <c r="DP303" s="9">
        <v>0.0</v>
      </c>
      <c r="DQ303" s="8">
        <v>26.0</v>
      </c>
      <c r="DR303" s="8">
        <v>0.0</v>
      </c>
      <c r="DS303" s="8"/>
      <c r="DT303" s="19">
        <v>0.792</v>
      </c>
      <c r="DU303" s="8">
        <v>0.759</v>
      </c>
      <c r="DV303" s="8">
        <v>0.062</v>
      </c>
      <c r="DW303" s="8">
        <v>0.0</v>
      </c>
      <c r="DX303" s="8">
        <v>0.133</v>
      </c>
      <c r="DY303" s="14">
        <f t="shared" si="22"/>
        <v>-0.668336765</v>
      </c>
    </row>
    <row r="304" ht="12.75" customHeight="1">
      <c r="A304" s="7">
        <v>25.0</v>
      </c>
      <c r="B304" s="7" t="s">
        <v>1629</v>
      </c>
      <c r="C304" s="7" t="s">
        <v>1630</v>
      </c>
      <c r="E304" s="7" t="s">
        <v>219</v>
      </c>
      <c r="F304" s="7" t="s">
        <v>219</v>
      </c>
      <c r="G304" s="7">
        <v>75.0</v>
      </c>
      <c r="H304" s="7">
        <v>209.0</v>
      </c>
      <c r="I304" s="7" t="s">
        <v>133</v>
      </c>
      <c r="J304" s="7">
        <v>2012.0</v>
      </c>
      <c r="K304" s="7">
        <v>1.0</v>
      </c>
      <c r="L304" s="7">
        <v>12.0</v>
      </c>
      <c r="M304" s="8"/>
      <c r="N304" s="8">
        <f t="shared" si="1"/>
        <v>21</v>
      </c>
      <c r="O304" s="7" t="s">
        <v>1577</v>
      </c>
      <c r="P304" s="7" t="s">
        <v>1631</v>
      </c>
      <c r="Q304" s="8" t="s">
        <v>166</v>
      </c>
      <c r="R304" s="7" t="s">
        <v>166</v>
      </c>
      <c r="S304" s="9" t="s">
        <v>260</v>
      </c>
      <c r="T304" s="9">
        <v>74.0</v>
      </c>
      <c r="U304" s="9" t="s">
        <v>138</v>
      </c>
      <c r="V304" s="9" t="s">
        <v>138</v>
      </c>
      <c r="W304" s="7">
        <v>74.0</v>
      </c>
      <c r="X304" s="7">
        <v>6.0</v>
      </c>
      <c r="Y304" s="7">
        <v>21.0</v>
      </c>
      <c r="Z304" s="7">
        <v>13.0</v>
      </c>
      <c r="AA304" s="7">
        <v>27.0</v>
      </c>
      <c r="AB304" s="7">
        <v>2.0</v>
      </c>
      <c r="AC304" s="7">
        <v>84.0</v>
      </c>
      <c r="AD304" s="7">
        <v>32.0</v>
      </c>
      <c r="AE304" s="7">
        <v>27.0</v>
      </c>
      <c r="AF304" s="10">
        <f t="shared" si="2"/>
        <v>0.07142857143</v>
      </c>
      <c r="AG304" s="10">
        <f t="shared" si="3"/>
        <v>0.04195804196</v>
      </c>
      <c r="AH304" s="7">
        <v>58904.0</v>
      </c>
      <c r="AI304" s="11">
        <f t="shared" si="4"/>
        <v>13.26666667</v>
      </c>
      <c r="AJ304" s="7">
        <v>1258.0</v>
      </c>
      <c r="AK304" s="11">
        <f t="shared" si="5"/>
        <v>17</v>
      </c>
      <c r="AL304" s="11">
        <f t="shared" si="6"/>
        <v>46.82352941</v>
      </c>
      <c r="AM304" s="12">
        <v>125.0</v>
      </c>
      <c r="AN304" s="11">
        <f t="shared" si="7"/>
        <v>7.639549097</v>
      </c>
      <c r="AO304" s="10" t="s">
        <v>1632</v>
      </c>
      <c r="AP304" s="10" t="s">
        <v>1633</v>
      </c>
      <c r="AQ304" s="10" t="s">
        <v>1634</v>
      </c>
      <c r="AR304" s="7">
        <v>151.0</v>
      </c>
      <c r="AS304" s="7">
        <v>198.0</v>
      </c>
      <c r="AT304" s="13">
        <f t="shared" si="8"/>
        <v>0.4326647564</v>
      </c>
      <c r="AU304" s="9">
        <v>5.0</v>
      </c>
      <c r="AV304" s="9">
        <v>2.0</v>
      </c>
      <c r="AW304" s="9">
        <v>239.0</v>
      </c>
      <c r="AX304" s="9">
        <v>105.0</v>
      </c>
      <c r="AY304" s="9">
        <v>110.0</v>
      </c>
      <c r="AZ304" s="9">
        <v>46.0</v>
      </c>
      <c r="BA304" s="7">
        <v>73.0</v>
      </c>
      <c r="BB304" s="7">
        <v>23.0</v>
      </c>
      <c r="BC304" s="7">
        <v>39.0</v>
      </c>
      <c r="BD304" s="7">
        <v>32.0</v>
      </c>
      <c r="BE304" s="7">
        <v>18.0</v>
      </c>
      <c r="BF304" s="7">
        <v>21.0</v>
      </c>
      <c r="BG304" s="14">
        <f t="shared" si="9"/>
        <v>4.461496673</v>
      </c>
      <c r="BH304" s="11">
        <f t="shared" si="10"/>
        <v>1.405677034</v>
      </c>
      <c r="BI304" s="11">
        <f t="shared" si="11"/>
        <v>2.383539318</v>
      </c>
      <c r="BJ304" s="11">
        <f t="shared" si="12"/>
        <v>1.955724569</v>
      </c>
      <c r="BK304" s="11">
        <f t="shared" si="13"/>
        <v>1.10009507</v>
      </c>
      <c r="BL304" s="11">
        <f t="shared" si="14"/>
        <v>1.283444248</v>
      </c>
      <c r="BM304" s="7">
        <v>8.0</v>
      </c>
      <c r="BN304" s="7">
        <v>4.0</v>
      </c>
      <c r="BO304" s="7">
        <v>0.0</v>
      </c>
      <c r="BP304" s="7">
        <v>0.0</v>
      </c>
      <c r="BQ304" s="7">
        <v>0.0</v>
      </c>
      <c r="BR304" s="7">
        <v>0.0</v>
      </c>
      <c r="BS304" s="9">
        <f t="shared" si="15"/>
        <v>70</v>
      </c>
      <c r="BT304" s="14">
        <v>-3.2659000000000002</v>
      </c>
      <c r="BW304" s="15" t="str">
        <f t="shared" si="16"/>
        <v> </v>
      </c>
      <c r="BY304" s="7">
        <v>2.0</v>
      </c>
      <c r="BZ304" s="7">
        <v>0.0</v>
      </c>
      <c r="CA304" s="7">
        <v>0.0</v>
      </c>
      <c r="CB304" s="7">
        <v>0.0</v>
      </c>
      <c r="CC304" s="7">
        <v>1.0</v>
      </c>
      <c r="CD304" s="7">
        <v>0.0</v>
      </c>
      <c r="CE304" s="7">
        <v>0.0</v>
      </c>
      <c r="CF304" s="7">
        <v>0.0</v>
      </c>
      <c r="CG304" s="7">
        <v>0.0</v>
      </c>
      <c r="CH304" s="7">
        <v>0.0</v>
      </c>
      <c r="CI304" s="7">
        <v>5.0</v>
      </c>
      <c r="CJ304" s="7">
        <v>0.0</v>
      </c>
      <c r="CK304" s="7">
        <v>0.0</v>
      </c>
      <c r="CL304" s="15">
        <f t="shared" si="17"/>
        <v>0</v>
      </c>
      <c r="CM304" s="7">
        <v>0.9</v>
      </c>
      <c r="CN304" s="7">
        <v>1.2</v>
      </c>
      <c r="CO304" s="7">
        <v>2.2</v>
      </c>
      <c r="CP304" s="16">
        <f t="shared" si="18"/>
        <v>0.02972972973</v>
      </c>
      <c r="CQ304" s="16">
        <f t="shared" si="19"/>
        <v>0.1344560641</v>
      </c>
      <c r="CR304" s="17">
        <v>1.0</v>
      </c>
      <c r="CS304" s="14">
        <v>21.7</v>
      </c>
      <c r="CT304" s="14">
        <v>19.6</v>
      </c>
      <c r="CU304" s="14">
        <v>7.7</v>
      </c>
      <c r="CV304" s="14">
        <v>0.6000000000000001</v>
      </c>
      <c r="CW304" s="14">
        <v>2.1</v>
      </c>
      <c r="CX304" s="14">
        <v>0.0</v>
      </c>
      <c r="CY304" s="14">
        <v>2.7</v>
      </c>
      <c r="CZ304" s="18">
        <f t="shared" si="20"/>
        <v>0.03648648649</v>
      </c>
      <c r="DA304" s="18">
        <f t="shared" si="21"/>
        <v>0.1650142605</v>
      </c>
      <c r="DB304" s="14">
        <v>33.1905</v>
      </c>
      <c r="DC304" s="7">
        <v>0.0</v>
      </c>
      <c r="DD304" s="7">
        <v>2.0</v>
      </c>
      <c r="DE304" s="7">
        <v>2.0</v>
      </c>
      <c r="DF304" s="7">
        <v>28.0</v>
      </c>
      <c r="DG304" s="7">
        <v>11.0</v>
      </c>
      <c r="DH304" s="7">
        <v>3.0</v>
      </c>
      <c r="DI304" s="7">
        <v>7.0</v>
      </c>
      <c r="DJ304" s="7">
        <v>10.0</v>
      </c>
      <c r="DK304" s="7">
        <v>3.0</v>
      </c>
      <c r="DL304" s="7">
        <v>0.0</v>
      </c>
      <c r="DM304" s="7">
        <v>50.0</v>
      </c>
      <c r="DN304" s="9">
        <v>0.0</v>
      </c>
      <c r="DO304" s="9">
        <v>0.0</v>
      </c>
      <c r="DP304" s="9">
        <v>1.0</v>
      </c>
      <c r="DQ304" s="8">
        <v>186.0</v>
      </c>
      <c r="DR304" s="8">
        <v>1.0</v>
      </c>
      <c r="DS304" s="8" t="s">
        <v>342</v>
      </c>
      <c r="DT304" s="19">
        <v>0.675</v>
      </c>
      <c r="DU304" s="8">
        <v>0.675</v>
      </c>
      <c r="DV304" s="8">
        <v>0.675</v>
      </c>
      <c r="DW304" s="8">
        <v>8.0</v>
      </c>
      <c r="DX304" s="8">
        <v>0.0</v>
      </c>
      <c r="DY304" s="14">
        <f t="shared" si="22"/>
        <v>2.434042553</v>
      </c>
    </row>
    <row r="305" ht="12.75" customHeight="1">
      <c r="A305" s="7">
        <v>23.0</v>
      </c>
      <c r="B305" s="7" t="s">
        <v>1635</v>
      </c>
      <c r="C305" s="7" t="s">
        <v>1636</v>
      </c>
      <c r="D305" s="7" t="s">
        <v>410</v>
      </c>
      <c r="E305" s="7" t="s">
        <v>132</v>
      </c>
      <c r="F305" s="7" t="s">
        <v>132</v>
      </c>
      <c r="G305" s="7">
        <v>66.0</v>
      </c>
      <c r="H305" s="7">
        <v>180.0</v>
      </c>
      <c r="I305" s="7" t="s">
        <v>145</v>
      </c>
      <c r="J305" s="7">
        <v>2011.0</v>
      </c>
      <c r="K305" s="7">
        <v>2.0</v>
      </c>
      <c r="L305" s="7">
        <v>33.0</v>
      </c>
      <c r="M305" s="8" t="s">
        <v>146</v>
      </c>
      <c r="N305" s="8">
        <f t="shared" si="1"/>
        <v>22</v>
      </c>
      <c r="O305" s="7" t="s">
        <v>1637</v>
      </c>
      <c r="P305" s="7" t="s">
        <v>1638</v>
      </c>
      <c r="Q305" s="8" t="s">
        <v>325</v>
      </c>
      <c r="R305" s="7" t="s">
        <v>325</v>
      </c>
      <c r="S305" s="9" t="s">
        <v>275</v>
      </c>
      <c r="T305" s="9">
        <v>20.0</v>
      </c>
      <c r="U305" s="9" t="s">
        <v>138</v>
      </c>
      <c r="V305" s="9" t="s">
        <v>138</v>
      </c>
      <c r="W305" s="7">
        <v>20.0</v>
      </c>
      <c r="X305" s="7">
        <v>3.0</v>
      </c>
      <c r="Y305" s="7">
        <v>2.0</v>
      </c>
      <c r="Z305" s="7">
        <v>0.0</v>
      </c>
      <c r="AA305" s="7">
        <v>5.0</v>
      </c>
      <c r="AB305" s="7">
        <v>-4.0</v>
      </c>
      <c r="AC305" s="7">
        <v>29.0</v>
      </c>
      <c r="AD305" s="7">
        <v>8.0</v>
      </c>
      <c r="AE305" s="7">
        <v>11.0</v>
      </c>
      <c r="AF305" s="10">
        <f t="shared" si="2"/>
        <v>0.1034482759</v>
      </c>
      <c r="AG305" s="10">
        <f t="shared" si="3"/>
        <v>0.0625</v>
      </c>
      <c r="AH305" s="7">
        <v>14238.0</v>
      </c>
      <c r="AI305" s="11">
        <f t="shared" si="4"/>
        <v>11.865</v>
      </c>
      <c r="AJ305" s="7">
        <v>303.0</v>
      </c>
      <c r="AK305" s="11">
        <f t="shared" si="5"/>
        <v>15.15</v>
      </c>
      <c r="AL305" s="11">
        <f t="shared" si="6"/>
        <v>46.99009901</v>
      </c>
      <c r="AM305" s="12">
        <v>0.0</v>
      </c>
      <c r="AN305" s="11">
        <f t="shared" si="7"/>
        <v>0</v>
      </c>
      <c r="AO305" s="10" t="s">
        <v>176</v>
      </c>
      <c r="AP305" s="10" t="s">
        <v>467</v>
      </c>
      <c r="AQ305" s="10" t="s">
        <v>527</v>
      </c>
      <c r="AR305" s="7">
        <v>47.0</v>
      </c>
      <c r="AS305" s="7">
        <v>61.0</v>
      </c>
      <c r="AT305" s="13">
        <f t="shared" si="8"/>
        <v>0.4351851852</v>
      </c>
      <c r="AU305" s="8"/>
      <c r="AV305" s="8"/>
      <c r="AW305" s="8">
        <v>57.0</v>
      </c>
      <c r="AX305" s="8">
        <v>25.0</v>
      </c>
      <c r="AY305" s="8">
        <v>51.0</v>
      </c>
      <c r="AZ305" s="8">
        <v>22.0</v>
      </c>
      <c r="BA305" s="7">
        <v>23.0</v>
      </c>
      <c r="BB305" s="7">
        <v>17.0</v>
      </c>
      <c r="BC305" s="7">
        <v>2.0</v>
      </c>
      <c r="BD305" s="7">
        <v>8.0</v>
      </c>
      <c r="BE305" s="7">
        <v>5.0</v>
      </c>
      <c r="BF305" s="7">
        <v>10.0</v>
      </c>
      <c r="BG305" s="14">
        <f t="shared" si="9"/>
        <v>5.815423515</v>
      </c>
      <c r="BH305" s="11">
        <f t="shared" si="10"/>
        <v>4.298356511</v>
      </c>
      <c r="BI305" s="11">
        <f t="shared" si="11"/>
        <v>0.5056890013</v>
      </c>
      <c r="BJ305" s="11">
        <f t="shared" si="12"/>
        <v>2.022756005</v>
      </c>
      <c r="BK305" s="11">
        <f t="shared" si="13"/>
        <v>1.264222503</v>
      </c>
      <c r="BL305" s="11">
        <f t="shared" si="14"/>
        <v>2.528445006</v>
      </c>
      <c r="BM305" s="7">
        <v>2.0</v>
      </c>
      <c r="BN305" s="7">
        <v>1.0</v>
      </c>
      <c r="BO305" s="7">
        <v>0.0</v>
      </c>
      <c r="BP305" s="7">
        <v>0.0</v>
      </c>
      <c r="BQ305" s="7">
        <v>0.0</v>
      </c>
      <c r="BR305" s="7">
        <v>0.0</v>
      </c>
      <c r="BS305" s="9">
        <f t="shared" si="15"/>
        <v>21</v>
      </c>
      <c r="BT305" s="14">
        <v>2.662</v>
      </c>
      <c r="BW305" s="15" t="str">
        <f t="shared" si="16"/>
        <v> </v>
      </c>
      <c r="BY305" s="7">
        <v>1.0</v>
      </c>
      <c r="BZ305" s="7">
        <v>0.0</v>
      </c>
      <c r="CA305" s="7">
        <v>0.0</v>
      </c>
      <c r="CB305" s="7">
        <v>0.0</v>
      </c>
      <c r="CC305" s="7">
        <v>0.0</v>
      </c>
      <c r="CD305" s="7">
        <v>0.0</v>
      </c>
      <c r="CE305" s="7">
        <v>0.0</v>
      </c>
      <c r="CF305" s="7">
        <v>1.0</v>
      </c>
      <c r="CG305" s="7">
        <v>0.0</v>
      </c>
      <c r="CH305" s="7">
        <v>0.0</v>
      </c>
      <c r="CI305" s="7">
        <v>2.0</v>
      </c>
      <c r="CJ305" s="7">
        <v>0.0</v>
      </c>
      <c r="CK305" s="7">
        <v>0.0</v>
      </c>
      <c r="CL305" s="15">
        <f t="shared" si="17"/>
        <v>0</v>
      </c>
      <c r="CM305" s="7">
        <v>0.30000000000000004</v>
      </c>
      <c r="CN305" s="7">
        <v>0.1</v>
      </c>
      <c r="CO305" s="7">
        <v>0.30000000000000004</v>
      </c>
      <c r="CP305" s="16">
        <f t="shared" si="18"/>
        <v>0.015</v>
      </c>
      <c r="CQ305" s="16">
        <f t="shared" si="19"/>
        <v>0.07585335019</v>
      </c>
      <c r="CR305" s="17">
        <v>1.0</v>
      </c>
      <c r="CS305" s="14">
        <v>5.7</v>
      </c>
      <c r="CT305" s="14">
        <v>4.8</v>
      </c>
      <c r="CU305" s="14">
        <v>-5.5</v>
      </c>
      <c r="CV305" s="14">
        <v>-0.2</v>
      </c>
      <c r="CW305" s="14">
        <v>-0.1</v>
      </c>
      <c r="CX305" s="14">
        <v>0.0</v>
      </c>
      <c r="CY305" s="14">
        <v>-0.30000000000000004</v>
      </c>
      <c r="CZ305" s="18">
        <f t="shared" si="20"/>
        <v>-0.015</v>
      </c>
      <c r="DA305" s="18">
        <f t="shared" si="21"/>
        <v>-0.07585335019</v>
      </c>
      <c r="DB305" s="14">
        <v>28.6207</v>
      </c>
      <c r="DC305" s="7">
        <v>0.0</v>
      </c>
      <c r="DD305" s="7">
        <v>0.0</v>
      </c>
      <c r="DE305" s="7">
        <v>0.0</v>
      </c>
      <c r="DF305" s="7">
        <v>8.0</v>
      </c>
      <c r="DG305" s="7">
        <v>3.0</v>
      </c>
      <c r="DH305" s="7">
        <v>0.0</v>
      </c>
      <c r="DI305" s="7">
        <v>5.0</v>
      </c>
      <c r="DJ305" s="7">
        <v>9.0</v>
      </c>
      <c r="DK305" s="7">
        <v>0.0</v>
      </c>
      <c r="DL305" s="7">
        <v>1.0</v>
      </c>
      <c r="DM305" s="7">
        <v>11.0</v>
      </c>
      <c r="DN305" s="9">
        <v>1.0</v>
      </c>
      <c r="DO305" s="9">
        <v>0.0</v>
      </c>
      <c r="DP305" s="9">
        <v>0.0</v>
      </c>
      <c r="DQ305" s="8">
        <v>47.0</v>
      </c>
      <c r="DR305" s="8">
        <v>0.0</v>
      </c>
      <c r="DS305" s="8"/>
      <c r="DT305" s="19">
        <v>0.925</v>
      </c>
      <c r="DU305" s="8">
        <v>0.925</v>
      </c>
      <c r="DV305" s="8">
        <v>0.243</v>
      </c>
      <c r="DW305" s="8">
        <v>0.0</v>
      </c>
      <c r="DX305" s="8">
        <v>0.426</v>
      </c>
      <c r="DY305" s="14">
        <f t="shared" si="22"/>
        <v>-0.5213223519</v>
      </c>
    </row>
    <row r="306" ht="12.75" customHeight="1">
      <c r="A306" s="7">
        <v>2.0</v>
      </c>
      <c r="B306" s="7" t="s">
        <v>1639</v>
      </c>
      <c r="C306" s="7" t="s">
        <v>850</v>
      </c>
      <c r="E306" s="7" t="s">
        <v>189</v>
      </c>
      <c r="F306" s="7" t="s">
        <v>189</v>
      </c>
      <c r="G306" s="7">
        <v>76.0</v>
      </c>
      <c r="H306" s="7">
        <v>230.0</v>
      </c>
      <c r="I306" s="7" t="s">
        <v>133</v>
      </c>
      <c r="J306" s="7">
        <v>2004.0</v>
      </c>
      <c r="K306" s="7">
        <v>2.0</v>
      </c>
      <c r="L306" s="7">
        <v>56.0</v>
      </c>
      <c r="M306" s="8"/>
      <c r="N306" s="8">
        <f t="shared" si="1"/>
        <v>31</v>
      </c>
      <c r="O306" s="7" t="s">
        <v>288</v>
      </c>
      <c r="P306" s="7" t="s">
        <v>1640</v>
      </c>
      <c r="Q306" s="8" t="s">
        <v>839</v>
      </c>
      <c r="R306" s="7" t="s">
        <v>839</v>
      </c>
      <c r="S306" s="9" t="s">
        <v>174</v>
      </c>
      <c r="T306" s="9">
        <v>58.0</v>
      </c>
      <c r="U306" s="9" t="s">
        <v>138</v>
      </c>
      <c r="V306" s="9" t="s">
        <v>138</v>
      </c>
      <c r="W306" s="7">
        <v>58.0</v>
      </c>
      <c r="X306" s="7">
        <v>3.0</v>
      </c>
      <c r="Y306" s="7">
        <v>4.0</v>
      </c>
      <c r="Z306" s="7">
        <v>2.0</v>
      </c>
      <c r="AA306" s="7">
        <v>7.0</v>
      </c>
      <c r="AB306" s="7">
        <v>-3.0</v>
      </c>
      <c r="AC306" s="7">
        <v>42.0</v>
      </c>
      <c r="AD306" s="7">
        <v>17.0</v>
      </c>
      <c r="AE306" s="7">
        <v>32.0</v>
      </c>
      <c r="AF306" s="10">
        <f t="shared" si="2"/>
        <v>0.07142857143</v>
      </c>
      <c r="AG306" s="10">
        <f t="shared" si="3"/>
        <v>0.03296703297</v>
      </c>
      <c r="AH306" s="7">
        <v>61895.0</v>
      </c>
      <c r="AI306" s="11">
        <f t="shared" si="4"/>
        <v>17.78591954</v>
      </c>
      <c r="AJ306" s="7">
        <v>1513.0</v>
      </c>
      <c r="AK306" s="11">
        <f t="shared" si="5"/>
        <v>26.0862069</v>
      </c>
      <c r="AL306" s="11">
        <f t="shared" si="6"/>
        <v>40.90879048</v>
      </c>
      <c r="AM306" s="12">
        <v>33.0</v>
      </c>
      <c r="AN306" s="11">
        <f t="shared" si="7"/>
        <v>1.919379594</v>
      </c>
      <c r="AO306" s="10" t="s">
        <v>1641</v>
      </c>
      <c r="AP306" s="10" t="s">
        <v>1642</v>
      </c>
      <c r="AQ306" s="10" t="s">
        <v>1149</v>
      </c>
      <c r="AR306" s="7">
        <v>0.0</v>
      </c>
      <c r="AS306" s="7">
        <v>0.0</v>
      </c>
      <c r="AT306" s="13">
        <f t="shared" si="8"/>
        <v>0</v>
      </c>
      <c r="AU306" s="8"/>
      <c r="AV306" s="8"/>
      <c r="AW306" s="8"/>
      <c r="AX306" s="8">
        <v>0.0</v>
      </c>
      <c r="AY306" s="8"/>
      <c r="AZ306" s="8">
        <v>0.0</v>
      </c>
      <c r="BA306" s="7">
        <v>69.0</v>
      </c>
      <c r="BB306" s="7">
        <v>106.0</v>
      </c>
      <c r="BC306" s="7">
        <v>73.0</v>
      </c>
      <c r="BD306" s="7">
        <v>17.0</v>
      </c>
      <c r="BE306" s="7">
        <v>21.0</v>
      </c>
      <c r="BF306" s="7">
        <v>3.0</v>
      </c>
      <c r="BG306" s="14">
        <f t="shared" si="9"/>
        <v>4.013248243</v>
      </c>
      <c r="BH306" s="11">
        <f t="shared" si="10"/>
        <v>6.16527991</v>
      </c>
      <c r="BI306" s="11">
        <f t="shared" si="11"/>
        <v>4.245900315</v>
      </c>
      <c r="BJ306" s="11">
        <f t="shared" si="12"/>
        <v>0.9887713062</v>
      </c>
      <c r="BK306" s="11">
        <f t="shared" si="13"/>
        <v>1.221423378</v>
      </c>
      <c r="BL306" s="11">
        <f t="shared" si="14"/>
        <v>0.174489054</v>
      </c>
      <c r="BM306" s="7">
        <v>24.0</v>
      </c>
      <c r="BN306" s="7">
        <v>12.0</v>
      </c>
      <c r="BO306" s="7">
        <v>0.0</v>
      </c>
      <c r="BP306" s="7">
        <v>0.0</v>
      </c>
      <c r="BQ306" s="7">
        <v>0.0</v>
      </c>
      <c r="BR306" s="7">
        <v>0.0</v>
      </c>
      <c r="BS306" s="9">
        <f t="shared" si="15"/>
        <v>203</v>
      </c>
      <c r="BT306" s="14">
        <v>-2.5673</v>
      </c>
      <c r="BW306" s="15" t="str">
        <f t="shared" si="16"/>
        <v> </v>
      </c>
      <c r="BY306" s="7">
        <v>1.0</v>
      </c>
      <c r="BZ306" s="7">
        <v>0.0</v>
      </c>
      <c r="CA306" s="7">
        <v>1.0</v>
      </c>
      <c r="CB306" s="7">
        <v>0.0</v>
      </c>
      <c r="CC306" s="7">
        <v>0.0</v>
      </c>
      <c r="CD306" s="7">
        <v>0.0</v>
      </c>
      <c r="CE306" s="7">
        <v>0.0</v>
      </c>
      <c r="CF306" s="7">
        <v>1.0</v>
      </c>
      <c r="CG306" s="7">
        <v>0.0</v>
      </c>
      <c r="CH306" s="7">
        <v>0.0</v>
      </c>
      <c r="CI306" s="7">
        <v>2.0</v>
      </c>
      <c r="CJ306" s="7">
        <v>0.0</v>
      </c>
      <c r="CK306" s="7">
        <v>0.0</v>
      </c>
      <c r="CL306" s="15">
        <f t="shared" si="17"/>
        <v>0</v>
      </c>
      <c r="CM306" s="7">
        <v>-0.2</v>
      </c>
      <c r="CN306" s="7">
        <v>1.8</v>
      </c>
      <c r="CO306" s="7">
        <v>1.6</v>
      </c>
      <c r="CP306" s="16">
        <f t="shared" si="18"/>
        <v>0.0275862069</v>
      </c>
      <c r="CQ306" s="16">
        <f t="shared" si="19"/>
        <v>0.09306082882</v>
      </c>
      <c r="CR306" s="17">
        <v>4.0</v>
      </c>
      <c r="CS306" s="14">
        <v>13.4</v>
      </c>
      <c r="CT306" s="14">
        <v>23.2</v>
      </c>
      <c r="CU306" s="14">
        <v>-3.3</v>
      </c>
      <c r="CV306" s="14">
        <v>-0.1</v>
      </c>
      <c r="CW306" s="14">
        <v>1.9</v>
      </c>
      <c r="CX306" s="14">
        <v>0.0</v>
      </c>
      <c r="CY306" s="14">
        <v>1.8</v>
      </c>
      <c r="CZ306" s="18">
        <f t="shared" si="20"/>
        <v>0.03103448276</v>
      </c>
      <c r="DA306" s="18">
        <f t="shared" si="21"/>
        <v>0.1046934324</v>
      </c>
      <c r="DB306" s="14">
        <v>64.4286</v>
      </c>
      <c r="DC306" s="7">
        <v>0.0</v>
      </c>
      <c r="DD306" s="7">
        <v>1.0</v>
      </c>
      <c r="DE306" s="7">
        <v>1.0</v>
      </c>
      <c r="DF306" s="7">
        <v>15.0</v>
      </c>
      <c r="DG306" s="7">
        <v>1.0</v>
      </c>
      <c r="DH306" s="7">
        <v>0.0</v>
      </c>
      <c r="DI306" s="7">
        <v>16.0</v>
      </c>
      <c r="DJ306" s="7">
        <v>2.0</v>
      </c>
      <c r="DK306" s="7">
        <v>0.0</v>
      </c>
      <c r="DL306" s="7">
        <v>0.0</v>
      </c>
      <c r="DM306" s="7">
        <v>23.0</v>
      </c>
      <c r="DN306" s="9">
        <v>1.0</v>
      </c>
      <c r="DO306" s="9">
        <v>0.0</v>
      </c>
      <c r="DP306" s="9">
        <v>0.0</v>
      </c>
      <c r="DQ306" s="8">
        <v>372.0</v>
      </c>
      <c r="DR306" s="8">
        <v>10.0</v>
      </c>
      <c r="DS306" s="8" t="s">
        <v>407</v>
      </c>
      <c r="DT306" s="19">
        <v>3.5</v>
      </c>
      <c r="DU306" s="8">
        <v>3.5</v>
      </c>
      <c r="DV306" s="8">
        <v>3.5</v>
      </c>
      <c r="DW306" s="8">
        <v>366.0</v>
      </c>
      <c r="DX306" s="8">
        <v>0.0</v>
      </c>
      <c r="DY306" s="14">
        <f t="shared" si="22"/>
        <v>-3.306382979</v>
      </c>
    </row>
    <row r="307" ht="12.75" customHeight="1">
      <c r="A307" s="7">
        <v>62.0</v>
      </c>
      <c r="B307" s="7" t="s">
        <v>1643</v>
      </c>
      <c r="C307" s="7" t="s">
        <v>902</v>
      </c>
      <c r="D307" s="7" t="s">
        <v>229</v>
      </c>
      <c r="E307" s="7" t="s">
        <v>163</v>
      </c>
      <c r="F307" s="7" t="s">
        <v>163</v>
      </c>
      <c r="G307" s="7">
        <v>76.0</v>
      </c>
      <c r="H307" s="7">
        <v>228.0</v>
      </c>
      <c r="I307" s="7" t="s">
        <v>145</v>
      </c>
      <c r="J307" s="7">
        <v>2006.0</v>
      </c>
      <c r="K307" s="7">
        <v>3.0</v>
      </c>
      <c r="L307" s="7">
        <v>68.0</v>
      </c>
      <c r="M307" s="8"/>
      <c r="N307" s="8">
        <f t="shared" si="1"/>
        <v>27</v>
      </c>
      <c r="O307" s="7" t="s">
        <v>563</v>
      </c>
      <c r="P307" s="7" t="s">
        <v>1644</v>
      </c>
      <c r="Q307" s="8" t="s">
        <v>860</v>
      </c>
      <c r="R307" s="7" t="s">
        <v>860</v>
      </c>
      <c r="S307" s="9" t="s">
        <v>174</v>
      </c>
      <c r="T307" s="9">
        <v>53.0</v>
      </c>
      <c r="U307" s="9" t="s">
        <v>138</v>
      </c>
      <c r="V307" s="9" t="s">
        <v>138</v>
      </c>
      <c r="W307" s="7">
        <v>53.0</v>
      </c>
      <c r="X307" s="7">
        <v>1.0</v>
      </c>
      <c r="Y307" s="7">
        <v>5.0</v>
      </c>
      <c r="Z307" s="7">
        <v>2.0</v>
      </c>
      <c r="AA307" s="7">
        <v>6.0</v>
      </c>
      <c r="AB307" s="7">
        <v>0.0</v>
      </c>
      <c r="AC307" s="7">
        <v>58.0</v>
      </c>
      <c r="AD307" s="7">
        <v>29.0</v>
      </c>
      <c r="AE307" s="7">
        <v>56.0</v>
      </c>
      <c r="AF307" s="10">
        <f t="shared" si="2"/>
        <v>0.01724137931</v>
      </c>
      <c r="AG307" s="10">
        <f t="shared" si="3"/>
        <v>0.006993006993</v>
      </c>
      <c r="AH307" s="7">
        <v>56866.0</v>
      </c>
      <c r="AI307" s="11">
        <f t="shared" si="4"/>
        <v>17.88238994</v>
      </c>
      <c r="AJ307" s="7">
        <v>1259.0</v>
      </c>
      <c r="AK307" s="11">
        <f t="shared" si="5"/>
        <v>23.75471698</v>
      </c>
      <c r="AL307" s="11">
        <f t="shared" si="6"/>
        <v>45.16759333</v>
      </c>
      <c r="AM307" s="12">
        <v>29.0</v>
      </c>
      <c r="AN307" s="11">
        <f t="shared" si="7"/>
        <v>1.835894911</v>
      </c>
      <c r="AO307" s="10" t="s">
        <v>1645</v>
      </c>
      <c r="AP307" s="10" t="s">
        <v>491</v>
      </c>
      <c r="AQ307" s="10" t="s">
        <v>1646</v>
      </c>
      <c r="AR307" s="7">
        <v>0.0</v>
      </c>
      <c r="AS307" s="7">
        <v>0.0</v>
      </c>
      <c r="AT307" s="13">
        <f t="shared" si="8"/>
        <v>0</v>
      </c>
      <c r="AU307" s="8"/>
      <c r="AV307" s="8"/>
      <c r="AW307" s="8"/>
      <c r="AX307" s="8">
        <v>0.0</v>
      </c>
      <c r="AY307" s="8"/>
      <c r="AZ307" s="8">
        <v>0.0</v>
      </c>
      <c r="BA307" s="7">
        <v>112.0</v>
      </c>
      <c r="BB307" s="7">
        <v>132.0</v>
      </c>
      <c r="BC307" s="7">
        <v>78.0</v>
      </c>
      <c r="BD307" s="7">
        <v>29.0</v>
      </c>
      <c r="BE307" s="7">
        <v>39.0</v>
      </c>
      <c r="BF307" s="7">
        <v>16.0</v>
      </c>
      <c r="BG307" s="14">
        <f t="shared" si="9"/>
        <v>7.090352759</v>
      </c>
      <c r="BH307" s="11">
        <f t="shared" si="10"/>
        <v>8.35648718</v>
      </c>
      <c r="BI307" s="11">
        <f t="shared" si="11"/>
        <v>4.937924243</v>
      </c>
      <c r="BJ307" s="11">
        <f t="shared" si="12"/>
        <v>1.835894911</v>
      </c>
      <c r="BK307" s="11">
        <f t="shared" si="13"/>
        <v>2.468962121</v>
      </c>
      <c r="BL307" s="11">
        <f t="shared" si="14"/>
        <v>1.012907537</v>
      </c>
      <c r="BM307" s="7">
        <v>75.0</v>
      </c>
      <c r="BN307" s="7">
        <v>25.0</v>
      </c>
      <c r="BO307" s="7">
        <v>5.0</v>
      </c>
      <c r="BP307" s="7">
        <v>0.0</v>
      </c>
      <c r="BQ307" s="7">
        <v>0.0</v>
      </c>
      <c r="BR307" s="7">
        <v>0.0</v>
      </c>
      <c r="BS307" s="9">
        <f t="shared" si="15"/>
        <v>290</v>
      </c>
      <c r="BT307" s="14">
        <v>-5.5177</v>
      </c>
      <c r="BW307" s="15" t="str">
        <f t="shared" si="16"/>
        <v> </v>
      </c>
      <c r="BY307" s="7">
        <v>0.0</v>
      </c>
      <c r="BZ307" s="7">
        <v>0.0</v>
      </c>
      <c r="CA307" s="7">
        <v>0.0</v>
      </c>
      <c r="CB307" s="7">
        <v>0.0</v>
      </c>
      <c r="CC307" s="7">
        <v>0.0</v>
      </c>
      <c r="CD307" s="7">
        <v>0.0</v>
      </c>
      <c r="CE307" s="7">
        <v>0.0</v>
      </c>
      <c r="CF307" s="7">
        <v>1.0</v>
      </c>
      <c r="CG307" s="7">
        <v>0.0</v>
      </c>
      <c r="CH307" s="7">
        <v>0.0</v>
      </c>
      <c r="CI307" s="7">
        <v>0.0</v>
      </c>
      <c r="CJ307" s="7">
        <v>0.0</v>
      </c>
      <c r="CK307" s="7">
        <v>0.0</v>
      </c>
      <c r="CL307" s="15">
        <f t="shared" si="17"/>
        <v>0</v>
      </c>
      <c r="CM307" s="7">
        <v>-0.4</v>
      </c>
      <c r="CN307" s="7">
        <v>2.2</v>
      </c>
      <c r="CO307" s="7">
        <v>1.8</v>
      </c>
      <c r="CP307" s="16">
        <f t="shared" si="18"/>
        <v>0.03396226415</v>
      </c>
      <c r="CQ307" s="16">
        <f t="shared" si="19"/>
        <v>0.1139520979</v>
      </c>
      <c r="CR307" s="17">
        <v>2.0</v>
      </c>
      <c r="CS307" s="14">
        <v>15.2</v>
      </c>
      <c r="CT307" s="14">
        <v>18.6</v>
      </c>
      <c r="CU307" s="14">
        <v>4.9</v>
      </c>
      <c r="CV307" s="14">
        <v>-1.3</v>
      </c>
      <c r="CW307" s="14">
        <v>2.4</v>
      </c>
      <c r="CX307" s="14">
        <v>0.0</v>
      </c>
      <c r="CY307" s="14">
        <v>1.1</v>
      </c>
      <c r="CZ307" s="18">
        <f t="shared" si="20"/>
        <v>0.02075471698</v>
      </c>
      <c r="DA307" s="18">
        <f t="shared" si="21"/>
        <v>0.06963739317</v>
      </c>
      <c r="DB307" s="14">
        <v>51.1034</v>
      </c>
      <c r="DC307" s="7">
        <v>1.0</v>
      </c>
      <c r="DD307" s="7">
        <v>0.0</v>
      </c>
      <c r="DE307" s="7">
        <v>0.0</v>
      </c>
      <c r="DF307" s="7">
        <v>28.0</v>
      </c>
      <c r="DG307" s="7">
        <v>2.0</v>
      </c>
      <c r="DH307" s="7">
        <v>0.0</v>
      </c>
      <c r="DI307" s="7">
        <v>27.0</v>
      </c>
      <c r="DJ307" s="7">
        <v>11.0</v>
      </c>
      <c r="DK307" s="7">
        <v>0.0</v>
      </c>
      <c r="DL307" s="7">
        <v>0.0</v>
      </c>
      <c r="DM307" s="7">
        <v>18.0</v>
      </c>
      <c r="DN307" s="9">
        <v>0.0</v>
      </c>
      <c r="DO307" s="9">
        <v>1.0</v>
      </c>
      <c r="DP307" s="9">
        <v>0.0</v>
      </c>
      <c r="DQ307" s="8">
        <v>186.0</v>
      </c>
      <c r="DR307" s="8">
        <v>25.0</v>
      </c>
      <c r="DS307" s="8" t="s">
        <v>1647</v>
      </c>
      <c r="DT307" s="19">
        <v>1.3</v>
      </c>
      <c r="DU307" s="8">
        <v>1.25</v>
      </c>
      <c r="DV307" s="8">
        <v>1.25</v>
      </c>
      <c r="DW307" s="8">
        <v>381.0</v>
      </c>
      <c r="DX307" s="8">
        <v>0.0</v>
      </c>
      <c r="DY307" s="14">
        <f t="shared" si="22"/>
        <v>-0.3893617021</v>
      </c>
    </row>
    <row r="308" ht="12.75" customHeight="1">
      <c r="A308" s="7">
        <v>3.0</v>
      </c>
      <c r="B308" s="7" t="s">
        <v>1648</v>
      </c>
      <c r="C308" s="7" t="s">
        <v>1649</v>
      </c>
      <c r="E308" s="7" t="s">
        <v>1232</v>
      </c>
      <c r="F308" s="7" t="s">
        <v>1232</v>
      </c>
      <c r="G308" s="7">
        <v>72.0</v>
      </c>
      <c r="H308" s="7">
        <v>204.0</v>
      </c>
      <c r="I308" s="7" t="s">
        <v>145</v>
      </c>
      <c r="J308" s="7">
        <v>2010.0</v>
      </c>
      <c r="K308" s="7">
        <v>3.0</v>
      </c>
      <c r="L308" s="7">
        <v>66.0</v>
      </c>
      <c r="M308" s="8"/>
      <c r="N308" s="8">
        <f t="shared" si="1"/>
        <v>25</v>
      </c>
      <c r="O308" s="7" t="s">
        <v>1650</v>
      </c>
      <c r="P308" s="7" t="s">
        <v>1651</v>
      </c>
      <c r="Q308" s="8" t="s">
        <v>394</v>
      </c>
      <c r="R308" s="7" t="s">
        <v>394</v>
      </c>
      <c r="S308" s="9" t="s">
        <v>174</v>
      </c>
      <c r="T308" s="9">
        <v>75.0</v>
      </c>
      <c r="U308" s="9" t="s">
        <v>138</v>
      </c>
      <c r="V308" s="9" t="s">
        <v>138</v>
      </c>
      <c r="W308" s="7">
        <v>76.0</v>
      </c>
      <c r="X308" s="7">
        <v>5.0</v>
      </c>
      <c r="Y308" s="7">
        <v>9.0</v>
      </c>
      <c r="Z308" s="7">
        <v>5.0</v>
      </c>
      <c r="AA308" s="7">
        <v>14.0</v>
      </c>
      <c r="AB308" s="7">
        <v>-3.0</v>
      </c>
      <c r="AC308" s="7">
        <v>150.0</v>
      </c>
      <c r="AD308" s="7">
        <v>68.0</v>
      </c>
      <c r="AE308" s="7">
        <v>122.0</v>
      </c>
      <c r="AF308" s="10">
        <f t="shared" si="2"/>
        <v>0.03333333333</v>
      </c>
      <c r="AG308" s="10">
        <f t="shared" si="3"/>
        <v>0.01470588235</v>
      </c>
      <c r="AH308" s="7">
        <v>90487.0</v>
      </c>
      <c r="AI308" s="11">
        <f t="shared" si="4"/>
        <v>19.84364035</v>
      </c>
      <c r="AJ308" s="7">
        <v>1940.0</v>
      </c>
      <c r="AK308" s="11">
        <f t="shared" si="5"/>
        <v>25.52631579</v>
      </c>
      <c r="AL308" s="11">
        <f t="shared" si="6"/>
        <v>46.64278351</v>
      </c>
      <c r="AM308" s="12">
        <v>86.0</v>
      </c>
      <c r="AN308" s="11">
        <f t="shared" si="7"/>
        <v>3.421485959</v>
      </c>
      <c r="AO308" s="10" t="s">
        <v>1632</v>
      </c>
      <c r="AP308" s="10" t="s">
        <v>537</v>
      </c>
      <c r="AQ308" s="10" t="s">
        <v>1652</v>
      </c>
      <c r="AR308" s="7">
        <v>0.0</v>
      </c>
      <c r="AS308" s="7">
        <v>0.0</v>
      </c>
      <c r="AT308" s="13">
        <f t="shared" si="8"/>
        <v>0</v>
      </c>
      <c r="AU308" s="8"/>
      <c r="AV308" s="8"/>
      <c r="AW308" s="8"/>
      <c r="AX308" s="8">
        <v>0.0</v>
      </c>
      <c r="AY308" s="8"/>
      <c r="AZ308" s="8">
        <v>0.0</v>
      </c>
      <c r="BA308" s="7">
        <v>146.0</v>
      </c>
      <c r="BB308" s="7">
        <v>304.0</v>
      </c>
      <c r="BC308" s="7">
        <v>157.0</v>
      </c>
      <c r="BD308" s="7">
        <v>68.0</v>
      </c>
      <c r="BE308" s="7">
        <v>57.0</v>
      </c>
      <c r="BF308" s="7">
        <v>11.0</v>
      </c>
      <c r="BG308" s="14">
        <f t="shared" si="9"/>
        <v>5.808569187</v>
      </c>
      <c r="BH308" s="11">
        <f t="shared" si="10"/>
        <v>12.09455502</v>
      </c>
      <c r="BI308" s="11">
        <f t="shared" si="11"/>
        <v>6.246201112</v>
      </c>
      <c r="BJ308" s="11">
        <f t="shared" si="12"/>
        <v>2.705360991</v>
      </c>
      <c r="BK308" s="11">
        <f t="shared" si="13"/>
        <v>2.267729066</v>
      </c>
      <c r="BL308" s="11">
        <f t="shared" si="14"/>
        <v>0.437631925</v>
      </c>
      <c r="BM308" s="7">
        <v>116.0</v>
      </c>
      <c r="BN308" s="7">
        <v>32.0</v>
      </c>
      <c r="BO308" s="7">
        <v>4.0</v>
      </c>
      <c r="BP308" s="7">
        <v>1.0</v>
      </c>
      <c r="BQ308" s="7">
        <v>1.0</v>
      </c>
      <c r="BR308" s="7">
        <v>1.0</v>
      </c>
      <c r="BS308" s="9">
        <f t="shared" si="15"/>
        <v>581</v>
      </c>
      <c r="BT308" s="14">
        <v>-9.667300000000001</v>
      </c>
      <c r="BW308" s="15" t="str">
        <f t="shared" si="16"/>
        <v> </v>
      </c>
      <c r="BY308" s="7">
        <v>1.0</v>
      </c>
      <c r="BZ308" s="7">
        <v>0.0</v>
      </c>
      <c r="CA308" s="7">
        <v>1.0</v>
      </c>
      <c r="CB308" s="7">
        <v>0.0</v>
      </c>
      <c r="CC308" s="7">
        <v>0.0</v>
      </c>
      <c r="CD308" s="7">
        <v>0.0</v>
      </c>
      <c r="CE308" s="7">
        <v>3.0</v>
      </c>
      <c r="CF308" s="7">
        <v>1.0</v>
      </c>
      <c r="CG308" s="7">
        <v>0.0</v>
      </c>
      <c r="CH308" s="7">
        <v>0.0</v>
      </c>
      <c r="CI308" s="7">
        <v>1.0</v>
      </c>
      <c r="CJ308" s="7">
        <v>0.0</v>
      </c>
      <c r="CK308" s="7">
        <v>0.0</v>
      </c>
      <c r="CL308" s="15">
        <f t="shared" si="17"/>
        <v>0</v>
      </c>
      <c r="CM308" s="7">
        <v>0.2</v>
      </c>
      <c r="CN308" s="7">
        <v>3.0</v>
      </c>
      <c r="CO308" s="7">
        <v>3.2</v>
      </c>
      <c r="CP308" s="16">
        <f t="shared" si="18"/>
        <v>0.04210526316</v>
      </c>
      <c r="CQ308" s="16">
        <f t="shared" si="19"/>
        <v>0.1273111055</v>
      </c>
      <c r="CR308" s="17">
        <v>6.0</v>
      </c>
      <c r="CS308" s="14">
        <v>23.5</v>
      </c>
      <c r="CT308" s="14">
        <v>34.0</v>
      </c>
      <c r="CU308" s="14">
        <v>-4.4</v>
      </c>
      <c r="CV308" s="14">
        <v>0.2</v>
      </c>
      <c r="CW308" s="14">
        <v>3.6</v>
      </c>
      <c r="CX308" s="14">
        <v>0.0</v>
      </c>
      <c r="CY308" s="14">
        <v>3.8</v>
      </c>
      <c r="CZ308" s="18">
        <f t="shared" si="20"/>
        <v>0.05</v>
      </c>
      <c r="DA308" s="18">
        <f t="shared" si="21"/>
        <v>0.1511819377</v>
      </c>
      <c r="DB308" s="14">
        <v>59.44</v>
      </c>
      <c r="DC308" s="7">
        <v>0.0</v>
      </c>
      <c r="DD308" s="7">
        <v>0.0</v>
      </c>
      <c r="DE308" s="7">
        <v>5.0</v>
      </c>
      <c r="DF308" s="7">
        <v>63.0</v>
      </c>
      <c r="DG308" s="7">
        <v>2.0</v>
      </c>
      <c r="DH308" s="7">
        <v>0.0</v>
      </c>
      <c r="DI308" s="7">
        <v>61.0</v>
      </c>
      <c r="DJ308" s="7">
        <v>38.0</v>
      </c>
      <c r="DK308" s="7">
        <v>1.0</v>
      </c>
      <c r="DL308" s="7">
        <v>0.0</v>
      </c>
      <c r="DM308" s="7">
        <v>48.0</v>
      </c>
      <c r="DN308" s="9">
        <v>1.0</v>
      </c>
      <c r="DO308" s="9">
        <v>0.0</v>
      </c>
      <c r="DP308" s="9">
        <v>1.0</v>
      </c>
      <c r="DQ308" s="8">
        <v>186.0</v>
      </c>
      <c r="DR308" s="8">
        <v>0.0</v>
      </c>
      <c r="DS308" s="8"/>
      <c r="DT308" s="19">
        <v>1.4</v>
      </c>
      <c r="DU308" s="8">
        <v>0.992</v>
      </c>
      <c r="DV308" s="8">
        <v>0.992</v>
      </c>
      <c r="DW308" s="8">
        <v>0.0</v>
      </c>
      <c r="DX308" s="8">
        <v>0.0</v>
      </c>
      <c r="DY308" s="14">
        <f t="shared" si="22"/>
        <v>2.859574468</v>
      </c>
    </row>
    <row r="309" ht="12.75" customHeight="1">
      <c r="A309" s="7">
        <v>44.0</v>
      </c>
      <c r="B309" s="7" t="s">
        <v>1653</v>
      </c>
      <c r="C309" s="7" t="s">
        <v>344</v>
      </c>
      <c r="D309" s="7" t="s">
        <v>162</v>
      </c>
      <c r="E309" s="7" t="s">
        <v>163</v>
      </c>
      <c r="F309" s="7" t="s">
        <v>163</v>
      </c>
      <c r="G309" s="7">
        <v>77.0</v>
      </c>
      <c r="H309" s="7">
        <v>216.0</v>
      </c>
      <c r="I309" s="7" t="s">
        <v>145</v>
      </c>
      <c r="J309" s="7">
        <v>2010.0</v>
      </c>
      <c r="K309" s="7">
        <v>1.0</v>
      </c>
      <c r="L309" s="7">
        <v>3.0</v>
      </c>
      <c r="M309" s="8"/>
      <c r="N309" s="8">
        <f t="shared" si="1"/>
        <v>24</v>
      </c>
      <c r="O309" s="7" t="s">
        <v>911</v>
      </c>
      <c r="P309" s="7" t="s">
        <v>1654</v>
      </c>
      <c r="Q309" s="8" t="s">
        <v>325</v>
      </c>
      <c r="R309" s="7" t="s">
        <v>325</v>
      </c>
      <c r="S309" s="9" t="s">
        <v>174</v>
      </c>
      <c r="T309" s="9">
        <v>64.0</v>
      </c>
      <c r="U309" s="9" t="s">
        <v>138</v>
      </c>
      <c r="V309" s="9" t="s">
        <v>138</v>
      </c>
      <c r="W309" s="7">
        <v>64.0</v>
      </c>
      <c r="X309" s="7">
        <v>2.0</v>
      </c>
      <c r="Y309" s="7">
        <v>7.0</v>
      </c>
      <c r="Z309" s="7">
        <v>3.0</v>
      </c>
      <c r="AA309" s="7">
        <v>9.0</v>
      </c>
      <c r="AB309" s="7">
        <v>3.0</v>
      </c>
      <c r="AC309" s="7">
        <v>73.0</v>
      </c>
      <c r="AD309" s="7">
        <v>33.0</v>
      </c>
      <c r="AE309" s="7">
        <v>49.0</v>
      </c>
      <c r="AF309" s="10">
        <f t="shared" si="2"/>
        <v>0.02739726027</v>
      </c>
      <c r="AG309" s="10">
        <f t="shared" si="3"/>
        <v>0.01290322581</v>
      </c>
      <c r="AH309" s="7">
        <v>77232.0</v>
      </c>
      <c r="AI309" s="11">
        <f t="shared" si="4"/>
        <v>20.1125</v>
      </c>
      <c r="AJ309" s="7">
        <v>1488.0</v>
      </c>
      <c r="AK309" s="11">
        <f t="shared" si="5"/>
        <v>23.25</v>
      </c>
      <c r="AL309" s="11">
        <f t="shared" si="6"/>
        <v>51.90322581</v>
      </c>
      <c r="AM309" s="12">
        <v>26.0</v>
      </c>
      <c r="AN309" s="11">
        <f t="shared" si="7"/>
        <v>1.211932878</v>
      </c>
      <c r="AO309" s="10" t="s">
        <v>862</v>
      </c>
      <c r="AP309" s="10" t="s">
        <v>1655</v>
      </c>
      <c r="AQ309" s="10" t="s">
        <v>239</v>
      </c>
      <c r="AR309" s="7">
        <v>0.0</v>
      </c>
      <c r="AS309" s="7">
        <v>0.0</v>
      </c>
      <c r="AT309" s="13">
        <f t="shared" si="8"/>
        <v>0</v>
      </c>
      <c r="AU309" s="8"/>
      <c r="AV309" s="8"/>
      <c r="AW309" s="8"/>
      <c r="AX309" s="8">
        <v>0.0</v>
      </c>
      <c r="AY309" s="8"/>
      <c r="AZ309" s="8">
        <v>0.0</v>
      </c>
      <c r="BA309" s="7">
        <v>148.0</v>
      </c>
      <c r="BB309" s="7">
        <v>150.0</v>
      </c>
      <c r="BC309" s="7">
        <v>73.0</v>
      </c>
      <c r="BD309" s="7">
        <v>33.0</v>
      </c>
      <c r="BE309" s="7">
        <v>28.0</v>
      </c>
      <c r="BF309" s="7">
        <v>11.0</v>
      </c>
      <c r="BG309" s="14">
        <f t="shared" si="9"/>
        <v>6.898694842</v>
      </c>
      <c r="BH309" s="11">
        <f t="shared" si="10"/>
        <v>6.991920447</v>
      </c>
      <c r="BI309" s="11">
        <f t="shared" si="11"/>
        <v>3.402734618</v>
      </c>
      <c r="BJ309" s="11">
        <f t="shared" si="12"/>
        <v>1.538222498</v>
      </c>
      <c r="BK309" s="11">
        <f t="shared" si="13"/>
        <v>1.305158484</v>
      </c>
      <c r="BL309" s="11">
        <f t="shared" si="14"/>
        <v>0.5127408328</v>
      </c>
      <c r="BM309" s="7">
        <v>49.0</v>
      </c>
      <c r="BN309" s="7">
        <v>17.0</v>
      </c>
      <c r="BO309" s="7">
        <v>3.0</v>
      </c>
      <c r="BP309" s="7">
        <v>0.0</v>
      </c>
      <c r="BQ309" s="7">
        <v>0.0</v>
      </c>
      <c r="BR309" s="7">
        <v>0.0</v>
      </c>
      <c r="BS309" s="9">
        <f t="shared" si="15"/>
        <v>275</v>
      </c>
      <c r="BT309" s="14">
        <v>5.3346</v>
      </c>
      <c r="BW309" s="15" t="str">
        <f t="shared" si="16"/>
        <v> </v>
      </c>
      <c r="BY309" s="7">
        <v>0.0</v>
      </c>
      <c r="BZ309" s="7">
        <v>0.0</v>
      </c>
      <c r="CA309" s="7">
        <v>0.0</v>
      </c>
      <c r="CB309" s="7">
        <v>0.0</v>
      </c>
      <c r="CC309" s="7">
        <v>0.0</v>
      </c>
      <c r="CD309" s="7">
        <v>0.0</v>
      </c>
      <c r="CE309" s="7">
        <v>1.0</v>
      </c>
      <c r="CF309" s="7">
        <v>0.0</v>
      </c>
      <c r="CG309" s="7">
        <v>0.0</v>
      </c>
      <c r="CH309" s="7">
        <v>0.0</v>
      </c>
      <c r="CI309" s="7">
        <v>1.0</v>
      </c>
      <c r="CJ309" s="7">
        <v>0.0</v>
      </c>
      <c r="CK309" s="7">
        <v>0.0</v>
      </c>
      <c r="CL309" s="15">
        <f t="shared" si="17"/>
        <v>0</v>
      </c>
      <c r="CM309" s="7">
        <v>-0.4</v>
      </c>
      <c r="CN309" s="7">
        <v>2.5</v>
      </c>
      <c r="CO309" s="7">
        <v>2.1</v>
      </c>
      <c r="CP309" s="16">
        <f t="shared" si="18"/>
        <v>0.0328125</v>
      </c>
      <c r="CQ309" s="16">
        <f t="shared" si="19"/>
        <v>0.09788688626</v>
      </c>
      <c r="CR309" s="17">
        <v>6.0</v>
      </c>
      <c r="CS309" s="14">
        <v>18.8</v>
      </c>
      <c r="CT309" s="14">
        <v>29.1</v>
      </c>
      <c r="CU309" s="14">
        <v>-7.1</v>
      </c>
      <c r="CV309" s="14">
        <v>-0.8</v>
      </c>
      <c r="CW309" s="14">
        <v>2.6</v>
      </c>
      <c r="CX309" s="14">
        <v>0.0</v>
      </c>
      <c r="CY309" s="14">
        <v>1.8</v>
      </c>
      <c r="CZ309" s="18">
        <f t="shared" si="20"/>
        <v>0.028125</v>
      </c>
      <c r="DA309" s="18">
        <f t="shared" si="21"/>
        <v>0.08390304537</v>
      </c>
      <c r="DB309" s="14">
        <v>55.0822</v>
      </c>
      <c r="DC309" s="7">
        <v>1.0</v>
      </c>
      <c r="DD309" s="7">
        <v>0.0</v>
      </c>
      <c r="DE309" s="7">
        <v>4.0</v>
      </c>
      <c r="DF309" s="7">
        <v>28.0</v>
      </c>
      <c r="DG309" s="7">
        <v>0.0</v>
      </c>
      <c r="DH309" s="7">
        <v>0.0</v>
      </c>
      <c r="DI309" s="7">
        <v>42.0</v>
      </c>
      <c r="DJ309" s="7">
        <v>15.0</v>
      </c>
      <c r="DK309" s="7">
        <v>1.0</v>
      </c>
      <c r="DL309" s="7">
        <v>0.0</v>
      </c>
      <c r="DM309" s="7">
        <v>15.0</v>
      </c>
      <c r="DN309" s="9">
        <v>0.0</v>
      </c>
      <c r="DO309" s="9">
        <v>0.0</v>
      </c>
      <c r="DP309" s="9">
        <v>0.0</v>
      </c>
      <c r="DQ309" s="8">
        <v>186.0</v>
      </c>
      <c r="DR309" s="8">
        <v>18.0</v>
      </c>
      <c r="DS309" s="8" t="s">
        <v>1656</v>
      </c>
      <c r="DT309" s="19">
        <v>2.75</v>
      </c>
      <c r="DU309" s="8">
        <v>2.5</v>
      </c>
      <c r="DV309" s="8">
        <v>2.5</v>
      </c>
      <c r="DW309" s="8">
        <v>549.0</v>
      </c>
      <c r="DX309" s="8">
        <v>0.0</v>
      </c>
      <c r="DY309" s="14">
        <f t="shared" si="22"/>
        <v>-2.34893617</v>
      </c>
    </row>
    <row r="310" ht="12.75" customHeight="1">
      <c r="A310" s="7">
        <v>5.0</v>
      </c>
      <c r="B310" s="7" t="s">
        <v>1657</v>
      </c>
      <c r="C310" s="7" t="s">
        <v>1658</v>
      </c>
      <c r="D310" s="7" t="s">
        <v>338</v>
      </c>
      <c r="E310" s="7" t="s">
        <v>132</v>
      </c>
      <c r="F310" s="7" t="s">
        <v>132</v>
      </c>
      <c r="G310" s="7">
        <v>75.0</v>
      </c>
      <c r="H310" s="7">
        <v>207.0</v>
      </c>
      <c r="I310" s="7" t="s">
        <v>145</v>
      </c>
      <c r="J310" s="7">
        <v>2002.0</v>
      </c>
      <c r="K310" s="7">
        <v>4.0</v>
      </c>
      <c r="L310" s="7">
        <v>127.0</v>
      </c>
      <c r="M310" s="8"/>
      <c r="N310" s="8">
        <f t="shared" si="1"/>
        <v>33</v>
      </c>
      <c r="O310" s="7" t="s">
        <v>1659</v>
      </c>
      <c r="P310" s="7" t="s">
        <v>1660</v>
      </c>
      <c r="Q310" s="8" t="s">
        <v>166</v>
      </c>
      <c r="R310" s="7" t="s">
        <v>166</v>
      </c>
      <c r="S310" s="9" t="s">
        <v>174</v>
      </c>
      <c r="T310" s="9">
        <v>29.0</v>
      </c>
      <c r="U310" s="9" t="s">
        <v>138</v>
      </c>
      <c r="V310" s="9" t="s">
        <v>138</v>
      </c>
      <c r="W310" s="7">
        <v>29.0</v>
      </c>
      <c r="X310" s="7">
        <v>0.0</v>
      </c>
      <c r="Y310" s="7">
        <v>0.0</v>
      </c>
      <c r="Z310" s="7">
        <v>0.0</v>
      </c>
      <c r="AA310" s="7">
        <v>0.0</v>
      </c>
      <c r="AB310" s="7">
        <v>2.0</v>
      </c>
      <c r="AC310" s="7">
        <v>10.0</v>
      </c>
      <c r="AD310" s="7">
        <v>6.0</v>
      </c>
      <c r="AE310" s="7">
        <v>10.0</v>
      </c>
      <c r="AF310" s="10">
        <f t="shared" si="2"/>
        <v>0</v>
      </c>
      <c r="AG310" s="10">
        <f t="shared" si="3"/>
        <v>0</v>
      </c>
      <c r="AH310" s="7">
        <v>22725.0</v>
      </c>
      <c r="AI310" s="11">
        <f t="shared" si="4"/>
        <v>13.06034483</v>
      </c>
      <c r="AJ310" s="7">
        <v>578.0</v>
      </c>
      <c r="AK310" s="11">
        <f t="shared" si="5"/>
        <v>19.93103448</v>
      </c>
      <c r="AL310" s="11">
        <f t="shared" si="6"/>
        <v>39.316609</v>
      </c>
      <c r="AM310" s="12">
        <v>0.0</v>
      </c>
      <c r="AN310" s="11">
        <f t="shared" si="7"/>
        <v>0</v>
      </c>
      <c r="AO310" s="10" t="s">
        <v>151</v>
      </c>
      <c r="AP310" s="10" t="s">
        <v>151</v>
      </c>
      <c r="AQ310" s="10" t="s">
        <v>151</v>
      </c>
      <c r="AR310" s="7">
        <v>0.0</v>
      </c>
      <c r="AS310" s="7">
        <v>0.0</v>
      </c>
      <c r="AT310" s="13">
        <f t="shared" si="8"/>
        <v>0</v>
      </c>
      <c r="AU310" s="8"/>
      <c r="AV310" s="8"/>
      <c r="AW310" s="8"/>
      <c r="AX310" s="8">
        <v>0.0</v>
      </c>
      <c r="AY310" s="8"/>
      <c r="AZ310" s="8">
        <v>0.0</v>
      </c>
      <c r="BA310" s="7">
        <v>29.0</v>
      </c>
      <c r="BB310" s="7">
        <v>15.0</v>
      </c>
      <c r="BC310" s="7">
        <v>33.0</v>
      </c>
      <c r="BD310" s="7">
        <v>6.0</v>
      </c>
      <c r="BE310" s="7">
        <v>6.0</v>
      </c>
      <c r="BF310" s="7">
        <v>2.0</v>
      </c>
      <c r="BG310" s="14">
        <f t="shared" si="9"/>
        <v>4.594059406</v>
      </c>
      <c r="BH310" s="11">
        <f t="shared" si="10"/>
        <v>2.376237624</v>
      </c>
      <c r="BI310" s="11">
        <f t="shared" si="11"/>
        <v>5.227722772</v>
      </c>
      <c r="BJ310" s="11">
        <f t="shared" si="12"/>
        <v>0.9504950495</v>
      </c>
      <c r="BK310" s="11">
        <f t="shared" si="13"/>
        <v>0.9504950495</v>
      </c>
      <c r="BL310" s="11">
        <f t="shared" si="14"/>
        <v>0.3168316832</v>
      </c>
      <c r="BM310" s="7">
        <v>2.0</v>
      </c>
      <c r="BN310" s="7">
        <v>1.0</v>
      </c>
      <c r="BO310" s="7">
        <v>0.0</v>
      </c>
      <c r="BP310" s="7">
        <v>0.0</v>
      </c>
      <c r="BQ310" s="7">
        <v>0.0</v>
      </c>
      <c r="BR310" s="7">
        <v>0.0</v>
      </c>
      <c r="BS310" s="9">
        <f t="shared" si="15"/>
        <v>50</v>
      </c>
      <c r="BT310" s="14">
        <v>1.425</v>
      </c>
      <c r="BW310" s="15" t="str">
        <f t="shared" si="16"/>
        <v> </v>
      </c>
      <c r="BY310" s="7">
        <v>0.0</v>
      </c>
      <c r="BZ310" s="7">
        <v>0.0</v>
      </c>
      <c r="CA310" s="7">
        <v>0.0</v>
      </c>
      <c r="CB310" s="7">
        <v>0.0</v>
      </c>
      <c r="CC310" s="7">
        <v>0.0</v>
      </c>
      <c r="CD310" s="7">
        <v>0.0</v>
      </c>
      <c r="CE310" s="7">
        <v>0.0</v>
      </c>
      <c r="CF310" s="7">
        <v>0.0</v>
      </c>
      <c r="CG310" s="7">
        <v>0.0</v>
      </c>
      <c r="CH310" s="7">
        <v>0.0</v>
      </c>
      <c r="CI310" s="7">
        <v>0.0</v>
      </c>
      <c r="CJ310" s="7">
        <v>0.0</v>
      </c>
      <c r="CK310" s="7">
        <v>0.0</v>
      </c>
      <c r="CL310" s="15">
        <f t="shared" si="17"/>
        <v>0</v>
      </c>
      <c r="CM310" s="7">
        <v>-0.5</v>
      </c>
      <c r="CN310" s="7">
        <v>1.0</v>
      </c>
      <c r="CO310" s="7">
        <v>0.5</v>
      </c>
      <c r="CP310" s="16">
        <f t="shared" si="18"/>
        <v>0.01724137931</v>
      </c>
      <c r="CQ310" s="16">
        <f t="shared" si="19"/>
        <v>0.07920792079</v>
      </c>
      <c r="CR310" s="17">
        <v>3.0</v>
      </c>
      <c r="CS310" s="14">
        <v>5.3</v>
      </c>
      <c r="CT310" s="14">
        <v>7.3</v>
      </c>
      <c r="CU310" s="14">
        <v>2.5</v>
      </c>
      <c r="CV310" s="14">
        <v>-1.2</v>
      </c>
      <c r="CW310" s="14">
        <v>1.0</v>
      </c>
      <c r="CX310" s="14">
        <v>0.0</v>
      </c>
      <c r="CY310" s="14">
        <v>-0.2</v>
      </c>
      <c r="CZ310" s="18">
        <f t="shared" si="20"/>
        <v>-0.006896551724</v>
      </c>
      <c r="DA310" s="18">
        <f t="shared" si="21"/>
        <v>-0.03168316832</v>
      </c>
      <c r="DB310" s="14">
        <v>63.8</v>
      </c>
      <c r="DC310" s="7">
        <v>0.0</v>
      </c>
      <c r="DD310" s="7">
        <v>0.0</v>
      </c>
      <c r="DE310" s="7">
        <v>1.0</v>
      </c>
      <c r="DF310" s="7">
        <v>5.0</v>
      </c>
      <c r="DG310" s="7">
        <v>0.0</v>
      </c>
      <c r="DH310" s="7">
        <v>0.0</v>
      </c>
      <c r="DI310" s="7">
        <v>6.0</v>
      </c>
      <c r="DJ310" s="7">
        <v>1.0</v>
      </c>
      <c r="DK310" s="7">
        <v>0.0</v>
      </c>
      <c r="DL310" s="7">
        <v>0.0</v>
      </c>
      <c r="DM310" s="7">
        <v>3.0</v>
      </c>
      <c r="DN310" s="9">
        <v>0.0</v>
      </c>
      <c r="DO310" s="9">
        <v>0.0</v>
      </c>
      <c r="DP310" s="9">
        <v>0.0</v>
      </c>
      <c r="DQ310" s="8">
        <v>134.0</v>
      </c>
      <c r="DR310" s="8">
        <v>0.0</v>
      </c>
      <c r="DS310" s="8"/>
      <c r="DT310" s="19">
        <v>0.85</v>
      </c>
      <c r="DU310" s="8">
        <v>0.8</v>
      </c>
      <c r="DV310" s="8">
        <v>0.5760000000000001</v>
      </c>
      <c r="DW310" s="8">
        <v>0.0</v>
      </c>
      <c r="DX310" s="8">
        <v>0.0</v>
      </c>
      <c r="DY310" s="14">
        <f t="shared" si="22"/>
        <v>-0.5824754061</v>
      </c>
    </row>
    <row r="311" ht="12.75" customHeight="1">
      <c r="A311" s="7">
        <v>4.0</v>
      </c>
      <c r="B311" s="7" t="s">
        <v>1661</v>
      </c>
      <c r="C311" s="7" t="s">
        <v>1662</v>
      </c>
      <c r="E311" s="7" t="s">
        <v>189</v>
      </c>
      <c r="F311" s="7" t="s">
        <v>189</v>
      </c>
      <c r="G311" s="7">
        <v>74.0</v>
      </c>
      <c r="H311" s="7">
        <v>196.0</v>
      </c>
      <c r="I311" s="7" t="s">
        <v>133</v>
      </c>
      <c r="J311" s="7">
        <v>2007.0</v>
      </c>
      <c r="K311" s="7">
        <v>7.0</v>
      </c>
      <c r="L311" s="7">
        <v>194.0</v>
      </c>
      <c r="M311" s="8"/>
      <c r="N311" s="8">
        <f t="shared" si="1"/>
        <v>29</v>
      </c>
      <c r="O311" s="7" t="s">
        <v>1663</v>
      </c>
      <c r="P311" s="7" t="s">
        <v>1664</v>
      </c>
      <c r="Q311" s="8" t="s">
        <v>274</v>
      </c>
      <c r="R311" s="7" t="s">
        <v>274</v>
      </c>
      <c r="S311" s="9" t="s">
        <v>174</v>
      </c>
      <c r="T311" s="9">
        <v>72.0</v>
      </c>
      <c r="U311" s="9" t="s">
        <v>138</v>
      </c>
      <c r="V311" s="9" t="s">
        <v>138</v>
      </c>
      <c r="W311" s="7">
        <v>72.0</v>
      </c>
      <c r="X311" s="7">
        <v>3.0</v>
      </c>
      <c r="Y311" s="7">
        <v>6.0</v>
      </c>
      <c r="Z311" s="7">
        <v>2.0</v>
      </c>
      <c r="AA311" s="7">
        <v>9.0</v>
      </c>
      <c r="AB311" s="7">
        <v>7.0</v>
      </c>
      <c r="AC311" s="7">
        <v>51.0</v>
      </c>
      <c r="AD311" s="7">
        <v>25.0</v>
      </c>
      <c r="AE311" s="7">
        <v>40.0</v>
      </c>
      <c r="AF311" s="10">
        <f t="shared" si="2"/>
        <v>0.05882352941</v>
      </c>
      <c r="AG311" s="10">
        <f t="shared" si="3"/>
        <v>0.02586206897</v>
      </c>
      <c r="AH311" s="7">
        <v>75080.0</v>
      </c>
      <c r="AI311" s="11">
        <f t="shared" si="4"/>
        <v>17.37962963</v>
      </c>
      <c r="AJ311" s="7">
        <v>1806.0</v>
      </c>
      <c r="AK311" s="11">
        <f t="shared" si="5"/>
        <v>25.08333333</v>
      </c>
      <c r="AL311" s="11">
        <f t="shared" si="6"/>
        <v>41.57253599</v>
      </c>
      <c r="AM311" s="12">
        <v>25.0</v>
      </c>
      <c r="AN311" s="11">
        <f t="shared" si="7"/>
        <v>1.198721364</v>
      </c>
      <c r="AO311" s="10" t="s">
        <v>629</v>
      </c>
      <c r="AP311" s="10" t="s">
        <v>341</v>
      </c>
      <c r="AQ311" s="10" t="s">
        <v>1092</v>
      </c>
      <c r="AR311" s="7">
        <v>0.0</v>
      </c>
      <c r="AS311" s="7">
        <v>0.0</v>
      </c>
      <c r="AT311" s="13">
        <f t="shared" si="8"/>
        <v>0</v>
      </c>
      <c r="AU311" s="8"/>
      <c r="AV311" s="8"/>
      <c r="AW311" s="8"/>
      <c r="AX311" s="8">
        <v>0.0</v>
      </c>
      <c r="AY311" s="8"/>
      <c r="AZ311" s="8">
        <v>0.0</v>
      </c>
      <c r="BA311" s="7">
        <v>118.0</v>
      </c>
      <c r="BB311" s="7">
        <v>67.0</v>
      </c>
      <c r="BC311" s="7">
        <v>119.0</v>
      </c>
      <c r="BD311" s="7">
        <v>25.0</v>
      </c>
      <c r="BE311" s="7">
        <v>23.0</v>
      </c>
      <c r="BF311" s="7">
        <v>14.0</v>
      </c>
      <c r="BG311" s="14">
        <f t="shared" si="9"/>
        <v>5.657964838</v>
      </c>
      <c r="BH311" s="11">
        <f t="shared" si="10"/>
        <v>3.212573255</v>
      </c>
      <c r="BI311" s="11">
        <f t="shared" si="11"/>
        <v>5.705913692</v>
      </c>
      <c r="BJ311" s="11">
        <f t="shared" si="12"/>
        <v>1.198721364</v>
      </c>
      <c r="BK311" s="11">
        <f t="shared" si="13"/>
        <v>1.102823655</v>
      </c>
      <c r="BL311" s="11">
        <f t="shared" si="14"/>
        <v>0.6712839638</v>
      </c>
      <c r="BM311" s="7">
        <v>31.0</v>
      </c>
      <c r="BN311" s="7">
        <v>13.0</v>
      </c>
      <c r="BO311" s="7">
        <v>1.0</v>
      </c>
      <c r="BP311" s="7">
        <v>0.0</v>
      </c>
      <c r="BQ311" s="7">
        <v>0.0</v>
      </c>
      <c r="BR311" s="7">
        <v>0.0</v>
      </c>
      <c r="BS311" s="9">
        <f t="shared" si="15"/>
        <v>218</v>
      </c>
      <c r="BT311" s="14">
        <v>0.6666000000000001</v>
      </c>
      <c r="BW311" s="15" t="str">
        <f t="shared" si="16"/>
        <v> </v>
      </c>
      <c r="BY311" s="7">
        <v>0.0</v>
      </c>
      <c r="BZ311" s="7">
        <v>0.0</v>
      </c>
      <c r="CA311" s="7">
        <v>0.0</v>
      </c>
      <c r="CB311" s="7">
        <v>0.0</v>
      </c>
      <c r="CC311" s="7">
        <v>0.0</v>
      </c>
      <c r="CD311" s="7">
        <v>0.0</v>
      </c>
      <c r="CE311" s="7">
        <v>1.0</v>
      </c>
      <c r="CF311" s="7">
        <v>0.0</v>
      </c>
      <c r="CG311" s="7">
        <v>1.0</v>
      </c>
      <c r="CH311" s="7">
        <v>0.0</v>
      </c>
      <c r="CI311" s="7">
        <v>1.0</v>
      </c>
      <c r="CJ311" s="7">
        <v>0.0</v>
      </c>
      <c r="CK311" s="7">
        <v>0.0</v>
      </c>
      <c r="CL311" s="15">
        <f t="shared" si="17"/>
        <v>0</v>
      </c>
      <c r="CM311" s="7">
        <v>-0.2</v>
      </c>
      <c r="CN311" s="7">
        <v>3.5</v>
      </c>
      <c r="CO311" s="7">
        <v>3.3</v>
      </c>
      <c r="CP311" s="16">
        <f t="shared" si="18"/>
        <v>0.04583333333</v>
      </c>
      <c r="CQ311" s="16">
        <f t="shared" si="19"/>
        <v>0.15823122</v>
      </c>
      <c r="CR311" s="17">
        <v>5.0</v>
      </c>
      <c r="CS311" s="14">
        <v>23.2</v>
      </c>
      <c r="CT311" s="14">
        <v>29.9</v>
      </c>
      <c r="CU311" s="14">
        <v>2.4</v>
      </c>
      <c r="CV311" s="14">
        <v>-1.8</v>
      </c>
      <c r="CW311" s="14">
        <v>4.4</v>
      </c>
      <c r="CX311" s="14">
        <v>0.0</v>
      </c>
      <c r="CY311" s="14">
        <v>2.6</v>
      </c>
      <c r="CZ311" s="18">
        <f t="shared" si="20"/>
        <v>0.03611111111</v>
      </c>
      <c r="DA311" s="18">
        <f t="shared" si="21"/>
        <v>0.1246670218</v>
      </c>
      <c r="DB311" s="14">
        <v>50.0196</v>
      </c>
      <c r="DC311" s="7">
        <v>0.0</v>
      </c>
      <c r="DD311" s="7">
        <v>0.0</v>
      </c>
      <c r="DE311" s="7">
        <v>1.0</v>
      </c>
      <c r="DF311" s="7">
        <v>24.0</v>
      </c>
      <c r="DG311" s="7">
        <v>0.0</v>
      </c>
      <c r="DH311" s="7">
        <v>0.0</v>
      </c>
      <c r="DI311" s="7">
        <v>17.0</v>
      </c>
      <c r="DJ311" s="7">
        <v>4.0</v>
      </c>
      <c r="DK311" s="7">
        <v>2.0</v>
      </c>
      <c r="DL311" s="7">
        <v>0.0</v>
      </c>
      <c r="DM311" s="7">
        <v>28.0</v>
      </c>
      <c r="DN311" s="9">
        <v>0.0</v>
      </c>
      <c r="DO311" s="9">
        <v>0.0</v>
      </c>
      <c r="DP311" s="9">
        <v>2.0</v>
      </c>
      <c r="DQ311" s="8">
        <v>372.0</v>
      </c>
      <c r="DR311" s="8">
        <v>10.0</v>
      </c>
      <c r="DS311" s="8" t="s">
        <v>1665</v>
      </c>
      <c r="DT311" s="19">
        <v>3.45</v>
      </c>
      <c r="DU311" s="8">
        <v>3.15</v>
      </c>
      <c r="DV311" s="8">
        <v>3.15</v>
      </c>
      <c r="DW311" s="8">
        <v>360.0</v>
      </c>
      <c r="DX311" s="8">
        <v>0.0</v>
      </c>
      <c r="DY311" s="14">
        <f t="shared" si="22"/>
        <v>-1.761702128</v>
      </c>
    </row>
    <row r="312" ht="12.75" customHeight="1">
      <c r="A312" s="7">
        <v>52.0</v>
      </c>
      <c r="B312" s="7" t="s">
        <v>1666</v>
      </c>
      <c r="C312" s="7" t="s">
        <v>1667</v>
      </c>
      <c r="E312" s="7" t="s">
        <v>189</v>
      </c>
      <c r="F312" s="7" t="s">
        <v>189</v>
      </c>
      <c r="G312" s="7">
        <v>72.0</v>
      </c>
      <c r="H312" s="7">
        <v>176.0</v>
      </c>
      <c r="I312" s="7" t="s">
        <v>133</v>
      </c>
      <c r="J312" s="7">
        <v>2012.0</v>
      </c>
      <c r="K312" s="7">
        <v>4.0</v>
      </c>
      <c r="L312" s="7">
        <v>93.0</v>
      </c>
      <c r="M312" s="8" t="s">
        <v>146</v>
      </c>
      <c r="N312" s="8">
        <f t="shared" si="1"/>
        <v>23</v>
      </c>
      <c r="O312" s="7" t="s">
        <v>911</v>
      </c>
      <c r="P312" s="7" t="s">
        <v>1668</v>
      </c>
      <c r="Q312" s="8" t="s">
        <v>222</v>
      </c>
      <c r="R312" s="7" t="s">
        <v>222</v>
      </c>
      <c r="S312" s="9" t="s">
        <v>174</v>
      </c>
      <c r="T312" s="9">
        <v>41.0</v>
      </c>
      <c r="U312" s="9" t="s">
        <v>138</v>
      </c>
      <c r="V312" s="9" t="s">
        <v>138</v>
      </c>
      <c r="W312" s="7">
        <v>41.0</v>
      </c>
      <c r="X312" s="7">
        <v>0.0</v>
      </c>
      <c r="Y312" s="7">
        <v>14.0</v>
      </c>
      <c r="Z312" s="7">
        <v>7.0</v>
      </c>
      <c r="AA312" s="7">
        <v>14.0</v>
      </c>
      <c r="AB312" s="7">
        <v>11.0</v>
      </c>
      <c r="AC312" s="7">
        <v>58.0</v>
      </c>
      <c r="AD312" s="7">
        <v>24.0</v>
      </c>
      <c r="AE312" s="7">
        <v>48.0</v>
      </c>
      <c r="AF312" s="10">
        <f t="shared" si="2"/>
        <v>0</v>
      </c>
      <c r="AG312" s="10">
        <f t="shared" si="3"/>
        <v>0</v>
      </c>
      <c r="AH312" s="7">
        <v>38006.0</v>
      </c>
      <c r="AI312" s="11">
        <f t="shared" si="4"/>
        <v>15.4495935</v>
      </c>
      <c r="AJ312" s="7">
        <v>864.0</v>
      </c>
      <c r="AK312" s="11">
        <f t="shared" si="5"/>
        <v>21.07317073</v>
      </c>
      <c r="AL312" s="11">
        <f t="shared" si="6"/>
        <v>43.98842593</v>
      </c>
      <c r="AM312" s="12">
        <v>77.0</v>
      </c>
      <c r="AN312" s="11">
        <f t="shared" si="7"/>
        <v>7.293585223</v>
      </c>
      <c r="AO312" s="10" t="s">
        <v>151</v>
      </c>
      <c r="AP312" s="10" t="s">
        <v>1187</v>
      </c>
      <c r="AQ312" s="10" t="s">
        <v>1187</v>
      </c>
      <c r="AR312" s="7">
        <v>0.0</v>
      </c>
      <c r="AS312" s="7">
        <v>0.0</v>
      </c>
      <c r="AT312" s="13">
        <f t="shared" si="8"/>
        <v>0</v>
      </c>
      <c r="AU312" s="8"/>
      <c r="AV312" s="8"/>
      <c r="AW312" s="8"/>
      <c r="AX312" s="8">
        <v>0.0</v>
      </c>
      <c r="AY312" s="8"/>
      <c r="AZ312" s="8">
        <v>0.0</v>
      </c>
      <c r="BA312" s="7">
        <v>71.0</v>
      </c>
      <c r="BB312" s="7">
        <v>29.0</v>
      </c>
      <c r="BC312" s="7">
        <v>37.0</v>
      </c>
      <c r="BD312" s="7">
        <v>24.0</v>
      </c>
      <c r="BE312" s="7">
        <v>12.0</v>
      </c>
      <c r="BF312" s="7">
        <v>9.0</v>
      </c>
      <c r="BG312" s="14">
        <f t="shared" si="9"/>
        <v>6.725253907</v>
      </c>
      <c r="BH312" s="11">
        <f t="shared" si="10"/>
        <v>2.746934695</v>
      </c>
      <c r="BI312" s="11">
        <f t="shared" si="11"/>
        <v>3.504709783</v>
      </c>
      <c r="BJ312" s="11">
        <f t="shared" si="12"/>
        <v>2.273325264</v>
      </c>
      <c r="BK312" s="11">
        <f t="shared" si="13"/>
        <v>1.136662632</v>
      </c>
      <c r="BL312" s="11">
        <f t="shared" si="14"/>
        <v>0.8524969742</v>
      </c>
      <c r="BM312" s="7">
        <v>4.0</v>
      </c>
      <c r="BN312" s="7">
        <v>2.0</v>
      </c>
      <c r="BO312" s="7">
        <v>0.0</v>
      </c>
      <c r="BP312" s="7">
        <v>0.0</v>
      </c>
      <c r="BQ312" s="7">
        <v>0.0</v>
      </c>
      <c r="BR312" s="7">
        <v>0.0</v>
      </c>
      <c r="BS312" s="9">
        <f t="shared" si="15"/>
        <v>70</v>
      </c>
      <c r="BT312" s="14">
        <v>2.9392</v>
      </c>
      <c r="BW312" s="15" t="str">
        <f t="shared" si="16"/>
        <v> </v>
      </c>
      <c r="BY312" s="7">
        <v>0.0</v>
      </c>
      <c r="BZ312" s="7">
        <v>0.0</v>
      </c>
      <c r="CA312" s="7">
        <v>0.0</v>
      </c>
      <c r="CB312" s="7">
        <v>0.0</v>
      </c>
      <c r="CC312" s="7">
        <v>0.0</v>
      </c>
      <c r="CD312" s="7">
        <v>0.0</v>
      </c>
      <c r="CE312" s="7">
        <v>0.0</v>
      </c>
      <c r="CF312" s="7">
        <v>0.0</v>
      </c>
      <c r="CG312" s="7">
        <v>0.0</v>
      </c>
      <c r="CH312" s="7">
        <v>0.0</v>
      </c>
      <c r="CI312" s="7">
        <v>0.0</v>
      </c>
      <c r="CJ312" s="7">
        <v>0.0</v>
      </c>
      <c r="CK312" s="7">
        <v>0.0</v>
      </c>
      <c r="CL312" s="15">
        <f t="shared" si="17"/>
        <v>0</v>
      </c>
      <c r="CM312" s="7">
        <v>0.8</v>
      </c>
      <c r="CN312" s="7">
        <v>2.3</v>
      </c>
      <c r="CO312" s="7">
        <v>3.1</v>
      </c>
      <c r="CP312" s="16">
        <f t="shared" si="18"/>
        <v>0.0756097561</v>
      </c>
      <c r="CQ312" s="16">
        <f t="shared" si="19"/>
        <v>0.2936378467</v>
      </c>
      <c r="CR312" s="17">
        <v>2.0</v>
      </c>
      <c r="CS312" s="14">
        <v>4.1</v>
      </c>
      <c r="CT312" s="14">
        <v>4.5</v>
      </c>
      <c r="CU312" s="14">
        <v>-0.1</v>
      </c>
      <c r="CV312" s="14">
        <v>3.9</v>
      </c>
      <c r="CW312" s="14">
        <v>0.30000000000000004</v>
      </c>
      <c r="CX312" s="14">
        <v>0.0</v>
      </c>
      <c r="CY312" s="14">
        <v>4.2</v>
      </c>
      <c r="CZ312" s="18">
        <f t="shared" si="20"/>
        <v>0.1024390244</v>
      </c>
      <c r="DA312" s="18">
        <f t="shared" si="21"/>
        <v>0.3978319213</v>
      </c>
      <c r="DB312" s="14">
        <v>54.1552</v>
      </c>
      <c r="DC312" s="7">
        <v>0.0</v>
      </c>
      <c r="DD312" s="7">
        <v>0.0</v>
      </c>
      <c r="DE312" s="7">
        <v>1.0</v>
      </c>
      <c r="DF312" s="7">
        <v>23.0</v>
      </c>
      <c r="DG312" s="7">
        <v>0.0</v>
      </c>
      <c r="DH312" s="7">
        <v>1.0</v>
      </c>
      <c r="DI312" s="7">
        <v>34.0</v>
      </c>
      <c r="DJ312" s="7">
        <v>2.0</v>
      </c>
      <c r="DK312" s="7">
        <v>0.0</v>
      </c>
      <c r="DL312" s="7">
        <v>0.0</v>
      </c>
      <c r="DM312" s="7">
        <v>21.0</v>
      </c>
      <c r="DN312" s="9">
        <v>0.0</v>
      </c>
      <c r="DO312" s="9">
        <v>0.0</v>
      </c>
      <c r="DP312" s="9">
        <v>0.0</v>
      </c>
      <c r="DQ312" s="8">
        <v>120.0</v>
      </c>
      <c r="DR312" s="8">
        <v>2.0</v>
      </c>
      <c r="DS312" s="8" t="s">
        <v>249</v>
      </c>
      <c r="DT312" s="19">
        <v>0.667</v>
      </c>
      <c r="DU312" s="8">
        <v>0.667</v>
      </c>
      <c r="DV312" s="8">
        <v>0.431</v>
      </c>
      <c r="DW312" s="8">
        <v>23.0</v>
      </c>
      <c r="DX312" s="8">
        <v>0.0</v>
      </c>
      <c r="DY312" s="14">
        <f t="shared" si="22"/>
        <v>4.037954701</v>
      </c>
    </row>
    <row r="313" ht="12.75" customHeight="1">
      <c r="A313" s="7">
        <v>62.0</v>
      </c>
      <c r="B313" s="7" t="s">
        <v>1669</v>
      </c>
      <c r="C313" s="7" t="s">
        <v>1670</v>
      </c>
      <c r="E313" s="7" t="s">
        <v>189</v>
      </c>
      <c r="F313" s="7" t="s">
        <v>189</v>
      </c>
      <c r="G313" s="7">
        <v>71.0</v>
      </c>
      <c r="H313" s="7">
        <v>186.0</v>
      </c>
      <c r="I313" s="7" t="s">
        <v>133</v>
      </c>
      <c r="J313" s="7">
        <v>2007.0</v>
      </c>
      <c r="K313" s="7">
        <v>6.0</v>
      </c>
      <c r="L313" s="7">
        <v>168.0</v>
      </c>
      <c r="M313" s="8"/>
      <c r="N313" s="8">
        <f t="shared" si="1"/>
        <v>27</v>
      </c>
      <c r="O313" s="7" t="s">
        <v>1663</v>
      </c>
      <c r="P313" s="7" t="s">
        <v>1671</v>
      </c>
      <c r="Q313" s="8" t="s">
        <v>231</v>
      </c>
      <c r="R313" s="7" t="s">
        <v>1672</v>
      </c>
      <c r="S313" s="9" t="s">
        <v>159</v>
      </c>
      <c r="T313" s="9">
        <v>43.0</v>
      </c>
      <c r="U313" s="9">
        <v>37.0</v>
      </c>
      <c r="V313" s="9" t="s">
        <v>138</v>
      </c>
      <c r="W313" s="7">
        <v>80.0</v>
      </c>
      <c r="X313" s="7">
        <v>14.0</v>
      </c>
      <c r="Y313" s="7">
        <v>25.0</v>
      </c>
      <c r="Z313" s="7">
        <v>15.0</v>
      </c>
      <c r="AA313" s="7">
        <v>39.0</v>
      </c>
      <c r="AB313" s="7">
        <v>8.0</v>
      </c>
      <c r="AC313" s="7">
        <v>178.0</v>
      </c>
      <c r="AD313" s="7">
        <v>58.0</v>
      </c>
      <c r="AE313" s="7">
        <v>61.0</v>
      </c>
      <c r="AF313" s="10">
        <f t="shared" si="2"/>
        <v>0.07865168539</v>
      </c>
      <c r="AG313" s="10">
        <f t="shared" si="3"/>
        <v>0.04713804714</v>
      </c>
      <c r="AH313" s="7">
        <v>75393.0</v>
      </c>
      <c r="AI313" s="11">
        <f t="shared" si="4"/>
        <v>15.706875</v>
      </c>
      <c r="AJ313" s="7">
        <v>1803.0</v>
      </c>
      <c r="AK313" s="11">
        <f t="shared" si="5"/>
        <v>22.5375</v>
      </c>
      <c r="AL313" s="11">
        <f t="shared" si="6"/>
        <v>41.81530782</v>
      </c>
      <c r="AM313" s="12">
        <v>179.0</v>
      </c>
      <c r="AN313" s="11">
        <f t="shared" si="7"/>
        <v>8.547212606</v>
      </c>
      <c r="AO313" s="10" t="s">
        <v>1673</v>
      </c>
      <c r="AP313" s="10" t="s">
        <v>1674</v>
      </c>
      <c r="AQ313" s="10" t="s">
        <v>1392</v>
      </c>
      <c r="AR313" s="7">
        <v>6.0</v>
      </c>
      <c r="AS313" s="7">
        <v>8.0</v>
      </c>
      <c r="AT313" s="13">
        <f t="shared" si="8"/>
        <v>0.4285714286</v>
      </c>
      <c r="AU313" s="8"/>
      <c r="AV313" s="8"/>
      <c r="AW313" s="8">
        <v>7.0</v>
      </c>
      <c r="AX313" s="8">
        <v>3.0</v>
      </c>
      <c r="AY313" s="8">
        <v>7.0</v>
      </c>
      <c r="AZ313" s="8">
        <v>3.0</v>
      </c>
      <c r="BA313" s="7">
        <v>109.0</v>
      </c>
      <c r="BB313" s="7">
        <v>84.0</v>
      </c>
      <c r="BC313" s="7">
        <v>33.0</v>
      </c>
      <c r="BD313" s="7">
        <v>58.0</v>
      </c>
      <c r="BE313" s="7">
        <v>35.0</v>
      </c>
      <c r="BF313" s="7">
        <v>30.0</v>
      </c>
      <c r="BG313" s="14">
        <f t="shared" si="9"/>
        <v>5.204727229</v>
      </c>
      <c r="BH313" s="11">
        <f t="shared" si="10"/>
        <v>4.010982452</v>
      </c>
      <c r="BI313" s="11">
        <f t="shared" si="11"/>
        <v>1.575743106</v>
      </c>
      <c r="BJ313" s="11">
        <f t="shared" si="12"/>
        <v>2.769487883</v>
      </c>
      <c r="BK313" s="11">
        <f t="shared" si="13"/>
        <v>1.671242688</v>
      </c>
      <c r="BL313" s="11">
        <f t="shared" si="14"/>
        <v>1.432493733</v>
      </c>
      <c r="BM313" s="7">
        <v>32.0</v>
      </c>
      <c r="BN313" s="7">
        <v>16.0</v>
      </c>
      <c r="BO313" s="7">
        <v>0.0</v>
      </c>
      <c r="BP313" s="7">
        <v>0.0</v>
      </c>
      <c r="BQ313" s="7">
        <v>0.0</v>
      </c>
      <c r="BR313" s="7">
        <v>0.0</v>
      </c>
      <c r="BS313" s="9">
        <f t="shared" si="15"/>
        <v>149</v>
      </c>
      <c r="BT313" s="14">
        <v>-7.8176</v>
      </c>
      <c r="BW313" s="15" t="str">
        <f t="shared" si="16"/>
        <v> </v>
      </c>
      <c r="BY313" s="7">
        <v>1.0</v>
      </c>
      <c r="BZ313" s="7">
        <v>0.0</v>
      </c>
      <c r="CA313" s="7">
        <v>6.0</v>
      </c>
      <c r="CB313" s="7">
        <v>0.0</v>
      </c>
      <c r="CC313" s="7">
        <v>5.0</v>
      </c>
      <c r="CD313" s="7">
        <v>0.0</v>
      </c>
      <c r="CE313" s="7">
        <v>1.0</v>
      </c>
      <c r="CF313" s="7">
        <v>3.0</v>
      </c>
      <c r="CG313" s="7">
        <v>1.0</v>
      </c>
      <c r="CH313" s="7">
        <v>0.0</v>
      </c>
      <c r="CI313" s="7">
        <v>4.0</v>
      </c>
      <c r="CJ313" s="7">
        <v>0.0</v>
      </c>
      <c r="CK313" s="7">
        <v>0.0</v>
      </c>
      <c r="CL313" s="15">
        <f t="shared" si="17"/>
        <v>0</v>
      </c>
      <c r="CM313" s="7">
        <v>2.5</v>
      </c>
      <c r="CN313" s="7">
        <v>1.8</v>
      </c>
      <c r="CO313" s="7">
        <v>4.3</v>
      </c>
      <c r="CP313" s="16">
        <f t="shared" si="18"/>
        <v>0.05375</v>
      </c>
      <c r="CQ313" s="16">
        <f t="shared" si="19"/>
        <v>0.2053241017</v>
      </c>
      <c r="CR313" s="17">
        <v>3.0</v>
      </c>
      <c r="CS313" s="14">
        <v>26.0</v>
      </c>
      <c r="CT313" s="14">
        <v>29.4</v>
      </c>
      <c r="CU313" s="14">
        <v>0.6000000000000001</v>
      </c>
      <c r="CV313" s="14">
        <v>4.4</v>
      </c>
      <c r="CW313" s="14">
        <v>4.1</v>
      </c>
      <c r="CX313" s="14">
        <v>0.0</v>
      </c>
      <c r="CY313" s="14">
        <v>8.5</v>
      </c>
      <c r="CZ313" s="18">
        <f t="shared" si="20"/>
        <v>0.10625</v>
      </c>
      <c r="DA313" s="18">
        <f t="shared" si="21"/>
        <v>0.4058732243</v>
      </c>
      <c r="DB313" s="14">
        <v>26.8539</v>
      </c>
      <c r="DC313" s="7">
        <v>0.0</v>
      </c>
      <c r="DD313" s="7">
        <v>4.0</v>
      </c>
      <c r="DE313" s="7">
        <v>10.0</v>
      </c>
      <c r="DF313" s="7">
        <v>44.0</v>
      </c>
      <c r="DG313" s="7">
        <v>28.0</v>
      </c>
      <c r="DH313" s="7">
        <v>0.0</v>
      </c>
      <c r="DI313" s="7">
        <v>16.0</v>
      </c>
      <c r="DJ313" s="7">
        <v>23.0</v>
      </c>
      <c r="DK313" s="7">
        <v>9.0</v>
      </c>
      <c r="DL313" s="7">
        <v>8.0</v>
      </c>
      <c r="DM313" s="7">
        <v>94.0</v>
      </c>
      <c r="DN313" s="9">
        <v>4.0</v>
      </c>
      <c r="DO313" s="9">
        <v>2.0</v>
      </c>
      <c r="DP313" s="9">
        <v>3.0</v>
      </c>
      <c r="DQ313" s="8">
        <v>186.0</v>
      </c>
      <c r="DR313" s="8">
        <v>2.0</v>
      </c>
      <c r="DS313" s="8" t="s">
        <v>429</v>
      </c>
      <c r="DT313" s="19">
        <v>5.0</v>
      </c>
      <c r="DU313" s="8">
        <v>4.0</v>
      </c>
      <c r="DV313" s="8">
        <v>4.0</v>
      </c>
      <c r="DW313" s="8">
        <v>98.0</v>
      </c>
      <c r="DX313" s="8">
        <v>0.0</v>
      </c>
      <c r="DY313" s="14">
        <f t="shared" si="22"/>
        <v>1.159574468</v>
      </c>
    </row>
    <row r="314" ht="12.75" customHeight="1">
      <c r="A314" s="7">
        <v>65.0</v>
      </c>
      <c r="B314" s="7" t="s">
        <v>1675</v>
      </c>
      <c r="C314" s="7" t="s">
        <v>1676</v>
      </c>
      <c r="D314" s="7" t="s">
        <v>234</v>
      </c>
      <c r="E314" s="7" t="s">
        <v>132</v>
      </c>
      <c r="F314" s="7" t="s">
        <v>132</v>
      </c>
      <c r="G314" s="7">
        <v>75.0</v>
      </c>
      <c r="H314" s="7">
        <v>210.0</v>
      </c>
      <c r="I314" s="7" t="s">
        <v>133</v>
      </c>
      <c r="J314" s="7">
        <v>2000.0</v>
      </c>
      <c r="K314" s="7">
        <v>1.0</v>
      </c>
      <c r="L314" s="7">
        <v>13.0</v>
      </c>
      <c r="M314" s="8"/>
      <c r="N314" s="8">
        <f t="shared" si="1"/>
        <v>34</v>
      </c>
      <c r="O314" s="7" t="s">
        <v>1677</v>
      </c>
      <c r="P314" s="7" t="s">
        <v>1678</v>
      </c>
      <c r="Q314" s="8" t="s">
        <v>685</v>
      </c>
      <c r="R314" s="7" t="s">
        <v>685</v>
      </c>
      <c r="S314" s="9" t="s">
        <v>174</v>
      </c>
      <c r="T314" s="9">
        <v>80.0</v>
      </c>
      <c r="U314" s="9" t="s">
        <v>138</v>
      </c>
      <c r="V314" s="9" t="s">
        <v>138</v>
      </c>
      <c r="W314" s="7">
        <v>81.0</v>
      </c>
      <c r="X314" s="7">
        <v>5.0</v>
      </c>
      <c r="Y314" s="7">
        <v>14.0</v>
      </c>
      <c r="Z314" s="7">
        <v>6.0</v>
      </c>
      <c r="AA314" s="7">
        <v>19.0</v>
      </c>
      <c r="AB314" s="7">
        <v>-13.0</v>
      </c>
      <c r="AC314" s="7">
        <v>131.0</v>
      </c>
      <c r="AD314" s="7">
        <v>52.0</v>
      </c>
      <c r="AE314" s="7">
        <v>68.0</v>
      </c>
      <c r="AF314" s="10">
        <f t="shared" si="2"/>
        <v>0.03816793893</v>
      </c>
      <c r="AG314" s="10">
        <f t="shared" si="3"/>
        <v>0.01992031873</v>
      </c>
      <c r="AH314" s="7">
        <v>108498.0</v>
      </c>
      <c r="AI314" s="11">
        <f t="shared" si="4"/>
        <v>22.32469136</v>
      </c>
      <c r="AJ314" s="7">
        <v>2254.0</v>
      </c>
      <c r="AK314" s="11">
        <f t="shared" si="5"/>
        <v>27.82716049</v>
      </c>
      <c r="AL314" s="11">
        <f t="shared" si="6"/>
        <v>48.13575865</v>
      </c>
      <c r="AM314" s="12">
        <v>71.0</v>
      </c>
      <c r="AN314" s="11">
        <f t="shared" si="7"/>
        <v>2.355803794</v>
      </c>
      <c r="AO314" s="10" t="s">
        <v>1679</v>
      </c>
      <c r="AP314" s="10" t="s">
        <v>751</v>
      </c>
      <c r="AQ314" s="10" t="s">
        <v>1188</v>
      </c>
      <c r="AR314" s="7">
        <v>0.0</v>
      </c>
      <c r="AS314" s="7">
        <v>0.0</v>
      </c>
      <c r="AT314" s="13">
        <f t="shared" si="8"/>
        <v>0</v>
      </c>
      <c r="AU314" s="8"/>
      <c r="AV314" s="8"/>
      <c r="AW314" s="8"/>
      <c r="AX314" s="8">
        <v>0.0</v>
      </c>
      <c r="AY314" s="8"/>
      <c r="AZ314" s="8">
        <v>0.0</v>
      </c>
      <c r="BA314" s="7">
        <v>101.0</v>
      </c>
      <c r="BB314" s="7">
        <v>85.0</v>
      </c>
      <c r="BC314" s="7">
        <v>126.0</v>
      </c>
      <c r="BD314" s="7">
        <v>52.0</v>
      </c>
      <c r="BE314" s="7">
        <v>48.0</v>
      </c>
      <c r="BF314" s="7">
        <v>34.0</v>
      </c>
      <c r="BG314" s="14">
        <f t="shared" si="9"/>
        <v>3.351213847</v>
      </c>
      <c r="BH314" s="11">
        <f t="shared" si="10"/>
        <v>2.820328485</v>
      </c>
      <c r="BI314" s="11">
        <f t="shared" si="11"/>
        <v>4.180722225</v>
      </c>
      <c r="BJ314" s="11">
        <f t="shared" si="12"/>
        <v>1.725377426</v>
      </c>
      <c r="BK314" s="11">
        <f t="shared" si="13"/>
        <v>1.592656086</v>
      </c>
      <c r="BL314" s="11">
        <f t="shared" si="14"/>
        <v>1.128131394</v>
      </c>
      <c r="BM314" s="7">
        <v>37.0</v>
      </c>
      <c r="BN314" s="7">
        <v>16.0</v>
      </c>
      <c r="BO314" s="7">
        <v>1.0</v>
      </c>
      <c r="BP314" s="7">
        <v>0.0</v>
      </c>
      <c r="BQ314" s="7">
        <v>0.0</v>
      </c>
      <c r="BR314" s="7">
        <v>0.0</v>
      </c>
      <c r="BS314" s="9">
        <f t="shared" si="15"/>
        <v>249</v>
      </c>
      <c r="BT314" s="14">
        <v>0.48500000000000004</v>
      </c>
      <c r="BW314" s="15" t="str">
        <f t="shared" si="16"/>
        <v> </v>
      </c>
      <c r="BY314" s="7">
        <v>1.0</v>
      </c>
      <c r="BZ314" s="7">
        <v>1.0</v>
      </c>
      <c r="CA314" s="7">
        <v>2.0</v>
      </c>
      <c r="CB314" s="7">
        <v>0.0</v>
      </c>
      <c r="CC314" s="7">
        <v>1.0</v>
      </c>
      <c r="CD314" s="7">
        <v>0.0</v>
      </c>
      <c r="CE314" s="7">
        <v>2.0</v>
      </c>
      <c r="CF314" s="7">
        <v>2.0</v>
      </c>
      <c r="CG314" s="7">
        <v>0.0</v>
      </c>
      <c r="CH314" s="7">
        <v>0.0</v>
      </c>
      <c r="CI314" s="7">
        <v>0.0</v>
      </c>
      <c r="CJ314" s="7">
        <v>0.0</v>
      </c>
      <c r="CK314" s="7">
        <v>0.0</v>
      </c>
      <c r="CL314" s="15">
        <f t="shared" si="17"/>
        <v>0</v>
      </c>
      <c r="CM314" s="7">
        <v>0.5</v>
      </c>
      <c r="CN314" s="7">
        <v>3.8</v>
      </c>
      <c r="CO314" s="7">
        <v>4.3</v>
      </c>
      <c r="CP314" s="16">
        <f t="shared" si="18"/>
        <v>0.05308641975</v>
      </c>
      <c r="CQ314" s="16">
        <f t="shared" si="19"/>
        <v>0.142675441</v>
      </c>
      <c r="CR314" s="17">
        <v>5.0</v>
      </c>
      <c r="CS314" s="14">
        <v>30.9</v>
      </c>
      <c r="CT314" s="14">
        <v>46.5</v>
      </c>
      <c r="CU314" s="14">
        <v>-3.4</v>
      </c>
      <c r="CV314" s="14">
        <v>0.30000000000000004</v>
      </c>
      <c r="CW314" s="14">
        <v>8.1</v>
      </c>
      <c r="CX314" s="14">
        <v>0.0</v>
      </c>
      <c r="CY314" s="14">
        <v>8.4</v>
      </c>
      <c r="CZ314" s="18">
        <f t="shared" si="20"/>
        <v>0.1037037037</v>
      </c>
      <c r="DA314" s="18">
        <f t="shared" si="21"/>
        <v>0.278714815</v>
      </c>
      <c r="DB314" s="14">
        <v>52.0305</v>
      </c>
      <c r="DC314" s="7">
        <v>0.0</v>
      </c>
      <c r="DD314" s="7">
        <v>1.0</v>
      </c>
      <c r="DE314" s="7">
        <v>7.0</v>
      </c>
      <c r="DF314" s="7">
        <v>44.0</v>
      </c>
      <c r="DG314" s="7">
        <v>4.0</v>
      </c>
      <c r="DH314" s="7">
        <v>2.0</v>
      </c>
      <c r="DI314" s="7">
        <v>52.0</v>
      </c>
      <c r="DJ314" s="7">
        <v>23.0</v>
      </c>
      <c r="DK314" s="7">
        <v>1.0</v>
      </c>
      <c r="DL314" s="7">
        <v>0.0</v>
      </c>
      <c r="DM314" s="7">
        <v>49.0</v>
      </c>
      <c r="DN314" s="9">
        <v>1.0</v>
      </c>
      <c r="DO314" s="9">
        <v>0.0</v>
      </c>
      <c r="DP314" s="9">
        <v>2.0</v>
      </c>
      <c r="DQ314" s="8">
        <v>186.0</v>
      </c>
      <c r="DR314" s="8">
        <v>1.0</v>
      </c>
      <c r="DS314" s="8" t="s">
        <v>342</v>
      </c>
      <c r="DT314" s="19">
        <v>3.0</v>
      </c>
      <c r="DU314" s="8">
        <v>2.833</v>
      </c>
      <c r="DV314" s="8">
        <v>2.833</v>
      </c>
      <c r="DW314" s="8">
        <v>35.0</v>
      </c>
      <c r="DX314" s="8">
        <v>0.0</v>
      </c>
      <c r="DY314" s="14">
        <f t="shared" si="22"/>
        <v>3.542553191</v>
      </c>
    </row>
    <row r="315" ht="12.75" customHeight="1">
      <c r="A315" s="7">
        <v>38.0</v>
      </c>
      <c r="B315" s="7" t="s">
        <v>1680</v>
      </c>
      <c r="C315" s="7" t="s">
        <v>939</v>
      </c>
      <c r="D315" s="7" t="s">
        <v>162</v>
      </c>
      <c r="E315" s="7" t="s">
        <v>163</v>
      </c>
      <c r="F315" s="7" t="s">
        <v>163</v>
      </c>
      <c r="G315" s="7">
        <v>70.0</v>
      </c>
      <c r="H315" s="7">
        <v>205.0</v>
      </c>
      <c r="I315" s="7" t="s">
        <v>133</v>
      </c>
      <c r="M315" s="8"/>
      <c r="N315" s="8">
        <f t="shared" si="1"/>
        <v>29</v>
      </c>
      <c r="O315" s="7" t="s">
        <v>1332</v>
      </c>
      <c r="P315" s="7" t="s">
        <v>1681</v>
      </c>
      <c r="Q315" s="8" t="s">
        <v>628</v>
      </c>
      <c r="R315" s="7" t="s">
        <v>628</v>
      </c>
      <c r="S315" s="9" t="s">
        <v>1682</v>
      </c>
      <c r="T315" s="9">
        <v>16.0</v>
      </c>
      <c r="U315" s="9" t="s">
        <v>138</v>
      </c>
      <c r="V315" s="9" t="s">
        <v>138</v>
      </c>
      <c r="W315" s="7">
        <v>16.0</v>
      </c>
      <c r="X315" s="7">
        <v>1.0</v>
      </c>
      <c r="Y315" s="7">
        <v>0.0</v>
      </c>
      <c r="Z315" s="7">
        <v>0.0</v>
      </c>
      <c r="AA315" s="7">
        <v>1.0</v>
      </c>
      <c r="AB315" s="7">
        <v>-2.0</v>
      </c>
      <c r="AC315" s="7">
        <v>10.0</v>
      </c>
      <c r="AD315" s="7">
        <v>2.0</v>
      </c>
      <c r="AE315" s="7">
        <v>3.0</v>
      </c>
      <c r="AF315" s="10">
        <f t="shared" si="2"/>
        <v>0.1</v>
      </c>
      <c r="AG315" s="10">
        <f t="shared" si="3"/>
        <v>0.06666666667</v>
      </c>
      <c r="AH315" s="7">
        <v>6814.0</v>
      </c>
      <c r="AI315" s="11">
        <f t="shared" si="4"/>
        <v>7.097916667</v>
      </c>
      <c r="AJ315" s="7">
        <v>177.0</v>
      </c>
      <c r="AK315" s="11">
        <f t="shared" si="5"/>
        <v>11.0625</v>
      </c>
      <c r="AL315" s="11">
        <f t="shared" si="6"/>
        <v>38.49717514</v>
      </c>
      <c r="AM315" s="12">
        <v>0.0</v>
      </c>
      <c r="AN315" s="11">
        <f t="shared" si="7"/>
        <v>0</v>
      </c>
      <c r="AO315" s="10" t="s">
        <v>152</v>
      </c>
      <c r="AP315" s="10" t="s">
        <v>151</v>
      </c>
      <c r="AQ315" s="10" t="s">
        <v>152</v>
      </c>
      <c r="AR315" s="7">
        <v>11.0</v>
      </c>
      <c r="AS315" s="7">
        <v>8.0</v>
      </c>
      <c r="AT315" s="13">
        <f t="shared" si="8"/>
        <v>0.5789473684</v>
      </c>
      <c r="AU315" s="8"/>
      <c r="AV315" s="8"/>
      <c r="AW315" s="8">
        <v>11.0</v>
      </c>
      <c r="AX315" s="8">
        <v>5.0</v>
      </c>
      <c r="AY315" s="8">
        <v>8.0</v>
      </c>
      <c r="AZ315" s="8">
        <v>6.0</v>
      </c>
      <c r="BA315" s="7">
        <v>11.0</v>
      </c>
      <c r="BB315" s="7">
        <v>39.0</v>
      </c>
      <c r="BC315" s="7">
        <v>4.0</v>
      </c>
      <c r="BD315" s="7">
        <v>2.0</v>
      </c>
      <c r="BE315" s="7">
        <v>9.0</v>
      </c>
      <c r="BF315" s="7">
        <v>0.0</v>
      </c>
      <c r="BG315" s="14">
        <f t="shared" si="9"/>
        <v>5.811564426</v>
      </c>
      <c r="BH315" s="11">
        <f t="shared" si="10"/>
        <v>20.60463751</v>
      </c>
      <c r="BI315" s="11">
        <f t="shared" si="11"/>
        <v>2.113296155</v>
      </c>
      <c r="BJ315" s="11">
        <f t="shared" si="12"/>
        <v>1.056648077</v>
      </c>
      <c r="BK315" s="11">
        <f t="shared" si="13"/>
        <v>4.754916349</v>
      </c>
      <c r="BL315" s="11">
        <f t="shared" si="14"/>
        <v>0</v>
      </c>
      <c r="BM315" s="7">
        <v>48.0</v>
      </c>
      <c r="BN315" s="7">
        <v>3.0</v>
      </c>
      <c r="BO315" s="7">
        <v>8.0</v>
      </c>
      <c r="BP315" s="7">
        <v>0.0</v>
      </c>
      <c r="BQ315" s="7">
        <v>0.0</v>
      </c>
      <c r="BR315" s="7">
        <v>0.0</v>
      </c>
      <c r="BS315" s="9">
        <f t="shared" si="15"/>
        <v>99</v>
      </c>
      <c r="BT315" s="14">
        <v>0.7901</v>
      </c>
      <c r="BW315" s="15" t="str">
        <f t="shared" si="16"/>
        <v> </v>
      </c>
      <c r="BY315" s="7">
        <v>1.0</v>
      </c>
      <c r="BZ315" s="7">
        <v>0.0</v>
      </c>
      <c r="CA315" s="7">
        <v>0.0</v>
      </c>
      <c r="CB315" s="7">
        <v>0.0</v>
      </c>
      <c r="CC315" s="7">
        <v>1.0</v>
      </c>
      <c r="CD315" s="7">
        <v>0.0</v>
      </c>
      <c r="CE315" s="7">
        <v>0.0</v>
      </c>
      <c r="CF315" s="7">
        <v>0.0</v>
      </c>
      <c r="CG315" s="7">
        <v>0.0</v>
      </c>
      <c r="CH315" s="7">
        <v>0.0</v>
      </c>
      <c r="CI315" s="7">
        <v>0.0</v>
      </c>
      <c r="CJ315" s="7">
        <v>0.0</v>
      </c>
      <c r="CK315" s="7">
        <v>0.0</v>
      </c>
      <c r="CL315" s="15">
        <f t="shared" si="17"/>
        <v>0</v>
      </c>
      <c r="CM315" s="7">
        <v>-0.1</v>
      </c>
      <c r="CN315" s="7">
        <v>0.1</v>
      </c>
      <c r="CO315" s="7">
        <v>0.0</v>
      </c>
      <c r="CP315" s="16">
        <f t="shared" si="18"/>
        <v>0</v>
      </c>
      <c r="CQ315" s="16">
        <f t="shared" si="19"/>
        <v>0</v>
      </c>
      <c r="CR315" s="17">
        <v>3.0</v>
      </c>
      <c r="CS315" s="14">
        <v>1.7000000000000002</v>
      </c>
      <c r="CT315" s="14">
        <v>1.6</v>
      </c>
      <c r="CU315" s="14">
        <v>-2.1</v>
      </c>
      <c r="CV315" s="14">
        <v>-0.2</v>
      </c>
      <c r="CW315" s="14">
        <v>0.1</v>
      </c>
      <c r="CX315" s="14">
        <v>0.0</v>
      </c>
      <c r="CY315" s="14">
        <v>-0.2</v>
      </c>
      <c r="CZ315" s="18">
        <f t="shared" si="20"/>
        <v>-0.0125</v>
      </c>
      <c r="DA315" s="18">
        <f t="shared" si="21"/>
        <v>-0.1056648077</v>
      </c>
      <c r="DB315" s="14">
        <v>28.8</v>
      </c>
      <c r="DC315" s="7">
        <v>0.0</v>
      </c>
      <c r="DD315" s="7">
        <v>0.0</v>
      </c>
      <c r="DE315" s="7">
        <v>0.0</v>
      </c>
      <c r="DF315" s="7">
        <v>2.0</v>
      </c>
      <c r="DG315" s="7">
        <v>1.0</v>
      </c>
      <c r="DH315" s="7">
        <v>0.0</v>
      </c>
      <c r="DI315" s="7">
        <v>0.0</v>
      </c>
      <c r="DJ315" s="7">
        <v>0.0</v>
      </c>
      <c r="DK315" s="7">
        <v>1.0</v>
      </c>
      <c r="DL315" s="7">
        <v>2.0</v>
      </c>
      <c r="DM315" s="7">
        <v>6.0</v>
      </c>
      <c r="DN315" s="9">
        <v>0.0</v>
      </c>
      <c r="DO315" s="9">
        <v>0.0</v>
      </c>
      <c r="DP315" s="9">
        <v>1.0</v>
      </c>
      <c r="DQ315" s="8">
        <v>52.0</v>
      </c>
      <c r="DR315" s="8">
        <v>0.0</v>
      </c>
      <c r="DS315" s="8"/>
      <c r="DT315" s="19">
        <v>0.6000000000000001</v>
      </c>
      <c r="DU315" s="8">
        <v>0.6000000000000001</v>
      </c>
      <c r="DV315" s="8">
        <v>0.168</v>
      </c>
      <c r="DW315" s="8">
        <v>0.0</v>
      </c>
      <c r="DX315" s="8">
        <v>0.0</v>
      </c>
      <c r="DY315" s="14">
        <f t="shared" si="22"/>
        <v>-0.2302905514</v>
      </c>
    </row>
    <row r="316" ht="12.75" customHeight="1">
      <c r="A316" s="7">
        <v>15.0</v>
      </c>
      <c r="B316" s="7" t="s">
        <v>1683</v>
      </c>
      <c r="C316" s="7" t="s">
        <v>353</v>
      </c>
      <c r="D316" s="7" t="s">
        <v>162</v>
      </c>
      <c r="E316" s="7" t="s">
        <v>163</v>
      </c>
      <c r="F316" s="7" t="s">
        <v>163</v>
      </c>
      <c r="G316" s="7">
        <v>72.0</v>
      </c>
      <c r="H316" s="7">
        <v>180.0</v>
      </c>
      <c r="I316" s="7" t="s">
        <v>145</v>
      </c>
      <c r="J316" s="7">
        <v>2007.0</v>
      </c>
      <c r="K316" s="7">
        <v>4.0</v>
      </c>
      <c r="L316" s="7">
        <v>117.0</v>
      </c>
      <c r="M316" s="8"/>
      <c r="N316" s="8">
        <f t="shared" si="1"/>
        <v>27</v>
      </c>
      <c r="O316" s="7" t="s">
        <v>339</v>
      </c>
      <c r="P316" s="7" t="s">
        <v>1684</v>
      </c>
      <c r="Q316" s="8" t="s">
        <v>246</v>
      </c>
      <c r="R316" s="7" t="s">
        <v>246</v>
      </c>
      <c r="S316" s="9" t="s">
        <v>183</v>
      </c>
      <c r="T316" s="9">
        <v>30.0</v>
      </c>
      <c r="U316" s="9" t="s">
        <v>138</v>
      </c>
      <c r="V316" s="9" t="s">
        <v>138</v>
      </c>
      <c r="W316" s="7">
        <v>30.0</v>
      </c>
      <c r="X316" s="7">
        <v>0.0</v>
      </c>
      <c r="Y316" s="7">
        <v>3.0</v>
      </c>
      <c r="Z316" s="7">
        <v>3.0</v>
      </c>
      <c r="AA316" s="7">
        <v>3.0</v>
      </c>
      <c r="AB316" s="7">
        <v>1.0</v>
      </c>
      <c r="AC316" s="7">
        <v>39.0</v>
      </c>
      <c r="AD316" s="7">
        <v>8.0</v>
      </c>
      <c r="AE316" s="7">
        <v>8.0</v>
      </c>
      <c r="AF316" s="10">
        <f t="shared" si="2"/>
        <v>0</v>
      </c>
      <c r="AG316" s="10">
        <f t="shared" si="3"/>
        <v>0</v>
      </c>
      <c r="AH316" s="7">
        <v>17014.0</v>
      </c>
      <c r="AI316" s="11">
        <f t="shared" si="4"/>
        <v>9.452222222</v>
      </c>
      <c r="AJ316" s="7">
        <v>432.0</v>
      </c>
      <c r="AK316" s="11">
        <f t="shared" si="5"/>
        <v>14.4</v>
      </c>
      <c r="AL316" s="11">
        <f t="shared" si="6"/>
        <v>39.38425926</v>
      </c>
      <c r="AM316" s="12">
        <v>64.0</v>
      </c>
      <c r="AN316" s="11">
        <f t="shared" si="7"/>
        <v>13.54178911</v>
      </c>
      <c r="AO316" s="10" t="s">
        <v>151</v>
      </c>
      <c r="AP316" s="10" t="s">
        <v>185</v>
      </c>
      <c r="AQ316" s="10" t="s">
        <v>185</v>
      </c>
      <c r="AR316" s="7">
        <v>1.0</v>
      </c>
      <c r="AS316" s="7">
        <v>2.0</v>
      </c>
      <c r="AT316" s="13">
        <f t="shared" si="8"/>
        <v>0.3333333333</v>
      </c>
      <c r="AU316" s="8"/>
      <c r="AV316" s="8"/>
      <c r="AW316" s="8">
        <v>1.0</v>
      </c>
      <c r="AX316" s="8">
        <v>0.0</v>
      </c>
      <c r="AY316" s="8">
        <v>2.0</v>
      </c>
      <c r="AZ316" s="8">
        <v>1.0</v>
      </c>
      <c r="BA316" s="7">
        <v>19.0</v>
      </c>
      <c r="BB316" s="7">
        <v>38.0</v>
      </c>
      <c r="BC316" s="7">
        <v>11.0</v>
      </c>
      <c r="BD316" s="7">
        <v>8.0</v>
      </c>
      <c r="BE316" s="7">
        <v>3.0</v>
      </c>
      <c r="BF316" s="7">
        <v>5.0</v>
      </c>
      <c r="BG316" s="14">
        <f t="shared" si="9"/>
        <v>4.020218643</v>
      </c>
      <c r="BH316" s="11">
        <f t="shared" si="10"/>
        <v>8.040437287</v>
      </c>
      <c r="BI316" s="11">
        <f t="shared" si="11"/>
        <v>2.327495004</v>
      </c>
      <c r="BJ316" s="11">
        <f t="shared" si="12"/>
        <v>1.692723639</v>
      </c>
      <c r="BK316" s="11">
        <f t="shared" si="13"/>
        <v>0.6347713648</v>
      </c>
      <c r="BL316" s="11">
        <f t="shared" si="14"/>
        <v>1.057952275</v>
      </c>
      <c r="BM316" s="7">
        <v>4.0</v>
      </c>
      <c r="BN316" s="7">
        <v>2.0</v>
      </c>
      <c r="BO316" s="7">
        <v>0.0</v>
      </c>
      <c r="BP316" s="7">
        <v>0.0</v>
      </c>
      <c r="BQ316" s="7">
        <v>0.0</v>
      </c>
      <c r="BR316" s="7">
        <v>0.0</v>
      </c>
      <c r="BS316" s="9">
        <f t="shared" si="15"/>
        <v>53</v>
      </c>
      <c r="BT316" s="14">
        <v>-0.5619000000000001</v>
      </c>
      <c r="BW316" s="15" t="str">
        <f t="shared" si="16"/>
        <v> </v>
      </c>
      <c r="BY316" s="7">
        <v>0.0</v>
      </c>
      <c r="BZ316" s="7">
        <v>0.0</v>
      </c>
      <c r="CA316" s="7">
        <v>0.0</v>
      </c>
      <c r="CB316" s="7">
        <v>0.0</v>
      </c>
      <c r="CC316" s="7">
        <v>0.0</v>
      </c>
      <c r="CD316" s="7">
        <v>0.0</v>
      </c>
      <c r="CE316" s="7">
        <v>0.0</v>
      </c>
      <c r="CF316" s="7">
        <v>0.0</v>
      </c>
      <c r="CG316" s="7">
        <v>0.0</v>
      </c>
      <c r="CH316" s="7">
        <v>0.0</v>
      </c>
      <c r="CI316" s="7">
        <v>0.0</v>
      </c>
      <c r="CJ316" s="7">
        <v>0.0</v>
      </c>
      <c r="CK316" s="7">
        <v>0.0</v>
      </c>
      <c r="CL316" s="15">
        <f t="shared" si="17"/>
        <v>0</v>
      </c>
      <c r="CM316" s="7">
        <v>-0.5</v>
      </c>
      <c r="CN316" s="7">
        <v>0.30000000000000004</v>
      </c>
      <c r="CO316" s="7">
        <v>-0.1</v>
      </c>
      <c r="CP316" s="16">
        <f t="shared" si="18"/>
        <v>-0.003333333333</v>
      </c>
      <c r="CQ316" s="16">
        <f t="shared" si="19"/>
        <v>-0.02115904549</v>
      </c>
      <c r="CR316" s="17">
        <v>3.0</v>
      </c>
      <c r="CS316" s="14">
        <v>3.4</v>
      </c>
      <c r="CT316" s="14">
        <v>3.6</v>
      </c>
      <c r="CU316" s="14">
        <v>1.1</v>
      </c>
      <c r="CV316" s="14">
        <v>-0.5</v>
      </c>
      <c r="CW316" s="14">
        <v>0.5</v>
      </c>
      <c r="CX316" s="14">
        <v>0.0</v>
      </c>
      <c r="CY316" s="14">
        <v>0.1</v>
      </c>
      <c r="CZ316" s="18">
        <f t="shared" si="20"/>
        <v>0.003333333333</v>
      </c>
      <c r="DA316" s="18">
        <f t="shared" si="21"/>
        <v>0.02115904549</v>
      </c>
      <c r="DB316" s="14">
        <v>28.5641</v>
      </c>
      <c r="DC316" s="7">
        <v>0.0</v>
      </c>
      <c r="DD316" s="7">
        <v>0.0</v>
      </c>
      <c r="DE316" s="7">
        <v>1.0</v>
      </c>
      <c r="DF316" s="7">
        <v>7.0</v>
      </c>
      <c r="DG316" s="7">
        <v>3.0</v>
      </c>
      <c r="DH316" s="7">
        <v>4.0</v>
      </c>
      <c r="DI316" s="7">
        <v>4.0</v>
      </c>
      <c r="DJ316" s="7">
        <v>3.0</v>
      </c>
      <c r="DK316" s="7">
        <v>1.0</v>
      </c>
      <c r="DL316" s="7">
        <v>4.0</v>
      </c>
      <c r="DM316" s="7">
        <v>20.0</v>
      </c>
      <c r="DN316" s="9">
        <v>0.0</v>
      </c>
      <c r="DO316" s="9">
        <v>0.0</v>
      </c>
      <c r="DP316" s="9">
        <v>0.0</v>
      </c>
      <c r="DQ316" s="8">
        <v>82.0</v>
      </c>
      <c r="DR316" s="8">
        <v>0.0</v>
      </c>
      <c r="DS316" s="8"/>
      <c r="DT316" s="19">
        <v>0.75</v>
      </c>
      <c r="DU316" s="8">
        <v>0.75</v>
      </c>
      <c r="DV316" s="8">
        <v>0.331</v>
      </c>
      <c r="DW316" s="8">
        <v>0.0</v>
      </c>
      <c r="DX316" s="8">
        <v>0.0</v>
      </c>
      <c r="DY316" s="14">
        <f t="shared" si="22"/>
        <v>-0.08835506749</v>
      </c>
    </row>
    <row r="317" ht="12.75" customHeight="1">
      <c r="A317" s="7">
        <v>4.0</v>
      </c>
      <c r="B317" s="7" t="s">
        <v>1685</v>
      </c>
      <c r="C317" s="7" t="s">
        <v>357</v>
      </c>
      <c r="D317" s="7" t="s">
        <v>358</v>
      </c>
      <c r="E317" s="7" t="s">
        <v>163</v>
      </c>
      <c r="F317" s="7" t="s">
        <v>163</v>
      </c>
      <c r="G317" s="7">
        <v>73.0</v>
      </c>
      <c r="H317" s="7">
        <v>201.0</v>
      </c>
      <c r="I317" s="7" t="s">
        <v>133</v>
      </c>
      <c r="J317" s="7">
        <v>2010.0</v>
      </c>
      <c r="K317" s="7">
        <v>1.0</v>
      </c>
      <c r="L317" s="7">
        <v>1.0</v>
      </c>
      <c r="M317" s="8"/>
      <c r="N317" s="8">
        <f t="shared" si="1"/>
        <v>24</v>
      </c>
      <c r="O317" s="7" t="s">
        <v>381</v>
      </c>
      <c r="P317" s="7" t="s">
        <v>1686</v>
      </c>
      <c r="Q317" s="8" t="s">
        <v>860</v>
      </c>
      <c r="R317" s="7" t="s">
        <v>860</v>
      </c>
      <c r="S317" s="9" t="s">
        <v>159</v>
      </c>
      <c r="T317" s="9">
        <v>81.0</v>
      </c>
      <c r="U317" s="9" t="s">
        <v>138</v>
      </c>
      <c r="V317" s="9" t="s">
        <v>138</v>
      </c>
      <c r="W317" s="7">
        <v>82.0</v>
      </c>
      <c r="X317" s="7">
        <v>26.0</v>
      </c>
      <c r="Y317" s="7">
        <v>39.0</v>
      </c>
      <c r="Z317" s="7">
        <v>29.0</v>
      </c>
      <c r="AA317" s="7">
        <v>65.0</v>
      </c>
      <c r="AB317" s="7">
        <v>-4.0</v>
      </c>
      <c r="AC317" s="7">
        <v>286.0</v>
      </c>
      <c r="AD317" s="7">
        <v>82.0</v>
      </c>
      <c r="AE317" s="7">
        <v>106.0</v>
      </c>
      <c r="AF317" s="10">
        <f t="shared" si="2"/>
        <v>0.09090909091</v>
      </c>
      <c r="AG317" s="10">
        <f t="shared" si="3"/>
        <v>0.05485232068</v>
      </c>
      <c r="AH317" s="7">
        <v>94485.0</v>
      </c>
      <c r="AI317" s="11">
        <f t="shared" si="4"/>
        <v>19.20426829</v>
      </c>
      <c r="AJ317" s="7">
        <v>1961.0</v>
      </c>
      <c r="AK317" s="11">
        <f t="shared" si="5"/>
        <v>23.91463415</v>
      </c>
      <c r="AL317" s="11">
        <f t="shared" si="6"/>
        <v>48.18204997</v>
      </c>
      <c r="AM317" s="12">
        <v>320.0</v>
      </c>
      <c r="AN317" s="11">
        <f t="shared" si="7"/>
        <v>12.19241149</v>
      </c>
      <c r="AO317" s="10" t="s">
        <v>1687</v>
      </c>
      <c r="AP317" s="10" t="s">
        <v>1688</v>
      </c>
      <c r="AQ317" s="10" t="s">
        <v>1689</v>
      </c>
      <c r="AR317" s="7">
        <v>14.0</v>
      </c>
      <c r="AS317" s="7">
        <v>25.0</v>
      </c>
      <c r="AT317" s="13">
        <f t="shared" si="8"/>
        <v>0.358974359</v>
      </c>
      <c r="AU317" s="8"/>
      <c r="AV317" s="8"/>
      <c r="AW317" s="8">
        <v>26.0</v>
      </c>
      <c r="AX317" s="8">
        <v>8.0</v>
      </c>
      <c r="AY317" s="8">
        <v>13.0</v>
      </c>
      <c r="AZ317" s="8">
        <v>6.0</v>
      </c>
      <c r="BA317" s="7">
        <v>184.0</v>
      </c>
      <c r="BB317" s="7">
        <v>82.0</v>
      </c>
      <c r="BC317" s="7">
        <v>50.0</v>
      </c>
      <c r="BD317" s="7">
        <v>82.0</v>
      </c>
      <c r="BE317" s="7">
        <v>73.0</v>
      </c>
      <c r="BF317" s="7">
        <v>64.0</v>
      </c>
      <c r="BG317" s="14">
        <f t="shared" si="9"/>
        <v>7.010636609</v>
      </c>
      <c r="BH317" s="11">
        <f t="shared" si="10"/>
        <v>3.124305445</v>
      </c>
      <c r="BI317" s="11">
        <f t="shared" si="11"/>
        <v>1.905064296</v>
      </c>
      <c r="BJ317" s="11">
        <f t="shared" si="12"/>
        <v>3.124305445</v>
      </c>
      <c r="BK317" s="11">
        <f t="shared" si="13"/>
        <v>2.781393872</v>
      </c>
      <c r="BL317" s="11">
        <f t="shared" si="14"/>
        <v>2.438482299</v>
      </c>
      <c r="BM317" s="7">
        <v>54.0</v>
      </c>
      <c r="BN317" s="7">
        <v>27.0</v>
      </c>
      <c r="BO317" s="7">
        <v>0.0</v>
      </c>
      <c r="BP317" s="7">
        <v>0.0</v>
      </c>
      <c r="BQ317" s="7">
        <v>0.0</v>
      </c>
      <c r="BR317" s="7">
        <v>0.0</v>
      </c>
      <c r="BS317" s="9">
        <f t="shared" si="15"/>
        <v>186</v>
      </c>
      <c r="BT317" s="14">
        <v>-3.9183</v>
      </c>
      <c r="BW317" s="15" t="str">
        <f t="shared" si="16"/>
        <v> </v>
      </c>
      <c r="BY317" s="7">
        <v>4.0</v>
      </c>
      <c r="BZ317" s="7">
        <v>1.0</v>
      </c>
      <c r="CA317" s="7">
        <v>6.0</v>
      </c>
      <c r="CB317" s="7">
        <v>2.0</v>
      </c>
      <c r="CC317" s="7">
        <v>5.0</v>
      </c>
      <c r="CD317" s="7">
        <v>1.0</v>
      </c>
      <c r="CE317" s="7">
        <v>0.0</v>
      </c>
      <c r="CF317" s="7">
        <v>2.0</v>
      </c>
      <c r="CG317" s="7">
        <v>4.0</v>
      </c>
      <c r="CH317" s="7">
        <v>0.0</v>
      </c>
      <c r="CI317" s="7">
        <v>14.0</v>
      </c>
      <c r="CJ317" s="7">
        <v>0.0</v>
      </c>
      <c r="CK317" s="7">
        <v>0.0</v>
      </c>
      <c r="CL317" s="15">
        <f t="shared" si="17"/>
        <v>0</v>
      </c>
      <c r="CM317" s="7">
        <v>5.8</v>
      </c>
      <c r="CN317" s="7">
        <v>1.8</v>
      </c>
      <c r="CO317" s="7">
        <v>7.6</v>
      </c>
      <c r="CP317" s="16">
        <f t="shared" si="18"/>
        <v>0.09268292683</v>
      </c>
      <c r="CQ317" s="16">
        <f t="shared" si="19"/>
        <v>0.289569773</v>
      </c>
      <c r="CR317" s="17">
        <v>5.0</v>
      </c>
      <c r="CS317" s="14">
        <v>37.0</v>
      </c>
      <c r="CT317" s="14">
        <v>31.6</v>
      </c>
      <c r="CU317" s="14">
        <v>11.1</v>
      </c>
      <c r="CV317" s="14">
        <v>10.8</v>
      </c>
      <c r="CW317" s="14">
        <v>2.9</v>
      </c>
      <c r="CX317" s="14">
        <v>0.0</v>
      </c>
      <c r="CY317" s="14">
        <v>13.7</v>
      </c>
      <c r="CZ317" s="18">
        <f t="shared" si="20"/>
        <v>0.1670731707</v>
      </c>
      <c r="DA317" s="18">
        <f t="shared" si="21"/>
        <v>0.5219876171</v>
      </c>
      <c r="DB317" s="14">
        <v>27.6119</v>
      </c>
      <c r="DC317" s="7">
        <v>1.0</v>
      </c>
      <c r="DD317" s="7">
        <v>2.0</v>
      </c>
      <c r="DE317" s="7">
        <v>7.0</v>
      </c>
      <c r="DF317" s="7">
        <v>72.0</v>
      </c>
      <c r="DG317" s="7">
        <v>23.0</v>
      </c>
      <c r="DH317" s="7">
        <v>6.0</v>
      </c>
      <c r="DI317" s="7">
        <v>7.0</v>
      </c>
      <c r="DJ317" s="7">
        <v>66.0</v>
      </c>
      <c r="DK317" s="7">
        <v>19.0</v>
      </c>
      <c r="DL317" s="7">
        <v>2.0</v>
      </c>
      <c r="DM317" s="7">
        <v>163.0</v>
      </c>
      <c r="DN317" s="9">
        <v>2.0</v>
      </c>
      <c r="DO317" s="9">
        <v>12.0</v>
      </c>
      <c r="DP317" s="9">
        <v>3.0</v>
      </c>
      <c r="DQ317" s="8">
        <v>186.0</v>
      </c>
      <c r="DR317" s="8">
        <v>0.0</v>
      </c>
      <c r="DS317" s="8"/>
      <c r="DT317" s="19">
        <v>6.0</v>
      </c>
      <c r="DU317" s="8">
        <v>6.0</v>
      </c>
      <c r="DV317" s="8">
        <v>6.0</v>
      </c>
      <c r="DW317" s="8">
        <v>0.0</v>
      </c>
      <c r="DX317" s="8">
        <v>0.0</v>
      </c>
      <c r="DY317" s="14">
        <f t="shared" si="22"/>
        <v>2.104255319</v>
      </c>
    </row>
    <row r="318" ht="12.75" customHeight="1">
      <c r="A318" s="7">
        <v>2.0</v>
      </c>
      <c r="B318" s="7" t="s">
        <v>1690</v>
      </c>
      <c r="C318" s="7" t="s">
        <v>1691</v>
      </c>
      <c r="D318" s="7" t="s">
        <v>170</v>
      </c>
      <c r="E318" s="7" t="s">
        <v>163</v>
      </c>
      <c r="F318" s="7" t="s">
        <v>163</v>
      </c>
      <c r="G318" s="7">
        <v>73.0</v>
      </c>
      <c r="H318" s="7">
        <v>209.0</v>
      </c>
      <c r="I318" s="7" t="s">
        <v>133</v>
      </c>
      <c r="J318" s="7">
        <v>2001.0</v>
      </c>
      <c r="K318" s="7">
        <v>1.0</v>
      </c>
      <c r="L318" s="7">
        <v>12.0</v>
      </c>
      <c r="M318" s="8"/>
      <c r="N318" s="8">
        <f t="shared" si="1"/>
        <v>33</v>
      </c>
      <c r="O318" s="7" t="s">
        <v>609</v>
      </c>
      <c r="P318" s="7" t="s">
        <v>1692</v>
      </c>
      <c r="Q318" s="8" t="s">
        <v>297</v>
      </c>
      <c r="R318" s="7" t="s">
        <v>297</v>
      </c>
      <c r="S318" s="9" t="s">
        <v>174</v>
      </c>
      <c r="T318" s="9">
        <v>58.0</v>
      </c>
      <c r="U318" s="9" t="s">
        <v>138</v>
      </c>
      <c r="V318" s="9" t="s">
        <v>138</v>
      </c>
      <c r="W318" s="7">
        <v>58.0</v>
      </c>
      <c r="X318" s="7">
        <v>3.0</v>
      </c>
      <c r="Y318" s="7">
        <v>10.0</v>
      </c>
      <c r="Z318" s="7">
        <v>6.0</v>
      </c>
      <c r="AA318" s="7">
        <v>13.0</v>
      </c>
      <c r="AB318" s="7">
        <v>-2.0</v>
      </c>
      <c r="AC318" s="7">
        <v>72.0</v>
      </c>
      <c r="AD318" s="7">
        <v>28.0</v>
      </c>
      <c r="AE318" s="7">
        <v>64.0</v>
      </c>
      <c r="AF318" s="10">
        <f t="shared" si="2"/>
        <v>0.04166666667</v>
      </c>
      <c r="AG318" s="10">
        <f t="shared" si="3"/>
        <v>0.01829268293</v>
      </c>
      <c r="AH318" s="7">
        <v>74525.0</v>
      </c>
      <c r="AI318" s="11">
        <f t="shared" si="4"/>
        <v>21.41522989</v>
      </c>
      <c r="AJ318" s="7">
        <v>1639.0</v>
      </c>
      <c r="AK318" s="11">
        <f t="shared" si="5"/>
        <v>28.25862069</v>
      </c>
      <c r="AL318" s="11">
        <f t="shared" si="6"/>
        <v>45.46979866</v>
      </c>
      <c r="AM318" s="12">
        <v>78.0</v>
      </c>
      <c r="AN318" s="11">
        <f t="shared" si="7"/>
        <v>3.767863133</v>
      </c>
      <c r="AO318" s="10" t="s">
        <v>1693</v>
      </c>
      <c r="AP318" s="10" t="s">
        <v>497</v>
      </c>
      <c r="AQ318" s="10" t="s">
        <v>739</v>
      </c>
      <c r="AR318" s="7">
        <v>0.0</v>
      </c>
      <c r="AS318" s="7">
        <v>0.0</v>
      </c>
      <c r="AT318" s="13">
        <f t="shared" si="8"/>
        <v>0</v>
      </c>
      <c r="AU318" s="8"/>
      <c r="AV318" s="8"/>
      <c r="AW318" s="8"/>
      <c r="AX318" s="8">
        <v>0.0</v>
      </c>
      <c r="AY318" s="8"/>
      <c r="AZ318" s="8">
        <v>0.0</v>
      </c>
      <c r="BA318" s="7">
        <v>72.0</v>
      </c>
      <c r="BB318" s="7">
        <v>64.0</v>
      </c>
      <c r="BC318" s="7">
        <v>72.0</v>
      </c>
      <c r="BD318" s="7">
        <v>28.0</v>
      </c>
      <c r="BE318" s="7">
        <v>47.0</v>
      </c>
      <c r="BF318" s="7">
        <v>24.0</v>
      </c>
      <c r="BG318" s="14">
        <f t="shared" si="9"/>
        <v>3.478027508</v>
      </c>
      <c r="BH318" s="11">
        <f t="shared" si="10"/>
        <v>3.091580007</v>
      </c>
      <c r="BI318" s="11">
        <f t="shared" si="11"/>
        <v>3.478027508</v>
      </c>
      <c r="BJ318" s="11">
        <f t="shared" si="12"/>
        <v>1.352566253</v>
      </c>
      <c r="BK318" s="11">
        <f t="shared" si="13"/>
        <v>2.270379067</v>
      </c>
      <c r="BL318" s="11">
        <f t="shared" si="14"/>
        <v>1.159342503</v>
      </c>
      <c r="BM318" s="7">
        <v>28.0</v>
      </c>
      <c r="BN318" s="7">
        <v>14.0</v>
      </c>
      <c r="BO318" s="7">
        <v>0.0</v>
      </c>
      <c r="BP318" s="7">
        <v>0.0</v>
      </c>
      <c r="BQ318" s="7">
        <v>0.0</v>
      </c>
      <c r="BR318" s="7">
        <v>0.0</v>
      </c>
      <c r="BS318" s="9">
        <f t="shared" si="15"/>
        <v>164</v>
      </c>
      <c r="BT318" s="14">
        <v>5.545</v>
      </c>
      <c r="BW318" s="15" t="str">
        <f t="shared" si="16"/>
        <v> </v>
      </c>
      <c r="BY318" s="7">
        <v>1.0</v>
      </c>
      <c r="BZ318" s="7">
        <v>0.0</v>
      </c>
      <c r="CA318" s="7">
        <v>1.0</v>
      </c>
      <c r="CB318" s="7">
        <v>0.0</v>
      </c>
      <c r="CC318" s="7">
        <v>0.0</v>
      </c>
      <c r="CD318" s="7">
        <v>0.0</v>
      </c>
      <c r="CE318" s="7">
        <v>0.0</v>
      </c>
      <c r="CF318" s="7">
        <v>1.0</v>
      </c>
      <c r="CG318" s="7">
        <v>1.0</v>
      </c>
      <c r="CH318" s="7">
        <v>0.0</v>
      </c>
      <c r="CI318" s="7">
        <v>1.0</v>
      </c>
      <c r="CJ318" s="7">
        <v>0.0</v>
      </c>
      <c r="CK318" s="7">
        <v>0.0</v>
      </c>
      <c r="CL318" s="15">
        <f t="shared" si="17"/>
        <v>0</v>
      </c>
      <c r="CM318" s="7">
        <v>0.2</v>
      </c>
      <c r="CN318" s="7">
        <v>2.9</v>
      </c>
      <c r="CO318" s="7">
        <v>3.2</v>
      </c>
      <c r="CP318" s="16">
        <f t="shared" si="18"/>
        <v>0.05517241379</v>
      </c>
      <c r="CQ318" s="16">
        <f t="shared" si="19"/>
        <v>0.1545790003</v>
      </c>
      <c r="CR318" s="17">
        <v>5.0</v>
      </c>
      <c r="CS318" s="14">
        <v>20.9</v>
      </c>
      <c r="CT318" s="14">
        <v>27.1</v>
      </c>
      <c r="CU318" s="14">
        <v>4.2</v>
      </c>
      <c r="CV318" s="14">
        <v>0.2</v>
      </c>
      <c r="CW318" s="14">
        <v>3.2</v>
      </c>
      <c r="CX318" s="14">
        <v>0.0</v>
      </c>
      <c r="CY318" s="14">
        <v>3.4</v>
      </c>
      <c r="CZ318" s="18">
        <f t="shared" si="20"/>
        <v>0.05862068966</v>
      </c>
      <c r="DA318" s="18">
        <f t="shared" si="21"/>
        <v>0.1642401879</v>
      </c>
      <c r="DB318" s="14">
        <v>48.3194</v>
      </c>
      <c r="DC318" s="7">
        <v>0.0</v>
      </c>
      <c r="DD318" s="7">
        <v>1.0</v>
      </c>
      <c r="DE318" s="7">
        <v>0.0</v>
      </c>
      <c r="DF318" s="7">
        <v>27.0</v>
      </c>
      <c r="DG318" s="7">
        <v>4.0</v>
      </c>
      <c r="DH318" s="7">
        <v>1.0</v>
      </c>
      <c r="DI318" s="7">
        <v>25.0</v>
      </c>
      <c r="DJ318" s="7">
        <v>6.0</v>
      </c>
      <c r="DK318" s="7">
        <v>1.0</v>
      </c>
      <c r="DL318" s="7">
        <v>1.0</v>
      </c>
      <c r="DM318" s="7">
        <v>34.0</v>
      </c>
      <c r="DN318" s="9">
        <v>0.0</v>
      </c>
      <c r="DO318" s="9">
        <v>1.0</v>
      </c>
      <c r="DP318" s="9">
        <v>0.0</v>
      </c>
      <c r="DQ318" s="8">
        <v>186.0</v>
      </c>
      <c r="DR318" s="8">
        <v>24.0</v>
      </c>
      <c r="DS318" s="8" t="s">
        <v>1694</v>
      </c>
      <c r="DT318" s="19">
        <v>4.25</v>
      </c>
      <c r="DU318" s="8">
        <v>4.5</v>
      </c>
      <c r="DV318" s="8">
        <v>4.5</v>
      </c>
      <c r="DW318" s="8">
        <v>1317.0</v>
      </c>
      <c r="DX318" s="8">
        <v>0.0</v>
      </c>
      <c r="DY318" s="14">
        <f t="shared" si="22"/>
        <v>-5.004255319</v>
      </c>
    </row>
    <row r="319" ht="12.75" customHeight="1">
      <c r="A319" s="7">
        <v>27.0</v>
      </c>
      <c r="B319" s="7" t="s">
        <v>1695</v>
      </c>
      <c r="C319" s="7" t="s">
        <v>353</v>
      </c>
      <c r="D319" s="7" t="s">
        <v>162</v>
      </c>
      <c r="E319" s="7" t="s">
        <v>163</v>
      </c>
      <c r="F319" s="7" t="s">
        <v>163</v>
      </c>
      <c r="G319" s="7">
        <v>78.0</v>
      </c>
      <c r="H319" s="7">
        <v>210.0</v>
      </c>
      <c r="I319" s="7" t="s">
        <v>145</v>
      </c>
      <c r="J319" s="7">
        <v>2011.0</v>
      </c>
      <c r="K319" s="7">
        <v>1.0</v>
      </c>
      <c r="L319" s="7">
        <v>9.0</v>
      </c>
      <c r="M319" s="8"/>
      <c r="N319" s="8">
        <f t="shared" si="1"/>
        <v>22</v>
      </c>
      <c r="O319" s="7" t="s">
        <v>1696</v>
      </c>
      <c r="P319" s="7" t="s">
        <v>824</v>
      </c>
      <c r="Q319" s="8" t="s">
        <v>158</v>
      </c>
      <c r="R319" s="7" t="s">
        <v>158</v>
      </c>
      <c r="S319" s="9" t="s">
        <v>174</v>
      </c>
      <c r="T319" s="9">
        <v>81.0</v>
      </c>
      <c r="U319" s="9" t="s">
        <v>138</v>
      </c>
      <c r="V319" s="9" t="s">
        <v>138</v>
      </c>
      <c r="W319" s="7">
        <v>82.0</v>
      </c>
      <c r="X319" s="7">
        <v>12.0</v>
      </c>
      <c r="Y319" s="7">
        <v>31.0</v>
      </c>
      <c r="Z319" s="7">
        <v>11.0</v>
      </c>
      <c r="AA319" s="7">
        <v>43.0</v>
      </c>
      <c r="AB319" s="7">
        <v>-14.0</v>
      </c>
      <c r="AC319" s="7">
        <v>190.0</v>
      </c>
      <c r="AD319" s="7">
        <v>80.0</v>
      </c>
      <c r="AE319" s="7">
        <v>111.0</v>
      </c>
      <c r="AF319" s="10">
        <f t="shared" si="2"/>
        <v>0.06315789474</v>
      </c>
      <c r="AG319" s="10">
        <f t="shared" si="3"/>
        <v>0.03149606299</v>
      </c>
      <c r="AH319" s="7">
        <v>97257.0</v>
      </c>
      <c r="AI319" s="11">
        <f t="shared" si="4"/>
        <v>19.76768293</v>
      </c>
      <c r="AJ319" s="7">
        <v>2238.0</v>
      </c>
      <c r="AK319" s="11">
        <f t="shared" si="5"/>
        <v>27.29268293</v>
      </c>
      <c r="AL319" s="11">
        <f t="shared" si="6"/>
        <v>43.45710456</v>
      </c>
      <c r="AM319" s="12">
        <v>118.0</v>
      </c>
      <c r="AN319" s="11">
        <f t="shared" si="7"/>
        <v>4.367809001</v>
      </c>
      <c r="AO319" s="10" t="s">
        <v>1642</v>
      </c>
      <c r="AP319" s="10" t="s">
        <v>1697</v>
      </c>
      <c r="AQ319" s="10" t="s">
        <v>1698</v>
      </c>
      <c r="AR319" s="7">
        <v>0.0</v>
      </c>
      <c r="AS319" s="7">
        <v>0.0</v>
      </c>
      <c r="AT319" s="13">
        <f t="shared" si="8"/>
        <v>0</v>
      </c>
      <c r="AU319" s="8"/>
      <c r="AV319" s="8"/>
      <c r="AW319" s="8"/>
      <c r="AX319" s="8">
        <v>0.0</v>
      </c>
      <c r="AY319" s="8"/>
      <c r="AZ319" s="8">
        <v>0.0</v>
      </c>
      <c r="BA319" s="7">
        <v>46.0</v>
      </c>
      <c r="BB319" s="7">
        <v>78.0</v>
      </c>
      <c r="BC319" s="7">
        <v>106.0</v>
      </c>
      <c r="BD319" s="7">
        <v>80.0</v>
      </c>
      <c r="BE319" s="7">
        <v>63.0</v>
      </c>
      <c r="BF319" s="7">
        <v>15.0</v>
      </c>
      <c r="BG319" s="14">
        <f t="shared" si="9"/>
        <v>1.702705204</v>
      </c>
      <c r="BH319" s="11">
        <f t="shared" si="10"/>
        <v>2.88719578</v>
      </c>
      <c r="BI319" s="11">
        <f t="shared" si="11"/>
        <v>3.923625035</v>
      </c>
      <c r="BJ319" s="11">
        <f t="shared" si="12"/>
        <v>2.961226441</v>
      </c>
      <c r="BK319" s="11">
        <f t="shared" si="13"/>
        <v>2.331965823</v>
      </c>
      <c r="BL319" s="11">
        <f t="shared" si="14"/>
        <v>0.5552299577</v>
      </c>
      <c r="BM319" s="7">
        <v>46.0</v>
      </c>
      <c r="BN319" s="7">
        <v>18.0</v>
      </c>
      <c r="BO319" s="7">
        <v>0.0</v>
      </c>
      <c r="BP319" s="7">
        <v>1.0</v>
      </c>
      <c r="BQ319" s="7">
        <v>0.0</v>
      </c>
      <c r="BR319" s="7">
        <v>0.0</v>
      </c>
      <c r="BS319" s="9">
        <f t="shared" si="15"/>
        <v>230</v>
      </c>
      <c r="BT319" s="14">
        <v>-2.9117</v>
      </c>
      <c r="BW319" s="15" t="str">
        <f t="shared" si="16"/>
        <v> </v>
      </c>
      <c r="BY319" s="7">
        <v>4.0</v>
      </c>
      <c r="BZ319" s="7">
        <v>0.0</v>
      </c>
      <c r="CA319" s="7">
        <v>3.0</v>
      </c>
      <c r="CB319" s="7">
        <v>0.0</v>
      </c>
      <c r="CC319" s="7">
        <v>0.0</v>
      </c>
      <c r="CD319" s="7">
        <v>0.0</v>
      </c>
      <c r="CE319" s="7">
        <v>3.0</v>
      </c>
      <c r="CF319" s="7">
        <v>1.0</v>
      </c>
      <c r="CG319" s="7">
        <v>1.0</v>
      </c>
      <c r="CH319" s="7">
        <v>0.0</v>
      </c>
      <c r="CI319" s="7">
        <v>7.0</v>
      </c>
      <c r="CJ319" s="7">
        <v>0.0</v>
      </c>
      <c r="CK319" s="7">
        <v>0.0</v>
      </c>
      <c r="CL319" s="15">
        <f t="shared" si="17"/>
        <v>0</v>
      </c>
      <c r="CM319" s="7">
        <v>4.0</v>
      </c>
      <c r="CN319" s="7">
        <v>1.7000000000000002</v>
      </c>
      <c r="CO319" s="7">
        <v>5.7</v>
      </c>
      <c r="CP319" s="16">
        <f t="shared" si="18"/>
        <v>0.06951219512</v>
      </c>
      <c r="CQ319" s="16">
        <f t="shared" si="19"/>
        <v>0.2109873839</v>
      </c>
      <c r="CR319" s="17">
        <v>4.0</v>
      </c>
      <c r="CS319" s="14">
        <v>37.2</v>
      </c>
      <c r="CT319" s="14">
        <v>30.2</v>
      </c>
      <c r="CU319" s="14">
        <v>-4.3</v>
      </c>
      <c r="CV319" s="14">
        <v>7.9</v>
      </c>
      <c r="CW319" s="14">
        <v>1.3</v>
      </c>
      <c r="CX319" s="14">
        <v>0.0</v>
      </c>
      <c r="CY319" s="14">
        <v>9.2</v>
      </c>
      <c r="CZ319" s="18">
        <f t="shared" si="20"/>
        <v>0.112195122</v>
      </c>
      <c r="DA319" s="18">
        <f t="shared" si="21"/>
        <v>0.3405410407</v>
      </c>
      <c r="DB319" s="14">
        <v>45.4368</v>
      </c>
      <c r="DC319" s="7">
        <v>0.0</v>
      </c>
      <c r="DD319" s="7">
        <v>2.0</v>
      </c>
      <c r="DE319" s="7">
        <v>9.0</v>
      </c>
      <c r="DF319" s="7">
        <v>69.0</v>
      </c>
      <c r="DG319" s="7">
        <v>3.0</v>
      </c>
      <c r="DH319" s="7">
        <v>0.0</v>
      </c>
      <c r="DI319" s="7">
        <v>42.0</v>
      </c>
      <c r="DJ319" s="7">
        <v>26.0</v>
      </c>
      <c r="DK319" s="7">
        <v>1.0</v>
      </c>
      <c r="DL319" s="7">
        <v>0.0</v>
      </c>
      <c r="DM319" s="7">
        <v>118.0</v>
      </c>
      <c r="DN319" s="9">
        <v>0.0</v>
      </c>
      <c r="DO319" s="9">
        <v>4.0</v>
      </c>
      <c r="DP319" s="9">
        <v>0.0</v>
      </c>
      <c r="DQ319" s="8">
        <v>186.0</v>
      </c>
      <c r="DR319" s="8">
        <v>0.0</v>
      </c>
      <c r="DS319" s="8"/>
      <c r="DT319" s="19">
        <v>5.5</v>
      </c>
      <c r="DU319" s="8">
        <v>5.75</v>
      </c>
      <c r="DV319" s="8">
        <v>5.75</v>
      </c>
      <c r="DW319" s="8">
        <v>0.0</v>
      </c>
      <c r="DX319" s="8">
        <v>0.0</v>
      </c>
      <c r="DY319" s="14">
        <f t="shared" si="22"/>
        <v>-1.863829787</v>
      </c>
    </row>
    <row r="320" ht="12.75" customHeight="1">
      <c r="A320" s="7">
        <v>25.0</v>
      </c>
      <c r="B320" s="7" t="s">
        <v>1699</v>
      </c>
      <c r="C320" s="7" t="s">
        <v>353</v>
      </c>
      <c r="D320" s="7" t="s">
        <v>162</v>
      </c>
      <c r="E320" s="7" t="s">
        <v>163</v>
      </c>
      <c r="F320" s="7" t="s">
        <v>163</v>
      </c>
      <c r="G320" s="7">
        <v>73.0</v>
      </c>
      <c r="H320" s="7">
        <v>195.0</v>
      </c>
      <c r="I320" s="7" t="s">
        <v>145</v>
      </c>
      <c r="J320" s="7">
        <v>2010.0</v>
      </c>
      <c r="K320" s="7">
        <v>5.0</v>
      </c>
      <c r="L320" s="7">
        <v>129.0</v>
      </c>
      <c r="M320" s="8"/>
      <c r="N320" s="8">
        <f t="shared" si="1"/>
        <v>24</v>
      </c>
      <c r="O320" s="7" t="s">
        <v>1700</v>
      </c>
      <c r="P320" s="7" t="s">
        <v>824</v>
      </c>
      <c r="Q320" s="8" t="s">
        <v>158</v>
      </c>
      <c r="R320" s="7" t="s">
        <v>158</v>
      </c>
      <c r="S320" s="9" t="s">
        <v>275</v>
      </c>
      <c r="T320" s="9">
        <v>4.0</v>
      </c>
      <c r="U320" s="9" t="s">
        <v>138</v>
      </c>
      <c r="V320" s="9" t="s">
        <v>138</v>
      </c>
      <c r="W320" s="7">
        <v>4.0</v>
      </c>
      <c r="X320" s="7">
        <v>1.0</v>
      </c>
      <c r="Y320" s="7">
        <v>1.0</v>
      </c>
      <c r="Z320" s="7">
        <v>1.0</v>
      </c>
      <c r="AA320" s="7">
        <v>2.0</v>
      </c>
      <c r="AB320" s="7">
        <v>1.0</v>
      </c>
      <c r="AC320" s="7">
        <v>7.0</v>
      </c>
      <c r="AD320" s="7">
        <v>0.0</v>
      </c>
      <c r="AE320" s="7">
        <v>3.0</v>
      </c>
      <c r="AF320" s="10">
        <f t="shared" si="2"/>
        <v>0.1428571429</v>
      </c>
      <c r="AG320" s="10">
        <f t="shared" si="3"/>
        <v>0.1</v>
      </c>
      <c r="AH320" s="7">
        <v>3048.0</v>
      </c>
      <c r="AI320" s="11">
        <f t="shared" si="4"/>
        <v>12.7</v>
      </c>
      <c r="AJ320" s="7">
        <v>84.0</v>
      </c>
      <c r="AK320" s="11">
        <f t="shared" si="5"/>
        <v>21</v>
      </c>
      <c r="AL320" s="11">
        <f t="shared" si="6"/>
        <v>36.28571429</v>
      </c>
      <c r="AM320" s="12">
        <v>28.0</v>
      </c>
      <c r="AN320" s="11">
        <f t="shared" si="7"/>
        <v>33.07086614</v>
      </c>
      <c r="AO320" s="10" t="s">
        <v>216</v>
      </c>
      <c r="AP320" s="10" t="s">
        <v>216</v>
      </c>
      <c r="AQ320" s="10" t="s">
        <v>152</v>
      </c>
      <c r="AR320" s="7">
        <v>12.0</v>
      </c>
      <c r="AS320" s="7">
        <v>9.0</v>
      </c>
      <c r="AT320" s="13">
        <f t="shared" si="8"/>
        <v>0.5714285714</v>
      </c>
      <c r="AU320" s="8"/>
      <c r="AV320" s="8"/>
      <c r="AW320" s="8">
        <v>13.0</v>
      </c>
      <c r="AX320" s="8">
        <v>7.0</v>
      </c>
      <c r="AY320" s="8">
        <v>8.0</v>
      </c>
      <c r="AZ320" s="8">
        <v>5.0</v>
      </c>
      <c r="BA320" s="7">
        <v>4.0</v>
      </c>
      <c r="BB320" s="7">
        <v>8.0</v>
      </c>
      <c r="BC320" s="7">
        <v>2.0</v>
      </c>
      <c r="BD320" s="7">
        <v>0.0</v>
      </c>
      <c r="BE320" s="7">
        <v>2.0</v>
      </c>
      <c r="BF320" s="7">
        <v>1.0</v>
      </c>
      <c r="BG320" s="14">
        <f t="shared" si="9"/>
        <v>4.724409449</v>
      </c>
      <c r="BH320" s="11">
        <f t="shared" si="10"/>
        <v>9.448818898</v>
      </c>
      <c r="BI320" s="11">
        <f t="shared" si="11"/>
        <v>2.362204724</v>
      </c>
      <c r="BJ320" s="11">
        <f t="shared" si="12"/>
        <v>0</v>
      </c>
      <c r="BK320" s="11">
        <f t="shared" si="13"/>
        <v>2.362204724</v>
      </c>
      <c r="BL320" s="11">
        <f t="shared" si="14"/>
        <v>1.181102362</v>
      </c>
      <c r="BM320" s="7">
        <v>0.0</v>
      </c>
      <c r="BN320" s="7">
        <v>0.0</v>
      </c>
      <c r="BO320" s="7">
        <v>0.0</v>
      </c>
      <c r="BP320" s="7">
        <v>0.0</v>
      </c>
      <c r="BQ320" s="7">
        <v>0.0</v>
      </c>
      <c r="BR320" s="7">
        <v>0.0</v>
      </c>
      <c r="BS320" s="9">
        <f t="shared" si="15"/>
        <v>10</v>
      </c>
      <c r="BT320" s="14">
        <v>-0.1212</v>
      </c>
      <c r="BW320" s="15" t="str">
        <f t="shared" si="16"/>
        <v> </v>
      </c>
      <c r="BY320" s="7">
        <v>0.0</v>
      </c>
      <c r="BZ320" s="7">
        <v>0.0</v>
      </c>
      <c r="CA320" s="7">
        <v>0.0</v>
      </c>
      <c r="CB320" s="7">
        <v>0.0</v>
      </c>
      <c r="CC320" s="7">
        <v>0.0</v>
      </c>
      <c r="CD320" s="7">
        <v>0.0</v>
      </c>
      <c r="CE320" s="7">
        <v>0.0</v>
      </c>
      <c r="CF320" s="7">
        <v>0.0</v>
      </c>
      <c r="CG320" s="7">
        <v>0.0</v>
      </c>
      <c r="CH320" s="7">
        <v>0.0</v>
      </c>
      <c r="CI320" s="7">
        <v>1.0</v>
      </c>
      <c r="CJ320" s="7">
        <v>0.0</v>
      </c>
      <c r="CK320" s="7">
        <v>0.0</v>
      </c>
      <c r="CL320" s="15">
        <f t="shared" si="17"/>
        <v>0</v>
      </c>
      <c r="CM320" s="7">
        <v>0.2</v>
      </c>
      <c r="CN320" s="7">
        <v>0.1</v>
      </c>
      <c r="CO320" s="7">
        <v>0.30000000000000004</v>
      </c>
      <c r="CP320" s="16">
        <f t="shared" si="18"/>
        <v>0.075</v>
      </c>
      <c r="CQ320" s="16">
        <f t="shared" si="19"/>
        <v>0.3543307087</v>
      </c>
      <c r="CR320" s="17">
        <v>4.0</v>
      </c>
      <c r="CS320" s="14">
        <v>0.8</v>
      </c>
      <c r="CT320" s="14">
        <v>1.0</v>
      </c>
      <c r="CU320" s="14">
        <v>1.0</v>
      </c>
      <c r="CV320" s="14">
        <v>0.5</v>
      </c>
      <c r="CW320" s="14">
        <v>0.2</v>
      </c>
      <c r="CX320" s="14">
        <v>0.0</v>
      </c>
      <c r="CY320" s="14">
        <v>0.7</v>
      </c>
      <c r="CZ320" s="18">
        <f t="shared" si="20"/>
        <v>0.175</v>
      </c>
      <c r="DA320" s="18">
        <f t="shared" si="21"/>
        <v>0.8267716535</v>
      </c>
      <c r="DB320" s="14">
        <v>24.0</v>
      </c>
      <c r="DC320" s="7">
        <v>0.0</v>
      </c>
      <c r="DD320" s="7">
        <v>0.0</v>
      </c>
      <c r="DE320" s="7">
        <v>0.0</v>
      </c>
      <c r="DF320" s="7">
        <v>0.0</v>
      </c>
      <c r="DG320" s="7">
        <v>1.0</v>
      </c>
      <c r="DH320" s="7">
        <v>0.0</v>
      </c>
      <c r="DI320" s="7">
        <v>0.0</v>
      </c>
      <c r="DJ320" s="7">
        <v>2.0</v>
      </c>
      <c r="DK320" s="7">
        <v>0.0</v>
      </c>
      <c r="DL320" s="7">
        <v>0.0</v>
      </c>
      <c r="DM320" s="7">
        <v>4.0</v>
      </c>
      <c r="DN320" s="9">
        <v>0.0</v>
      </c>
      <c r="DO320" s="9">
        <v>0.0</v>
      </c>
      <c r="DP320" s="9">
        <v>0.0</v>
      </c>
      <c r="DQ320" s="8">
        <v>11.0</v>
      </c>
      <c r="DR320" s="8">
        <v>0.0</v>
      </c>
      <c r="DS320" s="8"/>
      <c r="DT320" s="19">
        <v>0.6880000000000001</v>
      </c>
      <c r="DU320" s="8">
        <v>0.6880000000000001</v>
      </c>
      <c r="DV320" s="8">
        <v>0.041</v>
      </c>
      <c r="DW320" s="8">
        <v>0.0</v>
      </c>
      <c r="DX320" s="8">
        <v>0.0</v>
      </c>
      <c r="DY320" s="14">
        <f t="shared" si="22"/>
        <v>0.6819720888</v>
      </c>
    </row>
    <row r="321" ht="12.75" customHeight="1">
      <c r="A321" s="7">
        <v>3.0</v>
      </c>
      <c r="B321" s="7" t="s">
        <v>1701</v>
      </c>
      <c r="C321" s="7" t="s">
        <v>1702</v>
      </c>
      <c r="D321" s="7" t="s">
        <v>736</v>
      </c>
      <c r="E321" s="7" t="s">
        <v>163</v>
      </c>
      <c r="F321" s="7" t="s">
        <v>163</v>
      </c>
      <c r="G321" s="7">
        <v>74.0</v>
      </c>
      <c r="H321" s="7">
        <v>205.0</v>
      </c>
      <c r="I321" s="7" t="s">
        <v>145</v>
      </c>
      <c r="J321" s="7">
        <v>2008.0</v>
      </c>
      <c r="K321" s="7">
        <v>2.0</v>
      </c>
      <c r="L321" s="7">
        <v>53.0</v>
      </c>
      <c r="M321" s="8"/>
      <c r="N321" s="8">
        <f t="shared" si="1"/>
        <v>25</v>
      </c>
      <c r="O321" s="7" t="s">
        <v>1703</v>
      </c>
      <c r="P321" s="7" t="s">
        <v>1704</v>
      </c>
      <c r="Q321" s="8" t="s">
        <v>305</v>
      </c>
      <c r="R321" s="7" t="s">
        <v>305</v>
      </c>
      <c r="S321" s="9" t="s">
        <v>174</v>
      </c>
      <c r="T321" s="9">
        <v>71.0</v>
      </c>
      <c r="U321" s="9" t="s">
        <v>138</v>
      </c>
      <c r="V321" s="9" t="s">
        <v>138</v>
      </c>
      <c r="W321" s="7">
        <v>72.0</v>
      </c>
      <c r="X321" s="7">
        <v>5.0</v>
      </c>
      <c r="Y321" s="7">
        <v>16.0</v>
      </c>
      <c r="Z321" s="7">
        <v>5.0</v>
      </c>
      <c r="AA321" s="7">
        <v>21.0</v>
      </c>
      <c r="AB321" s="7">
        <v>-5.0</v>
      </c>
      <c r="AC321" s="7">
        <v>147.0</v>
      </c>
      <c r="AD321" s="7">
        <v>70.0</v>
      </c>
      <c r="AE321" s="7">
        <v>114.0</v>
      </c>
      <c r="AF321" s="10">
        <f t="shared" si="2"/>
        <v>0.03401360544</v>
      </c>
      <c r="AG321" s="10">
        <f t="shared" si="3"/>
        <v>0.01510574018</v>
      </c>
      <c r="AH321" s="7">
        <v>102918.0</v>
      </c>
      <c r="AI321" s="11">
        <f t="shared" si="4"/>
        <v>23.82361111</v>
      </c>
      <c r="AJ321" s="7">
        <v>1808.0</v>
      </c>
      <c r="AK321" s="11">
        <f t="shared" si="5"/>
        <v>25.11111111</v>
      </c>
      <c r="AL321" s="11">
        <f t="shared" si="6"/>
        <v>56.92367257</v>
      </c>
      <c r="AM321" s="12">
        <v>67.0</v>
      </c>
      <c r="AN321" s="11">
        <f t="shared" si="7"/>
        <v>2.343613362</v>
      </c>
      <c r="AO321" s="10" t="s">
        <v>1705</v>
      </c>
      <c r="AP321" s="10" t="s">
        <v>1554</v>
      </c>
      <c r="AQ321" s="10" t="s">
        <v>587</v>
      </c>
      <c r="AR321" s="7">
        <v>0.0</v>
      </c>
      <c r="AS321" s="7">
        <v>0.0</v>
      </c>
      <c r="AT321" s="13">
        <f t="shared" si="8"/>
        <v>0</v>
      </c>
      <c r="AU321" s="8"/>
      <c r="AV321" s="8"/>
      <c r="AW321" s="8"/>
      <c r="AX321" s="8">
        <v>0.0</v>
      </c>
      <c r="AY321" s="8"/>
      <c r="AZ321" s="8">
        <v>0.0</v>
      </c>
      <c r="BA321" s="7">
        <v>142.0</v>
      </c>
      <c r="BB321" s="7">
        <v>148.0</v>
      </c>
      <c r="BC321" s="7">
        <v>128.0</v>
      </c>
      <c r="BD321" s="7">
        <v>70.0</v>
      </c>
      <c r="BE321" s="7">
        <v>61.0</v>
      </c>
      <c r="BF321" s="7">
        <v>44.0</v>
      </c>
      <c r="BG321" s="14">
        <f t="shared" si="9"/>
        <v>4.967061155</v>
      </c>
      <c r="BH321" s="11">
        <f t="shared" si="10"/>
        <v>5.176936979</v>
      </c>
      <c r="BI321" s="11">
        <f t="shared" si="11"/>
        <v>4.477350901</v>
      </c>
      <c r="BJ321" s="11">
        <f t="shared" si="12"/>
        <v>2.448551274</v>
      </c>
      <c r="BK321" s="11">
        <f t="shared" si="13"/>
        <v>2.133737539</v>
      </c>
      <c r="BL321" s="11">
        <f t="shared" si="14"/>
        <v>1.539089372</v>
      </c>
      <c r="BM321" s="7">
        <v>35.0</v>
      </c>
      <c r="BN321" s="7">
        <v>10.0</v>
      </c>
      <c r="BO321" s="7">
        <v>1.0</v>
      </c>
      <c r="BP321" s="7">
        <v>1.0</v>
      </c>
      <c r="BQ321" s="7">
        <v>0.0</v>
      </c>
      <c r="BR321" s="7">
        <v>0.0</v>
      </c>
      <c r="BS321" s="9">
        <f t="shared" si="15"/>
        <v>312</v>
      </c>
      <c r="BT321" s="14">
        <v>7.4123</v>
      </c>
      <c r="BW321" s="15" t="str">
        <f t="shared" si="16"/>
        <v> </v>
      </c>
      <c r="BY321" s="7">
        <v>1.0</v>
      </c>
      <c r="BZ321" s="7">
        <v>0.0</v>
      </c>
      <c r="CA321" s="7">
        <v>1.0</v>
      </c>
      <c r="CB321" s="7">
        <v>1.0</v>
      </c>
      <c r="CC321" s="7">
        <v>0.0</v>
      </c>
      <c r="CD321" s="7">
        <v>0.0</v>
      </c>
      <c r="CE321" s="7">
        <v>2.0</v>
      </c>
      <c r="CF321" s="7">
        <v>0.0</v>
      </c>
      <c r="CG321" s="7">
        <v>0.0</v>
      </c>
      <c r="CH321" s="7">
        <v>0.0</v>
      </c>
      <c r="CI321" s="7">
        <v>3.0</v>
      </c>
      <c r="CJ321" s="7">
        <v>0.0</v>
      </c>
      <c r="CK321" s="7">
        <v>0.0</v>
      </c>
      <c r="CL321" s="15">
        <f t="shared" si="17"/>
        <v>0</v>
      </c>
      <c r="CM321" s="7">
        <v>0.8</v>
      </c>
      <c r="CN321" s="7">
        <v>3.2</v>
      </c>
      <c r="CO321" s="7">
        <v>4.0</v>
      </c>
      <c r="CP321" s="16">
        <f t="shared" si="18"/>
        <v>0.05555555556</v>
      </c>
      <c r="CQ321" s="16">
        <f t="shared" si="19"/>
        <v>0.1399172156</v>
      </c>
      <c r="CR321" s="17">
        <v>6.0</v>
      </c>
      <c r="CS321" s="14">
        <v>28.0</v>
      </c>
      <c r="CT321" s="14">
        <v>38.8</v>
      </c>
      <c r="CU321" s="14">
        <v>-11.8</v>
      </c>
      <c r="CV321" s="14">
        <v>1.8</v>
      </c>
      <c r="CW321" s="14">
        <v>3.7</v>
      </c>
      <c r="CX321" s="14">
        <v>0.0</v>
      </c>
      <c r="CY321" s="14">
        <v>5.5</v>
      </c>
      <c r="CZ321" s="18">
        <f t="shared" si="20"/>
        <v>0.07638888889</v>
      </c>
      <c r="DA321" s="18">
        <f t="shared" si="21"/>
        <v>0.1923861715</v>
      </c>
      <c r="DB321" s="14">
        <v>56.898</v>
      </c>
      <c r="DC321" s="7">
        <v>0.0</v>
      </c>
      <c r="DD321" s="7">
        <v>0.0</v>
      </c>
      <c r="DE321" s="7">
        <v>6.0</v>
      </c>
      <c r="DF321" s="7">
        <v>64.0</v>
      </c>
      <c r="DG321" s="7">
        <v>1.0</v>
      </c>
      <c r="DH321" s="7">
        <v>0.0</v>
      </c>
      <c r="DI321" s="7">
        <v>74.0</v>
      </c>
      <c r="DJ321" s="7">
        <v>14.0</v>
      </c>
      <c r="DK321" s="7">
        <v>1.0</v>
      </c>
      <c r="DL321" s="7">
        <v>2.0</v>
      </c>
      <c r="DM321" s="7">
        <v>55.0</v>
      </c>
      <c r="DN321" s="9">
        <v>0.0</v>
      </c>
      <c r="DO321" s="9">
        <v>2.0</v>
      </c>
      <c r="DP321" s="9">
        <v>0.0</v>
      </c>
      <c r="DQ321" s="8">
        <v>186.0</v>
      </c>
      <c r="DR321" s="8">
        <v>10.0</v>
      </c>
      <c r="DS321" s="8" t="s">
        <v>249</v>
      </c>
      <c r="DT321" s="19">
        <v>3.75</v>
      </c>
      <c r="DU321" s="8">
        <v>3.857</v>
      </c>
      <c r="DV321" s="8">
        <v>3.857</v>
      </c>
      <c r="DW321" s="8">
        <v>470.0</v>
      </c>
      <c r="DX321" s="8">
        <v>0.0</v>
      </c>
      <c r="DY321" s="14">
        <f t="shared" si="22"/>
        <v>-1.536170213</v>
      </c>
    </row>
    <row r="322" ht="12.75" customHeight="1">
      <c r="A322" s="7">
        <v>5.0</v>
      </c>
      <c r="B322" s="7" t="s">
        <v>1706</v>
      </c>
      <c r="C322" s="7" t="s">
        <v>757</v>
      </c>
      <c r="D322" s="7" t="s">
        <v>602</v>
      </c>
      <c r="E322" s="7" t="s">
        <v>132</v>
      </c>
      <c r="F322" s="7" t="s">
        <v>132</v>
      </c>
      <c r="G322" s="7">
        <v>75.0</v>
      </c>
      <c r="H322" s="7">
        <v>206.0</v>
      </c>
      <c r="I322" s="7" t="s">
        <v>133</v>
      </c>
      <c r="J322" s="7">
        <v>2015.0</v>
      </c>
      <c r="K322" s="7">
        <v>1.0</v>
      </c>
      <c r="L322" s="7">
        <v>5.0</v>
      </c>
      <c r="M322" s="8" t="s">
        <v>146</v>
      </c>
      <c r="N322" s="8">
        <f t="shared" si="1"/>
        <v>19</v>
      </c>
      <c r="O322" s="7" t="s">
        <v>1707</v>
      </c>
      <c r="P322" s="7" t="s">
        <v>1708</v>
      </c>
      <c r="Q322" s="8" t="s">
        <v>685</v>
      </c>
      <c r="R322" s="7" t="s">
        <v>685</v>
      </c>
      <c r="S322" s="9" t="s">
        <v>174</v>
      </c>
      <c r="T322" s="9">
        <v>78.0</v>
      </c>
      <c r="U322" s="9" t="s">
        <v>138</v>
      </c>
      <c r="V322" s="9" t="s">
        <v>138</v>
      </c>
      <c r="W322" s="7">
        <v>79.0</v>
      </c>
      <c r="X322" s="7">
        <v>4.0</v>
      </c>
      <c r="Y322" s="7">
        <v>18.0</v>
      </c>
      <c r="Z322" s="7">
        <v>15.0</v>
      </c>
      <c r="AA322" s="7">
        <v>22.0</v>
      </c>
      <c r="AB322" s="7">
        <v>-14.0</v>
      </c>
      <c r="AC322" s="7">
        <v>122.0</v>
      </c>
      <c r="AD322" s="7">
        <v>57.0</v>
      </c>
      <c r="AE322" s="7">
        <v>101.0</v>
      </c>
      <c r="AF322" s="10">
        <f t="shared" si="2"/>
        <v>0.03278688525</v>
      </c>
      <c r="AG322" s="10">
        <f t="shared" si="3"/>
        <v>0.01428571429</v>
      </c>
      <c r="AH322" s="7">
        <v>84865.0</v>
      </c>
      <c r="AI322" s="11">
        <f t="shared" si="4"/>
        <v>17.90400844</v>
      </c>
      <c r="AJ322" s="7">
        <v>1769.0</v>
      </c>
      <c r="AK322" s="11">
        <f t="shared" si="5"/>
        <v>22.39240506</v>
      </c>
      <c r="AL322" s="11">
        <f t="shared" si="6"/>
        <v>47.97343132</v>
      </c>
      <c r="AM322" s="12">
        <v>182.0</v>
      </c>
      <c r="AN322" s="11">
        <f t="shared" si="7"/>
        <v>7.72049726</v>
      </c>
      <c r="AO322" s="10" t="s">
        <v>1395</v>
      </c>
      <c r="AP322" s="10" t="s">
        <v>1709</v>
      </c>
      <c r="AQ322" s="10" t="s">
        <v>1188</v>
      </c>
      <c r="AR322" s="7">
        <v>0.0</v>
      </c>
      <c r="AS322" s="7">
        <v>0.0</v>
      </c>
      <c r="AT322" s="13">
        <f t="shared" si="8"/>
        <v>0</v>
      </c>
      <c r="AU322" s="8"/>
      <c r="AV322" s="8"/>
      <c r="AW322" s="8"/>
      <c r="AX322" s="8">
        <v>0.0</v>
      </c>
      <c r="AY322" s="8"/>
      <c r="AZ322" s="8">
        <v>0.0</v>
      </c>
      <c r="BA322" s="7">
        <v>74.0</v>
      </c>
      <c r="BB322" s="7">
        <v>67.0</v>
      </c>
      <c r="BC322" s="7">
        <v>78.0</v>
      </c>
      <c r="BD322" s="7">
        <v>57.0</v>
      </c>
      <c r="BE322" s="7">
        <v>49.0</v>
      </c>
      <c r="BF322" s="7">
        <v>42.0</v>
      </c>
      <c r="BG322" s="14">
        <f t="shared" si="9"/>
        <v>3.139103282</v>
      </c>
      <c r="BH322" s="11">
        <f t="shared" si="10"/>
        <v>2.842161079</v>
      </c>
      <c r="BI322" s="11">
        <f t="shared" si="11"/>
        <v>3.30878454</v>
      </c>
      <c r="BJ322" s="11">
        <f t="shared" si="12"/>
        <v>2.417957933</v>
      </c>
      <c r="BK322" s="11">
        <f t="shared" si="13"/>
        <v>2.078595416</v>
      </c>
      <c r="BL322" s="11">
        <f t="shared" si="14"/>
        <v>1.781653214</v>
      </c>
      <c r="BM322" s="7">
        <v>22.0</v>
      </c>
      <c r="BN322" s="7">
        <v>11.0</v>
      </c>
      <c r="BO322" s="7">
        <v>0.0</v>
      </c>
      <c r="BP322" s="7">
        <v>0.0</v>
      </c>
      <c r="BQ322" s="7">
        <v>0.0</v>
      </c>
      <c r="BR322" s="7">
        <v>0.0</v>
      </c>
      <c r="BS322" s="9">
        <f t="shared" si="15"/>
        <v>167</v>
      </c>
      <c r="BT322" s="14">
        <v>-0.5402</v>
      </c>
      <c r="BU322" s="7">
        <v>1.0</v>
      </c>
      <c r="BV322" s="7">
        <v>1.0</v>
      </c>
      <c r="BW322" s="15">
        <f t="shared" si="16"/>
        <v>1</v>
      </c>
      <c r="BX322" s="7">
        <v>1.0</v>
      </c>
      <c r="BY322" s="7">
        <v>0.0</v>
      </c>
      <c r="BZ322" s="7">
        <v>0.0</v>
      </c>
      <c r="CA322" s="7">
        <v>0.0</v>
      </c>
      <c r="CB322" s="7">
        <v>0.0</v>
      </c>
      <c r="CC322" s="7">
        <v>0.0</v>
      </c>
      <c r="CD322" s="7">
        <v>0.0</v>
      </c>
      <c r="CE322" s="7">
        <v>3.0</v>
      </c>
      <c r="CF322" s="7">
        <v>1.0</v>
      </c>
      <c r="CG322" s="7">
        <v>0.0</v>
      </c>
      <c r="CH322" s="7">
        <v>0.0</v>
      </c>
      <c r="CI322" s="7">
        <v>0.0</v>
      </c>
      <c r="CJ322" s="7">
        <v>0.0</v>
      </c>
      <c r="CK322" s="7">
        <v>0.0</v>
      </c>
      <c r="CL322" s="15">
        <f t="shared" si="17"/>
        <v>0</v>
      </c>
      <c r="CM322" s="7">
        <v>1.2</v>
      </c>
      <c r="CN322" s="7">
        <v>2.6</v>
      </c>
      <c r="CO322" s="7">
        <v>3.8</v>
      </c>
      <c r="CP322" s="16">
        <f t="shared" si="18"/>
        <v>0.04810126582</v>
      </c>
      <c r="CQ322" s="16">
        <f t="shared" si="19"/>
        <v>0.1611971955</v>
      </c>
      <c r="CR322" s="17">
        <v>1.0</v>
      </c>
      <c r="CS322" s="14">
        <v>32.5</v>
      </c>
      <c r="CT322" s="14">
        <v>26.9</v>
      </c>
      <c r="CU322" s="14">
        <v>-1.9</v>
      </c>
      <c r="CV322" s="14">
        <v>0.8</v>
      </c>
      <c r="CW322" s="14">
        <v>2.0</v>
      </c>
      <c r="CX322" s="14">
        <v>0.5</v>
      </c>
      <c r="CY322" s="14">
        <v>3.2</v>
      </c>
      <c r="CZ322" s="18">
        <f t="shared" si="20"/>
        <v>0.04050632911</v>
      </c>
      <c r="DA322" s="18">
        <f t="shared" si="21"/>
        <v>0.1357450068</v>
      </c>
      <c r="DB322" s="14">
        <v>47.9016</v>
      </c>
      <c r="DC322" s="7">
        <v>0.0</v>
      </c>
      <c r="DD322" s="7">
        <v>1.0</v>
      </c>
      <c r="DE322" s="7">
        <v>8.0</v>
      </c>
      <c r="DF322" s="7">
        <v>48.0</v>
      </c>
      <c r="DG322" s="7">
        <v>4.0</v>
      </c>
      <c r="DH322" s="7">
        <v>0.0</v>
      </c>
      <c r="DI322" s="7">
        <v>48.0</v>
      </c>
      <c r="DJ322" s="7">
        <v>29.0</v>
      </c>
      <c r="DK322" s="7">
        <v>1.0</v>
      </c>
      <c r="DL322" s="7">
        <v>3.0</v>
      </c>
      <c r="DM322" s="7">
        <v>37.0</v>
      </c>
      <c r="DN322" s="9">
        <v>0.0</v>
      </c>
      <c r="DO322" s="9">
        <v>1.0</v>
      </c>
      <c r="DP322" s="9">
        <v>2.0</v>
      </c>
      <c r="DQ322" s="8">
        <v>186.0</v>
      </c>
      <c r="DR322" s="8">
        <v>0.0</v>
      </c>
      <c r="DS322" s="8"/>
      <c r="DT322" s="19">
        <v>0.925</v>
      </c>
      <c r="DU322" s="8">
        <v>0.925</v>
      </c>
      <c r="DV322" s="8">
        <v>1.775</v>
      </c>
      <c r="DW322" s="8">
        <v>0.0</v>
      </c>
      <c r="DX322" s="8">
        <v>0.85</v>
      </c>
      <c r="DY322" s="14">
        <f t="shared" si="22"/>
        <v>0.5936170213</v>
      </c>
    </row>
    <row r="323" ht="12.75" customHeight="1">
      <c r="A323" s="7">
        <v>71.0</v>
      </c>
      <c r="B323" s="7" t="s">
        <v>1710</v>
      </c>
      <c r="C323" s="7" t="s">
        <v>1711</v>
      </c>
      <c r="D323" s="7" t="s">
        <v>162</v>
      </c>
      <c r="E323" s="7" t="s">
        <v>163</v>
      </c>
      <c r="F323" s="7" t="s">
        <v>163</v>
      </c>
      <c r="G323" s="7">
        <v>72.0</v>
      </c>
      <c r="H323" s="7">
        <v>193.0</v>
      </c>
      <c r="I323" s="7" t="s">
        <v>133</v>
      </c>
      <c r="M323" s="8" t="s">
        <v>146</v>
      </c>
      <c r="N323" s="8">
        <f t="shared" si="1"/>
        <v>24</v>
      </c>
      <c r="O323" s="7" t="s">
        <v>244</v>
      </c>
      <c r="P323" s="7" t="s">
        <v>1712</v>
      </c>
      <c r="Q323" s="8" t="s">
        <v>206</v>
      </c>
      <c r="R323" s="7" t="s">
        <v>206</v>
      </c>
      <c r="S323" s="9" t="s">
        <v>174</v>
      </c>
      <c r="T323" s="9">
        <v>10.0</v>
      </c>
      <c r="U323" s="9" t="s">
        <v>138</v>
      </c>
      <c r="V323" s="9" t="s">
        <v>138</v>
      </c>
      <c r="W323" s="7">
        <v>10.0</v>
      </c>
      <c r="X323" s="7">
        <v>0.0</v>
      </c>
      <c r="Y323" s="7">
        <v>6.0</v>
      </c>
      <c r="Z323" s="7">
        <v>3.0</v>
      </c>
      <c r="AA323" s="7">
        <v>6.0</v>
      </c>
      <c r="AB323" s="7">
        <v>0.0</v>
      </c>
      <c r="AC323" s="7">
        <v>10.0</v>
      </c>
      <c r="AD323" s="7">
        <v>5.0</v>
      </c>
      <c r="AE323" s="7">
        <v>2.0</v>
      </c>
      <c r="AF323" s="10">
        <f t="shared" si="2"/>
        <v>0</v>
      </c>
      <c r="AG323" s="10">
        <f t="shared" si="3"/>
        <v>0</v>
      </c>
      <c r="AH323" s="7">
        <v>9599.0</v>
      </c>
      <c r="AI323" s="11">
        <f t="shared" si="4"/>
        <v>15.99833333</v>
      </c>
      <c r="AJ323" s="7">
        <v>216.0</v>
      </c>
      <c r="AK323" s="11">
        <f t="shared" si="5"/>
        <v>21.6</v>
      </c>
      <c r="AL323" s="11">
        <f t="shared" si="6"/>
        <v>44.43981481</v>
      </c>
      <c r="AM323" s="12">
        <v>26.0</v>
      </c>
      <c r="AN323" s="11">
        <f t="shared" si="7"/>
        <v>9.751015731</v>
      </c>
      <c r="AO323" s="10" t="s">
        <v>151</v>
      </c>
      <c r="AP323" s="10" t="s">
        <v>442</v>
      </c>
      <c r="AQ323" s="10" t="s">
        <v>442</v>
      </c>
      <c r="AR323" s="7">
        <v>0.0</v>
      </c>
      <c r="AS323" s="7">
        <v>0.0</v>
      </c>
      <c r="AT323" s="13">
        <f t="shared" si="8"/>
        <v>0</v>
      </c>
      <c r="AU323" s="8"/>
      <c r="AV323" s="8"/>
      <c r="AW323" s="8"/>
      <c r="AX323" s="8">
        <v>0.0</v>
      </c>
      <c r="AY323" s="8"/>
      <c r="AZ323" s="8">
        <v>0.0</v>
      </c>
      <c r="BA323" s="7">
        <v>16.0</v>
      </c>
      <c r="BB323" s="7">
        <v>6.0</v>
      </c>
      <c r="BC323" s="7">
        <v>19.0</v>
      </c>
      <c r="BD323" s="7">
        <v>5.0</v>
      </c>
      <c r="BE323" s="7">
        <v>4.0</v>
      </c>
      <c r="BF323" s="7">
        <v>2.0</v>
      </c>
      <c r="BG323" s="14">
        <f t="shared" si="9"/>
        <v>6.000625065</v>
      </c>
      <c r="BH323" s="11">
        <f t="shared" si="10"/>
        <v>2.250234399</v>
      </c>
      <c r="BI323" s="11">
        <f t="shared" si="11"/>
        <v>7.125742265</v>
      </c>
      <c r="BJ323" s="11">
        <f t="shared" si="12"/>
        <v>1.875195333</v>
      </c>
      <c r="BK323" s="11">
        <f t="shared" si="13"/>
        <v>1.500156266</v>
      </c>
      <c r="BL323" s="11">
        <f t="shared" si="14"/>
        <v>0.7500781331</v>
      </c>
      <c r="BM323" s="7">
        <v>0.0</v>
      </c>
      <c r="BN323" s="7">
        <v>0.0</v>
      </c>
      <c r="BO323" s="7">
        <v>0.0</v>
      </c>
      <c r="BP323" s="7">
        <v>0.0</v>
      </c>
      <c r="BQ323" s="7">
        <v>0.0</v>
      </c>
      <c r="BR323" s="7">
        <v>0.0</v>
      </c>
      <c r="BS323" s="9">
        <f t="shared" si="15"/>
        <v>25</v>
      </c>
      <c r="BT323" s="14">
        <v>1.6308</v>
      </c>
      <c r="BW323" s="15" t="str">
        <f t="shared" si="16"/>
        <v> </v>
      </c>
      <c r="BY323" s="7">
        <v>0.0</v>
      </c>
      <c r="BZ323" s="7">
        <v>0.0</v>
      </c>
      <c r="CA323" s="7">
        <v>0.0</v>
      </c>
      <c r="CB323" s="7">
        <v>0.0</v>
      </c>
      <c r="CC323" s="7">
        <v>0.0</v>
      </c>
      <c r="CD323" s="7">
        <v>0.0</v>
      </c>
      <c r="CE323" s="7">
        <v>0.0</v>
      </c>
      <c r="CF323" s="7">
        <v>0.0</v>
      </c>
      <c r="CG323" s="7">
        <v>0.0</v>
      </c>
      <c r="CH323" s="7">
        <v>0.0</v>
      </c>
      <c r="CI323" s="7">
        <v>0.0</v>
      </c>
      <c r="CJ323" s="7">
        <v>0.0</v>
      </c>
      <c r="CK323" s="7">
        <v>0.0</v>
      </c>
      <c r="CL323" s="15">
        <f t="shared" si="17"/>
        <v>0</v>
      </c>
      <c r="CM323" s="7">
        <v>0.5</v>
      </c>
      <c r="CN323" s="7">
        <v>0.30000000000000004</v>
      </c>
      <c r="CO323" s="7">
        <v>0.8</v>
      </c>
      <c r="CP323" s="16">
        <f t="shared" si="18"/>
        <v>0.08</v>
      </c>
      <c r="CQ323" s="16">
        <f t="shared" si="19"/>
        <v>0.3000312533</v>
      </c>
      <c r="CR323" s="17">
        <v>3.0</v>
      </c>
      <c r="CS323" s="14">
        <v>3.4</v>
      </c>
      <c r="CT323" s="14">
        <v>4.6</v>
      </c>
      <c r="CU323" s="14">
        <v>0.2</v>
      </c>
      <c r="CV323" s="14">
        <v>1.3</v>
      </c>
      <c r="CW323" s="14">
        <v>0.6000000000000001</v>
      </c>
      <c r="CX323" s="14">
        <v>0.0</v>
      </c>
      <c r="CY323" s="14">
        <v>1.9</v>
      </c>
      <c r="CZ323" s="18">
        <f t="shared" si="20"/>
        <v>0.19</v>
      </c>
      <c r="DA323" s="18">
        <f t="shared" si="21"/>
        <v>0.7125742265</v>
      </c>
      <c r="DB323" s="14">
        <v>54.3</v>
      </c>
      <c r="DC323" s="7">
        <v>0.0</v>
      </c>
      <c r="DD323" s="7">
        <v>0.0</v>
      </c>
      <c r="DE323" s="7">
        <v>0.0</v>
      </c>
      <c r="DF323" s="7">
        <v>5.0</v>
      </c>
      <c r="DG323" s="7">
        <v>0.0</v>
      </c>
      <c r="DH323" s="7">
        <v>0.0</v>
      </c>
      <c r="DI323" s="7">
        <v>5.0</v>
      </c>
      <c r="DJ323" s="7">
        <v>0.0</v>
      </c>
      <c r="DK323" s="7">
        <v>0.0</v>
      </c>
      <c r="DL323" s="7">
        <v>0.0</v>
      </c>
      <c r="DM323" s="7">
        <v>5.0</v>
      </c>
      <c r="DN323" s="9">
        <v>0.0</v>
      </c>
      <c r="DO323" s="9">
        <v>0.0</v>
      </c>
      <c r="DP323" s="9">
        <v>1.0</v>
      </c>
      <c r="DQ323" s="8">
        <v>21.0</v>
      </c>
      <c r="DR323" s="8">
        <v>0.0</v>
      </c>
      <c r="DS323" s="8"/>
      <c r="DT323" s="19">
        <v>0.667</v>
      </c>
      <c r="DU323" s="8">
        <v>0.667</v>
      </c>
      <c r="DV323" s="8">
        <v>0.075</v>
      </c>
      <c r="DW323" s="8">
        <v>0.0</v>
      </c>
      <c r="DX323" s="8">
        <v>0.0</v>
      </c>
      <c r="DY323" s="14">
        <f t="shared" si="22"/>
        <v>1.872546328</v>
      </c>
    </row>
    <row r="324" ht="12.75" customHeight="1">
      <c r="A324" s="7">
        <v>33.0</v>
      </c>
      <c r="B324" s="7" t="s">
        <v>930</v>
      </c>
      <c r="C324" s="7" t="s">
        <v>1713</v>
      </c>
      <c r="E324" s="7" t="s">
        <v>243</v>
      </c>
      <c r="F324" s="7" t="s">
        <v>243</v>
      </c>
      <c r="G324" s="7">
        <v>74.0</v>
      </c>
      <c r="H324" s="7">
        <v>189.0</v>
      </c>
      <c r="I324" s="7" t="s">
        <v>133</v>
      </c>
      <c r="M324" s="8" t="s">
        <v>146</v>
      </c>
      <c r="N324" s="8">
        <f t="shared" si="1"/>
        <v>22</v>
      </c>
      <c r="O324" s="7" t="s">
        <v>1589</v>
      </c>
      <c r="P324" s="7" t="s">
        <v>1714</v>
      </c>
      <c r="Q324" s="8" t="s">
        <v>182</v>
      </c>
      <c r="R324" s="7" t="s">
        <v>182</v>
      </c>
      <c r="S324" s="9" t="s">
        <v>159</v>
      </c>
      <c r="T324" s="9">
        <v>4.0</v>
      </c>
      <c r="U324" s="9" t="s">
        <v>138</v>
      </c>
      <c r="V324" s="9" t="s">
        <v>138</v>
      </c>
      <c r="W324" s="7">
        <v>4.0</v>
      </c>
      <c r="X324" s="7">
        <v>0.0</v>
      </c>
      <c r="Y324" s="7">
        <v>0.0</v>
      </c>
      <c r="Z324" s="7">
        <v>0.0</v>
      </c>
      <c r="AA324" s="7">
        <v>0.0</v>
      </c>
      <c r="AB324" s="7">
        <v>-2.0</v>
      </c>
      <c r="AC324" s="7">
        <v>3.0</v>
      </c>
      <c r="AD324" s="7">
        <v>0.0</v>
      </c>
      <c r="AE324" s="7">
        <v>0.0</v>
      </c>
      <c r="AF324" s="10">
        <f t="shared" si="2"/>
        <v>0</v>
      </c>
      <c r="AG324" s="10">
        <f t="shared" si="3"/>
        <v>0</v>
      </c>
      <c r="AH324" s="7">
        <v>1715.0</v>
      </c>
      <c r="AI324" s="11">
        <f t="shared" si="4"/>
        <v>7.145833333</v>
      </c>
      <c r="AJ324" s="7">
        <v>48.0</v>
      </c>
      <c r="AK324" s="11">
        <f t="shared" si="5"/>
        <v>12</v>
      </c>
      <c r="AL324" s="11">
        <f t="shared" si="6"/>
        <v>35.72916667</v>
      </c>
      <c r="AM324" s="12">
        <v>0.0</v>
      </c>
      <c r="AN324" s="11">
        <f t="shared" si="7"/>
        <v>0</v>
      </c>
      <c r="AO324" s="10" t="s">
        <v>151</v>
      </c>
      <c r="AP324" s="10" t="s">
        <v>151</v>
      </c>
      <c r="AQ324" s="10" t="s">
        <v>151</v>
      </c>
      <c r="AR324" s="7">
        <v>0.0</v>
      </c>
      <c r="AS324" s="7">
        <v>0.0</v>
      </c>
      <c r="AT324" s="13">
        <f t="shared" si="8"/>
        <v>0</v>
      </c>
      <c r="AU324" s="8"/>
      <c r="AV324" s="8"/>
      <c r="AW324" s="8"/>
      <c r="AX324" s="8">
        <v>0.0</v>
      </c>
      <c r="AY324" s="8"/>
      <c r="AZ324" s="8">
        <v>0.0</v>
      </c>
      <c r="BA324" s="7">
        <v>9.0</v>
      </c>
      <c r="BB324" s="7">
        <v>7.0</v>
      </c>
      <c r="BC324" s="7">
        <v>0.0</v>
      </c>
      <c r="BD324" s="7">
        <v>0.0</v>
      </c>
      <c r="BE324" s="7">
        <v>0.0</v>
      </c>
      <c r="BF324" s="7">
        <v>1.0</v>
      </c>
      <c r="BG324" s="14">
        <f t="shared" si="9"/>
        <v>18.89212828</v>
      </c>
      <c r="BH324" s="11">
        <f t="shared" si="10"/>
        <v>14.69387755</v>
      </c>
      <c r="BI324" s="11">
        <f t="shared" si="11"/>
        <v>0</v>
      </c>
      <c r="BJ324" s="11">
        <f t="shared" si="12"/>
        <v>0</v>
      </c>
      <c r="BK324" s="11">
        <f t="shared" si="13"/>
        <v>0</v>
      </c>
      <c r="BL324" s="11">
        <f t="shared" si="14"/>
        <v>2.099125364</v>
      </c>
      <c r="BM324" s="7">
        <v>0.0</v>
      </c>
      <c r="BN324" s="7">
        <v>0.0</v>
      </c>
      <c r="BO324" s="7">
        <v>0.0</v>
      </c>
      <c r="BP324" s="7">
        <v>0.0</v>
      </c>
      <c r="BQ324" s="7">
        <v>0.0</v>
      </c>
      <c r="BR324" s="7">
        <v>0.0</v>
      </c>
      <c r="BS324" s="9">
        <f t="shared" si="15"/>
        <v>7</v>
      </c>
      <c r="BT324" s="14">
        <v>-0.0597</v>
      </c>
      <c r="BW324" s="15" t="str">
        <f t="shared" si="16"/>
        <v> </v>
      </c>
      <c r="BY324" s="7">
        <v>0.0</v>
      </c>
      <c r="BZ324" s="7">
        <v>0.0</v>
      </c>
      <c r="CA324" s="7">
        <v>0.0</v>
      </c>
      <c r="CB324" s="7">
        <v>0.0</v>
      </c>
      <c r="CC324" s="7">
        <v>0.0</v>
      </c>
      <c r="CD324" s="7">
        <v>0.0</v>
      </c>
      <c r="CE324" s="7">
        <v>0.0</v>
      </c>
      <c r="CF324" s="7">
        <v>0.0</v>
      </c>
      <c r="CG324" s="7">
        <v>0.0</v>
      </c>
      <c r="CH324" s="7">
        <v>0.0</v>
      </c>
      <c r="CI324" s="7">
        <v>0.0</v>
      </c>
      <c r="CJ324" s="7">
        <v>0.0</v>
      </c>
      <c r="CK324" s="7">
        <v>0.0</v>
      </c>
      <c r="CL324" s="15">
        <f t="shared" si="17"/>
        <v>0</v>
      </c>
      <c r="CM324" s="7">
        <v>-0.1</v>
      </c>
      <c r="CN324" s="7">
        <v>-0.1</v>
      </c>
      <c r="CO324" s="7">
        <v>-0.1</v>
      </c>
      <c r="CP324" s="16">
        <f t="shared" si="18"/>
        <v>-0.025</v>
      </c>
      <c r="CQ324" s="16">
        <f t="shared" si="19"/>
        <v>-0.2099125364</v>
      </c>
      <c r="CR324" s="17">
        <v>2.0</v>
      </c>
      <c r="CS324" s="14">
        <v>0.6000000000000001</v>
      </c>
      <c r="CT324" s="14">
        <v>0.6000000000000001</v>
      </c>
      <c r="CU324" s="14">
        <v>-1.9</v>
      </c>
      <c r="CV324" s="14">
        <v>-0.30000000000000004</v>
      </c>
      <c r="CW324" s="14">
        <v>-0.1</v>
      </c>
      <c r="CX324" s="14">
        <v>0.0</v>
      </c>
      <c r="CY324" s="14">
        <v>-0.4</v>
      </c>
      <c r="CZ324" s="18">
        <f t="shared" si="20"/>
        <v>-0.1</v>
      </c>
      <c r="DA324" s="18">
        <f t="shared" si="21"/>
        <v>-0.8396501458</v>
      </c>
      <c r="DB324" s="14">
        <v>55.3333</v>
      </c>
      <c r="DC324" s="7">
        <v>0.0</v>
      </c>
      <c r="DD324" s="7">
        <v>0.0</v>
      </c>
      <c r="DE324" s="7">
        <v>0.0</v>
      </c>
      <c r="DF324" s="7">
        <v>0.0</v>
      </c>
      <c r="DG324" s="7">
        <v>0.0</v>
      </c>
      <c r="DH324" s="7">
        <v>0.0</v>
      </c>
      <c r="DI324" s="7">
        <v>0.0</v>
      </c>
      <c r="DJ324" s="7">
        <v>2.0</v>
      </c>
      <c r="DK324" s="7">
        <v>0.0</v>
      </c>
      <c r="DL324" s="7">
        <v>0.0</v>
      </c>
      <c r="DM324" s="7">
        <v>1.0</v>
      </c>
      <c r="DN324" s="9">
        <v>0.0</v>
      </c>
      <c r="DO324" s="9">
        <v>0.0</v>
      </c>
      <c r="DP324" s="9">
        <v>0.0</v>
      </c>
      <c r="DQ324" s="8">
        <v>56.0</v>
      </c>
      <c r="DR324" s="8">
        <v>20.0</v>
      </c>
      <c r="DS324" s="8" t="s">
        <v>436</v>
      </c>
      <c r="DT324" s="19">
        <v>0.6930000000000001</v>
      </c>
      <c r="DU324" s="8">
        <v>0.718</v>
      </c>
      <c r="DV324" s="8">
        <v>0.216</v>
      </c>
      <c r="DW324" s="8">
        <v>232.0</v>
      </c>
      <c r="DX324" s="8">
        <v>0.0</v>
      </c>
      <c r="DY324" s="14">
        <f t="shared" si="22"/>
        <v>-0.507252345</v>
      </c>
    </row>
    <row r="325" ht="12.75" customHeight="1">
      <c r="A325" s="7">
        <v>36.0</v>
      </c>
      <c r="B325" s="7" t="s">
        <v>1715</v>
      </c>
      <c r="C325" s="7" t="s">
        <v>1716</v>
      </c>
      <c r="E325" s="7" t="s">
        <v>478</v>
      </c>
      <c r="F325" s="7" t="s">
        <v>478</v>
      </c>
      <c r="G325" s="7">
        <v>73.0</v>
      </c>
      <c r="H325" s="7">
        <v>195.0</v>
      </c>
      <c r="I325" s="7" t="s">
        <v>145</v>
      </c>
      <c r="J325" s="7">
        <v>2004.0</v>
      </c>
      <c r="K325" s="7">
        <v>9.0</v>
      </c>
      <c r="L325" s="7">
        <v>287.0</v>
      </c>
      <c r="M325" s="8"/>
      <c r="N325" s="8">
        <f t="shared" si="1"/>
        <v>29</v>
      </c>
      <c r="O325" s="7" t="s">
        <v>1717</v>
      </c>
      <c r="P325" s="7" t="s">
        <v>1718</v>
      </c>
      <c r="Q325" s="8" t="s">
        <v>297</v>
      </c>
      <c r="R325" s="7" t="s">
        <v>297</v>
      </c>
      <c r="S325" s="9" t="s">
        <v>183</v>
      </c>
      <c r="T325" s="9">
        <v>67.0</v>
      </c>
      <c r="U325" s="9" t="s">
        <v>138</v>
      </c>
      <c r="V325" s="9" t="s">
        <v>138</v>
      </c>
      <c r="W325" s="7">
        <v>67.0</v>
      </c>
      <c r="X325" s="7">
        <v>22.0</v>
      </c>
      <c r="Y325" s="7">
        <v>16.0</v>
      </c>
      <c r="Z325" s="7">
        <v>12.0</v>
      </c>
      <c r="AA325" s="7">
        <v>38.0</v>
      </c>
      <c r="AB325" s="7">
        <v>16.0</v>
      </c>
      <c r="AC325" s="7">
        <v>117.0</v>
      </c>
      <c r="AD325" s="7">
        <v>39.0</v>
      </c>
      <c r="AE325" s="7">
        <v>34.0</v>
      </c>
      <c r="AF325" s="10">
        <f t="shared" si="2"/>
        <v>0.188034188</v>
      </c>
      <c r="AG325" s="10">
        <f t="shared" si="3"/>
        <v>0.1157894737</v>
      </c>
      <c r="AH325" s="7">
        <v>66065.0</v>
      </c>
      <c r="AI325" s="11">
        <f t="shared" si="4"/>
        <v>16.4340796</v>
      </c>
      <c r="AJ325" s="7">
        <v>1494.0</v>
      </c>
      <c r="AK325" s="11">
        <f t="shared" si="5"/>
        <v>22.29850746</v>
      </c>
      <c r="AL325" s="11">
        <f t="shared" si="6"/>
        <v>44.22021419</v>
      </c>
      <c r="AM325" s="12">
        <v>98.0</v>
      </c>
      <c r="AN325" s="11">
        <f t="shared" si="7"/>
        <v>5.340195262</v>
      </c>
      <c r="AO325" s="10" t="s">
        <v>1719</v>
      </c>
      <c r="AP325" s="10" t="s">
        <v>176</v>
      </c>
      <c r="AQ325" s="10" t="s">
        <v>697</v>
      </c>
      <c r="AR325" s="7">
        <v>6.0</v>
      </c>
      <c r="AS325" s="7">
        <v>15.0</v>
      </c>
      <c r="AT325" s="13">
        <f t="shared" si="8"/>
        <v>0.2857142857</v>
      </c>
      <c r="AU325" s="9">
        <v>1.0</v>
      </c>
      <c r="AV325" s="9">
        <v>0.0</v>
      </c>
      <c r="AW325" s="9">
        <v>18.0</v>
      </c>
      <c r="AX325" s="9">
        <v>6.0</v>
      </c>
      <c r="AY325" s="9">
        <v>3.0</v>
      </c>
      <c r="AZ325" s="9">
        <v>0.0</v>
      </c>
      <c r="BA325" s="7">
        <v>36.0</v>
      </c>
      <c r="BB325" s="7">
        <v>39.0</v>
      </c>
      <c r="BC325" s="7">
        <v>19.0</v>
      </c>
      <c r="BD325" s="7">
        <v>39.0</v>
      </c>
      <c r="BE325" s="7">
        <v>24.0</v>
      </c>
      <c r="BF325" s="7">
        <v>25.0</v>
      </c>
      <c r="BG325" s="14">
        <f t="shared" si="9"/>
        <v>1.961704382</v>
      </c>
      <c r="BH325" s="11">
        <f t="shared" si="10"/>
        <v>2.125179747</v>
      </c>
      <c r="BI325" s="11">
        <f t="shared" si="11"/>
        <v>1.035343979</v>
      </c>
      <c r="BJ325" s="11">
        <f t="shared" si="12"/>
        <v>2.125179747</v>
      </c>
      <c r="BK325" s="11">
        <f t="shared" si="13"/>
        <v>1.307802921</v>
      </c>
      <c r="BL325" s="11">
        <f t="shared" si="14"/>
        <v>1.36229471</v>
      </c>
      <c r="BM325" s="7">
        <v>32.0</v>
      </c>
      <c r="BN325" s="7">
        <v>15.0</v>
      </c>
      <c r="BO325" s="7">
        <v>0.0</v>
      </c>
      <c r="BP325" s="7">
        <v>0.0</v>
      </c>
      <c r="BQ325" s="7">
        <v>0.0</v>
      </c>
      <c r="BR325" s="7">
        <v>0.0</v>
      </c>
      <c r="BS325" s="9">
        <f t="shared" si="15"/>
        <v>90</v>
      </c>
      <c r="BT325" s="14">
        <v>-1.3843</v>
      </c>
      <c r="BU325" s="7">
        <v>2.0</v>
      </c>
      <c r="BV325" s="7">
        <v>0.0</v>
      </c>
      <c r="BW325" s="15">
        <f t="shared" si="16"/>
        <v>0</v>
      </c>
      <c r="BX325" s="7">
        <v>0.0</v>
      </c>
      <c r="BY325" s="7">
        <v>4.0</v>
      </c>
      <c r="BZ325" s="7">
        <v>1.0</v>
      </c>
      <c r="CA325" s="7">
        <v>5.0</v>
      </c>
      <c r="CB325" s="7">
        <v>0.0</v>
      </c>
      <c r="CC325" s="7">
        <v>4.0</v>
      </c>
      <c r="CD325" s="7">
        <v>1.0</v>
      </c>
      <c r="CE325" s="7">
        <v>4.0</v>
      </c>
      <c r="CF325" s="7">
        <v>3.0</v>
      </c>
      <c r="CG325" s="7">
        <v>1.0</v>
      </c>
      <c r="CH325" s="7">
        <v>0.0</v>
      </c>
      <c r="CI325" s="7">
        <v>9.0</v>
      </c>
      <c r="CJ325" s="7">
        <v>0.0</v>
      </c>
      <c r="CK325" s="7">
        <v>0.0</v>
      </c>
      <c r="CL325" s="15">
        <f t="shared" si="17"/>
        <v>0</v>
      </c>
      <c r="CM325" s="7">
        <v>3.7</v>
      </c>
      <c r="CN325" s="7">
        <v>2.1</v>
      </c>
      <c r="CO325" s="7">
        <v>5.8</v>
      </c>
      <c r="CP325" s="16">
        <f t="shared" si="18"/>
        <v>0.08656716418</v>
      </c>
      <c r="CQ325" s="16">
        <f t="shared" si="19"/>
        <v>0.3160523727</v>
      </c>
      <c r="CR325" s="17">
        <v>4.0</v>
      </c>
      <c r="CS325" s="14">
        <v>24.0</v>
      </c>
      <c r="CT325" s="14">
        <v>27.2</v>
      </c>
      <c r="CU325" s="14">
        <v>24.9</v>
      </c>
      <c r="CV325" s="14">
        <v>6.4</v>
      </c>
      <c r="CW325" s="14">
        <v>5.2</v>
      </c>
      <c r="CX325" s="14">
        <v>-0.4</v>
      </c>
      <c r="CY325" s="14">
        <v>11.2</v>
      </c>
      <c r="CZ325" s="18">
        <f t="shared" si="20"/>
        <v>0.1671641791</v>
      </c>
      <c r="DA325" s="18">
        <f t="shared" si="21"/>
        <v>0.61030803</v>
      </c>
      <c r="DB325" s="14">
        <v>32.0085</v>
      </c>
      <c r="DC325" s="7">
        <v>0.0</v>
      </c>
      <c r="DD325" s="7">
        <v>3.0</v>
      </c>
      <c r="DE325" s="7">
        <v>4.0</v>
      </c>
      <c r="DF325" s="7">
        <v>32.0</v>
      </c>
      <c r="DG325" s="7">
        <v>15.0</v>
      </c>
      <c r="DH325" s="7">
        <v>4.0</v>
      </c>
      <c r="DI325" s="7">
        <v>27.0</v>
      </c>
      <c r="DJ325" s="7">
        <v>10.0</v>
      </c>
      <c r="DK325" s="7">
        <v>3.0</v>
      </c>
      <c r="DL325" s="7">
        <v>0.0</v>
      </c>
      <c r="DM325" s="7">
        <v>58.0</v>
      </c>
      <c r="DN325" s="9">
        <v>3.0</v>
      </c>
      <c r="DO325" s="9">
        <v>5.0</v>
      </c>
      <c r="DP325" s="9">
        <v>1.0</v>
      </c>
      <c r="DQ325" s="8">
        <v>186.0</v>
      </c>
      <c r="DR325" s="8">
        <v>15.0</v>
      </c>
      <c r="DS325" s="8" t="s">
        <v>413</v>
      </c>
      <c r="DT325" s="19">
        <v>2.5</v>
      </c>
      <c r="DU325" s="8">
        <v>2.5</v>
      </c>
      <c r="DV325" s="8">
        <v>2.5</v>
      </c>
      <c r="DW325" s="8">
        <v>457.0</v>
      </c>
      <c r="DX325" s="8">
        <v>0.0</v>
      </c>
      <c r="DY325" s="14">
        <f t="shared" si="22"/>
        <v>7.05106383</v>
      </c>
    </row>
    <row r="326" ht="12.75" customHeight="1">
      <c r="A326" s="7">
        <v>11.0</v>
      </c>
      <c r="B326" s="7" t="s">
        <v>1720</v>
      </c>
      <c r="C326" s="7" t="s">
        <v>1721</v>
      </c>
      <c r="E326" s="7" t="s">
        <v>1232</v>
      </c>
      <c r="F326" s="7" t="s">
        <v>1232</v>
      </c>
      <c r="G326" s="7">
        <v>78.0</v>
      </c>
      <c r="H326" s="7">
        <v>226.0</v>
      </c>
      <c r="I326" s="7" t="s">
        <v>133</v>
      </c>
      <c r="J326" s="7">
        <v>2005.0</v>
      </c>
      <c r="K326" s="7">
        <v>1.0</v>
      </c>
      <c r="L326" s="7">
        <v>17.0</v>
      </c>
      <c r="M326" s="8"/>
      <c r="N326" s="8">
        <f t="shared" si="1"/>
        <v>28</v>
      </c>
      <c r="O326" s="7" t="s">
        <v>1722</v>
      </c>
      <c r="P326" s="7" t="s">
        <v>1723</v>
      </c>
      <c r="Q326" s="8" t="s">
        <v>839</v>
      </c>
      <c r="R326" s="7" t="s">
        <v>839</v>
      </c>
      <c r="S326" s="9" t="s">
        <v>150</v>
      </c>
      <c r="T326" s="9">
        <v>63.0</v>
      </c>
      <c r="U326" s="9" t="s">
        <v>138</v>
      </c>
      <c r="V326" s="9" t="s">
        <v>138</v>
      </c>
      <c r="W326" s="7">
        <v>64.0</v>
      </c>
      <c r="X326" s="7">
        <v>13.0</v>
      </c>
      <c r="Y326" s="7">
        <v>28.0</v>
      </c>
      <c r="Z326" s="7">
        <v>14.0</v>
      </c>
      <c r="AA326" s="7">
        <v>41.0</v>
      </c>
      <c r="AB326" s="7">
        <v>-5.0</v>
      </c>
      <c r="AC326" s="7">
        <v>141.0</v>
      </c>
      <c r="AD326" s="7">
        <v>61.0</v>
      </c>
      <c r="AE326" s="7">
        <v>41.0</v>
      </c>
      <c r="AF326" s="10">
        <f t="shared" si="2"/>
        <v>0.09219858156</v>
      </c>
      <c r="AG326" s="10">
        <f t="shared" si="3"/>
        <v>0.05349794239</v>
      </c>
      <c r="AH326" s="7">
        <v>68342.0</v>
      </c>
      <c r="AI326" s="11">
        <f t="shared" si="4"/>
        <v>17.79739583</v>
      </c>
      <c r="AJ326" s="7">
        <v>1474.0</v>
      </c>
      <c r="AK326" s="11">
        <f t="shared" si="5"/>
        <v>23.03125</v>
      </c>
      <c r="AL326" s="11">
        <f t="shared" si="6"/>
        <v>46.36499322</v>
      </c>
      <c r="AM326" s="12">
        <v>119.0</v>
      </c>
      <c r="AN326" s="11">
        <f t="shared" si="7"/>
        <v>6.268473267</v>
      </c>
      <c r="AO326" s="10" t="s">
        <v>950</v>
      </c>
      <c r="AP326" s="10" t="s">
        <v>1724</v>
      </c>
      <c r="AQ326" s="10" t="s">
        <v>1725</v>
      </c>
      <c r="AR326" s="7">
        <v>586.0</v>
      </c>
      <c r="AS326" s="7">
        <v>461.0</v>
      </c>
      <c r="AT326" s="13">
        <f t="shared" si="8"/>
        <v>0.5596943649</v>
      </c>
      <c r="AU326" s="9">
        <v>19.0</v>
      </c>
      <c r="AV326" s="9">
        <v>12.0</v>
      </c>
      <c r="AW326" s="9">
        <v>637.0</v>
      </c>
      <c r="AX326" s="9">
        <v>366.0</v>
      </c>
      <c r="AY326" s="9">
        <v>410.0</v>
      </c>
      <c r="AZ326" s="9">
        <v>220.0</v>
      </c>
      <c r="BA326" s="7">
        <v>65.0</v>
      </c>
      <c r="BB326" s="7">
        <v>126.0</v>
      </c>
      <c r="BC326" s="7">
        <v>28.0</v>
      </c>
      <c r="BD326" s="7">
        <v>61.0</v>
      </c>
      <c r="BE326" s="7">
        <v>21.0</v>
      </c>
      <c r="BF326" s="7">
        <v>27.0</v>
      </c>
      <c r="BG326" s="14">
        <f t="shared" si="9"/>
        <v>3.423955986</v>
      </c>
      <c r="BH326" s="11">
        <f t="shared" si="10"/>
        <v>6.637206988</v>
      </c>
      <c r="BI326" s="11">
        <f t="shared" si="11"/>
        <v>1.474934886</v>
      </c>
      <c r="BJ326" s="11">
        <f t="shared" si="12"/>
        <v>3.213251002</v>
      </c>
      <c r="BK326" s="11">
        <f t="shared" si="13"/>
        <v>1.106201165</v>
      </c>
      <c r="BL326" s="11">
        <f t="shared" si="14"/>
        <v>1.42225864</v>
      </c>
      <c r="BM326" s="7">
        <v>77.0</v>
      </c>
      <c r="BN326" s="7">
        <v>30.0</v>
      </c>
      <c r="BO326" s="7">
        <v>1.0</v>
      </c>
      <c r="BP326" s="7">
        <v>0.0</v>
      </c>
      <c r="BQ326" s="7">
        <v>1.0</v>
      </c>
      <c r="BR326" s="7">
        <v>0.0</v>
      </c>
      <c r="BS326" s="9">
        <f t="shared" si="15"/>
        <v>232</v>
      </c>
      <c r="BT326" s="14">
        <v>0.075</v>
      </c>
      <c r="BW326" s="15" t="str">
        <f t="shared" si="16"/>
        <v> </v>
      </c>
      <c r="BY326" s="7">
        <v>4.0</v>
      </c>
      <c r="BZ326" s="7">
        <v>0.0</v>
      </c>
      <c r="CA326" s="7">
        <v>2.0</v>
      </c>
      <c r="CB326" s="7">
        <v>0.0</v>
      </c>
      <c r="CC326" s="7">
        <v>3.0</v>
      </c>
      <c r="CD326" s="7">
        <v>1.0</v>
      </c>
      <c r="CE326" s="7">
        <v>1.0</v>
      </c>
      <c r="CF326" s="7">
        <v>1.0</v>
      </c>
      <c r="CG326" s="7">
        <v>2.0</v>
      </c>
      <c r="CH326" s="7">
        <v>0.0</v>
      </c>
      <c r="CI326" s="7">
        <v>5.0</v>
      </c>
      <c r="CJ326" s="7">
        <v>0.0</v>
      </c>
      <c r="CK326" s="7">
        <v>0.0</v>
      </c>
      <c r="CL326" s="15">
        <f t="shared" si="17"/>
        <v>0</v>
      </c>
      <c r="CM326" s="7">
        <v>3.0</v>
      </c>
      <c r="CN326" s="7">
        <v>1.0</v>
      </c>
      <c r="CO326" s="7">
        <v>4.0</v>
      </c>
      <c r="CP326" s="16">
        <f t="shared" si="18"/>
        <v>0.0625</v>
      </c>
      <c r="CQ326" s="16">
        <f t="shared" si="19"/>
        <v>0.2107049838</v>
      </c>
      <c r="CR326" s="17">
        <v>6.0</v>
      </c>
      <c r="CS326" s="14">
        <v>26.9</v>
      </c>
      <c r="CT326" s="14">
        <v>23.2</v>
      </c>
      <c r="CU326" s="14">
        <v>2.5</v>
      </c>
      <c r="CV326" s="14">
        <v>4.9</v>
      </c>
      <c r="CW326" s="14">
        <v>1.2</v>
      </c>
      <c r="CX326" s="14">
        <v>0.0</v>
      </c>
      <c r="CY326" s="14">
        <v>6.1</v>
      </c>
      <c r="CZ326" s="18">
        <f t="shared" si="20"/>
        <v>0.0953125</v>
      </c>
      <c r="DA326" s="18">
        <f t="shared" si="21"/>
        <v>0.3213251002</v>
      </c>
      <c r="DB326" s="14">
        <v>26.7234</v>
      </c>
      <c r="DC326" s="7">
        <v>0.0</v>
      </c>
      <c r="DD326" s="7">
        <v>1.0</v>
      </c>
      <c r="DE326" s="7">
        <v>4.0</v>
      </c>
      <c r="DF326" s="7">
        <v>56.0</v>
      </c>
      <c r="DG326" s="7">
        <v>27.0</v>
      </c>
      <c r="DH326" s="7">
        <v>5.0</v>
      </c>
      <c r="DI326" s="7">
        <v>11.0</v>
      </c>
      <c r="DJ326" s="7">
        <v>11.0</v>
      </c>
      <c r="DK326" s="7">
        <v>12.0</v>
      </c>
      <c r="DL326" s="7">
        <v>3.0</v>
      </c>
      <c r="DM326" s="7">
        <v>72.0</v>
      </c>
      <c r="DN326" s="9">
        <v>3.0</v>
      </c>
      <c r="DO326" s="9">
        <v>0.0</v>
      </c>
      <c r="DP326" s="9">
        <v>2.0</v>
      </c>
      <c r="DQ326" s="8">
        <v>186.0</v>
      </c>
      <c r="DR326" s="8">
        <v>18.0</v>
      </c>
      <c r="DS326" s="8" t="s">
        <v>461</v>
      </c>
      <c r="DT326" s="19">
        <v>3.5</v>
      </c>
      <c r="DU326" s="8">
        <v>3.1</v>
      </c>
      <c r="DV326" s="8">
        <v>3.1</v>
      </c>
      <c r="DW326" s="8">
        <v>680.0</v>
      </c>
      <c r="DX326" s="8">
        <v>0.0</v>
      </c>
      <c r="DY326" s="14">
        <f t="shared" si="22"/>
        <v>0.6744680851</v>
      </c>
    </row>
    <row r="327" ht="12.75" customHeight="1">
      <c r="A327" s="7">
        <v>67.0</v>
      </c>
      <c r="B327" s="7" t="s">
        <v>1726</v>
      </c>
      <c r="C327" s="7" t="s">
        <v>824</v>
      </c>
      <c r="D327" s="7" t="s">
        <v>162</v>
      </c>
      <c r="E327" s="7" t="s">
        <v>163</v>
      </c>
      <c r="F327" s="7" t="s">
        <v>163</v>
      </c>
      <c r="G327" s="7">
        <v>78.0</v>
      </c>
      <c r="H327" s="7">
        <v>222.0</v>
      </c>
      <c r="I327" s="7" t="s">
        <v>133</v>
      </c>
      <c r="J327" s="7">
        <v>2013.0</v>
      </c>
      <c r="K327" s="7">
        <v>4.0</v>
      </c>
      <c r="L327" s="7">
        <v>108.0</v>
      </c>
      <c r="M327" s="8" t="s">
        <v>146</v>
      </c>
      <c r="N327" s="8">
        <f t="shared" si="1"/>
        <v>21</v>
      </c>
      <c r="O327" s="7" t="s">
        <v>825</v>
      </c>
      <c r="P327" s="7" t="s">
        <v>1727</v>
      </c>
      <c r="Q327" s="8" t="s">
        <v>542</v>
      </c>
      <c r="R327" s="7" t="s">
        <v>542</v>
      </c>
      <c r="S327" s="9" t="s">
        <v>174</v>
      </c>
      <c r="T327" s="9">
        <v>5.0</v>
      </c>
      <c r="U327" s="9" t="s">
        <v>138</v>
      </c>
      <c r="V327" s="9" t="s">
        <v>138</v>
      </c>
      <c r="W327" s="7">
        <v>5.0</v>
      </c>
      <c r="X327" s="7">
        <v>0.0</v>
      </c>
      <c r="Y327" s="7">
        <v>1.0</v>
      </c>
      <c r="Z327" s="7">
        <v>1.0</v>
      </c>
      <c r="AA327" s="7">
        <v>1.0</v>
      </c>
      <c r="AB327" s="7">
        <v>1.0</v>
      </c>
      <c r="AC327" s="7">
        <v>3.0</v>
      </c>
      <c r="AD327" s="7">
        <v>1.0</v>
      </c>
      <c r="AE327" s="7">
        <v>0.0</v>
      </c>
      <c r="AF327" s="10">
        <f t="shared" si="2"/>
        <v>0</v>
      </c>
      <c r="AG327" s="10">
        <f t="shared" si="3"/>
        <v>0</v>
      </c>
      <c r="AH327" s="7">
        <v>4098.0</v>
      </c>
      <c r="AI327" s="11">
        <f t="shared" si="4"/>
        <v>13.66</v>
      </c>
      <c r="AJ327" s="7">
        <v>87.0</v>
      </c>
      <c r="AK327" s="11">
        <f t="shared" si="5"/>
        <v>17.4</v>
      </c>
      <c r="AL327" s="11">
        <f t="shared" si="6"/>
        <v>47.10344828</v>
      </c>
      <c r="AM327" s="12">
        <v>11.0</v>
      </c>
      <c r="AN327" s="11">
        <f t="shared" si="7"/>
        <v>9.663250366</v>
      </c>
      <c r="AO327" s="10" t="s">
        <v>151</v>
      </c>
      <c r="AP327" s="10" t="s">
        <v>176</v>
      </c>
      <c r="AQ327" s="10" t="s">
        <v>176</v>
      </c>
      <c r="AR327" s="7">
        <v>0.0</v>
      </c>
      <c r="AS327" s="7">
        <v>0.0</v>
      </c>
      <c r="AT327" s="13">
        <f t="shared" si="8"/>
        <v>0</v>
      </c>
      <c r="AU327" s="8"/>
      <c r="AV327" s="8"/>
      <c r="AW327" s="8"/>
      <c r="AX327" s="8">
        <v>0.0</v>
      </c>
      <c r="AY327" s="8"/>
      <c r="AZ327" s="8">
        <v>0.0</v>
      </c>
      <c r="BA327" s="7">
        <v>9.0</v>
      </c>
      <c r="BB327" s="7">
        <v>9.0</v>
      </c>
      <c r="BC327" s="7">
        <v>7.0</v>
      </c>
      <c r="BD327" s="7">
        <v>1.0</v>
      </c>
      <c r="BE327" s="7">
        <v>2.0</v>
      </c>
      <c r="BF327" s="7">
        <v>0.0</v>
      </c>
      <c r="BG327" s="14">
        <f t="shared" si="9"/>
        <v>7.906295754</v>
      </c>
      <c r="BH327" s="11">
        <f t="shared" si="10"/>
        <v>7.906295754</v>
      </c>
      <c r="BI327" s="11">
        <f t="shared" si="11"/>
        <v>6.149341142</v>
      </c>
      <c r="BJ327" s="11">
        <f t="shared" si="12"/>
        <v>0.878477306</v>
      </c>
      <c r="BK327" s="11">
        <f t="shared" si="13"/>
        <v>1.756954612</v>
      </c>
      <c r="BL327" s="11">
        <f t="shared" si="14"/>
        <v>0</v>
      </c>
      <c r="BM327" s="7">
        <v>2.0</v>
      </c>
      <c r="BN327" s="7">
        <v>1.0</v>
      </c>
      <c r="BO327" s="7">
        <v>0.0</v>
      </c>
      <c r="BP327" s="7">
        <v>0.0</v>
      </c>
      <c r="BQ327" s="7">
        <v>0.0</v>
      </c>
      <c r="BR327" s="7">
        <v>0.0</v>
      </c>
      <c r="BS327" s="9">
        <f t="shared" si="15"/>
        <v>18</v>
      </c>
      <c r="BT327" s="14">
        <v>-0.6984</v>
      </c>
      <c r="BW327" s="15" t="str">
        <f t="shared" si="16"/>
        <v> </v>
      </c>
      <c r="BY327" s="7">
        <v>0.0</v>
      </c>
      <c r="BZ327" s="7">
        <v>0.0</v>
      </c>
      <c r="CA327" s="7">
        <v>0.0</v>
      </c>
      <c r="CB327" s="7">
        <v>0.0</v>
      </c>
      <c r="CC327" s="7">
        <v>0.0</v>
      </c>
      <c r="CD327" s="7">
        <v>0.0</v>
      </c>
      <c r="CE327" s="7">
        <v>0.0</v>
      </c>
      <c r="CF327" s="7">
        <v>0.0</v>
      </c>
      <c r="CG327" s="7">
        <v>0.0</v>
      </c>
      <c r="CH327" s="7">
        <v>0.0</v>
      </c>
      <c r="CI327" s="7">
        <v>0.0</v>
      </c>
      <c r="CJ327" s="7">
        <v>0.0</v>
      </c>
      <c r="CK327" s="7">
        <v>0.0</v>
      </c>
      <c r="CL327" s="15">
        <f t="shared" si="17"/>
        <v>0</v>
      </c>
      <c r="CM327" s="7">
        <v>0.0</v>
      </c>
      <c r="CN327" s="7">
        <v>0.2</v>
      </c>
      <c r="CO327" s="7">
        <v>0.2</v>
      </c>
      <c r="CP327" s="16">
        <f t="shared" si="18"/>
        <v>0.04</v>
      </c>
      <c r="CQ327" s="16">
        <f t="shared" si="19"/>
        <v>0.1756954612</v>
      </c>
      <c r="CR327" s="17">
        <v>4.0</v>
      </c>
      <c r="CS327" s="14">
        <v>1.2</v>
      </c>
      <c r="CT327" s="14">
        <v>1.3</v>
      </c>
      <c r="CU327" s="14">
        <v>1.0</v>
      </c>
      <c r="CV327" s="14">
        <v>0.1</v>
      </c>
      <c r="CW327" s="14">
        <v>0.2</v>
      </c>
      <c r="CX327" s="14">
        <v>0.0</v>
      </c>
      <c r="CY327" s="14">
        <v>0.30000000000000004</v>
      </c>
      <c r="CZ327" s="18">
        <f t="shared" si="20"/>
        <v>0.06</v>
      </c>
      <c r="DA327" s="18">
        <f t="shared" si="21"/>
        <v>0.2635431918</v>
      </c>
      <c r="DB327" s="14">
        <v>53.0</v>
      </c>
      <c r="DC327" s="7">
        <v>0.0</v>
      </c>
      <c r="DD327" s="7">
        <v>0.0</v>
      </c>
      <c r="DE327" s="7">
        <v>1.0</v>
      </c>
      <c r="DF327" s="7">
        <v>0.0</v>
      </c>
      <c r="DG327" s="7">
        <v>0.0</v>
      </c>
      <c r="DH327" s="7">
        <v>0.0</v>
      </c>
      <c r="DI327" s="7">
        <v>0.0</v>
      </c>
      <c r="DJ327" s="7">
        <v>0.0</v>
      </c>
      <c r="DK327" s="7">
        <v>0.0</v>
      </c>
      <c r="DL327" s="7">
        <v>0.0</v>
      </c>
      <c r="DM327" s="7">
        <v>3.0</v>
      </c>
      <c r="DN327" s="9">
        <v>0.0</v>
      </c>
      <c r="DO327" s="9">
        <v>0.0</v>
      </c>
      <c r="DP327" s="9">
        <v>0.0</v>
      </c>
      <c r="DQ327" s="8">
        <v>8.0</v>
      </c>
      <c r="DR327" s="8">
        <v>0.0</v>
      </c>
      <c r="DS327" s="8"/>
      <c r="DT327" s="19">
        <v>0.655</v>
      </c>
      <c r="DU327" s="8">
        <v>0.653</v>
      </c>
      <c r="DV327" s="8">
        <v>0.034</v>
      </c>
      <c r="DW327" s="8">
        <v>0.0</v>
      </c>
      <c r="DX327" s="8">
        <v>0.145</v>
      </c>
      <c r="DY327" s="14">
        <f t="shared" si="22"/>
        <v>0.2779913063</v>
      </c>
    </row>
    <row r="328" ht="12.75" customHeight="1">
      <c r="A328" s="7">
        <v>36.0</v>
      </c>
      <c r="B328" s="7" t="s">
        <v>1728</v>
      </c>
      <c r="C328" s="7" t="s">
        <v>1729</v>
      </c>
      <c r="D328" s="7" t="s">
        <v>162</v>
      </c>
      <c r="E328" s="7" t="s">
        <v>163</v>
      </c>
      <c r="F328" s="7" t="s">
        <v>163</v>
      </c>
      <c r="G328" s="7">
        <v>74.0</v>
      </c>
      <c r="H328" s="7">
        <v>216.0</v>
      </c>
      <c r="I328" s="7" t="s">
        <v>133</v>
      </c>
      <c r="J328" s="7">
        <v>2011.0</v>
      </c>
      <c r="K328" s="7">
        <v>2.0</v>
      </c>
      <c r="L328" s="7">
        <v>54.0</v>
      </c>
      <c r="M328" s="8" t="s">
        <v>146</v>
      </c>
      <c r="N328" s="8">
        <f t="shared" si="1"/>
        <v>22</v>
      </c>
      <c r="O328" s="7" t="s">
        <v>1539</v>
      </c>
      <c r="P328" s="7" t="s">
        <v>1730</v>
      </c>
      <c r="Q328" s="8" t="s">
        <v>237</v>
      </c>
      <c r="R328" s="7" t="s">
        <v>237</v>
      </c>
      <c r="S328" s="9" t="s">
        <v>174</v>
      </c>
      <c r="T328" s="9">
        <v>15.0</v>
      </c>
      <c r="U328" s="9" t="s">
        <v>138</v>
      </c>
      <c r="V328" s="9" t="s">
        <v>138</v>
      </c>
      <c r="W328" s="7">
        <v>15.0</v>
      </c>
      <c r="X328" s="7">
        <v>0.0</v>
      </c>
      <c r="Y328" s="7">
        <v>1.0</v>
      </c>
      <c r="Z328" s="7">
        <v>0.0</v>
      </c>
      <c r="AA328" s="7">
        <v>1.0</v>
      </c>
      <c r="AB328" s="7">
        <v>0.0</v>
      </c>
      <c r="AC328" s="7">
        <v>9.0</v>
      </c>
      <c r="AD328" s="7">
        <v>8.0</v>
      </c>
      <c r="AE328" s="7">
        <v>14.0</v>
      </c>
      <c r="AF328" s="10">
        <f t="shared" si="2"/>
        <v>0</v>
      </c>
      <c r="AG328" s="10">
        <f t="shared" si="3"/>
        <v>0</v>
      </c>
      <c r="AH328" s="7">
        <v>11785.0</v>
      </c>
      <c r="AI328" s="11">
        <f t="shared" si="4"/>
        <v>13.09444444</v>
      </c>
      <c r="AJ328" s="7">
        <v>302.0</v>
      </c>
      <c r="AK328" s="11">
        <f t="shared" si="5"/>
        <v>20.13333333</v>
      </c>
      <c r="AL328" s="11">
        <f t="shared" si="6"/>
        <v>39.02317881</v>
      </c>
      <c r="AM328" s="12">
        <v>0.0</v>
      </c>
      <c r="AN328" s="11">
        <f t="shared" si="7"/>
        <v>0</v>
      </c>
      <c r="AO328" s="10" t="s">
        <v>151</v>
      </c>
      <c r="AP328" s="10" t="s">
        <v>184</v>
      </c>
      <c r="AQ328" s="10" t="s">
        <v>184</v>
      </c>
      <c r="AR328" s="7">
        <v>0.0</v>
      </c>
      <c r="AS328" s="7">
        <v>0.0</v>
      </c>
      <c r="AT328" s="13">
        <f t="shared" si="8"/>
        <v>0</v>
      </c>
      <c r="AU328" s="8"/>
      <c r="AV328" s="8"/>
      <c r="AW328" s="8"/>
      <c r="AX328" s="8">
        <v>0.0</v>
      </c>
      <c r="AY328" s="8"/>
      <c r="AZ328" s="8">
        <v>0.0</v>
      </c>
      <c r="BA328" s="7">
        <v>23.0</v>
      </c>
      <c r="BB328" s="7">
        <v>23.0</v>
      </c>
      <c r="BC328" s="7">
        <v>16.0</v>
      </c>
      <c r="BD328" s="7">
        <v>8.0</v>
      </c>
      <c r="BE328" s="7">
        <v>3.0</v>
      </c>
      <c r="BF328" s="7">
        <v>1.0</v>
      </c>
      <c r="BG328" s="14">
        <f t="shared" si="9"/>
        <v>7.025880356</v>
      </c>
      <c r="BH328" s="11">
        <f t="shared" si="10"/>
        <v>7.025880356</v>
      </c>
      <c r="BI328" s="11">
        <f t="shared" si="11"/>
        <v>4.887568944</v>
      </c>
      <c r="BJ328" s="11">
        <f t="shared" si="12"/>
        <v>2.443784472</v>
      </c>
      <c r="BK328" s="11">
        <f t="shared" si="13"/>
        <v>0.9164191769</v>
      </c>
      <c r="BL328" s="11">
        <f t="shared" si="14"/>
        <v>0.305473059</v>
      </c>
      <c r="BM328" s="7">
        <v>4.0</v>
      </c>
      <c r="BN328" s="7">
        <v>2.0</v>
      </c>
      <c r="BO328" s="7">
        <v>0.0</v>
      </c>
      <c r="BP328" s="7">
        <v>0.0</v>
      </c>
      <c r="BQ328" s="7">
        <v>0.0</v>
      </c>
      <c r="BR328" s="7">
        <v>0.0</v>
      </c>
      <c r="BS328" s="9">
        <f t="shared" si="15"/>
        <v>43</v>
      </c>
      <c r="BT328" s="14">
        <v>-1.1735</v>
      </c>
      <c r="BW328" s="15" t="str">
        <f t="shared" si="16"/>
        <v> </v>
      </c>
      <c r="BY328" s="7">
        <v>0.0</v>
      </c>
      <c r="BZ328" s="7">
        <v>0.0</v>
      </c>
      <c r="CA328" s="7">
        <v>0.0</v>
      </c>
      <c r="CB328" s="7">
        <v>0.0</v>
      </c>
      <c r="CC328" s="7">
        <v>0.0</v>
      </c>
      <c r="CD328" s="7">
        <v>0.0</v>
      </c>
      <c r="CE328" s="7">
        <v>0.0</v>
      </c>
      <c r="CF328" s="7">
        <v>0.0</v>
      </c>
      <c r="CG328" s="7">
        <v>0.0</v>
      </c>
      <c r="CH328" s="7">
        <v>0.0</v>
      </c>
      <c r="CI328" s="7">
        <v>0.0</v>
      </c>
      <c r="CJ328" s="7">
        <v>0.0</v>
      </c>
      <c r="CK328" s="7">
        <v>0.0</v>
      </c>
      <c r="CL328" s="15">
        <f t="shared" si="17"/>
        <v>0</v>
      </c>
      <c r="CM328" s="7">
        <v>-0.1</v>
      </c>
      <c r="CN328" s="7">
        <v>0.5</v>
      </c>
      <c r="CO328" s="7">
        <v>0.30000000000000004</v>
      </c>
      <c r="CP328" s="16">
        <f t="shared" si="18"/>
        <v>0.02</v>
      </c>
      <c r="CQ328" s="16">
        <f t="shared" si="19"/>
        <v>0.09164191769</v>
      </c>
      <c r="CR328" s="17">
        <v>1.0</v>
      </c>
      <c r="CS328" s="14">
        <v>2.7</v>
      </c>
      <c r="CT328" s="14">
        <v>3.0</v>
      </c>
      <c r="CU328" s="14">
        <v>0.8</v>
      </c>
      <c r="CV328" s="14">
        <v>-0.30000000000000004</v>
      </c>
      <c r="CW328" s="14">
        <v>0.30000000000000004</v>
      </c>
      <c r="CX328" s="14">
        <v>0.0</v>
      </c>
      <c r="CY328" s="14">
        <v>0.0</v>
      </c>
      <c r="CZ328" s="18">
        <f t="shared" si="20"/>
        <v>0</v>
      </c>
      <c r="DA328" s="18">
        <f t="shared" si="21"/>
        <v>0</v>
      </c>
      <c r="DB328" s="14">
        <v>50.1111</v>
      </c>
      <c r="DC328" s="7">
        <v>0.0</v>
      </c>
      <c r="DD328" s="7">
        <v>0.0</v>
      </c>
      <c r="DE328" s="7">
        <v>0.0</v>
      </c>
      <c r="DF328" s="7">
        <v>8.0</v>
      </c>
      <c r="DG328" s="7">
        <v>1.0</v>
      </c>
      <c r="DH328" s="7">
        <v>0.0</v>
      </c>
      <c r="DI328" s="7">
        <v>4.0</v>
      </c>
      <c r="DJ328" s="7">
        <v>2.0</v>
      </c>
      <c r="DK328" s="7">
        <v>0.0</v>
      </c>
      <c r="DL328" s="7">
        <v>0.0</v>
      </c>
      <c r="DM328" s="7">
        <v>2.0</v>
      </c>
      <c r="DN328" s="9">
        <v>0.0</v>
      </c>
      <c r="DO328" s="9">
        <v>0.0</v>
      </c>
      <c r="DP328" s="9">
        <v>0.0</v>
      </c>
      <c r="DQ328" s="8">
        <v>52.0</v>
      </c>
      <c r="DR328" s="8">
        <v>4.0</v>
      </c>
      <c r="DS328" s="8" t="s">
        <v>210</v>
      </c>
      <c r="DT328" s="19">
        <v>0.5750000000000001</v>
      </c>
      <c r="DU328" s="8">
        <v>0.589</v>
      </c>
      <c r="DV328" s="8">
        <v>0.251</v>
      </c>
      <c r="DW328" s="8">
        <v>44.0</v>
      </c>
      <c r="DX328" s="8">
        <v>0.308</v>
      </c>
      <c r="DY328" s="14">
        <f t="shared" si="22"/>
        <v>-0.206886296</v>
      </c>
    </row>
    <row r="329" ht="12.75" customHeight="1">
      <c r="A329" s="7">
        <v>38.0</v>
      </c>
      <c r="B329" s="7" t="s">
        <v>1731</v>
      </c>
      <c r="C329" s="7" t="s">
        <v>1732</v>
      </c>
      <c r="D329" s="7" t="s">
        <v>1733</v>
      </c>
      <c r="E329" s="7" t="s">
        <v>132</v>
      </c>
      <c r="F329" s="7" t="s">
        <v>132</v>
      </c>
      <c r="G329" s="7">
        <v>71.0</v>
      </c>
      <c r="H329" s="7">
        <v>191.0</v>
      </c>
      <c r="I329" s="7" t="s">
        <v>145</v>
      </c>
      <c r="J329" s="7">
        <v>2013.0</v>
      </c>
      <c r="K329" s="7">
        <v>1.0</v>
      </c>
      <c r="L329" s="7">
        <v>30.0</v>
      </c>
      <c r="M329" s="8" t="s">
        <v>146</v>
      </c>
      <c r="N329" s="8">
        <f t="shared" si="1"/>
        <v>21</v>
      </c>
      <c r="O329" s="7" t="s">
        <v>732</v>
      </c>
      <c r="P329" s="7" t="s">
        <v>1734</v>
      </c>
      <c r="Q329" s="8" t="s">
        <v>222</v>
      </c>
      <c r="R329" s="7" t="s">
        <v>222</v>
      </c>
      <c r="S329" s="9" t="s">
        <v>247</v>
      </c>
      <c r="T329" s="9">
        <v>3.0</v>
      </c>
      <c r="U329" s="9" t="s">
        <v>138</v>
      </c>
      <c r="V329" s="9" t="s">
        <v>138</v>
      </c>
      <c r="W329" s="7">
        <v>3.0</v>
      </c>
      <c r="X329" s="7">
        <v>0.0</v>
      </c>
      <c r="Y329" s="7">
        <v>1.0</v>
      </c>
      <c r="Z329" s="7">
        <v>1.0</v>
      </c>
      <c r="AA329" s="7">
        <v>1.0</v>
      </c>
      <c r="AB329" s="7">
        <v>-1.0</v>
      </c>
      <c r="AC329" s="7">
        <v>3.0</v>
      </c>
      <c r="AD329" s="7">
        <v>4.0</v>
      </c>
      <c r="AE329" s="7">
        <v>3.0</v>
      </c>
      <c r="AF329" s="10">
        <f t="shared" si="2"/>
        <v>0</v>
      </c>
      <c r="AG329" s="10">
        <f t="shared" si="3"/>
        <v>0</v>
      </c>
      <c r="AH329" s="7">
        <v>1663.0</v>
      </c>
      <c r="AI329" s="11">
        <f t="shared" si="4"/>
        <v>9.238888889</v>
      </c>
      <c r="AJ329" s="7">
        <v>43.0</v>
      </c>
      <c r="AK329" s="11">
        <f t="shared" si="5"/>
        <v>14.33333333</v>
      </c>
      <c r="AL329" s="11">
        <f t="shared" si="6"/>
        <v>38.6744186</v>
      </c>
      <c r="AM329" s="12">
        <v>18.0</v>
      </c>
      <c r="AN329" s="11">
        <f t="shared" si="7"/>
        <v>38.96572459</v>
      </c>
      <c r="AO329" s="10" t="s">
        <v>151</v>
      </c>
      <c r="AP329" s="10" t="s">
        <v>152</v>
      </c>
      <c r="AQ329" s="10" t="s">
        <v>152</v>
      </c>
      <c r="AR329" s="7">
        <v>1.0</v>
      </c>
      <c r="AS329" s="7">
        <v>3.0</v>
      </c>
      <c r="AT329" s="13">
        <f t="shared" si="8"/>
        <v>0.25</v>
      </c>
      <c r="AU329" s="8"/>
      <c r="AV329" s="8"/>
      <c r="AW329" s="8">
        <v>3.0</v>
      </c>
      <c r="AX329" s="8">
        <v>1.0</v>
      </c>
      <c r="AY329" s="8">
        <v>1.0</v>
      </c>
      <c r="AZ329" s="8">
        <v>0.0</v>
      </c>
      <c r="BA329" s="7">
        <v>8.0</v>
      </c>
      <c r="BB329" s="7">
        <v>5.0</v>
      </c>
      <c r="BC329" s="7">
        <v>3.0</v>
      </c>
      <c r="BD329" s="7">
        <v>4.0</v>
      </c>
      <c r="BE329" s="7">
        <v>1.0</v>
      </c>
      <c r="BF329" s="7">
        <v>3.0</v>
      </c>
      <c r="BG329" s="14">
        <f t="shared" si="9"/>
        <v>17.31809982</v>
      </c>
      <c r="BH329" s="11">
        <f t="shared" si="10"/>
        <v>10.82381239</v>
      </c>
      <c r="BI329" s="11">
        <f t="shared" si="11"/>
        <v>6.494287432</v>
      </c>
      <c r="BJ329" s="11">
        <f t="shared" si="12"/>
        <v>8.65904991</v>
      </c>
      <c r="BK329" s="11">
        <f t="shared" si="13"/>
        <v>2.164762477</v>
      </c>
      <c r="BL329" s="11">
        <f t="shared" si="14"/>
        <v>6.494287432</v>
      </c>
      <c r="BM329" s="7">
        <v>0.0</v>
      </c>
      <c r="BN329" s="7">
        <v>0.0</v>
      </c>
      <c r="BO329" s="7">
        <v>0.0</v>
      </c>
      <c r="BP329" s="7">
        <v>0.0</v>
      </c>
      <c r="BQ329" s="7">
        <v>0.0</v>
      </c>
      <c r="BR329" s="7">
        <v>0.0</v>
      </c>
      <c r="BS329" s="9">
        <f t="shared" si="15"/>
        <v>8</v>
      </c>
      <c r="BT329" s="14">
        <v>-0.0524</v>
      </c>
      <c r="BW329" s="15" t="str">
        <f t="shared" si="16"/>
        <v> </v>
      </c>
      <c r="BY329" s="7">
        <v>0.0</v>
      </c>
      <c r="BZ329" s="7">
        <v>0.0</v>
      </c>
      <c r="CA329" s="7">
        <v>0.0</v>
      </c>
      <c r="CB329" s="7">
        <v>0.0</v>
      </c>
      <c r="CC329" s="7">
        <v>0.0</v>
      </c>
      <c r="CD329" s="7">
        <v>0.0</v>
      </c>
      <c r="CE329" s="7">
        <v>0.0</v>
      </c>
      <c r="CF329" s="7">
        <v>0.0</v>
      </c>
      <c r="CG329" s="7">
        <v>0.0</v>
      </c>
      <c r="CH329" s="7">
        <v>0.0</v>
      </c>
      <c r="CI329" s="7">
        <v>0.0</v>
      </c>
      <c r="CJ329" s="7">
        <v>0.0</v>
      </c>
      <c r="CK329" s="7">
        <v>0.0</v>
      </c>
      <c r="CL329" s="15">
        <f t="shared" si="17"/>
        <v>0</v>
      </c>
      <c r="CM329" s="7">
        <v>0.0</v>
      </c>
      <c r="CN329" s="7">
        <v>0.0</v>
      </c>
      <c r="CO329" s="7">
        <v>0.0</v>
      </c>
      <c r="CP329" s="16">
        <f t="shared" si="18"/>
        <v>0</v>
      </c>
      <c r="CQ329" s="16">
        <f t="shared" si="19"/>
        <v>0</v>
      </c>
      <c r="CR329" s="17">
        <v>3.0</v>
      </c>
      <c r="CS329" s="14">
        <v>0.8</v>
      </c>
      <c r="CT329" s="14">
        <v>0.8</v>
      </c>
      <c r="CU329" s="14">
        <v>-1.1</v>
      </c>
      <c r="CV329" s="14">
        <v>0.0</v>
      </c>
      <c r="CW329" s="14">
        <v>0.0</v>
      </c>
      <c r="CX329" s="14">
        <v>0.0</v>
      </c>
      <c r="CY329" s="14">
        <v>0.0</v>
      </c>
      <c r="CZ329" s="18">
        <f t="shared" si="20"/>
        <v>0</v>
      </c>
      <c r="DA329" s="18">
        <f t="shared" si="21"/>
        <v>0</v>
      </c>
      <c r="DB329" s="14">
        <v>50.6667</v>
      </c>
      <c r="DC329" s="7">
        <v>0.0</v>
      </c>
      <c r="DD329" s="7">
        <v>0.0</v>
      </c>
      <c r="DE329" s="7">
        <v>0.0</v>
      </c>
      <c r="DF329" s="7">
        <v>4.0</v>
      </c>
      <c r="DG329" s="7">
        <v>0.0</v>
      </c>
      <c r="DH329" s="7">
        <v>0.0</v>
      </c>
      <c r="DI329" s="7">
        <v>1.0</v>
      </c>
      <c r="DJ329" s="7">
        <v>0.0</v>
      </c>
      <c r="DK329" s="7">
        <v>0.0</v>
      </c>
      <c r="DL329" s="7">
        <v>0.0</v>
      </c>
      <c r="DM329" s="7">
        <v>2.0</v>
      </c>
      <c r="DN329" s="9">
        <v>0.0</v>
      </c>
      <c r="DO329" s="9">
        <v>0.0</v>
      </c>
      <c r="DP329" s="9">
        <v>0.0</v>
      </c>
      <c r="DQ329" s="8">
        <v>6.0</v>
      </c>
      <c r="DR329" s="8">
        <v>0.0</v>
      </c>
      <c r="DS329" s="8"/>
      <c r="DT329" s="19">
        <v>0.925</v>
      </c>
      <c r="DU329" s="8">
        <v>0.894</v>
      </c>
      <c r="DV329" s="8">
        <v>0.028</v>
      </c>
      <c r="DW329" s="8">
        <v>0.0</v>
      </c>
      <c r="DX329" s="8">
        <v>0.0</v>
      </c>
      <c r="DY329" s="14">
        <f t="shared" si="22"/>
        <v>-0.02182566918</v>
      </c>
    </row>
    <row r="330" ht="12.75" customHeight="1">
      <c r="A330" s="7">
        <v>43.0</v>
      </c>
      <c r="B330" s="7" t="s">
        <v>1735</v>
      </c>
      <c r="C330" s="7" t="s">
        <v>228</v>
      </c>
      <c r="D330" s="7" t="s">
        <v>229</v>
      </c>
      <c r="E330" s="7" t="s">
        <v>163</v>
      </c>
      <c r="F330" s="7" t="s">
        <v>163</v>
      </c>
      <c r="G330" s="7">
        <v>74.0</v>
      </c>
      <c r="H330" s="7">
        <v>214.0</v>
      </c>
      <c r="I330" s="7" t="s">
        <v>133</v>
      </c>
      <c r="J330" s="7">
        <v>2000.0</v>
      </c>
      <c r="K330" s="7">
        <v>1.0</v>
      </c>
      <c r="L330" s="7">
        <v>6.0</v>
      </c>
      <c r="M330" s="8"/>
      <c r="N330" s="8">
        <f t="shared" si="1"/>
        <v>33</v>
      </c>
      <c r="O330" s="7" t="s">
        <v>1539</v>
      </c>
      <c r="P330" s="7" t="s">
        <v>1736</v>
      </c>
      <c r="Q330" s="8" t="s">
        <v>182</v>
      </c>
      <c r="R330" s="7" t="s">
        <v>182</v>
      </c>
      <c r="S330" s="9" t="s">
        <v>159</v>
      </c>
      <c r="T330" s="9">
        <v>78.0</v>
      </c>
      <c r="U330" s="9" t="s">
        <v>138</v>
      </c>
      <c r="V330" s="9" t="s">
        <v>138</v>
      </c>
      <c r="W330" s="7">
        <v>79.0</v>
      </c>
      <c r="X330" s="7">
        <v>23.0</v>
      </c>
      <c r="Y330" s="7">
        <v>26.0</v>
      </c>
      <c r="Z330" s="7">
        <v>15.0</v>
      </c>
      <c r="AA330" s="7">
        <v>49.0</v>
      </c>
      <c r="AB330" s="7">
        <v>-11.0</v>
      </c>
      <c r="AC330" s="7">
        <v>150.0</v>
      </c>
      <c r="AD330" s="7">
        <v>49.0</v>
      </c>
      <c r="AE330" s="7">
        <v>41.0</v>
      </c>
      <c r="AF330" s="10">
        <f t="shared" si="2"/>
        <v>0.1533333333</v>
      </c>
      <c r="AG330" s="10">
        <f t="shared" si="3"/>
        <v>0.09583333333</v>
      </c>
      <c r="AH330" s="7">
        <v>73865.0</v>
      </c>
      <c r="AI330" s="11">
        <f t="shared" si="4"/>
        <v>15.58333333</v>
      </c>
      <c r="AJ330" s="7">
        <v>1624.0</v>
      </c>
      <c r="AK330" s="11">
        <f t="shared" si="5"/>
        <v>20.55696203</v>
      </c>
      <c r="AL330" s="11">
        <f t="shared" si="6"/>
        <v>45.48337438</v>
      </c>
      <c r="AM330" s="12">
        <v>151.0</v>
      </c>
      <c r="AN330" s="11">
        <f t="shared" si="7"/>
        <v>7.359371827</v>
      </c>
      <c r="AO330" s="10" t="s">
        <v>1687</v>
      </c>
      <c r="AP330" s="10" t="s">
        <v>1737</v>
      </c>
      <c r="AQ330" s="10" t="s">
        <v>1738</v>
      </c>
      <c r="AR330" s="7">
        <v>0.0</v>
      </c>
      <c r="AS330" s="7">
        <v>3.0</v>
      </c>
      <c r="AT330" s="13">
        <f t="shared" si="8"/>
        <v>0</v>
      </c>
      <c r="AU330" s="8"/>
      <c r="AV330" s="8"/>
      <c r="AW330" s="8">
        <v>2.0</v>
      </c>
      <c r="AX330" s="8">
        <v>0.0</v>
      </c>
      <c r="AY330" s="8">
        <v>1.0</v>
      </c>
      <c r="AZ330" s="8">
        <v>0.0</v>
      </c>
      <c r="BA330" s="7">
        <v>66.0</v>
      </c>
      <c r="BB330" s="7">
        <v>131.0</v>
      </c>
      <c r="BC330" s="7">
        <v>41.0</v>
      </c>
      <c r="BD330" s="7">
        <v>49.0</v>
      </c>
      <c r="BE330" s="7">
        <v>32.0</v>
      </c>
      <c r="BF330" s="7">
        <v>20.0</v>
      </c>
      <c r="BG330" s="14">
        <f t="shared" si="9"/>
        <v>3.216679077</v>
      </c>
      <c r="BH330" s="11">
        <f t="shared" si="10"/>
        <v>6.384620592</v>
      </c>
      <c r="BI330" s="11">
        <f t="shared" si="11"/>
        <v>1.998240032</v>
      </c>
      <c r="BJ330" s="11">
        <f t="shared" si="12"/>
        <v>2.388140527</v>
      </c>
      <c r="BK330" s="11">
        <f t="shared" si="13"/>
        <v>1.559601977</v>
      </c>
      <c r="BL330" s="11">
        <f t="shared" si="14"/>
        <v>0.9747512354</v>
      </c>
      <c r="BM330" s="7">
        <v>112.0</v>
      </c>
      <c r="BN330" s="7">
        <v>36.0</v>
      </c>
      <c r="BO330" s="7">
        <v>4.0</v>
      </c>
      <c r="BP330" s="7">
        <v>1.0</v>
      </c>
      <c r="BQ330" s="7">
        <v>1.0</v>
      </c>
      <c r="BR330" s="7">
        <v>0.0</v>
      </c>
      <c r="BS330" s="9">
        <f t="shared" si="15"/>
        <v>288</v>
      </c>
      <c r="BT330" s="14">
        <v>-15.6477</v>
      </c>
      <c r="BW330" s="15" t="str">
        <f t="shared" si="16"/>
        <v> </v>
      </c>
      <c r="BY330" s="7">
        <v>2.0</v>
      </c>
      <c r="BZ330" s="7">
        <v>1.0</v>
      </c>
      <c r="CA330" s="7">
        <v>1.0</v>
      </c>
      <c r="CB330" s="7">
        <v>1.0</v>
      </c>
      <c r="CC330" s="7">
        <v>2.0</v>
      </c>
      <c r="CD330" s="7">
        <v>0.0</v>
      </c>
      <c r="CE330" s="7">
        <v>2.0</v>
      </c>
      <c r="CF330" s="7">
        <v>7.0</v>
      </c>
      <c r="CG330" s="7">
        <v>6.0</v>
      </c>
      <c r="CH330" s="7">
        <v>0.0</v>
      </c>
      <c r="CI330" s="7">
        <v>6.0</v>
      </c>
      <c r="CJ330" s="7">
        <v>0.0</v>
      </c>
      <c r="CK330" s="7">
        <v>0.0</v>
      </c>
      <c r="CL330" s="15">
        <f t="shared" si="17"/>
        <v>0</v>
      </c>
      <c r="CM330" s="7">
        <v>4.7</v>
      </c>
      <c r="CN330" s="7">
        <v>0.9</v>
      </c>
      <c r="CO330" s="7">
        <v>5.6</v>
      </c>
      <c r="CP330" s="16">
        <f t="shared" si="18"/>
        <v>0.07088607595</v>
      </c>
      <c r="CQ330" s="16">
        <f t="shared" si="19"/>
        <v>0.2729303459</v>
      </c>
      <c r="CR330" s="17">
        <v>6.0</v>
      </c>
      <c r="CS330" s="14">
        <v>32.5</v>
      </c>
      <c r="CT330" s="14">
        <v>25.5</v>
      </c>
      <c r="CU330" s="14">
        <v>-1.1</v>
      </c>
      <c r="CV330" s="14">
        <v>6.9</v>
      </c>
      <c r="CW330" s="14">
        <v>0.7</v>
      </c>
      <c r="CX330" s="14">
        <v>0.0</v>
      </c>
      <c r="CY330" s="14">
        <v>7.6</v>
      </c>
      <c r="CZ330" s="18">
        <f t="shared" si="20"/>
        <v>0.09620253165</v>
      </c>
      <c r="DA330" s="18">
        <f t="shared" si="21"/>
        <v>0.3704054694</v>
      </c>
      <c r="DB330" s="14">
        <v>26.8933</v>
      </c>
      <c r="DC330" s="7">
        <v>0.0</v>
      </c>
      <c r="DD330" s="7">
        <v>3.0</v>
      </c>
      <c r="DE330" s="7">
        <v>2.0</v>
      </c>
      <c r="DF330" s="7">
        <v>44.0</v>
      </c>
      <c r="DG330" s="7">
        <v>13.0</v>
      </c>
      <c r="DH330" s="7">
        <v>2.0</v>
      </c>
      <c r="DI330" s="7">
        <v>12.0</v>
      </c>
      <c r="DJ330" s="7">
        <v>57.0</v>
      </c>
      <c r="DK330" s="7">
        <v>19.0</v>
      </c>
      <c r="DL330" s="7">
        <v>0.0</v>
      </c>
      <c r="DM330" s="7">
        <v>47.0</v>
      </c>
      <c r="DN330" s="9">
        <v>1.0</v>
      </c>
      <c r="DO330" s="9">
        <v>3.0</v>
      </c>
      <c r="DP330" s="9">
        <v>2.0</v>
      </c>
      <c r="DQ330" s="8">
        <v>186.0</v>
      </c>
      <c r="DR330" s="8">
        <v>0.0</v>
      </c>
      <c r="DS330" s="8"/>
      <c r="DT330" s="19">
        <v>5.0</v>
      </c>
      <c r="DU330" s="8">
        <v>4.75</v>
      </c>
      <c r="DV330" s="8">
        <v>4.75</v>
      </c>
      <c r="DW330" s="8">
        <v>0.0</v>
      </c>
      <c r="DX330" s="8">
        <v>0.0</v>
      </c>
      <c r="DY330" s="14">
        <f t="shared" si="22"/>
        <v>-1.336170213</v>
      </c>
    </row>
    <row r="331" ht="12.75" customHeight="1">
      <c r="A331" s="7">
        <v>64.0</v>
      </c>
      <c r="B331" s="7" t="s">
        <v>1739</v>
      </c>
      <c r="C331" s="7" t="s">
        <v>1740</v>
      </c>
      <c r="D331" s="7" t="s">
        <v>1164</v>
      </c>
      <c r="E331" s="7" t="s">
        <v>132</v>
      </c>
      <c r="F331" s="7" t="s">
        <v>132</v>
      </c>
      <c r="G331" s="7">
        <v>74.0</v>
      </c>
      <c r="H331" s="7">
        <v>208.0</v>
      </c>
      <c r="I331" s="7" t="s">
        <v>145</v>
      </c>
      <c r="M331" s="8" t="s">
        <v>146</v>
      </c>
      <c r="N331" s="8">
        <f t="shared" si="1"/>
        <v>24</v>
      </c>
      <c r="O331" s="7" t="s">
        <v>1741</v>
      </c>
      <c r="P331" s="7" t="s">
        <v>1742</v>
      </c>
      <c r="Q331" s="8" t="s">
        <v>158</v>
      </c>
      <c r="R331" s="7" t="s">
        <v>158</v>
      </c>
      <c r="S331" s="9" t="s">
        <v>247</v>
      </c>
      <c r="T331" s="9">
        <v>14.0</v>
      </c>
      <c r="U331" s="9" t="s">
        <v>138</v>
      </c>
      <c r="V331" s="9" t="s">
        <v>138</v>
      </c>
      <c r="W331" s="7">
        <v>14.0</v>
      </c>
      <c r="X331" s="7">
        <v>0.0</v>
      </c>
      <c r="Y331" s="7">
        <v>3.0</v>
      </c>
      <c r="Z331" s="7">
        <v>3.0</v>
      </c>
      <c r="AA331" s="7">
        <v>3.0</v>
      </c>
      <c r="AB331" s="7">
        <v>-1.0</v>
      </c>
      <c r="AC331" s="7">
        <v>11.0</v>
      </c>
      <c r="AD331" s="7">
        <v>5.0</v>
      </c>
      <c r="AE331" s="7">
        <v>3.0</v>
      </c>
      <c r="AF331" s="10">
        <f t="shared" si="2"/>
        <v>0</v>
      </c>
      <c r="AG331" s="10">
        <f t="shared" si="3"/>
        <v>0</v>
      </c>
      <c r="AH331" s="7">
        <v>10095.0</v>
      </c>
      <c r="AI331" s="11">
        <f t="shared" si="4"/>
        <v>12.01785714</v>
      </c>
      <c r="AJ331" s="7">
        <v>262.0</v>
      </c>
      <c r="AK331" s="11">
        <f t="shared" si="5"/>
        <v>18.71428571</v>
      </c>
      <c r="AL331" s="11">
        <f t="shared" si="6"/>
        <v>38.53053435</v>
      </c>
      <c r="AM331" s="12">
        <v>31.0</v>
      </c>
      <c r="AN331" s="11">
        <f t="shared" si="7"/>
        <v>11.05497771</v>
      </c>
      <c r="AO331" s="10" t="s">
        <v>151</v>
      </c>
      <c r="AP331" s="10" t="s">
        <v>216</v>
      </c>
      <c r="AQ331" s="10" t="s">
        <v>216</v>
      </c>
      <c r="AR331" s="7">
        <v>1.0</v>
      </c>
      <c r="AS331" s="7">
        <v>3.0</v>
      </c>
      <c r="AT331" s="13">
        <f t="shared" si="8"/>
        <v>0.25</v>
      </c>
      <c r="AU331" s="8"/>
      <c r="AV331" s="8"/>
      <c r="AW331" s="8">
        <v>3.0</v>
      </c>
      <c r="AX331" s="8">
        <v>0.0</v>
      </c>
      <c r="AY331" s="8">
        <v>1.0</v>
      </c>
      <c r="AZ331" s="8">
        <v>1.0</v>
      </c>
      <c r="BA331" s="7">
        <v>17.0</v>
      </c>
      <c r="BB331" s="7">
        <v>50.0</v>
      </c>
      <c r="BC331" s="7">
        <v>17.0</v>
      </c>
      <c r="BD331" s="7">
        <v>5.0</v>
      </c>
      <c r="BE331" s="7">
        <v>3.0</v>
      </c>
      <c r="BF331" s="7">
        <v>4.0</v>
      </c>
      <c r="BG331" s="14">
        <f t="shared" si="9"/>
        <v>6.062407132</v>
      </c>
      <c r="BH331" s="11">
        <f t="shared" si="10"/>
        <v>17.83060921</v>
      </c>
      <c r="BI331" s="11">
        <f t="shared" si="11"/>
        <v>6.062407132</v>
      </c>
      <c r="BJ331" s="11">
        <f t="shared" si="12"/>
        <v>1.783060921</v>
      </c>
      <c r="BK331" s="11">
        <f t="shared" si="13"/>
        <v>1.069836553</v>
      </c>
      <c r="BL331" s="11">
        <f t="shared" si="14"/>
        <v>1.426448737</v>
      </c>
      <c r="BM331" s="7">
        <v>31.0</v>
      </c>
      <c r="BN331" s="7">
        <v>8.0</v>
      </c>
      <c r="BO331" s="7">
        <v>1.0</v>
      </c>
      <c r="BP331" s="7">
        <v>1.0</v>
      </c>
      <c r="BQ331" s="7">
        <v>0.0</v>
      </c>
      <c r="BR331" s="7">
        <v>0.0</v>
      </c>
      <c r="BS331" s="9">
        <f t="shared" si="15"/>
        <v>99</v>
      </c>
      <c r="BT331" s="14">
        <v>-1.3479</v>
      </c>
      <c r="BW331" s="15" t="str">
        <f t="shared" si="16"/>
        <v> </v>
      </c>
      <c r="BY331" s="7">
        <v>0.0</v>
      </c>
      <c r="BZ331" s="7">
        <v>0.0</v>
      </c>
      <c r="CA331" s="7">
        <v>0.0</v>
      </c>
      <c r="CB331" s="7">
        <v>0.0</v>
      </c>
      <c r="CC331" s="7">
        <v>0.0</v>
      </c>
      <c r="CD331" s="7">
        <v>0.0</v>
      </c>
      <c r="CE331" s="7">
        <v>0.0</v>
      </c>
      <c r="CF331" s="7">
        <v>0.0</v>
      </c>
      <c r="CG331" s="7">
        <v>0.0</v>
      </c>
      <c r="CH331" s="7">
        <v>0.0</v>
      </c>
      <c r="CI331" s="7">
        <v>0.0</v>
      </c>
      <c r="CJ331" s="7">
        <v>0.0</v>
      </c>
      <c r="CK331" s="7">
        <v>0.0</v>
      </c>
      <c r="CL331" s="15">
        <f t="shared" si="17"/>
        <v>0</v>
      </c>
      <c r="CM331" s="7">
        <v>-0.1</v>
      </c>
      <c r="CN331" s="7">
        <v>0.1</v>
      </c>
      <c r="CO331" s="7">
        <v>0.0</v>
      </c>
      <c r="CP331" s="16">
        <f t="shared" si="18"/>
        <v>0</v>
      </c>
      <c r="CQ331" s="16">
        <f t="shared" si="19"/>
        <v>0</v>
      </c>
      <c r="CR331" s="17">
        <v>2.0</v>
      </c>
      <c r="CS331" s="14">
        <v>3.1</v>
      </c>
      <c r="CT331" s="14">
        <v>3.1</v>
      </c>
      <c r="CU331" s="14">
        <v>-0.30000000000000004</v>
      </c>
      <c r="CV331" s="14">
        <v>-0.4</v>
      </c>
      <c r="CW331" s="14">
        <v>0.30000000000000004</v>
      </c>
      <c r="CX331" s="14">
        <v>0.0</v>
      </c>
      <c r="CY331" s="14">
        <v>-0.1</v>
      </c>
      <c r="CZ331" s="18">
        <f t="shared" si="20"/>
        <v>-0.007142857143</v>
      </c>
      <c r="DA331" s="18">
        <f t="shared" si="21"/>
        <v>-0.03566121842</v>
      </c>
      <c r="DB331" s="14">
        <v>19.3636</v>
      </c>
      <c r="DC331" s="7">
        <v>0.0</v>
      </c>
      <c r="DD331" s="7">
        <v>0.0</v>
      </c>
      <c r="DE331" s="7">
        <v>0.0</v>
      </c>
      <c r="DF331" s="7">
        <v>5.0</v>
      </c>
      <c r="DG331" s="7">
        <v>1.0</v>
      </c>
      <c r="DH331" s="7">
        <v>1.0</v>
      </c>
      <c r="DI331" s="7">
        <v>0.0</v>
      </c>
      <c r="DJ331" s="7">
        <v>0.0</v>
      </c>
      <c r="DK331" s="7">
        <v>3.0</v>
      </c>
      <c r="DL331" s="7">
        <v>0.0</v>
      </c>
      <c r="DM331" s="7">
        <v>6.0</v>
      </c>
      <c r="DN331" s="9">
        <v>0.0</v>
      </c>
      <c r="DO331" s="9">
        <v>0.0</v>
      </c>
      <c r="DP331" s="9">
        <v>0.0</v>
      </c>
      <c r="DQ331" s="8">
        <v>28.0</v>
      </c>
      <c r="DR331" s="8">
        <v>0.0</v>
      </c>
      <c r="DS331" s="8"/>
      <c r="DT331" s="19">
        <v>0.657</v>
      </c>
      <c r="DU331" s="8">
        <v>0.69</v>
      </c>
      <c r="DV331" s="8">
        <v>0.10400000000000001</v>
      </c>
      <c r="DW331" s="8">
        <v>0.0</v>
      </c>
      <c r="DX331" s="8">
        <v>0.0</v>
      </c>
      <c r="DY331" s="14">
        <f t="shared" si="22"/>
        <v>-0.1451155342</v>
      </c>
    </row>
    <row r="332" ht="12.75" customHeight="1">
      <c r="A332" s="7">
        <v>56.0</v>
      </c>
      <c r="B332" s="7" t="s">
        <v>1743</v>
      </c>
      <c r="C332" s="7" t="s">
        <v>242</v>
      </c>
      <c r="E332" s="7" t="s">
        <v>243</v>
      </c>
      <c r="F332" s="7" t="s">
        <v>243</v>
      </c>
      <c r="G332" s="7">
        <v>72.0</v>
      </c>
      <c r="H332" s="7">
        <v>193.0</v>
      </c>
      <c r="I332" s="7" t="s">
        <v>133</v>
      </c>
      <c r="J332" s="7">
        <v>2009.0</v>
      </c>
      <c r="K332" s="7">
        <v>7.0</v>
      </c>
      <c r="L332" s="7">
        <v>182.0</v>
      </c>
      <c r="M332" s="8"/>
      <c r="N332" s="8">
        <f t="shared" si="1"/>
        <v>24</v>
      </c>
      <c r="O332" s="7" t="s">
        <v>911</v>
      </c>
      <c r="P332" s="7" t="s">
        <v>1744</v>
      </c>
      <c r="Q332" s="8" t="s">
        <v>447</v>
      </c>
      <c r="R332" s="7" t="s">
        <v>447</v>
      </c>
      <c r="S332" s="9" t="s">
        <v>260</v>
      </c>
      <c r="T332" s="9">
        <v>75.0</v>
      </c>
      <c r="U332" s="9" t="s">
        <v>138</v>
      </c>
      <c r="V332" s="9" t="s">
        <v>138</v>
      </c>
      <c r="W332" s="7">
        <v>76.0</v>
      </c>
      <c r="X332" s="7">
        <v>14.0</v>
      </c>
      <c r="Y332" s="7">
        <v>20.0</v>
      </c>
      <c r="Z332" s="7">
        <v>13.0</v>
      </c>
      <c r="AA332" s="7">
        <v>34.0</v>
      </c>
      <c r="AB332" s="7">
        <v>21.0</v>
      </c>
      <c r="AC332" s="7">
        <v>99.0</v>
      </c>
      <c r="AD332" s="7">
        <v>27.0</v>
      </c>
      <c r="AE332" s="7">
        <v>37.0</v>
      </c>
      <c r="AF332" s="10">
        <f t="shared" si="2"/>
        <v>0.1414141414</v>
      </c>
      <c r="AG332" s="10">
        <f t="shared" si="3"/>
        <v>0.08588957055</v>
      </c>
      <c r="AH332" s="7">
        <v>58036.0</v>
      </c>
      <c r="AI332" s="11">
        <f t="shared" si="4"/>
        <v>12.72719298</v>
      </c>
      <c r="AJ332" s="7">
        <v>1418.0</v>
      </c>
      <c r="AK332" s="11">
        <f t="shared" si="5"/>
        <v>18.65789474</v>
      </c>
      <c r="AL332" s="11">
        <f t="shared" si="6"/>
        <v>40.9280677</v>
      </c>
      <c r="AM332" s="12">
        <v>100.0</v>
      </c>
      <c r="AN332" s="11">
        <f t="shared" si="7"/>
        <v>6.203046385</v>
      </c>
      <c r="AO332" s="10" t="s">
        <v>1652</v>
      </c>
      <c r="AP332" s="10" t="s">
        <v>538</v>
      </c>
      <c r="AQ332" s="10" t="s">
        <v>1745</v>
      </c>
      <c r="AR332" s="7">
        <v>416.0</v>
      </c>
      <c r="AS332" s="7">
        <v>365.0</v>
      </c>
      <c r="AT332" s="13">
        <f t="shared" si="8"/>
        <v>0.5326504481</v>
      </c>
      <c r="AU332" s="9">
        <v>5.0</v>
      </c>
      <c r="AV332" s="9">
        <v>5.0</v>
      </c>
      <c r="AW332" s="9">
        <v>495.0</v>
      </c>
      <c r="AX332" s="9">
        <v>259.0</v>
      </c>
      <c r="AY332" s="9">
        <v>286.0</v>
      </c>
      <c r="AZ332" s="9">
        <v>157.0</v>
      </c>
      <c r="BA332" s="7">
        <v>65.0</v>
      </c>
      <c r="BB332" s="7">
        <v>57.0</v>
      </c>
      <c r="BC332" s="7">
        <v>55.0</v>
      </c>
      <c r="BD332" s="7">
        <v>27.0</v>
      </c>
      <c r="BE332" s="7">
        <v>13.0</v>
      </c>
      <c r="BF332" s="7">
        <v>34.0</v>
      </c>
      <c r="BG332" s="14">
        <f t="shared" si="9"/>
        <v>4.03198015</v>
      </c>
      <c r="BH332" s="11">
        <f t="shared" si="10"/>
        <v>3.535736439</v>
      </c>
      <c r="BI332" s="11">
        <f t="shared" si="11"/>
        <v>3.411675512</v>
      </c>
      <c r="BJ332" s="11">
        <f t="shared" si="12"/>
        <v>1.674822524</v>
      </c>
      <c r="BK332" s="11">
        <f t="shared" si="13"/>
        <v>0.8063960301</v>
      </c>
      <c r="BL332" s="11">
        <f t="shared" si="14"/>
        <v>2.109035771</v>
      </c>
      <c r="BM332" s="7">
        <v>24.0</v>
      </c>
      <c r="BN332" s="7">
        <v>12.0</v>
      </c>
      <c r="BO332" s="7">
        <v>0.0</v>
      </c>
      <c r="BP332" s="7">
        <v>0.0</v>
      </c>
      <c r="BQ332" s="7">
        <v>0.0</v>
      </c>
      <c r="BR332" s="7">
        <v>0.0</v>
      </c>
      <c r="BS332" s="9">
        <f t="shared" si="15"/>
        <v>136</v>
      </c>
      <c r="BT332" s="14">
        <v>-4.5476</v>
      </c>
      <c r="BW332" s="15" t="str">
        <f t="shared" si="16"/>
        <v> </v>
      </c>
      <c r="BY332" s="7">
        <v>4.0</v>
      </c>
      <c r="BZ332" s="7">
        <v>0.0</v>
      </c>
      <c r="CA332" s="7">
        <v>2.0</v>
      </c>
      <c r="CB332" s="7">
        <v>2.0</v>
      </c>
      <c r="CC332" s="7">
        <v>4.0</v>
      </c>
      <c r="CD332" s="7">
        <v>0.0</v>
      </c>
      <c r="CE332" s="7">
        <v>0.0</v>
      </c>
      <c r="CF332" s="7">
        <v>3.0</v>
      </c>
      <c r="CG332" s="7">
        <v>0.0</v>
      </c>
      <c r="CH332" s="7">
        <v>0.0</v>
      </c>
      <c r="CI332" s="7">
        <v>6.0</v>
      </c>
      <c r="CJ332" s="7">
        <v>0.0</v>
      </c>
      <c r="CK332" s="7">
        <v>0.0</v>
      </c>
      <c r="CL332" s="15">
        <f t="shared" si="17"/>
        <v>0</v>
      </c>
      <c r="CM332" s="7">
        <v>2.7</v>
      </c>
      <c r="CN332" s="7">
        <v>2.1</v>
      </c>
      <c r="CO332" s="7">
        <v>4.8</v>
      </c>
      <c r="CP332" s="16">
        <f t="shared" si="18"/>
        <v>0.06315789474</v>
      </c>
      <c r="CQ332" s="16">
        <f t="shared" si="19"/>
        <v>0.2977462265</v>
      </c>
      <c r="CR332" s="17">
        <v>4.0</v>
      </c>
      <c r="CS332" s="14">
        <v>18.7</v>
      </c>
      <c r="CT332" s="14">
        <v>23.7</v>
      </c>
      <c r="CU332" s="14">
        <v>17.3</v>
      </c>
      <c r="CV332" s="14">
        <v>6.1</v>
      </c>
      <c r="CW332" s="14">
        <v>5.0</v>
      </c>
      <c r="CX332" s="14">
        <v>0.0</v>
      </c>
      <c r="CY332" s="14">
        <v>11.0</v>
      </c>
      <c r="CZ332" s="18">
        <f t="shared" si="20"/>
        <v>0.1447368421</v>
      </c>
      <c r="DA332" s="18">
        <f t="shared" si="21"/>
        <v>0.6823351024</v>
      </c>
      <c r="DB332" s="14">
        <v>31.77</v>
      </c>
      <c r="DC332" s="7">
        <v>0.0</v>
      </c>
      <c r="DD332" s="7">
        <v>0.0</v>
      </c>
      <c r="DE332" s="7">
        <v>1.0</v>
      </c>
      <c r="DF332" s="7">
        <v>26.0</v>
      </c>
      <c r="DG332" s="7">
        <v>13.0</v>
      </c>
      <c r="DH332" s="7">
        <v>1.0</v>
      </c>
      <c r="DI332" s="7">
        <v>8.0</v>
      </c>
      <c r="DJ332" s="7">
        <v>12.0</v>
      </c>
      <c r="DK332" s="7">
        <v>4.0</v>
      </c>
      <c r="DL332" s="7">
        <v>1.0</v>
      </c>
      <c r="DM332" s="7">
        <v>60.0</v>
      </c>
      <c r="DN332" s="9">
        <v>4.0</v>
      </c>
      <c r="DO332" s="9">
        <v>1.0</v>
      </c>
      <c r="DP332" s="9">
        <v>2.0</v>
      </c>
      <c r="DQ332" s="8">
        <v>186.0</v>
      </c>
      <c r="DR332" s="8">
        <v>2.0</v>
      </c>
      <c r="DS332" s="8" t="s">
        <v>1746</v>
      </c>
      <c r="DT332" s="19">
        <v>0.95</v>
      </c>
      <c r="DU332" s="8">
        <v>1.0</v>
      </c>
      <c r="DV332" s="8">
        <v>1.0</v>
      </c>
      <c r="DW332" s="8">
        <v>24.0</v>
      </c>
      <c r="DX332" s="8">
        <v>0.0</v>
      </c>
      <c r="DY332" s="14">
        <f t="shared" si="22"/>
        <v>10.04255319</v>
      </c>
    </row>
    <row r="333" ht="12.75" customHeight="1">
      <c r="A333" s="7">
        <v>29.0</v>
      </c>
      <c r="B333" s="7" t="s">
        <v>1747</v>
      </c>
      <c r="C333" s="7" t="s">
        <v>1748</v>
      </c>
      <c r="E333" s="7" t="s">
        <v>1232</v>
      </c>
      <c r="F333" s="7" t="s">
        <v>1232</v>
      </c>
      <c r="G333" s="7">
        <v>74.0</v>
      </c>
      <c r="H333" s="7">
        <v>210.0</v>
      </c>
      <c r="I333" s="7" t="s">
        <v>133</v>
      </c>
      <c r="J333" s="7">
        <v>1999.0</v>
      </c>
      <c r="K333" s="7">
        <v>1.0</v>
      </c>
      <c r="L333" s="7">
        <v>26.0</v>
      </c>
      <c r="M333" s="8"/>
      <c r="N333" s="8">
        <f t="shared" si="1"/>
        <v>34</v>
      </c>
      <c r="O333" s="7" t="s">
        <v>1722</v>
      </c>
      <c r="P333" s="7" t="s">
        <v>1749</v>
      </c>
      <c r="Q333" s="8" t="s">
        <v>274</v>
      </c>
      <c r="R333" s="7" t="s">
        <v>274</v>
      </c>
      <c r="S333" s="9" t="s">
        <v>183</v>
      </c>
      <c r="T333" s="9">
        <v>2.0</v>
      </c>
      <c r="U333" s="9" t="s">
        <v>138</v>
      </c>
      <c r="V333" s="9" t="s">
        <v>138</v>
      </c>
      <c r="W333" s="7">
        <v>2.0</v>
      </c>
      <c r="X333" s="7">
        <v>1.0</v>
      </c>
      <c r="Y333" s="7">
        <v>0.0</v>
      </c>
      <c r="Z333" s="7">
        <v>0.0</v>
      </c>
      <c r="AA333" s="7">
        <v>1.0</v>
      </c>
      <c r="AB333" s="7">
        <v>0.0</v>
      </c>
      <c r="AC333" s="7">
        <v>3.0</v>
      </c>
      <c r="AD333" s="7">
        <v>1.0</v>
      </c>
      <c r="AE333" s="7">
        <v>0.0</v>
      </c>
      <c r="AF333" s="10">
        <f t="shared" si="2"/>
        <v>0.3333333333</v>
      </c>
      <c r="AG333" s="10">
        <f t="shared" si="3"/>
        <v>0.25</v>
      </c>
      <c r="AH333" s="7">
        <v>1307.0</v>
      </c>
      <c r="AI333" s="11">
        <f t="shared" si="4"/>
        <v>10.89166667</v>
      </c>
      <c r="AJ333" s="7">
        <v>32.0</v>
      </c>
      <c r="AK333" s="11">
        <f t="shared" si="5"/>
        <v>16</v>
      </c>
      <c r="AL333" s="11">
        <f t="shared" si="6"/>
        <v>40.84375</v>
      </c>
      <c r="AM333" s="12">
        <v>0.0</v>
      </c>
      <c r="AN333" s="11">
        <f t="shared" si="7"/>
        <v>0</v>
      </c>
      <c r="AO333" s="10" t="s">
        <v>152</v>
      </c>
      <c r="AP333" s="10" t="s">
        <v>151</v>
      </c>
      <c r="AQ333" s="10" t="s">
        <v>152</v>
      </c>
      <c r="AR333" s="7">
        <v>0.0</v>
      </c>
      <c r="AS333" s="7">
        <v>0.0</v>
      </c>
      <c r="AT333" s="13">
        <f t="shared" si="8"/>
        <v>0</v>
      </c>
      <c r="AU333" s="8"/>
      <c r="AV333" s="8"/>
      <c r="AW333" s="8"/>
      <c r="AX333" s="8">
        <v>0.0</v>
      </c>
      <c r="AY333" s="8"/>
      <c r="AZ333" s="8">
        <v>0.0</v>
      </c>
      <c r="BA333" s="7">
        <v>3.0</v>
      </c>
      <c r="BB333" s="7">
        <v>1.0</v>
      </c>
      <c r="BC333" s="7">
        <v>0.0</v>
      </c>
      <c r="BD333" s="7">
        <v>1.0</v>
      </c>
      <c r="BE333" s="7">
        <v>0.0</v>
      </c>
      <c r="BF333" s="7">
        <v>3.0</v>
      </c>
      <c r="BG333" s="14">
        <f t="shared" si="9"/>
        <v>8.263198164</v>
      </c>
      <c r="BH333" s="11">
        <f t="shared" si="10"/>
        <v>2.754399388</v>
      </c>
      <c r="BI333" s="11">
        <f t="shared" si="11"/>
        <v>0</v>
      </c>
      <c r="BJ333" s="11">
        <f t="shared" si="12"/>
        <v>2.754399388</v>
      </c>
      <c r="BK333" s="11">
        <f t="shared" si="13"/>
        <v>0</v>
      </c>
      <c r="BL333" s="11">
        <f t="shared" si="14"/>
        <v>8.263198164</v>
      </c>
      <c r="BM333" s="7">
        <v>0.0</v>
      </c>
      <c r="BN333" s="7">
        <v>0.0</v>
      </c>
      <c r="BO333" s="7">
        <v>0.0</v>
      </c>
      <c r="BP333" s="7">
        <v>0.0</v>
      </c>
      <c r="BQ333" s="7">
        <v>0.0</v>
      </c>
      <c r="BR333" s="7">
        <v>0.0</v>
      </c>
      <c r="BS333" s="9">
        <f t="shared" si="15"/>
        <v>1</v>
      </c>
      <c r="BT333" s="14">
        <v>0.9708</v>
      </c>
      <c r="BW333" s="15" t="str">
        <f t="shared" si="16"/>
        <v> </v>
      </c>
      <c r="BY333" s="7">
        <v>1.0</v>
      </c>
      <c r="BZ333" s="7">
        <v>0.0</v>
      </c>
      <c r="CA333" s="7">
        <v>1.0</v>
      </c>
      <c r="CB333" s="7">
        <v>0.0</v>
      </c>
      <c r="CC333" s="7">
        <v>0.0</v>
      </c>
      <c r="CD333" s="7">
        <v>0.0</v>
      </c>
      <c r="CE333" s="7">
        <v>0.0</v>
      </c>
      <c r="CF333" s="7">
        <v>1.0</v>
      </c>
      <c r="CG333" s="7">
        <v>0.0</v>
      </c>
      <c r="CH333" s="7">
        <v>0.0</v>
      </c>
      <c r="CI333" s="7">
        <v>0.0</v>
      </c>
      <c r="CJ333" s="7">
        <v>0.0</v>
      </c>
      <c r="CK333" s="7">
        <v>0.0</v>
      </c>
      <c r="CL333" s="15">
        <f t="shared" si="17"/>
        <v>0</v>
      </c>
      <c r="CM333" s="7">
        <v>0.2</v>
      </c>
      <c r="CN333" s="7">
        <v>0.0</v>
      </c>
      <c r="CO333" s="7">
        <v>0.2</v>
      </c>
      <c r="CP333" s="16">
        <f t="shared" si="18"/>
        <v>0.1</v>
      </c>
      <c r="CQ333" s="16">
        <f t="shared" si="19"/>
        <v>0.5508798776</v>
      </c>
      <c r="CR333" s="17">
        <v>2.0</v>
      </c>
      <c r="CS333" s="14">
        <v>0.5</v>
      </c>
      <c r="CT333" s="14">
        <v>0.5</v>
      </c>
      <c r="CU333" s="14">
        <v>-0.1</v>
      </c>
      <c r="CV333" s="14">
        <v>0.30000000000000004</v>
      </c>
      <c r="CW333" s="14">
        <v>0.0</v>
      </c>
      <c r="CX333" s="14">
        <v>0.0</v>
      </c>
      <c r="CY333" s="14">
        <v>0.30000000000000004</v>
      </c>
      <c r="CZ333" s="18">
        <f t="shared" si="20"/>
        <v>0.15</v>
      </c>
      <c r="DA333" s="18">
        <f t="shared" si="21"/>
        <v>0.8263198164</v>
      </c>
      <c r="DB333" s="14">
        <v>25.3333</v>
      </c>
      <c r="DC333" s="7">
        <v>0.0</v>
      </c>
      <c r="DD333" s="7">
        <v>0.0</v>
      </c>
      <c r="DE333" s="7">
        <v>0.0</v>
      </c>
      <c r="DF333" s="7">
        <v>1.0</v>
      </c>
      <c r="DG333" s="7">
        <v>1.0</v>
      </c>
      <c r="DH333" s="7">
        <v>0.0</v>
      </c>
      <c r="DI333" s="7">
        <v>0.0</v>
      </c>
      <c r="DJ333" s="7">
        <v>1.0</v>
      </c>
      <c r="DK333" s="7">
        <v>0.0</v>
      </c>
      <c r="DL333" s="7">
        <v>0.0</v>
      </c>
      <c r="DM333" s="7">
        <v>1.0</v>
      </c>
      <c r="DN333" s="9">
        <v>0.0</v>
      </c>
      <c r="DO333" s="9">
        <v>1.0</v>
      </c>
      <c r="DP333" s="9">
        <v>0.0</v>
      </c>
      <c r="DQ333" s="8">
        <v>194.0</v>
      </c>
      <c r="DR333" s="8">
        <v>0.0</v>
      </c>
      <c r="DS333" s="8"/>
      <c r="DT333" s="19">
        <v>0.6000000000000001</v>
      </c>
      <c r="DU333" s="8">
        <v>0.6000000000000001</v>
      </c>
      <c r="DV333" s="8">
        <v>0.026000000000000002</v>
      </c>
      <c r="DW333" s="8">
        <v>0.0</v>
      </c>
      <c r="DX333" s="8">
        <v>0.0</v>
      </c>
      <c r="DY333" s="14">
        <f t="shared" si="22"/>
        <v>1.465225349</v>
      </c>
    </row>
    <row r="334" ht="12.75" customHeight="1">
      <c r="A334" s="7">
        <v>11.0</v>
      </c>
      <c r="B334" s="7" t="s">
        <v>1750</v>
      </c>
      <c r="C334" s="7" t="s">
        <v>757</v>
      </c>
      <c r="D334" s="7" t="s">
        <v>602</v>
      </c>
      <c r="E334" s="7" t="s">
        <v>132</v>
      </c>
      <c r="F334" s="7" t="s">
        <v>132</v>
      </c>
      <c r="G334" s="7">
        <v>77.0</v>
      </c>
      <c r="H334" s="7">
        <v>215.0</v>
      </c>
      <c r="I334" s="7" t="s">
        <v>145</v>
      </c>
      <c r="J334" s="7">
        <v>2008.0</v>
      </c>
      <c r="K334" s="7">
        <v>2.0</v>
      </c>
      <c r="L334" s="7">
        <v>60.0</v>
      </c>
      <c r="M334" s="8"/>
      <c r="N334" s="8">
        <f t="shared" si="1"/>
        <v>26</v>
      </c>
      <c r="O334" s="7" t="s">
        <v>1751</v>
      </c>
      <c r="P334" s="7" t="s">
        <v>1752</v>
      </c>
      <c r="Q334" s="8" t="s">
        <v>149</v>
      </c>
      <c r="R334" s="7" t="s">
        <v>149</v>
      </c>
      <c r="S334" s="9" t="s">
        <v>247</v>
      </c>
      <c r="T334" s="9">
        <v>75.0</v>
      </c>
      <c r="U334" s="9" t="s">
        <v>138</v>
      </c>
      <c r="V334" s="9" t="s">
        <v>138</v>
      </c>
      <c r="W334" s="7">
        <v>75.0</v>
      </c>
      <c r="X334" s="7">
        <v>13.0</v>
      </c>
      <c r="Y334" s="7">
        <v>16.0</v>
      </c>
      <c r="Z334" s="7">
        <v>5.0</v>
      </c>
      <c r="AA334" s="7">
        <v>29.0</v>
      </c>
      <c r="AB334" s="7">
        <v>-12.0</v>
      </c>
      <c r="AC334" s="7">
        <v>127.0</v>
      </c>
      <c r="AD334" s="7">
        <v>34.0</v>
      </c>
      <c r="AE334" s="7">
        <v>24.0</v>
      </c>
      <c r="AF334" s="10">
        <f t="shared" si="2"/>
        <v>0.1023622047</v>
      </c>
      <c r="AG334" s="10">
        <f t="shared" si="3"/>
        <v>0.07027027027</v>
      </c>
      <c r="AH334" s="7">
        <v>62219.0</v>
      </c>
      <c r="AI334" s="11">
        <f t="shared" si="4"/>
        <v>13.82644444</v>
      </c>
      <c r="AJ334" s="7">
        <v>1350.0</v>
      </c>
      <c r="AK334" s="11">
        <f t="shared" si="5"/>
        <v>18</v>
      </c>
      <c r="AL334" s="11">
        <f t="shared" si="6"/>
        <v>46.08814815</v>
      </c>
      <c r="AM334" s="12">
        <v>61.0</v>
      </c>
      <c r="AN334" s="11">
        <f t="shared" si="7"/>
        <v>3.52946849</v>
      </c>
      <c r="AO334" s="10" t="s">
        <v>1139</v>
      </c>
      <c r="AP334" s="10" t="s">
        <v>1753</v>
      </c>
      <c r="AQ334" s="10" t="s">
        <v>1754</v>
      </c>
      <c r="AR334" s="7">
        <v>42.0</v>
      </c>
      <c r="AS334" s="7">
        <v>70.0</v>
      </c>
      <c r="AT334" s="13">
        <f t="shared" si="8"/>
        <v>0.375</v>
      </c>
      <c r="AU334" s="8"/>
      <c r="AV334" s="8"/>
      <c r="AW334" s="8">
        <v>70.0</v>
      </c>
      <c r="AX334" s="8">
        <v>26.0</v>
      </c>
      <c r="AY334" s="8">
        <v>42.0</v>
      </c>
      <c r="AZ334" s="8">
        <v>16.0</v>
      </c>
      <c r="BA334" s="7">
        <v>108.0</v>
      </c>
      <c r="BB334" s="7">
        <v>128.0</v>
      </c>
      <c r="BC334" s="7">
        <v>15.0</v>
      </c>
      <c r="BD334" s="7">
        <v>34.0</v>
      </c>
      <c r="BE334" s="7">
        <v>28.0</v>
      </c>
      <c r="BF334" s="7">
        <v>25.0</v>
      </c>
      <c r="BG334" s="14">
        <f t="shared" si="9"/>
        <v>6.248895032</v>
      </c>
      <c r="BH334" s="11">
        <f t="shared" si="10"/>
        <v>7.406097816</v>
      </c>
      <c r="BI334" s="11">
        <f t="shared" si="11"/>
        <v>0.8679020878</v>
      </c>
      <c r="BJ334" s="11">
        <f t="shared" si="12"/>
        <v>1.967244732</v>
      </c>
      <c r="BK334" s="11">
        <f t="shared" si="13"/>
        <v>1.620083897</v>
      </c>
      <c r="BL334" s="11">
        <f t="shared" si="14"/>
        <v>1.44650348</v>
      </c>
      <c r="BM334" s="7">
        <v>60.0</v>
      </c>
      <c r="BN334" s="7">
        <v>20.0</v>
      </c>
      <c r="BO334" s="7">
        <v>2.0</v>
      </c>
      <c r="BP334" s="7">
        <v>1.0</v>
      </c>
      <c r="BQ334" s="7">
        <v>0.0</v>
      </c>
      <c r="BR334" s="7">
        <v>0.0</v>
      </c>
      <c r="BS334" s="9">
        <f t="shared" si="15"/>
        <v>205</v>
      </c>
      <c r="BT334" s="14">
        <v>-8.1651</v>
      </c>
      <c r="BW334" s="15" t="str">
        <f t="shared" si="16"/>
        <v> </v>
      </c>
      <c r="BY334" s="7">
        <v>3.0</v>
      </c>
      <c r="BZ334" s="7">
        <v>0.0</v>
      </c>
      <c r="CA334" s="7">
        <v>0.0</v>
      </c>
      <c r="CB334" s="7">
        <v>1.0</v>
      </c>
      <c r="CC334" s="7">
        <v>0.0</v>
      </c>
      <c r="CD334" s="7">
        <v>1.0</v>
      </c>
      <c r="CE334" s="7">
        <v>0.0</v>
      </c>
      <c r="CF334" s="7">
        <v>1.0</v>
      </c>
      <c r="CG334" s="7">
        <v>4.0</v>
      </c>
      <c r="CH334" s="7">
        <v>0.0</v>
      </c>
      <c r="CI334" s="7">
        <v>7.0</v>
      </c>
      <c r="CJ334" s="7">
        <v>0.0</v>
      </c>
      <c r="CK334" s="7">
        <v>0.0</v>
      </c>
      <c r="CL334" s="15">
        <f t="shared" si="17"/>
        <v>0</v>
      </c>
      <c r="CM334" s="7">
        <v>1.8</v>
      </c>
      <c r="CN334" s="7">
        <v>0.6000000000000001</v>
      </c>
      <c r="CO334" s="7">
        <v>2.4</v>
      </c>
      <c r="CP334" s="16">
        <f t="shared" si="18"/>
        <v>0.032</v>
      </c>
      <c r="CQ334" s="16">
        <f t="shared" si="19"/>
        <v>0.138864334</v>
      </c>
      <c r="CR334" s="17">
        <v>2.0</v>
      </c>
      <c r="CS334" s="14">
        <v>22.1</v>
      </c>
      <c r="CT334" s="14">
        <v>18.4</v>
      </c>
      <c r="CU334" s="14">
        <v>-12.4</v>
      </c>
      <c r="CV334" s="14">
        <v>2.6</v>
      </c>
      <c r="CW334" s="14">
        <v>-0.1</v>
      </c>
      <c r="CX334" s="14">
        <v>0.0</v>
      </c>
      <c r="CY334" s="14">
        <v>2.5</v>
      </c>
      <c r="CZ334" s="18">
        <f t="shared" si="20"/>
        <v>0.03333333333</v>
      </c>
      <c r="DA334" s="18">
        <f t="shared" si="21"/>
        <v>0.144650348</v>
      </c>
      <c r="DB334" s="14">
        <v>26.7244</v>
      </c>
      <c r="DC334" s="7">
        <v>0.0</v>
      </c>
      <c r="DD334" s="7">
        <v>0.0</v>
      </c>
      <c r="DE334" s="7">
        <v>4.0</v>
      </c>
      <c r="DF334" s="7">
        <v>30.0</v>
      </c>
      <c r="DG334" s="7">
        <v>12.0</v>
      </c>
      <c r="DH334" s="7">
        <v>3.0</v>
      </c>
      <c r="DI334" s="7">
        <v>10.0</v>
      </c>
      <c r="DJ334" s="7">
        <v>17.0</v>
      </c>
      <c r="DK334" s="7">
        <v>14.0</v>
      </c>
      <c r="DL334" s="7">
        <v>2.0</v>
      </c>
      <c r="DM334" s="7">
        <v>69.0</v>
      </c>
      <c r="DN334" s="9">
        <v>1.0</v>
      </c>
      <c r="DO334" s="9">
        <v>2.0</v>
      </c>
      <c r="DP334" s="9">
        <v>1.0</v>
      </c>
      <c r="DQ334" s="8">
        <v>186.0</v>
      </c>
      <c r="DR334" s="8">
        <v>2.0</v>
      </c>
      <c r="DS334" s="8" t="s">
        <v>429</v>
      </c>
      <c r="DT334" s="19">
        <v>2.0</v>
      </c>
      <c r="DU334" s="8">
        <v>2.3</v>
      </c>
      <c r="DV334" s="8">
        <v>2.3</v>
      </c>
      <c r="DW334" s="8">
        <v>56.0</v>
      </c>
      <c r="DX334" s="8">
        <v>0.0</v>
      </c>
      <c r="DY334" s="14">
        <f t="shared" si="22"/>
        <v>-1.223404255</v>
      </c>
    </row>
    <row r="335" ht="12.75" customHeight="1">
      <c r="A335" s="7">
        <v>13.0</v>
      </c>
      <c r="B335" s="7" t="s">
        <v>1755</v>
      </c>
      <c r="C335" s="7" t="s">
        <v>1756</v>
      </c>
      <c r="D335" s="7" t="s">
        <v>602</v>
      </c>
      <c r="E335" s="7" t="s">
        <v>132</v>
      </c>
      <c r="F335" s="7" t="s">
        <v>132</v>
      </c>
      <c r="G335" s="7">
        <v>77.0</v>
      </c>
      <c r="H335" s="7">
        <v>227.0</v>
      </c>
      <c r="I335" s="7" t="s">
        <v>133</v>
      </c>
      <c r="J335" s="7">
        <v>2010.0</v>
      </c>
      <c r="K335" s="7">
        <v>1.0</v>
      </c>
      <c r="L335" s="7">
        <v>24.0</v>
      </c>
      <c r="M335" s="8"/>
      <c r="N335" s="8">
        <f t="shared" si="1"/>
        <v>23</v>
      </c>
      <c r="O335" s="7" t="s">
        <v>456</v>
      </c>
      <c r="P335" s="7" t="s">
        <v>1752</v>
      </c>
      <c r="Q335" s="8" t="s">
        <v>610</v>
      </c>
      <c r="R335" s="7" t="s">
        <v>610</v>
      </c>
      <c r="S335" s="9" t="s">
        <v>238</v>
      </c>
      <c r="T335" s="9">
        <v>78.0</v>
      </c>
      <c r="U335" s="9" t="s">
        <v>138</v>
      </c>
      <c r="V335" s="9" t="s">
        <v>138</v>
      </c>
      <c r="W335" s="7">
        <v>79.0</v>
      </c>
      <c r="X335" s="7">
        <v>14.0</v>
      </c>
      <c r="Y335" s="7">
        <v>22.0</v>
      </c>
      <c r="Z335" s="7">
        <v>14.0</v>
      </c>
      <c r="AA335" s="7">
        <v>36.0</v>
      </c>
      <c r="AB335" s="7">
        <v>4.0</v>
      </c>
      <c r="AC335" s="7">
        <v>133.0</v>
      </c>
      <c r="AD335" s="7">
        <v>56.0</v>
      </c>
      <c r="AE335" s="7">
        <v>56.0</v>
      </c>
      <c r="AF335" s="10">
        <f t="shared" si="2"/>
        <v>0.1052631579</v>
      </c>
      <c r="AG335" s="10">
        <f t="shared" si="3"/>
        <v>0.05714285714</v>
      </c>
      <c r="AH335" s="7">
        <v>64762.0</v>
      </c>
      <c r="AI335" s="11">
        <f t="shared" si="4"/>
        <v>13.6628692</v>
      </c>
      <c r="AJ335" s="7">
        <v>1491.0</v>
      </c>
      <c r="AK335" s="11">
        <f t="shared" si="5"/>
        <v>18.87341772</v>
      </c>
      <c r="AL335" s="11">
        <f t="shared" si="6"/>
        <v>43.43527834</v>
      </c>
      <c r="AM335" s="12">
        <v>144.0</v>
      </c>
      <c r="AN335" s="11">
        <f t="shared" si="7"/>
        <v>8.004694111</v>
      </c>
      <c r="AO335" s="10" t="s">
        <v>497</v>
      </c>
      <c r="AP335" s="10" t="s">
        <v>1697</v>
      </c>
      <c r="AQ335" s="10" t="s">
        <v>1579</v>
      </c>
      <c r="AR335" s="7">
        <v>137.0</v>
      </c>
      <c r="AS335" s="7">
        <v>244.0</v>
      </c>
      <c r="AT335" s="13">
        <f t="shared" si="8"/>
        <v>0.3595800525</v>
      </c>
      <c r="AU335" s="9">
        <v>4.0</v>
      </c>
      <c r="AV335" s="9">
        <v>2.0</v>
      </c>
      <c r="AW335" s="9">
        <v>238.0</v>
      </c>
      <c r="AX335" s="9">
        <v>88.0</v>
      </c>
      <c r="AY335" s="9">
        <v>134.0</v>
      </c>
      <c r="AZ335" s="9">
        <v>44.0</v>
      </c>
      <c r="BA335" s="7">
        <v>65.0</v>
      </c>
      <c r="BB335" s="7">
        <v>59.0</v>
      </c>
      <c r="BC335" s="7">
        <v>23.0</v>
      </c>
      <c r="BD335" s="7">
        <v>56.0</v>
      </c>
      <c r="BE335" s="7">
        <v>42.0</v>
      </c>
      <c r="BF335" s="7">
        <v>24.0</v>
      </c>
      <c r="BG335" s="14">
        <f t="shared" si="9"/>
        <v>3.613229981</v>
      </c>
      <c r="BH335" s="11">
        <f t="shared" si="10"/>
        <v>3.279701059</v>
      </c>
      <c r="BI335" s="11">
        <f t="shared" si="11"/>
        <v>1.278527532</v>
      </c>
      <c r="BJ335" s="11">
        <f t="shared" si="12"/>
        <v>3.112936599</v>
      </c>
      <c r="BK335" s="11">
        <f t="shared" si="13"/>
        <v>2.334702449</v>
      </c>
      <c r="BL335" s="11">
        <f t="shared" si="14"/>
        <v>1.334115685</v>
      </c>
      <c r="BM335" s="7">
        <v>30.0</v>
      </c>
      <c r="BN335" s="7">
        <v>10.0</v>
      </c>
      <c r="BO335" s="7">
        <v>0.0</v>
      </c>
      <c r="BP335" s="7">
        <v>1.0</v>
      </c>
      <c r="BQ335" s="7">
        <v>0.0</v>
      </c>
      <c r="BR335" s="7">
        <v>0.0</v>
      </c>
      <c r="BS335" s="9">
        <f t="shared" si="15"/>
        <v>112</v>
      </c>
      <c r="BT335" s="14">
        <v>-2.0447</v>
      </c>
      <c r="BW335" s="15" t="str">
        <f t="shared" si="16"/>
        <v> </v>
      </c>
      <c r="BY335" s="7">
        <v>1.0</v>
      </c>
      <c r="BZ335" s="7">
        <v>0.0</v>
      </c>
      <c r="CA335" s="7">
        <v>3.0</v>
      </c>
      <c r="CB335" s="7">
        <v>0.0</v>
      </c>
      <c r="CC335" s="7">
        <v>1.0</v>
      </c>
      <c r="CD335" s="7">
        <v>0.0</v>
      </c>
      <c r="CE335" s="7">
        <v>0.0</v>
      </c>
      <c r="CF335" s="7">
        <v>3.0</v>
      </c>
      <c r="CG335" s="7">
        <v>1.0</v>
      </c>
      <c r="CH335" s="7">
        <v>0.0</v>
      </c>
      <c r="CI335" s="7">
        <v>9.0</v>
      </c>
      <c r="CJ335" s="7">
        <v>0.0</v>
      </c>
      <c r="CK335" s="7">
        <v>0.0</v>
      </c>
      <c r="CL335" s="15">
        <f t="shared" si="17"/>
        <v>0</v>
      </c>
      <c r="CM335" s="7">
        <v>2.7</v>
      </c>
      <c r="CN335" s="7">
        <v>1.2</v>
      </c>
      <c r="CO335" s="7">
        <v>3.9</v>
      </c>
      <c r="CP335" s="16">
        <f t="shared" si="18"/>
        <v>0.04936708861</v>
      </c>
      <c r="CQ335" s="16">
        <f t="shared" si="19"/>
        <v>0.2167937988</v>
      </c>
      <c r="CR335" s="17">
        <v>1.0</v>
      </c>
      <c r="CS335" s="14">
        <v>22.4</v>
      </c>
      <c r="CT335" s="14">
        <v>19.8</v>
      </c>
      <c r="CU335" s="14">
        <v>-0.7</v>
      </c>
      <c r="CV335" s="14">
        <v>5.4</v>
      </c>
      <c r="CW335" s="14">
        <v>1.8</v>
      </c>
      <c r="CX335" s="14">
        <v>0.0</v>
      </c>
      <c r="CY335" s="14">
        <v>7.2</v>
      </c>
      <c r="CZ335" s="18">
        <f t="shared" si="20"/>
        <v>0.09113924051</v>
      </c>
      <c r="DA335" s="18">
        <f t="shared" si="21"/>
        <v>0.4002347055</v>
      </c>
      <c r="DB335" s="14">
        <v>28.7368</v>
      </c>
      <c r="DC335" s="7">
        <v>0.0</v>
      </c>
      <c r="DD335" s="7">
        <v>2.0</v>
      </c>
      <c r="DE335" s="7">
        <v>1.0</v>
      </c>
      <c r="DF335" s="7">
        <v>53.0</v>
      </c>
      <c r="DG335" s="7">
        <v>11.0</v>
      </c>
      <c r="DH335" s="7">
        <v>1.0</v>
      </c>
      <c r="DI335" s="7">
        <v>15.0</v>
      </c>
      <c r="DJ335" s="7">
        <v>17.0</v>
      </c>
      <c r="DK335" s="7">
        <v>7.0</v>
      </c>
      <c r="DL335" s="7">
        <v>5.0</v>
      </c>
      <c r="DM335" s="7">
        <v>77.0</v>
      </c>
      <c r="DN335" s="9">
        <v>0.0</v>
      </c>
      <c r="DO335" s="9">
        <v>4.0</v>
      </c>
      <c r="DP335" s="9">
        <v>1.0</v>
      </c>
      <c r="DQ335" s="8">
        <v>186.0</v>
      </c>
      <c r="DR335" s="8">
        <v>0.0</v>
      </c>
      <c r="DS335" s="8"/>
      <c r="DT335" s="19">
        <v>0.9</v>
      </c>
      <c r="DU335" s="8">
        <v>0.9</v>
      </c>
      <c r="DV335" s="8">
        <v>3.75</v>
      </c>
      <c r="DW335" s="8">
        <v>0.0</v>
      </c>
      <c r="DX335" s="8">
        <v>2.85</v>
      </c>
      <c r="DY335" s="14">
        <f t="shared" si="22"/>
        <v>0.3914893617</v>
      </c>
    </row>
    <row r="336" ht="12.75" customHeight="1">
      <c r="A336" s="7">
        <v>77.0</v>
      </c>
      <c r="B336" s="7" t="s">
        <v>1757</v>
      </c>
      <c r="C336" s="7" t="s">
        <v>1758</v>
      </c>
      <c r="E336" s="7" t="s">
        <v>189</v>
      </c>
      <c r="F336" s="7" t="s">
        <v>189</v>
      </c>
      <c r="G336" s="7">
        <v>78.0</v>
      </c>
      <c r="H336" s="7">
        <v>223.0</v>
      </c>
      <c r="I336" s="7" t="s">
        <v>133</v>
      </c>
      <c r="J336" s="7">
        <v>2009.0</v>
      </c>
      <c r="K336" s="7">
        <v>1.0</v>
      </c>
      <c r="L336" s="7">
        <v>2.0</v>
      </c>
      <c r="M336" s="8"/>
      <c r="N336" s="8">
        <f t="shared" si="1"/>
        <v>25</v>
      </c>
      <c r="O336" s="7" t="s">
        <v>345</v>
      </c>
      <c r="P336" s="7" t="s">
        <v>1759</v>
      </c>
      <c r="Q336" s="8" t="s">
        <v>215</v>
      </c>
      <c r="R336" s="7" t="s">
        <v>215</v>
      </c>
      <c r="S336" s="9" t="s">
        <v>174</v>
      </c>
      <c r="T336" s="9">
        <v>77.0</v>
      </c>
      <c r="U336" s="9" t="s">
        <v>138</v>
      </c>
      <c r="V336" s="9" t="s">
        <v>138</v>
      </c>
      <c r="W336" s="7">
        <v>78.0</v>
      </c>
      <c r="X336" s="7">
        <v>10.0</v>
      </c>
      <c r="Y336" s="7">
        <v>37.0</v>
      </c>
      <c r="Z336" s="7">
        <v>22.0</v>
      </c>
      <c r="AA336" s="7">
        <v>47.0</v>
      </c>
      <c r="AB336" s="7">
        <v>21.0</v>
      </c>
      <c r="AC336" s="7">
        <v>180.0</v>
      </c>
      <c r="AD336" s="7">
        <v>88.0</v>
      </c>
      <c r="AE336" s="7">
        <v>139.0</v>
      </c>
      <c r="AF336" s="10">
        <f t="shared" si="2"/>
        <v>0.05555555556</v>
      </c>
      <c r="AG336" s="10">
        <f t="shared" si="3"/>
        <v>0.02457002457</v>
      </c>
      <c r="AH336" s="7">
        <v>107950.0</v>
      </c>
      <c r="AI336" s="11">
        <f t="shared" si="4"/>
        <v>23.06623932</v>
      </c>
      <c r="AJ336" s="7">
        <v>2047.0</v>
      </c>
      <c r="AK336" s="11">
        <f t="shared" si="5"/>
        <v>26.24358974</v>
      </c>
      <c r="AL336" s="11">
        <f t="shared" si="6"/>
        <v>52.7357108</v>
      </c>
      <c r="AM336" s="12">
        <v>202.0</v>
      </c>
      <c r="AN336" s="11">
        <f t="shared" si="7"/>
        <v>6.736452061</v>
      </c>
      <c r="AO336" s="10" t="s">
        <v>1760</v>
      </c>
      <c r="AP336" s="10" t="s">
        <v>1218</v>
      </c>
      <c r="AQ336" s="10" t="s">
        <v>1761</v>
      </c>
      <c r="AR336" s="7">
        <v>0.0</v>
      </c>
      <c r="AS336" s="7">
        <v>0.0</v>
      </c>
      <c r="AT336" s="13">
        <f t="shared" si="8"/>
        <v>0</v>
      </c>
      <c r="AU336" s="8"/>
      <c r="AV336" s="8"/>
      <c r="AW336" s="8"/>
      <c r="AX336" s="8">
        <v>0.0</v>
      </c>
      <c r="AY336" s="8"/>
      <c r="AZ336" s="8">
        <v>0.0</v>
      </c>
      <c r="BA336" s="7">
        <v>139.0</v>
      </c>
      <c r="BB336" s="7">
        <v>62.0</v>
      </c>
      <c r="BC336" s="7">
        <v>132.0</v>
      </c>
      <c r="BD336" s="7">
        <v>88.0</v>
      </c>
      <c r="BE336" s="7">
        <v>62.0</v>
      </c>
      <c r="BF336" s="7">
        <v>48.0</v>
      </c>
      <c r="BG336" s="14">
        <f t="shared" si="9"/>
        <v>4.635479389</v>
      </c>
      <c r="BH336" s="11">
        <f t="shared" si="10"/>
        <v>2.0676239</v>
      </c>
      <c r="BI336" s="11">
        <f t="shared" si="11"/>
        <v>4.402037981</v>
      </c>
      <c r="BJ336" s="11">
        <f t="shared" si="12"/>
        <v>2.934691987</v>
      </c>
      <c r="BK336" s="11">
        <f t="shared" si="13"/>
        <v>2.0676239</v>
      </c>
      <c r="BL336" s="11">
        <f t="shared" si="14"/>
        <v>1.600741084</v>
      </c>
      <c r="BM336" s="7">
        <v>46.0</v>
      </c>
      <c r="BN336" s="7">
        <v>18.0</v>
      </c>
      <c r="BO336" s="7">
        <v>0.0</v>
      </c>
      <c r="BP336" s="7">
        <v>1.0</v>
      </c>
      <c r="BQ336" s="7">
        <v>0.0</v>
      </c>
      <c r="BR336" s="7">
        <v>0.0</v>
      </c>
      <c r="BS336" s="9">
        <f t="shared" si="15"/>
        <v>240</v>
      </c>
      <c r="BT336" s="14">
        <v>-0.0984</v>
      </c>
      <c r="BU336" s="7">
        <v>1.0</v>
      </c>
      <c r="BV336" s="7">
        <v>0.0</v>
      </c>
      <c r="BW336" s="15">
        <f t="shared" si="16"/>
        <v>0</v>
      </c>
      <c r="BX336" s="7">
        <v>0.0</v>
      </c>
      <c r="BY336" s="7">
        <v>2.0</v>
      </c>
      <c r="BZ336" s="7">
        <v>0.0</v>
      </c>
      <c r="CA336" s="7">
        <v>0.0</v>
      </c>
      <c r="CB336" s="7">
        <v>2.0</v>
      </c>
      <c r="CC336" s="7">
        <v>2.0</v>
      </c>
      <c r="CD336" s="7">
        <v>0.0</v>
      </c>
      <c r="CE336" s="7">
        <v>2.0</v>
      </c>
      <c r="CF336" s="7">
        <v>2.0</v>
      </c>
      <c r="CG336" s="7">
        <v>1.0</v>
      </c>
      <c r="CH336" s="7">
        <v>0.0</v>
      </c>
      <c r="CI336" s="7">
        <v>3.0</v>
      </c>
      <c r="CJ336" s="7">
        <v>0.0</v>
      </c>
      <c r="CK336" s="7">
        <v>0.0</v>
      </c>
      <c r="CL336" s="15">
        <f t="shared" si="17"/>
        <v>0</v>
      </c>
      <c r="CM336" s="7">
        <v>4.3</v>
      </c>
      <c r="CN336" s="7">
        <v>5.8</v>
      </c>
      <c r="CO336" s="7">
        <v>10.1</v>
      </c>
      <c r="CP336" s="16">
        <f t="shared" si="18"/>
        <v>0.1294871795</v>
      </c>
      <c r="CQ336" s="16">
        <f t="shared" si="19"/>
        <v>0.3368226031</v>
      </c>
      <c r="CR336" s="17">
        <v>5.0</v>
      </c>
      <c r="CS336" s="14">
        <v>39.3</v>
      </c>
      <c r="CT336" s="14">
        <v>39.9</v>
      </c>
      <c r="CU336" s="14">
        <v>14.1</v>
      </c>
      <c r="CV336" s="14">
        <v>9.7</v>
      </c>
      <c r="CW336" s="14">
        <v>7.3</v>
      </c>
      <c r="CX336" s="14">
        <v>-0.2</v>
      </c>
      <c r="CY336" s="14">
        <v>16.7</v>
      </c>
      <c r="CZ336" s="18">
        <f t="shared" si="20"/>
        <v>0.2141025641</v>
      </c>
      <c r="DA336" s="18">
        <f t="shared" si="21"/>
        <v>0.5569245021</v>
      </c>
      <c r="DB336" s="14">
        <v>52.8729</v>
      </c>
      <c r="DC336" s="7">
        <v>1.0</v>
      </c>
      <c r="DD336" s="7">
        <v>5.0</v>
      </c>
      <c r="DE336" s="7">
        <v>7.0</v>
      </c>
      <c r="DF336" s="7">
        <v>75.0</v>
      </c>
      <c r="DG336" s="7">
        <v>7.0</v>
      </c>
      <c r="DH336" s="7">
        <v>1.0</v>
      </c>
      <c r="DI336" s="7">
        <v>76.0</v>
      </c>
      <c r="DJ336" s="7">
        <v>11.0</v>
      </c>
      <c r="DK336" s="7">
        <v>1.0</v>
      </c>
      <c r="DL336" s="7">
        <v>0.0</v>
      </c>
      <c r="DM336" s="7">
        <v>85.0</v>
      </c>
      <c r="DN336" s="9">
        <v>3.0</v>
      </c>
      <c r="DO336" s="9">
        <v>2.0</v>
      </c>
      <c r="DP336" s="9">
        <v>5.0</v>
      </c>
      <c r="DQ336" s="8">
        <v>186.0</v>
      </c>
      <c r="DR336" s="8">
        <v>3.0</v>
      </c>
      <c r="DS336" s="8" t="s">
        <v>577</v>
      </c>
      <c r="DT336" s="19">
        <v>5.75</v>
      </c>
      <c r="DU336" s="8">
        <v>4.0</v>
      </c>
      <c r="DV336" s="8">
        <v>4.0</v>
      </c>
      <c r="DW336" s="8">
        <v>146.0</v>
      </c>
      <c r="DX336" s="8">
        <v>0.0</v>
      </c>
      <c r="DY336" s="14">
        <f t="shared" si="22"/>
        <v>9.359574468</v>
      </c>
    </row>
    <row r="337" ht="12.75" customHeight="1">
      <c r="A337" s="7">
        <v>39.0</v>
      </c>
      <c r="B337" s="7" t="s">
        <v>1762</v>
      </c>
      <c r="C337" s="7" t="s">
        <v>1763</v>
      </c>
      <c r="D337" s="7" t="s">
        <v>271</v>
      </c>
      <c r="E337" s="7" t="s">
        <v>132</v>
      </c>
      <c r="F337" s="7" t="s">
        <v>132</v>
      </c>
      <c r="G337" s="7">
        <v>76.0</v>
      </c>
      <c r="H337" s="7">
        <v>210.0</v>
      </c>
      <c r="I337" s="7" t="s">
        <v>133</v>
      </c>
      <c r="J337" s="7">
        <v>2009.0</v>
      </c>
      <c r="K337" s="7">
        <v>4.0</v>
      </c>
      <c r="L337" s="7">
        <v>114.0</v>
      </c>
      <c r="M337" s="8" t="s">
        <v>146</v>
      </c>
      <c r="N337" s="8">
        <f t="shared" si="1"/>
        <v>25</v>
      </c>
      <c r="O337" s="7" t="s">
        <v>1627</v>
      </c>
      <c r="P337" s="7" t="s">
        <v>1764</v>
      </c>
      <c r="Q337" s="8" t="s">
        <v>490</v>
      </c>
      <c r="R337" s="7" t="s">
        <v>490</v>
      </c>
      <c r="S337" s="9" t="s">
        <v>174</v>
      </c>
      <c r="T337" s="9">
        <v>19.0</v>
      </c>
      <c r="U337" s="9" t="s">
        <v>138</v>
      </c>
      <c r="V337" s="9" t="s">
        <v>138</v>
      </c>
      <c r="W337" s="7">
        <v>19.0</v>
      </c>
      <c r="X337" s="7">
        <v>0.0</v>
      </c>
      <c r="Y337" s="7">
        <v>1.0</v>
      </c>
      <c r="Z337" s="7">
        <v>1.0</v>
      </c>
      <c r="AA337" s="7">
        <v>1.0</v>
      </c>
      <c r="AB337" s="7">
        <v>-5.0</v>
      </c>
      <c r="AC337" s="7">
        <v>9.0</v>
      </c>
      <c r="AD337" s="7">
        <v>9.0</v>
      </c>
      <c r="AE337" s="7">
        <v>4.0</v>
      </c>
      <c r="AF337" s="10">
        <f t="shared" si="2"/>
        <v>0</v>
      </c>
      <c r="AG337" s="10">
        <f t="shared" si="3"/>
        <v>0</v>
      </c>
      <c r="AH337" s="7">
        <v>15910.0</v>
      </c>
      <c r="AI337" s="11">
        <f t="shared" si="4"/>
        <v>13.95614035</v>
      </c>
      <c r="AJ337" s="7">
        <v>382.0</v>
      </c>
      <c r="AK337" s="11">
        <f t="shared" si="5"/>
        <v>20.10526316</v>
      </c>
      <c r="AL337" s="11">
        <f t="shared" si="6"/>
        <v>41.64921466</v>
      </c>
      <c r="AM337" s="12">
        <v>44.0</v>
      </c>
      <c r="AN337" s="11">
        <f t="shared" si="7"/>
        <v>9.956002514</v>
      </c>
      <c r="AO337" s="10" t="s">
        <v>151</v>
      </c>
      <c r="AP337" s="10" t="s">
        <v>216</v>
      </c>
      <c r="AQ337" s="10" t="s">
        <v>216</v>
      </c>
      <c r="AR337" s="7">
        <v>0.0</v>
      </c>
      <c r="AS337" s="7">
        <v>0.0</v>
      </c>
      <c r="AT337" s="13">
        <f t="shared" si="8"/>
        <v>0</v>
      </c>
      <c r="AU337" s="8"/>
      <c r="AV337" s="8"/>
      <c r="AW337" s="8"/>
      <c r="AX337" s="8">
        <v>0.0</v>
      </c>
      <c r="AY337" s="8"/>
      <c r="AZ337" s="8">
        <v>0.0</v>
      </c>
      <c r="BA337" s="7">
        <v>25.0</v>
      </c>
      <c r="BB337" s="7">
        <v>46.0</v>
      </c>
      <c r="BC337" s="7">
        <v>23.0</v>
      </c>
      <c r="BD337" s="7">
        <v>9.0</v>
      </c>
      <c r="BE337" s="7">
        <v>8.0</v>
      </c>
      <c r="BF337" s="7">
        <v>2.0</v>
      </c>
      <c r="BG337" s="14">
        <f t="shared" si="9"/>
        <v>5.65681961</v>
      </c>
      <c r="BH337" s="11">
        <f t="shared" si="10"/>
        <v>10.40854808</v>
      </c>
      <c r="BI337" s="11">
        <f t="shared" si="11"/>
        <v>5.204274041</v>
      </c>
      <c r="BJ337" s="11">
        <f t="shared" si="12"/>
        <v>2.03645506</v>
      </c>
      <c r="BK337" s="11">
        <f t="shared" si="13"/>
        <v>1.810182275</v>
      </c>
      <c r="BL337" s="11">
        <f t="shared" si="14"/>
        <v>0.4525455688</v>
      </c>
      <c r="BM337" s="7">
        <v>17.0</v>
      </c>
      <c r="BN337" s="7">
        <v>6.0</v>
      </c>
      <c r="BO337" s="7">
        <v>1.0</v>
      </c>
      <c r="BP337" s="7">
        <v>0.0</v>
      </c>
      <c r="BQ337" s="7">
        <v>0.0</v>
      </c>
      <c r="BR337" s="7">
        <v>0.0</v>
      </c>
      <c r="BS337" s="9">
        <f t="shared" si="15"/>
        <v>87</v>
      </c>
      <c r="BT337" s="14">
        <v>-1.8094000000000001</v>
      </c>
      <c r="BW337" s="15" t="str">
        <f t="shared" si="16"/>
        <v> </v>
      </c>
      <c r="BY337" s="7">
        <v>0.0</v>
      </c>
      <c r="BZ337" s="7">
        <v>0.0</v>
      </c>
      <c r="CA337" s="7">
        <v>0.0</v>
      </c>
      <c r="CB337" s="7">
        <v>0.0</v>
      </c>
      <c r="CC337" s="7">
        <v>0.0</v>
      </c>
      <c r="CD337" s="7">
        <v>0.0</v>
      </c>
      <c r="CE337" s="7">
        <v>0.0</v>
      </c>
      <c r="CF337" s="7">
        <v>0.0</v>
      </c>
      <c r="CG337" s="7">
        <v>0.0</v>
      </c>
      <c r="CH337" s="7">
        <v>0.0</v>
      </c>
      <c r="CI337" s="7">
        <v>0.0</v>
      </c>
      <c r="CJ337" s="7">
        <v>0.0</v>
      </c>
      <c r="CK337" s="7">
        <v>0.0</v>
      </c>
      <c r="CL337" s="15">
        <f t="shared" si="17"/>
        <v>0</v>
      </c>
      <c r="CM337" s="7">
        <v>-0.2</v>
      </c>
      <c r="CN337" s="7">
        <v>0.30000000000000004</v>
      </c>
      <c r="CO337" s="7">
        <v>0.1</v>
      </c>
      <c r="CP337" s="16">
        <f t="shared" si="18"/>
        <v>0.005263157895</v>
      </c>
      <c r="CQ337" s="16">
        <f t="shared" si="19"/>
        <v>0.02262727844</v>
      </c>
      <c r="CR337" s="17">
        <v>2.0</v>
      </c>
      <c r="CS337" s="14">
        <v>3.3</v>
      </c>
      <c r="CT337" s="14">
        <v>4.0</v>
      </c>
      <c r="CU337" s="14">
        <v>-4.5</v>
      </c>
      <c r="CV337" s="14">
        <v>-0.4</v>
      </c>
      <c r="CW337" s="14">
        <v>-0.1</v>
      </c>
      <c r="CX337" s="14">
        <v>0.0</v>
      </c>
      <c r="CY337" s="14">
        <v>-0.5</v>
      </c>
      <c r="CZ337" s="18">
        <f t="shared" si="20"/>
        <v>-0.02631578947</v>
      </c>
      <c r="DA337" s="18">
        <f t="shared" si="21"/>
        <v>-0.1131363922</v>
      </c>
      <c r="DB337" s="14">
        <v>53.7778</v>
      </c>
      <c r="DC337" s="7">
        <v>0.0</v>
      </c>
      <c r="DD337" s="7">
        <v>0.0</v>
      </c>
      <c r="DE337" s="7">
        <v>0.0</v>
      </c>
      <c r="DF337" s="7">
        <v>9.0</v>
      </c>
      <c r="DG337" s="7">
        <v>0.0</v>
      </c>
      <c r="DH337" s="7">
        <v>0.0</v>
      </c>
      <c r="DI337" s="7">
        <v>4.0</v>
      </c>
      <c r="DJ337" s="7">
        <v>3.0</v>
      </c>
      <c r="DK337" s="7">
        <v>0.0</v>
      </c>
      <c r="DL337" s="7">
        <v>0.0</v>
      </c>
      <c r="DM337" s="7">
        <v>2.0</v>
      </c>
      <c r="DN337" s="9">
        <v>0.0</v>
      </c>
      <c r="DO337" s="9">
        <v>0.0</v>
      </c>
      <c r="DP337" s="9">
        <v>0.0</v>
      </c>
      <c r="DQ337" s="8">
        <v>54.0</v>
      </c>
      <c r="DR337" s="8">
        <v>0.0</v>
      </c>
      <c r="DS337" s="8"/>
      <c r="DT337" s="19">
        <v>0.5750000000000001</v>
      </c>
      <c r="DU337" s="8">
        <v>0.588</v>
      </c>
      <c r="DV337" s="8">
        <v>0.171</v>
      </c>
      <c r="DW337" s="8">
        <v>0.0</v>
      </c>
      <c r="DX337" s="8">
        <v>0.0</v>
      </c>
      <c r="DY337" s="14">
        <f t="shared" si="22"/>
        <v>-0.5240905971</v>
      </c>
    </row>
    <row r="338" ht="12.75" customHeight="1">
      <c r="A338" s="7">
        <v>43.0</v>
      </c>
      <c r="B338" s="7" t="s">
        <v>1765</v>
      </c>
      <c r="C338" s="7" t="s">
        <v>1766</v>
      </c>
      <c r="D338" s="7" t="s">
        <v>736</v>
      </c>
      <c r="E338" s="7" t="s">
        <v>163</v>
      </c>
      <c r="F338" s="7" t="s">
        <v>163</v>
      </c>
      <c r="G338" s="7">
        <v>72.0</v>
      </c>
      <c r="H338" s="7">
        <v>196.0</v>
      </c>
      <c r="I338" s="7" t="s">
        <v>133</v>
      </c>
      <c r="J338" s="7">
        <v>2005.0</v>
      </c>
      <c r="K338" s="7">
        <v>5.0</v>
      </c>
      <c r="L338" s="7">
        <v>132.0</v>
      </c>
      <c r="M338" s="8"/>
      <c r="N338" s="8">
        <f t="shared" si="1"/>
        <v>29</v>
      </c>
      <c r="O338" s="7" t="s">
        <v>1085</v>
      </c>
      <c r="P338" s="7" t="s">
        <v>1767</v>
      </c>
      <c r="Q338" s="8" t="s">
        <v>136</v>
      </c>
      <c r="R338" s="7" t="s">
        <v>136</v>
      </c>
      <c r="S338" s="9" t="s">
        <v>150</v>
      </c>
      <c r="T338" s="9">
        <v>76.0</v>
      </c>
      <c r="U338" s="9" t="s">
        <v>138</v>
      </c>
      <c r="V338" s="9" t="s">
        <v>138</v>
      </c>
      <c r="W338" s="7">
        <v>77.0</v>
      </c>
      <c r="X338" s="7">
        <v>13.0</v>
      </c>
      <c r="Y338" s="7">
        <v>13.0</v>
      </c>
      <c r="Z338" s="7">
        <v>7.0</v>
      </c>
      <c r="AA338" s="7">
        <v>26.0</v>
      </c>
      <c r="AB338" s="7">
        <v>-2.0</v>
      </c>
      <c r="AC338" s="7">
        <v>165.0</v>
      </c>
      <c r="AD338" s="7">
        <v>59.0</v>
      </c>
      <c r="AE338" s="7">
        <v>67.0</v>
      </c>
      <c r="AF338" s="10">
        <f t="shared" si="2"/>
        <v>0.07878787879</v>
      </c>
      <c r="AG338" s="10">
        <f t="shared" si="3"/>
        <v>0.04467353952</v>
      </c>
      <c r="AH338" s="7">
        <v>69615.0</v>
      </c>
      <c r="AI338" s="11">
        <f t="shared" si="4"/>
        <v>15.06818182</v>
      </c>
      <c r="AJ338" s="7">
        <v>1664.0</v>
      </c>
      <c r="AK338" s="11">
        <f t="shared" si="5"/>
        <v>21.61038961</v>
      </c>
      <c r="AL338" s="11">
        <f t="shared" si="6"/>
        <v>41.8359375</v>
      </c>
      <c r="AM338" s="12">
        <v>84.0</v>
      </c>
      <c r="AN338" s="11">
        <f t="shared" si="7"/>
        <v>4.343891403</v>
      </c>
      <c r="AO338" s="10" t="s">
        <v>1737</v>
      </c>
      <c r="AP338" s="10" t="s">
        <v>1737</v>
      </c>
      <c r="AQ338" s="10" t="s">
        <v>1768</v>
      </c>
      <c r="AR338" s="7">
        <v>39.0</v>
      </c>
      <c r="AS338" s="7">
        <v>38.0</v>
      </c>
      <c r="AT338" s="13">
        <f t="shared" si="8"/>
        <v>0.5064935065</v>
      </c>
      <c r="AU338" s="8"/>
      <c r="AV338" s="8"/>
      <c r="AW338" s="8">
        <v>42.0</v>
      </c>
      <c r="AX338" s="8">
        <v>16.0</v>
      </c>
      <c r="AY338" s="8">
        <v>35.0</v>
      </c>
      <c r="AZ338" s="8">
        <v>23.0</v>
      </c>
      <c r="BA338" s="7">
        <v>106.0</v>
      </c>
      <c r="BB338" s="7">
        <v>115.0</v>
      </c>
      <c r="BC338" s="7">
        <v>26.0</v>
      </c>
      <c r="BD338" s="7">
        <v>59.0</v>
      </c>
      <c r="BE338" s="7">
        <v>16.0</v>
      </c>
      <c r="BF338" s="7">
        <v>22.0</v>
      </c>
      <c r="BG338" s="14">
        <f t="shared" si="9"/>
        <v>5.481577246</v>
      </c>
      <c r="BH338" s="11">
        <f t="shared" si="10"/>
        <v>5.946994182</v>
      </c>
      <c r="BI338" s="11">
        <f t="shared" si="11"/>
        <v>1.344537815</v>
      </c>
      <c r="BJ338" s="11">
        <f t="shared" si="12"/>
        <v>3.05106658</v>
      </c>
      <c r="BK338" s="11">
        <f t="shared" si="13"/>
        <v>0.8274078862</v>
      </c>
      <c r="BL338" s="11">
        <f t="shared" si="14"/>
        <v>1.137685844</v>
      </c>
      <c r="BM338" s="7">
        <v>32.0</v>
      </c>
      <c r="BN338" s="7">
        <v>16.0</v>
      </c>
      <c r="BO338" s="7">
        <v>0.0</v>
      </c>
      <c r="BP338" s="7">
        <v>0.0</v>
      </c>
      <c r="BQ338" s="7">
        <v>0.0</v>
      </c>
      <c r="BR338" s="7">
        <v>0.0</v>
      </c>
      <c r="BS338" s="9">
        <f t="shared" si="15"/>
        <v>173</v>
      </c>
      <c r="BT338" s="14">
        <v>12.4587</v>
      </c>
      <c r="BU338" s="7">
        <v>1.0</v>
      </c>
      <c r="BV338" s="7">
        <v>0.0</v>
      </c>
      <c r="BW338" s="15">
        <f t="shared" si="16"/>
        <v>0</v>
      </c>
      <c r="BX338" s="7">
        <v>0.0</v>
      </c>
      <c r="BY338" s="7">
        <v>3.0</v>
      </c>
      <c r="BZ338" s="7">
        <v>1.0</v>
      </c>
      <c r="CA338" s="7">
        <v>3.0</v>
      </c>
      <c r="CB338" s="7">
        <v>2.0</v>
      </c>
      <c r="CC338" s="7">
        <v>0.0</v>
      </c>
      <c r="CD338" s="7">
        <v>0.0</v>
      </c>
      <c r="CE338" s="7">
        <v>0.0</v>
      </c>
      <c r="CF338" s="7">
        <v>4.0</v>
      </c>
      <c r="CG338" s="7">
        <v>0.0</v>
      </c>
      <c r="CH338" s="7">
        <v>0.0</v>
      </c>
      <c r="CI338" s="7">
        <v>9.0</v>
      </c>
      <c r="CJ338" s="7">
        <v>0.0</v>
      </c>
      <c r="CK338" s="7">
        <v>0.0</v>
      </c>
      <c r="CL338" s="15">
        <f t="shared" si="17"/>
        <v>0</v>
      </c>
      <c r="CM338" s="7">
        <v>1.2</v>
      </c>
      <c r="CN338" s="7">
        <v>1.3</v>
      </c>
      <c r="CO338" s="7">
        <v>2.4</v>
      </c>
      <c r="CP338" s="16">
        <f t="shared" si="18"/>
        <v>0.03116883117</v>
      </c>
      <c r="CQ338" s="16">
        <f t="shared" si="19"/>
        <v>0.1241111829</v>
      </c>
      <c r="CR338" s="17">
        <v>6.0</v>
      </c>
      <c r="CS338" s="14">
        <v>22.5</v>
      </c>
      <c r="CT338" s="14">
        <v>27.5</v>
      </c>
      <c r="CU338" s="14">
        <v>-0.8</v>
      </c>
      <c r="CV338" s="14">
        <v>1.5</v>
      </c>
      <c r="CW338" s="14">
        <v>3.7</v>
      </c>
      <c r="CX338" s="14">
        <v>-0.2</v>
      </c>
      <c r="CY338" s="14">
        <v>5.0</v>
      </c>
      <c r="CZ338" s="18">
        <f t="shared" si="20"/>
        <v>0.06493506494</v>
      </c>
      <c r="DA338" s="18">
        <f t="shared" si="21"/>
        <v>0.2585649644</v>
      </c>
      <c r="DB338" s="14">
        <v>26.8424</v>
      </c>
      <c r="DC338" s="7">
        <v>1.0</v>
      </c>
      <c r="DD338" s="7">
        <v>1.0</v>
      </c>
      <c r="DE338" s="7">
        <v>7.0</v>
      </c>
      <c r="DF338" s="7">
        <v>50.0</v>
      </c>
      <c r="DG338" s="7">
        <v>13.0</v>
      </c>
      <c r="DH338" s="7">
        <v>4.0</v>
      </c>
      <c r="DI338" s="7">
        <v>15.0</v>
      </c>
      <c r="DJ338" s="7">
        <v>37.0</v>
      </c>
      <c r="DK338" s="7">
        <v>4.0</v>
      </c>
      <c r="DL338" s="7">
        <v>5.0</v>
      </c>
      <c r="DM338" s="7">
        <v>87.0</v>
      </c>
      <c r="DN338" s="9">
        <v>2.0</v>
      </c>
      <c r="DO338" s="9">
        <v>0.0</v>
      </c>
      <c r="DP338" s="9">
        <v>2.0</v>
      </c>
      <c r="DQ338" s="8">
        <v>186.0</v>
      </c>
      <c r="DR338" s="8">
        <v>5.0</v>
      </c>
      <c r="DS338" s="8" t="s">
        <v>1769</v>
      </c>
      <c r="DT338" s="19">
        <v>2.5</v>
      </c>
      <c r="DU338" s="8">
        <v>2.125</v>
      </c>
      <c r="DV338" s="8">
        <v>2.125</v>
      </c>
      <c r="DW338" s="8">
        <v>130.0</v>
      </c>
      <c r="DX338" s="8">
        <v>0.0</v>
      </c>
      <c r="DY338" s="14">
        <f t="shared" si="22"/>
        <v>1.64893617</v>
      </c>
    </row>
    <row r="339" ht="12.75" customHeight="1">
      <c r="A339" s="7">
        <v>83.0</v>
      </c>
      <c r="B339" s="7" t="s">
        <v>1770</v>
      </c>
      <c r="C339" s="7" t="s">
        <v>1771</v>
      </c>
      <c r="E339" s="7" t="s">
        <v>1232</v>
      </c>
      <c r="F339" s="7" t="s">
        <v>1232</v>
      </c>
      <c r="G339" s="7">
        <v>72.0</v>
      </c>
      <c r="H339" s="7">
        <v>185.0</v>
      </c>
      <c r="I339" s="7" t="s">
        <v>145</v>
      </c>
      <c r="J339" s="7">
        <v>2001.0</v>
      </c>
      <c r="K339" s="7">
        <v>1.0</v>
      </c>
      <c r="L339" s="7">
        <v>13.0</v>
      </c>
      <c r="M339" s="8"/>
      <c r="N339" s="8">
        <f t="shared" si="1"/>
        <v>32</v>
      </c>
      <c r="O339" s="7" t="s">
        <v>1772</v>
      </c>
      <c r="P339" s="7" t="s">
        <v>1773</v>
      </c>
      <c r="Q339" s="8" t="s">
        <v>399</v>
      </c>
      <c r="R339" s="7" t="s">
        <v>399</v>
      </c>
      <c r="S339" s="9" t="s">
        <v>247</v>
      </c>
      <c r="T339" s="9">
        <v>74.0</v>
      </c>
      <c r="U339" s="9" t="s">
        <v>138</v>
      </c>
      <c r="V339" s="9" t="s">
        <v>138</v>
      </c>
      <c r="W339" s="7">
        <v>75.0</v>
      </c>
      <c r="X339" s="7">
        <v>13.0</v>
      </c>
      <c r="Y339" s="7">
        <v>26.0</v>
      </c>
      <c r="Z339" s="7">
        <v>16.0</v>
      </c>
      <c r="AA339" s="7">
        <v>39.0</v>
      </c>
      <c r="AB339" s="7">
        <v>3.0</v>
      </c>
      <c r="AC339" s="7">
        <v>155.0</v>
      </c>
      <c r="AD339" s="7">
        <v>40.0</v>
      </c>
      <c r="AE339" s="7">
        <v>70.0</v>
      </c>
      <c r="AF339" s="10">
        <f t="shared" si="2"/>
        <v>0.08387096774</v>
      </c>
      <c r="AG339" s="10">
        <f t="shared" si="3"/>
        <v>0.04905660377</v>
      </c>
      <c r="AH339" s="7">
        <v>58969.0</v>
      </c>
      <c r="AI339" s="11">
        <f t="shared" si="4"/>
        <v>13.10422222</v>
      </c>
      <c r="AJ339" s="7">
        <v>1468.0</v>
      </c>
      <c r="AK339" s="11">
        <f t="shared" si="5"/>
        <v>19.57333333</v>
      </c>
      <c r="AL339" s="11">
        <f t="shared" si="6"/>
        <v>40.16961853</v>
      </c>
      <c r="AM339" s="12">
        <v>145.0</v>
      </c>
      <c r="AN339" s="11">
        <f t="shared" si="7"/>
        <v>8.852108735</v>
      </c>
      <c r="AO339" s="10" t="s">
        <v>1774</v>
      </c>
      <c r="AP339" s="10" t="s">
        <v>774</v>
      </c>
      <c r="AQ339" s="10" t="s">
        <v>292</v>
      </c>
      <c r="AR339" s="7">
        <v>2.0</v>
      </c>
      <c r="AS339" s="7">
        <v>4.0</v>
      </c>
      <c r="AT339" s="13">
        <f t="shared" si="8"/>
        <v>0.3333333333</v>
      </c>
      <c r="AU339" s="8"/>
      <c r="AV339" s="8"/>
      <c r="AW339" s="8">
        <v>6.0</v>
      </c>
      <c r="AX339" s="8">
        <v>2.0</v>
      </c>
      <c r="AY339" s="8"/>
      <c r="AZ339" s="8">
        <v>0.0</v>
      </c>
      <c r="BA339" s="7">
        <v>93.0</v>
      </c>
      <c r="BB339" s="7">
        <v>25.0</v>
      </c>
      <c r="BC339" s="7">
        <v>26.0</v>
      </c>
      <c r="BD339" s="7">
        <v>40.0</v>
      </c>
      <c r="BE339" s="7">
        <v>36.0</v>
      </c>
      <c r="BF339" s="7">
        <v>22.0</v>
      </c>
      <c r="BG339" s="14">
        <f t="shared" si="9"/>
        <v>5.677559396</v>
      </c>
      <c r="BH339" s="11">
        <f t="shared" si="10"/>
        <v>1.526225644</v>
      </c>
      <c r="BI339" s="11">
        <f t="shared" si="11"/>
        <v>1.58727467</v>
      </c>
      <c r="BJ339" s="11">
        <f t="shared" si="12"/>
        <v>2.44196103</v>
      </c>
      <c r="BK339" s="11">
        <f t="shared" si="13"/>
        <v>2.197764927</v>
      </c>
      <c r="BL339" s="11">
        <f t="shared" si="14"/>
        <v>1.343078567</v>
      </c>
      <c r="BM339" s="7">
        <v>20.0</v>
      </c>
      <c r="BN339" s="7">
        <v>10.0</v>
      </c>
      <c r="BO339" s="7">
        <v>0.0</v>
      </c>
      <c r="BP339" s="7">
        <v>0.0</v>
      </c>
      <c r="BQ339" s="7">
        <v>0.0</v>
      </c>
      <c r="BR339" s="7">
        <v>0.0</v>
      </c>
      <c r="BS339" s="9">
        <f t="shared" si="15"/>
        <v>71</v>
      </c>
      <c r="BT339" s="14">
        <v>-0.8599</v>
      </c>
      <c r="BW339" s="15" t="str">
        <f t="shared" si="16"/>
        <v> </v>
      </c>
      <c r="BY339" s="7">
        <v>3.0</v>
      </c>
      <c r="BZ339" s="7">
        <v>0.0</v>
      </c>
      <c r="CA339" s="7">
        <v>0.0</v>
      </c>
      <c r="CB339" s="7">
        <v>1.0</v>
      </c>
      <c r="CC339" s="7">
        <v>1.0</v>
      </c>
      <c r="CD339" s="7">
        <v>0.0</v>
      </c>
      <c r="CE339" s="7">
        <v>0.0</v>
      </c>
      <c r="CF339" s="7">
        <v>0.0</v>
      </c>
      <c r="CG339" s="7">
        <v>0.0</v>
      </c>
      <c r="CH339" s="7">
        <v>1.0</v>
      </c>
      <c r="CI339" s="7">
        <v>11.0</v>
      </c>
      <c r="CJ339" s="7">
        <v>0.0</v>
      </c>
      <c r="CK339" s="7">
        <v>0.0</v>
      </c>
      <c r="CL339" s="15">
        <f t="shared" si="17"/>
        <v>0</v>
      </c>
      <c r="CM339" s="7">
        <v>3.2</v>
      </c>
      <c r="CN339" s="7">
        <v>1.0</v>
      </c>
      <c r="CO339" s="7">
        <v>4.2</v>
      </c>
      <c r="CP339" s="16">
        <f t="shared" si="18"/>
        <v>0.056</v>
      </c>
      <c r="CQ339" s="16">
        <f t="shared" si="19"/>
        <v>0.2564059082</v>
      </c>
      <c r="CR339" s="17">
        <v>2.0</v>
      </c>
      <c r="CS339" s="14">
        <v>21.9</v>
      </c>
      <c r="CT339" s="14">
        <v>20.3</v>
      </c>
      <c r="CU339" s="14">
        <v>-0.2</v>
      </c>
      <c r="CV339" s="14">
        <v>6.6</v>
      </c>
      <c r="CW339" s="14">
        <v>1.6</v>
      </c>
      <c r="CX339" s="14">
        <v>0.0</v>
      </c>
      <c r="CY339" s="14">
        <v>8.2</v>
      </c>
      <c r="CZ339" s="18">
        <f t="shared" si="20"/>
        <v>0.1093333333</v>
      </c>
      <c r="DA339" s="18">
        <f t="shared" si="21"/>
        <v>0.5006020112</v>
      </c>
      <c r="DB339" s="14">
        <v>28.7032</v>
      </c>
      <c r="DC339" s="7">
        <v>0.0</v>
      </c>
      <c r="DD339" s="7">
        <v>0.0</v>
      </c>
      <c r="DE339" s="7">
        <v>5.0</v>
      </c>
      <c r="DF339" s="7">
        <v>35.0</v>
      </c>
      <c r="DG339" s="7">
        <v>12.0</v>
      </c>
      <c r="DH339" s="7">
        <v>0.0</v>
      </c>
      <c r="DI339" s="7">
        <v>12.0</v>
      </c>
      <c r="DJ339" s="7">
        <v>5.0</v>
      </c>
      <c r="DK339" s="7">
        <v>1.0</v>
      </c>
      <c r="DL339" s="7">
        <v>4.0</v>
      </c>
      <c r="DM339" s="7">
        <v>121.0</v>
      </c>
      <c r="DN339" s="9">
        <v>0.0</v>
      </c>
      <c r="DO339" s="9">
        <v>3.0</v>
      </c>
      <c r="DP339" s="9">
        <v>0.0</v>
      </c>
      <c r="DQ339" s="8">
        <v>186.0</v>
      </c>
      <c r="DR339" s="8">
        <v>7.0</v>
      </c>
      <c r="DS339" s="8" t="s">
        <v>1775</v>
      </c>
      <c r="DT339" s="19">
        <v>4.0</v>
      </c>
      <c r="DU339" s="8">
        <v>4.0</v>
      </c>
      <c r="DV339" s="8">
        <v>4.0</v>
      </c>
      <c r="DW339" s="8">
        <v>341.0</v>
      </c>
      <c r="DX339" s="8">
        <v>0.0</v>
      </c>
      <c r="DY339" s="14">
        <f t="shared" si="22"/>
        <v>0.8595744681</v>
      </c>
    </row>
    <row r="340" ht="12.75" customHeight="1">
      <c r="A340" s="7">
        <v>23.0</v>
      </c>
      <c r="B340" s="7" t="s">
        <v>1776</v>
      </c>
      <c r="C340" s="7" t="s">
        <v>1777</v>
      </c>
      <c r="D340" s="7" t="s">
        <v>271</v>
      </c>
      <c r="E340" s="7" t="s">
        <v>132</v>
      </c>
      <c r="F340" s="7" t="s">
        <v>132</v>
      </c>
      <c r="G340" s="7">
        <v>72.0</v>
      </c>
      <c r="H340" s="7">
        <v>207.0</v>
      </c>
      <c r="I340" s="7" t="s">
        <v>133</v>
      </c>
      <c r="J340" s="7">
        <v>2000.0</v>
      </c>
      <c r="K340" s="7">
        <v>5.0</v>
      </c>
      <c r="L340" s="7">
        <v>131.0</v>
      </c>
      <c r="M340" s="8"/>
      <c r="N340" s="8">
        <f t="shared" si="1"/>
        <v>34</v>
      </c>
      <c r="O340" s="7" t="s">
        <v>339</v>
      </c>
      <c r="P340" s="7" t="s">
        <v>1778</v>
      </c>
      <c r="Q340" s="8" t="s">
        <v>860</v>
      </c>
      <c r="R340" s="7" t="s">
        <v>860</v>
      </c>
      <c r="S340" s="9" t="s">
        <v>255</v>
      </c>
      <c r="T340" s="9">
        <v>67.0</v>
      </c>
      <c r="U340" s="9" t="s">
        <v>138</v>
      </c>
      <c r="V340" s="9" t="s">
        <v>138</v>
      </c>
      <c r="W340" s="7">
        <v>68.0</v>
      </c>
      <c r="X340" s="7">
        <v>5.0</v>
      </c>
      <c r="Y340" s="7">
        <v>7.0</v>
      </c>
      <c r="Z340" s="7">
        <v>4.0</v>
      </c>
      <c r="AA340" s="7">
        <v>12.0</v>
      </c>
      <c r="AB340" s="7">
        <v>2.0</v>
      </c>
      <c r="AC340" s="7">
        <v>62.0</v>
      </c>
      <c r="AD340" s="7">
        <v>24.0</v>
      </c>
      <c r="AE340" s="7">
        <v>32.0</v>
      </c>
      <c r="AF340" s="10">
        <f t="shared" si="2"/>
        <v>0.08064516129</v>
      </c>
      <c r="AG340" s="10">
        <f t="shared" si="3"/>
        <v>0.04237288136</v>
      </c>
      <c r="AH340" s="7">
        <v>54010.0</v>
      </c>
      <c r="AI340" s="11">
        <f t="shared" si="4"/>
        <v>13.2377451</v>
      </c>
      <c r="AJ340" s="7">
        <v>1307.0</v>
      </c>
      <c r="AK340" s="11">
        <f t="shared" si="5"/>
        <v>19.22058824</v>
      </c>
      <c r="AL340" s="11">
        <f t="shared" si="6"/>
        <v>41.32364193</v>
      </c>
      <c r="AM340" s="12">
        <v>53.0</v>
      </c>
      <c r="AN340" s="11">
        <f t="shared" si="7"/>
        <v>3.532679133</v>
      </c>
      <c r="AO340" s="10" t="s">
        <v>276</v>
      </c>
      <c r="AP340" s="10" t="s">
        <v>696</v>
      </c>
      <c r="AQ340" s="10" t="s">
        <v>442</v>
      </c>
      <c r="AR340" s="7">
        <v>251.0</v>
      </c>
      <c r="AS340" s="7">
        <v>202.0</v>
      </c>
      <c r="AT340" s="13">
        <f t="shared" si="8"/>
        <v>0.5540838852</v>
      </c>
      <c r="AU340" s="9">
        <v>6.0</v>
      </c>
      <c r="AV340" s="9">
        <v>5.0</v>
      </c>
      <c r="AW340" s="9">
        <v>254.0</v>
      </c>
      <c r="AX340" s="9">
        <v>158.0</v>
      </c>
      <c r="AY340" s="9">
        <v>199.0</v>
      </c>
      <c r="AZ340" s="9">
        <v>93.0</v>
      </c>
      <c r="BA340" s="7">
        <v>106.0</v>
      </c>
      <c r="BB340" s="7">
        <v>175.0</v>
      </c>
      <c r="BC340" s="7">
        <v>68.0</v>
      </c>
      <c r="BD340" s="7">
        <v>24.0</v>
      </c>
      <c r="BE340" s="7">
        <v>20.0</v>
      </c>
      <c r="BF340" s="7">
        <v>14.0</v>
      </c>
      <c r="BG340" s="14">
        <f t="shared" si="9"/>
        <v>7.065358267</v>
      </c>
      <c r="BH340" s="11">
        <f t="shared" si="10"/>
        <v>11.66450657</v>
      </c>
      <c r="BI340" s="11">
        <f t="shared" si="11"/>
        <v>4.532493983</v>
      </c>
      <c r="BJ340" s="11">
        <f t="shared" si="12"/>
        <v>1.599703759</v>
      </c>
      <c r="BK340" s="11">
        <f t="shared" si="13"/>
        <v>1.333086465</v>
      </c>
      <c r="BL340" s="11">
        <f t="shared" si="14"/>
        <v>0.9331605258</v>
      </c>
      <c r="BM340" s="7">
        <v>82.0</v>
      </c>
      <c r="BN340" s="7">
        <v>16.0</v>
      </c>
      <c r="BO340" s="7">
        <v>8.0</v>
      </c>
      <c r="BP340" s="7">
        <v>1.0</v>
      </c>
      <c r="BQ340" s="7">
        <v>0.0</v>
      </c>
      <c r="BR340" s="7">
        <v>0.0</v>
      </c>
      <c r="BS340" s="9">
        <f t="shared" si="15"/>
        <v>333</v>
      </c>
      <c r="BT340" s="14">
        <v>-5.5522</v>
      </c>
      <c r="BU340" s="7">
        <v>5.0</v>
      </c>
      <c r="BV340" s="7">
        <v>2.0</v>
      </c>
      <c r="BW340" s="15">
        <f t="shared" si="16"/>
        <v>0.4</v>
      </c>
      <c r="BX340" s="7">
        <v>1.0</v>
      </c>
      <c r="BY340" s="7">
        <v>0.0</v>
      </c>
      <c r="BZ340" s="7">
        <v>0.0</v>
      </c>
      <c r="CA340" s="7">
        <v>0.0</v>
      </c>
      <c r="CB340" s="7">
        <v>0.0</v>
      </c>
      <c r="CC340" s="7">
        <v>0.0</v>
      </c>
      <c r="CD340" s="7">
        <v>1.0</v>
      </c>
      <c r="CE340" s="7">
        <v>0.0</v>
      </c>
      <c r="CF340" s="7">
        <v>1.0</v>
      </c>
      <c r="CG340" s="7">
        <v>0.0</v>
      </c>
      <c r="CH340" s="7">
        <v>0.0</v>
      </c>
      <c r="CI340" s="7">
        <v>3.0</v>
      </c>
      <c r="CJ340" s="7">
        <v>0.0</v>
      </c>
      <c r="CK340" s="7">
        <v>0.0</v>
      </c>
      <c r="CL340" s="15">
        <f t="shared" si="17"/>
        <v>0</v>
      </c>
      <c r="CM340" s="7">
        <v>-0.6000000000000001</v>
      </c>
      <c r="CN340" s="7">
        <v>1.2</v>
      </c>
      <c r="CO340" s="7">
        <v>0.6000000000000001</v>
      </c>
      <c r="CP340" s="16">
        <f t="shared" si="18"/>
        <v>0.008823529412</v>
      </c>
      <c r="CQ340" s="16">
        <f t="shared" si="19"/>
        <v>0.03999259396</v>
      </c>
      <c r="CR340" s="17">
        <v>5.0</v>
      </c>
      <c r="CS340" s="14">
        <v>10.9</v>
      </c>
      <c r="CT340" s="14">
        <v>14.4</v>
      </c>
      <c r="CU340" s="14">
        <v>3.9</v>
      </c>
      <c r="CV340" s="14">
        <v>0.2</v>
      </c>
      <c r="CW340" s="14">
        <v>2.4</v>
      </c>
      <c r="CX340" s="14">
        <v>0.30000000000000004</v>
      </c>
      <c r="CY340" s="14">
        <v>2.9</v>
      </c>
      <c r="CZ340" s="18">
        <f t="shared" si="20"/>
        <v>0.04264705882</v>
      </c>
      <c r="DA340" s="18">
        <f t="shared" si="21"/>
        <v>0.1932975375</v>
      </c>
      <c r="DB340" s="14">
        <v>34.6935</v>
      </c>
      <c r="DC340" s="7">
        <v>0.0</v>
      </c>
      <c r="DD340" s="7">
        <v>2.0</v>
      </c>
      <c r="DE340" s="7">
        <v>2.0</v>
      </c>
      <c r="DF340" s="7">
        <v>20.0</v>
      </c>
      <c r="DG340" s="7">
        <v>5.0</v>
      </c>
      <c r="DH340" s="7">
        <v>2.0</v>
      </c>
      <c r="DI340" s="7">
        <v>9.0</v>
      </c>
      <c r="DJ340" s="7">
        <v>10.0</v>
      </c>
      <c r="DK340" s="7">
        <v>2.0</v>
      </c>
      <c r="DL340" s="7">
        <v>4.0</v>
      </c>
      <c r="DM340" s="7">
        <v>30.0</v>
      </c>
      <c r="DN340" s="9">
        <v>1.0</v>
      </c>
      <c r="DO340" s="9">
        <v>3.0</v>
      </c>
      <c r="DP340" s="9">
        <v>1.0</v>
      </c>
      <c r="DQ340" s="8">
        <v>186.0</v>
      </c>
      <c r="DR340" s="8">
        <v>11.0</v>
      </c>
      <c r="DS340" s="8" t="s">
        <v>1779</v>
      </c>
      <c r="DT340" s="19">
        <v>1.85</v>
      </c>
      <c r="DU340" s="8">
        <v>1.85</v>
      </c>
      <c r="DV340" s="8">
        <v>1.85</v>
      </c>
      <c r="DW340" s="8">
        <v>248.0</v>
      </c>
      <c r="DX340" s="8">
        <v>0.0</v>
      </c>
      <c r="DY340" s="14">
        <f t="shared" si="22"/>
        <v>0.1340425532</v>
      </c>
    </row>
    <row r="341" ht="12.75" customHeight="1">
      <c r="A341" s="7">
        <v>14.0</v>
      </c>
      <c r="B341" s="7" t="s">
        <v>1780</v>
      </c>
      <c r="C341" s="7" t="s">
        <v>1781</v>
      </c>
      <c r="D341" s="7" t="s">
        <v>162</v>
      </c>
      <c r="E341" s="7" t="s">
        <v>163</v>
      </c>
      <c r="F341" s="7" t="s">
        <v>163</v>
      </c>
      <c r="G341" s="7">
        <v>72.0</v>
      </c>
      <c r="H341" s="7">
        <v>195.0</v>
      </c>
      <c r="I341" s="7" t="s">
        <v>133</v>
      </c>
      <c r="J341" s="7">
        <v>2008.0</v>
      </c>
      <c r="K341" s="7">
        <v>3.0</v>
      </c>
      <c r="L341" s="7">
        <v>82.0</v>
      </c>
      <c r="M341" s="8"/>
      <c r="N341" s="8">
        <f t="shared" si="1"/>
        <v>26</v>
      </c>
      <c r="O341" s="7" t="s">
        <v>858</v>
      </c>
      <c r="P341" s="7" t="s">
        <v>1782</v>
      </c>
      <c r="Q341" s="8" t="s">
        <v>490</v>
      </c>
      <c r="R341" s="7" t="s">
        <v>490</v>
      </c>
      <c r="S341" s="9" t="s">
        <v>260</v>
      </c>
      <c r="T341" s="9">
        <v>79.0</v>
      </c>
      <c r="U341" s="9" t="s">
        <v>138</v>
      </c>
      <c r="V341" s="9" t="s">
        <v>138</v>
      </c>
      <c r="W341" s="7">
        <v>80.0</v>
      </c>
      <c r="X341" s="7">
        <v>30.0</v>
      </c>
      <c r="Y341" s="7">
        <v>20.0</v>
      </c>
      <c r="Z341" s="7">
        <v>7.0</v>
      </c>
      <c r="AA341" s="7">
        <v>50.0</v>
      </c>
      <c r="AB341" s="7">
        <v>10.0</v>
      </c>
      <c r="AC341" s="7">
        <v>149.0</v>
      </c>
      <c r="AD341" s="7">
        <v>46.0</v>
      </c>
      <c r="AE341" s="7">
        <v>43.0</v>
      </c>
      <c r="AF341" s="10">
        <f t="shared" si="2"/>
        <v>0.2013422819</v>
      </c>
      <c r="AG341" s="10">
        <f t="shared" si="3"/>
        <v>0.1260504202</v>
      </c>
      <c r="AH341" s="7">
        <v>95167.0</v>
      </c>
      <c r="AI341" s="11">
        <f t="shared" si="4"/>
        <v>19.82645833</v>
      </c>
      <c r="AJ341" s="7">
        <v>2028.0</v>
      </c>
      <c r="AK341" s="11">
        <f t="shared" si="5"/>
        <v>25.35</v>
      </c>
      <c r="AL341" s="11">
        <f t="shared" si="6"/>
        <v>46.9265286</v>
      </c>
      <c r="AM341" s="12">
        <v>42.0</v>
      </c>
      <c r="AN341" s="11">
        <f t="shared" si="7"/>
        <v>1.588786029</v>
      </c>
      <c r="AO341" s="10" t="s">
        <v>1783</v>
      </c>
      <c r="AP341" s="10" t="s">
        <v>1784</v>
      </c>
      <c r="AQ341" s="10" t="s">
        <v>1579</v>
      </c>
      <c r="AR341" s="7">
        <v>617.0</v>
      </c>
      <c r="AS341" s="7">
        <v>764.0</v>
      </c>
      <c r="AT341" s="13">
        <f t="shared" si="8"/>
        <v>0.4467776973</v>
      </c>
      <c r="AU341" s="9">
        <v>31.0</v>
      </c>
      <c r="AV341" s="9">
        <v>16.0</v>
      </c>
      <c r="AW341" s="9">
        <v>881.0</v>
      </c>
      <c r="AX341" s="9">
        <v>400.0</v>
      </c>
      <c r="AY341" s="9">
        <v>500.0</v>
      </c>
      <c r="AZ341" s="9">
        <v>217.0</v>
      </c>
      <c r="BA341" s="7">
        <v>79.0</v>
      </c>
      <c r="BB341" s="7">
        <v>66.0</v>
      </c>
      <c r="BC341" s="7">
        <v>56.0</v>
      </c>
      <c r="BD341" s="7">
        <v>46.0</v>
      </c>
      <c r="BE341" s="7">
        <v>27.0</v>
      </c>
      <c r="BF341" s="7">
        <v>38.0</v>
      </c>
      <c r="BG341" s="14">
        <f t="shared" si="9"/>
        <v>2.988430864</v>
      </c>
      <c r="BH341" s="11">
        <f t="shared" si="10"/>
        <v>2.496663759</v>
      </c>
      <c r="BI341" s="11">
        <f t="shared" si="11"/>
        <v>2.118381372</v>
      </c>
      <c r="BJ341" s="11">
        <f t="shared" si="12"/>
        <v>1.740098984</v>
      </c>
      <c r="BK341" s="11">
        <f t="shared" si="13"/>
        <v>1.021362447</v>
      </c>
      <c r="BL341" s="11">
        <f t="shared" si="14"/>
        <v>1.437473074</v>
      </c>
      <c r="BM341" s="7">
        <v>23.0</v>
      </c>
      <c r="BN341" s="7">
        <v>9.0</v>
      </c>
      <c r="BO341" s="7">
        <v>1.0</v>
      </c>
      <c r="BP341" s="7">
        <v>0.0</v>
      </c>
      <c r="BQ341" s="7">
        <v>0.0</v>
      </c>
      <c r="BR341" s="7">
        <v>0.0</v>
      </c>
      <c r="BS341" s="9">
        <f t="shared" si="15"/>
        <v>146</v>
      </c>
      <c r="BT341" s="14">
        <v>1.4258</v>
      </c>
      <c r="BU341" s="7">
        <v>4.0</v>
      </c>
      <c r="BV341" s="7">
        <v>1.0</v>
      </c>
      <c r="BW341" s="15">
        <f t="shared" si="16"/>
        <v>0.25</v>
      </c>
      <c r="BX341" s="7">
        <v>0.0</v>
      </c>
      <c r="BY341" s="7">
        <v>4.0</v>
      </c>
      <c r="BZ341" s="7">
        <v>2.0</v>
      </c>
      <c r="CA341" s="7">
        <v>8.0</v>
      </c>
      <c r="CB341" s="7">
        <v>1.0</v>
      </c>
      <c r="CC341" s="7">
        <v>5.0</v>
      </c>
      <c r="CD341" s="7">
        <v>0.0</v>
      </c>
      <c r="CE341" s="7">
        <v>0.0</v>
      </c>
      <c r="CF341" s="7">
        <v>6.0</v>
      </c>
      <c r="CG341" s="7">
        <v>6.0</v>
      </c>
      <c r="CH341" s="7">
        <v>1.0</v>
      </c>
      <c r="CI341" s="7">
        <v>12.0</v>
      </c>
      <c r="CJ341" s="7">
        <v>0.0</v>
      </c>
      <c r="CK341" s="7">
        <v>0.0</v>
      </c>
      <c r="CL341" s="15">
        <f t="shared" si="17"/>
        <v>0</v>
      </c>
      <c r="CM341" s="7">
        <v>4.7</v>
      </c>
      <c r="CN341" s="7">
        <v>2.8</v>
      </c>
      <c r="CO341" s="7">
        <v>7.6</v>
      </c>
      <c r="CP341" s="16">
        <f t="shared" si="18"/>
        <v>0.095</v>
      </c>
      <c r="CQ341" s="16">
        <f t="shared" si="19"/>
        <v>0.2874946147</v>
      </c>
      <c r="CR341" s="17">
        <v>8.0</v>
      </c>
      <c r="CS341" s="14">
        <v>36.9</v>
      </c>
      <c r="CT341" s="14">
        <v>38.2</v>
      </c>
      <c r="CU341" s="14">
        <v>19.7</v>
      </c>
      <c r="CV341" s="14">
        <v>6.7</v>
      </c>
      <c r="CW341" s="14">
        <v>7.0</v>
      </c>
      <c r="CX341" s="14">
        <v>-0.2</v>
      </c>
      <c r="CY341" s="14">
        <v>13.5</v>
      </c>
      <c r="CZ341" s="18">
        <f t="shared" si="20"/>
        <v>0.16875</v>
      </c>
      <c r="DA341" s="18">
        <f t="shared" si="21"/>
        <v>0.5106812235</v>
      </c>
      <c r="DB341" s="14">
        <v>24.9329</v>
      </c>
      <c r="DC341" s="7">
        <v>1.0</v>
      </c>
      <c r="DD341" s="7">
        <v>3.0</v>
      </c>
      <c r="DE341" s="7">
        <v>5.0</v>
      </c>
      <c r="DF341" s="7">
        <v>37.0</v>
      </c>
      <c r="DG341" s="7">
        <v>20.0</v>
      </c>
      <c r="DH341" s="7">
        <v>2.0</v>
      </c>
      <c r="DI341" s="7">
        <v>11.0</v>
      </c>
      <c r="DJ341" s="7">
        <v>53.0</v>
      </c>
      <c r="DK341" s="7">
        <v>16.0</v>
      </c>
      <c r="DL341" s="7">
        <v>1.0</v>
      </c>
      <c r="DM341" s="7">
        <v>46.0</v>
      </c>
      <c r="DN341" s="9">
        <v>4.0</v>
      </c>
      <c r="DO341" s="9">
        <v>7.0</v>
      </c>
      <c r="DP341" s="9">
        <v>1.0</v>
      </c>
      <c r="DQ341" s="8">
        <v>186.0</v>
      </c>
      <c r="DR341" s="8">
        <v>2.0</v>
      </c>
      <c r="DS341" s="8" t="s">
        <v>249</v>
      </c>
      <c r="DT341" s="19">
        <v>4.0</v>
      </c>
      <c r="DU341" s="8">
        <v>4.0</v>
      </c>
      <c r="DV341" s="8">
        <v>4.0</v>
      </c>
      <c r="DW341" s="8">
        <v>98.0</v>
      </c>
      <c r="DX341" s="8">
        <v>0.0</v>
      </c>
      <c r="DY341" s="14">
        <f t="shared" si="22"/>
        <v>6.159574468</v>
      </c>
    </row>
    <row r="342" ht="12.75" customHeight="1">
      <c r="A342" s="7">
        <v>48.0</v>
      </c>
      <c r="B342" s="7" t="s">
        <v>1785</v>
      </c>
      <c r="C342" s="7" t="s">
        <v>1786</v>
      </c>
      <c r="E342" s="7" t="s">
        <v>1232</v>
      </c>
      <c r="F342" s="7" t="s">
        <v>1232</v>
      </c>
      <c r="G342" s="7">
        <v>74.0</v>
      </c>
      <c r="H342" s="7">
        <v>210.0</v>
      </c>
      <c r="I342" s="7" t="s">
        <v>133</v>
      </c>
      <c r="J342" s="7">
        <v>2012.0</v>
      </c>
      <c r="K342" s="7">
        <v>1.0</v>
      </c>
      <c r="L342" s="7">
        <v>17.0</v>
      </c>
      <c r="M342" s="8"/>
      <c r="N342" s="8">
        <f t="shared" si="1"/>
        <v>22</v>
      </c>
      <c r="O342" s="7" t="s">
        <v>1361</v>
      </c>
      <c r="P342" s="7" t="s">
        <v>1787</v>
      </c>
      <c r="Q342" s="8" t="s">
        <v>628</v>
      </c>
      <c r="R342" s="7" t="s">
        <v>628</v>
      </c>
      <c r="S342" s="9" t="s">
        <v>1445</v>
      </c>
      <c r="T342" s="9">
        <v>81.0</v>
      </c>
      <c r="U342" s="9" t="s">
        <v>138</v>
      </c>
      <c r="V342" s="9" t="s">
        <v>138</v>
      </c>
      <c r="W342" s="7">
        <v>81.0</v>
      </c>
      <c r="X342" s="7">
        <v>21.0</v>
      </c>
      <c r="Y342" s="7">
        <v>25.0</v>
      </c>
      <c r="Z342" s="7">
        <v>12.0</v>
      </c>
      <c r="AA342" s="7">
        <v>46.0</v>
      </c>
      <c r="AB342" s="7">
        <v>16.0</v>
      </c>
      <c r="AC342" s="7">
        <v>202.0</v>
      </c>
      <c r="AD342" s="7">
        <v>66.0</v>
      </c>
      <c r="AE342" s="7">
        <v>80.0</v>
      </c>
      <c r="AF342" s="10">
        <f t="shared" si="2"/>
        <v>0.103960396</v>
      </c>
      <c r="AG342" s="10">
        <f t="shared" si="3"/>
        <v>0.06034482759</v>
      </c>
      <c r="AH342" s="7">
        <v>77629.0</v>
      </c>
      <c r="AI342" s="11">
        <f t="shared" si="4"/>
        <v>15.97304527</v>
      </c>
      <c r="AJ342" s="7">
        <v>1784.0</v>
      </c>
      <c r="AK342" s="11">
        <f t="shared" si="5"/>
        <v>22.02469136</v>
      </c>
      <c r="AL342" s="11">
        <f t="shared" si="6"/>
        <v>43.51401345</v>
      </c>
      <c r="AM342" s="12">
        <v>124.0</v>
      </c>
      <c r="AN342" s="11">
        <f t="shared" si="7"/>
        <v>5.750428319</v>
      </c>
      <c r="AO342" s="10" t="s">
        <v>460</v>
      </c>
      <c r="AP342" s="10" t="s">
        <v>581</v>
      </c>
      <c r="AQ342" s="10" t="s">
        <v>1788</v>
      </c>
      <c r="AR342" s="7">
        <v>256.0</v>
      </c>
      <c r="AS342" s="7">
        <v>201.0</v>
      </c>
      <c r="AT342" s="13">
        <f t="shared" si="8"/>
        <v>0.5601750547</v>
      </c>
      <c r="AU342" s="9">
        <v>9.0</v>
      </c>
      <c r="AV342" s="9">
        <v>3.0</v>
      </c>
      <c r="AW342" s="9">
        <v>289.0</v>
      </c>
      <c r="AX342" s="9">
        <v>161.0</v>
      </c>
      <c r="AY342" s="9">
        <v>168.0</v>
      </c>
      <c r="AZ342" s="9">
        <v>95.0</v>
      </c>
      <c r="BA342" s="7">
        <v>109.0</v>
      </c>
      <c r="BB342" s="7">
        <v>90.0</v>
      </c>
      <c r="BC342" s="7">
        <v>60.0</v>
      </c>
      <c r="BD342" s="7">
        <v>66.0</v>
      </c>
      <c r="BE342" s="7">
        <v>41.0</v>
      </c>
      <c r="BF342" s="7">
        <v>35.0</v>
      </c>
      <c r="BG342" s="14">
        <f t="shared" si="9"/>
        <v>5.05481199</v>
      </c>
      <c r="BH342" s="11">
        <f t="shared" si="10"/>
        <v>4.173697974</v>
      </c>
      <c r="BI342" s="11">
        <f t="shared" si="11"/>
        <v>2.782465316</v>
      </c>
      <c r="BJ342" s="11">
        <f t="shared" si="12"/>
        <v>3.060711847</v>
      </c>
      <c r="BK342" s="11">
        <f t="shared" si="13"/>
        <v>1.901351299</v>
      </c>
      <c r="BL342" s="11">
        <f t="shared" si="14"/>
        <v>1.623104768</v>
      </c>
      <c r="BM342" s="7">
        <v>26.0</v>
      </c>
      <c r="BN342" s="7">
        <v>13.0</v>
      </c>
      <c r="BO342" s="7">
        <v>0.0</v>
      </c>
      <c r="BP342" s="7">
        <v>0.0</v>
      </c>
      <c r="BQ342" s="7">
        <v>0.0</v>
      </c>
      <c r="BR342" s="7">
        <v>0.0</v>
      </c>
      <c r="BS342" s="9">
        <f t="shared" si="15"/>
        <v>176</v>
      </c>
      <c r="BT342" s="14">
        <v>5.6472999999999995</v>
      </c>
      <c r="BW342" s="15" t="str">
        <f t="shared" si="16"/>
        <v> </v>
      </c>
      <c r="BY342" s="7">
        <v>2.0</v>
      </c>
      <c r="BZ342" s="7">
        <v>1.0</v>
      </c>
      <c r="CA342" s="7">
        <v>3.0</v>
      </c>
      <c r="CB342" s="7">
        <v>0.0</v>
      </c>
      <c r="CC342" s="7">
        <v>3.0</v>
      </c>
      <c r="CD342" s="7">
        <v>3.0</v>
      </c>
      <c r="CE342" s="7">
        <v>1.0</v>
      </c>
      <c r="CF342" s="7">
        <v>2.0</v>
      </c>
      <c r="CG342" s="7">
        <v>4.0</v>
      </c>
      <c r="CH342" s="7">
        <v>0.0</v>
      </c>
      <c r="CI342" s="7">
        <v>8.0</v>
      </c>
      <c r="CJ342" s="7">
        <v>0.0</v>
      </c>
      <c r="CK342" s="7">
        <v>0.0</v>
      </c>
      <c r="CL342" s="15">
        <f t="shared" si="17"/>
        <v>0</v>
      </c>
      <c r="CM342" s="7">
        <v>3.9</v>
      </c>
      <c r="CN342" s="7">
        <v>2.2</v>
      </c>
      <c r="CO342" s="7">
        <v>6.1</v>
      </c>
      <c r="CP342" s="16">
        <f t="shared" si="18"/>
        <v>0.07530864198</v>
      </c>
      <c r="CQ342" s="16">
        <f t="shared" si="19"/>
        <v>0.2828839738</v>
      </c>
      <c r="CR342" s="17">
        <v>5.0</v>
      </c>
      <c r="CS342" s="14">
        <v>28.7</v>
      </c>
      <c r="CT342" s="14">
        <v>25.5</v>
      </c>
      <c r="CU342" s="14">
        <v>15.1</v>
      </c>
      <c r="CV342" s="14">
        <v>6.9</v>
      </c>
      <c r="CW342" s="14">
        <v>4.5</v>
      </c>
      <c r="CX342" s="14">
        <v>0.0</v>
      </c>
      <c r="CY342" s="14">
        <v>11.4</v>
      </c>
      <c r="CZ342" s="18">
        <f t="shared" si="20"/>
        <v>0.1407407407</v>
      </c>
      <c r="DA342" s="18">
        <f t="shared" si="21"/>
        <v>0.52866841</v>
      </c>
      <c r="DB342" s="14">
        <v>23.2426</v>
      </c>
      <c r="DC342" s="7">
        <v>2.0</v>
      </c>
      <c r="DD342" s="7">
        <v>3.0</v>
      </c>
      <c r="DE342" s="7">
        <v>11.0</v>
      </c>
      <c r="DF342" s="7">
        <v>50.0</v>
      </c>
      <c r="DG342" s="7">
        <v>29.0</v>
      </c>
      <c r="DH342" s="7">
        <v>7.0</v>
      </c>
      <c r="DI342" s="7">
        <v>13.0</v>
      </c>
      <c r="DJ342" s="7">
        <v>21.0</v>
      </c>
      <c r="DK342" s="7">
        <v>17.0</v>
      </c>
      <c r="DL342" s="7">
        <v>13.0</v>
      </c>
      <c r="DM342" s="7">
        <v>102.0</v>
      </c>
      <c r="DN342" s="9">
        <v>3.0</v>
      </c>
      <c r="DO342" s="9">
        <v>5.0</v>
      </c>
      <c r="DP342" s="9">
        <v>2.0</v>
      </c>
      <c r="DQ342" s="8">
        <v>186.0</v>
      </c>
      <c r="DR342" s="8">
        <v>1.0</v>
      </c>
      <c r="DS342" s="8" t="s">
        <v>249</v>
      </c>
      <c r="DT342" s="19">
        <v>0.925</v>
      </c>
      <c r="DU342" s="8">
        <v>0.925</v>
      </c>
      <c r="DV342" s="8">
        <v>1.35</v>
      </c>
      <c r="DW342" s="8">
        <v>16.0</v>
      </c>
      <c r="DX342" s="8">
        <v>0.425</v>
      </c>
      <c r="DY342" s="14">
        <f t="shared" si="22"/>
        <v>9.69787234</v>
      </c>
    </row>
    <row r="343" ht="12.75" customHeight="1">
      <c r="A343" s="7">
        <v>14.0</v>
      </c>
      <c r="B343" s="7" t="s">
        <v>1789</v>
      </c>
      <c r="C343" s="7" t="s">
        <v>357</v>
      </c>
      <c r="D343" s="7" t="s">
        <v>358</v>
      </c>
      <c r="E343" s="7" t="s">
        <v>163</v>
      </c>
      <c r="F343" s="7" t="s">
        <v>163</v>
      </c>
      <c r="G343" s="7">
        <v>72.0</v>
      </c>
      <c r="H343" s="7">
        <v>189.0</v>
      </c>
      <c r="I343" s="7" t="s">
        <v>133</v>
      </c>
      <c r="J343" s="7">
        <v>2007.0</v>
      </c>
      <c r="K343" s="7">
        <v>1.0</v>
      </c>
      <c r="L343" s="7">
        <v>4.0</v>
      </c>
      <c r="M343" s="8"/>
      <c r="N343" s="8">
        <f t="shared" si="1"/>
        <v>26</v>
      </c>
      <c r="O343" s="7" t="s">
        <v>1790</v>
      </c>
      <c r="P343" s="7" t="s">
        <v>1791</v>
      </c>
      <c r="Q343" s="8" t="s">
        <v>305</v>
      </c>
      <c r="R343" s="7" t="s">
        <v>305</v>
      </c>
      <c r="S343" s="9" t="s">
        <v>174</v>
      </c>
      <c r="T343" s="9">
        <v>61.0</v>
      </c>
      <c r="U343" s="9" t="s">
        <v>138</v>
      </c>
      <c r="V343" s="9" t="s">
        <v>138</v>
      </c>
      <c r="W343" s="7">
        <v>62.0</v>
      </c>
      <c r="X343" s="7">
        <v>6.0</v>
      </c>
      <c r="Y343" s="7">
        <v>12.0</v>
      </c>
      <c r="Z343" s="7">
        <v>7.0</v>
      </c>
      <c r="AA343" s="7">
        <v>18.0</v>
      </c>
      <c r="AB343" s="7">
        <v>9.0</v>
      </c>
      <c r="AC343" s="7">
        <v>55.0</v>
      </c>
      <c r="AD343" s="7">
        <v>45.0</v>
      </c>
      <c r="AE343" s="7">
        <v>51.0</v>
      </c>
      <c r="AF343" s="10">
        <f t="shared" si="2"/>
        <v>0.1090909091</v>
      </c>
      <c r="AG343" s="10">
        <f t="shared" si="3"/>
        <v>0.03973509934</v>
      </c>
      <c r="AH343" s="7">
        <v>64745.0</v>
      </c>
      <c r="AI343" s="11">
        <f t="shared" si="4"/>
        <v>17.40456989</v>
      </c>
      <c r="AJ343" s="7">
        <v>1383.0</v>
      </c>
      <c r="AK343" s="11">
        <f t="shared" si="5"/>
        <v>22.30645161</v>
      </c>
      <c r="AL343" s="11">
        <f t="shared" si="6"/>
        <v>46.81489516</v>
      </c>
      <c r="AM343" s="12">
        <v>74.0</v>
      </c>
      <c r="AN343" s="11">
        <f t="shared" si="7"/>
        <v>4.114603444</v>
      </c>
      <c r="AO343" s="10" t="s">
        <v>1457</v>
      </c>
      <c r="AP343" s="10" t="s">
        <v>660</v>
      </c>
      <c r="AQ343" s="10" t="s">
        <v>361</v>
      </c>
      <c r="AR343" s="7">
        <v>0.0</v>
      </c>
      <c r="AS343" s="7">
        <v>0.0</v>
      </c>
      <c r="AT343" s="13">
        <f t="shared" si="8"/>
        <v>0</v>
      </c>
      <c r="AU343" s="8"/>
      <c r="AV343" s="8"/>
      <c r="AW343" s="8"/>
      <c r="AX343" s="8">
        <v>0.0</v>
      </c>
      <c r="AY343" s="8"/>
      <c r="AZ343" s="8">
        <v>0.0</v>
      </c>
      <c r="BA343" s="7">
        <v>104.0</v>
      </c>
      <c r="BB343" s="7">
        <v>65.0</v>
      </c>
      <c r="BC343" s="7">
        <v>90.0</v>
      </c>
      <c r="BD343" s="7">
        <v>45.0</v>
      </c>
      <c r="BE343" s="7">
        <v>41.0</v>
      </c>
      <c r="BF343" s="7">
        <v>18.0</v>
      </c>
      <c r="BG343" s="14">
        <f t="shared" si="9"/>
        <v>5.782685922</v>
      </c>
      <c r="BH343" s="11">
        <f t="shared" si="10"/>
        <v>3.614178701</v>
      </c>
      <c r="BI343" s="11">
        <f t="shared" si="11"/>
        <v>5.004247432</v>
      </c>
      <c r="BJ343" s="11">
        <f t="shared" si="12"/>
        <v>2.502123716</v>
      </c>
      <c r="BK343" s="11">
        <f t="shared" si="13"/>
        <v>2.279712719</v>
      </c>
      <c r="BL343" s="11">
        <f t="shared" si="14"/>
        <v>1.000849486</v>
      </c>
      <c r="BM343" s="7">
        <v>30.0</v>
      </c>
      <c r="BN343" s="7">
        <v>15.0</v>
      </c>
      <c r="BO343" s="7">
        <v>0.0</v>
      </c>
      <c r="BP343" s="7">
        <v>0.0</v>
      </c>
      <c r="BQ343" s="7">
        <v>0.0</v>
      </c>
      <c r="BR343" s="7">
        <v>0.0</v>
      </c>
      <c r="BS343" s="9">
        <f t="shared" si="15"/>
        <v>185</v>
      </c>
      <c r="BT343" s="14">
        <v>-0.0434</v>
      </c>
      <c r="BW343" s="15" t="str">
        <f t="shared" si="16"/>
        <v> </v>
      </c>
      <c r="BY343" s="7">
        <v>0.0</v>
      </c>
      <c r="BZ343" s="7">
        <v>1.0</v>
      </c>
      <c r="CA343" s="7">
        <v>2.0</v>
      </c>
      <c r="CB343" s="7">
        <v>0.0</v>
      </c>
      <c r="CC343" s="7">
        <v>2.0</v>
      </c>
      <c r="CD343" s="7">
        <v>0.0</v>
      </c>
      <c r="CE343" s="7">
        <v>3.0</v>
      </c>
      <c r="CF343" s="7">
        <v>0.0</v>
      </c>
      <c r="CG343" s="7">
        <v>0.0</v>
      </c>
      <c r="CH343" s="7">
        <v>0.0</v>
      </c>
      <c r="CI343" s="7">
        <v>1.0</v>
      </c>
      <c r="CJ343" s="7">
        <v>0.0</v>
      </c>
      <c r="CK343" s="7">
        <v>0.0</v>
      </c>
      <c r="CL343" s="15">
        <f t="shared" si="17"/>
        <v>0</v>
      </c>
      <c r="CM343" s="7">
        <v>1.3</v>
      </c>
      <c r="CN343" s="7">
        <v>3.0</v>
      </c>
      <c r="CO343" s="7">
        <v>4.3</v>
      </c>
      <c r="CP343" s="16">
        <f t="shared" si="18"/>
        <v>0.06935483871</v>
      </c>
      <c r="CQ343" s="16">
        <f t="shared" si="19"/>
        <v>0.2390918218</v>
      </c>
      <c r="CR343" s="17">
        <v>2.0</v>
      </c>
      <c r="CS343" s="14">
        <v>17.4</v>
      </c>
      <c r="CT343" s="14">
        <v>22.9</v>
      </c>
      <c r="CU343" s="14">
        <v>6.0</v>
      </c>
      <c r="CV343" s="14">
        <v>3.0</v>
      </c>
      <c r="CW343" s="14">
        <v>3.7</v>
      </c>
      <c r="CX343" s="14">
        <v>0.0</v>
      </c>
      <c r="CY343" s="14">
        <v>6.8</v>
      </c>
      <c r="CZ343" s="18">
        <f t="shared" si="20"/>
        <v>0.1096774194</v>
      </c>
      <c r="DA343" s="18">
        <f t="shared" si="21"/>
        <v>0.3780986949</v>
      </c>
      <c r="DB343" s="14">
        <v>47.7818</v>
      </c>
      <c r="DC343" s="7">
        <v>0.0</v>
      </c>
      <c r="DD343" s="7">
        <v>1.0</v>
      </c>
      <c r="DE343" s="7">
        <v>2.0</v>
      </c>
      <c r="DF343" s="7">
        <v>42.0</v>
      </c>
      <c r="DG343" s="7">
        <v>3.0</v>
      </c>
      <c r="DH343" s="7">
        <v>1.0</v>
      </c>
      <c r="DI343" s="7">
        <v>18.0</v>
      </c>
      <c r="DJ343" s="7">
        <v>6.0</v>
      </c>
      <c r="DK343" s="7">
        <v>4.0</v>
      </c>
      <c r="DL343" s="7">
        <v>1.0</v>
      </c>
      <c r="DM343" s="7">
        <v>22.0</v>
      </c>
      <c r="DN343" s="9">
        <v>1.0</v>
      </c>
      <c r="DO343" s="9">
        <v>1.0</v>
      </c>
      <c r="DP343" s="9">
        <v>1.0</v>
      </c>
      <c r="DQ343" s="8">
        <v>186.0</v>
      </c>
      <c r="DR343" s="8">
        <v>19.0</v>
      </c>
      <c r="DS343" s="8" t="s">
        <v>363</v>
      </c>
      <c r="DT343" s="19">
        <v>1.25</v>
      </c>
      <c r="DU343" s="8">
        <v>2.2</v>
      </c>
      <c r="DV343" s="8">
        <v>2.2</v>
      </c>
      <c r="DW343" s="8">
        <v>510.0</v>
      </c>
      <c r="DX343" s="8">
        <v>0.0</v>
      </c>
      <c r="DY343" s="14">
        <f t="shared" si="22"/>
        <v>3.289361702</v>
      </c>
    </row>
    <row r="344" ht="12.75" customHeight="1">
      <c r="A344" s="7">
        <v>20.0</v>
      </c>
      <c r="B344" s="7" t="s">
        <v>1792</v>
      </c>
      <c r="C344" s="7" t="s">
        <v>1793</v>
      </c>
      <c r="D344" s="7" t="s">
        <v>311</v>
      </c>
      <c r="E344" s="7" t="s">
        <v>132</v>
      </c>
      <c r="F344" s="7" t="s">
        <v>132</v>
      </c>
      <c r="G344" s="7">
        <v>72.0</v>
      </c>
      <c r="H344" s="7">
        <v>205.0</v>
      </c>
      <c r="I344" s="7" t="s">
        <v>133</v>
      </c>
      <c r="J344" s="7">
        <v>2002.0</v>
      </c>
      <c r="K344" s="7">
        <v>1.0</v>
      </c>
      <c r="L344" s="7">
        <v>14.0</v>
      </c>
      <c r="M344" s="8"/>
      <c r="N344" s="8">
        <f t="shared" si="1"/>
        <v>32</v>
      </c>
      <c r="O344" s="7" t="s">
        <v>464</v>
      </c>
      <c r="P344" s="7" t="s">
        <v>1794</v>
      </c>
      <c r="Q344" s="8" t="s">
        <v>297</v>
      </c>
      <c r="R344" s="7" t="s">
        <v>297</v>
      </c>
      <c r="S344" s="9" t="s">
        <v>159</v>
      </c>
      <c r="T344" s="9">
        <v>33.0</v>
      </c>
      <c r="U344" s="9" t="s">
        <v>138</v>
      </c>
      <c r="V344" s="9" t="s">
        <v>138</v>
      </c>
      <c r="W344" s="7">
        <v>33.0</v>
      </c>
      <c r="X344" s="7">
        <v>3.0</v>
      </c>
      <c r="Y344" s="7">
        <v>1.0</v>
      </c>
      <c r="Z344" s="7">
        <v>1.0</v>
      </c>
      <c r="AA344" s="7">
        <v>4.0</v>
      </c>
      <c r="AB344" s="7">
        <v>-14.0</v>
      </c>
      <c r="AC344" s="7">
        <v>51.0</v>
      </c>
      <c r="AD344" s="7">
        <v>18.0</v>
      </c>
      <c r="AE344" s="7">
        <v>17.0</v>
      </c>
      <c r="AF344" s="10">
        <f t="shared" si="2"/>
        <v>0.05882352941</v>
      </c>
      <c r="AG344" s="10">
        <f t="shared" si="3"/>
        <v>0.03488372093</v>
      </c>
      <c r="AH344" s="7">
        <v>27281.0</v>
      </c>
      <c r="AI344" s="11">
        <f t="shared" si="4"/>
        <v>13.77828283</v>
      </c>
      <c r="AJ344" s="7">
        <v>666.0</v>
      </c>
      <c r="AK344" s="11">
        <f t="shared" si="5"/>
        <v>20.18181818</v>
      </c>
      <c r="AL344" s="11">
        <f t="shared" si="6"/>
        <v>40.96246246</v>
      </c>
      <c r="AM344" s="12">
        <v>25.0</v>
      </c>
      <c r="AN344" s="11">
        <f t="shared" si="7"/>
        <v>3.298999304</v>
      </c>
      <c r="AO344" s="10" t="s">
        <v>176</v>
      </c>
      <c r="AP344" s="10" t="s">
        <v>466</v>
      </c>
      <c r="AQ344" s="10" t="s">
        <v>526</v>
      </c>
      <c r="AR344" s="7">
        <v>1.0</v>
      </c>
      <c r="AS344" s="7">
        <v>2.0</v>
      </c>
      <c r="AT344" s="13">
        <f t="shared" si="8"/>
        <v>0.3333333333</v>
      </c>
      <c r="AU344" s="8"/>
      <c r="AV344" s="8"/>
      <c r="AW344" s="8">
        <v>2.0</v>
      </c>
      <c r="AX344" s="8">
        <v>1.0</v>
      </c>
      <c r="AY344" s="8">
        <v>1.0</v>
      </c>
      <c r="AZ344" s="8">
        <v>0.0</v>
      </c>
      <c r="BA344" s="7">
        <v>29.0</v>
      </c>
      <c r="BB344" s="7">
        <v>15.0</v>
      </c>
      <c r="BC344" s="7">
        <v>18.0</v>
      </c>
      <c r="BD344" s="7">
        <v>18.0</v>
      </c>
      <c r="BE344" s="7">
        <v>8.0</v>
      </c>
      <c r="BF344" s="7">
        <v>7.0</v>
      </c>
      <c r="BG344" s="14">
        <f t="shared" si="9"/>
        <v>3.826839192</v>
      </c>
      <c r="BH344" s="11">
        <f t="shared" si="10"/>
        <v>1.979399582</v>
      </c>
      <c r="BI344" s="11">
        <f t="shared" si="11"/>
        <v>2.375279499</v>
      </c>
      <c r="BJ344" s="11">
        <f t="shared" si="12"/>
        <v>2.375279499</v>
      </c>
      <c r="BK344" s="11">
        <f t="shared" si="13"/>
        <v>1.055679777</v>
      </c>
      <c r="BL344" s="11">
        <f t="shared" si="14"/>
        <v>0.923719805</v>
      </c>
      <c r="BM344" s="7">
        <v>4.0</v>
      </c>
      <c r="BN344" s="7">
        <v>2.0</v>
      </c>
      <c r="BO344" s="7">
        <v>0.0</v>
      </c>
      <c r="BP344" s="7">
        <v>0.0</v>
      </c>
      <c r="BQ344" s="7">
        <v>0.0</v>
      </c>
      <c r="BR344" s="7">
        <v>0.0</v>
      </c>
      <c r="BS344" s="9">
        <f t="shared" si="15"/>
        <v>37</v>
      </c>
      <c r="BT344" s="14">
        <v>-0.9784</v>
      </c>
      <c r="BU344" s="7">
        <v>2.0</v>
      </c>
      <c r="BV344" s="7">
        <v>0.0</v>
      </c>
      <c r="BW344" s="15">
        <f t="shared" si="16"/>
        <v>0</v>
      </c>
      <c r="BX344" s="7">
        <v>0.0</v>
      </c>
      <c r="BY344" s="7">
        <v>1.0</v>
      </c>
      <c r="BZ344" s="7">
        <v>0.0</v>
      </c>
      <c r="CA344" s="7">
        <v>0.0</v>
      </c>
      <c r="CB344" s="7">
        <v>0.0</v>
      </c>
      <c r="CC344" s="7">
        <v>0.0</v>
      </c>
      <c r="CD344" s="7">
        <v>0.0</v>
      </c>
      <c r="CE344" s="7">
        <v>0.0</v>
      </c>
      <c r="CF344" s="7">
        <v>0.0</v>
      </c>
      <c r="CG344" s="7">
        <v>0.0</v>
      </c>
      <c r="CH344" s="7">
        <v>0.0</v>
      </c>
      <c r="CI344" s="7">
        <v>3.0</v>
      </c>
      <c r="CJ344" s="7">
        <v>0.0</v>
      </c>
      <c r="CK344" s="7">
        <v>0.0</v>
      </c>
      <c r="CL344" s="15">
        <f t="shared" si="17"/>
        <v>0</v>
      </c>
      <c r="CM344" s="7">
        <v>-0.5</v>
      </c>
      <c r="CN344" s="7">
        <v>0.0</v>
      </c>
      <c r="CO344" s="7">
        <v>-0.5</v>
      </c>
      <c r="CP344" s="16">
        <f t="shared" si="18"/>
        <v>-0.01515151515</v>
      </c>
      <c r="CQ344" s="16">
        <f t="shared" si="19"/>
        <v>-0.06597998607</v>
      </c>
      <c r="CR344" s="17">
        <v>2.0</v>
      </c>
      <c r="CS344" s="14">
        <v>9.0</v>
      </c>
      <c r="CT344" s="14">
        <v>10.3</v>
      </c>
      <c r="CU344" s="14">
        <v>-11.0</v>
      </c>
      <c r="CV344" s="14">
        <v>-2.1</v>
      </c>
      <c r="CW344" s="14">
        <v>0.1</v>
      </c>
      <c r="CX344" s="14">
        <v>-0.4</v>
      </c>
      <c r="CY344" s="14">
        <v>-2.5</v>
      </c>
      <c r="CZ344" s="18">
        <f t="shared" si="20"/>
        <v>-0.07575757576</v>
      </c>
      <c r="DA344" s="18">
        <f t="shared" si="21"/>
        <v>-0.3298999304</v>
      </c>
      <c r="DB344" s="14">
        <v>28.3137</v>
      </c>
      <c r="DC344" s="7">
        <v>0.0</v>
      </c>
      <c r="DD344" s="7">
        <v>1.0</v>
      </c>
      <c r="DE344" s="7">
        <v>2.0</v>
      </c>
      <c r="DF344" s="7">
        <v>15.0</v>
      </c>
      <c r="DG344" s="7">
        <v>5.0</v>
      </c>
      <c r="DH344" s="7">
        <v>2.0</v>
      </c>
      <c r="DI344" s="7">
        <v>0.0</v>
      </c>
      <c r="DJ344" s="7">
        <v>10.0</v>
      </c>
      <c r="DK344" s="7">
        <v>3.0</v>
      </c>
      <c r="DL344" s="7">
        <v>1.0</v>
      </c>
      <c r="DM344" s="7">
        <v>30.0</v>
      </c>
      <c r="DN344" s="9">
        <v>0.0</v>
      </c>
      <c r="DO344" s="9">
        <v>1.0</v>
      </c>
      <c r="DP344" s="9">
        <v>0.0</v>
      </c>
      <c r="DQ344" s="8">
        <v>186.0</v>
      </c>
      <c r="DR344" s="8">
        <v>20.0</v>
      </c>
      <c r="DS344" s="8" t="s">
        <v>1795</v>
      </c>
      <c r="DT344" s="19">
        <v>2.5</v>
      </c>
      <c r="DU344" s="8">
        <v>2.5</v>
      </c>
      <c r="DV344" s="8">
        <v>2.163</v>
      </c>
      <c r="DW344" s="8">
        <v>610.0</v>
      </c>
      <c r="DX344" s="8">
        <v>0.0</v>
      </c>
      <c r="DY344" s="14">
        <f t="shared" si="22"/>
        <v>-5.931914894</v>
      </c>
    </row>
    <row r="345" ht="12.75" customHeight="1">
      <c r="A345" s="7">
        <v>48.0</v>
      </c>
      <c r="B345" s="7" t="s">
        <v>1796</v>
      </c>
      <c r="C345" s="7" t="s">
        <v>678</v>
      </c>
      <c r="D345" s="7" t="s">
        <v>679</v>
      </c>
      <c r="E345" s="7" t="s">
        <v>132</v>
      </c>
      <c r="F345" s="7" t="s">
        <v>132</v>
      </c>
      <c r="G345" s="7">
        <v>69.0</v>
      </c>
      <c r="H345" s="7">
        <v>158.0</v>
      </c>
      <c r="I345" s="7" t="s">
        <v>145</v>
      </c>
      <c r="J345" s="7">
        <v>2012.0</v>
      </c>
      <c r="K345" s="7">
        <v>6.0</v>
      </c>
      <c r="L345" s="7">
        <v>169.0</v>
      </c>
      <c r="M345" s="8" t="s">
        <v>146</v>
      </c>
      <c r="N345" s="8">
        <f t="shared" si="1"/>
        <v>21</v>
      </c>
      <c r="O345" s="7" t="s">
        <v>1797</v>
      </c>
      <c r="P345" s="7" t="s">
        <v>1798</v>
      </c>
      <c r="Q345" s="8" t="s">
        <v>222</v>
      </c>
      <c r="R345" s="7" t="s">
        <v>222</v>
      </c>
      <c r="S345" s="9" t="s">
        <v>150</v>
      </c>
      <c r="T345" s="9">
        <v>7.0</v>
      </c>
      <c r="U345" s="9" t="s">
        <v>138</v>
      </c>
      <c r="V345" s="9" t="s">
        <v>138</v>
      </c>
      <c r="W345" s="7">
        <v>7.0</v>
      </c>
      <c r="X345" s="7">
        <v>0.0</v>
      </c>
      <c r="Y345" s="7">
        <v>0.0</v>
      </c>
      <c r="Z345" s="7">
        <v>0.0</v>
      </c>
      <c r="AA345" s="7">
        <v>0.0</v>
      </c>
      <c r="AB345" s="7">
        <v>-1.0</v>
      </c>
      <c r="AC345" s="7">
        <v>6.0</v>
      </c>
      <c r="AD345" s="7">
        <v>3.0</v>
      </c>
      <c r="AE345" s="7">
        <v>1.0</v>
      </c>
      <c r="AF345" s="10">
        <f t="shared" si="2"/>
        <v>0</v>
      </c>
      <c r="AG345" s="10">
        <f t="shared" si="3"/>
        <v>0</v>
      </c>
      <c r="AH345" s="7">
        <v>3650.0</v>
      </c>
      <c r="AI345" s="11">
        <f t="shared" si="4"/>
        <v>8.69047619</v>
      </c>
      <c r="AJ345" s="7">
        <v>91.0</v>
      </c>
      <c r="AK345" s="11">
        <f t="shared" si="5"/>
        <v>13</v>
      </c>
      <c r="AL345" s="11">
        <f t="shared" si="6"/>
        <v>40.10989011</v>
      </c>
      <c r="AM345" s="12">
        <v>0.0</v>
      </c>
      <c r="AN345" s="11">
        <f t="shared" si="7"/>
        <v>0</v>
      </c>
      <c r="AO345" s="10" t="s">
        <v>151</v>
      </c>
      <c r="AP345" s="10" t="s">
        <v>151</v>
      </c>
      <c r="AQ345" s="10" t="s">
        <v>151</v>
      </c>
      <c r="AR345" s="7">
        <v>13.0</v>
      </c>
      <c r="AS345" s="7">
        <v>19.0</v>
      </c>
      <c r="AT345" s="13">
        <f t="shared" si="8"/>
        <v>0.40625</v>
      </c>
      <c r="AU345" s="8"/>
      <c r="AV345" s="8"/>
      <c r="AW345" s="8">
        <v>25.0</v>
      </c>
      <c r="AX345" s="8">
        <v>11.0</v>
      </c>
      <c r="AY345" s="8">
        <v>7.0</v>
      </c>
      <c r="AZ345" s="8">
        <v>2.0</v>
      </c>
      <c r="BA345" s="7">
        <v>9.0</v>
      </c>
      <c r="BB345" s="7">
        <v>2.0</v>
      </c>
      <c r="BC345" s="7">
        <v>2.0</v>
      </c>
      <c r="BD345" s="7">
        <v>3.0</v>
      </c>
      <c r="BE345" s="7">
        <v>1.0</v>
      </c>
      <c r="BF345" s="7">
        <v>3.0</v>
      </c>
      <c r="BG345" s="14">
        <f t="shared" si="9"/>
        <v>8.876712329</v>
      </c>
      <c r="BH345" s="11">
        <f t="shared" si="10"/>
        <v>1.97260274</v>
      </c>
      <c r="BI345" s="11">
        <f t="shared" si="11"/>
        <v>1.97260274</v>
      </c>
      <c r="BJ345" s="11">
        <f t="shared" si="12"/>
        <v>2.95890411</v>
      </c>
      <c r="BK345" s="11">
        <f t="shared" si="13"/>
        <v>0.9863013699</v>
      </c>
      <c r="BL345" s="11">
        <f t="shared" si="14"/>
        <v>2.95890411</v>
      </c>
      <c r="BM345" s="7">
        <v>6.0</v>
      </c>
      <c r="BN345" s="7">
        <v>2.0</v>
      </c>
      <c r="BO345" s="7">
        <v>0.0</v>
      </c>
      <c r="BP345" s="7">
        <v>0.0</v>
      </c>
      <c r="BQ345" s="7">
        <v>0.0</v>
      </c>
      <c r="BR345" s="7">
        <v>0.0</v>
      </c>
      <c r="BS345" s="9">
        <f t="shared" si="15"/>
        <v>10</v>
      </c>
      <c r="BT345" s="14">
        <v>-0.0913</v>
      </c>
      <c r="BW345" s="15" t="str">
        <f t="shared" si="16"/>
        <v> </v>
      </c>
      <c r="BY345" s="7">
        <v>0.0</v>
      </c>
      <c r="BZ345" s="7">
        <v>0.0</v>
      </c>
      <c r="CA345" s="7">
        <v>0.0</v>
      </c>
      <c r="CB345" s="7">
        <v>0.0</v>
      </c>
      <c r="CC345" s="7">
        <v>0.0</v>
      </c>
      <c r="CD345" s="7">
        <v>0.0</v>
      </c>
      <c r="CE345" s="7">
        <v>0.0</v>
      </c>
      <c r="CF345" s="7">
        <v>0.0</v>
      </c>
      <c r="CG345" s="7">
        <v>0.0</v>
      </c>
      <c r="CH345" s="7">
        <v>0.0</v>
      </c>
      <c r="CI345" s="7">
        <v>0.0</v>
      </c>
      <c r="CJ345" s="7">
        <v>0.0</v>
      </c>
      <c r="CK345" s="7">
        <v>0.0</v>
      </c>
      <c r="CL345" s="15">
        <f t="shared" si="17"/>
        <v>0</v>
      </c>
      <c r="CM345" s="7">
        <v>-0.2</v>
      </c>
      <c r="CN345" s="7">
        <v>0.0</v>
      </c>
      <c r="CO345" s="7">
        <v>-0.1</v>
      </c>
      <c r="CP345" s="16">
        <f t="shared" si="18"/>
        <v>-0.01428571429</v>
      </c>
      <c r="CQ345" s="16">
        <f t="shared" si="19"/>
        <v>-0.09863013699</v>
      </c>
      <c r="CR345" s="17">
        <v>1.0</v>
      </c>
      <c r="CS345" s="14">
        <v>1.0</v>
      </c>
      <c r="CT345" s="14">
        <v>1.0</v>
      </c>
      <c r="CU345" s="14">
        <v>-1.1</v>
      </c>
      <c r="CV345" s="14">
        <v>-0.5</v>
      </c>
      <c r="CW345" s="14">
        <v>0.0</v>
      </c>
      <c r="CX345" s="14">
        <v>0.0</v>
      </c>
      <c r="CY345" s="14">
        <v>-0.4</v>
      </c>
      <c r="CZ345" s="18">
        <f t="shared" si="20"/>
        <v>-0.05714285714</v>
      </c>
      <c r="DA345" s="18">
        <f t="shared" si="21"/>
        <v>-0.3945205479</v>
      </c>
      <c r="DB345" s="14">
        <v>27.8333</v>
      </c>
      <c r="DC345" s="7">
        <v>0.0</v>
      </c>
      <c r="DD345" s="7">
        <v>0.0</v>
      </c>
      <c r="DE345" s="7">
        <v>0.0</v>
      </c>
      <c r="DF345" s="7">
        <v>3.0</v>
      </c>
      <c r="DG345" s="7">
        <v>1.0</v>
      </c>
      <c r="DH345" s="7">
        <v>0.0</v>
      </c>
      <c r="DI345" s="7">
        <v>0.0</v>
      </c>
      <c r="DJ345" s="7">
        <v>1.0</v>
      </c>
      <c r="DK345" s="7">
        <v>0.0</v>
      </c>
      <c r="DL345" s="7">
        <v>0.0</v>
      </c>
      <c r="DM345" s="7">
        <v>4.0</v>
      </c>
      <c r="DN345" s="9">
        <v>0.0</v>
      </c>
      <c r="DO345" s="9">
        <v>0.0</v>
      </c>
      <c r="DP345" s="9">
        <v>0.0</v>
      </c>
      <c r="DQ345" s="8">
        <v>19.0</v>
      </c>
      <c r="DR345" s="8">
        <v>0.0</v>
      </c>
      <c r="DS345" s="8"/>
      <c r="DT345" s="19">
        <v>0.667</v>
      </c>
      <c r="DU345" s="8">
        <v>0.718</v>
      </c>
      <c r="DV345" s="8">
        <v>0.073</v>
      </c>
      <c r="DW345" s="8">
        <v>0.0</v>
      </c>
      <c r="DX345" s="8">
        <v>0.0</v>
      </c>
      <c r="DY345" s="14">
        <f t="shared" si="22"/>
        <v>-0.4357812857</v>
      </c>
    </row>
    <row r="346" ht="12.75" customHeight="1">
      <c r="A346" s="7">
        <v>4.0</v>
      </c>
      <c r="B346" s="7" t="s">
        <v>1799</v>
      </c>
      <c r="C346" s="7" t="s">
        <v>1800</v>
      </c>
      <c r="E346" s="7" t="s">
        <v>189</v>
      </c>
      <c r="F346" s="7" t="s">
        <v>189</v>
      </c>
      <c r="G346" s="7">
        <v>75.0</v>
      </c>
      <c r="H346" s="7">
        <v>197.0</v>
      </c>
      <c r="I346" s="7" t="s">
        <v>133</v>
      </c>
      <c r="J346" s="7">
        <v>2005.0</v>
      </c>
      <c r="K346" s="7">
        <v>4.0</v>
      </c>
      <c r="L346" s="7">
        <v>108.0</v>
      </c>
      <c r="M346" s="8"/>
      <c r="N346" s="8">
        <f t="shared" si="1"/>
        <v>28</v>
      </c>
      <c r="O346" s="7" t="s">
        <v>1801</v>
      </c>
      <c r="P346" s="7" t="s">
        <v>1802</v>
      </c>
      <c r="Q346" s="8" t="s">
        <v>222</v>
      </c>
      <c r="R346" s="7" t="s">
        <v>222</v>
      </c>
      <c r="S346" s="9" t="s">
        <v>174</v>
      </c>
      <c r="T346" s="9">
        <v>81.0</v>
      </c>
      <c r="U346" s="9" t="s">
        <v>138</v>
      </c>
      <c r="V346" s="9" t="s">
        <v>138</v>
      </c>
      <c r="W346" s="7">
        <v>81.0</v>
      </c>
      <c r="X346" s="7">
        <v>2.0</v>
      </c>
      <c r="Y346" s="7">
        <v>22.0</v>
      </c>
      <c r="Z346" s="7">
        <v>7.0</v>
      </c>
      <c r="AA346" s="7">
        <v>24.0</v>
      </c>
      <c r="AB346" s="7">
        <v>13.0</v>
      </c>
      <c r="AC346" s="7">
        <v>77.0</v>
      </c>
      <c r="AD346" s="7">
        <v>36.0</v>
      </c>
      <c r="AE346" s="7">
        <v>71.0</v>
      </c>
      <c r="AF346" s="10">
        <f t="shared" si="2"/>
        <v>0.02597402597</v>
      </c>
      <c r="AG346" s="10">
        <f t="shared" si="3"/>
        <v>0.01086956522</v>
      </c>
      <c r="AH346" s="7">
        <v>108758.0</v>
      </c>
      <c r="AI346" s="11">
        <f t="shared" si="4"/>
        <v>22.3781893</v>
      </c>
      <c r="AJ346" s="7">
        <v>2491.0</v>
      </c>
      <c r="AK346" s="11">
        <f t="shared" si="5"/>
        <v>30.75308642</v>
      </c>
      <c r="AL346" s="11">
        <f t="shared" si="6"/>
        <v>43.66037736</v>
      </c>
      <c r="AM346" s="12">
        <v>38.0</v>
      </c>
      <c r="AN346" s="11">
        <f t="shared" si="7"/>
        <v>1.257838504</v>
      </c>
      <c r="AO346" s="10" t="s">
        <v>1645</v>
      </c>
      <c r="AP346" s="10" t="s">
        <v>1188</v>
      </c>
      <c r="AQ346" s="10" t="s">
        <v>1452</v>
      </c>
      <c r="AR346" s="7">
        <v>0.0</v>
      </c>
      <c r="AS346" s="7">
        <v>0.0</v>
      </c>
      <c r="AT346" s="13">
        <f t="shared" si="8"/>
        <v>0</v>
      </c>
      <c r="AU346" s="8"/>
      <c r="AV346" s="8"/>
      <c r="AW346" s="8"/>
      <c r="AX346" s="8">
        <v>0.0</v>
      </c>
      <c r="AY346" s="8"/>
      <c r="AZ346" s="8">
        <v>0.0</v>
      </c>
      <c r="BA346" s="7">
        <v>200.0</v>
      </c>
      <c r="BB346" s="7">
        <v>32.0</v>
      </c>
      <c r="BC346" s="7">
        <v>151.0</v>
      </c>
      <c r="BD346" s="7">
        <v>36.0</v>
      </c>
      <c r="BE346" s="7">
        <v>65.0</v>
      </c>
      <c r="BF346" s="7">
        <v>31.0</v>
      </c>
      <c r="BG346" s="14">
        <f t="shared" si="9"/>
        <v>6.620202652</v>
      </c>
      <c r="BH346" s="11">
        <f t="shared" si="10"/>
        <v>1.059232424</v>
      </c>
      <c r="BI346" s="11">
        <f t="shared" si="11"/>
        <v>4.998253002</v>
      </c>
      <c r="BJ346" s="11">
        <f t="shared" si="12"/>
        <v>1.191636477</v>
      </c>
      <c r="BK346" s="11">
        <f t="shared" si="13"/>
        <v>2.151565862</v>
      </c>
      <c r="BL346" s="11">
        <f t="shared" si="14"/>
        <v>1.026131411</v>
      </c>
      <c r="BM346" s="7">
        <v>32.0</v>
      </c>
      <c r="BN346" s="7">
        <v>16.0</v>
      </c>
      <c r="BO346" s="7">
        <v>0.0</v>
      </c>
      <c r="BP346" s="7">
        <v>0.0</v>
      </c>
      <c r="BQ346" s="7">
        <v>0.0</v>
      </c>
      <c r="BR346" s="7">
        <v>0.0</v>
      </c>
      <c r="BS346" s="9">
        <f t="shared" si="15"/>
        <v>215</v>
      </c>
      <c r="BT346" s="14">
        <v>5.3219</v>
      </c>
      <c r="BW346" s="15" t="str">
        <f t="shared" si="16"/>
        <v> </v>
      </c>
      <c r="BY346" s="7">
        <v>1.0</v>
      </c>
      <c r="BZ346" s="7">
        <v>0.0</v>
      </c>
      <c r="CA346" s="7">
        <v>0.0</v>
      </c>
      <c r="CB346" s="7">
        <v>0.0</v>
      </c>
      <c r="CC346" s="7">
        <v>0.0</v>
      </c>
      <c r="CD346" s="7">
        <v>0.0</v>
      </c>
      <c r="CE346" s="7">
        <v>1.0</v>
      </c>
      <c r="CF346" s="7">
        <v>0.0</v>
      </c>
      <c r="CG346" s="7">
        <v>0.0</v>
      </c>
      <c r="CH346" s="7">
        <v>0.0</v>
      </c>
      <c r="CI346" s="7">
        <v>1.0</v>
      </c>
      <c r="CJ346" s="7">
        <v>0.0</v>
      </c>
      <c r="CK346" s="7">
        <v>0.0</v>
      </c>
      <c r="CL346" s="15">
        <f t="shared" si="17"/>
        <v>0</v>
      </c>
      <c r="CM346" s="7">
        <v>0.6000000000000001</v>
      </c>
      <c r="CN346" s="7">
        <v>4.9</v>
      </c>
      <c r="CO346" s="7">
        <v>5.6</v>
      </c>
      <c r="CP346" s="16">
        <f t="shared" si="18"/>
        <v>0.06913580247</v>
      </c>
      <c r="CQ346" s="16">
        <f t="shared" si="19"/>
        <v>0.1853656742</v>
      </c>
      <c r="CR346" s="17">
        <v>5.0</v>
      </c>
      <c r="CS346" s="14">
        <v>30.6</v>
      </c>
      <c r="CT346" s="14">
        <v>42.5</v>
      </c>
      <c r="CU346" s="14">
        <v>4.9</v>
      </c>
      <c r="CV346" s="14">
        <v>1.5</v>
      </c>
      <c r="CW346" s="14">
        <v>5.6</v>
      </c>
      <c r="CX346" s="14">
        <v>0.0</v>
      </c>
      <c r="CY346" s="14">
        <v>7.2</v>
      </c>
      <c r="CZ346" s="18">
        <f t="shared" si="20"/>
        <v>0.08888888889</v>
      </c>
      <c r="DA346" s="18">
        <f t="shared" si="21"/>
        <v>0.2383272955</v>
      </c>
      <c r="DB346" s="14">
        <v>47.5455</v>
      </c>
      <c r="DC346" s="7">
        <v>0.0</v>
      </c>
      <c r="DD346" s="7">
        <v>1.0</v>
      </c>
      <c r="DE346" s="7">
        <v>2.0</v>
      </c>
      <c r="DF346" s="7">
        <v>33.0</v>
      </c>
      <c r="DG346" s="7">
        <v>6.0</v>
      </c>
      <c r="DH346" s="7">
        <v>0.0</v>
      </c>
      <c r="DI346" s="7">
        <v>42.0</v>
      </c>
      <c r="DJ346" s="7">
        <v>5.0</v>
      </c>
      <c r="DK346" s="7">
        <v>0.0</v>
      </c>
      <c r="DL346" s="7">
        <v>0.0</v>
      </c>
      <c r="DM346" s="7">
        <v>24.0</v>
      </c>
      <c r="DN346" s="9">
        <v>0.0</v>
      </c>
      <c r="DO346" s="9">
        <v>0.0</v>
      </c>
      <c r="DP346" s="9">
        <v>1.0</v>
      </c>
      <c r="DQ346" s="8">
        <v>186.0</v>
      </c>
      <c r="DR346" s="8">
        <v>0.0</v>
      </c>
      <c r="DS346" s="8"/>
      <c r="DT346" s="19">
        <v>4.2</v>
      </c>
      <c r="DU346" s="8">
        <v>4.1</v>
      </c>
      <c r="DV346" s="8">
        <v>4.1</v>
      </c>
      <c r="DW346" s="8">
        <v>0.0</v>
      </c>
      <c r="DX346" s="8">
        <v>0.0</v>
      </c>
      <c r="DY346" s="14">
        <f t="shared" si="22"/>
        <v>-0.3531914894</v>
      </c>
    </row>
    <row r="347" ht="12.75" customHeight="1">
      <c r="A347" s="7">
        <v>11.0</v>
      </c>
      <c r="B347" s="7" t="s">
        <v>1803</v>
      </c>
      <c r="C347" s="7" t="s">
        <v>353</v>
      </c>
      <c r="D347" s="7" t="s">
        <v>162</v>
      </c>
      <c r="E347" s="7" t="s">
        <v>163</v>
      </c>
      <c r="F347" s="7" t="s">
        <v>163</v>
      </c>
      <c r="G347" s="7">
        <v>72.0</v>
      </c>
      <c r="H347" s="7">
        <v>191.0</v>
      </c>
      <c r="I347" s="7" t="s">
        <v>145</v>
      </c>
      <c r="J347" s="7">
        <v>2008.0</v>
      </c>
      <c r="K347" s="7">
        <v>1.0</v>
      </c>
      <c r="L347" s="7">
        <v>10.0</v>
      </c>
      <c r="M347" s="8"/>
      <c r="N347" s="8">
        <f t="shared" si="1"/>
        <v>25</v>
      </c>
      <c r="O347" s="7" t="s">
        <v>350</v>
      </c>
      <c r="P347" s="7" t="s">
        <v>1804</v>
      </c>
      <c r="Q347" s="8" t="s">
        <v>254</v>
      </c>
      <c r="R347" s="7" t="s">
        <v>254</v>
      </c>
      <c r="S347" s="9" t="s">
        <v>150</v>
      </c>
      <c r="T347" s="9">
        <v>39.0</v>
      </c>
      <c r="U347" s="9" t="s">
        <v>138</v>
      </c>
      <c r="V347" s="9" t="s">
        <v>138</v>
      </c>
      <c r="W347" s="7">
        <v>39.0</v>
      </c>
      <c r="X347" s="7">
        <v>3.0</v>
      </c>
      <c r="Y347" s="7">
        <v>5.0</v>
      </c>
      <c r="Z347" s="7">
        <v>4.0</v>
      </c>
      <c r="AA347" s="7">
        <v>8.0</v>
      </c>
      <c r="AB347" s="7">
        <v>2.0</v>
      </c>
      <c r="AC347" s="7">
        <v>65.0</v>
      </c>
      <c r="AD347" s="7">
        <v>30.0</v>
      </c>
      <c r="AE347" s="7">
        <v>27.0</v>
      </c>
      <c r="AF347" s="10">
        <f t="shared" si="2"/>
        <v>0.04615384615</v>
      </c>
      <c r="AG347" s="10">
        <f t="shared" si="3"/>
        <v>0.02459016393</v>
      </c>
      <c r="AH347" s="7">
        <v>25115.0</v>
      </c>
      <c r="AI347" s="11">
        <f t="shared" si="4"/>
        <v>10.73290598</v>
      </c>
      <c r="AJ347" s="7">
        <v>595.0</v>
      </c>
      <c r="AK347" s="11">
        <f t="shared" si="5"/>
        <v>15.25641026</v>
      </c>
      <c r="AL347" s="11">
        <f t="shared" si="6"/>
        <v>42.21008403</v>
      </c>
      <c r="AM347" s="12">
        <v>71.0</v>
      </c>
      <c r="AN347" s="11">
        <f t="shared" si="7"/>
        <v>10.17718495</v>
      </c>
      <c r="AO347" s="10" t="s">
        <v>787</v>
      </c>
      <c r="AP347" s="10" t="s">
        <v>474</v>
      </c>
      <c r="AQ347" s="10" t="s">
        <v>598</v>
      </c>
      <c r="AR347" s="7">
        <v>46.0</v>
      </c>
      <c r="AS347" s="7">
        <v>52.0</v>
      </c>
      <c r="AT347" s="13">
        <f t="shared" si="8"/>
        <v>0.4693877551</v>
      </c>
      <c r="AU347" s="8"/>
      <c r="AV347" s="8"/>
      <c r="AW347" s="8">
        <v>61.0</v>
      </c>
      <c r="AX347" s="8">
        <v>28.0</v>
      </c>
      <c r="AY347" s="8">
        <v>37.0</v>
      </c>
      <c r="AZ347" s="8">
        <v>18.0</v>
      </c>
      <c r="BA347" s="7">
        <v>21.0</v>
      </c>
      <c r="BB347" s="7">
        <v>25.0</v>
      </c>
      <c r="BC347" s="7">
        <v>6.0</v>
      </c>
      <c r="BD347" s="7">
        <v>30.0</v>
      </c>
      <c r="BE347" s="7">
        <v>7.0</v>
      </c>
      <c r="BF347" s="7">
        <v>7.0</v>
      </c>
      <c r="BG347" s="14">
        <f t="shared" si="9"/>
        <v>3.010153295</v>
      </c>
      <c r="BH347" s="11">
        <f t="shared" si="10"/>
        <v>3.583515827</v>
      </c>
      <c r="BI347" s="11">
        <f t="shared" si="11"/>
        <v>0.8600437985</v>
      </c>
      <c r="BJ347" s="11">
        <f t="shared" si="12"/>
        <v>4.300218993</v>
      </c>
      <c r="BK347" s="11">
        <f t="shared" si="13"/>
        <v>1.003384432</v>
      </c>
      <c r="BL347" s="11">
        <f t="shared" si="14"/>
        <v>1.003384432</v>
      </c>
      <c r="BM347" s="7">
        <v>6.0</v>
      </c>
      <c r="BN347" s="7">
        <v>3.0</v>
      </c>
      <c r="BO347" s="7">
        <v>0.0</v>
      </c>
      <c r="BP347" s="7">
        <v>0.0</v>
      </c>
      <c r="BQ347" s="7">
        <v>0.0</v>
      </c>
      <c r="BR347" s="7">
        <v>0.0</v>
      </c>
      <c r="BS347" s="9">
        <f t="shared" si="15"/>
        <v>37</v>
      </c>
      <c r="BT347" s="14">
        <v>3.2875</v>
      </c>
      <c r="BW347" s="15" t="str">
        <f t="shared" si="16"/>
        <v> </v>
      </c>
      <c r="BY347" s="7">
        <v>1.0</v>
      </c>
      <c r="BZ347" s="7">
        <v>0.0</v>
      </c>
      <c r="CA347" s="7">
        <v>2.0</v>
      </c>
      <c r="CB347" s="7">
        <v>0.0</v>
      </c>
      <c r="CC347" s="7">
        <v>1.0</v>
      </c>
      <c r="CD347" s="7">
        <v>0.0</v>
      </c>
      <c r="CE347" s="7">
        <v>0.0</v>
      </c>
      <c r="CF347" s="7">
        <v>0.0</v>
      </c>
      <c r="CG347" s="7">
        <v>0.0</v>
      </c>
      <c r="CH347" s="7">
        <v>0.0</v>
      </c>
      <c r="CI347" s="7">
        <v>2.0</v>
      </c>
      <c r="CJ347" s="7">
        <v>1.0</v>
      </c>
      <c r="CK347" s="7">
        <v>1.0</v>
      </c>
      <c r="CL347" s="15">
        <f t="shared" si="17"/>
        <v>1</v>
      </c>
      <c r="CM347" s="7">
        <v>0.1</v>
      </c>
      <c r="CN347" s="7">
        <v>0.6000000000000001</v>
      </c>
      <c r="CO347" s="7">
        <v>0.6000000000000001</v>
      </c>
      <c r="CP347" s="16">
        <f t="shared" si="18"/>
        <v>0.01538461538</v>
      </c>
      <c r="CQ347" s="16">
        <f t="shared" si="19"/>
        <v>0.08600437985</v>
      </c>
      <c r="CR347" s="17">
        <v>1.0</v>
      </c>
      <c r="CS347" s="14">
        <v>6.3</v>
      </c>
      <c r="CT347" s="14">
        <v>6.0</v>
      </c>
      <c r="CU347" s="14">
        <v>2.0</v>
      </c>
      <c r="CV347" s="14">
        <v>0.5</v>
      </c>
      <c r="CW347" s="14">
        <v>0.9</v>
      </c>
      <c r="CX347" s="14">
        <v>0.0</v>
      </c>
      <c r="CY347" s="14">
        <v>1.5</v>
      </c>
      <c r="CZ347" s="18">
        <f t="shared" si="20"/>
        <v>0.03846153846</v>
      </c>
      <c r="DA347" s="18">
        <f t="shared" si="21"/>
        <v>0.2150109496</v>
      </c>
      <c r="DB347" s="14">
        <v>31.5231</v>
      </c>
      <c r="DC347" s="7">
        <v>2.0</v>
      </c>
      <c r="DD347" s="7">
        <v>0.0</v>
      </c>
      <c r="DE347" s="7">
        <v>3.0</v>
      </c>
      <c r="DF347" s="7">
        <v>25.0</v>
      </c>
      <c r="DG347" s="7">
        <v>6.0</v>
      </c>
      <c r="DH347" s="7">
        <v>0.0</v>
      </c>
      <c r="DI347" s="7">
        <v>9.0</v>
      </c>
      <c r="DJ347" s="7">
        <v>14.0</v>
      </c>
      <c r="DK347" s="7">
        <v>1.0</v>
      </c>
      <c r="DL347" s="7">
        <v>3.0</v>
      </c>
      <c r="DM347" s="7">
        <v>32.0</v>
      </c>
      <c r="DN347" s="9">
        <v>0.0</v>
      </c>
      <c r="DO347" s="9">
        <v>1.0</v>
      </c>
      <c r="DP347" s="9">
        <v>0.0</v>
      </c>
      <c r="DQ347" s="8">
        <v>372.0</v>
      </c>
      <c r="DR347" s="8">
        <v>0.0</v>
      </c>
      <c r="DS347" s="8"/>
      <c r="DT347" s="19">
        <v>1.05</v>
      </c>
      <c r="DU347" s="8">
        <v>1.05</v>
      </c>
      <c r="DV347" s="8">
        <v>1.6480000000000001</v>
      </c>
      <c r="DW347" s="8">
        <v>0.0</v>
      </c>
      <c r="DX347" s="8">
        <v>0.0</v>
      </c>
      <c r="DY347" s="14">
        <f t="shared" si="22"/>
        <v>0.3340425532</v>
      </c>
    </row>
    <row r="348" ht="12.75" customHeight="1">
      <c r="A348" s="7">
        <v>68.0</v>
      </c>
      <c r="B348" s="7" t="s">
        <v>1805</v>
      </c>
      <c r="C348" s="7" t="s">
        <v>1806</v>
      </c>
      <c r="D348" s="7" t="s">
        <v>162</v>
      </c>
      <c r="E348" s="7" t="s">
        <v>163</v>
      </c>
      <c r="F348" s="7" t="s">
        <v>163</v>
      </c>
      <c r="G348" s="7">
        <v>73.0</v>
      </c>
      <c r="H348" s="7">
        <v>180.0</v>
      </c>
      <c r="I348" s="7" t="s">
        <v>133</v>
      </c>
      <c r="J348" s="7">
        <v>2009.0</v>
      </c>
      <c r="K348" s="7">
        <v>5.0</v>
      </c>
      <c r="L348" s="7">
        <v>130.0</v>
      </c>
      <c r="M348" s="8"/>
      <c r="N348" s="8">
        <f t="shared" si="1"/>
        <v>26</v>
      </c>
      <c r="O348" s="7" t="s">
        <v>213</v>
      </c>
      <c r="P348" s="7" t="s">
        <v>1807</v>
      </c>
      <c r="Q348" s="8" t="s">
        <v>542</v>
      </c>
      <c r="R348" s="7" t="s">
        <v>542</v>
      </c>
      <c r="S348" s="9" t="s">
        <v>159</v>
      </c>
      <c r="T348" s="9">
        <v>77.0</v>
      </c>
      <c r="U348" s="9" t="s">
        <v>138</v>
      </c>
      <c r="V348" s="9" t="s">
        <v>138</v>
      </c>
      <c r="W348" s="7">
        <v>78.0</v>
      </c>
      <c r="X348" s="7">
        <v>29.0</v>
      </c>
      <c r="Y348" s="7">
        <v>30.0</v>
      </c>
      <c r="Z348" s="7">
        <v>19.0</v>
      </c>
      <c r="AA348" s="7">
        <v>59.0</v>
      </c>
      <c r="AB348" s="7">
        <v>1.0</v>
      </c>
      <c r="AC348" s="7">
        <v>242.0</v>
      </c>
      <c r="AD348" s="7">
        <v>90.0</v>
      </c>
      <c r="AE348" s="7">
        <v>133.0</v>
      </c>
      <c r="AF348" s="10">
        <f t="shared" si="2"/>
        <v>0.1198347107</v>
      </c>
      <c r="AG348" s="10">
        <f t="shared" si="3"/>
        <v>0.0623655914</v>
      </c>
      <c r="AH348" s="7">
        <v>82102.0</v>
      </c>
      <c r="AI348" s="11">
        <f t="shared" si="4"/>
        <v>17.54316239</v>
      </c>
      <c r="AJ348" s="7">
        <v>1674.0</v>
      </c>
      <c r="AK348" s="11">
        <f t="shared" si="5"/>
        <v>21.46153846</v>
      </c>
      <c r="AL348" s="11">
        <f t="shared" si="6"/>
        <v>49.04540024</v>
      </c>
      <c r="AM348" s="12">
        <v>162.0</v>
      </c>
      <c r="AN348" s="11">
        <f t="shared" si="7"/>
        <v>7.103359236</v>
      </c>
      <c r="AO348" s="10" t="s">
        <v>1808</v>
      </c>
      <c r="AP348" s="10" t="s">
        <v>1783</v>
      </c>
      <c r="AQ348" s="10" t="s">
        <v>1809</v>
      </c>
      <c r="AR348" s="7">
        <v>8.0</v>
      </c>
      <c r="AS348" s="7">
        <v>10.0</v>
      </c>
      <c r="AT348" s="13">
        <f t="shared" si="8"/>
        <v>0.4444444444</v>
      </c>
      <c r="AU348" s="8"/>
      <c r="AV348" s="8"/>
      <c r="AW348" s="8">
        <v>7.0</v>
      </c>
      <c r="AX348" s="8">
        <v>2.0</v>
      </c>
      <c r="AY348" s="8">
        <v>11.0</v>
      </c>
      <c r="AZ348" s="8">
        <v>6.0</v>
      </c>
      <c r="BA348" s="7">
        <v>60.0</v>
      </c>
      <c r="BB348" s="7">
        <v>22.0</v>
      </c>
      <c r="BC348" s="7">
        <v>29.0</v>
      </c>
      <c r="BD348" s="7">
        <v>90.0</v>
      </c>
      <c r="BE348" s="7">
        <v>45.0</v>
      </c>
      <c r="BF348" s="7">
        <v>44.0</v>
      </c>
      <c r="BG348" s="14">
        <f t="shared" si="9"/>
        <v>2.630873791</v>
      </c>
      <c r="BH348" s="11">
        <f t="shared" si="10"/>
        <v>0.9646537234</v>
      </c>
      <c r="BI348" s="11">
        <f t="shared" si="11"/>
        <v>1.271588999</v>
      </c>
      <c r="BJ348" s="11">
        <f t="shared" si="12"/>
        <v>3.946310687</v>
      </c>
      <c r="BK348" s="11">
        <f t="shared" si="13"/>
        <v>1.973155343</v>
      </c>
      <c r="BL348" s="11">
        <f t="shared" si="14"/>
        <v>1.929307447</v>
      </c>
      <c r="BM348" s="7">
        <v>18.0</v>
      </c>
      <c r="BN348" s="7">
        <v>9.0</v>
      </c>
      <c r="BO348" s="7">
        <v>0.0</v>
      </c>
      <c r="BP348" s="7">
        <v>0.0</v>
      </c>
      <c r="BQ348" s="7">
        <v>0.0</v>
      </c>
      <c r="BR348" s="7">
        <v>0.0</v>
      </c>
      <c r="BS348" s="9">
        <f t="shared" si="15"/>
        <v>69</v>
      </c>
      <c r="BT348" s="14">
        <v>3.1197</v>
      </c>
      <c r="BU348" s="7">
        <v>3.0</v>
      </c>
      <c r="BV348" s="7">
        <v>1.0</v>
      </c>
      <c r="BW348" s="15">
        <f t="shared" si="16"/>
        <v>0.3333333333</v>
      </c>
      <c r="BX348" s="7">
        <v>1.0</v>
      </c>
      <c r="BY348" s="7">
        <v>2.0</v>
      </c>
      <c r="BZ348" s="7">
        <v>1.0</v>
      </c>
      <c r="CA348" s="7">
        <v>3.0</v>
      </c>
      <c r="CB348" s="7">
        <v>1.0</v>
      </c>
      <c r="CC348" s="7">
        <v>0.0</v>
      </c>
      <c r="CD348" s="7">
        <v>1.0</v>
      </c>
      <c r="CE348" s="7">
        <v>10.0</v>
      </c>
      <c r="CF348" s="7">
        <v>5.0</v>
      </c>
      <c r="CG348" s="7">
        <v>0.0</v>
      </c>
      <c r="CH348" s="7">
        <v>0.0</v>
      </c>
      <c r="CI348" s="7">
        <v>13.0</v>
      </c>
      <c r="CJ348" s="7">
        <v>0.0</v>
      </c>
      <c r="CK348" s="7">
        <v>2.0</v>
      </c>
      <c r="CL348" s="15">
        <f t="shared" si="17"/>
        <v>2</v>
      </c>
      <c r="CM348" s="7">
        <v>6.4</v>
      </c>
      <c r="CN348" s="7">
        <v>1.2</v>
      </c>
      <c r="CO348" s="7">
        <v>7.6</v>
      </c>
      <c r="CP348" s="16">
        <f t="shared" si="18"/>
        <v>0.09743589744</v>
      </c>
      <c r="CQ348" s="16">
        <f t="shared" si="19"/>
        <v>0.3332440135</v>
      </c>
      <c r="CR348" s="17">
        <v>6.0</v>
      </c>
      <c r="CS348" s="14">
        <v>33.4</v>
      </c>
      <c r="CT348" s="14">
        <v>26.7</v>
      </c>
      <c r="CU348" s="14">
        <v>3.4</v>
      </c>
      <c r="CV348" s="14">
        <v>12.0</v>
      </c>
      <c r="CW348" s="14">
        <v>2.0</v>
      </c>
      <c r="CX348" s="14">
        <v>0.0</v>
      </c>
      <c r="CY348" s="14">
        <v>14.0</v>
      </c>
      <c r="CZ348" s="18">
        <f t="shared" si="20"/>
        <v>0.1794871795</v>
      </c>
      <c r="DA348" s="18">
        <f t="shared" si="21"/>
        <v>0.6138705513</v>
      </c>
      <c r="DB348" s="14">
        <v>38.3636</v>
      </c>
      <c r="DC348" s="7">
        <v>3.0</v>
      </c>
      <c r="DD348" s="7">
        <v>8.0</v>
      </c>
      <c r="DE348" s="7">
        <v>19.0</v>
      </c>
      <c r="DF348" s="7">
        <v>60.0</v>
      </c>
      <c r="DG348" s="7">
        <v>11.0</v>
      </c>
      <c r="DH348" s="7">
        <v>3.0</v>
      </c>
      <c r="DI348" s="7">
        <v>62.0</v>
      </c>
      <c r="DJ348" s="7">
        <v>43.0</v>
      </c>
      <c r="DK348" s="7">
        <v>4.0</v>
      </c>
      <c r="DL348" s="7">
        <v>1.0</v>
      </c>
      <c r="DM348" s="7">
        <v>118.0</v>
      </c>
      <c r="DN348" s="9">
        <v>4.0</v>
      </c>
      <c r="DO348" s="9">
        <v>5.0</v>
      </c>
      <c r="DP348" s="9">
        <v>3.0</v>
      </c>
      <c r="DQ348" s="8">
        <v>186.0</v>
      </c>
      <c r="DR348" s="8">
        <v>4.0</v>
      </c>
      <c r="DS348" s="8" t="s">
        <v>249</v>
      </c>
      <c r="DT348" s="19">
        <v>2.0</v>
      </c>
      <c r="DU348" s="8">
        <v>2.0</v>
      </c>
      <c r="DV348" s="8">
        <v>2.0</v>
      </c>
      <c r="DW348" s="8">
        <v>98.0</v>
      </c>
      <c r="DX348" s="8">
        <v>0.0</v>
      </c>
      <c r="DY348" s="14">
        <f t="shared" si="22"/>
        <v>10.91489362</v>
      </c>
    </row>
    <row r="349" ht="12.75" customHeight="1">
      <c r="A349" s="7">
        <v>2.0</v>
      </c>
      <c r="B349" s="7" t="s">
        <v>1316</v>
      </c>
      <c r="C349" s="7" t="s">
        <v>420</v>
      </c>
      <c r="D349" s="7" t="s">
        <v>358</v>
      </c>
      <c r="E349" s="7" t="s">
        <v>163</v>
      </c>
      <c r="F349" s="7" t="s">
        <v>163</v>
      </c>
      <c r="G349" s="7">
        <v>76.0</v>
      </c>
      <c r="H349" s="7">
        <v>210.0</v>
      </c>
      <c r="I349" s="7" t="s">
        <v>133</v>
      </c>
      <c r="M349" s="8"/>
      <c r="N349" s="8">
        <f t="shared" si="1"/>
        <v>28</v>
      </c>
      <c r="O349" s="7" t="s">
        <v>482</v>
      </c>
      <c r="P349" s="7" t="s">
        <v>1810</v>
      </c>
      <c r="Q349" s="8" t="s">
        <v>166</v>
      </c>
      <c r="R349" s="7" t="s">
        <v>166</v>
      </c>
      <c r="S349" s="9" t="s">
        <v>174</v>
      </c>
      <c r="T349" s="9">
        <v>82.0</v>
      </c>
      <c r="U349" s="9" t="s">
        <v>138</v>
      </c>
      <c r="V349" s="9" t="s">
        <v>138</v>
      </c>
      <c r="W349" s="7">
        <v>82.0</v>
      </c>
      <c r="X349" s="7">
        <v>6.0</v>
      </c>
      <c r="Y349" s="7">
        <v>16.0</v>
      </c>
      <c r="Z349" s="7">
        <v>8.0</v>
      </c>
      <c r="AA349" s="7">
        <v>22.0</v>
      </c>
      <c r="AB349" s="7">
        <v>-1.0</v>
      </c>
      <c r="AC349" s="7">
        <v>98.0</v>
      </c>
      <c r="AD349" s="7">
        <v>37.0</v>
      </c>
      <c r="AE349" s="7">
        <v>65.0</v>
      </c>
      <c r="AF349" s="10">
        <f t="shared" si="2"/>
        <v>0.0612244898</v>
      </c>
      <c r="AG349" s="10">
        <f t="shared" si="3"/>
        <v>0.03</v>
      </c>
      <c r="AH349" s="7">
        <v>107652.0</v>
      </c>
      <c r="AI349" s="11">
        <f t="shared" si="4"/>
        <v>21.8804878</v>
      </c>
      <c r="AJ349" s="7">
        <v>2312.0</v>
      </c>
      <c r="AK349" s="11">
        <f t="shared" si="5"/>
        <v>28.19512195</v>
      </c>
      <c r="AL349" s="11">
        <f t="shared" si="6"/>
        <v>46.56228374</v>
      </c>
      <c r="AM349" s="12">
        <v>91.0</v>
      </c>
      <c r="AN349" s="11">
        <f t="shared" si="7"/>
        <v>3.043139003</v>
      </c>
      <c r="AO349" s="10" t="s">
        <v>1679</v>
      </c>
      <c r="AP349" s="10" t="s">
        <v>1059</v>
      </c>
      <c r="AQ349" s="10" t="s">
        <v>299</v>
      </c>
      <c r="AR349" s="7">
        <v>0.0</v>
      </c>
      <c r="AS349" s="7">
        <v>0.0</v>
      </c>
      <c r="AT349" s="13">
        <f t="shared" si="8"/>
        <v>0</v>
      </c>
      <c r="AU349" s="8"/>
      <c r="AV349" s="8"/>
      <c r="AW349" s="8"/>
      <c r="AX349" s="8">
        <v>0.0</v>
      </c>
      <c r="AY349" s="8"/>
      <c r="AZ349" s="8">
        <v>0.0</v>
      </c>
      <c r="BA349" s="7">
        <v>120.0</v>
      </c>
      <c r="BB349" s="7">
        <v>217.0</v>
      </c>
      <c r="BC349" s="7">
        <v>118.0</v>
      </c>
      <c r="BD349" s="7">
        <v>37.0</v>
      </c>
      <c r="BE349" s="7">
        <v>26.0</v>
      </c>
      <c r="BF349" s="7">
        <v>21.0</v>
      </c>
      <c r="BG349" s="14">
        <f t="shared" si="9"/>
        <v>4.012930554</v>
      </c>
      <c r="BH349" s="11">
        <f t="shared" si="10"/>
        <v>7.256716085</v>
      </c>
      <c r="BI349" s="11">
        <f t="shared" si="11"/>
        <v>3.946048378</v>
      </c>
      <c r="BJ349" s="11">
        <f t="shared" si="12"/>
        <v>1.237320254</v>
      </c>
      <c r="BK349" s="11">
        <f t="shared" si="13"/>
        <v>0.8694682867</v>
      </c>
      <c r="BL349" s="11">
        <f t="shared" si="14"/>
        <v>0.702262847</v>
      </c>
      <c r="BM349" s="7">
        <v>24.0</v>
      </c>
      <c r="BN349" s="7">
        <v>12.0</v>
      </c>
      <c r="BO349" s="7">
        <v>0.0</v>
      </c>
      <c r="BP349" s="7">
        <v>0.0</v>
      </c>
      <c r="BQ349" s="7">
        <v>0.0</v>
      </c>
      <c r="BR349" s="7">
        <v>0.0</v>
      </c>
      <c r="BS349" s="9">
        <f t="shared" si="15"/>
        <v>359</v>
      </c>
      <c r="BT349" s="14">
        <v>3.7553</v>
      </c>
      <c r="BW349" s="15" t="str">
        <f t="shared" si="16"/>
        <v> </v>
      </c>
      <c r="BY349" s="7">
        <v>1.0</v>
      </c>
      <c r="BZ349" s="7">
        <v>0.0</v>
      </c>
      <c r="CA349" s="7">
        <v>0.0</v>
      </c>
      <c r="CB349" s="7">
        <v>0.0</v>
      </c>
      <c r="CC349" s="7">
        <v>1.0</v>
      </c>
      <c r="CD349" s="7">
        <v>1.0</v>
      </c>
      <c r="CE349" s="7">
        <v>1.0</v>
      </c>
      <c r="CF349" s="7">
        <v>0.0</v>
      </c>
      <c r="CG349" s="7">
        <v>0.0</v>
      </c>
      <c r="CH349" s="7">
        <v>0.0</v>
      </c>
      <c r="CI349" s="7">
        <v>3.0</v>
      </c>
      <c r="CJ349" s="7">
        <v>0.0</v>
      </c>
      <c r="CK349" s="7">
        <v>0.0</v>
      </c>
      <c r="CL349" s="15">
        <f t="shared" si="17"/>
        <v>0</v>
      </c>
      <c r="CM349" s="7">
        <v>0.9</v>
      </c>
      <c r="CN349" s="7">
        <v>3.9</v>
      </c>
      <c r="CO349" s="7">
        <v>4.7</v>
      </c>
      <c r="CP349" s="16">
        <f t="shared" si="18"/>
        <v>0.05731707317</v>
      </c>
      <c r="CQ349" s="16">
        <f t="shared" si="19"/>
        <v>0.1571731134</v>
      </c>
      <c r="CR349" s="17">
        <v>6.0</v>
      </c>
      <c r="CS349" s="14">
        <v>30.8</v>
      </c>
      <c r="CT349" s="14">
        <v>43.3</v>
      </c>
      <c r="CU349" s="14">
        <v>3.4</v>
      </c>
      <c r="CV349" s="14">
        <v>1.4</v>
      </c>
      <c r="CW349" s="14">
        <v>5.0</v>
      </c>
      <c r="CX349" s="14">
        <v>0.0</v>
      </c>
      <c r="CY349" s="14">
        <v>6.4</v>
      </c>
      <c r="CZ349" s="18">
        <f t="shared" si="20"/>
        <v>0.07804878049</v>
      </c>
      <c r="DA349" s="18">
        <f t="shared" si="21"/>
        <v>0.2140229629</v>
      </c>
      <c r="DB349" s="14">
        <v>50.4388</v>
      </c>
      <c r="DC349" s="7">
        <v>0.0</v>
      </c>
      <c r="DD349" s="7">
        <v>0.0</v>
      </c>
      <c r="DE349" s="7">
        <v>0.0</v>
      </c>
      <c r="DF349" s="7">
        <v>37.0</v>
      </c>
      <c r="DG349" s="7">
        <v>7.0</v>
      </c>
      <c r="DH349" s="7">
        <v>3.0</v>
      </c>
      <c r="DI349" s="7">
        <v>33.0</v>
      </c>
      <c r="DJ349" s="7">
        <v>9.0</v>
      </c>
      <c r="DK349" s="7">
        <v>0.0</v>
      </c>
      <c r="DL349" s="7">
        <v>1.0</v>
      </c>
      <c r="DM349" s="7">
        <v>45.0</v>
      </c>
      <c r="DN349" s="9">
        <v>0.0</v>
      </c>
      <c r="DO349" s="9">
        <v>1.0</v>
      </c>
      <c r="DP349" s="9">
        <v>0.0</v>
      </c>
      <c r="DQ349" s="8">
        <v>186.0</v>
      </c>
      <c r="DR349" s="8">
        <v>0.0</v>
      </c>
      <c r="DS349" s="8"/>
      <c r="DT349" s="19">
        <v>1.5</v>
      </c>
      <c r="DU349" s="8">
        <v>1.65</v>
      </c>
      <c r="DV349" s="8">
        <v>1.65</v>
      </c>
      <c r="DW349" s="8">
        <v>0.0</v>
      </c>
      <c r="DX349" s="8">
        <v>0.0</v>
      </c>
      <c r="DY349" s="14">
        <f t="shared" si="22"/>
        <v>4.059574468</v>
      </c>
    </row>
    <row r="350" ht="12.75" customHeight="1">
      <c r="A350" s="7">
        <v>24.0</v>
      </c>
      <c r="B350" s="7" t="s">
        <v>1811</v>
      </c>
      <c r="C350" s="7" t="s">
        <v>353</v>
      </c>
      <c r="D350" s="7" t="s">
        <v>162</v>
      </c>
      <c r="E350" s="7" t="s">
        <v>163</v>
      </c>
      <c r="F350" s="7" t="s">
        <v>163</v>
      </c>
      <c r="G350" s="7">
        <v>74.0</v>
      </c>
      <c r="H350" s="7">
        <v>201.0</v>
      </c>
      <c r="I350" s="7" t="s">
        <v>133</v>
      </c>
      <c r="J350" s="7">
        <v>2009.0</v>
      </c>
      <c r="K350" s="7">
        <v>1.0</v>
      </c>
      <c r="L350" s="7">
        <v>15.0</v>
      </c>
      <c r="M350" s="8"/>
      <c r="N350" s="8">
        <f t="shared" si="1"/>
        <v>25</v>
      </c>
      <c r="O350" s="7" t="s">
        <v>1812</v>
      </c>
      <c r="P350" s="7" t="s">
        <v>1813</v>
      </c>
      <c r="Q350" s="8" t="s">
        <v>237</v>
      </c>
      <c r="R350" s="7" t="s">
        <v>237</v>
      </c>
      <c r="S350" s="9" t="s">
        <v>150</v>
      </c>
      <c r="T350" s="9">
        <v>64.0</v>
      </c>
      <c r="U350" s="9" t="s">
        <v>138</v>
      </c>
      <c r="V350" s="9" t="s">
        <v>138</v>
      </c>
      <c r="W350" s="7">
        <v>65.0</v>
      </c>
      <c r="X350" s="7">
        <v>9.0</v>
      </c>
      <c r="Y350" s="7">
        <v>18.0</v>
      </c>
      <c r="Z350" s="7">
        <v>13.0</v>
      </c>
      <c r="AA350" s="7">
        <v>27.0</v>
      </c>
      <c r="AB350" s="7">
        <v>-16.0</v>
      </c>
      <c r="AC350" s="7">
        <v>138.0</v>
      </c>
      <c r="AD350" s="7">
        <v>59.0</v>
      </c>
      <c r="AE350" s="7">
        <v>41.0</v>
      </c>
      <c r="AF350" s="10">
        <f t="shared" si="2"/>
        <v>0.0652173913</v>
      </c>
      <c r="AG350" s="10">
        <f t="shared" si="3"/>
        <v>0.03781512605</v>
      </c>
      <c r="AH350" s="7">
        <v>57197.0</v>
      </c>
      <c r="AI350" s="11">
        <f t="shared" si="4"/>
        <v>14.66589744</v>
      </c>
      <c r="AJ350" s="7">
        <v>1339.0</v>
      </c>
      <c r="AK350" s="11">
        <f t="shared" si="5"/>
        <v>20.6</v>
      </c>
      <c r="AL350" s="11">
        <f t="shared" si="6"/>
        <v>42.71620612</v>
      </c>
      <c r="AM350" s="12">
        <v>172.0</v>
      </c>
      <c r="AN350" s="11">
        <f t="shared" si="7"/>
        <v>10.82574261</v>
      </c>
      <c r="AO350" s="10" t="s">
        <v>460</v>
      </c>
      <c r="AP350" s="10" t="s">
        <v>185</v>
      </c>
      <c r="AQ350" s="10" t="s">
        <v>1814</v>
      </c>
      <c r="AR350" s="7">
        <v>216.0</v>
      </c>
      <c r="AS350" s="7">
        <v>249.0</v>
      </c>
      <c r="AT350" s="13">
        <f t="shared" si="8"/>
        <v>0.464516129</v>
      </c>
      <c r="AU350" s="9">
        <v>1.0</v>
      </c>
      <c r="AV350" s="9">
        <v>0.0</v>
      </c>
      <c r="AW350" s="9">
        <v>286.0</v>
      </c>
      <c r="AX350" s="9">
        <v>136.0</v>
      </c>
      <c r="AY350" s="9">
        <v>179.0</v>
      </c>
      <c r="AZ350" s="9">
        <v>80.0</v>
      </c>
      <c r="BA350" s="7">
        <v>69.0</v>
      </c>
      <c r="BB350" s="7">
        <v>78.0</v>
      </c>
      <c r="BC350" s="7">
        <v>19.0</v>
      </c>
      <c r="BD350" s="7">
        <v>59.0</v>
      </c>
      <c r="BE350" s="7">
        <v>21.0</v>
      </c>
      <c r="BF350" s="7">
        <v>34.0</v>
      </c>
      <c r="BG350" s="14">
        <f t="shared" si="9"/>
        <v>4.342885116</v>
      </c>
      <c r="BH350" s="11">
        <f t="shared" si="10"/>
        <v>4.909348392</v>
      </c>
      <c r="BI350" s="11">
        <f t="shared" si="11"/>
        <v>1.195866916</v>
      </c>
      <c r="BJ350" s="11">
        <f t="shared" si="12"/>
        <v>3.713481476</v>
      </c>
      <c r="BK350" s="11">
        <f t="shared" si="13"/>
        <v>1.321747644</v>
      </c>
      <c r="BL350" s="11">
        <f t="shared" si="14"/>
        <v>2.139972376</v>
      </c>
      <c r="BM350" s="7">
        <v>28.0</v>
      </c>
      <c r="BN350" s="7">
        <v>9.0</v>
      </c>
      <c r="BO350" s="7">
        <v>2.0</v>
      </c>
      <c r="BP350" s="7">
        <v>0.0</v>
      </c>
      <c r="BQ350" s="7">
        <v>0.0</v>
      </c>
      <c r="BR350" s="7">
        <v>0.0</v>
      </c>
      <c r="BS350" s="9">
        <f t="shared" si="15"/>
        <v>127</v>
      </c>
      <c r="BT350" s="14">
        <v>-3.5452</v>
      </c>
      <c r="BU350" s="7">
        <v>9.0</v>
      </c>
      <c r="BV350" s="7">
        <v>4.0</v>
      </c>
      <c r="BW350" s="15">
        <f t="shared" si="16"/>
        <v>0.4444444444</v>
      </c>
      <c r="BX350" s="7">
        <v>1.0</v>
      </c>
      <c r="BY350" s="7">
        <v>2.0</v>
      </c>
      <c r="BZ350" s="7">
        <v>0.0</v>
      </c>
      <c r="CA350" s="7">
        <v>1.0</v>
      </c>
      <c r="CB350" s="7">
        <v>0.0</v>
      </c>
      <c r="CC350" s="7">
        <v>2.0</v>
      </c>
      <c r="CD350" s="7">
        <v>0.0</v>
      </c>
      <c r="CE350" s="7">
        <v>0.0</v>
      </c>
      <c r="CF350" s="7">
        <v>4.0</v>
      </c>
      <c r="CG350" s="7">
        <v>2.0</v>
      </c>
      <c r="CH350" s="7">
        <v>0.0</v>
      </c>
      <c r="CI350" s="7">
        <v>1.0</v>
      </c>
      <c r="CJ350" s="7">
        <v>0.0</v>
      </c>
      <c r="CK350" s="7">
        <v>0.0</v>
      </c>
      <c r="CL350" s="15">
        <f t="shared" si="17"/>
        <v>0</v>
      </c>
      <c r="CM350" s="7">
        <v>1.3</v>
      </c>
      <c r="CN350" s="7">
        <v>0.5</v>
      </c>
      <c r="CO350" s="7">
        <v>1.8</v>
      </c>
      <c r="CP350" s="16">
        <f t="shared" si="18"/>
        <v>0.02769230769</v>
      </c>
      <c r="CQ350" s="16">
        <f t="shared" si="19"/>
        <v>0.1132926552</v>
      </c>
      <c r="CR350" s="17">
        <v>3.0</v>
      </c>
      <c r="CS350" s="14">
        <v>20.0</v>
      </c>
      <c r="CT350" s="14">
        <v>15.3</v>
      </c>
      <c r="CU350" s="14">
        <v>-8.7</v>
      </c>
      <c r="CV350" s="14">
        <v>1.9</v>
      </c>
      <c r="CW350" s="14">
        <v>-0.2</v>
      </c>
      <c r="CX350" s="14">
        <v>0.7</v>
      </c>
      <c r="CY350" s="14">
        <v>2.4</v>
      </c>
      <c r="CZ350" s="18">
        <f t="shared" si="20"/>
        <v>0.03692307692</v>
      </c>
      <c r="DA350" s="18">
        <f t="shared" si="21"/>
        <v>0.1510568736</v>
      </c>
      <c r="DB350" s="14">
        <v>31.4058</v>
      </c>
      <c r="DC350" s="7">
        <v>2.0</v>
      </c>
      <c r="DD350" s="7">
        <v>3.0</v>
      </c>
      <c r="DE350" s="7">
        <v>4.0</v>
      </c>
      <c r="DF350" s="7">
        <v>50.0</v>
      </c>
      <c r="DG350" s="7">
        <v>9.0</v>
      </c>
      <c r="DH350" s="7">
        <v>2.0</v>
      </c>
      <c r="DI350" s="7">
        <v>11.0</v>
      </c>
      <c r="DJ350" s="7">
        <v>35.0</v>
      </c>
      <c r="DK350" s="7">
        <v>6.0</v>
      </c>
      <c r="DL350" s="7">
        <v>1.0</v>
      </c>
      <c r="DM350" s="7">
        <v>74.0</v>
      </c>
      <c r="DN350" s="9">
        <v>1.0</v>
      </c>
      <c r="DO350" s="9">
        <v>0.0</v>
      </c>
      <c r="DP350" s="9">
        <v>2.0</v>
      </c>
      <c r="DQ350" s="8">
        <v>186.0</v>
      </c>
      <c r="DR350" s="8">
        <v>12.0</v>
      </c>
      <c r="DS350" s="8" t="s">
        <v>320</v>
      </c>
      <c r="DT350" s="19">
        <v>0.775</v>
      </c>
      <c r="DU350" s="8">
        <v>0.775</v>
      </c>
      <c r="DV350" s="8">
        <v>0.775</v>
      </c>
      <c r="DW350" s="8">
        <v>113.0</v>
      </c>
      <c r="DX350" s="8">
        <v>0.0</v>
      </c>
      <c r="DY350" s="14">
        <f t="shared" si="22"/>
        <v>1.921276596</v>
      </c>
    </row>
    <row r="351" ht="12.75" customHeight="1">
      <c r="A351" s="7">
        <v>52.0</v>
      </c>
      <c r="B351" s="7" t="s">
        <v>1815</v>
      </c>
      <c r="C351" s="7" t="s">
        <v>1816</v>
      </c>
      <c r="D351" s="7" t="s">
        <v>229</v>
      </c>
      <c r="E351" s="7" t="s">
        <v>163</v>
      </c>
      <c r="F351" s="7" t="s">
        <v>163</v>
      </c>
      <c r="G351" s="7">
        <v>72.0</v>
      </c>
      <c r="H351" s="7">
        <v>194.0</v>
      </c>
      <c r="I351" s="7" t="s">
        <v>145</v>
      </c>
      <c r="J351" s="7">
        <v>2006.0</v>
      </c>
      <c r="K351" s="7">
        <v>3.0</v>
      </c>
      <c r="L351" s="7">
        <v>86.0</v>
      </c>
      <c r="M351" s="8"/>
      <c r="N351" s="8">
        <f t="shared" si="1"/>
        <v>27</v>
      </c>
      <c r="O351" s="7" t="s">
        <v>1817</v>
      </c>
      <c r="P351" s="7" t="s">
        <v>1818</v>
      </c>
      <c r="Q351" s="8" t="s">
        <v>206</v>
      </c>
      <c r="R351" s="7" t="s">
        <v>206</v>
      </c>
      <c r="S351" s="9" t="s">
        <v>275</v>
      </c>
      <c r="T351" s="9">
        <v>1.0</v>
      </c>
      <c r="U351" s="9" t="s">
        <v>138</v>
      </c>
      <c r="V351" s="9" t="s">
        <v>138</v>
      </c>
      <c r="W351" s="7">
        <v>1.0</v>
      </c>
      <c r="X351" s="7">
        <v>0.0</v>
      </c>
      <c r="Y351" s="7">
        <v>0.0</v>
      </c>
      <c r="Z351" s="7">
        <v>0.0</v>
      </c>
      <c r="AA351" s="7">
        <v>0.0</v>
      </c>
      <c r="AB351" s="7">
        <v>0.0</v>
      </c>
      <c r="AC351" s="7">
        <v>1.0</v>
      </c>
      <c r="AD351" s="7">
        <v>0.0</v>
      </c>
      <c r="AE351" s="7">
        <v>0.0</v>
      </c>
      <c r="AF351" s="10">
        <f t="shared" si="2"/>
        <v>0</v>
      </c>
      <c r="AG351" s="10">
        <f t="shared" si="3"/>
        <v>0</v>
      </c>
      <c r="AH351" s="7">
        <v>439.0</v>
      </c>
      <c r="AI351" s="11">
        <f t="shared" si="4"/>
        <v>7.316666667</v>
      </c>
      <c r="AJ351" s="7">
        <v>10.0</v>
      </c>
      <c r="AK351" s="11">
        <f t="shared" si="5"/>
        <v>10</v>
      </c>
      <c r="AL351" s="11">
        <f t="shared" si="6"/>
        <v>43.9</v>
      </c>
      <c r="AM351" s="12">
        <v>0.0</v>
      </c>
      <c r="AN351" s="11">
        <f t="shared" si="7"/>
        <v>0</v>
      </c>
      <c r="AO351" s="10" t="s">
        <v>151</v>
      </c>
      <c r="AP351" s="10" t="s">
        <v>151</v>
      </c>
      <c r="AQ351" s="10" t="s">
        <v>151</v>
      </c>
      <c r="AR351" s="7">
        <v>0.0</v>
      </c>
      <c r="AS351" s="7">
        <v>1.0</v>
      </c>
      <c r="AT351" s="13">
        <f t="shared" si="8"/>
        <v>0</v>
      </c>
      <c r="AU351" s="8"/>
      <c r="AV351" s="8"/>
      <c r="AW351" s="8">
        <v>1.0</v>
      </c>
      <c r="AX351" s="8">
        <v>0.0</v>
      </c>
      <c r="AY351" s="8"/>
      <c r="AZ351" s="8">
        <v>0.0</v>
      </c>
      <c r="BA351" s="7">
        <v>1.0</v>
      </c>
      <c r="BB351" s="7">
        <v>0.0</v>
      </c>
      <c r="BC351" s="7">
        <v>0.0</v>
      </c>
      <c r="BD351" s="7">
        <v>0.0</v>
      </c>
      <c r="BE351" s="7">
        <v>1.0</v>
      </c>
      <c r="BF351" s="7">
        <v>2.0</v>
      </c>
      <c r="BG351" s="14">
        <f t="shared" si="9"/>
        <v>8.200455581</v>
      </c>
      <c r="BH351" s="11">
        <f t="shared" si="10"/>
        <v>0</v>
      </c>
      <c r="BI351" s="11">
        <f t="shared" si="11"/>
        <v>0</v>
      </c>
      <c r="BJ351" s="11">
        <f t="shared" si="12"/>
        <v>0</v>
      </c>
      <c r="BK351" s="11">
        <f t="shared" si="13"/>
        <v>8.200455581</v>
      </c>
      <c r="BL351" s="11">
        <f t="shared" si="14"/>
        <v>16.40091116</v>
      </c>
      <c r="BM351" s="7">
        <v>0.0</v>
      </c>
      <c r="BN351" s="7">
        <v>0.0</v>
      </c>
      <c r="BO351" s="7">
        <v>0.0</v>
      </c>
      <c r="BP351" s="7">
        <v>0.0</v>
      </c>
      <c r="BQ351" s="7">
        <v>0.0</v>
      </c>
      <c r="BR351" s="7">
        <v>0.0</v>
      </c>
      <c r="BS351" s="9">
        <f t="shared" si="15"/>
        <v>0</v>
      </c>
      <c r="BT351" s="14">
        <v>-0.013800000000000002</v>
      </c>
      <c r="BW351" s="15" t="str">
        <f t="shared" si="16"/>
        <v> </v>
      </c>
      <c r="BY351" s="7">
        <v>0.0</v>
      </c>
      <c r="BZ351" s="7">
        <v>0.0</v>
      </c>
      <c r="CA351" s="7">
        <v>0.0</v>
      </c>
      <c r="CB351" s="7">
        <v>0.0</v>
      </c>
      <c r="CC351" s="7">
        <v>0.0</v>
      </c>
      <c r="CD351" s="7">
        <v>0.0</v>
      </c>
      <c r="CE351" s="7">
        <v>0.0</v>
      </c>
      <c r="CF351" s="7">
        <v>0.0</v>
      </c>
      <c r="CG351" s="7">
        <v>0.0</v>
      </c>
      <c r="CH351" s="7">
        <v>0.0</v>
      </c>
      <c r="CI351" s="7">
        <v>0.0</v>
      </c>
      <c r="CJ351" s="7">
        <v>0.0</v>
      </c>
      <c r="CK351" s="7">
        <v>0.0</v>
      </c>
      <c r="CL351" s="15">
        <f t="shared" si="17"/>
        <v>0</v>
      </c>
      <c r="CM351" s="7">
        <v>0.0</v>
      </c>
      <c r="CN351" s="7">
        <v>0.0</v>
      </c>
      <c r="CO351" s="7">
        <v>0.0</v>
      </c>
      <c r="CP351" s="16">
        <f t="shared" si="18"/>
        <v>0</v>
      </c>
      <c r="CQ351" s="16">
        <f t="shared" si="19"/>
        <v>0</v>
      </c>
      <c r="CR351" s="17">
        <v>0.0</v>
      </c>
      <c r="CS351" s="14">
        <v>0.1</v>
      </c>
      <c r="CT351" s="14">
        <v>0.0</v>
      </c>
      <c r="CU351" s="14">
        <v>0.0</v>
      </c>
      <c r="CV351" s="14">
        <v>0.0</v>
      </c>
      <c r="CW351" s="14">
        <v>0.0</v>
      </c>
      <c r="CX351" s="14">
        <v>0.0</v>
      </c>
      <c r="CY351" s="14">
        <v>0.0</v>
      </c>
      <c r="CZ351" s="18">
        <f t="shared" si="20"/>
        <v>0</v>
      </c>
      <c r="DA351" s="18">
        <f t="shared" si="21"/>
        <v>0</v>
      </c>
      <c r="DB351" s="14">
        <v>50.0</v>
      </c>
      <c r="DC351" s="7">
        <v>0.0</v>
      </c>
      <c r="DD351" s="7">
        <v>0.0</v>
      </c>
      <c r="DE351" s="7">
        <v>0.0</v>
      </c>
      <c r="DF351" s="7">
        <v>0.0</v>
      </c>
      <c r="DG351" s="7">
        <v>0.0</v>
      </c>
      <c r="DH351" s="7">
        <v>0.0</v>
      </c>
      <c r="DI351" s="7">
        <v>0.0</v>
      </c>
      <c r="DJ351" s="7">
        <v>1.0</v>
      </c>
      <c r="DK351" s="7">
        <v>0.0</v>
      </c>
      <c r="DL351" s="7">
        <v>0.0</v>
      </c>
      <c r="DM351" s="7">
        <v>0.0</v>
      </c>
      <c r="DN351" s="9">
        <v>0.0</v>
      </c>
      <c r="DO351" s="9">
        <v>0.0</v>
      </c>
      <c r="DP351" s="9">
        <v>0.0</v>
      </c>
      <c r="DQ351" s="8">
        <v>6.0</v>
      </c>
      <c r="DR351" s="8">
        <v>0.0</v>
      </c>
      <c r="DS351" s="8"/>
      <c r="DT351" s="19">
        <v>0.5750000000000001</v>
      </c>
      <c r="DU351" s="8">
        <v>0.5750000000000001</v>
      </c>
      <c r="DV351" s="8">
        <v>0.019</v>
      </c>
      <c r="DW351" s="8">
        <v>0.0</v>
      </c>
      <c r="DX351" s="8">
        <v>0.0</v>
      </c>
      <c r="DY351" s="14">
        <f t="shared" si="22"/>
        <v>-0.002676733013</v>
      </c>
    </row>
    <row r="352" ht="12.75" customHeight="1">
      <c r="A352" s="7">
        <v>5.0</v>
      </c>
      <c r="B352" s="7" t="s">
        <v>1819</v>
      </c>
      <c r="C352" s="7" t="s">
        <v>1820</v>
      </c>
      <c r="E352" s="7" t="s">
        <v>1136</v>
      </c>
      <c r="F352" s="7" t="s">
        <v>1136</v>
      </c>
      <c r="G352" s="7">
        <v>75.0</v>
      </c>
      <c r="H352" s="7">
        <v>215.0</v>
      </c>
      <c r="I352" s="7" t="s">
        <v>145</v>
      </c>
      <c r="J352" s="7">
        <v>2006.0</v>
      </c>
      <c r="K352" s="7">
        <v>4.0</v>
      </c>
      <c r="L352" s="7">
        <v>111.0</v>
      </c>
      <c r="M352" s="8"/>
      <c r="N352" s="8">
        <f t="shared" si="1"/>
        <v>27</v>
      </c>
      <c r="O352" s="7" t="s">
        <v>1821</v>
      </c>
      <c r="P352" s="7" t="s">
        <v>1822</v>
      </c>
      <c r="Q352" s="8" t="s">
        <v>458</v>
      </c>
      <c r="R352" s="7" t="s">
        <v>458</v>
      </c>
      <c r="S352" s="9" t="s">
        <v>174</v>
      </c>
      <c r="T352" s="9">
        <v>30.0</v>
      </c>
      <c r="U352" s="9" t="s">
        <v>138</v>
      </c>
      <c r="V352" s="9" t="s">
        <v>138</v>
      </c>
      <c r="W352" s="7">
        <v>29.0</v>
      </c>
      <c r="X352" s="7">
        <v>0.0</v>
      </c>
      <c r="Y352" s="7">
        <v>3.0</v>
      </c>
      <c r="Z352" s="7">
        <v>3.0</v>
      </c>
      <c r="AA352" s="7">
        <v>3.0</v>
      </c>
      <c r="AB352" s="7">
        <v>-3.0</v>
      </c>
      <c r="AC352" s="7">
        <v>17.0</v>
      </c>
      <c r="AD352" s="7">
        <v>11.0</v>
      </c>
      <c r="AE352" s="7">
        <v>14.0</v>
      </c>
      <c r="AF352" s="10">
        <f t="shared" si="2"/>
        <v>0</v>
      </c>
      <c r="AG352" s="10">
        <f t="shared" si="3"/>
        <v>0</v>
      </c>
      <c r="AH352" s="7">
        <v>25672.0</v>
      </c>
      <c r="AI352" s="11">
        <f t="shared" si="4"/>
        <v>14.75402299</v>
      </c>
      <c r="AJ352" s="7">
        <v>547.0</v>
      </c>
      <c r="AK352" s="11">
        <f t="shared" si="5"/>
        <v>18.86206897</v>
      </c>
      <c r="AL352" s="11">
        <f t="shared" si="6"/>
        <v>46.93235832</v>
      </c>
      <c r="AM352" s="12">
        <v>40.0</v>
      </c>
      <c r="AN352" s="11">
        <f t="shared" si="7"/>
        <v>5.609224057</v>
      </c>
      <c r="AO352" s="10" t="s">
        <v>151</v>
      </c>
      <c r="AP352" s="10" t="s">
        <v>552</v>
      </c>
      <c r="AQ352" s="10" t="s">
        <v>552</v>
      </c>
      <c r="AR352" s="7">
        <v>0.0</v>
      </c>
      <c r="AS352" s="7">
        <v>0.0</v>
      </c>
      <c r="AT352" s="13">
        <f t="shared" si="8"/>
        <v>0</v>
      </c>
      <c r="AU352" s="8"/>
      <c r="AV352" s="8"/>
      <c r="AW352" s="8"/>
      <c r="AX352" s="8">
        <v>0.0</v>
      </c>
      <c r="AY352" s="8"/>
      <c r="AZ352" s="8">
        <v>0.0</v>
      </c>
      <c r="BA352" s="7">
        <v>37.0</v>
      </c>
      <c r="BB352" s="7">
        <v>57.0</v>
      </c>
      <c r="BC352" s="7">
        <v>32.0</v>
      </c>
      <c r="BD352" s="7">
        <v>11.0</v>
      </c>
      <c r="BE352" s="7">
        <v>8.0</v>
      </c>
      <c r="BF352" s="7">
        <v>2.0</v>
      </c>
      <c r="BG352" s="14">
        <f t="shared" si="9"/>
        <v>5.188532253</v>
      </c>
      <c r="BH352" s="11">
        <f t="shared" si="10"/>
        <v>7.993144282</v>
      </c>
      <c r="BI352" s="11">
        <f t="shared" si="11"/>
        <v>4.487379246</v>
      </c>
      <c r="BJ352" s="11">
        <f t="shared" si="12"/>
        <v>1.542536616</v>
      </c>
      <c r="BK352" s="11">
        <f t="shared" si="13"/>
        <v>1.121844811</v>
      </c>
      <c r="BL352" s="11">
        <f t="shared" si="14"/>
        <v>0.2804612029</v>
      </c>
      <c r="BM352" s="7">
        <v>10.0</v>
      </c>
      <c r="BN352" s="7">
        <v>5.0</v>
      </c>
      <c r="BO352" s="7">
        <v>0.0</v>
      </c>
      <c r="BP352" s="7">
        <v>0.0</v>
      </c>
      <c r="BQ352" s="7">
        <v>0.0</v>
      </c>
      <c r="BR352" s="7">
        <v>0.0</v>
      </c>
      <c r="BS352" s="9">
        <f t="shared" si="15"/>
        <v>99</v>
      </c>
      <c r="BT352" s="14">
        <v>0.739</v>
      </c>
      <c r="BW352" s="15" t="str">
        <f t="shared" si="16"/>
        <v> </v>
      </c>
      <c r="BY352" s="7">
        <v>0.0</v>
      </c>
      <c r="BZ352" s="7">
        <v>0.0</v>
      </c>
      <c r="CA352" s="7">
        <v>0.0</v>
      </c>
      <c r="CB352" s="7">
        <v>0.0</v>
      </c>
      <c r="CC352" s="7">
        <v>0.0</v>
      </c>
      <c r="CD352" s="7">
        <v>0.0</v>
      </c>
      <c r="CE352" s="7">
        <v>0.0</v>
      </c>
      <c r="CF352" s="7">
        <v>0.0</v>
      </c>
      <c r="CG352" s="7">
        <v>0.0</v>
      </c>
      <c r="CH352" s="7">
        <v>0.0</v>
      </c>
      <c r="CI352" s="7">
        <v>0.0</v>
      </c>
      <c r="CJ352" s="7">
        <v>0.0</v>
      </c>
      <c r="CK352" s="7">
        <v>0.0</v>
      </c>
      <c r="CL352" s="15">
        <f t="shared" si="17"/>
        <v>0</v>
      </c>
      <c r="CM352" s="7">
        <v>-0.2</v>
      </c>
      <c r="CN352" s="7">
        <v>0.9</v>
      </c>
      <c r="CO352" s="7">
        <v>0.7</v>
      </c>
      <c r="CP352" s="16">
        <f t="shared" si="18"/>
        <v>0.02413793103</v>
      </c>
      <c r="CQ352" s="16">
        <f t="shared" si="19"/>
        <v>0.098161421</v>
      </c>
      <c r="CR352" s="17">
        <v>3.0</v>
      </c>
      <c r="CS352" s="14">
        <v>8.1</v>
      </c>
      <c r="CT352" s="14">
        <v>9.3</v>
      </c>
      <c r="CU352" s="14">
        <v>-3.5</v>
      </c>
      <c r="CV352" s="14">
        <v>-0.9</v>
      </c>
      <c r="CW352" s="14">
        <v>0.6000000000000001</v>
      </c>
      <c r="CX352" s="14">
        <v>0.0</v>
      </c>
      <c r="CY352" s="14">
        <v>-0.30000000000000004</v>
      </c>
      <c r="CZ352" s="18">
        <f t="shared" si="20"/>
        <v>-0.01034482759</v>
      </c>
      <c r="DA352" s="18">
        <f t="shared" si="21"/>
        <v>-0.04206918043</v>
      </c>
      <c r="DB352" s="14">
        <v>43.0588</v>
      </c>
      <c r="DC352" s="7">
        <v>0.0</v>
      </c>
      <c r="DD352" s="7">
        <v>0.0</v>
      </c>
      <c r="DE352" s="7">
        <v>0.0</v>
      </c>
      <c r="DF352" s="7">
        <v>11.0</v>
      </c>
      <c r="DG352" s="7">
        <v>0.0</v>
      </c>
      <c r="DH352" s="7">
        <v>0.0</v>
      </c>
      <c r="DI352" s="7">
        <v>8.0</v>
      </c>
      <c r="DJ352" s="7">
        <v>1.0</v>
      </c>
      <c r="DK352" s="7">
        <v>1.0</v>
      </c>
      <c r="DL352" s="7">
        <v>0.0</v>
      </c>
      <c r="DM352" s="7">
        <v>7.0</v>
      </c>
      <c r="DN352" s="9">
        <v>0.0</v>
      </c>
      <c r="DO352" s="9">
        <v>0.0</v>
      </c>
      <c r="DP352" s="9">
        <v>0.0</v>
      </c>
      <c r="DQ352" s="8">
        <v>175.0</v>
      </c>
      <c r="DR352" s="8">
        <v>1.0</v>
      </c>
      <c r="DS352" s="8" t="s">
        <v>342</v>
      </c>
      <c r="DT352" s="19">
        <v>0.75</v>
      </c>
      <c r="DU352" s="8">
        <v>0.75</v>
      </c>
      <c r="DV352" s="8">
        <v>0.706</v>
      </c>
      <c r="DW352" s="8">
        <v>9.0</v>
      </c>
      <c r="DX352" s="8">
        <v>0.0</v>
      </c>
      <c r="DY352" s="14">
        <f t="shared" si="22"/>
        <v>-0.7011210249</v>
      </c>
    </row>
    <row r="353" ht="12.75" customHeight="1">
      <c r="A353" s="7">
        <v>22.0</v>
      </c>
      <c r="B353" s="7" t="s">
        <v>1823</v>
      </c>
      <c r="C353" s="7" t="s">
        <v>978</v>
      </c>
      <c r="D353" s="7" t="s">
        <v>170</v>
      </c>
      <c r="E353" s="7" t="s">
        <v>163</v>
      </c>
      <c r="F353" s="7" t="s">
        <v>163</v>
      </c>
      <c r="G353" s="7">
        <v>73.0</v>
      </c>
      <c r="H353" s="7">
        <v>210.0</v>
      </c>
      <c r="I353" s="7" t="s">
        <v>133</v>
      </c>
      <c r="J353" s="7">
        <v>1998.0</v>
      </c>
      <c r="K353" s="7">
        <v>4.0</v>
      </c>
      <c r="L353" s="7">
        <v>99.0</v>
      </c>
      <c r="M353" s="8"/>
      <c r="N353" s="8">
        <f t="shared" si="1"/>
        <v>37</v>
      </c>
      <c r="O353" s="7" t="s">
        <v>1824</v>
      </c>
      <c r="P353" s="7" t="s">
        <v>1825</v>
      </c>
      <c r="Q353" s="8" t="s">
        <v>458</v>
      </c>
      <c r="R353" s="7" t="s">
        <v>458</v>
      </c>
      <c r="S353" s="9" t="s">
        <v>260</v>
      </c>
      <c r="T353" s="9">
        <v>59.0</v>
      </c>
      <c r="U353" s="9" t="s">
        <v>138</v>
      </c>
      <c r="V353" s="9" t="s">
        <v>138</v>
      </c>
      <c r="W353" s="7">
        <v>59.0</v>
      </c>
      <c r="X353" s="7">
        <v>6.0</v>
      </c>
      <c r="Y353" s="7">
        <v>9.0</v>
      </c>
      <c r="Z353" s="7">
        <v>6.0</v>
      </c>
      <c r="AA353" s="7">
        <v>15.0</v>
      </c>
      <c r="AB353" s="7">
        <v>1.0</v>
      </c>
      <c r="AC353" s="7">
        <v>73.0</v>
      </c>
      <c r="AD353" s="7">
        <v>27.0</v>
      </c>
      <c r="AE353" s="7">
        <v>16.0</v>
      </c>
      <c r="AF353" s="10">
        <f t="shared" si="2"/>
        <v>0.08219178082</v>
      </c>
      <c r="AG353" s="10">
        <f t="shared" si="3"/>
        <v>0.05172413793</v>
      </c>
      <c r="AH353" s="7">
        <v>47036.0</v>
      </c>
      <c r="AI353" s="11">
        <f t="shared" si="4"/>
        <v>13.28700565</v>
      </c>
      <c r="AJ353" s="7">
        <v>1170.0</v>
      </c>
      <c r="AK353" s="11">
        <f t="shared" si="5"/>
        <v>19.83050847</v>
      </c>
      <c r="AL353" s="11">
        <f t="shared" si="6"/>
        <v>40.2017094</v>
      </c>
      <c r="AM353" s="12">
        <v>86.0</v>
      </c>
      <c r="AN353" s="11">
        <f t="shared" si="7"/>
        <v>6.582192363</v>
      </c>
      <c r="AO353" s="10" t="s">
        <v>787</v>
      </c>
      <c r="AP353" s="10" t="s">
        <v>266</v>
      </c>
      <c r="AQ353" s="10" t="s">
        <v>1826</v>
      </c>
      <c r="AR353" s="7">
        <v>320.0</v>
      </c>
      <c r="AS353" s="7">
        <v>306.0</v>
      </c>
      <c r="AT353" s="13">
        <f t="shared" si="8"/>
        <v>0.5111821086</v>
      </c>
      <c r="AU353" s="9">
        <v>16.0</v>
      </c>
      <c r="AV353" s="9">
        <v>9.0</v>
      </c>
      <c r="AW353" s="9">
        <v>405.0</v>
      </c>
      <c r="AX353" s="9">
        <v>208.0</v>
      </c>
      <c r="AY353" s="9">
        <v>221.0</v>
      </c>
      <c r="AZ353" s="9">
        <v>112.0</v>
      </c>
      <c r="BA353" s="7">
        <v>45.0</v>
      </c>
      <c r="BB353" s="7">
        <v>58.0</v>
      </c>
      <c r="BC353" s="7">
        <v>24.0</v>
      </c>
      <c r="BD353" s="7">
        <v>27.0</v>
      </c>
      <c r="BE353" s="7">
        <v>28.0</v>
      </c>
      <c r="BF353" s="7">
        <v>12.0</v>
      </c>
      <c r="BG353" s="14">
        <f t="shared" si="9"/>
        <v>3.444170423</v>
      </c>
      <c r="BH353" s="11">
        <f t="shared" si="10"/>
        <v>4.439152989</v>
      </c>
      <c r="BI353" s="11">
        <f t="shared" si="11"/>
        <v>1.836890892</v>
      </c>
      <c r="BJ353" s="11">
        <f t="shared" si="12"/>
        <v>2.066502254</v>
      </c>
      <c r="BK353" s="11">
        <f t="shared" si="13"/>
        <v>2.143039374</v>
      </c>
      <c r="BL353" s="11">
        <f t="shared" si="14"/>
        <v>0.918445446</v>
      </c>
      <c r="BM353" s="7">
        <v>34.0</v>
      </c>
      <c r="BN353" s="7">
        <v>17.0</v>
      </c>
      <c r="BO353" s="7">
        <v>0.0</v>
      </c>
      <c r="BP353" s="7">
        <v>0.0</v>
      </c>
      <c r="BQ353" s="7">
        <v>0.0</v>
      </c>
      <c r="BR353" s="7">
        <v>0.0</v>
      </c>
      <c r="BS353" s="9">
        <f t="shared" si="15"/>
        <v>116</v>
      </c>
      <c r="BT353" s="14">
        <v>-12.8691</v>
      </c>
      <c r="BW353" s="15" t="str">
        <f t="shared" si="16"/>
        <v> </v>
      </c>
      <c r="BY353" s="7">
        <v>3.0</v>
      </c>
      <c r="BZ353" s="7">
        <v>0.0</v>
      </c>
      <c r="CA353" s="7">
        <v>2.0</v>
      </c>
      <c r="CB353" s="7">
        <v>0.0</v>
      </c>
      <c r="CC353" s="7">
        <v>0.0</v>
      </c>
      <c r="CD353" s="7">
        <v>1.0</v>
      </c>
      <c r="CE353" s="7">
        <v>1.0</v>
      </c>
      <c r="CF353" s="7">
        <v>2.0</v>
      </c>
      <c r="CG353" s="7">
        <v>1.0</v>
      </c>
      <c r="CH353" s="7">
        <v>0.0</v>
      </c>
      <c r="CI353" s="7">
        <v>1.0</v>
      </c>
      <c r="CJ353" s="7">
        <v>0.0</v>
      </c>
      <c r="CK353" s="7">
        <v>0.0</v>
      </c>
      <c r="CL353" s="15">
        <f t="shared" si="17"/>
        <v>0</v>
      </c>
      <c r="CM353" s="7">
        <v>0.2</v>
      </c>
      <c r="CN353" s="7">
        <v>1.1</v>
      </c>
      <c r="CO353" s="7">
        <v>1.3</v>
      </c>
      <c r="CP353" s="16">
        <f t="shared" si="18"/>
        <v>0.02203389831</v>
      </c>
      <c r="CQ353" s="16">
        <f t="shared" si="19"/>
        <v>0.09949825665</v>
      </c>
      <c r="CR353" s="17">
        <v>2.0</v>
      </c>
      <c r="CS353" s="14">
        <v>13.8</v>
      </c>
      <c r="CT353" s="14">
        <v>16.1</v>
      </c>
      <c r="CU353" s="14">
        <v>-0.6000000000000001</v>
      </c>
      <c r="CV353" s="14">
        <v>0.1</v>
      </c>
      <c r="CW353" s="14">
        <v>2.7</v>
      </c>
      <c r="CX353" s="14">
        <v>0.0</v>
      </c>
      <c r="CY353" s="14">
        <v>2.7</v>
      </c>
      <c r="CZ353" s="18">
        <f t="shared" si="20"/>
        <v>0.04576271186</v>
      </c>
      <c r="DA353" s="18">
        <f t="shared" si="21"/>
        <v>0.2066502254</v>
      </c>
      <c r="DB353" s="14">
        <v>25.8904</v>
      </c>
      <c r="DC353" s="7">
        <v>0.0</v>
      </c>
      <c r="DD353" s="7">
        <v>1.0</v>
      </c>
      <c r="DE353" s="7">
        <v>1.0</v>
      </c>
      <c r="DF353" s="7">
        <v>25.0</v>
      </c>
      <c r="DG353" s="7">
        <v>2.0</v>
      </c>
      <c r="DH353" s="7">
        <v>2.0</v>
      </c>
      <c r="DI353" s="7">
        <v>17.0</v>
      </c>
      <c r="DJ353" s="7">
        <v>11.0</v>
      </c>
      <c r="DK353" s="7">
        <v>8.0</v>
      </c>
      <c r="DL353" s="7">
        <v>1.0</v>
      </c>
      <c r="DM353" s="7">
        <v>32.0</v>
      </c>
      <c r="DN353" s="9">
        <v>0.0</v>
      </c>
      <c r="DO353" s="9">
        <v>0.0</v>
      </c>
      <c r="DP353" s="9">
        <v>1.0</v>
      </c>
      <c r="DQ353" s="8">
        <v>186.0</v>
      </c>
      <c r="DR353" s="8">
        <v>0.0</v>
      </c>
      <c r="DS353" s="8"/>
      <c r="DT353" s="19">
        <v>1.75</v>
      </c>
      <c r="DU353" s="8">
        <v>1.75</v>
      </c>
      <c r="DV353" s="8">
        <v>1.75</v>
      </c>
      <c r="DW353" s="8">
        <v>0.0</v>
      </c>
      <c r="DX353" s="8">
        <v>0.0</v>
      </c>
      <c r="DY353" s="14">
        <f t="shared" si="22"/>
        <v>0.1468085106</v>
      </c>
    </row>
    <row r="354" ht="12.75" customHeight="1">
      <c r="A354" s="7">
        <v>72.0</v>
      </c>
      <c r="B354" s="7" t="s">
        <v>1827</v>
      </c>
      <c r="C354" s="7" t="s">
        <v>1828</v>
      </c>
      <c r="E354" s="7" t="s">
        <v>189</v>
      </c>
      <c r="F354" s="7" t="s">
        <v>189</v>
      </c>
      <c r="G354" s="7">
        <v>71.0</v>
      </c>
      <c r="H354" s="7">
        <v>189.0</v>
      </c>
      <c r="I354" s="7" t="s">
        <v>145</v>
      </c>
      <c r="J354" s="7">
        <v>2005.0</v>
      </c>
      <c r="K354" s="7">
        <v>7.0</v>
      </c>
      <c r="L354" s="7">
        <v>230.0</v>
      </c>
      <c r="M354" s="8"/>
      <c r="N354" s="8">
        <f t="shared" si="1"/>
        <v>29</v>
      </c>
      <c r="O354" s="7" t="s">
        <v>1829</v>
      </c>
      <c r="P354" s="7" t="s">
        <v>1830</v>
      </c>
      <c r="Q354" s="8" t="s">
        <v>231</v>
      </c>
      <c r="R354" s="7" t="s">
        <v>231</v>
      </c>
      <c r="S354" s="9" t="s">
        <v>247</v>
      </c>
      <c r="T354" s="9">
        <v>82.0</v>
      </c>
      <c r="U354" s="9" t="s">
        <v>138</v>
      </c>
      <c r="V354" s="9" t="s">
        <v>138</v>
      </c>
      <c r="W354" s="7">
        <v>82.0</v>
      </c>
      <c r="X354" s="7">
        <v>22.0</v>
      </c>
      <c r="Y354" s="7">
        <v>29.0</v>
      </c>
      <c r="Z354" s="7">
        <v>15.0</v>
      </c>
      <c r="AA354" s="7">
        <v>51.0</v>
      </c>
      <c r="AB354" s="7">
        <v>15.0</v>
      </c>
      <c r="AC354" s="7">
        <v>257.0</v>
      </c>
      <c r="AD354" s="7">
        <v>71.0</v>
      </c>
      <c r="AE354" s="7">
        <v>64.0</v>
      </c>
      <c r="AF354" s="10">
        <f t="shared" si="2"/>
        <v>0.08560311284</v>
      </c>
      <c r="AG354" s="10">
        <f t="shared" si="3"/>
        <v>0.05612244898</v>
      </c>
      <c r="AH354" s="7">
        <v>82896.0</v>
      </c>
      <c r="AI354" s="11">
        <f t="shared" si="4"/>
        <v>16.84878049</v>
      </c>
      <c r="AJ354" s="7">
        <v>1871.0</v>
      </c>
      <c r="AK354" s="11">
        <f t="shared" si="5"/>
        <v>22.81707317</v>
      </c>
      <c r="AL354" s="11">
        <f t="shared" si="6"/>
        <v>44.30571887</v>
      </c>
      <c r="AM354" s="12">
        <v>163.0</v>
      </c>
      <c r="AN354" s="11">
        <f t="shared" si="7"/>
        <v>7.078749276</v>
      </c>
      <c r="AO354" s="10" t="s">
        <v>1831</v>
      </c>
      <c r="AP354" s="10" t="s">
        <v>695</v>
      </c>
      <c r="AQ354" s="10" t="s">
        <v>734</v>
      </c>
      <c r="AR354" s="7">
        <v>5.0</v>
      </c>
      <c r="AS354" s="7">
        <v>3.0</v>
      </c>
      <c r="AT354" s="13">
        <f t="shared" si="8"/>
        <v>0.625</v>
      </c>
      <c r="AU354" s="8"/>
      <c r="AV354" s="8"/>
      <c r="AW354" s="8">
        <v>7.0</v>
      </c>
      <c r="AX354" s="8">
        <v>4.0</v>
      </c>
      <c r="AY354" s="8">
        <v>1.0</v>
      </c>
      <c r="AZ354" s="8">
        <v>1.0</v>
      </c>
      <c r="BA354" s="7">
        <v>192.0</v>
      </c>
      <c r="BB354" s="7">
        <v>160.0</v>
      </c>
      <c r="BC354" s="7">
        <v>54.0</v>
      </c>
      <c r="BD354" s="7">
        <v>71.0</v>
      </c>
      <c r="BE354" s="7">
        <v>8.0</v>
      </c>
      <c r="BF354" s="7">
        <v>28.0</v>
      </c>
      <c r="BG354" s="14">
        <f t="shared" si="9"/>
        <v>8.338158657</v>
      </c>
      <c r="BH354" s="11">
        <f t="shared" si="10"/>
        <v>6.948465547</v>
      </c>
      <c r="BI354" s="11">
        <f t="shared" si="11"/>
        <v>2.345107122</v>
      </c>
      <c r="BJ354" s="11">
        <f t="shared" si="12"/>
        <v>3.083381587</v>
      </c>
      <c r="BK354" s="11">
        <f t="shared" si="13"/>
        <v>0.3474232774</v>
      </c>
      <c r="BL354" s="11">
        <f t="shared" si="14"/>
        <v>1.215981471</v>
      </c>
      <c r="BM354" s="7">
        <v>36.0</v>
      </c>
      <c r="BN354" s="7">
        <v>18.0</v>
      </c>
      <c r="BO354" s="7">
        <v>0.0</v>
      </c>
      <c r="BP354" s="7">
        <v>0.0</v>
      </c>
      <c r="BQ354" s="7">
        <v>0.0</v>
      </c>
      <c r="BR354" s="7">
        <v>0.0</v>
      </c>
      <c r="BS354" s="9">
        <f t="shared" si="15"/>
        <v>250</v>
      </c>
      <c r="BT354" s="14">
        <v>10.4943</v>
      </c>
      <c r="BW354" s="15" t="str">
        <f t="shared" si="16"/>
        <v> </v>
      </c>
      <c r="BY354" s="7">
        <v>5.0</v>
      </c>
      <c r="BZ354" s="7">
        <v>0.0</v>
      </c>
      <c r="CA354" s="7">
        <v>3.0</v>
      </c>
      <c r="CB354" s="7">
        <v>0.0</v>
      </c>
      <c r="CC354" s="7">
        <v>3.0</v>
      </c>
      <c r="CD354" s="7">
        <v>0.0</v>
      </c>
      <c r="CE354" s="7">
        <v>1.0</v>
      </c>
      <c r="CF354" s="7">
        <v>3.0</v>
      </c>
      <c r="CG354" s="7">
        <v>8.0</v>
      </c>
      <c r="CH354" s="7">
        <v>0.0</v>
      </c>
      <c r="CI354" s="7">
        <v>7.0</v>
      </c>
      <c r="CJ354" s="7">
        <v>0.0</v>
      </c>
      <c r="CK354" s="7">
        <v>0.0</v>
      </c>
      <c r="CL354" s="15">
        <f t="shared" si="17"/>
        <v>0</v>
      </c>
      <c r="CM354" s="7">
        <v>4.4</v>
      </c>
      <c r="CN354" s="7">
        <v>2.0</v>
      </c>
      <c r="CO354" s="7">
        <v>6.4</v>
      </c>
      <c r="CP354" s="16">
        <f t="shared" si="18"/>
        <v>0.07804878049</v>
      </c>
      <c r="CQ354" s="16">
        <f t="shared" si="19"/>
        <v>0.2779386219</v>
      </c>
      <c r="CR354" s="17">
        <v>7.0</v>
      </c>
      <c r="CS354" s="14">
        <v>33.8</v>
      </c>
      <c r="CT354" s="14">
        <v>24.7</v>
      </c>
      <c r="CU354" s="14">
        <v>9.8</v>
      </c>
      <c r="CV354" s="14">
        <v>6.6</v>
      </c>
      <c r="CW354" s="14">
        <v>2.1</v>
      </c>
      <c r="CX354" s="14">
        <v>0.0</v>
      </c>
      <c r="CY354" s="14">
        <v>8.7</v>
      </c>
      <c r="CZ354" s="18">
        <f t="shared" si="20"/>
        <v>0.106097561</v>
      </c>
      <c r="DA354" s="18">
        <f t="shared" si="21"/>
        <v>0.3778228141</v>
      </c>
      <c r="DB354" s="14">
        <v>25.786</v>
      </c>
      <c r="DC354" s="7">
        <v>0.0</v>
      </c>
      <c r="DD354" s="7">
        <v>6.0</v>
      </c>
      <c r="DE354" s="7">
        <v>8.0</v>
      </c>
      <c r="DF354" s="7">
        <v>57.0</v>
      </c>
      <c r="DG354" s="7">
        <v>23.0</v>
      </c>
      <c r="DH354" s="7">
        <v>3.0</v>
      </c>
      <c r="DI354" s="7">
        <v>19.0</v>
      </c>
      <c r="DJ354" s="7">
        <v>29.0</v>
      </c>
      <c r="DK354" s="7">
        <v>30.0</v>
      </c>
      <c r="DL354" s="7">
        <v>5.0</v>
      </c>
      <c r="DM354" s="7">
        <v>148.0</v>
      </c>
      <c r="DN354" s="9">
        <v>2.0</v>
      </c>
      <c r="DO354" s="9">
        <v>5.0</v>
      </c>
      <c r="DP354" s="9">
        <v>3.0</v>
      </c>
      <c r="DQ354" s="8">
        <v>186.0</v>
      </c>
      <c r="DR354" s="8">
        <v>0.0</v>
      </c>
      <c r="DS354" s="8"/>
      <c r="DT354" s="19">
        <v>4.25</v>
      </c>
      <c r="DU354" s="8">
        <v>4.25</v>
      </c>
      <c r="DV354" s="8">
        <v>4.25</v>
      </c>
      <c r="DW354" s="8">
        <v>0.0</v>
      </c>
      <c r="DX354" s="8">
        <v>0.0</v>
      </c>
      <c r="DY354" s="14">
        <f t="shared" si="22"/>
        <v>0.8276595745</v>
      </c>
    </row>
    <row r="355" ht="12.75" customHeight="1">
      <c r="A355" s="7">
        <v>53.0</v>
      </c>
      <c r="B355" s="7" t="s">
        <v>1832</v>
      </c>
      <c r="C355" s="7" t="s">
        <v>257</v>
      </c>
      <c r="D355" s="7" t="s">
        <v>162</v>
      </c>
      <c r="E355" s="7" t="s">
        <v>163</v>
      </c>
      <c r="F355" s="7" t="s">
        <v>163</v>
      </c>
      <c r="G355" s="7">
        <v>72.0</v>
      </c>
      <c r="H355" s="7">
        <v>206.0</v>
      </c>
      <c r="I355" s="7" t="s">
        <v>133</v>
      </c>
      <c r="J355" s="7">
        <v>2013.0</v>
      </c>
      <c r="K355" s="7">
        <v>1.0</v>
      </c>
      <c r="L355" s="7">
        <v>9.0</v>
      </c>
      <c r="M355" s="8"/>
      <c r="N355" s="8">
        <f t="shared" si="1"/>
        <v>20</v>
      </c>
      <c r="O355" s="7" t="s">
        <v>1833</v>
      </c>
      <c r="P355" s="7" t="s">
        <v>1834</v>
      </c>
      <c r="Q355" s="8" t="s">
        <v>297</v>
      </c>
      <c r="R355" s="7" t="s">
        <v>297</v>
      </c>
      <c r="S355" s="9" t="s">
        <v>150</v>
      </c>
      <c r="T355" s="9">
        <v>82.0</v>
      </c>
      <c r="U355" s="9" t="s">
        <v>138</v>
      </c>
      <c r="V355" s="9" t="s">
        <v>138</v>
      </c>
      <c r="W355" s="7">
        <v>82.0</v>
      </c>
      <c r="X355" s="7">
        <v>16.0</v>
      </c>
      <c r="Y355" s="7">
        <v>24.0</v>
      </c>
      <c r="Z355" s="7">
        <v>13.0</v>
      </c>
      <c r="AA355" s="7">
        <v>40.0</v>
      </c>
      <c r="AB355" s="7">
        <v>-30.0</v>
      </c>
      <c r="AC355" s="7">
        <v>155.0</v>
      </c>
      <c r="AD355" s="7">
        <v>43.0</v>
      </c>
      <c r="AE355" s="7">
        <v>47.0</v>
      </c>
      <c r="AF355" s="10">
        <f t="shared" si="2"/>
        <v>0.1032258065</v>
      </c>
      <c r="AG355" s="10">
        <f t="shared" si="3"/>
        <v>0.06530612245</v>
      </c>
      <c r="AH355" s="7">
        <v>84291.0</v>
      </c>
      <c r="AI355" s="11">
        <f t="shared" si="4"/>
        <v>17.13231707</v>
      </c>
      <c r="AJ355" s="7">
        <v>2014.0</v>
      </c>
      <c r="AK355" s="11">
        <f t="shared" si="5"/>
        <v>24.56097561</v>
      </c>
      <c r="AL355" s="11">
        <f t="shared" si="6"/>
        <v>41.85253227</v>
      </c>
      <c r="AM355" s="12">
        <v>120.0</v>
      </c>
      <c r="AN355" s="11">
        <f t="shared" si="7"/>
        <v>5.125102324</v>
      </c>
      <c r="AO355" s="10" t="s">
        <v>586</v>
      </c>
      <c r="AP355" s="10" t="s">
        <v>1835</v>
      </c>
      <c r="AQ355" s="10" t="s">
        <v>1490</v>
      </c>
      <c r="AR355" s="7">
        <v>760.0</v>
      </c>
      <c r="AS355" s="7">
        <v>733.0</v>
      </c>
      <c r="AT355" s="13">
        <f t="shared" si="8"/>
        <v>0.5090421969</v>
      </c>
      <c r="AU355" s="9">
        <v>15.0</v>
      </c>
      <c r="AV355" s="9">
        <v>8.0</v>
      </c>
      <c r="AW355" s="9">
        <v>934.0</v>
      </c>
      <c r="AX355" s="9">
        <v>479.0</v>
      </c>
      <c r="AY355" s="9">
        <v>559.0</v>
      </c>
      <c r="AZ355" s="9">
        <v>281.0</v>
      </c>
      <c r="BA355" s="7">
        <v>70.0</v>
      </c>
      <c r="BB355" s="7">
        <v>69.0</v>
      </c>
      <c r="BC355" s="7">
        <v>53.0</v>
      </c>
      <c r="BD355" s="7">
        <v>43.0</v>
      </c>
      <c r="BE355" s="7">
        <v>17.0</v>
      </c>
      <c r="BF355" s="7">
        <v>27.0</v>
      </c>
      <c r="BG355" s="14">
        <f t="shared" si="9"/>
        <v>2.989643022</v>
      </c>
      <c r="BH355" s="11">
        <f t="shared" si="10"/>
        <v>2.946933836</v>
      </c>
      <c r="BI355" s="11">
        <f t="shared" si="11"/>
        <v>2.26358686</v>
      </c>
      <c r="BJ355" s="11">
        <f t="shared" si="12"/>
        <v>1.836494999</v>
      </c>
      <c r="BK355" s="11">
        <f t="shared" si="13"/>
        <v>0.7260561626</v>
      </c>
      <c r="BL355" s="11">
        <f t="shared" si="14"/>
        <v>1.153148023</v>
      </c>
      <c r="BM355" s="7">
        <v>18.0</v>
      </c>
      <c r="BN355" s="7">
        <v>9.0</v>
      </c>
      <c r="BO355" s="7">
        <v>0.0</v>
      </c>
      <c r="BP355" s="7">
        <v>0.0</v>
      </c>
      <c r="BQ355" s="7">
        <v>0.0</v>
      </c>
      <c r="BR355" s="7">
        <v>0.0</v>
      </c>
      <c r="BS355" s="9">
        <f t="shared" si="15"/>
        <v>140</v>
      </c>
      <c r="BT355" s="14">
        <v>4.3518</v>
      </c>
      <c r="BU355" s="7">
        <v>2.0</v>
      </c>
      <c r="BV355" s="7">
        <v>0.0</v>
      </c>
      <c r="BW355" s="15">
        <f t="shared" si="16"/>
        <v>0</v>
      </c>
      <c r="BX355" s="7">
        <v>0.0</v>
      </c>
      <c r="BY355" s="7">
        <v>1.0</v>
      </c>
      <c r="BZ355" s="7">
        <v>1.0</v>
      </c>
      <c r="CA355" s="7">
        <v>4.0</v>
      </c>
      <c r="CB355" s="7">
        <v>0.0</v>
      </c>
      <c r="CC355" s="7">
        <v>0.0</v>
      </c>
      <c r="CD355" s="7">
        <v>1.0</v>
      </c>
      <c r="CE355" s="7">
        <v>1.0</v>
      </c>
      <c r="CF355" s="7">
        <v>2.0</v>
      </c>
      <c r="CG355" s="7">
        <v>0.0</v>
      </c>
      <c r="CH355" s="7">
        <v>0.0</v>
      </c>
      <c r="CI355" s="7">
        <v>12.0</v>
      </c>
      <c r="CJ355" s="7">
        <v>0.0</v>
      </c>
      <c r="CK355" s="7">
        <v>0.0</v>
      </c>
      <c r="CL355" s="15">
        <f t="shared" si="17"/>
        <v>0</v>
      </c>
      <c r="CM355" s="7">
        <v>2.4</v>
      </c>
      <c r="CN355" s="7">
        <v>0.5</v>
      </c>
      <c r="CO355" s="7">
        <v>2.9</v>
      </c>
      <c r="CP355" s="16">
        <f t="shared" si="18"/>
        <v>0.03536585366</v>
      </c>
      <c r="CQ355" s="16">
        <f t="shared" si="19"/>
        <v>0.1238566395</v>
      </c>
      <c r="CR355" s="17">
        <v>7.0</v>
      </c>
      <c r="CS355" s="14">
        <v>33.4</v>
      </c>
      <c r="CT355" s="14">
        <v>36.5</v>
      </c>
      <c r="CU355" s="14">
        <v>-18.6</v>
      </c>
      <c r="CV355" s="14">
        <v>1.8</v>
      </c>
      <c r="CW355" s="14">
        <v>1.8</v>
      </c>
      <c r="CX355" s="14">
        <v>-0.4</v>
      </c>
      <c r="CY355" s="14">
        <v>3.2</v>
      </c>
      <c r="CZ355" s="18">
        <f t="shared" si="20"/>
        <v>0.03902439024</v>
      </c>
      <c r="DA355" s="18">
        <f t="shared" si="21"/>
        <v>0.1366693953</v>
      </c>
      <c r="DB355" s="14">
        <v>22.3226</v>
      </c>
      <c r="DC355" s="7">
        <v>0.0</v>
      </c>
      <c r="DD355" s="7">
        <v>1.0</v>
      </c>
      <c r="DE355" s="7">
        <v>8.0</v>
      </c>
      <c r="DF355" s="7">
        <v>34.0</v>
      </c>
      <c r="DG355" s="7">
        <v>16.0</v>
      </c>
      <c r="DH355" s="7">
        <v>8.0</v>
      </c>
      <c r="DI355" s="7">
        <v>5.0</v>
      </c>
      <c r="DJ355" s="7">
        <v>18.0</v>
      </c>
      <c r="DK355" s="7">
        <v>7.0</v>
      </c>
      <c r="DL355" s="7">
        <v>7.0</v>
      </c>
      <c r="DM355" s="7">
        <v>94.0</v>
      </c>
      <c r="DN355" s="9">
        <v>4.0</v>
      </c>
      <c r="DO355" s="9">
        <v>3.0</v>
      </c>
      <c r="DP355" s="9">
        <v>3.0</v>
      </c>
      <c r="DQ355" s="8">
        <v>186.0</v>
      </c>
      <c r="DR355" s="8">
        <v>0.0</v>
      </c>
      <c r="DS355" s="8"/>
      <c r="DT355" s="19">
        <v>0.925</v>
      </c>
      <c r="DU355" s="8">
        <v>0.894</v>
      </c>
      <c r="DV355" s="8">
        <v>1.744</v>
      </c>
      <c r="DW355" s="8">
        <v>0.0</v>
      </c>
      <c r="DX355" s="8">
        <v>0.85</v>
      </c>
      <c r="DY355" s="14">
        <f t="shared" si="22"/>
        <v>0.6595744681</v>
      </c>
    </row>
    <row r="356" ht="12.75" customHeight="1">
      <c r="A356" s="7">
        <v>81.0</v>
      </c>
      <c r="B356" s="7" t="s">
        <v>1836</v>
      </c>
      <c r="C356" s="7" t="s">
        <v>1837</v>
      </c>
      <c r="E356" s="7" t="s">
        <v>818</v>
      </c>
      <c r="F356" s="7" t="s">
        <v>818</v>
      </c>
      <c r="G356" s="7">
        <v>73.0</v>
      </c>
      <c r="H356" s="7">
        <v>207.0</v>
      </c>
      <c r="I356" s="7" t="s">
        <v>133</v>
      </c>
      <c r="J356" s="7">
        <v>1997.0</v>
      </c>
      <c r="K356" s="7">
        <v>1.0</v>
      </c>
      <c r="L356" s="7">
        <v>12.0</v>
      </c>
      <c r="M356" s="8"/>
      <c r="N356" s="8">
        <f t="shared" si="1"/>
        <v>37</v>
      </c>
      <c r="O356" s="7" t="s">
        <v>1418</v>
      </c>
      <c r="P356" s="7" t="s">
        <v>1838</v>
      </c>
      <c r="Q356" s="8" t="s">
        <v>222</v>
      </c>
      <c r="R356" s="7" t="s">
        <v>222</v>
      </c>
      <c r="S356" s="9" t="s">
        <v>247</v>
      </c>
      <c r="T356" s="9">
        <v>64.0</v>
      </c>
      <c r="U356" s="9" t="s">
        <v>138</v>
      </c>
      <c r="V356" s="9" t="s">
        <v>138</v>
      </c>
      <c r="W356" s="7">
        <v>64.0</v>
      </c>
      <c r="X356" s="7">
        <v>13.0</v>
      </c>
      <c r="Y356" s="7">
        <v>20.0</v>
      </c>
      <c r="Z356" s="7">
        <v>14.0</v>
      </c>
      <c r="AA356" s="7">
        <v>33.0</v>
      </c>
      <c r="AB356" s="7">
        <v>10.0</v>
      </c>
      <c r="AC356" s="7">
        <v>191.0</v>
      </c>
      <c r="AD356" s="7">
        <v>40.0</v>
      </c>
      <c r="AE356" s="7">
        <v>76.0</v>
      </c>
      <c r="AF356" s="10">
        <f t="shared" si="2"/>
        <v>0.06806282723</v>
      </c>
      <c r="AG356" s="10">
        <f t="shared" si="3"/>
        <v>0.04234527687</v>
      </c>
      <c r="AH356" s="7">
        <v>66284.0</v>
      </c>
      <c r="AI356" s="11">
        <f t="shared" si="4"/>
        <v>17.26145833</v>
      </c>
      <c r="AJ356" s="7">
        <v>1542.0</v>
      </c>
      <c r="AK356" s="11">
        <f t="shared" si="5"/>
        <v>24.09375</v>
      </c>
      <c r="AL356" s="11">
        <f t="shared" si="6"/>
        <v>42.98573281</v>
      </c>
      <c r="AM356" s="12">
        <v>170.0</v>
      </c>
      <c r="AN356" s="11">
        <f t="shared" si="7"/>
        <v>9.232997405</v>
      </c>
      <c r="AO356" s="10" t="s">
        <v>1839</v>
      </c>
      <c r="AP356" s="10" t="s">
        <v>216</v>
      </c>
      <c r="AQ356" s="10" t="s">
        <v>1840</v>
      </c>
      <c r="AR356" s="7">
        <v>0.0</v>
      </c>
      <c r="AS356" s="7">
        <v>2.0</v>
      </c>
      <c r="AT356" s="13">
        <f t="shared" si="8"/>
        <v>0</v>
      </c>
      <c r="AU356" s="8"/>
      <c r="AV356" s="8"/>
      <c r="AW356" s="8">
        <v>2.0</v>
      </c>
      <c r="AX356" s="8">
        <v>0.0</v>
      </c>
      <c r="AY356" s="8"/>
      <c r="AZ356" s="8">
        <v>0.0</v>
      </c>
      <c r="BA356" s="7">
        <v>75.0</v>
      </c>
      <c r="BB356" s="7">
        <v>37.0</v>
      </c>
      <c r="BC356" s="7">
        <v>33.0</v>
      </c>
      <c r="BD356" s="7">
        <v>40.0</v>
      </c>
      <c r="BE356" s="7">
        <v>25.0</v>
      </c>
      <c r="BF356" s="7">
        <v>44.0</v>
      </c>
      <c r="BG356" s="14">
        <f t="shared" si="9"/>
        <v>4.073381208</v>
      </c>
      <c r="BH356" s="11">
        <f t="shared" si="10"/>
        <v>2.009534729</v>
      </c>
      <c r="BI356" s="11">
        <f t="shared" si="11"/>
        <v>1.792287732</v>
      </c>
      <c r="BJ356" s="11">
        <f t="shared" si="12"/>
        <v>2.172469978</v>
      </c>
      <c r="BK356" s="11">
        <f t="shared" si="13"/>
        <v>1.357793736</v>
      </c>
      <c r="BL356" s="11">
        <f t="shared" si="14"/>
        <v>2.389716975</v>
      </c>
      <c r="BM356" s="7">
        <v>24.0</v>
      </c>
      <c r="BN356" s="7">
        <v>12.0</v>
      </c>
      <c r="BO356" s="7">
        <v>0.0</v>
      </c>
      <c r="BP356" s="7">
        <v>0.0</v>
      </c>
      <c r="BQ356" s="7">
        <v>0.0</v>
      </c>
      <c r="BR356" s="7">
        <v>0.0</v>
      </c>
      <c r="BS356" s="9">
        <f t="shared" si="15"/>
        <v>94</v>
      </c>
      <c r="BT356" s="14">
        <v>3.3407</v>
      </c>
      <c r="BW356" s="15" t="str">
        <f t="shared" si="16"/>
        <v> </v>
      </c>
      <c r="BY356" s="7">
        <v>2.0</v>
      </c>
      <c r="BZ356" s="7">
        <v>1.0</v>
      </c>
      <c r="CA356" s="7">
        <v>2.0</v>
      </c>
      <c r="CB356" s="7">
        <v>1.0</v>
      </c>
      <c r="CC356" s="7">
        <v>0.0</v>
      </c>
      <c r="CD356" s="7">
        <v>1.0</v>
      </c>
      <c r="CE356" s="7">
        <v>2.0</v>
      </c>
      <c r="CF356" s="7">
        <v>4.0</v>
      </c>
      <c r="CG356" s="7">
        <v>0.0</v>
      </c>
      <c r="CH356" s="7">
        <v>0.0</v>
      </c>
      <c r="CI356" s="7">
        <v>6.0</v>
      </c>
      <c r="CJ356" s="7">
        <v>0.0</v>
      </c>
      <c r="CK356" s="7">
        <v>0.0</v>
      </c>
      <c r="CL356" s="15">
        <f t="shared" si="17"/>
        <v>0</v>
      </c>
      <c r="CM356" s="7">
        <v>2.1</v>
      </c>
      <c r="CN356" s="7">
        <v>1.6</v>
      </c>
      <c r="CO356" s="7">
        <v>3.7</v>
      </c>
      <c r="CP356" s="16">
        <f t="shared" si="18"/>
        <v>0.0578125</v>
      </c>
      <c r="CQ356" s="16">
        <f t="shared" si="19"/>
        <v>0.2009534729</v>
      </c>
      <c r="CR356" s="17">
        <v>5.0</v>
      </c>
      <c r="CS356" s="14">
        <v>19.8</v>
      </c>
      <c r="CT356" s="14">
        <v>22.1</v>
      </c>
      <c r="CU356" s="14">
        <v>6.4</v>
      </c>
      <c r="CV356" s="14">
        <v>4.9</v>
      </c>
      <c r="CW356" s="14">
        <v>3.2</v>
      </c>
      <c r="CX356" s="14">
        <v>0.0</v>
      </c>
      <c r="CY356" s="14">
        <v>8.1</v>
      </c>
      <c r="CZ356" s="18">
        <f t="shared" si="20"/>
        <v>0.1265625</v>
      </c>
      <c r="DA356" s="18">
        <f t="shared" si="21"/>
        <v>0.4399251705</v>
      </c>
      <c r="DB356" s="14">
        <v>27.0942</v>
      </c>
      <c r="DC356" s="7">
        <v>1.0</v>
      </c>
      <c r="DD356" s="7">
        <v>1.0</v>
      </c>
      <c r="DE356" s="7">
        <v>6.0</v>
      </c>
      <c r="DF356" s="7">
        <v>32.0</v>
      </c>
      <c r="DG356" s="7">
        <v>11.0</v>
      </c>
      <c r="DH356" s="7">
        <v>1.0</v>
      </c>
      <c r="DI356" s="7">
        <v>22.0</v>
      </c>
      <c r="DJ356" s="7">
        <v>31.0</v>
      </c>
      <c r="DK356" s="7">
        <v>4.0</v>
      </c>
      <c r="DL356" s="7">
        <v>2.0</v>
      </c>
      <c r="DM356" s="7">
        <v>120.0</v>
      </c>
      <c r="DN356" s="9">
        <v>3.0</v>
      </c>
      <c r="DO356" s="9">
        <v>2.0</v>
      </c>
      <c r="DP356" s="9">
        <v>3.0</v>
      </c>
      <c r="DQ356" s="8">
        <v>186.0</v>
      </c>
      <c r="DR356" s="8">
        <v>18.0</v>
      </c>
      <c r="DS356" s="8" t="s">
        <v>1841</v>
      </c>
      <c r="DT356" s="19">
        <v>7.9</v>
      </c>
      <c r="DU356" s="8">
        <v>5.275</v>
      </c>
      <c r="DV356" s="8">
        <v>5.275</v>
      </c>
      <c r="DW356" s="8">
        <v>1158.0</v>
      </c>
      <c r="DX356" s="8">
        <v>0.0</v>
      </c>
      <c r="DY356" s="14">
        <f t="shared" si="22"/>
        <v>-1.953191489</v>
      </c>
    </row>
    <row r="357" ht="12.75" customHeight="1">
      <c r="A357" s="7">
        <v>42.0</v>
      </c>
      <c r="B357" s="7" t="s">
        <v>1842</v>
      </c>
      <c r="C357" s="7" t="s">
        <v>1102</v>
      </c>
      <c r="D357" s="7" t="s">
        <v>736</v>
      </c>
      <c r="E357" s="7" t="s">
        <v>163</v>
      </c>
      <c r="F357" s="7" t="s">
        <v>163</v>
      </c>
      <c r="G357" s="7">
        <v>74.0</v>
      </c>
      <c r="H357" s="7">
        <v>189.0</v>
      </c>
      <c r="I357" s="7" t="s">
        <v>133</v>
      </c>
      <c r="J357" s="7">
        <v>2010.0</v>
      </c>
      <c r="K357" s="7">
        <v>1.0</v>
      </c>
      <c r="L357" s="7">
        <v>25.0</v>
      </c>
      <c r="M357" s="8"/>
      <c r="N357" s="8">
        <f t="shared" si="1"/>
        <v>24</v>
      </c>
      <c r="O357" s="7" t="s">
        <v>1843</v>
      </c>
      <c r="P357" s="7" t="s">
        <v>1844</v>
      </c>
      <c r="Q357" s="8" t="s">
        <v>325</v>
      </c>
      <c r="R357" s="7" t="s">
        <v>325</v>
      </c>
      <c r="S357" s="9" t="s">
        <v>260</v>
      </c>
      <c r="T357" s="9">
        <v>58.0</v>
      </c>
      <c r="U357" s="9" t="s">
        <v>138</v>
      </c>
      <c r="V357" s="9" t="s">
        <v>138</v>
      </c>
      <c r="W357" s="7">
        <v>58.0</v>
      </c>
      <c r="X357" s="7">
        <v>6.0</v>
      </c>
      <c r="Y357" s="7">
        <v>5.0</v>
      </c>
      <c r="Z357" s="7">
        <v>3.0</v>
      </c>
      <c r="AA357" s="7">
        <v>11.0</v>
      </c>
      <c r="AB357" s="7">
        <v>-1.0</v>
      </c>
      <c r="AC357" s="7">
        <v>54.0</v>
      </c>
      <c r="AD357" s="7">
        <v>15.0</v>
      </c>
      <c r="AE357" s="7">
        <v>13.0</v>
      </c>
      <c r="AF357" s="10">
        <f t="shared" si="2"/>
        <v>0.1111111111</v>
      </c>
      <c r="AG357" s="10">
        <f t="shared" si="3"/>
        <v>0.07317073171</v>
      </c>
      <c r="AH357" s="7">
        <v>36095.0</v>
      </c>
      <c r="AI357" s="11">
        <f t="shared" si="4"/>
        <v>10.37212644</v>
      </c>
      <c r="AJ357" s="7">
        <v>782.0</v>
      </c>
      <c r="AK357" s="11">
        <f t="shared" si="5"/>
        <v>13.48275862</v>
      </c>
      <c r="AL357" s="11">
        <f t="shared" si="6"/>
        <v>46.157289</v>
      </c>
      <c r="AM357" s="12">
        <v>44.0</v>
      </c>
      <c r="AN357" s="11">
        <f t="shared" si="7"/>
        <v>4.388419449</v>
      </c>
      <c r="AO357" s="10" t="s">
        <v>681</v>
      </c>
      <c r="AP357" s="10" t="s">
        <v>276</v>
      </c>
      <c r="AQ357" s="10" t="s">
        <v>1498</v>
      </c>
      <c r="AR357" s="7">
        <v>3.0</v>
      </c>
      <c r="AS357" s="7">
        <v>3.0</v>
      </c>
      <c r="AT357" s="13">
        <f t="shared" si="8"/>
        <v>0.5</v>
      </c>
      <c r="AU357" s="8"/>
      <c r="AV357" s="8"/>
      <c r="AW357" s="8">
        <v>3.0</v>
      </c>
      <c r="AX357" s="8">
        <v>1.0</v>
      </c>
      <c r="AY357" s="8">
        <v>3.0</v>
      </c>
      <c r="AZ357" s="8">
        <v>2.0</v>
      </c>
      <c r="BA357" s="7">
        <v>80.0</v>
      </c>
      <c r="BB357" s="7">
        <v>116.0</v>
      </c>
      <c r="BC357" s="7">
        <v>10.0</v>
      </c>
      <c r="BD357" s="7">
        <v>15.0</v>
      </c>
      <c r="BE357" s="7">
        <v>7.0</v>
      </c>
      <c r="BF357" s="7">
        <v>9.0</v>
      </c>
      <c r="BG357" s="14">
        <f t="shared" si="9"/>
        <v>7.978944452</v>
      </c>
      <c r="BH357" s="11">
        <f t="shared" si="10"/>
        <v>11.56946946</v>
      </c>
      <c r="BI357" s="11">
        <f t="shared" si="11"/>
        <v>0.9973680565</v>
      </c>
      <c r="BJ357" s="11">
        <f t="shared" si="12"/>
        <v>1.496052085</v>
      </c>
      <c r="BK357" s="11">
        <f t="shared" si="13"/>
        <v>0.6981576396</v>
      </c>
      <c r="BL357" s="11">
        <f t="shared" si="14"/>
        <v>0.8976312509</v>
      </c>
      <c r="BM357" s="7">
        <v>18.0</v>
      </c>
      <c r="BN357" s="7">
        <v>9.0</v>
      </c>
      <c r="BO357" s="7">
        <v>0.0</v>
      </c>
      <c r="BP357" s="7">
        <v>0.0</v>
      </c>
      <c r="BQ357" s="7">
        <v>0.0</v>
      </c>
      <c r="BR357" s="7">
        <v>0.0</v>
      </c>
      <c r="BS357" s="9">
        <f t="shared" si="15"/>
        <v>144</v>
      </c>
      <c r="BT357" s="14">
        <v>-1.082</v>
      </c>
      <c r="BW357" s="15" t="str">
        <f t="shared" si="16"/>
        <v> </v>
      </c>
      <c r="BY357" s="7">
        <v>1.0</v>
      </c>
      <c r="BZ357" s="7">
        <v>0.0</v>
      </c>
      <c r="CA357" s="7">
        <v>0.0</v>
      </c>
      <c r="CB357" s="7">
        <v>1.0</v>
      </c>
      <c r="CC357" s="7">
        <v>1.0</v>
      </c>
      <c r="CD357" s="7">
        <v>0.0</v>
      </c>
      <c r="CE357" s="7">
        <v>0.0</v>
      </c>
      <c r="CF357" s="7">
        <v>0.0</v>
      </c>
      <c r="CG357" s="7">
        <v>0.0</v>
      </c>
      <c r="CH357" s="7">
        <v>0.0</v>
      </c>
      <c r="CI357" s="7">
        <v>5.0</v>
      </c>
      <c r="CJ357" s="7">
        <v>0.0</v>
      </c>
      <c r="CK357" s="7">
        <v>0.0</v>
      </c>
      <c r="CL357" s="15">
        <f t="shared" si="17"/>
        <v>0</v>
      </c>
      <c r="CM357" s="7">
        <v>0.30000000000000004</v>
      </c>
      <c r="CN357" s="7">
        <v>0.6000000000000001</v>
      </c>
      <c r="CO357" s="7">
        <v>0.8</v>
      </c>
      <c r="CP357" s="16">
        <f t="shared" si="18"/>
        <v>0.01379310345</v>
      </c>
      <c r="CQ357" s="16">
        <f t="shared" si="19"/>
        <v>0.07978944452</v>
      </c>
      <c r="CR357" s="17">
        <v>1.0</v>
      </c>
      <c r="CS357" s="14">
        <v>10.3</v>
      </c>
      <c r="CT357" s="14">
        <v>10.0</v>
      </c>
      <c r="CU357" s="14">
        <v>-4.6</v>
      </c>
      <c r="CV357" s="14">
        <v>0.4</v>
      </c>
      <c r="CW357" s="14">
        <v>0.8</v>
      </c>
      <c r="CX357" s="14">
        <v>0.0</v>
      </c>
      <c r="CY357" s="14">
        <v>1.2</v>
      </c>
      <c r="CZ357" s="18">
        <f t="shared" si="20"/>
        <v>0.02068965517</v>
      </c>
      <c r="DA357" s="18">
        <f t="shared" si="21"/>
        <v>0.1196841668</v>
      </c>
      <c r="DB357" s="14">
        <v>28.5185</v>
      </c>
      <c r="DC357" s="7">
        <v>0.0</v>
      </c>
      <c r="DD357" s="7">
        <v>0.0</v>
      </c>
      <c r="DE357" s="7">
        <v>4.0</v>
      </c>
      <c r="DF357" s="7">
        <v>11.0</v>
      </c>
      <c r="DG357" s="7">
        <v>6.0</v>
      </c>
      <c r="DH357" s="7">
        <v>0.0</v>
      </c>
      <c r="DI357" s="7">
        <v>5.0</v>
      </c>
      <c r="DJ357" s="7">
        <v>9.0</v>
      </c>
      <c r="DK357" s="7">
        <v>4.0</v>
      </c>
      <c r="DL357" s="7">
        <v>1.0</v>
      </c>
      <c r="DM357" s="7">
        <v>29.0</v>
      </c>
      <c r="DN357" s="9">
        <v>0.0</v>
      </c>
      <c r="DO357" s="9">
        <v>0.0</v>
      </c>
      <c r="DP357" s="9">
        <v>1.0</v>
      </c>
      <c r="DQ357" s="8">
        <v>186.0</v>
      </c>
      <c r="DR357" s="8">
        <v>4.0</v>
      </c>
      <c r="DS357" s="8" t="s">
        <v>320</v>
      </c>
      <c r="DT357" s="19">
        <v>0.851</v>
      </c>
      <c r="DU357" s="8">
        <v>0.851</v>
      </c>
      <c r="DV357" s="8">
        <v>0.851</v>
      </c>
      <c r="DW357" s="8">
        <v>41.0</v>
      </c>
      <c r="DX357" s="8">
        <v>0.0</v>
      </c>
      <c r="DY357" s="14">
        <f t="shared" si="22"/>
        <v>0.5595744681</v>
      </c>
    </row>
    <row r="358" ht="12.75" customHeight="1">
      <c r="B358" s="7" t="s">
        <v>1845</v>
      </c>
      <c r="C358" s="7" t="s">
        <v>1846</v>
      </c>
      <c r="E358" s="7" t="s">
        <v>818</v>
      </c>
      <c r="F358" s="7" t="s">
        <v>818</v>
      </c>
      <c r="G358" s="7">
        <v>74.0</v>
      </c>
      <c r="H358" s="7">
        <v>205.0</v>
      </c>
      <c r="I358" s="7" t="s">
        <v>145</v>
      </c>
      <c r="M358" s="8" t="s">
        <v>146</v>
      </c>
      <c r="N358" s="8">
        <f t="shared" si="1"/>
        <v>24</v>
      </c>
      <c r="O358" s="7" t="s">
        <v>1847</v>
      </c>
      <c r="P358" s="7" t="s">
        <v>1848</v>
      </c>
      <c r="Q358" s="8" t="s">
        <v>610</v>
      </c>
      <c r="R358" s="7" t="s">
        <v>610</v>
      </c>
      <c r="S358" s="9" t="s">
        <v>183</v>
      </c>
      <c r="T358" s="9">
        <v>4.0</v>
      </c>
      <c r="U358" s="9" t="s">
        <v>138</v>
      </c>
      <c r="V358" s="9" t="s">
        <v>138</v>
      </c>
      <c r="W358" s="7">
        <v>5.0</v>
      </c>
      <c r="X358" s="7">
        <v>0.0</v>
      </c>
      <c r="Y358" s="7">
        <v>1.0</v>
      </c>
      <c r="Z358" s="7">
        <v>0.0</v>
      </c>
      <c r="AA358" s="7">
        <v>1.0</v>
      </c>
      <c r="AB358" s="7">
        <v>3.0</v>
      </c>
      <c r="AC358" s="7">
        <v>3.0</v>
      </c>
      <c r="AD358" s="7">
        <v>0.0</v>
      </c>
      <c r="AE358" s="7">
        <v>2.0</v>
      </c>
      <c r="AF358" s="10">
        <f t="shared" si="2"/>
        <v>0</v>
      </c>
      <c r="AG358" s="10">
        <f t="shared" si="3"/>
        <v>0</v>
      </c>
      <c r="AH358" s="7">
        <v>3215.0</v>
      </c>
      <c r="AI358" s="11">
        <f t="shared" si="4"/>
        <v>10.71666667</v>
      </c>
      <c r="AJ358" s="7">
        <v>83.0</v>
      </c>
      <c r="AK358" s="11">
        <f t="shared" si="5"/>
        <v>16.6</v>
      </c>
      <c r="AL358" s="11">
        <f t="shared" si="6"/>
        <v>38.73493976</v>
      </c>
      <c r="AM358" s="12">
        <v>0.0</v>
      </c>
      <c r="AN358" s="11">
        <f t="shared" si="7"/>
        <v>0</v>
      </c>
      <c r="AO358" s="10" t="s">
        <v>151</v>
      </c>
      <c r="AP358" s="10" t="s">
        <v>176</v>
      </c>
      <c r="AQ358" s="10" t="s">
        <v>176</v>
      </c>
      <c r="AR358" s="7">
        <v>3.0</v>
      </c>
      <c r="AS358" s="7">
        <v>2.0</v>
      </c>
      <c r="AT358" s="13">
        <f t="shared" si="8"/>
        <v>0.6</v>
      </c>
      <c r="AU358" s="8"/>
      <c r="AV358" s="8"/>
      <c r="AW358" s="8">
        <v>4.0</v>
      </c>
      <c r="AX358" s="8">
        <v>3.0</v>
      </c>
      <c r="AY358" s="8">
        <v>1.0</v>
      </c>
      <c r="AZ358" s="8">
        <v>0.0</v>
      </c>
      <c r="BA358" s="7">
        <v>5.0</v>
      </c>
      <c r="BB358" s="7">
        <v>6.0</v>
      </c>
      <c r="BC358" s="7">
        <v>1.0</v>
      </c>
      <c r="BD358" s="7">
        <v>0.0</v>
      </c>
      <c r="BE358" s="7">
        <v>3.0</v>
      </c>
      <c r="BF358" s="7">
        <v>0.0</v>
      </c>
      <c r="BG358" s="14">
        <f t="shared" si="9"/>
        <v>5.598755832</v>
      </c>
      <c r="BH358" s="11">
        <f t="shared" si="10"/>
        <v>6.718506998</v>
      </c>
      <c r="BI358" s="11">
        <f t="shared" si="11"/>
        <v>1.119751166</v>
      </c>
      <c r="BJ358" s="11">
        <f t="shared" si="12"/>
        <v>0</v>
      </c>
      <c r="BK358" s="11">
        <f t="shared" si="13"/>
        <v>3.359253499</v>
      </c>
      <c r="BL358" s="11">
        <f t="shared" si="14"/>
        <v>0</v>
      </c>
      <c r="BM358" s="7">
        <v>0.0</v>
      </c>
      <c r="BN358" s="7">
        <v>0.0</v>
      </c>
      <c r="BO358" s="7">
        <v>0.0</v>
      </c>
      <c r="BP358" s="7">
        <v>0.0</v>
      </c>
      <c r="BQ358" s="7">
        <v>0.0</v>
      </c>
      <c r="BR358" s="7">
        <v>0.0</v>
      </c>
      <c r="BS358" s="9">
        <f t="shared" si="15"/>
        <v>7</v>
      </c>
      <c r="BT358" s="14">
        <v>-0.11040000000000001</v>
      </c>
      <c r="BW358" s="15" t="str">
        <f t="shared" si="16"/>
        <v> </v>
      </c>
      <c r="BY358" s="7">
        <v>0.0</v>
      </c>
      <c r="BZ358" s="7">
        <v>0.0</v>
      </c>
      <c r="CA358" s="7">
        <v>0.0</v>
      </c>
      <c r="CB358" s="7">
        <v>0.0</v>
      </c>
      <c r="CC358" s="7">
        <v>0.0</v>
      </c>
      <c r="CD358" s="7">
        <v>0.0</v>
      </c>
      <c r="CE358" s="7">
        <v>0.0</v>
      </c>
      <c r="CF358" s="7">
        <v>0.0</v>
      </c>
      <c r="CG358" s="7">
        <v>0.0</v>
      </c>
      <c r="CH358" s="7">
        <v>0.0</v>
      </c>
      <c r="CI358" s="7">
        <v>0.0</v>
      </c>
      <c r="CJ358" s="7">
        <v>0.0</v>
      </c>
      <c r="CK358" s="7">
        <v>0.0</v>
      </c>
      <c r="CL358" s="15">
        <f t="shared" si="17"/>
        <v>0</v>
      </c>
      <c r="CM358" s="7">
        <v>0.0</v>
      </c>
      <c r="CN358" s="7">
        <v>0.2</v>
      </c>
      <c r="CO358" s="7">
        <v>0.1</v>
      </c>
      <c r="CP358" s="16">
        <f t="shared" si="18"/>
        <v>0.02</v>
      </c>
      <c r="CQ358" s="16">
        <f t="shared" si="19"/>
        <v>0.1119751166</v>
      </c>
      <c r="CR358" s="17">
        <v>2.0</v>
      </c>
      <c r="CS358" s="14">
        <v>0.9</v>
      </c>
      <c r="CT358" s="14">
        <v>1.2</v>
      </c>
      <c r="CU358" s="14">
        <v>2.7</v>
      </c>
      <c r="CV358" s="14">
        <v>0.0</v>
      </c>
      <c r="CW358" s="14">
        <v>0.4</v>
      </c>
      <c r="CX358" s="14">
        <v>0.0</v>
      </c>
      <c r="CY358" s="14">
        <v>0.4</v>
      </c>
      <c r="CZ358" s="18">
        <f t="shared" si="20"/>
        <v>0.08</v>
      </c>
      <c r="DA358" s="18">
        <f t="shared" si="21"/>
        <v>0.4479004666</v>
      </c>
      <c r="DB358" s="14">
        <v>32.6667</v>
      </c>
      <c r="DC358" s="7">
        <v>0.0</v>
      </c>
      <c r="DD358" s="7">
        <v>0.0</v>
      </c>
      <c r="DE358" s="7">
        <v>0.0</v>
      </c>
      <c r="DF358" s="7">
        <v>0.0</v>
      </c>
      <c r="DG358" s="7">
        <v>1.0</v>
      </c>
      <c r="DH358" s="7">
        <v>0.0</v>
      </c>
      <c r="DI358" s="7">
        <v>0.0</v>
      </c>
      <c r="DJ358" s="7">
        <v>0.0</v>
      </c>
      <c r="DK358" s="7">
        <v>0.0</v>
      </c>
      <c r="DL358" s="7">
        <v>0.0</v>
      </c>
      <c r="DM358" s="7">
        <v>2.0</v>
      </c>
      <c r="DN358" s="9">
        <v>0.0</v>
      </c>
      <c r="DO358" s="9">
        <v>0.0</v>
      </c>
      <c r="DP358" s="9">
        <v>0.0</v>
      </c>
      <c r="DQ358" s="8">
        <v>9.0</v>
      </c>
      <c r="DR358" s="8">
        <v>0.0</v>
      </c>
      <c r="DS358" s="8"/>
      <c r="DT358" s="19">
        <v>0.5750000000000001</v>
      </c>
      <c r="DU358" s="8">
        <v>0.5750000000000001</v>
      </c>
      <c r="DV358" s="8">
        <v>0.028</v>
      </c>
      <c r="DW358" s="8">
        <v>0.0</v>
      </c>
      <c r="DX358" s="8">
        <v>0.0</v>
      </c>
      <c r="DY358" s="14">
        <f t="shared" si="22"/>
        <v>0.3970487303</v>
      </c>
    </row>
    <row r="359" ht="12.75" customHeight="1">
      <c r="A359" s="7">
        <v>11.0</v>
      </c>
      <c r="B359" s="7" t="s">
        <v>1849</v>
      </c>
      <c r="C359" s="7" t="s">
        <v>1850</v>
      </c>
      <c r="D359" s="7" t="s">
        <v>315</v>
      </c>
      <c r="E359" s="7" t="s">
        <v>163</v>
      </c>
      <c r="F359" s="7" t="s">
        <v>163</v>
      </c>
      <c r="G359" s="7">
        <v>73.0</v>
      </c>
      <c r="H359" s="7">
        <v>188.0</v>
      </c>
      <c r="I359" s="7" t="s">
        <v>133</v>
      </c>
      <c r="J359" s="7">
        <v>2011.0</v>
      </c>
      <c r="K359" s="7">
        <v>1.0</v>
      </c>
      <c r="L359" s="7">
        <v>3.0</v>
      </c>
      <c r="M359" s="8"/>
      <c r="N359" s="8">
        <f t="shared" si="1"/>
        <v>22</v>
      </c>
      <c r="O359" s="7" t="s">
        <v>1144</v>
      </c>
      <c r="P359" s="7" t="s">
        <v>1851</v>
      </c>
      <c r="Q359" s="8" t="s">
        <v>325</v>
      </c>
      <c r="R359" s="7" t="s">
        <v>325</v>
      </c>
      <c r="S359" s="9" t="s">
        <v>159</v>
      </c>
      <c r="T359" s="9">
        <v>76.0</v>
      </c>
      <c r="U359" s="9" t="s">
        <v>138</v>
      </c>
      <c r="V359" s="9" t="s">
        <v>138</v>
      </c>
      <c r="W359" s="7">
        <v>76.0</v>
      </c>
      <c r="X359" s="7">
        <v>20.0</v>
      </c>
      <c r="Y359" s="7">
        <v>39.0</v>
      </c>
      <c r="Z359" s="7">
        <v>21.0</v>
      </c>
      <c r="AA359" s="7">
        <v>59.0</v>
      </c>
      <c r="AB359" s="7">
        <v>17.0</v>
      </c>
      <c r="AC359" s="7">
        <v>174.0</v>
      </c>
      <c r="AD359" s="7">
        <v>51.0</v>
      </c>
      <c r="AE359" s="7">
        <v>44.0</v>
      </c>
      <c r="AF359" s="10">
        <f t="shared" si="2"/>
        <v>0.1149425287</v>
      </c>
      <c r="AG359" s="10">
        <f t="shared" si="3"/>
        <v>0.07434944238</v>
      </c>
      <c r="AH359" s="7">
        <v>82735.0</v>
      </c>
      <c r="AI359" s="11">
        <f t="shared" si="4"/>
        <v>18.14364035</v>
      </c>
      <c r="AJ359" s="7">
        <v>1639.0</v>
      </c>
      <c r="AK359" s="11">
        <f t="shared" si="5"/>
        <v>21.56578947</v>
      </c>
      <c r="AL359" s="11">
        <f t="shared" si="6"/>
        <v>50.47895058</v>
      </c>
      <c r="AM359" s="12">
        <v>170.0</v>
      </c>
      <c r="AN359" s="11">
        <f t="shared" si="7"/>
        <v>7.397111259</v>
      </c>
      <c r="AO359" s="10" t="s">
        <v>223</v>
      </c>
      <c r="AP359" s="10" t="s">
        <v>216</v>
      </c>
      <c r="AQ359" s="10" t="s">
        <v>1852</v>
      </c>
      <c r="AR359" s="7">
        <v>7.0</v>
      </c>
      <c r="AS359" s="7">
        <v>11.0</v>
      </c>
      <c r="AT359" s="13">
        <f t="shared" si="8"/>
        <v>0.3888888889</v>
      </c>
      <c r="AU359" s="8"/>
      <c r="AV359" s="8"/>
      <c r="AW359" s="8">
        <v>10.0</v>
      </c>
      <c r="AX359" s="8">
        <v>3.0</v>
      </c>
      <c r="AY359" s="8">
        <v>8.0</v>
      </c>
      <c r="AZ359" s="8">
        <v>4.0</v>
      </c>
      <c r="BA359" s="7">
        <v>99.0</v>
      </c>
      <c r="BB359" s="7">
        <v>53.0</v>
      </c>
      <c r="BC359" s="7">
        <v>36.0</v>
      </c>
      <c r="BD359" s="7">
        <v>51.0</v>
      </c>
      <c r="BE359" s="7">
        <v>46.0</v>
      </c>
      <c r="BF359" s="7">
        <v>32.0</v>
      </c>
      <c r="BG359" s="14">
        <f t="shared" si="9"/>
        <v>4.307729498</v>
      </c>
      <c r="BH359" s="11">
        <f t="shared" si="10"/>
        <v>2.306158216</v>
      </c>
      <c r="BI359" s="11">
        <f t="shared" si="11"/>
        <v>1.56644709</v>
      </c>
      <c r="BJ359" s="11">
        <f t="shared" si="12"/>
        <v>2.219133378</v>
      </c>
      <c r="BK359" s="11">
        <f t="shared" si="13"/>
        <v>2.001571282</v>
      </c>
      <c r="BL359" s="11">
        <f t="shared" si="14"/>
        <v>1.392397413</v>
      </c>
      <c r="BM359" s="7">
        <v>43.0</v>
      </c>
      <c r="BN359" s="7">
        <v>18.0</v>
      </c>
      <c r="BO359" s="7">
        <v>1.0</v>
      </c>
      <c r="BP359" s="7">
        <v>0.0</v>
      </c>
      <c r="BQ359" s="7">
        <v>0.0</v>
      </c>
      <c r="BR359" s="7">
        <v>0.0</v>
      </c>
      <c r="BS359" s="9">
        <f t="shared" si="15"/>
        <v>133</v>
      </c>
      <c r="BT359" s="14">
        <v>7.9127</v>
      </c>
      <c r="BU359" s="7">
        <v>7.0</v>
      </c>
      <c r="BV359" s="7">
        <v>2.0</v>
      </c>
      <c r="BW359" s="15">
        <f t="shared" si="16"/>
        <v>0.2857142857</v>
      </c>
      <c r="BX359" s="7">
        <v>0.0</v>
      </c>
      <c r="BY359" s="7">
        <v>2.0</v>
      </c>
      <c r="BZ359" s="7">
        <v>0.0</v>
      </c>
      <c r="CA359" s="7">
        <v>2.0</v>
      </c>
      <c r="CB359" s="7">
        <v>2.0</v>
      </c>
      <c r="CC359" s="7">
        <v>1.0</v>
      </c>
      <c r="CD359" s="7">
        <v>0.0</v>
      </c>
      <c r="CE359" s="7">
        <v>2.0</v>
      </c>
      <c r="CF359" s="7">
        <v>4.0</v>
      </c>
      <c r="CG359" s="7">
        <v>2.0</v>
      </c>
      <c r="CH359" s="7">
        <v>0.0</v>
      </c>
      <c r="CI359" s="7">
        <v>10.0</v>
      </c>
      <c r="CJ359" s="7">
        <v>0.0</v>
      </c>
      <c r="CK359" s="7">
        <v>1.0</v>
      </c>
      <c r="CL359" s="15">
        <f t="shared" si="17"/>
        <v>1</v>
      </c>
      <c r="CM359" s="7">
        <v>5.2</v>
      </c>
      <c r="CN359" s="7">
        <v>2.1</v>
      </c>
      <c r="CO359" s="7">
        <v>7.3</v>
      </c>
      <c r="CP359" s="16">
        <f t="shared" si="18"/>
        <v>0.09605263158</v>
      </c>
      <c r="CQ359" s="16">
        <f t="shared" si="19"/>
        <v>0.3176406599</v>
      </c>
      <c r="CR359" s="17">
        <v>7.0</v>
      </c>
      <c r="CS359" s="14">
        <v>35.6</v>
      </c>
      <c r="CT359" s="14">
        <v>30.9</v>
      </c>
      <c r="CU359" s="14">
        <v>7.2</v>
      </c>
      <c r="CV359" s="14">
        <v>8.8</v>
      </c>
      <c r="CW359" s="14">
        <v>3.6</v>
      </c>
      <c r="CX359" s="14">
        <v>-0.2</v>
      </c>
      <c r="CY359" s="14">
        <v>12.2</v>
      </c>
      <c r="CZ359" s="18">
        <f t="shared" si="20"/>
        <v>0.1605263158</v>
      </c>
      <c r="DA359" s="18">
        <f t="shared" si="21"/>
        <v>0.5308515139</v>
      </c>
      <c r="DB359" s="14">
        <v>24.6229</v>
      </c>
      <c r="DC359" s="7">
        <v>0.0</v>
      </c>
      <c r="DD359" s="7">
        <v>3.0</v>
      </c>
      <c r="DE359" s="7">
        <v>4.0</v>
      </c>
      <c r="DF359" s="7">
        <v>44.0</v>
      </c>
      <c r="DG359" s="7">
        <v>18.0</v>
      </c>
      <c r="DH359" s="7">
        <v>0.0</v>
      </c>
      <c r="DI359" s="7">
        <v>24.0</v>
      </c>
      <c r="DJ359" s="7">
        <v>33.0</v>
      </c>
      <c r="DK359" s="7">
        <v>13.0</v>
      </c>
      <c r="DL359" s="7">
        <v>9.0</v>
      </c>
      <c r="DM359" s="7">
        <v>77.0</v>
      </c>
      <c r="DN359" s="9">
        <v>6.0</v>
      </c>
      <c r="DO359" s="9">
        <v>5.0</v>
      </c>
      <c r="DP359" s="9">
        <v>4.0</v>
      </c>
      <c r="DQ359" s="8">
        <v>186.0</v>
      </c>
      <c r="DR359" s="8">
        <v>6.0</v>
      </c>
      <c r="DS359" s="8" t="s">
        <v>210</v>
      </c>
      <c r="DT359" s="19">
        <v>2.5</v>
      </c>
      <c r="DU359" s="8">
        <v>3.25</v>
      </c>
      <c r="DV359" s="8">
        <v>3.25</v>
      </c>
      <c r="DW359" s="8">
        <v>238.0</v>
      </c>
      <c r="DX359" s="8">
        <v>0.0</v>
      </c>
      <c r="DY359" s="14">
        <f t="shared" si="22"/>
        <v>6.455319149</v>
      </c>
    </row>
    <row r="360" ht="12.75" customHeight="1">
      <c r="A360" s="7">
        <v>24.0</v>
      </c>
      <c r="B360" s="7" t="s">
        <v>1853</v>
      </c>
      <c r="C360" s="7" t="s">
        <v>1854</v>
      </c>
      <c r="E360" s="7" t="s">
        <v>1232</v>
      </c>
      <c r="F360" s="7" t="s">
        <v>1232</v>
      </c>
      <c r="G360" s="7">
        <v>70.0</v>
      </c>
      <c r="H360" s="7">
        <v>183.0</v>
      </c>
      <c r="I360" s="7" t="s">
        <v>133</v>
      </c>
      <c r="J360" s="7">
        <v>2002.0</v>
      </c>
      <c r="K360" s="7">
        <v>2.0</v>
      </c>
      <c r="L360" s="7">
        <v>58.0</v>
      </c>
      <c r="M360" s="8"/>
      <c r="N360" s="8">
        <f t="shared" si="1"/>
        <v>32</v>
      </c>
      <c r="O360" s="7" t="s">
        <v>1855</v>
      </c>
      <c r="P360" s="7" t="s">
        <v>1856</v>
      </c>
      <c r="Q360" s="8" t="s">
        <v>325</v>
      </c>
      <c r="R360" s="7" t="s">
        <v>1857</v>
      </c>
      <c r="S360" s="9" t="s">
        <v>183</v>
      </c>
      <c r="T360" s="9">
        <v>52.0</v>
      </c>
      <c r="U360" s="9">
        <v>19.0</v>
      </c>
      <c r="V360" s="9" t="s">
        <v>138</v>
      </c>
      <c r="W360" s="7">
        <v>72.0</v>
      </c>
      <c r="X360" s="7">
        <v>16.0</v>
      </c>
      <c r="Y360" s="7">
        <v>30.0</v>
      </c>
      <c r="Z360" s="7">
        <v>17.0</v>
      </c>
      <c r="AA360" s="7">
        <v>46.0</v>
      </c>
      <c r="AB360" s="7">
        <v>-1.0</v>
      </c>
      <c r="AC360" s="7">
        <v>109.0</v>
      </c>
      <c r="AD360" s="7">
        <v>35.0</v>
      </c>
      <c r="AE360" s="7">
        <v>36.0</v>
      </c>
      <c r="AF360" s="10">
        <f t="shared" si="2"/>
        <v>0.1467889908</v>
      </c>
      <c r="AG360" s="10">
        <f t="shared" si="3"/>
        <v>0.08888888889</v>
      </c>
      <c r="AH360" s="7">
        <v>68080.0</v>
      </c>
      <c r="AI360" s="11">
        <f t="shared" si="4"/>
        <v>15.75925926</v>
      </c>
      <c r="AJ360" s="7">
        <v>1598.0</v>
      </c>
      <c r="AK360" s="11">
        <f t="shared" si="5"/>
        <v>22.19444444</v>
      </c>
      <c r="AL360" s="11">
        <f t="shared" si="6"/>
        <v>42.60325407</v>
      </c>
      <c r="AM360" s="12">
        <v>142.0</v>
      </c>
      <c r="AN360" s="11">
        <f t="shared" si="7"/>
        <v>7.508813161</v>
      </c>
      <c r="AO360" s="10" t="s">
        <v>1059</v>
      </c>
      <c r="AP360" s="10" t="s">
        <v>1858</v>
      </c>
      <c r="AQ360" s="10" t="s">
        <v>1859</v>
      </c>
      <c r="AR360" s="7">
        <v>11.0</v>
      </c>
      <c r="AS360" s="7">
        <v>15.0</v>
      </c>
      <c r="AT360" s="13">
        <f t="shared" si="8"/>
        <v>0.4230769231</v>
      </c>
      <c r="AU360" s="8"/>
      <c r="AV360" s="8"/>
      <c r="AW360" s="8">
        <v>16.0</v>
      </c>
      <c r="AX360" s="8">
        <v>6.0</v>
      </c>
      <c r="AY360" s="8">
        <v>10.0</v>
      </c>
      <c r="AZ360" s="8">
        <v>5.0</v>
      </c>
      <c r="BA360" s="7">
        <v>33.0</v>
      </c>
      <c r="BB360" s="7">
        <v>28.0</v>
      </c>
      <c r="BC360" s="7">
        <v>7.0</v>
      </c>
      <c r="BD360" s="7">
        <v>35.0</v>
      </c>
      <c r="BE360" s="7">
        <v>25.0</v>
      </c>
      <c r="BF360" s="7">
        <v>23.0</v>
      </c>
      <c r="BG360" s="14">
        <f t="shared" si="9"/>
        <v>1.745005875</v>
      </c>
      <c r="BH360" s="11">
        <f t="shared" si="10"/>
        <v>1.480611046</v>
      </c>
      <c r="BI360" s="11">
        <f t="shared" si="11"/>
        <v>0.3701527615</v>
      </c>
      <c r="BJ360" s="11">
        <f t="shared" si="12"/>
        <v>1.850763807</v>
      </c>
      <c r="BK360" s="11">
        <f t="shared" si="13"/>
        <v>1.321974148</v>
      </c>
      <c r="BL360" s="11">
        <f t="shared" si="14"/>
        <v>1.216216216</v>
      </c>
      <c r="BM360" s="7">
        <v>27.0</v>
      </c>
      <c r="BN360" s="7">
        <v>11.0</v>
      </c>
      <c r="BO360" s="7">
        <v>1.0</v>
      </c>
      <c r="BP360" s="7">
        <v>0.0</v>
      </c>
      <c r="BQ360" s="7">
        <v>0.0</v>
      </c>
      <c r="BR360" s="7">
        <v>0.0</v>
      </c>
      <c r="BS360" s="9">
        <f t="shared" si="15"/>
        <v>63</v>
      </c>
      <c r="BT360" s="14">
        <v>4.4653</v>
      </c>
      <c r="BU360" s="7">
        <v>1.0</v>
      </c>
      <c r="BV360" s="7">
        <v>1.0</v>
      </c>
      <c r="BW360" s="15">
        <f t="shared" si="16"/>
        <v>1</v>
      </c>
      <c r="BX360" s="7">
        <v>1.0</v>
      </c>
      <c r="BY360" s="7">
        <v>3.0</v>
      </c>
      <c r="BZ360" s="7">
        <v>0.0</v>
      </c>
      <c r="CA360" s="7">
        <v>1.0</v>
      </c>
      <c r="CB360" s="7">
        <v>0.0</v>
      </c>
      <c r="CC360" s="7">
        <v>3.0</v>
      </c>
      <c r="CD360" s="7">
        <v>0.0</v>
      </c>
      <c r="CE360" s="7">
        <v>1.0</v>
      </c>
      <c r="CF360" s="7">
        <v>0.0</v>
      </c>
      <c r="CG360" s="7">
        <v>1.0</v>
      </c>
      <c r="CH360" s="7">
        <v>0.0</v>
      </c>
      <c r="CI360" s="7">
        <v>11.0</v>
      </c>
      <c r="CJ360" s="7">
        <v>0.0</v>
      </c>
      <c r="CK360" s="7">
        <v>0.0</v>
      </c>
      <c r="CL360" s="15">
        <f t="shared" si="17"/>
        <v>0</v>
      </c>
      <c r="CM360" s="7">
        <v>3.7</v>
      </c>
      <c r="CN360" s="7">
        <v>1.1</v>
      </c>
      <c r="CO360" s="7">
        <v>4.8</v>
      </c>
      <c r="CP360" s="16">
        <f t="shared" si="18"/>
        <v>0.06666666667</v>
      </c>
      <c r="CQ360" s="16">
        <f t="shared" si="19"/>
        <v>0.2538190364</v>
      </c>
      <c r="CR360" s="17">
        <v>5.0</v>
      </c>
      <c r="CS360" s="14">
        <v>28.1</v>
      </c>
      <c r="CT360" s="14">
        <v>23.5</v>
      </c>
      <c r="CU360" s="14">
        <v>3.5</v>
      </c>
      <c r="CV360" s="14">
        <v>6.0</v>
      </c>
      <c r="CW360" s="14">
        <v>2.2</v>
      </c>
      <c r="CX360" s="14">
        <v>0.5</v>
      </c>
      <c r="CY360" s="14">
        <v>8.7</v>
      </c>
      <c r="CZ360" s="18">
        <f t="shared" si="20"/>
        <v>0.1208333333</v>
      </c>
      <c r="DA360" s="18">
        <f t="shared" si="21"/>
        <v>0.4600470035</v>
      </c>
      <c r="DB360" s="14">
        <v>25.3394</v>
      </c>
      <c r="DC360" s="7">
        <v>1.0</v>
      </c>
      <c r="DD360" s="7">
        <v>2.0</v>
      </c>
      <c r="DE360" s="7">
        <v>4.0</v>
      </c>
      <c r="DF360" s="7">
        <v>28.0</v>
      </c>
      <c r="DG360" s="7">
        <v>24.0</v>
      </c>
      <c r="DH360" s="7">
        <v>1.0</v>
      </c>
      <c r="DI360" s="7">
        <v>23.0</v>
      </c>
      <c r="DJ360" s="7">
        <v>7.0</v>
      </c>
      <c r="DK360" s="7">
        <v>10.0</v>
      </c>
      <c r="DL360" s="7">
        <v>1.0</v>
      </c>
      <c r="DM360" s="7">
        <v>43.0</v>
      </c>
      <c r="DN360" s="9">
        <v>0.0</v>
      </c>
      <c r="DO360" s="9">
        <v>5.0</v>
      </c>
      <c r="DP360" s="9">
        <v>0.0</v>
      </c>
      <c r="DQ360" s="8">
        <v>186.0</v>
      </c>
      <c r="DR360" s="8">
        <v>6.0</v>
      </c>
      <c r="DS360" s="8" t="s">
        <v>1860</v>
      </c>
      <c r="DT360" s="19">
        <v>4.0</v>
      </c>
      <c r="DU360" s="8">
        <v>4.0</v>
      </c>
      <c r="DV360" s="8">
        <v>4.0</v>
      </c>
      <c r="DW360" s="8">
        <v>293.0</v>
      </c>
      <c r="DX360" s="8">
        <v>0.0</v>
      </c>
      <c r="DY360" s="14">
        <f t="shared" si="22"/>
        <v>1.359574468</v>
      </c>
    </row>
    <row r="361" ht="12.75" customHeight="1">
      <c r="A361" s="7">
        <v>54.0</v>
      </c>
      <c r="B361" s="7" t="s">
        <v>1861</v>
      </c>
      <c r="C361" s="7" t="s">
        <v>1862</v>
      </c>
      <c r="D361" s="7" t="s">
        <v>315</v>
      </c>
      <c r="E361" s="7" t="s">
        <v>163</v>
      </c>
      <c r="F361" s="7" t="s">
        <v>163</v>
      </c>
      <c r="G361" s="7">
        <v>70.0</v>
      </c>
      <c r="H361" s="7">
        <v>195.0</v>
      </c>
      <c r="I361" s="7" t="s">
        <v>133</v>
      </c>
      <c r="J361" s="7">
        <v>2012.0</v>
      </c>
      <c r="K361" s="7">
        <v>5.0</v>
      </c>
      <c r="L361" s="7">
        <v>122.0</v>
      </c>
      <c r="M361" s="8" t="s">
        <v>146</v>
      </c>
      <c r="N361" s="8">
        <f t="shared" si="1"/>
        <v>21</v>
      </c>
      <c r="O361" s="7" t="s">
        <v>1863</v>
      </c>
      <c r="P361" s="7" t="s">
        <v>1864</v>
      </c>
      <c r="Q361" s="8" t="s">
        <v>206</v>
      </c>
      <c r="R361" s="7" t="s">
        <v>206</v>
      </c>
      <c r="S361" s="9" t="s">
        <v>159</v>
      </c>
      <c r="T361" s="9">
        <v>3.0</v>
      </c>
      <c r="U361" s="9" t="s">
        <v>138</v>
      </c>
      <c r="V361" s="9" t="s">
        <v>138</v>
      </c>
      <c r="W361" s="7">
        <v>3.0</v>
      </c>
      <c r="X361" s="7">
        <v>0.0</v>
      </c>
      <c r="Y361" s="7">
        <v>2.0</v>
      </c>
      <c r="Z361" s="7">
        <v>1.0</v>
      </c>
      <c r="AA361" s="7">
        <v>2.0</v>
      </c>
      <c r="AB361" s="7">
        <v>2.0</v>
      </c>
      <c r="AC361" s="7">
        <v>3.0</v>
      </c>
      <c r="AD361" s="7">
        <v>4.0</v>
      </c>
      <c r="AE361" s="7">
        <v>0.0</v>
      </c>
      <c r="AF361" s="10">
        <f t="shared" si="2"/>
        <v>0</v>
      </c>
      <c r="AG361" s="10">
        <f t="shared" si="3"/>
        <v>0</v>
      </c>
      <c r="AH361" s="7">
        <v>1925.0</v>
      </c>
      <c r="AI361" s="11">
        <f t="shared" si="4"/>
        <v>10.69444444</v>
      </c>
      <c r="AJ361" s="7">
        <v>46.0</v>
      </c>
      <c r="AK361" s="11">
        <f t="shared" si="5"/>
        <v>15.33333333</v>
      </c>
      <c r="AL361" s="11">
        <f t="shared" si="6"/>
        <v>41.84782609</v>
      </c>
      <c r="AM361" s="12">
        <v>7.0</v>
      </c>
      <c r="AN361" s="11">
        <f t="shared" si="7"/>
        <v>13.09090909</v>
      </c>
      <c r="AO361" s="10" t="s">
        <v>151</v>
      </c>
      <c r="AP361" s="10" t="s">
        <v>152</v>
      </c>
      <c r="AQ361" s="10" t="s">
        <v>152</v>
      </c>
      <c r="AR361" s="7">
        <v>0.0</v>
      </c>
      <c r="AS361" s="7">
        <v>1.0</v>
      </c>
      <c r="AT361" s="13">
        <f t="shared" si="8"/>
        <v>0</v>
      </c>
      <c r="AU361" s="8"/>
      <c r="AV361" s="8"/>
      <c r="AW361" s="8">
        <v>1.0</v>
      </c>
      <c r="AX361" s="8">
        <v>0.0</v>
      </c>
      <c r="AY361" s="8"/>
      <c r="AZ361" s="8">
        <v>0.0</v>
      </c>
      <c r="BA361" s="7">
        <v>3.0</v>
      </c>
      <c r="BB361" s="7">
        <v>7.0</v>
      </c>
      <c r="BC361" s="7">
        <v>1.0</v>
      </c>
      <c r="BD361" s="7">
        <v>4.0</v>
      </c>
      <c r="BE361" s="7">
        <v>0.0</v>
      </c>
      <c r="BF361" s="7">
        <v>2.0</v>
      </c>
      <c r="BG361" s="14">
        <f t="shared" si="9"/>
        <v>5.61038961</v>
      </c>
      <c r="BH361" s="11">
        <f t="shared" si="10"/>
        <v>13.09090909</v>
      </c>
      <c r="BI361" s="11">
        <f t="shared" si="11"/>
        <v>1.87012987</v>
      </c>
      <c r="BJ361" s="11">
        <f t="shared" si="12"/>
        <v>7.480519481</v>
      </c>
      <c r="BK361" s="11">
        <f t="shared" si="13"/>
        <v>0</v>
      </c>
      <c r="BL361" s="11">
        <f t="shared" si="14"/>
        <v>3.74025974</v>
      </c>
      <c r="BM361" s="7">
        <v>0.0</v>
      </c>
      <c r="BN361" s="7">
        <v>0.0</v>
      </c>
      <c r="BO361" s="7">
        <v>0.0</v>
      </c>
      <c r="BP361" s="7">
        <v>0.0</v>
      </c>
      <c r="BQ361" s="7">
        <v>0.0</v>
      </c>
      <c r="BR361" s="7">
        <v>0.0</v>
      </c>
      <c r="BS361" s="9">
        <f t="shared" si="15"/>
        <v>8</v>
      </c>
      <c r="BT361" s="14">
        <v>-0.048400000000000006</v>
      </c>
      <c r="BW361" s="15" t="str">
        <f t="shared" si="16"/>
        <v> </v>
      </c>
      <c r="BY361" s="7">
        <v>0.0</v>
      </c>
      <c r="BZ361" s="7">
        <v>0.0</v>
      </c>
      <c r="CA361" s="7">
        <v>0.0</v>
      </c>
      <c r="CB361" s="7">
        <v>0.0</v>
      </c>
      <c r="CC361" s="7">
        <v>0.0</v>
      </c>
      <c r="CD361" s="7">
        <v>0.0</v>
      </c>
      <c r="CE361" s="7">
        <v>0.0</v>
      </c>
      <c r="CF361" s="7">
        <v>0.0</v>
      </c>
      <c r="CG361" s="7">
        <v>0.0</v>
      </c>
      <c r="CH361" s="7">
        <v>0.0</v>
      </c>
      <c r="CI361" s="7">
        <v>0.0</v>
      </c>
      <c r="CJ361" s="7">
        <v>0.0</v>
      </c>
      <c r="CK361" s="7">
        <v>0.0</v>
      </c>
      <c r="CL361" s="15">
        <f t="shared" si="17"/>
        <v>0</v>
      </c>
      <c r="CM361" s="7">
        <v>0.1</v>
      </c>
      <c r="CN361" s="7">
        <v>0.1</v>
      </c>
      <c r="CO361" s="7">
        <v>0.30000000000000004</v>
      </c>
      <c r="CP361" s="16">
        <f t="shared" si="18"/>
        <v>0.1</v>
      </c>
      <c r="CQ361" s="16">
        <f t="shared" si="19"/>
        <v>0.561038961</v>
      </c>
      <c r="CR361" s="17">
        <v>4.0</v>
      </c>
      <c r="CS361" s="14">
        <v>0.5</v>
      </c>
      <c r="CT361" s="14">
        <v>0.5</v>
      </c>
      <c r="CU361" s="14">
        <v>2.1</v>
      </c>
      <c r="CV361" s="14">
        <v>0.4</v>
      </c>
      <c r="CW361" s="14">
        <v>0.30000000000000004</v>
      </c>
      <c r="CX361" s="14">
        <v>0.0</v>
      </c>
      <c r="CY361" s="14">
        <v>0.7</v>
      </c>
      <c r="CZ361" s="18">
        <f t="shared" si="20"/>
        <v>0.2333333333</v>
      </c>
      <c r="DA361" s="18">
        <f t="shared" si="21"/>
        <v>1.309090909</v>
      </c>
      <c r="DB361" s="14">
        <v>34.3333</v>
      </c>
      <c r="DC361" s="7">
        <v>0.0</v>
      </c>
      <c r="DD361" s="7">
        <v>0.0</v>
      </c>
      <c r="DE361" s="7">
        <v>0.0</v>
      </c>
      <c r="DF361" s="7">
        <v>4.0</v>
      </c>
      <c r="DG361" s="7">
        <v>0.0</v>
      </c>
      <c r="DH361" s="7">
        <v>0.0</v>
      </c>
      <c r="DI361" s="7">
        <v>0.0</v>
      </c>
      <c r="DJ361" s="7">
        <v>0.0</v>
      </c>
      <c r="DK361" s="7">
        <v>0.0</v>
      </c>
      <c r="DL361" s="7">
        <v>0.0</v>
      </c>
      <c r="DM361" s="7">
        <v>3.0</v>
      </c>
      <c r="DN361" s="9">
        <v>0.0</v>
      </c>
      <c r="DO361" s="9">
        <v>0.0</v>
      </c>
      <c r="DP361" s="9">
        <v>0.0</v>
      </c>
      <c r="DQ361" s="8">
        <v>13.0</v>
      </c>
      <c r="DR361" s="8">
        <v>0.0</v>
      </c>
      <c r="DS361" s="8"/>
      <c r="DT361" s="19">
        <v>0.65</v>
      </c>
      <c r="DU361" s="8">
        <v>0.625</v>
      </c>
      <c r="DV361" s="8">
        <v>0.051000000000000004</v>
      </c>
      <c r="DW361" s="8">
        <v>0.0</v>
      </c>
      <c r="DX361" s="8">
        <v>0.1</v>
      </c>
      <c r="DY361" s="14">
        <f t="shared" si="22"/>
        <v>0.673278426</v>
      </c>
    </row>
    <row r="362" ht="12.75" customHeight="1">
      <c r="A362" s="7">
        <v>24.0</v>
      </c>
      <c r="B362" s="7" t="s">
        <v>1865</v>
      </c>
      <c r="C362" s="7" t="s">
        <v>1866</v>
      </c>
      <c r="D362" s="7" t="s">
        <v>170</v>
      </c>
      <c r="E362" s="7" t="s">
        <v>163</v>
      </c>
      <c r="F362" s="7" t="s">
        <v>163</v>
      </c>
      <c r="G362" s="7">
        <v>69.0</v>
      </c>
      <c r="H362" s="7">
        <v>187.0</v>
      </c>
      <c r="I362" s="7" t="s">
        <v>133</v>
      </c>
      <c r="M362" s="8"/>
      <c r="N362" s="8">
        <f t="shared" si="1"/>
        <v>27</v>
      </c>
      <c r="O362" s="7" t="s">
        <v>594</v>
      </c>
      <c r="P362" s="7" t="s">
        <v>1867</v>
      </c>
      <c r="Q362" s="8" t="s">
        <v>860</v>
      </c>
      <c r="R362" s="7" t="s">
        <v>860</v>
      </c>
      <c r="S362" s="20" t="s">
        <v>174</v>
      </c>
      <c r="T362" s="20">
        <v>7.0</v>
      </c>
      <c r="U362" s="20" t="s">
        <v>138</v>
      </c>
      <c r="V362" s="20" t="s">
        <v>138</v>
      </c>
      <c r="W362" s="7">
        <v>7.0</v>
      </c>
      <c r="X362" s="7">
        <v>0.0</v>
      </c>
      <c r="Y362" s="7">
        <v>0.0</v>
      </c>
      <c r="Z362" s="7">
        <v>0.0</v>
      </c>
      <c r="AA362" s="7">
        <v>0.0</v>
      </c>
      <c r="AB362" s="7">
        <v>-1.0</v>
      </c>
      <c r="AC362" s="7">
        <v>12.0</v>
      </c>
      <c r="AD362" s="7">
        <v>4.0</v>
      </c>
      <c r="AE362" s="7">
        <v>10.0</v>
      </c>
      <c r="AF362" s="10">
        <f t="shared" si="2"/>
        <v>0</v>
      </c>
      <c r="AG362" s="10">
        <f t="shared" si="3"/>
        <v>0</v>
      </c>
      <c r="AH362" s="7">
        <v>5955.0</v>
      </c>
      <c r="AI362" s="11">
        <f t="shared" si="4"/>
        <v>14.17857143</v>
      </c>
      <c r="AJ362" s="7">
        <v>130.0</v>
      </c>
      <c r="AK362" s="11">
        <f t="shared" si="5"/>
        <v>18.57142857</v>
      </c>
      <c r="AL362" s="11">
        <f t="shared" si="6"/>
        <v>45.80769231</v>
      </c>
      <c r="AM362" s="12">
        <v>0.0</v>
      </c>
      <c r="AN362" s="11">
        <f t="shared" si="7"/>
        <v>0</v>
      </c>
      <c r="AO362" s="10" t="s">
        <v>151</v>
      </c>
      <c r="AP362" s="10" t="s">
        <v>151</v>
      </c>
      <c r="AQ362" s="10" t="s">
        <v>151</v>
      </c>
      <c r="AR362" s="7">
        <v>0.0</v>
      </c>
      <c r="AS362" s="7">
        <v>0.0</v>
      </c>
      <c r="AT362" s="13">
        <f t="shared" si="8"/>
        <v>0</v>
      </c>
      <c r="AU362" s="8"/>
      <c r="AV362" s="8"/>
      <c r="AW362" s="8"/>
      <c r="AX362" s="8">
        <v>0.0</v>
      </c>
      <c r="AY362" s="8"/>
      <c r="AZ362" s="8">
        <v>0.0</v>
      </c>
      <c r="BA362" s="7">
        <v>4.0</v>
      </c>
      <c r="BB362" s="7">
        <v>7.0</v>
      </c>
      <c r="BC362" s="7">
        <v>7.0</v>
      </c>
      <c r="BD362" s="7">
        <v>4.0</v>
      </c>
      <c r="BE362" s="7">
        <v>6.0</v>
      </c>
      <c r="BF362" s="7">
        <v>2.0</v>
      </c>
      <c r="BG362" s="14">
        <f t="shared" si="9"/>
        <v>2.41813602</v>
      </c>
      <c r="BH362" s="11">
        <f t="shared" si="10"/>
        <v>4.231738035</v>
      </c>
      <c r="BI362" s="11">
        <f t="shared" si="11"/>
        <v>4.231738035</v>
      </c>
      <c r="BJ362" s="11">
        <f t="shared" si="12"/>
        <v>2.41813602</v>
      </c>
      <c r="BK362" s="11">
        <f t="shared" si="13"/>
        <v>3.62720403</v>
      </c>
      <c r="BL362" s="11">
        <f t="shared" si="14"/>
        <v>1.20906801</v>
      </c>
      <c r="BM362" s="7">
        <v>2.0</v>
      </c>
      <c r="BN362" s="7">
        <v>1.0</v>
      </c>
      <c r="BO362" s="7">
        <v>0.0</v>
      </c>
      <c r="BP362" s="7">
        <v>0.0</v>
      </c>
      <c r="BQ362" s="7">
        <v>0.0</v>
      </c>
      <c r="BR362" s="7">
        <v>0.0</v>
      </c>
      <c r="BS362" s="9">
        <f t="shared" si="15"/>
        <v>16</v>
      </c>
      <c r="BT362" s="14">
        <v>-0.5336000000000001</v>
      </c>
      <c r="BW362" s="15" t="str">
        <f t="shared" si="16"/>
        <v> </v>
      </c>
      <c r="BY362" s="7">
        <v>0.0</v>
      </c>
      <c r="BZ362" s="7">
        <v>0.0</v>
      </c>
      <c r="CA362" s="7">
        <v>0.0</v>
      </c>
      <c r="CB362" s="7">
        <v>0.0</v>
      </c>
      <c r="CC362" s="7">
        <v>0.0</v>
      </c>
      <c r="CD362" s="7">
        <v>0.0</v>
      </c>
      <c r="CE362" s="7">
        <v>0.0</v>
      </c>
      <c r="CF362" s="7">
        <v>0.0</v>
      </c>
      <c r="CG362" s="7">
        <v>0.0</v>
      </c>
      <c r="CH362" s="7">
        <v>0.0</v>
      </c>
      <c r="CI362" s="7">
        <v>0.0</v>
      </c>
      <c r="CJ362" s="7">
        <v>0.0</v>
      </c>
      <c r="CK362" s="7">
        <v>0.0</v>
      </c>
      <c r="CL362" s="15">
        <f t="shared" si="17"/>
        <v>0</v>
      </c>
      <c r="CM362" s="7">
        <v>-0.1</v>
      </c>
      <c r="CN362" s="7">
        <v>0.1</v>
      </c>
      <c r="CO362" s="7">
        <v>0.0</v>
      </c>
      <c r="CP362" s="16">
        <f t="shared" si="18"/>
        <v>0</v>
      </c>
      <c r="CQ362" s="16">
        <f t="shared" si="19"/>
        <v>0</v>
      </c>
      <c r="CR362" s="17">
        <v>1.0</v>
      </c>
      <c r="CS362" s="14">
        <v>1.0</v>
      </c>
      <c r="CT362" s="14">
        <v>1.1</v>
      </c>
      <c r="CU362" s="14">
        <v>-0.7</v>
      </c>
      <c r="CV362" s="14">
        <v>-0.2</v>
      </c>
      <c r="CW362" s="14">
        <v>0.0</v>
      </c>
      <c r="CX362" s="14">
        <v>0.0</v>
      </c>
      <c r="CY362" s="14">
        <v>-0.30000000000000004</v>
      </c>
      <c r="CZ362" s="18">
        <f t="shared" si="20"/>
        <v>-0.04285714286</v>
      </c>
      <c r="DA362" s="18">
        <f t="shared" si="21"/>
        <v>-0.1813602015</v>
      </c>
      <c r="DB362" s="14">
        <v>52.25</v>
      </c>
      <c r="DC362" s="7">
        <v>0.0</v>
      </c>
      <c r="DD362" s="7">
        <v>0.0</v>
      </c>
      <c r="DE362" s="7">
        <v>0.0</v>
      </c>
      <c r="DF362" s="7">
        <v>4.0</v>
      </c>
      <c r="DG362" s="7">
        <v>0.0</v>
      </c>
      <c r="DH362" s="7">
        <v>0.0</v>
      </c>
      <c r="DI362" s="7">
        <v>7.0</v>
      </c>
      <c r="DJ362" s="7">
        <v>1.0</v>
      </c>
      <c r="DK362" s="7">
        <v>0.0</v>
      </c>
      <c r="DL362" s="7">
        <v>0.0</v>
      </c>
      <c r="DM362" s="7">
        <v>4.0</v>
      </c>
      <c r="DN362" s="9">
        <v>0.0</v>
      </c>
      <c r="DO362" s="9">
        <v>0.0</v>
      </c>
      <c r="DP362" s="9">
        <v>0.0</v>
      </c>
      <c r="DQ362" s="8">
        <v>27.0</v>
      </c>
      <c r="DR362" s="8">
        <v>0.0</v>
      </c>
      <c r="DS362" s="8"/>
      <c r="DT362" s="19">
        <v>0.6000000000000001</v>
      </c>
      <c r="DU362" s="8">
        <v>0.6000000000000001</v>
      </c>
      <c r="DV362" s="8">
        <v>0.08700000000000001</v>
      </c>
      <c r="DW362" s="8">
        <v>0.0</v>
      </c>
      <c r="DX362" s="8">
        <v>0.0</v>
      </c>
      <c r="DY362" s="14">
        <f t="shared" si="22"/>
        <v>-0.3152367879</v>
      </c>
    </row>
    <row r="363" ht="12.75" customHeight="1">
      <c r="A363" s="7">
        <v>2.0</v>
      </c>
      <c r="B363" s="7" t="s">
        <v>1868</v>
      </c>
      <c r="C363" s="7" t="s">
        <v>1869</v>
      </c>
      <c r="D363" s="7" t="s">
        <v>131</v>
      </c>
      <c r="E363" s="7" t="s">
        <v>132</v>
      </c>
      <c r="F363" s="7" t="s">
        <v>132</v>
      </c>
      <c r="G363" s="7">
        <v>71.0</v>
      </c>
      <c r="H363" s="7">
        <v>191.0</v>
      </c>
      <c r="I363" s="7" t="s">
        <v>133</v>
      </c>
      <c r="J363" s="7">
        <v>2004.0</v>
      </c>
      <c r="K363" s="7">
        <v>7.0</v>
      </c>
      <c r="L363" s="7">
        <v>224.0</v>
      </c>
      <c r="M363" s="8"/>
      <c r="N363" s="8">
        <f t="shared" si="1"/>
        <v>30</v>
      </c>
      <c r="O363" s="7" t="s">
        <v>339</v>
      </c>
      <c r="P363" s="7" t="s">
        <v>1870</v>
      </c>
      <c r="Q363" s="8" t="s">
        <v>237</v>
      </c>
      <c r="R363" s="7" t="s">
        <v>237</v>
      </c>
      <c r="S363" s="9" t="s">
        <v>174</v>
      </c>
      <c r="T363" s="9">
        <v>60.0</v>
      </c>
      <c r="U363" s="9" t="s">
        <v>138</v>
      </c>
      <c r="V363" s="9" t="s">
        <v>138</v>
      </c>
      <c r="W363" s="7">
        <v>60.0</v>
      </c>
      <c r="X363" s="7">
        <v>2.0</v>
      </c>
      <c r="Y363" s="7">
        <v>8.0</v>
      </c>
      <c r="Z363" s="7">
        <v>5.0</v>
      </c>
      <c r="AA363" s="7">
        <v>10.0</v>
      </c>
      <c r="AB363" s="7">
        <v>-17.0</v>
      </c>
      <c r="AC363" s="7">
        <v>74.0</v>
      </c>
      <c r="AD363" s="7">
        <v>46.0</v>
      </c>
      <c r="AE363" s="7">
        <v>63.0</v>
      </c>
      <c r="AF363" s="10">
        <f t="shared" si="2"/>
        <v>0.02702702703</v>
      </c>
      <c r="AG363" s="10">
        <f t="shared" si="3"/>
        <v>0.01092896175</v>
      </c>
      <c r="AH363" s="7">
        <v>81229.0</v>
      </c>
      <c r="AI363" s="11">
        <f t="shared" si="4"/>
        <v>22.56361111</v>
      </c>
      <c r="AJ363" s="7">
        <v>1808.0</v>
      </c>
      <c r="AK363" s="11">
        <f t="shared" si="5"/>
        <v>30.13333333</v>
      </c>
      <c r="AL363" s="11">
        <f t="shared" si="6"/>
        <v>44.92754425</v>
      </c>
      <c r="AM363" s="12">
        <v>56.0</v>
      </c>
      <c r="AN363" s="11">
        <f t="shared" si="7"/>
        <v>2.481872238</v>
      </c>
      <c r="AO363" s="10" t="s">
        <v>649</v>
      </c>
      <c r="AP363" s="10" t="s">
        <v>508</v>
      </c>
      <c r="AQ363" s="10" t="s">
        <v>1871</v>
      </c>
      <c r="AR363" s="7">
        <v>0.0</v>
      </c>
      <c r="AS363" s="7">
        <v>0.0</v>
      </c>
      <c r="AT363" s="13">
        <f t="shared" si="8"/>
        <v>0</v>
      </c>
      <c r="AU363" s="8"/>
      <c r="AV363" s="8"/>
      <c r="AW363" s="8"/>
      <c r="AX363" s="8">
        <v>0.0</v>
      </c>
      <c r="AY363" s="8"/>
      <c r="AZ363" s="8">
        <v>0.0</v>
      </c>
      <c r="BA363" s="7">
        <v>137.0</v>
      </c>
      <c r="BB363" s="7">
        <v>126.0</v>
      </c>
      <c r="BC363" s="7">
        <v>98.0</v>
      </c>
      <c r="BD363" s="7">
        <v>46.0</v>
      </c>
      <c r="BE363" s="7">
        <v>44.0</v>
      </c>
      <c r="BF363" s="7">
        <v>24.0</v>
      </c>
      <c r="BG363" s="14">
        <f t="shared" si="9"/>
        <v>6.071723153</v>
      </c>
      <c r="BH363" s="11">
        <f t="shared" si="10"/>
        <v>5.584212535</v>
      </c>
      <c r="BI363" s="11">
        <f t="shared" si="11"/>
        <v>4.343276416</v>
      </c>
      <c r="BJ363" s="11">
        <f t="shared" si="12"/>
        <v>2.038680767</v>
      </c>
      <c r="BK363" s="11">
        <f t="shared" si="13"/>
        <v>1.950042473</v>
      </c>
      <c r="BL363" s="11">
        <f t="shared" si="14"/>
        <v>1.06365953</v>
      </c>
      <c r="BM363" s="7">
        <v>32.0</v>
      </c>
      <c r="BN363" s="7">
        <v>16.0</v>
      </c>
      <c r="BO363" s="7">
        <v>0.0</v>
      </c>
      <c r="BP363" s="7">
        <v>0.0</v>
      </c>
      <c r="BQ363" s="7">
        <v>0.0</v>
      </c>
      <c r="BR363" s="7">
        <v>0.0</v>
      </c>
      <c r="BS363" s="9">
        <f t="shared" si="15"/>
        <v>256</v>
      </c>
      <c r="BT363" s="14">
        <v>-8.5317</v>
      </c>
      <c r="BW363" s="15" t="str">
        <f t="shared" si="16"/>
        <v> </v>
      </c>
      <c r="BY363" s="7">
        <v>1.0</v>
      </c>
      <c r="BZ363" s="7">
        <v>0.0</v>
      </c>
      <c r="CA363" s="7">
        <v>1.0</v>
      </c>
      <c r="CB363" s="7">
        <v>0.0</v>
      </c>
      <c r="CC363" s="7">
        <v>0.0</v>
      </c>
      <c r="CD363" s="7">
        <v>0.0</v>
      </c>
      <c r="CE363" s="7">
        <v>1.0</v>
      </c>
      <c r="CF363" s="7">
        <v>0.0</v>
      </c>
      <c r="CG363" s="7">
        <v>0.0</v>
      </c>
      <c r="CH363" s="7">
        <v>0.0</v>
      </c>
      <c r="CI363" s="7">
        <v>1.0</v>
      </c>
      <c r="CJ363" s="7">
        <v>0.0</v>
      </c>
      <c r="CK363" s="7">
        <v>0.0</v>
      </c>
      <c r="CL363" s="15">
        <f t="shared" si="17"/>
        <v>0</v>
      </c>
      <c r="CM363" s="7">
        <v>-0.4</v>
      </c>
      <c r="CN363" s="7">
        <v>1.7000000000000002</v>
      </c>
      <c r="CO363" s="7">
        <v>1.3</v>
      </c>
      <c r="CP363" s="16">
        <f t="shared" si="18"/>
        <v>0.02166666667</v>
      </c>
      <c r="CQ363" s="16">
        <f t="shared" si="19"/>
        <v>0.05761489123</v>
      </c>
      <c r="CR363" s="17">
        <v>5.0</v>
      </c>
      <c r="CS363" s="14">
        <v>21.7</v>
      </c>
      <c r="CT363" s="14">
        <v>32.6</v>
      </c>
      <c r="CU363" s="14">
        <v>-11.1</v>
      </c>
      <c r="CV363" s="14">
        <v>-1.3</v>
      </c>
      <c r="CW363" s="14">
        <v>2.7</v>
      </c>
      <c r="CX363" s="14">
        <v>0.0</v>
      </c>
      <c r="CY363" s="14">
        <v>1.4</v>
      </c>
      <c r="CZ363" s="18">
        <f t="shared" si="20"/>
        <v>0.02333333333</v>
      </c>
      <c r="DA363" s="18">
        <f t="shared" si="21"/>
        <v>0.06204680594</v>
      </c>
      <c r="DB363" s="14">
        <v>51.7432</v>
      </c>
      <c r="DC363" s="7">
        <v>0.0</v>
      </c>
      <c r="DD363" s="7">
        <v>1.0</v>
      </c>
      <c r="DE363" s="7">
        <v>3.0</v>
      </c>
      <c r="DF363" s="7">
        <v>42.0</v>
      </c>
      <c r="DG363" s="7">
        <v>3.0</v>
      </c>
      <c r="DH363" s="7">
        <v>1.0</v>
      </c>
      <c r="DI363" s="7">
        <v>21.0</v>
      </c>
      <c r="DJ363" s="7">
        <v>12.0</v>
      </c>
      <c r="DK363" s="7">
        <v>1.0</v>
      </c>
      <c r="DL363" s="7">
        <v>0.0</v>
      </c>
      <c r="DM363" s="7">
        <v>36.0</v>
      </c>
      <c r="DN363" s="9">
        <v>1.0</v>
      </c>
      <c r="DO363" s="9">
        <v>0.0</v>
      </c>
      <c r="DP363" s="9">
        <v>0.0</v>
      </c>
      <c r="DQ363" s="8">
        <v>186.0</v>
      </c>
      <c r="DR363" s="8">
        <v>22.0</v>
      </c>
      <c r="DS363" s="8" t="s">
        <v>1872</v>
      </c>
      <c r="DT363" s="19">
        <v>1.2</v>
      </c>
      <c r="DU363" s="8">
        <v>1.2</v>
      </c>
      <c r="DV363" s="8">
        <v>1.2</v>
      </c>
      <c r="DW363" s="8">
        <v>322.0</v>
      </c>
      <c r="DX363" s="8">
        <v>0.0</v>
      </c>
      <c r="DY363" s="14">
        <f t="shared" si="22"/>
        <v>0.0170212766</v>
      </c>
    </row>
    <row r="364" ht="12.75" customHeight="1">
      <c r="A364" s="7">
        <v>27.0</v>
      </c>
      <c r="B364" s="7" t="s">
        <v>1421</v>
      </c>
      <c r="C364" s="7" t="s">
        <v>1873</v>
      </c>
      <c r="D364" s="7" t="s">
        <v>162</v>
      </c>
      <c r="E364" s="7" t="s">
        <v>163</v>
      </c>
      <c r="F364" s="7" t="s">
        <v>163</v>
      </c>
      <c r="G364" s="7">
        <v>74.0</v>
      </c>
      <c r="H364" s="7">
        <v>183.0</v>
      </c>
      <c r="I364" s="7" t="s">
        <v>133</v>
      </c>
      <c r="J364" s="7">
        <v>2012.0</v>
      </c>
      <c r="K364" s="7">
        <v>5.0</v>
      </c>
      <c r="L364" s="7">
        <v>147.0</v>
      </c>
      <c r="M364" s="8" t="s">
        <v>146</v>
      </c>
      <c r="N364" s="8">
        <f t="shared" si="1"/>
        <v>22</v>
      </c>
      <c r="O364" s="7" t="s">
        <v>825</v>
      </c>
      <c r="P364" s="7" t="s">
        <v>1874</v>
      </c>
      <c r="Q364" s="8" t="s">
        <v>297</v>
      </c>
      <c r="R364" s="7" t="s">
        <v>297</v>
      </c>
      <c r="S364" s="9" t="s">
        <v>174</v>
      </c>
      <c r="T364" s="9">
        <v>75.0</v>
      </c>
      <c r="U364" s="9" t="s">
        <v>138</v>
      </c>
      <c r="V364" s="9" t="s">
        <v>138</v>
      </c>
      <c r="W364" s="7">
        <v>75.0</v>
      </c>
      <c r="X364" s="7">
        <v>1.0</v>
      </c>
      <c r="Y364" s="7">
        <v>24.0</v>
      </c>
      <c r="Z364" s="7">
        <v>12.0</v>
      </c>
      <c r="AA364" s="7">
        <v>25.0</v>
      </c>
      <c r="AB364" s="7">
        <v>-21.0</v>
      </c>
      <c r="AC364" s="7">
        <v>104.0</v>
      </c>
      <c r="AD364" s="7">
        <v>43.0</v>
      </c>
      <c r="AE364" s="7">
        <v>90.0</v>
      </c>
      <c r="AF364" s="10">
        <f t="shared" si="2"/>
        <v>0.009615384615</v>
      </c>
      <c r="AG364" s="10">
        <f t="shared" si="3"/>
        <v>0.004219409283</v>
      </c>
      <c r="AH364" s="7">
        <v>89430.0</v>
      </c>
      <c r="AI364" s="11">
        <f t="shared" si="4"/>
        <v>19.87333333</v>
      </c>
      <c r="AJ364" s="7">
        <v>1968.0</v>
      </c>
      <c r="AK364" s="11">
        <f t="shared" si="5"/>
        <v>26.24</v>
      </c>
      <c r="AL364" s="11">
        <f t="shared" si="6"/>
        <v>45.44207317</v>
      </c>
      <c r="AM364" s="12">
        <v>160.0</v>
      </c>
      <c r="AN364" s="11">
        <f t="shared" si="7"/>
        <v>6.440791681</v>
      </c>
      <c r="AO364" s="10" t="s">
        <v>880</v>
      </c>
      <c r="AP364" s="10" t="s">
        <v>1875</v>
      </c>
      <c r="AQ364" s="10" t="s">
        <v>724</v>
      </c>
      <c r="AR364" s="7">
        <v>0.0</v>
      </c>
      <c r="AS364" s="7">
        <v>0.0</v>
      </c>
      <c r="AT364" s="13">
        <f t="shared" si="8"/>
        <v>0</v>
      </c>
      <c r="AU364" s="8"/>
      <c r="AV364" s="8"/>
      <c r="AW364" s="8"/>
      <c r="AX364" s="8">
        <v>0.0</v>
      </c>
      <c r="AY364" s="8"/>
      <c r="AZ364" s="8">
        <v>0.0</v>
      </c>
      <c r="BA364" s="7">
        <v>107.0</v>
      </c>
      <c r="BB364" s="7">
        <v>42.0</v>
      </c>
      <c r="BC364" s="7">
        <v>100.0</v>
      </c>
      <c r="BD364" s="7">
        <v>43.0</v>
      </c>
      <c r="BE364" s="7">
        <v>53.0</v>
      </c>
      <c r="BF364" s="7">
        <v>30.0</v>
      </c>
      <c r="BG364" s="14">
        <f t="shared" si="9"/>
        <v>4.307279436</v>
      </c>
      <c r="BH364" s="11">
        <f t="shared" si="10"/>
        <v>1.690707816</v>
      </c>
      <c r="BI364" s="11">
        <f t="shared" si="11"/>
        <v>4.0254948</v>
      </c>
      <c r="BJ364" s="11">
        <f t="shared" si="12"/>
        <v>1.730962764</v>
      </c>
      <c r="BK364" s="11">
        <f t="shared" si="13"/>
        <v>2.133512244</v>
      </c>
      <c r="BL364" s="11">
        <f t="shared" si="14"/>
        <v>1.20764844</v>
      </c>
      <c r="BM364" s="7">
        <v>14.0</v>
      </c>
      <c r="BN364" s="7">
        <v>7.0</v>
      </c>
      <c r="BO364" s="7">
        <v>0.0</v>
      </c>
      <c r="BP364" s="7">
        <v>0.0</v>
      </c>
      <c r="BQ364" s="7">
        <v>0.0</v>
      </c>
      <c r="BR364" s="7">
        <v>0.0</v>
      </c>
      <c r="BS364" s="9">
        <f t="shared" si="15"/>
        <v>156</v>
      </c>
      <c r="BT364" s="14">
        <v>11.1845</v>
      </c>
      <c r="BW364" s="15" t="str">
        <f t="shared" si="16"/>
        <v> </v>
      </c>
      <c r="BY364" s="7">
        <v>1.0</v>
      </c>
      <c r="BZ364" s="7">
        <v>0.0</v>
      </c>
      <c r="CA364" s="7">
        <v>0.0</v>
      </c>
      <c r="CB364" s="7">
        <v>0.0</v>
      </c>
      <c r="CC364" s="7">
        <v>0.0</v>
      </c>
      <c r="CD364" s="7">
        <v>0.0</v>
      </c>
      <c r="CE364" s="7">
        <v>0.0</v>
      </c>
      <c r="CF364" s="7">
        <v>0.0</v>
      </c>
      <c r="CG364" s="7">
        <v>0.0</v>
      </c>
      <c r="CH364" s="7">
        <v>0.0</v>
      </c>
      <c r="CI364" s="7">
        <v>1.0</v>
      </c>
      <c r="CJ364" s="7">
        <v>0.0</v>
      </c>
      <c r="CK364" s="7">
        <v>0.0</v>
      </c>
      <c r="CL364" s="15">
        <f t="shared" si="17"/>
        <v>0</v>
      </c>
      <c r="CM364" s="7">
        <v>1.1</v>
      </c>
      <c r="CN364" s="7">
        <v>1.9</v>
      </c>
      <c r="CO364" s="7">
        <v>3.0</v>
      </c>
      <c r="CP364" s="16">
        <f t="shared" si="18"/>
        <v>0.04</v>
      </c>
      <c r="CQ364" s="16">
        <f t="shared" si="19"/>
        <v>0.120764844</v>
      </c>
      <c r="CR364" s="17">
        <v>4.0</v>
      </c>
      <c r="CS364" s="14">
        <v>32.0</v>
      </c>
      <c r="CT364" s="14">
        <v>27.9</v>
      </c>
      <c r="CU364" s="14">
        <v>-7.6</v>
      </c>
      <c r="CV364" s="14">
        <v>1.4</v>
      </c>
      <c r="CW364" s="14">
        <v>0.1</v>
      </c>
      <c r="CX364" s="14">
        <v>0.0</v>
      </c>
      <c r="CY364" s="14">
        <v>1.5</v>
      </c>
      <c r="CZ364" s="18">
        <f t="shared" si="20"/>
        <v>0.02</v>
      </c>
      <c r="DA364" s="18">
        <f t="shared" si="21"/>
        <v>0.06038242201</v>
      </c>
      <c r="DB364" s="14">
        <v>51.0865</v>
      </c>
      <c r="DC364" s="7">
        <v>0.0</v>
      </c>
      <c r="DD364" s="7">
        <v>2.0</v>
      </c>
      <c r="DE364" s="7">
        <v>8.0</v>
      </c>
      <c r="DF364" s="7">
        <v>33.0</v>
      </c>
      <c r="DG364" s="7">
        <v>2.0</v>
      </c>
      <c r="DH364" s="7">
        <v>1.0</v>
      </c>
      <c r="DI364" s="7">
        <v>28.0</v>
      </c>
      <c r="DJ364" s="7">
        <v>9.0</v>
      </c>
      <c r="DK364" s="7">
        <v>1.0</v>
      </c>
      <c r="DL364" s="7">
        <v>0.0</v>
      </c>
      <c r="DM364" s="7">
        <v>63.0</v>
      </c>
      <c r="DN364" s="9">
        <v>0.0</v>
      </c>
      <c r="DO364" s="9">
        <v>3.0</v>
      </c>
      <c r="DP364" s="9">
        <v>1.0</v>
      </c>
      <c r="DQ364" s="8">
        <v>186.0</v>
      </c>
      <c r="DR364" s="8">
        <v>7.0</v>
      </c>
      <c r="DS364" s="8" t="s">
        <v>249</v>
      </c>
      <c r="DT364" s="19">
        <v>0.868</v>
      </c>
      <c r="DU364" s="8">
        <v>0.896</v>
      </c>
      <c r="DV364" s="8">
        <v>0.896</v>
      </c>
      <c r="DW364" s="8">
        <v>81.0</v>
      </c>
      <c r="DX364" s="8">
        <v>0.0</v>
      </c>
      <c r="DY364" s="14">
        <f t="shared" si="22"/>
        <v>0.7638297872</v>
      </c>
    </row>
    <row r="365" ht="12.75" customHeight="1">
      <c r="A365" s="7">
        <v>11.0</v>
      </c>
      <c r="B365" s="7" t="s">
        <v>1876</v>
      </c>
      <c r="C365" s="7" t="s">
        <v>353</v>
      </c>
      <c r="D365" s="7" t="s">
        <v>162</v>
      </c>
      <c r="E365" s="7" t="s">
        <v>163</v>
      </c>
      <c r="F365" s="7" t="s">
        <v>163</v>
      </c>
      <c r="G365" s="7">
        <v>72.0</v>
      </c>
      <c r="H365" s="7">
        <v>202.0</v>
      </c>
      <c r="I365" s="7" t="s">
        <v>145</v>
      </c>
      <c r="J365" s="7">
        <v>2010.0</v>
      </c>
      <c r="K365" s="7">
        <v>5.0</v>
      </c>
      <c r="L365" s="7">
        <v>123.0</v>
      </c>
      <c r="M365" s="8" t="s">
        <v>146</v>
      </c>
      <c r="N365" s="8">
        <f t="shared" si="1"/>
        <v>23</v>
      </c>
      <c r="O365" s="7" t="s">
        <v>512</v>
      </c>
      <c r="P365" s="7" t="s">
        <v>1877</v>
      </c>
      <c r="Q365" s="8" t="s">
        <v>237</v>
      </c>
      <c r="R365" s="7" t="s">
        <v>237</v>
      </c>
      <c r="S365" s="9" t="s">
        <v>150</v>
      </c>
      <c r="T365" s="9">
        <v>16.0</v>
      </c>
      <c r="U365" s="9" t="s">
        <v>138</v>
      </c>
      <c r="V365" s="9" t="s">
        <v>138</v>
      </c>
      <c r="W365" s="7">
        <v>16.0</v>
      </c>
      <c r="X365" s="7">
        <v>4.0</v>
      </c>
      <c r="Y365" s="7">
        <v>2.0</v>
      </c>
      <c r="Z365" s="7">
        <v>2.0</v>
      </c>
      <c r="AA365" s="7">
        <v>6.0</v>
      </c>
      <c r="AB365" s="7">
        <v>0.0</v>
      </c>
      <c r="AC365" s="7">
        <v>37.0</v>
      </c>
      <c r="AD365" s="7">
        <v>20.0</v>
      </c>
      <c r="AE365" s="7">
        <v>11.0</v>
      </c>
      <c r="AF365" s="10">
        <f t="shared" si="2"/>
        <v>0.1081081081</v>
      </c>
      <c r="AG365" s="10">
        <f t="shared" si="3"/>
        <v>0.05882352941</v>
      </c>
      <c r="AH365" s="7">
        <v>15059.0</v>
      </c>
      <c r="AI365" s="11">
        <f t="shared" si="4"/>
        <v>15.68645833</v>
      </c>
      <c r="AJ365" s="7">
        <v>360.0</v>
      </c>
      <c r="AK365" s="11">
        <f t="shared" si="5"/>
        <v>22.5</v>
      </c>
      <c r="AL365" s="11">
        <f t="shared" si="6"/>
        <v>41.83055556</v>
      </c>
      <c r="AM365" s="12">
        <v>0.0</v>
      </c>
      <c r="AN365" s="11">
        <f t="shared" si="7"/>
        <v>0</v>
      </c>
      <c r="AO365" s="10" t="s">
        <v>200</v>
      </c>
      <c r="AP365" s="10" t="s">
        <v>176</v>
      </c>
      <c r="AQ365" s="10" t="s">
        <v>152</v>
      </c>
      <c r="AR365" s="7">
        <v>1.0</v>
      </c>
      <c r="AS365" s="7">
        <v>2.0</v>
      </c>
      <c r="AT365" s="13">
        <f t="shared" si="8"/>
        <v>0.3333333333</v>
      </c>
      <c r="AU365" s="8"/>
      <c r="AV365" s="8"/>
      <c r="AW365" s="8">
        <v>2.0</v>
      </c>
      <c r="AX365" s="8">
        <v>1.0</v>
      </c>
      <c r="AY365" s="8">
        <v>1.0</v>
      </c>
      <c r="AZ365" s="8">
        <v>0.0</v>
      </c>
      <c r="BA365" s="7">
        <v>47.0</v>
      </c>
      <c r="BB365" s="7">
        <v>31.0</v>
      </c>
      <c r="BC365" s="7">
        <v>8.0</v>
      </c>
      <c r="BD365" s="7">
        <v>20.0</v>
      </c>
      <c r="BE365" s="7">
        <v>2.0</v>
      </c>
      <c r="BF365" s="7">
        <v>9.0</v>
      </c>
      <c r="BG365" s="14">
        <f t="shared" si="9"/>
        <v>11.23580583</v>
      </c>
      <c r="BH365" s="11">
        <f t="shared" si="10"/>
        <v>7.410850654</v>
      </c>
      <c r="BI365" s="11">
        <f t="shared" si="11"/>
        <v>1.912477588</v>
      </c>
      <c r="BJ365" s="11">
        <f t="shared" si="12"/>
        <v>4.78119397</v>
      </c>
      <c r="BK365" s="11">
        <f t="shared" si="13"/>
        <v>0.478119397</v>
      </c>
      <c r="BL365" s="11">
        <f t="shared" si="14"/>
        <v>2.151537287</v>
      </c>
      <c r="BM365" s="7">
        <v>18.0</v>
      </c>
      <c r="BN365" s="7">
        <v>4.0</v>
      </c>
      <c r="BO365" s="7">
        <v>0.0</v>
      </c>
      <c r="BP365" s="7">
        <v>1.0</v>
      </c>
      <c r="BQ365" s="7">
        <v>0.0</v>
      </c>
      <c r="BR365" s="7">
        <v>0.0</v>
      </c>
      <c r="BS365" s="9">
        <f t="shared" si="15"/>
        <v>57</v>
      </c>
      <c r="BT365" s="14">
        <v>3.4449</v>
      </c>
      <c r="BW365" s="15" t="str">
        <f t="shared" si="16"/>
        <v> </v>
      </c>
      <c r="BY365" s="7">
        <v>0.0</v>
      </c>
      <c r="BZ365" s="7">
        <v>0.0</v>
      </c>
      <c r="CA365" s="7">
        <v>0.0</v>
      </c>
      <c r="CB365" s="7">
        <v>1.0</v>
      </c>
      <c r="CC365" s="7">
        <v>0.0</v>
      </c>
      <c r="CD365" s="7">
        <v>0.0</v>
      </c>
      <c r="CE365" s="7">
        <v>0.0</v>
      </c>
      <c r="CF365" s="7">
        <v>2.0</v>
      </c>
      <c r="CG365" s="7">
        <v>1.0</v>
      </c>
      <c r="CH365" s="7">
        <v>0.0</v>
      </c>
      <c r="CI365" s="7">
        <v>1.0</v>
      </c>
      <c r="CJ365" s="7">
        <v>0.0</v>
      </c>
      <c r="CK365" s="7">
        <v>0.0</v>
      </c>
      <c r="CL365" s="15">
        <f t="shared" si="17"/>
        <v>0</v>
      </c>
      <c r="CM365" s="7">
        <v>0.4</v>
      </c>
      <c r="CN365" s="7">
        <v>0.30000000000000004</v>
      </c>
      <c r="CO365" s="7">
        <v>0.7</v>
      </c>
      <c r="CP365" s="16">
        <f t="shared" si="18"/>
        <v>0.04375</v>
      </c>
      <c r="CQ365" s="16">
        <f t="shared" si="19"/>
        <v>0.167341789</v>
      </c>
      <c r="CR365" s="17">
        <v>4.0</v>
      </c>
      <c r="CS365" s="14">
        <v>4.5</v>
      </c>
      <c r="CT365" s="14">
        <v>5.1</v>
      </c>
      <c r="CU365" s="14">
        <v>1.4</v>
      </c>
      <c r="CV365" s="14">
        <v>0.7</v>
      </c>
      <c r="CW365" s="14">
        <v>0.7</v>
      </c>
      <c r="CX365" s="14">
        <v>0.0</v>
      </c>
      <c r="CY365" s="14">
        <v>1.4</v>
      </c>
      <c r="CZ365" s="18">
        <f t="shared" si="20"/>
        <v>0.0875</v>
      </c>
      <c r="DA365" s="18">
        <f t="shared" si="21"/>
        <v>0.3346835779</v>
      </c>
      <c r="DB365" s="14">
        <v>25.5135</v>
      </c>
      <c r="DC365" s="7">
        <v>0.0</v>
      </c>
      <c r="DD365" s="7">
        <v>0.0</v>
      </c>
      <c r="DE365" s="7">
        <v>1.0</v>
      </c>
      <c r="DF365" s="7">
        <v>19.0</v>
      </c>
      <c r="DG365" s="7">
        <v>8.0</v>
      </c>
      <c r="DH365" s="7">
        <v>1.0</v>
      </c>
      <c r="DI365" s="7">
        <v>1.0</v>
      </c>
      <c r="DJ365" s="7">
        <v>8.0</v>
      </c>
      <c r="DK365" s="7">
        <v>6.0</v>
      </c>
      <c r="DL365" s="7">
        <v>1.0</v>
      </c>
      <c r="DM365" s="7">
        <v>12.0</v>
      </c>
      <c r="DN365" s="9">
        <v>0.0</v>
      </c>
      <c r="DO365" s="9">
        <v>0.0</v>
      </c>
      <c r="DP365" s="9">
        <v>1.0</v>
      </c>
      <c r="DQ365" s="8">
        <v>31.0</v>
      </c>
      <c r="DR365" s="8">
        <v>0.0</v>
      </c>
      <c r="DS365" s="8"/>
      <c r="DT365" s="19">
        <v>0.9</v>
      </c>
      <c r="DU365" s="8">
        <v>0.9</v>
      </c>
      <c r="DV365" s="8">
        <v>0.15</v>
      </c>
      <c r="DW365" s="8">
        <v>0.0</v>
      </c>
      <c r="DX365" s="8">
        <v>0.0</v>
      </c>
      <c r="DY365" s="14">
        <f t="shared" si="22"/>
        <v>1.275886525</v>
      </c>
    </row>
    <row r="366" ht="12.75" customHeight="1">
      <c r="A366" s="7">
        <v>12.0</v>
      </c>
      <c r="B366" s="7" t="s">
        <v>1878</v>
      </c>
      <c r="C366" s="7" t="s">
        <v>583</v>
      </c>
      <c r="D366" s="7" t="s">
        <v>358</v>
      </c>
      <c r="E366" s="7" t="s">
        <v>163</v>
      </c>
      <c r="F366" s="7" t="s">
        <v>163</v>
      </c>
      <c r="G366" s="7">
        <v>73.0</v>
      </c>
      <c r="H366" s="7">
        <v>210.0</v>
      </c>
      <c r="I366" s="7" t="s">
        <v>145</v>
      </c>
      <c r="J366" s="7">
        <v>1995.0</v>
      </c>
      <c r="K366" s="7">
        <v>1.0</v>
      </c>
      <c r="L366" s="7">
        <v>11.0</v>
      </c>
      <c r="M366" s="8"/>
      <c r="N366" s="8">
        <f t="shared" si="1"/>
        <v>38</v>
      </c>
      <c r="O366" s="7" t="s">
        <v>1879</v>
      </c>
      <c r="P366" s="7" t="s">
        <v>1880</v>
      </c>
      <c r="Q366" s="8" t="s">
        <v>166</v>
      </c>
      <c r="R366" s="7" t="s">
        <v>166</v>
      </c>
      <c r="S366" s="9" t="s">
        <v>247</v>
      </c>
      <c r="T366" s="9">
        <v>82.0</v>
      </c>
      <c r="U366" s="9" t="s">
        <v>138</v>
      </c>
      <c r="V366" s="9" t="s">
        <v>138</v>
      </c>
      <c r="W366" s="7">
        <v>82.0</v>
      </c>
      <c r="X366" s="7">
        <v>22.0</v>
      </c>
      <c r="Y366" s="7">
        <v>25.0</v>
      </c>
      <c r="Z366" s="7">
        <v>16.0</v>
      </c>
      <c r="AA366" s="7">
        <v>47.0</v>
      </c>
      <c r="AB366" s="7">
        <v>-22.0</v>
      </c>
      <c r="AC366" s="7">
        <v>182.0</v>
      </c>
      <c r="AD366" s="7">
        <v>59.0</v>
      </c>
      <c r="AE366" s="7">
        <v>101.0</v>
      </c>
      <c r="AF366" s="10">
        <f t="shared" si="2"/>
        <v>0.1208791209</v>
      </c>
      <c r="AG366" s="10">
        <f t="shared" si="3"/>
        <v>0.06432748538</v>
      </c>
      <c r="AH366" s="7">
        <v>78039.0</v>
      </c>
      <c r="AI366" s="11">
        <f t="shared" si="4"/>
        <v>15.86158537</v>
      </c>
      <c r="AJ366" s="7">
        <v>1587.0</v>
      </c>
      <c r="AK366" s="11">
        <f t="shared" si="5"/>
        <v>19.35365854</v>
      </c>
      <c r="AL366" s="11">
        <f t="shared" si="6"/>
        <v>49.17391304</v>
      </c>
      <c r="AM366" s="12">
        <v>179.0</v>
      </c>
      <c r="AN366" s="11">
        <f t="shared" si="7"/>
        <v>8.257409757</v>
      </c>
      <c r="AO366" s="10" t="s">
        <v>1313</v>
      </c>
      <c r="AP366" s="10" t="s">
        <v>1572</v>
      </c>
      <c r="AQ366" s="10" t="s">
        <v>624</v>
      </c>
      <c r="AR366" s="7">
        <v>61.0</v>
      </c>
      <c r="AS366" s="7">
        <v>54.0</v>
      </c>
      <c r="AT366" s="13">
        <f t="shared" si="8"/>
        <v>0.5304347826</v>
      </c>
      <c r="AU366" s="8"/>
      <c r="AV366" s="8"/>
      <c r="AW366" s="8">
        <v>89.0</v>
      </c>
      <c r="AX366" s="8">
        <v>47.0</v>
      </c>
      <c r="AY366" s="8">
        <v>26.0</v>
      </c>
      <c r="AZ366" s="8">
        <v>14.0</v>
      </c>
      <c r="BA366" s="7">
        <v>66.0</v>
      </c>
      <c r="BB366" s="7">
        <v>70.0</v>
      </c>
      <c r="BC366" s="7">
        <v>45.0</v>
      </c>
      <c r="BD366" s="7">
        <v>59.0</v>
      </c>
      <c r="BE366" s="7">
        <v>22.0</v>
      </c>
      <c r="BF366" s="7">
        <v>22.0</v>
      </c>
      <c r="BG366" s="14">
        <f t="shared" si="9"/>
        <v>3.04463153</v>
      </c>
      <c r="BH366" s="11">
        <f t="shared" si="10"/>
        <v>3.229154653</v>
      </c>
      <c r="BI366" s="11">
        <f t="shared" si="11"/>
        <v>2.075885134</v>
      </c>
      <c r="BJ366" s="11">
        <f t="shared" si="12"/>
        <v>2.721716065</v>
      </c>
      <c r="BK366" s="11">
        <f t="shared" si="13"/>
        <v>1.014877177</v>
      </c>
      <c r="BL366" s="11">
        <f t="shared" si="14"/>
        <v>1.014877177</v>
      </c>
      <c r="BM366" s="7">
        <v>41.0</v>
      </c>
      <c r="BN366" s="7">
        <v>13.0</v>
      </c>
      <c r="BO366" s="7">
        <v>3.0</v>
      </c>
      <c r="BP366" s="7">
        <v>0.0</v>
      </c>
      <c r="BQ366" s="7">
        <v>0.0</v>
      </c>
      <c r="BR366" s="7">
        <v>0.0</v>
      </c>
      <c r="BS366" s="9">
        <f t="shared" si="15"/>
        <v>159</v>
      </c>
      <c r="BT366" s="14">
        <v>0.5709000000000001</v>
      </c>
      <c r="BW366" s="15" t="str">
        <f t="shared" si="16"/>
        <v> </v>
      </c>
      <c r="BY366" s="7">
        <v>6.0</v>
      </c>
      <c r="BZ366" s="7">
        <v>0.0</v>
      </c>
      <c r="CA366" s="7">
        <v>3.0</v>
      </c>
      <c r="CB366" s="7">
        <v>1.0</v>
      </c>
      <c r="CC366" s="7">
        <v>2.0</v>
      </c>
      <c r="CD366" s="7">
        <v>0.0</v>
      </c>
      <c r="CE366" s="7">
        <v>4.0</v>
      </c>
      <c r="CF366" s="7">
        <v>1.0</v>
      </c>
      <c r="CG366" s="7">
        <v>1.0</v>
      </c>
      <c r="CH366" s="7">
        <v>0.0</v>
      </c>
      <c r="CI366" s="7">
        <v>14.0</v>
      </c>
      <c r="CJ366" s="7">
        <v>0.0</v>
      </c>
      <c r="CK366" s="7">
        <v>0.0</v>
      </c>
      <c r="CL366" s="15">
        <f t="shared" si="17"/>
        <v>0</v>
      </c>
      <c r="CM366" s="7">
        <v>4.0</v>
      </c>
      <c r="CN366" s="7">
        <v>0.6000000000000001</v>
      </c>
      <c r="CO366" s="7">
        <v>4.6</v>
      </c>
      <c r="CP366" s="16">
        <f t="shared" si="18"/>
        <v>0.05609756098</v>
      </c>
      <c r="CQ366" s="16">
        <f t="shared" si="19"/>
        <v>0.2122015915</v>
      </c>
      <c r="CR366" s="17">
        <v>6.0</v>
      </c>
      <c r="CS366" s="14">
        <v>32.8</v>
      </c>
      <c r="CT366" s="14">
        <v>24.3</v>
      </c>
      <c r="CU366" s="14">
        <v>-10.9</v>
      </c>
      <c r="CV366" s="14">
        <v>5.4</v>
      </c>
      <c r="CW366" s="14">
        <v>-0.5</v>
      </c>
      <c r="CX366" s="14">
        <v>0.0</v>
      </c>
      <c r="CY366" s="14">
        <v>4.9</v>
      </c>
      <c r="CZ366" s="18">
        <f t="shared" si="20"/>
        <v>0.05975609756</v>
      </c>
      <c r="DA366" s="18">
        <f t="shared" si="21"/>
        <v>0.2260408257</v>
      </c>
      <c r="DB366" s="14">
        <v>33.1374</v>
      </c>
      <c r="DC366" s="7">
        <v>1.0</v>
      </c>
      <c r="DD366" s="7">
        <v>0.0</v>
      </c>
      <c r="DE366" s="7">
        <v>3.0</v>
      </c>
      <c r="DF366" s="7">
        <v>55.0</v>
      </c>
      <c r="DG366" s="7">
        <v>7.0</v>
      </c>
      <c r="DH366" s="7">
        <v>2.0</v>
      </c>
      <c r="DI366" s="7">
        <v>48.0</v>
      </c>
      <c r="DJ366" s="7">
        <v>22.0</v>
      </c>
      <c r="DK366" s="7">
        <v>7.0</v>
      </c>
      <c r="DL366" s="7">
        <v>1.0</v>
      </c>
      <c r="DM366" s="7">
        <v>95.0</v>
      </c>
      <c r="DN366" s="9">
        <v>3.0</v>
      </c>
      <c r="DO366" s="9">
        <v>1.0</v>
      </c>
      <c r="DP366" s="9">
        <v>3.0</v>
      </c>
      <c r="DQ366" s="8">
        <v>186.0</v>
      </c>
      <c r="DR366" s="8">
        <v>0.0</v>
      </c>
      <c r="DS366" s="8"/>
      <c r="DT366" s="19">
        <v>5.5</v>
      </c>
      <c r="DU366" s="8">
        <v>5.333</v>
      </c>
      <c r="DV366" s="8">
        <v>5.333</v>
      </c>
      <c r="DW366" s="8">
        <v>0.0</v>
      </c>
      <c r="DX366" s="8">
        <v>0.0</v>
      </c>
      <c r="DY366" s="14">
        <f t="shared" si="22"/>
        <v>-5.276595745</v>
      </c>
    </row>
    <row r="367" ht="12.75" customHeight="1">
      <c r="A367" s="7">
        <v>52.0</v>
      </c>
      <c r="B367" s="7" t="s">
        <v>1881</v>
      </c>
      <c r="C367" s="7" t="s">
        <v>330</v>
      </c>
      <c r="D367" s="7" t="s">
        <v>170</v>
      </c>
      <c r="E367" s="7" t="s">
        <v>163</v>
      </c>
      <c r="F367" s="7" t="s">
        <v>163</v>
      </c>
      <c r="G367" s="7">
        <v>73.0</v>
      </c>
      <c r="H367" s="7">
        <v>207.0</v>
      </c>
      <c r="I367" s="7" t="s">
        <v>133</v>
      </c>
      <c r="M367" s="8"/>
      <c r="N367" s="8">
        <f t="shared" si="1"/>
        <v>28</v>
      </c>
      <c r="O367" s="7" t="s">
        <v>339</v>
      </c>
      <c r="P367" s="7" t="s">
        <v>1882</v>
      </c>
      <c r="Q367" s="8" t="s">
        <v>149</v>
      </c>
      <c r="R367" s="7" t="s">
        <v>149</v>
      </c>
      <c r="S367" s="9" t="s">
        <v>174</v>
      </c>
      <c r="T367" s="9">
        <v>2.0</v>
      </c>
      <c r="U367" s="9" t="s">
        <v>138</v>
      </c>
      <c r="V367" s="9" t="s">
        <v>138</v>
      </c>
      <c r="W367" s="7">
        <v>2.0</v>
      </c>
      <c r="X367" s="7">
        <v>0.0</v>
      </c>
      <c r="Y367" s="7">
        <v>0.0</v>
      </c>
      <c r="Z367" s="7">
        <v>0.0</v>
      </c>
      <c r="AA367" s="7">
        <v>0.0</v>
      </c>
      <c r="AB367" s="7">
        <v>-5.0</v>
      </c>
      <c r="AC367" s="7">
        <v>3.0</v>
      </c>
      <c r="AD367" s="7">
        <v>1.0</v>
      </c>
      <c r="AE367" s="7">
        <v>1.0</v>
      </c>
      <c r="AF367" s="10">
        <f t="shared" si="2"/>
        <v>0</v>
      </c>
      <c r="AG367" s="10">
        <f t="shared" si="3"/>
        <v>0</v>
      </c>
      <c r="AH367" s="7">
        <v>1792.0</v>
      </c>
      <c r="AI367" s="11">
        <f t="shared" si="4"/>
        <v>14.93333333</v>
      </c>
      <c r="AJ367" s="7">
        <v>43.0</v>
      </c>
      <c r="AK367" s="11">
        <f t="shared" si="5"/>
        <v>21.5</v>
      </c>
      <c r="AL367" s="11">
        <f t="shared" si="6"/>
        <v>41.6744186</v>
      </c>
      <c r="AM367" s="12">
        <v>0.0</v>
      </c>
      <c r="AN367" s="11">
        <f t="shared" si="7"/>
        <v>0</v>
      </c>
      <c r="AO367" s="10" t="s">
        <v>151</v>
      </c>
      <c r="AP367" s="10" t="s">
        <v>151</v>
      </c>
      <c r="AQ367" s="10" t="s">
        <v>151</v>
      </c>
      <c r="AR367" s="7">
        <v>0.0</v>
      </c>
      <c r="AS367" s="7">
        <v>0.0</v>
      </c>
      <c r="AT367" s="13">
        <f t="shared" si="8"/>
        <v>0</v>
      </c>
      <c r="AU367" s="8"/>
      <c r="AV367" s="8"/>
      <c r="AW367" s="8"/>
      <c r="AX367" s="8">
        <v>0.0</v>
      </c>
      <c r="AY367" s="8"/>
      <c r="AZ367" s="8">
        <v>0.0</v>
      </c>
      <c r="BA367" s="7">
        <v>3.0</v>
      </c>
      <c r="BB367" s="7">
        <v>1.0</v>
      </c>
      <c r="BC367" s="7">
        <v>0.0</v>
      </c>
      <c r="BD367" s="7">
        <v>1.0</v>
      </c>
      <c r="BE367" s="7">
        <v>0.0</v>
      </c>
      <c r="BF367" s="7">
        <v>0.0</v>
      </c>
      <c r="BG367" s="14">
        <f t="shared" si="9"/>
        <v>6.026785714</v>
      </c>
      <c r="BH367" s="11">
        <f t="shared" si="10"/>
        <v>2.008928571</v>
      </c>
      <c r="BI367" s="11">
        <f t="shared" si="11"/>
        <v>0</v>
      </c>
      <c r="BJ367" s="11">
        <f t="shared" si="12"/>
        <v>2.008928571</v>
      </c>
      <c r="BK367" s="11">
        <f t="shared" si="13"/>
        <v>0</v>
      </c>
      <c r="BL367" s="11">
        <f t="shared" si="14"/>
        <v>0</v>
      </c>
      <c r="BM367" s="7">
        <v>0.0</v>
      </c>
      <c r="BN367" s="7">
        <v>0.0</v>
      </c>
      <c r="BO367" s="7">
        <v>0.0</v>
      </c>
      <c r="BP367" s="7">
        <v>0.0</v>
      </c>
      <c r="BQ367" s="7">
        <v>0.0</v>
      </c>
      <c r="BR367" s="7">
        <v>0.0</v>
      </c>
      <c r="BS367" s="9">
        <f t="shared" si="15"/>
        <v>1</v>
      </c>
      <c r="BT367" s="14">
        <v>0.1145</v>
      </c>
      <c r="BW367" s="15" t="str">
        <f t="shared" si="16"/>
        <v> </v>
      </c>
      <c r="BY367" s="7">
        <v>0.0</v>
      </c>
      <c r="BZ367" s="7">
        <v>0.0</v>
      </c>
      <c r="CA367" s="7">
        <v>0.0</v>
      </c>
      <c r="CB367" s="7">
        <v>0.0</v>
      </c>
      <c r="CC367" s="7">
        <v>0.0</v>
      </c>
      <c r="CD367" s="7">
        <v>0.0</v>
      </c>
      <c r="CE367" s="7">
        <v>0.0</v>
      </c>
      <c r="CF367" s="7">
        <v>0.0</v>
      </c>
      <c r="CG367" s="7">
        <v>0.0</v>
      </c>
      <c r="CH367" s="7">
        <v>0.0</v>
      </c>
      <c r="CI367" s="7">
        <v>0.0</v>
      </c>
      <c r="CJ367" s="7">
        <v>0.0</v>
      </c>
      <c r="CK367" s="7">
        <v>0.0</v>
      </c>
      <c r="CL367" s="15">
        <f t="shared" si="17"/>
        <v>0</v>
      </c>
      <c r="CM367" s="7">
        <v>0.0</v>
      </c>
      <c r="CN367" s="7">
        <v>-0.4</v>
      </c>
      <c r="CO367" s="7">
        <v>-0.4</v>
      </c>
      <c r="CP367" s="16">
        <f t="shared" si="18"/>
        <v>-0.2</v>
      </c>
      <c r="CQ367" s="16">
        <f t="shared" si="19"/>
        <v>-0.8035714286</v>
      </c>
      <c r="CR367" s="17">
        <v>1.0</v>
      </c>
      <c r="CS367" s="14">
        <v>1.3</v>
      </c>
      <c r="CT367" s="14">
        <v>1.5</v>
      </c>
      <c r="CU367" s="14">
        <v>-4.9</v>
      </c>
      <c r="CV367" s="14">
        <v>-0.30000000000000004</v>
      </c>
      <c r="CW367" s="14">
        <v>-0.6000000000000001</v>
      </c>
      <c r="CX367" s="14">
        <v>0.0</v>
      </c>
      <c r="CY367" s="14">
        <v>-0.9</v>
      </c>
      <c r="CZ367" s="18">
        <f t="shared" si="20"/>
        <v>-0.45</v>
      </c>
      <c r="DA367" s="18">
        <f t="shared" si="21"/>
        <v>-1.808035714</v>
      </c>
      <c r="DB367" s="14">
        <v>56.6667</v>
      </c>
      <c r="DC367" s="7">
        <v>0.0</v>
      </c>
      <c r="DD367" s="7">
        <v>0.0</v>
      </c>
      <c r="DE367" s="7">
        <v>0.0</v>
      </c>
      <c r="DF367" s="7">
        <v>1.0</v>
      </c>
      <c r="DG367" s="7">
        <v>0.0</v>
      </c>
      <c r="DH367" s="7">
        <v>0.0</v>
      </c>
      <c r="DI367" s="7">
        <v>2.0</v>
      </c>
      <c r="DJ367" s="7">
        <v>0.0</v>
      </c>
      <c r="DK367" s="7">
        <v>0.0</v>
      </c>
      <c r="DL367" s="7">
        <v>0.0</v>
      </c>
      <c r="DM367" s="7">
        <v>1.0</v>
      </c>
      <c r="DN367" s="9">
        <v>0.0</v>
      </c>
      <c r="DO367" s="9">
        <v>0.0</v>
      </c>
      <c r="DP367" s="9">
        <v>0.0</v>
      </c>
      <c r="DQ367" s="8">
        <v>5.0</v>
      </c>
      <c r="DR367" s="8">
        <v>0.0</v>
      </c>
      <c r="DS367" s="8"/>
      <c r="DT367" s="19">
        <v>0.8</v>
      </c>
      <c r="DU367" s="8">
        <v>0.8</v>
      </c>
      <c r="DV367" s="8">
        <v>0.022</v>
      </c>
      <c r="DW367" s="8">
        <v>0.0</v>
      </c>
      <c r="DX367" s="8">
        <v>0.0</v>
      </c>
      <c r="DY367" s="14">
        <f t="shared" si="22"/>
        <v>-0.9153511782</v>
      </c>
    </row>
    <row r="368" ht="12.75" customHeight="1">
      <c r="A368" s="7">
        <v>5.0</v>
      </c>
      <c r="B368" s="7" t="s">
        <v>1883</v>
      </c>
      <c r="C368" s="7" t="s">
        <v>978</v>
      </c>
      <c r="D368" s="7" t="s">
        <v>170</v>
      </c>
      <c r="E368" s="7" t="s">
        <v>163</v>
      </c>
      <c r="F368" s="7" t="s">
        <v>163</v>
      </c>
      <c r="G368" s="7">
        <v>72.0</v>
      </c>
      <c r="H368" s="7">
        <v>203.0</v>
      </c>
      <c r="I368" s="7" t="s">
        <v>133</v>
      </c>
      <c r="J368" s="7">
        <v>1999.0</v>
      </c>
      <c r="K368" s="7">
        <v>1.0</v>
      </c>
      <c r="L368" s="7">
        <v>17.0</v>
      </c>
      <c r="M368" s="8"/>
      <c r="N368" s="8">
        <f t="shared" si="1"/>
        <v>34</v>
      </c>
      <c r="O368" s="7" t="s">
        <v>1884</v>
      </c>
      <c r="P368" s="7" t="s">
        <v>1885</v>
      </c>
      <c r="Q368" s="8" t="s">
        <v>254</v>
      </c>
      <c r="R368" s="7" t="s">
        <v>254</v>
      </c>
      <c r="S368" s="9" t="s">
        <v>174</v>
      </c>
      <c r="T368" s="9">
        <v>72.0</v>
      </c>
      <c r="U368" s="9" t="s">
        <v>138</v>
      </c>
      <c r="V368" s="9" t="s">
        <v>138</v>
      </c>
      <c r="W368" s="7">
        <v>73.0</v>
      </c>
      <c r="X368" s="7">
        <v>1.0</v>
      </c>
      <c r="Y368" s="7">
        <v>4.0</v>
      </c>
      <c r="Z368" s="7">
        <v>1.0</v>
      </c>
      <c r="AA368" s="7">
        <v>5.0</v>
      </c>
      <c r="AB368" s="7">
        <v>1.0</v>
      </c>
      <c r="AC368" s="7">
        <v>64.0</v>
      </c>
      <c r="AD368" s="7">
        <v>29.0</v>
      </c>
      <c r="AE368" s="7">
        <v>37.0</v>
      </c>
      <c r="AF368" s="10">
        <f t="shared" si="2"/>
        <v>0.015625</v>
      </c>
      <c r="AG368" s="10">
        <f t="shared" si="3"/>
        <v>0.007692307692</v>
      </c>
      <c r="AH368" s="7">
        <v>60695.0</v>
      </c>
      <c r="AI368" s="11">
        <f t="shared" si="4"/>
        <v>13.85730594</v>
      </c>
      <c r="AJ368" s="7">
        <v>1342.0</v>
      </c>
      <c r="AK368" s="11">
        <f t="shared" si="5"/>
        <v>18.38356164</v>
      </c>
      <c r="AL368" s="11">
        <f t="shared" si="6"/>
        <v>45.22727273</v>
      </c>
      <c r="AM368" s="12">
        <v>17.0</v>
      </c>
      <c r="AN368" s="11">
        <f t="shared" si="7"/>
        <v>1.00832029</v>
      </c>
      <c r="AO368" s="10" t="s">
        <v>1886</v>
      </c>
      <c r="AP368" s="10" t="s">
        <v>550</v>
      </c>
      <c r="AQ368" s="10" t="s">
        <v>1383</v>
      </c>
      <c r="AR368" s="7">
        <v>0.0</v>
      </c>
      <c r="AS368" s="7">
        <v>0.0</v>
      </c>
      <c r="AT368" s="13">
        <f t="shared" si="8"/>
        <v>0</v>
      </c>
      <c r="AU368" s="8"/>
      <c r="AV368" s="8"/>
      <c r="AW368" s="8"/>
      <c r="AX368" s="8">
        <v>0.0</v>
      </c>
      <c r="AY368" s="8"/>
      <c r="AZ368" s="8">
        <v>0.0</v>
      </c>
      <c r="BA368" s="7">
        <v>94.0</v>
      </c>
      <c r="BB368" s="7">
        <v>100.0</v>
      </c>
      <c r="BC368" s="7">
        <v>86.0</v>
      </c>
      <c r="BD368" s="7">
        <v>29.0</v>
      </c>
      <c r="BE368" s="7">
        <v>35.0</v>
      </c>
      <c r="BF368" s="7">
        <v>8.0</v>
      </c>
      <c r="BG368" s="14">
        <f t="shared" si="9"/>
        <v>5.575418074</v>
      </c>
      <c r="BH368" s="11">
        <f t="shared" si="10"/>
        <v>5.931295823</v>
      </c>
      <c r="BI368" s="11">
        <f t="shared" si="11"/>
        <v>5.100914408</v>
      </c>
      <c r="BJ368" s="11">
        <f t="shared" si="12"/>
        <v>1.720075789</v>
      </c>
      <c r="BK368" s="11">
        <f t="shared" si="13"/>
        <v>2.075953538</v>
      </c>
      <c r="BL368" s="11">
        <f t="shared" si="14"/>
        <v>0.4745036659</v>
      </c>
      <c r="BM368" s="7">
        <v>76.0</v>
      </c>
      <c r="BN368" s="7">
        <v>18.0</v>
      </c>
      <c r="BO368" s="7">
        <v>6.0</v>
      </c>
      <c r="BP368" s="7">
        <v>0.0</v>
      </c>
      <c r="BQ368" s="7">
        <v>1.0</v>
      </c>
      <c r="BR368" s="7">
        <v>0.0</v>
      </c>
      <c r="BS368" s="9">
        <f t="shared" si="15"/>
        <v>268</v>
      </c>
      <c r="BT368" s="14">
        <v>-9.8224</v>
      </c>
      <c r="BW368" s="15" t="str">
        <f t="shared" si="16"/>
        <v> </v>
      </c>
      <c r="BY368" s="7">
        <v>0.0</v>
      </c>
      <c r="BZ368" s="7">
        <v>0.0</v>
      </c>
      <c r="CA368" s="7">
        <v>1.0</v>
      </c>
      <c r="CB368" s="7">
        <v>0.0</v>
      </c>
      <c r="CC368" s="7">
        <v>0.0</v>
      </c>
      <c r="CD368" s="7">
        <v>0.0</v>
      </c>
      <c r="CE368" s="7">
        <v>0.0</v>
      </c>
      <c r="CF368" s="7">
        <v>1.0</v>
      </c>
      <c r="CG368" s="7">
        <v>0.0</v>
      </c>
      <c r="CH368" s="7">
        <v>0.0</v>
      </c>
      <c r="CI368" s="7">
        <v>0.0</v>
      </c>
      <c r="CJ368" s="7">
        <v>0.0</v>
      </c>
      <c r="CK368" s="7">
        <v>0.0</v>
      </c>
      <c r="CL368" s="15">
        <f t="shared" si="17"/>
        <v>0</v>
      </c>
      <c r="CM368" s="7">
        <v>-0.6000000000000001</v>
      </c>
      <c r="CN368" s="7">
        <v>2.4</v>
      </c>
      <c r="CO368" s="7">
        <v>1.8</v>
      </c>
      <c r="CP368" s="16">
        <f t="shared" si="18"/>
        <v>0.02465753425</v>
      </c>
      <c r="CQ368" s="16">
        <f t="shared" si="19"/>
        <v>0.1067633248</v>
      </c>
      <c r="CR368" s="17">
        <v>2.0</v>
      </c>
      <c r="CS368" s="14">
        <v>15.1</v>
      </c>
      <c r="CT368" s="14">
        <v>21.2</v>
      </c>
      <c r="CU368" s="14">
        <v>-0.9</v>
      </c>
      <c r="CV368" s="14">
        <v>-1.6</v>
      </c>
      <c r="CW368" s="14">
        <v>3.0</v>
      </c>
      <c r="CX368" s="14">
        <v>0.0</v>
      </c>
      <c r="CY368" s="14">
        <v>1.3</v>
      </c>
      <c r="CZ368" s="18">
        <f t="shared" si="20"/>
        <v>0.01780821918</v>
      </c>
      <c r="DA368" s="18">
        <f t="shared" si="21"/>
        <v>0.0771068457</v>
      </c>
      <c r="DB368" s="14">
        <v>56.625</v>
      </c>
      <c r="DC368" s="7">
        <v>0.0</v>
      </c>
      <c r="DD368" s="7">
        <v>1.0</v>
      </c>
      <c r="DE368" s="7">
        <v>3.0</v>
      </c>
      <c r="DF368" s="7">
        <v>25.0</v>
      </c>
      <c r="DG368" s="7">
        <v>0.0</v>
      </c>
      <c r="DH368" s="7">
        <v>1.0</v>
      </c>
      <c r="DI368" s="7">
        <v>17.0</v>
      </c>
      <c r="DJ368" s="7">
        <v>10.0</v>
      </c>
      <c r="DK368" s="7">
        <v>0.0</v>
      </c>
      <c r="DL368" s="7">
        <v>0.0</v>
      </c>
      <c r="DM368" s="7">
        <v>36.0</v>
      </c>
      <c r="DN368" s="9">
        <v>0.0</v>
      </c>
      <c r="DO368" s="9">
        <v>0.0</v>
      </c>
      <c r="DP368" s="9">
        <v>1.0</v>
      </c>
      <c r="DQ368" s="8">
        <v>186.0</v>
      </c>
      <c r="DR368" s="8">
        <v>2.0</v>
      </c>
      <c r="DS368" s="8" t="s">
        <v>210</v>
      </c>
      <c r="DT368" s="19">
        <v>2.0</v>
      </c>
      <c r="DU368" s="8">
        <v>2.0</v>
      </c>
      <c r="DV368" s="8">
        <v>2.0</v>
      </c>
      <c r="DW368" s="8">
        <v>49.0</v>
      </c>
      <c r="DX368" s="8">
        <v>0.0</v>
      </c>
      <c r="DY368" s="14">
        <f t="shared" si="22"/>
        <v>-1.785106383</v>
      </c>
    </row>
    <row r="369" ht="12.75" customHeight="1">
      <c r="B369" s="7" t="s">
        <v>1887</v>
      </c>
      <c r="C369" s="7" t="s">
        <v>1888</v>
      </c>
      <c r="D369" s="7" t="s">
        <v>1470</v>
      </c>
      <c r="E369" s="7" t="s">
        <v>132</v>
      </c>
      <c r="F369" s="7" t="s">
        <v>132</v>
      </c>
      <c r="G369" s="7">
        <v>74.0</v>
      </c>
      <c r="H369" s="7">
        <v>225.0</v>
      </c>
      <c r="I369" s="7" t="s">
        <v>145</v>
      </c>
      <c r="J369" s="7">
        <v>2001.0</v>
      </c>
      <c r="K369" s="7">
        <v>2.0</v>
      </c>
      <c r="L369" s="7">
        <v>38.0</v>
      </c>
      <c r="M369" s="8"/>
      <c r="N369" s="8">
        <f t="shared" si="1"/>
        <v>34</v>
      </c>
      <c r="O369" s="7" t="s">
        <v>1889</v>
      </c>
      <c r="P369" s="7" t="s">
        <v>1885</v>
      </c>
      <c r="Q369" s="8" t="s">
        <v>458</v>
      </c>
      <c r="R369" s="7" t="s">
        <v>458</v>
      </c>
      <c r="S369" s="9" t="s">
        <v>247</v>
      </c>
      <c r="T369" s="9">
        <v>2.0</v>
      </c>
      <c r="U369" s="9" t="s">
        <v>138</v>
      </c>
      <c r="V369" s="9" t="s">
        <v>138</v>
      </c>
      <c r="W369" s="7">
        <v>2.0</v>
      </c>
      <c r="X369" s="7">
        <v>0.0</v>
      </c>
      <c r="Y369" s="7">
        <v>0.0</v>
      </c>
      <c r="Z369" s="7">
        <v>0.0</v>
      </c>
      <c r="AA369" s="7">
        <v>0.0</v>
      </c>
      <c r="AB369" s="7">
        <v>-2.0</v>
      </c>
      <c r="AC369" s="7">
        <v>1.0</v>
      </c>
      <c r="AD369" s="7">
        <v>0.0</v>
      </c>
      <c r="AE369" s="7">
        <v>0.0</v>
      </c>
      <c r="AF369" s="10">
        <f t="shared" si="2"/>
        <v>0</v>
      </c>
      <c r="AG369" s="10">
        <f t="shared" si="3"/>
        <v>0</v>
      </c>
      <c r="AH369" s="7">
        <v>688.0</v>
      </c>
      <c r="AI369" s="11">
        <f t="shared" si="4"/>
        <v>5.733333333</v>
      </c>
      <c r="AJ369" s="7">
        <v>18.0</v>
      </c>
      <c r="AK369" s="11">
        <f t="shared" si="5"/>
        <v>9</v>
      </c>
      <c r="AL369" s="11">
        <f t="shared" si="6"/>
        <v>38.22222222</v>
      </c>
      <c r="AM369" s="12">
        <v>0.0</v>
      </c>
      <c r="AN369" s="11">
        <f t="shared" si="7"/>
        <v>0</v>
      </c>
      <c r="AO369" s="10" t="s">
        <v>151</v>
      </c>
      <c r="AP369" s="10" t="s">
        <v>151</v>
      </c>
      <c r="AQ369" s="10" t="s">
        <v>151</v>
      </c>
      <c r="AR369" s="7">
        <v>0.0</v>
      </c>
      <c r="AS369" s="7">
        <v>0.0</v>
      </c>
      <c r="AT369" s="13">
        <f t="shared" si="8"/>
        <v>0</v>
      </c>
      <c r="AU369" s="8"/>
      <c r="AV369" s="8"/>
      <c r="AW369" s="8"/>
      <c r="AX369" s="8">
        <v>0.0</v>
      </c>
      <c r="AY369" s="8"/>
      <c r="AZ369" s="8">
        <v>0.0</v>
      </c>
      <c r="BA369" s="7">
        <v>3.0</v>
      </c>
      <c r="BB369" s="7">
        <v>2.0</v>
      </c>
      <c r="BC369" s="7">
        <v>0.0</v>
      </c>
      <c r="BD369" s="7">
        <v>0.0</v>
      </c>
      <c r="BE369" s="7">
        <v>1.0</v>
      </c>
      <c r="BF369" s="7">
        <v>0.0</v>
      </c>
      <c r="BG369" s="14">
        <f t="shared" si="9"/>
        <v>15.69767442</v>
      </c>
      <c r="BH369" s="11">
        <f t="shared" si="10"/>
        <v>10.46511628</v>
      </c>
      <c r="BI369" s="11">
        <f t="shared" si="11"/>
        <v>0</v>
      </c>
      <c r="BJ369" s="11">
        <f t="shared" si="12"/>
        <v>0</v>
      </c>
      <c r="BK369" s="11">
        <f t="shared" si="13"/>
        <v>5.23255814</v>
      </c>
      <c r="BL369" s="11">
        <f t="shared" si="14"/>
        <v>0</v>
      </c>
      <c r="BM369" s="7">
        <v>4.0</v>
      </c>
      <c r="BN369" s="7">
        <v>2.0</v>
      </c>
      <c r="BO369" s="7">
        <v>0.0</v>
      </c>
      <c r="BP369" s="7">
        <v>0.0</v>
      </c>
      <c r="BQ369" s="7">
        <v>0.0</v>
      </c>
      <c r="BR369" s="7">
        <v>0.0</v>
      </c>
      <c r="BS369" s="9">
        <f t="shared" si="15"/>
        <v>6</v>
      </c>
      <c r="BT369" s="14">
        <v>-1.0211</v>
      </c>
      <c r="BW369" s="15" t="str">
        <f t="shared" si="16"/>
        <v> </v>
      </c>
      <c r="BY369" s="7">
        <v>0.0</v>
      </c>
      <c r="BZ369" s="7">
        <v>0.0</v>
      </c>
      <c r="CA369" s="7">
        <v>0.0</v>
      </c>
      <c r="CB369" s="7">
        <v>0.0</v>
      </c>
      <c r="CC369" s="7">
        <v>0.0</v>
      </c>
      <c r="CD369" s="7">
        <v>0.0</v>
      </c>
      <c r="CE369" s="7">
        <v>0.0</v>
      </c>
      <c r="CF369" s="7">
        <v>0.0</v>
      </c>
      <c r="CG369" s="7">
        <v>0.0</v>
      </c>
      <c r="CH369" s="7">
        <v>0.0</v>
      </c>
      <c r="CI369" s="7">
        <v>0.0</v>
      </c>
      <c r="CJ369" s="7">
        <v>0.0</v>
      </c>
      <c r="CK369" s="7">
        <v>0.0</v>
      </c>
      <c r="CL369" s="15">
        <f t="shared" si="17"/>
        <v>0</v>
      </c>
      <c r="CM369" s="7">
        <v>0.0</v>
      </c>
      <c r="CN369" s="7">
        <v>-0.1</v>
      </c>
      <c r="CO369" s="7">
        <v>-0.1</v>
      </c>
      <c r="CP369" s="16">
        <f t="shared" si="18"/>
        <v>-0.05</v>
      </c>
      <c r="CQ369" s="16">
        <f t="shared" si="19"/>
        <v>-0.523255814</v>
      </c>
      <c r="CR369" s="17">
        <v>2.0</v>
      </c>
      <c r="CS369" s="14">
        <v>0.6000000000000001</v>
      </c>
      <c r="CT369" s="14">
        <v>0.5</v>
      </c>
      <c r="CU369" s="14">
        <v>-2.0</v>
      </c>
      <c r="CV369" s="14">
        <v>-0.30000000000000004</v>
      </c>
      <c r="CW369" s="14">
        <v>-0.1</v>
      </c>
      <c r="CX369" s="14">
        <v>0.0</v>
      </c>
      <c r="CY369" s="14">
        <v>-0.4</v>
      </c>
      <c r="CZ369" s="18">
        <f t="shared" si="20"/>
        <v>-0.2</v>
      </c>
      <c r="DA369" s="18">
        <f t="shared" si="21"/>
        <v>-2.093023256</v>
      </c>
      <c r="DB369" s="14">
        <v>10.0</v>
      </c>
      <c r="DC369" s="7">
        <v>0.0</v>
      </c>
      <c r="DD369" s="7">
        <v>0.0</v>
      </c>
      <c r="DE369" s="7">
        <v>0.0</v>
      </c>
      <c r="DF369" s="7">
        <v>0.0</v>
      </c>
      <c r="DG369" s="7">
        <v>0.0</v>
      </c>
      <c r="DH369" s="7">
        <v>0.0</v>
      </c>
      <c r="DI369" s="7">
        <v>0.0</v>
      </c>
      <c r="DJ369" s="7">
        <v>0.0</v>
      </c>
      <c r="DK369" s="7">
        <v>0.0</v>
      </c>
      <c r="DL369" s="7">
        <v>0.0</v>
      </c>
      <c r="DM369" s="7">
        <v>1.0</v>
      </c>
      <c r="DN369" s="9">
        <v>0.0</v>
      </c>
      <c r="DO369" s="9">
        <v>0.0</v>
      </c>
      <c r="DP369" s="9">
        <v>0.0</v>
      </c>
      <c r="DQ369" s="8">
        <v>27.0</v>
      </c>
      <c r="DR369" s="8">
        <v>0.0</v>
      </c>
      <c r="DS369" s="8"/>
      <c r="DT369" s="19">
        <v>0.7</v>
      </c>
      <c r="DU369" s="8">
        <v>0.7</v>
      </c>
      <c r="DV369" s="8">
        <v>0.10200000000000001</v>
      </c>
      <c r="DW369" s="8">
        <v>0.0</v>
      </c>
      <c r="DX369" s="8">
        <v>0.0</v>
      </c>
      <c r="DY369" s="14">
        <f t="shared" si="22"/>
        <v>-0.4471516815</v>
      </c>
    </row>
    <row r="370" ht="12.75" customHeight="1">
      <c r="A370" s="7">
        <v>68.0</v>
      </c>
      <c r="B370" s="7" t="s">
        <v>1890</v>
      </c>
      <c r="C370" s="7" t="s">
        <v>1415</v>
      </c>
      <c r="E370" s="7" t="s">
        <v>1232</v>
      </c>
      <c r="F370" s="7" t="s">
        <v>1232</v>
      </c>
      <c r="G370" s="7">
        <v>75.0</v>
      </c>
      <c r="H370" s="7">
        <v>230.0</v>
      </c>
      <c r="I370" s="7" t="s">
        <v>133</v>
      </c>
      <c r="J370" s="7">
        <v>1990.0</v>
      </c>
      <c r="K370" s="7">
        <v>1.0</v>
      </c>
      <c r="L370" s="7">
        <v>5.0</v>
      </c>
      <c r="M370" s="8"/>
      <c r="N370" s="8">
        <f t="shared" si="1"/>
        <v>43</v>
      </c>
      <c r="O370" s="7" t="s">
        <v>1891</v>
      </c>
      <c r="P370" s="7" t="s">
        <v>1892</v>
      </c>
      <c r="Q370" s="8" t="s">
        <v>325</v>
      </c>
      <c r="R370" s="7" t="s">
        <v>325</v>
      </c>
      <c r="S370" s="9" t="s">
        <v>247</v>
      </c>
      <c r="T370" s="9">
        <v>79.0</v>
      </c>
      <c r="U370" s="9" t="s">
        <v>138</v>
      </c>
      <c r="V370" s="9" t="s">
        <v>138</v>
      </c>
      <c r="W370" s="7">
        <v>79.0</v>
      </c>
      <c r="X370" s="7">
        <v>27.0</v>
      </c>
      <c r="Y370" s="7">
        <v>39.0</v>
      </c>
      <c r="Z370" s="7">
        <v>21.0</v>
      </c>
      <c r="AA370" s="7">
        <v>66.0</v>
      </c>
      <c r="AB370" s="7">
        <v>23.0</v>
      </c>
      <c r="AC370" s="7">
        <v>143.0</v>
      </c>
      <c r="AD370" s="7">
        <v>67.0</v>
      </c>
      <c r="AE370" s="7">
        <v>44.0</v>
      </c>
      <c r="AF370" s="10">
        <f t="shared" si="2"/>
        <v>0.1888111888</v>
      </c>
      <c r="AG370" s="10">
        <f t="shared" si="3"/>
        <v>0.1062992126</v>
      </c>
      <c r="AH370" s="7">
        <v>80936.0</v>
      </c>
      <c r="AI370" s="11">
        <f t="shared" si="4"/>
        <v>17.07510549</v>
      </c>
      <c r="AJ370" s="7">
        <v>1616.0</v>
      </c>
      <c r="AK370" s="11">
        <f t="shared" si="5"/>
        <v>20.4556962</v>
      </c>
      <c r="AL370" s="11">
        <f t="shared" si="6"/>
        <v>50.08415842</v>
      </c>
      <c r="AM370" s="12">
        <v>166.0</v>
      </c>
      <c r="AN370" s="11">
        <f t="shared" si="7"/>
        <v>7.383611743</v>
      </c>
      <c r="AO370" s="10" t="s">
        <v>728</v>
      </c>
      <c r="AP370" s="10" t="s">
        <v>1183</v>
      </c>
      <c r="AQ370" s="10" t="s">
        <v>1893</v>
      </c>
      <c r="AR370" s="7">
        <v>0.0</v>
      </c>
      <c r="AS370" s="7">
        <v>1.0</v>
      </c>
      <c r="AT370" s="13">
        <f t="shared" si="8"/>
        <v>0</v>
      </c>
      <c r="AU370" s="8"/>
      <c r="AV370" s="8"/>
      <c r="AW370" s="8">
        <v>1.0</v>
      </c>
      <c r="AX370" s="8">
        <v>0.0</v>
      </c>
      <c r="AY370" s="8"/>
      <c r="AZ370" s="8">
        <v>0.0</v>
      </c>
      <c r="BA370" s="7">
        <v>58.0</v>
      </c>
      <c r="BB370" s="7">
        <v>31.0</v>
      </c>
      <c r="BC370" s="7">
        <v>16.0</v>
      </c>
      <c r="BD370" s="7">
        <v>67.0</v>
      </c>
      <c r="BE370" s="7">
        <v>44.0</v>
      </c>
      <c r="BF370" s="7">
        <v>33.0</v>
      </c>
      <c r="BG370" s="14">
        <f t="shared" si="9"/>
        <v>2.579816151</v>
      </c>
      <c r="BH370" s="11">
        <f t="shared" si="10"/>
        <v>1.378867253</v>
      </c>
      <c r="BI370" s="11">
        <f t="shared" si="11"/>
        <v>0.711673421</v>
      </c>
      <c r="BJ370" s="11">
        <f t="shared" si="12"/>
        <v>2.98013245</v>
      </c>
      <c r="BK370" s="11">
        <f t="shared" si="13"/>
        <v>1.957101908</v>
      </c>
      <c r="BL370" s="11">
        <f t="shared" si="14"/>
        <v>1.467826431</v>
      </c>
      <c r="BM370" s="7">
        <v>48.0</v>
      </c>
      <c r="BN370" s="7">
        <v>23.0</v>
      </c>
      <c r="BO370" s="7">
        <v>0.0</v>
      </c>
      <c r="BP370" s="7">
        <v>0.0</v>
      </c>
      <c r="BQ370" s="7">
        <v>0.0</v>
      </c>
      <c r="BR370" s="7">
        <v>0.0</v>
      </c>
      <c r="BS370" s="9">
        <f t="shared" si="15"/>
        <v>95</v>
      </c>
      <c r="BT370" s="14">
        <v>-7.7081</v>
      </c>
      <c r="BW370" s="15" t="str">
        <f t="shared" si="16"/>
        <v> </v>
      </c>
      <c r="BY370" s="7">
        <v>7.0</v>
      </c>
      <c r="BZ370" s="7">
        <v>0.0</v>
      </c>
      <c r="CA370" s="7">
        <v>4.0</v>
      </c>
      <c r="CB370" s="7">
        <v>1.0</v>
      </c>
      <c r="CC370" s="7">
        <v>1.0</v>
      </c>
      <c r="CD370" s="7">
        <v>0.0</v>
      </c>
      <c r="CE370" s="7">
        <v>4.0</v>
      </c>
      <c r="CF370" s="7">
        <v>3.0</v>
      </c>
      <c r="CG370" s="7">
        <v>2.0</v>
      </c>
      <c r="CH370" s="7">
        <v>0.0</v>
      </c>
      <c r="CI370" s="7">
        <v>17.0</v>
      </c>
      <c r="CJ370" s="7">
        <v>0.0</v>
      </c>
      <c r="CK370" s="7">
        <v>0.0</v>
      </c>
      <c r="CL370" s="15">
        <f t="shared" si="17"/>
        <v>0</v>
      </c>
      <c r="CM370" s="7">
        <v>6.9</v>
      </c>
      <c r="CN370" s="7">
        <v>2.3</v>
      </c>
      <c r="CO370" s="7">
        <v>9.2</v>
      </c>
      <c r="CP370" s="16">
        <f t="shared" si="18"/>
        <v>0.1164556962</v>
      </c>
      <c r="CQ370" s="16">
        <f t="shared" si="19"/>
        <v>0.4092122171</v>
      </c>
      <c r="CR370" s="17">
        <v>5.0</v>
      </c>
      <c r="CS370" s="14">
        <v>35.2</v>
      </c>
      <c r="CT370" s="14">
        <v>29.3</v>
      </c>
      <c r="CU370" s="14">
        <v>12.9</v>
      </c>
      <c r="CV370" s="14">
        <v>12.8</v>
      </c>
      <c r="CW370" s="14">
        <v>4.0</v>
      </c>
      <c r="CX370" s="14">
        <v>0.0</v>
      </c>
      <c r="CY370" s="14">
        <v>16.8</v>
      </c>
      <c r="CZ370" s="18">
        <f t="shared" si="20"/>
        <v>0.2126582278</v>
      </c>
      <c r="DA370" s="18">
        <f t="shared" si="21"/>
        <v>0.747257092</v>
      </c>
      <c r="DB370" s="14">
        <v>23.6993</v>
      </c>
      <c r="DC370" s="7">
        <v>0.0</v>
      </c>
      <c r="DD370" s="7">
        <v>4.0</v>
      </c>
      <c r="DE370" s="7">
        <v>3.0</v>
      </c>
      <c r="DF370" s="7">
        <v>60.0</v>
      </c>
      <c r="DG370" s="7">
        <v>17.0</v>
      </c>
      <c r="DH370" s="7">
        <v>2.0</v>
      </c>
      <c r="DI370" s="7">
        <v>16.0</v>
      </c>
      <c r="DJ370" s="7">
        <v>17.0</v>
      </c>
      <c r="DK370" s="7">
        <v>7.0</v>
      </c>
      <c r="DL370" s="7">
        <v>2.0</v>
      </c>
      <c r="DM370" s="7">
        <v>82.0</v>
      </c>
      <c r="DN370" s="9">
        <v>7.0</v>
      </c>
      <c r="DO370" s="9">
        <v>6.0</v>
      </c>
      <c r="DP370" s="9">
        <v>5.0</v>
      </c>
      <c r="DQ370" s="8">
        <v>186.0</v>
      </c>
      <c r="DR370" s="8">
        <v>3.0</v>
      </c>
      <c r="DS370" s="8" t="s">
        <v>1894</v>
      </c>
      <c r="DT370" s="19">
        <v>3.5</v>
      </c>
      <c r="DU370" s="8">
        <v>3.5</v>
      </c>
      <c r="DV370" s="8">
        <v>5.405</v>
      </c>
      <c r="DW370" s="8">
        <v>198.0</v>
      </c>
      <c r="DX370" s="8">
        <v>1.905</v>
      </c>
      <c r="DY370" s="14">
        <f t="shared" si="22"/>
        <v>6.470212766</v>
      </c>
    </row>
    <row r="371" ht="12.75" customHeight="1">
      <c r="A371" s="7">
        <v>13.0</v>
      </c>
      <c r="B371" s="7" t="s">
        <v>1895</v>
      </c>
      <c r="C371" s="7" t="s">
        <v>850</v>
      </c>
      <c r="E371" s="7" t="s">
        <v>189</v>
      </c>
      <c r="F371" s="7" t="s">
        <v>189</v>
      </c>
      <c r="G371" s="7">
        <v>73.0</v>
      </c>
      <c r="H371" s="7">
        <v>195.0</v>
      </c>
      <c r="I371" s="7" t="s">
        <v>133</v>
      </c>
      <c r="J371" s="7">
        <v>2013.0</v>
      </c>
      <c r="K371" s="7">
        <v>3.0</v>
      </c>
      <c r="L371" s="7">
        <v>79.0</v>
      </c>
      <c r="M371" s="8" t="s">
        <v>146</v>
      </c>
      <c r="N371" s="8">
        <f t="shared" si="1"/>
        <v>23</v>
      </c>
      <c r="O371" s="7" t="s">
        <v>1221</v>
      </c>
      <c r="P371" s="7" t="s">
        <v>1896</v>
      </c>
      <c r="Q371" s="8" t="s">
        <v>399</v>
      </c>
      <c r="R371" s="7" t="s">
        <v>399</v>
      </c>
      <c r="S371" s="9" t="s">
        <v>150</v>
      </c>
      <c r="T371" s="9">
        <v>72.0</v>
      </c>
      <c r="U371" s="9" t="s">
        <v>138</v>
      </c>
      <c r="V371" s="9" t="s">
        <v>138</v>
      </c>
      <c r="W371" s="7">
        <v>73.0</v>
      </c>
      <c r="X371" s="7">
        <v>15.0</v>
      </c>
      <c r="Y371" s="7">
        <v>14.0</v>
      </c>
      <c r="Z371" s="7">
        <v>10.0</v>
      </c>
      <c r="AA371" s="7">
        <v>29.0</v>
      </c>
      <c r="AB371" s="7">
        <v>12.0</v>
      </c>
      <c r="AC371" s="7">
        <v>108.0</v>
      </c>
      <c r="AD371" s="7">
        <v>51.0</v>
      </c>
      <c r="AE371" s="7">
        <v>53.0</v>
      </c>
      <c r="AF371" s="10">
        <f t="shared" si="2"/>
        <v>0.1388888889</v>
      </c>
      <c r="AG371" s="10">
        <f t="shared" si="3"/>
        <v>0.07075471698</v>
      </c>
      <c r="AH371" s="7">
        <v>62077.0</v>
      </c>
      <c r="AI371" s="11">
        <f t="shared" si="4"/>
        <v>14.17283105</v>
      </c>
      <c r="AJ371" s="7">
        <v>1437.0</v>
      </c>
      <c r="AK371" s="11">
        <f t="shared" si="5"/>
        <v>19.68493151</v>
      </c>
      <c r="AL371" s="11">
        <f t="shared" si="6"/>
        <v>43.19902575</v>
      </c>
      <c r="AM371" s="12">
        <v>113.0</v>
      </c>
      <c r="AN371" s="11">
        <f t="shared" si="7"/>
        <v>6.553151731</v>
      </c>
      <c r="AO371" s="10" t="s">
        <v>276</v>
      </c>
      <c r="AP371" s="10" t="s">
        <v>1098</v>
      </c>
      <c r="AQ371" s="10" t="s">
        <v>1897</v>
      </c>
      <c r="AR371" s="7">
        <v>94.0</v>
      </c>
      <c r="AS371" s="7">
        <v>166.0</v>
      </c>
      <c r="AT371" s="13">
        <f t="shared" si="8"/>
        <v>0.3615384615</v>
      </c>
      <c r="AU371" s="9">
        <v>3.0</v>
      </c>
      <c r="AV371" s="9">
        <v>2.0</v>
      </c>
      <c r="AW371" s="9">
        <v>187.0</v>
      </c>
      <c r="AX371" s="9">
        <v>69.0</v>
      </c>
      <c r="AY371" s="9">
        <v>73.0</v>
      </c>
      <c r="AZ371" s="9">
        <v>25.0</v>
      </c>
      <c r="BA371" s="7">
        <v>88.0</v>
      </c>
      <c r="BB371" s="7">
        <v>4.0</v>
      </c>
      <c r="BC371" s="7">
        <v>21.0</v>
      </c>
      <c r="BD371" s="7">
        <v>51.0</v>
      </c>
      <c r="BE371" s="7">
        <v>36.0</v>
      </c>
      <c r="BF371" s="7">
        <v>26.0</v>
      </c>
      <c r="BG371" s="14">
        <f t="shared" si="9"/>
        <v>5.103339401</v>
      </c>
      <c r="BH371" s="11">
        <f t="shared" si="10"/>
        <v>0.2319699728</v>
      </c>
      <c r="BI371" s="11">
        <f t="shared" si="11"/>
        <v>1.217842357</v>
      </c>
      <c r="BJ371" s="11">
        <f t="shared" si="12"/>
        <v>2.957617153</v>
      </c>
      <c r="BK371" s="11">
        <f t="shared" si="13"/>
        <v>2.087729755</v>
      </c>
      <c r="BL371" s="11">
        <f t="shared" si="14"/>
        <v>1.507804823</v>
      </c>
      <c r="BM371" s="7">
        <v>16.0</v>
      </c>
      <c r="BN371" s="7">
        <v>8.0</v>
      </c>
      <c r="BO371" s="7">
        <v>0.0</v>
      </c>
      <c r="BP371" s="7">
        <v>0.0</v>
      </c>
      <c r="BQ371" s="7">
        <v>0.0</v>
      </c>
      <c r="BR371" s="7">
        <v>0.0</v>
      </c>
      <c r="BS371" s="9">
        <f t="shared" si="15"/>
        <v>41</v>
      </c>
      <c r="BT371" s="14">
        <v>-2.6606</v>
      </c>
      <c r="BW371" s="15" t="str">
        <f t="shared" si="16"/>
        <v> </v>
      </c>
      <c r="BY371" s="7">
        <v>4.0</v>
      </c>
      <c r="BZ371" s="7">
        <v>1.0</v>
      </c>
      <c r="CA371" s="7">
        <v>3.0</v>
      </c>
      <c r="CB371" s="7">
        <v>0.0</v>
      </c>
      <c r="CC371" s="7">
        <v>2.0</v>
      </c>
      <c r="CD371" s="7">
        <v>1.0</v>
      </c>
      <c r="CE371" s="7">
        <v>0.0</v>
      </c>
      <c r="CF371" s="7">
        <v>1.0</v>
      </c>
      <c r="CG371" s="7">
        <v>0.0</v>
      </c>
      <c r="CH371" s="7">
        <v>1.0</v>
      </c>
      <c r="CI371" s="7">
        <v>10.0</v>
      </c>
      <c r="CJ371" s="7">
        <v>0.0</v>
      </c>
      <c r="CK371" s="7">
        <v>0.0</v>
      </c>
      <c r="CL371" s="15">
        <f t="shared" si="17"/>
        <v>0</v>
      </c>
      <c r="CM371" s="7">
        <v>2.2</v>
      </c>
      <c r="CN371" s="7">
        <v>1.4</v>
      </c>
      <c r="CO371" s="7">
        <v>3.6</v>
      </c>
      <c r="CP371" s="16">
        <f t="shared" si="18"/>
        <v>0.04931506849</v>
      </c>
      <c r="CQ371" s="16">
        <f t="shared" si="19"/>
        <v>0.2087729755</v>
      </c>
      <c r="CR371" s="17">
        <v>1.0</v>
      </c>
      <c r="CS371" s="14">
        <v>20.9</v>
      </c>
      <c r="CT371" s="14">
        <v>20.8</v>
      </c>
      <c r="CU371" s="14">
        <v>7.4</v>
      </c>
      <c r="CV371" s="14">
        <v>3.8</v>
      </c>
      <c r="CW371" s="14">
        <v>2.8</v>
      </c>
      <c r="CX371" s="14">
        <v>0.0</v>
      </c>
      <c r="CY371" s="14">
        <v>6.6</v>
      </c>
      <c r="CZ371" s="18">
        <f t="shared" si="20"/>
        <v>0.0904109589</v>
      </c>
      <c r="DA371" s="18">
        <f t="shared" si="21"/>
        <v>0.3827504551</v>
      </c>
      <c r="DB371" s="14">
        <v>24.6019</v>
      </c>
      <c r="DC371" s="7">
        <v>0.0</v>
      </c>
      <c r="DD371" s="7">
        <v>1.0</v>
      </c>
      <c r="DE371" s="7">
        <v>2.0</v>
      </c>
      <c r="DF371" s="7">
        <v>48.0</v>
      </c>
      <c r="DG371" s="7">
        <v>17.0</v>
      </c>
      <c r="DH371" s="7">
        <v>2.0</v>
      </c>
      <c r="DI371" s="7">
        <v>7.0</v>
      </c>
      <c r="DJ371" s="7">
        <v>8.0</v>
      </c>
      <c r="DK371" s="7">
        <v>4.0</v>
      </c>
      <c r="DL371" s="7">
        <v>2.0</v>
      </c>
      <c r="DM371" s="7">
        <v>68.0</v>
      </c>
      <c r="DN371" s="9">
        <v>2.0</v>
      </c>
      <c r="DO371" s="9">
        <v>2.0</v>
      </c>
      <c r="DP371" s="9">
        <v>1.0</v>
      </c>
      <c r="DQ371" s="8">
        <v>186.0</v>
      </c>
      <c r="DR371" s="8">
        <v>9.0</v>
      </c>
      <c r="DS371" s="8" t="s">
        <v>210</v>
      </c>
      <c r="DT371" s="19">
        <v>0.675</v>
      </c>
      <c r="DU371" s="8">
        <v>0.734</v>
      </c>
      <c r="DV371" s="8">
        <v>0.8</v>
      </c>
      <c r="DW371" s="8">
        <v>81.0</v>
      </c>
      <c r="DX371" s="8">
        <v>0.0</v>
      </c>
      <c r="DY371" s="14">
        <f t="shared" si="22"/>
        <v>6.068085106</v>
      </c>
    </row>
    <row r="372" ht="12.75" customHeight="1">
      <c r="A372" s="7">
        <v>19.0</v>
      </c>
      <c r="B372" s="7" t="s">
        <v>1898</v>
      </c>
      <c r="C372" s="7" t="s">
        <v>287</v>
      </c>
      <c r="E372" s="7" t="s">
        <v>189</v>
      </c>
      <c r="F372" s="7" t="s">
        <v>189</v>
      </c>
      <c r="G372" s="7">
        <v>71.0</v>
      </c>
      <c r="H372" s="7">
        <v>186.0</v>
      </c>
      <c r="I372" s="7" t="s">
        <v>145</v>
      </c>
      <c r="J372" s="7">
        <v>2010.0</v>
      </c>
      <c r="K372" s="7">
        <v>2.0</v>
      </c>
      <c r="L372" s="7">
        <v>51.0</v>
      </c>
      <c r="M372" s="8"/>
      <c r="N372" s="8">
        <f t="shared" si="1"/>
        <v>24</v>
      </c>
      <c r="O372" s="7" t="s">
        <v>1899</v>
      </c>
      <c r="P372" s="7" t="s">
        <v>1900</v>
      </c>
      <c r="Q372" s="8" t="s">
        <v>254</v>
      </c>
      <c r="R372" s="7" t="s">
        <v>254</v>
      </c>
      <c r="S372" s="9" t="s">
        <v>150</v>
      </c>
      <c r="T372" s="9">
        <v>80.0</v>
      </c>
      <c r="U372" s="9" t="s">
        <v>138</v>
      </c>
      <c r="V372" s="9" t="s">
        <v>138</v>
      </c>
      <c r="W372" s="7">
        <v>81.0</v>
      </c>
      <c r="X372" s="7">
        <v>16.0</v>
      </c>
      <c r="Y372" s="7">
        <v>14.0</v>
      </c>
      <c r="Z372" s="7">
        <v>6.0</v>
      </c>
      <c r="AA372" s="7">
        <v>30.0</v>
      </c>
      <c r="AB372" s="7">
        <v>1.0</v>
      </c>
      <c r="AC372" s="7">
        <v>125.0</v>
      </c>
      <c r="AD372" s="7">
        <v>36.0</v>
      </c>
      <c r="AE372" s="7">
        <v>32.0</v>
      </c>
      <c r="AF372" s="10">
        <f t="shared" si="2"/>
        <v>0.128</v>
      </c>
      <c r="AG372" s="10">
        <f t="shared" si="3"/>
        <v>0.0829015544</v>
      </c>
      <c r="AH372" s="7">
        <v>78418.0</v>
      </c>
      <c r="AI372" s="11">
        <f t="shared" si="4"/>
        <v>16.13539095</v>
      </c>
      <c r="AJ372" s="7">
        <v>1878.0</v>
      </c>
      <c r="AK372" s="11">
        <f t="shared" si="5"/>
        <v>23.18518519</v>
      </c>
      <c r="AL372" s="11">
        <f t="shared" si="6"/>
        <v>41.75612354</v>
      </c>
      <c r="AM372" s="12">
        <v>68.0</v>
      </c>
      <c r="AN372" s="11">
        <f t="shared" si="7"/>
        <v>3.121732255</v>
      </c>
      <c r="AO372" s="10" t="s">
        <v>1139</v>
      </c>
      <c r="AP372" s="10" t="s">
        <v>1673</v>
      </c>
      <c r="AQ372" s="10" t="s">
        <v>1901</v>
      </c>
      <c r="AR372" s="7">
        <v>366.0</v>
      </c>
      <c r="AS372" s="7">
        <v>433.0</v>
      </c>
      <c r="AT372" s="13">
        <f t="shared" si="8"/>
        <v>0.4580725907</v>
      </c>
      <c r="AU372" s="9">
        <v>12.0</v>
      </c>
      <c r="AV372" s="9">
        <v>4.0</v>
      </c>
      <c r="AW372" s="9">
        <v>514.0</v>
      </c>
      <c r="AX372" s="9">
        <v>239.0</v>
      </c>
      <c r="AY372" s="9">
        <v>285.0</v>
      </c>
      <c r="AZ372" s="9">
        <v>127.0</v>
      </c>
      <c r="BA372" s="7">
        <v>101.0</v>
      </c>
      <c r="BB372" s="7">
        <v>35.0</v>
      </c>
      <c r="BC372" s="7">
        <v>24.0</v>
      </c>
      <c r="BD372" s="7">
        <v>36.0</v>
      </c>
      <c r="BE372" s="7">
        <v>19.0</v>
      </c>
      <c r="BF372" s="7">
        <v>32.0</v>
      </c>
      <c r="BG372" s="14">
        <f t="shared" si="9"/>
        <v>4.636690556</v>
      </c>
      <c r="BH372" s="11">
        <f t="shared" si="10"/>
        <v>1.606773955</v>
      </c>
      <c r="BI372" s="11">
        <f t="shared" si="11"/>
        <v>1.101787855</v>
      </c>
      <c r="BJ372" s="11">
        <f t="shared" si="12"/>
        <v>1.652681782</v>
      </c>
      <c r="BK372" s="11">
        <f t="shared" si="13"/>
        <v>0.8722487184</v>
      </c>
      <c r="BL372" s="11">
        <f t="shared" si="14"/>
        <v>1.469050473</v>
      </c>
      <c r="BM372" s="7">
        <v>14.0</v>
      </c>
      <c r="BN372" s="7">
        <v>7.0</v>
      </c>
      <c r="BO372" s="7">
        <v>0.0</v>
      </c>
      <c r="BP372" s="7">
        <v>0.0</v>
      </c>
      <c r="BQ372" s="7">
        <v>0.0</v>
      </c>
      <c r="BR372" s="7">
        <v>0.0</v>
      </c>
      <c r="BS372" s="9">
        <f t="shared" si="15"/>
        <v>73</v>
      </c>
      <c r="BT372" s="14">
        <v>2.2039</v>
      </c>
      <c r="BW372" s="15" t="str">
        <f t="shared" si="16"/>
        <v> </v>
      </c>
      <c r="BY372" s="7">
        <v>2.0</v>
      </c>
      <c r="BZ372" s="7">
        <v>0.0</v>
      </c>
      <c r="CA372" s="7">
        <v>4.0</v>
      </c>
      <c r="CB372" s="7">
        <v>1.0</v>
      </c>
      <c r="CC372" s="7">
        <v>0.0</v>
      </c>
      <c r="CD372" s="7">
        <v>0.0</v>
      </c>
      <c r="CE372" s="7">
        <v>2.0</v>
      </c>
      <c r="CF372" s="7">
        <v>3.0</v>
      </c>
      <c r="CG372" s="7">
        <v>5.0</v>
      </c>
      <c r="CH372" s="7">
        <v>0.0</v>
      </c>
      <c r="CI372" s="7">
        <v>6.0</v>
      </c>
      <c r="CJ372" s="7">
        <v>0.0</v>
      </c>
      <c r="CK372" s="7">
        <v>0.0</v>
      </c>
      <c r="CL372" s="15">
        <f t="shared" si="17"/>
        <v>0</v>
      </c>
      <c r="CM372" s="7">
        <v>1.6</v>
      </c>
      <c r="CN372" s="7">
        <v>1.5</v>
      </c>
      <c r="CO372" s="7">
        <v>3.1</v>
      </c>
      <c r="CP372" s="16">
        <f t="shared" si="18"/>
        <v>0.03827160494</v>
      </c>
      <c r="CQ372" s="16">
        <f t="shared" si="19"/>
        <v>0.1423142646</v>
      </c>
      <c r="CR372" s="17">
        <v>4.0</v>
      </c>
      <c r="CS372" s="14">
        <v>26.5</v>
      </c>
      <c r="CT372" s="14">
        <v>28.5</v>
      </c>
      <c r="CU372" s="14">
        <v>-0.9</v>
      </c>
      <c r="CV372" s="14">
        <v>1.5</v>
      </c>
      <c r="CW372" s="14">
        <v>3.9</v>
      </c>
      <c r="CX372" s="14">
        <v>0.0</v>
      </c>
      <c r="CY372" s="14">
        <v>5.4</v>
      </c>
      <c r="CZ372" s="18">
        <f t="shared" si="20"/>
        <v>0.06666666667</v>
      </c>
      <c r="DA372" s="18">
        <f t="shared" si="21"/>
        <v>0.2479022673</v>
      </c>
      <c r="DB372" s="14">
        <v>28.36</v>
      </c>
      <c r="DC372" s="7">
        <v>0.0</v>
      </c>
      <c r="DD372" s="7">
        <v>4.0</v>
      </c>
      <c r="DE372" s="7">
        <v>7.0</v>
      </c>
      <c r="DF372" s="7">
        <v>25.0</v>
      </c>
      <c r="DG372" s="7">
        <v>1.0</v>
      </c>
      <c r="DH372" s="7">
        <v>2.0</v>
      </c>
      <c r="DI372" s="7">
        <v>15.0</v>
      </c>
      <c r="DJ372" s="7">
        <v>17.0</v>
      </c>
      <c r="DK372" s="7">
        <v>15.0</v>
      </c>
      <c r="DL372" s="7">
        <v>0.0</v>
      </c>
      <c r="DM372" s="7">
        <v>75.0</v>
      </c>
      <c r="DN372" s="9">
        <v>0.0</v>
      </c>
      <c r="DO372" s="9">
        <v>1.0</v>
      </c>
      <c r="DP372" s="9">
        <v>2.0</v>
      </c>
      <c r="DQ372" s="8">
        <v>186.0</v>
      </c>
      <c r="DR372" s="8">
        <v>1.0</v>
      </c>
      <c r="DS372" s="8" t="s">
        <v>342</v>
      </c>
      <c r="DT372" s="19">
        <v>0.735</v>
      </c>
      <c r="DU372" s="8">
        <v>0.735</v>
      </c>
      <c r="DV372" s="8">
        <v>0.735</v>
      </c>
      <c r="DW372" s="8">
        <v>9.0</v>
      </c>
      <c r="DX372" s="8">
        <v>0.0</v>
      </c>
      <c r="DY372" s="14">
        <f t="shared" si="22"/>
        <v>5.006382979</v>
      </c>
    </row>
    <row r="373" ht="12.75" customHeight="1">
      <c r="A373" s="7">
        <v>23.0</v>
      </c>
      <c r="B373" s="7" t="s">
        <v>1902</v>
      </c>
      <c r="C373" s="7" t="s">
        <v>1903</v>
      </c>
      <c r="E373" s="7" t="s">
        <v>219</v>
      </c>
      <c r="F373" s="7" t="s">
        <v>1232</v>
      </c>
      <c r="G373" s="7">
        <v>74.0</v>
      </c>
      <c r="H373" s="7">
        <v>217.0</v>
      </c>
      <c r="I373" s="7" t="s">
        <v>133</v>
      </c>
      <c r="J373" s="7">
        <v>2011.0</v>
      </c>
      <c r="K373" s="7">
        <v>2.0</v>
      </c>
      <c r="L373" s="7">
        <v>41.0</v>
      </c>
      <c r="M373" s="8"/>
      <c r="N373" s="8">
        <f t="shared" si="1"/>
        <v>22</v>
      </c>
      <c r="O373" s="7" t="s">
        <v>1904</v>
      </c>
      <c r="P373" s="7" t="s">
        <v>1905</v>
      </c>
      <c r="Q373" s="8" t="s">
        <v>274</v>
      </c>
      <c r="R373" s="7" t="s">
        <v>274</v>
      </c>
      <c r="S373" s="9" t="s">
        <v>183</v>
      </c>
      <c r="T373" s="9">
        <v>65.0</v>
      </c>
      <c r="U373" s="9" t="s">
        <v>138</v>
      </c>
      <c r="V373" s="9" t="s">
        <v>138</v>
      </c>
      <c r="W373" s="7">
        <v>65.0</v>
      </c>
      <c r="X373" s="7">
        <v>4.0</v>
      </c>
      <c r="Y373" s="7">
        <v>9.0</v>
      </c>
      <c r="Z373" s="7">
        <v>5.0</v>
      </c>
      <c r="AA373" s="7">
        <v>13.0</v>
      </c>
      <c r="AB373" s="7">
        <v>3.0</v>
      </c>
      <c r="AC373" s="7">
        <v>92.0</v>
      </c>
      <c r="AD373" s="7">
        <v>30.0</v>
      </c>
      <c r="AE373" s="7">
        <v>37.0</v>
      </c>
      <c r="AF373" s="10">
        <f t="shared" si="2"/>
        <v>0.04347826087</v>
      </c>
      <c r="AG373" s="10">
        <f t="shared" si="3"/>
        <v>0.0251572327</v>
      </c>
      <c r="AH373" s="7">
        <v>46251.0</v>
      </c>
      <c r="AI373" s="11">
        <f t="shared" si="4"/>
        <v>11.85923077</v>
      </c>
      <c r="AJ373" s="7">
        <v>1100.0</v>
      </c>
      <c r="AK373" s="11">
        <f t="shared" si="5"/>
        <v>16.92307692</v>
      </c>
      <c r="AL373" s="11">
        <f t="shared" si="6"/>
        <v>42.04636364</v>
      </c>
      <c r="AM373" s="12">
        <v>83.0</v>
      </c>
      <c r="AN373" s="11">
        <f t="shared" si="7"/>
        <v>6.460400856</v>
      </c>
      <c r="AO373" s="10" t="s">
        <v>1642</v>
      </c>
      <c r="AP373" s="10" t="s">
        <v>1572</v>
      </c>
      <c r="AQ373" s="10" t="s">
        <v>1906</v>
      </c>
      <c r="AR373" s="7">
        <v>8.0</v>
      </c>
      <c r="AS373" s="7">
        <v>20.0</v>
      </c>
      <c r="AT373" s="13">
        <f t="shared" si="8"/>
        <v>0.2857142857</v>
      </c>
      <c r="AU373" s="8"/>
      <c r="AV373" s="8"/>
      <c r="AW373" s="8">
        <v>20.0</v>
      </c>
      <c r="AX373" s="8">
        <v>6.0</v>
      </c>
      <c r="AY373" s="8">
        <v>8.0</v>
      </c>
      <c r="AZ373" s="8">
        <v>2.0</v>
      </c>
      <c r="BA373" s="7">
        <v>93.0</v>
      </c>
      <c r="BB373" s="7">
        <v>126.0</v>
      </c>
      <c r="BC373" s="7">
        <v>16.0</v>
      </c>
      <c r="BD373" s="7">
        <v>30.0</v>
      </c>
      <c r="BE373" s="7">
        <v>8.0</v>
      </c>
      <c r="BF373" s="7">
        <v>21.0</v>
      </c>
      <c r="BG373" s="14">
        <f t="shared" si="9"/>
        <v>7.238762405</v>
      </c>
      <c r="BH373" s="11">
        <f t="shared" si="10"/>
        <v>9.807355517</v>
      </c>
      <c r="BI373" s="11">
        <f t="shared" si="11"/>
        <v>1.245378478</v>
      </c>
      <c r="BJ373" s="11">
        <f t="shared" si="12"/>
        <v>2.335084647</v>
      </c>
      <c r="BK373" s="11">
        <f t="shared" si="13"/>
        <v>0.6226892392</v>
      </c>
      <c r="BL373" s="11">
        <f t="shared" si="14"/>
        <v>1.634559253</v>
      </c>
      <c r="BM373" s="7">
        <v>26.0</v>
      </c>
      <c r="BN373" s="7">
        <v>13.0</v>
      </c>
      <c r="BO373" s="7">
        <v>0.0</v>
      </c>
      <c r="BP373" s="7">
        <v>0.0</v>
      </c>
      <c r="BQ373" s="7">
        <v>0.0</v>
      </c>
      <c r="BR373" s="7">
        <v>0.0</v>
      </c>
      <c r="BS373" s="9">
        <f t="shared" si="15"/>
        <v>168</v>
      </c>
      <c r="BT373" s="14">
        <v>-2.2549</v>
      </c>
      <c r="BU373" s="7">
        <v>3.0</v>
      </c>
      <c r="BV373" s="7">
        <v>1.0</v>
      </c>
      <c r="BW373" s="15">
        <f t="shared" si="16"/>
        <v>0.3333333333</v>
      </c>
      <c r="BX373" s="7">
        <v>0.0</v>
      </c>
      <c r="BY373" s="7">
        <v>2.0</v>
      </c>
      <c r="BZ373" s="7">
        <v>0.0</v>
      </c>
      <c r="CA373" s="7">
        <v>1.0</v>
      </c>
      <c r="CB373" s="7">
        <v>0.0</v>
      </c>
      <c r="CC373" s="7">
        <v>0.0</v>
      </c>
      <c r="CD373" s="7">
        <v>0.0</v>
      </c>
      <c r="CE373" s="7">
        <v>0.0</v>
      </c>
      <c r="CF373" s="7">
        <v>0.0</v>
      </c>
      <c r="CG373" s="7">
        <v>0.0</v>
      </c>
      <c r="CH373" s="7">
        <v>0.0</v>
      </c>
      <c r="CI373" s="7">
        <v>4.0</v>
      </c>
      <c r="CJ373" s="7">
        <v>0.0</v>
      </c>
      <c r="CK373" s="7">
        <v>0.0</v>
      </c>
      <c r="CL373" s="15">
        <f t="shared" si="17"/>
        <v>0</v>
      </c>
      <c r="CM373" s="7">
        <v>-0.2</v>
      </c>
      <c r="CN373" s="7">
        <v>1.1</v>
      </c>
      <c r="CO373" s="7">
        <v>0.8</v>
      </c>
      <c r="CP373" s="16">
        <f t="shared" si="18"/>
        <v>0.01230769231</v>
      </c>
      <c r="CQ373" s="16">
        <f t="shared" si="19"/>
        <v>0.06226892392</v>
      </c>
      <c r="CR373" s="17">
        <v>3.0</v>
      </c>
      <c r="CS373" s="14">
        <v>12.8</v>
      </c>
      <c r="CT373" s="14">
        <v>12.1</v>
      </c>
      <c r="CU373" s="14">
        <v>1.3</v>
      </c>
      <c r="CV373" s="14">
        <v>-0.5</v>
      </c>
      <c r="CW373" s="14">
        <v>1.3</v>
      </c>
      <c r="CX373" s="14">
        <v>0.0</v>
      </c>
      <c r="CY373" s="14">
        <v>0.9</v>
      </c>
      <c r="CZ373" s="18">
        <f t="shared" si="20"/>
        <v>0.01384615385</v>
      </c>
      <c r="DA373" s="18">
        <f t="shared" si="21"/>
        <v>0.0700525394</v>
      </c>
      <c r="DB373" s="14">
        <v>24.9891</v>
      </c>
      <c r="DC373" s="7">
        <v>0.0</v>
      </c>
      <c r="DD373" s="7">
        <v>0.0</v>
      </c>
      <c r="DE373" s="7">
        <v>5.0</v>
      </c>
      <c r="DF373" s="7">
        <v>25.0</v>
      </c>
      <c r="DG373" s="7">
        <v>12.0</v>
      </c>
      <c r="DH373" s="7">
        <v>1.0</v>
      </c>
      <c r="DI373" s="7">
        <v>7.0</v>
      </c>
      <c r="DJ373" s="7">
        <v>9.0</v>
      </c>
      <c r="DK373" s="7">
        <v>9.0</v>
      </c>
      <c r="DL373" s="7">
        <v>5.0</v>
      </c>
      <c r="DM373" s="7">
        <v>49.0</v>
      </c>
      <c r="DN373" s="9">
        <v>0.0</v>
      </c>
      <c r="DO373" s="9">
        <v>1.0</v>
      </c>
      <c r="DP373" s="9">
        <v>0.0</v>
      </c>
      <c r="DQ373" s="8">
        <v>157.0</v>
      </c>
      <c r="DR373" s="8">
        <v>0.0</v>
      </c>
      <c r="DS373" s="8"/>
      <c r="DT373" s="19">
        <v>0.775</v>
      </c>
      <c r="DU373" s="8">
        <v>0.775</v>
      </c>
      <c r="DV373" s="8">
        <v>0.755</v>
      </c>
      <c r="DW373" s="8">
        <v>0.0</v>
      </c>
      <c r="DX373" s="8">
        <v>0.0</v>
      </c>
      <c r="DY373" s="14">
        <f t="shared" si="22"/>
        <v>0.2813772592</v>
      </c>
    </row>
    <row r="374" ht="12.75" customHeight="1">
      <c r="A374" s="7">
        <v>15.0</v>
      </c>
      <c r="B374" s="7" t="s">
        <v>1907</v>
      </c>
      <c r="C374" s="7" t="s">
        <v>1908</v>
      </c>
      <c r="D374" s="7" t="s">
        <v>162</v>
      </c>
      <c r="E374" s="7" t="s">
        <v>163</v>
      </c>
      <c r="F374" s="7" t="s">
        <v>163</v>
      </c>
      <c r="G374" s="7">
        <v>73.0</v>
      </c>
      <c r="H374" s="7">
        <v>205.0</v>
      </c>
      <c r="I374" s="7" t="s">
        <v>133</v>
      </c>
      <c r="J374" s="7">
        <v>2007.0</v>
      </c>
      <c r="K374" s="7">
        <v>6.0</v>
      </c>
      <c r="L374" s="7">
        <v>171.0</v>
      </c>
      <c r="M374" s="8"/>
      <c r="N374" s="8">
        <f t="shared" si="1"/>
        <v>27</v>
      </c>
      <c r="O374" s="7" t="s">
        <v>670</v>
      </c>
      <c r="P374" s="7" t="s">
        <v>1909</v>
      </c>
      <c r="Q374" s="8" t="s">
        <v>839</v>
      </c>
      <c r="R374" s="7" t="s">
        <v>839</v>
      </c>
      <c r="S374" s="9" t="s">
        <v>167</v>
      </c>
      <c r="T374" s="9">
        <v>7.0</v>
      </c>
      <c r="U374" s="9" t="s">
        <v>138</v>
      </c>
      <c r="V374" s="9" t="s">
        <v>138</v>
      </c>
      <c r="W374" s="7">
        <v>7.0</v>
      </c>
      <c r="X374" s="7">
        <v>1.0</v>
      </c>
      <c r="Y374" s="7">
        <v>1.0</v>
      </c>
      <c r="Z374" s="7">
        <v>1.0</v>
      </c>
      <c r="AA374" s="7">
        <v>2.0</v>
      </c>
      <c r="AB374" s="7">
        <v>2.0</v>
      </c>
      <c r="AC374" s="7">
        <v>5.0</v>
      </c>
      <c r="AD374" s="7">
        <v>0.0</v>
      </c>
      <c r="AE374" s="7">
        <v>1.0</v>
      </c>
      <c r="AF374" s="10">
        <f t="shared" si="2"/>
        <v>0.2</v>
      </c>
      <c r="AG374" s="10">
        <f t="shared" si="3"/>
        <v>0.1666666667</v>
      </c>
      <c r="AH374" s="7">
        <v>4791.0</v>
      </c>
      <c r="AI374" s="11">
        <f t="shared" si="4"/>
        <v>11.40714286</v>
      </c>
      <c r="AJ374" s="7">
        <v>113.0</v>
      </c>
      <c r="AK374" s="11">
        <f t="shared" si="5"/>
        <v>16.14285714</v>
      </c>
      <c r="AL374" s="11">
        <f t="shared" si="6"/>
        <v>42.39823009</v>
      </c>
      <c r="AM374" s="12">
        <v>5.0</v>
      </c>
      <c r="AN374" s="11">
        <f t="shared" si="7"/>
        <v>3.757044458</v>
      </c>
      <c r="AO374" s="10" t="s">
        <v>184</v>
      </c>
      <c r="AP374" s="10" t="s">
        <v>184</v>
      </c>
      <c r="AQ374" s="10" t="s">
        <v>192</v>
      </c>
      <c r="AR374" s="7">
        <v>35.0</v>
      </c>
      <c r="AS374" s="7">
        <v>23.0</v>
      </c>
      <c r="AT374" s="13">
        <f t="shared" si="8"/>
        <v>0.6034482759</v>
      </c>
      <c r="AU374" s="8"/>
      <c r="AV374" s="8"/>
      <c r="AW374" s="8">
        <v>26.0</v>
      </c>
      <c r="AX374" s="8">
        <v>17.0</v>
      </c>
      <c r="AY374" s="8">
        <v>32.0</v>
      </c>
      <c r="AZ374" s="8">
        <v>18.0</v>
      </c>
      <c r="BA374" s="7">
        <v>2.0</v>
      </c>
      <c r="BB374" s="7">
        <v>2.0</v>
      </c>
      <c r="BC374" s="7">
        <v>1.0</v>
      </c>
      <c r="BD374" s="7">
        <v>0.0</v>
      </c>
      <c r="BE374" s="7">
        <v>0.0</v>
      </c>
      <c r="BF374" s="7">
        <v>0.0</v>
      </c>
      <c r="BG374" s="14">
        <f t="shared" si="9"/>
        <v>1.502817783</v>
      </c>
      <c r="BH374" s="11">
        <f t="shared" si="10"/>
        <v>1.502817783</v>
      </c>
      <c r="BI374" s="11">
        <f t="shared" si="11"/>
        <v>0.7514088917</v>
      </c>
      <c r="BJ374" s="11">
        <f t="shared" si="12"/>
        <v>0</v>
      </c>
      <c r="BK374" s="11">
        <f t="shared" si="13"/>
        <v>0</v>
      </c>
      <c r="BL374" s="11">
        <f t="shared" si="14"/>
        <v>0</v>
      </c>
      <c r="BM374" s="7">
        <v>2.0</v>
      </c>
      <c r="BN374" s="7">
        <v>1.0</v>
      </c>
      <c r="BO374" s="7">
        <v>0.0</v>
      </c>
      <c r="BP374" s="7">
        <v>0.0</v>
      </c>
      <c r="BQ374" s="7">
        <v>0.0</v>
      </c>
      <c r="BR374" s="7">
        <v>0.0</v>
      </c>
      <c r="BS374" s="9">
        <f t="shared" si="15"/>
        <v>5</v>
      </c>
      <c r="BT374" s="14">
        <v>-0.0787</v>
      </c>
      <c r="BW374" s="15" t="str">
        <f t="shared" si="16"/>
        <v> </v>
      </c>
      <c r="BY374" s="7">
        <v>0.0</v>
      </c>
      <c r="BZ374" s="7">
        <v>0.0</v>
      </c>
      <c r="CA374" s="7">
        <v>0.0</v>
      </c>
      <c r="CB374" s="7">
        <v>0.0</v>
      </c>
      <c r="CC374" s="7">
        <v>0.0</v>
      </c>
      <c r="CD374" s="7">
        <v>0.0</v>
      </c>
      <c r="CE374" s="7">
        <v>0.0</v>
      </c>
      <c r="CF374" s="7">
        <v>0.0</v>
      </c>
      <c r="CG374" s="7">
        <v>0.0</v>
      </c>
      <c r="CH374" s="7">
        <v>0.0</v>
      </c>
      <c r="CI374" s="7">
        <v>1.0</v>
      </c>
      <c r="CJ374" s="7">
        <v>0.0</v>
      </c>
      <c r="CK374" s="7">
        <v>0.0</v>
      </c>
      <c r="CL374" s="15">
        <f t="shared" si="17"/>
        <v>0</v>
      </c>
      <c r="CM374" s="7">
        <v>0.1</v>
      </c>
      <c r="CN374" s="7">
        <v>0.2</v>
      </c>
      <c r="CO374" s="7">
        <v>0.30000000000000004</v>
      </c>
      <c r="CP374" s="16">
        <f t="shared" si="18"/>
        <v>0.04285714286</v>
      </c>
      <c r="CQ374" s="16">
        <f t="shared" si="19"/>
        <v>0.2254226675</v>
      </c>
      <c r="CR374" s="17">
        <v>0.0</v>
      </c>
      <c r="CS374" s="14">
        <v>1.9</v>
      </c>
      <c r="CT374" s="14">
        <v>1.6</v>
      </c>
      <c r="CU374" s="14">
        <v>2.4</v>
      </c>
      <c r="CV374" s="14">
        <v>0.0</v>
      </c>
      <c r="CW374" s="14">
        <v>0.30000000000000004</v>
      </c>
      <c r="CX374" s="14">
        <v>0.0</v>
      </c>
      <c r="CY374" s="14">
        <v>0.4</v>
      </c>
      <c r="CZ374" s="18">
        <f t="shared" si="20"/>
        <v>0.05714285714</v>
      </c>
      <c r="DA374" s="18">
        <f t="shared" si="21"/>
        <v>0.3005635567</v>
      </c>
      <c r="DB374" s="14">
        <v>32.8</v>
      </c>
      <c r="DC374" s="7">
        <v>0.0</v>
      </c>
      <c r="DD374" s="7">
        <v>0.0</v>
      </c>
      <c r="DE374" s="7">
        <v>0.0</v>
      </c>
      <c r="DF374" s="7">
        <v>0.0</v>
      </c>
      <c r="DG374" s="7">
        <v>0.0</v>
      </c>
      <c r="DH374" s="7">
        <v>0.0</v>
      </c>
      <c r="DI374" s="7">
        <v>1.0</v>
      </c>
      <c r="DJ374" s="7">
        <v>0.0</v>
      </c>
      <c r="DK374" s="7">
        <v>0.0</v>
      </c>
      <c r="DL374" s="7">
        <v>0.0</v>
      </c>
      <c r="DM374" s="7">
        <v>4.0</v>
      </c>
      <c r="DN374" s="9">
        <v>0.0</v>
      </c>
      <c r="DO374" s="9">
        <v>0.0</v>
      </c>
      <c r="DP374" s="9">
        <v>0.0</v>
      </c>
      <c r="DQ374" s="8">
        <v>20.0</v>
      </c>
      <c r="DR374" s="8">
        <v>0.0</v>
      </c>
      <c r="DS374" s="8"/>
      <c r="DT374" s="19">
        <v>0.5750000000000001</v>
      </c>
      <c r="DU374" s="8">
        <v>0.5750000000000001</v>
      </c>
      <c r="DV374" s="8">
        <v>0.062</v>
      </c>
      <c r="DW374" s="8">
        <v>0.0</v>
      </c>
      <c r="DX374" s="8">
        <v>0.0</v>
      </c>
      <c r="DY374" s="14">
        <f t="shared" si="22"/>
        <v>0.3939144361</v>
      </c>
    </row>
    <row r="375" ht="12.75" customHeight="1">
      <c r="A375" s="7">
        <v>38.0</v>
      </c>
      <c r="B375" s="7" t="s">
        <v>1910</v>
      </c>
      <c r="C375" s="7" t="s">
        <v>1756</v>
      </c>
      <c r="D375" s="7" t="s">
        <v>162</v>
      </c>
      <c r="E375" s="7" t="s">
        <v>163</v>
      </c>
      <c r="F375" s="7" t="s">
        <v>163</v>
      </c>
      <c r="G375" s="7">
        <v>74.0</v>
      </c>
      <c r="H375" s="7">
        <v>215.0</v>
      </c>
      <c r="I375" s="7" t="s">
        <v>133</v>
      </c>
      <c r="J375" s="7">
        <v>2011.0</v>
      </c>
      <c r="K375" s="7">
        <v>2.0</v>
      </c>
      <c r="L375" s="7">
        <v>37.0</v>
      </c>
      <c r="M375" s="8"/>
      <c r="N375" s="8">
        <f t="shared" si="1"/>
        <v>22</v>
      </c>
      <c r="O375" s="7" t="s">
        <v>1911</v>
      </c>
      <c r="P375" s="7" t="s">
        <v>1912</v>
      </c>
      <c r="Q375" s="8" t="s">
        <v>182</v>
      </c>
      <c r="R375" s="7" t="s">
        <v>182</v>
      </c>
      <c r="S375" s="9" t="s">
        <v>260</v>
      </c>
      <c r="T375" s="9">
        <v>81.0</v>
      </c>
      <c r="U375" s="9" t="s">
        <v>138</v>
      </c>
      <c r="V375" s="9" t="s">
        <v>138</v>
      </c>
      <c r="W375" s="7">
        <v>82.0</v>
      </c>
      <c r="X375" s="7">
        <v>30.0</v>
      </c>
      <c r="Y375" s="7">
        <v>19.0</v>
      </c>
      <c r="Z375" s="7">
        <v>12.0</v>
      </c>
      <c r="AA375" s="7">
        <v>49.0</v>
      </c>
      <c r="AB375" s="7">
        <v>-15.0</v>
      </c>
      <c r="AC375" s="7">
        <v>225.0</v>
      </c>
      <c r="AD375" s="7">
        <v>56.0</v>
      </c>
      <c r="AE375" s="7">
        <v>63.0</v>
      </c>
      <c r="AF375" s="10">
        <f t="shared" si="2"/>
        <v>0.1333333333</v>
      </c>
      <c r="AG375" s="10">
        <f t="shared" si="3"/>
        <v>0.08720930233</v>
      </c>
      <c r="AH375" s="7">
        <v>80733.0</v>
      </c>
      <c r="AI375" s="11">
        <f t="shared" si="4"/>
        <v>16.40914634</v>
      </c>
      <c r="AJ375" s="7">
        <v>1736.0</v>
      </c>
      <c r="AK375" s="11">
        <f t="shared" si="5"/>
        <v>21.17073171</v>
      </c>
      <c r="AL375" s="11">
        <f t="shared" si="6"/>
        <v>46.50518433</v>
      </c>
      <c r="AM375" s="12">
        <v>115.0</v>
      </c>
      <c r="AN375" s="11">
        <f t="shared" si="7"/>
        <v>5.128014567</v>
      </c>
      <c r="AO375" s="10" t="s">
        <v>1913</v>
      </c>
      <c r="AP375" s="10" t="s">
        <v>283</v>
      </c>
      <c r="AQ375" s="10" t="s">
        <v>1914</v>
      </c>
      <c r="AR375" s="7">
        <v>156.0</v>
      </c>
      <c r="AS375" s="7">
        <v>138.0</v>
      </c>
      <c r="AT375" s="13">
        <f t="shared" si="8"/>
        <v>0.5306122449</v>
      </c>
      <c r="AU375" s="9">
        <v>3.0</v>
      </c>
      <c r="AV375" s="9">
        <v>1.0</v>
      </c>
      <c r="AW375" s="9">
        <v>175.0</v>
      </c>
      <c r="AX375" s="9">
        <v>93.0</v>
      </c>
      <c r="AY375" s="9">
        <v>119.0</v>
      </c>
      <c r="AZ375" s="9">
        <v>63.0</v>
      </c>
      <c r="BA375" s="7">
        <v>87.0</v>
      </c>
      <c r="BB375" s="7">
        <v>213.0</v>
      </c>
      <c r="BC375" s="7">
        <v>71.0</v>
      </c>
      <c r="BD375" s="7">
        <v>56.0</v>
      </c>
      <c r="BE375" s="7">
        <v>25.0</v>
      </c>
      <c r="BF375" s="7">
        <v>39.0</v>
      </c>
      <c r="BG375" s="14">
        <f t="shared" si="9"/>
        <v>3.879454498</v>
      </c>
      <c r="BH375" s="11">
        <f t="shared" si="10"/>
        <v>9.497974806</v>
      </c>
      <c r="BI375" s="11">
        <f t="shared" si="11"/>
        <v>3.165991602</v>
      </c>
      <c r="BJ375" s="11">
        <f t="shared" si="12"/>
        <v>2.497120137</v>
      </c>
      <c r="BK375" s="11">
        <f t="shared" si="13"/>
        <v>1.114785775</v>
      </c>
      <c r="BL375" s="11">
        <f t="shared" si="14"/>
        <v>1.73906581</v>
      </c>
      <c r="BM375" s="7">
        <v>77.0</v>
      </c>
      <c r="BN375" s="7">
        <v>21.0</v>
      </c>
      <c r="BO375" s="7">
        <v>3.0</v>
      </c>
      <c r="BP375" s="7">
        <v>1.0</v>
      </c>
      <c r="BQ375" s="7">
        <v>1.0</v>
      </c>
      <c r="BR375" s="7">
        <v>0.0</v>
      </c>
      <c r="BS375" s="9">
        <f t="shared" si="15"/>
        <v>364</v>
      </c>
      <c r="BT375" s="14">
        <v>-3.161</v>
      </c>
      <c r="BU375" s="7">
        <v>3.0</v>
      </c>
      <c r="BV375" s="7">
        <v>1.0</v>
      </c>
      <c r="BW375" s="15">
        <f t="shared" si="16"/>
        <v>0.3333333333</v>
      </c>
      <c r="BX375" s="7">
        <v>1.0</v>
      </c>
      <c r="BY375" s="7">
        <v>9.0</v>
      </c>
      <c r="BZ375" s="7">
        <v>0.0</v>
      </c>
      <c r="CA375" s="7">
        <v>3.0</v>
      </c>
      <c r="CB375" s="7">
        <v>1.0</v>
      </c>
      <c r="CC375" s="7">
        <v>4.0</v>
      </c>
      <c r="CD375" s="7">
        <v>0.0</v>
      </c>
      <c r="CE375" s="7">
        <v>1.0</v>
      </c>
      <c r="CF375" s="7">
        <v>6.0</v>
      </c>
      <c r="CG375" s="7">
        <v>8.0</v>
      </c>
      <c r="CH375" s="7">
        <v>0.0</v>
      </c>
      <c r="CI375" s="7">
        <v>11.0</v>
      </c>
      <c r="CJ375" s="7">
        <v>0.0</v>
      </c>
      <c r="CK375" s="7">
        <v>0.0</v>
      </c>
      <c r="CL375" s="15">
        <f t="shared" si="17"/>
        <v>0</v>
      </c>
      <c r="CM375" s="7">
        <v>5.2</v>
      </c>
      <c r="CN375" s="7">
        <v>0.8</v>
      </c>
      <c r="CO375" s="7">
        <v>6.0</v>
      </c>
      <c r="CP375" s="16">
        <f t="shared" si="18"/>
        <v>0.07317073171</v>
      </c>
      <c r="CQ375" s="16">
        <f t="shared" si="19"/>
        <v>0.2675485861</v>
      </c>
      <c r="CR375" s="17">
        <v>8.0</v>
      </c>
      <c r="CS375" s="14">
        <v>30.0</v>
      </c>
      <c r="CT375" s="14">
        <v>26.6</v>
      </c>
      <c r="CU375" s="14">
        <v>-6.8</v>
      </c>
      <c r="CV375" s="14">
        <v>9.3</v>
      </c>
      <c r="CW375" s="14">
        <v>0.9</v>
      </c>
      <c r="CX375" s="14">
        <v>0.0</v>
      </c>
      <c r="CY375" s="14">
        <v>10.2</v>
      </c>
      <c r="CZ375" s="18">
        <f t="shared" si="20"/>
        <v>0.1243902439</v>
      </c>
      <c r="DA375" s="18">
        <f t="shared" si="21"/>
        <v>0.4548325963</v>
      </c>
      <c r="DB375" s="14">
        <v>23.8978</v>
      </c>
      <c r="DC375" s="7">
        <v>0.0</v>
      </c>
      <c r="DD375" s="7">
        <v>0.0</v>
      </c>
      <c r="DE375" s="7">
        <v>6.0</v>
      </c>
      <c r="DF375" s="7">
        <v>50.0</v>
      </c>
      <c r="DG375" s="7">
        <v>29.0</v>
      </c>
      <c r="DH375" s="7">
        <v>3.0</v>
      </c>
      <c r="DI375" s="7">
        <v>13.0</v>
      </c>
      <c r="DJ375" s="7">
        <v>75.0</v>
      </c>
      <c r="DK375" s="7">
        <v>19.0</v>
      </c>
      <c r="DL375" s="7">
        <v>2.0</v>
      </c>
      <c r="DM375" s="7">
        <v>84.0</v>
      </c>
      <c r="DN375" s="9">
        <v>3.0</v>
      </c>
      <c r="DO375" s="9">
        <v>6.0</v>
      </c>
      <c r="DP375" s="9">
        <v>7.0</v>
      </c>
      <c r="DQ375" s="8">
        <v>186.0</v>
      </c>
      <c r="DR375" s="8">
        <v>0.0</v>
      </c>
      <c r="DS375" s="8"/>
      <c r="DT375" s="19">
        <v>0.775</v>
      </c>
      <c r="DU375" s="8">
        <v>0.778</v>
      </c>
      <c r="DV375" s="8">
        <v>0.894</v>
      </c>
      <c r="DW375" s="8">
        <v>0.0</v>
      </c>
      <c r="DX375" s="8">
        <v>0.058</v>
      </c>
      <c r="DY375" s="14">
        <f t="shared" si="22"/>
        <v>9.468085106</v>
      </c>
    </row>
    <row r="376" ht="12.75" customHeight="1">
      <c r="A376" s="7">
        <v>92.0</v>
      </c>
      <c r="B376" s="7" t="s">
        <v>1915</v>
      </c>
      <c r="C376" s="7" t="s">
        <v>657</v>
      </c>
      <c r="D376" s="7" t="s">
        <v>170</v>
      </c>
      <c r="E376" s="7" t="s">
        <v>163</v>
      </c>
      <c r="F376" s="7" t="s">
        <v>163</v>
      </c>
      <c r="G376" s="7">
        <v>75.0</v>
      </c>
      <c r="H376" s="7">
        <v>218.0</v>
      </c>
      <c r="I376" s="7" t="s">
        <v>145</v>
      </c>
      <c r="J376" s="7">
        <v>2010.0</v>
      </c>
      <c r="K376" s="7">
        <v>1.0</v>
      </c>
      <c r="L376" s="7">
        <v>4.0</v>
      </c>
      <c r="M376" s="8"/>
      <c r="N376" s="8">
        <f t="shared" si="1"/>
        <v>23</v>
      </c>
      <c r="O376" s="7" t="s">
        <v>732</v>
      </c>
      <c r="P376" s="7" t="s">
        <v>1916</v>
      </c>
      <c r="Q376" s="8" t="s">
        <v>254</v>
      </c>
      <c r="R376" s="7" t="s">
        <v>1917</v>
      </c>
      <c r="S376" s="9" t="s">
        <v>150</v>
      </c>
      <c r="T376" s="9">
        <v>38.0</v>
      </c>
      <c r="U376" s="9">
        <v>41.0</v>
      </c>
      <c r="V376" s="9" t="s">
        <v>138</v>
      </c>
      <c r="W376" s="7">
        <v>80.0</v>
      </c>
      <c r="X376" s="7">
        <v>14.0</v>
      </c>
      <c r="Y376" s="7">
        <v>46.0</v>
      </c>
      <c r="Z376" s="7">
        <v>25.0</v>
      </c>
      <c r="AA376" s="7">
        <v>60.0</v>
      </c>
      <c r="AB376" s="7">
        <v>6.0</v>
      </c>
      <c r="AC376" s="7">
        <v>185.0</v>
      </c>
      <c r="AD376" s="7">
        <v>52.0</v>
      </c>
      <c r="AE376" s="7">
        <v>63.0</v>
      </c>
      <c r="AF376" s="10">
        <f t="shared" si="2"/>
        <v>0.07567567568</v>
      </c>
      <c r="AG376" s="10">
        <f t="shared" si="3"/>
        <v>0.04666666667</v>
      </c>
      <c r="AH376" s="7">
        <v>84301.0</v>
      </c>
      <c r="AI376" s="11">
        <f t="shared" si="4"/>
        <v>17.56270833</v>
      </c>
      <c r="AJ376" s="7">
        <v>1745.0</v>
      </c>
      <c r="AK376" s="11">
        <f t="shared" si="5"/>
        <v>21.8125</v>
      </c>
      <c r="AL376" s="11">
        <f t="shared" si="6"/>
        <v>48.31002865</v>
      </c>
      <c r="AM376" s="12">
        <v>221.0</v>
      </c>
      <c r="AN376" s="11">
        <f t="shared" si="7"/>
        <v>9.437610467</v>
      </c>
      <c r="AO376" s="10" t="s">
        <v>881</v>
      </c>
      <c r="AP376" s="10" t="s">
        <v>1918</v>
      </c>
      <c r="AQ376" s="10" t="s">
        <v>1309</v>
      </c>
      <c r="AR376" s="7">
        <v>652.0</v>
      </c>
      <c r="AS376" s="7">
        <v>594.0</v>
      </c>
      <c r="AT376" s="13">
        <f t="shared" si="8"/>
        <v>0.5232744783</v>
      </c>
      <c r="AU376" s="9">
        <v>33.0</v>
      </c>
      <c r="AV376" s="9">
        <v>17.0</v>
      </c>
      <c r="AW376" s="9">
        <v>856.0</v>
      </c>
      <c r="AX376" s="9">
        <v>466.0</v>
      </c>
      <c r="AY376" s="9">
        <v>390.0</v>
      </c>
      <c r="AZ376" s="9">
        <v>186.0</v>
      </c>
      <c r="BA376" s="7">
        <v>64.0</v>
      </c>
      <c r="BB376" s="7">
        <v>115.0</v>
      </c>
      <c r="BC376" s="7">
        <v>30.0</v>
      </c>
      <c r="BD376" s="7">
        <v>52.0</v>
      </c>
      <c r="BE376" s="7">
        <v>42.0</v>
      </c>
      <c r="BF376" s="7">
        <v>38.0</v>
      </c>
      <c r="BG376" s="14">
        <f t="shared" si="9"/>
        <v>2.733063665</v>
      </c>
      <c r="BH376" s="11">
        <f t="shared" si="10"/>
        <v>4.910973773</v>
      </c>
      <c r="BI376" s="11">
        <f t="shared" si="11"/>
        <v>1.281123593</v>
      </c>
      <c r="BJ376" s="11">
        <f t="shared" si="12"/>
        <v>2.220614228</v>
      </c>
      <c r="BK376" s="11">
        <f t="shared" si="13"/>
        <v>1.79357303</v>
      </c>
      <c r="BL376" s="11">
        <f t="shared" si="14"/>
        <v>1.622756551</v>
      </c>
      <c r="BM376" s="7">
        <v>61.0</v>
      </c>
      <c r="BN376" s="7">
        <v>28.0</v>
      </c>
      <c r="BO376" s="7">
        <v>1.0</v>
      </c>
      <c r="BP376" s="7">
        <v>0.0</v>
      </c>
      <c r="BQ376" s="7">
        <v>0.0</v>
      </c>
      <c r="BR376" s="7">
        <v>0.0</v>
      </c>
      <c r="BS376" s="9">
        <f t="shared" si="15"/>
        <v>207</v>
      </c>
      <c r="BT376" s="14">
        <v>-7.7458</v>
      </c>
      <c r="BU376" s="7">
        <v>6.0</v>
      </c>
      <c r="BV376" s="7">
        <v>2.0</v>
      </c>
      <c r="BW376" s="15">
        <f t="shared" si="16"/>
        <v>0.3333333333</v>
      </c>
      <c r="BX376" s="7">
        <v>1.0</v>
      </c>
      <c r="BY376" s="7">
        <v>2.0</v>
      </c>
      <c r="BZ376" s="7">
        <v>0.0</v>
      </c>
      <c r="CA376" s="7">
        <v>2.0</v>
      </c>
      <c r="CB376" s="7">
        <v>0.0</v>
      </c>
      <c r="CC376" s="7">
        <v>4.0</v>
      </c>
      <c r="CD376" s="7">
        <v>0.0</v>
      </c>
      <c r="CE376" s="7">
        <v>0.0</v>
      </c>
      <c r="CF376" s="7">
        <v>0.0</v>
      </c>
      <c r="CG376" s="7">
        <v>1.0</v>
      </c>
      <c r="CH376" s="7">
        <v>0.0</v>
      </c>
      <c r="CI376" s="7">
        <v>9.0</v>
      </c>
      <c r="CJ376" s="7">
        <v>0.0</v>
      </c>
      <c r="CK376" s="7">
        <v>0.0</v>
      </c>
      <c r="CL376" s="15">
        <f t="shared" si="17"/>
        <v>0</v>
      </c>
      <c r="CM376" s="7">
        <v>4.5</v>
      </c>
      <c r="CN376" s="7">
        <v>1.8</v>
      </c>
      <c r="CO376" s="7">
        <v>6.3</v>
      </c>
      <c r="CP376" s="16">
        <f t="shared" si="18"/>
        <v>0.07875</v>
      </c>
      <c r="CQ376" s="16">
        <f t="shared" si="19"/>
        <v>0.2690359545</v>
      </c>
      <c r="CR376" s="17">
        <v>5.0</v>
      </c>
      <c r="CS376" s="14">
        <v>34.1</v>
      </c>
      <c r="CT376" s="14">
        <v>26.2</v>
      </c>
      <c r="CU376" s="14">
        <v>11.7</v>
      </c>
      <c r="CV376" s="14">
        <v>8.4</v>
      </c>
      <c r="CW376" s="14">
        <v>2.7</v>
      </c>
      <c r="CX376" s="14">
        <v>0.0</v>
      </c>
      <c r="CY376" s="14">
        <v>11.2</v>
      </c>
      <c r="CZ376" s="18">
        <f t="shared" si="20"/>
        <v>0.14</v>
      </c>
      <c r="DA376" s="18">
        <f t="shared" si="21"/>
        <v>0.4782861413</v>
      </c>
      <c r="DB376" s="14">
        <v>29.8703</v>
      </c>
      <c r="DC376" s="7">
        <v>0.0</v>
      </c>
      <c r="DD376" s="7">
        <v>3.0</v>
      </c>
      <c r="DE376" s="7">
        <v>8.0</v>
      </c>
      <c r="DF376" s="7">
        <v>41.0</v>
      </c>
      <c r="DG376" s="7">
        <v>19.0</v>
      </c>
      <c r="DH376" s="7">
        <v>3.0</v>
      </c>
      <c r="DI376" s="7">
        <v>21.0</v>
      </c>
      <c r="DJ376" s="7">
        <v>33.0</v>
      </c>
      <c r="DK376" s="7">
        <v>10.0</v>
      </c>
      <c r="DL376" s="7">
        <v>1.0</v>
      </c>
      <c r="DM376" s="7">
        <v>98.0</v>
      </c>
      <c r="DN376" s="9">
        <v>1.0</v>
      </c>
      <c r="DO376" s="9">
        <v>2.0</v>
      </c>
      <c r="DP376" s="9">
        <v>4.0</v>
      </c>
      <c r="DQ376" s="8">
        <v>186.0</v>
      </c>
      <c r="DR376" s="8">
        <v>2.0</v>
      </c>
      <c r="DS376" s="8" t="s">
        <v>342</v>
      </c>
      <c r="DT376" s="19">
        <v>3.0</v>
      </c>
      <c r="DU376" s="8">
        <v>4.0</v>
      </c>
      <c r="DV376" s="8">
        <v>4.0</v>
      </c>
      <c r="DW376" s="8">
        <v>98.0</v>
      </c>
      <c r="DX376" s="8">
        <v>0.0</v>
      </c>
      <c r="DY376" s="14">
        <f t="shared" si="22"/>
        <v>3.859574468</v>
      </c>
    </row>
    <row r="377" ht="12.75" customHeight="1">
      <c r="A377" s="7">
        <v>90.0</v>
      </c>
      <c r="B377" s="7" t="s">
        <v>1919</v>
      </c>
      <c r="C377" s="7" t="s">
        <v>1920</v>
      </c>
      <c r="E377" s="7" t="s">
        <v>189</v>
      </c>
      <c r="F377" s="7" t="s">
        <v>189</v>
      </c>
      <c r="G377" s="7">
        <v>73.0</v>
      </c>
      <c r="H377" s="7">
        <v>209.0</v>
      </c>
      <c r="I377" s="7" t="s">
        <v>133</v>
      </c>
      <c r="J377" s="7">
        <v>2009.0</v>
      </c>
      <c r="K377" s="7">
        <v>1.0</v>
      </c>
      <c r="L377" s="7">
        <v>24.0</v>
      </c>
      <c r="M377" s="8"/>
      <c r="N377" s="8">
        <f t="shared" si="1"/>
        <v>25</v>
      </c>
      <c r="O377" s="7" t="s">
        <v>1370</v>
      </c>
      <c r="P377" s="7" t="s">
        <v>1921</v>
      </c>
      <c r="Q377" s="8" t="s">
        <v>173</v>
      </c>
      <c r="R377" s="7" t="s">
        <v>173</v>
      </c>
      <c r="S377" s="9" t="s">
        <v>167</v>
      </c>
      <c r="T377" s="9">
        <v>74.0</v>
      </c>
      <c r="U377" s="9" t="s">
        <v>138</v>
      </c>
      <c r="V377" s="9" t="s">
        <v>138</v>
      </c>
      <c r="W377" s="7">
        <v>74.0</v>
      </c>
      <c r="X377" s="7">
        <v>17.0</v>
      </c>
      <c r="Y377" s="7">
        <v>29.0</v>
      </c>
      <c r="Z377" s="7">
        <v>18.0</v>
      </c>
      <c r="AA377" s="7">
        <v>46.0</v>
      </c>
      <c r="AB377" s="7">
        <v>12.0</v>
      </c>
      <c r="AC377" s="7">
        <v>132.0</v>
      </c>
      <c r="AD377" s="7">
        <v>44.0</v>
      </c>
      <c r="AE377" s="7">
        <v>37.0</v>
      </c>
      <c r="AF377" s="10">
        <f t="shared" si="2"/>
        <v>0.1287878788</v>
      </c>
      <c r="AG377" s="10">
        <f t="shared" si="3"/>
        <v>0.07981220657</v>
      </c>
      <c r="AH377" s="7">
        <v>73880.0</v>
      </c>
      <c r="AI377" s="11">
        <f t="shared" si="4"/>
        <v>16.63963964</v>
      </c>
      <c r="AJ377" s="7">
        <v>1460.0</v>
      </c>
      <c r="AK377" s="11">
        <f t="shared" si="5"/>
        <v>19.72972973</v>
      </c>
      <c r="AL377" s="11">
        <f t="shared" si="6"/>
        <v>50.60273973</v>
      </c>
      <c r="AM377" s="12">
        <v>169.0</v>
      </c>
      <c r="AN377" s="11">
        <f t="shared" si="7"/>
        <v>8.234975636</v>
      </c>
      <c r="AO377" s="10" t="s">
        <v>239</v>
      </c>
      <c r="AP377" s="10" t="s">
        <v>1808</v>
      </c>
      <c r="AQ377" s="10" t="s">
        <v>1365</v>
      </c>
      <c r="AR377" s="7">
        <v>128.0</v>
      </c>
      <c r="AS377" s="7">
        <v>150.0</v>
      </c>
      <c r="AT377" s="13">
        <f t="shared" si="8"/>
        <v>0.4604316547</v>
      </c>
      <c r="AU377" s="9">
        <v>2.0</v>
      </c>
      <c r="AV377" s="9">
        <v>2.0</v>
      </c>
      <c r="AW377" s="9">
        <v>181.0</v>
      </c>
      <c r="AX377" s="9">
        <v>86.0</v>
      </c>
      <c r="AY377" s="9">
        <v>97.0</v>
      </c>
      <c r="AZ377" s="9">
        <v>42.0</v>
      </c>
      <c r="BA377" s="7">
        <v>116.0</v>
      </c>
      <c r="BB377" s="7">
        <v>38.0</v>
      </c>
      <c r="BC377" s="7">
        <v>24.0</v>
      </c>
      <c r="BD377" s="7">
        <v>44.0</v>
      </c>
      <c r="BE377" s="7">
        <v>39.0</v>
      </c>
      <c r="BF377" s="7">
        <v>35.0</v>
      </c>
      <c r="BG377" s="14">
        <f t="shared" si="9"/>
        <v>5.652409312</v>
      </c>
      <c r="BH377" s="11">
        <f t="shared" si="10"/>
        <v>1.851651326</v>
      </c>
      <c r="BI377" s="11">
        <f t="shared" si="11"/>
        <v>1.169463996</v>
      </c>
      <c r="BJ377" s="11">
        <f t="shared" si="12"/>
        <v>2.144017325</v>
      </c>
      <c r="BK377" s="11">
        <f t="shared" si="13"/>
        <v>1.900378993</v>
      </c>
      <c r="BL377" s="11">
        <f t="shared" si="14"/>
        <v>1.705468327</v>
      </c>
      <c r="BM377" s="7">
        <v>16.0</v>
      </c>
      <c r="BN377" s="7">
        <v>8.0</v>
      </c>
      <c r="BO377" s="7">
        <v>0.0</v>
      </c>
      <c r="BP377" s="7">
        <v>0.0</v>
      </c>
      <c r="BQ377" s="7">
        <v>0.0</v>
      </c>
      <c r="BR377" s="7">
        <v>0.0</v>
      </c>
      <c r="BS377" s="9">
        <f t="shared" si="15"/>
        <v>78</v>
      </c>
      <c r="BT377" s="14">
        <v>11.4358</v>
      </c>
      <c r="BW377" s="15" t="str">
        <f t="shared" si="16"/>
        <v> </v>
      </c>
      <c r="BY377" s="7">
        <v>1.0</v>
      </c>
      <c r="BZ377" s="7">
        <v>0.0</v>
      </c>
      <c r="CA377" s="7">
        <v>7.0</v>
      </c>
      <c r="CB377" s="7">
        <v>1.0</v>
      </c>
      <c r="CC377" s="7">
        <v>0.0</v>
      </c>
      <c r="CD377" s="7">
        <v>2.0</v>
      </c>
      <c r="CE377" s="7">
        <v>1.0</v>
      </c>
      <c r="CF377" s="7">
        <v>1.0</v>
      </c>
      <c r="CG377" s="7">
        <v>5.0</v>
      </c>
      <c r="CH377" s="7">
        <v>0.0</v>
      </c>
      <c r="CI377" s="7">
        <v>8.0</v>
      </c>
      <c r="CJ377" s="7">
        <v>0.0</v>
      </c>
      <c r="CK377" s="7">
        <v>0.0</v>
      </c>
      <c r="CL377" s="15">
        <f t="shared" si="17"/>
        <v>0</v>
      </c>
      <c r="CM377" s="7">
        <v>3.6</v>
      </c>
      <c r="CN377" s="7">
        <v>1.8</v>
      </c>
      <c r="CO377" s="7">
        <v>5.4</v>
      </c>
      <c r="CP377" s="16">
        <f t="shared" si="18"/>
        <v>0.07297297297</v>
      </c>
      <c r="CQ377" s="16">
        <f t="shared" si="19"/>
        <v>0.263129399</v>
      </c>
      <c r="CR377" s="17">
        <v>5.0</v>
      </c>
      <c r="CS377" s="14">
        <v>27.9</v>
      </c>
      <c r="CT377" s="14">
        <v>20.9</v>
      </c>
      <c r="CU377" s="14">
        <v>7.8</v>
      </c>
      <c r="CV377" s="14">
        <v>6.7</v>
      </c>
      <c r="CW377" s="14">
        <v>2.0</v>
      </c>
      <c r="CX377" s="14">
        <v>0.0</v>
      </c>
      <c r="CY377" s="14">
        <v>8.7</v>
      </c>
      <c r="CZ377" s="18">
        <f t="shared" si="20"/>
        <v>0.1175675676</v>
      </c>
      <c r="DA377" s="18">
        <f t="shared" si="21"/>
        <v>0.4239306984</v>
      </c>
      <c r="DB377" s="14">
        <v>24.7348</v>
      </c>
      <c r="DC377" s="7">
        <v>2.0</v>
      </c>
      <c r="DD377" s="7">
        <v>0.0</v>
      </c>
      <c r="DE377" s="7">
        <v>4.0</v>
      </c>
      <c r="DF377" s="7">
        <v>38.0</v>
      </c>
      <c r="DG377" s="7">
        <v>6.0</v>
      </c>
      <c r="DH377" s="7">
        <v>4.0</v>
      </c>
      <c r="DI377" s="7">
        <v>11.0</v>
      </c>
      <c r="DJ377" s="7">
        <v>17.0</v>
      </c>
      <c r="DK377" s="7">
        <v>15.0</v>
      </c>
      <c r="DL377" s="7">
        <v>2.0</v>
      </c>
      <c r="DM377" s="7">
        <v>77.0</v>
      </c>
      <c r="DN377" s="9">
        <v>1.0</v>
      </c>
      <c r="DO377" s="9">
        <v>3.0</v>
      </c>
      <c r="DP377" s="9">
        <v>3.0</v>
      </c>
      <c r="DQ377" s="8">
        <v>186.0</v>
      </c>
      <c r="DR377" s="8">
        <v>6.0</v>
      </c>
      <c r="DS377" s="8" t="s">
        <v>1922</v>
      </c>
      <c r="DT377" s="19">
        <v>3.75</v>
      </c>
      <c r="DU377" s="8">
        <v>3.75</v>
      </c>
      <c r="DV377" s="8">
        <v>3.75</v>
      </c>
      <c r="DW377" s="8">
        <v>274.0</v>
      </c>
      <c r="DX377" s="8">
        <v>0.0</v>
      </c>
      <c r="DY377" s="14">
        <f t="shared" si="22"/>
        <v>1.891489362</v>
      </c>
    </row>
    <row r="378" ht="12.75" customHeight="1">
      <c r="A378" s="7">
        <v>28.0</v>
      </c>
      <c r="B378" s="7" t="s">
        <v>1923</v>
      </c>
      <c r="C378" s="7" t="s">
        <v>1924</v>
      </c>
      <c r="D378" s="7" t="s">
        <v>338</v>
      </c>
      <c r="E378" s="7" t="s">
        <v>132</v>
      </c>
      <c r="F378" s="7" t="s">
        <v>132</v>
      </c>
      <c r="G378" s="7">
        <v>76.0</v>
      </c>
      <c r="H378" s="7">
        <v>225.0</v>
      </c>
      <c r="I378" s="7" t="s">
        <v>145</v>
      </c>
      <c r="J378" s="7">
        <v>2010.0</v>
      </c>
      <c r="K378" s="7">
        <v>2.0</v>
      </c>
      <c r="L378" s="7">
        <v>60.0</v>
      </c>
      <c r="M378" s="8" t="s">
        <v>146</v>
      </c>
      <c r="N378" s="8">
        <f t="shared" si="1"/>
        <v>23</v>
      </c>
      <c r="O378" s="7" t="s">
        <v>1499</v>
      </c>
      <c r="P378" s="7" t="s">
        <v>1925</v>
      </c>
      <c r="Q378" s="8" t="s">
        <v>399</v>
      </c>
      <c r="R378" s="7" t="s">
        <v>399</v>
      </c>
      <c r="S378" s="9" t="s">
        <v>174</v>
      </c>
      <c r="T378" s="9">
        <v>14.0</v>
      </c>
      <c r="U378" s="9" t="s">
        <v>138</v>
      </c>
      <c r="V378" s="9" t="s">
        <v>138</v>
      </c>
      <c r="W378" s="7">
        <v>14.0</v>
      </c>
      <c r="X378" s="7">
        <v>1.0</v>
      </c>
      <c r="Y378" s="7">
        <v>2.0</v>
      </c>
      <c r="Z378" s="7">
        <v>0.0</v>
      </c>
      <c r="AA378" s="7">
        <v>3.0</v>
      </c>
      <c r="AB378" s="7">
        <v>-6.0</v>
      </c>
      <c r="AC378" s="7">
        <v>13.0</v>
      </c>
      <c r="AD378" s="7">
        <v>10.0</v>
      </c>
      <c r="AE378" s="7">
        <v>7.0</v>
      </c>
      <c r="AF378" s="10">
        <f t="shared" si="2"/>
        <v>0.07692307692</v>
      </c>
      <c r="AG378" s="10">
        <f t="shared" si="3"/>
        <v>0.03333333333</v>
      </c>
      <c r="AH378" s="7">
        <v>14977.0</v>
      </c>
      <c r="AI378" s="11">
        <f t="shared" si="4"/>
        <v>17.8297619</v>
      </c>
      <c r="AJ378" s="7">
        <v>327.0</v>
      </c>
      <c r="AK378" s="11">
        <f t="shared" si="5"/>
        <v>23.35714286</v>
      </c>
      <c r="AL378" s="11">
        <f t="shared" si="6"/>
        <v>45.80122324</v>
      </c>
      <c r="AM378" s="12">
        <v>0.0</v>
      </c>
      <c r="AN378" s="11">
        <f t="shared" si="7"/>
        <v>0</v>
      </c>
      <c r="AO378" s="10" t="s">
        <v>184</v>
      </c>
      <c r="AP378" s="10" t="s">
        <v>192</v>
      </c>
      <c r="AQ378" s="10" t="s">
        <v>185</v>
      </c>
      <c r="AR378" s="7">
        <v>0.0</v>
      </c>
      <c r="AS378" s="7">
        <v>0.0</v>
      </c>
      <c r="AT378" s="13">
        <f t="shared" si="8"/>
        <v>0</v>
      </c>
      <c r="AU378" s="8"/>
      <c r="AV378" s="8"/>
      <c r="AW378" s="8"/>
      <c r="AX378" s="8">
        <v>0.0</v>
      </c>
      <c r="AY378" s="8"/>
      <c r="AZ378" s="8">
        <v>0.0</v>
      </c>
      <c r="BA378" s="7">
        <v>26.0</v>
      </c>
      <c r="BB378" s="7">
        <v>55.0</v>
      </c>
      <c r="BC378" s="7">
        <v>21.0</v>
      </c>
      <c r="BD378" s="7">
        <v>10.0</v>
      </c>
      <c r="BE378" s="7">
        <v>11.0</v>
      </c>
      <c r="BF378" s="7">
        <v>6.0</v>
      </c>
      <c r="BG378" s="14">
        <f t="shared" si="9"/>
        <v>6.249582693</v>
      </c>
      <c r="BH378" s="11">
        <f t="shared" si="10"/>
        <v>13.22027108</v>
      </c>
      <c r="BI378" s="11">
        <f t="shared" si="11"/>
        <v>5.047739868</v>
      </c>
      <c r="BJ378" s="11">
        <f t="shared" si="12"/>
        <v>2.403685651</v>
      </c>
      <c r="BK378" s="11">
        <f t="shared" si="13"/>
        <v>2.644054216</v>
      </c>
      <c r="BL378" s="11">
        <f t="shared" si="14"/>
        <v>1.442211391</v>
      </c>
      <c r="BM378" s="7">
        <v>6.0</v>
      </c>
      <c r="BN378" s="7">
        <v>3.0</v>
      </c>
      <c r="BO378" s="7">
        <v>0.0</v>
      </c>
      <c r="BP378" s="7">
        <v>0.0</v>
      </c>
      <c r="BQ378" s="7">
        <v>0.0</v>
      </c>
      <c r="BR378" s="7">
        <v>0.0</v>
      </c>
      <c r="BS378" s="9">
        <f t="shared" si="15"/>
        <v>82</v>
      </c>
      <c r="BT378" s="14">
        <v>1.0963</v>
      </c>
      <c r="BW378" s="15" t="str">
        <f t="shared" si="16"/>
        <v> </v>
      </c>
      <c r="BY378" s="7">
        <v>0.0</v>
      </c>
      <c r="BZ378" s="7">
        <v>0.0</v>
      </c>
      <c r="CA378" s="7">
        <v>0.0</v>
      </c>
      <c r="CB378" s="7">
        <v>0.0</v>
      </c>
      <c r="CC378" s="7">
        <v>0.0</v>
      </c>
      <c r="CD378" s="7">
        <v>0.0</v>
      </c>
      <c r="CE378" s="7">
        <v>1.0</v>
      </c>
      <c r="CF378" s="7">
        <v>0.0</v>
      </c>
      <c r="CG378" s="7">
        <v>0.0</v>
      </c>
      <c r="CH378" s="7">
        <v>0.0</v>
      </c>
      <c r="CI378" s="7">
        <v>0.0</v>
      </c>
      <c r="CJ378" s="7">
        <v>0.0</v>
      </c>
      <c r="CK378" s="7">
        <v>0.0</v>
      </c>
      <c r="CL378" s="15">
        <f t="shared" si="17"/>
        <v>0</v>
      </c>
      <c r="CM378" s="7">
        <v>0.1</v>
      </c>
      <c r="CN378" s="7">
        <v>-0.1</v>
      </c>
      <c r="CO378" s="7">
        <v>0.0</v>
      </c>
      <c r="CP378" s="16">
        <f t="shared" si="18"/>
        <v>0</v>
      </c>
      <c r="CQ378" s="16">
        <f t="shared" si="19"/>
        <v>0</v>
      </c>
      <c r="CR378" s="17">
        <v>4.0</v>
      </c>
      <c r="CS378" s="14">
        <v>3.8</v>
      </c>
      <c r="CT378" s="14">
        <v>4.3</v>
      </c>
      <c r="CU378" s="14">
        <v>-7.0</v>
      </c>
      <c r="CV378" s="14">
        <v>0.4</v>
      </c>
      <c r="CW378" s="14">
        <v>-0.6000000000000001</v>
      </c>
      <c r="CX378" s="14">
        <v>0.0</v>
      </c>
      <c r="CY378" s="14">
        <v>-0.30000000000000004</v>
      </c>
      <c r="CZ378" s="18">
        <f t="shared" si="20"/>
        <v>-0.02142857143</v>
      </c>
      <c r="DA378" s="18">
        <f t="shared" si="21"/>
        <v>-0.07211056954</v>
      </c>
      <c r="DB378" s="14">
        <v>53.7692</v>
      </c>
      <c r="DC378" s="7">
        <v>0.0</v>
      </c>
      <c r="DD378" s="7">
        <v>1.0</v>
      </c>
      <c r="DE378" s="7">
        <v>2.0</v>
      </c>
      <c r="DF378" s="7">
        <v>7.0</v>
      </c>
      <c r="DG378" s="7">
        <v>0.0</v>
      </c>
      <c r="DH378" s="7">
        <v>0.0</v>
      </c>
      <c r="DI378" s="7">
        <v>9.0</v>
      </c>
      <c r="DJ378" s="7">
        <v>2.0</v>
      </c>
      <c r="DK378" s="7">
        <v>0.0</v>
      </c>
      <c r="DL378" s="7">
        <v>0.0</v>
      </c>
      <c r="DM378" s="7">
        <v>2.0</v>
      </c>
      <c r="DN378" s="9">
        <v>0.0</v>
      </c>
      <c r="DO378" s="9">
        <v>0.0</v>
      </c>
      <c r="DP378" s="9">
        <v>0.0</v>
      </c>
      <c r="DQ378" s="8">
        <v>32.0</v>
      </c>
      <c r="DR378" s="8">
        <v>0.0</v>
      </c>
      <c r="DS378" s="8"/>
      <c r="DT378" s="19">
        <v>0.8</v>
      </c>
      <c r="DU378" s="8">
        <v>0.8</v>
      </c>
      <c r="DV378" s="8">
        <v>0.17200000000000001</v>
      </c>
      <c r="DW378" s="8">
        <v>0.0</v>
      </c>
      <c r="DX378" s="8">
        <v>0.30000000000000004</v>
      </c>
      <c r="DY378" s="14">
        <f t="shared" si="22"/>
        <v>-0.4646305193</v>
      </c>
    </row>
    <row r="379" ht="12.75" customHeight="1">
      <c r="A379" s="7">
        <v>6.0</v>
      </c>
      <c r="B379" s="7" t="s">
        <v>1926</v>
      </c>
      <c r="C379" s="7" t="s">
        <v>1493</v>
      </c>
      <c r="D379" s="7" t="s">
        <v>271</v>
      </c>
      <c r="E379" s="7" t="s">
        <v>132</v>
      </c>
      <c r="F379" s="7" t="s">
        <v>132</v>
      </c>
      <c r="G379" s="7">
        <v>76.0</v>
      </c>
      <c r="H379" s="7">
        <v>232.0</v>
      </c>
      <c r="I379" s="7" t="s">
        <v>145</v>
      </c>
      <c r="J379" s="7">
        <v>2006.0</v>
      </c>
      <c r="K379" s="7">
        <v>1.0</v>
      </c>
      <c r="L379" s="7">
        <v>1.0</v>
      </c>
      <c r="M379" s="8"/>
      <c r="N379" s="8">
        <f t="shared" si="1"/>
        <v>27</v>
      </c>
      <c r="O379" s="7" t="s">
        <v>911</v>
      </c>
      <c r="P379" s="7" t="s">
        <v>1927</v>
      </c>
      <c r="Q379" s="8" t="s">
        <v>166</v>
      </c>
      <c r="R379" s="7" t="s">
        <v>166</v>
      </c>
      <c r="S379" s="9" t="s">
        <v>174</v>
      </c>
      <c r="T379" s="9">
        <v>73.0</v>
      </c>
      <c r="U379" s="9" t="s">
        <v>138</v>
      </c>
      <c r="V379" s="9" t="s">
        <v>138</v>
      </c>
      <c r="W379" s="7">
        <v>73.0</v>
      </c>
      <c r="X379" s="7">
        <v>11.0</v>
      </c>
      <c r="Y379" s="7">
        <v>16.0</v>
      </c>
      <c r="Z379" s="7">
        <v>9.0</v>
      </c>
      <c r="AA379" s="7">
        <v>27.0</v>
      </c>
      <c r="AB379" s="7">
        <v>-19.0</v>
      </c>
      <c r="AC379" s="7">
        <v>175.0</v>
      </c>
      <c r="AD379" s="7">
        <v>51.0</v>
      </c>
      <c r="AE379" s="7">
        <v>81.0</v>
      </c>
      <c r="AF379" s="10">
        <f t="shared" si="2"/>
        <v>0.06285714286</v>
      </c>
      <c r="AG379" s="10">
        <f t="shared" si="3"/>
        <v>0.03583061889</v>
      </c>
      <c r="AH379" s="7">
        <v>102678.0</v>
      </c>
      <c r="AI379" s="11">
        <f t="shared" si="4"/>
        <v>23.44246575</v>
      </c>
      <c r="AJ379" s="7">
        <v>2102.0</v>
      </c>
      <c r="AK379" s="11">
        <f t="shared" si="5"/>
        <v>28.79452055</v>
      </c>
      <c r="AL379" s="11">
        <f t="shared" si="6"/>
        <v>48.84776403</v>
      </c>
      <c r="AM379" s="12">
        <v>105.0</v>
      </c>
      <c r="AN379" s="11">
        <f t="shared" si="7"/>
        <v>3.681411792</v>
      </c>
      <c r="AO379" s="10" t="s">
        <v>1928</v>
      </c>
      <c r="AP379" s="10" t="s">
        <v>1059</v>
      </c>
      <c r="AQ379" s="10" t="s">
        <v>1929</v>
      </c>
      <c r="AR379" s="7">
        <v>0.0</v>
      </c>
      <c r="AS379" s="7">
        <v>1.0</v>
      </c>
      <c r="AT379" s="13">
        <f t="shared" si="8"/>
        <v>0</v>
      </c>
      <c r="AU379" s="8"/>
      <c r="AV379" s="8"/>
      <c r="AW379" s="8"/>
      <c r="AX379" s="8">
        <v>0.0</v>
      </c>
      <c r="AY379" s="8">
        <v>1.0</v>
      </c>
      <c r="AZ379" s="8">
        <v>0.0</v>
      </c>
      <c r="BA379" s="7">
        <v>109.0</v>
      </c>
      <c r="BB379" s="7">
        <v>126.0</v>
      </c>
      <c r="BC379" s="7">
        <v>197.0</v>
      </c>
      <c r="BD379" s="7">
        <v>51.0</v>
      </c>
      <c r="BE379" s="7">
        <v>45.0</v>
      </c>
      <c r="BF379" s="7">
        <v>30.0</v>
      </c>
      <c r="BG379" s="14">
        <f t="shared" si="9"/>
        <v>3.821656051</v>
      </c>
      <c r="BH379" s="11">
        <f t="shared" si="10"/>
        <v>4.417694151</v>
      </c>
      <c r="BI379" s="11">
        <f t="shared" si="11"/>
        <v>6.907029743</v>
      </c>
      <c r="BJ379" s="11">
        <f t="shared" si="12"/>
        <v>1.788114299</v>
      </c>
      <c r="BK379" s="11">
        <f t="shared" si="13"/>
        <v>1.577747911</v>
      </c>
      <c r="BL379" s="11">
        <f t="shared" si="14"/>
        <v>1.051831941</v>
      </c>
      <c r="BM379" s="7">
        <v>50.0</v>
      </c>
      <c r="BN379" s="7">
        <v>15.0</v>
      </c>
      <c r="BO379" s="7">
        <v>2.0</v>
      </c>
      <c r="BP379" s="7">
        <v>0.0</v>
      </c>
      <c r="BQ379" s="7">
        <v>1.0</v>
      </c>
      <c r="BR379" s="7">
        <v>0.0</v>
      </c>
      <c r="BS379" s="9">
        <f t="shared" si="15"/>
        <v>375</v>
      </c>
      <c r="BT379" s="14">
        <v>3.0538</v>
      </c>
      <c r="BU379" s="7">
        <v>1.0</v>
      </c>
      <c r="BV379" s="7">
        <v>0.0</v>
      </c>
      <c r="BW379" s="15">
        <f t="shared" si="16"/>
        <v>0</v>
      </c>
      <c r="BX379" s="7">
        <v>0.0</v>
      </c>
      <c r="BY379" s="7">
        <v>1.0</v>
      </c>
      <c r="BZ379" s="7">
        <v>0.0</v>
      </c>
      <c r="CA379" s="7">
        <v>0.0</v>
      </c>
      <c r="CB379" s="7">
        <v>0.0</v>
      </c>
      <c r="CC379" s="7">
        <v>0.0</v>
      </c>
      <c r="CD379" s="7">
        <v>1.0</v>
      </c>
      <c r="CE379" s="7">
        <v>2.0</v>
      </c>
      <c r="CF379" s="7">
        <v>1.0</v>
      </c>
      <c r="CG379" s="7">
        <v>1.0</v>
      </c>
      <c r="CH379" s="7">
        <v>0.0</v>
      </c>
      <c r="CI379" s="7">
        <v>6.0</v>
      </c>
      <c r="CJ379" s="7">
        <v>0.0</v>
      </c>
      <c r="CK379" s="7">
        <v>0.0</v>
      </c>
      <c r="CL379" s="15">
        <f t="shared" si="17"/>
        <v>0</v>
      </c>
      <c r="CM379" s="7">
        <v>2.1</v>
      </c>
      <c r="CN379" s="7">
        <v>2.2</v>
      </c>
      <c r="CO379" s="7">
        <v>4.2</v>
      </c>
      <c r="CP379" s="16">
        <f t="shared" si="18"/>
        <v>0.05753424658</v>
      </c>
      <c r="CQ379" s="16">
        <f t="shared" si="19"/>
        <v>0.1472564717</v>
      </c>
      <c r="CR379" s="17">
        <v>7.0</v>
      </c>
      <c r="CS379" s="14">
        <v>34.4</v>
      </c>
      <c r="CT379" s="14">
        <v>38.7</v>
      </c>
      <c r="CU379" s="14">
        <v>-13.5</v>
      </c>
      <c r="CV379" s="14">
        <v>3.1</v>
      </c>
      <c r="CW379" s="14">
        <v>1.3</v>
      </c>
      <c r="CX379" s="14">
        <v>-0.2</v>
      </c>
      <c r="CY379" s="14">
        <v>4.2</v>
      </c>
      <c r="CZ379" s="18">
        <f t="shared" si="20"/>
        <v>0.05753424658</v>
      </c>
      <c r="DA379" s="18">
        <f t="shared" si="21"/>
        <v>0.1472564717</v>
      </c>
      <c r="DB379" s="14">
        <v>46.1943</v>
      </c>
      <c r="DC379" s="7">
        <v>0.0</v>
      </c>
      <c r="DD379" s="7">
        <v>2.0</v>
      </c>
      <c r="DE379" s="7">
        <v>3.0</v>
      </c>
      <c r="DF379" s="7">
        <v>46.0</v>
      </c>
      <c r="DG379" s="7">
        <v>12.0</v>
      </c>
      <c r="DH379" s="7">
        <v>1.0</v>
      </c>
      <c r="DI379" s="7">
        <v>41.0</v>
      </c>
      <c r="DJ379" s="7">
        <v>14.0</v>
      </c>
      <c r="DK379" s="7">
        <v>3.0</v>
      </c>
      <c r="DL379" s="7">
        <v>1.0</v>
      </c>
      <c r="DM379" s="7">
        <v>103.0</v>
      </c>
      <c r="DN379" s="9">
        <v>0.0</v>
      </c>
      <c r="DO379" s="9">
        <v>3.0</v>
      </c>
      <c r="DP379" s="9">
        <v>2.0</v>
      </c>
      <c r="DQ379" s="8">
        <v>186.0</v>
      </c>
      <c r="DR379" s="8">
        <v>9.0</v>
      </c>
      <c r="DS379" s="8" t="s">
        <v>249</v>
      </c>
      <c r="DT379" s="19">
        <v>4.25</v>
      </c>
      <c r="DU379" s="8">
        <v>3.75</v>
      </c>
      <c r="DV379" s="8">
        <v>3.75</v>
      </c>
      <c r="DW379" s="8">
        <v>412.0</v>
      </c>
      <c r="DX379" s="8">
        <v>0.0</v>
      </c>
      <c r="DY379" s="14">
        <f t="shared" si="22"/>
        <v>-2.608510638</v>
      </c>
    </row>
    <row r="380" ht="12.75" customHeight="1">
      <c r="A380" s="7">
        <v>7.0</v>
      </c>
      <c r="B380" s="7" t="s">
        <v>1930</v>
      </c>
      <c r="C380" s="7" t="s">
        <v>1931</v>
      </c>
      <c r="D380" s="7" t="s">
        <v>1932</v>
      </c>
      <c r="E380" s="7" t="s">
        <v>132</v>
      </c>
      <c r="F380" s="7" t="s">
        <v>132</v>
      </c>
      <c r="G380" s="7">
        <v>73.0</v>
      </c>
      <c r="H380" s="7">
        <v>230.0</v>
      </c>
      <c r="I380" s="7" t="s">
        <v>133</v>
      </c>
      <c r="J380" s="7">
        <v>2005.0</v>
      </c>
      <c r="K380" s="7">
        <v>1.0</v>
      </c>
      <c r="L380" s="7">
        <v>3.0</v>
      </c>
      <c r="M380" s="8"/>
      <c r="N380" s="8">
        <f t="shared" si="1"/>
        <v>29</v>
      </c>
      <c r="O380" s="7" t="s">
        <v>1211</v>
      </c>
      <c r="P380" s="7" t="s">
        <v>1927</v>
      </c>
      <c r="Q380" s="8" t="s">
        <v>182</v>
      </c>
      <c r="R380" s="7" t="s">
        <v>182</v>
      </c>
      <c r="S380" s="9" t="s">
        <v>174</v>
      </c>
      <c r="T380" s="9">
        <v>59.0</v>
      </c>
      <c r="U380" s="9" t="s">
        <v>138</v>
      </c>
      <c r="V380" s="9" t="s">
        <v>138</v>
      </c>
      <c r="W380" s="7">
        <v>60.0</v>
      </c>
      <c r="X380" s="7">
        <v>6.0</v>
      </c>
      <c r="Y380" s="7">
        <v>8.0</v>
      </c>
      <c r="Z380" s="7">
        <v>3.0</v>
      </c>
      <c r="AA380" s="7">
        <v>14.0</v>
      </c>
      <c r="AB380" s="7">
        <v>-16.0</v>
      </c>
      <c r="AC380" s="7">
        <v>86.0</v>
      </c>
      <c r="AD380" s="7">
        <v>51.0</v>
      </c>
      <c r="AE380" s="7">
        <v>68.0</v>
      </c>
      <c r="AF380" s="10">
        <f t="shared" si="2"/>
        <v>0.06976744186</v>
      </c>
      <c r="AG380" s="10">
        <f t="shared" si="3"/>
        <v>0.02926829268</v>
      </c>
      <c r="AH380" s="7">
        <v>87031.0</v>
      </c>
      <c r="AI380" s="11">
        <f t="shared" si="4"/>
        <v>24.17527778</v>
      </c>
      <c r="AJ380" s="7">
        <v>1683.0</v>
      </c>
      <c r="AK380" s="11">
        <f t="shared" si="5"/>
        <v>28.05</v>
      </c>
      <c r="AL380" s="11">
        <f t="shared" si="6"/>
        <v>51.71182412</v>
      </c>
      <c r="AM380" s="12">
        <v>32.0</v>
      </c>
      <c r="AN380" s="11">
        <f t="shared" si="7"/>
        <v>1.32366628</v>
      </c>
      <c r="AO380" s="10" t="s">
        <v>550</v>
      </c>
      <c r="AP380" s="10" t="s">
        <v>1040</v>
      </c>
      <c r="AQ380" s="10" t="s">
        <v>176</v>
      </c>
      <c r="AR380" s="7">
        <v>0.0</v>
      </c>
      <c r="AS380" s="7">
        <v>1.0</v>
      </c>
      <c r="AT380" s="13">
        <f t="shared" si="8"/>
        <v>0</v>
      </c>
      <c r="AU380" s="9">
        <v>1.0</v>
      </c>
      <c r="AV380" s="9">
        <v>0.0</v>
      </c>
      <c r="AW380" s="9">
        <v>1.0</v>
      </c>
      <c r="AX380" s="9">
        <v>0.0</v>
      </c>
      <c r="AY380" s="9"/>
      <c r="AZ380" s="9">
        <v>0.0</v>
      </c>
      <c r="BA380" s="7">
        <v>77.0</v>
      </c>
      <c r="BB380" s="7">
        <v>98.0</v>
      </c>
      <c r="BC380" s="7">
        <v>102.0</v>
      </c>
      <c r="BD380" s="7">
        <v>51.0</v>
      </c>
      <c r="BE380" s="7">
        <v>30.0</v>
      </c>
      <c r="BF380" s="7">
        <v>8.0</v>
      </c>
      <c r="BG380" s="14">
        <f t="shared" si="9"/>
        <v>3.185071986</v>
      </c>
      <c r="BH380" s="11">
        <f t="shared" si="10"/>
        <v>4.053727982</v>
      </c>
      <c r="BI380" s="11">
        <f t="shared" si="11"/>
        <v>4.219186267</v>
      </c>
      <c r="BJ380" s="11">
        <f t="shared" si="12"/>
        <v>2.109593133</v>
      </c>
      <c r="BK380" s="11">
        <f t="shared" si="13"/>
        <v>1.240937137</v>
      </c>
      <c r="BL380" s="11">
        <f t="shared" si="14"/>
        <v>0.33091657</v>
      </c>
      <c r="BM380" s="7">
        <v>25.0</v>
      </c>
      <c r="BN380" s="7">
        <v>10.0</v>
      </c>
      <c r="BO380" s="7">
        <v>1.0</v>
      </c>
      <c r="BP380" s="7">
        <v>0.0</v>
      </c>
      <c r="BQ380" s="7">
        <v>0.0</v>
      </c>
      <c r="BR380" s="7">
        <v>0.0</v>
      </c>
      <c r="BS380" s="9">
        <f t="shared" si="15"/>
        <v>226</v>
      </c>
      <c r="BT380" s="14">
        <v>1.3529</v>
      </c>
      <c r="BW380" s="15" t="str">
        <f t="shared" si="16"/>
        <v> </v>
      </c>
      <c r="BY380" s="7">
        <v>1.0</v>
      </c>
      <c r="BZ380" s="7">
        <v>0.0</v>
      </c>
      <c r="CA380" s="7">
        <v>2.0</v>
      </c>
      <c r="CB380" s="7">
        <v>0.0</v>
      </c>
      <c r="CC380" s="7">
        <v>0.0</v>
      </c>
      <c r="CD380" s="7">
        <v>0.0</v>
      </c>
      <c r="CE380" s="7">
        <v>1.0</v>
      </c>
      <c r="CF380" s="7">
        <v>4.0</v>
      </c>
      <c r="CG380" s="7">
        <v>0.0</v>
      </c>
      <c r="CH380" s="7">
        <v>0.0</v>
      </c>
      <c r="CI380" s="7">
        <v>1.0</v>
      </c>
      <c r="CJ380" s="7">
        <v>0.0</v>
      </c>
      <c r="CK380" s="7">
        <v>0.0</v>
      </c>
      <c r="CL380" s="15">
        <f t="shared" si="17"/>
        <v>0</v>
      </c>
      <c r="CM380" s="7">
        <v>0.4</v>
      </c>
      <c r="CN380" s="7">
        <v>1.5</v>
      </c>
      <c r="CO380" s="7">
        <v>2.0</v>
      </c>
      <c r="CP380" s="16">
        <f t="shared" si="18"/>
        <v>0.03333333333</v>
      </c>
      <c r="CQ380" s="16">
        <f t="shared" si="19"/>
        <v>0.08272914249</v>
      </c>
      <c r="CR380" s="17">
        <v>6.0</v>
      </c>
      <c r="CS380" s="14">
        <v>26.0</v>
      </c>
      <c r="CT380" s="14">
        <v>30.6</v>
      </c>
      <c r="CU380" s="14">
        <v>-10.6</v>
      </c>
      <c r="CV380" s="14">
        <v>-0.1</v>
      </c>
      <c r="CW380" s="14">
        <v>1.3</v>
      </c>
      <c r="CX380" s="14">
        <v>0.0</v>
      </c>
      <c r="CY380" s="14">
        <v>1.2</v>
      </c>
      <c r="CZ380" s="18">
        <f t="shared" si="20"/>
        <v>0.02</v>
      </c>
      <c r="DA380" s="18">
        <f t="shared" si="21"/>
        <v>0.04963748549</v>
      </c>
      <c r="DB380" s="14">
        <v>48.8953</v>
      </c>
      <c r="DC380" s="7">
        <v>1.0</v>
      </c>
      <c r="DD380" s="7">
        <v>1.0</v>
      </c>
      <c r="DE380" s="7">
        <v>7.0</v>
      </c>
      <c r="DF380" s="7">
        <v>42.0</v>
      </c>
      <c r="DG380" s="7">
        <v>2.0</v>
      </c>
      <c r="DH380" s="7">
        <v>1.0</v>
      </c>
      <c r="DI380" s="7">
        <v>23.0</v>
      </c>
      <c r="DJ380" s="7">
        <v>33.0</v>
      </c>
      <c r="DK380" s="7">
        <v>0.0</v>
      </c>
      <c r="DL380" s="7">
        <v>0.0</v>
      </c>
      <c r="DM380" s="7">
        <v>27.0</v>
      </c>
      <c r="DN380" s="9">
        <v>1.0</v>
      </c>
      <c r="DO380" s="9">
        <v>1.0</v>
      </c>
      <c r="DP380" s="9">
        <v>0.0</v>
      </c>
      <c r="DQ380" s="8">
        <v>186.0</v>
      </c>
      <c r="DR380" s="8">
        <v>22.0</v>
      </c>
      <c r="DS380" s="8" t="s">
        <v>599</v>
      </c>
      <c r="DT380" s="19">
        <v>5.0</v>
      </c>
      <c r="DU380" s="8">
        <v>4.357</v>
      </c>
      <c r="DV380" s="8">
        <v>4.357</v>
      </c>
      <c r="DW380" s="8">
        <v>1169.0</v>
      </c>
      <c r="DX380" s="8">
        <v>0.0</v>
      </c>
      <c r="DY380" s="14">
        <f t="shared" si="22"/>
        <v>-6.9</v>
      </c>
    </row>
    <row r="381" ht="12.75" customHeight="1">
      <c r="A381" s="7">
        <v>9.0</v>
      </c>
      <c r="B381" s="7" t="s">
        <v>1933</v>
      </c>
      <c r="C381" s="7" t="s">
        <v>1934</v>
      </c>
      <c r="D381" s="7" t="s">
        <v>1935</v>
      </c>
      <c r="E381" s="7" t="s">
        <v>132</v>
      </c>
      <c r="F381" s="7" t="s">
        <v>132</v>
      </c>
      <c r="G381" s="7">
        <v>68.0</v>
      </c>
      <c r="H381" s="7">
        <v>185.0</v>
      </c>
      <c r="I381" s="7" t="s">
        <v>145</v>
      </c>
      <c r="M381" s="8"/>
      <c r="N381" s="8">
        <f t="shared" si="1"/>
        <v>25</v>
      </c>
      <c r="O381" s="7" t="s">
        <v>614</v>
      </c>
      <c r="P381" s="7" t="s">
        <v>1927</v>
      </c>
      <c r="Q381" s="8" t="s">
        <v>215</v>
      </c>
      <c r="R381" s="7" t="s">
        <v>215</v>
      </c>
      <c r="S381" s="9" t="s">
        <v>275</v>
      </c>
      <c r="T381" s="9">
        <v>68.0</v>
      </c>
      <c r="U381" s="9" t="s">
        <v>138</v>
      </c>
      <c r="V381" s="9" t="s">
        <v>138</v>
      </c>
      <c r="W381" s="7">
        <v>69.0</v>
      </c>
      <c r="X381" s="7">
        <v>14.0</v>
      </c>
      <c r="Y381" s="7">
        <v>24.0</v>
      </c>
      <c r="Z381" s="7">
        <v>19.0</v>
      </c>
      <c r="AA381" s="7">
        <v>38.0</v>
      </c>
      <c r="AB381" s="7">
        <v>4.0</v>
      </c>
      <c r="AC381" s="7">
        <v>167.0</v>
      </c>
      <c r="AD381" s="7">
        <v>65.0</v>
      </c>
      <c r="AE381" s="7">
        <v>60.0</v>
      </c>
      <c r="AF381" s="10">
        <f t="shared" si="2"/>
        <v>0.08383233533</v>
      </c>
      <c r="AG381" s="10">
        <f t="shared" si="3"/>
        <v>0.04794520548</v>
      </c>
      <c r="AH381" s="7">
        <v>70957.0</v>
      </c>
      <c r="AI381" s="11">
        <f t="shared" si="4"/>
        <v>17.13937198</v>
      </c>
      <c r="AJ381" s="7">
        <v>1416.0</v>
      </c>
      <c r="AK381" s="11">
        <f t="shared" si="5"/>
        <v>20.52173913</v>
      </c>
      <c r="AL381" s="11">
        <f t="shared" si="6"/>
        <v>50.11087571</v>
      </c>
      <c r="AM381" s="12">
        <v>176.0</v>
      </c>
      <c r="AN381" s="11">
        <f t="shared" si="7"/>
        <v>8.929351579</v>
      </c>
      <c r="AO381" s="10" t="s">
        <v>1936</v>
      </c>
      <c r="AP381" s="10" t="s">
        <v>1384</v>
      </c>
      <c r="AQ381" s="10" t="s">
        <v>1698</v>
      </c>
      <c r="AR381" s="7">
        <v>479.0</v>
      </c>
      <c r="AS381" s="7">
        <v>507.0</v>
      </c>
      <c r="AT381" s="13">
        <f t="shared" si="8"/>
        <v>0.485801217</v>
      </c>
      <c r="AU381" s="9">
        <v>23.0</v>
      </c>
      <c r="AV381" s="9">
        <v>11.0</v>
      </c>
      <c r="AW381" s="9">
        <v>649.0</v>
      </c>
      <c r="AX381" s="9">
        <v>312.0</v>
      </c>
      <c r="AY381" s="9">
        <v>337.0</v>
      </c>
      <c r="AZ381" s="9">
        <v>167.0</v>
      </c>
      <c r="BA381" s="7">
        <v>52.0</v>
      </c>
      <c r="BB381" s="7">
        <v>46.0</v>
      </c>
      <c r="BC381" s="7">
        <v>25.0</v>
      </c>
      <c r="BD381" s="7">
        <v>65.0</v>
      </c>
      <c r="BE381" s="7">
        <v>31.0</v>
      </c>
      <c r="BF381" s="7">
        <v>19.0</v>
      </c>
      <c r="BG381" s="14">
        <f t="shared" si="9"/>
        <v>2.638217512</v>
      </c>
      <c r="BH381" s="11">
        <f t="shared" si="10"/>
        <v>2.333807799</v>
      </c>
      <c r="BI381" s="11">
        <f t="shared" si="11"/>
        <v>1.268373804</v>
      </c>
      <c r="BJ381" s="11">
        <f t="shared" si="12"/>
        <v>3.29777189</v>
      </c>
      <c r="BK381" s="11">
        <f t="shared" si="13"/>
        <v>1.572783517</v>
      </c>
      <c r="BL381" s="11">
        <f t="shared" si="14"/>
        <v>0.9639640909</v>
      </c>
      <c r="BM381" s="7">
        <v>20.0</v>
      </c>
      <c r="BN381" s="7">
        <v>10.0</v>
      </c>
      <c r="BO381" s="7">
        <v>0.0</v>
      </c>
      <c r="BP381" s="7">
        <v>0.0</v>
      </c>
      <c r="BQ381" s="7">
        <v>0.0</v>
      </c>
      <c r="BR381" s="7">
        <v>0.0</v>
      </c>
      <c r="BS381" s="9">
        <f t="shared" si="15"/>
        <v>91</v>
      </c>
      <c r="BT381" s="14">
        <v>8.1376</v>
      </c>
      <c r="BW381" s="15" t="str">
        <f t="shared" si="16"/>
        <v> </v>
      </c>
      <c r="BY381" s="7">
        <v>3.0</v>
      </c>
      <c r="BZ381" s="7">
        <v>1.0</v>
      </c>
      <c r="CA381" s="7">
        <v>7.0</v>
      </c>
      <c r="CB381" s="7">
        <v>0.0</v>
      </c>
      <c r="CC381" s="7">
        <v>0.0</v>
      </c>
      <c r="CD381" s="7">
        <v>0.0</v>
      </c>
      <c r="CE381" s="7">
        <v>0.0</v>
      </c>
      <c r="CF381" s="7">
        <v>2.0</v>
      </c>
      <c r="CG381" s="7">
        <v>1.0</v>
      </c>
      <c r="CH381" s="7">
        <v>0.0</v>
      </c>
      <c r="CI381" s="7">
        <v>11.0</v>
      </c>
      <c r="CJ381" s="7">
        <v>0.0</v>
      </c>
      <c r="CK381" s="7">
        <v>0.0</v>
      </c>
      <c r="CL381" s="15">
        <f t="shared" si="17"/>
        <v>0</v>
      </c>
      <c r="CM381" s="7">
        <v>2.7</v>
      </c>
      <c r="CN381" s="7">
        <v>1.5</v>
      </c>
      <c r="CO381" s="7">
        <v>4.2</v>
      </c>
      <c r="CP381" s="16">
        <f t="shared" si="18"/>
        <v>0.06086956522</v>
      </c>
      <c r="CQ381" s="16">
        <f t="shared" si="19"/>
        <v>0.213086799</v>
      </c>
      <c r="CR381" s="17">
        <v>4.0</v>
      </c>
      <c r="CS381" s="14">
        <v>30.1</v>
      </c>
      <c r="CT381" s="14">
        <v>25.5</v>
      </c>
      <c r="CU381" s="14">
        <v>0.6000000000000001</v>
      </c>
      <c r="CV381" s="14">
        <v>2.9</v>
      </c>
      <c r="CW381" s="14">
        <v>2.6</v>
      </c>
      <c r="CX381" s="14">
        <v>0.0</v>
      </c>
      <c r="CY381" s="14">
        <v>5.5</v>
      </c>
      <c r="CZ381" s="18">
        <f t="shared" si="20"/>
        <v>0.07971014493</v>
      </c>
      <c r="DA381" s="18">
        <f t="shared" si="21"/>
        <v>0.2790422368</v>
      </c>
      <c r="DB381" s="14">
        <v>29.4132</v>
      </c>
      <c r="DC381" s="7">
        <v>1.0</v>
      </c>
      <c r="DD381" s="7">
        <v>4.0</v>
      </c>
      <c r="DE381" s="7">
        <v>9.0</v>
      </c>
      <c r="DF381" s="7">
        <v>51.0</v>
      </c>
      <c r="DG381" s="7">
        <v>12.0</v>
      </c>
      <c r="DH381" s="7">
        <v>0.0</v>
      </c>
      <c r="DI381" s="7">
        <v>13.0</v>
      </c>
      <c r="DJ381" s="7">
        <v>20.0</v>
      </c>
      <c r="DK381" s="7">
        <v>12.0</v>
      </c>
      <c r="DL381" s="7">
        <v>2.0</v>
      </c>
      <c r="DM381" s="7">
        <v>108.0</v>
      </c>
      <c r="DN381" s="9">
        <v>3.0</v>
      </c>
      <c r="DO381" s="9">
        <v>1.0</v>
      </c>
      <c r="DP381" s="9">
        <v>0.0</v>
      </c>
      <c r="DQ381" s="8">
        <v>186.0</v>
      </c>
      <c r="DR381" s="8">
        <v>13.0</v>
      </c>
      <c r="DS381" s="8" t="s">
        <v>413</v>
      </c>
      <c r="DT381" s="19">
        <v>3.2</v>
      </c>
      <c r="DU381" s="8">
        <v>3.333</v>
      </c>
      <c r="DV381" s="8">
        <v>3.333</v>
      </c>
      <c r="DW381" s="8">
        <v>528.0</v>
      </c>
      <c r="DX381" s="8">
        <v>0.0</v>
      </c>
      <c r="DY381" s="14">
        <f t="shared" si="22"/>
        <v>-0.4212765957</v>
      </c>
    </row>
    <row r="382" ht="12.75" customHeight="1">
      <c r="A382" s="7">
        <v>52.0</v>
      </c>
      <c r="B382" s="7" t="s">
        <v>1937</v>
      </c>
      <c r="C382" s="7" t="s">
        <v>1938</v>
      </c>
      <c r="D382" s="7" t="s">
        <v>1246</v>
      </c>
      <c r="E382" s="7" t="s">
        <v>163</v>
      </c>
      <c r="F382" s="7" t="s">
        <v>163</v>
      </c>
      <c r="G382" s="7">
        <v>77.0</v>
      </c>
      <c r="H382" s="7">
        <v>232.0</v>
      </c>
      <c r="I382" s="7" t="s">
        <v>133</v>
      </c>
      <c r="M382" s="8" t="s">
        <v>146</v>
      </c>
      <c r="N382" s="8">
        <f t="shared" si="1"/>
        <v>21</v>
      </c>
      <c r="O382" s="7" t="s">
        <v>1939</v>
      </c>
      <c r="P382" s="7" t="s">
        <v>143</v>
      </c>
      <c r="Q382" s="8" t="s">
        <v>305</v>
      </c>
      <c r="R382" s="7" t="s">
        <v>305</v>
      </c>
      <c r="S382" s="9" t="s">
        <v>159</v>
      </c>
      <c r="T382" s="9">
        <v>1.0</v>
      </c>
      <c r="U382" s="9" t="s">
        <v>138</v>
      </c>
      <c r="V382" s="9" t="s">
        <v>138</v>
      </c>
      <c r="W382" s="7">
        <v>1.0</v>
      </c>
      <c r="X382" s="7">
        <v>0.0</v>
      </c>
      <c r="Y382" s="7">
        <v>0.0</v>
      </c>
      <c r="Z382" s="7">
        <v>0.0</v>
      </c>
      <c r="AA382" s="7">
        <v>0.0</v>
      </c>
      <c r="AB382" s="7">
        <v>0.0</v>
      </c>
      <c r="AC382" s="7">
        <v>0.0</v>
      </c>
      <c r="AD382" s="7">
        <v>0.0</v>
      </c>
      <c r="AE382" s="7">
        <v>0.0</v>
      </c>
      <c r="AF382" s="10">
        <f t="shared" si="2"/>
        <v>0</v>
      </c>
      <c r="AG382" s="10">
        <f t="shared" si="3"/>
        <v>0</v>
      </c>
      <c r="AH382" s="7">
        <v>977.0</v>
      </c>
      <c r="AI382" s="11">
        <f t="shared" si="4"/>
        <v>16.28333333</v>
      </c>
      <c r="AJ382" s="7">
        <v>22.0</v>
      </c>
      <c r="AK382" s="11">
        <f t="shared" si="5"/>
        <v>22</v>
      </c>
      <c r="AL382" s="11">
        <f t="shared" si="6"/>
        <v>44.40909091</v>
      </c>
      <c r="AM382" s="12">
        <v>0.0</v>
      </c>
      <c r="AN382" s="11">
        <f t="shared" si="7"/>
        <v>0</v>
      </c>
      <c r="AO382" s="10" t="s">
        <v>151</v>
      </c>
      <c r="AP382" s="10" t="s">
        <v>151</v>
      </c>
      <c r="AQ382" s="10" t="s">
        <v>151</v>
      </c>
      <c r="AR382" s="7">
        <v>0.0</v>
      </c>
      <c r="AS382" s="7">
        <v>0.0</v>
      </c>
      <c r="AT382" s="13">
        <f t="shared" si="8"/>
        <v>0</v>
      </c>
      <c r="AU382" s="8"/>
      <c r="AV382" s="8"/>
      <c r="AW382" s="8"/>
      <c r="AX382" s="8">
        <v>0.0</v>
      </c>
      <c r="AY382" s="8"/>
      <c r="AZ382" s="8">
        <v>0.0</v>
      </c>
      <c r="BA382" s="7">
        <v>0.0</v>
      </c>
      <c r="BB382" s="7">
        <v>6.0</v>
      </c>
      <c r="BC382" s="7">
        <v>0.0</v>
      </c>
      <c r="BD382" s="7">
        <v>0.0</v>
      </c>
      <c r="BE382" s="7">
        <v>0.0</v>
      </c>
      <c r="BF382" s="7">
        <v>2.0</v>
      </c>
      <c r="BG382" s="14">
        <f t="shared" si="9"/>
        <v>0</v>
      </c>
      <c r="BH382" s="11">
        <f t="shared" si="10"/>
        <v>22.10849539</v>
      </c>
      <c r="BI382" s="11">
        <f t="shared" si="11"/>
        <v>0</v>
      </c>
      <c r="BJ382" s="11">
        <f t="shared" si="12"/>
        <v>0</v>
      </c>
      <c r="BK382" s="11">
        <f t="shared" si="13"/>
        <v>0</v>
      </c>
      <c r="BL382" s="11">
        <f t="shared" si="14"/>
        <v>7.369498465</v>
      </c>
      <c r="BM382" s="7">
        <v>4.0</v>
      </c>
      <c r="BN382" s="7">
        <v>2.0</v>
      </c>
      <c r="BO382" s="7">
        <v>0.0</v>
      </c>
      <c r="BP382" s="7">
        <v>0.0</v>
      </c>
      <c r="BQ382" s="7">
        <v>0.0</v>
      </c>
      <c r="BR382" s="7">
        <v>0.0</v>
      </c>
      <c r="BS382" s="9">
        <f t="shared" si="15"/>
        <v>10</v>
      </c>
      <c r="BT382" s="14">
        <v>-2.0265</v>
      </c>
      <c r="BW382" s="15" t="str">
        <f t="shared" si="16"/>
        <v> </v>
      </c>
      <c r="BY382" s="7">
        <v>0.0</v>
      </c>
      <c r="BZ382" s="7">
        <v>0.0</v>
      </c>
      <c r="CA382" s="7">
        <v>0.0</v>
      </c>
      <c r="CB382" s="7">
        <v>0.0</v>
      </c>
      <c r="CC382" s="7">
        <v>0.0</v>
      </c>
      <c r="CD382" s="7">
        <v>0.0</v>
      </c>
      <c r="CE382" s="7">
        <v>0.0</v>
      </c>
      <c r="CF382" s="7">
        <v>0.0</v>
      </c>
      <c r="CG382" s="7">
        <v>0.0</v>
      </c>
      <c r="CH382" s="7">
        <v>0.0</v>
      </c>
      <c r="CI382" s="7">
        <v>0.0</v>
      </c>
      <c r="CJ382" s="7">
        <v>0.0</v>
      </c>
      <c r="CK382" s="7">
        <v>0.0</v>
      </c>
      <c r="CL382" s="15">
        <f t="shared" si="17"/>
        <v>0</v>
      </c>
      <c r="CM382" s="7">
        <v>0.0</v>
      </c>
      <c r="CN382" s="7">
        <v>0.0</v>
      </c>
      <c r="CO382" s="7">
        <v>0.0</v>
      </c>
      <c r="CP382" s="16">
        <f t="shared" si="18"/>
        <v>0</v>
      </c>
      <c r="CQ382" s="16">
        <f t="shared" si="19"/>
        <v>0</v>
      </c>
      <c r="CR382" s="17">
        <v>3.0</v>
      </c>
      <c r="CS382" s="14">
        <v>0.1</v>
      </c>
      <c r="CT382" s="14">
        <v>0.0</v>
      </c>
      <c r="CU382" s="14">
        <v>0.0</v>
      </c>
      <c r="CV382" s="14">
        <v>0.0</v>
      </c>
      <c r="CW382" s="14">
        <v>0.0</v>
      </c>
      <c r="CX382" s="14">
        <v>0.0</v>
      </c>
      <c r="CY382" s="14">
        <v>0.0</v>
      </c>
      <c r="CZ382" s="18">
        <f t="shared" si="20"/>
        <v>0</v>
      </c>
      <c r="DA382" s="18">
        <f t="shared" si="21"/>
        <v>0</v>
      </c>
      <c r="DB382" s="14">
        <v>0.0</v>
      </c>
      <c r="DC382" s="7">
        <v>0.0</v>
      </c>
      <c r="DD382" s="7">
        <v>0.0</v>
      </c>
      <c r="DE382" s="7">
        <v>0.0</v>
      </c>
      <c r="DF382" s="7">
        <v>0.0</v>
      </c>
      <c r="DG382" s="7">
        <v>0.0</v>
      </c>
      <c r="DH382" s="7">
        <v>0.0</v>
      </c>
      <c r="DI382" s="7">
        <v>0.0</v>
      </c>
      <c r="DJ382" s="7">
        <v>0.0</v>
      </c>
      <c r="DK382" s="7">
        <v>0.0</v>
      </c>
      <c r="DL382" s="7">
        <v>0.0</v>
      </c>
      <c r="DM382" s="7">
        <v>0.0</v>
      </c>
      <c r="DN382" s="9">
        <v>0.0</v>
      </c>
      <c r="DO382" s="9">
        <v>0.0</v>
      </c>
      <c r="DP382" s="9">
        <v>0.0</v>
      </c>
      <c r="DQ382" s="8">
        <v>0.0</v>
      </c>
      <c r="DR382" s="8">
        <v>0.0</v>
      </c>
      <c r="DS382" s="8"/>
      <c r="DT382" s="19">
        <v>0.62</v>
      </c>
      <c r="DU382" s="8">
        <v>0.667</v>
      </c>
      <c r="DV382" s="8">
        <v>0.0</v>
      </c>
      <c r="DW382" s="8">
        <v>0.0</v>
      </c>
      <c r="DX382" s="8">
        <v>0.0</v>
      </c>
      <c r="DY382" s="14">
        <f t="shared" si="22"/>
        <v>0</v>
      </c>
    </row>
    <row r="383" ht="12.75" customHeight="1">
      <c r="A383" s="7">
        <v>89.0</v>
      </c>
      <c r="B383" s="7" t="s">
        <v>1940</v>
      </c>
      <c r="C383" s="7" t="s">
        <v>1466</v>
      </c>
      <c r="D383" s="7" t="s">
        <v>162</v>
      </c>
      <c r="E383" s="7" t="s">
        <v>163</v>
      </c>
      <c r="F383" s="7" t="s">
        <v>163</v>
      </c>
      <c r="G383" s="7">
        <v>70.0</v>
      </c>
      <c r="H383" s="7">
        <v>180.0</v>
      </c>
      <c r="I383" s="7" t="s">
        <v>145</v>
      </c>
      <c r="M383" s="8" t="s">
        <v>146</v>
      </c>
      <c r="N383" s="8">
        <f t="shared" si="1"/>
        <v>23</v>
      </c>
      <c r="O383" s="7" t="s">
        <v>732</v>
      </c>
      <c r="P383" s="7" t="s">
        <v>143</v>
      </c>
      <c r="Q383" s="8" t="s">
        <v>206</v>
      </c>
      <c r="R383" s="7" t="s">
        <v>206</v>
      </c>
      <c r="S383" s="9" t="s">
        <v>174</v>
      </c>
      <c r="T383" s="9">
        <v>3.0</v>
      </c>
      <c r="U383" s="9" t="s">
        <v>138</v>
      </c>
      <c r="V383" s="9" t="s">
        <v>138</v>
      </c>
      <c r="W383" s="7">
        <v>3.0</v>
      </c>
      <c r="X383" s="7">
        <v>0.0</v>
      </c>
      <c r="Y383" s="7">
        <v>0.0</v>
      </c>
      <c r="Z383" s="7">
        <v>0.0</v>
      </c>
      <c r="AA383" s="7">
        <v>0.0</v>
      </c>
      <c r="AB383" s="7">
        <v>1.0</v>
      </c>
      <c r="AC383" s="7">
        <v>1.0</v>
      </c>
      <c r="AD383" s="7">
        <v>0.0</v>
      </c>
      <c r="AE383" s="7">
        <v>4.0</v>
      </c>
      <c r="AF383" s="10">
        <f t="shared" si="2"/>
        <v>0</v>
      </c>
      <c r="AG383" s="10">
        <f t="shared" si="3"/>
        <v>0</v>
      </c>
      <c r="AH383" s="7">
        <v>2930.0</v>
      </c>
      <c r="AI383" s="11">
        <f t="shared" si="4"/>
        <v>16.27777778</v>
      </c>
      <c r="AJ383" s="7">
        <v>54.0</v>
      </c>
      <c r="AK383" s="11">
        <f t="shared" si="5"/>
        <v>18</v>
      </c>
      <c r="AL383" s="11">
        <f t="shared" si="6"/>
        <v>54.25925926</v>
      </c>
      <c r="AM383" s="12">
        <v>0.0</v>
      </c>
      <c r="AN383" s="11">
        <f t="shared" si="7"/>
        <v>0</v>
      </c>
      <c r="AO383" s="10" t="s">
        <v>151</v>
      </c>
      <c r="AP383" s="10" t="s">
        <v>151</v>
      </c>
      <c r="AQ383" s="10" t="s">
        <v>151</v>
      </c>
      <c r="AR383" s="7">
        <v>0.0</v>
      </c>
      <c r="AS383" s="7">
        <v>0.0</v>
      </c>
      <c r="AT383" s="13">
        <f t="shared" si="8"/>
        <v>0</v>
      </c>
      <c r="AU383" s="8"/>
      <c r="AV383" s="8"/>
      <c r="AW383" s="8"/>
      <c r="AX383" s="8">
        <v>0.0</v>
      </c>
      <c r="AY383" s="8"/>
      <c r="AZ383" s="8">
        <v>0.0</v>
      </c>
      <c r="BA383" s="7">
        <v>6.0</v>
      </c>
      <c r="BB383" s="7">
        <v>2.0</v>
      </c>
      <c r="BC383" s="7">
        <v>2.0</v>
      </c>
      <c r="BD383" s="7">
        <v>0.0</v>
      </c>
      <c r="BE383" s="7">
        <v>1.0</v>
      </c>
      <c r="BF383" s="7">
        <v>0.0</v>
      </c>
      <c r="BG383" s="14">
        <f t="shared" si="9"/>
        <v>7.372013652</v>
      </c>
      <c r="BH383" s="11">
        <f t="shared" si="10"/>
        <v>2.457337884</v>
      </c>
      <c r="BI383" s="11">
        <f t="shared" si="11"/>
        <v>2.457337884</v>
      </c>
      <c r="BJ383" s="11">
        <f t="shared" si="12"/>
        <v>0</v>
      </c>
      <c r="BK383" s="11">
        <f t="shared" si="13"/>
        <v>1.228668942</v>
      </c>
      <c r="BL383" s="11">
        <f t="shared" si="14"/>
        <v>0</v>
      </c>
      <c r="BM383" s="7">
        <v>0.0</v>
      </c>
      <c r="BN383" s="7">
        <v>0.0</v>
      </c>
      <c r="BO383" s="7">
        <v>0.0</v>
      </c>
      <c r="BP383" s="7">
        <v>0.0</v>
      </c>
      <c r="BQ383" s="7">
        <v>0.0</v>
      </c>
      <c r="BR383" s="7">
        <v>0.0</v>
      </c>
      <c r="BS383" s="9">
        <f t="shared" si="15"/>
        <v>4</v>
      </c>
      <c r="BT383" s="14">
        <v>0.2232</v>
      </c>
      <c r="BW383" s="15" t="str">
        <f t="shared" si="16"/>
        <v> </v>
      </c>
      <c r="BY383" s="7">
        <v>0.0</v>
      </c>
      <c r="BZ383" s="7">
        <v>0.0</v>
      </c>
      <c r="CA383" s="7">
        <v>0.0</v>
      </c>
      <c r="CB383" s="7">
        <v>0.0</v>
      </c>
      <c r="CC383" s="7">
        <v>0.0</v>
      </c>
      <c r="CD383" s="7">
        <v>0.0</v>
      </c>
      <c r="CE383" s="7">
        <v>0.0</v>
      </c>
      <c r="CF383" s="7">
        <v>0.0</v>
      </c>
      <c r="CG383" s="7">
        <v>0.0</v>
      </c>
      <c r="CH383" s="7">
        <v>0.0</v>
      </c>
      <c r="CI383" s="7">
        <v>0.0</v>
      </c>
      <c r="CJ383" s="7">
        <v>0.0</v>
      </c>
      <c r="CK383" s="7">
        <v>0.0</v>
      </c>
      <c r="CL383" s="15">
        <f t="shared" si="17"/>
        <v>0</v>
      </c>
      <c r="CM383" s="7">
        <v>-0.1</v>
      </c>
      <c r="CN383" s="7">
        <v>0.2</v>
      </c>
      <c r="CO383" s="7">
        <v>0.1</v>
      </c>
      <c r="CP383" s="16">
        <f t="shared" si="18"/>
        <v>0.03333333333</v>
      </c>
      <c r="CQ383" s="16">
        <f t="shared" si="19"/>
        <v>0.1228668942</v>
      </c>
      <c r="CR383" s="17">
        <v>1.0</v>
      </c>
      <c r="CS383" s="14">
        <v>0.7</v>
      </c>
      <c r="CT383" s="14">
        <v>0.8</v>
      </c>
      <c r="CU383" s="14">
        <v>1.1</v>
      </c>
      <c r="CV383" s="14">
        <v>-0.2</v>
      </c>
      <c r="CW383" s="14">
        <v>0.2</v>
      </c>
      <c r="CX383" s="14">
        <v>0.0</v>
      </c>
      <c r="CY383" s="14">
        <v>0.1</v>
      </c>
      <c r="CZ383" s="18">
        <f t="shared" si="20"/>
        <v>0.03333333333</v>
      </c>
      <c r="DA383" s="18">
        <f t="shared" si="21"/>
        <v>0.1228668942</v>
      </c>
      <c r="DB383" s="14">
        <v>58.0</v>
      </c>
      <c r="DC383" s="7">
        <v>0.0</v>
      </c>
      <c r="DD383" s="7">
        <v>0.0</v>
      </c>
      <c r="DE383" s="7">
        <v>0.0</v>
      </c>
      <c r="DF383" s="7">
        <v>0.0</v>
      </c>
      <c r="DG383" s="7">
        <v>0.0</v>
      </c>
      <c r="DH383" s="7">
        <v>0.0</v>
      </c>
      <c r="DI383" s="7">
        <v>0.0</v>
      </c>
      <c r="DJ383" s="7">
        <v>0.0</v>
      </c>
      <c r="DK383" s="7">
        <v>0.0</v>
      </c>
      <c r="DL383" s="7">
        <v>0.0</v>
      </c>
      <c r="DM383" s="7">
        <v>1.0</v>
      </c>
      <c r="DN383" s="9">
        <v>0.0</v>
      </c>
      <c r="DO383" s="9">
        <v>0.0</v>
      </c>
      <c r="DP383" s="9">
        <v>0.0</v>
      </c>
      <c r="DQ383" s="8">
        <v>7.0</v>
      </c>
      <c r="DR383" s="8">
        <v>0.0</v>
      </c>
      <c r="DS383" s="8"/>
      <c r="DT383" s="19">
        <v>0.667</v>
      </c>
      <c r="DU383" s="8">
        <v>0.68</v>
      </c>
      <c r="DV383" s="8">
        <v>0.035</v>
      </c>
      <c r="DW383" s="8">
        <v>0.0</v>
      </c>
      <c r="DX383" s="8">
        <v>0.258</v>
      </c>
      <c r="DY383" s="14">
        <f t="shared" si="22"/>
        <v>0.06957218028</v>
      </c>
    </row>
    <row r="384" ht="12.75" customHeight="1">
      <c r="A384" s="7">
        <v>36.0</v>
      </c>
      <c r="B384" s="7" t="s">
        <v>1941</v>
      </c>
      <c r="C384" s="7" t="s">
        <v>1942</v>
      </c>
      <c r="E384" s="7" t="s">
        <v>243</v>
      </c>
      <c r="F384" s="7" t="s">
        <v>243</v>
      </c>
      <c r="G384" s="7">
        <v>71.0</v>
      </c>
      <c r="H384" s="7">
        <v>198.0</v>
      </c>
      <c r="I384" s="7" t="s">
        <v>133</v>
      </c>
      <c r="J384" s="7">
        <v>2001.0</v>
      </c>
      <c r="K384" s="7">
        <v>6.0</v>
      </c>
      <c r="L384" s="7">
        <v>192.0</v>
      </c>
      <c r="M384" s="8"/>
      <c r="N384" s="8">
        <f t="shared" si="1"/>
        <v>32</v>
      </c>
      <c r="O384" s="7" t="s">
        <v>1943</v>
      </c>
      <c r="P384" s="7" t="s">
        <v>1944</v>
      </c>
      <c r="Q384" s="8" t="s">
        <v>325</v>
      </c>
      <c r="R384" s="7" t="s">
        <v>325</v>
      </c>
      <c r="S384" s="9" t="s">
        <v>167</v>
      </c>
      <c r="T384" s="9">
        <v>81.0</v>
      </c>
      <c r="U384" s="9" t="s">
        <v>138</v>
      </c>
      <c r="V384" s="9" t="s">
        <v>138</v>
      </c>
      <c r="W384" s="7">
        <v>81.0</v>
      </c>
      <c r="X384" s="7">
        <v>18.0</v>
      </c>
      <c r="Y384" s="7">
        <v>42.0</v>
      </c>
      <c r="Z384" s="7">
        <v>24.0</v>
      </c>
      <c r="AA384" s="7">
        <v>60.0</v>
      </c>
      <c r="AB384" s="7">
        <v>25.0</v>
      </c>
      <c r="AC384" s="7">
        <v>153.0</v>
      </c>
      <c r="AD384" s="7">
        <v>44.0</v>
      </c>
      <c r="AE384" s="7">
        <v>51.0</v>
      </c>
      <c r="AF384" s="10">
        <f t="shared" si="2"/>
        <v>0.1176470588</v>
      </c>
      <c r="AG384" s="10">
        <f t="shared" si="3"/>
        <v>0.07258064516</v>
      </c>
      <c r="AH384" s="7">
        <v>88896.0</v>
      </c>
      <c r="AI384" s="11">
        <f t="shared" si="4"/>
        <v>18.29135802</v>
      </c>
      <c r="AJ384" s="7">
        <v>1917.0</v>
      </c>
      <c r="AK384" s="11">
        <f t="shared" si="5"/>
        <v>23.66666667</v>
      </c>
      <c r="AL384" s="11">
        <f t="shared" si="6"/>
        <v>46.37245696</v>
      </c>
      <c r="AM384" s="12">
        <v>192.0</v>
      </c>
      <c r="AN384" s="11">
        <f t="shared" si="7"/>
        <v>7.77537797</v>
      </c>
      <c r="AO384" s="10" t="s">
        <v>239</v>
      </c>
      <c r="AP384" s="10" t="s">
        <v>847</v>
      </c>
      <c r="AQ384" s="10" t="s">
        <v>617</v>
      </c>
      <c r="AR384" s="7">
        <v>135.0</v>
      </c>
      <c r="AS384" s="7">
        <v>127.0</v>
      </c>
      <c r="AT384" s="13">
        <f t="shared" si="8"/>
        <v>0.5152671756</v>
      </c>
      <c r="AU384" s="8"/>
      <c r="AV384" s="8"/>
      <c r="AW384" s="8">
        <v>163.0</v>
      </c>
      <c r="AX384" s="8">
        <v>84.0</v>
      </c>
      <c r="AY384" s="8">
        <v>99.0</v>
      </c>
      <c r="AZ384" s="8">
        <v>51.0</v>
      </c>
      <c r="BA384" s="7">
        <v>61.0</v>
      </c>
      <c r="BB384" s="7">
        <v>43.0</v>
      </c>
      <c r="BC384" s="7">
        <v>50.0</v>
      </c>
      <c r="BD384" s="7">
        <v>44.0</v>
      </c>
      <c r="BE384" s="7">
        <v>47.0</v>
      </c>
      <c r="BF384" s="7">
        <v>31.0</v>
      </c>
      <c r="BG384" s="14">
        <f t="shared" si="9"/>
        <v>2.470302376</v>
      </c>
      <c r="BH384" s="11">
        <f t="shared" si="10"/>
        <v>1.741360691</v>
      </c>
      <c r="BI384" s="11">
        <f t="shared" si="11"/>
        <v>2.024838013</v>
      </c>
      <c r="BJ384" s="11">
        <f t="shared" si="12"/>
        <v>1.781857451</v>
      </c>
      <c r="BK384" s="11">
        <f t="shared" si="13"/>
        <v>1.903347732</v>
      </c>
      <c r="BL384" s="11">
        <f t="shared" si="14"/>
        <v>1.255399568</v>
      </c>
      <c r="BM384" s="7">
        <v>42.0</v>
      </c>
      <c r="BN384" s="7">
        <v>16.0</v>
      </c>
      <c r="BO384" s="7">
        <v>0.0</v>
      </c>
      <c r="BP384" s="7">
        <v>1.0</v>
      </c>
      <c r="BQ384" s="7">
        <v>0.0</v>
      </c>
      <c r="BR384" s="7">
        <v>0.0</v>
      </c>
      <c r="BS384" s="9">
        <f t="shared" si="15"/>
        <v>135</v>
      </c>
      <c r="BT384" s="14">
        <v>-2.0549</v>
      </c>
      <c r="BU384" s="7">
        <v>2.0</v>
      </c>
      <c r="BV384" s="7">
        <v>1.0</v>
      </c>
      <c r="BW384" s="15">
        <f t="shared" si="16"/>
        <v>0.5</v>
      </c>
      <c r="BX384" s="7">
        <v>1.0</v>
      </c>
      <c r="BY384" s="7">
        <v>6.0</v>
      </c>
      <c r="BZ384" s="7">
        <v>0.0</v>
      </c>
      <c r="CA384" s="7">
        <v>1.0</v>
      </c>
      <c r="CB384" s="7">
        <v>2.0</v>
      </c>
      <c r="CC384" s="7">
        <v>0.0</v>
      </c>
      <c r="CD384" s="7">
        <v>0.0</v>
      </c>
      <c r="CE384" s="7">
        <v>2.0</v>
      </c>
      <c r="CF384" s="7">
        <v>3.0</v>
      </c>
      <c r="CG384" s="7">
        <v>3.0</v>
      </c>
      <c r="CH384" s="7">
        <v>0.0</v>
      </c>
      <c r="CI384" s="7">
        <v>10.0</v>
      </c>
      <c r="CJ384" s="7">
        <v>0.0</v>
      </c>
      <c r="CK384" s="7">
        <v>0.0</v>
      </c>
      <c r="CL384" s="15">
        <f t="shared" si="17"/>
        <v>0</v>
      </c>
      <c r="CM384" s="7">
        <v>4.8</v>
      </c>
      <c r="CN384" s="7">
        <v>2.5</v>
      </c>
      <c r="CO384" s="7">
        <v>7.3</v>
      </c>
      <c r="CP384" s="16">
        <f t="shared" si="18"/>
        <v>0.09012345679</v>
      </c>
      <c r="CQ384" s="16">
        <f t="shared" si="19"/>
        <v>0.2956263499</v>
      </c>
      <c r="CR384" s="17">
        <v>6.0</v>
      </c>
      <c r="CS384" s="14">
        <v>33.0</v>
      </c>
      <c r="CT384" s="14">
        <v>34.0</v>
      </c>
      <c r="CU384" s="14">
        <v>14.8</v>
      </c>
      <c r="CV384" s="14">
        <v>10.0</v>
      </c>
      <c r="CW384" s="14">
        <v>4.9</v>
      </c>
      <c r="CX384" s="14">
        <v>0.2</v>
      </c>
      <c r="CY384" s="14">
        <v>15.2</v>
      </c>
      <c r="CZ384" s="18">
        <f t="shared" si="20"/>
        <v>0.187654321</v>
      </c>
      <c r="DA384" s="18">
        <f t="shared" si="21"/>
        <v>0.6155507559</v>
      </c>
      <c r="DB384" s="14">
        <v>37.268</v>
      </c>
      <c r="DC384" s="7">
        <v>0.0</v>
      </c>
      <c r="DD384" s="7">
        <v>2.0</v>
      </c>
      <c r="DE384" s="7">
        <v>3.0</v>
      </c>
      <c r="DF384" s="7">
        <v>39.0</v>
      </c>
      <c r="DG384" s="7">
        <v>11.0</v>
      </c>
      <c r="DH384" s="7">
        <v>1.0</v>
      </c>
      <c r="DI384" s="7">
        <v>20.0</v>
      </c>
      <c r="DJ384" s="7">
        <v>24.0</v>
      </c>
      <c r="DK384" s="7">
        <v>10.0</v>
      </c>
      <c r="DL384" s="7">
        <v>0.0</v>
      </c>
      <c r="DM384" s="7">
        <v>87.0</v>
      </c>
      <c r="DN384" s="9">
        <v>1.0</v>
      </c>
      <c r="DO384" s="9">
        <v>5.0</v>
      </c>
      <c r="DP384" s="9">
        <v>2.0</v>
      </c>
      <c r="DQ384" s="8">
        <v>186.0</v>
      </c>
      <c r="DR384" s="8">
        <v>1.0</v>
      </c>
      <c r="DS384" s="8" t="s">
        <v>249</v>
      </c>
      <c r="DT384" s="19">
        <v>4.0</v>
      </c>
      <c r="DU384" s="8">
        <v>4.0</v>
      </c>
      <c r="DV384" s="8">
        <v>4.0</v>
      </c>
      <c r="DW384" s="8">
        <v>49.0</v>
      </c>
      <c r="DX384" s="8">
        <v>0.0</v>
      </c>
      <c r="DY384" s="14">
        <f t="shared" si="22"/>
        <v>7.859574468</v>
      </c>
    </row>
    <row r="385" ht="12.75" customHeight="1">
      <c r="A385" s="7">
        <v>3.0</v>
      </c>
      <c r="B385" s="7" t="s">
        <v>1945</v>
      </c>
      <c r="C385" s="7" t="s">
        <v>322</v>
      </c>
      <c r="E385" s="7" t="s">
        <v>243</v>
      </c>
      <c r="F385" s="7" t="s">
        <v>243</v>
      </c>
      <c r="G385" s="7">
        <v>75.0</v>
      </c>
      <c r="H385" s="7">
        <v>215.0</v>
      </c>
      <c r="I385" s="7" t="s">
        <v>133</v>
      </c>
      <c r="J385" s="7">
        <v>2011.0</v>
      </c>
      <c r="K385" s="7">
        <v>7.0</v>
      </c>
      <c r="L385" s="7">
        <v>195.0</v>
      </c>
      <c r="M385" s="8"/>
      <c r="N385" s="8">
        <f t="shared" si="1"/>
        <v>24</v>
      </c>
      <c r="O385" s="7" t="s">
        <v>1946</v>
      </c>
      <c r="P385" s="7" t="s">
        <v>1947</v>
      </c>
      <c r="Q385" s="8" t="s">
        <v>158</v>
      </c>
      <c r="R385" s="7" t="s">
        <v>1948</v>
      </c>
      <c r="S385" s="9" t="s">
        <v>174</v>
      </c>
      <c r="T385" s="9">
        <v>40.0</v>
      </c>
      <c r="U385" s="9">
        <v>18.0</v>
      </c>
      <c r="V385" s="9" t="s">
        <v>138</v>
      </c>
      <c r="W385" s="7">
        <v>58.0</v>
      </c>
      <c r="X385" s="7">
        <v>2.0</v>
      </c>
      <c r="Y385" s="7">
        <v>10.0</v>
      </c>
      <c r="Z385" s="7">
        <v>6.0</v>
      </c>
      <c r="AA385" s="7">
        <v>12.0</v>
      </c>
      <c r="AB385" s="7">
        <v>4.0</v>
      </c>
      <c r="AC385" s="7">
        <v>45.0</v>
      </c>
      <c r="AD385" s="7">
        <v>14.0</v>
      </c>
      <c r="AE385" s="7">
        <v>39.0</v>
      </c>
      <c r="AF385" s="10">
        <f t="shared" si="2"/>
        <v>0.04444444444</v>
      </c>
      <c r="AG385" s="10">
        <f t="shared" si="3"/>
        <v>0.02040816327</v>
      </c>
      <c r="AH385" s="7">
        <v>54145.0</v>
      </c>
      <c r="AI385" s="11">
        <f t="shared" si="4"/>
        <v>15.55890805</v>
      </c>
      <c r="AJ385" s="7">
        <v>1245.0</v>
      </c>
      <c r="AK385" s="11">
        <f t="shared" si="5"/>
        <v>21.46551724</v>
      </c>
      <c r="AL385" s="11">
        <f t="shared" si="6"/>
        <v>43.48995984</v>
      </c>
      <c r="AM385" s="12">
        <v>62.0</v>
      </c>
      <c r="AN385" s="11">
        <f t="shared" si="7"/>
        <v>4.12226429</v>
      </c>
      <c r="AO385" s="10" t="s">
        <v>933</v>
      </c>
      <c r="AP385" s="10" t="s">
        <v>386</v>
      </c>
      <c r="AQ385" s="10" t="s">
        <v>660</v>
      </c>
      <c r="AR385" s="7">
        <v>0.0</v>
      </c>
      <c r="AS385" s="7">
        <v>0.0</v>
      </c>
      <c r="AT385" s="13">
        <f t="shared" si="8"/>
        <v>0</v>
      </c>
      <c r="AU385" s="8"/>
      <c r="AV385" s="8"/>
      <c r="AW385" s="8"/>
      <c r="AX385" s="8">
        <v>0.0</v>
      </c>
      <c r="AY385" s="8"/>
      <c r="AZ385" s="8">
        <v>0.0</v>
      </c>
      <c r="BA385" s="7">
        <v>92.0</v>
      </c>
      <c r="BB385" s="7">
        <v>69.0</v>
      </c>
      <c r="BC385" s="7">
        <v>66.0</v>
      </c>
      <c r="BD385" s="7">
        <v>14.0</v>
      </c>
      <c r="BE385" s="7">
        <v>35.0</v>
      </c>
      <c r="BF385" s="7">
        <v>14.0</v>
      </c>
      <c r="BG385" s="14">
        <f t="shared" si="9"/>
        <v>6.116908302</v>
      </c>
      <c r="BH385" s="11">
        <f t="shared" si="10"/>
        <v>4.587681226</v>
      </c>
      <c r="BI385" s="11">
        <f t="shared" si="11"/>
        <v>4.388216825</v>
      </c>
      <c r="BJ385" s="11">
        <f t="shared" si="12"/>
        <v>0.930833872</v>
      </c>
      <c r="BK385" s="11">
        <f t="shared" si="13"/>
        <v>2.32708468</v>
      </c>
      <c r="BL385" s="11">
        <f t="shared" si="14"/>
        <v>0.930833872</v>
      </c>
      <c r="BM385" s="7">
        <v>14.0</v>
      </c>
      <c r="BN385" s="7">
        <v>7.0</v>
      </c>
      <c r="BO385" s="7">
        <v>0.0</v>
      </c>
      <c r="BP385" s="7">
        <v>0.0</v>
      </c>
      <c r="BQ385" s="7">
        <v>0.0</v>
      </c>
      <c r="BR385" s="7">
        <v>0.0</v>
      </c>
      <c r="BS385" s="9">
        <f t="shared" si="15"/>
        <v>149</v>
      </c>
      <c r="BT385" s="14">
        <v>2.6995</v>
      </c>
      <c r="BW385" s="15" t="str">
        <f t="shared" si="16"/>
        <v> </v>
      </c>
      <c r="BY385" s="7">
        <v>0.0</v>
      </c>
      <c r="BZ385" s="7">
        <v>0.0</v>
      </c>
      <c r="CA385" s="7">
        <v>1.0</v>
      </c>
      <c r="CB385" s="7">
        <v>0.0</v>
      </c>
      <c r="CC385" s="7">
        <v>0.0</v>
      </c>
      <c r="CD385" s="7">
        <v>0.0</v>
      </c>
      <c r="CE385" s="7">
        <v>1.0</v>
      </c>
      <c r="CF385" s="7">
        <v>0.0</v>
      </c>
      <c r="CG385" s="7">
        <v>1.0</v>
      </c>
      <c r="CH385" s="7">
        <v>0.0</v>
      </c>
      <c r="CI385" s="7">
        <v>0.0</v>
      </c>
      <c r="CJ385" s="7">
        <v>0.0</v>
      </c>
      <c r="CK385" s="7">
        <v>0.0</v>
      </c>
      <c r="CL385" s="15">
        <f t="shared" si="17"/>
        <v>0</v>
      </c>
      <c r="CM385" s="7">
        <v>0.4</v>
      </c>
      <c r="CN385" s="7">
        <v>1.8</v>
      </c>
      <c r="CO385" s="7">
        <v>2.3</v>
      </c>
      <c r="CP385" s="16">
        <f t="shared" si="18"/>
        <v>0.03965517241</v>
      </c>
      <c r="CQ385" s="16">
        <f t="shared" si="19"/>
        <v>0.1529227075</v>
      </c>
      <c r="CR385" s="17">
        <v>3.0</v>
      </c>
      <c r="CS385" s="14">
        <v>15.5</v>
      </c>
      <c r="CT385" s="14">
        <v>18.7</v>
      </c>
      <c r="CU385" s="14">
        <v>2.2</v>
      </c>
      <c r="CV385" s="14">
        <v>0.9</v>
      </c>
      <c r="CW385" s="14">
        <v>2.3</v>
      </c>
      <c r="CX385" s="14">
        <v>0.0</v>
      </c>
      <c r="CY385" s="14">
        <v>3.2</v>
      </c>
      <c r="CZ385" s="18">
        <f t="shared" si="20"/>
        <v>0.05517241379</v>
      </c>
      <c r="DA385" s="18">
        <f t="shared" si="21"/>
        <v>0.2127620279</v>
      </c>
      <c r="DB385" s="14">
        <v>55.0444</v>
      </c>
      <c r="DC385" s="7">
        <v>0.0</v>
      </c>
      <c r="DD385" s="7">
        <v>1.0</v>
      </c>
      <c r="DE385" s="7">
        <v>1.0</v>
      </c>
      <c r="DF385" s="7">
        <v>12.0</v>
      </c>
      <c r="DG385" s="7">
        <v>2.0</v>
      </c>
      <c r="DH385" s="7">
        <v>0.0</v>
      </c>
      <c r="DI385" s="7">
        <v>17.0</v>
      </c>
      <c r="DJ385" s="7">
        <v>6.0</v>
      </c>
      <c r="DK385" s="7">
        <v>1.0</v>
      </c>
      <c r="DL385" s="7">
        <v>0.0</v>
      </c>
      <c r="DM385" s="7">
        <v>19.0</v>
      </c>
      <c r="DN385" s="9">
        <v>0.0</v>
      </c>
      <c r="DO385" s="9">
        <v>1.0</v>
      </c>
      <c r="DP385" s="9">
        <v>0.0</v>
      </c>
      <c r="DQ385" s="8">
        <v>186.0</v>
      </c>
      <c r="DR385" s="8">
        <v>3.0</v>
      </c>
      <c r="DS385" s="8" t="s">
        <v>1027</v>
      </c>
      <c r="DT385" s="19">
        <v>0.9</v>
      </c>
      <c r="DU385" s="8">
        <v>0.9</v>
      </c>
      <c r="DV385" s="8">
        <v>0.9</v>
      </c>
      <c r="DW385" s="8">
        <v>33.0</v>
      </c>
      <c r="DX385" s="8">
        <v>0.0</v>
      </c>
      <c r="DY385" s="14">
        <f t="shared" si="22"/>
        <v>2.455319149</v>
      </c>
    </row>
    <row r="386" ht="12.75" customHeight="1">
      <c r="A386" s="7">
        <v>12.0</v>
      </c>
      <c r="B386" s="7" t="s">
        <v>1949</v>
      </c>
      <c r="C386" s="7" t="s">
        <v>939</v>
      </c>
      <c r="D386" s="7" t="s">
        <v>162</v>
      </c>
      <c r="E386" s="7" t="s">
        <v>163</v>
      </c>
      <c r="F386" s="7" t="s">
        <v>163</v>
      </c>
      <c r="G386" s="7">
        <v>75.0</v>
      </c>
      <c r="H386" s="7">
        <v>208.0</v>
      </c>
      <c r="I386" s="7" t="s">
        <v>145</v>
      </c>
      <c r="J386" s="7">
        <v>2003.0</v>
      </c>
      <c r="K386" s="7">
        <v>9.0</v>
      </c>
      <c r="L386" s="7">
        <v>288.0</v>
      </c>
      <c r="M386" s="8"/>
      <c r="N386" s="8">
        <f t="shared" si="1"/>
        <v>31</v>
      </c>
      <c r="O386" s="7" t="s">
        <v>272</v>
      </c>
      <c r="P386" s="7" t="s">
        <v>1950</v>
      </c>
      <c r="Q386" s="8" t="s">
        <v>447</v>
      </c>
      <c r="R386" s="7" t="s">
        <v>1951</v>
      </c>
      <c r="S386" s="9" t="s">
        <v>247</v>
      </c>
      <c r="T386" s="9">
        <v>58.0</v>
      </c>
      <c r="U386" s="9">
        <v>16.0</v>
      </c>
      <c r="V386" s="9" t="s">
        <v>138</v>
      </c>
      <c r="W386" s="7">
        <v>75.0</v>
      </c>
      <c r="X386" s="7">
        <v>11.0</v>
      </c>
      <c r="Y386" s="7">
        <v>7.0</v>
      </c>
      <c r="Z386" s="7">
        <v>6.0</v>
      </c>
      <c r="AA386" s="7">
        <v>18.0</v>
      </c>
      <c r="AB386" s="7">
        <v>-7.0</v>
      </c>
      <c r="AC386" s="7">
        <v>84.0</v>
      </c>
      <c r="AD386" s="7">
        <v>48.0</v>
      </c>
      <c r="AE386" s="7">
        <v>27.0</v>
      </c>
      <c r="AF386" s="10">
        <f t="shared" si="2"/>
        <v>0.130952381</v>
      </c>
      <c r="AG386" s="10">
        <f t="shared" si="3"/>
        <v>0.06918238994</v>
      </c>
      <c r="AH386" s="7">
        <v>55976.0</v>
      </c>
      <c r="AI386" s="11">
        <f t="shared" si="4"/>
        <v>12.43911111</v>
      </c>
      <c r="AJ386" s="7">
        <v>1426.0</v>
      </c>
      <c r="AK386" s="11">
        <f t="shared" si="5"/>
        <v>19.01333333</v>
      </c>
      <c r="AL386" s="11">
        <f t="shared" si="6"/>
        <v>39.25385694</v>
      </c>
      <c r="AM386" s="12">
        <v>71.0</v>
      </c>
      <c r="AN386" s="11">
        <f t="shared" si="7"/>
        <v>4.566242675</v>
      </c>
      <c r="AO386" s="10" t="s">
        <v>176</v>
      </c>
      <c r="AP386" s="10" t="s">
        <v>1111</v>
      </c>
      <c r="AQ386" s="10" t="s">
        <v>475</v>
      </c>
      <c r="AR386" s="7">
        <v>17.0</v>
      </c>
      <c r="AS386" s="7">
        <v>17.0</v>
      </c>
      <c r="AT386" s="13">
        <f t="shared" si="8"/>
        <v>0.5</v>
      </c>
      <c r="AU386" s="8"/>
      <c r="AV386" s="8"/>
      <c r="AW386" s="8">
        <v>25.0</v>
      </c>
      <c r="AX386" s="8">
        <v>11.0</v>
      </c>
      <c r="AY386" s="8">
        <v>9.0</v>
      </c>
      <c r="AZ386" s="8">
        <v>6.0</v>
      </c>
      <c r="BA386" s="7">
        <v>53.0</v>
      </c>
      <c r="BB386" s="7">
        <v>147.0</v>
      </c>
      <c r="BC386" s="7">
        <v>33.0</v>
      </c>
      <c r="BD386" s="7">
        <v>48.0</v>
      </c>
      <c r="BE386" s="7">
        <v>9.0</v>
      </c>
      <c r="BF386" s="7">
        <v>14.0</v>
      </c>
      <c r="BG386" s="14">
        <f t="shared" si="9"/>
        <v>3.408603687</v>
      </c>
      <c r="BH386" s="11">
        <f t="shared" si="10"/>
        <v>9.454051736</v>
      </c>
      <c r="BI386" s="11">
        <f t="shared" si="11"/>
        <v>2.122338145</v>
      </c>
      <c r="BJ386" s="11">
        <f t="shared" si="12"/>
        <v>3.087037302</v>
      </c>
      <c r="BK386" s="11">
        <f t="shared" si="13"/>
        <v>0.5788194941</v>
      </c>
      <c r="BL386" s="11">
        <f t="shared" si="14"/>
        <v>0.9003858797</v>
      </c>
      <c r="BM386" s="7">
        <v>10.0</v>
      </c>
      <c r="BN386" s="7">
        <v>5.0</v>
      </c>
      <c r="BO386" s="7">
        <v>0.0</v>
      </c>
      <c r="BP386" s="7">
        <v>0.0</v>
      </c>
      <c r="BQ386" s="7">
        <v>0.0</v>
      </c>
      <c r="BR386" s="7">
        <v>0.0</v>
      </c>
      <c r="BS386" s="9">
        <f t="shared" si="15"/>
        <v>190</v>
      </c>
      <c r="BT386" s="14">
        <v>5.4646</v>
      </c>
      <c r="BW386" s="15" t="str">
        <f t="shared" si="16"/>
        <v> </v>
      </c>
      <c r="BY386" s="7">
        <v>3.0</v>
      </c>
      <c r="BZ386" s="7">
        <v>0.0</v>
      </c>
      <c r="CA386" s="7">
        <v>2.0</v>
      </c>
      <c r="CB386" s="7">
        <v>0.0</v>
      </c>
      <c r="CC386" s="7">
        <v>1.0</v>
      </c>
      <c r="CD386" s="7">
        <v>0.0</v>
      </c>
      <c r="CE386" s="7">
        <v>2.0</v>
      </c>
      <c r="CF386" s="7">
        <v>2.0</v>
      </c>
      <c r="CG386" s="7">
        <v>2.0</v>
      </c>
      <c r="CH386" s="7">
        <v>0.0</v>
      </c>
      <c r="CI386" s="7">
        <v>4.0</v>
      </c>
      <c r="CJ386" s="7">
        <v>0.0</v>
      </c>
      <c r="CK386" s="7">
        <v>1.0</v>
      </c>
      <c r="CL386" s="15">
        <f t="shared" si="17"/>
        <v>1</v>
      </c>
      <c r="CM386" s="7">
        <v>0.6000000000000001</v>
      </c>
      <c r="CN386" s="7">
        <v>0.7</v>
      </c>
      <c r="CO386" s="7">
        <v>1.3</v>
      </c>
      <c r="CP386" s="16">
        <f t="shared" si="18"/>
        <v>0.01733333333</v>
      </c>
      <c r="CQ386" s="16">
        <f t="shared" si="19"/>
        <v>0.08360726025</v>
      </c>
      <c r="CR386" s="17">
        <v>4.0</v>
      </c>
      <c r="CS386" s="14">
        <v>17.3</v>
      </c>
      <c r="CT386" s="14">
        <v>16.9</v>
      </c>
      <c r="CU386" s="14">
        <v>-2.7</v>
      </c>
      <c r="CV386" s="14">
        <v>0.2</v>
      </c>
      <c r="CW386" s="14">
        <v>1.5</v>
      </c>
      <c r="CX386" s="14">
        <v>0.0</v>
      </c>
      <c r="CY386" s="14">
        <v>1.7000000000000002</v>
      </c>
      <c r="CZ386" s="18">
        <f t="shared" si="20"/>
        <v>0.02266666667</v>
      </c>
      <c r="DA386" s="18">
        <f t="shared" si="21"/>
        <v>0.1093325711</v>
      </c>
      <c r="DB386" s="14">
        <v>27.4048</v>
      </c>
      <c r="DC386" s="7">
        <v>1.0</v>
      </c>
      <c r="DD386" s="7">
        <v>1.0</v>
      </c>
      <c r="DE386" s="7">
        <v>3.0</v>
      </c>
      <c r="DF386" s="7">
        <v>43.0</v>
      </c>
      <c r="DG386" s="7">
        <v>10.0</v>
      </c>
      <c r="DH386" s="7">
        <v>1.0</v>
      </c>
      <c r="DI386" s="7">
        <v>10.0</v>
      </c>
      <c r="DJ386" s="7">
        <v>14.0</v>
      </c>
      <c r="DK386" s="7">
        <v>7.0</v>
      </c>
      <c r="DL386" s="7">
        <v>1.0</v>
      </c>
      <c r="DM386" s="7">
        <v>41.0</v>
      </c>
      <c r="DN386" s="9">
        <v>1.0</v>
      </c>
      <c r="DO386" s="9">
        <v>2.0</v>
      </c>
      <c r="DP386" s="9">
        <v>2.0</v>
      </c>
      <c r="DQ386" s="8">
        <v>186.0</v>
      </c>
      <c r="DR386" s="8">
        <v>4.0</v>
      </c>
      <c r="DS386" s="8" t="s">
        <v>407</v>
      </c>
      <c r="DT386" s="19">
        <v>4.0</v>
      </c>
      <c r="DU386" s="8">
        <v>4.0</v>
      </c>
      <c r="DV386" s="8">
        <v>4.0</v>
      </c>
      <c r="DW386" s="8">
        <v>196.0</v>
      </c>
      <c r="DX386" s="8">
        <v>0.0</v>
      </c>
      <c r="DY386" s="14">
        <f t="shared" si="22"/>
        <v>-5.640425532</v>
      </c>
    </row>
    <row r="387" ht="12.75" customHeight="1">
      <c r="A387" s="7">
        <v>3.0</v>
      </c>
      <c r="B387" s="7" t="s">
        <v>1952</v>
      </c>
      <c r="C387" s="7" t="s">
        <v>1953</v>
      </c>
      <c r="D387" s="7" t="s">
        <v>665</v>
      </c>
      <c r="E387" s="7" t="s">
        <v>132</v>
      </c>
      <c r="F387" s="7" t="s">
        <v>132</v>
      </c>
      <c r="G387" s="7">
        <v>76.0</v>
      </c>
      <c r="H387" s="7">
        <v>208.0</v>
      </c>
      <c r="I387" s="7" t="s">
        <v>145</v>
      </c>
      <c r="J387" s="7">
        <v>2013.0</v>
      </c>
      <c r="K387" s="7">
        <v>1.0</v>
      </c>
      <c r="L387" s="7">
        <v>4.0</v>
      </c>
      <c r="M387" s="8"/>
      <c r="N387" s="8">
        <f t="shared" si="1"/>
        <v>21</v>
      </c>
      <c r="O387" s="7" t="s">
        <v>1627</v>
      </c>
      <c r="P387" s="7" t="s">
        <v>1950</v>
      </c>
      <c r="Q387" s="8" t="s">
        <v>182</v>
      </c>
      <c r="R387" s="7" t="s">
        <v>1954</v>
      </c>
      <c r="S387" s="9" t="s">
        <v>174</v>
      </c>
      <c r="T387" s="9">
        <v>40.0</v>
      </c>
      <c r="U387" s="9">
        <v>40.0</v>
      </c>
      <c r="V387" s="9" t="s">
        <v>138</v>
      </c>
      <c r="W387" s="7">
        <v>81.0</v>
      </c>
      <c r="X387" s="7">
        <v>3.0</v>
      </c>
      <c r="Y387" s="7">
        <v>28.0</v>
      </c>
      <c r="Z387" s="7">
        <v>12.0</v>
      </c>
      <c r="AA387" s="7">
        <v>31.0</v>
      </c>
      <c r="AB387" s="7">
        <v>-14.0</v>
      </c>
      <c r="AC387" s="7">
        <v>157.0</v>
      </c>
      <c r="AD387" s="7">
        <v>66.0</v>
      </c>
      <c r="AE387" s="7">
        <v>121.0</v>
      </c>
      <c r="AF387" s="10">
        <f t="shared" si="2"/>
        <v>0.01910828025</v>
      </c>
      <c r="AG387" s="10">
        <f t="shared" si="3"/>
        <v>0.008720930233</v>
      </c>
      <c r="AH387" s="7">
        <v>107292.0</v>
      </c>
      <c r="AI387" s="11">
        <f t="shared" si="4"/>
        <v>22.07654321</v>
      </c>
      <c r="AJ387" s="7">
        <v>2107.0</v>
      </c>
      <c r="AK387" s="11">
        <f t="shared" si="5"/>
        <v>26.01234568</v>
      </c>
      <c r="AL387" s="11">
        <f t="shared" si="6"/>
        <v>50.92168961</v>
      </c>
      <c r="AM387" s="12">
        <v>174.0</v>
      </c>
      <c r="AN387" s="11">
        <f t="shared" si="7"/>
        <v>5.838273124</v>
      </c>
      <c r="AO387" s="10" t="s">
        <v>1553</v>
      </c>
      <c r="AP387" s="10" t="s">
        <v>377</v>
      </c>
      <c r="AQ387" s="10" t="s">
        <v>1453</v>
      </c>
      <c r="AR387" s="7">
        <v>0.0</v>
      </c>
      <c r="AS387" s="7">
        <v>0.0</v>
      </c>
      <c r="AT387" s="13">
        <f t="shared" si="8"/>
        <v>0</v>
      </c>
      <c r="AU387" s="8"/>
      <c r="AV387" s="8"/>
      <c r="AW387" s="8"/>
      <c r="AX387" s="8">
        <v>0.0</v>
      </c>
      <c r="AY387" s="8"/>
      <c r="AZ387" s="8">
        <v>0.0</v>
      </c>
      <c r="BA387" s="7">
        <v>94.0</v>
      </c>
      <c r="BB387" s="7">
        <v>86.0</v>
      </c>
      <c r="BC387" s="7">
        <v>118.0</v>
      </c>
      <c r="BD387" s="7">
        <v>66.0</v>
      </c>
      <c r="BE387" s="7">
        <v>69.0</v>
      </c>
      <c r="BF387" s="7">
        <v>25.0</v>
      </c>
      <c r="BG387" s="14">
        <f t="shared" si="9"/>
        <v>3.154009619</v>
      </c>
      <c r="BH387" s="11">
        <f t="shared" si="10"/>
        <v>2.885583268</v>
      </c>
      <c r="BI387" s="11">
        <f t="shared" si="11"/>
        <v>3.95928867</v>
      </c>
      <c r="BJ387" s="11">
        <f t="shared" si="12"/>
        <v>2.214517392</v>
      </c>
      <c r="BK387" s="11">
        <f t="shared" si="13"/>
        <v>2.315177273</v>
      </c>
      <c r="BL387" s="11">
        <f t="shared" si="14"/>
        <v>0.8388323454</v>
      </c>
      <c r="BM387" s="7">
        <v>22.0</v>
      </c>
      <c r="BN387" s="7">
        <v>11.0</v>
      </c>
      <c r="BO387" s="7">
        <v>0.0</v>
      </c>
      <c r="BP387" s="7">
        <v>0.0</v>
      </c>
      <c r="BQ387" s="7">
        <v>0.0</v>
      </c>
      <c r="BR387" s="7">
        <v>0.0</v>
      </c>
      <c r="BS387" s="9">
        <f t="shared" si="15"/>
        <v>226</v>
      </c>
      <c r="BT387" s="14">
        <v>14.9543</v>
      </c>
      <c r="BW387" s="15" t="str">
        <f t="shared" si="16"/>
        <v> </v>
      </c>
      <c r="BY387" s="7">
        <v>0.0</v>
      </c>
      <c r="BZ387" s="7">
        <v>0.0</v>
      </c>
      <c r="CA387" s="7">
        <v>0.0</v>
      </c>
      <c r="CB387" s="7">
        <v>0.0</v>
      </c>
      <c r="CC387" s="7">
        <v>0.0</v>
      </c>
      <c r="CD387" s="7">
        <v>0.0</v>
      </c>
      <c r="CE387" s="7">
        <v>3.0</v>
      </c>
      <c r="CF387" s="7">
        <v>0.0</v>
      </c>
      <c r="CG387" s="7">
        <v>0.0</v>
      </c>
      <c r="CH387" s="7">
        <v>0.0</v>
      </c>
      <c r="CI387" s="7">
        <v>0.0</v>
      </c>
      <c r="CJ387" s="7">
        <v>0.0</v>
      </c>
      <c r="CK387" s="7">
        <v>0.0</v>
      </c>
      <c r="CL387" s="15">
        <f t="shared" si="17"/>
        <v>0</v>
      </c>
      <c r="CM387" s="7">
        <v>1.6</v>
      </c>
      <c r="CN387" s="7">
        <v>2.6</v>
      </c>
      <c r="CO387" s="7">
        <v>4.2</v>
      </c>
      <c r="CP387" s="16">
        <f t="shared" si="18"/>
        <v>0.05185185185</v>
      </c>
      <c r="CQ387" s="16">
        <f t="shared" si="19"/>
        <v>0.140923834</v>
      </c>
      <c r="CR387" s="17">
        <v>5.0</v>
      </c>
      <c r="CS387" s="14">
        <v>33.3</v>
      </c>
      <c r="CT387" s="14">
        <v>33.6</v>
      </c>
      <c r="CU387" s="14">
        <v>-9.8</v>
      </c>
      <c r="CV387" s="14">
        <v>3.7</v>
      </c>
      <c r="CW387" s="14">
        <v>1.6</v>
      </c>
      <c r="CX387" s="14">
        <v>0.0</v>
      </c>
      <c r="CY387" s="14">
        <v>5.3</v>
      </c>
      <c r="CZ387" s="18">
        <f t="shared" si="20"/>
        <v>0.06543209877</v>
      </c>
      <c r="DA387" s="18">
        <f t="shared" si="21"/>
        <v>0.1778324572</v>
      </c>
      <c r="DB387" s="14">
        <v>48.1529</v>
      </c>
      <c r="DC387" s="7">
        <v>0.0</v>
      </c>
      <c r="DD387" s="7">
        <v>3.0</v>
      </c>
      <c r="DE387" s="7">
        <v>9.0</v>
      </c>
      <c r="DF387" s="7">
        <v>54.0</v>
      </c>
      <c r="DG387" s="7">
        <v>2.0</v>
      </c>
      <c r="DH387" s="7">
        <v>1.0</v>
      </c>
      <c r="DI387" s="7">
        <v>54.0</v>
      </c>
      <c r="DJ387" s="7">
        <v>31.0</v>
      </c>
      <c r="DK387" s="7">
        <v>1.0</v>
      </c>
      <c r="DL387" s="7">
        <v>0.0</v>
      </c>
      <c r="DM387" s="7">
        <v>68.0</v>
      </c>
      <c r="DN387" s="9">
        <v>0.0</v>
      </c>
      <c r="DO387" s="9">
        <v>1.0</v>
      </c>
      <c r="DP387" s="9">
        <v>3.0</v>
      </c>
      <c r="DQ387" s="8">
        <v>186.0</v>
      </c>
      <c r="DR387" s="8">
        <v>0.0</v>
      </c>
      <c r="DS387" s="8"/>
      <c r="DT387" s="19">
        <v>0.925</v>
      </c>
      <c r="DU387" s="8">
        <v>0.925</v>
      </c>
      <c r="DV387" s="8">
        <v>3.225</v>
      </c>
      <c r="DW387" s="8">
        <v>0.0</v>
      </c>
      <c r="DX387" s="8">
        <v>4.6</v>
      </c>
      <c r="DY387" s="14">
        <f t="shared" si="22"/>
        <v>-0.3914893617</v>
      </c>
    </row>
    <row r="388" ht="12.75" customHeight="1">
      <c r="A388" s="7">
        <v>16.0</v>
      </c>
      <c r="B388" s="7" t="s">
        <v>1955</v>
      </c>
      <c r="C388" s="7" t="s">
        <v>179</v>
      </c>
      <c r="D388" s="7" t="s">
        <v>162</v>
      </c>
      <c r="E388" s="7" t="s">
        <v>163</v>
      </c>
      <c r="F388" s="7" t="s">
        <v>163</v>
      </c>
      <c r="G388" s="7">
        <v>73.0</v>
      </c>
      <c r="H388" s="7">
        <v>187.0</v>
      </c>
      <c r="I388" s="7" t="s">
        <v>145</v>
      </c>
      <c r="M388" s="8"/>
      <c r="N388" s="8">
        <f t="shared" si="1"/>
        <v>25</v>
      </c>
      <c r="O388" s="7" t="s">
        <v>180</v>
      </c>
      <c r="P388" s="7" t="s">
        <v>1956</v>
      </c>
      <c r="Q388" s="8" t="s">
        <v>158</v>
      </c>
      <c r="R388" s="7" t="s">
        <v>158</v>
      </c>
      <c r="S388" s="9" t="s">
        <v>275</v>
      </c>
      <c r="T388" s="9">
        <v>58.0</v>
      </c>
      <c r="U388" s="9" t="s">
        <v>138</v>
      </c>
      <c r="V388" s="9" t="s">
        <v>138</v>
      </c>
      <c r="W388" s="7">
        <v>59.0</v>
      </c>
      <c r="X388" s="7">
        <v>4.0</v>
      </c>
      <c r="Y388" s="7">
        <v>9.0</v>
      </c>
      <c r="Z388" s="7">
        <v>3.0</v>
      </c>
      <c r="AA388" s="7">
        <v>13.0</v>
      </c>
      <c r="AB388" s="7">
        <v>-1.0</v>
      </c>
      <c r="AC388" s="7">
        <v>80.0</v>
      </c>
      <c r="AD388" s="7">
        <v>20.0</v>
      </c>
      <c r="AE388" s="7">
        <v>29.0</v>
      </c>
      <c r="AF388" s="10">
        <f t="shared" si="2"/>
        <v>0.05</v>
      </c>
      <c r="AG388" s="10">
        <f t="shared" si="3"/>
        <v>0.03100775194</v>
      </c>
      <c r="AH388" s="7">
        <v>43501.0</v>
      </c>
      <c r="AI388" s="11">
        <f t="shared" si="4"/>
        <v>12.28841808</v>
      </c>
      <c r="AJ388" s="7">
        <v>1149.0</v>
      </c>
      <c r="AK388" s="11">
        <f t="shared" si="5"/>
        <v>19.47457627</v>
      </c>
      <c r="AL388" s="11">
        <f t="shared" si="6"/>
        <v>37.85987815</v>
      </c>
      <c r="AM388" s="12">
        <v>31.0</v>
      </c>
      <c r="AN388" s="11">
        <f t="shared" si="7"/>
        <v>2.565458265</v>
      </c>
      <c r="AO388" s="10" t="s">
        <v>184</v>
      </c>
      <c r="AP388" s="10" t="s">
        <v>1957</v>
      </c>
      <c r="AQ388" s="10" t="s">
        <v>1958</v>
      </c>
      <c r="AR388" s="7">
        <v>114.0</v>
      </c>
      <c r="AS388" s="7">
        <v>143.0</v>
      </c>
      <c r="AT388" s="13">
        <f t="shared" si="8"/>
        <v>0.4435797665</v>
      </c>
      <c r="AU388" s="9">
        <v>1.0</v>
      </c>
      <c r="AV388" s="9">
        <v>1.0</v>
      </c>
      <c r="AW388" s="9">
        <v>175.0</v>
      </c>
      <c r="AX388" s="9">
        <v>74.0</v>
      </c>
      <c r="AY388" s="9">
        <v>82.0</v>
      </c>
      <c r="AZ388" s="9">
        <v>40.0</v>
      </c>
      <c r="BA388" s="7">
        <v>56.0</v>
      </c>
      <c r="BB388" s="7">
        <v>62.0</v>
      </c>
      <c r="BC388" s="7">
        <v>33.0</v>
      </c>
      <c r="BD388" s="7">
        <v>20.0</v>
      </c>
      <c r="BE388" s="7">
        <v>14.0</v>
      </c>
      <c r="BF388" s="7">
        <v>14.0</v>
      </c>
      <c r="BG388" s="14">
        <f t="shared" si="9"/>
        <v>4.634376221</v>
      </c>
      <c r="BH388" s="11">
        <f t="shared" si="10"/>
        <v>5.130916531</v>
      </c>
      <c r="BI388" s="11">
        <f t="shared" si="11"/>
        <v>2.730971702</v>
      </c>
      <c r="BJ388" s="11">
        <f t="shared" si="12"/>
        <v>1.655134365</v>
      </c>
      <c r="BK388" s="11">
        <f t="shared" si="13"/>
        <v>1.158594055</v>
      </c>
      <c r="BL388" s="11">
        <f t="shared" si="14"/>
        <v>1.158594055</v>
      </c>
      <c r="BM388" s="7">
        <v>39.0</v>
      </c>
      <c r="BN388" s="7">
        <v>16.0</v>
      </c>
      <c r="BO388" s="7">
        <v>1.0</v>
      </c>
      <c r="BP388" s="7">
        <v>0.0</v>
      </c>
      <c r="BQ388" s="7">
        <v>0.0</v>
      </c>
      <c r="BR388" s="7">
        <v>0.0</v>
      </c>
      <c r="BS388" s="9">
        <f t="shared" si="15"/>
        <v>135</v>
      </c>
      <c r="BT388" s="14">
        <v>-9.8678</v>
      </c>
      <c r="BW388" s="15" t="str">
        <f t="shared" si="16"/>
        <v> </v>
      </c>
      <c r="BY388" s="7">
        <v>1.0</v>
      </c>
      <c r="BZ388" s="7">
        <v>0.0</v>
      </c>
      <c r="CA388" s="7">
        <v>0.0</v>
      </c>
      <c r="CB388" s="7">
        <v>0.0</v>
      </c>
      <c r="CC388" s="7">
        <v>0.0</v>
      </c>
      <c r="CD388" s="7">
        <v>1.0</v>
      </c>
      <c r="CE388" s="7">
        <v>0.0</v>
      </c>
      <c r="CF388" s="7">
        <v>0.0</v>
      </c>
      <c r="CG388" s="7">
        <v>1.0</v>
      </c>
      <c r="CH388" s="7">
        <v>0.0</v>
      </c>
      <c r="CI388" s="7">
        <v>2.0</v>
      </c>
      <c r="CJ388" s="7">
        <v>0.0</v>
      </c>
      <c r="CK388" s="7">
        <v>0.0</v>
      </c>
      <c r="CL388" s="15">
        <f t="shared" si="17"/>
        <v>0</v>
      </c>
      <c r="CM388" s="7">
        <v>-0.2</v>
      </c>
      <c r="CN388" s="7">
        <v>0.7</v>
      </c>
      <c r="CO388" s="7">
        <v>0.5</v>
      </c>
      <c r="CP388" s="16">
        <f t="shared" si="18"/>
        <v>0.008474576271</v>
      </c>
      <c r="CQ388" s="16">
        <f t="shared" si="19"/>
        <v>0.04137835912</v>
      </c>
      <c r="CR388" s="17">
        <v>3.0</v>
      </c>
      <c r="CS388" s="14">
        <v>10.9</v>
      </c>
      <c r="CT388" s="14">
        <v>13.3</v>
      </c>
      <c r="CU388" s="14">
        <v>-0.1</v>
      </c>
      <c r="CV388" s="14">
        <v>0.2</v>
      </c>
      <c r="CW388" s="14">
        <v>1.6</v>
      </c>
      <c r="CX388" s="14">
        <v>0.0</v>
      </c>
      <c r="CY388" s="14">
        <v>1.7000000000000002</v>
      </c>
      <c r="CZ388" s="18">
        <f t="shared" si="20"/>
        <v>0.02881355932</v>
      </c>
      <c r="DA388" s="18">
        <f t="shared" si="21"/>
        <v>0.140686421</v>
      </c>
      <c r="DB388" s="14">
        <v>28.3125</v>
      </c>
      <c r="DC388" s="7">
        <v>0.0</v>
      </c>
      <c r="DD388" s="7">
        <v>1.0</v>
      </c>
      <c r="DE388" s="7">
        <v>1.0</v>
      </c>
      <c r="DF388" s="7">
        <v>18.0</v>
      </c>
      <c r="DG388" s="7">
        <v>8.0</v>
      </c>
      <c r="DH388" s="7">
        <v>2.0</v>
      </c>
      <c r="DI388" s="7">
        <v>1.0</v>
      </c>
      <c r="DJ388" s="7">
        <v>14.0</v>
      </c>
      <c r="DK388" s="7">
        <v>6.0</v>
      </c>
      <c r="DL388" s="7">
        <v>4.0</v>
      </c>
      <c r="DM388" s="7">
        <v>45.0</v>
      </c>
      <c r="DN388" s="9">
        <v>0.0</v>
      </c>
      <c r="DO388" s="9">
        <v>1.0</v>
      </c>
      <c r="DP388" s="9">
        <v>1.0</v>
      </c>
      <c r="DQ388" s="8">
        <v>186.0</v>
      </c>
      <c r="DR388" s="8">
        <v>3.0</v>
      </c>
      <c r="DS388" s="8" t="s">
        <v>1146</v>
      </c>
      <c r="DT388" s="19">
        <v>0.975</v>
      </c>
      <c r="DU388" s="8">
        <v>0.975</v>
      </c>
      <c r="DV388" s="8">
        <v>0.975</v>
      </c>
      <c r="DW388" s="8">
        <v>36.0</v>
      </c>
      <c r="DX388" s="8">
        <v>0.0</v>
      </c>
      <c r="DY388" s="14">
        <f t="shared" si="22"/>
        <v>0.7957446809</v>
      </c>
    </row>
    <row r="389" ht="12.75" customHeight="1">
      <c r="A389" s="7">
        <v>47.0</v>
      </c>
      <c r="B389" s="7" t="s">
        <v>1959</v>
      </c>
      <c r="C389" s="7" t="s">
        <v>1960</v>
      </c>
      <c r="E389" s="7" t="s">
        <v>1232</v>
      </c>
      <c r="F389" s="7" t="s">
        <v>1232</v>
      </c>
      <c r="G389" s="7">
        <v>73.0</v>
      </c>
      <c r="H389" s="7">
        <v>195.0</v>
      </c>
      <c r="I389" s="7" t="s">
        <v>133</v>
      </c>
      <c r="J389" s="7">
        <v>2008.0</v>
      </c>
      <c r="K389" s="7">
        <v>4.0</v>
      </c>
      <c r="L389" s="7">
        <v>105.0</v>
      </c>
      <c r="M389" s="8"/>
      <c r="N389" s="8">
        <f t="shared" si="1"/>
        <v>25</v>
      </c>
      <c r="O389" s="7" t="s">
        <v>1961</v>
      </c>
      <c r="P389" s="7" t="s">
        <v>777</v>
      </c>
      <c r="Q389" s="8" t="s">
        <v>685</v>
      </c>
      <c r="R389" s="7" t="s">
        <v>685</v>
      </c>
      <c r="S389" s="9" t="s">
        <v>174</v>
      </c>
      <c r="T389" s="9">
        <v>36.0</v>
      </c>
      <c r="U389" s="9" t="s">
        <v>138</v>
      </c>
      <c r="V389" s="9" t="s">
        <v>138</v>
      </c>
      <c r="W389" s="7">
        <v>36.0</v>
      </c>
      <c r="X389" s="7">
        <v>1.0</v>
      </c>
      <c r="Y389" s="7">
        <v>0.0</v>
      </c>
      <c r="Z389" s="7">
        <v>0.0</v>
      </c>
      <c r="AA389" s="7">
        <v>1.0</v>
      </c>
      <c r="AB389" s="7">
        <v>-5.0</v>
      </c>
      <c r="AC389" s="7">
        <v>36.0</v>
      </c>
      <c r="AD389" s="7">
        <v>13.0</v>
      </c>
      <c r="AE389" s="7">
        <v>27.0</v>
      </c>
      <c r="AF389" s="10">
        <f t="shared" si="2"/>
        <v>0.02777777778</v>
      </c>
      <c r="AG389" s="10">
        <f t="shared" si="3"/>
        <v>0.01315789474</v>
      </c>
      <c r="AH389" s="7">
        <v>32768.0</v>
      </c>
      <c r="AI389" s="11">
        <f t="shared" si="4"/>
        <v>15.17037037</v>
      </c>
      <c r="AJ389" s="7">
        <v>739.0</v>
      </c>
      <c r="AK389" s="11">
        <f t="shared" si="5"/>
        <v>20.52777778</v>
      </c>
      <c r="AL389" s="11">
        <f t="shared" si="6"/>
        <v>44.34100135</v>
      </c>
      <c r="AM389" s="12">
        <v>0.0</v>
      </c>
      <c r="AN389" s="11">
        <f t="shared" si="7"/>
        <v>0</v>
      </c>
      <c r="AO389" s="10" t="s">
        <v>862</v>
      </c>
      <c r="AP389" s="10" t="s">
        <v>151</v>
      </c>
      <c r="AQ389" s="10" t="s">
        <v>862</v>
      </c>
      <c r="AR389" s="7">
        <v>0.0</v>
      </c>
      <c r="AS389" s="7">
        <v>0.0</v>
      </c>
      <c r="AT389" s="13">
        <f t="shared" si="8"/>
        <v>0</v>
      </c>
      <c r="AU389" s="8"/>
      <c r="AV389" s="8"/>
      <c r="AW389" s="8"/>
      <c r="AX389" s="8">
        <v>0.0</v>
      </c>
      <c r="AY389" s="8"/>
      <c r="AZ389" s="8">
        <v>0.0</v>
      </c>
      <c r="BA389" s="7">
        <v>59.0</v>
      </c>
      <c r="BB389" s="7">
        <v>24.0</v>
      </c>
      <c r="BC389" s="7">
        <v>34.0</v>
      </c>
      <c r="BD389" s="7">
        <v>13.0</v>
      </c>
      <c r="BE389" s="7">
        <v>8.0</v>
      </c>
      <c r="BF389" s="7">
        <v>6.0</v>
      </c>
      <c r="BG389" s="14">
        <f t="shared" si="9"/>
        <v>6.481933594</v>
      </c>
      <c r="BH389" s="11">
        <f t="shared" si="10"/>
        <v>2.63671875</v>
      </c>
      <c r="BI389" s="11">
        <f t="shared" si="11"/>
        <v>3.735351563</v>
      </c>
      <c r="BJ389" s="11">
        <f t="shared" si="12"/>
        <v>1.428222656</v>
      </c>
      <c r="BK389" s="11">
        <f t="shared" si="13"/>
        <v>0.87890625</v>
      </c>
      <c r="BL389" s="11">
        <f t="shared" si="14"/>
        <v>0.6591796875</v>
      </c>
      <c r="BM389" s="7">
        <v>12.0</v>
      </c>
      <c r="BN389" s="7">
        <v>6.0</v>
      </c>
      <c r="BO389" s="7">
        <v>0.0</v>
      </c>
      <c r="BP389" s="7">
        <v>0.0</v>
      </c>
      <c r="BQ389" s="7">
        <v>0.0</v>
      </c>
      <c r="BR389" s="7">
        <v>0.0</v>
      </c>
      <c r="BS389" s="9">
        <f t="shared" si="15"/>
        <v>70</v>
      </c>
      <c r="BT389" s="14">
        <v>-0.6579</v>
      </c>
      <c r="BW389" s="15" t="str">
        <f t="shared" si="16"/>
        <v> </v>
      </c>
      <c r="BY389" s="7">
        <v>0.0</v>
      </c>
      <c r="BZ389" s="7">
        <v>0.0</v>
      </c>
      <c r="CA389" s="7">
        <v>0.0</v>
      </c>
      <c r="CB389" s="7">
        <v>0.0</v>
      </c>
      <c r="CC389" s="7">
        <v>0.0</v>
      </c>
      <c r="CD389" s="7">
        <v>0.0</v>
      </c>
      <c r="CE389" s="7">
        <v>0.0</v>
      </c>
      <c r="CF389" s="7">
        <v>0.0</v>
      </c>
      <c r="CG389" s="7">
        <v>0.0</v>
      </c>
      <c r="CH389" s="7">
        <v>1.0</v>
      </c>
      <c r="CI389" s="7">
        <v>0.0</v>
      </c>
      <c r="CJ389" s="7">
        <v>0.0</v>
      </c>
      <c r="CK389" s="7">
        <v>0.0</v>
      </c>
      <c r="CL389" s="15">
        <f t="shared" si="17"/>
        <v>0</v>
      </c>
      <c r="CM389" s="7">
        <v>-0.5</v>
      </c>
      <c r="CN389" s="7">
        <v>1.1</v>
      </c>
      <c r="CO389" s="7">
        <v>0.6000000000000001</v>
      </c>
      <c r="CP389" s="16">
        <f t="shared" si="18"/>
        <v>0.01666666667</v>
      </c>
      <c r="CQ389" s="16">
        <f t="shared" si="19"/>
        <v>0.06591796875</v>
      </c>
      <c r="CR389" s="17">
        <v>0.0</v>
      </c>
      <c r="CS389" s="14">
        <v>9.8</v>
      </c>
      <c r="CT389" s="14">
        <v>11.6</v>
      </c>
      <c r="CU389" s="14">
        <v>0.0</v>
      </c>
      <c r="CV389" s="14">
        <v>-1.8</v>
      </c>
      <c r="CW389" s="14">
        <v>1.4</v>
      </c>
      <c r="CX389" s="14">
        <v>0.0</v>
      </c>
      <c r="CY389" s="14">
        <v>-0.4</v>
      </c>
      <c r="CZ389" s="18">
        <f t="shared" si="20"/>
        <v>-0.01111111111</v>
      </c>
      <c r="DA389" s="18">
        <f t="shared" si="21"/>
        <v>-0.0439453125</v>
      </c>
      <c r="DB389" s="14">
        <v>52.1667</v>
      </c>
      <c r="DC389" s="7">
        <v>0.0</v>
      </c>
      <c r="DD389" s="7">
        <v>0.0</v>
      </c>
      <c r="DE389" s="7">
        <v>1.0</v>
      </c>
      <c r="DF389" s="7">
        <v>12.0</v>
      </c>
      <c r="DG389" s="7">
        <v>1.0</v>
      </c>
      <c r="DH389" s="7">
        <v>0.0</v>
      </c>
      <c r="DI389" s="7">
        <v>11.0</v>
      </c>
      <c r="DJ389" s="7">
        <v>7.0</v>
      </c>
      <c r="DK389" s="7">
        <v>0.0</v>
      </c>
      <c r="DL389" s="7">
        <v>1.0</v>
      </c>
      <c r="DM389" s="7">
        <v>16.0</v>
      </c>
      <c r="DN389" s="9">
        <v>0.0</v>
      </c>
      <c r="DO389" s="9">
        <v>0.0</v>
      </c>
      <c r="DP389" s="9">
        <v>1.0</v>
      </c>
      <c r="DQ389" s="8">
        <v>186.0</v>
      </c>
      <c r="DR389" s="8">
        <v>0.0</v>
      </c>
      <c r="DS389" s="8"/>
      <c r="DT389" s="19">
        <v>0.625</v>
      </c>
      <c r="DU389" s="8">
        <v>0.625</v>
      </c>
      <c r="DV389" s="8">
        <v>0.625</v>
      </c>
      <c r="DW389" s="8">
        <v>0.0</v>
      </c>
      <c r="DX389" s="8">
        <v>0.0</v>
      </c>
      <c r="DY389" s="14">
        <f t="shared" si="22"/>
        <v>-0.5595744681</v>
      </c>
    </row>
    <row r="390" ht="12.75" customHeight="1">
      <c r="A390" s="7">
        <v>16.0</v>
      </c>
      <c r="B390" s="7" t="s">
        <v>1962</v>
      </c>
      <c r="C390" s="7" t="s">
        <v>850</v>
      </c>
      <c r="E390" s="7" t="s">
        <v>189</v>
      </c>
      <c r="F390" s="7" t="s">
        <v>189</v>
      </c>
      <c r="G390" s="7">
        <v>72.0</v>
      </c>
      <c r="H390" s="7">
        <v>190.0</v>
      </c>
      <c r="I390" s="7" t="s">
        <v>133</v>
      </c>
      <c r="J390" s="7">
        <v>2009.0</v>
      </c>
      <c r="K390" s="7">
        <v>1.0</v>
      </c>
      <c r="L390" s="7">
        <v>20.0</v>
      </c>
      <c r="M390" s="8"/>
      <c r="N390" s="8">
        <f t="shared" si="1"/>
        <v>24</v>
      </c>
      <c r="O390" s="7" t="s">
        <v>1030</v>
      </c>
      <c r="P390" s="7" t="s">
        <v>1963</v>
      </c>
      <c r="Q390" s="8" t="s">
        <v>490</v>
      </c>
      <c r="R390" s="7" t="s">
        <v>490</v>
      </c>
      <c r="S390" s="9" t="s">
        <v>260</v>
      </c>
      <c r="T390" s="9">
        <v>57.0</v>
      </c>
      <c r="U390" s="9" t="s">
        <v>138</v>
      </c>
      <c r="V390" s="9" t="s">
        <v>138</v>
      </c>
      <c r="W390" s="7">
        <v>58.0</v>
      </c>
      <c r="X390" s="7">
        <v>4.0</v>
      </c>
      <c r="Y390" s="7">
        <v>10.0</v>
      </c>
      <c r="Z390" s="7">
        <v>3.0</v>
      </c>
      <c r="AA390" s="7">
        <v>14.0</v>
      </c>
      <c r="AB390" s="7">
        <v>-21.0</v>
      </c>
      <c r="AC390" s="7">
        <v>86.0</v>
      </c>
      <c r="AD390" s="7">
        <v>34.0</v>
      </c>
      <c r="AE390" s="7">
        <v>27.0</v>
      </c>
      <c r="AF390" s="10">
        <f t="shared" si="2"/>
        <v>0.04651162791</v>
      </c>
      <c r="AG390" s="10">
        <f t="shared" si="3"/>
        <v>0.02721088435</v>
      </c>
      <c r="AH390" s="7">
        <v>54017.0</v>
      </c>
      <c r="AI390" s="11">
        <f t="shared" si="4"/>
        <v>15.52212644</v>
      </c>
      <c r="AJ390" s="7">
        <v>1298.0</v>
      </c>
      <c r="AK390" s="11">
        <f t="shared" si="5"/>
        <v>22.37931034</v>
      </c>
      <c r="AL390" s="11">
        <f t="shared" si="6"/>
        <v>41.6155624</v>
      </c>
      <c r="AM390" s="12">
        <v>72.0</v>
      </c>
      <c r="AN390" s="11">
        <f t="shared" si="7"/>
        <v>4.798489364</v>
      </c>
      <c r="AO390" s="10" t="s">
        <v>550</v>
      </c>
      <c r="AP390" s="10" t="s">
        <v>581</v>
      </c>
      <c r="AQ390" s="10" t="s">
        <v>216</v>
      </c>
      <c r="AR390" s="7">
        <v>323.0</v>
      </c>
      <c r="AS390" s="7">
        <v>344.0</v>
      </c>
      <c r="AT390" s="13">
        <f t="shared" si="8"/>
        <v>0.4842578711</v>
      </c>
      <c r="AU390" s="9">
        <v>5.0</v>
      </c>
      <c r="AV390" s="9">
        <v>0.0</v>
      </c>
      <c r="AW390" s="9">
        <v>423.0</v>
      </c>
      <c r="AX390" s="9">
        <v>206.0</v>
      </c>
      <c r="AY390" s="9">
        <v>244.0</v>
      </c>
      <c r="AZ390" s="9">
        <v>117.0</v>
      </c>
      <c r="BA390" s="7">
        <v>90.0</v>
      </c>
      <c r="BB390" s="7">
        <v>67.0</v>
      </c>
      <c r="BC390" s="7">
        <v>40.0</v>
      </c>
      <c r="BD390" s="7">
        <v>34.0</v>
      </c>
      <c r="BE390" s="7">
        <v>18.0</v>
      </c>
      <c r="BF390" s="7">
        <v>19.0</v>
      </c>
      <c r="BG390" s="14">
        <f t="shared" si="9"/>
        <v>5.998111706</v>
      </c>
      <c r="BH390" s="11">
        <f t="shared" si="10"/>
        <v>4.465260936</v>
      </c>
      <c r="BI390" s="11">
        <f t="shared" si="11"/>
        <v>2.665827425</v>
      </c>
      <c r="BJ390" s="11">
        <f t="shared" si="12"/>
        <v>2.265953311</v>
      </c>
      <c r="BK390" s="11">
        <f t="shared" si="13"/>
        <v>1.199622341</v>
      </c>
      <c r="BL390" s="11">
        <f t="shared" si="14"/>
        <v>1.266268027</v>
      </c>
      <c r="BM390" s="7">
        <v>20.0</v>
      </c>
      <c r="BN390" s="7">
        <v>10.0</v>
      </c>
      <c r="BO390" s="7">
        <v>0.0</v>
      </c>
      <c r="BP390" s="7">
        <v>0.0</v>
      </c>
      <c r="BQ390" s="7">
        <v>0.0</v>
      </c>
      <c r="BR390" s="7">
        <v>0.0</v>
      </c>
      <c r="BS390" s="9">
        <f t="shared" si="15"/>
        <v>127</v>
      </c>
      <c r="BT390" s="14">
        <v>-0.006200000000000001</v>
      </c>
      <c r="BU390" s="7">
        <v>7.0</v>
      </c>
      <c r="BV390" s="7">
        <v>3.0</v>
      </c>
      <c r="BW390" s="15">
        <f t="shared" si="16"/>
        <v>0.4285714286</v>
      </c>
      <c r="BX390" s="7">
        <v>0.0</v>
      </c>
      <c r="BY390" s="7">
        <v>1.0</v>
      </c>
      <c r="BZ390" s="7">
        <v>0.0</v>
      </c>
      <c r="CA390" s="7">
        <v>1.0</v>
      </c>
      <c r="CB390" s="7">
        <v>0.0</v>
      </c>
      <c r="CC390" s="7">
        <v>0.0</v>
      </c>
      <c r="CD390" s="7">
        <v>0.0</v>
      </c>
      <c r="CE390" s="7">
        <v>2.0</v>
      </c>
      <c r="CF390" s="7">
        <v>1.0</v>
      </c>
      <c r="CG390" s="7">
        <v>0.0</v>
      </c>
      <c r="CH390" s="7">
        <v>0.0</v>
      </c>
      <c r="CI390" s="7">
        <v>1.0</v>
      </c>
      <c r="CJ390" s="7">
        <v>0.0</v>
      </c>
      <c r="CK390" s="7">
        <v>0.0</v>
      </c>
      <c r="CL390" s="15">
        <f t="shared" si="17"/>
        <v>0</v>
      </c>
      <c r="CM390" s="7">
        <v>-0.4</v>
      </c>
      <c r="CN390" s="7">
        <v>0.5</v>
      </c>
      <c r="CO390" s="7">
        <v>0.0</v>
      </c>
      <c r="CP390" s="16">
        <f t="shared" si="18"/>
        <v>0</v>
      </c>
      <c r="CQ390" s="16">
        <f t="shared" si="19"/>
        <v>0</v>
      </c>
      <c r="CR390" s="17">
        <v>3.0</v>
      </c>
      <c r="CS390" s="14">
        <v>18.0</v>
      </c>
      <c r="CT390" s="14">
        <v>16.4</v>
      </c>
      <c r="CU390" s="14">
        <v>-16.8</v>
      </c>
      <c r="CV390" s="14">
        <v>-2.4</v>
      </c>
      <c r="CW390" s="14">
        <v>0.2</v>
      </c>
      <c r="CX390" s="14">
        <v>0.5</v>
      </c>
      <c r="CY390" s="14">
        <v>-1.6</v>
      </c>
      <c r="CZ390" s="18">
        <f t="shared" si="20"/>
        <v>-0.0275862069</v>
      </c>
      <c r="DA390" s="18">
        <f t="shared" si="21"/>
        <v>-0.106633097</v>
      </c>
      <c r="DB390" s="14">
        <v>28.1977</v>
      </c>
      <c r="DC390" s="7">
        <v>1.0</v>
      </c>
      <c r="DD390" s="7">
        <v>0.0</v>
      </c>
      <c r="DE390" s="7">
        <v>3.0</v>
      </c>
      <c r="DF390" s="7">
        <v>30.0</v>
      </c>
      <c r="DG390" s="7">
        <v>8.0</v>
      </c>
      <c r="DH390" s="7">
        <v>1.0</v>
      </c>
      <c r="DI390" s="7">
        <v>4.0</v>
      </c>
      <c r="DJ390" s="7">
        <v>39.0</v>
      </c>
      <c r="DK390" s="7">
        <v>10.0</v>
      </c>
      <c r="DL390" s="7">
        <v>0.0</v>
      </c>
      <c r="DM390" s="7">
        <v>24.0</v>
      </c>
      <c r="DN390" s="9">
        <v>0.0</v>
      </c>
      <c r="DO390" s="9">
        <v>0.0</v>
      </c>
      <c r="DP390" s="9">
        <v>1.0</v>
      </c>
      <c r="DQ390" s="8">
        <v>186.0</v>
      </c>
      <c r="DR390" s="8">
        <v>24.0</v>
      </c>
      <c r="DS390" s="8" t="s">
        <v>1964</v>
      </c>
      <c r="DT390" s="19">
        <v>0.8</v>
      </c>
      <c r="DU390" s="8">
        <v>0.8</v>
      </c>
      <c r="DV390" s="8">
        <v>0.8</v>
      </c>
      <c r="DW390" s="8">
        <v>234.0</v>
      </c>
      <c r="DX390" s="8">
        <v>0.0</v>
      </c>
      <c r="DY390" s="14">
        <f t="shared" si="22"/>
        <v>-2.131914894</v>
      </c>
    </row>
    <row r="391" ht="12.75" customHeight="1">
      <c r="A391" s="7">
        <v>59.0</v>
      </c>
      <c r="B391" s="7" t="s">
        <v>1965</v>
      </c>
      <c r="C391" s="7" t="s">
        <v>295</v>
      </c>
      <c r="E391" s="7" t="s">
        <v>203</v>
      </c>
      <c r="F391" s="7" t="s">
        <v>203</v>
      </c>
      <c r="G391" s="7">
        <v>73.0</v>
      </c>
      <c r="H391" s="7">
        <v>201.0</v>
      </c>
      <c r="I391" s="7" t="s">
        <v>133</v>
      </c>
      <c r="J391" s="7">
        <v>2008.0</v>
      </c>
      <c r="K391" s="7">
        <v>2.0</v>
      </c>
      <c r="L391" s="7">
        <v>38.0</v>
      </c>
      <c r="M391" s="8"/>
      <c r="N391" s="8">
        <f t="shared" si="1"/>
        <v>25</v>
      </c>
      <c r="O391" s="7" t="s">
        <v>1966</v>
      </c>
      <c r="P391" s="7" t="s">
        <v>1967</v>
      </c>
      <c r="Q391" s="8" t="s">
        <v>254</v>
      </c>
      <c r="R391" s="7" t="s">
        <v>254</v>
      </c>
      <c r="S391" s="9" t="s">
        <v>174</v>
      </c>
      <c r="T391" s="9">
        <v>80.0</v>
      </c>
      <c r="U391" s="9" t="s">
        <v>138</v>
      </c>
      <c r="V391" s="9" t="s">
        <v>138</v>
      </c>
      <c r="W391" s="7">
        <v>81.0</v>
      </c>
      <c r="X391" s="7">
        <v>14.0</v>
      </c>
      <c r="Y391" s="7">
        <v>47.0</v>
      </c>
      <c r="Z391" s="7">
        <v>33.0</v>
      </c>
      <c r="AA391" s="7">
        <v>61.0</v>
      </c>
      <c r="AB391" s="7">
        <v>-3.0</v>
      </c>
      <c r="AC391" s="7">
        <v>198.0</v>
      </c>
      <c r="AD391" s="7">
        <v>73.0</v>
      </c>
      <c r="AE391" s="7">
        <v>127.0</v>
      </c>
      <c r="AF391" s="10">
        <f t="shared" si="2"/>
        <v>0.07070707071</v>
      </c>
      <c r="AG391" s="10">
        <f t="shared" si="3"/>
        <v>0.0351758794</v>
      </c>
      <c r="AH391" s="7">
        <v>123853.0</v>
      </c>
      <c r="AI391" s="11">
        <f t="shared" si="4"/>
        <v>25.48415638</v>
      </c>
      <c r="AJ391" s="7">
        <v>2418.0</v>
      </c>
      <c r="AK391" s="11">
        <f t="shared" si="5"/>
        <v>29.85185185</v>
      </c>
      <c r="AL391" s="11">
        <f t="shared" si="6"/>
        <v>51.22125724</v>
      </c>
      <c r="AM391" s="12">
        <v>314.0</v>
      </c>
      <c r="AN391" s="11">
        <f t="shared" si="7"/>
        <v>9.126948883</v>
      </c>
      <c r="AO391" s="10" t="s">
        <v>333</v>
      </c>
      <c r="AP391" s="10" t="s">
        <v>1968</v>
      </c>
      <c r="AQ391" s="10" t="s">
        <v>1969</v>
      </c>
      <c r="AR391" s="7">
        <v>0.0</v>
      </c>
      <c r="AS391" s="7">
        <v>0.0</v>
      </c>
      <c r="AT391" s="13">
        <f t="shared" si="8"/>
        <v>0</v>
      </c>
      <c r="AU391" s="8"/>
      <c r="AV391" s="8"/>
      <c r="AW391" s="8"/>
      <c r="AX391" s="8">
        <v>0.0</v>
      </c>
      <c r="AY391" s="8"/>
      <c r="AZ391" s="8">
        <v>0.0</v>
      </c>
      <c r="BA391" s="7">
        <v>119.0</v>
      </c>
      <c r="BB391" s="7">
        <v>59.0</v>
      </c>
      <c r="BC391" s="7">
        <v>185.0</v>
      </c>
      <c r="BD391" s="7">
        <v>73.0</v>
      </c>
      <c r="BE391" s="7">
        <v>43.0</v>
      </c>
      <c r="BF391" s="7">
        <v>21.0</v>
      </c>
      <c r="BG391" s="14">
        <f t="shared" si="9"/>
        <v>3.458939226</v>
      </c>
      <c r="BH391" s="11">
        <f t="shared" si="10"/>
        <v>1.714936255</v>
      </c>
      <c r="BI391" s="11">
        <f t="shared" si="11"/>
        <v>5.377342495</v>
      </c>
      <c r="BJ391" s="11">
        <f t="shared" si="12"/>
        <v>2.121870282</v>
      </c>
      <c r="BK391" s="11">
        <f t="shared" si="13"/>
        <v>1.249868796</v>
      </c>
      <c r="BL391" s="11">
        <f t="shared" si="14"/>
        <v>0.6104010399</v>
      </c>
      <c r="BM391" s="7">
        <v>43.0</v>
      </c>
      <c r="BN391" s="7">
        <v>19.0</v>
      </c>
      <c r="BO391" s="7">
        <v>1.0</v>
      </c>
      <c r="BP391" s="7">
        <v>0.0</v>
      </c>
      <c r="BQ391" s="7">
        <v>0.0</v>
      </c>
      <c r="BR391" s="7">
        <v>0.0</v>
      </c>
      <c r="BS391" s="9">
        <f t="shared" si="15"/>
        <v>288</v>
      </c>
      <c r="BT391" s="14">
        <v>1.9452</v>
      </c>
      <c r="BU391" s="7">
        <v>1.0</v>
      </c>
      <c r="BV391" s="7">
        <v>0.0</v>
      </c>
      <c r="BW391" s="15">
        <f t="shared" si="16"/>
        <v>0</v>
      </c>
      <c r="BX391" s="7">
        <v>0.0</v>
      </c>
      <c r="BY391" s="7">
        <v>2.0</v>
      </c>
      <c r="BZ391" s="7">
        <v>1.0</v>
      </c>
      <c r="CA391" s="7">
        <v>3.0</v>
      </c>
      <c r="CB391" s="7">
        <v>2.0</v>
      </c>
      <c r="CC391" s="7">
        <v>0.0</v>
      </c>
      <c r="CD391" s="7">
        <v>0.0</v>
      </c>
      <c r="CE391" s="7">
        <v>3.0</v>
      </c>
      <c r="CF391" s="7">
        <v>3.0</v>
      </c>
      <c r="CG391" s="7">
        <v>1.0</v>
      </c>
      <c r="CH391" s="7">
        <v>0.0</v>
      </c>
      <c r="CI391" s="7">
        <v>7.0</v>
      </c>
      <c r="CJ391" s="7">
        <v>0.0</v>
      </c>
      <c r="CK391" s="7">
        <v>0.0</v>
      </c>
      <c r="CL391" s="15">
        <f t="shared" si="17"/>
        <v>0</v>
      </c>
      <c r="CM391" s="7">
        <v>6.0</v>
      </c>
      <c r="CN391" s="7">
        <v>4.4</v>
      </c>
      <c r="CO391" s="7">
        <v>10.4</v>
      </c>
      <c r="CP391" s="16">
        <f t="shared" si="18"/>
        <v>0.1283950617</v>
      </c>
      <c r="CQ391" s="16">
        <f t="shared" si="19"/>
        <v>0.3022938484</v>
      </c>
      <c r="CR391" s="17">
        <v>7.0</v>
      </c>
      <c r="CS391" s="14">
        <v>49.6</v>
      </c>
      <c r="CT391" s="14">
        <v>45.9</v>
      </c>
      <c r="CU391" s="14">
        <v>-5.5</v>
      </c>
      <c r="CV391" s="14">
        <v>12.5</v>
      </c>
      <c r="CW391" s="14">
        <v>5.1</v>
      </c>
      <c r="CX391" s="14">
        <v>-0.2</v>
      </c>
      <c r="CY391" s="14">
        <v>17.3</v>
      </c>
      <c r="CZ391" s="18">
        <f t="shared" si="20"/>
        <v>0.2135802469</v>
      </c>
      <c r="DA391" s="18">
        <f t="shared" si="21"/>
        <v>0.50285419</v>
      </c>
      <c r="DB391" s="14">
        <v>43.5303</v>
      </c>
      <c r="DC391" s="7">
        <v>1.0</v>
      </c>
      <c r="DD391" s="7">
        <v>2.0</v>
      </c>
      <c r="DE391" s="7">
        <v>14.0</v>
      </c>
      <c r="DF391" s="7">
        <v>56.0</v>
      </c>
      <c r="DG391" s="7">
        <v>19.0</v>
      </c>
      <c r="DH391" s="7">
        <v>1.0</v>
      </c>
      <c r="DI391" s="7">
        <v>67.0</v>
      </c>
      <c r="DJ391" s="7">
        <v>21.0</v>
      </c>
      <c r="DK391" s="7">
        <v>1.0</v>
      </c>
      <c r="DL391" s="7">
        <v>1.0</v>
      </c>
      <c r="DM391" s="7">
        <v>88.0</v>
      </c>
      <c r="DN391" s="9">
        <v>4.0</v>
      </c>
      <c r="DO391" s="9">
        <v>5.0</v>
      </c>
      <c r="DP391" s="9">
        <v>4.0</v>
      </c>
      <c r="DQ391" s="8">
        <v>186.0</v>
      </c>
      <c r="DR391" s="8">
        <v>0.0</v>
      </c>
      <c r="DS391" s="8"/>
      <c r="DT391" s="19">
        <v>4.0</v>
      </c>
      <c r="DU391" s="8">
        <v>4.0</v>
      </c>
      <c r="DV391" s="8">
        <v>4.0</v>
      </c>
      <c r="DW391" s="8">
        <v>0.0</v>
      </c>
      <c r="DX391" s="8">
        <v>0.0</v>
      </c>
      <c r="DY391" s="14">
        <f t="shared" si="22"/>
        <v>9.959574468</v>
      </c>
    </row>
    <row r="392" ht="12.75" customHeight="1">
      <c r="A392" s="7">
        <v>26.0</v>
      </c>
      <c r="B392" s="7" t="s">
        <v>1970</v>
      </c>
      <c r="C392" s="7" t="s">
        <v>1971</v>
      </c>
      <c r="E392" s="7" t="s">
        <v>818</v>
      </c>
      <c r="F392" s="7" t="s">
        <v>818</v>
      </c>
      <c r="G392" s="7">
        <v>73.0</v>
      </c>
      <c r="H392" s="7">
        <v>203.0</v>
      </c>
      <c r="I392" s="7" t="s">
        <v>133</v>
      </c>
      <c r="J392" s="7">
        <v>2011.0</v>
      </c>
      <c r="K392" s="7">
        <v>2.0</v>
      </c>
      <c r="L392" s="7">
        <v>35.0</v>
      </c>
      <c r="M392" s="8"/>
      <c r="N392" s="8">
        <f t="shared" si="1"/>
        <v>23</v>
      </c>
      <c r="O392" s="7" t="s">
        <v>1361</v>
      </c>
      <c r="P392" s="7" t="s">
        <v>1972</v>
      </c>
      <c r="Q392" s="8" t="s">
        <v>136</v>
      </c>
      <c r="R392" s="7" t="s">
        <v>136</v>
      </c>
      <c r="S392" s="9" t="s">
        <v>183</v>
      </c>
      <c r="T392" s="9">
        <v>44.0</v>
      </c>
      <c r="U392" s="9" t="s">
        <v>138</v>
      </c>
      <c r="V392" s="9" t="s">
        <v>138</v>
      </c>
      <c r="W392" s="7">
        <v>44.0</v>
      </c>
      <c r="X392" s="7">
        <v>4.0</v>
      </c>
      <c r="Y392" s="7">
        <v>2.0</v>
      </c>
      <c r="Z392" s="7">
        <v>2.0</v>
      </c>
      <c r="AA392" s="7">
        <v>6.0</v>
      </c>
      <c r="AB392" s="7">
        <v>-6.0</v>
      </c>
      <c r="AC392" s="7">
        <v>43.0</v>
      </c>
      <c r="AD392" s="7">
        <v>15.0</v>
      </c>
      <c r="AE392" s="7">
        <v>18.0</v>
      </c>
      <c r="AF392" s="10">
        <f t="shared" si="2"/>
        <v>0.09302325581</v>
      </c>
      <c r="AG392" s="10">
        <f t="shared" si="3"/>
        <v>0.05263157895</v>
      </c>
      <c r="AH392" s="7">
        <v>24243.0</v>
      </c>
      <c r="AI392" s="11">
        <f t="shared" si="4"/>
        <v>9.182954545</v>
      </c>
      <c r="AJ392" s="7">
        <v>589.0</v>
      </c>
      <c r="AK392" s="11">
        <f t="shared" si="5"/>
        <v>13.38636364</v>
      </c>
      <c r="AL392" s="11">
        <f t="shared" si="6"/>
        <v>41.15959253</v>
      </c>
      <c r="AM392" s="12">
        <v>32.0</v>
      </c>
      <c r="AN392" s="11">
        <f t="shared" si="7"/>
        <v>4.751887143</v>
      </c>
      <c r="AO392" s="10" t="s">
        <v>192</v>
      </c>
      <c r="AP392" s="10" t="s">
        <v>184</v>
      </c>
      <c r="AQ392" s="10" t="s">
        <v>185</v>
      </c>
      <c r="AR392" s="7">
        <v>1.0</v>
      </c>
      <c r="AS392" s="7">
        <v>0.0</v>
      </c>
      <c r="AT392" s="13">
        <f t="shared" si="8"/>
        <v>1</v>
      </c>
      <c r="AU392" s="8"/>
      <c r="AV392" s="8"/>
      <c r="AW392" s="8">
        <v>1.0</v>
      </c>
      <c r="AX392" s="8">
        <v>1.0</v>
      </c>
      <c r="AY392" s="8"/>
      <c r="AZ392" s="8">
        <v>0.0</v>
      </c>
      <c r="BA392" s="7">
        <v>34.0</v>
      </c>
      <c r="BB392" s="7">
        <v>50.0</v>
      </c>
      <c r="BC392" s="7">
        <v>4.0</v>
      </c>
      <c r="BD392" s="7">
        <v>15.0</v>
      </c>
      <c r="BE392" s="7">
        <v>7.0</v>
      </c>
      <c r="BF392" s="7">
        <v>6.0</v>
      </c>
      <c r="BG392" s="14">
        <f t="shared" si="9"/>
        <v>5.048880089</v>
      </c>
      <c r="BH392" s="11">
        <f t="shared" si="10"/>
        <v>7.42482366</v>
      </c>
      <c r="BI392" s="11">
        <f t="shared" si="11"/>
        <v>0.5939858928</v>
      </c>
      <c r="BJ392" s="11">
        <f t="shared" si="12"/>
        <v>2.227447098</v>
      </c>
      <c r="BK392" s="11">
        <f t="shared" si="13"/>
        <v>1.039475312</v>
      </c>
      <c r="BL392" s="11">
        <f t="shared" si="14"/>
        <v>0.8909788393</v>
      </c>
      <c r="BM392" s="7">
        <v>16.0</v>
      </c>
      <c r="BN392" s="7">
        <v>8.0</v>
      </c>
      <c r="BO392" s="7">
        <v>0.0</v>
      </c>
      <c r="BP392" s="7">
        <v>0.0</v>
      </c>
      <c r="BQ392" s="7">
        <v>0.0</v>
      </c>
      <c r="BR392" s="7">
        <v>0.0</v>
      </c>
      <c r="BS392" s="9">
        <f t="shared" si="15"/>
        <v>70</v>
      </c>
      <c r="BT392" s="14">
        <v>-0.6287</v>
      </c>
      <c r="BW392" s="15" t="str">
        <f t="shared" si="16"/>
        <v> </v>
      </c>
      <c r="BY392" s="7">
        <v>1.0</v>
      </c>
      <c r="BZ392" s="7">
        <v>0.0</v>
      </c>
      <c r="CA392" s="7">
        <v>0.0</v>
      </c>
      <c r="CB392" s="7">
        <v>0.0</v>
      </c>
      <c r="CC392" s="7">
        <v>2.0</v>
      </c>
      <c r="CD392" s="7">
        <v>0.0</v>
      </c>
      <c r="CE392" s="7">
        <v>0.0</v>
      </c>
      <c r="CF392" s="7">
        <v>1.0</v>
      </c>
      <c r="CG392" s="7">
        <v>0.0</v>
      </c>
      <c r="CH392" s="7">
        <v>0.0</v>
      </c>
      <c r="CI392" s="7">
        <v>1.0</v>
      </c>
      <c r="CJ392" s="7">
        <v>0.0</v>
      </c>
      <c r="CK392" s="7">
        <v>1.0</v>
      </c>
      <c r="CL392" s="15">
        <f t="shared" si="17"/>
        <v>1</v>
      </c>
      <c r="CM392" s="7">
        <v>0.0</v>
      </c>
      <c r="CN392" s="7">
        <v>0.2</v>
      </c>
      <c r="CO392" s="7">
        <v>0.2</v>
      </c>
      <c r="CP392" s="16">
        <f t="shared" si="18"/>
        <v>0.004545454545</v>
      </c>
      <c r="CQ392" s="16">
        <f t="shared" si="19"/>
        <v>0.02969929464</v>
      </c>
      <c r="CR392" s="17">
        <v>2.0</v>
      </c>
      <c r="CS392" s="14">
        <v>8.4</v>
      </c>
      <c r="CT392" s="14">
        <v>7.5</v>
      </c>
      <c r="CU392" s="14">
        <v>-5.3</v>
      </c>
      <c r="CV392" s="14">
        <v>-0.9</v>
      </c>
      <c r="CW392" s="14">
        <v>0.2</v>
      </c>
      <c r="CX392" s="14">
        <v>0.0</v>
      </c>
      <c r="CY392" s="14">
        <v>-0.7</v>
      </c>
      <c r="CZ392" s="18">
        <f t="shared" si="20"/>
        <v>-0.01590909091</v>
      </c>
      <c r="DA392" s="18">
        <f t="shared" si="21"/>
        <v>-0.1039475312</v>
      </c>
      <c r="DB392" s="14">
        <v>24.3023</v>
      </c>
      <c r="DC392" s="7">
        <v>0.0</v>
      </c>
      <c r="DD392" s="7">
        <v>1.0</v>
      </c>
      <c r="DE392" s="7">
        <v>1.0</v>
      </c>
      <c r="DF392" s="7">
        <v>13.0</v>
      </c>
      <c r="DG392" s="7">
        <v>6.0</v>
      </c>
      <c r="DH392" s="7">
        <v>0.0</v>
      </c>
      <c r="DI392" s="7">
        <v>2.0</v>
      </c>
      <c r="DJ392" s="7">
        <v>11.0</v>
      </c>
      <c r="DK392" s="7">
        <v>0.0</v>
      </c>
      <c r="DL392" s="7">
        <v>2.0</v>
      </c>
      <c r="DM392" s="7">
        <v>22.0</v>
      </c>
      <c r="DN392" s="9">
        <v>0.0</v>
      </c>
      <c r="DO392" s="9">
        <v>0.0</v>
      </c>
      <c r="DP392" s="9">
        <v>0.0</v>
      </c>
      <c r="DQ392" s="8">
        <v>186.0</v>
      </c>
      <c r="DR392" s="8">
        <v>2.0</v>
      </c>
      <c r="DS392" s="8" t="s">
        <v>210</v>
      </c>
      <c r="DT392" s="19">
        <v>0.85</v>
      </c>
      <c r="DU392" s="8">
        <v>0.9</v>
      </c>
      <c r="DV392" s="8">
        <v>0.9</v>
      </c>
      <c r="DW392" s="8">
        <v>22.0</v>
      </c>
      <c r="DX392" s="8">
        <v>0.0</v>
      </c>
      <c r="DY392" s="14">
        <f t="shared" si="22"/>
        <v>-1.444680851</v>
      </c>
    </row>
    <row r="393" ht="12.75" customHeight="1">
      <c r="A393" s="7">
        <v>43.0</v>
      </c>
      <c r="B393" s="7" t="s">
        <v>1919</v>
      </c>
      <c r="C393" s="7" t="s">
        <v>257</v>
      </c>
      <c r="D393" s="7" t="s">
        <v>162</v>
      </c>
      <c r="E393" s="7" t="s">
        <v>163</v>
      </c>
      <c r="F393" s="7" t="s">
        <v>163</v>
      </c>
      <c r="G393" s="7">
        <v>72.0</v>
      </c>
      <c r="H393" s="7">
        <v>192.0</v>
      </c>
      <c r="I393" s="7" t="s">
        <v>133</v>
      </c>
      <c r="J393" s="7">
        <v>2009.0</v>
      </c>
      <c r="K393" s="7">
        <v>1.0</v>
      </c>
      <c r="L393" s="7">
        <v>7.0</v>
      </c>
      <c r="M393" s="8"/>
      <c r="N393" s="8">
        <f t="shared" si="1"/>
        <v>25</v>
      </c>
      <c r="O393" s="7" t="s">
        <v>1973</v>
      </c>
      <c r="P393" s="7" t="s">
        <v>1974</v>
      </c>
      <c r="Q393" s="8" t="s">
        <v>237</v>
      </c>
      <c r="R393" s="7" t="s">
        <v>237</v>
      </c>
      <c r="S393" s="9" t="s">
        <v>150</v>
      </c>
      <c r="T393" s="9">
        <v>75.0</v>
      </c>
      <c r="U393" s="9" t="s">
        <v>138</v>
      </c>
      <c r="V393" s="9" t="s">
        <v>138</v>
      </c>
      <c r="W393" s="7">
        <v>76.0</v>
      </c>
      <c r="X393" s="7">
        <v>17.0</v>
      </c>
      <c r="Y393" s="7">
        <v>28.0</v>
      </c>
      <c r="Z393" s="7">
        <v>20.0</v>
      </c>
      <c r="AA393" s="7">
        <v>45.0</v>
      </c>
      <c r="AB393" s="7">
        <v>-15.0</v>
      </c>
      <c r="AC393" s="7">
        <v>260.0</v>
      </c>
      <c r="AD393" s="7">
        <v>96.0</v>
      </c>
      <c r="AE393" s="7">
        <v>129.0</v>
      </c>
      <c r="AF393" s="10">
        <f t="shared" si="2"/>
        <v>0.06538461538</v>
      </c>
      <c r="AG393" s="10">
        <f t="shared" si="3"/>
        <v>0.03505154639</v>
      </c>
      <c r="AH393" s="7">
        <v>83327.0</v>
      </c>
      <c r="AI393" s="11">
        <f t="shared" si="4"/>
        <v>18.27346491</v>
      </c>
      <c r="AJ393" s="7">
        <v>1902.0</v>
      </c>
      <c r="AK393" s="11">
        <f t="shared" si="5"/>
        <v>25.02631579</v>
      </c>
      <c r="AL393" s="11">
        <f t="shared" si="6"/>
        <v>43.81019979</v>
      </c>
      <c r="AM393" s="12">
        <v>211.0</v>
      </c>
      <c r="AN393" s="11">
        <f t="shared" si="7"/>
        <v>9.115892808</v>
      </c>
      <c r="AO393" s="10" t="s">
        <v>1396</v>
      </c>
      <c r="AP393" s="10" t="s">
        <v>1228</v>
      </c>
      <c r="AQ393" s="10" t="s">
        <v>617</v>
      </c>
      <c r="AR393" s="7">
        <v>641.0</v>
      </c>
      <c r="AS393" s="7">
        <v>663.0</v>
      </c>
      <c r="AT393" s="13">
        <f t="shared" si="8"/>
        <v>0.4915644172</v>
      </c>
      <c r="AU393" s="9">
        <v>45.0</v>
      </c>
      <c r="AV393" s="9">
        <v>23.0</v>
      </c>
      <c r="AW393" s="9">
        <v>840.0</v>
      </c>
      <c r="AX393" s="9">
        <v>390.0</v>
      </c>
      <c r="AY393" s="9">
        <v>464.0</v>
      </c>
      <c r="AZ393" s="9">
        <v>251.0</v>
      </c>
      <c r="BA393" s="7">
        <v>191.0</v>
      </c>
      <c r="BB393" s="7">
        <v>148.0</v>
      </c>
      <c r="BC393" s="7">
        <v>43.0</v>
      </c>
      <c r="BD393" s="7">
        <v>96.0</v>
      </c>
      <c r="BE393" s="7">
        <v>41.0</v>
      </c>
      <c r="BF393" s="7">
        <v>47.0</v>
      </c>
      <c r="BG393" s="14">
        <f t="shared" si="9"/>
        <v>8.251827139</v>
      </c>
      <c r="BH393" s="11">
        <f t="shared" si="10"/>
        <v>6.394085951</v>
      </c>
      <c r="BI393" s="11">
        <f t="shared" si="11"/>
        <v>1.857741188</v>
      </c>
      <c r="BJ393" s="11">
        <f t="shared" si="12"/>
        <v>4.147515211</v>
      </c>
      <c r="BK393" s="11">
        <f t="shared" si="13"/>
        <v>1.771334621</v>
      </c>
      <c r="BL393" s="11">
        <f t="shared" si="14"/>
        <v>2.030554322</v>
      </c>
      <c r="BM393" s="7">
        <v>73.0</v>
      </c>
      <c r="BN393" s="7">
        <v>34.0</v>
      </c>
      <c r="BO393" s="7">
        <v>1.0</v>
      </c>
      <c r="BP393" s="7">
        <v>0.0</v>
      </c>
      <c r="BQ393" s="7">
        <v>0.0</v>
      </c>
      <c r="BR393" s="7">
        <v>0.0</v>
      </c>
      <c r="BS393" s="9">
        <f t="shared" si="15"/>
        <v>265</v>
      </c>
      <c r="BT393" s="14">
        <v>19.1244</v>
      </c>
      <c r="BU393" s="7">
        <v>7.0</v>
      </c>
      <c r="BV393" s="7">
        <v>1.0</v>
      </c>
      <c r="BW393" s="15">
        <f t="shared" si="16"/>
        <v>0.1428571429</v>
      </c>
      <c r="BX393" s="7">
        <v>1.0</v>
      </c>
      <c r="BY393" s="7">
        <v>1.0</v>
      </c>
      <c r="BZ393" s="7">
        <v>1.0</v>
      </c>
      <c r="CA393" s="7">
        <v>2.0</v>
      </c>
      <c r="CB393" s="7">
        <v>1.0</v>
      </c>
      <c r="CC393" s="7">
        <v>1.0</v>
      </c>
      <c r="CD393" s="7">
        <v>0.0</v>
      </c>
      <c r="CE393" s="7">
        <v>0.0</v>
      </c>
      <c r="CF393" s="7">
        <v>4.0</v>
      </c>
      <c r="CG393" s="7">
        <v>3.0</v>
      </c>
      <c r="CH393" s="7">
        <v>0.0</v>
      </c>
      <c r="CI393" s="7">
        <v>9.0</v>
      </c>
      <c r="CJ393" s="7">
        <v>0.0</v>
      </c>
      <c r="CK393" s="7">
        <v>0.0</v>
      </c>
      <c r="CL393" s="15">
        <f t="shared" si="17"/>
        <v>0</v>
      </c>
      <c r="CM393" s="7">
        <v>3.0</v>
      </c>
      <c r="CN393" s="7">
        <v>1.0</v>
      </c>
      <c r="CO393" s="7">
        <v>4.0</v>
      </c>
      <c r="CP393" s="16">
        <f t="shared" si="18"/>
        <v>0.05263157895</v>
      </c>
      <c r="CQ393" s="16">
        <f t="shared" si="19"/>
        <v>0.1728131338</v>
      </c>
      <c r="CR393" s="17">
        <v>7.0</v>
      </c>
      <c r="CS393" s="14">
        <v>34.0</v>
      </c>
      <c r="CT393" s="14">
        <v>27.2</v>
      </c>
      <c r="CU393" s="14">
        <v>-2.0</v>
      </c>
      <c r="CV393" s="14">
        <v>3.2</v>
      </c>
      <c r="CW393" s="14">
        <v>1.0</v>
      </c>
      <c r="CX393" s="14">
        <v>-0.8</v>
      </c>
      <c r="CY393" s="14">
        <v>3.4</v>
      </c>
      <c r="CZ393" s="18">
        <f t="shared" si="20"/>
        <v>0.04473684211</v>
      </c>
      <c r="DA393" s="18">
        <f t="shared" si="21"/>
        <v>0.1468911637</v>
      </c>
      <c r="DB393" s="14">
        <v>30.6269</v>
      </c>
      <c r="DC393" s="7">
        <v>1.0</v>
      </c>
      <c r="DD393" s="7">
        <v>6.0</v>
      </c>
      <c r="DE393" s="7">
        <v>9.0</v>
      </c>
      <c r="DF393" s="7">
        <v>80.0</v>
      </c>
      <c r="DG393" s="7">
        <v>23.0</v>
      </c>
      <c r="DH393" s="7">
        <v>0.0</v>
      </c>
      <c r="DI393" s="7">
        <v>8.0</v>
      </c>
      <c r="DJ393" s="7">
        <v>43.0</v>
      </c>
      <c r="DK393" s="7">
        <v>19.0</v>
      </c>
      <c r="DL393" s="7">
        <v>1.0</v>
      </c>
      <c r="DM393" s="7">
        <v>166.0</v>
      </c>
      <c r="DN393" s="9">
        <v>4.0</v>
      </c>
      <c r="DO393" s="9">
        <v>4.0</v>
      </c>
      <c r="DP393" s="9">
        <v>4.0</v>
      </c>
      <c r="DQ393" s="8">
        <v>186.0</v>
      </c>
      <c r="DR393" s="8">
        <v>2.0</v>
      </c>
      <c r="DS393" s="8" t="s">
        <v>249</v>
      </c>
      <c r="DT393" s="19">
        <v>4.1</v>
      </c>
      <c r="DU393" s="8">
        <v>4.1</v>
      </c>
      <c r="DV393" s="8">
        <v>4.1</v>
      </c>
      <c r="DW393" s="8">
        <v>100.0</v>
      </c>
      <c r="DX393" s="8">
        <v>0.0</v>
      </c>
      <c r="DY393" s="14">
        <f t="shared" si="22"/>
        <v>-4.153191489</v>
      </c>
    </row>
    <row r="394" ht="12.75" customHeight="1">
      <c r="A394" s="7">
        <v>51.0</v>
      </c>
      <c r="B394" s="7" t="s">
        <v>1975</v>
      </c>
      <c r="C394" s="7" t="s">
        <v>1903</v>
      </c>
      <c r="E394" s="7" t="s">
        <v>219</v>
      </c>
      <c r="F394" s="7" t="s">
        <v>219</v>
      </c>
      <c r="G394" s="7">
        <v>75.0</v>
      </c>
      <c r="H394" s="7">
        <v>200.0</v>
      </c>
      <c r="I394" s="7" t="s">
        <v>133</v>
      </c>
      <c r="M394" s="8" t="s">
        <v>146</v>
      </c>
      <c r="N394" s="8">
        <f t="shared" si="1"/>
        <v>24</v>
      </c>
      <c r="O394" s="7" t="s">
        <v>1976</v>
      </c>
      <c r="P394" s="7" t="s">
        <v>1977</v>
      </c>
      <c r="Q394" s="8" t="s">
        <v>490</v>
      </c>
      <c r="R394" s="7" t="s">
        <v>490</v>
      </c>
      <c r="S394" s="9" t="s">
        <v>150</v>
      </c>
      <c r="T394" s="9">
        <v>77.0</v>
      </c>
      <c r="U394" s="9" t="s">
        <v>138</v>
      </c>
      <c r="V394" s="9" t="s">
        <v>138</v>
      </c>
      <c r="W394" s="7">
        <v>78.0</v>
      </c>
      <c r="X394" s="7">
        <v>8.0</v>
      </c>
      <c r="Y394" s="7">
        <v>7.0</v>
      </c>
      <c r="Z394" s="7">
        <v>3.0</v>
      </c>
      <c r="AA394" s="7">
        <v>15.0</v>
      </c>
      <c r="AB394" s="7">
        <v>-9.0</v>
      </c>
      <c r="AC394" s="7">
        <v>70.0</v>
      </c>
      <c r="AD394" s="7">
        <v>30.0</v>
      </c>
      <c r="AE394" s="7">
        <v>22.0</v>
      </c>
      <c r="AF394" s="10">
        <f t="shared" si="2"/>
        <v>0.1142857143</v>
      </c>
      <c r="AG394" s="10">
        <f t="shared" si="3"/>
        <v>0.06557377049</v>
      </c>
      <c r="AH394" s="7">
        <v>62366.0</v>
      </c>
      <c r="AI394" s="11">
        <f t="shared" si="4"/>
        <v>13.32606838</v>
      </c>
      <c r="AJ394" s="7">
        <v>1374.0</v>
      </c>
      <c r="AK394" s="11">
        <f t="shared" si="5"/>
        <v>17.61538462</v>
      </c>
      <c r="AL394" s="11">
        <f t="shared" si="6"/>
        <v>45.39010189</v>
      </c>
      <c r="AM394" s="12">
        <v>46.0</v>
      </c>
      <c r="AN394" s="11">
        <f t="shared" si="7"/>
        <v>2.655292948</v>
      </c>
      <c r="AO394" s="10" t="s">
        <v>1425</v>
      </c>
      <c r="AP394" s="10" t="s">
        <v>1513</v>
      </c>
      <c r="AQ394" s="10" t="s">
        <v>1978</v>
      </c>
      <c r="AR394" s="7">
        <v>134.0</v>
      </c>
      <c r="AS394" s="7">
        <v>188.0</v>
      </c>
      <c r="AT394" s="13">
        <f t="shared" si="8"/>
        <v>0.4161490683</v>
      </c>
      <c r="AU394" s="9">
        <v>1.0</v>
      </c>
      <c r="AV394" s="9">
        <v>0.0</v>
      </c>
      <c r="AW394" s="9">
        <v>225.0</v>
      </c>
      <c r="AX394" s="9">
        <v>101.0</v>
      </c>
      <c r="AY394" s="9">
        <v>97.0</v>
      </c>
      <c r="AZ394" s="9">
        <v>33.0</v>
      </c>
      <c r="BA394" s="7">
        <v>78.0</v>
      </c>
      <c r="BB394" s="7">
        <v>146.0</v>
      </c>
      <c r="BC394" s="7">
        <v>30.0</v>
      </c>
      <c r="BD394" s="7">
        <v>30.0</v>
      </c>
      <c r="BE394" s="7">
        <v>17.0</v>
      </c>
      <c r="BF394" s="7">
        <v>25.0</v>
      </c>
      <c r="BG394" s="14">
        <f t="shared" si="9"/>
        <v>4.50245326</v>
      </c>
      <c r="BH394" s="11">
        <f t="shared" si="10"/>
        <v>8.427668922</v>
      </c>
      <c r="BI394" s="11">
        <f t="shared" si="11"/>
        <v>1.731712792</v>
      </c>
      <c r="BJ394" s="11">
        <f t="shared" si="12"/>
        <v>1.731712792</v>
      </c>
      <c r="BK394" s="11">
        <f t="shared" si="13"/>
        <v>0.9813039156</v>
      </c>
      <c r="BL394" s="11">
        <f t="shared" si="14"/>
        <v>1.443093994</v>
      </c>
      <c r="BM394" s="7">
        <v>33.0</v>
      </c>
      <c r="BN394" s="7">
        <v>13.0</v>
      </c>
      <c r="BO394" s="7">
        <v>1.0</v>
      </c>
      <c r="BP394" s="7">
        <v>0.0</v>
      </c>
      <c r="BQ394" s="7">
        <v>0.0</v>
      </c>
      <c r="BR394" s="7">
        <v>0.0</v>
      </c>
      <c r="BS394" s="9">
        <f t="shared" si="15"/>
        <v>210</v>
      </c>
      <c r="BT394" s="14">
        <v>1.7894</v>
      </c>
      <c r="BW394" s="15" t="str">
        <f t="shared" si="16"/>
        <v> </v>
      </c>
      <c r="BY394" s="7">
        <v>0.0</v>
      </c>
      <c r="BZ394" s="7">
        <v>0.0</v>
      </c>
      <c r="CA394" s="7">
        <v>2.0</v>
      </c>
      <c r="CB394" s="7">
        <v>0.0</v>
      </c>
      <c r="CC394" s="7">
        <v>0.0</v>
      </c>
      <c r="CD394" s="7">
        <v>0.0</v>
      </c>
      <c r="CE394" s="7">
        <v>1.0</v>
      </c>
      <c r="CF394" s="7">
        <v>1.0</v>
      </c>
      <c r="CG394" s="7">
        <v>2.0</v>
      </c>
      <c r="CH394" s="7">
        <v>0.0</v>
      </c>
      <c r="CI394" s="7">
        <v>4.0</v>
      </c>
      <c r="CJ394" s="7">
        <v>0.0</v>
      </c>
      <c r="CK394" s="7">
        <v>0.0</v>
      </c>
      <c r="CL394" s="15">
        <f t="shared" si="17"/>
        <v>0</v>
      </c>
      <c r="CM394" s="7">
        <v>-0.30000000000000004</v>
      </c>
      <c r="CN394" s="7">
        <v>1.2</v>
      </c>
      <c r="CO394" s="7">
        <v>0.9</v>
      </c>
      <c r="CP394" s="16">
        <f t="shared" si="18"/>
        <v>0.01153846154</v>
      </c>
      <c r="CQ394" s="16">
        <f t="shared" si="19"/>
        <v>0.05195138377</v>
      </c>
      <c r="CR394" s="17">
        <v>3.0</v>
      </c>
      <c r="CS394" s="14">
        <v>20.5</v>
      </c>
      <c r="CT394" s="14">
        <v>18.1</v>
      </c>
      <c r="CU394" s="14">
        <v>-4.2</v>
      </c>
      <c r="CV394" s="14">
        <v>-2.4</v>
      </c>
      <c r="CW394" s="14">
        <v>1.6</v>
      </c>
      <c r="CX394" s="14">
        <v>0.0</v>
      </c>
      <c r="CY394" s="14">
        <v>-0.8</v>
      </c>
      <c r="CZ394" s="18">
        <f t="shared" si="20"/>
        <v>-0.01025641026</v>
      </c>
      <c r="DA394" s="18">
        <f t="shared" si="21"/>
        <v>-0.04617900779</v>
      </c>
      <c r="DB394" s="14">
        <v>20.4</v>
      </c>
      <c r="DC394" s="7">
        <v>0.0</v>
      </c>
      <c r="DD394" s="7">
        <v>2.0</v>
      </c>
      <c r="DE394" s="7">
        <v>1.0</v>
      </c>
      <c r="DF394" s="7">
        <v>27.0</v>
      </c>
      <c r="DG394" s="7">
        <v>12.0</v>
      </c>
      <c r="DH394" s="7">
        <v>1.0</v>
      </c>
      <c r="DI394" s="7">
        <v>2.0</v>
      </c>
      <c r="DJ394" s="7">
        <v>18.0</v>
      </c>
      <c r="DK394" s="7">
        <v>7.0</v>
      </c>
      <c r="DL394" s="7">
        <v>1.0</v>
      </c>
      <c r="DM394" s="7">
        <v>29.0</v>
      </c>
      <c r="DN394" s="9">
        <v>1.0</v>
      </c>
      <c r="DO394" s="9">
        <v>3.0</v>
      </c>
      <c r="DP394" s="9">
        <v>0.0</v>
      </c>
      <c r="DQ394" s="8">
        <v>185.0</v>
      </c>
      <c r="DR394" s="8">
        <v>1.0</v>
      </c>
      <c r="DS394" s="8" t="s">
        <v>342</v>
      </c>
      <c r="DT394" s="19">
        <v>0.925</v>
      </c>
      <c r="DU394" s="8">
        <v>0.925</v>
      </c>
      <c r="DV394" s="8">
        <v>0.92</v>
      </c>
      <c r="DW394" s="8">
        <v>11.0</v>
      </c>
      <c r="DX394" s="8">
        <v>0.0</v>
      </c>
      <c r="DY394" s="14">
        <f t="shared" si="22"/>
        <v>-1.593525509</v>
      </c>
    </row>
    <row r="395" ht="12.75" customHeight="1">
      <c r="A395" s="7">
        <v>3.0</v>
      </c>
      <c r="B395" s="7" t="s">
        <v>168</v>
      </c>
      <c r="C395" s="7" t="s">
        <v>898</v>
      </c>
      <c r="D395" s="7" t="s">
        <v>131</v>
      </c>
      <c r="E395" s="7" t="s">
        <v>132</v>
      </c>
      <c r="F395" s="7" t="s">
        <v>132</v>
      </c>
      <c r="G395" s="7">
        <v>71.0</v>
      </c>
      <c r="H395" s="7">
        <v>192.0</v>
      </c>
      <c r="I395" s="7" t="s">
        <v>145</v>
      </c>
      <c r="J395" s="7">
        <v>2007.0</v>
      </c>
      <c r="K395" s="7">
        <v>4.0</v>
      </c>
      <c r="L395" s="7">
        <v>93.0</v>
      </c>
      <c r="M395" s="8"/>
      <c r="N395" s="8">
        <f t="shared" si="1"/>
        <v>27</v>
      </c>
      <c r="O395" s="7" t="s">
        <v>1979</v>
      </c>
      <c r="P395" s="7" t="s">
        <v>1980</v>
      </c>
      <c r="Q395" s="8" t="s">
        <v>325</v>
      </c>
      <c r="R395" s="7" t="s">
        <v>325</v>
      </c>
      <c r="S395" s="9" t="s">
        <v>174</v>
      </c>
      <c r="T395" s="9">
        <v>47.0</v>
      </c>
      <c r="U395" s="9" t="s">
        <v>138</v>
      </c>
      <c r="V395" s="9" t="s">
        <v>138</v>
      </c>
      <c r="W395" s="7">
        <v>47.0</v>
      </c>
      <c r="X395" s="7">
        <v>0.0</v>
      </c>
      <c r="Y395" s="7">
        <v>4.0</v>
      </c>
      <c r="Z395" s="7">
        <v>0.0</v>
      </c>
      <c r="AA395" s="7">
        <v>4.0</v>
      </c>
      <c r="AB395" s="7">
        <v>5.0</v>
      </c>
      <c r="AC395" s="7">
        <v>54.0</v>
      </c>
      <c r="AD395" s="7">
        <v>19.0</v>
      </c>
      <c r="AE395" s="7">
        <v>25.0</v>
      </c>
      <c r="AF395" s="10">
        <f t="shared" si="2"/>
        <v>0</v>
      </c>
      <c r="AG395" s="10">
        <f t="shared" si="3"/>
        <v>0</v>
      </c>
      <c r="AH395" s="7">
        <v>42566.0</v>
      </c>
      <c r="AI395" s="11">
        <f t="shared" si="4"/>
        <v>15.09432624</v>
      </c>
      <c r="AJ395" s="7">
        <v>887.0</v>
      </c>
      <c r="AK395" s="11">
        <f t="shared" si="5"/>
        <v>18.87234043</v>
      </c>
      <c r="AL395" s="11">
        <f t="shared" si="6"/>
        <v>47.98872604</v>
      </c>
      <c r="AM395" s="12">
        <v>0.0</v>
      </c>
      <c r="AN395" s="11">
        <f t="shared" si="7"/>
        <v>0</v>
      </c>
      <c r="AO395" s="10" t="s">
        <v>151</v>
      </c>
      <c r="AP395" s="10" t="s">
        <v>1351</v>
      </c>
      <c r="AQ395" s="10" t="s">
        <v>1351</v>
      </c>
      <c r="AR395" s="7">
        <v>1.0</v>
      </c>
      <c r="AS395" s="7">
        <v>1.0</v>
      </c>
      <c r="AT395" s="13">
        <f t="shared" si="8"/>
        <v>0.5</v>
      </c>
      <c r="AU395" s="8"/>
      <c r="AV395" s="8"/>
      <c r="AW395" s="8">
        <v>2.0</v>
      </c>
      <c r="AX395" s="8">
        <v>1.0</v>
      </c>
      <c r="AY395" s="8"/>
      <c r="AZ395" s="8">
        <v>0.0</v>
      </c>
      <c r="BA395" s="7">
        <v>83.0</v>
      </c>
      <c r="BB395" s="7">
        <v>70.0</v>
      </c>
      <c r="BC395" s="7">
        <v>70.0</v>
      </c>
      <c r="BD395" s="7">
        <v>19.0</v>
      </c>
      <c r="BE395" s="7">
        <v>10.0</v>
      </c>
      <c r="BF395" s="7">
        <v>5.0</v>
      </c>
      <c r="BG395" s="14">
        <f t="shared" si="9"/>
        <v>7.019687074</v>
      </c>
      <c r="BH395" s="11">
        <f t="shared" si="10"/>
        <v>5.920218014</v>
      </c>
      <c r="BI395" s="11">
        <f t="shared" si="11"/>
        <v>5.920218014</v>
      </c>
      <c r="BJ395" s="11">
        <f t="shared" si="12"/>
        <v>1.606916318</v>
      </c>
      <c r="BK395" s="11">
        <f t="shared" si="13"/>
        <v>0.8457454306</v>
      </c>
      <c r="BL395" s="11">
        <f t="shared" si="14"/>
        <v>0.4228727153</v>
      </c>
      <c r="BM395" s="7">
        <v>26.0</v>
      </c>
      <c r="BN395" s="7">
        <v>13.0</v>
      </c>
      <c r="BO395" s="7">
        <v>0.0</v>
      </c>
      <c r="BP395" s="7">
        <v>0.0</v>
      </c>
      <c r="BQ395" s="7">
        <v>0.0</v>
      </c>
      <c r="BR395" s="7">
        <v>0.0</v>
      </c>
      <c r="BS395" s="9">
        <f t="shared" si="15"/>
        <v>166</v>
      </c>
      <c r="BT395" s="14">
        <v>-0.0572</v>
      </c>
      <c r="BW395" s="15" t="str">
        <f t="shared" si="16"/>
        <v> </v>
      </c>
      <c r="BY395" s="7">
        <v>0.0</v>
      </c>
      <c r="BZ395" s="7">
        <v>0.0</v>
      </c>
      <c r="CA395" s="7">
        <v>0.0</v>
      </c>
      <c r="CB395" s="7">
        <v>0.0</v>
      </c>
      <c r="CC395" s="7">
        <v>0.0</v>
      </c>
      <c r="CD395" s="7">
        <v>0.0</v>
      </c>
      <c r="CE395" s="7">
        <v>0.0</v>
      </c>
      <c r="CF395" s="7">
        <v>0.0</v>
      </c>
      <c r="CG395" s="7">
        <v>0.0</v>
      </c>
      <c r="CH395" s="7">
        <v>0.0</v>
      </c>
      <c r="CI395" s="7">
        <v>0.0</v>
      </c>
      <c r="CJ395" s="7">
        <v>0.0</v>
      </c>
      <c r="CK395" s="7">
        <v>0.0</v>
      </c>
      <c r="CL395" s="15">
        <f t="shared" si="17"/>
        <v>0</v>
      </c>
      <c r="CM395" s="7">
        <v>-0.4</v>
      </c>
      <c r="CN395" s="7">
        <v>1.7000000000000002</v>
      </c>
      <c r="CO395" s="7">
        <v>1.2</v>
      </c>
      <c r="CP395" s="16">
        <f t="shared" si="18"/>
        <v>0.02553191489</v>
      </c>
      <c r="CQ395" s="16">
        <f t="shared" si="19"/>
        <v>0.1014894517</v>
      </c>
      <c r="CR395" s="17">
        <v>3.0</v>
      </c>
      <c r="CS395" s="14">
        <v>10.8</v>
      </c>
      <c r="CT395" s="14">
        <v>12.6</v>
      </c>
      <c r="CU395" s="14">
        <v>1.1</v>
      </c>
      <c r="CV395" s="14">
        <v>-1.1</v>
      </c>
      <c r="CW395" s="14">
        <v>1.6</v>
      </c>
      <c r="CX395" s="14">
        <v>0.0</v>
      </c>
      <c r="CY395" s="14">
        <v>0.5</v>
      </c>
      <c r="CZ395" s="18">
        <f t="shared" si="20"/>
        <v>0.01063829787</v>
      </c>
      <c r="DA395" s="18">
        <f t="shared" si="21"/>
        <v>0.04228727153</v>
      </c>
      <c r="DB395" s="14">
        <v>49.0741</v>
      </c>
      <c r="DC395" s="7">
        <v>0.0</v>
      </c>
      <c r="DD395" s="7">
        <v>0.0</v>
      </c>
      <c r="DE395" s="7">
        <v>0.0</v>
      </c>
      <c r="DF395" s="7">
        <v>19.0</v>
      </c>
      <c r="DG395" s="7">
        <v>2.0</v>
      </c>
      <c r="DH395" s="7">
        <v>0.0</v>
      </c>
      <c r="DI395" s="7">
        <v>19.0</v>
      </c>
      <c r="DJ395" s="7">
        <v>7.0</v>
      </c>
      <c r="DK395" s="7">
        <v>0.0</v>
      </c>
      <c r="DL395" s="7">
        <v>0.0</v>
      </c>
      <c r="DM395" s="7">
        <v>26.0</v>
      </c>
      <c r="DN395" s="9">
        <v>0.0</v>
      </c>
      <c r="DO395" s="9">
        <v>0.0</v>
      </c>
      <c r="DP395" s="9">
        <v>0.0</v>
      </c>
      <c r="DQ395" s="8">
        <v>186.0</v>
      </c>
      <c r="DR395" s="8">
        <v>14.0</v>
      </c>
      <c r="DS395" s="8" t="s">
        <v>1981</v>
      </c>
      <c r="DT395" s="19">
        <v>0.6000000000000001</v>
      </c>
      <c r="DU395" s="8">
        <v>0.613</v>
      </c>
      <c r="DV395" s="8">
        <v>0.613</v>
      </c>
      <c r="DW395" s="8">
        <v>105.0</v>
      </c>
      <c r="DX395" s="8">
        <v>0.0</v>
      </c>
      <c r="DY395" s="14">
        <f t="shared" si="22"/>
        <v>0.3659574468</v>
      </c>
    </row>
    <row r="396" ht="12.75" customHeight="1">
      <c r="A396" s="7">
        <v>9.0</v>
      </c>
      <c r="B396" s="7" t="s">
        <v>1982</v>
      </c>
      <c r="C396" s="7" t="s">
        <v>657</v>
      </c>
      <c r="D396" s="7" t="s">
        <v>170</v>
      </c>
      <c r="E396" s="7" t="s">
        <v>163</v>
      </c>
      <c r="F396" s="7" t="s">
        <v>163</v>
      </c>
      <c r="G396" s="7">
        <v>74.0</v>
      </c>
      <c r="H396" s="7">
        <v>204.0</v>
      </c>
      <c r="I396" s="7" t="s">
        <v>133</v>
      </c>
      <c r="J396" s="7">
        <v>2009.0</v>
      </c>
      <c r="K396" s="7">
        <v>1.0</v>
      </c>
      <c r="L396" s="7">
        <v>4.0</v>
      </c>
      <c r="M396" s="8"/>
      <c r="N396" s="8">
        <f t="shared" si="1"/>
        <v>24</v>
      </c>
      <c r="O396" s="7" t="s">
        <v>1983</v>
      </c>
      <c r="P396" s="7" t="s">
        <v>1984</v>
      </c>
      <c r="Q396" s="8" t="s">
        <v>312</v>
      </c>
      <c r="R396" s="7" t="s">
        <v>312</v>
      </c>
      <c r="S396" s="9" t="s">
        <v>159</v>
      </c>
      <c r="T396" s="9">
        <v>65.0</v>
      </c>
      <c r="U396" s="9" t="s">
        <v>138</v>
      </c>
      <c r="V396" s="9" t="s">
        <v>138</v>
      </c>
      <c r="W396" s="7">
        <v>65.0</v>
      </c>
      <c r="X396" s="7">
        <v>20.0</v>
      </c>
      <c r="Y396" s="7">
        <v>15.0</v>
      </c>
      <c r="Z396" s="7">
        <v>9.0</v>
      </c>
      <c r="AA396" s="7">
        <v>35.0</v>
      </c>
      <c r="AB396" s="7">
        <v>-14.0</v>
      </c>
      <c r="AC396" s="7">
        <v>271.0</v>
      </c>
      <c r="AD396" s="7">
        <v>91.0</v>
      </c>
      <c r="AE396" s="7">
        <v>111.0</v>
      </c>
      <c r="AF396" s="10">
        <f t="shared" si="2"/>
        <v>0.07380073801</v>
      </c>
      <c r="AG396" s="10">
        <f t="shared" si="3"/>
        <v>0.0422832981</v>
      </c>
      <c r="AH396" s="7">
        <v>82045.0</v>
      </c>
      <c r="AI396" s="11">
        <f t="shared" si="4"/>
        <v>21.03717949</v>
      </c>
      <c r="AJ396" s="7">
        <v>1552.0</v>
      </c>
      <c r="AK396" s="11">
        <f t="shared" si="5"/>
        <v>23.87692308</v>
      </c>
      <c r="AL396" s="11">
        <f t="shared" si="6"/>
        <v>52.86404639</v>
      </c>
      <c r="AM396" s="12">
        <v>118.0</v>
      </c>
      <c r="AN396" s="11">
        <f t="shared" si="7"/>
        <v>5.177646414</v>
      </c>
      <c r="AO396" s="10" t="s">
        <v>319</v>
      </c>
      <c r="AP396" s="10" t="s">
        <v>918</v>
      </c>
      <c r="AQ396" s="10" t="s">
        <v>1985</v>
      </c>
      <c r="AR396" s="7">
        <v>62.0</v>
      </c>
      <c r="AS396" s="7">
        <v>62.0</v>
      </c>
      <c r="AT396" s="13">
        <f t="shared" si="8"/>
        <v>0.5</v>
      </c>
      <c r="AU396" s="8"/>
      <c r="AV396" s="8"/>
      <c r="AW396" s="8">
        <v>64.0</v>
      </c>
      <c r="AX396" s="8">
        <v>36.0</v>
      </c>
      <c r="AY396" s="8">
        <v>60.0</v>
      </c>
      <c r="AZ396" s="8">
        <v>26.0</v>
      </c>
      <c r="BA396" s="7">
        <v>131.0</v>
      </c>
      <c r="BB396" s="7">
        <v>171.0</v>
      </c>
      <c r="BC396" s="7">
        <v>23.0</v>
      </c>
      <c r="BD396" s="7">
        <v>91.0</v>
      </c>
      <c r="BE396" s="7">
        <v>37.0</v>
      </c>
      <c r="BF396" s="7">
        <v>37.0</v>
      </c>
      <c r="BG396" s="14">
        <f t="shared" si="9"/>
        <v>5.748065086</v>
      </c>
      <c r="BH396" s="11">
        <f t="shared" si="10"/>
        <v>7.503199464</v>
      </c>
      <c r="BI396" s="11">
        <f t="shared" si="11"/>
        <v>1.009202267</v>
      </c>
      <c r="BJ396" s="11">
        <f t="shared" si="12"/>
        <v>3.992930709</v>
      </c>
      <c r="BK396" s="11">
        <f t="shared" si="13"/>
        <v>1.623499299</v>
      </c>
      <c r="BL396" s="11">
        <f t="shared" si="14"/>
        <v>1.623499299</v>
      </c>
      <c r="BM396" s="7">
        <v>91.0</v>
      </c>
      <c r="BN396" s="7">
        <v>32.0</v>
      </c>
      <c r="BO396" s="7">
        <v>3.0</v>
      </c>
      <c r="BP396" s="7">
        <v>0.0</v>
      </c>
      <c r="BQ396" s="7">
        <v>1.0</v>
      </c>
      <c r="BR396" s="7">
        <v>0.0</v>
      </c>
      <c r="BS396" s="9">
        <f t="shared" si="15"/>
        <v>288</v>
      </c>
      <c r="BT396" s="14">
        <v>-5.5146</v>
      </c>
      <c r="BU396" s="7">
        <v>4.0</v>
      </c>
      <c r="BV396" s="7">
        <v>0.0</v>
      </c>
      <c r="BW396" s="15">
        <f t="shared" si="16"/>
        <v>0</v>
      </c>
      <c r="BX396" s="7">
        <v>0.0</v>
      </c>
      <c r="BY396" s="7">
        <v>4.0</v>
      </c>
      <c r="BZ396" s="7">
        <v>0.0</v>
      </c>
      <c r="CA396" s="7">
        <v>3.0</v>
      </c>
      <c r="CB396" s="7">
        <v>4.0</v>
      </c>
      <c r="CC396" s="7">
        <v>1.0</v>
      </c>
      <c r="CD396" s="7">
        <v>0.0</v>
      </c>
      <c r="CE396" s="7">
        <v>0.0</v>
      </c>
      <c r="CF396" s="7">
        <v>3.0</v>
      </c>
      <c r="CG396" s="7">
        <v>1.0</v>
      </c>
      <c r="CH396" s="7">
        <v>0.0</v>
      </c>
      <c r="CI396" s="7">
        <v>15.0</v>
      </c>
      <c r="CJ396" s="7">
        <v>0.0</v>
      </c>
      <c r="CK396" s="7">
        <v>1.0</v>
      </c>
      <c r="CL396" s="15">
        <f t="shared" si="17"/>
        <v>1</v>
      </c>
      <c r="CM396" s="7">
        <v>2.5</v>
      </c>
      <c r="CN396" s="7">
        <v>1.3</v>
      </c>
      <c r="CO396" s="7">
        <v>3.8</v>
      </c>
      <c r="CP396" s="16">
        <f t="shared" si="18"/>
        <v>0.05846153846</v>
      </c>
      <c r="CQ396" s="16">
        <f t="shared" si="19"/>
        <v>0.1667377659</v>
      </c>
      <c r="CR396" s="17">
        <v>5.0</v>
      </c>
      <c r="CS396" s="14">
        <v>27.0</v>
      </c>
      <c r="CT396" s="14">
        <v>26.9</v>
      </c>
      <c r="CU396" s="14">
        <v>-7.0</v>
      </c>
      <c r="CV396" s="14">
        <v>4.2</v>
      </c>
      <c r="CW396" s="14">
        <v>2.2</v>
      </c>
      <c r="CX396" s="14">
        <v>-0.9</v>
      </c>
      <c r="CY396" s="14">
        <v>5.6</v>
      </c>
      <c r="CZ396" s="18">
        <f t="shared" si="20"/>
        <v>0.08615384615</v>
      </c>
      <c r="DA396" s="18">
        <f t="shared" si="21"/>
        <v>0.2457188128</v>
      </c>
      <c r="DB396" s="14">
        <v>34.5018</v>
      </c>
      <c r="DC396" s="7">
        <v>1.0</v>
      </c>
      <c r="DD396" s="7">
        <v>5.0</v>
      </c>
      <c r="DE396" s="7">
        <v>12.0</v>
      </c>
      <c r="DF396" s="7">
        <v>73.0</v>
      </c>
      <c r="DG396" s="7">
        <v>21.0</v>
      </c>
      <c r="DH396" s="7">
        <v>4.0</v>
      </c>
      <c r="DI396" s="7">
        <v>19.0</v>
      </c>
      <c r="DJ396" s="7">
        <v>46.0</v>
      </c>
      <c r="DK396" s="7">
        <v>7.0</v>
      </c>
      <c r="DL396" s="7">
        <v>9.0</v>
      </c>
      <c r="DM396" s="7">
        <v>165.0</v>
      </c>
      <c r="DN396" s="9">
        <v>2.0</v>
      </c>
      <c r="DO396" s="9">
        <v>3.0</v>
      </c>
      <c r="DP396" s="9">
        <v>2.0</v>
      </c>
      <c r="DQ396" s="8">
        <v>186.0</v>
      </c>
      <c r="DR396" s="8">
        <v>16.0</v>
      </c>
      <c r="DS396" s="8" t="s">
        <v>1335</v>
      </c>
      <c r="DT396" s="19">
        <v>6.0</v>
      </c>
      <c r="DU396" s="8">
        <v>5.25</v>
      </c>
      <c r="DV396" s="8">
        <v>5.25</v>
      </c>
      <c r="DW396" s="8">
        <v>1024.0</v>
      </c>
      <c r="DX396" s="8">
        <v>0.0</v>
      </c>
      <c r="DY396" s="14">
        <f t="shared" si="22"/>
        <v>-4.4</v>
      </c>
    </row>
    <row r="397" ht="12.75" customHeight="1">
      <c r="A397" s="7">
        <v>88.0</v>
      </c>
      <c r="B397" s="7" t="s">
        <v>1986</v>
      </c>
      <c r="C397" s="7" t="s">
        <v>310</v>
      </c>
      <c r="D397" s="7" t="s">
        <v>311</v>
      </c>
      <c r="E397" s="7" t="s">
        <v>132</v>
      </c>
      <c r="F397" s="7" t="s">
        <v>132</v>
      </c>
      <c r="G397" s="7">
        <v>71.0</v>
      </c>
      <c r="H397" s="7">
        <v>177.0</v>
      </c>
      <c r="I397" s="7" t="s">
        <v>133</v>
      </c>
      <c r="J397" s="7">
        <v>2007.0</v>
      </c>
      <c r="K397" s="7">
        <v>1.0</v>
      </c>
      <c r="L397" s="7">
        <v>1.0</v>
      </c>
      <c r="M397" s="8"/>
      <c r="N397" s="8">
        <f t="shared" si="1"/>
        <v>27</v>
      </c>
      <c r="O397" s="7" t="s">
        <v>684</v>
      </c>
      <c r="P397" s="7" t="s">
        <v>1984</v>
      </c>
      <c r="Q397" s="8" t="s">
        <v>222</v>
      </c>
      <c r="R397" s="7" t="s">
        <v>222</v>
      </c>
      <c r="S397" s="9" t="s">
        <v>247</v>
      </c>
      <c r="T397" s="9">
        <v>82.0</v>
      </c>
      <c r="U397" s="9" t="s">
        <v>138</v>
      </c>
      <c r="V397" s="9" t="s">
        <v>138</v>
      </c>
      <c r="W397" s="7">
        <v>82.0</v>
      </c>
      <c r="X397" s="7">
        <v>46.0</v>
      </c>
      <c r="Y397" s="7">
        <v>60.0</v>
      </c>
      <c r="Z397" s="7">
        <v>41.0</v>
      </c>
      <c r="AA397" s="7">
        <v>106.0</v>
      </c>
      <c r="AB397" s="7">
        <v>17.0</v>
      </c>
      <c r="AC397" s="7">
        <v>287.0</v>
      </c>
      <c r="AD397" s="7">
        <v>80.0</v>
      </c>
      <c r="AE397" s="7">
        <v>94.0</v>
      </c>
      <c r="AF397" s="10">
        <f t="shared" si="2"/>
        <v>0.1602787456</v>
      </c>
      <c r="AG397" s="10">
        <f t="shared" si="3"/>
        <v>0.09978308026</v>
      </c>
      <c r="AH397" s="7">
        <v>100419.0</v>
      </c>
      <c r="AI397" s="11">
        <f t="shared" si="4"/>
        <v>20.41036585</v>
      </c>
      <c r="AJ397" s="7">
        <v>1967.0</v>
      </c>
      <c r="AK397" s="11">
        <f t="shared" si="5"/>
        <v>23.98780488</v>
      </c>
      <c r="AL397" s="11">
        <f t="shared" si="6"/>
        <v>51.05185562</v>
      </c>
      <c r="AM397" s="12">
        <v>274.0</v>
      </c>
      <c r="AN397" s="11">
        <f t="shared" si="7"/>
        <v>9.822842291</v>
      </c>
      <c r="AO397" s="10" t="s">
        <v>1987</v>
      </c>
      <c r="AP397" s="10" t="s">
        <v>1988</v>
      </c>
      <c r="AQ397" s="10" t="s">
        <v>1989</v>
      </c>
      <c r="AR397" s="7">
        <v>11.0</v>
      </c>
      <c r="AS397" s="7">
        <v>40.0</v>
      </c>
      <c r="AT397" s="13">
        <f t="shared" si="8"/>
        <v>0.2156862745</v>
      </c>
      <c r="AU397" s="8"/>
      <c r="AV397" s="8"/>
      <c r="AW397" s="8">
        <v>36.0</v>
      </c>
      <c r="AX397" s="8">
        <v>9.0</v>
      </c>
      <c r="AY397" s="8">
        <v>15.0</v>
      </c>
      <c r="AZ397" s="8">
        <v>2.0</v>
      </c>
      <c r="BA397" s="7">
        <v>130.0</v>
      </c>
      <c r="BB397" s="7">
        <v>37.0</v>
      </c>
      <c r="BC397" s="7">
        <v>21.0</v>
      </c>
      <c r="BD397" s="7">
        <v>80.0</v>
      </c>
      <c r="BE397" s="7">
        <v>37.0</v>
      </c>
      <c r="BF397" s="7">
        <v>34.0</v>
      </c>
      <c r="BG397" s="14">
        <f t="shared" si="9"/>
        <v>4.66047262</v>
      </c>
      <c r="BH397" s="11">
        <f t="shared" si="10"/>
        <v>1.326442207</v>
      </c>
      <c r="BI397" s="11">
        <f t="shared" si="11"/>
        <v>0.752845577</v>
      </c>
      <c r="BJ397" s="11">
        <f t="shared" si="12"/>
        <v>2.867983151</v>
      </c>
      <c r="BK397" s="11">
        <f t="shared" si="13"/>
        <v>1.326442207</v>
      </c>
      <c r="BL397" s="11">
        <f t="shared" si="14"/>
        <v>1.218892839</v>
      </c>
      <c r="BM397" s="7">
        <v>30.0</v>
      </c>
      <c r="BN397" s="7">
        <v>15.0</v>
      </c>
      <c r="BO397" s="7">
        <v>0.0</v>
      </c>
      <c r="BP397" s="7">
        <v>0.0</v>
      </c>
      <c r="BQ397" s="7">
        <v>0.0</v>
      </c>
      <c r="BR397" s="7">
        <v>0.0</v>
      </c>
      <c r="BS397" s="9">
        <f t="shared" si="15"/>
        <v>88</v>
      </c>
      <c r="BT397" s="14">
        <v>6.1132</v>
      </c>
      <c r="BU397" s="7">
        <v>3.0</v>
      </c>
      <c r="BV397" s="7">
        <v>1.0</v>
      </c>
      <c r="BW397" s="15">
        <f t="shared" si="16"/>
        <v>0.3333333333</v>
      </c>
      <c r="BX397" s="7">
        <v>1.0</v>
      </c>
      <c r="BY397" s="7">
        <v>7.0</v>
      </c>
      <c r="BZ397" s="7">
        <v>1.0</v>
      </c>
      <c r="CA397" s="7">
        <v>9.0</v>
      </c>
      <c r="CB397" s="7">
        <v>3.0</v>
      </c>
      <c r="CC397" s="7">
        <v>7.0</v>
      </c>
      <c r="CD397" s="7">
        <v>0.0</v>
      </c>
      <c r="CE397" s="7">
        <v>3.0</v>
      </c>
      <c r="CF397" s="7">
        <v>8.0</v>
      </c>
      <c r="CG397" s="7">
        <v>3.0</v>
      </c>
      <c r="CH397" s="7">
        <v>0.0</v>
      </c>
      <c r="CI397" s="7">
        <v>25.0</v>
      </c>
      <c r="CJ397" s="7">
        <v>0.0</v>
      </c>
      <c r="CK397" s="7">
        <v>0.0</v>
      </c>
      <c r="CL397" s="15">
        <f t="shared" si="17"/>
        <v>0</v>
      </c>
      <c r="CM397" s="7">
        <v>12.4</v>
      </c>
      <c r="CN397" s="7">
        <v>2.6</v>
      </c>
      <c r="CO397" s="7">
        <v>15.0</v>
      </c>
      <c r="CP397" s="16">
        <f t="shared" si="18"/>
        <v>0.1829268293</v>
      </c>
      <c r="CQ397" s="16">
        <f t="shared" si="19"/>
        <v>0.5377468407</v>
      </c>
      <c r="CR397" s="17">
        <v>6.0</v>
      </c>
      <c r="CS397" s="14">
        <v>47.9</v>
      </c>
      <c r="CT397" s="14">
        <v>38.4</v>
      </c>
      <c r="CU397" s="14">
        <v>15.7</v>
      </c>
      <c r="CV397" s="14">
        <v>23.7</v>
      </c>
      <c r="CW397" s="14">
        <v>4.5</v>
      </c>
      <c r="CX397" s="14">
        <v>0.0</v>
      </c>
      <c r="CY397" s="14">
        <v>28.2</v>
      </c>
      <c r="CZ397" s="18">
        <f t="shared" si="20"/>
        <v>0.343902439</v>
      </c>
      <c r="DA397" s="18">
        <f t="shared" si="21"/>
        <v>1.010964061</v>
      </c>
      <c r="DB397" s="14">
        <v>28.6725</v>
      </c>
      <c r="DC397" s="7">
        <v>1.0</v>
      </c>
      <c r="DD397" s="7">
        <v>2.0</v>
      </c>
      <c r="DE397" s="7">
        <v>7.0</v>
      </c>
      <c r="DF397" s="7">
        <v>70.0</v>
      </c>
      <c r="DG397" s="7">
        <v>31.0</v>
      </c>
      <c r="DH397" s="7">
        <v>1.0</v>
      </c>
      <c r="DI397" s="7">
        <v>29.0</v>
      </c>
      <c r="DJ397" s="7">
        <v>37.0</v>
      </c>
      <c r="DK397" s="7">
        <v>8.0</v>
      </c>
      <c r="DL397" s="7">
        <v>0.0</v>
      </c>
      <c r="DM397" s="7">
        <v>181.0</v>
      </c>
      <c r="DN397" s="9">
        <v>9.0</v>
      </c>
      <c r="DO397" s="9">
        <v>14.0</v>
      </c>
      <c r="DP397" s="9">
        <v>4.0</v>
      </c>
      <c r="DQ397" s="8">
        <v>186.0</v>
      </c>
      <c r="DR397" s="8">
        <v>0.0</v>
      </c>
      <c r="DS397" s="8"/>
      <c r="DT397" s="19">
        <v>13.8</v>
      </c>
      <c r="DU397" s="8">
        <v>10.5</v>
      </c>
      <c r="DV397" s="8">
        <v>10.5</v>
      </c>
      <c r="DW397" s="8">
        <v>0.0</v>
      </c>
      <c r="DX397" s="8">
        <v>0.0</v>
      </c>
      <c r="DY397" s="14">
        <f t="shared" si="22"/>
        <v>7.029787234</v>
      </c>
    </row>
    <row r="398" ht="12.75" customHeight="1">
      <c r="A398" s="7">
        <v>37.0</v>
      </c>
      <c r="B398" s="7" t="s">
        <v>1990</v>
      </c>
      <c r="C398" s="7" t="s">
        <v>1991</v>
      </c>
      <c r="E398" s="7" t="s">
        <v>243</v>
      </c>
      <c r="F398" s="7" t="s">
        <v>243</v>
      </c>
      <c r="G398" s="7">
        <v>72.0</v>
      </c>
      <c r="H398" s="7">
        <v>178.0</v>
      </c>
      <c r="I398" s="7" t="s">
        <v>145</v>
      </c>
      <c r="J398" s="7">
        <v>2014.0</v>
      </c>
      <c r="K398" s="7">
        <v>1.0</v>
      </c>
      <c r="L398" s="7">
        <v>22.0</v>
      </c>
      <c r="M398" s="8" t="s">
        <v>146</v>
      </c>
      <c r="N398" s="8">
        <f t="shared" si="1"/>
        <v>19</v>
      </c>
      <c r="O398" s="7" t="s">
        <v>1992</v>
      </c>
      <c r="P398" s="7" t="s">
        <v>1993</v>
      </c>
      <c r="Q398" s="8" t="s">
        <v>237</v>
      </c>
      <c r="R398" s="7" t="s">
        <v>237</v>
      </c>
      <c r="S398" s="9" t="s">
        <v>183</v>
      </c>
      <c r="T398" s="9">
        <v>9.0</v>
      </c>
      <c r="U398" s="9" t="s">
        <v>138</v>
      </c>
      <c r="V398" s="9" t="s">
        <v>138</v>
      </c>
      <c r="W398" s="7">
        <v>9.0</v>
      </c>
      <c r="X398" s="7">
        <v>0.0</v>
      </c>
      <c r="Y398" s="7">
        <v>0.0</v>
      </c>
      <c r="Z398" s="7">
        <v>0.0</v>
      </c>
      <c r="AA398" s="7">
        <v>0.0</v>
      </c>
      <c r="AB398" s="7">
        <v>-3.0</v>
      </c>
      <c r="AC398" s="7">
        <v>14.0</v>
      </c>
      <c r="AD398" s="7">
        <v>3.0</v>
      </c>
      <c r="AE398" s="7">
        <v>6.0</v>
      </c>
      <c r="AF398" s="10">
        <f t="shared" si="2"/>
        <v>0</v>
      </c>
      <c r="AG398" s="10">
        <f t="shared" si="3"/>
        <v>0</v>
      </c>
      <c r="AH398" s="7">
        <v>7981.0</v>
      </c>
      <c r="AI398" s="11">
        <f t="shared" si="4"/>
        <v>14.77962963</v>
      </c>
      <c r="AJ398" s="7">
        <v>174.0</v>
      </c>
      <c r="AK398" s="11">
        <f t="shared" si="5"/>
        <v>19.33333333</v>
      </c>
      <c r="AL398" s="11">
        <f t="shared" si="6"/>
        <v>45.86781609</v>
      </c>
      <c r="AM398" s="12">
        <v>0.0</v>
      </c>
      <c r="AN398" s="11">
        <f t="shared" si="7"/>
        <v>0</v>
      </c>
      <c r="AO398" s="10" t="s">
        <v>151</v>
      </c>
      <c r="AP398" s="10" t="s">
        <v>151</v>
      </c>
      <c r="AQ398" s="10" t="s">
        <v>151</v>
      </c>
      <c r="AR398" s="7">
        <v>0.0</v>
      </c>
      <c r="AS398" s="7">
        <v>0.0</v>
      </c>
      <c r="AT398" s="13">
        <f t="shared" si="8"/>
        <v>0</v>
      </c>
      <c r="AU398" s="8"/>
      <c r="AV398" s="8"/>
      <c r="AW398" s="8"/>
      <c r="AX398" s="8">
        <v>0.0</v>
      </c>
      <c r="AY398" s="8"/>
      <c r="AZ398" s="8">
        <v>0.0</v>
      </c>
      <c r="BA398" s="7">
        <v>13.0</v>
      </c>
      <c r="BB398" s="7">
        <v>10.0</v>
      </c>
      <c r="BC398" s="7">
        <v>1.0</v>
      </c>
      <c r="BD398" s="7">
        <v>3.0</v>
      </c>
      <c r="BE398" s="7">
        <v>1.0</v>
      </c>
      <c r="BF398" s="7">
        <v>4.0</v>
      </c>
      <c r="BG398" s="14">
        <f t="shared" si="9"/>
        <v>5.863926826</v>
      </c>
      <c r="BH398" s="11">
        <f t="shared" si="10"/>
        <v>4.510712943</v>
      </c>
      <c r="BI398" s="11">
        <f t="shared" si="11"/>
        <v>0.4510712943</v>
      </c>
      <c r="BJ398" s="11">
        <f t="shared" si="12"/>
        <v>1.353213883</v>
      </c>
      <c r="BK398" s="11">
        <f t="shared" si="13"/>
        <v>0.4510712943</v>
      </c>
      <c r="BL398" s="11">
        <f t="shared" si="14"/>
        <v>1.804285177</v>
      </c>
      <c r="BM398" s="7">
        <v>2.0</v>
      </c>
      <c r="BN398" s="7">
        <v>1.0</v>
      </c>
      <c r="BO398" s="7">
        <v>0.0</v>
      </c>
      <c r="BP398" s="7">
        <v>0.0</v>
      </c>
      <c r="BQ398" s="7">
        <v>0.0</v>
      </c>
      <c r="BR398" s="7">
        <v>0.0</v>
      </c>
      <c r="BS398" s="9">
        <f t="shared" si="15"/>
        <v>13</v>
      </c>
      <c r="BT398" s="14">
        <v>-0.1081</v>
      </c>
      <c r="BW398" s="15" t="str">
        <f t="shared" si="16"/>
        <v> </v>
      </c>
      <c r="BY398" s="7">
        <v>0.0</v>
      </c>
      <c r="BZ398" s="7">
        <v>0.0</v>
      </c>
      <c r="CA398" s="7">
        <v>0.0</v>
      </c>
      <c r="CB398" s="7">
        <v>0.0</v>
      </c>
      <c r="CC398" s="7">
        <v>0.0</v>
      </c>
      <c r="CD398" s="7">
        <v>0.0</v>
      </c>
      <c r="CE398" s="7">
        <v>0.0</v>
      </c>
      <c r="CF398" s="7">
        <v>0.0</v>
      </c>
      <c r="CG398" s="7">
        <v>0.0</v>
      </c>
      <c r="CH398" s="7">
        <v>0.0</v>
      </c>
      <c r="CI398" s="7">
        <v>0.0</v>
      </c>
      <c r="CJ398" s="7">
        <v>0.0</v>
      </c>
      <c r="CK398" s="7">
        <v>0.0</v>
      </c>
      <c r="CL398" s="15">
        <f t="shared" si="17"/>
        <v>0</v>
      </c>
      <c r="CM398" s="7">
        <v>-0.4</v>
      </c>
      <c r="CN398" s="7">
        <v>0.0</v>
      </c>
      <c r="CO398" s="7">
        <v>-0.30000000000000004</v>
      </c>
      <c r="CP398" s="16">
        <f t="shared" si="18"/>
        <v>-0.03333333333</v>
      </c>
      <c r="CQ398" s="16">
        <f t="shared" si="19"/>
        <v>-0.1353213883</v>
      </c>
      <c r="CR398" s="17">
        <v>2.0</v>
      </c>
      <c r="CS398" s="14">
        <v>1.4</v>
      </c>
      <c r="CT398" s="14">
        <v>1.1</v>
      </c>
      <c r="CU398" s="14">
        <v>-2.6</v>
      </c>
      <c r="CV398" s="14">
        <v>-0.6000000000000001</v>
      </c>
      <c r="CW398" s="14">
        <v>-0.2</v>
      </c>
      <c r="CX398" s="14">
        <v>0.0</v>
      </c>
      <c r="CY398" s="14">
        <v>-0.8</v>
      </c>
      <c r="CZ398" s="18">
        <f t="shared" si="20"/>
        <v>-0.08888888889</v>
      </c>
      <c r="DA398" s="18">
        <f t="shared" si="21"/>
        <v>-0.3608570355</v>
      </c>
      <c r="DB398" s="14">
        <v>29.0714</v>
      </c>
      <c r="DC398" s="7">
        <v>0.0</v>
      </c>
      <c r="DD398" s="7">
        <v>0.0</v>
      </c>
      <c r="DE398" s="7">
        <v>1.0</v>
      </c>
      <c r="DF398" s="7">
        <v>2.0</v>
      </c>
      <c r="DG398" s="7">
        <v>1.0</v>
      </c>
      <c r="DH398" s="7">
        <v>0.0</v>
      </c>
      <c r="DI398" s="7">
        <v>1.0</v>
      </c>
      <c r="DJ398" s="7">
        <v>3.0</v>
      </c>
      <c r="DK398" s="7">
        <v>0.0</v>
      </c>
      <c r="DL398" s="7">
        <v>0.0</v>
      </c>
      <c r="DM398" s="7">
        <v>9.0</v>
      </c>
      <c r="DN398" s="9">
        <v>0.0</v>
      </c>
      <c r="DO398" s="9">
        <v>0.0</v>
      </c>
      <c r="DP398" s="9">
        <v>0.0</v>
      </c>
      <c r="DQ398" s="8">
        <v>14.0</v>
      </c>
      <c r="DR398" s="8">
        <v>0.0</v>
      </c>
      <c r="DS398" s="8"/>
      <c r="DT398" s="19">
        <v>0.925</v>
      </c>
      <c r="DU398" s="8">
        <v>0.894</v>
      </c>
      <c r="DV398" s="8">
        <v>0.067</v>
      </c>
      <c r="DW398" s="8">
        <v>0.0</v>
      </c>
      <c r="DX398" s="8">
        <v>0.0</v>
      </c>
      <c r="DY398" s="14">
        <f t="shared" si="22"/>
        <v>-0.8544726607</v>
      </c>
    </row>
    <row r="399" ht="12.75" customHeight="1">
      <c r="A399" s="7">
        <v>65.0</v>
      </c>
      <c r="B399" s="7" t="s">
        <v>1994</v>
      </c>
      <c r="C399" s="7" t="s">
        <v>1995</v>
      </c>
      <c r="E399" s="7" t="s">
        <v>189</v>
      </c>
      <c r="F399" s="7" t="s">
        <v>189</v>
      </c>
      <c r="G399" s="7">
        <v>72.0</v>
      </c>
      <c r="H399" s="7">
        <v>191.0</v>
      </c>
      <c r="I399" s="7" t="s">
        <v>145</v>
      </c>
      <c r="J399" s="7">
        <v>2008.0</v>
      </c>
      <c r="K399" s="7">
        <v>1.0</v>
      </c>
      <c r="L399" s="7">
        <v>15.0</v>
      </c>
      <c r="M399" s="8"/>
      <c r="N399" s="8">
        <f t="shared" si="1"/>
        <v>25</v>
      </c>
      <c r="O399" s="7" t="s">
        <v>911</v>
      </c>
      <c r="P399" s="7" t="s">
        <v>1996</v>
      </c>
      <c r="Q399" s="8" t="s">
        <v>542</v>
      </c>
      <c r="R399" s="7" t="s">
        <v>542</v>
      </c>
      <c r="S399" s="9" t="s">
        <v>174</v>
      </c>
      <c r="T399" s="9">
        <v>81.0</v>
      </c>
      <c r="U399" s="9" t="s">
        <v>138</v>
      </c>
      <c r="V399" s="9" t="s">
        <v>138</v>
      </c>
      <c r="W399" s="7">
        <v>82.0</v>
      </c>
      <c r="X399" s="7">
        <v>16.0</v>
      </c>
      <c r="Y399" s="7">
        <v>66.0</v>
      </c>
      <c r="Z399" s="7">
        <v>35.0</v>
      </c>
      <c r="AA399" s="7">
        <v>82.0</v>
      </c>
      <c r="AB399" s="7">
        <v>-2.0</v>
      </c>
      <c r="AC399" s="7">
        <v>248.0</v>
      </c>
      <c r="AD399" s="7">
        <v>132.0</v>
      </c>
      <c r="AE399" s="7">
        <v>206.0</v>
      </c>
      <c r="AF399" s="10">
        <f t="shared" si="2"/>
        <v>0.06451612903</v>
      </c>
      <c r="AG399" s="10">
        <f t="shared" si="3"/>
        <v>0.02730375427</v>
      </c>
      <c r="AH399" s="7">
        <v>142555.0</v>
      </c>
      <c r="AI399" s="11">
        <f t="shared" si="4"/>
        <v>28.9745935</v>
      </c>
      <c r="AJ399" s="7">
        <v>2221.0</v>
      </c>
      <c r="AK399" s="11">
        <f t="shared" si="5"/>
        <v>27.08536585</v>
      </c>
      <c r="AL399" s="11">
        <f t="shared" si="6"/>
        <v>64.18505178</v>
      </c>
      <c r="AM399" s="12">
        <v>303.0</v>
      </c>
      <c r="AN399" s="11">
        <f t="shared" si="7"/>
        <v>7.651783522</v>
      </c>
      <c r="AO399" s="10" t="s">
        <v>1997</v>
      </c>
      <c r="AP399" s="10" t="s">
        <v>676</v>
      </c>
      <c r="AQ399" s="10" t="s">
        <v>1420</v>
      </c>
      <c r="AR399" s="7">
        <v>0.0</v>
      </c>
      <c r="AS399" s="7">
        <v>1.0</v>
      </c>
      <c r="AT399" s="13">
        <f t="shared" si="8"/>
        <v>0</v>
      </c>
      <c r="AU399" s="8"/>
      <c r="AV399" s="8"/>
      <c r="AW399" s="8">
        <v>1.0</v>
      </c>
      <c r="AX399" s="8">
        <v>0.0</v>
      </c>
      <c r="AY399" s="8"/>
      <c r="AZ399" s="8">
        <v>0.0</v>
      </c>
      <c r="BA399" s="7">
        <v>147.0</v>
      </c>
      <c r="BB399" s="7">
        <v>84.0</v>
      </c>
      <c r="BC399" s="7">
        <v>175.0</v>
      </c>
      <c r="BD399" s="7">
        <v>132.0</v>
      </c>
      <c r="BE399" s="7">
        <v>96.0</v>
      </c>
      <c r="BF399" s="7">
        <v>61.0</v>
      </c>
      <c r="BG399" s="14">
        <f t="shared" si="9"/>
        <v>3.712251412</v>
      </c>
      <c r="BH399" s="11">
        <f t="shared" si="10"/>
        <v>2.121286521</v>
      </c>
      <c r="BI399" s="11">
        <f t="shared" si="11"/>
        <v>4.419346919</v>
      </c>
      <c r="BJ399" s="11">
        <f t="shared" si="12"/>
        <v>3.333450247</v>
      </c>
      <c r="BK399" s="11">
        <f t="shared" si="13"/>
        <v>2.424327453</v>
      </c>
      <c r="BL399" s="11">
        <f t="shared" si="14"/>
        <v>1.540458069</v>
      </c>
      <c r="BM399" s="7">
        <v>50.0</v>
      </c>
      <c r="BN399" s="7">
        <v>25.0</v>
      </c>
      <c r="BO399" s="7">
        <v>0.0</v>
      </c>
      <c r="BP399" s="7">
        <v>0.0</v>
      </c>
      <c r="BQ399" s="7">
        <v>0.0</v>
      </c>
      <c r="BR399" s="7">
        <v>0.0</v>
      </c>
      <c r="BS399" s="9">
        <f t="shared" si="15"/>
        <v>309</v>
      </c>
      <c r="BT399" s="14">
        <v>1.9213</v>
      </c>
      <c r="BU399" s="7">
        <v>1.0</v>
      </c>
      <c r="BV399" s="7">
        <v>0.0</v>
      </c>
      <c r="BW399" s="15">
        <f t="shared" si="16"/>
        <v>0</v>
      </c>
      <c r="BX399" s="7">
        <v>0.0</v>
      </c>
      <c r="BY399" s="7">
        <v>4.0</v>
      </c>
      <c r="BZ399" s="7">
        <v>2.0</v>
      </c>
      <c r="CA399" s="7">
        <v>3.0</v>
      </c>
      <c r="CB399" s="7">
        <v>0.0</v>
      </c>
      <c r="CC399" s="7">
        <v>1.0</v>
      </c>
      <c r="CD399" s="7">
        <v>0.0</v>
      </c>
      <c r="CE399" s="7">
        <v>6.0</v>
      </c>
      <c r="CF399" s="7">
        <v>4.0</v>
      </c>
      <c r="CG399" s="7">
        <v>0.0</v>
      </c>
      <c r="CH399" s="7">
        <v>0.0</v>
      </c>
      <c r="CI399" s="7">
        <v>5.0</v>
      </c>
      <c r="CJ399" s="7">
        <v>0.0</v>
      </c>
      <c r="CK399" s="7">
        <v>0.0</v>
      </c>
      <c r="CL399" s="15">
        <f t="shared" si="17"/>
        <v>0</v>
      </c>
      <c r="CM399" s="7">
        <v>8.4</v>
      </c>
      <c r="CN399" s="7">
        <v>3.2</v>
      </c>
      <c r="CO399" s="7">
        <v>11.7</v>
      </c>
      <c r="CP399" s="16">
        <f t="shared" si="18"/>
        <v>0.1426829268</v>
      </c>
      <c r="CQ399" s="16">
        <f t="shared" si="19"/>
        <v>0.2954649083</v>
      </c>
      <c r="CR399" s="17">
        <v>5.0</v>
      </c>
      <c r="CS399" s="14">
        <v>59.8</v>
      </c>
      <c r="CT399" s="14">
        <v>48.6</v>
      </c>
      <c r="CU399" s="14">
        <v>2.4</v>
      </c>
      <c r="CV399" s="14">
        <v>19.0</v>
      </c>
      <c r="CW399" s="14">
        <v>2.7</v>
      </c>
      <c r="CX399" s="14">
        <v>-0.2</v>
      </c>
      <c r="CY399" s="14">
        <v>21.4</v>
      </c>
      <c r="CZ399" s="18">
        <f t="shared" si="20"/>
        <v>0.2609756098</v>
      </c>
      <c r="DA399" s="18">
        <f t="shared" si="21"/>
        <v>0.5404229946</v>
      </c>
      <c r="DB399" s="14">
        <v>50.1048</v>
      </c>
      <c r="DC399" s="7">
        <v>2.0</v>
      </c>
      <c r="DD399" s="7">
        <v>3.0</v>
      </c>
      <c r="DE399" s="7">
        <v>16.0</v>
      </c>
      <c r="DF399" s="7">
        <v>111.0</v>
      </c>
      <c r="DG399" s="7">
        <v>7.0</v>
      </c>
      <c r="DH399" s="7">
        <v>0.0</v>
      </c>
      <c r="DI399" s="7">
        <v>115.0</v>
      </c>
      <c r="DJ399" s="7">
        <v>29.0</v>
      </c>
      <c r="DK399" s="7">
        <v>1.0</v>
      </c>
      <c r="DL399" s="7">
        <v>0.0</v>
      </c>
      <c r="DM399" s="7">
        <v>96.0</v>
      </c>
      <c r="DN399" s="9">
        <v>7.0</v>
      </c>
      <c r="DO399" s="9">
        <v>4.0</v>
      </c>
      <c r="DP399" s="9">
        <v>6.0</v>
      </c>
      <c r="DQ399" s="8">
        <v>186.0</v>
      </c>
      <c r="DR399" s="8">
        <v>0.0</v>
      </c>
      <c r="DS399" s="8"/>
      <c r="DT399" s="19">
        <v>7.0</v>
      </c>
      <c r="DU399" s="8">
        <v>6.5</v>
      </c>
      <c r="DV399" s="8">
        <v>6.5</v>
      </c>
      <c r="DW399" s="8">
        <v>0.0</v>
      </c>
      <c r="DX399" s="8">
        <v>0.0</v>
      </c>
      <c r="DY399" s="14">
        <f t="shared" si="22"/>
        <v>8.740425532</v>
      </c>
    </row>
    <row r="400" ht="12.75" customHeight="1">
      <c r="A400" s="7">
        <v>68.0</v>
      </c>
      <c r="B400" s="7" t="s">
        <v>1998</v>
      </c>
      <c r="C400" s="7" t="s">
        <v>1999</v>
      </c>
      <c r="E400" s="7" t="s">
        <v>189</v>
      </c>
      <c r="F400" s="7" t="s">
        <v>189</v>
      </c>
      <c r="G400" s="7">
        <v>72.0</v>
      </c>
      <c r="H400" s="7">
        <v>180.0</v>
      </c>
      <c r="I400" s="7" t="s">
        <v>145</v>
      </c>
      <c r="M400" s="8"/>
      <c r="N400" s="8">
        <f t="shared" si="1"/>
        <v>25</v>
      </c>
      <c r="O400" s="7" t="s">
        <v>2000</v>
      </c>
      <c r="P400" s="7" t="s">
        <v>1996</v>
      </c>
      <c r="Q400" s="8" t="s">
        <v>628</v>
      </c>
      <c r="R400" s="7" t="s">
        <v>628</v>
      </c>
      <c r="S400" s="9" t="s">
        <v>275</v>
      </c>
      <c r="T400" s="9">
        <v>65.0</v>
      </c>
      <c r="U400" s="9" t="s">
        <v>138</v>
      </c>
      <c r="V400" s="9" t="s">
        <v>138</v>
      </c>
      <c r="W400" s="7">
        <v>65.0</v>
      </c>
      <c r="X400" s="7">
        <v>10.0</v>
      </c>
      <c r="Y400" s="7">
        <v>9.0</v>
      </c>
      <c r="Z400" s="7">
        <v>6.0</v>
      </c>
      <c r="AA400" s="7">
        <v>19.0</v>
      </c>
      <c r="AB400" s="7">
        <v>5.0</v>
      </c>
      <c r="AC400" s="7">
        <v>96.0</v>
      </c>
      <c r="AD400" s="7">
        <v>45.0</v>
      </c>
      <c r="AE400" s="7">
        <v>26.0</v>
      </c>
      <c r="AF400" s="10">
        <f t="shared" si="2"/>
        <v>0.1041666667</v>
      </c>
      <c r="AG400" s="10">
        <f t="shared" si="3"/>
        <v>0.05988023952</v>
      </c>
      <c r="AH400" s="7">
        <v>52742.0</v>
      </c>
      <c r="AI400" s="11">
        <f t="shared" si="4"/>
        <v>13.52358974</v>
      </c>
      <c r="AJ400" s="7">
        <v>1320.0</v>
      </c>
      <c r="AK400" s="11">
        <f t="shared" si="5"/>
        <v>20.30769231</v>
      </c>
      <c r="AL400" s="11">
        <f t="shared" si="6"/>
        <v>39.95606061</v>
      </c>
      <c r="AM400" s="12">
        <v>82.0</v>
      </c>
      <c r="AN400" s="11">
        <f t="shared" si="7"/>
        <v>5.597057374</v>
      </c>
      <c r="AO400" s="10" t="s">
        <v>192</v>
      </c>
      <c r="AP400" s="10" t="s">
        <v>2001</v>
      </c>
      <c r="AQ400" s="10" t="s">
        <v>2002</v>
      </c>
      <c r="AR400" s="7">
        <v>11.0</v>
      </c>
      <c r="AS400" s="7">
        <v>12.0</v>
      </c>
      <c r="AT400" s="13">
        <f t="shared" si="8"/>
        <v>0.4782608696</v>
      </c>
      <c r="AU400" s="8"/>
      <c r="AV400" s="8"/>
      <c r="AW400" s="8">
        <v>18.0</v>
      </c>
      <c r="AX400" s="8">
        <v>6.0</v>
      </c>
      <c r="AY400" s="8">
        <v>5.0</v>
      </c>
      <c r="AZ400" s="8">
        <v>5.0</v>
      </c>
      <c r="BA400" s="7">
        <v>128.0</v>
      </c>
      <c r="BB400" s="7">
        <v>76.0</v>
      </c>
      <c r="BC400" s="7">
        <v>48.0</v>
      </c>
      <c r="BD400" s="7">
        <v>45.0</v>
      </c>
      <c r="BE400" s="7">
        <v>14.0</v>
      </c>
      <c r="BF400" s="7">
        <v>24.0</v>
      </c>
      <c r="BG400" s="14">
        <f t="shared" si="9"/>
        <v>8.736870047</v>
      </c>
      <c r="BH400" s="11">
        <f t="shared" si="10"/>
        <v>5.18751659</v>
      </c>
      <c r="BI400" s="11">
        <f t="shared" si="11"/>
        <v>3.276326267</v>
      </c>
      <c r="BJ400" s="11">
        <f t="shared" si="12"/>
        <v>3.071555876</v>
      </c>
      <c r="BK400" s="11">
        <f t="shared" si="13"/>
        <v>0.9555951614</v>
      </c>
      <c r="BL400" s="11">
        <f t="shared" si="14"/>
        <v>1.638163134</v>
      </c>
      <c r="BM400" s="7">
        <v>16.0</v>
      </c>
      <c r="BN400" s="7">
        <v>8.0</v>
      </c>
      <c r="BO400" s="7">
        <v>0.0</v>
      </c>
      <c r="BP400" s="7">
        <v>0.0</v>
      </c>
      <c r="BQ400" s="7">
        <v>0.0</v>
      </c>
      <c r="BR400" s="7">
        <v>0.0</v>
      </c>
      <c r="BS400" s="9">
        <f t="shared" si="15"/>
        <v>140</v>
      </c>
      <c r="BT400" s="14">
        <v>5.1592</v>
      </c>
      <c r="BW400" s="15" t="str">
        <f t="shared" si="16"/>
        <v> </v>
      </c>
      <c r="BY400" s="7">
        <v>3.0</v>
      </c>
      <c r="BZ400" s="7">
        <v>1.0</v>
      </c>
      <c r="CA400" s="7">
        <v>1.0</v>
      </c>
      <c r="CB400" s="7">
        <v>0.0</v>
      </c>
      <c r="CC400" s="7">
        <v>1.0</v>
      </c>
      <c r="CD400" s="7">
        <v>1.0</v>
      </c>
      <c r="CE400" s="7">
        <v>1.0</v>
      </c>
      <c r="CF400" s="7">
        <v>2.0</v>
      </c>
      <c r="CG400" s="7">
        <v>0.0</v>
      </c>
      <c r="CH400" s="7">
        <v>0.0</v>
      </c>
      <c r="CI400" s="7">
        <v>5.0</v>
      </c>
      <c r="CJ400" s="7">
        <v>0.0</v>
      </c>
      <c r="CK400" s="7">
        <v>0.0</v>
      </c>
      <c r="CL400" s="15">
        <f t="shared" si="17"/>
        <v>0</v>
      </c>
      <c r="CM400" s="7">
        <v>0.8</v>
      </c>
      <c r="CN400" s="7">
        <v>1.3</v>
      </c>
      <c r="CO400" s="7">
        <v>2.1</v>
      </c>
      <c r="CP400" s="16">
        <f t="shared" si="18"/>
        <v>0.03230769231</v>
      </c>
      <c r="CQ400" s="16">
        <f t="shared" si="19"/>
        <v>0.1433392742</v>
      </c>
      <c r="CR400" s="17">
        <v>3.0</v>
      </c>
      <c r="CS400" s="14">
        <v>14.6</v>
      </c>
      <c r="CT400" s="14">
        <v>16.5</v>
      </c>
      <c r="CU400" s="14">
        <v>2.4</v>
      </c>
      <c r="CV400" s="14">
        <v>1.9</v>
      </c>
      <c r="CW400" s="14">
        <v>2.8</v>
      </c>
      <c r="CX400" s="14">
        <v>0.0</v>
      </c>
      <c r="CY400" s="14">
        <v>4.6</v>
      </c>
      <c r="CZ400" s="18">
        <f t="shared" si="20"/>
        <v>0.07076923077</v>
      </c>
      <c r="DA400" s="18">
        <f t="shared" si="21"/>
        <v>0.3139812673</v>
      </c>
      <c r="DB400" s="14">
        <v>26.0</v>
      </c>
      <c r="DC400" s="7">
        <v>0.0</v>
      </c>
      <c r="DD400" s="7">
        <v>2.0</v>
      </c>
      <c r="DE400" s="7">
        <v>5.0</v>
      </c>
      <c r="DF400" s="7">
        <v>38.0</v>
      </c>
      <c r="DG400" s="7">
        <v>16.0</v>
      </c>
      <c r="DH400" s="7">
        <v>7.0</v>
      </c>
      <c r="DI400" s="7">
        <v>11.0</v>
      </c>
      <c r="DJ400" s="7">
        <v>14.0</v>
      </c>
      <c r="DK400" s="7">
        <v>3.0</v>
      </c>
      <c r="DL400" s="7">
        <v>1.0</v>
      </c>
      <c r="DM400" s="7">
        <v>44.0</v>
      </c>
      <c r="DN400" s="9">
        <v>1.0</v>
      </c>
      <c r="DO400" s="9">
        <v>2.0</v>
      </c>
      <c r="DP400" s="9">
        <v>0.0</v>
      </c>
      <c r="DQ400" s="8">
        <v>153.0</v>
      </c>
      <c r="DR400" s="8">
        <v>3.0</v>
      </c>
      <c r="DS400" s="8" t="s">
        <v>767</v>
      </c>
      <c r="DT400" s="19">
        <v>1.45</v>
      </c>
      <c r="DU400" s="8">
        <v>1.65</v>
      </c>
      <c r="DV400" s="8">
        <v>1.337</v>
      </c>
      <c r="DW400" s="8">
        <v>60.0</v>
      </c>
      <c r="DX400" s="8">
        <v>0.0</v>
      </c>
      <c r="DY400" s="14">
        <f t="shared" si="22"/>
        <v>2.717913521</v>
      </c>
    </row>
    <row r="401" ht="12.75" customHeight="1">
      <c r="A401" s="7">
        <v>25.0</v>
      </c>
      <c r="B401" s="7" t="s">
        <v>2003</v>
      </c>
      <c r="C401" s="7" t="s">
        <v>2004</v>
      </c>
      <c r="E401" s="7" t="s">
        <v>189</v>
      </c>
      <c r="F401" s="7" t="s">
        <v>189</v>
      </c>
      <c r="G401" s="7">
        <v>73.0</v>
      </c>
      <c r="H401" s="7">
        <v>188.0</v>
      </c>
      <c r="I401" s="7" t="s">
        <v>133</v>
      </c>
      <c r="J401" s="7">
        <v>2011.0</v>
      </c>
      <c r="K401" s="7">
        <v>2.0</v>
      </c>
      <c r="L401" s="7">
        <v>53.0</v>
      </c>
      <c r="M401" s="8" t="s">
        <v>146</v>
      </c>
      <c r="N401" s="8">
        <f t="shared" si="1"/>
        <v>23</v>
      </c>
      <c r="O401" s="7" t="s">
        <v>2005</v>
      </c>
      <c r="P401" s="7" t="s">
        <v>1996</v>
      </c>
      <c r="Q401" s="8" t="s">
        <v>182</v>
      </c>
      <c r="R401" s="7" t="s">
        <v>182</v>
      </c>
      <c r="S401" s="9" t="s">
        <v>150</v>
      </c>
      <c r="T401" s="9">
        <v>80.0</v>
      </c>
      <c r="U401" s="9" t="s">
        <v>138</v>
      </c>
      <c r="V401" s="9" t="s">
        <v>138</v>
      </c>
      <c r="W401" s="7">
        <v>81.0</v>
      </c>
      <c r="X401" s="7">
        <v>9.0</v>
      </c>
      <c r="Y401" s="7">
        <v>11.0</v>
      </c>
      <c r="Z401" s="7">
        <v>6.0</v>
      </c>
      <c r="AA401" s="7">
        <v>20.0</v>
      </c>
      <c r="AB401" s="7">
        <v>-9.0</v>
      </c>
      <c r="AC401" s="7">
        <v>108.0</v>
      </c>
      <c r="AD401" s="7">
        <v>38.0</v>
      </c>
      <c r="AE401" s="7">
        <v>33.0</v>
      </c>
      <c r="AF401" s="10">
        <f t="shared" si="2"/>
        <v>0.08333333333</v>
      </c>
      <c r="AG401" s="10">
        <f t="shared" si="3"/>
        <v>0.05027932961</v>
      </c>
      <c r="AH401" s="7">
        <v>70324.0</v>
      </c>
      <c r="AI401" s="11">
        <f t="shared" si="4"/>
        <v>14.46995885</v>
      </c>
      <c r="AJ401" s="7">
        <v>1598.0</v>
      </c>
      <c r="AK401" s="11">
        <f t="shared" si="5"/>
        <v>19.72839506</v>
      </c>
      <c r="AL401" s="11">
        <f t="shared" si="6"/>
        <v>44.00750939</v>
      </c>
      <c r="AM401" s="12">
        <v>85.0</v>
      </c>
      <c r="AN401" s="11">
        <f t="shared" si="7"/>
        <v>4.351288323</v>
      </c>
      <c r="AO401" s="10" t="s">
        <v>828</v>
      </c>
      <c r="AP401" s="10" t="s">
        <v>1313</v>
      </c>
      <c r="AQ401" s="10" t="s">
        <v>435</v>
      </c>
      <c r="AR401" s="7">
        <v>416.0</v>
      </c>
      <c r="AS401" s="7">
        <v>495.0</v>
      </c>
      <c r="AT401" s="13">
        <f t="shared" si="8"/>
        <v>0.4566410538</v>
      </c>
      <c r="AU401" s="9">
        <v>6.0</v>
      </c>
      <c r="AV401" s="9">
        <v>2.0</v>
      </c>
      <c r="AW401" s="9">
        <v>566.0</v>
      </c>
      <c r="AX401" s="9">
        <v>261.0</v>
      </c>
      <c r="AY401" s="9">
        <v>345.0</v>
      </c>
      <c r="AZ401" s="9">
        <v>155.0</v>
      </c>
      <c r="BA401" s="7">
        <v>73.0</v>
      </c>
      <c r="BB401" s="7">
        <v>40.0</v>
      </c>
      <c r="BC401" s="7">
        <v>48.0</v>
      </c>
      <c r="BD401" s="7">
        <v>38.0</v>
      </c>
      <c r="BE401" s="7">
        <v>21.0</v>
      </c>
      <c r="BF401" s="7">
        <v>42.0</v>
      </c>
      <c r="BG401" s="14">
        <f t="shared" si="9"/>
        <v>3.736988795</v>
      </c>
      <c r="BH401" s="11">
        <f t="shared" si="10"/>
        <v>2.047665093</v>
      </c>
      <c r="BI401" s="11">
        <f t="shared" si="11"/>
        <v>2.457198112</v>
      </c>
      <c r="BJ401" s="11">
        <f t="shared" si="12"/>
        <v>1.945281838</v>
      </c>
      <c r="BK401" s="11">
        <f t="shared" si="13"/>
        <v>1.075024174</v>
      </c>
      <c r="BL401" s="11">
        <f t="shared" si="14"/>
        <v>2.150048348</v>
      </c>
      <c r="BM401" s="7">
        <v>6.0</v>
      </c>
      <c r="BN401" s="7">
        <v>3.0</v>
      </c>
      <c r="BO401" s="7">
        <v>0.0</v>
      </c>
      <c r="BP401" s="7">
        <v>0.0</v>
      </c>
      <c r="BQ401" s="7">
        <v>0.0</v>
      </c>
      <c r="BR401" s="7">
        <v>0.0</v>
      </c>
      <c r="BS401" s="9">
        <f t="shared" si="15"/>
        <v>94</v>
      </c>
      <c r="BT401" s="14">
        <v>3.9972000000000003</v>
      </c>
      <c r="BW401" s="15" t="str">
        <f t="shared" si="16"/>
        <v> </v>
      </c>
      <c r="BY401" s="7">
        <v>2.0</v>
      </c>
      <c r="BZ401" s="7">
        <v>0.0</v>
      </c>
      <c r="CA401" s="7">
        <v>1.0</v>
      </c>
      <c r="CB401" s="7">
        <v>0.0</v>
      </c>
      <c r="CC401" s="7">
        <v>0.0</v>
      </c>
      <c r="CD401" s="7">
        <v>0.0</v>
      </c>
      <c r="CE401" s="7">
        <v>1.0</v>
      </c>
      <c r="CF401" s="7">
        <v>3.0</v>
      </c>
      <c r="CG401" s="7">
        <v>1.0</v>
      </c>
      <c r="CH401" s="7">
        <v>0.0</v>
      </c>
      <c r="CI401" s="7">
        <v>4.0</v>
      </c>
      <c r="CJ401" s="7">
        <v>0.0</v>
      </c>
      <c r="CK401" s="7">
        <v>0.0</v>
      </c>
      <c r="CL401" s="15">
        <f t="shared" si="17"/>
        <v>0</v>
      </c>
      <c r="CM401" s="7">
        <v>0.0</v>
      </c>
      <c r="CN401" s="7">
        <v>0.9</v>
      </c>
      <c r="CO401" s="7">
        <v>0.9</v>
      </c>
      <c r="CP401" s="16">
        <f t="shared" si="18"/>
        <v>0.01111111111</v>
      </c>
      <c r="CQ401" s="16">
        <f t="shared" si="19"/>
        <v>0.04607246459</v>
      </c>
      <c r="CR401" s="17">
        <v>3.0</v>
      </c>
      <c r="CS401" s="14">
        <v>19.1</v>
      </c>
      <c r="CT401" s="14">
        <v>23.8</v>
      </c>
      <c r="CU401" s="14">
        <v>-6.0</v>
      </c>
      <c r="CV401" s="14">
        <v>0.1</v>
      </c>
      <c r="CW401" s="14">
        <v>2.4</v>
      </c>
      <c r="CX401" s="14">
        <v>0.0</v>
      </c>
      <c r="CY401" s="14">
        <v>2.5</v>
      </c>
      <c r="CZ401" s="18">
        <f t="shared" si="20"/>
        <v>0.03086419753</v>
      </c>
      <c r="DA401" s="18">
        <f t="shared" si="21"/>
        <v>0.1279790683</v>
      </c>
      <c r="DB401" s="14">
        <v>29.435200000000002</v>
      </c>
      <c r="DC401" s="7">
        <v>0.0</v>
      </c>
      <c r="DD401" s="7">
        <v>2.0</v>
      </c>
      <c r="DE401" s="7">
        <v>3.0</v>
      </c>
      <c r="DF401" s="7">
        <v>33.0</v>
      </c>
      <c r="DG401" s="7">
        <v>15.0</v>
      </c>
      <c r="DH401" s="7">
        <v>3.0</v>
      </c>
      <c r="DI401" s="7">
        <v>10.0</v>
      </c>
      <c r="DJ401" s="7">
        <v>30.0</v>
      </c>
      <c r="DK401" s="7">
        <v>4.0</v>
      </c>
      <c r="DL401" s="7">
        <v>1.0</v>
      </c>
      <c r="DM401" s="7">
        <v>45.0</v>
      </c>
      <c r="DN401" s="9">
        <v>1.0</v>
      </c>
      <c r="DO401" s="9">
        <v>1.0</v>
      </c>
      <c r="DP401" s="9">
        <v>2.0</v>
      </c>
      <c r="DQ401" s="8">
        <v>186.0</v>
      </c>
      <c r="DR401" s="8">
        <v>0.0</v>
      </c>
      <c r="DS401" s="8"/>
      <c r="DT401" s="19">
        <v>0.925</v>
      </c>
      <c r="DU401" s="8">
        <v>0.8310000000000001</v>
      </c>
      <c r="DV401" s="8">
        <v>0.925</v>
      </c>
      <c r="DW401" s="8">
        <v>0.0</v>
      </c>
      <c r="DX401" s="8">
        <v>0.0</v>
      </c>
      <c r="DY401" s="14">
        <f t="shared" si="22"/>
        <v>1.70212766</v>
      </c>
    </row>
    <row r="402" ht="12.75" customHeight="1">
      <c r="A402" s="7">
        <v>44.0</v>
      </c>
      <c r="B402" s="7" t="s">
        <v>2006</v>
      </c>
      <c r="C402" s="7" t="s">
        <v>384</v>
      </c>
      <c r="D402" s="7" t="s">
        <v>162</v>
      </c>
      <c r="E402" s="7" t="s">
        <v>163</v>
      </c>
      <c r="F402" s="7" t="s">
        <v>163</v>
      </c>
      <c r="G402" s="7">
        <v>75.0</v>
      </c>
      <c r="H402" s="7">
        <v>217.0</v>
      </c>
      <c r="I402" s="7" t="s">
        <v>145</v>
      </c>
      <c r="J402" s="7">
        <v>2009.0</v>
      </c>
      <c r="K402" s="7">
        <v>1.0</v>
      </c>
      <c r="L402" s="7">
        <v>13.0</v>
      </c>
      <c r="M402" s="8"/>
      <c r="N402" s="8">
        <f t="shared" si="1"/>
        <v>25</v>
      </c>
      <c r="O402" s="7" t="s">
        <v>2007</v>
      </c>
      <c r="P402" s="7" t="s">
        <v>2008</v>
      </c>
      <c r="Q402" s="8" t="s">
        <v>860</v>
      </c>
      <c r="R402" s="7" t="s">
        <v>860</v>
      </c>
      <c r="S402" s="9" t="s">
        <v>247</v>
      </c>
      <c r="T402" s="9">
        <v>35.0</v>
      </c>
      <c r="U402" s="9" t="s">
        <v>138</v>
      </c>
      <c r="V402" s="9" t="s">
        <v>138</v>
      </c>
      <c r="W402" s="7">
        <v>36.0</v>
      </c>
      <c r="X402" s="7">
        <v>3.0</v>
      </c>
      <c r="Y402" s="7">
        <v>5.0</v>
      </c>
      <c r="Z402" s="7">
        <v>2.0</v>
      </c>
      <c r="AA402" s="7">
        <v>8.0</v>
      </c>
      <c r="AB402" s="7">
        <v>-7.0</v>
      </c>
      <c r="AC402" s="7">
        <v>42.0</v>
      </c>
      <c r="AD402" s="7">
        <v>15.0</v>
      </c>
      <c r="AE402" s="7">
        <v>20.0</v>
      </c>
      <c r="AF402" s="10">
        <f t="shared" si="2"/>
        <v>0.07142857143</v>
      </c>
      <c r="AG402" s="10">
        <f t="shared" si="3"/>
        <v>0.03896103896</v>
      </c>
      <c r="AH402" s="7">
        <v>26896.0</v>
      </c>
      <c r="AI402" s="11">
        <f t="shared" si="4"/>
        <v>12.45185185</v>
      </c>
      <c r="AJ402" s="7">
        <v>599.0</v>
      </c>
      <c r="AK402" s="11">
        <f t="shared" si="5"/>
        <v>16.63888889</v>
      </c>
      <c r="AL402" s="11">
        <f t="shared" si="6"/>
        <v>44.9015025</v>
      </c>
      <c r="AM402" s="12">
        <v>39.0</v>
      </c>
      <c r="AN402" s="11">
        <f t="shared" si="7"/>
        <v>5.220107079</v>
      </c>
      <c r="AO402" s="10" t="s">
        <v>176</v>
      </c>
      <c r="AP402" s="10" t="s">
        <v>527</v>
      </c>
      <c r="AQ402" s="10" t="s">
        <v>886</v>
      </c>
      <c r="AR402" s="7">
        <v>1.0</v>
      </c>
      <c r="AS402" s="7">
        <v>3.0</v>
      </c>
      <c r="AT402" s="13">
        <f t="shared" si="8"/>
        <v>0.25</v>
      </c>
      <c r="AU402" s="8"/>
      <c r="AV402" s="8"/>
      <c r="AW402" s="8">
        <v>4.0</v>
      </c>
      <c r="AX402" s="8">
        <v>1.0</v>
      </c>
      <c r="AY402" s="8"/>
      <c r="AZ402" s="8">
        <v>0.0</v>
      </c>
      <c r="BA402" s="7">
        <v>33.0</v>
      </c>
      <c r="BB402" s="7">
        <v>95.0</v>
      </c>
      <c r="BC402" s="7">
        <v>6.0</v>
      </c>
      <c r="BD402" s="7">
        <v>15.0</v>
      </c>
      <c r="BE402" s="7">
        <v>15.0</v>
      </c>
      <c r="BF402" s="7">
        <v>11.0</v>
      </c>
      <c r="BG402" s="14">
        <f t="shared" si="9"/>
        <v>4.417013682</v>
      </c>
      <c r="BH402" s="11">
        <f t="shared" si="10"/>
        <v>12.71564545</v>
      </c>
      <c r="BI402" s="11">
        <f t="shared" si="11"/>
        <v>0.8030933968</v>
      </c>
      <c r="BJ402" s="11">
        <f t="shared" si="12"/>
        <v>2.007733492</v>
      </c>
      <c r="BK402" s="11">
        <f t="shared" si="13"/>
        <v>2.007733492</v>
      </c>
      <c r="BL402" s="11">
        <f t="shared" si="14"/>
        <v>1.472337894</v>
      </c>
      <c r="BM402" s="7">
        <v>114.0</v>
      </c>
      <c r="BN402" s="7">
        <v>21.0</v>
      </c>
      <c r="BO402" s="7">
        <v>2.0</v>
      </c>
      <c r="BP402" s="7">
        <v>5.0</v>
      </c>
      <c r="BQ402" s="7">
        <v>1.0</v>
      </c>
      <c r="BR402" s="7">
        <v>0.0</v>
      </c>
      <c r="BS402" s="9">
        <f t="shared" si="15"/>
        <v>217</v>
      </c>
      <c r="BT402" s="14">
        <v>-7.7777</v>
      </c>
      <c r="BW402" s="15" t="str">
        <f t="shared" si="16"/>
        <v> </v>
      </c>
      <c r="BY402" s="7">
        <v>1.0</v>
      </c>
      <c r="BZ402" s="7">
        <v>0.0</v>
      </c>
      <c r="CA402" s="7">
        <v>0.0</v>
      </c>
      <c r="CB402" s="7">
        <v>0.0</v>
      </c>
      <c r="CC402" s="7">
        <v>0.0</v>
      </c>
      <c r="CD402" s="7">
        <v>0.0</v>
      </c>
      <c r="CE402" s="7">
        <v>0.0</v>
      </c>
      <c r="CF402" s="7">
        <v>1.0</v>
      </c>
      <c r="CG402" s="7">
        <v>0.0</v>
      </c>
      <c r="CH402" s="7">
        <v>0.0</v>
      </c>
      <c r="CI402" s="7">
        <v>2.0</v>
      </c>
      <c r="CJ402" s="7">
        <v>0.0</v>
      </c>
      <c r="CK402" s="7">
        <v>0.0</v>
      </c>
      <c r="CL402" s="15">
        <f t="shared" si="17"/>
        <v>0</v>
      </c>
      <c r="CM402" s="7">
        <v>0.0</v>
      </c>
      <c r="CN402" s="7">
        <v>0.30000000000000004</v>
      </c>
      <c r="CO402" s="7">
        <v>0.2</v>
      </c>
      <c r="CP402" s="16">
        <f t="shared" si="18"/>
        <v>0.005555555556</v>
      </c>
      <c r="CQ402" s="16">
        <f t="shared" si="19"/>
        <v>0.02676977989</v>
      </c>
      <c r="CR402" s="17">
        <v>2.0</v>
      </c>
      <c r="CS402" s="14">
        <v>7.3</v>
      </c>
      <c r="CT402" s="14">
        <v>7.0</v>
      </c>
      <c r="CU402" s="14">
        <v>-5.5</v>
      </c>
      <c r="CV402" s="14">
        <v>0.1</v>
      </c>
      <c r="CW402" s="14">
        <v>0.1</v>
      </c>
      <c r="CX402" s="14">
        <v>0.0</v>
      </c>
      <c r="CY402" s="14">
        <v>0.1</v>
      </c>
      <c r="CZ402" s="18">
        <f t="shared" si="20"/>
        <v>0.002777777778</v>
      </c>
      <c r="DA402" s="18">
        <f t="shared" si="21"/>
        <v>0.01338488995</v>
      </c>
      <c r="DB402" s="14">
        <v>24.0714</v>
      </c>
      <c r="DC402" s="7">
        <v>0.0</v>
      </c>
      <c r="DD402" s="7">
        <v>1.0</v>
      </c>
      <c r="DE402" s="7">
        <v>2.0</v>
      </c>
      <c r="DF402" s="7">
        <v>12.0</v>
      </c>
      <c r="DG402" s="7">
        <v>8.0</v>
      </c>
      <c r="DH402" s="7">
        <v>0.0</v>
      </c>
      <c r="DI402" s="7">
        <v>3.0</v>
      </c>
      <c r="DJ402" s="7">
        <v>11.0</v>
      </c>
      <c r="DK402" s="7">
        <v>4.0</v>
      </c>
      <c r="DL402" s="7">
        <v>1.0</v>
      </c>
      <c r="DM402" s="7">
        <v>15.0</v>
      </c>
      <c r="DN402" s="9">
        <v>0.0</v>
      </c>
      <c r="DO402" s="9">
        <v>1.0</v>
      </c>
      <c r="DP402" s="9">
        <v>2.0</v>
      </c>
      <c r="DQ402" s="8">
        <v>117.0</v>
      </c>
      <c r="DR402" s="8">
        <v>2.0</v>
      </c>
      <c r="DS402" s="8" t="s">
        <v>342</v>
      </c>
      <c r="DT402" s="19">
        <v>2.0</v>
      </c>
      <c r="DU402" s="8">
        <v>1.75</v>
      </c>
      <c r="DV402" s="8">
        <v>0.917</v>
      </c>
      <c r="DW402" s="8">
        <v>43.0</v>
      </c>
      <c r="DX402" s="8">
        <v>0.0</v>
      </c>
      <c r="DY402" s="14">
        <f t="shared" si="22"/>
        <v>-1.114962251</v>
      </c>
    </row>
    <row r="403" ht="12.75" customHeight="1">
      <c r="A403" s="7">
        <v>38.0</v>
      </c>
      <c r="B403" s="7" t="s">
        <v>2009</v>
      </c>
      <c r="C403" s="7" t="s">
        <v>2010</v>
      </c>
      <c r="D403" s="7" t="s">
        <v>170</v>
      </c>
      <c r="E403" s="7" t="s">
        <v>163</v>
      </c>
      <c r="F403" s="7" t="s">
        <v>163</v>
      </c>
      <c r="G403" s="7">
        <v>72.0</v>
      </c>
      <c r="H403" s="7">
        <v>200.0</v>
      </c>
      <c r="I403" s="7" t="s">
        <v>133</v>
      </c>
      <c r="M403" s="8"/>
      <c r="N403" s="8">
        <f t="shared" si="1"/>
        <v>34</v>
      </c>
      <c r="O403" s="7" t="s">
        <v>2011</v>
      </c>
      <c r="P403" s="7" t="s">
        <v>2012</v>
      </c>
      <c r="Q403" s="8" t="s">
        <v>305</v>
      </c>
      <c r="R403" s="7" t="s">
        <v>305</v>
      </c>
      <c r="S403" s="9" t="s">
        <v>260</v>
      </c>
      <c r="T403" s="9">
        <v>2.0</v>
      </c>
      <c r="U403" s="9" t="s">
        <v>138</v>
      </c>
      <c r="V403" s="9" t="s">
        <v>138</v>
      </c>
      <c r="W403" s="7">
        <v>2.0</v>
      </c>
      <c r="X403" s="7">
        <v>0.0</v>
      </c>
      <c r="Y403" s="7">
        <v>1.0</v>
      </c>
      <c r="Z403" s="7">
        <v>1.0</v>
      </c>
      <c r="AA403" s="7">
        <v>1.0</v>
      </c>
      <c r="AB403" s="7">
        <v>1.0</v>
      </c>
      <c r="AC403" s="7">
        <v>0.0</v>
      </c>
      <c r="AD403" s="7">
        <v>0.0</v>
      </c>
      <c r="AE403" s="7">
        <v>0.0</v>
      </c>
      <c r="AF403" s="10">
        <f t="shared" si="2"/>
        <v>0</v>
      </c>
      <c r="AG403" s="10">
        <f t="shared" si="3"/>
        <v>0</v>
      </c>
      <c r="AH403" s="7">
        <v>1907.0</v>
      </c>
      <c r="AI403" s="11">
        <f t="shared" si="4"/>
        <v>15.89166667</v>
      </c>
      <c r="AJ403" s="7">
        <v>41.0</v>
      </c>
      <c r="AK403" s="11">
        <f t="shared" si="5"/>
        <v>20.5</v>
      </c>
      <c r="AL403" s="11">
        <f t="shared" si="6"/>
        <v>46.51219512</v>
      </c>
      <c r="AM403" s="12">
        <v>1.0</v>
      </c>
      <c r="AN403" s="11">
        <f t="shared" si="7"/>
        <v>1.887781856</v>
      </c>
      <c r="AO403" s="10" t="s">
        <v>151</v>
      </c>
      <c r="AP403" s="10" t="s">
        <v>152</v>
      </c>
      <c r="AQ403" s="10" t="s">
        <v>152</v>
      </c>
      <c r="AR403" s="7">
        <v>8.0</v>
      </c>
      <c r="AS403" s="7">
        <v>4.0</v>
      </c>
      <c r="AT403" s="13">
        <f t="shared" si="8"/>
        <v>0.6666666667</v>
      </c>
      <c r="AU403" s="9">
        <v>1.0</v>
      </c>
      <c r="AV403" s="9">
        <v>0.0</v>
      </c>
      <c r="AW403" s="9">
        <v>9.0</v>
      </c>
      <c r="AX403" s="9">
        <v>5.0</v>
      </c>
      <c r="AY403" s="9">
        <v>3.0</v>
      </c>
      <c r="AZ403" s="9">
        <v>3.0</v>
      </c>
      <c r="BA403" s="7">
        <v>2.0</v>
      </c>
      <c r="BB403" s="7">
        <v>5.0</v>
      </c>
      <c r="BC403" s="7">
        <v>2.0</v>
      </c>
      <c r="BD403" s="7">
        <v>0.0</v>
      </c>
      <c r="BE403" s="7">
        <v>1.0</v>
      </c>
      <c r="BF403" s="7">
        <v>0.0</v>
      </c>
      <c r="BG403" s="14">
        <f t="shared" si="9"/>
        <v>3.775563713</v>
      </c>
      <c r="BH403" s="11">
        <f t="shared" si="10"/>
        <v>9.438909282</v>
      </c>
      <c r="BI403" s="11">
        <f t="shared" si="11"/>
        <v>3.775563713</v>
      </c>
      <c r="BJ403" s="11">
        <f t="shared" si="12"/>
        <v>0</v>
      </c>
      <c r="BK403" s="11">
        <f t="shared" si="13"/>
        <v>1.887781856</v>
      </c>
      <c r="BL403" s="11">
        <f t="shared" si="14"/>
        <v>0</v>
      </c>
      <c r="BM403" s="7">
        <v>4.0</v>
      </c>
      <c r="BN403" s="7">
        <v>2.0</v>
      </c>
      <c r="BO403" s="7">
        <v>0.0</v>
      </c>
      <c r="BP403" s="7">
        <v>0.0</v>
      </c>
      <c r="BQ403" s="7">
        <v>0.0</v>
      </c>
      <c r="BR403" s="7">
        <v>0.0</v>
      </c>
      <c r="BS403" s="9">
        <f t="shared" si="15"/>
        <v>11</v>
      </c>
      <c r="BT403" s="14">
        <v>-2.063</v>
      </c>
      <c r="BW403" s="15" t="str">
        <f t="shared" si="16"/>
        <v> </v>
      </c>
      <c r="BY403" s="7">
        <v>0.0</v>
      </c>
      <c r="BZ403" s="7">
        <v>0.0</v>
      </c>
      <c r="CA403" s="7">
        <v>0.0</v>
      </c>
      <c r="CB403" s="7">
        <v>0.0</v>
      </c>
      <c r="CC403" s="7">
        <v>0.0</v>
      </c>
      <c r="CD403" s="7">
        <v>0.0</v>
      </c>
      <c r="CE403" s="7">
        <v>0.0</v>
      </c>
      <c r="CF403" s="7">
        <v>0.0</v>
      </c>
      <c r="CG403" s="7">
        <v>0.0</v>
      </c>
      <c r="CH403" s="7">
        <v>0.0</v>
      </c>
      <c r="CI403" s="7">
        <v>0.0</v>
      </c>
      <c r="CJ403" s="7">
        <v>0.0</v>
      </c>
      <c r="CK403" s="7">
        <v>0.0</v>
      </c>
      <c r="CL403" s="15">
        <f t="shared" si="17"/>
        <v>0</v>
      </c>
      <c r="CM403" s="7">
        <v>0.0</v>
      </c>
      <c r="CN403" s="7">
        <v>0.1</v>
      </c>
      <c r="CO403" s="7">
        <v>0.1</v>
      </c>
      <c r="CP403" s="16">
        <f t="shared" si="18"/>
        <v>0.05</v>
      </c>
      <c r="CQ403" s="16">
        <f t="shared" si="19"/>
        <v>0.1887781856</v>
      </c>
      <c r="CR403" s="17">
        <v>3.0</v>
      </c>
      <c r="CS403" s="14">
        <v>0.30000000000000004</v>
      </c>
      <c r="CT403" s="14">
        <v>0.30000000000000004</v>
      </c>
      <c r="CU403" s="14">
        <v>1.0</v>
      </c>
      <c r="CV403" s="14">
        <v>0.2</v>
      </c>
      <c r="CW403" s="14">
        <v>0.1</v>
      </c>
      <c r="CX403" s="14">
        <v>0.0</v>
      </c>
      <c r="CY403" s="14">
        <v>0.30000000000000004</v>
      </c>
      <c r="CZ403" s="18">
        <f t="shared" si="20"/>
        <v>0.15</v>
      </c>
      <c r="DA403" s="18">
        <f t="shared" si="21"/>
        <v>0.5663345569</v>
      </c>
      <c r="DB403" s="14">
        <v>0.0</v>
      </c>
      <c r="DC403" s="7">
        <v>0.0</v>
      </c>
      <c r="DD403" s="7">
        <v>0.0</v>
      </c>
      <c r="DE403" s="7">
        <v>0.0</v>
      </c>
      <c r="DF403" s="7">
        <v>0.0</v>
      </c>
      <c r="DG403" s="7">
        <v>0.0</v>
      </c>
      <c r="DH403" s="7">
        <v>0.0</v>
      </c>
      <c r="DI403" s="7">
        <v>0.0</v>
      </c>
      <c r="DJ403" s="7">
        <v>0.0</v>
      </c>
      <c r="DK403" s="7">
        <v>0.0</v>
      </c>
      <c r="DL403" s="7">
        <v>0.0</v>
      </c>
      <c r="DM403" s="7">
        <v>0.0</v>
      </c>
      <c r="DN403" s="9">
        <v>0.0</v>
      </c>
      <c r="DO403" s="9">
        <v>0.0</v>
      </c>
      <c r="DP403" s="9">
        <v>0.0</v>
      </c>
      <c r="DQ403" s="8">
        <v>1.0</v>
      </c>
      <c r="DR403" s="8">
        <v>0.0</v>
      </c>
      <c r="DS403" s="8"/>
      <c r="DT403" s="19">
        <v>0.775</v>
      </c>
      <c r="DU403" s="8">
        <v>0.775</v>
      </c>
      <c r="DV403" s="8">
        <v>0.004</v>
      </c>
      <c r="DW403" s="8">
        <v>0.0</v>
      </c>
      <c r="DX403" s="8">
        <v>0.0</v>
      </c>
      <c r="DY403" s="14">
        <f t="shared" si="22"/>
        <v>0.2977808282</v>
      </c>
    </row>
    <row r="404" ht="12.75" customHeight="1">
      <c r="A404" s="7">
        <v>2.0</v>
      </c>
      <c r="B404" s="7" t="s">
        <v>2013</v>
      </c>
      <c r="C404" s="7" t="s">
        <v>1102</v>
      </c>
      <c r="D404" s="7" t="s">
        <v>736</v>
      </c>
      <c r="E404" s="7" t="s">
        <v>163</v>
      </c>
      <c r="F404" s="7" t="s">
        <v>163</v>
      </c>
      <c r="G404" s="7">
        <v>73.0</v>
      </c>
      <c r="H404" s="7">
        <v>192.0</v>
      </c>
      <c r="I404" s="7" t="s">
        <v>133</v>
      </c>
      <c r="J404" s="7">
        <v>2002.0</v>
      </c>
      <c r="K404" s="7">
        <v>2.0</v>
      </c>
      <c r="L404" s="7">
        <v>54.0</v>
      </c>
      <c r="M404" s="8"/>
      <c r="N404" s="8">
        <f t="shared" si="1"/>
        <v>32</v>
      </c>
      <c r="O404" s="7" t="s">
        <v>2014</v>
      </c>
      <c r="P404" s="7" t="s">
        <v>2015</v>
      </c>
      <c r="Q404" s="8" t="s">
        <v>222</v>
      </c>
      <c r="R404" s="7" t="s">
        <v>222</v>
      </c>
      <c r="S404" s="9" t="s">
        <v>174</v>
      </c>
      <c r="T404" s="9">
        <v>67.0</v>
      </c>
      <c r="U404" s="9" t="s">
        <v>138</v>
      </c>
      <c r="V404" s="9" t="s">
        <v>138</v>
      </c>
      <c r="W404" s="7">
        <v>67.0</v>
      </c>
      <c r="X404" s="7">
        <v>9.0</v>
      </c>
      <c r="Y404" s="7">
        <v>34.0</v>
      </c>
      <c r="Z404" s="7">
        <v>15.0</v>
      </c>
      <c r="AA404" s="7">
        <v>43.0</v>
      </c>
      <c r="AB404" s="7">
        <v>13.0</v>
      </c>
      <c r="AC404" s="7">
        <v>130.0</v>
      </c>
      <c r="AD404" s="7">
        <v>55.0</v>
      </c>
      <c r="AE404" s="7">
        <v>102.0</v>
      </c>
      <c r="AF404" s="10">
        <f t="shared" si="2"/>
        <v>0.06923076923</v>
      </c>
      <c r="AG404" s="10">
        <f t="shared" si="3"/>
        <v>0.03135888502</v>
      </c>
      <c r="AH404" s="7">
        <v>101446.0</v>
      </c>
      <c r="AI404" s="11">
        <f t="shared" si="4"/>
        <v>25.23532338</v>
      </c>
      <c r="AJ404" s="7">
        <v>2063.0</v>
      </c>
      <c r="AK404" s="11">
        <f t="shared" si="5"/>
        <v>30.79104478</v>
      </c>
      <c r="AL404" s="11">
        <f t="shared" si="6"/>
        <v>49.17401842</v>
      </c>
      <c r="AM404" s="12">
        <v>125.0</v>
      </c>
      <c r="AN404" s="11">
        <f t="shared" si="7"/>
        <v>4.435857501</v>
      </c>
      <c r="AO404" s="10" t="s">
        <v>2016</v>
      </c>
      <c r="AP404" s="10" t="s">
        <v>2017</v>
      </c>
      <c r="AQ404" s="10" t="s">
        <v>2018</v>
      </c>
      <c r="AR404" s="7">
        <v>0.0</v>
      </c>
      <c r="AS404" s="7">
        <v>1.0</v>
      </c>
      <c r="AT404" s="13">
        <f t="shared" si="8"/>
        <v>0</v>
      </c>
      <c r="AU404" s="8"/>
      <c r="AV404" s="8"/>
      <c r="AW404" s="8">
        <v>1.0</v>
      </c>
      <c r="AX404" s="8">
        <v>0.0</v>
      </c>
      <c r="AY404" s="8"/>
      <c r="AZ404" s="8">
        <v>0.0</v>
      </c>
      <c r="BA404" s="7">
        <v>74.0</v>
      </c>
      <c r="BB404" s="7">
        <v>16.0</v>
      </c>
      <c r="BC404" s="7">
        <v>116.0</v>
      </c>
      <c r="BD404" s="7">
        <v>55.0</v>
      </c>
      <c r="BE404" s="7">
        <v>46.0</v>
      </c>
      <c r="BF404" s="7">
        <v>22.0</v>
      </c>
      <c r="BG404" s="14">
        <f t="shared" si="9"/>
        <v>2.62602764</v>
      </c>
      <c r="BH404" s="11">
        <f t="shared" si="10"/>
        <v>0.5677897601</v>
      </c>
      <c r="BI404" s="11">
        <f t="shared" si="11"/>
        <v>4.116475761</v>
      </c>
      <c r="BJ404" s="11">
        <f t="shared" si="12"/>
        <v>1.9517773</v>
      </c>
      <c r="BK404" s="11">
        <f t="shared" si="13"/>
        <v>1.63239556</v>
      </c>
      <c r="BL404" s="11">
        <f t="shared" si="14"/>
        <v>0.7807109201</v>
      </c>
      <c r="BM404" s="7">
        <v>26.0</v>
      </c>
      <c r="BN404" s="7">
        <v>8.0</v>
      </c>
      <c r="BO404" s="7">
        <v>0.0</v>
      </c>
      <c r="BP404" s="7">
        <v>0.0</v>
      </c>
      <c r="BQ404" s="7">
        <v>0.0</v>
      </c>
      <c r="BR404" s="7">
        <v>1.0</v>
      </c>
      <c r="BS404" s="9">
        <f t="shared" si="15"/>
        <v>158</v>
      </c>
      <c r="BT404" s="14">
        <v>3.2787</v>
      </c>
      <c r="BW404" s="15" t="str">
        <f t="shared" si="16"/>
        <v> </v>
      </c>
      <c r="BY404" s="7">
        <v>5.0</v>
      </c>
      <c r="BZ404" s="7">
        <v>0.0</v>
      </c>
      <c r="CA404" s="7">
        <v>4.0</v>
      </c>
      <c r="CB404" s="7">
        <v>0.0</v>
      </c>
      <c r="CC404" s="7">
        <v>0.0</v>
      </c>
      <c r="CD404" s="7">
        <v>0.0</v>
      </c>
      <c r="CE404" s="7">
        <v>6.0</v>
      </c>
      <c r="CF404" s="7">
        <v>0.0</v>
      </c>
      <c r="CG404" s="7">
        <v>1.0</v>
      </c>
      <c r="CH404" s="7">
        <v>0.0</v>
      </c>
      <c r="CI404" s="7">
        <v>2.0</v>
      </c>
      <c r="CJ404" s="7">
        <v>0.0</v>
      </c>
      <c r="CK404" s="7">
        <v>0.0</v>
      </c>
      <c r="CL404" s="15">
        <f t="shared" si="17"/>
        <v>0</v>
      </c>
      <c r="CM404" s="7">
        <v>3.7</v>
      </c>
      <c r="CN404" s="7">
        <v>4.7</v>
      </c>
      <c r="CO404" s="7">
        <v>8.4</v>
      </c>
      <c r="CP404" s="16">
        <f t="shared" si="18"/>
        <v>0.1253731343</v>
      </c>
      <c r="CQ404" s="16">
        <f t="shared" si="19"/>
        <v>0.298089624</v>
      </c>
      <c r="CR404" s="17">
        <v>7.0</v>
      </c>
      <c r="CS404" s="14">
        <v>39.0</v>
      </c>
      <c r="CT404" s="14">
        <v>38.5</v>
      </c>
      <c r="CU404" s="14">
        <v>7.4</v>
      </c>
      <c r="CV404" s="14">
        <v>7.4</v>
      </c>
      <c r="CW404" s="14">
        <v>4.8</v>
      </c>
      <c r="CX404" s="14">
        <v>0.0</v>
      </c>
      <c r="CY404" s="14">
        <v>12.2</v>
      </c>
      <c r="CZ404" s="18">
        <f t="shared" si="20"/>
        <v>0.1820895522</v>
      </c>
      <c r="DA404" s="18">
        <f t="shared" si="21"/>
        <v>0.4329396921</v>
      </c>
      <c r="DB404" s="14">
        <v>53.4923</v>
      </c>
      <c r="DC404" s="7">
        <v>0.0</v>
      </c>
      <c r="DD404" s="7">
        <v>4.0</v>
      </c>
      <c r="DE404" s="7">
        <v>6.0</v>
      </c>
      <c r="DF404" s="7">
        <v>45.0</v>
      </c>
      <c r="DG404" s="7">
        <v>2.0</v>
      </c>
      <c r="DH404" s="7">
        <v>1.0</v>
      </c>
      <c r="DI404" s="7">
        <v>90.0</v>
      </c>
      <c r="DJ404" s="7">
        <v>7.0</v>
      </c>
      <c r="DK404" s="7">
        <v>2.0</v>
      </c>
      <c r="DL404" s="7">
        <v>0.0</v>
      </c>
      <c r="DM404" s="7">
        <v>28.0</v>
      </c>
      <c r="DN404" s="9">
        <v>1.0</v>
      </c>
      <c r="DO404" s="9">
        <v>2.0</v>
      </c>
      <c r="DP404" s="9">
        <v>1.0</v>
      </c>
      <c r="DQ404" s="8">
        <v>186.0</v>
      </c>
      <c r="DR404" s="8">
        <v>10.0</v>
      </c>
      <c r="DS404" s="8" t="s">
        <v>741</v>
      </c>
      <c r="DT404" s="19">
        <v>7.5</v>
      </c>
      <c r="DU404" s="8">
        <v>5.538</v>
      </c>
      <c r="DV404" s="8">
        <v>5.538</v>
      </c>
      <c r="DW404" s="8">
        <v>675.0</v>
      </c>
      <c r="DX404" s="8">
        <v>0.0</v>
      </c>
      <c r="DY404" s="14">
        <f t="shared" si="22"/>
        <v>1.587234043</v>
      </c>
    </row>
    <row r="405" ht="12.75" customHeight="1">
      <c r="A405" s="7">
        <v>23.0</v>
      </c>
      <c r="B405" s="7" t="s">
        <v>2019</v>
      </c>
      <c r="C405" s="7" t="s">
        <v>353</v>
      </c>
      <c r="D405" s="7" t="s">
        <v>162</v>
      </c>
      <c r="E405" s="7" t="s">
        <v>163</v>
      </c>
      <c r="F405" s="7" t="s">
        <v>163</v>
      </c>
      <c r="G405" s="7">
        <v>72.0</v>
      </c>
      <c r="H405" s="7">
        <v>193.0</v>
      </c>
      <c r="I405" s="7" t="s">
        <v>133</v>
      </c>
      <c r="J405" s="7">
        <v>1999.0</v>
      </c>
      <c r="K405" s="7">
        <v>3.0</v>
      </c>
      <c r="L405" s="7">
        <v>94.0</v>
      </c>
      <c r="M405" s="8"/>
      <c r="N405" s="8">
        <f t="shared" si="1"/>
        <v>35</v>
      </c>
      <c r="O405" s="7" t="s">
        <v>464</v>
      </c>
      <c r="P405" s="7" t="s">
        <v>2020</v>
      </c>
      <c r="Q405" s="8" t="s">
        <v>149</v>
      </c>
      <c r="R405" s="7" t="s">
        <v>149</v>
      </c>
      <c r="S405" s="9" t="s">
        <v>260</v>
      </c>
      <c r="T405" s="9">
        <v>11.0</v>
      </c>
      <c r="U405" s="9" t="s">
        <v>138</v>
      </c>
      <c r="V405" s="9" t="s">
        <v>138</v>
      </c>
      <c r="W405" s="7">
        <v>11.0</v>
      </c>
      <c r="X405" s="7">
        <v>2.0</v>
      </c>
      <c r="Y405" s="7">
        <v>0.0</v>
      </c>
      <c r="Z405" s="7">
        <v>0.0</v>
      </c>
      <c r="AA405" s="7">
        <v>2.0</v>
      </c>
      <c r="AB405" s="7">
        <v>3.0</v>
      </c>
      <c r="AC405" s="7">
        <v>8.0</v>
      </c>
      <c r="AD405" s="7">
        <v>3.0</v>
      </c>
      <c r="AE405" s="7">
        <v>3.0</v>
      </c>
      <c r="AF405" s="10">
        <f t="shared" si="2"/>
        <v>0.25</v>
      </c>
      <c r="AG405" s="10">
        <f t="shared" si="3"/>
        <v>0.1428571429</v>
      </c>
      <c r="AH405" s="7">
        <v>8637.0</v>
      </c>
      <c r="AI405" s="11">
        <f t="shared" si="4"/>
        <v>13.08636364</v>
      </c>
      <c r="AJ405" s="7">
        <v>211.0</v>
      </c>
      <c r="AK405" s="11">
        <f t="shared" si="5"/>
        <v>19.18181818</v>
      </c>
      <c r="AL405" s="11">
        <f t="shared" si="6"/>
        <v>40.93364929</v>
      </c>
      <c r="AM405" s="12">
        <v>0.0</v>
      </c>
      <c r="AN405" s="11">
        <f t="shared" si="7"/>
        <v>0</v>
      </c>
      <c r="AO405" s="10" t="s">
        <v>497</v>
      </c>
      <c r="AP405" s="10" t="s">
        <v>151</v>
      </c>
      <c r="AQ405" s="10" t="s">
        <v>497</v>
      </c>
      <c r="AR405" s="7">
        <v>22.0</v>
      </c>
      <c r="AS405" s="7">
        <v>30.0</v>
      </c>
      <c r="AT405" s="13">
        <f t="shared" si="8"/>
        <v>0.4230769231</v>
      </c>
      <c r="AU405" s="9">
        <v>1.0</v>
      </c>
      <c r="AV405" s="9">
        <v>1.0</v>
      </c>
      <c r="AW405" s="9">
        <v>30.0</v>
      </c>
      <c r="AX405" s="9">
        <v>13.0</v>
      </c>
      <c r="AY405" s="9">
        <v>22.0</v>
      </c>
      <c r="AZ405" s="9">
        <v>9.0</v>
      </c>
      <c r="BA405" s="7">
        <v>15.0</v>
      </c>
      <c r="BB405" s="7">
        <v>13.0</v>
      </c>
      <c r="BC405" s="7">
        <v>13.0</v>
      </c>
      <c r="BD405" s="7">
        <v>3.0</v>
      </c>
      <c r="BE405" s="7">
        <v>2.0</v>
      </c>
      <c r="BF405" s="7">
        <v>2.0</v>
      </c>
      <c r="BG405" s="14">
        <f t="shared" si="9"/>
        <v>6.252170893</v>
      </c>
      <c r="BH405" s="11">
        <f t="shared" si="10"/>
        <v>5.418548107</v>
      </c>
      <c r="BI405" s="11">
        <f t="shared" si="11"/>
        <v>5.418548107</v>
      </c>
      <c r="BJ405" s="11">
        <f t="shared" si="12"/>
        <v>1.250434179</v>
      </c>
      <c r="BK405" s="11">
        <f t="shared" si="13"/>
        <v>0.8336227857</v>
      </c>
      <c r="BL405" s="11">
        <f t="shared" si="14"/>
        <v>0.8336227857</v>
      </c>
      <c r="BM405" s="7">
        <v>0.0</v>
      </c>
      <c r="BN405" s="7">
        <v>0.0</v>
      </c>
      <c r="BO405" s="7">
        <v>0.0</v>
      </c>
      <c r="BP405" s="7">
        <v>0.0</v>
      </c>
      <c r="BQ405" s="7">
        <v>0.0</v>
      </c>
      <c r="BR405" s="7">
        <v>0.0</v>
      </c>
      <c r="BS405" s="9">
        <f t="shared" si="15"/>
        <v>26</v>
      </c>
      <c r="BT405" s="14">
        <v>-0.3947</v>
      </c>
      <c r="BW405" s="15" t="str">
        <f t="shared" si="16"/>
        <v> </v>
      </c>
      <c r="BY405" s="7">
        <v>0.0</v>
      </c>
      <c r="BZ405" s="7">
        <v>0.0</v>
      </c>
      <c r="CA405" s="7">
        <v>0.0</v>
      </c>
      <c r="CB405" s="7">
        <v>0.0</v>
      </c>
      <c r="CC405" s="7">
        <v>1.0</v>
      </c>
      <c r="CD405" s="7">
        <v>0.0</v>
      </c>
      <c r="CE405" s="7">
        <v>0.0</v>
      </c>
      <c r="CF405" s="7">
        <v>0.0</v>
      </c>
      <c r="CG405" s="7">
        <v>1.0</v>
      </c>
      <c r="CH405" s="7">
        <v>0.0</v>
      </c>
      <c r="CI405" s="7">
        <v>0.0</v>
      </c>
      <c r="CJ405" s="7">
        <v>0.0</v>
      </c>
      <c r="CK405" s="7">
        <v>0.0</v>
      </c>
      <c r="CL405" s="15">
        <f t="shared" si="17"/>
        <v>0</v>
      </c>
      <c r="CM405" s="7">
        <v>0.0</v>
      </c>
      <c r="CN405" s="7">
        <v>0.30000000000000004</v>
      </c>
      <c r="CO405" s="7">
        <v>0.30000000000000004</v>
      </c>
      <c r="CP405" s="16">
        <f t="shared" si="18"/>
        <v>0.02727272727</v>
      </c>
      <c r="CQ405" s="16">
        <f t="shared" si="19"/>
        <v>0.1250434179</v>
      </c>
      <c r="CR405" s="17">
        <v>3.0</v>
      </c>
      <c r="CS405" s="14">
        <v>3.1</v>
      </c>
      <c r="CT405" s="14">
        <v>3.5</v>
      </c>
      <c r="CU405" s="14">
        <v>2.8</v>
      </c>
      <c r="CV405" s="14">
        <v>-0.30000000000000004</v>
      </c>
      <c r="CW405" s="14">
        <v>0.7</v>
      </c>
      <c r="CX405" s="14">
        <v>0.0</v>
      </c>
      <c r="CY405" s="14">
        <v>0.4</v>
      </c>
      <c r="CZ405" s="18">
        <f t="shared" si="20"/>
        <v>0.03636363636</v>
      </c>
      <c r="DA405" s="18">
        <f t="shared" si="21"/>
        <v>0.1667245571</v>
      </c>
      <c r="DB405" s="14">
        <v>19.5</v>
      </c>
      <c r="DC405" s="7">
        <v>0.0</v>
      </c>
      <c r="DD405" s="7">
        <v>0.0</v>
      </c>
      <c r="DE405" s="7">
        <v>0.0</v>
      </c>
      <c r="DF405" s="7">
        <v>3.0</v>
      </c>
      <c r="DG405" s="7">
        <v>2.0</v>
      </c>
      <c r="DH405" s="7">
        <v>0.0</v>
      </c>
      <c r="DI405" s="7">
        <v>0.0</v>
      </c>
      <c r="DJ405" s="7">
        <v>0.0</v>
      </c>
      <c r="DK405" s="7">
        <v>1.0</v>
      </c>
      <c r="DL405" s="7">
        <v>1.0</v>
      </c>
      <c r="DM405" s="7">
        <v>4.0</v>
      </c>
      <c r="DN405" s="9">
        <v>0.0</v>
      </c>
      <c r="DO405" s="9">
        <v>0.0</v>
      </c>
      <c r="DP405" s="9">
        <v>0.0</v>
      </c>
      <c r="DQ405" s="8">
        <v>186.0</v>
      </c>
      <c r="DR405" s="8">
        <v>71.0</v>
      </c>
      <c r="DS405" s="8" t="s">
        <v>2021</v>
      </c>
      <c r="DT405" s="19">
        <v>2.5</v>
      </c>
      <c r="DU405" s="8">
        <v>3.0</v>
      </c>
      <c r="DV405" s="8">
        <v>3.0</v>
      </c>
      <c r="DW405" s="8">
        <v>2598.0</v>
      </c>
      <c r="DX405" s="8">
        <v>0.0</v>
      </c>
      <c r="DY405" s="14">
        <f t="shared" si="22"/>
        <v>-4.812765957</v>
      </c>
    </row>
    <row r="406" ht="12.75" customHeight="1">
      <c r="A406" s="7">
        <v>41.0</v>
      </c>
      <c r="B406" s="7" t="s">
        <v>2022</v>
      </c>
      <c r="C406" s="7" t="s">
        <v>2023</v>
      </c>
      <c r="E406" s="7" t="s">
        <v>243</v>
      </c>
      <c r="F406" s="7" t="s">
        <v>243</v>
      </c>
      <c r="G406" s="7">
        <v>75.0</v>
      </c>
      <c r="H406" s="7">
        <v>223.0</v>
      </c>
      <c r="I406" s="7" t="s">
        <v>133</v>
      </c>
      <c r="M406" s="8"/>
      <c r="N406" s="8">
        <f t="shared" si="1"/>
        <v>27</v>
      </c>
      <c r="O406" s="7" t="s">
        <v>1109</v>
      </c>
      <c r="P406" s="7" t="s">
        <v>2024</v>
      </c>
      <c r="Q406" s="8" t="s">
        <v>149</v>
      </c>
      <c r="R406" s="7" t="s">
        <v>149</v>
      </c>
      <c r="S406" s="9" t="s">
        <v>150</v>
      </c>
      <c r="T406" s="9">
        <v>44.0</v>
      </c>
      <c r="U406" s="9" t="s">
        <v>138</v>
      </c>
      <c r="V406" s="9" t="s">
        <v>138</v>
      </c>
      <c r="W406" s="7">
        <v>44.0</v>
      </c>
      <c r="X406" s="7">
        <v>2.0</v>
      </c>
      <c r="Y406" s="7">
        <v>3.0</v>
      </c>
      <c r="Z406" s="7">
        <v>2.0</v>
      </c>
      <c r="AA406" s="7">
        <v>5.0</v>
      </c>
      <c r="AB406" s="7">
        <v>-6.0</v>
      </c>
      <c r="AC406" s="7">
        <v>35.0</v>
      </c>
      <c r="AD406" s="7">
        <v>7.0</v>
      </c>
      <c r="AE406" s="7">
        <v>10.0</v>
      </c>
      <c r="AF406" s="10">
        <f t="shared" si="2"/>
        <v>0.05714285714</v>
      </c>
      <c r="AG406" s="10">
        <f t="shared" si="3"/>
        <v>0.03846153846</v>
      </c>
      <c r="AH406" s="7">
        <v>33100.0</v>
      </c>
      <c r="AI406" s="11">
        <f t="shared" si="4"/>
        <v>12.53787879</v>
      </c>
      <c r="AJ406" s="7">
        <v>812.0</v>
      </c>
      <c r="AK406" s="11">
        <f t="shared" si="5"/>
        <v>18.45454545</v>
      </c>
      <c r="AL406" s="11">
        <f t="shared" si="6"/>
        <v>40.7635468</v>
      </c>
      <c r="AM406" s="12">
        <v>32.0</v>
      </c>
      <c r="AN406" s="11">
        <f t="shared" si="7"/>
        <v>3.480362538</v>
      </c>
      <c r="AO406" s="10" t="s">
        <v>550</v>
      </c>
      <c r="AP406" s="10" t="s">
        <v>552</v>
      </c>
      <c r="AQ406" s="10" t="s">
        <v>581</v>
      </c>
      <c r="AR406" s="7">
        <v>227.0</v>
      </c>
      <c r="AS406" s="7">
        <v>232.0</v>
      </c>
      <c r="AT406" s="13">
        <f t="shared" si="8"/>
        <v>0.4945533769</v>
      </c>
      <c r="AU406" s="9">
        <v>1.0</v>
      </c>
      <c r="AV406" s="9">
        <v>1.0</v>
      </c>
      <c r="AW406" s="9">
        <v>312.0</v>
      </c>
      <c r="AX406" s="9">
        <v>156.0</v>
      </c>
      <c r="AY406" s="9">
        <v>147.0</v>
      </c>
      <c r="AZ406" s="9">
        <v>71.0</v>
      </c>
      <c r="BA406" s="7">
        <v>20.0</v>
      </c>
      <c r="BB406" s="7">
        <v>36.0</v>
      </c>
      <c r="BC406" s="7">
        <v>18.0</v>
      </c>
      <c r="BD406" s="7">
        <v>7.0</v>
      </c>
      <c r="BE406" s="7">
        <v>9.0</v>
      </c>
      <c r="BF406" s="7">
        <v>28.0</v>
      </c>
      <c r="BG406" s="14">
        <f t="shared" si="9"/>
        <v>2.175226586</v>
      </c>
      <c r="BH406" s="11">
        <f t="shared" si="10"/>
        <v>3.915407855</v>
      </c>
      <c r="BI406" s="11">
        <f t="shared" si="11"/>
        <v>1.957703927</v>
      </c>
      <c r="BJ406" s="11">
        <f t="shared" si="12"/>
        <v>0.7613293051</v>
      </c>
      <c r="BK406" s="11">
        <f t="shared" si="13"/>
        <v>0.9788519637</v>
      </c>
      <c r="BL406" s="11">
        <f t="shared" si="14"/>
        <v>3.045317221</v>
      </c>
      <c r="BM406" s="7">
        <v>4.0</v>
      </c>
      <c r="BN406" s="7">
        <v>2.0</v>
      </c>
      <c r="BO406" s="7">
        <v>0.0</v>
      </c>
      <c r="BP406" s="7">
        <v>0.0</v>
      </c>
      <c r="BQ406" s="7">
        <v>0.0</v>
      </c>
      <c r="BR406" s="7">
        <v>0.0</v>
      </c>
      <c r="BS406" s="9">
        <f t="shared" si="15"/>
        <v>58</v>
      </c>
      <c r="BT406" s="14">
        <v>-3.4032</v>
      </c>
      <c r="BW406" s="15" t="str">
        <f t="shared" si="16"/>
        <v> </v>
      </c>
      <c r="BY406" s="7">
        <v>0.0</v>
      </c>
      <c r="BZ406" s="7">
        <v>0.0</v>
      </c>
      <c r="CA406" s="7">
        <v>0.0</v>
      </c>
      <c r="CB406" s="7">
        <v>0.0</v>
      </c>
      <c r="CC406" s="7">
        <v>0.0</v>
      </c>
      <c r="CD406" s="7">
        <v>0.0</v>
      </c>
      <c r="CE406" s="7">
        <v>0.0</v>
      </c>
      <c r="CF406" s="7">
        <v>0.0</v>
      </c>
      <c r="CG406" s="7">
        <v>0.0</v>
      </c>
      <c r="CH406" s="7">
        <v>0.0</v>
      </c>
      <c r="CI406" s="7">
        <v>2.0</v>
      </c>
      <c r="CJ406" s="7">
        <v>0.0</v>
      </c>
      <c r="CK406" s="7">
        <v>0.0</v>
      </c>
      <c r="CL406" s="15">
        <f t="shared" si="17"/>
        <v>0</v>
      </c>
      <c r="CM406" s="7">
        <v>-0.8</v>
      </c>
      <c r="CN406" s="7">
        <v>0.30000000000000004</v>
      </c>
      <c r="CO406" s="7">
        <v>-0.4</v>
      </c>
      <c r="CP406" s="16">
        <f t="shared" si="18"/>
        <v>-0.009090909091</v>
      </c>
      <c r="CQ406" s="16">
        <f t="shared" si="19"/>
        <v>-0.04350453172</v>
      </c>
      <c r="CR406" s="17">
        <v>2.0</v>
      </c>
      <c r="CS406" s="14">
        <v>9.1</v>
      </c>
      <c r="CT406" s="14">
        <v>11.5</v>
      </c>
      <c r="CU406" s="14">
        <v>-7.2</v>
      </c>
      <c r="CV406" s="14">
        <v>-2.0</v>
      </c>
      <c r="CW406" s="14">
        <v>0.9</v>
      </c>
      <c r="CX406" s="14">
        <v>0.0</v>
      </c>
      <c r="CY406" s="14">
        <v>-1.0</v>
      </c>
      <c r="CZ406" s="18">
        <f t="shared" si="20"/>
        <v>-0.02272727273</v>
      </c>
      <c r="DA406" s="18">
        <f t="shared" si="21"/>
        <v>-0.1087613293</v>
      </c>
      <c r="DB406" s="14">
        <v>35.7143</v>
      </c>
      <c r="DC406" s="7">
        <v>0.0</v>
      </c>
      <c r="DD406" s="7">
        <v>0.0</v>
      </c>
      <c r="DE406" s="7">
        <v>0.0</v>
      </c>
      <c r="DF406" s="7">
        <v>7.0</v>
      </c>
      <c r="DG406" s="7">
        <v>4.0</v>
      </c>
      <c r="DH406" s="7">
        <v>0.0</v>
      </c>
      <c r="DI406" s="7">
        <v>0.0</v>
      </c>
      <c r="DJ406" s="7">
        <v>7.0</v>
      </c>
      <c r="DK406" s="7">
        <v>2.0</v>
      </c>
      <c r="DL406" s="7">
        <v>0.0</v>
      </c>
      <c r="DM406" s="7">
        <v>22.0</v>
      </c>
      <c r="DN406" s="9">
        <v>1.0</v>
      </c>
      <c r="DO406" s="9">
        <v>0.0</v>
      </c>
      <c r="DP406" s="9">
        <v>0.0</v>
      </c>
      <c r="DQ406" s="8">
        <v>138.0</v>
      </c>
      <c r="DR406" s="8">
        <v>12.0</v>
      </c>
      <c r="DS406" s="8" t="s">
        <v>577</v>
      </c>
      <c r="DT406" s="19">
        <v>0.792</v>
      </c>
      <c r="DU406" s="8">
        <v>0.792</v>
      </c>
      <c r="DV406" s="8">
        <v>0.686</v>
      </c>
      <c r="DW406" s="8">
        <v>116.0</v>
      </c>
      <c r="DX406" s="8">
        <v>0.133</v>
      </c>
      <c r="DY406" s="14">
        <f t="shared" si="22"/>
        <v>-1.591352093</v>
      </c>
    </row>
    <row r="407" ht="12.75" customHeight="1">
      <c r="A407" s="7">
        <v>41.0</v>
      </c>
      <c r="B407" s="7" t="s">
        <v>2025</v>
      </c>
      <c r="C407" s="7" t="s">
        <v>1509</v>
      </c>
      <c r="E407" s="7" t="s">
        <v>1510</v>
      </c>
      <c r="F407" s="7" t="s">
        <v>1510</v>
      </c>
      <c r="G407" s="7">
        <v>72.0</v>
      </c>
      <c r="H407" s="7">
        <v>201.0</v>
      </c>
      <c r="I407" s="7" t="s">
        <v>133</v>
      </c>
      <c r="M407" s="8"/>
      <c r="N407" s="8">
        <f t="shared" si="1"/>
        <v>24</v>
      </c>
      <c r="O407" s="7" t="s">
        <v>2026</v>
      </c>
      <c r="P407" s="7" t="s">
        <v>2027</v>
      </c>
      <c r="Q407" s="8" t="s">
        <v>297</v>
      </c>
      <c r="R407" s="7" t="s">
        <v>297</v>
      </c>
      <c r="S407" s="9" t="s">
        <v>159</v>
      </c>
      <c r="T407" s="9">
        <v>8.0</v>
      </c>
      <c r="U407" s="9" t="s">
        <v>138</v>
      </c>
      <c r="V407" s="9" t="s">
        <v>138</v>
      </c>
      <c r="W407" s="7">
        <v>8.0</v>
      </c>
      <c r="X407" s="7">
        <v>0.0</v>
      </c>
      <c r="Y407" s="7">
        <v>0.0</v>
      </c>
      <c r="Z407" s="7">
        <v>0.0</v>
      </c>
      <c r="AA407" s="7">
        <v>0.0</v>
      </c>
      <c r="AB407" s="7">
        <v>-1.0</v>
      </c>
      <c r="AC407" s="7">
        <v>6.0</v>
      </c>
      <c r="AD407" s="7">
        <v>4.0</v>
      </c>
      <c r="AE407" s="7">
        <v>3.0</v>
      </c>
      <c r="AF407" s="10">
        <f t="shared" si="2"/>
        <v>0</v>
      </c>
      <c r="AG407" s="10">
        <f t="shared" si="3"/>
        <v>0</v>
      </c>
      <c r="AH407" s="7">
        <v>5477.0</v>
      </c>
      <c r="AI407" s="11">
        <f t="shared" si="4"/>
        <v>11.41041667</v>
      </c>
      <c r="AJ407" s="7">
        <v>128.0</v>
      </c>
      <c r="AK407" s="11">
        <f t="shared" si="5"/>
        <v>16</v>
      </c>
      <c r="AL407" s="11">
        <f t="shared" si="6"/>
        <v>42.7890625</v>
      </c>
      <c r="AM407" s="12">
        <v>0.0</v>
      </c>
      <c r="AN407" s="11">
        <f t="shared" si="7"/>
        <v>0</v>
      </c>
      <c r="AO407" s="10" t="s">
        <v>151</v>
      </c>
      <c r="AP407" s="10" t="s">
        <v>151</v>
      </c>
      <c r="AQ407" s="10" t="s">
        <v>151</v>
      </c>
      <c r="AR407" s="7">
        <v>1.0</v>
      </c>
      <c r="AS407" s="7">
        <v>2.0</v>
      </c>
      <c r="AT407" s="13">
        <f t="shared" si="8"/>
        <v>0.3333333333</v>
      </c>
      <c r="AU407" s="8"/>
      <c r="AV407" s="8"/>
      <c r="AW407" s="8">
        <v>1.0</v>
      </c>
      <c r="AX407" s="8">
        <v>0.0</v>
      </c>
      <c r="AY407" s="8">
        <v>2.0</v>
      </c>
      <c r="AZ407" s="8">
        <v>1.0</v>
      </c>
      <c r="BA407" s="7">
        <v>5.0</v>
      </c>
      <c r="BB407" s="7">
        <v>19.0</v>
      </c>
      <c r="BC407" s="7">
        <v>2.0</v>
      </c>
      <c r="BD407" s="7">
        <v>4.0</v>
      </c>
      <c r="BE407" s="7">
        <v>2.0</v>
      </c>
      <c r="BF407" s="7">
        <v>3.0</v>
      </c>
      <c r="BG407" s="14">
        <f t="shared" si="9"/>
        <v>3.286470696</v>
      </c>
      <c r="BH407" s="11">
        <f t="shared" si="10"/>
        <v>12.48858864</v>
      </c>
      <c r="BI407" s="11">
        <f t="shared" si="11"/>
        <v>1.314588278</v>
      </c>
      <c r="BJ407" s="11">
        <f t="shared" si="12"/>
        <v>2.629176557</v>
      </c>
      <c r="BK407" s="11">
        <f t="shared" si="13"/>
        <v>1.314588278</v>
      </c>
      <c r="BL407" s="11">
        <f t="shared" si="14"/>
        <v>1.971882417</v>
      </c>
      <c r="BM407" s="7">
        <v>6.0</v>
      </c>
      <c r="BN407" s="7">
        <v>3.0</v>
      </c>
      <c r="BO407" s="7">
        <v>0.0</v>
      </c>
      <c r="BP407" s="7">
        <v>0.0</v>
      </c>
      <c r="BQ407" s="7">
        <v>0.0</v>
      </c>
      <c r="BR407" s="7">
        <v>0.0</v>
      </c>
      <c r="BS407" s="9">
        <f t="shared" si="15"/>
        <v>27</v>
      </c>
      <c r="BT407" s="14">
        <v>-1.1761</v>
      </c>
      <c r="BW407" s="15" t="str">
        <f t="shared" si="16"/>
        <v> </v>
      </c>
      <c r="BY407" s="7">
        <v>0.0</v>
      </c>
      <c r="BZ407" s="7">
        <v>0.0</v>
      </c>
      <c r="CA407" s="7">
        <v>0.0</v>
      </c>
      <c r="CB407" s="7">
        <v>0.0</v>
      </c>
      <c r="CC407" s="7">
        <v>0.0</v>
      </c>
      <c r="CD407" s="7">
        <v>0.0</v>
      </c>
      <c r="CE407" s="7">
        <v>0.0</v>
      </c>
      <c r="CF407" s="7">
        <v>0.0</v>
      </c>
      <c r="CG407" s="7">
        <v>0.0</v>
      </c>
      <c r="CH407" s="7">
        <v>0.0</v>
      </c>
      <c r="CI407" s="7">
        <v>0.0</v>
      </c>
      <c r="CJ407" s="7">
        <v>0.0</v>
      </c>
      <c r="CK407" s="7">
        <v>0.0</v>
      </c>
      <c r="CL407" s="15">
        <f t="shared" si="17"/>
        <v>0</v>
      </c>
      <c r="CM407" s="7">
        <v>-0.30000000000000004</v>
      </c>
      <c r="CN407" s="7">
        <v>0.1</v>
      </c>
      <c r="CO407" s="7">
        <v>-0.2</v>
      </c>
      <c r="CP407" s="16">
        <f t="shared" si="18"/>
        <v>-0.025</v>
      </c>
      <c r="CQ407" s="16">
        <f t="shared" si="19"/>
        <v>-0.1314588278</v>
      </c>
      <c r="CR407" s="17">
        <v>1.0</v>
      </c>
      <c r="CS407" s="14">
        <v>1.1</v>
      </c>
      <c r="CT407" s="14">
        <v>1.0</v>
      </c>
      <c r="CU407" s="14">
        <v>-0.7</v>
      </c>
      <c r="CV407" s="14">
        <v>-0.5</v>
      </c>
      <c r="CW407" s="14">
        <v>0.0</v>
      </c>
      <c r="CX407" s="14">
        <v>0.0</v>
      </c>
      <c r="CY407" s="14">
        <v>-0.5</v>
      </c>
      <c r="CZ407" s="18">
        <f t="shared" si="20"/>
        <v>-0.0625</v>
      </c>
      <c r="DA407" s="18">
        <f t="shared" si="21"/>
        <v>-0.3286470696</v>
      </c>
      <c r="DB407" s="14">
        <v>31.3333</v>
      </c>
      <c r="DC407" s="7">
        <v>0.0</v>
      </c>
      <c r="DD407" s="7">
        <v>0.0</v>
      </c>
      <c r="DE407" s="7">
        <v>1.0</v>
      </c>
      <c r="DF407" s="7">
        <v>3.0</v>
      </c>
      <c r="DG407" s="7">
        <v>0.0</v>
      </c>
      <c r="DH407" s="7">
        <v>1.0</v>
      </c>
      <c r="DI407" s="7">
        <v>1.0</v>
      </c>
      <c r="DJ407" s="7">
        <v>0.0</v>
      </c>
      <c r="DK407" s="7">
        <v>0.0</v>
      </c>
      <c r="DL407" s="7">
        <v>0.0</v>
      </c>
      <c r="DM407" s="7">
        <v>4.0</v>
      </c>
      <c r="DN407" s="9">
        <v>0.0</v>
      </c>
      <c r="DO407" s="9">
        <v>0.0</v>
      </c>
      <c r="DP407" s="9">
        <v>0.0</v>
      </c>
      <c r="DQ407" s="8">
        <v>35.0</v>
      </c>
      <c r="DR407" s="8">
        <v>0.0</v>
      </c>
      <c r="DS407" s="8"/>
      <c r="DT407" s="19">
        <v>0.6000000000000001</v>
      </c>
      <c r="DU407" s="8">
        <v>0.6000000000000001</v>
      </c>
      <c r="DV407" s="8">
        <v>0.113</v>
      </c>
      <c r="DW407" s="8">
        <v>0.0</v>
      </c>
      <c r="DX407" s="8">
        <v>0.0</v>
      </c>
      <c r="DY407" s="14">
        <f t="shared" si="22"/>
        <v>-0.520224205</v>
      </c>
    </row>
    <row r="408" ht="12.75" customHeight="1">
      <c r="A408" s="7">
        <v>48.0</v>
      </c>
      <c r="B408" s="7" t="s">
        <v>2028</v>
      </c>
      <c r="C408" s="7" t="s">
        <v>2029</v>
      </c>
      <c r="D408" s="7" t="s">
        <v>162</v>
      </c>
      <c r="E408" s="7" t="s">
        <v>163</v>
      </c>
      <c r="F408" s="7" t="s">
        <v>163</v>
      </c>
      <c r="G408" s="7">
        <v>71.0</v>
      </c>
      <c r="H408" s="7">
        <v>185.0</v>
      </c>
      <c r="I408" s="7" t="s">
        <v>145</v>
      </c>
      <c r="J408" s="7">
        <v>2004.0</v>
      </c>
      <c r="K408" s="7">
        <v>4.0</v>
      </c>
      <c r="L408" s="7">
        <v>99.0</v>
      </c>
      <c r="M408" s="8"/>
      <c r="N408" s="8">
        <f t="shared" si="1"/>
        <v>29</v>
      </c>
      <c r="O408" s="7" t="s">
        <v>614</v>
      </c>
      <c r="P408" s="7" t="s">
        <v>2030</v>
      </c>
      <c r="Q408" s="8" t="s">
        <v>490</v>
      </c>
      <c r="R408" s="7" t="s">
        <v>490</v>
      </c>
      <c r="S408" s="9" t="s">
        <v>1445</v>
      </c>
      <c r="T408" s="9">
        <v>49.0</v>
      </c>
      <c r="U408" s="9" t="s">
        <v>138</v>
      </c>
      <c r="V408" s="9" t="s">
        <v>138</v>
      </c>
      <c r="W408" s="7">
        <v>50.0</v>
      </c>
      <c r="X408" s="7">
        <v>3.0</v>
      </c>
      <c r="Y408" s="7">
        <v>13.0</v>
      </c>
      <c r="Z408" s="7">
        <v>8.0</v>
      </c>
      <c r="AA408" s="7">
        <v>16.0</v>
      </c>
      <c r="AB408" s="7">
        <v>-14.0</v>
      </c>
      <c r="AC408" s="7">
        <v>72.0</v>
      </c>
      <c r="AD408" s="7">
        <v>22.0</v>
      </c>
      <c r="AE408" s="7">
        <v>31.0</v>
      </c>
      <c r="AF408" s="10">
        <f t="shared" si="2"/>
        <v>0.04166666667</v>
      </c>
      <c r="AG408" s="10">
        <f t="shared" si="3"/>
        <v>0.024</v>
      </c>
      <c r="AH408" s="7">
        <v>40275.0</v>
      </c>
      <c r="AI408" s="11">
        <f t="shared" si="4"/>
        <v>13.425</v>
      </c>
      <c r="AJ408" s="7">
        <v>909.0</v>
      </c>
      <c r="AK408" s="11">
        <f t="shared" si="5"/>
        <v>18.18</v>
      </c>
      <c r="AL408" s="11">
        <f t="shared" si="6"/>
        <v>44.30693069</v>
      </c>
      <c r="AM408" s="12">
        <v>124.0</v>
      </c>
      <c r="AN408" s="11">
        <f t="shared" si="7"/>
        <v>11.08379888</v>
      </c>
      <c r="AO408" s="10" t="s">
        <v>550</v>
      </c>
      <c r="AP408" s="10" t="s">
        <v>2031</v>
      </c>
      <c r="AQ408" s="10" t="s">
        <v>2032</v>
      </c>
      <c r="AR408" s="7">
        <v>23.0</v>
      </c>
      <c r="AS408" s="7">
        <v>35.0</v>
      </c>
      <c r="AT408" s="13">
        <f t="shared" si="8"/>
        <v>0.3965517241</v>
      </c>
      <c r="AU408" s="8"/>
      <c r="AV408" s="8"/>
      <c r="AW408" s="8">
        <v>47.0</v>
      </c>
      <c r="AX408" s="8">
        <v>18.0</v>
      </c>
      <c r="AY408" s="8">
        <v>11.0</v>
      </c>
      <c r="AZ408" s="8">
        <v>5.0</v>
      </c>
      <c r="BA408" s="7">
        <v>43.0</v>
      </c>
      <c r="BB408" s="7">
        <v>35.0</v>
      </c>
      <c r="BC408" s="7">
        <v>9.0</v>
      </c>
      <c r="BD408" s="7">
        <v>22.0</v>
      </c>
      <c r="BE408" s="7">
        <v>12.0</v>
      </c>
      <c r="BF408" s="7">
        <v>16.0</v>
      </c>
      <c r="BG408" s="14">
        <f t="shared" si="9"/>
        <v>3.843575419</v>
      </c>
      <c r="BH408" s="11">
        <f t="shared" si="10"/>
        <v>3.12849162</v>
      </c>
      <c r="BI408" s="11">
        <f t="shared" si="11"/>
        <v>0.8044692737</v>
      </c>
      <c r="BJ408" s="11">
        <f t="shared" si="12"/>
        <v>1.966480447</v>
      </c>
      <c r="BK408" s="11">
        <f t="shared" si="13"/>
        <v>1.072625698</v>
      </c>
      <c r="BL408" s="11">
        <f t="shared" si="14"/>
        <v>1.430167598</v>
      </c>
      <c r="BM408" s="7">
        <v>14.0</v>
      </c>
      <c r="BN408" s="7">
        <v>7.0</v>
      </c>
      <c r="BO408" s="7">
        <v>0.0</v>
      </c>
      <c r="BP408" s="7">
        <v>0.0</v>
      </c>
      <c r="BQ408" s="7">
        <v>0.0</v>
      </c>
      <c r="BR408" s="7">
        <v>0.0</v>
      </c>
      <c r="BS408" s="9">
        <f t="shared" si="15"/>
        <v>58</v>
      </c>
      <c r="BT408" s="14">
        <v>-2.6903</v>
      </c>
      <c r="BW408" s="15" t="str">
        <f t="shared" si="16"/>
        <v> </v>
      </c>
      <c r="BY408" s="7">
        <v>3.0</v>
      </c>
      <c r="BZ408" s="7">
        <v>0.0</v>
      </c>
      <c r="CA408" s="7">
        <v>0.0</v>
      </c>
      <c r="CB408" s="7">
        <v>0.0</v>
      </c>
      <c r="CC408" s="7">
        <v>0.0</v>
      </c>
      <c r="CD408" s="7">
        <v>0.0</v>
      </c>
      <c r="CE408" s="7">
        <v>0.0</v>
      </c>
      <c r="CF408" s="7">
        <v>1.0</v>
      </c>
      <c r="CG408" s="7">
        <v>1.0</v>
      </c>
      <c r="CH408" s="7">
        <v>0.0</v>
      </c>
      <c r="CI408" s="7">
        <v>1.0</v>
      </c>
      <c r="CJ408" s="7">
        <v>0.0</v>
      </c>
      <c r="CK408" s="7">
        <v>0.0</v>
      </c>
      <c r="CL408" s="15">
        <f t="shared" si="17"/>
        <v>0</v>
      </c>
      <c r="CM408" s="7">
        <v>0.30000000000000004</v>
      </c>
      <c r="CN408" s="7">
        <v>0.4</v>
      </c>
      <c r="CO408" s="7">
        <v>0.7</v>
      </c>
      <c r="CP408" s="16">
        <f t="shared" si="18"/>
        <v>0.014</v>
      </c>
      <c r="CQ408" s="16">
        <f t="shared" si="19"/>
        <v>0.0625698324</v>
      </c>
      <c r="CR408" s="17">
        <v>0.0</v>
      </c>
      <c r="CS408" s="14">
        <v>16.1</v>
      </c>
      <c r="CT408" s="14">
        <v>13.6</v>
      </c>
      <c r="CU408" s="14">
        <v>-9.9</v>
      </c>
      <c r="CV408" s="14">
        <v>-1.0</v>
      </c>
      <c r="CW408" s="14">
        <v>0.4</v>
      </c>
      <c r="CX408" s="14">
        <v>0.0</v>
      </c>
      <c r="CY408" s="14">
        <v>-0.6000000000000001</v>
      </c>
      <c r="CZ408" s="18">
        <f t="shared" si="20"/>
        <v>-0.012</v>
      </c>
      <c r="DA408" s="18">
        <f t="shared" si="21"/>
        <v>-0.05363128492</v>
      </c>
      <c r="DB408" s="14">
        <v>32.9861</v>
      </c>
      <c r="DC408" s="7">
        <v>0.0</v>
      </c>
      <c r="DD408" s="7">
        <v>0.0</v>
      </c>
      <c r="DE408" s="7">
        <v>2.0</v>
      </c>
      <c r="DF408" s="7">
        <v>20.0</v>
      </c>
      <c r="DG408" s="7">
        <v>5.0</v>
      </c>
      <c r="DH408" s="7">
        <v>0.0</v>
      </c>
      <c r="DI408" s="7">
        <v>10.0</v>
      </c>
      <c r="DJ408" s="7">
        <v>21.0</v>
      </c>
      <c r="DK408" s="7">
        <v>2.0</v>
      </c>
      <c r="DL408" s="7">
        <v>2.0</v>
      </c>
      <c r="DM408" s="7">
        <v>32.0</v>
      </c>
      <c r="DN408" s="9">
        <v>0.0</v>
      </c>
      <c r="DO408" s="9">
        <v>0.0</v>
      </c>
      <c r="DP408" s="9">
        <v>1.0</v>
      </c>
      <c r="DQ408" s="8">
        <v>135.0</v>
      </c>
      <c r="DR408" s="8">
        <v>6.0</v>
      </c>
      <c r="DS408" s="8" t="s">
        <v>363</v>
      </c>
      <c r="DT408" s="19">
        <v>0.6000000000000001</v>
      </c>
      <c r="DU408" s="8">
        <v>0.6000000000000001</v>
      </c>
      <c r="DV408" s="8">
        <v>0.435</v>
      </c>
      <c r="DW408" s="8">
        <v>44.0</v>
      </c>
      <c r="DX408" s="8">
        <v>0.0</v>
      </c>
      <c r="DY408" s="14">
        <f t="shared" si="22"/>
        <v>-0.6761839396</v>
      </c>
    </row>
    <row r="409" ht="12.75" customHeight="1">
      <c r="A409" s="7">
        <v>36.0</v>
      </c>
      <c r="B409" s="7" t="s">
        <v>2033</v>
      </c>
      <c r="C409" s="7" t="s">
        <v>850</v>
      </c>
      <c r="E409" s="7" t="s">
        <v>189</v>
      </c>
      <c r="F409" s="7" t="s">
        <v>243</v>
      </c>
      <c r="G409" s="7">
        <v>73.0</v>
      </c>
      <c r="H409" s="7">
        <v>170.0</v>
      </c>
      <c r="I409" s="7" t="s">
        <v>133</v>
      </c>
      <c r="M409" s="8" t="s">
        <v>146</v>
      </c>
      <c r="N409" s="8">
        <f t="shared" si="1"/>
        <v>26</v>
      </c>
      <c r="O409" s="7" t="s">
        <v>743</v>
      </c>
      <c r="P409" s="7" t="s">
        <v>2034</v>
      </c>
      <c r="Q409" s="8" t="s">
        <v>447</v>
      </c>
      <c r="R409" s="7" t="s">
        <v>447</v>
      </c>
      <c r="S409" s="9" t="s">
        <v>137</v>
      </c>
      <c r="T409" s="9">
        <v>1.0</v>
      </c>
      <c r="U409" s="9" t="s">
        <v>138</v>
      </c>
      <c r="V409" s="9" t="s">
        <v>138</v>
      </c>
      <c r="W409" s="7">
        <v>1.0</v>
      </c>
      <c r="X409" s="7">
        <v>0.0</v>
      </c>
      <c r="Y409" s="7">
        <v>0.0</v>
      </c>
      <c r="Z409" s="7">
        <v>0.0</v>
      </c>
      <c r="AA409" s="7">
        <v>0.0</v>
      </c>
      <c r="AB409" s="7">
        <v>-1.0</v>
      </c>
      <c r="AC409" s="7">
        <v>0.0</v>
      </c>
      <c r="AD409" s="7">
        <v>0.0</v>
      </c>
      <c r="AE409" s="7">
        <v>0.0</v>
      </c>
      <c r="AF409" s="10">
        <f t="shared" si="2"/>
        <v>0</v>
      </c>
      <c r="AG409" s="10">
        <f t="shared" si="3"/>
        <v>0</v>
      </c>
      <c r="AH409" s="7">
        <v>369.0</v>
      </c>
      <c r="AI409" s="11">
        <f t="shared" si="4"/>
        <v>6.15</v>
      </c>
      <c r="AJ409" s="7">
        <v>8.0</v>
      </c>
      <c r="AK409" s="11">
        <f t="shared" si="5"/>
        <v>8</v>
      </c>
      <c r="AL409" s="11">
        <f t="shared" si="6"/>
        <v>46.125</v>
      </c>
      <c r="AM409" s="12">
        <v>0.0</v>
      </c>
      <c r="AN409" s="11">
        <f t="shared" si="7"/>
        <v>0</v>
      </c>
      <c r="AO409" s="10" t="s">
        <v>151</v>
      </c>
      <c r="AP409" s="10" t="s">
        <v>151</v>
      </c>
      <c r="AQ409" s="10" t="s">
        <v>151</v>
      </c>
      <c r="AR409" s="7">
        <v>0.0</v>
      </c>
      <c r="AS409" s="7">
        <v>0.0</v>
      </c>
      <c r="AT409" s="13">
        <f t="shared" si="8"/>
        <v>0</v>
      </c>
      <c r="AU409" s="8"/>
      <c r="AV409" s="8"/>
      <c r="AW409" s="8"/>
      <c r="AX409" s="8">
        <v>0.0</v>
      </c>
      <c r="AY409" s="8"/>
      <c r="AZ409" s="8">
        <v>0.0</v>
      </c>
      <c r="BA409" s="7">
        <v>0.0</v>
      </c>
      <c r="BB409" s="7">
        <v>1.0</v>
      </c>
      <c r="BC409" s="7">
        <v>0.0</v>
      </c>
      <c r="BD409" s="7">
        <v>0.0</v>
      </c>
      <c r="BE409" s="7">
        <v>0.0</v>
      </c>
      <c r="BF409" s="7">
        <v>0.0</v>
      </c>
      <c r="BG409" s="14">
        <f t="shared" si="9"/>
        <v>0</v>
      </c>
      <c r="BH409" s="11">
        <f t="shared" si="10"/>
        <v>9.756097561</v>
      </c>
      <c r="BI409" s="11">
        <f t="shared" si="11"/>
        <v>0</v>
      </c>
      <c r="BJ409" s="11">
        <f t="shared" si="12"/>
        <v>0</v>
      </c>
      <c r="BK409" s="11">
        <f t="shared" si="13"/>
        <v>0</v>
      </c>
      <c r="BL409" s="11">
        <f t="shared" si="14"/>
        <v>0</v>
      </c>
      <c r="BM409" s="7">
        <v>0.0</v>
      </c>
      <c r="BN409" s="7">
        <v>0.0</v>
      </c>
      <c r="BO409" s="7">
        <v>0.0</v>
      </c>
      <c r="BP409" s="7">
        <v>0.0</v>
      </c>
      <c r="BQ409" s="7">
        <v>0.0</v>
      </c>
      <c r="BR409" s="7">
        <v>0.0</v>
      </c>
      <c r="BS409" s="9">
        <f t="shared" si="15"/>
        <v>1</v>
      </c>
      <c r="BT409" s="14">
        <v>-0.0117</v>
      </c>
      <c r="BW409" s="15" t="str">
        <f t="shared" si="16"/>
        <v> </v>
      </c>
      <c r="BY409" s="7">
        <v>0.0</v>
      </c>
      <c r="BZ409" s="7">
        <v>0.0</v>
      </c>
      <c r="CA409" s="7">
        <v>0.0</v>
      </c>
      <c r="CB409" s="7">
        <v>0.0</v>
      </c>
      <c r="CC409" s="7">
        <v>0.0</v>
      </c>
      <c r="CD409" s="7">
        <v>0.0</v>
      </c>
      <c r="CE409" s="7">
        <v>0.0</v>
      </c>
      <c r="CF409" s="7">
        <v>0.0</v>
      </c>
      <c r="CG409" s="7">
        <v>0.0</v>
      </c>
      <c r="CH409" s="7">
        <v>0.0</v>
      </c>
      <c r="CI409" s="7">
        <v>0.0</v>
      </c>
      <c r="CJ409" s="7">
        <v>0.0</v>
      </c>
      <c r="CK409" s="7">
        <v>0.0</v>
      </c>
      <c r="CL409" s="15">
        <f t="shared" si="17"/>
        <v>0</v>
      </c>
      <c r="CM409" s="7">
        <v>0.0</v>
      </c>
      <c r="CN409" s="7">
        <v>0.0</v>
      </c>
      <c r="CO409" s="7">
        <v>-0.1</v>
      </c>
      <c r="CP409" s="16">
        <f t="shared" si="18"/>
        <v>-0.1</v>
      </c>
      <c r="CQ409" s="16">
        <f t="shared" si="19"/>
        <v>-0.9756097561</v>
      </c>
      <c r="CR409" s="17">
        <v>3.0</v>
      </c>
      <c r="CS409" s="14">
        <v>0.1</v>
      </c>
      <c r="CT409" s="14">
        <v>0.1</v>
      </c>
      <c r="CU409" s="14">
        <v>0.0</v>
      </c>
      <c r="CV409" s="14">
        <v>0.0</v>
      </c>
      <c r="CW409" s="14">
        <v>0.0</v>
      </c>
      <c r="CX409" s="14">
        <v>0.0</v>
      </c>
      <c r="CY409" s="14">
        <v>0.0</v>
      </c>
      <c r="CZ409" s="18">
        <f t="shared" si="20"/>
        <v>0</v>
      </c>
      <c r="DA409" s="18">
        <f t="shared" si="21"/>
        <v>0</v>
      </c>
      <c r="DB409" s="14">
        <v>0.0</v>
      </c>
      <c r="DC409" s="7">
        <v>0.0</v>
      </c>
      <c r="DD409" s="7">
        <v>0.0</v>
      </c>
      <c r="DE409" s="7">
        <v>0.0</v>
      </c>
      <c r="DF409" s="7">
        <v>0.0</v>
      </c>
      <c r="DG409" s="7">
        <v>0.0</v>
      </c>
      <c r="DH409" s="7">
        <v>0.0</v>
      </c>
      <c r="DI409" s="7">
        <v>0.0</v>
      </c>
      <c r="DJ409" s="7">
        <v>0.0</v>
      </c>
      <c r="DK409" s="7">
        <v>0.0</v>
      </c>
      <c r="DL409" s="7">
        <v>0.0</v>
      </c>
      <c r="DM409" s="7">
        <v>0.0</v>
      </c>
      <c r="DN409" s="9">
        <v>0.0</v>
      </c>
      <c r="DO409" s="9">
        <v>0.0</v>
      </c>
      <c r="DP409" s="9">
        <v>0.0</v>
      </c>
      <c r="DQ409" s="8">
        <v>3.0</v>
      </c>
      <c r="DR409" s="8">
        <v>0.0</v>
      </c>
      <c r="DS409" s="8"/>
      <c r="DT409" s="19">
        <v>0.675</v>
      </c>
      <c r="DU409" s="8">
        <v>0.675</v>
      </c>
      <c r="DV409" s="8">
        <v>0.011</v>
      </c>
      <c r="DW409" s="8">
        <v>0.0</v>
      </c>
      <c r="DX409" s="8">
        <v>0.0</v>
      </c>
      <c r="DY409" s="14">
        <f t="shared" si="22"/>
        <v>-0.004529855868</v>
      </c>
    </row>
    <row r="410" ht="12.75" customHeight="1">
      <c r="A410" s="7">
        <v>67.0</v>
      </c>
      <c r="B410" s="7" t="s">
        <v>2035</v>
      </c>
      <c r="C410" s="7" t="s">
        <v>2036</v>
      </c>
      <c r="D410" s="7" t="s">
        <v>131</v>
      </c>
      <c r="E410" s="7" t="s">
        <v>132</v>
      </c>
      <c r="F410" s="7" t="s">
        <v>132</v>
      </c>
      <c r="G410" s="7">
        <v>72.0</v>
      </c>
      <c r="H410" s="7">
        <v>185.0</v>
      </c>
      <c r="I410" s="7" t="s">
        <v>133</v>
      </c>
      <c r="M410" s="8" t="s">
        <v>146</v>
      </c>
      <c r="N410" s="8">
        <f t="shared" si="1"/>
        <v>23</v>
      </c>
      <c r="O410" s="7" t="s">
        <v>1522</v>
      </c>
      <c r="P410" s="7" t="s">
        <v>2037</v>
      </c>
      <c r="Q410" s="8" t="s">
        <v>222</v>
      </c>
      <c r="R410" s="7" t="s">
        <v>222</v>
      </c>
      <c r="S410" s="9" t="s">
        <v>150</v>
      </c>
      <c r="T410" s="9">
        <v>17.0</v>
      </c>
      <c r="U410" s="9" t="s">
        <v>138</v>
      </c>
      <c r="V410" s="9" t="s">
        <v>138</v>
      </c>
      <c r="W410" s="7">
        <v>17.0</v>
      </c>
      <c r="X410" s="7">
        <v>1.0</v>
      </c>
      <c r="Y410" s="7">
        <v>2.0</v>
      </c>
      <c r="Z410" s="7">
        <v>2.0</v>
      </c>
      <c r="AA410" s="7">
        <v>3.0</v>
      </c>
      <c r="AB410" s="7">
        <v>-2.0</v>
      </c>
      <c r="AC410" s="7">
        <v>26.0</v>
      </c>
      <c r="AD410" s="7">
        <v>7.0</v>
      </c>
      <c r="AE410" s="7">
        <v>9.0</v>
      </c>
      <c r="AF410" s="10">
        <f t="shared" si="2"/>
        <v>0.03846153846</v>
      </c>
      <c r="AG410" s="10">
        <f t="shared" si="3"/>
        <v>0.02380952381</v>
      </c>
      <c r="AH410" s="7">
        <v>12539.0</v>
      </c>
      <c r="AI410" s="11">
        <f t="shared" si="4"/>
        <v>12.29313725</v>
      </c>
      <c r="AJ410" s="7">
        <v>321.0</v>
      </c>
      <c r="AK410" s="11">
        <f t="shared" si="5"/>
        <v>18.88235294</v>
      </c>
      <c r="AL410" s="11">
        <f t="shared" si="6"/>
        <v>39.0623053</v>
      </c>
      <c r="AM410" s="12">
        <v>33.0</v>
      </c>
      <c r="AN410" s="11">
        <f t="shared" si="7"/>
        <v>9.474439748</v>
      </c>
      <c r="AO410" s="10" t="s">
        <v>184</v>
      </c>
      <c r="AP410" s="10" t="s">
        <v>192</v>
      </c>
      <c r="AQ410" s="10" t="s">
        <v>185</v>
      </c>
      <c r="AR410" s="7">
        <v>55.0</v>
      </c>
      <c r="AS410" s="7">
        <v>68.0</v>
      </c>
      <c r="AT410" s="13">
        <f t="shared" si="8"/>
        <v>0.4471544715</v>
      </c>
      <c r="AU410" s="8"/>
      <c r="AV410" s="8"/>
      <c r="AW410" s="8">
        <v>77.0</v>
      </c>
      <c r="AX410" s="8">
        <v>36.0</v>
      </c>
      <c r="AY410" s="8">
        <v>46.0</v>
      </c>
      <c r="AZ410" s="8">
        <v>19.0</v>
      </c>
      <c r="BA410" s="7">
        <v>24.0</v>
      </c>
      <c r="BB410" s="7">
        <v>19.0</v>
      </c>
      <c r="BC410" s="7">
        <v>10.0</v>
      </c>
      <c r="BD410" s="7">
        <v>7.0</v>
      </c>
      <c r="BE410" s="7">
        <v>0.0</v>
      </c>
      <c r="BF410" s="7">
        <v>8.0</v>
      </c>
      <c r="BG410" s="14">
        <f t="shared" si="9"/>
        <v>6.890501635</v>
      </c>
      <c r="BH410" s="11">
        <f t="shared" si="10"/>
        <v>5.454980461</v>
      </c>
      <c r="BI410" s="11">
        <f t="shared" si="11"/>
        <v>2.871042348</v>
      </c>
      <c r="BJ410" s="11">
        <f t="shared" si="12"/>
        <v>2.009729644</v>
      </c>
      <c r="BK410" s="11">
        <f t="shared" si="13"/>
        <v>0</v>
      </c>
      <c r="BL410" s="11">
        <f t="shared" si="14"/>
        <v>2.296833878</v>
      </c>
      <c r="BM410" s="7">
        <v>2.0</v>
      </c>
      <c r="BN410" s="7">
        <v>1.0</v>
      </c>
      <c r="BO410" s="7">
        <v>0.0</v>
      </c>
      <c r="BP410" s="7">
        <v>0.0</v>
      </c>
      <c r="BQ410" s="7">
        <v>0.0</v>
      </c>
      <c r="BR410" s="7">
        <v>0.0</v>
      </c>
      <c r="BS410" s="9">
        <f t="shared" si="15"/>
        <v>31</v>
      </c>
      <c r="BT410" s="14">
        <v>1.4478</v>
      </c>
      <c r="BW410" s="15" t="str">
        <f t="shared" si="16"/>
        <v> </v>
      </c>
      <c r="BY410" s="7">
        <v>0.0</v>
      </c>
      <c r="BZ410" s="7">
        <v>0.0</v>
      </c>
      <c r="CA410" s="7">
        <v>0.0</v>
      </c>
      <c r="CB410" s="7">
        <v>0.0</v>
      </c>
      <c r="CC410" s="7">
        <v>1.0</v>
      </c>
      <c r="CD410" s="7">
        <v>0.0</v>
      </c>
      <c r="CE410" s="7">
        <v>0.0</v>
      </c>
      <c r="CF410" s="7">
        <v>0.0</v>
      </c>
      <c r="CG410" s="7">
        <v>0.0</v>
      </c>
      <c r="CH410" s="7">
        <v>0.0</v>
      </c>
      <c r="CI410" s="7">
        <v>0.0</v>
      </c>
      <c r="CJ410" s="7">
        <v>0.0</v>
      </c>
      <c r="CK410" s="7">
        <v>0.0</v>
      </c>
      <c r="CL410" s="15">
        <f t="shared" si="17"/>
        <v>0</v>
      </c>
      <c r="CM410" s="7">
        <v>-0.1</v>
      </c>
      <c r="CN410" s="7">
        <v>0.1</v>
      </c>
      <c r="CO410" s="7">
        <v>0.0</v>
      </c>
      <c r="CP410" s="16">
        <f t="shared" si="18"/>
        <v>0</v>
      </c>
      <c r="CQ410" s="16">
        <f t="shared" si="19"/>
        <v>0</v>
      </c>
      <c r="CR410" s="17">
        <v>3.0</v>
      </c>
      <c r="CS410" s="14">
        <v>4.0</v>
      </c>
      <c r="CT410" s="14">
        <v>4.9</v>
      </c>
      <c r="CU410" s="14">
        <v>-2.9</v>
      </c>
      <c r="CV410" s="14">
        <v>-0.6000000000000001</v>
      </c>
      <c r="CW410" s="14">
        <v>0.30000000000000004</v>
      </c>
      <c r="CX410" s="14">
        <v>0.0</v>
      </c>
      <c r="CY410" s="14">
        <v>-0.2</v>
      </c>
      <c r="CZ410" s="18">
        <f t="shared" si="20"/>
        <v>-0.01176470588</v>
      </c>
      <c r="DA410" s="18">
        <f t="shared" si="21"/>
        <v>-0.05742084696</v>
      </c>
      <c r="DB410" s="14">
        <v>27.3846</v>
      </c>
      <c r="DC410" s="7">
        <v>0.0</v>
      </c>
      <c r="DD410" s="7">
        <v>0.0</v>
      </c>
      <c r="DE410" s="7">
        <v>0.0</v>
      </c>
      <c r="DF410" s="7">
        <v>7.0</v>
      </c>
      <c r="DG410" s="7">
        <v>3.0</v>
      </c>
      <c r="DH410" s="7">
        <v>1.0</v>
      </c>
      <c r="DI410" s="7">
        <v>1.0</v>
      </c>
      <c r="DJ410" s="7">
        <v>3.0</v>
      </c>
      <c r="DK410" s="7">
        <v>2.0</v>
      </c>
      <c r="DL410" s="7">
        <v>0.0</v>
      </c>
      <c r="DM410" s="7">
        <v>16.0</v>
      </c>
      <c r="DN410" s="9">
        <v>0.0</v>
      </c>
      <c r="DO410" s="9">
        <v>0.0</v>
      </c>
      <c r="DP410" s="9">
        <v>0.0</v>
      </c>
      <c r="DQ410" s="8">
        <v>41.0</v>
      </c>
      <c r="DR410" s="8">
        <v>0.0</v>
      </c>
      <c r="DS410" s="8"/>
      <c r="DT410" s="19">
        <v>0.667</v>
      </c>
      <c r="DU410" s="8">
        <v>0.667</v>
      </c>
      <c r="DV410" s="8">
        <v>0.147</v>
      </c>
      <c r="DW410" s="8">
        <v>0.0</v>
      </c>
      <c r="DX410" s="8">
        <v>0.0</v>
      </c>
      <c r="DY410" s="14">
        <f t="shared" si="22"/>
        <v>-0.2548158316</v>
      </c>
    </row>
    <row r="411" ht="12.75" customHeight="1">
      <c r="A411" s="7">
        <v>17.0</v>
      </c>
      <c r="B411" s="7" t="s">
        <v>2038</v>
      </c>
      <c r="C411" s="7" t="s">
        <v>2039</v>
      </c>
      <c r="D411" s="7" t="s">
        <v>131</v>
      </c>
      <c r="E411" s="7" t="s">
        <v>132</v>
      </c>
      <c r="F411" s="7" t="s">
        <v>132</v>
      </c>
      <c r="G411" s="7">
        <v>74.0</v>
      </c>
      <c r="H411" s="7">
        <v>202.0</v>
      </c>
      <c r="I411" s="7" t="s">
        <v>145</v>
      </c>
      <c r="J411" s="7">
        <v>2003.0</v>
      </c>
      <c r="K411" s="7">
        <v>1.0</v>
      </c>
      <c r="L411" s="7">
        <v>23.0</v>
      </c>
      <c r="M411" s="8"/>
      <c r="N411" s="8">
        <f t="shared" si="1"/>
        <v>31</v>
      </c>
      <c r="O411" s="7" t="s">
        <v>732</v>
      </c>
      <c r="P411" s="7" t="s">
        <v>2040</v>
      </c>
      <c r="Q411" s="8" t="s">
        <v>458</v>
      </c>
      <c r="R411" s="7" t="s">
        <v>458</v>
      </c>
      <c r="S411" s="9" t="s">
        <v>150</v>
      </c>
      <c r="T411" s="9">
        <v>79.0</v>
      </c>
      <c r="U411" s="9" t="s">
        <v>138</v>
      </c>
      <c r="V411" s="9" t="s">
        <v>138</v>
      </c>
      <c r="W411" s="7">
        <v>79.0</v>
      </c>
      <c r="X411" s="7">
        <v>21.0</v>
      </c>
      <c r="Y411" s="7">
        <v>32.0</v>
      </c>
      <c r="Z411" s="7">
        <v>19.0</v>
      </c>
      <c r="AA411" s="7">
        <v>53.0</v>
      </c>
      <c r="AB411" s="7">
        <v>5.0</v>
      </c>
      <c r="AC411" s="7">
        <v>164.0</v>
      </c>
      <c r="AD411" s="7">
        <v>103.0</v>
      </c>
      <c r="AE411" s="7">
        <v>80.0</v>
      </c>
      <c r="AF411" s="10">
        <f t="shared" si="2"/>
        <v>0.1280487805</v>
      </c>
      <c r="AG411" s="10">
        <f t="shared" si="3"/>
        <v>0.06051873199</v>
      </c>
      <c r="AH411" s="7">
        <v>92580.0</v>
      </c>
      <c r="AI411" s="11">
        <f t="shared" si="4"/>
        <v>19.53164557</v>
      </c>
      <c r="AJ411" s="7">
        <v>2131.0</v>
      </c>
      <c r="AK411" s="11">
        <f t="shared" si="5"/>
        <v>26.97468354</v>
      </c>
      <c r="AL411" s="11">
        <f t="shared" si="6"/>
        <v>43.4443923</v>
      </c>
      <c r="AM411" s="12">
        <v>167.0</v>
      </c>
      <c r="AN411" s="11">
        <f t="shared" si="7"/>
        <v>6.493843163</v>
      </c>
      <c r="AO411" s="10" t="s">
        <v>681</v>
      </c>
      <c r="AP411" s="10" t="s">
        <v>576</v>
      </c>
      <c r="AQ411" s="10" t="s">
        <v>2041</v>
      </c>
      <c r="AR411" s="7">
        <v>980.0</v>
      </c>
      <c r="AS411" s="7">
        <v>695.0</v>
      </c>
      <c r="AT411" s="13">
        <f t="shared" si="8"/>
        <v>0.5850746269</v>
      </c>
      <c r="AU411" s="9">
        <v>43.0</v>
      </c>
      <c r="AV411" s="9">
        <v>24.0</v>
      </c>
      <c r="AW411" s="9">
        <v>1168.0</v>
      </c>
      <c r="AX411" s="9">
        <v>677.0</v>
      </c>
      <c r="AY411" s="9">
        <v>507.0</v>
      </c>
      <c r="AZ411" s="9">
        <v>302.0</v>
      </c>
      <c r="BA411" s="7">
        <v>117.0</v>
      </c>
      <c r="BB411" s="7">
        <v>168.0</v>
      </c>
      <c r="BC411" s="7">
        <v>92.0</v>
      </c>
      <c r="BD411" s="7">
        <v>103.0</v>
      </c>
      <c r="BE411" s="7">
        <v>34.0</v>
      </c>
      <c r="BF411" s="7">
        <v>39.0</v>
      </c>
      <c r="BG411" s="14">
        <f t="shared" si="9"/>
        <v>4.549578743</v>
      </c>
      <c r="BH411" s="11">
        <f t="shared" si="10"/>
        <v>6.532728451</v>
      </c>
      <c r="BI411" s="11">
        <f t="shared" si="11"/>
        <v>3.577446533</v>
      </c>
      <c r="BJ411" s="11">
        <f t="shared" si="12"/>
        <v>4.005184705</v>
      </c>
      <c r="BK411" s="11">
        <f t="shared" si="13"/>
        <v>1.322099806</v>
      </c>
      <c r="BL411" s="11">
        <f t="shared" si="14"/>
        <v>1.516526248</v>
      </c>
      <c r="BM411" s="7">
        <v>78.0</v>
      </c>
      <c r="BN411" s="7">
        <v>29.0</v>
      </c>
      <c r="BO411" s="7">
        <v>2.0</v>
      </c>
      <c r="BP411" s="7">
        <v>1.0</v>
      </c>
      <c r="BQ411" s="7">
        <v>0.0</v>
      </c>
      <c r="BR411" s="7">
        <v>0.0</v>
      </c>
      <c r="BS411" s="9">
        <f t="shared" si="15"/>
        <v>340</v>
      </c>
      <c r="BT411" s="14">
        <v>-1.9060000000000001</v>
      </c>
      <c r="BU411" s="7">
        <v>3.0</v>
      </c>
      <c r="BV411" s="7">
        <v>0.0</v>
      </c>
      <c r="BW411" s="15">
        <f t="shared" si="16"/>
        <v>0</v>
      </c>
      <c r="BX411" s="7">
        <v>0.0</v>
      </c>
      <c r="BY411" s="7">
        <v>4.0</v>
      </c>
      <c r="BZ411" s="7">
        <v>0.0</v>
      </c>
      <c r="CA411" s="7">
        <v>4.0</v>
      </c>
      <c r="CB411" s="7">
        <v>3.0</v>
      </c>
      <c r="CC411" s="7">
        <v>1.0</v>
      </c>
      <c r="CD411" s="7">
        <v>0.0</v>
      </c>
      <c r="CE411" s="7">
        <v>3.0</v>
      </c>
      <c r="CF411" s="7">
        <v>2.0</v>
      </c>
      <c r="CG411" s="7">
        <v>1.0</v>
      </c>
      <c r="CH411" s="7">
        <v>0.0</v>
      </c>
      <c r="CI411" s="7">
        <v>14.0</v>
      </c>
      <c r="CJ411" s="7">
        <v>0.0</v>
      </c>
      <c r="CK411" s="7">
        <v>0.0</v>
      </c>
      <c r="CL411" s="15">
        <f t="shared" si="17"/>
        <v>0</v>
      </c>
      <c r="CM411" s="7">
        <v>4.1</v>
      </c>
      <c r="CN411" s="7">
        <v>2.3</v>
      </c>
      <c r="CO411" s="7">
        <v>6.4</v>
      </c>
      <c r="CP411" s="16">
        <f t="shared" si="18"/>
        <v>0.08101265823</v>
      </c>
      <c r="CQ411" s="16">
        <f t="shared" si="19"/>
        <v>0.2488658458</v>
      </c>
      <c r="CR411" s="17">
        <v>9.0</v>
      </c>
      <c r="CS411" s="14">
        <v>30.8</v>
      </c>
      <c r="CT411" s="14">
        <v>31.4</v>
      </c>
      <c r="CU411" s="14">
        <v>3.8</v>
      </c>
      <c r="CV411" s="14">
        <v>8.5</v>
      </c>
      <c r="CW411" s="14">
        <v>5.3</v>
      </c>
      <c r="CX411" s="14">
        <v>-0.6000000000000001</v>
      </c>
      <c r="CY411" s="14">
        <v>13.1</v>
      </c>
      <c r="CZ411" s="18">
        <f t="shared" si="20"/>
        <v>0.1658227848</v>
      </c>
      <c r="DA411" s="18">
        <f t="shared" si="21"/>
        <v>0.509397278</v>
      </c>
      <c r="DB411" s="14">
        <v>27.5455</v>
      </c>
      <c r="DC411" s="7">
        <v>1.0</v>
      </c>
      <c r="DD411" s="7">
        <v>4.0</v>
      </c>
      <c r="DE411" s="7">
        <v>12.0</v>
      </c>
      <c r="DF411" s="7">
        <v>86.0</v>
      </c>
      <c r="DG411" s="7">
        <v>16.0</v>
      </c>
      <c r="DH411" s="7">
        <v>1.0</v>
      </c>
      <c r="DI411" s="7">
        <v>15.0</v>
      </c>
      <c r="DJ411" s="7">
        <v>22.0</v>
      </c>
      <c r="DK411" s="7">
        <v>20.0</v>
      </c>
      <c r="DL411" s="7">
        <v>2.0</v>
      </c>
      <c r="DM411" s="7">
        <v>89.0</v>
      </c>
      <c r="DN411" s="9">
        <v>6.0</v>
      </c>
      <c r="DO411" s="9">
        <v>3.0</v>
      </c>
      <c r="DP411" s="9">
        <v>5.0</v>
      </c>
      <c r="DQ411" s="8">
        <v>186.0</v>
      </c>
      <c r="DR411" s="8">
        <v>1.0</v>
      </c>
      <c r="DS411" s="8" t="s">
        <v>249</v>
      </c>
      <c r="DT411" s="19">
        <v>5.0</v>
      </c>
      <c r="DU411" s="8">
        <v>5.0</v>
      </c>
      <c r="DV411" s="8">
        <v>5.0</v>
      </c>
      <c r="DW411" s="8">
        <v>61.0</v>
      </c>
      <c r="DX411" s="8">
        <v>0.0</v>
      </c>
      <c r="DY411" s="14">
        <f t="shared" si="22"/>
        <v>3.631914894</v>
      </c>
    </row>
    <row r="412" ht="12.75" customHeight="1">
      <c r="A412" s="7">
        <v>81.0</v>
      </c>
      <c r="B412" s="7" t="s">
        <v>2042</v>
      </c>
      <c r="C412" s="7" t="s">
        <v>2043</v>
      </c>
      <c r="D412" s="7" t="s">
        <v>1302</v>
      </c>
      <c r="E412" s="7" t="s">
        <v>132</v>
      </c>
      <c r="F412" s="7" t="s">
        <v>132</v>
      </c>
      <c r="G412" s="7">
        <v>72.0</v>
      </c>
      <c r="H412" s="7">
        <v>202.0</v>
      </c>
      <c r="I412" s="7" t="s">
        <v>145</v>
      </c>
      <c r="J412" s="7">
        <v>2006.0</v>
      </c>
      <c r="K412" s="7">
        <v>1.0</v>
      </c>
      <c r="L412" s="7">
        <v>5.0</v>
      </c>
      <c r="M412" s="8"/>
      <c r="N412" s="8">
        <f t="shared" si="1"/>
        <v>28</v>
      </c>
      <c r="O412" s="7" t="s">
        <v>2044</v>
      </c>
      <c r="P412" s="7" t="s">
        <v>2045</v>
      </c>
      <c r="Q412" s="8" t="s">
        <v>231</v>
      </c>
      <c r="R412" s="7" t="s">
        <v>231</v>
      </c>
      <c r="S412" s="9" t="s">
        <v>247</v>
      </c>
      <c r="T412" s="9">
        <v>82.0</v>
      </c>
      <c r="U412" s="9" t="s">
        <v>138</v>
      </c>
      <c r="V412" s="9" t="s">
        <v>138</v>
      </c>
      <c r="W412" s="7">
        <v>82.0</v>
      </c>
      <c r="X412" s="7">
        <v>26.0</v>
      </c>
      <c r="Y412" s="7">
        <v>33.0</v>
      </c>
      <c r="Z412" s="7">
        <v>22.0</v>
      </c>
      <c r="AA412" s="7">
        <v>59.0</v>
      </c>
      <c r="AB412" s="7">
        <v>9.0</v>
      </c>
      <c r="AC412" s="7">
        <v>274.0</v>
      </c>
      <c r="AD412" s="7">
        <v>82.0</v>
      </c>
      <c r="AE412" s="7">
        <v>123.0</v>
      </c>
      <c r="AF412" s="10">
        <f t="shared" si="2"/>
        <v>0.09489051095</v>
      </c>
      <c r="AG412" s="10">
        <f t="shared" si="3"/>
        <v>0.05427974948</v>
      </c>
      <c r="AH412" s="7">
        <v>90436.0</v>
      </c>
      <c r="AI412" s="11">
        <f t="shared" si="4"/>
        <v>18.38130081</v>
      </c>
      <c r="AJ412" s="7">
        <v>1886.0</v>
      </c>
      <c r="AK412" s="11">
        <f t="shared" si="5"/>
        <v>23</v>
      </c>
      <c r="AL412" s="11">
        <f t="shared" si="6"/>
        <v>47.95121951</v>
      </c>
      <c r="AM412" s="12">
        <v>214.0</v>
      </c>
      <c r="AN412" s="11">
        <f t="shared" si="7"/>
        <v>8.518731479</v>
      </c>
      <c r="AO412" s="10" t="s">
        <v>942</v>
      </c>
      <c r="AP412" s="10" t="s">
        <v>1652</v>
      </c>
      <c r="AQ412" s="10" t="s">
        <v>2046</v>
      </c>
      <c r="AR412" s="7">
        <v>2.0</v>
      </c>
      <c r="AS412" s="7">
        <v>3.0</v>
      </c>
      <c r="AT412" s="13">
        <f t="shared" si="8"/>
        <v>0.4</v>
      </c>
      <c r="AU412" s="8"/>
      <c r="AV412" s="8"/>
      <c r="AW412" s="8">
        <v>3.0</v>
      </c>
      <c r="AX412" s="8">
        <v>1.0</v>
      </c>
      <c r="AY412" s="8">
        <v>2.0</v>
      </c>
      <c r="AZ412" s="8">
        <v>1.0</v>
      </c>
      <c r="BA412" s="7">
        <v>49.0</v>
      </c>
      <c r="BB412" s="7">
        <v>9.0</v>
      </c>
      <c r="BC412" s="7">
        <v>13.0</v>
      </c>
      <c r="BD412" s="7">
        <v>82.0</v>
      </c>
      <c r="BE412" s="7">
        <v>55.0</v>
      </c>
      <c r="BF412" s="7">
        <v>26.0</v>
      </c>
      <c r="BG412" s="14">
        <f t="shared" si="9"/>
        <v>1.950550666</v>
      </c>
      <c r="BH412" s="11">
        <f t="shared" si="10"/>
        <v>0.358264408</v>
      </c>
      <c r="BI412" s="11">
        <f t="shared" si="11"/>
        <v>0.5174930337</v>
      </c>
      <c r="BJ412" s="11">
        <f t="shared" si="12"/>
        <v>3.264186828</v>
      </c>
      <c r="BK412" s="11">
        <f t="shared" si="13"/>
        <v>2.189393604</v>
      </c>
      <c r="BL412" s="11">
        <f t="shared" si="14"/>
        <v>1.034986067</v>
      </c>
      <c r="BM412" s="7">
        <v>18.0</v>
      </c>
      <c r="BN412" s="7">
        <v>9.0</v>
      </c>
      <c r="BO412" s="7">
        <v>0.0</v>
      </c>
      <c r="BP412" s="7">
        <v>0.0</v>
      </c>
      <c r="BQ412" s="7">
        <v>0.0</v>
      </c>
      <c r="BR412" s="7">
        <v>0.0</v>
      </c>
      <c r="BS412" s="9">
        <f t="shared" si="15"/>
        <v>40</v>
      </c>
      <c r="BT412" s="14">
        <v>3.638</v>
      </c>
      <c r="BU412" s="7">
        <v>3.0</v>
      </c>
      <c r="BV412" s="7">
        <v>1.0</v>
      </c>
      <c r="BW412" s="15">
        <f t="shared" si="16"/>
        <v>0.3333333333</v>
      </c>
      <c r="BX412" s="7">
        <v>0.0</v>
      </c>
      <c r="BY412" s="7">
        <v>4.0</v>
      </c>
      <c r="BZ412" s="7">
        <v>1.0</v>
      </c>
      <c r="CA412" s="7">
        <v>5.0</v>
      </c>
      <c r="CB412" s="7">
        <v>2.0</v>
      </c>
      <c r="CC412" s="7">
        <v>1.0</v>
      </c>
      <c r="CD412" s="7">
        <v>0.0</v>
      </c>
      <c r="CE412" s="7">
        <v>0.0</v>
      </c>
      <c r="CF412" s="7">
        <v>3.0</v>
      </c>
      <c r="CG412" s="7">
        <v>0.0</v>
      </c>
      <c r="CH412" s="7">
        <v>0.0</v>
      </c>
      <c r="CI412" s="7">
        <v>22.0</v>
      </c>
      <c r="CJ412" s="7">
        <v>0.0</v>
      </c>
      <c r="CK412" s="7">
        <v>0.0</v>
      </c>
      <c r="CL412" s="15">
        <f t="shared" si="17"/>
        <v>0</v>
      </c>
      <c r="CM412" s="7">
        <v>5.4</v>
      </c>
      <c r="CN412" s="7">
        <v>1.9</v>
      </c>
      <c r="CO412" s="7">
        <v>7.2</v>
      </c>
      <c r="CP412" s="16">
        <f t="shared" si="18"/>
        <v>0.08780487805</v>
      </c>
      <c r="CQ412" s="16">
        <f t="shared" si="19"/>
        <v>0.2866115264</v>
      </c>
      <c r="CR412" s="17">
        <v>6.0</v>
      </c>
      <c r="CS412" s="14">
        <v>38.2</v>
      </c>
      <c r="CT412" s="14">
        <v>27.9</v>
      </c>
      <c r="CU412" s="14">
        <v>4.2</v>
      </c>
      <c r="CV412" s="14">
        <v>8.2</v>
      </c>
      <c r="CW412" s="14">
        <v>1.7000000000000002</v>
      </c>
      <c r="CX412" s="14">
        <v>0.0</v>
      </c>
      <c r="CY412" s="14">
        <v>9.9</v>
      </c>
      <c r="CZ412" s="18">
        <f t="shared" si="20"/>
        <v>0.1207317073</v>
      </c>
      <c r="DA412" s="18">
        <f t="shared" si="21"/>
        <v>0.3940908488</v>
      </c>
      <c r="DB412" s="14">
        <v>29.3832</v>
      </c>
      <c r="DC412" s="7">
        <v>1.0</v>
      </c>
      <c r="DD412" s="7">
        <v>5.0</v>
      </c>
      <c r="DE412" s="7">
        <v>6.0</v>
      </c>
      <c r="DF412" s="7">
        <v>70.0</v>
      </c>
      <c r="DG412" s="7">
        <v>9.0</v>
      </c>
      <c r="DH412" s="7">
        <v>1.0</v>
      </c>
      <c r="DI412" s="7">
        <v>11.0</v>
      </c>
      <c r="DJ412" s="7">
        <v>75.0</v>
      </c>
      <c r="DK412" s="7">
        <v>5.0</v>
      </c>
      <c r="DL412" s="7">
        <v>0.0</v>
      </c>
      <c r="DM412" s="7">
        <v>173.0</v>
      </c>
      <c r="DN412" s="9">
        <v>8.0</v>
      </c>
      <c r="DO412" s="9">
        <v>2.0</v>
      </c>
      <c r="DP412" s="9">
        <v>2.0</v>
      </c>
      <c r="DQ412" s="8">
        <v>372.0</v>
      </c>
      <c r="DR412" s="8">
        <v>0.0</v>
      </c>
      <c r="DS412" s="8"/>
      <c r="DT412" s="19">
        <v>10.0</v>
      </c>
      <c r="DU412" s="8">
        <v>8.0</v>
      </c>
      <c r="DV412" s="8">
        <v>8.0</v>
      </c>
      <c r="DW412" s="8">
        <v>0.0</v>
      </c>
      <c r="DX412" s="8">
        <v>0.0</v>
      </c>
      <c r="DY412" s="14">
        <f t="shared" si="22"/>
        <v>-4.780851064</v>
      </c>
    </row>
    <row r="413" ht="12.75" customHeight="1">
      <c r="A413" s="7">
        <v>54.0</v>
      </c>
      <c r="B413" s="7" t="s">
        <v>1388</v>
      </c>
      <c r="C413" s="7" t="s">
        <v>2047</v>
      </c>
      <c r="D413" s="7" t="s">
        <v>170</v>
      </c>
      <c r="E413" s="7" t="s">
        <v>163</v>
      </c>
      <c r="F413" s="7" t="s">
        <v>163</v>
      </c>
      <c r="G413" s="7">
        <v>75.0</v>
      </c>
      <c r="H413" s="7">
        <v>214.0</v>
      </c>
      <c r="I413" s="7" t="s">
        <v>133</v>
      </c>
      <c r="J413" s="7">
        <v>2012.0</v>
      </c>
      <c r="K413" s="7">
        <v>3.0</v>
      </c>
      <c r="L413" s="7">
        <v>63.0</v>
      </c>
      <c r="M413" s="8" t="s">
        <v>146</v>
      </c>
      <c r="N413" s="8">
        <f t="shared" si="1"/>
        <v>21</v>
      </c>
      <c r="O413" s="7" t="s">
        <v>2048</v>
      </c>
      <c r="P413" s="7" t="s">
        <v>2049</v>
      </c>
      <c r="Q413" s="8" t="s">
        <v>860</v>
      </c>
      <c r="R413" s="7" t="s">
        <v>860</v>
      </c>
      <c r="S413" s="9" t="s">
        <v>167</v>
      </c>
      <c r="T413" s="9">
        <v>15.0</v>
      </c>
      <c r="U413" s="9" t="s">
        <v>138</v>
      </c>
      <c r="V413" s="9" t="s">
        <v>138</v>
      </c>
      <c r="W413" s="7">
        <v>15.0</v>
      </c>
      <c r="X413" s="7">
        <v>0.0</v>
      </c>
      <c r="Y413" s="7">
        <v>2.0</v>
      </c>
      <c r="Z413" s="7">
        <v>2.0</v>
      </c>
      <c r="AA413" s="7">
        <v>2.0</v>
      </c>
      <c r="AB413" s="7">
        <v>-2.0</v>
      </c>
      <c r="AC413" s="7">
        <v>14.0</v>
      </c>
      <c r="AD413" s="7">
        <v>6.0</v>
      </c>
      <c r="AE413" s="7">
        <v>10.0</v>
      </c>
      <c r="AF413" s="10">
        <f t="shared" si="2"/>
        <v>0</v>
      </c>
      <c r="AG413" s="10">
        <f t="shared" si="3"/>
        <v>0</v>
      </c>
      <c r="AH413" s="7">
        <v>9319.0</v>
      </c>
      <c r="AI413" s="11">
        <f t="shared" si="4"/>
        <v>10.35444444</v>
      </c>
      <c r="AJ413" s="7">
        <v>229.0</v>
      </c>
      <c r="AK413" s="11">
        <f t="shared" si="5"/>
        <v>15.26666667</v>
      </c>
      <c r="AL413" s="11">
        <f t="shared" si="6"/>
        <v>40.69432314</v>
      </c>
      <c r="AM413" s="12">
        <v>30.0</v>
      </c>
      <c r="AN413" s="11">
        <f t="shared" si="7"/>
        <v>11.58922631</v>
      </c>
      <c r="AO413" s="10" t="s">
        <v>151</v>
      </c>
      <c r="AP413" s="10" t="s">
        <v>192</v>
      </c>
      <c r="AQ413" s="10" t="s">
        <v>192</v>
      </c>
      <c r="AR413" s="7">
        <v>0.0</v>
      </c>
      <c r="AS413" s="7">
        <v>1.0</v>
      </c>
      <c r="AT413" s="13">
        <f t="shared" si="8"/>
        <v>0</v>
      </c>
      <c r="AU413" s="8"/>
      <c r="AV413" s="8"/>
      <c r="AW413" s="8">
        <v>1.0</v>
      </c>
      <c r="AX413" s="8">
        <v>0.0</v>
      </c>
      <c r="AY413" s="8"/>
      <c r="AZ413" s="8">
        <v>0.0</v>
      </c>
      <c r="BA413" s="7">
        <v>16.0</v>
      </c>
      <c r="BB413" s="7">
        <v>29.0</v>
      </c>
      <c r="BC413" s="7">
        <v>6.0</v>
      </c>
      <c r="BD413" s="7">
        <v>6.0</v>
      </c>
      <c r="BE413" s="7">
        <v>4.0</v>
      </c>
      <c r="BF413" s="7">
        <v>6.0</v>
      </c>
      <c r="BG413" s="14">
        <f t="shared" si="9"/>
        <v>6.1809207</v>
      </c>
      <c r="BH413" s="11">
        <f t="shared" si="10"/>
        <v>11.20291877</v>
      </c>
      <c r="BI413" s="11">
        <f t="shared" si="11"/>
        <v>2.317845262</v>
      </c>
      <c r="BJ413" s="11">
        <f t="shared" si="12"/>
        <v>2.317845262</v>
      </c>
      <c r="BK413" s="11">
        <f t="shared" si="13"/>
        <v>1.545230175</v>
      </c>
      <c r="BL413" s="11">
        <f t="shared" si="14"/>
        <v>2.317845262</v>
      </c>
      <c r="BM413" s="7">
        <v>13.0</v>
      </c>
      <c r="BN413" s="7">
        <v>4.0</v>
      </c>
      <c r="BO413" s="7">
        <v>1.0</v>
      </c>
      <c r="BP413" s="7">
        <v>0.0</v>
      </c>
      <c r="BQ413" s="7">
        <v>0.0</v>
      </c>
      <c r="BR413" s="7">
        <v>0.0</v>
      </c>
      <c r="BS413" s="9">
        <f t="shared" si="15"/>
        <v>49</v>
      </c>
      <c r="BT413" s="14">
        <v>-3.2777</v>
      </c>
      <c r="BW413" s="15" t="str">
        <f t="shared" si="16"/>
        <v> </v>
      </c>
      <c r="BY413" s="7">
        <v>0.0</v>
      </c>
      <c r="BZ413" s="7">
        <v>0.0</v>
      </c>
      <c r="CA413" s="7">
        <v>0.0</v>
      </c>
      <c r="CB413" s="7">
        <v>0.0</v>
      </c>
      <c r="CC413" s="7">
        <v>0.0</v>
      </c>
      <c r="CD413" s="7">
        <v>0.0</v>
      </c>
      <c r="CE413" s="7">
        <v>0.0</v>
      </c>
      <c r="CF413" s="7">
        <v>0.0</v>
      </c>
      <c r="CG413" s="7">
        <v>0.0</v>
      </c>
      <c r="CH413" s="7">
        <v>0.0</v>
      </c>
      <c r="CI413" s="7">
        <v>0.0</v>
      </c>
      <c r="CJ413" s="7">
        <v>0.0</v>
      </c>
      <c r="CK413" s="7">
        <v>0.0</v>
      </c>
      <c r="CL413" s="15">
        <f t="shared" si="17"/>
        <v>0</v>
      </c>
      <c r="CM413" s="7">
        <v>-0.2</v>
      </c>
      <c r="CN413" s="7">
        <v>0.1</v>
      </c>
      <c r="CO413" s="7">
        <v>-0.1</v>
      </c>
      <c r="CP413" s="16">
        <f t="shared" si="18"/>
        <v>-0.006666666667</v>
      </c>
      <c r="CQ413" s="16">
        <f t="shared" si="19"/>
        <v>-0.03863075437</v>
      </c>
      <c r="CR413" s="17">
        <v>3.0</v>
      </c>
      <c r="CS413" s="14">
        <v>3.1</v>
      </c>
      <c r="CT413" s="14">
        <v>2.9</v>
      </c>
      <c r="CU413" s="14">
        <v>0.1</v>
      </c>
      <c r="CV413" s="14">
        <v>-0.7</v>
      </c>
      <c r="CW413" s="14">
        <v>0.30000000000000004</v>
      </c>
      <c r="CX413" s="14">
        <v>0.0</v>
      </c>
      <c r="CY413" s="14">
        <v>-0.4</v>
      </c>
      <c r="CZ413" s="18">
        <f t="shared" si="20"/>
        <v>-0.02666666667</v>
      </c>
      <c r="DA413" s="18">
        <f t="shared" si="21"/>
        <v>-0.1545230175</v>
      </c>
      <c r="DB413" s="14">
        <v>25.8571</v>
      </c>
      <c r="DC413" s="7">
        <v>0.0</v>
      </c>
      <c r="DD413" s="7">
        <v>0.0</v>
      </c>
      <c r="DE413" s="7">
        <v>2.0</v>
      </c>
      <c r="DF413" s="7">
        <v>4.0</v>
      </c>
      <c r="DG413" s="7">
        <v>4.0</v>
      </c>
      <c r="DH413" s="7">
        <v>1.0</v>
      </c>
      <c r="DI413" s="7">
        <v>1.0</v>
      </c>
      <c r="DJ413" s="7">
        <v>4.0</v>
      </c>
      <c r="DK413" s="7">
        <v>0.0</v>
      </c>
      <c r="DL413" s="7">
        <v>0.0</v>
      </c>
      <c r="DM413" s="7">
        <v>4.0</v>
      </c>
      <c r="DN413" s="9">
        <v>0.0</v>
      </c>
      <c r="DO413" s="9">
        <v>0.0</v>
      </c>
      <c r="DP413" s="9">
        <v>0.0</v>
      </c>
      <c r="DQ413" s="8">
        <v>47.0</v>
      </c>
      <c r="DR413" s="8">
        <v>0.0</v>
      </c>
      <c r="DS413" s="8"/>
      <c r="DT413" s="19">
        <v>0.925</v>
      </c>
      <c r="DU413" s="8">
        <v>0.906</v>
      </c>
      <c r="DV413" s="8">
        <v>0.226</v>
      </c>
      <c r="DW413" s="8">
        <v>0.0</v>
      </c>
      <c r="DX413" s="8">
        <v>0.0</v>
      </c>
      <c r="DY413" s="14">
        <f t="shared" si="22"/>
        <v>-0.5851521391</v>
      </c>
    </row>
    <row r="414" ht="12.75" customHeight="1">
      <c r="A414" s="7">
        <v>76.0</v>
      </c>
      <c r="B414" s="7" t="s">
        <v>2050</v>
      </c>
      <c r="C414" s="7" t="s">
        <v>1433</v>
      </c>
      <c r="E414" s="7" t="s">
        <v>219</v>
      </c>
      <c r="F414" s="7" t="s">
        <v>219</v>
      </c>
      <c r="G414" s="7">
        <v>70.0</v>
      </c>
      <c r="H414" s="7">
        <v>181.0</v>
      </c>
      <c r="I414" s="7" t="s">
        <v>133</v>
      </c>
      <c r="J414" s="7">
        <v>2011.0</v>
      </c>
      <c r="K414" s="7">
        <v>2.0</v>
      </c>
      <c r="L414" s="7">
        <v>40.0</v>
      </c>
      <c r="M414" s="8" t="s">
        <v>146</v>
      </c>
      <c r="N414" s="8">
        <f t="shared" si="1"/>
        <v>22</v>
      </c>
      <c r="O414" s="7" t="s">
        <v>452</v>
      </c>
      <c r="P414" s="7" t="s">
        <v>2051</v>
      </c>
      <c r="Q414" s="8" t="s">
        <v>149</v>
      </c>
      <c r="R414" s="7" t="s">
        <v>149</v>
      </c>
      <c r="S414" s="9" t="s">
        <v>260</v>
      </c>
      <c r="T414" s="9">
        <v>5.0</v>
      </c>
      <c r="U414" s="9" t="s">
        <v>138</v>
      </c>
      <c r="V414" s="9" t="s">
        <v>138</v>
      </c>
      <c r="W414" s="7">
        <v>5.0</v>
      </c>
      <c r="X414" s="7">
        <v>0.0</v>
      </c>
      <c r="Y414" s="7">
        <v>0.0</v>
      </c>
      <c r="Z414" s="7">
        <v>0.0</v>
      </c>
      <c r="AA414" s="7">
        <v>0.0</v>
      </c>
      <c r="AB414" s="7">
        <v>-2.0</v>
      </c>
      <c r="AC414" s="7">
        <v>4.0</v>
      </c>
      <c r="AD414" s="7">
        <v>2.0</v>
      </c>
      <c r="AE414" s="7">
        <v>4.0</v>
      </c>
      <c r="AF414" s="10">
        <f t="shared" si="2"/>
        <v>0</v>
      </c>
      <c r="AG414" s="10">
        <f t="shared" si="3"/>
        <v>0</v>
      </c>
      <c r="AH414" s="7">
        <v>3076.0</v>
      </c>
      <c r="AI414" s="11">
        <f t="shared" si="4"/>
        <v>10.25333333</v>
      </c>
      <c r="AJ414" s="7">
        <v>79.0</v>
      </c>
      <c r="AK414" s="11">
        <f t="shared" si="5"/>
        <v>15.8</v>
      </c>
      <c r="AL414" s="11">
        <f t="shared" si="6"/>
        <v>38.93670886</v>
      </c>
      <c r="AM414" s="12">
        <v>0.0</v>
      </c>
      <c r="AN414" s="11">
        <f t="shared" si="7"/>
        <v>0</v>
      </c>
      <c r="AO414" s="10" t="s">
        <v>151</v>
      </c>
      <c r="AP414" s="10" t="s">
        <v>151</v>
      </c>
      <c r="AQ414" s="10" t="s">
        <v>151</v>
      </c>
      <c r="AR414" s="7">
        <v>0.0</v>
      </c>
      <c r="AS414" s="7">
        <v>2.0</v>
      </c>
      <c r="AT414" s="13">
        <f t="shared" si="8"/>
        <v>0</v>
      </c>
      <c r="AU414" s="8"/>
      <c r="AV414" s="8"/>
      <c r="AW414" s="8">
        <v>2.0</v>
      </c>
      <c r="AX414" s="8">
        <v>0.0</v>
      </c>
      <c r="AY414" s="8"/>
      <c r="AZ414" s="8">
        <v>0.0</v>
      </c>
      <c r="BA414" s="7">
        <v>5.0</v>
      </c>
      <c r="BB414" s="7">
        <v>2.0</v>
      </c>
      <c r="BC414" s="7">
        <v>1.0</v>
      </c>
      <c r="BD414" s="7">
        <v>2.0</v>
      </c>
      <c r="BE414" s="7">
        <v>1.0</v>
      </c>
      <c r="BF414" s="7">
        <v>0.0</v>
      </c>
      <c r="BG414" s="14">
        <f t="shared" si="9"/>
        <v>5.851755527</v>
      </c>
      <c r="BH414" s="11">
        <f t="shared" si="10"/>
        <v>2.340702211</v>
      </c>
      <c r="BI414" s="11">
        <f t="shared" si="11"/>
        <v>1.170351105</v>
      </c>
      <c r="BJ414" s="11">
        <f t="shared" si="12"/>
        <v>2.340702211</v>
      </c>
      <c r="BK414" s="11">
        <f t="shared" si="13"/>
        <v>1.170351105</v>
      </c>
      <c r="BL414" s="11">
        <f t="shared" si="14"/>
        <v>0</v>
      </c>
      <c r="BM414" s="7">
        <v>0.0</v>
      </c>
      <c r="BN414" s="7">
        <v>0.0</v>
      </c>
      <c r="BO414" s="7">
        <v>0.0</v>
      </c>
      <c r="BP414" s="7">
        <v>0.0</v>
      </c>
      <c r="BQ414" s="7">
        <v>0.0</v>
      </c>
      <c r="BR414" s="7">
        <v>0.0</v>
      </c>
      <c r="BS414" s="9">
        <f t="shared" si="15"/>
        <v>3</v>
      </c>
      <c r="BT414" s="14">
        <v>0.9091</v>
      </c>
      <c r="BW414" s="15" t="str">
        <f t="shared" si="16"/>
        <v> </v>
      </c>
      <c r="BY414" s="7">
        <v>0.0</v>
      </c>
      <c r="BZ414" s="7">
        <v>0.0</v>
      </c>
      <c r="CA414" s="7">
        <v>0.0</v>
      </c>
      <c r="CB414" s="7">
        <v>0.0</v>
      </c>
      <c r="CC414" s="7">
        <v>0.0</v>
      </c>
      <c r="CD414" s="7">
        <v>0.0</v>
      </c>
      <c r="CE414" s="7">
        <v>0.0</v>
      </c>
      <c r="CF414" s="7">
        <v>0.0</v>
      </c>
      <c r="CG414" s="7">
        <v>0.0</v>
      </c>
      <c r="CH414" s="7">
        <v>0.0</v>
      </c>
      <c r="CI414" s="7">
        <v>0.0</v>
      </c>
      <c r="CJ414" s="7">
        <v>0.0</v>
      </c>
      <c r="CK414" s="7">
        <v>0.0</v>
      </c>
      <c r="CL414" s="15">
        <f t="shared" si="17"/>
        <v>0</v>
      </c>
      <c r="CM414" s="7">
        <v>-0.1</v>
      </c>
      <c r="CN414" s="7">
        <v>0.0</v>
      </c>
      <c r="CO414" s="7">
        <v>-0.2</v>
      </c>
      <c r="CP414" s="16">
        <f t="shared" si="18"/>
        <v>-0.04</v>
      </c>
      <c r="CQ414" s="16">
        <f t="shared" si="19"/>
        <v>-0.2340702211</v>
      </c>
      <c r="CR414" s="17">
        <v>1.0</v>
      </c>
      <c r="CS414" s="14">
        <v>0.7</v>
      </c>
      <c r="CT414" s="14">
        <v>0.6000000000000001</v>
      </c>
      <c r="CU414" s="14">
        <v>-2.0</v>
      </c>
      <c r="CV414" s="14">
        <v>-0.30000000000000004</v>
      </c>
      <c r="CW414" s="14">
        <v>-0.1</v>
      </c>
      <c r="CX414" s="14">
        <v>0.0</v>
      </c>
      <c r="CY414" s="14">
        <v>-0.4</v>
      </c>
      <c r="CZ414" s="18">
        <f t="shared" si="20"/>
        <v>-0.08</v>
      </c>
      <c r="DA414" s="18">
        <f t="shared" si="21"/>
        <v>-0.4681404421</v>
      </c>
      <c r="DB414" s="14">
        <v>49.75</v>
      </c>
      <c r="DC414" s="7">
        <v>0.0</v>
      </c>
      <c r="DD414" s="7">
        <v>0.0</v>
      </c>
      <c r="DE414" s="7">
        <v>0.0</v>
      </c>
      <c r="DF414" s="7">
        <v>2.0</v>
      </c>
      <c r="DG414" s="7">
        <v>0.0</v>
      </c>
      <c r="DH414" s="7">
        <v>0.0</v>
      </c>
      <c r="DI414" s="7">
        <v>0.0</v>
      </c>
      <c r="DJ414" s="7">
        <v>0.0</v>
      </c>
      <c r="DK414" s="7">
        <v>1.0</v>
      </c>
      <c r="DL414" s="7">
        <v>0.0</v>
      </c>
      <c r="DM414" s="7">
        <v>3.0</v>
      </c>
      <c r="DN414" s="9">
        <v>0.0</v>
      </c>
      <c r="DO414" s="9">
        <v>0.0</v>
      </c>
      <c r="DP414" s="9">
        <v>0.0</v>
      </c>
      <c r="DQ414" s="8">
        <v>8.0</v>
      </c>
      <c r="DR414" s="8">
        <v>0.0</v>
      </c>
      <c r="DS414" s="8"/>
      <c r="DT414" s="19">
        <v>0.775</v>
      </c>
      <c r="DU414" s="8">
        <v>0.787</v>
      </c>
      <c r="DV414" s="8">
        <v>0.038</v>
      </c>
      <c r="DW414" s="8">
        <v>0.0</v>
      </c>
      <c r="DX414" s="8">
        <v>0.058</v>
      </c>
      <c r="DY414" s="14">
        <f t="shared" si="22"/>
        <v>-0.430519332</v>
      </c>
    </row>
    <row r="415" ht="12.75" customHeight="1">
      <c r="A415" s="7">
        <v>17.0</v>
      </c>
      <c r="B415" s="7" t="s">
        <v>2052</v>
      </c>
      <c r="C415" s="7" t="s">
        <v>561</v>
      </c>
      <c r="D415" s="7" t="s">
        <v>562</v>
      </c>
      <c r="E415" s="7" t="s">
        <v>163</v>
      </c>
      <c r="F415" s="7" t="s">
        <v>163</v>
      </c>
      <c r="G415" s="7">
        <v>74.0</v>
      </c>
      <c r="H415" s="7">
        <v>198.0</v>
      </c>
      <c r="I415" s="7" t="s">
        <v>133</v>
      </c>
      <c r="J415" s="7">
        <v>2007.0</v>
      </c>
      <c r="K415" s="7">
        <v>3.0</v>
      </c>
      <c r="L415" s="7">
        <v>77.0</v>
      </c>
      <c r="M415" s="8"/>
      <c r="N415" s="8">
        <f t="shared" si="1"/>
        <v>26</v>
      </c>
      <c r="O415" s="7" t="s">
        <v>452</v>
      </c>
      <c r="P415" s="7" t="s">
        <v>2053</v>
      </c>
      <c r="Q415" s="8" t="s">
        <v>215</v>
      </c>
      <c r="R415" s="7" t="s">
        <v>215</v>
      </c>
      <c r="S415" s="9" t="s">
        <v>1682</v>
      </c>
      <c r="T415" s="9">
        <v>80.0</v>
      </c>
      <c r="U415" s="9" t="s">
        <v>138</v>
      </c>
      <c r="V415" s="9" t="s">
        <v>138</v>
      </c>
      <c r="W415" s="7">
        <v>81.0</v>
      </c>
      <c r="X415" s="7">
        <v>14.0</v>
      </c>
      <c r="Y415" s="7">
        <v>26.0</v>
      </c>
      <c r="Z415" s="7">
        <v>18.0</v>
      </c>
      <c r="AA415" s="7">
        <v>40.0</v>
      </c>
      <c r="AB415" s="7">
        <v>14.0</v>
      </c>
      <c r="AC415" s="7">
        <v>154.0</v>
      </c>
      <c r="AD415" s="7">
        <v>64.0</v>
      </c>
      <c r="AE415" s="7">
        <v>60.0</v>
      </c>
      <c r="AF415" s="10">
        <f t="shared" si="2"/>
        <v>0.09090909091</v>
      </c>
      <c r="AG415" s="10">
        <f t="shared" si="3"/>
        <v>0.05035971223</v>
      </c>
      <c r="AH415" s="7">
        <v>81625.0</v>
      </c>
      <c r="AI415" s="11">
        <f t="shared" si="4"/>
        <v>16.79526749</v>
      </c>
      <c r="AJ415" s="7">
        <v>1662.0</v>
      </c>
      <c r="AK415" s="11">
        <f t="shared" si="5"/>
        <v>20.51851852</v>
      </c>
      <c r="AL415" s="11">
        <f t="shared" si="6"/>
        <v>49.11251504</v>
      </c>
      <c r="AM415" s="12">
        <v>184.0</v>
      </c>
      <c r="AN415" s="11">
        <f t="shared" si="7"/>
        <v>8.115160796</v>
      </c>
      <c r="AO415" s="10" t="s">
        <v>2054</v>
      </c>
      <c r="AP415" s="10" t="s">
        <v>991</v>
      </c>
      <c r="AQ415" s="10" t="s">
        <v>435</v>
      </c>
      <c r="AR415" s="7">
        <v>31.0</v>
      </c>
      <c r="AS415" s="7">
        <v>49.0</v>
      </c>
      <c r="AT415" s="13">
        <f t="shared" si="8"/>
        <v>0.3875</v>
      </c>
      <c r="AU415" s="8"/>
      <c r="AV415" s="8"/>
      <c r="AW415" s="8">
        <v>36.0</v>
      </c>
      <c r="AX415" s="8">
        <v>14.0</v>
      </c>
      <c r="AY415" s="8">
        <v>44.0</v>
      </c>
      <c r="AZ415" s="8">
        <v>17.0</v>
      </c>
      <c r="BA415" s="7">
        <v>125.0</v>
      </c>
      <c r="BB415" s="7">
        <v>76.0</v>
      </c>
      <c r="BC415" s="7">
        <v>23.0</v>
      </c>
      <c r="BD415" s="7">
        <v>64.0</v>
      </c>
      <c r="BE415" s="7">
        <v>46.0</v>
      </c>
      <c r="BF415" s="7">
        <v>31.0</v>
      </c>
      <c r="BG415" s="14">
        <f t="shared" si="9"/>
        <v>5.513016845</v>
      </c>
      <c r="BH415" s="11">
        <f t="shared" si="10"/>
        <v>3.351914242</v>
      </c>
      <c r="BI415" s="11">
        <f t="shared" si="11"/>
        <v>1.0143951</v>
      </c>
      <c r="BJ415" s="11">
        <f t="shared" si="12"/>
        <v>2.822664625</v>
      </c>
      <c r="BK415" s="11">
        <f t="shared" si="13"/>
        <v>2.028790199</v>
      </c>
      <c r="BL415" s="11">
        <f t="shared" si="14"/>
        <v>1.367228178</v>
      </c>
      <c r="BM415" s="7">
        <v>44.0</v>
      </c>
      <c r="BN415" s="7">
        <v>22.0</v>
      </c>
      <c r="BO415" s="7">
        <v>0.0</v>
      </c>
      <c r="BP415" s="7">
        <v>0.0</v>
      </c>
      <c r="BQ415" s="7">
        <v>0.0</v>
      </c>
      <c r="BR415" s="7">
        <v>0.0</v>
      </c>
      <c r="BS415" s="9">
        <f t="shared" si="15"/>
        <v>143</v>
      </c>
      <c r="BT415" s="14">
        <v>-0.1704</v>
      </c>
      <c r="BW415" s="15" t="str">
        <f t="shared" si="16"/>
        <v> </v>
      </c>
      <c r="BY415" s="7">
        <v>5.0</v>
      </c>
      <c r="BZ415" s="7">
        <v>1.0</v>
      </c>
      <c r="CA415" s="7">
        <v>3.0</v>
      </c>
      <c r="CB415" s="7">
        <v>2.0</v>
      </c>
      <c r="CC415" s="7">
        <v>3.0</v>
      </c>
      <c r="CD415" s="7">
        <v>0.0</v>
      </c>
      <c r="CE415" s="7">
        <v>0.0</v>
      </c>
      <c r="CF415" s="7">
        <v>0.0</v>
      </c>
      <c r="CG415" s="7">
        <v>1.0</v>
      </c>
      <c r="CH415" s="7">
        <v>0.0</v>
      </c>
      <c r="CI415" s="7">
        <v>10.0</v>
      </c>
      <c r="CJ415" s="7">
        <v>0.0</v>
      </c>
      <c r="CK415" s="7">
        <v>0.0</v>
      </c>
      <c r="CL415" s="15">
        <f t="shared" si="17"/>
        <v>0</v>
      </c>
      <c r="CM415" s="7">
        <v>2.4</v>
      </c>
      <c r="CN415" s="7">
        <v>2.2</v>
      </c>
      <c r="CO415" s="7">
        <v>4.6</v>
      </c>
      <c r="CP415" s="16">
        <f t="shared" si="18"/>
        <v>0.05679012346</v>
      </c>
      <c r="CQ415" s="16">
        <f t="shared" si="19"/>
        <v>0.2028790199</v>
      </c>
      <c r="CR415" s="17">
        <v>4.0</v>
      </c>
      <c r="CS415" s="14">
        <v>31.2</v>
      </c>
      <c r="CT415" s="14">
        <v>26.0</v>
      </c>
      <c r="CU415" s="14">
        <v>9.7</v>
      </c>
      <c r="CV415" s="14">
        <v>3.2</v>
      </c>
      <c r="CW415" s="14">
        <v>3.2</v>
      </c>
      <c r="CX415" s="14">
        <v>0.0</v>
      </c>
      <c r="CY415" s="14">
        <v>6.4</v>
      </c>
      <c r="CZ415" s="18">
        <f t="shared" si="20"/>
        <v>0.07901234568</v>
      </c>
      <c r="DA415" s="18">
        <f t="shared" si="21"/>
        <v>0.2822664625</v>
      </c>
      <c r="DB415" s="14">
        <v>27.7143</v>
      </c>
      <c r="DC415" s="7">
        <v>0.0</v>
      </c>
      <c r="DD415" s="7">
        <v>7.0</v>
      </c>
      <c r="DE415" s="7">
        <v>3.0</v>
      </c>
      <c r="DF415" s="7">
        <v>54.0</v>
      </c>
      <c r="DG415" s="7">
        <v>25.0</v>
      </c>
      <c r="DH415" s="7">
        <v>1.0</v>
      </c>
      <c r="DI415" s="7">
        <v>7.0</v>
      </c>
      <c r="DJ415" s="7">
        <v>15.0</v>
      </c>
      <c r="DK415" s="7">
        <v>12.0</v>
      </c>
      <c r="DL415" s="7">
        <v>0.0</v>
      </c>
      <c r="DM415" s="7">
        <v>94.0</v>
      </c>
      <c r="DN415" s="9">
        <v>1.0</v>
      </c>
      <c r="DO415" s="9">
        <v>2.0</v>
      </c>
      <c r="DP415" s="9">
        <v>0.0</v>
      </c>
      <c r="DQ415" s="8">
        <v>186.0</v>
      </c>
      <c r="DR415" s="8">
        <v>1.0</v>
      </c>
      <c r="DS415" s="8" t="s">
        <v>210</v>
      </c>
      <c r="DT415" s="19">
        <v>2.7</v>
      </c>
      <c r="DU415" s="8">
        <v>2.55</v>
      </c>
      <c r="DV415" s="8">
        <v>2.55</v>
      </c>
      <c r="DW415" s="8">
        <v>31.0</v>
      </c>
      <c r="DX415" s="8">
        <v>0.0</v>
      </c>
      <c r="DY415" s="14">
        <f t="shared" si="22"/>
        <v>2.144680851</v>
      </c>
    </row>
    <row r="416" ht="12.75" customHeight="1">
      <c r="A416" s="7">
        <v>46.0</v>
      </c>
      <c r="B416" s="7" t="s">
        <v>626</v>
      </c>
      <c r="C416" s="7" t="s">
        <v>2055</v>
      </c>
      <c r="E416" s="7" t="s">
        <v>1232</v>
      </c>
      <c r="F416" s="7" t="s">
        <v>1232</v>
      </c>
      <c r="G416" s="7">
        <v>75.0</v>
      </c>
      <c r="H416" s="7">
        <v>199.0</v>
      </c>
      <c r="I416" s="7" t="s">
        <v>133</v>
      </c>
      <c r="J416" s="7">
        <v>2005.0</v>
      </c>
      <c r="K416" s="7">
        <v>1.0</v>
      </c>
      <c r="L416" s="7">
        <v>19.0</v>
      </c>
      <c r="M416" s="8"/>
      <c r="N416" s="8">
        <f t="shared" si="1"/>
        <v>28</v>
      </c>
      <c r="O416" s="7" t="s">
        <v>2056</v>
      </c>
      <c r="P416" s="7" t="s">
        <v>2057</v>
      </c>
      <c r="Q416" s="8" t="s">
        <v>325</v>
      </c>
      <c r="R416" s="7" t="s">
        <v>2058</v>
      </c>
      <c r="S416" s="9" t="s">
        <v>174</v>
      </c>
      <c r="T416" s="9">
        <v>25.0</v>
      </c>
      <c r="U416" s="9">
        <v>19.0</v>
      </c>
      <c r="V416" s="9" t="s">
        <v>138</v>
      </c>
      <c r="W416" s="7">
        <v>44.0</v>
      </c>
      <c r="X416" s="7">
        <v>2.0</v>
      </c>
      <c r="Y416" s="7">
        <v>6.0</v>
      </c>
      <c r="Z416" s="7">
        <v>2.0</v>
      </c>
      <c r="AA416" s="7">
        <v>8.0</v>
      </c>
      <c r="AB416" s="7">
        <v>13.0</v>
      </c>
      <c r="AC416" s="7">
        <v>63.0</v>
      </c>
      <c r="AD416" s="7">
        <v>31.0</v>
      </c>
      <c r="AE416" s="7">
        <v>40.0</v>
      </c>
      <c r="AF416" s="10">
        <f t="shared" si="2"/>
        <v>0.03174603175</v>
      </c>
      <c r="AG416" s="10">
        <f t="shared" si="3"/>
        <v>0.01492537313</v>
      </c>
      <c r="AH416" s="7">
        <v>40629.0</v>
      </c>
      <c r="AI416" s="11">
        <f t="shared" si="4"/>
        <v>15.38977273</v>
      </c>
      <c r="AJ416" s="7">
        <v>937.0</v>
      </c>
      <c r="AK416" s="11">
        <f t="shared" si="5"/>
        <v>21.29545455</v>
      </c>
      <c r="AL416" s="11">
        <f t="shared" si="6"/>
        <v>43.36072572</v>
      </c>
      <c r="AM416" s="12">
        <v>12.0</v>
      </c>
      <c r="AN416" s="11">
        <f t="shared" si="7"/>
        <v>1.063279923</v>
      </c>
      <c r="AO416" s="10" t="s">
        <v>890</v>
      </c>
      <c r="AP416" s="10" t="s">
        <v>184</v>
      </c>
      <c r="AQ416" s="10" t="s">
        <v>248</v>
      </c>
      <c r="AR416" s="7">
        <v>0.0</v>
      </c>
      <c r="AS416" s="7">
        <v>1.0</v>
      </c>
      <c r="AT416" s="13">
        <f t="shared" si="8"/>
        <v>0</v>
      </c>
      <c r="AU416" s="8"/>
      <c r="AV416" s="8"/>
      <c r="AW416" s="8">
        <v>1.0</v>
      </c>
      <c r="AX416" s="8">
        <v>0.0</v>
      </c>
      <c r="AY416" s="8"/>
      <c r="AZ416" s="8">
        <v>0.0</v>
      </c>
      <c r="BA416" s="7">
        <v>31.0</v>
      </c>
      <c r="BB416" s="7">
        <v>39.0</v>
      </c>
      <c r="BC416" s="7">
        <v>24.0</v>
      </c>
      <c r="BD416" s="7">
        <v>31.0</v>
      </c>
      <c r="BE416" s="7">
        <v>29.0</v>
      </c>
      <c r="BF416" s="7">
        <v>7.0</v>
      </c>
      <c r="BG416" s="14">
        <f t="shared" si="9"/>
        <v>2.746806468</v>
      </c>
      <c r="BH416" s="11">
        <f t="shared" si="10"/>
        <v>3.45565975</v>
      </c>
      <c r="BI416" s="11">
        <f t="shared" si="11"/>
        <v>2.126559846</v>
      </c>
      <c r="BJ416" s="11">
        <f t="shared" si="12"/>
        <v>2.746806468</v>
      </c>
      <c r="BK416" s="11">
        <f t="shared" si="13"/>
        <v>2.569593148</v>
      </c>
      <c r="BL416" s="11">
        <f t="shared" si="14"/>
        <v>0.6202466219</v>
      </c>
      <c r="BM416" s="7">
        <v>18.0</v>
      </c>
      <c r="BN416" s="7">
        <v>9.0</v>
      </c>
      <c r="BO416" s="7">
        <v>0.0</v>
      </c>
      <c r="BP416" s="7">
        <v>0.0</v>
      </c>
      <c r="BQ416" s="7">
        <v>0.0</v>
      </c>
      <c r="BR416" s="7">
        <v>0.0</v>
      </c>
      <c r="BS416" s="9">
        <f t="shared" si="15"/>
        <v>81</v>
      </c>
      <c r="BT416" s="14">
        <v>-4.0103</v>
      </c>
      <c r="BW416" s="15" t="str">
        <f t="shared" si="16"/>
        <v> </v>
      </c>
      <c r="BY416" s="7">
        <v>0.0</v>
      </c>
      <c r="BZ416" s="7">
        <v>1.0</v>
      </c>
      <c r="CA416" s="7">
        <v>1.0</v>
      </c>
      <c r="CB416" s="7">
        <v>0.0</v>
      </c>
      <c r="CC416" s="7">
        <v>0.0</v>
      </c>
      <c r="CD416" s="7">
        <v>0.0</v>
      </c>
      <c r="CE416" s="7">
        <v>0.0</v>
      </c>
      <c r="CF416" s="7">
        <v>1.0</v>
      </c>
      <c r="CG416" s="7">
        <v>0.0</v>
      </c>
      <c r="CH416" s="7">
        <v>0.0</v>
      </c>
      <c r="CI416" s="7">
        <v>1.0</v>
      </c>
      <c r="CJ416" s="7">
        <v>0.0</v>
      </c>
      <c r="CK416" s="7">
        <v>0.0</v>
      </c>
      <c r="CL416" s="15">
        <f t="shared" si="17"/>
        <v>0</v>
      </c>
      <c r="CM416" s="7">
        <v>0.30000000000000004</v>
      </c>
      <c r="CN416" s="7">
        <v>2.5</v>
      </c>
      <c r="CO416" s="7">
        <v>2.8</v>
      </c>
      <c r="CP416" s="16">
        <f t="shared" si="18"/>
        <v>0.06363636364</v>
      </c>
      <c r="CQ416" s="16">
        <f t="shared" si="19"/>
        <v>0.2480986487</v>
      </c>
      <c r="CR416" s="17">
        <v>0.0</v>
      </c>
      <c r="CS416" s="14">
        <v>13.8</v>
      </c>
      <c r="CT416" s="14">
        <v>14.7</v>
      </c>
      <c r="CU416" s="14">
        <v>11.0</v>
      </c>
      <c r="CV416" s="14">
        <v>0.0</v>
      </c>
      <c r="CW416" s="14">
        <v>3.2</v>
      </c>
      <c r="CX416" s="14">
        <v>0.0</v>
      </c>
      <c r="CY416" s="14">
        <v>3.1</v>
      </c>
      <c r="CZ416" s="18">
        <f t="shared" si="20"/>
        <v>0.07045454545</v>
      </c>
      <c r="DA416" s="18">
        <f t="shared" si="21"/>
        <v>0.2746806468</v>
      </c>
      <c r="DB416" s="14">
        <v>49.0635</v>
      </c>
      <c r="DC416" s="7">
        <v>1.0</v>
      </c>
      <c r="DD416" s="7">
        <v>1.0</v>
      </c>
      <c r="DE416" s="7">
        <v>3.0</v>
      </c>
      <c r="DF416" s="7">
        <v>26.0</v>
      </c>
      <c r="DG416" s="7">
        <v>1.0</v>
      </c>
      <c r="DH416" s="7">
        <v>0.0</v>
      </c>
      <c r="DI416" s="7">
        <v>30.0</v>
      </c>
      <c r="DJ416" s="7">
        <v>7.0</v>
      </c>
      <c r="DK416" s="7">
        <v>0.0</v>
      </c>
      <c r="DL416" s="7">
        <v>0.0</v>
      </c>
      <c r="DM416" s="7">
        <v>25.0</v>
      </c>
      <c r="DN416" s="9">
        <v>1.0</v>
      </c>
      <c r="DO416" s="9">
        <v>0.0</v>
      </c>
      <c r="DP416" s="9">
        <v>0.0</v>
      </c>
      <c r="DQ416" s="8">
        <v>229.0</v>
      </c>
      <c r="DR416" s="8">
        <v>0.0</v>
      </c>
      <c r="DS416" s="8"/>
      <c r="DT416" s="19">
        <v>2.5</v>
      </c>
      <c r="DU416" s="8">
        <v>2.4</v>
      </c>
      <c r="DV416" s="8">
        <v>2.278</v>
      </c>
      <c r="DW416" s="8">
        <v>0.0</v>
      </c>
      <c r="DX416" s="8">
        <v>0.0</v>
      </c>
      <c r="DY416" s="14">
        <f t="shared" si="22"/>
        <v>-0.3060626859</v>
      </c>
    </row>
    <row r="417" ht="12.75" customHeight="1">
      <c r="A417" s="7">
        <v>74.0</v>
      </c>
      <c r="B417" s="7" t="s">
        <v>2059</v>
      </c>
      <c r="C417" s="7" t="s">
        <v>906</v>
      </c>
      <c r="D417" s="7" t="s">
        <v>229</v>
      </c>
      <c r="E417" s="7" t="s">
        <v>163</v>
      </c>
      <c r="F417" s="7" t="s">
        <v>163</v>
      </c>
      <c r="G417" s="7">
        <v>76.0</v>
      </c>
      <c r="H417" s="7">
        <v>232.0</v>
      </c>
      <c r="I417" s="7" t="s">
        <v>133</v>
      </c>
      <c r="J417" s="7">
        <v>2007.0</v>
      </c>
      <c r="K417" s="7">
        <v>4.0</v>
      </c>
      <c r="L417" s="7">
        <v>109.0</v>
      </c>
      <c r="M417" s="8"/>
      <c r="N417" s="8">
        <f t="shared" si="1"/>
        <v>26</v>
      </c>
      <c r="O417" s="7" t="s">
        <v>2060</v>
      </c>
      <c r="P417" s="7" t="s">
        <v>2061</v>
      </c>
      <c r="Q417" s="8" t="s">
        <v>197</v>
      </c>
      <c r="R417" s="7" t="s">
        <v>197</v>
      </c>
      <c r="S417" s="9" t="s">
        <v>255</v>
      </c>
      <c r="T417" s="9">
        <v>46.0</v>
      </c>
      <c r="U417" s="9" t="s">
        <v>138</v>
      </c>
      <c r="V417" s="9" t="s">
        <v>138</v>
      </c>
      <c r="W417" s="7">
        <v>47.0</v>
      </c>
      <c r="X417" s="7">
        <v>7.0</v>
      </c>
      <c r="Y417" s="7">
        <v>6.0</v>
      </c>
      <c r="Z417" s="7">
        <v>3.0</v>
      </c>
      <c r="AA417" s="7">
        <v>13.0</v>
      </c>
      <c r="AB417" s="7">
        <v>-6.0</v>
      </c>
      <c r="AC417" s="7">
        <v>48.0</v>
      </c>
      <c r="AD417" s="7">
        <v>26.0</v>
      </c>
      <c r="AE417" s="7">
        <v>20.0</v>
      </c>
      <c r="AF417" s="10">
        <f t="shared" si="2"/>
        <v>0.1458333333</v>
      </c>
      <c r="AG417" s="10">
        <f t="shared" si="3"/>
        <v>0.07446808511</v>
      </c>
      <c r="AH417" s="7">
        <v>40713.0</v>
      </c>
      <c r="AI417" s="11">
        <f t="shared" si="4"/>
        <v>14.43723404</v>
      </c>
      <c r="AJ417" s="7">
        <v>923.0</v>
      </c>
      <c r="AK417" s="11">
        <f t="shared" si="5"/>
        <v>19.63829787</v>
      </c>
      <c r="AL417" s="11">
        <f t="shared" si="6"/>
        <v>44.10942579</v>
      </c>
      <c r="AM417" s="12">
        <v>54.0</v>
      </c>
      <c r="AN417" s="11">
        <f t="shared" si="7"/>
        <v>4.774887628</v>
      </c>
      <c r="AO417" s="10" t="s">
        <v>661</v>
      </c>
      <c r="AP417" s="10" t="s">
        <v>660</v>
      </c>
      <c r="AQ417" s="10" t="s">
        <v>662</v>
      </c>
      <c r="AR417" s="7">
        <v>2.0</v>
      </c>
      <c r="AS417" s="7">
        <v>5.0</v>
      </c>
      <c r="AT417" s="13">
        <f t="shared" si="8"/>
        <v>0.2857142857</v>
      </c>
      <c r="AU417" s="8"/>
      <c r="AV417" s="8"/>
      <c r="AW417" s="8">
        <v>4.0</v>
      </c>
      <c r="AX417" s="8">
        <v>2.0</v>
      </c>
      <c r="AY417" s="8">
        <v>3.0</v>
      </c>
      <c r="AZ417" s="8">
        <v>0.0</v>
      </c>
      <c r="BA417" s="7">
        <v>56.0</v>
      </c>
      <c r="BB417" s="7">
        <v>73.0</v>
      </c>
      <c r="BC417" s="7">
        <v>6.0</v>
      </c>
      <c r="BD417" s="7">
        <v>26.0</v>
      </c>
      <c r="BE417" s="7">
        <v>6.0</v>
      </c>
      <c r="BF417" s="7">
        <v>5.0</v>
      </c>
      <c r="BG417" s="14">
        <f t="shared" si="9"/>
        <v>4.951735318</v>
      </c>
      <c r="BH417" s="11">
        <f t="shared" si="10"/>
        <v>6.454940682</v>
      </c>
      <c r="BI417" s="11">
        <f t="shared" si="11"/>
        <v>0.5305430698</v>
      </c>
      <c r="BJ417" s="11">
        <f t="shared" si="12"/>
        <v>2.299019969</v>
      </c>
      <c r="BK417" s="11">
        <f t="shared" si="13"/>
        <v>0.5305430698</v>
      </c>
      <c r="BL417" s="11">
        <f t="shared" si="14"/>
        <v>0.4421192248</v>
      </c>
      <c r="BM417" s="7">
        <v>24.0</v>
      </c>
      <c r="BN417" s="7">
        <v>7.0</v>
      </c>
      <c r="BO417" s="7">
        <v>2.0</v>
      </c>
      <c r="BP417" s="7">
        <v>0.0</v>
      </c>
      <c r="BQ417" s="7">
        <v>0.0</v>
      </c>
      <c r="BR417" s="7">
        <v>0.0</v>
      </c>
      <c r="BS417" s="9">
        <f t="shared" si="15"/>
        <v>105</v>
      </c>
      <c r="BT417" s="14">
        <v>-7.4535</v>
      </c>
      <c r="BW417" s="15" t="str">
        <f t="shared" si="16"/>
        <v> </v>
      </c>
      <c r="BY417" s="7">
        <v>2.0</v>
      </c>
      <c r="BZ417" s="7">
        <v>0.0</v>
      </c>
      <c r="CA417" s="7">
        <v>2.0</v>
      </c>
      <c r="CB417" s="7">
        <v>1.0</v>
      </c>
      <c r="CC417" s="7">
        <v>0.0</v>
      </c>
      <c r="CD417" s="7">
        <v>0.0</v>
      </c>
      <c r="CE417" s="7">
        <v>1.0</v>
      </c>
      <c r="CF417" s="7">
        <v>0.0</v>
      </c>
      <c r="CG417" s="7">
        <v>3.0</v>
      </c>
      <c r="CH417" s="7">
        <v>0.0</v>
      </c>
      <c r="CI417" s="7">
        <v>3.0</v>
      </c>
      <c r="CJ417" s="7">
        <v>0.0</v>
      </c>
      <c r="CK417" s="7">
        <v>0.0</v>
      </c>
      <c r="CL417" s="15">
        <f t="shared" si="17"/>
        <v>0</v>
      </c>
      <c r="CM417" s="7">
        <v>0.4</v>
      </c>
      <c r="CN417" s="7">
        <v>0.5</v>
      </c>
      <c r="CO417" s="7">
        <v>0.8</v>
      </c>
      <c r="CP417" s="16">
        <f t="shared" si="18"/>
        <v>0.0170212766</v>
      </c>
      <c r="CQ417" s="16">
        <f t="shared" si="19"/>
        <v>0.07073907597</v>
      </c>
      <c r="CR417" s="17">
        <v>3.0</v>
      </c>
      <c r="CS417" s="14">
        <v>12.1</v>
      </c>
      <c r="CT417" s="14">
        <v>12.5</v>
      </c>
      <c r="CU417" s="14">
        <v>-10.6</v>
      </c>
      <c r="CV417" s="14">
        <v>0.30000000000000004</v>
      </c>
      <c r="CW417" s="14">
        <v>0.7</v>
      </c>
      <c r="CX417" s="14">
        <v>0.0</v>
      </c>
      <c r="CY417" s="14">
        <v>1.0</v>
      </c>
      <c r="CZ417" s="18">
        <f t="shared" si="20"/>
        <v>0.02127659574</v>
      </c>
      <c r="DA417" s="18">
        <f t="shared" si="21"/>
        <v>0.08842384496</v>
      </c>
      <c r="DB417" s="14">
        <v>30.0833</v>
      </c>
      <c r="DC417" s="7">
        <v>0.0</v>
      </c>
      <c r="DD417" s="7">
        <v>1.0</v>
      </c>
      <c r="DE417" s="7">
        <v>2.0</v>
      </c>
      <c r="DF417" s="7">
        <v>23.0</v>
      </c>
      <c r="DG417" s="7">
        <v>1.0</v>
      </c>
      <c r="DH417" s="7">
        <v>0.0</v>
      </c>
      <c r="DI417" s="7">
        <v>4.0</v>
      </c>
      <c r="DJ417" s="7">
        <v>4.0</v>
      </c>
      <c r="DK417" s="7">
        <v>7.0</v>
      </c>
      <c r="DL417" s="7">
        <v>1.0</v>
      </c>
      <c r="DM417" s="7">
        <v>31.0</v>
      </c>
      <c r="DN417" s="9">
        <v>0.0</v>
      </c>
      <c r="DO417" s="9">
        <v>0.0</v>
      </c>
      <c r="DP417" s="9">
        <v>1.0</v>
      </c>
      <c r="DQ417" s="8">
        <v>186.0</v>
      </c>
      <c r="DR417" s="8">
        <v>35.0</v>
      </c>
      <c r="DS417" s="8" t="s">
        <v>1042</v>
      </c>
      <c r="DT417" s="19">
        <v>2.0</v>
      </c>
      <c r="DU417" s="8">
        <v>1.9500000000000002</v>
      </c>
      <c r="DV417" s="8">
        <v>1.9500000000000002</v>
      </c>
      <c r="DW417" s="8">
        <v>832.0</v>
      </c>
      <c r="DX417" s="8">
        <v>0.0</v>
      </c>
      <c r="DY417" s="14">
        <f t="shared" si="22"/>
        <v>-1.978723404</v>
      </c>
    </row>
    <row r="418" ht="12.75" customHeight="1">
      <c r="A418" s="7">
        <v>77.0</v>
      </c>
      <c r="B418" s="7" t="s">
        <v>934</v>
      </c>
      <c r="C418" s="7" t="s">
        <v>646</v>
      </c>
      <c r="E418" s="7" t="s">
        <v>189</v>
      </c>
      <c r="F418" s="7" t="s">
        <v>189</v>
      </c>
      <c r="G418" s="7">
        <v>75.0</v>
      </c>
      <c r="H418" s="7">
        <v>215.0</v>
      </c>
      <c r="I418" s="7" t="s">
        <v>133</v>
      </c>
      <c r="J418" s="7">
        <v>2011.0</v>
      </c>
      <c r="K418" s="7">
        <v>1.0</v>
      </c>
      <c r="L418" s="7">
        <v>19.0</v>
      </c>
      <c r="M418" s="8"/>
      <c r="N418" s="8">
        <f t="shared" si="1"/>
        <v>22</v>
      </c>
      <c r="O418" s="7" t="s">
        <v>2062</v>
      </c>
      <c r="P418" s="7" t="s">
        <v>2063</v>
      </c>
      <c r="Q418" s="8" t="s">
        <v>860</v>
      </c>
      <c r="R418" s="7" t="s">
        <v>860</v>
      </c>
      <c r="S418" s="9" t="s">
        <v>174</v>
      </c>
      <c r="T418" s="9">
        <v>30.0</v>
      </c>
      <c r="U418" s="9" t="s">
        <v>138</v>
      </c>
      <c r="V418" s="9" t="s">
        <v>138</v>
      </c>
      <c r="W418" s="7">
        <v>30.0</v>
      </c>
      <c r="X418" s="7">
        <v>4.0</v>
      </c>
      <c r="Y418" s="7">
        <v>8.0</v>
      </c>
      <c r="Z418" s="7">
        <v>4.0</v>
      </c>
      <c r="AA418" s="7">
        <v>12.0</v>
      </c>
      <c r="AB418" s="7">
        <v>-4.0</v>
      </c>
      <c r="AC418" s="7">
        <v>48.0</v>
      </c>
      <c r="AD418" s="7">
        <v>29.0</v>
      </c>
      <c r="AE418" s="7">
        <v>27.0</v>
      </c>
      <c r="AF418" s="10">
        <f t="shared" si="2"/>
        <v>0.08333333333</v>
      </c>
      <c r="AG418" s="10">
        <f t="shared" si="3"/>
        <v>0.03846153846</v>
      </c>
      <c r="AH418" s="7">
        <v>39393.0</v>
      </c>
      <c r="AI418" s="11">
        <f t="shared" si="4"/>
        <v>21.885</v>
      </c>
      <c r="AJ418" s="7">
        <v>824.0</v>
      </c>
      <c r="AK418" s="11">
        <f t="shared" si="5"/>
        <v>27.46666667</v>
      </c>
      <c r="AL418" s="11">
        <f t="shared" si="6"/>
        <v>47.80703883</v>
      </c>
      <c r="AM418" s="12">
        <v>53.0</v>
      </c>
      <c r="AN418" s="11">
        <f t="shared" si="7"/>
        <v>4.843500114</v>
      </c>
      <c r="AO418" s="10" t="s">
        <v>686</v>
      </c>
      <c r="AP418" s="10" t="s">
        <v>176</v>
      </c>
      <c r="AQ418" s="10" t="s">
        <v>216</v>
      </c>
      <c r="AR418" s="7">
        <v>0.0</v>
      </c>
      <c r="AS418" s="7">
        <v>0.0</v>
      </c>
      <c r="AT418" s="13">
        <f t="shared" si="8"/>
        <v>0</v>
      </c>
      <c r="AU418" s="8"/>
      <c r="AV418" s="8"/>
      <c r="AW418" s="8"/>
      <c r="AX418" s="8">
        <v>0.0</v>
      </c>
      <c r="AY418" s="8"/>
      <c r="AZ418" s="8">
        <v>0.0</v>
      </c>
      <c r="BA418" s="7">
        <v>53.0</v>
      </c>
      <c r="BB418" s="7">
        <v>21.0</v>
      </c>
      <c r="BC418" s="7">
        <v>62.0</v>
      </c>
      <c r="BD418" s="7">
        <v>29.0</v>
      </c>
      <c r="BE418" s="7">
        <v>31.0</v>
      </c>
      <c r="BF418" s="7">
        <v>10.0</v>
      </c>
      <c r="BG418" s="14">
        <f t="shared" si="9"/>
        <v>4.843500114</v>
      </c>
      <c r="BH418" s="11">
        <f t="shared" si="10"/>
        <v>1.919122687</v>
      </c>
      <c r="BI418" s="11">
        <f t="shared" si="11"/>
        <v>5.665981266</v>
      </c>
      <c r="BJ418" s="11">
        <f t="shared" si="12"/>
        <v>2.650217044</v>
      </c>
      <c r="BK418" s="11">
        <f t="shared" si="13"/>
        <v>2.832990633</v>
      </c>
      <c r="BL418" s="11">
        <f t="shared" si="14"/>
        <v>0.9138679461</v>
      </c>
      <c r="BM418" s="7">
        <v>6.0</v>
      </c>
      <c r="BN418" s="7">
        <v>3.0</v>
      </c>
      <c r="BO418" s="7">
        <v>0.0</v>
      </c>
      <c r="BP418" s="7">
        <v>0.0</v>
      </c>
      <c r="BQ418" s="7">
        <v>0.0</v>
      </c>
      <c r="BR418" s="7">
        <v>0.0</v>
      </c>
      <c r="BS418" s="9">
        <f t="shared" si="15"/>
        <v>89</v>
      </c>
      <c r="BT418" s="14">
        <v>1.4366</v>
      </c>
      <c r="BW418" s="15" t="str">
        <f t="shared" si="16"/>
        <v> </v>
      </c>
      <c r="BY418" s="7">
        <v>1.0</v>
      </c>
      <c r="BZ418" s="7">
        <v>0.0</v>
      </c>
      <c r="CA418" s="7">
        <v>1.0</v>
      </c>
      <c r="CB418" s="7">
        <v>0.0</v>
      </c>
      <c r="CC418" s="7">
        <v>0.0</v>
      </c>
      <c r="CD418" s="7">
        <v>0.0</v>
      </c>
      <c r="CE418" s="7">
        <v>3.0</v>
      </c>
      <c r="CF418" s="7">
        <v>0.0</v>
      </c>
      <c r="CG418" s="7">
        <v>0.0</v>
      </c>
      <c r="CH418" s="7">
        <v>0.0</v>
      </c>
      <c r="CI418" s="7">
        <v>1.0</v>
      </c>
      <c r="CJ418" s="7">
        <v>0.0</v>
      </c>
      <c r="CK418" s="7">
        <v>0.0</v>
      </c>
      <c r="CL418" s="15">
        <f t="shared" si="17"/>
        <v>0</v>
      </c>
      <c r="CM418" s="7">
        <v>1.0</v>
      </c>
      <c r="CN418" s="7">
        <v>1.2</v>
      </c>
      <c r="CO418" s="7">
        <v>2.2</v>
      </c>
      <c r="CP418" s="16">
        <f t="shared" si="18"/>
        <v>0.07333333333</v>
      </c>
      <c r="CQ418" s="16">
        <f t="shared" si="19"/>
        <v>0.2010509481</v>
      </c>
      <c r="CR418" s="17">
        <v>8.0</v>
      </c>
      <c r="CS418" s="14">
        <v>13.3</v>
      </c>
      <c r="CT418" s="14">
        <v>12.8</v>
      </c>
      <c r="CU418" s="14">
        <v>0.5</v>
      </c>
      <c r="CV418" s="14">
        <v>1.8</v>
      </c>
      <c r="CW418" s="14">
        <v>1.0</v>
      </c>
      <c r="CX418" s="14">
        <v>0.0</v>
      </c>
      <c r="CY418" s="14">
        <v>2.7</v>
      </c>
      <c r="CZ418" s="18">
        <f t="shared" si="20"/>
        <v>0.09</v>
      </c>
      <c r="DA418" s="18">
        <f t="shared" si="21"/>
        <v>0.2467443454</v>
      </c>
      <c r="DB418" s="14">
        <v>50.9792</v>
      </c>
      <c r="DC418" s="7">
        <v>0.0</v>
      </c>
      <c r="DD418" s="7">
        <v>0.0</v>
      </c>
      <c r="DE418" s="7">
        <v>3.0</v>
      </c>
      <c r="DF418" s="7">
        <v>26.0</v>
      </c>
      <c r="DG418" s="7">
        <v>2.0</v>
      </c>
      <c r="DH418" s="7">
        <v>1.0</v>
      </c>
      <c r="DI418" s="7">
        <v>21.0</v>
      </c>
      <c r="DJ418" s="7">
        <v>8.0</v>
      </c>
      <c r="DK418" s="7">
        <v>0.0</v>
      </c>
      <c r="DL418" s="7">
        <v>1.0</v>
      </c>
      <c r="DM418" s="7">
        <v>15.0</v>
      </c>
      <c r="DN418" s="9">
        <v>0.0</v>
      </c>
      <c r="DO418" s="9">
        <v>1.0</v>
      </c>
      <c r="DP418" s="9">
        <v>0.0</v>
      </c>
      <c r="DQ418" s="8">
        <v>186.0</v>
      </c>
      <c r="DR418" s="8">
        <v>52.0</v>
      </c>
      <c r="DS418" s="8" t="s">
        <v>2064</v>
      </c>
      <c r="DT418" s="19">
        <v>0.833</v>
      </c>
      <c r="DU418" s="8">
        <v>0.894</v>
      </c>
      <c r="DV418" s="8">
        <v>1.244</v>
      </c>
      <c r="DW418" s="8">
        <v>789.0</v>
      </c>
      <c r="DX418" s="8">
        <v>0.35</v>
      </c>
      <c r="DY418" s="14">
        <f t="shared" si="22"/>
        <v>1.223404255</v>
      </c>
    </row>
    <row r="419" ht="12.75" customHeight="1">
      <c r="A419" s="7">
        <v>8.0</v>
      </c>
      <c r="B419" s="7" t="s">
        <v>2065</v>
      </c>
      <c r="C419" s="7" t="s">
        <v>1806</v>
      </c>
      <c r="D419" s="7" t="s">
        <v>162</v>
      </c>
      <c r="E419" s="7" t="s">
        <v>163</v>
      </c>
      <c r="F419" s="7" t="s">
        <v>163</v>
      </c>
      <c r="G419" s="7">
        <v>73.0</v>
      </c>
      <c r="H419" s="7">
        <v>202.0</v>
      </c>
      <c r="I419" s="7" t="s">
        <v>145</v>
      </c>
      <c r="J419" s="7">
        <v>2003.0</v>
      </c>
      <c r="K419" s="7">
        <v>2.0</v>
      </c>
      <c r="L419" s="7">
        <v>37.0</v>
      </c>
      <c r="M419" s="8"/>
      <c r="N419" s="8">
        <f t="shared" si="1"/>
        <v>31</v>
      </c>
      <c r="O419" s="7" t="s">
        <v>456</v>
      </c>
      <c r="P419" s="7" t="s">
        <v>2066</v>
      </c>
      <c r="Q419" s="8" t="s">
        <v>610</v>
      </c>
      <c r="R419" s="7" t="s">
        <v>610</v>
      </c>
      <c r="S419" s="9" t="s">
        <v>174</v>
      </c>
      <c r="T419" s="9">
        <v>68.0</v>
      </c>
      <c r="U419" s="9" t="s">
        <v>138</v>
      </c>
      <c r="V419" s="9" t="s">
        <v>138</v>
      </c>
      <c r="W419" s="7">
        <v>69.0</v>
      </c>
      <c r="X419" s="7">
        <v>9.0</v>
      </c>
      <c r="Y419" s="7">
        <v>17.0</v>
      </c>
      <c r="Z419" s="7">
        <v>4.0</v>
      </c>
      <c r="AA419" s="7">
        <v>26.0</v>
      </c>
      <c r="AB419" s="7">
        <v>16.0</v>
      </c>
      <c r="AC419" s="7">
        <v>69.0</v>
      </c>
      <c r="AD419" s="7">
        <v>31.0</v>
      </c>
      <c r="AE419" s="7">
        <v>54.0</v>
      </c>
      <c r="AF419" s="10">
        <f t="shared" si="2"/>
        <v>0.1304347826</v>
      </c>
      <c r="AG419" s="10">
        <f t="shared" si="3"/>
        <v>0.05844155844</v>
      </c>
      <c r="AH419" s="7">
        <v>84392.0</v>
      </c>
      <c r="AI419" s="11">
        <f t="shared" si="4"/>
        <v>20.38454106</v>
      </c>
      <c r="AJ419" s="7">
        <v>1969.0</v>
      </c>
      <c r="AK419" s="11">
        <f t="shared" si="5"/>
        <v>28.53623188</v>
      </c>
      <c r="AL419" s="11">
        <f t="shared" si="6"/>
        <v>42.8603352</v>
      </c>
      <c r="AM419" s="12">
        <v>33.0</v>
      </c>
      <c r="AN419" s="11">
        <f t="shared" si="7"/>
        <v>1.407716371</v>
      </c>
      <c r="AO419" s="10" t="s">
        <v>755</v>
      </c>
      <c r="AP419" s="10" t="s">
        <v>176</v>
      </c>
      <c r="AQ419" s="10" t="s">
        <v>724</v>
      </c>
      <c r="AR419" s="7">
        <v>0.0</v>
      </c>
      <c r="AS419" s="7">
        <v>0.0</v>
      </c>
      <c r="AT419" s="13">
        <f t="shared" si="8"/>
        <v>0</v>
      </c>
      <c r="AU419" s="8"/>
      <c r="AV419" s="8"/>
      <c r="AW419" s="8"/>
      <c r="AX419" s="8">
        <v>0.0</v>
      </c>
      <c r="AY419" s="8"/>
      <c r="AZ419" s="8">
        <v>0.0</v>
      </c>
      <c r="BA419" s="7">
        <v>96.0</v>
      </c>
      <c r="BB419" s="7">
        <v>117.0</v>
      </c>
      <c r="BC419" s="7">
        <v>155.0</v>
      </c>
      <c r="BD419" s="7">
        <v>31.0</v>
      </c>
      <c r="BE419" s="7">
        <v>45.0</v>
      </c>
      <c r="BF419" s="7">
        <v>20.0</v>
      </c>
      <c r="BG419" s="14">
        <f t="shared" si="9"/>
        <v>4.095174898</v>
      </c>
      <c r="BH419" s="11">
        <f t="shared" si="10"/>
        <v>4.990994407</v>
      </c>
      <c r="BI419" s="11">
        <f t="shared" si="11"/>
        <v>6.612001138</v>
      </c>
      <c r="BJ419" s="11">
        <f t="shared" si="12"/>
        <v>1.322400228</v>
      </c>
      <c r="BK419" s="11">
        <f t="shared" si="13"/>
        <v>1.919613233</v>
      </c>
      <c r="BL419" s="11">
        <f t="shared" si="14"/>
        <v>0.8531614371</v>
      </c>
      <c r="BM419" s="7">
        <v>19.0</v>
      </c>
      <c r="BN419" s="7">
        <v>7.0</v>
      </c>
      <c r="BO419" s="7">
        <v>1.0</v>
      </c>
      <c r="BP419" s="7">
        <v>0.0</v>
      </c>
      <c r="BQ419" s="7">
        <v>0.0</v>
      </c>
      <c r="BR419" s="7">
        <v>0.0</v>
      </c>
      <c r="BS419" s="9">
        <f t="shared" si="15"/>
        <v>292</v>
      </c>
      <c r="BT419" s="14">
        <v>4.2312</v>
      </c>
      <c r="BW419" s="15" t="str">
        <f t="shared" si="16"/>
        <v> </v>
      </c>
      <c r="BY419" s="7">
        <v>2.0</v>
      </c>
      <c r="BZ419" s="7">
        <v>1.0</v>
      </c>
      <c r="CA419" s="7">
        <v>4.0</v>
      </c>
      <c r="CB419" s="7">
        <v>0.0</v>
      </c>
      <c r="CC419" s="7">
        <v>0.0</v>
      </c>
      <c r="CD419" s="7">
        <v>0.0</v>
      </c>
      <c r="CE419" s="7">
        <v>2.0</v>
      </c>
      <c r="CF419" s="7">
        <v>2.0</v>
      </c>
      <c r="CG419" s="7">
        <v>1.0</v>
      </c>
      <c r="CH419" s="7">
        <v>0.0</v>
      </c>
      <c r="CI419" s="7">
        <v>4.0</v>
      </c>
      <c r="CJ419" s="7">
        <v>0.0</v>
      </c>
      <c r="CK419" s="7">
        <v>0.0</v>
      </c>
      <c r="CL419" s="15">
        <f t="shared" si="17"/>
        <v>0</v>
      </c>
      <c r="CM419" s="7">
        <v>2.2</v>
      </c>
      <c r="CN419" s="7">
        <v>3.7</v>
      </c>
      <c r="CO419" s="7">
        <v>6.0</v>
      </c>
      <c r="CP419" s="16">
        <f t="shared" si="18"/>
        <v>0.08695652174</v>
      </c>
      <c r="CQ419" s="16">
        <f t="shared" si="19"/>
        <v>0.2559484311</v>
      </c>
      <c r="CR419" s="17">
        <v>7.0</v>
      </c>
      <c r="CS419" s="14">
        <v>23.5</v>
      </c>
      <c r="CT419" s="14">
        <v>29.9</v>
      </c>
      <c r="CU419" s="14">
        <v>7.7</v>
      </c>
      <c r="CV419" s="14">
        <v>5.4</v>
      </c>
      <c r="CW419" s="14">
        <v>4.4</v>
      </c>
      <c r="CX419" s="14">
        <v>0.0</v>
      </c>
      <c r="CY419" s="14">
        <v>9.8</v>
      </c>
      <c r="CZ419" s="18">
        <f t="shared" si="20"/>
        <v>0.1420289855</v>
      </c>
      <c r="DA419" s="18">
        <f t="shared" si="21"/>
        <v>0.4180491042</v>
      </c>
      <c r="DB419" s="14">
        <v>41.2029</v>
      </c>
      <c r="DC419" s="7">
        <v>0.0</v>
      </c>
      <c r="DD419" s="7">
        <v>0.0</v>
      </c>
      <c r="DE419" s="7">
        <v>4.0</v>
      </c>
      <c r="DF419" s="7">
        <v>27.0</v>
      </c>
      <c r="DG419" s="7">
        <v>3.0</v>
      </c>
      <c r="DH419" s="7">
        <v>0.0</v>
      </c>
      <c r="DI419" s="7">
        <v>26.0</v>
      </c>
      <c r="DJ419" s="7">
        <v>10.0</v>
      </c>
      <c r="DK419" s="7">
        <v>4.0</v>
      </c>
      <c r="DL419" s="7">
        <v>0.0</v>
      </c>
      <c r="DM419" s="7">
        <v>26.0</v>
      </c>
      <c r="DN419" s="9">
        <v>2.0</v>
      </c>
      <c r="DO419" s="9">
        <v>1.0</v>
      </c>
      <c r="DP419" s="9">
        <v>1.0</v>
      </c>
      <c r="DQ419" s="8">
        <v>186.0</v>
      </c>
      <c r="DR419" s="8">
        <v>13.0</v>
      </c>
      <c r="DS419" s="8" t="s">
        <v>2067</v>
      </c>
      <c r="DT419" s="19">
        <v>3.0</v>
      </c>
      <c r="DU419" s="8">
        <v>2.9</v>
      </c>
      <c r="DV419" s="8">
        <v>2.9</v>
      </c>
      <c r="DW419" s="8">
        <v>460.0</v>
      </c>
      <c r="DX419" s="8">
        <v>0.0</v>
      </c>
      <c r="DY419" s="14">
        <f t="shared" si="22"/>
        <v>4.8</v>
      </c>
    </row>
    <row r="420" ht="12.75" customHeight="1">
      <c r="A420" s="7">
        <v>3.0</v>
      </c>
      <c r="B420" s="7" t="s">
        <v>2068</v>
      </c>
      <c r="C420" s="7" t="s">
        <v>1378</v>
      </c>
      <c r="E420" s="7" t="s">
        <v>189</v>
      </c>
      <c r="F420" s="7" t="s">
        <v>189</v>
      </c>
      <c r="G420" s="7">
        <v>74.0</v>
      </c>
      <c r="H420" s="7">
        <v>180.0</v>
      </c>
      <c r="I420" s="7" t="s">
        <v>145</v>
      </c>
      <c r="J420" s="7">
        <v>2010.0</v>
      </c>
      <c r="K420" s="7">
        <v>5.0</v>
      </c>
      <c r="L420" s="7">
        <v>131.0</v>
      </c>
      <c r="M420" s="8"/>
      <c r="N420" s="8">
        <f t="shared" si="1"/>
        <v>23</v>
      </c>
      <c r="O420" s="7" t="s">
        <v>770</v>
      </c>
      <c r="P420" s="7" t="s">
        <v>2069</v>
      </c>
      <c r="Q420" s="8" t="s">
        <v>399</v>
      </c>
      <c r="R420" s="7" t="s">
        <v>399</v>
      </c>
      <c r="S420" s="9" t="s">
        <v>174</v>
      </c>
      <c r="T420" s="9">
        <v>75.0</v>
      </c>
      <c r="U420" s="9" t="s">
        <v>138</v>
      </c>
      <c r="V420" s="9" t="s">
        <v>138</v>
      </c>
      <c r="W420" s="7">
        <v>76.0</v>
      </c>
      <c r="X420" s="7">
        <v>10.0</v>
      </c>
      <c r="Y420" s="7">
        <v>48.0</v>
      </c>
      <c r="Z420" s="7">
        <v>21.0</v>
      </c>
      <c r="AA420" s="7">
        <v>58.0</v>
      </c>
      <c r="AB420" s="7">
        <v>22.0</v>
      </c>
      <c r="AC420" s="7">
        <v>171.0</v>
      </c>
      <c r="AD420" s="7">
        <v>63.0</v>
      </c>
      <c r="AE420" s="7">
        <v>131.0</v>
      </c>
      <c r="AF420" s="10">
        <f t="shared" si="2"/>
        <v>0.05847953216</v>
      </c>
      <c r="AG420" s="10">
        <f t="shared" si="3"/>
        <v>0.02739726027</v>
      </c>
      <c r="AH420" s="7">
        <v>103458.0</v>
      </c>
      <c r="AI420" s="11">
        <f t="shared" si="4"/>
        <v>22.68815789</v>
      </c>
      <c r="AJ420" s="7">
        <v>2060.0</v>
      </c>
      <c r="AK420" s="11">
        <f t="shared" si="5"/>
        <v>27.10526316</v>
      </c>
      <c r="AL420" s="11">
        <f t="shared" si="6"/>
        <v>50.2223301</v>
      </c>
      <c r="AM420" s="12">
        <v>199.0</v>
      </c>
      <c r="AN420" s="11">
        <f t="shared" si="7"/>
        <v>6.924549092</v>
      </c>
      <c r="AO420" s="10" t="s">
        <v>2070</v>
      </c>
      <c r="AP420" s="10" t="s">
        <v>1697</v>
      </c>
      <c r="AQ420" s="10" t="s">
        <v>2071</v>
      </c>
      <c r="AR420" s="7">
        <v>0.0</v>
      </c>
      <c r="AS420" s="7">
        <v>0.0</v>
      </c>
      <c r="AT420" s="13">
        <f t="shared" si="8"/>
        <v>0</v>
      </c>
      <c r="AU420" s="8"/>
      <c r="AV420" s="8"/>
      <c r="AW420" s="8"/>
      <c r="AX420" s="8">
        <v>0.0</v>
      </c>
      <c r="AY420" s="8"/>
      <c r="AZ420" s="8">
        <v>0.0</v>
      </c>
      <c r="BA420" s="7">
        <v>184.0</v>
      </c>
      <c r="BB420" s="7">
        <v>44.0</v>
      </c>
      <c r="BC420" s="7">
        <v>68.0</v>
      </c>
      <c r="BD420" s="7">
        <v>63.0</v>
      </c>
      <c r="BE420" s="7">
        <v>78.0</v>
      </c>
      <c r="BF420" s="7">
        <v>36.0</v>
      </c>
      <c r="BG420" s="14">
        <f t="shared" si="9"/>
        <v>6.402598156</v>
      </c>
      <c r="BH420" s="11">
        <f t="shared" si="10"/>
        <v>1.531056081</v>
      </c>
      <c r="BI420" s="11">
        <f t="shared" si="11"/>
        <v>2.366177579</v>
      </c>
      <c r="BJ420" s="11">
        <f t="shared" si="12"/>
        <v>2.192193934</v>
      </c>
      <c r="BK420" s="11">
        <f t="shared" si="13"/>
        <v>2.71414487</v>
      </c>
      <c r="BL420" s="11">
        <f t="shared" si="14"/>
        <v>1.252682248</v>
      </c>
      <c r="BM420" s="7">
        <v>30.0</v>
      </c>
      <c r="BN420" s="7">
        <v>15.0</v>
      </c>
      <c r="BO420" s="7">
        <v>0.0</v>
      </c>
      <c r="BP420" s="7">
        <v>0.0</v>
      </c>
      <c r="BQ420" s="7">
        <v>0.0</v>
      </c>
      <c r="BR420" s="7">
        <v>0.0</v>
      </c>
      <c r="BS420" s="9">
        <f t="shared" si="15"/>
        <v>142</v>
      </c>
      <c r="BT420" s="14">
        <v>4.6931</v>
      </c>
      <c r="BU420" s="7">
        <v>1.0</v>
      </c>
      <c r="BV420" s="7">
        <v>0.0</v>
      </c>
      <c r="BW420" s="15">
        <f t="shared" si="16"/>
        <v>0</v>
      </c>
      <c r="BX420" s="7">
        <v>0.0</v>
      </c>
      <c r="BY420" s="7">
        <v>1.0</v>
      </c>
      <c r="BZ420" s="7">
        <v>3.0</v>
      </c>
      <c r="CA420" s="7">
        <v>4.0</v>
      </c>
      <c r="CB420" s="7">
        <v>0.0</v>
      </c>
      <c r="CC420" s="7">
        <v>1.0</v>
      </c>
      <c r="CD420" s="7">
        <v>0.0</v>
      </c>
      <c r="CE420" s="7">
        <v>2.0</v>
      </c>
      <c r="CF420" s="7">
        <v>3.0</v>
      </c>
      <c r="CG420" s="7">
        <v>1.0</v>
      </c>
      <c r="CH420" s="7">
        <v>0.0</v>
      </c>
      <c r="CI420" s="7">
        <v>3.0</v>
      </c>
      <c r="CJ420" s="7">
        <v>0.0</v>
      </c>
      <c r="CK420" s="7">
        <v>0.0</v>
      </c>
      <c r="CL420" s="15">
        <f t="shared" si="17"/>
        <v>0</v>
      </c>
      <c r="CM420" s="7">
        <v>5.6</v>
      </c>
      <c r="CN420" s="7">
        <v>4.6</v>
      </c>
      <c r="CO420" s="7">
        <v>10.2</v>
      </c>
      <c r="CP420" s="16">
        <f t="shared" si="18"/>
        <v>0.1342105263</v>
      </c>
      <c r="CQ420" s="16">
        <f t="shared" si="19"/>
        <v>0.3549266369</v>
      </c>
      <c r="CR420" s="17">
        <v>5.0</v>
      </c>
      <c r="CS420" s="14">
        <v>47.5</v>
      </c>
      <c r="CT420" s="14">
        <v>34.8</v>
      </c>
      <c r="CU420" s="14">
        <v>24.2</v>
      </c>
      <c r="CV420" s="14">
        <v>11.5</v>
      </c>
      <c r="CW420" s="14">
        <v>4.3</v>
      </c>
      <c r="CX420" s="14">
        <v>-0.2</v>
      </c>
      <c r="CY420" s="14">
        <v>15.6</v>
      </c>
      <c r="CZ420" s="18">
        <f t="shared" si="20"/>
        <v>0.2052631579</v>
      </c>
      <c r="DA420" s="18">
        <f t="shared" si="21"/>
        <v>0.5428289741</v>
      </c>
      <c r="DB420" s="14">
        <v>43.6901</v>
      </c>
      <c r="DC420" s="7">
        <v>0.0</v>
      </c>
      <c r="DD420" s="7">
        <v>2.0</v>
      </c>
      <c r="DE420" s="7">
        <v>5.0</v>
      </c>
      <c r="DF420" s="7">
        <v>56.0</v>
      </c>
      <c r="DG420" s="7">
        <v>7.0</v>
      </c>
      <c r="DH420" s="7">
        <v>0.0</v>
      </c>
      <c r="DI420" s="7">
        <v>45.0</v>
      </c>
      <c r="DJ420" s="7">
        <v>25.0</v>
      </c>
      <c r="DK420" s="7">
        <v>1.0</v>
      </c>
      <c r="DL420" s="7">
        <v>0.0</v>
      </c>
      <c r="DM420" s="7">
        <v>93.0</v>
      </c>
      <c r="DN420" s="9">
        <v>6.0</v>
      </c>
      <c r="DO420" s="9">
        <v>2.0</v>
      </c>
      <c r="DP420" s="9">
        <v>2.0</v>
      </c>
      <c r="DQ420" s="8">
        <v>186.0</v>
      </c>
      <c r="DR420" s="8">
        <v>6.0</v>
      </c>
      <c r="DS420" s="8" t="s">
        <v>249</v>
      </c>
      <c r="DT420" s="19">
        <v>2.25</v>
      </c>
      <c r="DU420" s="8">
        <v>4.25</v>
      </c>
      <c r="DV420" s="8">
        <v>4.25</v>
      </c>
      <c r="DW420" s="8">
        <v>311.0</v>
      </c>
      <c r="DX420" s="8">
        <v>0.0</v>
      </c>
      <c r="DY420" s="14">
        <f t="shared" si="22"/>
        <v>7.727659574</v>
      </c>
    </row>
    <row r="421" ht="12.75" customHeight="1">
      <c r="A421" s="7">
        <v>12.0</v>
      </c>
      <c r="B421" s="7" t="s">
        <v>2072</v>
      </c>
      <c r="C421" s="7" t="s">
        <v>1017</v>
      </c>
      <c r="D421" s="7" t="s">
        <v>358</v>
      </c>
      <c r="E421" s="7" t="s">
        <v>163</v>
      </c>
      <c r="F421" s="7" t="s">
        <v>163</v>
      </c>
      <c r="G421" s="7">
        <v>75.0</v>
      </c>
      <c r="H421" s="7">
        <v>214.0</v>
      </c>
      <c r="I421" s="7" t="s">
        <v>133</v>
      </c>
      <c r="M421" s="8"/>
      <c r="N421" s="8">
        <f t="shared" si="1"/>
        <v>29</v>
      </c>
      <c r="O421" s="7" t="s">
        <v>2073</v>
      </c>
      <c r="P421" s="7" t="s">
        <v>2074</v>
      </c>
      <c r="Q421" s="8" t="s">
        <v>860</v>
      </c>
      <c r="R421" s="7" t="s">
        <v>860</v>
      </c>
      <c r="S421" s="9" t="s">
        <v>159</v>
      </c>
      <c r="T421" s="9">
        <v>14.0</v>
      </c>
      <c r="U421" s="9" t="s">
        <v>138</v>
      </c>
      <c r="V421" s="9" t="s">
        <v>138</v>
      </c>
      <c r="W421" s="7">
        <v>14.0</v>
      </c>
      <c r="X421" s="7">
        <v>1.0</v>
      </c>
      <c r="Y421" s="7">
        <v>0.0</v>
      </c>
      <c r="Z421" s="7">
        <v>0.0</v>
      </c>
      <c r="AA421" s="7">
        <v>1.0</v>
      </c>
      <c r="AB421" s="7">
        <v>-6.0</v>
      </c>
      <c r="AC421" s="7">
        <v>10.0</v>
      </c>
      <c r="AD421" s="7">
        <v>6.0</v>
      </c>
      <c r="AE421" s="7">
        <v>10.0</v>
      </c>
      <c r="AF421" s="10">
        <f t="shared" si="2"/>
        <v>0.1</v>
      </c>
      <c r="AG421" s="10">
        <f t="shared" si="3"/>
        <v>0.03846153846</v>
      </c>
      <c r="AH421" s="7">
        <v>7906.0</v>
      </c>
      <c r="AI421" s="11">
        <f t="shared" si="4"/>
        <v>9.411904762</v>
      </c>
      <c r="AJ421" s="7">
        <v>190.0</v>
      </c>
      <c r="AK421" s="11">
        <f t="shared" si="5"/>
        <v>13.57142857</v>
      </c>
      <c r="AL421" s="11">
        <f t="shared" si="6"/>
        <v>41.61052632</v>
      </c>
      <c r="AM421" s="12">
        <v>0.0</v>
      </c>
      <c r="AN421" s="11">
        <f t="shared" si="7"/>
        <v>0</v>
      </c>
      <c r="AO421" s="10" t="s">
        <v>152</v>
      </c>
      <c r="AP421" s="10" t="s">
        <v>151</v>
      </c>
      <c r="AQ421" s="10" t="s">
        <v>152</v>
      </c>
      <c r="AR421" s="7">
        <v>1.0</v>
      </c>
      <c r="AS421" s="7">
        <v>0.0</v>
      </c>
      <c r="AT421" s="13">
        <f t="shared" si="8"/>
        <v>1</v>
      </c>
      <c r="AU421" s="8"/>
      <c r="AV421" s="8"/>
      <c r="AW421" s="8"/>
      <c r="AX421" s="8">
        <v>0.0</v>
      </c>
      <c r="AY421" s="8">
        <v>1.0</v>
      </c>
      <c r="AZ421" s="8">
        <v>1.0</v>
      </c>
      <c r="BA421" s="7">
        <v>6.0</v>
      </c>
      <c r="BB421" s="7">
        <v>47.0</v>
      </c>
      <c r="BC421" s="7">
        <v>4.0</v>
      </c>
      <c r="BD421" s="7">
        <v>6.0</v>
      </c>
      <c r="BE421" s="7">
        <v>3.0</v>
      </c>
      <c r="BF421" s="7">
        <v>3.0</v>
      </c>
      <c r="BG421" s="14">
        <f t="shared" si="9"/>
        <v>2.732102201</v>
      </c>
      <c r="BH421" s="11">
        <f t="shared" si="10"/>
        <v>21.40146724</v>
      </c>
      <c r="BI421" s="11">
        <f t="shared" si="11"/>
        <v>1.821401467</v>
      </c>
      <c r="BJ421" s="11">
        <f t="shared" si="12"/>
        <v>2.732102201</v>
      </c>
      <c r="BK421" s="11">
        <f t="shared" si="13"/>
        <v>1.3660511</v>
      </c>
      <c r="BL421" s="11">
        <f t="shared" si="14"/>
        <v>1.3660511</v>
      </c>
      <c r="BM421" s="7">
        <v>6.0</v>
      </c>
      <c r="BN421" s="7">
        <v>3.0</v>
      </c>
      <c r="BO421" s="7">
        <v>0.0</v>
      </c>
      <c r="BP421" s="7">
        <v>0.0</v>
      </c>
      <c r="BQ421" s="7">
        <v>0.0</v>
      </c>
      <c r="BR421" s="7">
        <v>0.0</v>
      </c>
      <c r="BS421" s="9">
        <f t="shared" si="15"/>
        <v>57</v>
      </c>
      <c r="BT421" s="14">
        <v>-1.2882</v>
      </c>
      <c r="BW421" s="15" t="str">
        <f t="shared" si="16"/>
        <v> </v>
      </c>
      <c r="BY421" s="7">
        <v>0.0</v>
      </c>
      <c r="BZ421" s="7">
        <v>0.0</v>
      </c>
      <c r="CA421" s="7">
        <v>0.0</v>
      </c>
      <c r="CB421" s="7">
        <v>0.0</v>
      </c>
      <c r="CC421" s="7">
        <v>0.0</v>
      </c>
      <c r="CD421" s="7">
        <v>0.0</v>
      </c>
      <c r="CE421" s="7">
        <v>0.0</v>
      </c>
      <c r="CF421" s="7">
        <v>0.0</v>
      </c>
      <c r="CG421" s="7">
        <v>1.0</v>
      </c>
      <c r="CH421" s="7">
        <v>0.0</v>
      </c>
      <c r="CI421" s="7">
        <v>0.0</v>
      </c>
      <c r="CJ421" s="7">
        <v>0.0</v>
      </c>
      <c r="CK421" s="7">
        <v>0.0</v>
      </c>
      <c r="CL421" s="15">
        <f t="shared" si="17"/>
        <v>0</v>
      </c>
      <c r="CM421" s="7">
        <v>-0.1</v>
      </c>
      <c r="CN421" s="7">
        <v>-0.1</v>
      </c>
      <c r="CO421" s="7">
        <v>-0.2</v>
      </c>
      <c r="CP421" s="16">
        <f t="shared" si="18"/>
        <v>-0.01428571429</v>
      </c>
      <c r="CQ421" s="16">
        <f t="shared" si="19"/>
        <v>-0.09107007336</v>
      </c>
      <c r="CR421" s="17">
        <v>3.0</v>
      </c>
      <c r="CS421" s="14">
        <v>2.4</v>
      </c>
      <c r="CT421" s="14">
        <v>2.7</v>
      </c>
      <c r="CU421" s="14">
        <v>-5.3</v>
      </c>
      <c r="CV421" s="14">
        <v>-0.6000000000000001</v>
      </c>
      <c r="CW421" s="14">
        <v>-0.2</v>
      </c>
      <c r="CX421" s="14">
        <v>0.0</v>
      </c>
      <c r="CY421" s="14">
        <v>-0.8</v>
      </c>
      <c r="CZ421" s="18">
        <f t="shared" si="20"/>
        <v>-0.05714285714</v>
      </c>
      <c r="DA421" s="18">
        <f t="shared" si="21"/>
        <v>-0.3642802934</v>
      </c>
      <c r="DB421" s="14">
        <v>23.8</v>
      </c>
      <c r="DC421" s="7">
        <v>0.0</v>
      </c>
      <c r="DD421" s="7">
        <v>0.0</v>
      </c>
      <c r="DE421" s="7">
        <v>1.0</v>
      </c>
      <c r="DF421" s="7">
        <v>5.0</v>
      </c>
      <c r="DG421" s="7">
        <v>0.0</v>
      </c>
      <c r="DH421" s="7">
        <v>0.0</v>
      </c>
      <c r="DI421" s="7">
        <v>1.0</v>
      </c>
      <c r="DJ421" s="7">
        <v>2.0</v>
      </c>
      <c r="DK421" s="7">
        <v>1.0</v>
      </c>
      <c r="DL421" s="7">
        <v>0.0</v>
      </c>
      <c r="DM421" s="7">
        <v>6.0</v>
      </c>
      <c r="DN421" s="9">
        <v>0.0</v>
      </c>
      <c r="DO421" s="9">
        <v>0.0</v>
      </c>
      <c r="DP421" s="9">
        <v>0.0</v>
      </c>
      <c r="DQ421" s="8">
        <v>114.0</v>
      </c>
      <c r="DR421" s="8">
        <v>27.0</v>
      </c>
      <c r="DS421" s="8" t="s">
        <v>1981</v>
      </c>
      <c r="DT421" s="19">
        <v>0.725</v>
      </c>
      <c r="DU421" s="8">
        <v>0.725</v>
      </c>
      <c r="DV421" s="8">
        <v>0.444</v>
      </c>
      <c r="DW421" s="8">
        <v>239.0</v>
      </c>
      <c r="DX421" s="8">
        <v>0.0</v>
      </c>
      <c r="DY421" s="14">
        <f t="shared" si="22"/>
        <v>-1.027453672</v>
      </c>
    </row>
    <row r="422" ht="12.75" customHeight="1">
      <c r="A422" s="7">
        <v>53.0</v>
      </c>
      <c r="B422" s="7" t="s">
        <v>2075</v>
      </c>
      <c r="C422" s="7" t="s">
        <v>479</v>
      </c>
      <c r="D422" s="7" t="s">
        <v>170</v>
      </c>
      <c r="E422" s="7" t="s">
        <v>163</v>
      </c>
      <c r="F422" s="7" t="s">
        <v>163</v>
      </c>
      <c r="G422" s="7">
        <v>74.0</v>
      </c>
      <c r="H422" s="7">
        <v>195.0</v>
      </c>
      <c r="I422" s="7" t="s">
        <v>145</v>
      </c>
      <c r="J422" s="7">
        <v>2009.0</v>
      </c>
      <c r="K422" s="7">
        <v>5.0</v>
      </c>
      <c r="L422" s="7">
        <v>135.0</v>
      </c>
      <c r="M422" s="8" t="s">
        <v>146</v>
      </c>
      <c r="N422" s="8">
        <f t="shared" si="1"/>
        <v>25</v>
      </c>
      <c r="O422" s="7" t="s">
        <v>2076</v>
      </c>
      <c r="P422" s="7" t="s">
        <v>2077</v>
      </c>
      <c r="Q422" s="7" t="s">
        <v>325</v>
      </c>
      <c r="R422" s="7" t="s">
        <v>325</v>
      </c>
      <c r="S422" s="8" t="s">
        <v>150</v>
      </c>
      <c r="T422" s="8">
        <v>20.0</v>
      </c>
      <c r="U422" s="8" t="s">
        <v>138</v>
      </c>
      <c r="V422" s="8" t="s">
        <v>138</v>
      </c>
      <c r="W422" s="7">
        <v>20.0</v>
      </c>
      <c r="X422" s="7">
        <v>2.0</v>
      </c>
      <c r="Y422" s="7">
        <v>5.0</v>
      </c>
      <c r="Z422" s="7">
        <v>3.0</v>
      </c>
      <c r="AA422" s="7">
        <v>7.0</v>
      </c>
      <c r="AB422" s="7">
        <v>3.0</v>
      </c>
      <c r="AC422" s="7">
        <v>11.0</v>
      </c>
      <c r="AD422" s="7">
        <v>6.0</v>
      </c>
      <c r="AE422" s="7">
        <v>2.0</v>
      </c>
      <c r="AF422" s="10">
        <f t="shared" si="2"/>
        <v>0.1818181818</v>
      </c>
      <c r="AG422" s="10">
        <f t="shared" si="3"/>
        <v>0.1052631579</v>
      </c>
      <c r="AH422" s="7">
        <v>11558.0</v>
      </c>
      <c r="AI422" s="11">
        <f t="shared" si="4"/>
        <v>9.631666667</v>
      </c>
      <c r="AJ422" s="7">
        <v>264.0</v>
      </c>
      <c r="AK422" s="11">
        <f t="shared" si="5"/>
        <v>13.2</v>
      </c>
      <c r="AL422" s="11">
        <f t="shared" si="6"/>
        <v>43.78030303</v>
      </c>
      <c r="AM422" s="12">
        <v>25.0</v>
      </c>
      <c r="AN422" s="11">
        <f t="shared" si="7"/>
        <v>7.786814328</v>
      </c>
      <c r="AO422" s="10" t="s">
        <v>497</v>
      </c>
      <c r="AP422" s="10" t="s">
        <v>498</v>
      </c>
      <c r="AQ422" s="10" t="s">
        <v>152</v>
      </c>
      <c r="AR422" s="7">
        <v>54.0</v>
      </c>
      <c r="AS422" s="7">
        <v>52.0</v>
      </c>
      <c r="AT422" s="13">
        <f t="shared" si="8"/>
        <v>0.5094339623</v>
      </c>
      <c r="AU422" s="8"/>
      <c r="AV422" s="8"/>
      <c r="AW422" s="8">
        <v>73.0</v>
      </c>
      <c r="AX422" s="8">
        <v>41.0</v>
      </c>
      <c r="AY422" s="8">
        <v>33.0</v>
      </c>
      <c r="AZ422" s="8">
        <v>13.0</v>
      </c>
      <c r="BA422" s="7">
        <v>18.0</v>
      </c>
      <c r="BB422" s="7">
        <v>18.0</v>
      </c>
      <c r="BC422" s="7">
        <v>2.0</v>
      </c>
      <c r="BD422" s="7">
        <v>6.0</v>
      </c>
      <c r="BE422" s="7">
        <v>1.0</v>
      </c>
      <c r="BF422" s="7">
        <v>6.0</v>
      </c>
      <c r="BG422" s="14">
        <f t="shared" si="9"/>
        <v>5.606506316</v>
      </c>
      <c r="BH422" s="11">
        <f t="shared" si="10"/>
        <v>5.606506316</v>
      </c>
      <c r="BI422" s="11">
        <f t="shared" si="11"/>
        <v>0.6229451462</v>
      </c>
      <c r="BJ422" s="11">
        <f t="shared" si="12"/>
        <v>1.868835439</v>
      </c>
      <c r="BK422" s="11">
        <f t="shared" si="13"/>
        <v>0.3114725731</v>
      </c>
      <c r="BL422" s="11">
        <f t="shared" si="14"/>
        <v>1.868835439</v>
      </c>
      <c r="BM422" s="7">
        <v>4.0</v>
      </c>
      <c r="BN422" s="7">
        <v>2.0</v>
      </c>
      <c r="BO422" s="7">
        <v>0.0</v>
      </c>
      <c r="BP422" s="7">
        <v>0.0</v>
      </c>
      <c r="BQ422" s="7">
        <v>0.0</v>
      </c>
      <c r="BR422" s="7">
        <v>0.0</v>
      </c>
      <c r="BS422" s="9">
        <f t="shared" si="15"/>
        <v>24</v>
      </c>
      <c r="BT422" s="14">
        <v>0.6554</v>
      </c>
      <c r="BW422" s="15" t="str">
        <f t="shared" si="16"/>
        <v> </v>
      </c>
      <c r="BY422" s="7">
        <v>1.0</v>
      </c>
      <c r="BZ422" s="7">
        <v>0.0</v>
      </c>
      <c r="CA422" s="7">
        <v>0.0</v>
      </c>
      <c r="CB422" s="7">
        <v>0.0</v>
      </c>
      <c r="CC422" s="7">
        <v>0.0</v>
      </c>
      <c r="CD422" s="7">
        <v>0.0</v>
      </c>
      <c r="CE422" s="7">
        <v>0.0</v>
      </c>
      <c r="CF422" s="7">
        <v>1.0</v>
      </c>
      <c r="CG422" s="7">
        <v>0.0</v>
      </c>
      <c r="CH422" s="7">
        <v>0.0</v>
      </c>
      <c r="CI422" s="7">
        <v>1.0</v>
      </c>
      <c r="CJ422" s="7">
        <v>0.0</v>
      </c>
      <c r="CK422" s="7">
        <v>0.0</v>
      </c>
      <c r="CL422" s="15">
        <f t="shared" si="17"/>
        <v>0</v>
      </c>
      <c r="CM422" s="7">
        <v>0.5</v>
      </c>
      <c r="CN422" s="7">
        <v>0.30000000000000004</v>
      </c>
      <c r="CO422" s="7">
        <v>0.8</v>
      </c>
      <c r="CP422" s="16">
        <f t="shared" si="18"/>
        <v>0.04</v>
      </c>
      <c r="CQ422" s="16">
        <f t="shared" si="19"/>
        <v>0.2491780585</v>
      </c>
      <c r="CR422" s="17">
        <v>4.0</v>
      </c>
      <c r="CS422" s="14">
        <v>3.8</v>
      </c>
      <c r="CT422" s="14">
        <v>3.6</v>
      </c>
      <c r="CU422" s="14">
        <v>1.7000000000000002</v>
      </c>
      <c r="CV422" s="14">
        <v>1.2</v>
      </c>
      <c r="CW422" s="14">
        <v>0.6000000000000001</v>
      </c>
      <c r="CX422" s="14">
        <v>0.0</v>
      </c>
      <c r="CY422" s="14">
        <v>1.8</v>
      </c>
      <c r="CZ422" s="18">
        <f t="shared" si="20"/>
        <v>0.09</v>
      </c>
      <c r="DA422" s="18">
        <f t="shared" si="21"/>
        <v>0.5606506316</v>
      </c>
      <c r="DB422" s="14">
        <v>28.5455</v>
      </c>
      <c r="DC422" s="7">
        <v>0.0</v>
      </c>
      <c r="DD422" s="7">
        <v>0.0</v>
      </c>
      <c r="DE422" s="7">
        <v>0.0</v>
      </c>
      <c r="DF422" s="7">
        <v>6.0</v>
      </c>
      <c r="DG422" s="7">
        <v>0.0</v>
      </c>
      <c r="DH422" s="7">
        <v>1.0</v>
      </c>
      <c r="DI422" s="7">
        <v>3.0</v>
      </c>
      <c r="DJ422" s="7">
        <v>1.0</v>
      </c>
      <c r="DK422" s="7">
        <v>2.0</v>
      </c>
      <c r="DL422" s="7">
        <v>0.0</v>
      </c>
      <c r="DM422" s="7">
        <v>4.0</v>
      </c>
      <c r="DN422" s="9">
        <v>0.0</v>
      </c>
      <c r="DO422" s="9">
        <v>0.0</v>
      </c>
      <c r="DP422" s="9">
        <v>1.0</v>
      </c>
      <c r="DQ422" s="8">
        <v>60.0</v>
      </c>
      <c r="DR422" s="8">
        <v>0.0</v>
      </c>
      <c r="DT422" s="19">
        <v>0.75</v>
      </c>
      <c r="DU422" s="7">
        <v>0.75</v>
      </c>
      <c r="DV422" s="7">
        <v>0.242</v>
      </c>
      <c r="DW422" s="8">
        <v>0.0</v>
      </c>
      <c r="DX422" s="7">
        <v>0.0</v>
      </c>
      <c r="DY422" s="14">
        <f t="shared" si="22"/>
        <v>1.662594372</v>
      </c>
    </row>
    <row r="423" ht="12.75" customHeight="1">
      <c r="A423" s="7">
        <v>29.0</v>
      </c>
      <c r="B423" s="7" t="s">
        <v>1937</v>
      </c>
      <c r="C423" s="7" t="s">
        <v>2078</v>
      </c>
      <c r="D423" s="7" t="s">
        <v>162</v>
      </c>
      <c r="E423" s="7" t="s">
        <v>163</v>
      </c>
      <c r="F423" s="7" t="s">
        <v>163</v>
      </c>
      <c r="G423" s="7">
        <v>74.0</v>
      </c>
      <c r="H423" s="7">
        <v>198.0</v>
      </c>
      <c r="I423" s="7" t="s">
        <v>133</v>
      </c>
      <c r="J423" s="7">
        <v>2012.0</v>
      </c>
      <c r="K423" s="7">
        <v>1.0</v>
      </c>
      <c r="L423" s="7">
        <v>10.0</v>
      </c>
      <c r="M423" s="8" t="s">
        <v>146</v>
      </c>
      <c r="N423" s="8">
        <f t="shared" si="1"/>
        <v>21</v>
      </c>
      <c r="O423" s="7" t="s">
        <v>2079</v>
      </c>
      <c r="P423" s="7" t="s">
        <v>2080</v>
      </c>
      <c r="Q423" s="8" t="s">
        <v>215</v>
      </c>
      <c r="R423" s="7" t="s">
        <v>215</v>
      </c>
      <c r="S423" s="9" t="s">
        <v>174</v>
      </c>
      <c r="T423" s="9">
        <v>9.0</v>
      </c>
      <c r="U423" s="9" t="s">
        <v>138</v>
      </c>
      <c r="V423" s="9" t="s">
        <v>138</v>
      </c>
      <c r="W423" s="7">
        <v>9.0</v>
      </c>
      <c r="X423" s="7">
        <v>0.0</v>
      </c>
      <c r="Y423" s="7">
        <v>1.0</v>
      </c>
      <c r="Z423" s="7">
        <v>1.0</v>
      </c>
      <c r="AA423" s="7">
        <v>1.0</v>
      </c>
      <c r="AB423" s="7">
        <v>-1.0</v>
      </c>
      <c r="AC423" s="7">
        <v>11.0</v>
      </c>
      <c r="AD423" s="7">
        <v>5.0</v>
      </c>
      <c r="AE423" s="7">
        <v>6.0</v>
      </c>
      <c r="AF423" s="10">
        <f t="shared" si="2"/>
        <v>0</v>
      </c>
      <c r="AG423" s="10">
        <f t="shared" si="3"/>
        <v>0</v>
      </c>
      <c r="AH423" s="7">
        <v>5569.0</v>
      </c>
      <c r="AI423" s="11">
        <f t="shared" si="4"/>
        <v>10.31296296</v>
      </c>
      <c r="AJ423" s="7">
        <v>140.0</v>
      </c>
      <c r="AK423" s="11">
        <f t="shared" si="5"/>
        <v>15.55555556</v>
      </c>
      <c r="AL423" s="11">
        <f t="shared" si="6"/>
        <v>39.77857143</v>
      </c>
      <c r="AM423" s="12">
        <v>31.0</v>
      </c>
      <c r="AN423" s="11">
        <f t="shared" si="7"/>
        <v>20.0395044</v>
      </c>
      <c r="AO423" s="10" t="s">
        <v>151</v>
      </c>
      <c r="AP423" s="10" t="s">
        <v>216</v>
      </c>
      <c r="AQ423" s="10" t="s">
        <v>216</v>
      </c>
      <c r="AR423" s="7">
        <v>0.0</v>
      </c>
      <c r="AS423" s="7">
        <v>0.0</v>
      </c>
      <c r="AT423" s="13">
        <f t="shared" si="8"/>
        <v>0</v>
      </c>
      <c r="AU423" s="8"/>
      <c r="AV423" s="8"/>
      <c r="AW423" s="8"/>
      <c r="AX423" s="8">
        <v>0.0</v>
      </c>
      <c r="AY423" s="8"/>
      <c r="AZ423" s="8">
        <v>0.0</v>
      </c>
      <c r="BA423" s="7">
        <v>14.0</v>
      </c>
      <c r="BB423" s="7">
        <v>6.0</v>
      </c>
      <c r="BC423" s="7">
        <v>5.0</v>
      </c>
      <c r="BD423" s="7">
        <v>5.0</v>
      </c>
      <c r="BE423" s="7">
        <v>3.0</v>
      </c>
      <c r="BF423" s="7">
        <v>3.0</v>
      </c>
      <c r="BG423" s="14">
        <f t="shared" si="9"/>
        <v>9.050098761</v>
      </c>
      <c r="BH423" s="11">
        <f t="shared" si="10"/>
        <v>3.878613755</v>
      </c>
      <c r="BI423" s="11">
        <f t="shared" si="11"/>
        <v>3.232178129</v>
      </c>
      <c r="BJ423" s="11">
        <f t="shared" si="12"/>
        <v>3.232178129</v>
      </c>
      <c r="BK423" s="11">
        <f t="shared" si="13"/>
        <v>1.939306877</v>
      </c>
      <c r="BL423" s="11">
        <f t="shared" si="14"/>
        <v>1.939306877</v>
      </c>
      <c r="BM423" s="7">
        <v>2.0</v>
      </c>
      <c r="BN423" s="7">
        <v>1.0</v>
      </c>
      <c r="BO423" s="7">
        <v>0.0</v>
      </c>
      <c r="BP423" s="7">
        <v>0.0</v>
      </c>
      <c r="BQ423" s="7">
        <v>0.0</v>
      </c>
      <c r="BR423" s="7">
        <v>0.0</v>
      </c>
      <c r="BS423" s="9">
        <f t="shared" si="15"/>
        <v>13</v>
      </c>
      <c r="BT423" s="14">
        <v>-0.56</v>
      </c>
      <c r="BW423" s="15" t="str">
        <f t="shared" si="16"/>
        <v> </v>
      </c>
      <c r="BY423" s="7">
        <v>0.0</v>
      </c>
      <c r="BZ423" s="7">
        <v>0.0</v>
      </c>
      <c r="CA423" s="7">
        <v>0.0</v>
      </c>
      <c r="CB423" s="7">
        <v>0.0</v>
      </c>
      <c r="CC423" s="7">
        <v>0.0</v>
      </c>
      <c r="CD423" s="7">
        <v>0.0</v>
      </c>
      <c r="CE423" s="7">
        <v>0.0</v>
      </c>
      <c r="CF423" s="7">
        <v>0.0</v>
      </c>
      <c r="CG423" s="7">
        <v>0.0</v>
      </c>
      <c r="CH423" s="7">
        <v>0.0</v>
      </c>
      <c r="CI423" s="7">
        <v>0.0</v>
      </c>
      <c r="CJ423" s="7">
        <v>0.0</v>
      </c>
      <c r="CK423" s="7">
        <v>0.0</v>
      </c>
      <c r="CL423" s="15">
        <f t="shared" si="17"/>
        <v>0</v>
      </c>
      <c r="CM423" s="7">
        <v>0.0</v>
      </c>
      <c r="CN423" s="7">
        <v>0.1</v>
      </c>
      <c r="CO423" s="7">
        <v>0.1</v>
      </c>
      <c r="CP423" s="16">
        <f t="shared" si="18"/>
        <v>0.01111111111</v>
      </c>
      <c r="CQ423" s="16">
        <f t="shared" si="19"/>
        <v>0.06464356258</v>
      </c>
      <c r="CR423" s="17">
        <v>0.0</v>
      </c>
      <c r="CS423" s="14">
        <v>1.4</v>
      </c>
      <c r="CT423" s="14">
        <v>1.6</v>
      </c>
      <c r="CU423" s="14">
        <v>-1.2</v>
      </c>
      <c r="CV423" s="14">
        <v>0.0</v>
      </c>
      <c r="CW423" s="14">
        <v>0.0</v>
      </c>
      <c r="CX423" s="14">
        <v>0.0</v>
      </c>
      <c r="CY423" s="14">
        <v>0.0</v>
      </c>
      <c r="CZ423" s="18">
        <f t="shared" si="20"/>
        <v>0</v>
      </c>
      <c r="DA423" s="18">
        <f t="shared" si="21"/>
        <v>0</v>
      </c>
      <c r="DB423" s="14">
        <v>46.3636</v>
      </c>
      <c r="DC423" s="7">
        <v>0.0</v>
      </c>
      <c r="DD423" s="7">
        <v>0.0</v>
      </c>
      <c r="DE423" s="7">
        <v>3.0</v>
      </c>
      <c r="DF423" s="7">
        <v>2.0</v>
      </c>
      <c r="DG423" s="7">
        <v>0.0</v>
      </c>
      <c r="DH423" s="7">
        <v>0.0</v>
      </c>
      <c r="DI423" s="7">
        <v>3.0</v>
      </c>
      <c r="DJ423" s="7">
        <v>1.0</v>
      </c>
      <c r="DK423" s="7">
        <v>0.0</v>
      </c>
      <c r="DL423" s="7">
        <v>0.0</v>
      </c>
      <c r="DM423" s="7">
        <v>7.0</v>
      </c>
      <c r="DN423" s="9">
        <v>0.0</v>
      </c>
      <c r="DO423" s="9">
        <v>0.0</v>
      </c>
      <c r="DP423" s="9">
        <v>0.0</v>
      </c>
      <c r="DQ423" s="8">
        <v>31.0</v>
      </c>
      <c r="DR423" s="8">
        <v>0.0</v>
      </c>
      <c r="DS423" s="8"/>
      <c r="DT423" s="19">
        <v>0.925</v>
      </c>
      <c r="DU423" s="8">
        <v>0.894</v>
      </c>
      <c r="DV423" s="8">
        <v>0.241</v>
      </c>
      <c r="DW423" s="8">
        <v>0.0</v>
      </c>
      <c r="DX423" s="8">
        <v>0.55</v>
      </c>
      <c r="DY423" s="14">
        <f t="shared" si="22"/>
        <v>-0.3177304965</v>
      </c>
    </row>
    <row r="424" ht="12.75" customHeight="1">
      <c r="A424" s="7">
        <v>9.0</v>
      </c>
      <c r="B424" s="7" t="s">
        <v>2081</v>
      </c>
      <c r="C424" s="7" t="s">
        <v>2082</v>
      </c>
      <c r="E424" s="7" t="s">
        <v>243</v>
      </c>
      <c r="F424" s="7" t="s">
        <v>243</v>
      </c>
      <c r="G424" s="7">
        <v>75.0</v>
      </c>
      <c r="H424" s="7">
        <v>215.0</v>
      </c>
      <c r="I424" s="7" t="s">
        <v>133</v>
      </c>
      <c r="J424" s="7">
        <v>2001.0</v>
      </c>
      <c r="K424" s="7">
        <v>1.0</v>
      </c>
      <c r="L424" s="7">
        <v>6.0</v>
      </c>
      <c r="M424" s="8"/>
      <c r="N424" s="8">
        <f t="shared" si="1"/>
        <v>32</v>
      </c>
      <c r="O424" s="7" t="s">
        <v>2083</v>
      </c>
      <c r="P424" s="7" t="s">
        <v>2084</v>
      </c>
      <c r="Q424" s="8" t="s">
        <v>447</v>
      </c>
      <c r="R424" s="7" t="s">
        <v>447</v>
      </c>
      <c r="S424" s="9" t="s">
        <v>150</v>
      </c>
      <c r="T424" s="9">
        <v>81.0</v>
      </c>
      <c r="U424" s="9" t="s">
        <v>138</v>
      </c>
      <c r="V424" s="9" t="s">
        <v>138</v>
      </c>
      <c r="W424" s="7">
        <v>82.0</v>
      </c>
      <c r="X424" s="7">
        <v>17.0</v>
      </c>
      <c r="Y424" s="7">
        <v>39.0</v>
      </c>
      <c r="Z424" s="7">
        <v>18.0</v>
      </c>
      <c r="AA424" s="7">
        <v>56.0</v>
      </c>
      <c r="AB424" s="7">
        <v>6.0</v>
      </c>
      <c r="AC424" s="7">
        <v>141.0</v>
      </c>
      <c r="AD424" s="7">
        <v>61.0</v>
      </c>
      <c r="AE424" s="7">
        <v>75.0</v>
      </c>
      <c r="AF424" s="10">
        <f t="shared" si="2"/>
        <v>0.1205673759</v>
      </c>
      <c r="AG424" s="10">
        <f t="shared" si="3"/>
        <v>0.06137184116</v>
      </c>
      <c r="AH424" s="7">
        <v>98051.0</v>
      </c>
      <c r="AI424" s="11">
        <f t="shared" si="4"/>
        <v>19.92906504</v>
      </c>
      <c r="AJ424" s="7">
        <v>1968.0</v>
      </c>
      <c r="AK424" s="11">
        <f t="shared" si="5"/>
        <v>24</v>
      </c>
      <c r="AL424" s="11">
        <f t="shared" si="6"/>
        <v>49.8226626</v>
      </c>
      <c r="AM424" s="12">
        <v>176.0</v>
      </c>
      <c r="AN424" s="11">
        <f t="shared" si="7"/>
        <v>6.461943274</v>
      </c>
      <c r="AO424" s="10" t="s">
        <v>2085</v>
      </c>
      <c r="AP424" s="10" t="s">
        <v>715</v>
      </c>
      <c r="AQ424" s="10" t="s">
        <v>200</v>
      </c>
      <c r="AR424" s="7">
        <v>987.0</v>
      </c>
      <c r="AS424" s="7">
        <v>771.0</v>
      </c>
      <c r="AT424" s="13">
        <f t="shared" si="8"/>
        <v>0.5614334471</v>
      </c>
      <c r="AU424" s="9">
        <v>57.0</v>
      </c>
      <c r="AV424" s="9">
        <v>28.0</v>
      </c>
      <c r="AW424" s="9">
        <v>1142.0</v>
      </c>
      <c r="AX424" s="9">
        <v>610.0</v>
      </c>
      <c r="AY424" s="9">
        <v>616.0</v>
      </c>
      <c r="AZ424" s="9">
        <v>377.0</v>
      </c>
      <c r="BA424" s="7">
        <v>47.0</v>
      </c>
      <c r="BB424" s="7">
        <v>38.0</v>
      </c>
      <c r="BC424" s="7">
        <v>57.0</v>
      </c>
      <c r="BD424" s="7">
        <v>61.0</v>
      </c>
      <c r="BE424" s="7">
        <v>45.0</v>
      </c>
      <c r="BF424" s="7">
        <v>37.0</v>
      </c>
      <c r="BG424" s="14">
        <f t="shared" si="9"/>
        <v>1.725632579</v>
      </c>
      <c r="BH424" s="11">
        <f t="shared" si="10"/>
        <v>1.395192298</v>
      </c>
      <c r="BI424" s="11">
        <f t="shared" si="11"/>
        <v>2.092788447</v>
      </c>
      <c r="BJ424" s="11">
        <f t="shared" si="12"/>
        <v>2.239650794</v>
      </c>
      <c r="BK424" s="11">
        <f t="shared" si="13"/>
        <v>1.652201405</v>
      </c>
      <c r="BL424" s="11">
        <f t="shared" si="14"/>
        <v>1.358476711</v>
      </c>
      <c r="BM424" s="7">
        <v>40.0</v>
      </c>
      <c r="BN424" s="7">
        <v>20.0</v>
      </c>
      <c r="BO424" s="7">
        <v>0.0</v>
      </c>
      <c r="BP424" s="7">
        <v>0.0</v>
      </c>
      <c r="BQ424" s="7">
        <v>0.0</v>
      </c>
      <c r="BR424" s="7">
        <v>0.0</v>
      </c>
      <c r="BS424" s="9">
        <f t="shared" si="15"/>
        <v>135</v>
      </c>
      <c r="BT424" s="14">
        <v>-8.1395</v>
      </c>
      <c r="BU424" s="7">
        <v>5.0</v>
      </c>
      <c r="BV424" s="7">
        <v>0.0</v>
      </c>
      <c r="BW424" s="15">
        <f t="shared" si="16"/>
        <v>0</v>
      </c>
      <c r="BX424" s="7">
        <v>0.0</v>
      </c>
      <c r="BY424" s="7">
        <v>2.0</v>
      </c>
      <c r="BZ424" s="7">
        <v>0.0</v>
      </c>
      <c r="CA424" s="7">
        <v>2.0</v>
      </c>
      <c r="CB424" s="7">
        <v>2.0</v>
      </c>
      <c r="CC424" s="7">
        <v>2.0</v>
      </c>
      <c r="CD424" s="7">
        <v>0.0</v>
      </c>
      <c r="CE424" s="7">
        <v>2.0</v>
      </c>
      <c r="CF424" s="7">
        <v>6.0</v>
      </c>
      <c r="CG424" s="7">
        <v>1.0</v>
      </c>
      <c r="CH424" s="7">
        <v>0.0</v>
      </c>
      <c r="CI424" s="7">
        <v>6.0</v>
      </c>
      <c r="CJ424" s="7">
        <v>0.0</v>
      </c>
      <c r="CK424" s="7">
        <v>0.0</v>
      </c>
      <c r="CL424" s="15">
        <f t="shared" si="17"/>
        <v>0</v>
      </c>
      <c r="CM424" s="7">
        <v>3.7</v>
      </c>
      <c r="CN424" s="7">
        <v>2.2</v>
      </c>
      <c r="CO424" s="7">
        <v>6.0</v>
      </c>
      <c r="CP424" s="16">
        <f t="shared" si="18"/>
        <v>0.07317073171</v>
      </c>
      <c r="CQ424" s="16">
        <f t="shared" si="19"/>
        <v>0.2202935207</v>
      </c>
      <c r="CR424" s="17">
        <v>5.0</v>
      </c>
      <c r="CS424" s="14">
        <v>39.5</v>
      </c>
      <c r="CT424" s="14">
        <v>35.5</v>
      </c>
      <c r="CU424" s="14">
        <v>6.8</v>
      </c>
      <c r="CV424" s="14">
        <v>5.0</v>
      </c>
      <c r="CW424" s="14">
        <v>4.5</v>
      </c>
      <c r="CX424" s="14">
        <v>-0.9</v>
      </c>
      <c r="CY424" s="14">
        <v>8.6</v>
      </c>
      <c r="CZ424" s="18">
        <f t="shared" si="20"/>
        <v>0.1048780488</v>
      </c>
      <c r="DA424" s="18">
        <f t="shared" si="21"/>
        <v>0.3157540464</v>
      </c>
      <c r="DB424" s="14">
        <v>30.227</v>
      </c>
      <c r="DC424" s="7">
        <v>1.0</v>
      </c>
      <c r="DD424" s="7">
        <v>2.0</v>
      </c>
      <c r="DE424" s="7">
        <v>5.0</v>
      </c>
      <c r="DF424" s="7">
        <v>53.0</v>
      </c>
      <c r="DG424" s="7">
        <v>14.0</v>
      </c>
      <c r="DH424" s="7">
        <v>0.0</v>
      </c>
      <c r="DI424" s="7">
        <v>19.0</v>
      </c>
      <c r="DJ424" s="7">
        <v>20.0</v>
      </c>
      <c r="DK424" s="7">
        <v>8.0</v>
      </c>
      <c r="DL424" s="7">
        <v>1.0</v>
      </c>
      <c r="DM424" s="7">
        <v>79.0</v>
      </c>
      <c r="DN424" s="9">
        <v>3.0</v>
      </c>
      <c r="DO424" s="9">
        <v>4.0</v>
      </c>
      <c r="DP424" s="9">
        <v>2.0</v>
      </c>
      <c r="DQ424" s="8">
        <v>186.0</v>
      </c>
      <c r="DR424" s="8">
        <v>0.0</v>
      </c>
      <c r="DS424" s="8"/>
      <c r="DT424" s="19">
        <v>7.29</v>
      </c>
      <c r="DU424" s="8">
        <v>6.75</v>
      </c>
      <c r="DV424" s="8">
        <v>6.75</v>
      </c>
      <c r="DW424" s="8">
        <v>0.0</v>
      </c>
      <c r="DX424" s="8">
        <v>0.0</v>
      </c>
      <c r="DY424" s="14">
        <f t="shared" si="22"/>
        <v>-4.591489362</v>
      </c>
    </row>
    <row r="425" ht="12.75" customHeight="1">
      <c r="A425" s="7">
        <v>47.0</v>
      </c>
      <c r="B425" s="7" t="s">
        <v>2086</v>
      </c>
      <c r="C425" s="7" t="s">
        <v>2087</v>
      </c>
      <c r="E425" s="7" t="s">
        <v>2088</v>
      </c>
      <c r="F425" s="7" t="s">
        <v>243</v>
      </c>
      <c r="G425" s="7">
        <v>71.0</v>
      </c>
      <c r="H425" s="7">
        <v>211.0</v>
      </c>
      <c r="I425" s="7" t="s">
        <v>133</v>
      </c>
      <c r="J425" s="7">
        <v>2006.0</v>
      </c>
      <c r="K425" s="7">
        <v>6.0</v>
      </c>
      <c r="L425" s="7">
        <v>180.0</v>
      </c>
      <c r="M425" s="8"/>
      <c r="N425" s="8">
        <f t="shared" si="1"/>
        <v>29</v>
      </c>
      <c r="O425" s="7" t="s">
        <v>2089</v>
      </c>
      <c r="P425" s="7" t="s">
        <v>2090</v>
      </c>
      <c r="Q425" s="8" t="s">
        <v>237</v>
      </c>
      <c r="R425" s="7" t="s">
        <v>237</v>
      </c>
      <c r="S425" s="9" t="s">
        <v>1682</v>
      </c>
      <c r="T425" s="9">
        <v>67.0</v>
      </c>
      <c r="U425" s="9" t="s">
        <v>138</v>
      </c>
      <c r="V425" s="9" t="s">
        <v>138</v>
      </c>
      <c r="W425" s="7">
        <v>67.0</v>
      </c>
      <c r="X425" s="7">
        <v>19.0</v>
      </c>
      <c r="Y425" s="7">
        <v>17.0</v>
      </c>
      <c r="Z425" s="7">
        <v>7.0</v>
      </c>
      <c r="AA425" s="7">
        <v>36.0</v>
      </c>
      <c r="AB425" s="7">
        <v>-12.0</v>
      </c>
      <c r="AC425" s="7">
        <v>130.0</v>
      </c>
      <c r="AD425" s="7">
        <v>58.0</v>
      </c>
      <c r="AE425" s="7">
        <v>29.0</v>
      </c>
      <c r="AF425" s="10">
        <f t="shared" si="2"/>
        <v>0.1461538462</v>
      </c>
      <c r="AG425" s="10">
        <f t="shared" si="3"/>
        <v>0.08755760369</v>
      </c>
      <c r="AH425" s="7">
        <v>71697.0</v>
      </c>
      <c r="AI425" s="11">
        <f t="shared" si="4"/>
        <v>17.83507463</v>
      </c>
      <c r="AJ425" s="7">
        <v>1794.0</v>
      </c>
      <c r="AK425" s="11">
        <f t="shared" si="5"/>
        <v>26.7761194</v>
      </c>
      <c r="AL425" s="11">
        <f t="shared" si="6"/>
        <v>39.96488294</v>
      </c>
      <c r="AM425" s="12">
        <v>90.0</v>
      </c>
      <c r="AN425" s="11">
        <f t="shared" si="7"/>
        <v>4.519017532</v>
      </c>
      <c r="AO425" s="10" t="s">
        <v>702</v>
      </c>
      <c r="AP425" s="10" t="s">
        <v>2091</v>
      </c>
      <c r="AQ425" s="10" t="s">
        <v>803</v>
      </c>
      <c r="AR425" s="7">
        <v>62.0</v>
      </c>
      <c r="AS425" s="7">
        <v>65.0</v>
      </c>
      <c r="AT425" s="13">
        <f t="shared" si="8"/>
        <v>0.4881889764</v>
      </c>
      <c r="AU425" s="8"/>
      <c r="AV425" s="8"/>
      <c r="AW425" s="8">
        <v>85.0</v>
      </c>
      <c r="AX425" s="8">
        <v>38.0</v>
      </c>
      <c r="AY425" s="8">
        <v>42.0</v>
      </c>
      <c r="AZ425" s="8">
        <v>24.0</v>
      </c>
      <c r="BA425" s="7">
        <v>64.0</v>
      </c>
      <c r="BB425" s="7">
        <v>283.0</v>
      </c>
      <c r="BC425" s="7">
        <v>27.0</v>
      </c>
      <c r="BD425" s="7">
        <v>58.0</v>
      </c>
      <c r="BE425" s="7">
        <v>16.0</v>
      </c>
      <c r="BF425" s="7">
        <v>42.0</v>
      </c>
      <c r="BG425" s="14">
        <f t="shared" si="9"/>
        <v>3.213523578</v>
      </c>
      <c r="BH425" s="11">
        <f t="shared" si="10"/>
        <v>14.20979957</v>
      </c>
      <c r="BI425" s="11">
        <f t="shared" si="11"/>
        <v>1.35570526</v>
      </c>
      <c r="BJ425" s="11">
        <f t="shared" si="12"/>
        <v>2.912255743</v>
      </c>
      <c r="BK425" s="11">
        <f t="shared" si="13"/>
        <v>0.8033808946</v>
      </c>
      <c r="BL425" s="11">
        <f t="shared" si="14"/>
        <v>2.108874848</v>
      </c>
      <c r="BM425" s="7">
        <v>40.0</v>
      </c>
      <c r="BN425" s="7">
        <v>15.0</v>
      </c>
      <c r="BO425" s="7">
        <v>0.0</v>
      </c>
      <c r="BP425" s="7">
        <v>0.0</v>
      </c>
      <c r="BQ425" s="7">
        <v>0.0</v>
      </c>
      <c r="BR425" s="7">
        <v>1.0</v>
      </c>
      <c r="BS425" s="9">
        <f t="shared" si="15"/>
        <v>350</v>
      </c>
      <c r="BT425" s="14">
        <v>-3.6065</v>
      </c>
      <c r="BW425" s="15" t="str">
        <f t="shared" si="16"/>
        <v> </v>
      </c>
      <c r="BY425" s="7">
        <v>4.0</v>
      </c>
      <c r="BZ425" s="7">
        <v>0.0</v>
      </c>
      <c r="CA425" s="7">
        <v>2.0</v>
      </c>
      <c r="CB425" s="7">
        <v>3.0</v>
      </c>
      <c r="CC425" s="7">
        <v>2.0</v>
      </c>
      <c r="CD425" s="7">
        <v>0.0</v>
      </c>
      <c r="CE425" s="7">
        <v>2.0</v>
      </c>
      <c r="CF425" s="7">
        <v>2.0</v>
      </c>
      <c r="CG425" s="7">
        <v>4.0</v>
      </c>
      <c r="CH425" s="7">
        <v>0.0</v>
      </c>
      <c r="CI425" s="7">
        <v>9.0</v>
      </c>
      <c r="CJ425" s="7">
        <v>0.0</v>
      </c>
      <c r="CK425" s="7">
        <v>0.0</v>
      </c>
      <c r="CL425" s="15">
        <f t="shared" si="17"/>
        <v>0</v>
      </c>
      <c r="CM425" s="7">
        <v>2.7</v>
      </c>
      <c r="CN425" s="7">
        <v>0.9</v>
      </c>
      <c r="CO425" s="7">
        <v>3.7</v>
      </c>
      <c r="CP425" s="16">
        <f t="shared" si="18"/>
        <v>0.0552238806</v>
      </c>
      <c r="CQ425" s="16">
        <f t="shared" si="19"/>
        <v>0.1857818319</v>
      </c>
      <c r="CR425" s="17">
        <v>5.0</v>
      </c>
      <c r="CS425" s="14">
        <v>27.1</v>
      </c>
      <c r="CT425" s="14">
        <v>24.5</v>
      </c>
      <c r="CU425" s="14">
        <v>-2.4</v>
      </c>
      <c r="CV425" s="14">
        <v>3.5</v>
      </c>
      <c r="CW425" s="14">
        <v>1.6</v>
      </c>
      <c r="CX425" s="14">
        <v>0.0</v>
      </c>
      <c r="CY425" s="14">
        <v>5.1</v>
      </c>
      <c r="CZ425" s="18">
        <f t="shared" si="20"/>
        <v>0.07611940299</v>
      </c>
      <c r="DA425" s="18">
        <f t="shared" si="21"/>
        <v>0.2560776602</v>
      </c>
      <c r="DB425" s="14">
        <v>28.5385</v>
      </c>
      <c r="DC425" s="7">
        <v>1.0</v>
      </c>
      <c r="DD425" s="7">
        <v>2.0</v>
      </c>
      <c r="DE425" s="7">
        <v>10.0</v>
      </c>
      <c r="DF425" s="7">
        <v>45.0</v>
      </c>
      <c r="DG425" s="7">
        <v>12.0</v>
      </c>
      <c r="DH425" s="7">
        <v>1.0</v>
      </c>
      <c r="DI425" s="7">
        <v>11.0</v>
      </c>
      <c r="DJ425" s="7">
        <v>21.0</v>
      </c>
      <c r="DK425" s="7">
        <v>21.0</v>
      </c>
      <c r="DL425" s="7">
        <v>0.0</v>
      </c>
      <c r="DM425" s="7">
        <v>64.0</v>
      </c>
      <c r="DN425" s="9">
        <v>0.0</v>
      </c>
      <c r="DO425" s="9">
        <v>2.0</v>
      </c>
      <c r="DP425" s="9">
        <v>4.0</v>
      </c>
      <c r="DQ425" s="8">
        <v>186.0</v>
      </c>
      <c r="DR425" s="8">
        <v>12.0</v>
      </c>
      <c r="DS425" s="8" t="s">
        <v>249</v>
      </c>
      <c r="DT425" s="19">
        <v>2.95</v>
      </c>
      <c r="DU425" s="8">
        <v>2.95</v>
      </c>
      <c r="DV425" s="8">
        <v>2.95</v>
      </c>
      <c r="DW425" s="8">
        <v>432.0</v>
      </c>
      <c r="DX425" s="8">
        <v>0.0</v>
      </c>
      <c r="DY425" s="14">
        <f t="shared" si="22"/>
        <v>-0.006382978723</v>
      </c>
    </row>
    <row r="426" ht="12.75" customHeight="1">
      <c r="A426" s="7">
        <v>11.0</v>
      </c>
      <c r="B426" s="7" t="s">
        <v>2092</v>
      </c>
      <c r="C426" s="7" t="s">
        <v>2093</v>
      </c>
      <c r="E426" s="7" t="s">
        <v>2094</v>
      </c>
      <c r="F426" s="7" t="s">
        <v>2094</v>
      </c>
      <c r="G426" s="7">
        <v>75.0</v>
      </c>
      <c r="H426" s="7">
        <v>224.0</v>
      </c>
      <c r="I426" s="7" t="s">
        <v>133</v>
      </c>
      <c r="J426" s="7">
        <v>2005.0</v>
      </c>
      <c r="K426" s="7">
        <v>1.0</v>
      </c>
      <c r="L426" s="7">
        <v>11.0</v>
      </c>
      <c r="M426" s="8"/>
      <c r="N426" s="8">
        <f t="shared" si="1"/>
        <v>28</v>
      </c>
      <c r="O426" s="7" t="s">
        <v>2095</v>
      </c>
      <c r="P426" s="7" t="s">
        <v>2096</v>
      </c>
      <c r="Q426" s="8" t="s">
        <v>197</v>
      </c>
      <c r="R426" s="7" t="s">
        <v>197</v>
      </c>
      <c r="S426" s="9" t="s">
        <v>150</v>
      </c>
      <c r="T426" s="9">
        <v>80.0</v>
      </c>
      <c r="U426" s="9" t="s">
        <v>138</v>
      </c>
      <c r="V426" s="9" t="s">
        <v>138</v>
      </c>
      <c r="W426" s="7">
        <v>81.0</v>
      </c>
      <c r="X426" s="7">
        <v>25.0</v>
      </c>
      <c r="Y426" s="7">
        <v>49.0</v>
      </c>
      <c r="Z426" s="7">
        <v>24.0</v>
      </c>
      <c r="AA426" s="7">
        <v>74.0</v>
      </c>
      <c r="AB426" s="7">
        <v>34.0</v>
      </c>
      <c r="AC426" s="7">
        <v>177.0</v>
      </c>
      <c r="AD426" s="7">
        <v>67.0</v>
      </c>
      <c r="AE426" s="7">
        <v>67.0</v>
      </c>
      <c r="AF426" s="10">
        <f t="shared" si="2"/>
        <v>0.1412429379</v>
      </c>
      <c r="AG426" s="10">
        <f t="shared" si="3"/>
        <v>0.08038585209</v>
      </c>
      <c r="AH426" s="7">
        <v>101412.0</v>
      </c>
      <c r="AI426" s="11">
        <f t="shared" si="4"/>
        <v>20.86666667</v>
      </c>
      <c r="AJ426" s="7">
        <v>2036.0</v>
      </c>
      <c r="AK426" s="11">
        <f t="shared" si="5"/>
        <v>25.13580247</v>
      </c>
      <c r="AL426" s="11">
        <f t="shared" si="6"/>
        <v>49.80943026</v>
      </c>
      <c r="AM426" s="12">
        <v>218.0</v>
      </c>
      <c r="AN426" s="11">
        <f t="shared" si="7"/>
        <v>7.738729144</v>
      </c>
      <c r="AO426" s="10" t="s">
        <v>2097</v>
      </c>
      <c r="AP426" s="10" t="s">
        <v>2098</v>
      </c>
      <c r="AQ426" s="10" t="s">
        <v>1490</v>
      </c>
      <c r="AR426" s="7">
        <v>950.0</v>
      </c>
      <c r="AS426" s="7">
        <v>826.0</v>
      </c>
      <c r="AT426" s="13">
        <f t="shared" si="8"/>
        <v>0.5349099099</v>
      </c>
      <c r="AU426" s="9">
        <v>51.0</v>
      </c>
      <c r="AV426" s="9">
        <v>26.0</v>
      </c>
      <c r="AW426" s="9">
        <v>1060.0</v>
      </c>
      <c r="AX426" s="9">
        <v>586.0</v>
      </c>
      <c r="AY426" s="9">
        <v>716.0</v>
      </c>
      <c r="AZ426" s="9">
        <v>364.0</v>
      </c>
      <c r="BA426" s="7">
        <v>124.0</v>
      </c>
      <c r="BB426" s="7">
        <v>78.0</v>
      </c>
      <c r="BC426" s="7">
        <v>65.0</v>
      </c>
      <c r="BD426" s="7">
        <v>67.0</v>
      </c>
      <c r="BE426" s="7">
        <v>45.0</v>
      </c>
      <c r="BF426" s="7">
        <v>43.0</v>
      </c>
      <c r="BG426" s="14">
        <f t="shared" si="9"/>
        <v>4.401845935</v>
      </c>
      <c r="BH426" s="11">
        <f t="shared" si="10"/>
        <v>2.768903088</v>
      </c>
      <c r="BI426" s="11">
        <f t="shared" si="11"/>
        <v>2.30741924</v>
      </c>
      <c r="BJ426" s="11">
        <f t="shared" si="12"/>
        <v>2.378416755</v>
      </c>
      <c r="BK426" s="11">
        <f t="shared" si="13"/>
        <v>1.597444089</v>
      </c>
      <c r="BL426" s="11">
        <f t="shared" si="14"/>
        <v>1.526446574</v>
      </c>
      <c r="BM426" s="7">
        <v>16.0</v>
      </c>
      <c r="BN426" s="7">
        <v>8.0</v>
      </c>
      <c r="BO426" s="7">
        <v>0.0</v>
      </c>
      <c r="BP426" s="7">
        <v>0.0</v>
      </c>
      <c r="BQ426" s="7">
        <v>0.0</v>
      </c>
      <c r="BR426" s="7">
        <v>0.0</v>
      </c>
      <c r="BS426" s="9">
        <f t="shared" si="15"/>
        <v>159</v>
      </c>
      <c r="BT426" s="14">
        <v>12.6288</v>
      </c>
      <c r="BU426" s="7">
        <v>5.0</v>
      </c>
      <c r="BV426" s="7">
        <v>3.0</v>
      </c>
      <c r="BW426" s="15">
        <f t="shared" si="16"/>
        <v>0.6</v>
      </c>
      <c r="BX426" s="7">
        <v>1.0</v>
      </c>
      <c r="BY426" s="7">
        <v>5.0</v>
      </c>
      <c r="BZ426" s="7">
        <v>4.0</v>
      </c>
      <c r="CA426" s="7">
        <v>8.0</v>
      </c>
      <c r="CB426" s="7">
        <v>0.0</v>
      </c>
      <c r="CC426" s="7">
        <v>4.0</v>
      </c>
      <c r="CD426" s="7">
        <v>3.0</v>
      </c>
      <c r="CE426" s="7">
        <v>2.0</v>
      </c>
      <c r="CF426" s="7">
        <v>2.0</v>
      </c>
      <c r="CG426" s="7">
        <v>4.0</v>
      </c>
      <c r="CH426" s="7">
        <v>0.0</v>
      </c>
      <c r="CI426" s="7">
        <v>10.0</v>
      </c>
      <c r="CJ426" s="7">
        <v>0.0</v>
      </c>
      <c r="CK426" s="7">
        <v>0.0</v>
      </c>
      <c r="CL426" s="15">
        <f t="shared" si="17"/>
        <v>0</v>
      </c>
      <c r="CM426" s="7">
        <v>6.5</v>
      </c>
      <c r="CN426" s="7">
        <v>3.3</v>
      </c>
      <c r="CO426" s="7">
        <v>9.7</v>
      </c>
      <c r="CP426" s="16">
        <f t="shared" si="18"/>
        <v>0.1197530864</v>
      </c>
      <c r="CQ426" s="16">
        <f t="shared" si="19"/>
        <v>0.3443379482</v>
      </c>
      <c r="CR426" s="17">
        <v>9.0</v>
      </c>
      <c r="CS426" s="14">
        <v>39.7</v>
      </c>
      <c r="CT426" s="14">
        <v>38.9</v>
      </c>
      <c r="CU426" s="14">
        <v>25.6</v>
      </c>
      <c r="CV426" s="14">
        <v>12.5</v>
      </c>
      <c r="CW426" s="14">
        <v>7.2</v>
      </c>
      <c r="CX426" s="14">
        <v>1.2</v>
      </c>
      <c r="CY426" s="14">
        <v>20.9</v>
      </c>
      <c r="CZ426" s="18">
        <f t="shared" si="20"/>
        <v>0.2580246914</v>
      </c>
      <c r="DA426" s="18">
        <f t="shared" si="21"/>
        <v>0.7419240327</v>
      </c>
      <c r="DB426" s="14">
        <v>27.7514</v>
      </c>
      <c r="DC426" s="7">
        <v>0.0</v>
      </c>
      <c r="DD426" s="7">
        <v>3.0</v>
      </c>
      <c r="DE426" s="7">
        <v>6.0</v>
      </c>
      <c r="DF426" s="7">
        <v>58.0</v>
      </c>
      <c r="DG426" s="7">
        <v>22.0</v>
      </c>
      <c r="DH426" s="7">
        <v>3.0</v>
      </c>
      <c r="DI426" s="7">
        <v>12.0</v>
      </c>
      <c r="DJ426" s="7">
        <v>27.0</v>
      </c>
      <c r="DK426" s="7">
        <v>15.0</v>
      </c>
      <c r="DL426" s="7">
        <v>3.0</v>
      </c>
      <c r="DM426" s="7">
        <v>95.0</v>
      </c>
      <c r="DN426" s="9">
        <v>10.0</v>
      </c>
      <c r="DO426" s="9">
        <v>4.0</v>
      </c>
      <c r="DP426" s="9">
        <v>2.0</v>
      </c>
      <c r="DQ426" s="8">
        <v>186.0</v>
      </c>
      <c r="DR426" s="8">
        <v>1.0</v>
      </c>
      <c r="DS426" s="8" t="s">
        <v>249</v>
      </c>
      <c r="DT426" s="19">
        <v>7.7</v>
      </c>
      <c r="DU426" s="8">
        <v>6.8</v>
      </c>
      <c r="DV426" s="8">
        <v>6.8</v>
      </c>
      <c r="DW426" s="8">
        <v>83.0</v>
      </c>
      <c r="DX426" s="8">
        <v>0.0</v>
      </c>
      <c r="DY426" s="14">
        <f t="shared" si="22"/>
        <v>7.60212766</v>
      </c>
    </row>
    <row r="427" ht="12.75" customHeight="1">
      <c r="A427" s="7">
        <v>28.0</v>
      </c>
      <c r="B427" s="7" t="s">
        <v>2099</v>
      </c>
      <c r="C427" s="7" t="s">
        <v>2082</v>
      </c>
      <c r="E427" s="7" t="s">
        <v>243</v>
      </c>
      <c r="F427" s="7" t="s">
        <v>243</v>
      </c>
      <c r="G427" s="7">
        <v>73.0</v>
      </c>
      <c r="H427" s="7">
        <v>193.0</v>
      </c>
      <c r="I427" s="7" t="s">
        <v>133</v>
      </c>
      <c r="J427" s="7">
        <v>2004.0</v>
      </c>
      <c r="K427" s="7">
        <v>1.0</v>
      </c>
      <c r="L427" s="7">
        <v>19.0</v>
      </c>
      <c r="M427" s="8"/>
      <c r="N427" s="8">
        <f t="shared" si="1"/>
        <v>29</v>
      </c>
      <c r="O427" s="7" t="s">
        <v>2100</v>
      </c>
      <c r="P427" s="7" t="s">
        <v>2101</v>
      </c>
      <c r="Q427" s="8" t="s">
        <v>860</v>
      </c>
      <c r="R427" s="7" t="s">
        <v>860</v>
      </c>
      <c r="S427" s="9" t="s">
        <v>255</v>
      </c>
      <c r="T427" s="9">
        <v>70.0</v>
      </c>
      <c r="U427" s="9" t="s">
        <v>138</v>
      </c>
      <c r="V427" s="9" t="s">
        <v>138</v>
      </c>
      <c r="W427" s="7">
        <v>71.0</v>
      </c>
      <c r="X427" s="7">
        <v>10.0</v>
      </c>
      <c r="Y427" s="7">
        <v>12.0</v>
      </c>
      <c r="Z427" s="7">
        <v>7.0</v>
      </c>
      <c r="AA427" s="7">
        <v>22.0</v>
      </c>
      <c r="AB427" s="7">
        <v>-17.0</v>
      </c>
      <c r="AC427" s="7">
        <v>88.0</v>
      </c>
      <c r="AD427" s="7">
        <v>30.0</v>
      </c>
      <c r="AE427" s="7">
        <v>30.0</v>
      </c>
      <c r="AF427" s="10">
        <f t="shared" si="2"/>
        <v>0.1136363636</v>
      </c>
      <c r="AG427" s="10">
        <f t="shared" si="3"/>
        <v>0.06756756757</v>
      </c>
      <c r="AH427" s="7">
        <v>59343.0</v>
      </c>
      <c r="AI427" s="11">
        <f t="shared" si="4"/>
        <v>13.93028169</v>
      </c>
      <c r="AJ427" s="7">
        <v>1451.0</v>
      </c>
      <c r="AK427" s="11">
        <f t="shared" si="5"/>
        <v>20.43661972</v>
      </c>
      <c r="AL427" s="11">
        <f t="shared" si="6"/>
        <v>40.89800138</v>
      </c>
      <c r="AM427" s="12">
        <v>105.0</v>
      </c>
      <c r="AN427" s="11">
        <f t="shared" si="7"/>
        <v>6.369748749</v>
      </c>
      <c r="AO427" s="10" t="s">
        <v>298</v>
      </c>
      <c r="AP427" s="10" t="s">
        <v>216</v>
      </c>
      <c r="AQ427" s="10" t="s">
        <v>2102</v>
      </c>
      <c r="AR427" s="7">
        <v>18.0</v>
      </c>
      <c r="AS427" s="7">
        <v>16.0</v>
      </c>
      <c r="AT427" s="13">
        <f t="shared" si="8"/>
        <v>0.5294117647</v>
      </c>
      <c r="AU427" s="8"/>
      <c r="AV427" s="8"/>
      <c r="AW427" s="8">
        <v>18.0</v>
      </c>
      <c r="AX427" s="8">
        <v>7.0</v>
      </c>
      <c r="AY427" s="8">
        <v>16.0</v>
      </c>
      <c r="AZ427" s="8">
        <v>11.0</v>
      </c>
      <c r="BA427" s="7">
        <v>90.0</v>
      </c>
      <c r="BB427" s="7">
        <v>100.0</v>
      </c>
      <c r="BC427" s="7">
        <v>56.0</v>
      </c>
      <c r="BD427" s="7">
        <v>30.0</v>
      </c>
      <c r="BE427" s="7">
        <v>14.0</v>
      </c>
      <c r="BF427" s="7">
        <v>19.0</v>
      </c>
      <c r="BG427" s="14">
        <f t="shared" si="9"/>
        <v>5.459784642</v>
      </c>
      <c r="BH427" s="11">
        <f t="shared" si="10"/>
        <v>6.06642738</v>
      </c>
      <c r="BI427" s="11">
        <f t="shared" si="11"/>
        <v>3.397199333</v>
      </c>
      <c r="BJ427" s="11">
        <f t="shared" si="12"/>
        <v>1.819928214</v>
      </c>
      <c r="BK427" s="11">
        <f t="shared" si="13"/>
        <v>0.8492998332</v>
      </c>
      <c r="BL427" s="11">
        <f t="shared" si="14"/>
        <v>1.152621202</v>
      </c>
      <c r="BM427" s="7">
        <v>10.0</v>
      </c>
      <c r="BN427" s="7">
        <v>5.0</v>
      </c>
      <c r="BO427" s="7">
        <v>0.0</v>
      </c>
      <c r="BP427" s="7">
        <v>0.0</v>
      </c>
      <c r="BQ427" s="7">
        <v>0.0</v>
      </c>
      <c r="BR427" s="7">
        <v>0.0</v>
      </c>
      <c r="BS427" s="9">
        <f t="shared" si="15"/>
        <v>166</v>
      </c>
      <c r="BT427" s="14">
        <v>-1.2650000000000001</v>
      </c>
      <c r="BU427" s="7">
        <v>1.0</v>
      </c>
      <c r="BV427" s="7">
        <v>0.0</v>
      </c>
      <c r="BW427" s="15">
        <f t="shared" si="16"/>
        <v>0</v>
      </c>
      <c r="BX427" s="7">
        <v>0.0</v>
      </c>
      <c r="BY427" s="7">
        <v>3.0</v>
      </c>
      <c r="BZ427" s="7">
        <v>1.0</v>
      </c>
      <c r="CA427" s="7">
        <v>2.0</v>
      </c>
      <c r="CB427" s="7">
        <v>1.0</v>
      </c>
      <c r="CC427" s="7">
        <v>0.0</v>
      </c>
      <c r="CD427" s="7">
        <v>0.0</v>
      </c>
      <c r="CE427" s="7">
        <v>0.0</v>
      </c>
      <c r="CF427" s="7">
        <v>1.0</v>
      </c>
      <c r="CG427" s="7">
        <v>2.0</v>
      </c>
      <c r="CH427" s="7">
        <v>0.0</v>
      </c>
      <c r="CI427" s="7">
        <v>7.0</v>
      </c>
      <c r="CJ427" s="7">
        <v>0.0</v>
      </c>
      <c r="CK427" s="7">
        <v>0.0</v>
      </c>
      <c r="CL427" s="15">
        <f t="shared" si="17"/>
        <v>0</v>
      </c>
      <c r="CM427" s="7">
        <v>0.8</v>
      </c>
      <c r="CN427" s="7">
        <v>0.5</v>
      </c>
      <c r="CO427" s="7">
        <v>1.3</v>
      </c>
      <c r="CP427" s="16">
        <f t="shared" si="18"/>
        <v>0.01830985915</v>
      </c>
      <c r="CQ427" s="16">
        <f t="shared" si="19"/>
        <v>0.07886355594</v>
      </c>
      <c r="CR427" s="17">
        <v>4.0</v>
      </c>
      <c r="CS427" s="14">
        <v>17.5</v>
      </c>
      <c r="CT427" s="14">
        <v>20.6</v>
      </c>
      <c r="CU427" s="14">
        <v>-11.6</v>
      </c>
      <c r="CV427" s="14">
        <v>1.7000000000000002</v>
      </c>
      <c r="CW427" s="14">
        <v>1.4</v>
      </c>
      <c r="CX427" s="14">
        <v>-0.2</v>
      </c>
      <c r="CY427" s="14">
        <v>2.9</v>
      </c>
      <c r="CZ427" s="18">
        <f t="shared" si="20"/>
        <v>0.04084507042</v>
      </c>
      <c r="DA427" s="18">
        <f t="shared" si="21"/>
        <v>0.175926394</v>
      </c>
      <c r="DB427" s="14">
        <v>28.2841</v>
      </c>
      <c r="DC427" s="7">
        <v>0.0</v>
      </c>
      <c r="DD427" s="7">
        <v>1.0</v>
      </c>
      <c r="DE427" s="7">
        <v>0.0</v>
      </c>
      <c r="DF427" s="7">
        <v>29.0</v>
      </c>
      <c r="DG427" s="7">
        <v>7.0</v>
      </c>
      <c r="DH427" s="7">
        <v>2.0</v>
      </c>
      <c r="DI427" s="7">
        <v>2.0</v>
      </c>
      <c r="DJ427" s="7">
        <v>15.0</v>
      </c>
      <c r="DK427" s="7">
        <v>6.0</v>
      </c>
      <c r="DL427" s="7">
        <v>0.0</v>
      </c>
      <c r="DM427" s="7">
        <v>56.0</v>
      </c>
      <c r="DN427" s="9">
        <v>0.0</v>
      </c>
      <c r="DO427" s="9">
        <v>1.0</v>
      </c>
      <c r="DP427" s="9">
        <v>2.0</v>
      </c>
      <c r="DQ427" s="8">
        <v>186.0</v>
      </c>
      <c r="DR427" s="8">
        <v>11.0</v>
      </c>
      <c r="DS427" s="8" t="s">
        <v>2103</v>
      </c>
      <c r="DT427" s="19">
        <v>2.7</v>
      </c>
      <c r="DU427" s="8">
        <v>2.5</v>
      </c>
      <c r="DV427" s="8">
        <v>2.5</v>
      </c>
      <c r="DW427" s="8">
        <v>335.0</v>
      </c>
      <c r="DX427" s="8">
        <v>0.0</v>
      </c>
      <c r="DY427" s="14">
        <f t="shared" si="22"/>
        <v>-1.24893617</v>
      </c>
    </row>
    <row r="428" ht="12.75" customHeight="1">
      <c r="A428" s="7">
        <v>72.0</v>
      </c>
      <c r="B428" s="7" t="s">
        <v>2104</v>
      </c>
      <c r="C428" s="7" t="s">
        <v>806</v>
      </c>
      <c r="D428" s="7" t="s">
        <v>162</v>
      </c>
      <c r="E428" s="7" t="s">
        <v>163</v>
      </c>
      <c r="F428" s="7" t="s">
        <v>163</v>
      </c>
      <c r="G428" s="7">
        <v>71.0</v>
      </c>
      <c r="H428" s="7">
        <v>185.0</v>
      </c>
      <c r="I428" s="7" t="s">
        <v>145</v>
      </c>
      <c r="J428" s="7">
        <v>2012.0</v>
      </c>
      <c r="K428" s="7">
        <v>3.0</v>
      </c>
      <c r="L428" s="7">
        <v>70.0</v>
      </c>
      <c r="M428" s="8" t="s">
        <v>146</v>
      </c>
      <c r="N428" s="8">
        <f t="shared" si="1"/>
        <v>22</v>
      </c>
      <c r="O428" s="7" t="s">
        <v>1539</v>
      </c>
      <c r="P428" s="7" t="s">
        <v>2105</v>
      </c>
      <c r="Q428" s="8" t="s">
        <v>246</v>
      </c>
      <c r="R428" s="7" t="s">
        <v>246</v>
      </c>
      <c r="S428" s="9" t="s">
        <v>247</v>
      </c>
      <c r="T428" s="9">
        <v>8.0</v>
      </c>
      <c r="U428" s="9" t="s">
        <v>138</v>
      </c>
      <c r="V428" s="9" t="s">
        <v>138</v>
      </c>
      <c r="W428" s="7">
        <v>8.0</v>
      </c>
      <c r="X428" s="7">
        <v>0.0</v>
      </c>
      <c r="Y428" s="7">
        <v>3.0</v>
      </c>
      <c r="Z428" s="7">
        <v>2.0</v>
      </c>
      <c r="AA428" s="7">
        <v>3.0</v>
      </c>
      <c r="AB428" s="7">
        <v>1.0</v>
      </c>
      <c r="AC428" s="7">
        <v>9.0</v>
      </c>
      <c r="AD428" s="7">
        <v>2.0</v>
      </c>
      <c r="AE428" s="7">
        <v>1.0</v>
      </c>
      <c r="AF428" s="10">
        <f t="shared" si="2"/>
        <v>0</v>
      </c>
      <c r="AG428" s="10">
        <f t="shared" si="3"/>
        <v>0</v>
      </c>
      <c r="AH428" s="7">
        <v>5536.0</v>
      </c>
      <c r="AI428" s="11">
        <f t="shared" si="4"/>
        <v>11.53333333</v>
      </c>
      <c r="AJ428" s="7">
        <v>128.0</v>
      </c>
      <c r="AK428" s="11">
        <f t="shared" si="5"/>
        <v>16</v>
      </c>
      <c r="AL428" s="11">
        <f t="shared" si="6"/>
        <v>43.25</v>
      </c>
      <c r="AM428" s="12">
        <v>25.0</v>
      </c>
      <c r="AN428" s="11">
        <f t="shared" si="7"/>
        <v>16.25722543</v>
      </c>
      <c r="AO428" s="10" t="s">
        <v>151</v>
      </c>
      <c r="AP428" s="10" t="s">
        <v>152</v>
      </c>
      <c r="AQ428" s="10" t="s">
        <v>152</v>
      </c>
      <c r="AR428" s="7">
        <v>0.0</v>
      </c>
      <c r="AS428" s="7">
        <v>0.0</v>
      </c>
      <c r="AT428" s="13">
        <f t="shared" si="8"/>
        <v>0</v>
      </c>
      <c r="AU428" s="8"/>
      <c r="AV428" s="8"/>
      <c r="AW428" s="8"/>
      <c r="AX428" s="8">
        <v>0.0</v>
      </c>
      <c r="AY428" s="8"/>
      <c r="AZ428" s="8">
        <v>0.0</v>
      </c>
      <c r="BA428" s="7">
        <v>12.0</v>
      </c>
      <c r="BB428" s="7">
        <v>7.0</v>
      </c>
      <c r="BC428" s="7">
        <v>2.0</v>
      </c>
      <c r="BD428" s="7">
        <v>2.0</v>
      </c>
      <c r="BE428" s="7">
        <v>2.0</v>
      </c>
      <c r="BF428" s="7">
        <v>1.0</v>
      </c>
      <c r="BG428" s="14">
        <f t="shared" si="9"/>
        <v>7.803468208</v>
      </c>
      <c r="BH428" s="11">
        <f t="shared" si="10"/>
        <v>4.552023121</v>
      </c>
      <c r="BI428" s="11">
        <f t="shared" si="11"/>
        <v>1.300578035</v>
      </c>
      <c r="BJ428" s="11">
        <f t="shared" si="12"/>
        <v>1.300578035</v>
      </c>
      <c r="BK428" s="11">
        <f t="shared" si="13"/>
        <v>1.300578035</v>
      </c>
      <c r="BL428" s="11">
        <f t="shared" si="14"/>
        <v>0.6502890173</v>
      </c>
      <c r="BM428" s="7">
        <v>2.0</v>
      </c>
      <c r="BN428" s="7">
        <v>1.0</v>
      </c>
      <c r="BO428" s="7">
        <v>0.0</v>
      </c>
      <c r="BP428" s="7">
        <v>0.0</v>
      </c>
      <c r="BQ428" s="7">
        <v>0.0</v>
      </c>
      <c r="BR428" s="7">
        <v>0.0</v>
      </c>
      <c r="BS428" s="9">
        <f t="shared" si="15"/>
        <v>11</v>
      </c>
      <c r="BT428" s="14">
        <v>-1.1313</v>
      </c>
      <c r="BW428" s="15" t="str">
        <f t="shared" si="16"/>
        <v> </v>
      </c>
      <c r="BY428" s="7">
        <v>0.0</v>
      </c>
      <c r="BZ428" s="7">
        <v>0.0</v>
      </c>
      <c r="CA428" s="7">
        <v>0.0</v>
      </c>
      <c r="CB428" s="7">
        <v>0.0</v>
      </c>
      <c r="CC428" s="7">
        <v>0.0</v>
      </c>
      <c r="CD428" s="7">
        <v>0.0</v>
      </c>
      <c r="CE428" s="7">
        <v>0.0</v>
      </c>
      <c r="CF428" s="7">
        <v>0.0</v>
      </c>
      <c r="CG428" s="7">
        <v>0.0</v>
      </c>
      <c r="CH428" s="7">
        <v>0.0</v>
      </c>
      <c r="CI428" s="7">
        <v>0.0</v>
      </c>
      <c r="CJ428" s="7">
        <v>0.0</v>
      </c>
      <c r="CK428" s="7">
        <v>0.0</v>
      </c>
      <c r="CL428" s="15">
        <f t="shared" si="17"/>
        <v>0</v>
      </c>
      <c r="CM428" s="7">
        <v>0.1</v>
      </c>
      <c r="CN428" s="7">
        <v>0.1</v>
      </c>
      <c r="CO428" s="7">
        <v>0.2</v>
      </c>
      <c r="CP428" s="16">
        <f t="shared" si="18"/>
        <v>0.025</v>
      </c>
      <c r="CQ428" s="16">
        <f t="shared" si="19"/>
        <v>0.1300578035</v>
      </c>
      <c r="CR428" s="17">
        <v>2.0</v>
      </c>
      <c r="CS428" s="14">
        <v>1.4</v>
      </c>
      <c r="CT428" s="14">
        <v>1.4</v>
      </c>
      <c r="CU428" s="14">
        <v>1.2</v>
      </c>
      <c r="CV428" s="14">
        <v>0.4</v>
      </c>
      <c r="CW428" s="14">
        <v>0.30000000000000004</v>
      </c>
      <c r="CX428" s="14">
        <v>0.0</v>
      </c>
      <c r="CY428" s="14">
        <v>0.7</v>
      </c>
      <c r="CZ428" s="18">
        <f t="shared" si="20"/>
        <v>0.0875</v>
      </c>
      <c r="DA428" s="18">
        <f t="shared" si="21"/>
        <v>0.4552023121</v>
      </c>
      <c r="DB428" s="14">
        <v>23.8889</v>
      </c>
      <c r="DC428" s="7">
        <v>0.0</v>
      </c>
      <c r="DD428" s="7">
        <v>0.0</v>
      </c>
      <c r="DE428" s="7">
        <v>1.0</v>
      </c>
      <c r="DF428" s="7">
        <v>1.0</v>
      </c>
      <c r="DG428" s="7">
        <v>1.0</v>
      </c>
      <c r="DH428" s="7">
        <v>0.0</v>
      </c>
      <c r="DI428" s="7">
        <v>1.0</v>
      </c>
      <c r="DJ428" s="7">
        <v>1.0</v>
      </c>
      <c r="DK428" s="7">
        <v>0.0</v>
      </c>
      <c r="DL428" s="7">
        <v>0.0</v>
      </c>
      <c r="DM428" s="7">
        <v>6.0</v>
      </c>
      <c r="DN428" s="9">
        <v>0.0</v>
      </c>
      <c r="DO428" s="9">
        <v>0.0</v>
      </c>
      <c r="DP428" s="9">
        <v>0.0</v>
      </c>
      <c r="DQ428" s="8">
        <v>16.0</v>
      </c>
      <c r="DR428" s="8">
        <v>0.0</v>
      </c>
      <c r="DS428" s="8"/>
      <c r="DT428" s="19">
        <v>0.743</v>
      </c>
      <c r="DU428" s="8">
        <v>0.72</v>
      </c>
      <c r="DV428" s="8">
        <v>0.077</v>
      </c>
      <c r="DW428" s="8">
        <v>0.0</v>
      </c>
      <c r="DX428" s="8">
        <v>0.183</v>
      </c>
      <c r="DY428" s="14">
        <f t="shared" si="22"/>
        <v>0.6368336765</v>
      </c>
    </row>
    <row r="429" ht="12.75" customHeight="1">
      <c r="A429" s="7">
        <v>21.0</v>
      </c>
      <c r="B429" s="7" t="s">
        <v>2106</v>
      </c>
      <c r="C429" s="7" t="s">
        <v>2107</v>
      </c>
      <c r="D429" s="7" t="s">
        <v>162</v>
      </c>
      <c r="E429" s="7" t="s">
        <v>163</v>
      </c>
      <c r="F429" s="7" t="s">
        <v>163</v>
      </c>
      <c r="G429" s="7">
        <v>73.0</v>
      </c>
      <c r="H429" s="7">
        <v>210.0</v>
      </c>
      <c r="I429" s="7" t="s">
        <v>145</v>
      </c>
      <c r="M429" s="8"/>
      <c r="N429" s="8">
        <f t="shared" si="1"/>
        <v>30</v>
      </c>
      <c r="O429" s="7" t="s">
        <v>743</v>
      </c>
      <c r="P429" s="7" t="s">
        <v>2108</v>
      </c>
      <c r="Q429" s="8" t="s">
        <v>542</v>
      </c>
      <c r="R429" s="7" t="s">
        <v>542</v>
      </c>
      <c r="S429" s="9" t="s">
        <v>174</v>
      </c>
      <c r="T429" s="9">
        <v>15.0</v>
      </c>
      <c r="U429" s="9" t="s">
        <v>138</v>
      </c>
      <c r="V429" s="9" t="s">
        <v>138</v>
      </c>
      <c r="W429" s="7">
        <v>15.0</v>
      </c>
      <c r="X429" s="7">
        <v>0.0</v>
      </c>
      <c r="Y429" s="7">
        <v>1.0</v>
      </c>
      <c r="Z429" s="7">
        <v>0.0</v>
      </c>
      <c r="AA429" s="7">
        <v>1.0</v>
      </c>
      <c r="AB429" s="7">
        <v>6.0</v>
      </c>
      <c r="AC429" s="7">
        <v>9.0</v>
      </c>
      <c r="AD429" s="7">
        <v>4.0</v>
      </c>
      <c r="AE429" s="7">
        <v>4.0</v>
      </c>
      <c r="AF429" s="10">
        <f t="shared" si="2"/>
        <v>0</v>
      </c>
      <c r="AG429" s="10">
        <f t="shared" si="3"/>
        <v>0</v>
      </c>
      <c r="AH429" s="7">
        <v>13363.0</v>
      </c>
      <c r="AI429" s="11">
        <f t="shared" si="4"/>
        <v>14.84777778</v>
      </c>
      <c r="AJ429" s="7">
        <v>294.0</v>
      </c>
      <c r="AK429" s="11">
        <f t="shared" si="5"/>
        <v>19.6</v>
      </c>
      <c r="AL429" s="11">
        <f t="shared" si="6"/>
        <v>45.45238095</v>
      </c>
      <c r="AM429" s="12">
        <v>0.0</v>
      </c>
      <c r="AN429" s="11">
        <f t="shared" si="7"/>
        <v>0</v>
      </c>
      <c r="AO429" s="10" t="s">
        <v>151</v>
      </c>
      <c r="AP429" s="10" t="s">
        <v>473</v>
      </c>
      <c r="AQ429" s="10" t="s">
        <v>473</v>
      </c>
      <c r="AR429" s="7">
        <v>0.0</v>
      </c>
      <c r="AS429" s="7">
        <v>0.0</v>
      </c>
      <c r="AT429" s="13">
        <f t="shared" si="8"/>
        <v>0</v>
      </c>
      <c r="AU429" s="8"/>
      <c r="AV429" s="8"/>
      <c r="AW429" s="8"/>
      <c r="AX429" s="8">
        <v>0.0</v>
      </c>
      <c r="AY429" s="8"/>
      <c r="AZ429" s="8">
        <v>0.0</v>
      </c>
      <c r="BA429" s="7">
        <v>23.0</v>
      </c>
      <c r="BB429" s="7">
        <v>7.0</v>
      </c>
      <c r="BC429" s="7">
        <v>20.0</v>
      </c>
      <c r="BD429" s="7">
        <v>4.0</v>
      </c>
      <c r="BE429" s="7">
        <v>6.0</v>
      </c>
      <c r="BF429" s="7">
        <v>0.0</v>
      </c>
      <c r="BG429" s="14">
        <f t="shared" si="9"/>
        <v>6.196213425</v>
      </c>
      <c r="BH429" s="11">
        <f t="shared" si="10"/>
        <v>1.885804086</v>
      </c>
      <c r="BI429" s="11">
        <f t="shared" si="11"/>
        <v>5.388011674</v>
      </c>
      <c r="BJ429" s="11">
        <f t="shared" si="12"/>
        <v>1.077602335</v>
      </c>
      <c r="BK429" s="11">
        <f t="shared" si="13"/>
        <v>1.616403502</v>
      </c>
      <c r="BL429" s="11">
        <f t="shared" si="14"/>
        <v>0</v>
      </c>
      <c r="BM429" s="7">
        <v>4.0</v>
      </c>
      <c r="BN429" s="7">
        <v>2.0</v>
      </c>
      <c r="BO429" s="7">
        <v>0.0</v>
      </c>
      <c r="BP429" s="7">
        <v>0.0</v>
      </c>
      <c r="BQ429" s="7">
        <v>0.0</v>
      </c>
      <c r="BR429" s="7">
        <v>0.0</v>
      </c>
      <c r="BS429" s="9">
        <f t="shared" si="15"/>
        <v>31</v>
      </c>
      <c r="BT429" s="14">
        <v>-1.0809</v>
      </c>
      <c r="BW429" s="15" t="str">
        <f t="shared" si="16"/>
        <v> </v>
      </c>
      <c r="BY429" s="7">
        <v>0.0</v>
      </c>
      <c r="BZ429" s="7">
        <v>0.0</v>
      </c>
      <c r="CA429" s="7">
        <v>0.0</v>
      </c>
      <c r="CB429" s="7">
        <v>0.0</v>
      </c>
      <c r="CC429" s="7">
        <v>0.0</v>
      </c>
      <c r="CD429" s="7">
        <v>0.0</v>
      </c>
      <c r="CE429" s="7">
        <v>0.0</v>
      </c>
      <c r="CF429" s="7">
        <v>0.0</v>
      </c>
      <c r="CG429" s="7">
        <v>0.0</v>
      </c>
      <c r="CH429" s="7">
        <v>0.0</v>
      </c>
      <c r="CI429" s="7">
        <v>0.0</v>
      </c>
      <c r="CJ429" s="7">
        <v>0.0</v>
      </c>
      <c r="CK429" s="7">
        <v>0.0</v>
      </c>
      <c r="CL429" s="15">
        <f t="shared" si="17"/>
        <v>0</v>
      </c>
      <c r="CM429" s="7">
        <v>-0.2</v>
      </c>
      <c r="CN429" s="7">
        <v>0.8</v>
      </c>
      <c r="CO429" s="7">
        <v>0.7</v>
      </c>
      <c r="CP429" s="16">
        <f t="shared" si="18"/>
        <v>0.04666666667</v>
      </c>
      <c r="CQ429" s="16">
        <f t="shared" si="19"/>
        <v>0.1885804086</v>
      </c>
      <c r="CR429" s="17">
        <v>2.0</v>
      </c>
      <c r="CS429" s="14">
        <v>4.0</v>
      </c>
      <c r="CT429" s="14">
        <v>5.0</v>
      </c>
      <c r="CU429" s="14">
        <v>5.6</v>
      </c>
      <c r="CV429" s="14">
        <v>-0.6000000000000001</v>
      </c>
      <c r="CW429" s="14">
        <v>1.1</v>
      </c>
      <c r="CX429" s="14">
        <v>0.0</v>
      </c>
      <c r="CY429" s="14">
        <v>0.5</v>
      </c>
      <c r="CZ429" s="18">
        <f t="shared" si="20"/>
        <v>0.03333333333</v>
      </c>
      <c r="DA429" s="18">
        <f t="shared" si="21"/>
        <v>0.1347002919</v>
      </c>
      <c r="DB429" s="14">
        <v>54.7778</v>
      </c>
      <c r="DC429" s="7">
        <v>0.0</v>
      </c>
      <c r="DD429" s="7">
        <v>0.0</v>
      </c>
      <c r="DE429" s="7">
        <v>1.0</v>
      </c>
      <c r="DF429" s="7">
        <v>3.0</v>
      </c>
      <c r="DG429" s="7">
        <v>0.0</v>
      </c>
      <c r="DH429" s="7">
        <v>0.0</v>
      </c>
      <c r="DI429" s="7">
        <v>7.0</v>
      </c>
      <c r="DJ429" s="7">
        <v>0.0</v>
      </c>
      <c r="DK429" s="7">
        <v>0.0</v>
      </c>
      <c r="DL429" s="7">
        <v>0.0</v>
      </c>
      <c r="DM429" s="7">
        <v>2.0</v>
      </c>
      <c r="DN429" s="9">
        <v>0.0</v>
      </c>
      <c r="DO429" s="9">
        <v>0.0</v>
      </c>
      <c r="DP429" s="9">
        <v>0.0</v>
      </c>
      <c r="DQ429" s="8">
        <v>46.0</v>
      </c>
      <c r="DR429" s="8">
        <v>0.0</v>
      </c>
      <c r="DS429" s="8"/>
      <c r="DT429" s="19">
        <v>0.8</v>
      </c>
      <c r="DU429" s="8">
        <v>0.8</v>
      </c>
      <c r="DV429" s="8">
        <v>0.198</v>
      </c>
      <c r="DW429" s="8">
        <v>0.0</v>
      </c>
      <c r="DX429" s="8">
        <v>0.0</v>
      </c>
      <c r="DY429" s="14">
        <f t="shared" si="22"/>
        <v>0.3681308625</v>
      </c>
    </row>
    <row r="430" ht="12.75" customHeight="1">
      <c r="A430" s="7">
        <v>20.0</v>
      </c>
      <c r="B430" s="7" t="s">
        <v>2109</v>
      </c>
      <c r="C430" s="7" t="s">
        <v>2110</v>
      </c>
      <c r="D430" s="7" t="s">
        <v>602</v>
      </c>
      <c r="E430" s="7" t="s">
        <v>132</v>
      </c>
      <c r="F430" s="7" t="s">
        <v>132</v>
      </c>
      <c r="G430" s="7">
        <v>75.0</v>
      </c>
      <c r="H430" s="7">
        <v>226.0</v>
      </c>
      <c r="I430" s="7" t="s">
        <v>133</v>
      </c>
      <c r="J430" s="7">
        <v>2009.0</v>
      </c>
      <c r="K430" s="7">
        <v>1.0</v>
      </c>
      <c r="L430" s="7">
        <v>19.0</v>
      </c>
      <c r="M430" s="8"/>
      <c r="N430" s="8">
        <f t="shared" si="1"/>
        <v>24</v>
      </c>
      <c r="O430" s="7" t="s">
        <v>464</v>
      </c>
      <c r="P430" s="7" t="s">
        <v>2111</v>
      </c>
      <c r="Q430" s="8" t="s">
        <v>610</v>
      </c>
      <c r="R430" s="7" t="s">
        <v>610</v>
      </c>
      <c r="S430" s="9" t="s">
        <v>159</v>
      </c>
      <c r="T430" s="9">
        <v>78.0</v>
      </c>
      <c r="U430" s="9" t="s">
        <v>138</v>
      </c>
      <c r="V430" s="9" t="s">
        <v>138</v>
      </c>
      <c r="W430" s="7">
        <v>79.0</v>
      </c>
      <c r="X430" s="7">
        <v>21.0</v>
      </c>
      <c r="Y430" s="7">
        <v>22.0</v>
      </c>
      <c r="Z430" s="7">
        <v>13.0</v>
      </c>
      <c r="AA430" s="7">
        <v>43.0</v>
      </c>
      <c r="AB430" s="7">
        <v>10.0</v>
      </c>
      <c r="AC430" s="7">
        <v>158.0</v>
      </c>
      <c r="AD430" s="7">
        <v>62.0</v>
      </c>
      <c r="AE430" s="7">
        <v>60.0</v>
      </c>
      <c r="AF430" s="10">
        <f t="shared" si="2"/>
        <v>0.1329113924</v>
      </c>
      <c r="AG430" s="10">
        <f t="shared" si="3"/>
        <v>0.075</v>
      </c>
      <c r="AH430" s="7">
        <v>75636.0</v>
      </c>
      <c r="AI430" s="11">
        <f t="shared" si="4"/>
        <v>15.95696203</v>
      </c>
      <c r="AJ430" s="7">
        <v>1677.0</v>
      </c>
      <c r="AK430" s="11">
        <f t="shared" si="5"/>
        <v>21.2278481</v>
      </c>
      <c r="AL430" s="11">
        <f t="shared" si="6"/>
        <v>45.1019678</v>
      </c>
      <c r="AM430" s="12">
        <v>116.0</v>
      </c>
      <c r="AN430" s="11">
        <f t="shared" si="7"/>
        <v>5.52118039</v>
      </c>
      <c r="AO430" s="10" t="s">
        <v>2112</v>
      </c>
      <c r="AP430" s="10" t="s">
        <v>1181</v>
      </c>
      <c r="AQ430" s="10" t="s">
        <v>2113</v>
      </c>
      <c r="AR430" s="7">
        <v>5.0</v>
      </c>
      <c r="AS430" s="7">
        <v>1.0</v>
      </c>
      <c r="AT430" s="13">
        <f t="shared" si="8"/>
        <v>0.8333333333</v>
      </c>
      <c r="AU430" s="8"/>
      <c r="AV430" s="8"/>
      <c r="AW430" s="8">
        <v>2.0</v>
      </c>
      <c r="AX430" s="8">
        <v>1.0</v>
      </c>
      <c r="AY430" s="8">
        <v>4.0</v>
      </c>
      <c r="AZ430" s="8">
        <v>4.0</v>
      </c>
      <c r="BA430" s="7">
        <v>99.0</v>
      </c>
      <c r="BB430" s="7">
        <v>177.0</v>
      </c>
      <c r="BC430" s="7">
        <v>33.0</v>
      </c>
      <c r="BD430" s="7">
        <v>62.0</v>
      </c>
      <c r="BE430" s="7">
        <v>37.0</v>
      </c>
      <c r="BF430" s="7">
        <v>23.0</v>
      </c>
      <c r="BG430" s="14">
        <f t="shared" si="9"/>
        <v>4.712041885</v>
      </c>
      <c r="BH430" s="11">
        <f t="shared" si="10"/>
        <v>8.424559733</v>
      </c>
      <c r="BI430" s="11">
        <f t="shared" si="11"/>
        <v>1.570680628</v>
      </c>
      <c r="BJ430" s="11">
        <f t="shared" si="12"/>
        <v>2.950975726</v>
      </c>
      <c r="BK430" s="11">
        <f t="shared" si="13"/>
        <v>1.761066159</v>
      </c>
      <c r="BL430" s="11">
        <f t="shared" si="14"/>
        <v>1.094716802</v>
      </c>
      <c r="BM430" s="7">
        <v>58.0</v>
      </c>
      <c r="BN430" s="7">
        <v>19.0</v>
      </c>
      <c r="BO430" s="7">
        <v>2.0</v>
      </c>
      <c r="BP430" s="7">
        <v>1.0</v>
      </c>
      <c r="BQ430" s="7">
        <v>0.0</v>
      </c>
      <c r="BR430" s="7">
        <v>0.0</v>
      </c>
      <c r="BS430" s="9">
        <f t="shared" si="15"/>
        <v>270</v>
      </c>
      <c r="BT430" s="14">
        <v>-4.7202</v>
      </c>
      <c r="BW430" s="15" t="str">
        <f t="shared" si="16"/>
        <v> </v>
      </c>
      <c r="BY430" s="7">
        <v>5.0</v>
      </c>
      <c r="BZ430" s="7">
        <v>0.0</v>
      </c>
      <c r="CA430" s="7">
        <v>3.0</v>
      </c>
      <c r="CB430" s="7">
        <v>1.0</v>
      </c>
      <c r="CC430" s="7">
        <v>4.0</v>
      </c>
      <c r="CD430" s="7">
        <v>1.0</v>
      </c>
      <c r="CE430" s="7">
        <v>0.0</v>
      </c>
      <c r="CF430" s="7">
        <v>0.0</v>
      </c>
      <c r="CG430" s="7">
        <v>7.0</v>
      </c>
      <c r="CH430" s="7">
        <v>0.0</v>
      </c>
      <c r="CI430" s="7">
        <v>9.0</v>
      </c>
      <c r="CJ430" s="7">
        <v>0.0</v>
      </c>
      <c r="CK430" s="7">
        <v>2.0</v>
      </c>
      <c r="CL430" s="15">
        <f t="shared" si="17"/>
        <v>2</v>
      </c>
      <c r="CM430" s="7">
        <v>3.8</v>
      </c>
      <c r="CN430" s="7">
        <v>1.6</v>
      </c>
      <c r="CO430" s="7">
        <v>5.4</v>
      </c>
      <c r="CP430" s="16">
        <f t="shared" si="18"/>
        <v>0.06835443038</v>
      </c>
      <c r="CQ430" s="16">
        <f t="shared" si="19"/>
        <v>0.2570204664</v>
      </c>
      <c r="CR430" s="17">
        <v>6.0</v>
      </c>
      <c r="CS430" s="14">
        <v>32.2</v>
      </c>
      <c r="CT430" s="14">
        <v>25.4</v>
      </c>
      <c r="CU430" s="14">
        <v>5.2</v>
      </c>
      <c r="CV430" s="14">
        <v>4.7</v>
      </c>
      <c r="CW430" s="14">
        <v>2.4</v>
      </c>
      <c r="CX430" s="14">
        <v>0.0</v>
      </c>
      <c r="CY430" s="14">
        <v>7.1</v>
      </c>
      <c r="CZ430" s="18">
        <f t="shared" si="20"/>
        <v>0.08987341772</v>
      </c>
      <c r="DA430" s="18">
        <f t="shared" si="21"/>
        <v>0.337934317</v>
      </c>
      <c r="DB430" s="14">
        <v>24.462</v>
      </c>
      <c r="DC430" s="7">
        <v>0.0</v>
      </c>
      <c r="DD430" s="7">
        <v>4.0</v>
      </c>
      <c r="DE430" s="7">
        <v>11.0</v>
      </c>
      <c r="DF430" s="7">
        <v>47.0</v>
      </c>
      <c r="DG430" s="7">
        <v>18.0</v>
      </c>
      <c r="DH430" s="7">
        <v>5.0</v>
      </c>
      <c r="DI430" s="7">
        <v>13.0</v>
      </c>
      <c r="DJ430" s="7">
        <v>20.0</v>
      </c>
      <c r="DK430" s="7">
        <v>21.0</v>
      </c>
      <c r="DL430" s="7">
        <v>0.0</v>
      </c>
      <c r="DM430" s="7">
        <v>81.0</v>
      </c>
      <c r="DN430" s="9">
        <v>1.0</v>
      </c>
      <c r="DO430" s="9">
        <v>4.0</v>
      </c>
      <c r="DP430" s="9">
        <v>0.0</v>
      </c>
      <c r="DQ430" s="8">
        <v>186.0</v>
      </c>
      <c r="DR430" s="8">
        <v>3.0</v>
      </c>
      <c r="DS430" s="8" t="s">
        <v>2114</v>
      </c>
      <c r="DT430" s="19">
        <v>2.6</v>
      </c>
      <c r="DU430" s="8">
        <v>2.475</v>
      </c>
      <c r="DV430" s="8">
        <v>2.475</v>
      </c>
      <c r="DW430" s="8">
        <v>91.0</v>
      </c>
      <c r="DX430" s="8">
        <v>0.0</v>
      </c>
      <c r="DY430" s="14">
        <f t="shared" si="22"/>
        <v>3.004255319</v>
      </c>
    </row>
    <row r="431" ht="12.75" customHeight="1">
      <c r="A431" s="7">
        <v>46.0</v>
      </c>
      <c r="B431" s="7" t="s">
        <v>2115</v>
      </c>
      <c r="C431" s="7" t="s">
        <v>2116</v>
      </c>
      <c r="E431" s="7" t="s">
        <v>1232</v>
      </c>
      <c r="F431" s="7" t="s">
        <v>1232</v>
      </c>
      <c r="G431" s="7">
        <v>72.0</v>
      </c>
      <c r="H431" s="7">
        <v>186.0</v>
      </c>
      <c r="I431" s="7" t="s">
        <v>145</v>
      </c>
      <c r="J431" s="7">
        <v>2004.0</v>
      </c>
      <c r="K431" s="7">
        <v>2.0</v>
      </c>
      <c r="L431" s="7">
        <v>63.0</v>
      </c>
      <c r="M431" s="8"/>
      <c r="N431" s="8">
        <f t="shared" si="1"/>
        <v>29</v>
      </c>
      <c r="O431" s="7" t="s">
        <v>272</v>
      </c>
      <c r="P431" s="7" t="s">
        <v>2117</v>
      </c>
      <c r="Q431" s="8" t="s">
        <v>149</v>
      </c>
      <c r="R431" s="7" t="s">
        <v>149</v>
      </c>
      <c r="S431" s="9" t="s">
        <v>150</v>
      </c>
      <c r="T431" s="9">
        <v>72.0</v>
      </c>
      <c r="U431" s="9" t="s">
        <v>138</v>
      </c>
      <c r="V431" s="9" t="s">
        <v>138</v>
      </c>
      <c r="W431" s="7">
        <v>72.0</v>
      </c>
      <c r="X431" s="7">
        <v>17.0</v>
      </c>
      <c r="Y431" s="7">
        <v>46.0</v>
      </c>
      <c r="Z431" s="7">
        <v>28.0</v>
      </c>
      <c r="AA431" s="7">
        <v>63.0</v>
      </c>
      <c r="AB431" s="7">
        <v>4.0</v>
      </c>
      <c r="AC431" s="7">
        <v>143.0</v>
      </c>
      <c r="AD431" s="7">
        <v>62.0</v>
      </c>
      <c r="AE431" s="7">
        <v>87.0</v>
      </c>
      <c r="AF431" s="10">
        <f t="shared" si="2"/>
        <v>0.1188811189</v>
      </c>
      <c r="AG431" s="10">
        <f t="shared" si="3"/>
        <v>0.05821917808</v>
      </c>
      <c r="AH431" s="7">
        <v>87700.0</v>
      </c>
      <c r="AI431" s="11">
        <f t="shared" si="4"/>
        <v>20.30092593</v>
      </c>
      <c r="AJ431" s="7">
        <v>1736.0</v>
      </c>
      <c r="AK431" s="11">
        <f t="shared" si="5"/>
        <v>24.11111111</v>
      </c>
      <c r="AL431" s="11">
        <f t="shared" si="6"/>
        <v>50.51843318</v>
      </c>
      <c r="AM431" s="12">
        <v>268.0</v>
      </c>
      <c r="AN431" s="11">
        <f t="shared" si="7"/>
        <v>11.00114025</v>
      </c>
      <c r="AO431" s="10" t="s">
        <v>2118</v>
      </c>
      <c r="AP431" s="10" t="s">
        <v>2119</v>
      </c>
      <c r="AQ431" s="10" t="s">
        <v>1189</v>
      </c>
      <c r="AR431" s="7">
        <v>560.0</v>
      </c>
      <c r="AS431" s="7">
        <v>557.0</v>
      </c>
      <c r="AT431" s="13">
        <f t="shared" si="8"/>
        <v>0.5013428827</v>
      </c>
      <c r="AU431" s="9">
        <v>12.0</v>
      </c>
      <c r="AV431" s="9">
        <v>6.0</v>
      </c>
      <c r="AW431" s="9">
        <v>714.0</v>
      </c>
      <c r="AX431" s="9">
        <v>374.0</v>
      </c>
      <c r="AY431" s="9">
        <v>403.0</v>
      </c>
      <c r="AZ431" s="9">
        <v>186.0</v>
      </c>
      <c r="BA431" s="7">
        <v>76.0</v>
      </c>
      <c r="BB431" s="7">
        <v>43.0</v>
      </c>
      <c r="BC431" s="7">
        <v>57.0</v>
      </c>
      <c r="BD431" s="7">
        <v>62.0</v>
      </c>
      <c r="BE431" s="7">
        <v>49.0</v>
      </c>
      <c r="BF431" s="7">
        <v>36.0</v>
      </c>
      <c r="BG431" s="14">
        <f t="shared" si="9"/>
        <v>3.11972634</v>
      </c>
      <c r="BH431" s="11">
        <f t="shared" si="10"/>
        <v>1.765108324</v>
      </c>
      <c r="BI431" s="11">
        <f t="shared" si="11"/>
        <v>2.339794755</v>
      </c>
      <c r="BJ431" s="11">
        <f t="shared" si="12"/>
        <v>2.545039909</v>
      </c>
      <c r="BK431" s="11">
        <f t="shared" si="13"/>
        <v>2.011402509</v>
      </c>
      <c r="BL431" s="11">
        <f t="shared" si="14"/>
        <v>1.477765108</v>
      </c>
      <c r="BM431" s="7">
        <v>32.0</v>
      </c>
      <c r="BN431" s="7">
        <v>15.0</v>
      </c>
      <c r="BO431" s="7">
        <v>0.0</v>
      </c>
      <c r="BP431" s="7">
        <v>0.0</v>
      </c>
      <c r="BQ431" s="7">
        <v>0.0</v>
      </c>
      <c r="BR431" s="7">
        <v>0.0</v>
      </c>
      <c r="BS431" s="9">
        <f t="shared" si="15"/>
        <v>132</v>
      </c>
      <c r="BT431" s="14">
        <v>-2.31</v>
      </c>
      <c r="BU431" s="7">
        <v>2.0</v>
      </c>
      <c r="BV431" s="7">
        <v>1.0</v>
      </c>
      <c r="BW431" s="15">
        <f t="shared" si="16"/>
        <v>0.5</v>
      </c>
      <c r="BX431" s="7">
        <v>1.0</v>
      </c>
      <c r="BY431" s="7">
        <v>3.0</v>
      </c>
      <c r="BZ431" s="7">
        <v>0.0</v>
      </c>
      <c r="CA431" s="7">
        <v>3.0</v>
      </c>
      <c r="CB431" s="7">
        <v>2.0</v>
      </c>
      <c r="CC431" s="7">
        <v>2.0</v>
      </c>
      <c r="CD431" s="7">
        <v>0.0</v>
      </c>
      <c r="CE431" s="7">
        <v>2.0</v>
      </c>
      <c r="CF431" s="7">
        <v>2.0</v>
      </c>
      <c r="CG431" s="7">
        <v>0.0</v>
      </c>
      <c r="CH431" s="7">
        <v>0.0</v>
      </c>
      <c r="CI431" s="7">
        <v>11.0</v>
      </c>
      <c r="CJ431" s="7">
        <v>0.0</v>
      </c>
      <c r="CK431" s="7">
        <v>0.0</v>
      </c>
      <c r="CL431" s="15">
        <f t="shared" si="17"/>
        <v>0</v>
      </c>
      <c r="CM431" s="7">
        <v>4.9</v>
      </c>
      <c r="CN431" s="7">
        <v>1.7000000000000002</v>
      </c>
      <c r="CO431" s="7">
        <v>6.6</v>
      </c>
      <c r="CP431" s="16">
        <f t="shared" si="18"/>
        <v>0.09166666667</v>
      </c>
      <c r="CQ431" s="16">
        <f t="shared" si="19"/>
        <v>0.2709236032</v>
      </c>
      <c r="CR431" s="17">
        <v>5.0</v>
      </c>
      <c r="CS431" s="14">
        <v>33.3</v>
      </c>
      <c r="CT431" s="14">
        <v>28.8</v>
      </c>
      <c r="CU431" s="14">
        <v>5.5</v>
      </c>
      <c r="CV431" s="14">
        <v>10.2</v>
      </c>
      <c r="CW431" s="14">
        <v>2.7</v>
      </c>
      <c r="CX431" s="14">
        <v>0.2</v>
      </c>
      <c r="CY431" s="14">
        <v>13.2</v>
      </c>
      <c r="CZ431" s="18">
        <f t="shared" si="20"/>
        <v>0.1833333333</v>
      </c>
      <c r="DA431" s="18">
        <f t="shared" si="21"/>
        <v>0.5418472064</v>
      </c>
      <c r="DB431" s="14">
        <v>36.3706</v>
      </c>
      <c r="DC431" s="7">
        <v>0.0</v>
      </c>
      <c r="DD431" s="7">
        <v>4.0</v>
      </c>
      <c r="DE431" s="7">
        <v>10.0</v>
      </c>
      <c r="DF431" s="7">
        <v>48.0</v>
      </c>
      <c r="DG431" s="7">
        <v>10.0</v>
      </c>
      <c r="DH431" s="7">
        <v>0.0</v>
      </c>
      <c r="DI431" s="7">
        <v>35.0</v>
      </c>
      <c r="DJ431" s="7">
        <v>14.0</v>
      </c>
      <c r="DK431" s="7">
        <v>12.0</v>
      </c>
      <c r="DL431" s="7">
        <v>0.0</v>
      </c>
      <c r="DM431" s="7">
        <v>72.0</v>
      </c>
      <c r="DN431" s="9">
        <v>4.0</v>
      </c>
      <c r="DO431" s="9">
        <v>3.0</v>
      </c>
      <c r="DP431" s="9">
        <v>6.0</v>
      </c>
      <c r="DQ431" s="8">
        <v>186.0</v>
      </c>
      <c r="DR431" s="8">
        <v>10.0</v>
      </c>
      <c r="DS431" s="8" t="s">
        <v>210</v>
      </c>
      <c r="DT431" s="19">
        <v>7.25</v>
      </c>
      <c r="DU431" s="8">
        <v>7.25</v>
      </c>
      <c r="DV431" s="8">
        <v>7.25</v>
      </c>
      <c r="DW431" s="8">
        <v>884.0</v>
      </c>
      <c r="DX431" s="8">
        <v>0.0</v>
      </c>
      <c r="DY431" s="14">
        <f t="shared" si="22"/>
        <v>-1.055319149</v>
      </c>
    </row>
    <row r="432" ht="12.75" customHeight="1">
      <c r="A432" s="7">
        <v>55.0</v>
      </c>
      <c r="B432" s="7" t="s">
        <v>2120</v>
      </c>
      <c r="C432" s="7" t="s">
        <v>850</v>
      </c>
      <c r="E432" s="7" t="s">
        <v>189</v>
      </c>
      <c r="F432" s="7" t="s">
        <v>189</v>
      </c>
      <c r="G432" s="7">
        <v>72.0</v>
      </c>
      <c r="H432" s="7">
        <v>194.0</v>
      </c>
      <c r="I432" s="7" t="s">
        <v>133</v>
      </c>
      <c r="J432" s="7">
        <v>2000.0</v>
      </c>
      <c r="K432" s="7">
        <v>1.0</v>
      </c>
      <c r="L432" s="7">
        <v>29.0</v>
      </c>
      <c r="M432" s="8"/>
      <c r="N432" s="8">
        <f t="shared" si="1"/>
        <v>35</v>
      </c>
      <c r="O432" s="7" t="s">
        <v>1801</v>
      </c>
      <c r="P432" s="7" t="s">
        <v>2121</v>
      </c>
      <c r="Q432" s="8" t="s">
        <v>136</v>
      </c>
      <c r="R432" s="7" t="s">
        <v>136</v>
      </c>
      <c r="S432" s="9" t="s">
        <v>174</v>
      </c>
      <c r="T432" s="9">
        <v>63.0</v>
      </c>
      <c r="U432" s="9" t="s">
        <v>138</v>
      </c>
      <c r="V432" s="9" t="s">
        <v>138</v>
      </c>
      <c r="W432" s="7">
        <v>64.0</v>
      </c>
      <c r="X432" s="7">
        <v>3.0</v>
      </c>
      <c r="Y432" s="7">
        <v>23.0</v>
      </c>
      <c r="Z432" s="7">
        <v>11.0</v>
      </c>
      <c r="AA432" s="7">
        <v>26.0</v>
      </c>
      <c r="AB432" s="7">
        <v>-21.0</v>
      </c>
      <c r="AC432" s="7">
        <v>61.0</v>
      </c>
      <c r="AD432" s="7">
        <v>29.0</v>
      </c>
      <c r="AE432" s="7">
        <v>54.0</v>
      </c>
      <c r="AF432" s="10">
        <f t="shared" si="2"/>
        <v>0.04918032787</v>
      </c>
      <c r="AG432" s="10">
        <f t="shared" si="3"/>
        <v>0.02083333333</v>
      </c>
      <c r="AH432" s="7">
        <v>84516.0</v>
      </c>
      <c r="AI432" s="11">
        <f t="shared" si="4"/>
        <v>22.009375</v>
      </c>
      <c r="AJ432" s="7">
        <v>1880.0</v>
      </c>
      <c r="AK432" s="11">
        <f t="shared" si="5"/>
        <v>29.375</v>
      </c>
      <c r="AL432" s="11">
        <f t="shared" si="6"/>
        <v>44.95531915</v>
      </c>
      <c r="AM432" s="12">
        <v>100.0</v>
      </c>
      <c r="AN432" s="11">
        <f t="shared" si="7"/>
        <v>4.259548488</v>
      </c>
      <c r="AO432" s="10" t="s">
        <v>2122</v>
      </c>
      <c r="AP432" s="10" t="s">
        <v>370</v>
      </c>
      <c r="AQ432" s="10" t="s">
        <v>2071</v>
      </c>
      <c r="AR432" s="7">
        <v>0.0</v>
      </c>
      <c r="AS432" s="7">
        <v>0.0</v>
      </c>
      <c r="AT432" s="13">
        <f t="shared" si="8"/>
        <v>0</v>
      </c>
      <c r="AU432" s="8"/>
      <c r="AV432" s="8"/>
      <c r="AW432" s="8"/>
      <c r="AX432" s="8">
        <v>0.0</v>
      </c>
      <c r="AY432" s="8"/>
      <c r="AZ432" s="8">
        <v>0.0</v>
      </c>
      <c r="BA432" s="7">
        <v>56.0</v>
      </c>
      <c r="BB432" s="7">
        <v>93.0</v>
      </c>
      <c r="BC432" s="7">
        <v>81.0</v>
      </c>
      <c r="BD432" s="7">
        <v>29.0</v>
      </c>
      <c r="BE432" s="7">
        <v>23.0</v>
      </c>
      <c r="BF432" s="7">
        <v>9.0</v>
      </c>
      <c r="BG432" s="14">
        <f t="shared" si="9"/>
        <v>2.385347153</v>
      </c>
      <c r="BH432" s="11">
        <f t="shared" si="10"/>
        <v>3.961380094</v>
      </c>
      <c r="BI432" s="11">
        <f t="shared" si="11"/>
        <v>3.450234275</v>
      </c>
      <c r="BJ432" s="11">
        <f t="shared" si="12"/>
        <v>1.235269061</v>
      </c>
      <c r="BK432" s="11">
        <f t="shared" si="13"/>
        <v>0.9796961522</v>
      </c>
      <c r="BL432" s="11">
        <f t="shared" si="14"/>
        <v>0.3833593639</v>
      </c>
      <c r="BM432" s="7">
        <v>30.0</v>
      </c>
      <c r="BN432" s="7">
        <v>15.0</v>
      </c>
      <c r="BO432" s="7">
        <v>0.0</v>
      </c>
      <c r="BP432" s="7">
        <v>0.0</v>
      </c>
      <c r="BQ432" s="7">
        <v>0.0</v>
      </c>
      <c r="BR432" s="7">
        <v>0.0</v>
      </c>
      <c r="BS432" s="9">
        <f t="shared" si="15"/>
        <v>204</v>
      </c>
      <c r="BT432" s="14">
        <v>-0.6044</v>
      </c>
      <c r="BW432" s="15" t="str">
        <f t="shared" si="16"/>
        <v> </v>
      </c>
      <c r="BY432" s="7">
        <v>1.0</v>
      </c>
      <c r="BZ432" s="7">
        <v>1.0</v>
      </c>
      <c r="CA432" s="7">
        <v>2.0</v>
      </c>
      <c r="CB432" s="7">
        <v>0.0</v>
      </c>
      <c r="CC432" s="7">
        <v>0.0</v>
      </c>
      <c r="CD432" s="7">
        <v>0.0</v>
      </c>
      <c r="CE432" s="7">
        <v>1.0</v>
      </c>
      <c r="CF432" s="7">
        <v>0.0</v>
      </c>
      <c r="CG432" s="7">
        <v>0.0</v>
      </c>
      <c r="CH432" s="7">
        <v>0.0</v>
      </c>
      <c r="CI432" s="7">
        <v>2.0</v>
      </c>
      <c r="CJ432" s="7">
        <v>0.0</v>
      </c>
      <c r="CK432" s="7">
        <v>0.0</v>
      </c>
      <c r="CL432" s="15">
        <f t="shared" si="17"/>
        <v>0</v>
      </c>
      <c r="CM432" s="7">
        <v>1.5</v>
      </c>
      <c r="CN432" s="7">
        <v>1.5</v>
      </c>
      <c r="CO432" s="7">
        <v>3.1</v>
      </c>
      <c r="CP432" s="16">
        <f t="shared" si="18"/>
        <v>0.0484375</v>
      </c>
      <c r="CQ432" s="16">
        <f t="shared" si="19"/>
        <v>0.1320460031</v>
      </c>
      <c r="CR432" s="17">
        <v>4.0</v>
      </c>
      <c r="CS432" s="14">
        <v>33.5</v>
      </c>
      <c r="CT432" s="14">
        <v>30.1</v>
      </c>
      <c r="CU432" s="14">
        <v>-17.8</v>
      </c>
      <c r="CV432" s="14">
        <v>2.0</v>
      </c>
      <c r="CW432" s="14">
        <v>0.1</v>
      </c>
      <c r="CX432" s="14">
        <v>0.0</v>
      </c>
      <c r="CY432" s="14">
        <v>2.1</v>
      </c>
      <c r="CZ432" s="18">
        <f t="shared" si="20"/>
        <v>0.0328125</v>
      </c>
      <c r="DA432" s="18">
        <f t="shared" si="21"/>
        <v>0.08945051825</v>
      </c>
      <c r="DB432" s="14">
        <v>50.7213</v>
      </c>
      <c r="DC432" s="7">
        <v>0.0</v>
      </c>
      <c r="DD432" s="7">
        <v>1.0</v>
      </c>
      <c r="DE432" s="7">
        <v>4.0</v>
      </c>
      <c r="DF432" s="7">
        <v>24.0</v>
      </c>
      <c r="DG432" s="7">
        <v>3.0</v>
      </c>
      <c r="DH432" s="7">
        <v>0.0</v>
      </c>
      <c r="DI432" s="7">
        <v>39.0</v>
      </c>
      <c r="DJ432" s="7">
        <v>6.0</v>
      </c>
      <c r="DK432" s="7">
        <v>0.0</v>
      </c>
      <c r="DL432" s="7">
        <v>1.0</v>
      </c>
      <c r="DM432" s="7">
        <v>12.0</v>
      </c>
      <c r="DN432" s="9">
        <v>1.0</v>
      </c>
      <c r="DO432" s="9">
        <v>0.0</v>
      </c>
      <c r="DP432" s="9">
        <v>0.0</v>
      </c>
      <c r="DQ432" s="8">
        <v>186.0</v>
      </c>
      <c r="DR432" s="8">
        <v>18.0</v>
      </c>
      <c r="DS432" s="8" t="s">
        <v>741</v>
      </c>
      <c r="DT432" s="19">
        <v>6.0</v>
      </c>
      <c r="DU432" s="8">
        <v>4.75</v>
      </c>
      <c r="DV432" s="8">
        <v>4.75</v>
      </c>
      <c r="DW432" s="8">
        <v>1043.0</v>
      </c>
      <c r="DX432" s="8">
        <v>0.0</v>
      </c>
      <c r="DY432" s="14">
        <f t="shared" si="22"/>
        <v>-6.836170213</v>
      </c>
    </row>
    <row r="433" ht="12.75" customHeight="1">
      <c r="A433" s="7">
        <v>47.0</v>
      </c>
      <c r="B433" s="7" t="s">
        <v>2123</v>
      </c>
      <c r="C433" s="7" t="s">
        <v>2039</v>
      </c>
      <c r="D433" s="7" t="s">
        <v>131</v>
      </c>
      <c r="E433" s="7" t="s">
        <v>132</v>
      </c>
      <c r="F433" s="7" t="s">
        <v>132</v>
      </c>
      <c r="G433" s="7">
        <v>69.0</v>
      </c>
      <c r="H433" s="7">
        <v>186.0</v>
      </c>
      <c r="I433" s="7" t="s">
        <v>133</v>
      </c>
      <c r="M433" s="8"/>
      <c r="N433" s="8">
        <f t="shared" si="1"/>
        <v>24</v>
      </c>
      <c r="O433" s="7" t="s">
        <v>2124</v>
      </c>
      <c r="P433" s="7" t="s">
        <v>2125</v>
      </c>
      <c r="Q433" s="8" t="s">
        <v>149</v>
      </c>
      <c r="R433" s="7" t="s">
        <v>149</v>
      </c>
      <c r="S433" s="9" t="s">
        <v>174</v>
      </c>
      <c r="T433" s="9">
        <v>81.0</v>
      </c>
      <c r="U433" s="9" t="s">
        <v>138</v>
      </c>
      <c r="V433" s="9" t="s">
        <v>138</v>
      </c>
      <c r="W433" s="7">
        <v>81.0</v>
      </c>
      <c r="X433" s="7">
        <v>4.0</v>
      </c>
      <c r="Y433" s="7">
        <v>40.0</v>
      </c>
      <c r="Z433" s="7">
        <v>26.0</v>
      </c>
      <c r="AA433" s="7">
        <v>44.0</v>
      </c>
      <c r="AB433" s="7">
        <v>9.0</v>
      </c>
      <c r="AC433" s="7">
        <v>244.0</v>
      </c>
      <c r="AD433" s="7">
        <v>98.0</v>
      </c>
      <c r="AE433" s="7">
        <v>149.0</v>
      </c>
      <c r="AF433" s="10">
        <f t="shared" si="2"/>
        <v>0.01639344262</v>
      </c>
      <c r="AG433" s="10">
        <f t="shared" si="3"/>
        <v>0.008146639511</v>
      </c>
      <c r="AH433" s="7">
        <v>105043.0</v>
      </c>
      <c r="AI433" s="11">
        <f t="shared" si="4"/>
        <v>21.61378601</v>
      </c>
      <c r="AJ433" s="7">
        <v>2173.0</v>
      </c>
      <c r="AK433" s="11">
        <f t="shared" si="5"/>
        <v>26.82716049</v>
      </c>
      <c r="AL433" s="11">
        <f t="shared" si="6"/>
        <v>48.34008283</v>
      </c>
      <c r="AM433" s="12">
        <v>280.0</v>
      </c>
      <c r="AN433" s="11">
        <f t="shared" si="7"/>
        <v>9.596070181</v>
      </c>
      <c r="AO433" s="10" t="s">
        <v>2126</v>
      </c>
      <c r="AP433" s="10" t="s">
        <v>2127</v>
      </c>
      <c r="AQ433" s="10" t="s">
        <v>1688</v>
      </c>
      <c r="AR433" s="7">
        <v>2.0</v>
      </c>
      <c r="AS433" s="7">
        <v>0.0</v>
      </c>
      <c r="AT433" s="13">
        <f t="shared" si="8"/>
        <v>1</v>
      </c>
      <c r="AU433" s="9">
        <v>1.0</v>
      </c>
      <c r="AV433" s="9">
        <v>1.0</v>
      </c>
      <c r="AW433" s="9">
        <v>2.0</v>
      </c>
      <c r="AX433" s="9">
        <v>2.0</v>
      </c>
      <c r="AY433" s="9"/>
      <c r="AZ433" s="9">
        <v>0.0</v>
      </c>
      <c r="BA433" s="7">
        <v>84.0</v>
      </c>
      <c r="BB433" s="7">
        <v>61.0</v>
      </c>
      <c r="BC433" s="7">
        <v>94.0</v>
      </c>
      <c r="BD433" s="7">
        <v>98.0</v>
      </c>
      <c r="BE433" s="7">
        <v>57.0</v>
      </c>
      <c r="BF433" s="7">
        <v>20.0</v>
      </c>
      <c r="BG433" s="14">
        <f t="shared" si="9"/>
        <v>2.878821054</v>
      </c>
      <c r="BH433" s="11">
        <f t="shared" si="10"/>
        <v>2.090572432</v>
      </c>
      <c r="BI433" s="11">
        <f t="shared" si="11"/>
        <v>3.221537846</v>
      </c>
      <c r="BJ433" s="11">
        <f t="shared" si="12"/>
        <v>3.358624563</v>
      </c>
      <c r="BK433" s="11">
        <f t="shared" si="13"/>
        <v>1.953485715</v>
      </c>
      <c r="BL433" s="11">
        <f t="shared" si="14"/>
        <v>0.6854335843</v>
      </c>
      <c r="BM433" s="7">
        <v>33.0</v>
      </c>
      <c r="BN433" s="7">
        <v>14.0</v>
      </c>
      <c r="BO433" s="7">
        <v>1.0</v>
      </c>
      <c r="BP433" s="7">
        <v>0.0</v>
      </c>
      <c r="BQ433" s="7">
        <v>0.0</v>
      </c>
      <c r="BR433" s="7">
        <v>0.0</v>
      </c>
      <c r="BS433" s="9">
        <f t="shared" si="15"/>
        <v>189</v>
      </c>
      <c r="BT433" s="14">
        <v>10.6149</v>
      </c>
      <c r="BU433" s="7">
        <v>2.0</v>
      </c>
      <c r="BV433" s="7">
        <v>1.0</v>
      </c>
      <c r="BW433" s="15">
        <f t="shared" si="16"/>
        <v>0.5</v>
      </c>
      <c r="BX433" s="7">
        <v>0.0</v>
      </c>
      <c r="BY433" s="7">
        <v>0.0</v>
      </c>
      <c r="BZ433" s="7">
        <v>0.0</v>
      </c>
      <c r="CA433" s="7">
        <v>1.0</v>
      </c>
      <c r="CB433" s="7">
        <v>0.0</v>
      </c>
      <c r="CC433" s="7">
        <v>0.0</v>
      </c>
      <c r="CD433" s="7">
        <v>0.0</v>
      </c>
      <c r="CE433" s="7">
        <v>2.0</v>
      </c>
      <c r="CF433" s="7">
        <v>1.0</v>
      </c>
      <c r="CG433" s="7">
        <v>0.0</v>
      </c>
      <c r="CH433" s="7">
        <v>0.0</v>
      </c>
      <c r="CI433" s="7">
        <v>1.0</v>
      </c>
      <c r="CJ433" s="7">
        <v>0.0</v>
      </c>
      <c r="CK433" s="7">
        <v>0.0</v>
      </c>
      <c r="CL433" s="15">
        <f t="shared" si="17"/>
        <v>0</v>
      </c>
      <c r="CM433" s="7">
        <v>3.2</v>
      </c>
      <c r="CN433" s="7">
        <v>3.9</v>
      </c>
      <c r="CO433" s="7">
        <v>7.2</v>
      </c>
      <c r="CP433" s="16">
        <f t="shared" si="18"/>
        <v>0.08888888889</v>
      </c>
      <c r="CQ433" s="16">
        <f t="shared" si="19"/>
        <v>0.2467560904</v>
      </c>
      <c r="CR433" s="17">
        <v>4.0</v>
      </c>
      <c r="CS433" s="14">
        <v>41.1</v>
      </c>
      <c r="CT433" s="14">
        <v>29.1</v>
      </c>
      <c r="CU433" s="14">
        <v>10.3</v>
      </c>
      <c r="CV433" s="14">
        <v>6.5</v>
      </c>
      <c r="CW433" s="14">
        <v>2.3</v>
      </c>
      <c r="CX433" s="14">
        <v>0.2</v>
      </c>
      <c r="CY433" s="14">
        <v>9.0</v>
      </c>
      <c r="CZ433" s="18">
        <f t="shared" si="20"/>
        <v>0.1111111111</v>
      </c>
      <c r="DA433" s="18">
        <f t="shared" si="21"/>
        <v>0.308445113</v>
      </c>
      <c r="DB433" s="14">
        <v>48.2459</v>
      </c>
      <c r="DC433" s="7">
        <v>1.0</v>
      </c>
      <c r="DD433" s="7">
        <v>6.0</v>
      </c>
      <c r="DE433" s="7">
        <v>10.0</v>
      </c>
      <c r="DF433" s="7">
        <v>81.0</v>
      </c>
      <c r="DG433" s="7">
        <v>4.0</v>
      </c>
      <c r="DH433" s="7">
        <v>0.0</v>
      </c>
      <c r="DI433" s="7">
        <v>73.0</v>
      </c>
      <c r="DJ433" s="7">
        <v>33.0</v>
      </c>
      <c r="DK433" s="7">
        <v>0.0</v>
      </c>
      <c r="DL433" s="7">
        <v>1.0</v>
      </c>
      <c r="DM433" s="7">
        <v>133.0</v>
      </c>
      <c r="DN433" s="9">
        <v>1.0</v>
      </c>
      <c r="DO433" s="9">
        <v>0.0</v>
      </c>
      <c r="DP433" s="9">
        <v>2.0</v>
      </c>
      <c r="DQ433" s="8">
        <v>186.0</v>
      </c>
      <c r="DR433" s="8">
        <v>1.0</v>
      </c>
      <c r="DS433" s="8" t="s">
        <v>210</v>
      </c>
      <c r="DT433" s="19">
        <v>3.4</v>
      </c>
      <c r="DU433" s="8">
        <v>3.4</v>
      </c>
      <c r="DV433" s="8">
        <v>3.4</v>
      </c>
      <c r="DW433" s="8">
        <v>41.0</v>
      </c>
      <c r="DX433" s="8">
        <v>0.0</v>
      </c>
      <c r="DY433" s="14">
        <f t="shared" si="22"/>
        <v>2.936170213</v>
      </c>
    </row>
    <row r="434" ht="12.75" customHeight="1">
      <c r="A434" s="7">
        <v>22.0</v>
      </c>
      <c r="B434" s="7" t="s">
        <v>1126</v>
      </c>
      <c r="C434" s="7" t="s">
        <v>850</v>
      </c>
      <c r="E434" s="7" t="s">
        <v>189</v>
      </c>
      <c r="F434" s="7" t="s">
        <v>189</v>
      </c>
      <c r="G434" s="7">
        <v>72.0</v>
      </c>
      <c r="H434" s="7">
        <v>186.0</v>
      </c>
      <c r="I434" s="7" t="s">
        <v>133</v>
      </c>
      <c r="J434" s="7">
        <v>2009.0</v>
      </c>
      <c r="K434" s="7">
        <v>5.0</v>
      </c>
      <c r="L434" s="7">
        <v>149.0</v>
      </c>
      <c r="M434" s="8"/>
      <c r="N434" s="8">
        <f t="shared" si="1"/>
        <v>25</v>
      </c>
      <c r="O434" s="7" t="s">
        <v>1370</v>
      </c>
      <c r="P434" s="7" t="s">
        <v>2128</v>
      </c>
      <c r="Q434" s="8" t="s">
        <v>222</v>
      </c>
      <c r="R434" s="7" t="s">
        <v>222</v>
      </c>
      <c r="S434" s="9" t="s">
        <v>150</v>
      </c>
      <c r="T434" s="9">
        <v>41.0</v>
      </c>
      <c r="U434" s="9" t="s">
        <v>138</v>
      </c>
      <c r="V434" s="9" t="s">
        <v>138</v>
      </c>
      <c r="W434" s="7">
        <v>41.0</v>
      </c>
      <c r="X434" s="7">
        <v>0.0</v>
      </c>
      <c r="Y434" s="7">
        <v>4.0</v>
      </c>
      <c r="Z434" s="7">
        <v>3.0</v>
      </c>
      <c r="AA434" s="7">
        <v>4.0</v>
      </c>
      <c r="AB434" s="7">
        <v>-5.0</v>
      </c>
      <c r="AC434" s="7">
        <v>50.0</v>
      </c>
      <c r="AD434" s="7">
        <v>18.0</v>
      </c>
      <c r="AE434" s="7">
        <v>15.0</v>
      </c>
      <c r="AF434" s="10">
        <f t="shared" si="2"/>
        <v>0</v>
      </c>
      <c r="AG434" s="10">
        <f t="shared" si="3"/>
        <v>0</v>
      </c>
      <c r="AH434" s="7">
        <v>33262.0</v>
      </c>
      <c r="AI434" s="11">
        <f t="shared" si="4"/>
        <v>13.52113821</v>
      </c>
      <c r="AJ434" s="7">
        <v>892.0</v>
      </c>
      <c r="AK434" s="11">
        <f t="shared" si="5"/>
        <v>21.75609756</v>
      </c>
      <c r="AL434" s="11">
        <f t="shared" si="6"/>
        <v>37.28923767</v>
      </c>
      <c r="AM434" s="12">
        <v>78.0</v>
      </c>
      <c r="AN434" s="11">
        <f t="shared" si="7"/>
        <v>8.442066021</v>
      </c>
      <c r="AO434" s="10" t="s">
        <v>151</v>
      </c>
      <c r="AP434" s="10" t="s">
        <v>216</v>
      </c>
      <c r="AQ434" s="10" t="s">
        <v>216</v>
      </c>
      <c r="AR434" s="7">
        <v>233.0</v>
      </c>
      <c r="AS434" s="7">
        <v>241.0</v>
      </c>
      <c r="AT434" s="13">
        <f t="shared" si="8"/>
        <v>0.4915611814</v>
      </c>
      <c r="AU434" s="8"/>
      <c r="AV434" s="8"/>
      <c r="AW434" s="8">
        <v>299.0</v>
      </c>
      <c r="AX434" s="8">
        <v>153.0</v>
      </c>
      <c r="AY434" s="8">
        <v>175.0</v>
      </c>
      <c r="AZ434" s="8">
        <v>80.0</v>
      </c>
      <c r="BA434" s="7">
        <v>64.0</v>
      </c>
      <c r="BB434" s="7">
        <v>25.0</v>
      </c>
      <c r="BC434" s="7">
        <v>31.0</v>
      </c>
      <c r="BD434" s="7">
        <v>18.0</v>
      </c>
      <c r="BE434" s="7">
        <v>4.0</v>
      </c>
      <c r="BF434" s="7">
        <v>10.0</v>
      </c>
      <c r="BG434" s="14">
        <f t="shared" si="9"/>
        <v>6.926823402</v>
      </c>
      <c r="BH434" s="11">
        <f t="shared" si="10"/>
        <v>2.705790391</v>
      </c>
      <c r="BI434" s="11">
        <f t="shared" si="11"/>
        <v>3.355180085</v>
      </c>
      <c r="BJ434" s="11">
        <f t="shared" si="12"/>
        <v>1.948169082</v>
      </c>
      <c r="BK434" s="11">
        <f t="shared" si="13"/>
        <v>0.4329264626</v>
      </c>
      <c r="BL434" s="11">
        <f t="shared" si="14"/>
        <v>1.082316157</v>
      </c>
      <c r="BM434" s="7">
        <v>24.0</v>
      </c>
      <c r="BN434" s="7">
        <v>11.0</v>
      </c>
      <c r="BO434" s="7">
        <v>0.0</v>
      </c>
      <c r="BP434" s="7">
        <v>0.0</v>
      </c>
      <c r="BQ434" s="7">
        <v>0.0</v>
      </c>
      <c r="BR434" s="7">
        <v>0.0</v>
      </c>
      <c r="BS434" s="9">
        <f t="shared" si="15"/>
        <v>80</v>
      </c>
      <c r="BT434" s="14">
        <v>-7.6185</v>
      </c>
      <c r="BW434" s="15" t="str">
        <f t="shared" si="16"/>
        <v> </v>
      </c>
      <c r="BY434" s="7">
        <v>0.0</v>
      </c>
      <c r="BZ434" s="7">
        <v>0.0</v>
      </c>
      <c r="CA434" s="7">
        <v>0.0</v>
      </c>
      <c r="CB434" s="7">
        <v>0.0</v>
      </c>
      <c r="CC434" s="7">
        <v>0.0</v>
      </c>
      <c r="CD434" s="7">
        <v>0.0</v>
      </c>
      <c r="CE434" s="7">
        <v>0.0</v>
      </c>
      <c r="CF434" s="7">
        <v>0.0</v>
      </c>
      <c r="CG434" s="7">
        <v>0.0</v>
      </c>
      <c r="CH434" s="7">
        <v>0.0</v>
      </c>
      <c r="CI434" s="7">
        <v>0.0</v>
      </c>
      <c r="CJ434" s="7">
        <v>0.0</v>
      </c>
      <c r="CK434" s="7">
        <v>0.0</v>
      </c>
      <c r="CL434" s="15">
        <f t="shared" si="17"/>
        <v>0</v>
      </c>
      <c r="CM434" s="7">
        <v>-1.1</v>
      </c>
      <c r="CN434" s="7">
        <v>0.4</v>
      </c>
      <c r="CO434" s="7">
        <v>-0.7</v>
      </c>
      <c r="CP434" s="16">
        <f t="shared" si="18"/>
        <v>-0.01707317073</v>
      </c>
      <c r="CQ434" s="16">
        <f t="shared" si="19"/>
        <v>-0.07576213096</v>
      </c>
      <c r="CR434" s="17">
        <v>3.0</v>
      </c>
      <c r="CS434" s="14">
        <v>7.7</v>
      </c>
      <c r="CT434" s="14">
        <v>11.2</v>
      </c>
      <c r="CU434" s="14">
        <v>-7.8</v>
      </c>
      <c r="CV434" s="14">
        <v>-2.0</v>
      </c>
      <c r="CW434" s="14">
        <v>0.8</v>
      </c>
      <c r="CX434" s="14">
        <v>0.0</v>
      </c>
      <c r="CY434" s="14">
        <v>-1.2</v>
      </c>
      <c r="CZ434" s="18">
        <f t="shared" si="20"/>
        <v>-0.02926829268</v>
      </c>
      <c r="DA434" s="18">
        <f t="shared" si="21"/>
        <v>-0.1298779388</v>
      </c>
      <c r="DB434" s="14">
        <v>37.86</v>
      </c>
      <c r="DC434" s="7">
        <v>0.0</v>
      </c>
      <c r="DD434" s="7">
        <v>0.0</v>
      </c>
      <c r="DE434" s="7">
        <v>1.0</v>
      </c>
      <c r="DF434" s="7">
        <v>17.0</v>
      </c>
      <c r="DG434" s="7">
        <v>2.0</v>
      </c>
      <c r="DH434" s="7">
        <v>1.0</v>
      </c>
      <c r="DI434" s="7">
        <v>1.0</v>
      </c>
      <c r="DJ434" s="7">
        <v>3.0</v>
      </c>
      <c r="DK434" s="7">
        <v>3.0</v>
      </c>
      <c r="DL434" s="7">
        <v>3.0</v>
      </c>
      <c r="DM434" s="7">
        <v>37.0</v>
      </c>
      <c r="DN434" s="9">
        <v>0.0</v>
      </c>
      <c r="DO434" s="9">
        <v>0.0</v>
      </c>
      <c r="DP434" s="9">
        <v>0.0</v>
      </c>
      <c r="DQ434" s="8">
        <v>186.0</v>
      </c>
      <c r="DR434" s="8">
        <v>41.0</v>
      </c>
      <c r="DS434" s="8" t="s">
        <v>116</v>
      </c>
      <c r="DT434" s="19">
        <v>1.5</v>
      </c>
      <c r="DU434" s="8">
        <v>1.5</v>
      </c>
      <c r="DV434" s="8">
        <v>1.5</v>
      </c>
      <c r="DW434" s="8">
        <v>750.0</v>
      </c>
      <c r="DX434" s="8">
        <v>0.0</v>
      </c>
      <c r="DY434" s="14">
        <f t="shared" si="22"/>
        <v>-3.221276596</v>
      </c>
    </row>
    <row r="435" ht="12.75" customHeight="1">
      <c r="A435" s="7">
        <v>86.0</v>
      </c>
      <c r="B435" s="7" t="s">
        <v>1695</v>
      </c>
      <c r="C435" s="7" t="s">
        <v>1433</v>
      </c>
      <c r="E435" s="7" t="s">
        <v>219</v>
      </c>
      <c r="F435" s="7" t="s">
        <v>219</v>
      </c>
      <c r="G435" s="7">
        <v>71.0</v>
      </c>
      <c r="H435" s="7">
        <v>178.0</v>
      </c>
      <c r="I435" s="7" t="s">
        <v>133</v>
      </c>
      <c r="J435" s="7">
        <v>2011.0</v>
      </c>
      <c r="K435" s="7">
        <v>2.0</v>
      </c>
      <c r="L435" s="7">
        <v>58.0</v>
      </c>
      <c r="M435" s="8"/>
      <c r="N435" s="8">
        <f t="shared" si="1"/>
        <v>22</v>
      </c>
      <c r="O435" s="7" t="s">
        <v>2129</v>
      </c>
      <c r="P435" s="7" t="s">
        <v>2130</v>
      </c>
      <c r="Q435" s="8" t="s">
        <v>215</v>
      </c>
      <c r="R435" s="7" t="s">
        <v>215</v>
      </c>
      <c r="S435" s="9" t="s">
        <v>183</v>
      </c>
      <c r="T435" s="9">
        <v>77.0</v>
      </c>
      <c r="U435" s="9" t="s">
        <v>138</v>
      </c>
      <c r="V435" s="9" t="s">
        <v>138</v>
      </c>
      <c r="W435" s="7">
        <v>77.0</v>
      </c>
      <c r="X435" s="7">
        <v>30.0</v>
      </c>
      <c r="Y435" s="7">
        <v>36.0</v>
      </c>
      <c r="Z435" s="7">
        <v>25.0</v>
      </c>
      <c r="AA435" s="7">
        <v>66.0</v>
      </c>
      <c r="AB435" s="7">
        <v>9.0</v>
      </c>
      <c r="AC435" s="7">
        <v>209.0</v>
      </c>
      <c r="AD435" s="7">
        <v>82.0</v>
      </c>
      <c r="AE435" s="7">
        <v>111.0</v>
      </c>
      <c r="AF435" s="10">
        <f t="shared" si="2"/>
        <v>0.1435406699</v>
      </c>
      <c r="AG435" s="10">
        <f t="shared" si="3"/>
        <v>0.07462686567</v>
      </c>
      <c r="AH435" s="7">
        <v>84141.0</v>
      </c>
      <c r="AI435" s="11">
        <f t="shared" si="4"/>
        <v>18.21233766</v>
      </c>
      <c r="AJ435" s="7">
        <v>1607.0</v>
      </c>
      <c r="AK435" s="11">
        <f t="shared" si="5"/>
        <v>20.87012987</v>
      </c>
      <c r="AL435" s="11">
        <f t="shared" si="6"/>
        <v>52.35905414</v>
      </c>
      <c r="AM435" s="12">
        <v>191.0</v>
      </c>
      <c r="AN435" s="11">
        <f t="shared" si="7"/>
        <v>8.171997005</v>
      </c>
      <c r="AO435" s="10" t="s">
        <v>2131</v>
      </c>
      <c r="AP435" s="10" t="s">
        <v>1218</v>
      </c>
      <c r="AQ435" s="10" t="s">
        <v>803</v>
      </c>
      <c r="AR435" s="7">
        <v>0.0</v>
      </c>
      <c r="AS435" s="7">
        <v>1.0</v>
      </c>
      <c r="AT435" s="13">
        <f t="shared" si="8"/>
        <v>0</v>
      </c>
      <c r="AU435" s="8"/>
      <c r="AV435" s="8"/>
      <c r="AW435" s="8">
        <v>1.0</v>
      </c>
      <c r="AX435" s="8">
        <v>0.0</v>
      </c>
      <c r="AY435" s="8"/>
      <c r="AZ435" s="8">
        <v>0.0</v>
      </c>
      <c r="BA435" s="7">
        <v>98.0</v>
      </c>
      <c r="BB435" s="7">
        <v>61.0</v>
      </c>
      <c r="BC435" s="7">
        <v>28.0</v>
      </c>
      <c r="BD435" s="7">
        <v>82.0</v>
      </c>
      <c r="BE435" s="7">
        <v>58.0</v>
      </c>
      <c r="BF435" s="7">
        <v>34.0</v>
      </c>
      <c r="BG435" s="14">
        <f t="shared" si="9"/>
        <v>4.192961814</v>
      </c>
      <c r="BH435" s="11">
        <f t="shared" si="10"/>
        <v>2.609904803</v>
      </c>
      <c r="BI435" s="11">
        <f t="shared" si="11"/>
        <v>1.19798909</v>
      </c>
      <c r="BJ435" s="11">
        <f t="shared" si="12"/>
        <v>3.50839662</v>
      </c>
      <c r="BK435" s="11">
        <f t="shared" si="13"/>
        <v>2.481548829</v>
      </c>
      <c r="BL435" s="11">
        <f t="shared" si="14"/>
        <v>1.454701038</v>
      </c>
      <c r="BM435" s="7">
        <v>30.0</v>
      </c>
      <c r="BN435" s="7">
        <v>15.0</v>
      </c>
      <c r="BO435" s="7">
        <v>0.0</v>
      </c>
      <c r="BP435" s="7">
        <v>0.0</v>
      </c>
      <c r="BQ435" s="7">
        <v>0.0</v>
      </c>
      <c r="BR435" s="7">
        <v>0.0</v>
      </c>
      <c r="BS435" s="9">
        <f t="shared" si="15"/>
        <v>119</v>
      </c>
      <c r="BT435" s="14">
        <v>2.5121</v>
      </c>
      <c r="BU435" s="7">
        <v>4.0</v>
      </c>
      <c r="BV435" s="7">
        <v>0.0</v>
      </c>
      <c r="BW435" s="15">
        <f t="shared" si="16"/>
        <v>0</v>
      </c>
      <c r="BX435" s="7">
        <v>0.0</v>
      </c>
      <c r="BY435" s="7">
        <v>7.0</v>
      </c>
      <c r="BZ435" s="7">
        <v>1.0</v>
      </c>
      <c r="CA435" s="7">
        <v>4.0</v>
      </c>
      <c r="CB435" s="7">
        <v>3.0</v>
      </c>
      <c r="CC435" s="7">
        <v>3.0</v>
      </c>
      <c r="CD435" s="7">
        <v>0.0</v>
      </c>
      <c r="CE435" s="7">
        <v>4.0</v>
      </c>
      <c r="CF435" s="7">
        <v>3.0</v>
      </c>
      <c r="CG435" s="7">
        <v>2.0</v>
      </c>
      <c r="CH435" s="7">
        <v>0.0</v>
      </c>
      <c r="CI435" s="7">
        <v>18.0</v>
      </c>
      <c r="CJ435" s="7">
        <v>0.0</v>
      </c>
      <c r="CK435" s="7">
        <v>0.0</v>
      </c>
      <c r="CL435" s="15">
        <f t="shared" si="17"/>
        <v>0</v>
      </c>
      <c r="CM435" s="7">
        <v>7.2</v>
      </c>
      <c r="CN435" s="7">
        <v>2.0</v>
      </c>
      <c r="CO435" s="7">
        <v>9.2</v>
      </c>
      <c r="CP435" s="16">
        <f t="shared" si="18"/>
        <v>0.1194805195</v>
      </c>
      <c r="CQ435" s="16">
        <f t="shared" si="19"/>
        <v>0.3936249866</v>
      </c>
      <c r="CR435" s="17">
        <v>6.0</v>
      </c>
      <c r="CS435" s="14">
        <v>35.7</v>
      </c>
      <c r="CT435" s="14">
        <v>25.7</v>
      </c>
      <c r="CU435" s="14">
        <v>7.5</v>
      </c>
      <c r="CV435" s="14">
        <v>13.5</v>
      </c>
      <c r="CW435" s="14">
        <v>2.2</v>
      </c>
      <c r="CX435" s="14">
        <v>-0.9</v>
      </c>
      <c r="CY435" s="14">
        <v>14.8</v>
      </c>
      <c r="CZ435" s="18">
        <f t="shared" si="20"/>
        <v>0.1922077922</v>
      </c>
      <c r="DA435" s="18">
        <f t="shared" si="21"/>
        <v>0.6332228046</v>
      </c>
      <c r="DB435" s="14">
        <v>32.5933</v>
      </c>
      <c r="DC435" s="7">
        <v>2.0</v>
      </c>
      <c r="DD435" s="7">
        <v>3.0</v>
      </c>
      <c r="DE435" s="7">
        <v>18.0</v>
      </c>
      <c r="DF435" s="7">
        <v>59.0</v>
      </c>
      <c r="DG435" s="7">
        <v>17.0</v>
      </c>
      <c r="DH435" s="7">
        <v>2.0</v>
      </c>
      <c r="DI435" s="7">
        <v>26.0</v>
      </c>
      <c r="DJ435" s="7">
        <v>28.0</v>
      </c>
      <c r="DK435" s="7">
        <v>13.0</v>
      </c>
      <c r="DL435" s="7">
        <v>2.0</v>
      </c>
      <c r="DM435" s="7">
        <v>121.0</v>
      </c>
      <c r="DN435" s="9">
        <v>7.0</v>
      </c>
      <c r="DO435" s="9">
        <v>5.0</v>
      </c>
      <c r="DP435" s="9">
        <v>4.0</v>
      </c>
      <c r="DQ435" s="8">
        <v>186.0</v>
      </c>
      <c r="DR435" s="8">
        <v>5.0</v>
      </c>
      <c r="DS435" s="8" t="s">
        <v>1027</v>
      </c>
      <c r="DT435" s="19">
        <v>0.7</v>
      </c>
      <c r="DU435" s="8">
        <v>0.712</v>
      </c>
      <c r="DV435" s="8">
        <v>0.894</v>
      </c>
      <c r="DW435" s="8">
        <v>51.0</v>
      </c>
      <c r="DX435" s="8">
        <v>0.133</v>
      </c>
      <c r="DY435" s="14">
        <f t="shared" si="22"/>
        <v>14.06808511</v>
      </c>
    </row>
    <row r="436" ht="12.75" customHeight="1">
      <c r="A436" s="7">
        <v>34.0</v>
      </c>
      <c r="B436" s="7" t="s">
        <v>1842</v>
      </c>
      <c r="C436" s="7" t="s">
        <v>2132</v>
      </c>
      <c r="E436" s="7" t="s">
        <v>1136</v>
      </c>
      <c r="F436" s="7" t="s">
        <v>1136</v>
      </c>
      <c r="G436" s="7">
        <v>74.0</v>
      </c>
      <c r="H436" s="7">
        <v>196.0</v>
      </c>
      <c r="I436" s="7" t="s">
        <v>133</v>
      </c>
      <c r="J436" s="7">
        <v>2010.0</v>
      </c>
      <c r="K436" s="7">
        <v>4.0</v>
      </c>
      <c r="L436" s="7">
        <v>110.0</v>
      </c>
      <c r="M436" s="8" t="s">
        <v>146</v>
      </c>
      <c r="N436" s="8">
        <f t="shared" si="1"/>
        <v>24</v>
      </c>
      <c r="O436" s="7" t="s">
        <v>1494</v>
      </c>
      <c r="P436" s="7" t="s">
        <v>2133</v>
      </c>
      <c r="Q436" s="8" t="s">
        <v>231</v>
      </c>
      <c r="R436" s="7" t="s">
        <v>231</v>
      </c>
      <c r="S436" s="9" t="s">
        <v>183</v>
      </c>
      <c r="T436" s="9">
        <v>42.0</v>
      </c>
      <c r="U436" s="9" t="s">
        <v>138</v>
      </c>
      <c r="V436" s="9" t="s">
        <v>138</v>
      </c>
      <c r="W436" s="7">
        <v>42.0</v>
      </c>
      <c r="X436" s="7">
        <v>5.0</v>
      </c>
      <c r="Y436" s="7">
        <v>10.0</v>
      </c>
      <c r="Z436" s="7">
        <v>7.0</v>
      </c>
      <c r="AA436" s="7">
        <v>15.0</v>
      </c>
      <c r="AB436" s="7">
        <v>3.0</v>
      </c>
      <c r="AC436" s="7">
        <v>52.0</v>
      </c>
      <c r="AD436" s="7">
        <v>17.0</v>
      </c>
      <c r="AE436" s="7">
        <v>10.0</v>
      </c>
      <c r="AF436" s="10">
        <f t="shared" si="2"/>
        <v>0.09615384615</v>
      </c>
      <c r="AG436" s="10">
        <f t="shared" si="3"/>
        <v>0.06329113924</v>
      </c>
      <c r="AH436" s="7">
        <v>30744.0</v>
      </c>
      <c r="AI436" s="11">
        <f t="shared" si="4"/>
        <v>12.2</v>
      </c>
      <c r="AJ436" s="7">
        <v>812.0</v>
      </c>
      <c r="AK436" s="11">
        <f t="shared" si="5"/>
        <v>19.33333333</v>
      </c>
      <c r="AL436" s="11">
        <f t="shared" si="6"/>
        <v>37.86206897</v>
      </c>
      <c r="AM436" s="12">
        <v>77.0</v>
      </c>
      <c r="AN436" s="11">
        <f t="shared" si="7"/>
        <v>9.016393443</v>
      </c>
      <c r="AO436" s="10" t="s">
        <v>239</v>
      </c>
      <c r="AP436" s="10" t="s">
        <v>216</v>
      </c>
      <c r="AQ436" s="10" t="s">
        <v>442</v>
      </c>
      <c r="AR436" s="7">
        <v>0.0</v>
      </c>
      <c r="AS436" s="7">
        <v>3.0</v>
      </c>
      <c r="AT436" s="13">
        <f t="shared" si="8"/>
        <v>0</v>
      </c>
      <c r="AU436" s="8"/>
      <c r="AV436" s="8"/>
      <c r="AW436" s="8">
        <v>2.0</v>
      </c>
      <c r="AX436" s="8">
        <v>0.0</v>
      </c>
      <c r="AY436" s="8">
        <v>1.0</v>
      </c>
      <c r="AZ436" s="8">
        <v>0.0</v>
      </c>
      <c r="BA436" s="7">
        <v>44.0</v>
      </c>
      <c r="BB436" s="7">
        <v>57.0</v>
      </c>
      <c r="BC436" s="7">
        <v>32.0</v>
      </c>
      <c r="BD436" s="7">
        <v>17.0</v>
      </c>
      <c r="BE436" s="7">
        <v>6.0</v>
      </c>
      <c r="BF436" s="7">
        <v>5.0</v>
      </c>
      <c r="BG436" s="14">
        <f t="shared" si="9"/>
        <v>5.152224824</v>
      </c>
      <c r="BH436" s="11">
        <f t="shared" si="10"/>
        <v>6.674473068</v>
      </c>
      <c r="BI436" s="11">
        <f t="shared" si="11"/>
        <v>3.7470726</v>
      </c>
      <c r="BJ436" s="11">
        <f t="shared" si="12"/>
        <v>1.990632319</v>
      </c>
      <c r="BK436" s="11">
        <f t="shared" si="13"/>
        <v>0.7025761124</v>
      </c>
      <c r="BL436" s="11">
        <f t="shared" si="14"/>
        <v>0.5854800937</v>
      </c>
      <c r="BM436" s="7">
        <v>24.0</v>
      </c>
      <c r="BN436" s="7">
        <v>6.0</v>
      </c>
      <c r="BO436" s="7">
        <v>0.0</v>
      </c>
      <c r="BP436" s="7">
        <v>1.0</v>
      </c>
      <c r="BQ436" s="7">
        <v>0.0</v>
      </c>
      <c r="BR436" s="7">
        <v>0.0</v>
      </c>
      <c r="BS436" s="9">
        <f t="shared" si="15"/>
        <v>113</v>
      </c>
      <c r="BT436" s="14">
        <v>3.834</v>
      </c>
      <c r="BW436" s="15" t="str">
        <f t="shared" si="16"/>
        <v> </v>
      </c>
      <c r="BY436" s="7">
        <v>0.0</v>
      </c>
      <c r="BZ436" s="7">
        <v>0.0</v>
      </c>
      <c r="CA436" s="7">
        <v>1.0</v>
      </c>
      <c r="CB436" s="7">
        <v>0.0</v>
      </c>
      <c r="CC436" s="7">
        <v>1.0</v>
      </c>
      <c r="CD436" s="7">
        <v>0.0</v>
      </c>
      <c r="CE436" s="7">
        <v>0.0</v>
      </c>
      <c r="CF436" s="7">
        <v>2.0</v>
      </c>
      <c r="CG436" s="7">
        <v>1.0</v>
      </c>
      <c r="CH436" s="7">
        <v>0.0</v>
      </c>
      <c r="CI436" s="7">
        <v>1.0</v>
      </c>
      <c r="CJ436" s="7">
        <v>0.0</v>
      </c>
      <c r="CK436" s="7">
        <v>0.0</v>
      </c>
      <c r="CL436" s="15">
        <f t="shared" si="17"/>
        <v>0</v>
      </c>
      <c r="CM436" s="7">
        <v>0.8</v>
      </c>
      <c r="CN436" s="7">
        <v>0.6000000000000001</v>
      </c>
      <c r="CO436" s="7">
        <v>1.5</v>
      </c>
      <c r="CP436" s="16">
        <f t="shared" si="18"/>
        <v>0.03571428571</v>
      </c>
      <c r="CQ436" s="16">
        <f t="shared" si="19"/>
        <v>0.1756440281</v>
      </c>
      <c r="CR436" s="17">
        <v>4.0</v>
      </c>
      <c r="CS436" s="14">
        <v>10.2</v>
      </c>
      <c r="CT436" s="14">
        <v>11.7</v>
      </c>
      <c r="CU436" s="14">
        <v>-1.1</v>
      </c>
      <c r="CV436" s="14">
        <v>1.6</v>
      </c>
      <c r="CW436" s="14">
        <v>1.5</v>
      </c>
      <c r="CX436" s="14">
        <v>0.0</v>
      </c>
      <c r="CY436" s="14">
        <v>3.0</v>
      </c>
      <c r="CZ436" s="18">
        <f t="shared" si="20"/>
        <v>0.07142857143</v>
      </c>
      <c r="DA436" s="18">
        <f t="shared" si="21"/>
        <v>0.3512880562</v>
      </c>
      <c r="DB436" s="14">
        <v>26.1538</v>
      </c>
      <c r="DC436" s="7">
        <v>1.0</v>
      </c>
      <c r="DD436" s="7">
        <v>0.0</v>
      </c>
      <c r="DE436" s="7">
        <v>3.0</v>
      </c>
      <c r="DF436" s="7">
        <v>13.0</v>
      </c>
      <c r="DG436" s="7">
        <v>11.0</v>
      </c>
      <c r="DH436" s="7">
        <v>0.0</v>
      </c>
      <c r="DI436" s="7">
        <v>3.0</v>
      </c>
      <c r="DJ436" s="7">
        <v>9.0</v>
      </c>
      <c r="DK436" s="7">
        <v>1.0</v>
      </c>
      <c r="DL436" s="7">
        <v>0.0</v>
      </c>
      <c r="DM436" s="7">
        <v>28.0</v>
      </c>
      <c r="DN436" s="9">
        <v>1.0</v>
      </c>
      <c r="DO436" s="9">
        <v>1.0</v>
      </c>
      <c r="DP436" s="9">
        <v>2.0</v>
      </c>
      <c r="DQ436" s="8">
        <v>94.0</v>
      </c>
      <c r="DR436" s="8">
        <v>0.0</v>
      </c>
      <c r="DS436" s="8"/>
      <c r="DT436" s="19">
        <v>0.5750000000000001</v>
      </c>
      <c r="DU436" s="8">
        <v>0.5750000000000001</v>
      </c>
      <c r="DV436" s="8">
        <v>0.291</v>
      </c>
      <c r="DW436" s="8">
        <v>0.0</v>
      </c>
      <c r="DX436" s="8">
        <v>0.0</v>
      </c>
      <c r="DY436" s="14">
        <f t="shared" si="22"/>
        <v>2.972248913</v>
      </c>
    </row>
    <row r="437" ht="12.75" customHeight="1">
      <c r="A437" s="7">
        <v>46.0</v>
      </c>
      <c r="B437" s="7" t="s">
        <v>2134</v>
      </c>
      <c r="C437" s="7" t="s">
        <v>2135</v>
      </c>
      <c r="E437" s="7" t="s">
        <v>203</v>
      </c>
      <c r="G437" s="7">
        <v>74.0</v>
      </c>
      <c r="H437" s="7">
        <v>198.0</v>
      </c>
      <c r="I437" s="7" t="s">
        <v>133</v>
      </c>
      <c r="M437" s="8" t="s">
        <v>146</v>
      </c>
      <c r="N437" s="8">
        <f t="shared" si="1"/>
        <v>22</v>
      </c>
      <c r="O437" s="7" t="s">
        <v>2136</v>
      </c>
      <c r="P437" s="7" t="s">
        <v>2137</v>
      </c>
      <c r="Q437" s="8" t="s">
        <v>182</v>
      </c>
      <c r="R437" s="7" t="s">
        <v>182</v>
      </c>
      <c r="S437" s="9" t="s">
        <v>174</v>
      </c>
      <c r="T437" s="9">
        <v>8.0</v>
      </c>
      <c r="U437" s="9" t="s">
        <v>138</v>
      </c>
      <c r="V437" s="9" t="s">
        <v>138</v>
      </c>
      <c r="W437" s="7">
        <v>8.0</v>
      </c>
      <c r="X437" s="7">
        <v>0.0</v>
      </c>
      <c r="Y437" s="7">
        <v>0.0</v>
      </c>
      <c r="Z437" s="7">
        <v>0.0</v>
      </c>
      <c r="AA437" s="7">
        <v>0.0</v>
      </c>
      <c r="AB437" s="7">
        <v>9.0</v>
      </c>
      <c r="AC437" s="7">
        <v>3.0</v>
      </c>
      <c r="AD437" s="7">
        <v>2.0</v>
      </c>
      <c r="AE437" s="7">
        <v>1.0</v>
      </c>
      <c r="AF437" s="10">
        <f t="shared" si="2"/>
        <v>0</v>
      </c>
      <c r="AG437" s="10">
        <f t="shared" si="3"/>
        <v>0</v>
      </c>
      <c r="AH437" s="7">
        <v>8330.0</v>
      </c>
      <c r="AI437" s="11">
        <f t="shared" si="4"/>
        <v>17.35416667</v>
      </c>
      <c r="AJ437" s="7">
        <v>171.0</v>
      </c>
      <c r="AK437" s="11">
        <f t="shared" si="5"/>
        <v>21.375</v>
      </c>
      <c r="AL437" s="11">
        <f t="shared" si="6"/>
        <v>48.71345029</v>
      </c>
      <c r="AM437" s="12">
        <v>0.0</v>
      </c>
      <c r="AN437" s="11">
        <f t="shared" si="7"/>
        <v>0</v>
      </c>
      <c r="AO437" s="10" t="s">
        <v>151</v>
      </c>
      <c r="AP437" s="10" t="s">
        <v>151</v>
      </c>
      <c r="AQ437" s="10" t="s">
        <v>151</v>
      </c>
      <c r="AR437" s="7">
        <v>0.0</v>
      </c>
      <c r="AS437" s="7">
        <v>0.0</v>
      </c>
      <c r="AT437" s="13">
        <f t="shared" si="8"/>
        <v>0</v>
      </c>
      <c r="AU437" s="8"/>
      <c r="AV437" s="8"/>
      <c r="AW437" s="8"/>
      <c r="AX437" s="8">
        <v>0.0</v>
      </c>
      <c r="AY437" s="8"/>
      <c r="AZ437" s="8">
        <v>0.0</v>
      </c>
      <c r="BA437" s="7">
        <v>4.0</v>
      </c>
      <c r="BB437" s="7">
        <v>7.0</v>
      </c>
      <c r="BC437" s="7">
        <v>10.0</v>
      </c>
      <c r="BD437" s="7">
        <v>2.0</v>
      </c>
      <c r="BE437" s="7">
        <v>3.0</v>
      </c>
      <c r="BF437" s="7">
        <v>4.0</v>
      </c>
      <c r="BG437" s="14">
        <f t="shared" si="9"/>
        <v>1.728691477</v>
      </c>
      <c r="BH437" s="11">
        <f t="shared" si="10"/>
        <v>3.025210084</v>
      </c>
      <c r="BI437" s="11">
        <f t="shared" si="11"/>
        <v>4.321728691</v>
      </c>
      <c r="BJ437" s="11">
        <f t="shared" si="12"/>
        <v>0.8643457383</v>
      </c>
      <c r="BK437" s="11">
        <f t="shared" si="13"/>
        <v>1.296518607</v>
      </c>
      <c r="BL437" s="11">
        <f t="shared" si="14"/>
        <v>1.728691477</v>
      </c>
      <c r="BM437" s="7">
        <v>0.0</v>
      </c>
      <c r="BN437" s="7">
        <v>0.0</v>
      </c>
      <c r="BO437" s="7">
        <v>0.0</v>
      </c>
      <c r="BP437" s="7">
        <v>0.0</v>
      </c>
      <c r="BQ437" s="7">
        <v>0.0</v>
      </c>
      <c r="BR437" s="7">
        <v>0.0</v>
      </c>
      <c r="BS437" s="9">
        <f t="shared" si="15"/>
        <v>17</v>
      </c>
      <c r="BT437" s="14">
        <v>1.623</v>
      </c>
      <c r="BW437" s="15" t="str">
        <f t="shared" si="16"/>
        <v> </v>
      </c>
      <c r="BY437" s="7">
        <v>0.0</v>
      </c>
      <c r="BZ437" s="7">
        <v>0.0</v>
      </c>
      <c r="CA437" s="7">
        <v>0.0</v>
      </c>
      <c r="CB437" s="7">
        <v>0.0</v>
      </c>
      <c r="CC437" s="7">
        <v>0.0</v>
      </c>
      <c r="CD437" s="7">
        <v>0.0</v>
      </c>
      <c r="CE437" s="7">
        <v>0.0</v>
      </c>
      <c r="CF437" s="7">
        <v>0.0</v>
      </c>
      <c r="CG437" s="7">
        <v>0.0</v>
      </c>
      <c r="CH437" s="7">
        <v>0.0</v>
      </c>
      <c r="CI437" s="7">
        <v>0.0</v>
      </c>
      <c r="CJ437" s="7">
        <v>0.0</v>
      </c>
      <c r="CK437" s="7">
        <v>0.0</v>
      </c>
      <c r="CL437" s="15">
        <f t="shared" si="17"/>
        <v>0</v>
      </c>
      <c r="CM437" s="7">
        <v>-0.2</v>
      </c>
      <c r="CN437" s="7">
        <v>1.0</v>
      </c>
      <c r="CO437" s="7">
        <v>0.9</v>
      </c>
      <c r="CP437" s="16">
        <f t="shared" si="18"/>
        <v>0.1125</v>
      </c>
      <c r="CQ437" s="16">
        <f t="shared" si="19"/>
        <v>0.3889555822</v>
      </c>
      <c r="CR437" s="17">
        <v>3.0</v>
      </c>
      <c r="CS437" s="14">
        <v>2.6</v>
      </c>
      <c r="CT437" s="14">
        <v>2.9</v>
      </c>
      <c r="CU437" s="14">
        <v>9.7</v>
      </c>
      <c r="CV437" s="14">
        <v>-0.6000000000000001</v>
      </c>
      <c r="CW437" s="14">
        <v>1.6</v>
      </c>
      <c r="CX437" s="14">
        <v>0.0</v>
      </c>
      <c r="CY437" s="14">
        <v>1.0</v>
      </c>
      <c r="CZ437" s="18">
        <f t="shared" si="20"/>
        <v>0.125</v>
      </c>
      <c r="DA437" s="18">
        <f t="shared" si="21"/>
        <v>0.4321728691</v>
      </c>
      <c r="DB437" s="14">
        <v>46.6667</v>
      </c>
      <c r="DC437" s="7">
        <v>0.0</v>
      </c>
      <c r="DD437" s="7">
        <v>0.0</v>
      </c>
      <c r="DE437" s="7">
        <v>0.0</v>
      </c>
      <c r="DF437" s="7">
        <v>2.0</v>
      </c>
      <c r="DG437" s="7">
        <v>0.0</v>
      </c>
      <c r="DH437" s="7">
        <v>0.0</v>
      </c>
      <c r="DI437" s="7">
        <v>0.0</v>
      </c>
      <c r="DJ437" s="7">
        <v>1.0</v>
      </c>
      <c r="DK437" s="7">
        <v>0.0</v>
      </c>
      <c r="DL437" s="7">
        <v>0.0</v>
      </c>
      <c r="DM437" s="7">
        <v>2.0</v>
      </c>
      <c r="DN437" s="9">
        <v>0.0</v>
      </c>
      <c r="DO437" s="9">
        <v>0.0</v>
      </c>
      <c r="DP437" s="9">
        <v>0.0</v>
      </c>
      <c r="DQ437" s="8">
        <v>14.0</v>
      </c>
      <c r="DR437" s="8">
        <v>0.0</v>
      </c>
      <c r="DS437" s="8"/>
      <c r="DT437" s="19">
        <v>0.743</v>
      </c>
      <c r="DU437" s="8">
        <v>0.767</v>
      </c>
      <c r="DV437" s="8">
        <v>0.058</v>
      </c>
      <c r="DW437" s="8">
        <v>0.0</v>
      </c>
      <c r="DX437" s="8">
        <v>0.0</v>
      </c>
      <c r="DY437" s="14">
        <f t="shared" si="22"/>
        <v>0.9646762755</v>
      </c>
    </row>
    <row r="438" ht="12.75" customHeight="1">
      <c r="A438" s="7">
        <v>61.0</v>
      </c>
      <c r="B438" s="7" t="s">
        <v>2138</v>
      </c>
      <c r="C438" s="7" t="s">
        <v>583</v>
      </c>
      <c r="D438" s="7" t="s">
        <v>358</v>
      </c>
      <c r="E438" s="7" t="s">
        <v>163</v>
      </c>
      <c r="F438" s="7" t="s">
        <v>163</v>
      </c>
      <c r="G438" s="7">
        <v>74.0</v>
      </c>
      <c r="H438" s="7">
        <v>187.0</v>
      </c>
      <c r="I438" s="7" t="s">
        <v>133</v>
      </c>
      <c r="J438" s="7">
        <v>2012.0</v>
      </c>
      <c r="K438" s="7">
        <v>4.0</v>
      </c>
      <c r="L438" s="7">
        <v>105.0</v>
      </c>
      <c r="M438" s="8" t="s">
        <v>146</v>
      </c>
      <c r="N438" s="8">
        <f t="shared" si="1"/>
        <v>22</v>
      </c>
      <c r="O438" s="7" t="s">
        <v>689</v>
      </c>
      <c r="P438" s="7" t="s">
        <v>2139</v>
      </c>
      <c r="Q438" s="8" t="s">
        <v>158</v>
      </c>
      <c r="R438" s="7" t="s">
        <v>158</v>
      </c>
      <c r="S438" s="9" t="s">
        <v>174</v>
      </c>
      <c r="T438" s="9">
        <v>8.0</v>
      </c>
      <c r="U438" s="9" t="s">
        <v>138</v>
      </c>
      <c r="V438" s="9" t="s">
        <v>138</v>
      </c>
      <c r="W438" s="7">
        <v>8.0</v>
      </c>
      <c r="X438" s="7">
        <v>0.0</v>
      </c>
      <c r="Y438" s="7">
        <v>0.0</v>
      </c>
      <c r="Z438" s="7">
        <v>0.0</v>
      </c>
      <c r="AA438" s="7">
        <v>0.0</v>
      </c>
      <c r="AB438" s="7">
        <v>-2.0</v>
      </c>
      <c r="AC438" s="7">
        <v>9.0</v>
      </c>
      <c r="AD438" s="7">
        <v>3.0</v>
      </c>
      <c r="AE438" s="7">
        <v>6.0</v>
      </c>
      <c r="AF438" s="10">
        <f t="shared" si="2"/>
        <v>0</v>
      </c>
      <c r="AG438" s="10">
        <f t="shared" si="3"/>
        <v>0</v>
      </c>
      <c r="AH438" s="7">
        <v>5926.0</v>
      </c>
      <c r="AI438" s="11">
        <f t="shared" si="4"/>
        <v>12.34583333</v>
      </c>
      <c r="AJ438" s="7">
        <v>146.0</v>
      </c>
      <c r="AK438" s="11">
        <f t="shared" si="5"/>
        <v>18.25</v>
      </c>
      <c r="AL438" s="11">
        <f t="shared" si="6"/>
        <v>40.5890411</v>
      </c>
      <c r="AM438" s="12">
        <v>0.0</v>
      </c>
      <c r="AN438" s="11">
        <f t="shared" si="7"/>
        <v>0</v>
      </c>
      <c r="AO438" s="10" t="s">
        <v>151</v>
      </c>
      <c r="AP438" s="10" t="s">
        <v>151</v>
      </c>
      <c r="AQ438" s="10" t="s">
        <v>151</v>
      </c>
      <c r="AR438" s="7">
        <v>0.0</v>
      </c>
      <c r="AS438" s="7">
        <v>0.0</v>
      </c>
      <c r="AT438" s="13">
        <f t="shared" si="8"/>
        <v>0</v>
      </c>
      <c r="AU438" s="8"/>
      <c r="AV438" s="8"/>
      <c r="AW438" s="8"/>
      <c r="AX438" s="8">
        <v>0.0</v>
      </c>
      <c r="AY438" s="8"/>
      <c r="AZ438" s="8">
        <v>0.0</v>
      </c>
      <c r="BA438" s="7">
        <v>8.0</v>
      </c>
      <c r="BB438" s="7">
        <v>2.0</v>
      </c>
      <c r="BC438" s="7">
        <v>3.0</v>
      </c>
      <c r="BD438" s="7">
        <v>3.0</v>
      </c>
      <c r="BE438" s="7">
        <v>4.0</v>
      </c>
      <c r="BF438" s="7">
        <v>3.0</v>
      </c>
      <c r="BG438" s="14">
        <f t="shared" si="9"/>
        <v>4.859939251</v>
      </c>
      <c r="BH438" s="11">
        <f t="shared" si="10"/>
        <v>1.214984813</v>
      </c>
      <c r="BI438" s="11">
        <f t="shared" si="11"/>
        <v>1.822477219</v>
      </c>
      <c r="BJ438" s="11">
        <f t="shared" si="12"/>
        <v>1.822477219</v>
      </c>
      <c r="BK438" s="11">
        <f t="shared" si="13"/>
        <v>2.429969625</v>
      </c>
      <c r="BL438" s="11">
        <f t="shared" si="14"/>
        <v>1.822477219</v>
      </c>
      <c r="BM438" s="7">
        <v>0.0</v>
      </c>
      <c r="BN438" s="7">
        <v>0.0</v>
      </c>
      <c r="BO438" s="7">
        <v>0.0</v>
      </c>
      <c r="BP438" s="7">
        <v>0.0</v>
      </c>
      <c r="BQ438" s="7">
        <v>0.0</v>
      </c>
      <c r="BR438" s="7">
        <v>0.0</v>
      </c>
      <c r="BS438" s="9">
        <f t="shared" si="15"/>
        <v>5</v>
      </c>
      <c r="BT438" s="14">
        <v>0.4561</v>
      </c>
      <c r="BW438" s="15" t="str">
        <f t="shared" si="16"/>
        <v> </v>
      </c>
      <c r="BY438" s="7">
        <v>0.0</v>
      </c>
      <c r="BZ438" s="7">
        <v>0.0</v>
      </c>
      <c r="CA438" s="7">
        <v>0.0</v>
      </c>
      <c r="CB438" s="7">
        <v>0.0</v>
      </c>
      <c r="CC438" s="7">
        <v>0.0</v>
      </c>
      <c r="CD438" s="7">
        <v>0.0</v>
      </c>
      <c r="CE438" s="7">
        <v>0.0</v>
      </c>
      <c r="CF438" s="7">
        <v>0.0</v>
      </c>
      <c r="CG438" s="7">
        <v>0.0</v>
      </c>
      <c r="CH438" s="7">
        <v>0.0</v>
      </c>
      <c r="CI438" s="7">
        <v>0.0</v>
      </c>
      <c r="CJ438" s="7">
        <v>0.0</v>
      </c>
      <c r="CK438" s="7">
        <v>0.0</v>
      </c>
      <c r="CL438" s="15">
        <f t="shared" si="17"/>
        <v>0</v>
      </c>
      <c r="CM438" s="7">
        <v>-0.1</v>
      </c>
      <c r="CN438" s="7">
        <v>0.0</v>
      </c>
      <c r="CO438" s="7">
        <v>-0.1</v>
      </c>
      <c r="CP438" s="16">
        <f t="shared" si="18"/>
        <v>-0.0125</v>
      </c>
      <c r="CQ438" s="16">
        <f t="shared" si="19"/>
        <v>-0.06074924063</v>
      </c>
      <c r="CR438" s="17">
        <v>1.0</v>
      </c>
      <c r="CS438" s="14">
        <v>1.2</v>
      </c>
      <c r="CT438" s="14">
        <v>1.6</v>
      </c>
      <c r="CU438" s="14">
        <v>-1.9</v>
      </c>
      <c r="CV438" s="14">
        <v>-0.30000000000000004</v>
      </c>
      <c r="CW438" s="14">
        <v>-0.1</v>
      </c>
      <c r="CX438" s="14">
        <v>0.0</v>
      </c>
      <c r="CY438" s="14">
        <v>-0.4</v>
      </c>
      <c r="CZ438" s="18">
        <f t="shared" si="20"/>
        <v>-0.05</v>
      </c>
      <c r="DA438" s="18">
        <f t="shared" si="21"/>
        <v>-0.2429969625</v>
      </c>
      <c r="DB438" s="14">
        <v>53.5556</v>
      </c>
      <c r="DC438" s="7">
        <v>0.0</v>
      </c>
      <c r="DD438" s="7">
        <v>0.0</v>
      </c>
      <c r="DE438" s="7">
        <v>0.0</v>
      </c>
      <c r="DF438" s="7">
        <v>3.0</v>
      </c>
      <c r="DG438" s="7">
        <v>0.0</v>
      </c>
      <c r="DH438" s="7">
        <v>0.0</v>
      </c>
      <c r="DI438" s="7">
        <v>3.0</v>
      </c>
      <c r="DJ438" s="7">
        <v>0.0</v>
      </c>
      <c r="DK438" s="7">
        <v>0.0</v>
      </c>
      <c r="DL438" s="7">
        <v>0.0</v>
      </c>
      <c r="DM438" s="7">
        <v>6.0</v>
      </c>
      <c r="DN438" s="9">
        <v>0.0</v>
      </c>
      <c r="DO438" s="9">
        <v>0.0</v>
      </c>
      <c r="DP438" s="9">
        <v>0.0</v>
      </c>
      <c r="DQ438" s="8">
        <v>18.0</v>
      </c>
      <c r="DR438" s="8">
        <v>0.0</v>
      </c>
      <c r="DS438" s="8"/>
      <c r="DT438" s="19">
        <v>0.655</v>
      </c>
      <c r="DU438" s="8">
        <v>0.657</v>
      </c>
      <c r="DV438" s="8">
        <v>0.079</v>
      </c>
      <c r="DW438" s="8">
        <v>0.0</v>
      </c>
      <c r="DX438" s="8">
        <v>0.145</v>
      </c>
      <c r="DY438" s="14">
        <f t="shared" si="22"/>
        <v>-0.4548387097</v>
      </c>
    </row>
    <row r="439" ht="12.75" customHeight="1">
      <c r="A439" s="7">
        <v>86.0</v>
      </c>
      <c r="B439" s="7" t="s">
        <v>2140</v>
      </c>
      <c r="C439" s="7" t="s">
        <v>2141</v>
      </c>
      <c r="E439" s="7" t="s">
        <v>219</v>
      </c>
      <c r="F439" s="7" t="s">
        <v>219</v>
      </c>
      <c r="G439" s="7">
        <v>73.0</v>
      </c>
      <c r="H439" s="7">
        <v>225.0</v>
      </c>
      <c r="I439" s="7" t="s">
        <v>133</v>
      </c>
      <c r="J439" s="7">
        <v>2006.0</v>
      </c>
      <c r="K439" s="7">
        <v>2.0</v>
      </c>
      <c r="L439" s="7">
        <v>44.0</v>
      </c>
      <c r="M439" s="8"/>
      <c r="N439" s="8">
        <f t="shared" si="1"/>
        <v>29</v>
      </c>
      <c r="O439" s="7" t="s">
        <v>1528</v>
      </c>
      <c r="P439" s="7" t="s">
        <v>2142</v>
      </c>
      <c r="Q439" s="8" t="s">
        <v>305</v>
      </c>
      <c r="R439" s="7" t="s">
        <v>305</v>
      </c>
      <c r="S439" s="9" t="s">
        <v>255</v>
      </c>
      <c r="T439" s="9">
        <v>80.0</v>
      </c>
      <c r="U439" s="9" t="s">
        <v>138</v>
      </c>
      <c r="V439" s="9" t="s">
        <v>138</v>
      </c>
      <c r="W439" s="7">
        <v>81.0</v>
      </c>
      <c r="X439" s="7">
        <v>9.0</v>
      </c>
      <c r="Y439" s="7">
        <v>13.0</v>
      </c>
      <c r="Z439" s="7">
        <v>8.0</v>
      </c>
      <c r="AA439" s="7">
        <v>22.0</v>
      </c>
      <c r="AB439" s="7">
        <v>13.0</v>
      </c>
      <c r="AC439" s="7">
        <v>92.0</v>
      </c>
      <c r="AD439" s="7">
        <v>28.0</v>
      </c>
      <c r="AE439" s="7">
        <v>41.0</v>
      </c>
      <c r="AF439" s="10">
        <f t="shared" si="2"/>
        <v>0.09782608696</v>
      </c>
      <c r="AG439" s="10">
        <f t="shared" si="3"/>
        <v>0.05590062112</v>
      </c>
      <c r="AH439" s="7">
        <v>68336.0</v>
      </c>
      <c r="AI439" s="11">
        <f t="shared" si="4"/>
        <v>14.06090535</v>
      </c>
      <c r="AJ439" s="7">
        <v>1674.0</v>
      </c>
      <c r="AK439" s="11">
        <f t="shared" si="5"/>
        <v>20.66666667</v>
      </c>
      <c r="AL439" s="11">
        <f t="shared" si="6"/>
        <v>40.82198327</v>
      </c>
      <c r="AM439" s="12">
        <v>74.0</v>
      </c>
      <c r="AN439" s="11">
        <f t="shared" si="7"/>
        <v>3.898384453</v>
      </c>
      <c r="AO439" s="10" t="s">
        <v>1092</v>
      </c>
      <c r="AP439" s="10" t="s">
        <v>1139</v>
      </c>
      <c r="AQ439" s="10" t="s">
        <v>2143</v>
      </c>
      <c r="AR439" s="7">
        <v>23.0</v>
      </c>
      <c r="AS439" s="7">
        <v>36.0</v>
      </c>
      <c r="AT439" s="13">
        <f t="shared" si="8"/>
        <v>0.3898305085</v>
      </c>
      <c r="AU439" s="8"/>
      <c r="AV439" s="8"/>
      <c r="AW439" s="8">
        <v>40.0</v>
      </c>
      <c r="AX439" s="8">
        <v>14.0</v>
      </c>
      <c r="AY439" s="8">
        <v>19.0</v>
      </c>
      <c r="AZ439" s="8">
        <v>9.0</v>
      </c>
      <c r="BA439" s="7">
        <v>56.0</v>
      </c>
      <c r="BB439" s="7">
        <v>107.0</v>
      </c>
      <c r="BC439" s="7">
        <v>50.0</v>
      </c>
      <c r="BD439" s="7">
        <v>28.0</v>
      </c>
      <c r="BE439" s="7">
        <v>31.0</v>
      </c>
      <c r="BF439" s="7">
        <v>32.0</v>
      </c>
      <c r="BG439" s="14">
        <f t="shared" si="9"/>
        <v>2.950128775</v>
      </c>
      <c r="BH439" s="11">
        <f t="shared" si="10"/>
        <v>5.636853196</v>
      </c>
      <c r="BI439" s="11">
        <f t="shared" si="11"/>
        <v>2.63404355</v>
      </c>
      <c r="BJ439" s="11">
        <f t="shared" si="12"/>
        <v>1.475064388</v>
      </c>
      <c r="BK439" s="11">
        <f t="shared" si="13"/>
        <v>1.633107001</v>
      </c>
      <c r="BL439" s="11">
        <f t="shared" si="14"/>
        <v>1.685787872</v>
      </c>
      <c r="BM439" s="7">
        <v>22.0</v>
      </c>
      <c r="BN439" s="7">
        <v>11.0</v>
      </c>
      <c r="BO439" s="7">
        <v>0.0</v>
      </c>
      <c r="BP439" s="7">
        <v>0.0</v>
      </c>
      <c r="BQ439" s="7">
        <v>0.0</v>
      </c>
      <c r="BR439" s="7">
        <v>0.0</v>
      </c>
      <c r="BS439" s="9">
        <f t="shared" si="15"/>
        <v>179</v>
      </c>
      <c r="BT439" s="14">
        <v>-4.0182</v>
      </c>
      <c r="BW439" s="15" t="str">
        <f t="shared" si="16"/>
        <v> </v>
      </c>
      <c r="BY439" s="7">
        <v>2.0</v>
      </c>
      <c r="BZ439" s="7">
        <v>0.0</v>
      </c>
      <c r="CA439" s="7">
        <v>3.0</v>
      </c>
      <c r="CB439" s="7">
        <v>0.0</v>
      </c>
      <c r="CC439" s="7">
        <v>1.0</v>
      </c>
      <c r="CD439" s="7">
        <v>0.0</v>
      </c>
      <c r="CE439" s="7">
        <v>0.0</v>
      </c>
      <c r="CF439" s="7">
        <v>2.0</v>
      </c>
      <c r="CG439" s="7">
        <v>1.0</v>
      </c>
      <c r="CH439" s="7">
        <v>0.0</v>
      </c>
      <c r="CI439" s="7">
        <v>5.0</v>
      </c>
      <c r="CJ439" s="7">
        <v>0.0</v>
      </c>
      <c r="CK439" s="7">
        <v>0.0</v>
      </c>
      <c r="CL439" s="15">
        <f t="shared" si="17"/>
        <v>0</v>
      </c>
      <c r="CM439" s="7">
        <v>0.30000000000000004</v>
      </c>
      <c r="CN439" s="7">
        <v>1.8</v>
      </c>
      <c r="CO439" s="7">
        <v>2.1</v>
      </c>
      <c r="CP439" s="16">
        <f t="shared" si="18"/>
        <v>0.02592592593</v>
      </c>
      <c r="CQ439" s="16">
        <f t="shared" si="19"/>
        <v>0.1106298291</v>
      </c>
      <c r="CR439" s="17">
        <v>5.0</v>
      </c>
      <c r="CS439" s="14">
        <v>20.2</v>
      </c>
      <c r="CT439" s="14">
        <v>26.3</v>
      </c>
      <c r="CU439" s="14">
        <v>7.8</v>
      </c>
      <c r="CV439" s="14">
        <v>0.4</v>
      </c>
      <c r="CW439" s="14">
        <v>5.1</v>
      </c>
      <c r="CX439" s="14">
        <v>0.0</v>
      </c>
      <c r="CY439" s="14">
        <v>5.5</v>
      </c>
      <c r="CZ439" s="18">
        <f t="shared" si="20"/>
        <v>0.06790123457</v>
      </c>
      <c r="DA439" s="18">
        <f t="shared" si="21"/>
        <v>0.2897447904</v>
      </c>
      <c r="DB439" s="14">
        <v>26.2283</v>
      </c>
      <c r="DC439" s="7">
        <v>0.0</v>
      </c>
      <c r="DD439" s="7">
        <v>3.0</v>
      </c>
      <c r="DE439" s="7">
        <v>2.0</v>
      </c>
      <c r="DF439" s="7">
        <v>23.0</v>
      </c>
      <c r="DG439" s="7">
        <v>10.0</v>
      </c>
      <c r="DH439" s="7">
        <v>0.0</v>
      </c>
      <c r="DI439" s="7">
        <v>2.0</v>
      </c>
      <c r="DJ439" s="7">
        <v>16.0</v>
      </c>
      <c r="DK439" s="7">
        <v>9.0</v>
      </c>
      <c r="DL439" s="7">
        <v>1.0</v>
      </c>
      <c r="DM439" s="7">
        <v>54.0</v>
      </c>
      <c r="DN439" s="9">
        <v>0.0</v>
      </c>
      <c r="DO439" s="9">
        <v>2.0</v>
      </c>
      <c r="DP439" s="9">
        <v>1.0</v>
      </c>
      <c r="DQ439" s="8">
        <v>186.0</v>
      </c>
      <c r="DR439" s="8">
        <v>0.0</v>
      </c>
      <c r="DS439" s="8"/>
      <c r="DT439" s="19">
        <v>4.25</v>
      </c>
      <c r="DU439" s="8">
        <v>4.188</v>
      </c>
      <c r="DV439" s="8">
        <v>4.188</v>
      </c>
      <c r="DW439" s="8">
        <v>0.0</v>
      </c>
      <c r="DX439" s="8">
        <v>0.0</v>
      </c>
      <c r="DY439" s="14">
        <f t="shared" si="22"/>
        <v>-2.240425532</v>
      </c>
    </row>
    <row r="440" ht="12.75" customHeight="1">
      <c r="A440" s="7">
        <v>7.0</v>
      </c>
      <c r="B440" s="7" t="s">
        <v>2144</v>
      </c>
      <c r="C440" s="7" t="s">
        <v>2145</v>
      </c>
      <c r="E440" s="7" t="s">
        <v>219</v>
      </c>
      <c r="F440" s="7" t="s">
        <v>219</v>
      </c>
      <c r="G440" s="7">
        <v>73.0</v>
      </c>
      <c r="H440" s="7">
        <v>204.0</v>
      </c>
      <c r="I440" s="7" t="s">
        <v>133</v>
      </c>
      <c r="J440" s="7">
        <v>2009.0</v>
      </c>
      <c r="K440" s="7">
        <v>1.0</v>
      </c>
      <c r="L440" s="7">
        <v>14.0</v>
      </c>
      <c r="M440" s="8"/>
      <c r="N440" s="8">
        <f t="shared" si="1"/>
        <v>25</v>
      </c>
      <c r="O440" s="7" t="s">
        <v>2146</v>
      </c>
      <c r="P440" s="7" t="s">
        <v>2147</v>
      </c>
      <c r="Q440" s="7" t="s">
        <v>325</v>
      </c>
      <c r="R440" s="7" t="s">
        <v>325</v>
      </c>
      <c r="S440" s="8" t="s">
        <v>174</v>
      </c>
      <c r="T440" s="8">
        <v>74.0</v>
      </c>
      <c r="U440" s="8" t="s">
        <v>138</v>
      </c>
      <c r="V440" s="8" t="s">
        <v>138</v>
      </c>
      <c r="W440" s="7">
        <v>74.0</v>
      </c>
      <c r="X440" s="7">
        <v>1.0</v>
      </c>
      <c r="Y440" s="7">
        <v>16.0</v>
      </c>
      <c r="Z440" s="7">
        <v>9.0</v>
      </c>
      <c r="AA440" s="7">
        <v>17.0</v>
      </c>
      <c r="AB440" s="7">
        <v>8.0</v>
      </c>
      <c r="AC440" s="7">
        <v>99.0</v>
      </c>
      <c r="AD440" s="7">
        <v>40.0</v>
      </c>
      <c r="AE440" s="7">
        <v>50.0</v>
      </c>
      <c r="AF440" s="10">
        <f t="shared" si="2"/>
        <v>0.0101010101</v>
      </c>
      <c r="AG440" s="10">
        <f t="shared" si="3"/>
        <v>0.005291005291</v>
      </c>
      <c r="AH440" s="7">
        <v>93393.0</v>
      </c>
      <c r="AI440" s="11">
        <f t="shared" si="4"/>
        <v>21.03445946</v>
      </c>
      <c r="AJ440" s="7">
        <v>1808.0</v>
      </c>
      <c r="AK440" s="11">
        <f t="shared" si="5"/>
        <v>24.43243243</v>
      </c>
      <c r="AL440" s="11">
        <f t="shared" si="6"/>
        <v>51.65542035</v>
      </c>
      <c r="AM440" s="12">
        <v>93.0</v>
      </c>
      <c r="AN440" s="11">
        <f t="shared" si="7"/>
        <v>3.584851113</v>
      </c>
      <c r="AO440" s="10" t="s">
        <v>2148</v>
      </c>
      <c r="AP440" s="10" t="s">
        <v>828</v>
      </c>
      <c r="AQ440" s="10" t="s">
        <v>2149</v>
      </c>
      <c r="AR440" s="7">
        <v>0.0</v>
      </c>
      <c r="AS440" s="7">
        <v>0.0</v>
      </c>
      <c r="AT440" s="13">
        <f t="shared" si="8"/>
        <v>0</v>
      </c>
      <c r="AU440" s="8"/>
      <c r="AV440" s="8"/>
      <c r="AW440" s="8"/>
      <c r="AX440" s="8">
        <v>0.0</v>
      </c>
      <c r="AY440" s="8"/>
      <c r="AZ440" s="8">
        <v>0.0</v>
      </c>
      <c r="BA440" s="7">
        <v>211.0</v>
      </c>
      <c r="BB440" s="7">
        <v>122.0</v>
      </c>
      <c r="BC440" s="7">
        <v>121.0</v>
      </c>
      <c r="BD440" s="7">
        <v>40.0</v>
      </c>
      <c r="BE440" s="7">
        <v>54.0</v>
      </c>
      <c r="BF440" s="7">
        <v>31.0</v>
      </c>
      <c r="BG440" s="14">
        <f t="shared" si="9"/>
        <v>8.13337188</v>
      </c>
      <c r="BH440" s="11">
        <f t="shared" si="10"/>
        <v>4.702707912</v>
      </c>
      <c r="BI440" s="11">
        <f t="shared" si="11"/>
        <v>4.664161126</v>
      </c>
      <c r="BJ440" s="11">
        <f t="shared" si="12"/>
        <v>1.541871446</v>
      </c>
      <c r="BK440" s="11">
        <f t="shared" si="13"/>
        <v>2.081526453</v>
      </c>
      <c r="BL440" s="11">
        <f t="shared" si="14"/>
        <v>1.194950371</v>
      </c>
      <c r="BM440" s="7">
        <v>51.0</v>
      </c>
      <c r="BN440" s="7">
        <v>23.0</v>
      </c>
      <c r="BO440" s="7">
        <v>1.0</v>
      </c>
      <c r="BP440" s="7">
        <v>0.0</v>
      </c>
      <c r="BQ440" s="7">
        <v>0.0</v>
      </c>
      <c r="BR440" s="7">
        <v>0.0</v>
      </c>
      <c r="BS440" s="9">
        <f t="shared" si="15"/>
        <v>295</v>
      </c>
      <c r="BT440" s="14">
        <v>-5.212</v>
      </c>
      <c r="BW440" s="15" t="str">
        <f t="shared" si="16"/>
        <v> </v>
      </c>
      <c r="BY440" s="7">
        <v>0.0</v>
      </c>
      <c r="BZ440" s="7">
        <v>0.0</v>
      </c>
      <c r="CA440" s="7">
        <v>1.0</v>
      </c>
      <c r="CB440" s="7">
        <v>0.0</v>
      </c>
      <c r="CC440" s="7">
        <v>0.0</v>
      </c>
      <c r="CD440" s="7">
        <v>0.0</v>
      </c>
      <c r="CE440" s="7">
        <v>0.0</v>
      </c>
      <c r="CF440" s="7">
        <v>1.0</v>
      </c>
      <c r="CG440" s="7">
        <v>0.0</v>
      </c>
      <c r="CH440" s="7">
        <v>0.0</v>
      </c>
      <c r="CI440" s="7">
        <v>0.0</v>
      </c>
      <c r="CJ440" s="7">
        <v>0.0</v>
      </c>
      <c r="CK440" s="7">
        <v>0.0</v>
      </c>
      <c r="CL440" s="15">
        <f t="shared" si="17"/>
        <v>0</v>
      </c>
      <c r="CM440" s="7">
        <v>0.1</v>
      </c>
      <c r="CN440" s="7">
        <v>3.4</v>
      </c>
      <c r="CO440" s="7">
        <v>3.5</v>
      </c>
      <c r="CP440" s="16">
        <f t="shared" si="18"/>
        <v>0.0472972973</v>
      </c>
      <c r="CQ440" s="16">
        <f t="shared" si="19"/>
        <v>0.1349137516</v>
      </c>
      <c r="CR440" s="17">
        <v>3.0</v>
      </c>
      <c r="CS440" s="14">
        <v>30.2</v>
      </c>
      <c r="CT440" s="14">
        <v>35.6</v>
      </c>
      <c r="CU440" s="14">
        <v>-3.4</v>
      </c>
      <c r="CV440" s="14">
        <v>-0.8</v>
      </c>
      <c r="CW440" s="14">
        <v>3.5</v>
      </c>
      <c r="CX440" s="14">
        <v>0.0</v>
      </c>
      <c r="CY440" s="14">
        <v>2.7</v>
      </c>
      <c r="CZ440" s="18">
        <f t="shared" si="20"/>
        <v>0.03648648649</v>
      </c>
      <c r="DA440" s="18">
        <f t="shared" si="21"/>
        <v>0.1040763226</v>
      </c>
      <c r="DB440" s="14">
        <v>48.7475</v>
      </c>
      <c r="DC440" s="7">
        <v>0.0</v>
      </c>
      <c r="DD440" s="7">
        <v>0.0</v>
      </c>
      <c r="DE440" s="7">
        <v>4.0</v>
      </c>
      <c r="DF440" s="7">
        <v>36.0</v>
      </c>
      <c r="DG440" s="7">
        <v>2.0</v>
      </c>
      <c r="DH440" s="7">
        <v>0.0</v>
      </c>
      <c r="DI440" s="7">
        <v>46.0</v>
      </c>
      <c r="DJ440" s="7">
        <v>20.0</v>
      </c>
      <c r="DK440" s="7">
        <v>1.0</v>
      </c>
      <c r="DL440" s="7">
        <v>1.0</v>
      </c>
      <c r="DM440" s="7">
        <v>29.0</v>
      </c>
      <c r="DN440" s="9">
        <v>0.0</v>
      </c>
      <c r="DO440" s="9">
        <v>0.0</v>
      </c>
      <c r="DP440" s="9">
        <v>1.0</v>
      </c>
      <c r="DQ440" s="8">
        <v>186.0</v>
      </c>
      <c r="DR440" s="8">
        <v>8.0</v>
      </c>
      <c r="DS440" s="8" t="s">
        <v>2021</v>
      </c>
      <c r="DT440" s="19">
        <v>4.5</v>
      </c>
      <c r="DU440" s="7">
        <v>4.333</v>
      </c>
      <c r="DV440" s="7">
        <v>4.333</v>
      </c>
      <c r="DW440" s="8">
        <v>423.0</v>
      </c>
      <c r="DX440" s="7">
        <v>0.0</v>
      </c>
      <c r="DY440" s="14">
        <f t="shared" si="22"/>
        <v>-5.34893617</v>
      </c>
    </row>
    <row r="441" ht="12.75" customHeight="1">
      <c r="A441" s="7">
        <v>14.0</v>
      </c>
      <c r="B441" s="7" t="s">
        <v>2150</v>
      </c>
      <c r="C441" s="7" t="s">
        <v>228</v>
      </c>
      <c r="D441" s="7" t="s">
        <v>229</v>
      </c>
      <c r="E441" s="7" t="s">
        <v>163</v>
      </c>
      <c r="F441" s="7" t="s">
        <v>163</v>
      </c>
      <c r="G441" s="7">
        <v>72.0</v>
      </c>
      <c r="H441" s="7">
        <v>195.0</v>
      </c>
      <c r="I441" s="7" t="s">
        <v>133</v>
      </c>
      <c r="M441" s="8"/>
      <c r="N441" s="8">
        <f t="shared" si="1"/>
        <v>36</v>
      </c>
      <c r="O441" s="7" t="s">
        <v>464</v>
      </c>
      <c r="P441" s="7" t="s">
        <v>2151</v>
      </c>
      <c r="Q441" s="8" t="s">
        <v>231</v>
      </c>
      <c r="R441" s="7" t="s">
        <v>231</v>
      </c>
      <c r="S441" s="9" t="s">
        <v>159</v>
      </c>
      <c r="T441" s="9">
        <v>80.0</v>
      </c>
      <c r="U441" s="9" t="s">
        <v>138</v>
      </c>
      <c r="V441" s="9" t="s">
        <v>138</v>
      </c>
      <c r="W441" s="7">
        <v>80.0</v>
      </c>
      <c r="X441" s="7">
        <v>17.0</v>
      </c>
      <c r="Y441" s="7">
        <v>23.0</v>
      </c>
      <c r="Z441" s="7">
        <v>15.0</v>
      </c>
      <c r="AA441" s="7">
        <v>40.0</v>
      </c>
      <c r="AB441" s="7">
        <v>29.0</v>
      </c>
      <c r="AC441" s="7">
        <v>150.0</v>
      </c>
      <c r="AD441" s="7">
        <v>62.0</v>
      </c>
      <c r="AE441" s="7">
        <v>67.0</v>
      </c>
      <c r="AF441" s="10">
        <f t="shared" si="2"/>
        <v>0.1133333333</v>
      </c>
      <c r="AG441" s="10">
        <f t="shared" si="3"/>
        <v>0.06093189964</v>
      </c>
      <c r="AH441" s="7">
        <v>80758.0</v>
      </c>
      <c r="AI441" s="11">
        <f t="shared" si="4"/>
        <v>16.82458333</v>
      </c>
      <c r="AJ441" s="7">
        <v>1880.0</v>
      </c>
      <c r="AK441" s="11">
        <f t="shared" si="5"/>
        <v>23.5</v>
      </c>
      <c r="AL441" s="11">
        <f t="shared" si="6"/>
        <v>42.95638298</v>
      </c>
      <c r="AM441" s="12">
        <v>141.0</v>
      </c>
      <c r="AN441" s="11">
        <f t="shared" si="7"/>
        <v>6.285445405</v>
      </c>
      <c r="AO441" s="10" t="s">
        <v>2152</v>
      </c>
      <c r="AP441" s="10" t="s">
        <v>990</v>
      </c>
      <c r="AQ441" s="10" t="s">
        <v>527</v>
      </c>
      <c r="AR441" s="7">
        <v>5.0</v>
      </c>
      <c r="AS441" s="7">
        <v>6.0</v>
      </c>
      <c r="AT441" s="13">
        <f t="shared" si="8"/>
        <v>0.4545454545</v>
      </c>
      <c r="AU441" s="8"/>
      <c r="AV441" s="8"/>
      <c r="AW441" s="8">
        <v>7.0</v>
      </c>
      <c r="AX441" s="8">
        <v>3.0</v>
      </c>
      <c r="AY441" s="8">
        <v>4.0</v>
      </c>
      <c r="AZ441" s="8">
        <v>2.0</v>
      </c>
      <c r="BA441" s="7">
        <v>125.0</v>
      </c>
      <c r="BB441" s="7">
        <v>264.0</v>
      </c>
      <c r="BC441" s="7">
        <v>33.0</v>
      </c>
      <c r="BD441" s="7">
        <v>62.0</v>
      </c>
      <c r="BE441" s="7">
        <v>43.0</v>
      </c>
      <c r="BF441" s="7">
        <v>33.0</v>
      </c>
      <c r="BG441" s="14">
        <f t="shared" si="9"/>
        <v>5.572203373</v>
      </c>
      <c r="BH441" s="11">
        <f t="shared" si="10"/>
        <v>11.76849352</v>
      </c>
      <c r="BI441" s="11">
        <f t="shared" si="11"/>
        <v>1.47106169</v>
      </c>
      <c r="BJ441" s="11">
        <f t="shared" si="12"/>
        <v>2.763812873</v>
      </c>
      <c r="BK441" s="11">
        <f t="shared" si="13"/>
        <v>1.91683796</v>
      </c>
      <c r="BL441" s="11">
        <f t="shared" si="14"/>
        <v>1.47106169</v>
      </c>
      <c r="BM441" s="7">
        <v>41.0</v>
      </c>
      <c r="BN441" s="7">
        <v>18.0</v>
      </c>
      <c r="BO441" s="7">
        <v>1.0</v>
      </c>
      <c r="BP441" s="7">
        <v>0.0</v>
      </c>
      <c r="BQ441" s="7">
        <v>0.0</v>
      </c>
      <c r="BR441" s="7">
        <v>0.0</v>
      </c>
      <c r="BS441" s="9">
        <f t="shared" si="15"/>
        <v>339</v>
      </c>
      <c r="BT441" s="14">
        <v>-2.2898</v>
      </c>
      <c r="BU441" s="7">
        <v>2.0</v>
      </c>
      <c r="BV441" s="7">
        <v>0.0</v>
      </c>
      <c r="BW441" s="15">
        <f t="shared" si="16"/>
        <v>0</v>
      </c>
      <c r="BX441" s="7">
        <v>0.0</v>
      </c>
      <c r="BY441" s="7">
        <v>4.0</v>
      </c>
      <c r="BZ441" s="7">
        <v>0.0</v>
      </c>
      <c r="CA441" s="7">
        <v>1.0</v>
      </c>
      <c r="CB441" s="7">
        <v>0.0</v>
      </c>
      <c r="CC441" s="7">
        <v>2.0</v>
      </c>
      <c r="CD441" s="7">
        <v>0.0</v>
      </c>
      <c r="CE441" s="7">
        <v>4.0</v>
      </c>
      <c r="CF441" s="7">
        <v>2.0</v>
      </c>
      <c r="CG441" s="7">
        <v>5.0</v>
      </c>
      <c r="CH441" s="7">
        <v>0.0</v>
      </c>
      <c r="CI441" s="7">
        <v>4.0</v>
      </c>
      <c r="CJ441" s="7">
        <v>0.0</v>
      </c>
      <c r="CK441" s="7">
        <v>0.0</v>
      </c>
      <c r="CL441" s="15">
        <f t="shared" si="17"/>
        <v>0</v>
      </c>
      <c r="CM441" s="7">
        <v>2.7</v>
      </c>
      <c r="CN441" s="7">
        <v>2.6</v>
      </c>
      <c r="CO441" s="7">
        <v>5.2</v>
      </c>
      <c r="CP441" s="16">
        <f t="shared" si="18"/>
        <v>0.065</v>
      </c>
      <c r="CQ441" s="16">
        <f t="shared" si="19"/>
        <v>0.2318036603</v>
      </c>
      <c r="CR441" s="17">
        <v>5.0</v>
      </c>
      <c r="CS441" s="14">
        <v>29.1</v>
      </c>
      <c r="CT441" s="14">
        <v>26.8</v>
      </c>
      <c r="CU441" s="14">
        <v>20.1</v>
      </c>
      <c r="CV441" s="14">
        <v>4.0</v>
      </c>
      <c r="CW441" s="14">
        <v>4.3</v>
      </c>
      <c r="CX441" s="14">
        <v>-0.4</v>
      </c>
      <c r="CY441" s="14">
        <v>7.9</v>
      </c>
      <c r="CZ441" s="18">
        <f t="shared" si="20"/>
        <v>0.09875</v>
      </c>
      <c r="DA441" s="18">
        <f t="shared" si="21"/>
        <v>0.3521632532</v>
      </c>
      <c r="DB441" s="14">
        <v>29.26</v>
      </c>
      <c r="DC441" s="7">
        <v>0.0</v>
      </c>
      <c r="DD441" s="7">
        <v>4.0</v>
      </c>
      <c r="DE441" s="7">
        <v>14.0</v>
      </c>
      <c r="DF441" s="7">
        <v>44.0</v>
      </c>
      <c r="DG441" s="7">
        <v>12.0</v>
      </c>
      <c r="DH441" s="7">
        <v>1.0</v>
      </c>
      <c r="DI441" s="7">
        <v>21.0</v>
      </c>
      <c r="DJ441" s="7">
        <v>24.0</v>
      </c>
      <c r="DK441" s="7">
        <v>13.0</v>
      </c>
      <c r="DL441" s="7">
        <v>0.0</v>
      </c>
      <c r="DM441" s="7">
        <v>79.0</v>
      </c>
      <c r="DN441" s="9">
        <v>0.0</v>
      </c>
      <c r="DO441" s="9">
        <v>5.0</v>
      </c>
      <c r="DP441" s="9">
        <v>3.0</v>
      </c>
      <c r="DQ441" s="8">
        <v>186.0</v>
      </c>
      <c r="DR441" s="8">
        <v>2.0</v>
      </c>
      <c r="DS441" s="8" t="s">
        <v>249</v>
      </c>
      <c r="DT441" s="19">
        <v>4.0</v>
      </c>
      <c r="DU441" s="8">
        <v>3.85</v>
      </c>
      <c r="DV441" s="8">
        <v>3.85</v>
      </c>
      <c r="DW441" s="8">
        <v>94.0</v>
      </c>
      <c r="DX441" s="8">
        <v>0.0</v>
      </c>
      <c r="DY441" s="14">
        <f t="shared" si="22"/>
        <v>0.8787234043</v>
      </c>
    </row>
    <row r="442" ht="12.75" customHeight="1">
      <c r="A442" s="7">
        <v>92.0</v>
      </c>
      <c r="B442" s="7" t="s">
        <v>2153</v>
      </c>
      <c r="C442" s="7" t="s">
        <v>2154</v>
      </c>
      <c r="E442" s="7" t="s">
        <v>219</v>
      </c>
      <c r="F442" s="7" t="s">
        <v>219</v>
      </c>
      <c r="G442" s="7">
        <v>72.0</v>
      </c>
      <c r="H442" s="7">
        <v>192.0</v>
      </c>
      <c r="I442" s="7" t="s">
        <v>133</v>
      </c>
      <c r="J442" s="7">
        <v>2010.0</v>
      </c>
      <c r="K442" s="7">
        <v>1.0</v>
      </c>
      <c r="L442" s="7">
        <v>26.0</v>
      </c>
      <c r="M442" s="8"/>
      <c r="N442" s="8">
        <f t="shared" si="1"/>
        <v>23</v>
      </c>
      <c r="O442" s="7" t="s">
        <v>2155</v>
      </c>
      <c r="P442" s="7" t="s">
        <v>2156</v>
      </c>
      <c r="Q442" s="8" t="s">
        <v>173</v>
      </c>
      <c r="R442" s="7" t="s">
        <v>173</v>
      </c>
      <c r="S442" s="9" t="s">
        <v>150</v>
      </c>
      <c r="T442" s="9">
        <v>82.0</v>
      </c>
      <c r="U442" s="9" t="s">
        <v>138</v>
      </c>
      <c r="V442" s="9" t="s">
        <v>138</v>
      </c>
      <c r="W442" s="7">
        <v>82.0</v>
      </c>
      <c r="X442" s="7">
        <v>20.0</v>
      </c>
      <c r="Y442" s="7">
        <v>57.0</v>
      </c>
      <c r="Z442" s="7">
        <v>43.0</v>
      </c>
      <c r="AA442" s="7">
        <v>77.0</v>
      </c>
      <c r="AB442" s="7">
        <v>27.0</v>
      </c>
      <c r="AC442" s="7">
        <v>193.0</v>
      </c>
      <c r="AD442" s="7">
        <v>58.0</v>
      </c>
      <c r="AE442" s="7">
        <v>67.0</v>
      </c>
      <c r="AF442" s="10">
        <f t="shared" si="2"/>
        <v>0.103626943</v>
      </c>
      <c r="AG442" s="10">
        <f t="shared" si="3"/>
        <v>0.06289308176</v>
      </c>
      <c r="AH442" s="7">
        <v>85683.0</v>
      </c>
      <c r="AI442" s="11">
        <f t="shared" si="4"/>
        <v>17.4152439</v>
      </c>
      <c r="AJ442" s="7">
        <v>1699.0</v>
      </c>
      <c r="AK442" s="11">
        <f t="shared" si="5"/>
        <v>20.7195122</v>
      </c>
      <c r="AL442" s="11">
        <f t="shared" si="6"/>
        <v>50.43143025</v>
      </c>
      <c r="AM442" s="12">
        <v>359.0</v>
      </c>
      <c r="AN442" s="11">
        <f t="shared" si="7"/>
        <v>15.08350548</v>
      </c>
      <c r="AO442" s="10" t="s">
        <v>467</v>
      </c>
      <c r="AP442" s="10" t="s">
        <v>291</v>
      </c>
      <c r="AQ442" s="10" t="s">
        <v>401</v>
      </c>
      <c r="AR442" s="7">
        <v>543.0</v>
      </c>
      <c r="AS442" s="7">
        <v>594.0</v>
      </c>
      <c r="AT442" s="13">
        <f t="shared" si="8"/>
        <v>0.4775725594</v>
      </c>
      <c r="AU442" s="9">
        <v>15.0</v>
      </c>
      <c r="AV442" s="9">
        <v>9.0</v>
      </c>
      <c r="AW442" s="9">
        <v>758.0</v>
      </c>
      <c r="AX442" s="9">
        <v>363.0</v>
      </c>
      <c r="AY442" s="9">
        <v>379.0</v>
      </c>
      <c r="AZ442" s="9">
        <v>180.0</v>
      </c>
      <c r="BA442" s="7">
        <v>54.0</v>
      </c>
      <c r="BB442" s="7">
        <v>73.0</v>
      </c>
      <c r="BC442" s="7">
        <v>29.0</v>
      </c>
      <c r="BD442" s="7">
        <v>58.0</v>
      </c>
      <c r="BE442" s="7">
        <v>54.0</v>
      </c>
      <c r="BF442" s="7">
        <v>61.0</v>
      </c>
      <c r="BG442" s="14">
        <f t="shared" si="9"/>
        <v>2.268828122</v>
      </c>
      <c r="BH442" s="11">
        <f t="shared" si="10"/>
        <v>3.067119499</v>
      </c>
      <c r="BI442" s="11">
        <f t="shared" si="11"/>
        <v>1.218444732</v>
      </c>
      <c r="BJ442" s="11">
        <f t="shared" si="12"/>
        <v>2.436889465</v>
      </c>
      <c r="BK442" s="11">
        <f t="shared" si="13"/>
        <v>2.268828122</v>
      </c>
      <c r="BL442" s="11">
        <f t="shared" si="14"/>
        <v>2.562935471</v>
      </c>
      <c r="BM442" s="7">
        <v>32.0</v>
      </c>
      <c r="BN442" s="7">
        <v>16.0</v>
      </c>
      <c r="BO442" s="7">
        <v>0.0</v>
      </c>
      <c r="BP442" s="7">
        <v>0.0</v>
      </c>
      <c r="BQ442" s="7">
        <v>0.0</v>
      </c>
      <c r="BR442" s="7">
        <v>0.0</v>
      </c>
      <c r="BS442" s="9">
        <f t="shared" si="15"/>
        <v>134</v>
      </c>
      <c r="BT442" s="14">
        <v>3.93</v>
      </c>
      <c r="BU442" s="7">
        <v>6.0</v>
      </c>
      <c r="BV442" s="7">
        <v>1.0</v>
      </c>
      <c r="BW442" s="15">
        <f t="shared" si="16"/>
        <v>0.1666666667</v>
      </c>
      <c r="BX442" s="7">
        <v>0.0</v>
      </c>
      <c r="BY442" s="7">
        <v>4.0</v>
      </c>
      <c r="BZ442" s="7">
        <v>2.0</v>
      </c>
      <c r="CA442" s="7">
        <v>4.0</v>
      </c>
      <c r="CB442" s="7">
        <v>1.0</v>
      </c>
      <c r="CC442" s="7">
        <v>7.0</v>
      </c>
      <c r="CD442" s="7">
        <v>0.0</v>
      </c>
      <c r="CE442" s="7">
        <v>0.0</v>
      </c>
      <c r="CF442" s="7">
        <v>3.0</v>
      </c>
      <c r="CG442" s="7">
        <v>2.0</v>
      </c>
      <c r="CH442" s="7">
        <v>0.0</v>
      </c>
      <c r="CI442" s="7">
        <v>8.0</v>
      </c>
      <c r="CJ442" s="7">
        <v>0.0</v>
      </c>
      <c r="CK442" s="7">
        <v>0.0</v>
      </c>
      <c r="CL442" s="15">
        <f t="shared" si="17"/>
        <v>0</v>
      </c>
      <c r="CM442" s="7">
        <v>6.9</v>
      </c>
      <c r="CN442" s="7">
        <v>2.6</v>
      </c>
      <c r="CO442" s="7">
        <v>9.6</v>
      </c>
      <c r="CP442" s="16">
        <f t="shared" si="18"/>
        <v>0.1170731707</v>
      </c>
      <c r="CQ442" s="16">
        <f t="shared" si="19"/>
        <v>0.4033472217</v>
      </c>
      <c r="CR442" s="17">
        <v>6.0</v>
      </c>
      <c r="CS442" s="14">
        <v>37.7</v>
      </c>
      <c r="CT442" s="14">
        <v>31.2</v>
      </c>
      <c r="CU442" s="14">
        <v>13.9</v>
      </c>
      <c r="CV442" s="14">
        <v>13.7</v>
      </c>
      <c r="CW442" s="14">
        <v>3.6</v>
      </c>
      <c r="CX442" s="14">
        <v>-0.6000000000000001</v>
      </c>
      <c r="CY442" s="14">
        <v>16.7</v>
      </c>
      <c r="CZ442" s="18">
        <f t="shared" si="20"/>
        <v>0.2036585366</v>
      </c>
      <c r="DA442" s="18">
        <f t="shared" si="21"/>
        <v>0.7016561045</v>
      </c>
      <c r="DB442" s="14">
        <v>28.7047</v>
      </c>
      <c r="DC442" s="7">
        <v>0.0</v>
      </c>
      <c r="DD442" s="7">
        <v>5.0</v>
      </c>
      <c r="DE442" s="7">
        <v>6.0</v>
      </c>
      <c r="DF442" s="7">
        <v>47.0</v>
      </c>
      <c r="DG442" s="7">
        <v>22.0</v>
      </c>
      <c r="DH442" s="7">
        <v>1.0</v>
      </c>
      <c r="DI442" s="7">
        <v>13.0</v>
      </c>
      <c r="DJ442" s="7">
        <v>26.0</v>
      </c>
      <c r="DK442" s="7">
        <v>10.0</v>
      </c>
      <c r="DL442" s="7">
        <v>2.0</v>
      </c>
      <c r="DM442" s="7">
        <v>119.0</v>
      </c>
      <c r="DN442" s="9">
        <v>11.0</v>
      </c>
      <c r="DO442" s="9">
        <v>2.0</v>
      </c>
      <c r="DP442" s="9">
        <v>5.0</v>
      </c>
      <c r="DQ442" s="8">
        <v>186.0</v>
      </c>
      <c r="DR442" s="8">
        <v>0.0</v>
      </c>
      <c r="DS442" s="8"/>
      <c r="DT442" s="19">
        <v>2.6</v>
      </c>
      <c r="DU442" s="8">
        <v>3.0</v>
      </c>
      <c r="DV442" s="8">
        <v>3.0</v>
      </c>
      <c r="DW442" s="8">
        <v>0.0</v>
      </c>
      <c r="DX442" s="8">
        <v>0.0</v>
      </c>
      <c r="DY442" s="14">
        <f t="shared" si="22"/>
        <v>11.48723404</v>
      </c>
    </row>
    <row r="443" ht="12.75" customHeight="1">
      <c r="A443" s="7">
        <v>58.0</v>
      </c>
      <c r="B443" s="7" t="s">
        <v>2157</v>
      </c>
      <c r="C443" s="7" t="s">
        <v>850</v>
      </c>
      <c r="E443" s="7" t="s">
        <v>189</v>
      </c>
      <c r="F443" s="7" t="s">
        <v>189</v>
      </c>
      <c r="G443" s="7">
        <v>72.0</v>
      </c>
      <c r="H443" s="7">
        <v>183.0</v>
      </c>
      <c r="I443" s="7" t="s">
        <v>133</v>
      </c>
      <c r="J443" s="7">
        <v>2015.0</v>
      </c>
      <c r="K443" s="7">
        <v>2.0</v>
      </c>
      <c r="L443" s="7">
        <v>60.0</v>
      </c>
      <c r="M443" s="8" t="s">
        <v>146</v>
      </c>
      <c r="N443" s="8">
        <f t="shared" si="1"/>
        <v>18</v>
      </c>
      <c r="O443" s="7" t="s">
        <v>479</v>
      </c>
      <c r="P443" s="7" t="s">
        <v>2158</v>
      </c>
      <c r="Q443" s="8" t="s">
        <v>158</v>
      </c>
      <c r="R443" s="7" t="s">
        <v>158</v>
      </c>
      <c r="S443" s="9" t="s">
        <v>174</v>
      </c>
      <c r="T443" s="9">
        <v>1.0</v>
      </c>
      <c r="U443" s="9" t="s">
        <v>138</v>
      </c>
      <c r="V443" s="9" t="s">
        <v>138</v>
      </c>
      <c r="W443" s="7">
        <v>1.0</v>
      </c>
      <c r="X443" s="7">
        <v>0.0</v>
      </c>
      <c r="Y443" s="7">
        <v>0.0</v>
      </c>
      <c r="Z443" s="7">
        <v>0.0</v>
      </c>
      <c r="AA443" s="7">
        <v>0.0</v>
      </c>
      <c r="AB443" s="7">
        <v>0.0</v>
      </c>
      <c r="AC443" s="7">
        <v>1.0</v>
      </c>
      <c r="AD443" s="7">
        <v>0.0</v>
      </c>
      <c r="AE443" s="7">
        <v>1.0</v>
      </c>
      <c r="AF443" s="10">
        <f t="shared" si="2"/>
        <v>0</v>
      </c>
      <c r="AG443" s="10">
        <f t="shared" si="3"/>
        <v>0</v>
      </c>
      <c r="AH443" s="7">
        <v>1042.0</v>
      </c>
      <c r="AI443" s="11">
        <f t="shared" si="4"/>
        <v>17.36666667</v>
      </c>
      <c r="AJ443" s="7">
        <v>20.0</v>
      </c>
      <c r="AK443" s="11">
        <f t="shared" si="5"/>
        <v>20</v>
      </c>
      <c r="AL443" s="11">
        <f t="shared" si="6"/>
        <v>52.1</v>
      </c>
      <c r="AM443" s="12">
        <v>0.0</v>
      </c>
      <c r="AN443" s="11">
        <f t="shared" si="7"/>
        <v>0</v>
      </c>
      <c r="AO443" s="10" t="s">
        <v>151</v>
      </c>
      <c r="AP443" s="10" t="s">
        <v>151</v>
      </c>
      <c r="AQ443" s="10" t="s">
        <v>151</v>
      </c>
      <c r="AR443" s="7">
        <v>0.0</v>
      </c>
      <c r="AS443" s="7">
        <v>0.0</v>
      </c>
      <c r="AT443" s="13">
        <f t="shared" si="8"/>
        <v>0</v>
      </c>
      <c r="AU443" s="8"/>
      <c r="AV443" s="8"/>
      <c r="AW443" s="8"/>
      <c r="AX443" s="8">
        <v>0.0</v>
      </c>
      <c r="AY443" s="8"/>
      <c r="AZ443" s="8">
        <v>0.0</v>
      </c>
      <c r="BA443" s="7">
        <v>0.0</v>
      </c>
      <c r="BB443" s="7">
        <v>0.0</v>
      </c>
      <c r="BC443" s="7">
        <v>1.0</v>
      </c>
      <c r="BD443" s="7">
        <v>0.0</v>
      </c>
      <c r="BE443" s="7">
        <v>0.0</v>
      </c>
      <c r="BF443" s="7">
        <v>0.0</v>
      </c>
      <c r="BG443" s="14">
        <f t="shared" si="9"/>
        <v>0</v>
      </c>
      <c r="BH443" s="11">
        <f t="shared" si="10"/>
        <v>0</v>
      </c>
      <c r="BI443" s="11">
        <f t="shared" si="11"/>
        <v>3.454894434</v>
      </c>
      <c r="BJ443" s="11">
        <f t="shared" si="12"/>
        <v>0</v>
      </c>
      <c r="BK443" s="11">
        <f t="shared" si="13"/>
        <v>0</v>
      </c>
      <c r="BL443" s="11">
        <f t="shared" si="14"/>
        <v>0</v>
      </c>
      <c r="BM443" s="7">
        <v>0.0</v>
      </c>
      <c r="BN443" s="7">
        <v>0.0</v>
      </c>
      <c r="BO443" s="7">
        <v>0.0</v>
      </c>
      <c r="BP443" s="7">
        <v>0.0</v>
      </c>
      <c r="BQ443" s="7">
        <v>0.0</v>
      </c>
      <c r="BR443" s="7">
        <v>0.0</v>
      </c>
      <c r="BS443" s="9">
        <f t="shared" si="15"/>
        <v>1</v>
      </c>
      <c r="BT443" s="14">
        <v>0.0716</v>
      </c>
      <c r="BW443" s="15" t="str">
        <f t="shared" si="16"/>
        <v> </v>
      </c>
      <c r="BY443" s="7">
        <v>0.0</v>
      </c>
      <c r="BZ443" s="7">
        <v>0.0</v>
      </c>
      <c r="CA443" s="7">
        <v>0.0</v>
      </c>
      <c r="CB443" s="7">
        <v>0.0</v>
      </c>
      <c r="CC443" s="7">
        <v>0.0</v>
      </c>
      <c r="CD443" s="7">
        <v>0.0</v>
      </c>
      <c r="CE443" s="7">
        <v>0.0</v>
      </c>
      <c r="CF443" s="7">
        <v>0.0</v>
      </c>
      <c r="CG443" s="7">
        <v>0.0</v>
      </c>
      <c r="CH443" s="7">
        <v>0.0</v>
      </c>
      <c r="CI443" s="7">
        <v>0.0</v>
      </c>
      <c r="CJ443" s="7">
        <v>0.0</v>
      </c>
      <c r="CK443" s="7">
        <v>0.0</v>
      </c>
      <c r="CL443" s="15">
        <f t="shared" si="17"/>
        <v>0</v>
      </c>
      <c r="CM443" s="7">
        <v>0.0</v>
      </c>
      <c r="CN443" s="7">
        <v>0.0</v>
      </c>
      <c r="CO443" s="7">
        <v>0.0</v>
      </c>
      <c r="CP443" s="16">
        <f t="shared" si="18"/>
        <v>0</v>
      </c>
      <c r="CQ443" s="16">
        <f t="shared" si="19"/>
        <v>0</v>
      </c>
      <c r="CR443" s="17">
        <v>3.0</v>
      </c>
      <c r="CS443" s="14">
        <v>0.4</v>
      </c>
      <c r="CT443" s="14">
        <v>0.4</v>
      </c>
      <c r="CU443" s="14">
        <v>0.1</v>
      </c>
      <c r="CV443" s="14">
        <v>-0.1</v>
      </c>
      <c r="CW443" s="14">
        <v>0.1</v>
      </c>
      <c r="CX443" s="14">
        <v>0.0</v>
      </c>
      <c r="CY443" s="14">
        <v>0.0</v>
      </c>
      <c r="CZ443" s="18">
        <f t="shared" si="20"/>
        <v>0</v>
      </c>
      <c r="DA443" s="18">
        <f t="shared" si="21"/>
        <v>0</v>
      </c>
      <c r="DB443" s="14">
        <v>56.0</v>
      </c>
      <c r="DC443" s="7">
        <v>0.0</v>
      </c>
      <c r="DD443" s="7">
        <v>0.0</v>
      </c>
      <c r="DE443" s="7">
        <v>0.0</v>
      </c>
      <c r="DF443" s="7">
        <v>0.0</v>
      </c>
      <c r="DG443" s="7">
        <v>0.0</v>
      </c>
      <c r="DH443" s="7">
        <v>0.0</v>
      </c>
      <c r="DI443" s="7">
        <v>0.0</v>
      </c>
      <c r="DJ443" s="7">
        <v>0.0</v>
      </c>
      <c r="DK443" s="7">
        <v>0.0</v>
      </c>
      <c r="DL443" s="7">
        <v>0.0</v>
      </c>
      <c r="DM443" s="7">
        <v>1.0</v>
      </c>
      <c r="DN443" s="9">
        <v>0.0</v>
      </c>
      <c r="DO443" s="9">
        <v>0.0</v>
      </c>
      <c r="DP443" s="9">
        <v>0.0</v>
      </c>
      <c r="DQ443" s="8">
        <v>2.0</v>
      </c>
      <c r="DR443" s="8">
        <v>0.0</v>
      </c>
      <c r="DS443" s="8"/>
      <c r="DT443" s="19">
        <v>0.743</v>
      </c>
      <c r="DU443" s="8">
        <v>0.792</v>
      </c>
      <c r="DV443" s="8">
        <v>0.01</v>
      </c>
      <c r="DW443" s="8">
        <v>0.0</v>
      </c>
      <c r="DX443" s="8">
        <v>0.183</v>
      </c>
      <c r="DY443" s="14">
        <f t="shared" si="22"/>
        <v>-0.008693662777</v>
      </c>
    </row>
    <row r="444" ht="12.75" customHeight="1">
      <c r="A444" s="7">
        <v>16.0</v>
      </c>
      <c r="B444" s="7" t="s">
        <v>2159</v>
      </c>
      <c r="C444" s="7" t="s">
        <v>1866</v>
      </c>
      <c r="D444" s="7" t="s">
        <v>170</v>
      </c>
      <c r="E444" s="7" t="s">
        <v>163</v>
      </c>
      <c r="F444" s="7" t="s">
        <v>163</v>
      </c>
      <c r="G444" s="7">
        <v>75.0</v>
      </c>
      <c r="H444" s="7">
        <v>200.0</v>
      </c>
      <c r="I444" s="7" t="s">
        <v>133</v>
      </c>
      <c r="J444" s="7">
        <v>2004.0</v>
      </c>
      <c r="K444" s="7">
        <v>1.0</v>
      </c>
      <c r="L444" s="7">
        <v>4.0</v>
      </c>
      <c r="M444" s="8"/>
      <c r="N444" s="8">
        <f t="shared" si="1"/>
        <v>30</v>
      </c>
      <c r="O444" s="7" t="s">
        <v>164</v>
      </c>
      <c r="P444" s="7" t="s">
        <v>2160</v>
      </c>
      <c r="Q444" s="8" t="s">
        <v>222</v>
      </c>
      <c r="R444" s="7" t="s">
        <v>2161</v>
      </c>
      <c r="S444" s="9" t="s">
        <v>159</v>
      </c>
      <c r="T444" s="9">
        <v>58.0</v>
      </c>
      <c r="U444" s="9">
        <v>19.0</v>
      </c>
      <c r="V444" s="9" t="s">
        <v>138</v>
      </c>
      <c r="W444" s="7">
        <v>78.0</v>
      </c>
      <c r="X444" s="7">
        <v>25.0</v>
      </c>
      <c r="Y444" s="7">
        <v>21.0</v>
      </c>
      <c r="Z444" s="7">
        <v>9.0</v>
      </c>
      <c r="AA444" s="7">
        <v>46.0</v>
      </c>
      <c r="AB444" s="7">
        <v>-13.0</v>
      </c>
      <c r="AC444" s="7">
        <v>181.0</v>
      </c>
      <c r="AD444" s="7">
        <v>71.0</v>
      </c>
      <c r="AE444" s="7">
        <v>100.0</v>
      </c>
      <c r="AF444" s="10">
        <f t="shared" si="2"/>
        <v>0.138121547</v>
      </c>
      <c r="AG444" s="10">
        <f t="shared" si="3"/>
        <v>0.07102272727</v>
      </c>
      <c r="AH444" s="7">
        <v>88519.0</v>
      </c>
      <c r="AI444" s="11">
        <f t="shared" si="4"/>
        <v>18.91431624</v>
      </c>
      <c r="AJ444" s="7">
        <v>1953.0</v>
      </c>
      <c r="AK444" s="11">
        <f t="shared" si="5"/>
        <v>25.03846154</v>
      </c>
      <c r="AL444" s="11">
        <f t="shared" si="6"/>
        <v>45.32462878</v>
      </c>
      <c r="AM444" s="12">
        <v>94.0</v>
      </c>
      <c r="AN444" s="11">
        <f t="shared" si="7"/>
        <v>3.822908076</v>
      </c>
      <c r="AO444" s="10" t="s">
        <v>1272</v>
      </c>
      <c r="AP444" s="10" t="s">
        <v>728</v>
      </c>
      <c r="AQ444" s="10" t="s">
        <v>2162</v>
      </c>
      <c r="AR444" s="7">
        <v>8.0</v>
      </c>
      <c r="AS444" s="7">
        <v>5.0</v>
      </c>
      <c r="AT444" s="13">
        <f t="shared" si="8"/>
        <v>0.6153846154</v>
      </c>
      <c r="AU444" s="9">
        <v>1.0</v>
      </c>
      <c r="AV444" s="9">
        <v>1.0</v>
      </c>
      <c r="AW444" s="9">
        <v>9.0</v>
      </c>
      <c r="AX444" s="9">
        <v>6.0</v>
      </c>
      <c r="AY444" s="9">
        <v>4.0</v>
      </c>
      <c r="AZ444" s="9">
        <v>2.0</v>
      </c>
      <c r="BA444" s="7">
        <v>91.0</v>
      </c>
      <c r="BB444" s="7">
        <v>155.0</v>
      </c>
      <c r="BC444" s="7">
        <v>42.0</v>
      </c>
      <c r="BD444" s="7">
        <v>71.0</v>
      </c>
      <c r="BE444" s="7">
        <v>34.0</v>
      </c>
      <c r="BF444" s="7">
        <v>29.0</v>
      </c>
      <c r="BG444" s="14">
        <f t="shared" si="9"/>
        <v>3.700900372</v>
      </c>
      <c r="BH444" s="11">
        <f t="shared" si="10"/>
        <v>6.303731402</v>
      </c>
      <c r="BI444" s="11">
        <f t="shared" si="11"/>
        <v>1.708107864</v>
      </c>
      <c r="BJ444" s="11">
        <f t="shared" si="12"/>
        <v>2.887515675</v>
      </c>
      <c r="BK444" s="11">
        <f t="shared" si="13"/>
        <v>1.382753985</v>
      </c>
      <c r="BL444" s="11">
        <f t="shared" si="14"/>
        <v>1.179407811</v>
      </c>
      <c r="BM444" s="7">
        <v>45.0</v>
      </c>
      <c r="BN444" s="7">
        <v>15.0</v>
      </c>
      <c r="BO444" s="7">
        <v>3.0</v>
      </c>
      <c r="BP444" s="7">
        <v>0.0</v>
      </c>
      <c r="BQ444" s="7">
        <v>0.0</v>
      </c>
      <c r="BR444" s="7">
        <v>0.0</v>
      </c>
      <c r="BS444" s="9">
        <f t="shared" si="15"/>
        <v>245</v>
      </c>
      <c r="BT444" s="14">
        <v>0.1998</v>
      </c>
      <c r="BU444" s="7">
        <v>6.0</v>
      </c>
      <c r="BV444" s="7">
        <v>3.0</v>
      </c>
      <c r="BW444" s="15">
        <f t="shared" si="16"/>
        <v>0.5</v>
      </c>
      <c r="BX444" s="7">
        <v>1.0</v>
      </c>
      <c r="BY444" s="7">
        <v>5.0</v>
      </c>
      <c r="BZ444" s="7">
        <v>0.0</v>
      </c>
      <c r="CA444" s="7">
        <v>3.0</v>
      </c>
      <c r="CB444" s="7">
        <v>2.0</v>
      </c>
      <c r="CC444" s="7">
        <v>2.0</v>
      </c>
      <c r="CD444" s="7">
        <v>1.0</v>
      </c>
      <c r="CE444" s="7">
        <v>4.0</v>
      </c>
      <c r="CF444" s="7">
        <v>6.0</v>
      </c>
      <c r="CG444" s="7">
        <v>2.0</v>
      </c>
      <c r="CH444" s="7">
        <v>0.0</v>
      </c>
      <c r="CI444" s="7">
        <v>10.0</v>
      </c>
      <c r="CJ444" s="7">
        <v>0.0</v>
      </c>
      <c r="CK444" s="7">
        <v>1.0</v>
      </c>
      <c r="CL444" s="15">
        <f t="shared" si="17"/>
        <v>1</v>
      </c>
      <c r="CM444" s="7">
        <v>3.9</v>
      </c>
      <c r="CN444" s="7">
        <v>1.0</v>
      </c>
      <c r="CO444" s="7">
        <v>4.9</v>
      </c>
      <c r="CP444" s="16">
        <f t="shared" si="18"/>
        <v>0.06282051282</v>
      </c>
      <c r="CQ444" s="16">
        <f t="shared" si="19"/>
        <v>0.1992792508</v>
      </c>
      <c r="CR444" s="17">
        <v>9.0</v>
      </c>
      <c r="CS444" s="14">
        <v>35.7</v>
      </c>
      <c r="CT444" s="14">
        <v>31.8</v>
      </c>
      <c r="CU444" s="14">
        <v>-11.1</v>
      </c>
      <c r="CV444" s="14">
        <v>4.7</v>
      </c>
      <c r="CW444" s="14">
        <v>1.6</v>
      </c>
      <c r="CX444" s="14">
        <v>0.7</v>
      </c>
      <c r="CY444" s="14">
        <v>7.1</v>
      </c>
      <c r="CZ444" s="18">
        <f t="shared" si="20"/>
        <v>0.09102564103</v>
      </c>
      <c r="DA444" s="18">
        <f t="shared" si="21"/>
        <v>0.2887515675</v>
      </c>
      <c r="DB444" s="14">
        <v>31.558</v>
      </c>
      <c r="DC444" s="7">
        <v>1.0</v>
      </c>
      <c r="DD444" s="7">
        <v>5.0</v>
      </c>
      <c r="DE444" s="7">
        <v>9.0</v>
      </c>
      <c r="DF444" s="7">
        <v>56.0</v>
      </c>
      <c r="DG444" s="7">
        <v>13.0</v>
      </c>
      <c r="DH444" s="7">
        <v>5.0</v>
      </c>
      <c r="DI444" s="7">
        <v>17.0</v>
      </c>
      <c r="DJ444" s="7">
        <v>30.0</v>
      </c>
      <c r="DK444" s="7">
        <v>13.0</v>
      </c>
      <c r="DL444" s="7">
        <v>0.0</v>
      </c>
      <c r="DM444" s="7">
        <v>103.0</v>
      </c>
      <c r="DN444" s="9">
        <v>0.0</v>
      </c>
      <c r="DO444" s="9">
        <v>6.0</v>
      </c>
      <c r="DP444" s="9">
        <v>2.0</v>
      </c>
      <c r="DQ444" s="8">
        <v>231.0</v>
      </c>
      <c r="DR444" s="8">
        <v>0.0</v>
      </c>
      <c r="DS444" s="8"/>
      <c r="DT444" s="19">
        <v>4.5</v>
      </c>
      <c r="DU444" s="8">
        <v>4.4</v>
      </c>
      <c r="DV444" s="8">
        <v>4.399</v>
      </c>
      <c r="DW444" s="8">
        <v>0.0</v>
      </c>
      <c r="DX444" s="8">
        <v>0.0</v>
      </c>
      <c r="DY444" s="14">
        <f t="shared" si="22"/>
        <v>-0.8062457104</v>
      </c>
    </row>
    <row r="445" ht="12.75" customHeight="1">
      <c r="A445" s="7">
        <v>23.0</v>
      </c>
      <c r="B445" s="7" t="s">
        <v>2163</v>
      </c>
      <c r="C445" s="7" t="s">
        <v>2164</v>
      </c>
      <c r="D445" s="7" t="s">
        <v>229</v>
      </c>
      <c r="E445" s="7" t="s">
        <v>163</v>
      </c>
      <c r="F445" s="7" t="s">
        <v>163</v>
      </c>
      <c r="G445" s="7">
        <v>74.0</v>
      </c>
      <c r="H445" s="7">
        <v>200.0</v>
      </c>
      <c r="I445" s="7" t="s">
        <v>133</v>
      </c>
      <c r="J445" s="7">
        <v>2001.0</v>
      </c>
      <c r="K445" s="7">
        <v>6.0</v>
      </c>
      <c r="L445" s="7">
        <v>193.0</v>
      </c>
      <c r="M445" s="8"/>
      <c r="N445" s="8">
        <f t="shared" si="1"/>
        <v>32</v>
      </c>
      <c r="O445" s="7" t="s">
        <v>2165</v>
      </c>
      <c r="P445" s="7" t="s">
        <v>2166</v>
      </c>
      <c r="Q445" s="8" t="s">
        <v>237</v>
      </c>
      <c r="R445" s="7" t="s">
        <v>791</v>
      </c>
      <c r="S445" s="9" t="s">
        <v>150</v>
      </c>
      <c r="T445" s="9">
        <v>60.0</v>
      </c>
      <c r="U445" s="9">
        <v>21.0</v>
      </c>
      <c r="V445" s="9" t="s">
        <v>138</v>
      </c>
      <c r="W445" s="7">
        <v>81.0</v>
      </c>
      <c r="X445" s="7">
        <v>2.0</v>
      </c>
      <c r="Y445" s="7">
        <v>12.0</v>
      </c>
      <c r="Z445" s="7">
        <v>6.0</v>
      </c>
      <c r="AA445" s="7">
        <v>14.0</v>
      </c>
      <c r="AB445" s="7">
        <v>-13.0</v>
      </c>
      <c r="AC445" s="7">
        <v>101.0</v>
      </c>
      <c r="AD445" s="7">
        <v>27.0</v>
      </c>
      <c r="AE445" s="7">
        <v>30.0</v>
      </c>
      <c r="AF445" s="10">
        <f t="shared" si="2"/>
        <v>0.0198019802</v>
      </c>
      <c r="AG445" s="10">
        <f t="shared" si="3"/>
        <v>0.01265822785</v>
      </c>
      <c r="AH445" s="7">
        <v>55574.0</v>
      </c>
      <c r="AI445" s="11">
        <f t="shared" si="4"/>
        <v>11.43497942</v>
      </c>
      <c r="AJ445" s="7">
        <v>1350.0</v>
      </c>
      <c r="AK445" s="11">
        <f t="shared" si="5"/>
        <v>16.66666667</v>
      </c>
      <c r="AL445" s="11">
        <f t="shared" si="6"/>
        <v>41.16592593</v>
      </c>
      <c r="AM445" s="12">
        <v>103.0</v>
      </c>
      <c r="AN445" s="11">
        <f t="shared" si="7"/>
        <v>6.672184835</v>
      </c>
      <c r="AO445" s="10" t="s">
        <v>2167</v>
      </c>
      <c r="AP445" s="10" t="s">
        <v>576</v>
      </c>
      <c r="AQ445" s="10" t="s">
        <v>200</v>
      </c>
      <c r="AR445" s="7">
        <v>98.0</v>
      </c>
      <c r="AS445" s="7">
        <v>145.0</v>
      </c>
      <c r="AT445" s="13">
        <f t="shared" si="8"/>
        <v>0.4032921811</v>
      </c>
      <c r="AU445" s="9">
        <v>2.0</v>
      </c>
      <c r="AV445" s="9">
        <v>0.0</v>
      </c>
      <c r="AW445" s="9">
        <v>138.0</v>
      </c>
      <c r="AX445" s="9">
        <v>56.0</v>
      </c>
      <c r="AY445" s="9">
        <v>105.0</v>
      </c>
      <c r="AZ445" s="9">
        <v>42.0</v>
      </c>
      <c r="BA445" s="7">
        <v>79.0</v>
      </c>
      <c r="BB445" s="7">
        <v>126.0</v>
      </c>
      <c r="BC445" s="7">
        <v>34.0</v>
      </c>
      <c r="BD445" s="7">
        <v>27.0</v>
      </c>
      <c r="BE445" s="7">
        <v>16.0</v>
      </c>
      <c r="BF445" s="7">
        <v>29.0</v>
      </c>
      <c r="BG445" s="14">
        <f t="shared" si="9"/>
        <v>5.11750099</v>
      </c>
      <c r="BH445" s="11">
        <f t="shared" si="10"/>
        <v>8.162090186</v>
      </c>
      <c r="BI445" s="11">
        <f t="shared" si="11"/>
        <v>2.20246878</v>
      </c>
      <c r="BJ445" s="11">
        <f t="shared" si="12"/>
        <v>1.749019326</v>
      </c>
      <c r="BK445" s="11">
        <f t="shared" si="13"/>
        <v>1.036455897</v>
      </c>
      <c r="BL445" s="11">
        <f t="shared" si="14"/>
        <v>1.878576313</v>
      </c>
      <c r="BM445" s="7">
        <v>18.0</v>
      </c>
      <c r="BN445" s="7">
        <v>9.0</v>
      </c>
      <c r="BO445" s="7">
        <v>0.0</v>
      </c>
      <c r="BP445" s="7">
        <v>0.0</v>
      </c>
      <c r="BQ445" s="7">
        <v>0.0</v>
      </c>
      <c r="BR445" s="7">
        <v>0.0</v>
      </c>
      <c r="BS445" s="9">
        <f t="shared" si="15"/>
        <v>178</v>
      </c>
      <c r="BT445" s="14">
        <v>1.4534</v>
      </c>
      <c r="BW445" s="15" t="str">
        <f t="shared" si="16"/>
        <v> </v>
      </c>
      <c r="BY445" s="7">
        <v>0.0</v>
      </c>
      <c r="BZ445" s="7">
        <v>0.0</v>
      </c>
      <c r="CA445" s="7">
        <v>1.0</v>
      </c>
      <c r="CB445" s="7">
        <v>0.0</v>
      </c>
      <c r="CC445" s="7">
        <v>0.0</v>
      </c>
      <c r="CD445" s="7">
        <v>1.0</v>
      </c>
      <c r="CE445" s="7">
        <v>0.0</v>
      </c>
      <c r="CF445" s="7">
        <v>1.0</v>
      </c>
      <c r="CG445" s="7">
        <v>0.0</v>
      </c>
      <c r="CH445" s="7">
        <v>0.0</v>
      </c>
      <c r="CI445" s="7">
        <v>0.0</v>
      </c>
      <c r="CJ445" s="7">
        <v>0.0</v>
      </c>
      <c r="CK445" s="7">
        <v>0.0</v>
      </c>
      <c r="CL445" s="15">
        <f t="shared" si="17"/>
        <v>0</v>
      </c>
      <c r="CM445" s="7">
        <v>-0.8</v>
      </c>
      <c r="CN445" s="7">
        <v>0.5</v>
      </c>
      <c r="CO445" s="7">
        <v>-0.30000000000000004</v>
      </c>
      <c r="CP445" s="16">
        <f t="shared" si="18"/>
        <v>-0.003703703704</v>
      </c>
      <c r="CQ445" s="16">
        <f t="shared" si="19"/>
        <v>-0.01943354806</v>
      </c>
      <c r="CR445" s="17">
        <v>5.0</v>
      </c>
      <c r="CS445" s="14">
        <v>16.6</v>
      </c>
      <c r="CT445" s="14">
        <v>21.0</v>
      </c>
      <c r="CU445" s="14">
        <v>-14.5</v>
      </c>
      <c r="CV445" s="14">
        <v>-2.2</v>
      </c>
      <c r="CW445" s="14">
        <v>2.2</v>
      </c>
      <c r="CX445" s="14">
        <v>0.0</v>
      </c>
      <c r="CY445" s="14">
        <v>0.0</v>
      </c>
      <c r="CZ445" s="18">
        <f t="shared" si="20"/>
        <v>0</v>
      </c>
      <c r="DA445" s="18">
        <f t="shared" si="21"/>
        <v>0</v>
      </c>
      <c r="DB445" s="14">
        <v>34.3465</v>
      </c>
      <c r="DC445" s="7">
        <v>0.0</v>
      </c>
      <c r="DD445" s="7">
        <v>1.0</v>
      </c>
      <c r="DE445" s="7">
        <v>2.0</v>
      </c>
      <c r="DF445" s="7">
        <v>24.0</v>
      </c>
      <c r="DG445" s="7">
        <v>15.0</v>
      </c>
      <c r="DH445" s="7">
        <v>4.0</v>
      </c>
      <c r="DI445" s="7">
        <v>16.0</v>
      </c>
      <c r="DJ445" s="7">
        <v>15.0</v>
      </c>
      <c r="DK445" s="7">
        <v>9.0</v>
      </c>
      <c r="DL445" s="7">
        <v>1.0</v>
      </c>
      <c r="DM445" s="7">
        <v>41.0</v>
      </c>
      <c r="DN445" s="9">
        <v>0.0</v>
      </c>
      <c r="DO445" s="9">
        <v>0.0</v>
      </c>
      <c r="DP445" s="9">
        <v>0.0</v>
      </c>
      <c r="DQ445" s="8">
        <v>186.0</v>
      </c>
      <c r="DR445" s="8">
        <v>0.0</v>
      </c>
      <c r="DS445" s="8"/>
      <c r="DT445" s="19">
        <v>4.0</v>
      </c>
      <c r="DU445" s="8">
        <v>4.5</v>
      </c>
      <c r="DV445" s="8">
        <v>4.5</v>
      </c>
      <c r="DW445" s="8">
        <v>0.0</v>
      </c>
      <c r="DX445" s="8">
        <v>0.0</v>
      </c>
      <c r="DY445" s="14">
        <f t="shared" si="22"/>
        <v>-8.404255319</v>
      </c>
    </row>
    <row r="446" ht="12.75" customHeight="1">
      <c r="A446" s="7">
        <v>51.0</v>
      </c>
      <c r="B446" s="7" t="s">
        <v>2168</v>
      </c>
      <c r="C446" s="7" t="s">
        <v>2169</v>
      </c>
      <c r="E446" s="7" t="s">
        <v>189</v>
      </c>
      <c r="F446" s="7" t="s">
        <v>189</v>
      </c>
      <c r="G446" s="7">
        <v>72.0</v>
      </c>
      <c r="H446" s="7">
        <v>184.0</v>
      </c>
      <c r="I446" s="7" t="s">
        <v>133</v>
      </c>
      <c r="J446" s="7">
        <v>2009.0</v>
      </c>
      <c r="K446" s="7">
        <v>2.0</v>
      </c>
      <c r="L446" s="7">
        <v>40.0</v>
      </c>
      <c r="M446" s="8"/>
      <c r="N446" s="8">
        <f t="shared" si="1"/>
        <v>24</v>
      </c>
      <c r="O446" s="7" t="s">
        <v>2170</v>
      </c>
      <c r="P446" s="7" t="s">
        <v>2171</v>
      </c>
      <c r="Q446" s="8" t="s">
        <v>860</v>
      </c>
      <c r="R446" s="7" t="s">
        <v>860</v>
      </c>
      <c r="S446" s="9" t="s">
        <v>150</v>
      </c>
      <c r="T446" s="9">
        <v>61.0</v>
      </c>
      <c r="U446" s="9" t="s">
        <v>138</v>
      </c>
      <c r="V446" s="9" t="s">
        <v>138</v>
      </c>
      <c r="W446" s="7">
        <v>61.0</v>
      </c>
      <c r="X446" s="7">
        <v>1.0</v>
      </c>
      <c r="Y446" s="7">
        <v>2.0</v>
      </c>
      <c r="Z446" s="7">
        <v>1.0</v>
      </c>
      <c r="AA446" s="7">
        <v>3.0</v>
      </c>
      <c r="AB446" s="7">
        <v>-9.0</v>
      </c>
      <c r="AC446" s="7">
        <v>54.0</v>
      </c>
      <c r="AD446" s="7">
        <v>16.0</v>
      </c>
      <c r="AE446" s="7">
        <v>23.0</v>
      </c>
      <c r="AF446" s="10">
        <f t="shared" si="2"/>
        <v>0.01851851852</v>
      </c>
      <c r="AG446" s="10">
        <f t="shared" si="3"/>
        <v>0.01075268817</v>
      </c>
      <c r="AH446" s="7">
        <v>44221.0</v>
      </c>
      <c r="AI446" s="11">
        <f t="shared" si="4"/>
        <v>12.08224044</v>
      </c>
      <c r="AJ446" s="7">
        <v>1123.0</v>
      </c>
      <c r="AK446" s="11">
        <f t="shared" si="5"/>
        <v>18.40983607</v>
      </c>
      <c r="AL446" s="11">
        <f t="shared" si="6"/>
        <v>39.37756011</v>
      </c>
      <c r="AM446" s="12">
        <v>29.0</v>
      </c>
      <c r="AN446" s="11">
        <f t="shared" si="7"/>
        <v>2.36086927</v>
      </c>
      <c r="AO446" s="10" t="s">
        <v>466</v>
      </c>
      <c r="AP446" s="10" t="s">
        <v>467</v>
      </c>
      <c r="AQ446" s="10" t="s">
        <v>176</v>
      </c>
      <c r="AR446" s="7">
        <v>378.0</v>
      </c>
      <c r="AS446" s="7">
        <v>315.0</v>
      </c>
      <c r="AT446" s="13">
        <f t="shared" si="8"/>
        <v>0.5454545455</v>
      </c>
      <c r="AU446" s="9">
        <v>2.0</v>
      </c>
      <c r="AV446" s="9">
        <v>1.0</v>
      </c>
      <c r="AW446" s="9">
        <v>433.0</v>
      </c>
      <c r="AX446" s="9">
        <v>247.0</v>
      </c>
      <c r="AY446" s="9">
        <v>260.0</v>
      </c>
      <c r="AZ446" s="9">
        <v>131.0</v>
      </c>
      <c r="BA446" s="7">
        <v>29.0</v>
      </c>
      <c r="BB446" s="7">
        <v>58.0</v>
      </c>
      <c r="BC446" s="7">
        <v>19.0</v>
      </c>
      <c r="BD446" s="7">
        <v>16.0</v>
      </c>
      <c r="BE446" s="7">
        <v>18.0</v>
      </c>
      <c r="BF446" s="7">
        <v>23.0</v>
      </c>
      <c r="BG446" s="14">
        <f t="shared" si="9"/>
        <v>2.36086927</v>
      </c>
      <c r="BH446" s="11">
        <f t="shared" si="10"/>
        <v>4.721738541</v>
      </c>
      <c r="BI446" s="11">
        <f t="shared" si="11"/>
        <v>1.546776418</v>
      </c>
      <c r="BJ446" s="11">
        <f t="shared" si="12"/>
        <v>1.302548563</v>
      </c>
      <c r="BK446" s="11">
        <f t="shared" si="13"/>
        <v>1.465367133</v>
      </c>
      <c r="BL446" s="11">
        <f t="shared" si="14"/>
        <v>1.872413559</v>
      </c>
      <c r="BM446" s="7">
        <v>18.0</v>
      </c>
      <c r="BN446" s="7">
        <v>9.0</v>
      </c>
      <c r="BO446" s="7">
        <v>0.0</v>
      </c>
      <c r="BP446" s="7">
        <v>0.0</v>
      </c>
      <c r="BQ446" s="7">
        <v>0.0</v>
      </c>
      <c r="BR446" s="7">
        <v>0.0</v>
      </c>
      <c r="BS446" s="9">
        <f t="shared" si="15"/>
        <v>95</v>
      </c>
      <c r="BT446" s="14">
        <v>7.296</v>
      </c>
      <c r="BW446" s="15" t="str">
        <f t="shared" si="16"/>
        <v> </v>
      </c>
      <c r="BY446" s="7">
        <v>0.0</v>
      </c>
      <c r="BZ446" s="7">
        <v>0.0</v>
      </c>
      <c r="CA446" s="7">
        <v>0.0</v>
      </c>
      <c r="CB446" s="7">
        <v>0.0</v>
      </c>
      <c r="CC446" s="7">
        <v>0.0</v>
      </c>
      <c r="CD446" s="7">
        <v>0.0</v>
      </c>
      <c r="CE446" s="7">
        <v>0.0</v>
      </c>
      <c r="CF446" s="7">
        <v>0.0</v>
      </c>
      <c r="CG446" s="7">
        <v>0.0</v>
      </c>
      <c r="CH446" s="7">
        <v>0.0</v>
      </c>
      <c r="CI446" s="7">
        <v>1.0</v>
      </c>
      <c r="CJ446" s="7">
        <v>0.0</v>
      </c>
      <c r="CK446" s="7">
        <v>0.0</v>
      </c>
      <c r="CL446" s="15">
        <f t="shared" si="17"/>
        <v>0</v>
      </c>
      <c r="CM446" s="7">
        <v>-1.6</v>
      </c>
      <c r="CN446" s="7">
        <v>0.5</v>
      </c>
      <c r="CO446" s="7">
        <v>-1.1</v>
      </c>
      <c r="CP446" s="16">
        <f t="shared" si="18"/>
        <v>-0.01803278689</v>
      </c>
      <c r="CQ446" s="16">
        <f t="shared" si="19"/>
        <v>-0.0895502137</v>
      </c>
      <c r="CR446" s="17">
        <v>3.0</v>
      </c>
      <c r="CS446" s="14">
        <v>10.0</v>
      </c>
      <c r="CT446" s="14">
        <v>13.8</v>
      </c>
      <c r="CU446" s="14">
        <v>-7.5</v>
      </c>
      <c r="CV446" s="14">
        <v>-3.2</v>
      </c>
      <c r="CW446" s="14">
        <v>1.3</v>
      </c>
      <c r="CX446" s="14">
        <v>0.0</v>
      </c>
      <c r="CY446" s="14">
        <v>-1.9</v>
      </c>
      <c r="CZ446" s="18">
        <f t="shared" si="20"/>
        <v>-0.03114754098</v>
      </c>
      <c r="DA446" s="18">
        <f t="shared" si="21"/>
        <v>-0.1546776418</v>
      </c>
      <c r="DB446" s="14">
        <v>29.3148</v>
      </c>
      <c r="DC446" s="7">
        <v>0.0</v>
      </c>
      <c r="DD446" s="7">
        <v>2.0</v>
      </c>
      <c r="DE446" s="7">
        <v>0.0</v>
      </c>
      <c r="DF446" s="7">
        <v>14.0</v>
      </c>
      <c r="DG446" s="7">
        <v>5.0</v>
      </c>
      <c r="DH446" s="7">
        <v>0.0</v>
      </c>
      <c r="DI446" s="7">
        <v>2.0</v>
      </c>
      <c r="DJ446" s="7">
        <v>11.0</v>
      </c>
      <c r="DK446" s="7">
        <v>1.0</v>
      </c>
      <c r="DL446" s="7">
        <v>0.0</v>
      </c>
      <c r="DM446" s="7">
        <v>35.0</v>
      </c>
      <c r="DN446" s="9">
        <v>0.0</v>
      </c>
      <c r="DO446" s="9">
        <v>0.0</v>
      </c>
      <c r="DP446" s="9">
        <v>1.0</v>
      </c>
      <c r="DQ446" s="8">
        <v>186.0</v>
      </c>
      <c r="DR446" s="8">
        <v>0.0</v>
      </c>
      <c r="DS446" s="8"/>
      <c r="DT446" s="19">
        <v>0.925</v>
      </c>
      <c r="DU446" s="8">
        <v>0.988</v>
      </c>
      <c r="DV446" s="8">
        <v>0.988</v>
      </c>
      <c r="DW446" s="8">
        <v>0.0</v>
      </c>
      <c r="DX446" s="8">
        <v>0.0</v>
      </c>
      <c r="DY446" s="14">
        <f t="shared" si="22"/>
        <v>-2.831914894</v>
      </c>
    </row>
    <row r="447" ht="12.75" customHeight="1">
      <c r="A447" s="7">
        <v>92.0</v>
      </c>
      <c r="B447" s="7" t="s">
        <v>2172</v>
      </c>
      <c r="C447" s="7" t="s">
        <v>850</v>
      </c>
      <c r="E447" s="7" t="s">
        <v>189</v>
      </c>
      <c r="F447" s="7" t="s">
        <v>189</v>
      </c>
      <c r="G447" s="7">
        <v>73.0</v>
      </c>
      <c r="H447" s="7">
        <v>210.0</v>
      </c>
      <c r="I447" s="7" t="s">
        <v>133</v>
      </c>
      <c r="J447" s="7">
        <v>2011.0</v>
      </c>
      <c r="K447" s="7">
        <v>1.0</v>
      </c>
      <c r="L447" s="7">
        <v>2.0</v>
      </c>
      <c r="M447" s="8"/>
      <c r="N447" s="8">
        <f t="shared" si="1"/>
        <v>23</v>
      </c>
      <c r="O447" s="7" t="s">
        <v>574</v>
      </c>
      <c r="P447" s="7" t="s">
        <v>2173</v>
      </c>
      <c r="Q447" s="8" t="s">
        <v>166</v>
      </c>
      <c r="R447" s="7" t="s">
        <v>166</v>
      </c>
      <c r="S447" s="9" t="s">
        <v>159</v>
      </c>
      <c r="T447" s="9">
        <v>75.0</v>
      </c>
      <c r="U447" s="9" t="s">
        <v>138</v>
      </c>
      <c r="V447" s="9" t="s">
        <v>138</v>
      </c>
      <c r="W447" s="7">
        <v>75.0</v>
      </c>
      <c r="X447" s="7">
        <v>20.0</v>
      </c>
      <c r="Y447" s="7">
        <v>33.0</v>
      </c>
      <c r="Z447" s="7">
        <v>18.0</v>
      </c>
      <c r="AA447" s="7">
        <v>53.0</v>
      </c>
      <c r="AB447" s="7">
        <v>-5.0</v>
      </c>
      <c r="AC447" s="7">
        <v>169.0</v>
      </c>
      <c r="AD447" s="7">
        <v>41.0</v>
      </c>
      <c r="AE447" s="7">
        <v>39.0</v>
      </c>
      <c r="AF447" s="10">
        <f t="shared" si="2"/>
        <v>0.1183431953</v>
      </c>
      <c r="AG447" s="10">
        <f t="shared" si="3"/>
        <v>0.08032128514</v>
      </c>
      <c r="AH447" s="7">
        <v>85166.0</v>
      </c>
      <c r="AI447" s="11">
        <f t="shared" si="4"/>
        <v>18.92577778</v>
      </c>
      <c r="AJ447" s="7">
        <v>1784.0</v>
      </c>
      <c r="AK447" s="11">
        <f t="shared" si="5"/>
        <v>23.78666667</v>
      </c>
      <c r="AL447" s="11">
        <f t="shared" si="6"/>
        <v>47.73878924</v>
      </c>
      <c r="AM447" s="12">
        <v>147.0</v>
      </c>
      <c r="AN447" s="11">
        <f t="shared" si="7"/>
        <v>6.21374727</v>
      </c>
      <c r="AO447" s="10" t="s">
        <v>1554</v>
      </c>
      <c r="AP447" s="10" t="s">
        <v>1140</v>
      </c>
      <c r="AQ447" s="10" t="s">
        <v>2174</v>
      </c>
      <c r="AR447" s="7">
        <v>31.0</v>
      </c>
      <c r="AS447" s="7">
        <v>25.0</v>
      </c>
      <c r="AT447" s="13">
        <f t="shared" si="8"/>
        <v>0.5535714286</v>
      </c>
      <c r="AU447" s="9">
        <v>1.0</v>
      </c>
      <c r="AV447" s="9">
        <v>0.0</v>
      </c>
      <c r="AW447" s="9">
        <v>30.0</v>
      </c>
      <c r="AX447" s="9">
        <v>20.0</v>
      </c>
      <c r="AY447" s="9">
        <v>26.0</v>
      </c>
      <c r="AZ447" s="9">
        <v>11.0</v>
      </c>
      <c r="BA447" s="7">
        <v>85.0</v>
      </c>
      <c r="BB447" s="7">
        <v>141.0</v>
      </c>
      <c r="BC447" s="7">
        <v>66.0</v>
      </c>
      <c r="BD447" s="7">
        <v>41.0</v>
      </c>
      <c r="BE447" s="7">
        <v>30.0</v>
      </c>
      <c r="BF447" s="7">
        <v>37.0</v>
      </c>
      <c r="BG447" s="14">
        <f t="shared" si="9"/>
        <v>3.592983115</v>
      </c>
      <c r="BH447" s="11">
        <f t="shared" si="10"/>
        <v>5.960124932</v>
      </c>
      <c r="BI447" s="11">
        <f t="shared" si="11"/>
        <v>2.789845713</v>
      </c>
      <c r="BJ447" s="11">
        <f t="shared" si="12"/>
        <v>1.733085973</v>
      </c>
      <c r="BK447" s="11">
        <f t="shared" si="13"/>
        <v>1.268111688</v>
      </c>
      <c r="BL447" s="11">
        <f t="shared" si="14"/>
        <v>1.564004415</v>
      </c>
      <c r="BM447" s="7">
        <v>69.0</v>
      </c>
      <c r="BN447" s="7">
        <v>27.0</v>
      </c>
      <c r="BO447" s="7">
        <v>1.0</v>
      </c>
      <c r="BP447" s="7">
        <v>0.0</v>
      </c>
      <c r="BQ447" s="7">
        <v>0.0</v>
      </c>
      <c r="BR447" s="7">
        <v>1.0</v>
      </c>
      <c r="BS447" s="9">
        <f t="shared" si="15"/>
        <v>277</v>
      </c>
      <c r="BT447" s="14">
        <v>-5.5356000000000005</v>
      </c>
      <c r="BU447" s="7">
        <v>3.0</v>
      </c>
      <c r="BV447" s="7">
        <v>1.0</v>
      </c>
      <c r="BW447" s="15">
        <f t="shared" si="16"/>
        <v>0.3333333333</v>
      </c>
      <c r="BX447" s="7">
        <v>1.0</v>
      </c>
      <c r="BY447" s="7">
        <v>2.0</v>
      </c>
      <c r="BZ447" s="7">
        <v>1.0</v>
      </c>
      <c r="CA447" s="7">
        <v>2.0</v>
      </c>
      <c r="CB447" s="7">
        <v>1.0</v>
      </c>
      <c r="CC447" s="7">
        <v>4.0</v>
      </c>
      <c r="CD447" s="7">
        <v>0.0</v>
      </c>
      <c r="CE447" s="7">
        <v>1.0</v>
      </c>
      <c r="CF447" s="7">
        <v>2.0</v>
      </c>
      <c r="CG447" s="7">
        <v>2.0</v>
      </c>
      <c r="CH447" s="7">
        <v>0.0</v>
      </c>
      <c r="CI447" s="7">
        <v>11.0</v>
      </c>
      <c r="CJ447" s="7">
        <v>0.0</v>
      </c>
      <c r="CK447" s="7">
        <v>0.0</v>
      </c>
      <c r="CL447" s="15">
        <f t="shared" si="17"/>
        <v>0</v>
      </c>
      <c r="CM447" s="7">
        <v>4.1</v>
      </c>
      <c r="CN447" s="7">
        <v>1.4</v>
      </c>
      <c r="CO447" s="7">
        <v>5.6</v>
      </c>
      <c r="CP447" s="16">
        <f t="shared" si="18"/>
        <v>0.07466666667</v>
      </c>
      <c r="CQ447" s="16">
        <f t="shared" si="19"/>
        <v>0.2367141817</v>
      </c>
      <c r="CR447" s="17">
        <v>7.0</v>
      </c>
      <c r="CS447" s="14">
        <v>32.4</v>
      </c>
      <c r="CT447" s="14">
        <v>30.2</v>
      </c>
      <c r="CU447" s="14">
        <v>3.4</v>
      </c>
      <c r="CV447" s="14">
        <v>7.3</v>
      </c>
      <c r="CW447" s="14">
        <v>2.4</v>
      </c>
      <c r="CX447" s="14">
        <v>0.0</v>
      </c>
      <c r="CY447" s="14">
        <v>9.7</v>
      </c>
      <c r="CZ447" s="18">
        <f t="shared" si="20"/>
        <v>0.1293333333</v>
      </c>
      <c r="DA447" s="18">
        <f t="shared" si="21"/>
        <v>0.410022779</v>
      </c>
      <c r="DB447" s="14">
        <v>32.9294</v>
      </c>
      <c r="DC447" s="7">
        <v>1.0</v>
      </c>
      <c r="DD447" s="7">
        <v>2.0</v>
      </c>
      <c r="DE447" s="7">
        <v>2.0</v>
      </c>
      <c r="DF447" s="7">
        <v>36.0</v>
      </c>
      <c r="DG447" s="7">
        <v>13.0</v>
      </c>
      <c r="DH447" s="7">
        <v>1.0</v>
      </c>
      <c r="DI447" s="7">
        <v>20.0</v>
      </c>
      <c r="DJ447" s="7">
        <v>19.0</v>
      </c>
      <c r="DK447" s="7">
        <v>5.0</v>
      </c>
      <c r="DL447" s="7">
        <v>2.0</v>
      </c>
      <c r="DM447" s="7">
        <v>110.0</v>
      </c>
      <c r="DN447" s="9">
        <v>7.0</v>
      </c>
      <c r="DO447" s="9">
        <v>3.0</v>
      </c>
      <c r="DP447" s="9">
        <v>2.0</v>
      </c>
      <c r="DQ447" s="8">
        <v>186.0</v>
      </c>
      <c r="DR447" s="8">
        <v>2.0</v>
      </c>
      <c r="DS447" s="8" t="s">
        <v>2175</v>
      </c>
      <c r="DT447" s="19">
        <v>4.5</v>
      </c>
      <c r="DU447" s="8">
        <v>5.5</v>
      </c>
      <c r="DV447" s="8">
        <v>5.571</v>
      </c>
      <c r="DW447" s="8">
        <v>134.0</v>
      </c>
      <c r="DX447" s="8">
        <v>0.0</v>
      </c>
      <c r="DY447" s="14">
        <f t="shared" si="22"/>
        <v>-0.9829787234</v>
      </c>
    </row>
    <row r="448" ht="12.75" customHeight="1">
      <c r="A448" s="7">
        <v>71.0</v>
      </c>
      <c r="B448" s="7" t="s">
        <v>2176</v>
      </c>
      <c r="C448" s="7" t="s">
        <v>2177</v>
      </c>
      <c r="D448" s="7" t="s">
        <v>131</v>
      </c>
      <c r="E448" s="7" t="s">
        <v>132</v>
      </c>
      <c r="F448" s="7" t="s">
        <v>132</v>
      </c>
      <c r="G448" s="7">
        <v>73.0</v>
      </c>
      <c r="H448" s="7">
        <v>190.0</v>
      </c>
      <c r="I448" s="7" t="s">
        <v>133</v>
      </c>
      <c r="J448" s="7">
        <v>2014.0</v>
      </c>
      <c r="K448" s="7">
        <v>1.0</v>
      </c>
      <c r="L448" s="7">
        <v>15.0</v>
      </c>
      <c r="M448" s="8" t="s">
        <v>146</v>
      </c>
      <c r="N448" s="8">
        <f t="shared" si="1"/>
        <v>19</v>
      </c>
      <c r="O448" s="7" t="s">
        <v>1048</v>
      </c>
      <c r="P448" s="7" t="s">
        <v>2178</v>
      </c>
      <c r="Q448" s="8" t="s">
        <v>136</v>
      </c>
      <c r="R448" s="7" t="s">
        <v>136</v>
      </c>
      <c r="S448" s="9" t="s">
        <v>150</v>
      </c>
      <c r="T448" s="9">
        <v>79.0</v>
      </c>
      <c r="U448" s="9" t="s">
        <v>138</v>
      </c>
      <c r="V448" s="9" t="s">
        <v>138</v>
      </c>
      <c r="W448" s="7">
        <v>80.0</v>
      </c>
      <c r="X448" s="7">
        <v>23.0</v>
      </c>
      <c r="Y448" s="7">
        <v>22.0</v>
      </c>
      <c r="Z448" s="7">
        <v>16.0</v>
      </c>
      <c r="AA448" s="7">
        <v>45.0</v>
      </c>
      <c r="AB448" s="7">
        <v>11.0</v>
      </c>
      <c r="AC448" s="7">
        <v>221.0</v>
      </c>
      <c r="AD448" s="7">
        <v>80.0</v>
      </c>
      <c r="AE448" s="7">
        <v>89.0</v>
      </c>
      <c r="AF448" s="10">
        <f t="shared" si="2"/>
        <v>0.1040723982</v>
      </c>
      <c r="AG448" s="10">
        <f t="shared" si="3"/>
        <v>0.05897435897</v>
      </c>
      <c r="AH448" s="7">
        <v>79412.0</v>
      </c>
      <c r="AI448" s="11">
        <f t="shared" si="4"/>
        <v>16.54416667</v>
      </c>
      <c r="AJ448" s="7">
        <v>1755.0</v>
      </c>
      <c r="AK448" s="11">
        <f t="shared" si="5"/>
        <v>21.9375</v>
      </c>
      <c r="AL448" s="11">
        <f t="shared" si="6"/>
        <v>45.24900285</v>
      </c>
      <c r="AM448" s="12">
        <v>149.0</v>
      </c>
      <c r="AN448" s="11">
        <f t="shared" si="7"/>
        <v>6.754646653</v>
      </c>
      <c r="AO448" s="10" t="s">
        <v>1285</v>
      </c>
      <c r="AP448" s="10" t="s">
        <v>2179</v>
      </c>
      <c r="AQ448" s="10" t="s">
        <v>442</v>
      </c>
      <c r="AR448" s="7">
        <v>41.0</v>
      </c>
      <c r="AS448" s="7">
        <v>59.0</v>
      </c>
      <c r="AT448" s="13">
        <f t="shared" si="8"/>
        <v>0.41</v>
      </c>
      <c r="AU448" s="9">
        <v>1.0</v>
      </c>
      <c r="AV448" s="9">
        <v>0.0</v>
      </c>
      <c r="AW448" s="9">
        <v>67.0</v>
      </c>
      <c r="AX448" s="9">
        <v>22.0</v>
      </c>
      <c r="AY448" s="9">
        <v>33.0</v>
      </c>
      <c r="AZ448" s="9">
        <v>19.0</v>
      </c>
      <c r="BA448" s="7">
        <v>94.0</v>
      </c>
      <c r="BB448" s="7">
        <v>65.0</v>
      </c>
      <c r="BC448" s="7">
        <v>25.0</v>
      </c>
      <c r="BD448" s="7">
        <v>80.0</v>
      </c>
      <c r="BE448" s="7">
        <v>39.0</v>
      </c>
      <c r="BF448" s="7">
        <v>43.0</v>
      </c>
      <c r="BG448" s="14">
        <f t="shared" si="9"/>
        <v>4.261320707</v>
      </c>
      <c r="BH448" s="11">
        <f t="shared" si="10"/>
        <v>2.946657936</v>
      </c>
      <c r="BI448" s="11">
        <f t="shared" si="11"/>
        <v>1.133329975</v>
      </c>
      <c r="BJ448" s="11">
        <f t="shared" si="12"/>
        <v>3.626655921</v>
      </c>
      <c r="BK448" s="11">
        <f t="shared" si="13"/>
        <v>1.767994761</v>
      </c>
      <c r="BL448" s="11">
        <f t="shared" si="14"/>
        <v>1.949327558</v>
      </c>
      <c r="BM448" s="7">
        <v>34.0</v>
      </c>
      <c r="BN448" s="7">
        <v>17.0</v>
      </c>
      <c r="BO448" s="7">
        <v>0.0</v>
      </c>
      <c r="BP448" s="7">
        <v>0.0</v>
      </c>
      <c r="BQ448" s="7">
        <v>0.0</v>
      </c>
      <c r="BR448" s="7">
        <v>0.0</v>
      </c>
      <c r="BS448" s="9">
        <f t="shared" si="15"/>
        <v>124</v>
      </c>
      <c r="BT448" s="14">
        <v>3.9093</v>
      </c>
      <c r="BU448" s="7">
        <v>2.0</v>
      </c>
      <c r="BV448" s="7">
        <v>0.0</v>
      </c>
      <c r="BW448" s="15">
        <f t="shared" si="16"/>
        <v>0</v>
      </c>
      <c r="BX448" s="7">
        <v>0.0</v>
      </c>
      <c r="BY448" s="7">
        <v>8.0</v>
      </c>
      <c r="BZ448" s="7">
        <v>0.0</v>
      </c>
      <c r="CA448" s="7">
        <v>5.0</v>
      </c>
      <c r="CB448" s="7">
        <v>0.0</v>
      </c>
      <c r="CC448" s="7">
        <v>4.0</v>
      </c>
      <c r="CD448" s="7">
        <v>2.0</v>
      </c>
      <c r="CE448" s="7">
        <v>0.0</v>
      </c>
      <c r="CF448" s="7">
        <v>4.0</v>
      </c>
      <c r="CG448" s="7">
        <v>0.0</v>
      </c>
      <c r="CH448" s="7">
        <v>1.0</v>
      </c>
      <c r="CI448" s="7">
        <v>12.0</v>
      </c>
      <c r="CJ448" s="7">
        <v>0.0</v>
      </c>
      <c r="CK448" s="7">
        <v>0.0</v>
      </c>
      <c r="CL448" s="15">
        <f t="shared" si="17"/>
        <v>0</v>
      </c>
      <c r="CM448" s="7">
        <v>4.0</v>
      </c>
      <c r="CN448" s="7">
        <v>2.0</v>
      </c>
      <c r="CO448" s="7">
        <v>6.0</v>
      </c>
      <c r="CP448" s="16">
        <f t="shared" si="18"/>
        <v>0.075</v>
      </c>
      <c r="CQ448" s="16">
        <f t="shared" si="19"/>
        <v>0.2719991941</v>
      </c>
      <c r="CR448" s="17">
        <v>5.0</v>
      </c>
      <c r="CS448" s="14">
        <v>30.0</v>
      </c>
      <c r="CT448" s="14">
        <v>27.0</v>
      </c>
      <c r="CU448" s="14">
        <v>14.2</v>
      </c>
      <c r="CV448" s="14">
        <v>6.7</v>
      </c>
      <c r="CW448" s="14">
        <v>3.7</v>
      </c>
      <c r="CX448" s="14">
        <v>-0.4</v>
      </c>
      <c r="CY448" s="14">
        <v>10.0</v>
      </c>
      <c r="CZ448" s="18">
        <f t="shared" si="20"/>
        <v>0.125</v>
      </c>
      <c r="DA448" s="18">
        <f t="shared" si="21"/>
        <v>0.4533319901</v>
      </c>
      <c r="DB448" s="14">
        <v>29.9729</v>
      </c>
      <c r="DC448" s="7">
        <v>0.0</v>
      </c>
      <c r="DD448" s="7">
        <v>6.0</v>
      </c>
      <c r="DE448" s="7">
        <v>5.0</v>
      </c>
      <c r="DF448" s="7">
        <v>69.0</v>
      </c>
      <c r="DG448" s="7">
        <v>20.0</v>
      </c>
      <c r="DH448" s="7">
        <v>3.0</v>
      </c>
      <c r="DI448" s="7">
        <v>15.0</v>
      </c>
      <c r="DJ448" s="7">
        <v>47.0</v>
      </c>
      <c r="DK448" s="7">
        <v>1.0</v>
      </c>
      <c r="DL448" s="7">
        <v>6.0</v>
      </c>
      <c r="DM448" s="7">
        <v>129.0</v>
      </c>
      <c r="DN448" s="9">
        <v>6.0</v>
      </c>
      <c r="DO448" s="9">
        <v>5.0</v>
      </c>
      <c r="DP448" s="9">
        <v>4.0</v>
      </c>
      <c r="DQ448" s="8">
        <v>186.0</v>
      </c>
      <c r="DR448" s="8">
        <v>2.0</v>
      </c>
      <c r="DS448" s="8" t="s">
        <v>1229</v>
      </c>
      <c r="DT448" s="19">
        <v>0.925</v>
      </c>
      <c r="DU448" s="8">
        <v>0.925</v>
      </c>
      <c r="DV448" s="8">
        <v>1.425</v>
      </c>
      <c r="DW448" s="8">
        <v>31.0</v>
      </c>
      <c r="DX448" s="8">
        <v>0.35</v>
      </c>
      <c r="DY448" s="14">
        <f t="shared" si="22"/>
        <v>8.138297872</v>
      </c>
    </row>
    <row r="449" ht="12.75" customHeight="1">
      <c r="A449" s="7">
        <v>5.0</v>
      </c>
      <c r="B449" s="7" t="s">
        <v>2180</v>
      </c>
      <c r="C449" s="7" t="s">
        <v>251</v>
      </c>
      <c r="E449" s="7" t="s">
        <v>189</v>
      </c>
      <c r="F449" s="7" t="s">
        <v>189</v>
      </c>
      <c r="G449" s="7">
        <v>75.0</v>
      </c>
      <c r="H449" s="7">
        <v>205.0</v>
      </c>
      <c r="I449" s="7" t="s">
        <v>145</v>
      </c>
      <c r="J449" s="7">
        <v>2011.0</v>
      </c>
      <c r="K449" s="7">
        <v>1.0</v>
      </c>
      <c r="L449" s="7">
        <v>4.0</v>
      </c>
      <c r="M449" s="8"/>
      <c r="N449" s="8">
        <f t="shared" si="1"/>
        <v>23</v>
      </c>
      <c r="O449" s="7" t="s">
        <v>858</v>
      </c>
      <c r="P449" s="7" t="s">
        <v>2181</v>
      </c>
      <c r="Q449" s="8" t="s">
        <v>490</v>
      </c>
      <c r="R449" s="7" t="s">
        <v>490</v>
      </c>
      <c r="S449" s="9" t="s">
        <v>174</v>
      </c>
      <c r="T449" s="9">
        <v>81.0</v>
      </c>
      <c r="U449" s="9" t="s">
        <v>138</v>
      </c>
      <c r="V449" s="9" t="s">
        <v>138</v>
      </c>
      <c r="W449" s="7">
        <v>82.0</v>
      </c>
      <c r="X449" s="7">
        <v>3.0</v>
      </c>
      <c r="Y449" s="7">
        <v>15.0</v>
      </c>
      <c r="Z449" s="7">
        <v>6.0</v>
      </c>
      <c r="AA449" s="7">
        <v>18.0</v>
      </c>
      <c r="AB449" s="7">
        <v>15.0</v>
      </c>
      <c r="AC449" s="7">
        <v>65.0</v>
      </c>
      <c r="AD449" s="7">
        <v>38.0</v>
      </c>
      <c r="AE449" s="7">
        <v>51.0</v>
      </c>
      <c r="AF449" s="10">
        <f t="shared" si="2"/>
        <v>0.04615384615</v>
      </c>
      <c r="AG449" s="10">
        <f t="shared" si="3"/>
        <v>0.01948051948</v>
      </c>
      <c r="AH449" s="7">
        <v>110747.0</v>
      </c>
      <c r="AI449" s="11">
        <f t="shared" si="4"/>
        <v>22.50955285</v>
      </c>
      <c r="AJ449" s="7">
        <v>2243.0</v>
      </c>
      <c r="AK449" s="11">
        <f t="shared" si="5"/>
        <v>27.35365854</v>
      </c>
      <c r="AL449" s="11">
        <f t="shared" si="6"/>
        <v>49.37449844</v>
      </c>
      <c r="AM449" s="12">
        <v>65.0</v>
      </c>
      <c r="AN449" s="11">
        <f t="shared" si="7"/>
        <v>2.112924052</v>
      </c>
      <c r="AO449" s="10" t="s">
        <v>890</v>
      </c>
      <c r="AP449" s="10" t="s">
        <v>176</v>
      </c>
      <c r="AQ449" s="10" t="s">
        <v>192</v>
      </c>
      <c r="AR449" s="7">
        <v>0.0</v>
      </c>
      <c r="AS449" s="7">
        <v>0.0</v>
      </c>
      <c r="AT449" s="13">
        <f t="shared" si="8"/>
        <v>0</v>
      </c>
      <c r="AU449" s="8"/>
      <c r="AV449" s="8"/>
      <c r="AW449" s="8"/>
      <c r="AX449" s="8">
        <v>0.0</v>
      </c>
      <c r="AY449" s="8"/>
      <c r="AZ449" s="8">
        <v>0.0</v>
      </c>
      <c r="BA449" s="7">
        <v>164.0</v>
      </c>
      <c r="BB449" s="7">
        <v>163.0</v>
      </c>
      <c r="BC449" s="7">
        <v>148.0</v>
      </c>
      <c r="BD449" s="7">
        <v>38.0</v>
      </c>
      <c r="BE449" s="7">
        <v>27.0</v>
      </c>
      <c r="BF449" s="7">
        <v>22.0</v>
      </c>
      <c r="BG449" s="14">
        <f t="shared" si="9"/>
        <v>5.331069916</v>
      </c>
      <c r="BH449" s="11">
        <f t="shared" si="10"/>
        <v>5.298563392</v>
      </c>
      <c r="BI449" s="11">
        <f t="shared" si="11"/>
        <v>4.810965534</v>
      </c>
      <c r="BJ449" s="11">
        <f t="shared" si="12"/>
        <v>1.235247907</v>
      </c>
      <c r="BK449" s="11">
        <f t="shared" si="13"/>
        <v>0.8776761447</v>
      </c>
      <c r="BL449" s="11">
        <f t="shared" si="14"/>
        <v>0.7151435253</v>
      </c>
      <c r="BM449" s="7">
        <v>77.0</v>
      </c>
      <c r="BN449" s="7">
        <v>21.0</v>
      </c>
      <c r="BO449" s="7">
        <v>3.0</v>
      </c>
      <c r="BP449" s="7">
        <v>1.0</v>
      </c>
      <c r="BQ449" s="7">
        <v>1.0</v>
      </c>
      <c r="BR449" s="7">
        <v>0.0</v>
      </c>
      <c r="BS449" s="9">
        <f t="shared" si="15"/>
        <v>391</v>
      </c>
      <c r="BT449" s="14">
        <v>-7.8158</v>
      </c>
      <c r="BW449" s="15" t="str">
        <f t="shared" si="16"/>
        <v> </v>
      </c>
      <c r="BY449" s="7">
        <v>1.0</v>
      </c>
      <c r="BZ449" s="7">
        <v>1.0</v>
      </c>
      <c r="CA449" s="7">
        <v>1.0</v>
      </c>
      <c r="CB449" s="7">
        <v>1.0</v>
      </c>
      <c r="CC449" s="7">
        <v>0.0</v>
      </c>
      <c r="CD449" s="7">
        <v>0.0</v>
      </c>
      <c r="CE449" s="7">
        <v>0.0</v>
      </c>
      <c r="CF449" s="7">
        <v>2.0</v>
      </c>
      <c r="CG449" s="7">
        <v>0.0</v>
      </c>
      <c r="CH449" s="7">
        <v>0.0</v>
      </c>
      <c r="CI449" s="7">
        <v>1.0</v>
      </c>
      <c r="CJ449" s="7">
        <v>0.0</v>
      </c>
      <c r="CK449" s="7">
        <v>0.0</v>
      </c>
      <c r="CL449" s="15">
        <f t="shared" si="17"/>
        <v>0</v>
      </c>
      <c r="CM449" s="7">
        <v>0.1</v>
      </c>
      <c r="CN449" s="7">
        <v>6.6</v>
      </c>
      <c r="CO449" s="7">
        <v>6.7</v>
      </c>
      <c r="CP449" s="16">
        <f t="shared" si="18"/>
        <v>0.08170731707</v>
      </c>
      <c r="CQ449" s="16">
        <f t="shared" si="19"/>
        <v>0.21779371</v>
      </c>
      <c r="CR449" s="17">
        <v>5.0</v>
      </c>
      <c r="CS449" s="14">
        <v>26.4</v>
      </c>
      <c r="CT449" s="14">
        <v>38.9</v>
      </c>
      <c r="CU449" s="14">
        <v>19.8</v>
      </c>
      <c r="CV449" s="14">
        <v>0.8</v>
      </c>
      <c r="CW449" s="14">
        <v>9.6</v>
      </c>
      <c r="CX449" s="14">
        <v>0.0</v>
      </c>
      <c r="CY449" s="14">
        <v>10.4</v>
      </c>
      <c r="CZ449" s="18">
        <f t="shared" si="20"/>
        <v>0.1268292683</v>
      </c>
      <c r="DA449" s="18">
        <f t="shared" si="21"/>
        <v>0.3380678483</v>
      </c>
      <c r="DB449" s="14">
        <v>50.1077</v>
      </c>
      <c r="DC449" s="7">
        <v>0.0</v>
      </c>
      <c r="DD449" s="7">
        <v>0.0</v>
      </c>
      <c r="DE449" s="7">
        <v>5.0</v>
      </c>
      <c r="DF449" s="7">
        <v>33.0</v>
      </c>
      <c r="DG449" s="7">
        <v>0.0</v>
      </c>
      <c r="DH449" s="7">
        <v>0.0</v>
      </c>
      <c r="DI449" s="7">
        <v>19.0</v>
      </c>
      <c r="DJ449" s="7">
        <v>17.0</v>
      </c>
      <c r="DK449" s="7">
        <v>0.0</v>
      </c>
      <c r="DL449" s="7">
        <v>0.0</v>
      </c>
      <c r="DM449" s="7">
        <v>29.0</v>
      </c>
      <c r="DN449" s="9">
        <v>1.0</v>
      </c>
      <c r="DO449" s="9">
        <v>1.0</v>
      </c>
      <c r="DP449" s="9">
        <v>2.0</v>
      </c>
      <c r="DQ449" s="8">
        <v>186.0</v>
      </c>
      <c r="DR449" s="8">
        <v>0.0</v>
      </c>
      <c r="DS449" s="8"/>
      <c r="DT449" s="19">
        <v>2.5</v>
      </c>
      <c r="DU449" s="8">
        <v>4.167</v>
      </c>
      <c r="DV449" s="8">
        <v>4.167</v>
      </c>
      <c r="DW449" s="8">
        <v>0.0</v>
      </c>
      <c r="DX449" s="8">
        <v>0.0</v>
      </c>
      <c r="DY449" s="14">
        <f t="shared" si="22"/>
        <v>2.704255319</v>
      </c>
    </row>
    <row r="450" ht="12.75" customHeight="1">
      <c r="A450" s="7">
        <v>22.0</v>
      </c>
      <c r="B450" s="7" t="s">
        <v>2182</v>
      </c>
      <c r="C450" s="7" t="s">
        <v>2183</v>
      </c>
      <c r="E450" s="7" t="s">
        <v>189</v>
      </c>
      <c r="F450" s="7" t="s">
        <v>189</v>
      </c>
      <c r="G450" s="7">
        <v>71.0</v>
      </c>
      <c r="H450" s="7">
        <v>200.0</v>
      </c>
      <c r="I450" s="7" t="s">
        <v>133</v>
      </c>
      <c r="J450" s="7">
        <v>2010.0</v>
      </c>
      <c r="K450" s="7">
        <v>2.0</v>
      </c>
      <c r="L450" s="7">
        <v>56.0</v>
      </c>
      <c r="M450" s="8"/>
      <c r="N450" s="8">
        <f t="shared" si="1"/>
        <v>23</v>
      </c>
      <c r="O450" s="7" t="s">
        <v>1406</v>
      </c>
      <c r="P450" s="7" t="s">
        <v>2181</v>
      </c>
      <c r="Q450" s="8" t="s">
        <v>312</v>
      </c>
      <c r="R450" s="7" t="s">
        <v>312</v>
      </c>
      <c r="S450" s="9" t="s">
        <v>167</v>
      </c>
      <c r="T450" s="9">
        <v>74.0</v>
      </c>
      <c r="U450" s="9" t="s">
        <v>138</v>
      </c>
      <c r="V450" s="9" t="s">
        <v>138</v>
      </c>
      <c r="W450" s="7">
        <v>74.0</v>
      </c>
      <c r="X450" s="7">
        <v>10.0</v>
      </c>
      <c r="Y450" s="7">
        <v>7.0</v>
      </c>
      <c r="Z450" s="7">
        <v>5.0</v>
      </c>
      <c r="AA450" s="7">
        <v>17.0</v>
      </c>
      <c r="AB450" s="7">
        <v>-4.0</v>
      </c>
      <c r="AC450" s="7">
        <v>95.0</v>
      </c>
      <c r="AD450" s="7">
        <v>49.0</v>
      </c>
      <c r="AE450" s="7">
        <v>47.0</v>
      </c>
      <c r="AF450" s="10">
        <f t="shared" si="2"/>
        <v>0.1052631579</v>
      </c>
      <c r="AG450" s="10">
        <f t="shared" si="3"/>
        <v>0.05235602094</v>
      </c>
      <c r="AH450" s="7">
        <v>65799.0</v>
      </c>
      <c r="AI450" s="11">
        <f t="shared" si="4"/>
        <v>14.81959459</v>
      </c>
      <c r="AJ450" s="7">
        <v>1438.0</v>
      </c>
      <c r="AK450" s="11">
        <f t="shared" si="5"/>
        <v>19.43243243</v>
      </c>
      <c r="AL450" s="11">
        <f t="shared" si="6"/>
        <v>45.75730181</v>
      </c>
      <c r="AM450" s="12">
        <v>50.0</v>
      </c>
      <c r="AN450" s="11">
        <f t="shared" si="7"/>
        <v>2.735603885</v>
      </c>
      <c r="AO450" s="10" t="s">
        <v>1372</v>
      </c>
      <c r="AP450" s="10" t="s">
        <v>2184</v>
      </c>
      <c r="AQ450" s="10" t="s">
        <v>1183</v>
      </c>
      <c r="AR450" s="7">
        <v>388.0</v>
      </c>
      <c r="AS450" s="7">
        <v>371.0</v>
      </c>
      <c r="AT450" s="13">
        <f t="shared" si="8"/>
        <v>0.511198946</v>
      </c>
      <c r="AU450" s="9">
        <v>20.0</v>
      </c>
      <c r="AV450" s="9">
        <v>9.0</v>
      </c>
      <c r="AW450" s="9">
        <v>464.0</v>
      </c>
      <c r="AX450" s="9">
        <v>238.0</v>
      </c>
      <c r="AY450" s="9">
        <v>271.0</v>
      </c>
      <c r="AZ450" s="9">
        <v>137.0</v>
      </c>
      <c r="BA450" s="7">
        <v>111.0</v>
      </c>
      <c r="BB450" s="7">
        <v>113.0</v>
      </c>
      <c r="BC450" s="7">
        <v>33.0</v>
      </c>
      <c r="BD450" s="7">
        <v>49.0</v>
      </c>
      <c r="BE450" s="7">
        <v>16.0</v>
      </c>
      <c r="BF450" s="7">
        <v>21.0</v>
      </c>
      <c r="BG450" s="14">
        <f t="shared" si="9"/>
        <v>6.073040624</v>
      </c>
      <c r="BH450" s="11">
        <f t="shared" si="10"/>
        <v>6.182464779</v>
      </c>
      <c r="BI450" s="11">
        <f t="shared" si="11"/>
        <v>1.805498564</v>
      </c>
      <c r="BJ450" s="11">
        <f t="shared" si="12"/>
        <v>2.680891807</v>
      </c>
      <c r="BK450" s="11">
        <f t="shared" si="13"/>
        <v>0.8753932431</v>
      </c>
      <c r="BL450" s="11">
        <f t="shared" si="14"/>
        <v>1.148953632</v>
      </c>
      <c r="BM450" s="7">
        <v>27.0</v>
      </c>
      <c r="BN450" s="7">
        <v>11.0</v>
      </c>
      <c r="BO450" s="7">
        <v>1.0</v>
      </c>
      <c r="BP450" s="7">
        <v>0.0</v>
      </c>
      <c r="BQ450" s="7">
        <v>0.0</v>
      </c>
      <c r="BR450" s="7">
        <v>0.0</v>
      </c>
      <c r="BS450" s="9">
        <f t="shared" si="15"/>
        <v>174</v>
      </c>
      <c r="BT450" s="14">
        <v>3.3943</v>
      </c>
      <c r="BW450" s="15" t="str">
        <f t="shared" si="16"/>
        <v> </v>
      </c>
      <c r="BY450" s="7">
        <v>1.0</v>
      </c>
      <c r="BZ450" s="7">
        <v>0.0</v>
      </c>
      <c r="CA450" s="7">
        <v>5.0</v>
      </c>
      <c r="CB450" s="7">
        <v>1.0</v>
      </c>
      <c r="CC450" s="7">
        <v>1.0</v>
      </c>
      <c r="CD450" s="7">
        <v>0.0</v>
      </c>
      <c r="CE450" s="7">
        <v>0.0</v>
      </c>
      <c r="CF450" s="7">
        <v>3.0</v>
      </c>
      <c r="CG450" s="7">
        <v>1.0</v>
      </c>
      <c r="CH450" s="7">
        <v>0.0</v>
      </c>
      <c r="CI450" s="7">
        <v>5.0</v>
      </c>
      <c r="CJ450" s="7">
        <v>0.0</v>
      </c>
      <c r="CK450" s="7">
        <v>0.0</v>
      </c>
      <c r="CL450" s="15">
        <f t="shared" si="17"/>
        <v>0</v>
      </c>
      <c r="CM450" s="7">
        <v>0.0</v>
      </c>
      <c r="CN450" s="7">
        <v>1.3</v>
      </c>
      <c r="CO450" s="7">
        <v>1.4</v>
      </c>
      <c r="CP450" s="16">
        <f t="shared" si="18"/>
        <v>0.01891891892</v>
      </c>
      <c r="CQ450" s="16">
        <f t="shared" si="19"/>
        <v>0.07659690877</v>
      </c>
      <c r="CR450" s="17">
        <v>6.0</v>
      </c>
      <c r="CS450" s="14">
        <v>19.7</v>
      </c>
      <c r="CT450" s="14">
        <v>17.7</v>
      </c>
      <c r="CU450" s="14">
        <v>0.0</v>
      </c>
      <c r="CV450" s="14">
        <v>-0.9</v>
      </c>
      <c r="CW450" s="14">
        <v>1.7000000000000002</v>
      </c>
      <c r="CX450" s="14">
        <v>0.0</v>
      </c>
      <c r="CY450" s="14">
        <v>0.8</v>
      </c>
      <c r="CZ450" s="18">
        <f t="shared" si="20"/>
        <v>0.01081081081</v>
      </c>
      <c r="DA450" s="18">
        <f t="shared" si="21"/>
        <v>0.04376966215</v>
      </c>
      <c r="DB450" s="14">
        <v>30.6632</v>
      </c>
      <c r="DC450" s="7">
        <v>0.0</v>
      </c>
      <c r="DD450" s="7">
        <v>2.0</v>
      </c>
      <c r="DE450" s="7">
        <v>4.0</v>
      </c>
      <c r="DF450" s="7">
        <v>43.0</v>
      </c>
      <c r="DG450" s="7">
        <v>8.0</v>
      </c>
      <c r="DH450" s="7">
        <v>2.0</v>
      </c>
      <c r="DI450" s="7">
        <v>3.0</v>
      </c>
      <c r="DJ450" s="7">
        <v>16.0</v>
      </c>
      <c r="DK450" s="7">
        <v>5.0</v>
      </c>
      <c r="DL450" s="7">
        <v>1.0</v>
      </c>
      <c r="DM450" s="7">
        <v>60.0</v>
      </c>
      <c r="DN450" s="9">
        <v>0.0</v>
      </c>
      <c r="DO450" s="9">
        <v>2.0</v>
      </c>
      <c r="DP450" s="9">
        <v>2.0</v>
      </c>
      <c r="DQ450" s="8">
        <v>186.0</v>
      </c>
      <c r="DR450" s="8">
        <v>5.0</v>
      </c>
      <c r="DS450" s="8" t="s">
        <v>429</v>
      </c>
      <c r="DT450" s="19">
        <v>0.8</v>
      </c>
      <c r="DU450" s="8">
        <v>0.8</v>
      </c>
      <c r="DV450" s="8">
        <v>0.8</v>
      </c>
      <c r="DW450" s="8">
        <v>49.0</v>
      </c>
      <c r="DX450" s="8">
        <v>0.0</v>
      </c>
      <c r="DY450" s="14">
        <f t="shared" si="22"/>
        <v>0.2680851064</v>
      </c>
    </row>
    <row r="451" ht="12.75" customHeight="1">
      <c r="A451" s="7">
        <v>46.0</v>
      </c>
      <c r="B451" s="7" t="s">
        <v>2185</v>
      </c>
      <c r="C451" s="7" t="s">
        <v>1806</v>
      </c>
      <c r="D451" s="7" t="s">
        <v>162</v>
      </c>
      <c r="E451" s="7" t="s">
        <v>163</v>
      </c>
      <c r="F451" s="7" t="s">
        <v>163</v>
      </c>
      <c r="G451" s="7">
        <v>72.0</v>
      </c>
      <c r="H451" s="7">
        <v>207.0</v>
      </c>
      <c r="I451" s="7" t="s">
        <v>145</v>
      </c>
      <c r="J451" s="7">
        <v>2009.0</v>
      </c>
      <c r="K451" s="7">
        <v>3.0</v>
      </c>
      <c r="L451" s="7">
        <v>72.0</v>
      </c>
      <c r="M451" s="8"/>
      <c r="N451" s="8">
        <f t="shared" si="1"/>
        <v>24</v>
      </c>
      <c r="O451" s="7" t="s">
        <v>743</v>
      </c>
      <c r="P451" s="7" t="s">
        <v>2186</v>
      </c>
      <c r="Q451" s="8" t="s">
        <v>173</v>
      </c>
      <c r="R451" s="7" t="s">
        <v>173</v>
      </c>
      <c r="S451" s="9" t="s">
        <v>150</v>
      </c>
      <c r="T451" s="9">
        <v>43.0</v>
      </c>
      <c r="U451" s="9" t="s">
        <v>138</v>
      </c>
      <c r="V451" s="9" t="s">
        <v>138</v>
      </c>
      <c r="W451" s="7">
        <v>43.0</v>
      </c>
      <c r="X451" s="7">
        <v>3.0</v>
      </c>
      <c r="Y451" s="7">
        <v>4.0</v>
      </c>
      <c r="Z451" s="7">
        <v>1.0</v>
      </c>
      <c r="AA451" s="7">
        <v>7.0</v>
      </c>
      <c r="AB451" s="7">
        <v>0.0</v>
      </c>
      <c r="AC451" s="7">
        <v>29.0</v>
      </c>
      <c r="AD451" s="7">
        <v>6.0</v>
      </c>
      <c r="AE451" s="7">
        <v>16.0</v>
      </c>
      <c r="AF451" s="10">
        <f t="shared" si="2"/>
        <v>0.1034482759</v>
      </c>
      <c r="AG451" s="10">
        <f t="shared" si="3"/>
        <v>0.05882352941</v>
      </c>
      <c r="AH451" s="7">
        <v>20861.0</v>
      </c>
      <c r="AI451" s="11">
        <f t="shared" si="4"/>
        <v>8.085658915</v>
      </c>
      <c r="AJ451" s="7">
        <v>487.0</v>
      </c>
      <c r="AK451" s="11">
        <f t="shared" si="5"/>
        <v>11.3255814</v>
      </c>
      <c r="AL451" s="11">
        <f t="shared" si="6"/>
        <v>42.83572895</v>
      </c>
      <c r="AM451" s="12">
        <v>14.0</v>
      </c>
      <c r="AN451" s="11">
        <f t="shared" si="7"/>
        <v>2.415991563</v>
      </c>
      <c r="AO451" s="10" t="s">
        <v>460</v>
      </c>
      <c r="AP451" s="10" t="s">
        <v>192</v>
      </c>
      <c r="AQ451" s="10" t="s">
        <v>960</v>
      </c>
      <c r="AR451" s="7">
        <v>102.0</v>
      </c>
      <c r="AS451" s="7">
        <v>96.0</v>
      </c>
      <c r="AT451" s="13">
        <f t="shared" si="8"/>
        <v>0.5151515152</v>
      </c>
      <c r="AU451" s="8"/>
      <c r="AV451" s="8"/>
      <c r="AW451" s="8">
        <v>137.0</v>
      </c>
      <c r="AX451" s="8">
        <v>66.0</v>
      </c>
      <c r="AY451" s="8">
        <v>61.0</v>
      </c>
      <c r="AZ451" s="8">
        <v>36.0</v>
      </c>
      <c r="BA451" s="7">
        <v>53.0</v>
      </c>
      <c r="BB451" s="7">
        <v>58.0</v>
      </c>
      <c r="BC451" s="7">
        <v>10.0</v>
      </c>
      <c r="BD451" s="7">
        <v>6.0</v>
      </c>
      <c r="BE451" s="7">
        <v>4.0</v>
      </c>
      <c r="BF451" s="7">
        <v>8.0</v>
      </c>
      <c r="BG451" s="14">
        <f t="shared" si="9"/>
        <v>9.146253775</v>
      </c>
      <c r="BH451" s="11">
        <f t="shared" si="10"/>
        <v>10.0091079</v>
      </c>
      <c r="BI451" s="11">
        <f t="shared" si="11"/>
        <v>1.725708259</v>
      </c>
      <c r="BJ451" s="11">
        <f t="shared" si="12"/>
        <v>1.035424956</v>
      </c>
      <c r="BK451" s="11">
        <f t="shared" si="13"/>
        <v>0.6902833038</v>
      </c>
      <c r="BL451" s="11">
        <f t="shared" si="14"/>
        <v>1.380566608</v>
      </c>
      <c r="BM451" s="7">
        <v>50.0</v>
      </c>
      <c r="BN451" s="7">
        <v>5.0</v>
      </c>
      <c r="BO451" s="7">
        <v>8.0</v>
      </c>
      <c r="BP451" s="7">
        <v>0.0</v>
      </c>
      <c r="BQ451" s="7">
        <v>0.0</v>
      </c>
      <c r="BR451" s="7">
        <v>0.0</v>
      </c>
      <c r="BS451" s="9">
        <f t="shared" si="15"/>
        <v>126</v>
      </c>
      <c r="BT451" s="14">
        <v>-1.6437</v>
      </c>
      <c r="BW451" s="15" t="str">
        <f t="shared" si="16"/>
        <v> </v>
      </c>
      <c r="BY451" s="7">
        <v>2.0</v>
      </c>
      <c r="BZ451" s="7">
        <v>0.0</v>
      </c>
      <c r="CA451" s="7">
        <v>0.0</v>
      </c>
      <c r="CB451" s="7">
        <v>0.0</v>
      </c>
      <c r="CC451" s="7">
        <v>0.0</v>
      </c>
      <c r="CD451" s="7">
        <v>0.0</v>
      </c>
      <c r="CE451" s="7">
        <v>0.0</v>
      </c>
      <c r="CF451" s="7">
        <v>0.0</v>
      </c>
      <c r="CG451" s="7">
        <v>0.0</v>
      </c>
      <c r="CH451" s="7">
        <v>0.0</v>
      </c>
      <c r="CI451" s="7">
        <v>3.0</v>
      </c>
      <c r="CJ451" s="7">
        <v>0.0</v>
      </c>
      <c r="CK451" s="7">
        <v>0.0</v>
      </c>
      <c r="CL451" s="15">
        <f t="shared" si="17"/>
        <v>0</v>
      </c>
      <c r="CM451" s="7">
        <v>0.2</v>
      </c>
      <c r="CN451" s="7">
        <v>0.4</v>
      </c>
      <c r="CO451" s="7">
        <v>0.5</v>
      </c>
      <c r="CP451" s="16">
        <f t="shared" si="18"/>
        <v>0.01162790698</v>
      </c>
      <c r="CQ451" s="16">
        <f t="shared" si="19"/>
        <v>0.08628541297</v>
      </c>
      <c r="CR451" s="17">
        <v>2.0</v>
      </c>
      <c r="CS451" s="14">
        <v>6.5</v>
      </c>
      <c r="CT451" s="14">
        <v>6.2</v>
      </c>
      <c r="CU451" s="14">
        <v>-2.2</v>
      </c>
      <c r="CV451" s="14">
        <v>0.1</v>
      </c>
      <c r="CW451" s="14">
        <v>0.5</v>
      </c>
      <c r="CX451" s="14">
        <v>0.0</v>
      </c>
      <c r="CY451" s="14">
        <v>0.6000000000000001</v>
      </c>
      <c r="CZ451" s="18">
        <f t="shared" si="20"/>
        <v>0.01395348837</v>
      </c>
      <c r="DA451" s="18">
        <f t="shared" si="21"/>
        <v>0.1035424956</v>
      </c>
      <c r="DB451" s="14">
        <v>27.5517</v>
      </c>
      <c r="DC451" s="7">
        <v>0.0</v>
      </c>
      <c r="DD451" s="7">
        <v>0.0</v>
      </c>
      <c r="DE451" s="7">
        <v>1.0</v>
      </c>
      <c r="DF451" s="7">
        <v>5.0</v>
      </c>
      <c r="DG451" s="7">
        <v>1.0</v>
      </c>
      <c r="DH451" s="7">
        <v>0.0</v>
      </c>
      <c r="DI451" s="7">
        <v>5.0</v>
      </c>
      <c r="DJ451" s="7">
        <v>4.0</v>
      </c>
      <c r="DK451" s="7">
        <v>2.0</v>
      </c>
      <c r="DL451" s="7">
        <v>0.0</v>
      </c>
      <c r="DM451" s="7">
        <v>17.0</v>
      </c>
      <c r="DN451" s="9">
        <v>0.0</v>
      </c>
      <c r="DO451" s="9">
        <v>1.0</v>
      </c>
      <c r="DP451" s="9">
        <v>0.0</v>
      </c>
      <c r="DQ451" s="8">
        <v>186.0</v>
      </c>
      <c r="DR451" s="8">
        <v>5.0</v>
      </c>
      <c r="DS451" s="8" t="s">
        <v>2187</v>
      </c>
      <c r="DT451" s="19">
        <v>0.5750000000000001</v>
      </c>
      <c r="DU451" s="8">
        <v>0.5750000000000001</v>
      </c>
      <c r="DV451" s="8">
        <v>0.5750000000000001</v>
      </c>
      <c r="DW451" s="8">
        <v>35.0</v>
      </c>
      <c r="DX451" s="8">
        <v>0.0</v>
      </c>
      <c r="DY451" s="14">
        <f t="shared" si="22"/>
        <v>0.5468085106</v>
      </c>
    </row>
    <row r="452" ht="12.75" customHeight="1">
      <c r="A452" s="7">
        <v>21.0</v>
      </c>
      <c r="B452" s="7" t="s">
        <v>2188</v>
      </c>
      <c r="C452" s="7" t="s">
        <v>2189</v>
      </c>
      <c r="D452" s="7" t="s">
        <v>162</v>
      </c>
      <c r="E452" s="7" t="s">
        <v>163</v>
      </c>
      <c r="F452" s="7" t="s">
        <v>163</v>
      </c>
      <c r="G452" s="7">
        <v>73.0</v>
      </c>
      <c r="H452" s="7">
        <v>190.0</v>
      </c>
      <c r="I452" s="7" t="s">
        <v>133</v>
      </c>
      <c r="J452" s="7">
        <v>2012.0</v>
      </c>
      <c r="K452" s="7">
        <v>1.0</v>
      </c>
      <c r="L452" s="7">
        <v>20.0</v>
      </c>
      <c r="M452" s="8"/>
      <c r="N452" s="8">
        <f t="shared" si="1"/>
        <v>21</v>
      </c>
      <c r="O452" s="7" t="s">
        <v>1539</v>
      </c>
      <c r="P452" s="7" t="s">
        <v>2190</v>
      </c>
      <c r="Q452" s="8" t="s">
        <v>394</v>
      </c>
      <c r="R452" s="7" t="s">
        <v>394</v>
      </c>
      <c r="S452" s="9" t="s">
        <v>150</v>
      </c>
      <c r="T452" s="9">
        <v>70.0</v>
      </c>
      <c r="U452" s="9" t="s">
        <v>138</v>
      </c>
      <c r="V452" s="9" t="s">
        <v>138</v>
      </c>
      <c r="W452" s="7">
        <v>71.0</v>
      </c>
      <c r="X452" s="7">
        <v>7.0</v>
      </c>
      <c r="Y452" s="7">
        <v>14.0</v>
      </c>
      <c r="Z452" s="7">
        <v>7.0</v>
      </c>
      <c r="AA452" s="7">
        <v>21.0</v>
      </c>
      <c r="AB452" s="7">
        <v>-2.0</v>
      </c>
      <c r="AC452" s="7">
        <v>85.0</v>
      </c>
      <c r="AD452" s="7">
        <v>25.0</v>
      </c>
      <c r="AE452" s="7">
        <v>35.0</v>
      </c>
      <c r="AF452" s="10">
        <f t="shared" si="2"/>
        <v>0.08235294118</v>
      </c>
      <c r="AG452" s="10">
        <f t="shared" si="3"/>
        <v>0.04827586207</v>
      </c>
      <c r="AH452" s="7">
        <v>44448.0</v>
      </c>
      <c r="AI452" s="11">
        <f t="shared" si="4"/>
        <v>10.43380282</v>
      </c>
      <c r="AJ452" s="7">
        <v>1075.0</v>
      </c>
      <c r="AK452" s="11">
        <f t="shared" si="5"/>
        <v>15.14084507</v>
      </c>
      <c r="AL452" s="11">
        <f t="shared" si="6"/>
        <v>41.34697674</v>
      </c>
      <c r="AM452" s="12">
        <v>98.0</v>
      </c>
      <c r="AN452" s="11">
        <f t="shared" si="7"/>
        <v>7.937365011</v>
      </c>
      <c r="AO452" s="10" t="s">
        <v>1098</v>
      </c>
      <c r="AP452" s="10" t="s">
        <v>847</v>
      </c>
      <c r="AQ452" s="10" t="s">
        <v>1914</v>
      </c>
      <c r="AR452" s="7">
        <v>170.0</v>
      </c>
      <c r="AS452" s="7">
        <v>218.0</v>
      </c>
      <c r="AT452" s="13">
        <f t="shared" si="8"/>
        <v>0.4381443299</v>
      </c>
      <c r="AU452" s="9">
        <v>2.0</v>
      </c>
      <c r="AV452" s="9">
        <v>1.0</v>
      </c>
      <c r="AW452" s="9">
        <v>264.0</v>
      </c>
      <c r="AX452" s="9">
        <v>120.0</v>
      </c>
      <c r="AY452" s="9">
        <v>124.0</v>
      </c>
      <c r="AZ452" s="9">
        <v>50.0</v>
      </c>
      <c r="BA452" s="7">
        <v>62.0</v>
      </c>
      <c r="BB452" s="7">
        <v>86.0</v>
      </c>
      <c r="BC452" s="7">
        <v>29.0</v>
      </c>
      <c r="BD452" s="7">
        <v>25.0</v>
      </c>
      <c r="BE452" s="7">
        <v>21.0</v>
      </c>
      <c r="BF452" s="7">
        <v>23.0</v>
      </c>
      <c r="BG452" s="14">
        <f t="shared" si="9"/>
        <v>5.021598272</v>
      </c>
      <c r="BH452" s="11">
        <f t="shared" si="10"/>
        <v>6.965442765</v>
      </c>
      <c r="BI452" s="11">
        <f t="shared" si="11"/>
        <v>2.348812095</v>
      </c>
      <c r="BJ452" s="11">
        <f t="shared" si="12"/>
        <v>2.024838013</v>
      </c>
      <c r="BK452" s="11">
        <f t="shared" si="13"/>
        <v>1.700863931</v>
      </c>
      <c r="BL452" s="11">
        <f t="shared" si="14"/>
        <v>1.862850972</v>
      </c>
      <c r="BM452" s="7">
        <v>34.0</v>
      </c>
      <c r="BN452" s="7">
        <v>12.0</v>
      </c>
      <c r="BO452" s="7">
        <v>2.0</v>
      </c>
      <c r="BP452" s="7">
        <v>0.0</v>
      </c>
      <c r="BQ452" s="7">
        <v>0.0</v>
      </c>
      <c r="BR452" s="7">
        <v>0.0</v>
      </c>
      <c r="BS452" s="9">
        <f t="shared" si="15"/>
        <v>151</v>
      </c>
      <c r="BT452" s="14">
        <v>-8.600999999999999</v>
      </c>
      <c r="BU452" s="7">
        <v>1.0</v>
      </c>
      <c r="BV452" s="7">
        <v>0.0</v>
      </c>
      <c r="BW452" s="15">
        <f t="shared" si="16"/>
        <v>0</v>
      </c>
      <c r="BX452" s="7">
        <v>0.0</v>
      </c>
      <c r="BY452" s="7">
        <v>3.0</v>
      </c>
      <c r="BZ452" s="7">
        <v>0.0</v>
      </c>
      <c r="CA452" s="7">
        <v>0.0</v>
      </c>
      <c r="CB452" s="7">
        <v>0.0</v>
      </c>
      <c r="CC452" s="7">
        <v>1.0</v>
      </c>
      <c r="CD452" s="7">
        <v>0.0</v>
      </c>
      <c r="CE452" s="7">
        <v>1.0</v>
      </c>
      <c r="CF452" s="7">
        <v>3.0</v>
      </c>
      <c r="CG452" s="7">
        <v>0.0</v>
      </c>
      <c r="CH452" s="7">
        <v>0.0</v>
      </c>
      <c r="CI452" s="7">
        <v>2.0</v>
      </c>
      <c r="CJ452" s="7">
        <v>0.0</v>
      </c>
      <c r="CK452" s="7">
        <v>1.0</v>
      </c>
      <c r="CL452" s="15">
        <f t="shared" si="17"/>
        <v>1</v>
      </c>
      <c r="CM452" s="7">
        <v>1.0</v>
      </c>
      <c r="CN452" s="7">
        <v>0.8</v>
      </c>
      <c r="CO452" s="7">
        <v>1.8</v>
      </c>
      <c r="CP452" s="16">
        <f t="shared" si="18"/>
        <v>0.02535211268</v>
      </c>
      <c r="CQ452" s="16">
        <f t="shared" si="19"/>
        <v>0.1457883369</v>
      </c>
      <c r="CR452" s="17">
        <v>3.0</v>
      </c>
      <c r="CS452" s="14">
        <v>14.9</v>
      </c>
      <c r="CT452" s="14">
        <v>15.9</v>
      </c>
      <c r="CU452" s="14">
        <v>-4.7</v>
      </c>
      <c r="CV452" s="14">
        <v>1.8</v>
      </c>
      <c r="CW452" s="14">
        <v>1.4</v>
      </c>
      <c r="CX452" s="14">
        <v>-0.2</v>
      </c>
      <c r="CY452" s="14">
        <v>3.0</v>
      </c>
      <c r="CZ452" s="18">
        <f t="shared" si="20"/>
        <v>0.04225352113</v>
      </c>
      <c r="DA452" s="18">
        <f t="shared" si="21"/>
        <v>0.2429805616</v>
      </c>
      <c r="DB452" s="14">
        <v>30.9882</v>
      </c>
      <c r="DC452" s="7">
        <v>0.0</v>
      </c>
      <c r="DD452" s="7">
        <v>1.0</v>
      </c>
      <c r="DE452" s="7">
        <v>3.0</v>
      </c>
      <c r="DF452" s="7">
        <v>21.0</v>
      </c>
      <c r="DG452" s="7">
        <v>11.0</v>
      </c>
      <c r="DH452" s="7">
        <v>3.0</v>
      </c>
      <c r="DI452" s="7">
        <v>8.0</v>
      </c>
      <c r="DJ452" s="7">
        <v>16.0</v>
      </c>
      <c r="DK452" s="7">
        <v>2.0</v>
      </c>
      <c r="DL452" s="7">
        <v>1.0</v>
      </c>
      <c r="DM452" s="7">
        <v>44.0</v>
      </c>
      <c r="DN452" s="9">
        <v>0.0</v>
      </c>
      <c r="DO452" s="9">
        <v>0.0</v>
      </c>
      <c r="DP452" s="9">
        <v>1.0</v>
      </c>
      <c r="DQ452" s="8">
        <v>186.0</v>
      </c>
      <c r="DR452" s="8">
        <v>0.0</v>
      </c>
      <c r="DS452" s="8"/>
      <c r="DT452" s="19">
        <v>0.925</v>
      </c>
      <c r="DU452" s="8">
        <v>0.925</v>
      </c>
      <c r="DV452" s="8">
        <v>1.076</v>
      </c>
      <c r="DW452" s="8">
        <v>0.0</v>
      </c>
      <c r="DX452" s="8">
        <v>0.213</v>
      </c>
      <c r="DY452" s="14">
        <f t="shared" si="22"/>
        <v>1.880851064</v>
      </c>
    </row>
    <row r="453" ht="12.75" customHeight="1">
      <c r="A453" s="7">
        <v>27.0</v>
      </c>
      <c r="B453" s="7" t="s">
        <v>2191</v>
      </c>
      <c r="C453" s="7" t="s">
        <v>2192</v>
      </c>
      <c r="D453" s="7" t="s">
        <v>170</v>
      </c>
      <c r="E453" s="7" t="s">
        <v>163</v>
      </c>
      <c r="F453" s="7" t="s">
        <v>163</v>
      </c>
      <c r="G453" s="7">
        <v>72.0</v>
      </c>
      <c r="H453" s="7">
        <v>209.0</v>
      </c>
      <c r="I453" s="7" t="s">
        <v>145</v>
      </c>
      <c r="J453" s="7">
        <v>2013.0</v>
      </c>
      <c r="K453" s="7">
        <v>1.0</v>
      </c>
      <c r="L453" s="7">
        <v>17.0</v>
      </c>
      <c r="M453" s="8"/>
      <c r="N453" s="8">
        <f t="shared" si="1"/>
        <v>21</v>
      </c>
      <c r="O453" s="7" t="s">
        <v>2193</v>
      </c>
      <c r="P453" s="7" t="s">
        <v>2194</v>
      </c>
      <c r="Q453" s="8" t="s">
        <v>542</v>
      </c>
      <c r="R453" s="7" t="s">
        <v>542</v>
      </c>
      <c r="S453" s="9" t="s">
        <v>238</v>
      </c>
      <c r="T453" s="9">
        <v>75.0</v>
      </c>
      <c r="U453" s="9" t="s">
        <v>138</v>
      </c>
      <c r="V453" s="9" t="s">
        <v>138</v>
      </c>
      <c r="W453" s="7">
        <v>76.0</v>
      </c>
      <c r="X453" s="7">
        <v>6.0</v>
      </c>
      <c r="Y453" s="7">
        <v>14.0</v>
      </c>
      <c r="Z453" s="7">
        <v>10.0</v>
      </c>
      <c r="AA453" s="7">
        <v>20.0</v>
      </c>
      <c r="AB453" s="7">
        <v>-1.0</v>
      </c>
      <c r="AC453" s="7">
        <v>78.0</v>
      </c>
      <c r="AD453" s="7">
        <v>33.0</v>
      </c>
      <c r="AE453" s="7">
        <v>30.0</v>
      </c>
      <c r="AF453" s="10">
        <f t="shared" si="2"/>
        <v>0.07692307692</v>
      </c>
      <c r="AG453" s="10">
        <f t="shared" si="3"/>
        <v>0.04255319149</v>
      </c>
      <c r="AH453" s="7">
        <v>63196.0</v>
      </c>
      <c r="AI453" s="11">
        <f t="shared" si="4"/>
        <v>13.85877193</v>
      </c>
      <c r="AJ453" s="7">
        <v>1479.0</v>
      </c>
      <c r="AK453" s="11">
        <f t="shared" si="5"/>
        <v>19.46052632</v>
      </c>
      <c r="AL453" s="11">
        <f t="shared" si="6"/>
        <v>42.72887086</v>
      </c>
      <c r="AM453" s="12">
        <v>106.0</v>
      </c>
      <c r="AN453" s="11">
        <f t="shared" si="7"/>
        <v>6.038356858</v>
      </c>
      <c r="AO453" s="10" t="s">
        <v>1182</v>
      </c>
      <c r="AP453" s="10" t="s">
        <v>1364</v>
      </c>
      <c r="AQ453" s="10" t="s">
        <v>2195</v>
      </c>
      <c r="AR453" s="7">
        <v>168.0</v>
      </c>
      <c r="AS453" s="7">
        <v>216.0</v>
      </c>
      <c r="AT453" s="13">
        <f t="shared" si="8"/>
        <v>0.4375</v>
      </c>
      <c r="AU453" s="9">
        <v>1.0</v>
      </c>
      <c r="AV453" s="9">
        <v>1.0</v>
      </c>
      <c r="AW453" s="9">
        <v>262.0</v>
      </c>
      <c r="AX453" s="9">
        <v>119.0</v>
      </c>
      <c r="AY453" s="9">
        <v>122.0</v>
      </c>
      <c r="AZ453" s="9">
        <v>49.0</v>
      </c>
      <c r="BA453" s="7">
        <v>113.0</v>
      </c>
      <c r="BB453" s="7">
        <v>118.0</v>
      </c>
      <c r="BC453" s="7">
        <v>47.0</v>
      </c>
      <c r="BD453" s="7">
        <v>33.0</v>
      </c>
      <c r="BE453" s="7">
        <v>15.0</v>
      </c>
      <c r="BF453" s="7">
        <v>24.0</v>
      </c>
      <c r="BG453" s="14">
        <f t="shared" si="9"/>
        <v>6.437116273</v>
      </c>
      <c r="BH453" s="11">
        <f t="shared" si="10"/>
        <v>6.721944427</v>
      </c>
      <c r="BI453" s="11">
        <f t="shared" si="11"/>
        <v>2.677384645</v>
      </c>
      <c r="BJ453" s="11">
        <f t="shared" si="12"/>
        <v>1.879865814</v>
      </c>
      <c r="BK453" s="11">
        <f t="shared" si="13"/>
        <v>0.854484461</v>
      </c>
      <c r="BL453" s="11">
        <f t="shared" si="14"/>
        <v>1.367175138</v>
      </c>
      <c r="BM453" s="7">
        <v>18.0</v>
      </c>
      <c r="BN453" s="7">
        <v>4.0</v>
      </c>
      <c r="BO453" s="7">
        <v>2.0</v>
      </c>
      <c r="BP453" s="7">
        <v>0.0</v>
      </c>
      <c r="BQ453" s="7">
        <v>0.0</v>
      </c>
      <c r="BR453" s="7">
        <v>0.0</v>
      </c>
      <c r="BS453" s="9">
        <f t="shared" si="15"/>
        <v>185</v>
      </c>
      <c r="BT453" s="14">
        <v>9.923</v>
      </c>
      <c r="BW453" s="15" t="str">
        <f t="shared" si="16"/>
        <v> </v>
      </c>
      <c r="BY453" s="7">
        <v>0.0</v>
      </c>
      <c r="BZ453" s="7">
        <v>0.0</v>
      </c>
      <c r="CA453" s="7">
        <v>0.0</v>
      </c>
      <c r="CB453" s="7">
        <v>1.0</v>
      </c>
      <c r="CC453" s="7">
        <v>2.0</v>
      </c>
      <c r="CD453" s="7">
        <v>0.0</v>
      </c>
      <c r="CE453" s="7">
        <v>0.0</v>
      </c>
      <c r="CF453" s="7">
        <v>2.0</v>
      </c>
      <c r="CG453" s="7">
        <v>0.0</v>
      </c>
      <c r="CH453" s="7">
        <v>0.0</v>
      </c>
      <c r="CI453" s="7">
        <v>2.0</v>
      </c>
      <c r="CJ453" s="7">
        <v>0.0</v>
      </c>
      <c r="CK453" s="7">
        <v>0.0</v>
      </c>
      <c r="CL453" s="15">
        <f t="shared" si="17"/>
        <v>0</v>
      </c>
      <c r="CM453" s="7">
        <v>0.1</v>
      </c>
      <c r="CN453" s="7">
        <v>0.9</v>
      </c>
      <c r="CO453" s="7">
        <v>0.9</v>
      </c>
      <c r="CP453" s="16">
        <f t="shared" si="18"/>
        <v>0.01184210526</v>
      </c>
      <c r="CQ453" s="16">
        <f t="shared" si="19"/>
        <v>0.05126906766</v>
      </c>
      <c r="CR453" s="17">
        <v>4.0</v>
      </c>
      <c r="CS453" s="14">
        <v>19.9</v>
      </c>
      <c r="CT453" s="14">
        <v>21.0</v>
      </c>
      <c r="CU453" s="14">
        <v>-4.0</v>
      </c>
      <c r="CV453" s="14">
        <v>-0.5</v>
      </c>
      <c r="CW453" s="14">
        <v>1.0</v>
      </c>
      <c r="CX453" s="14">
        <v>0.0</v>
      </c>
      <c r="CY453" s="14">
        <v>0.6000000000000001</v>
      </c>
      <c r="CZ453" s="18">
        <f t="shared" si="20"/>
        <v>0.007894736842</v>
      </c>
      <c r="DA453" s="18">
        <f t="shared" si="21"/>
        <v>0.03417937844</v>
      </c>
      <c r="DB453" s="14">
        <v>26.6026</v>
      </c>
      <c r="DC453" s="7">
        <v>1.0</v>
      </c>
      <c r="DD453" s="7">
        <v>1.0</v>
      </c>
      <c r="DE453" s="7">
        <v>3.0</v>
      </c>
      <c r="DF453" s="7">
        <v>28.0</v>
      </c>
      <c r="DG453" s="7">
        <v>14.0</v>
      </c>
      <c r="DH453" s="7">
        <v>1.0</v>
      </c>
      <c r="DI453" s="7">
        <v>3.0</v>
      </c>
      <c r="DJ453" s="7">
        <v>10.0</v>
      </c>
      <c r="DK453" s="7">
        <v>1.0</v>
      </c>
      <c r="DL453" s="7">
        <v>0.0</v>
      </c>
      <c r="DM453" s="7">
        <v>49.0</v>
      </c>
      <c r="DN453" s="9">
        <v>1.0</v>
      </c>
      <c r="DO453" s="9">
        <v>0.0</v>
      </c>
      <c r="DP453" s="9">
        <v>1.0</v>
      </c>
      <c r="DQ453" s="8">
        <v>186.0</v>
      </c>
      <c r="DR453" s="8">
        <v>6.0</v>
      </c>
      <c r="DS453" s="8" t="s">
        <v>2196</v>
      </c>
      <c r="DT453" s="19">
        <v>0.925</v>
      </c>
      <c r="DU453" s="8">
        <v>0.925</v>
      </c>
      <c r="DV453" s="8">
        <v>1.254</v>
      </c>
      <c r="DW453" s="8">
        <v>94.0</v>
      </c>
      <c r="DX453" s="8">
        <v>0.36</v>
      </c>
      <c r="DY453" s="14">
        <f t="shared" si="22"/>
        <v>-0.8978723404</v>
      </c>
    </row>
    <row r="454" ht="12.75" customHeight="1">
      <c r="A454" s="7">
        <v>44.0</v>
      </c>
      <c r="B454" s="7" t="s">
        <v>2197</v>
      </c>
      <c r="C454" s="7" t="s">
        <v>814</v>
      </c>
      <c r="D454" s="7" t="s">
        <v>315</v>
      </c>
      <c r="E454" s="7" t="s">
        <v>163</v>
      </c>
      <c r="F454" s="7" t="s">
        <v>163</v>
      </c>
      <c r="G454" s="7">
        <v>76.0</v>
      </c>
      <c r="H454" s="7">
        <v>215.0</v>
      </c>
      <c r="I454" s="7" t="s">
        <v>133</v>
      </c>
      <c r="J454" s="7">
        <v>1998.0</v>
      </c>
      <c r="K454" s="7">
        <v>1.0</v>
      </c>
      <c r="L454" s="7">
        <v>1.0</v>
      </c>
      <c r="M454" s="8"/>
      <c r="N454" s="8">
        <f t="shared" si="1"/>
        <v>35</v>
      </c>
      <c r="O454" s="7" t="s">
        <v>1797</v>
      </c>
      <c r="P454" s="7" t="s">
        <v>2198</v>
      </c>
      <c r="Q454" s="8" t="s">
        <v>197</v>
      </c>
      <c r="R454" s="7" t="s">
        <v>2199</v>
      </c>
      <c r="S454" s="9" t="s">
        <v>150</v>
      </c>
      <c r="T454" s="9">
        <v>7.0</v>
      </c>
      <c r="U454" s="9">
        <v>41.0</v>
      </c>
      <c r="V454" s="9" t="s">
        <v>138</v>
      </c>
      <c r="W454" s="7">
        <v>49.0</v>
      </c>
      <c r="X454" s="7">
        <v>10.0</v>
      </c>
      <c r="Y454" s="7">
        <v>8.0</v>
      </c>
      <c r="Z454" s="7">
        <v>6.0</v>
      </c>
      <c r="AA454" s="7">
        <v>18.0</v>
      </c>
      <c r="AB454" s="7">
        <v>0.0</v>
      </c>
      <c r="AC454" s="7">
        <v>67.0</v>
      </c>
      <c r="AD454" s="7">
        <v>24.0</v>
      </c>
      <c r="AE454" s="7">
        <v>22.0</v>
      </c>
      <c r="AF454" s="10">
        <f t="shared" si="2"/>
        <v>0.1492537313</v>
      </c>
      <c r="AG454" s="10">
        <f t="shared" si="3"/>
        <v>0.08849557522</v>
      </c>
      <c r="AH454" s="7">
        <v>38926.0</v>
      </c>
      <c r="AI454" s="11">
        <f t="shared" si="4"/>
        <v>13.24013605</v>
      </c>
      <c r="AJ454" s="7">
        <v>929.0</v>
      </c>
      <c r="AK454" s="11">
        <f t="shared" si="5"/>
        <v>18.95918367</v>
      </c>
      <c r="AL454" s="11">
        <f t="shared" si="6"/>
        <v>41.90096878</v>
      </c>
      <c r="AM454" s="12">
        <v>84.0</v>
      </c>
      <c r="AN454" s="11">
        <f t="shared" si="7"/>
        <v>7.768586549</v>
      </c>
      <c r="AO454" s="10" t="s">
        <v>192</v>
      </c>
      <c r="AP454" s="10" t="s">
        <v>986</v>
      </c>
      <c r="AQ454" s="10" t="s">
        <v>2200</v>
      </c>
      <c r="AR454" s="7">
        <v>297.0</v>
      </c>
      <c r="AS454" s="7">
        <v>288.0</v>
      </c>
      <c r="AT454" s="13">
        <f t="shared" si="8"/>
        <v>0.5076923077</v>
      </c>
      <c r="AU454" s="9">
        <v>3.0</v>
      </c>
      <c r="AV454" s="9">
        <v>2.0</v>
      </c>
      <c r="AW454" s="9">
        <v>373.0</v>
      </c>
      <c r="AX454" s="9">
        <v>190.0</v>
      </c>
      <c r="AY454" s="9">
        <v>212.0</v>
      </c>
      <c r="AZ454" s="9">
        <v>107.0</v>
      </c>
      <c r="BA454" s="7">
        <v>31.0</v>
      </c>
      <c r="BB454" s="7">
        <v>62.0</v>
      </c>
      <c r="BC454" s="7">
        <v>22.0</v>
      </c>
      <c r="BD454" s="7">
        <v>24.0</v>
      </c>
      <c r="BE454" s="7">
        <v>14.0</v>
      </c>
      <c r="BF454" s="7">
        <v>13.0</v>
      </c>
      <c r="BG454" s="14">
        <f t="shared" si="9"/>
        <v>2.866978369</v>
      </c>
      <c r="BH454" s="11">
        <f t="shared" si="10"/>
        <v>5.733956738</v>
      </c>
      <c r="BI454" s="11">
        <f t="shared" si="11"/>
        <v>2.03462981</v>
      </c>
      <c r="BJ454" s="11">
        <f t="shared" si="12"/>
        <v>2.219596157</v>
      </c>
      <c r="BK454" s="11">
        <f t="shared" si="13"/>
        <v>1.294764425</v>
      </c>
      <c r="BL454" s="11">
        <f t="shared" si="14"/>
        <v>1.202281252</v>
      </c>
      <c r="BM454" s="7">
        <v>22.0</v>
      </c>
      <c r="BN454" s="7">
        <v>11.0</v>
      </c>
      <c r="BO454" s="7">
        <v>0.0</v>
      </c>
      <c r="BP454" s="7">
        <v>0.0</v>
      </c>
      <c r="BQ454" s="7">
        <v>0.0</v>
      </c>
      <c r="BR454" s="7">
        <v>0.0</v>
      </c>
      <c r="BS454" s="9">
        <f t="shared" si="15"/>
        <v>106</v>
      </c>
      <c r="BT454" s="14">
        <v>-5.7176</v>
      </c>
      <c r="BU454" s="7">
        <v>1.0</v>
      </c>
      <c r="BV454" s="7">
        <v>0.0</v>
      </c>
      <c r="BW454" s="15">
        <f t="shared" si="16"/>
        <v>0</v>
      </c>
      <c r="BX454" s="7">
        <v>0.0</v>
      </c>
      <c r="BY454" s="7">
        <v>3.0</v>
      </c>
      <c r="BZ454" s="7">
        <v>0.0</v>
      </c>
      <c r="CA454" s="7">
        <v>0.0</v>
      </c>
      <c r="CB454" s="7">
        <v>0.0</v>
      </c>
      <c r="CC454" s="7">
        <v>0.0</v>
      </c>
      <c r="CD454" s="7">
        <v>1.0</v>
      </c>
      <c r="CE454" s="7">
        <v>2.0</v>
      </c>
      <c r="CF454" s="7">
        <v>1.0</v>
      </c>
      <c r="CG454" s="7">
        <v>1.0</v>
      </c>
      <c r="CH454" s="7">
        <v>0.0</v>
      </c>
      <c r="CI454" s="7">
        <v>5.0</v>
      </c>
      <c r="CJ454" s="7">
        <v>0.0</v>
      </c>
      <c r="CK454" s="7">
        <v>0.0</v>
      </c>
      <c r="CL454" s="15">
        <f t="shared" si="17"/>
        <v>0</v>
      </c>
      <c r="CM454" s="7">
        <v>1.3</v>
      </c>
      <c r="CN454" s="7">
        <v>0.7</v>
      </c>
      <c r="CO454" s="7">
        <v>2.1</v>
      </c>
      <c r="CP454" s="16">
        <f t="shared" si="18"/>
        <v>0.04285714286</v>
      </c>
      <c r="CQ454" s="16">
        <f t="shared" si="19"/>
        <v>0.1942146637</v>
      </c>
      <c r="CR454" s="17">
        <v>3.0</v>
      </c>
      <c r="CS454" s="14">
        <v>12.9</v>
      </c>
      <c r="CT454" s="14">
        <v>11.3</v>
      </c>
      <c r="CU454" s="14">
        <v>-2.3</v>
      </c>
      <c r="CV454" s="14">
        <v>2.3</v>
      </c>
      <c r="CW454" s="14">
        <v>1.1</v>
      </c>
      <c r="CX454" s="14">
        <v>-0.2</v>
      </c>
      <c r="CY454" s="14">
        <v>3.1</v>
      </c>
      <c r="CZ454" s="18">
        <f t="shared" si="20"/>
        <v>0.06326530612</v>
      </c>
      <c r="DA454" s="18">
        <f t="shared" si="21"/>
        <v>0.2866978369</v>
      </c>
      <c r="DB454" s="14">
        <v>29.8358</v>
      </c>
      <c r="DC454" s="7">
        <v>0.0</v>
      </c>
      <c r="DD454" s="7">
        <v>0.0</v>
      </c>
      <c r="DE454" s="7">
        <v>2.0</v>
      </c>
      <c r="DF454" s="7">
        <v>22.0</v>
      </c>
      <c r="DG454" s="7">
        <v>10.0</v>
      </c>
      <c r="DH454" s="7">
        <v>3.0</v>
      </c>
      <c r="DI454" s="7">
        <v>9.0</v>
      </c>
      <c r="DJ454" s="7">
        <v>10.0</v>
      </c>
      <c r="DK454" s="7">
        <v>2.0</v>
      </c>
      <c r="DL454" s="7">
        <v>1.0</v>
      </c>
      <c r="DM454" s="7">
        <v>32.0</v>
      </c>
      <c r="DN454" s="9">
        <v>0.0</v>
      </c>
      <c r="DO454" s="9">
        <v>0.0</v>
      </c>
      <c r="DP454" s="9">
        <v>3.0</v>
      </c>
      <c r="DQ454" s="8">
        <v>467.0</v>
      </c>
      <c r="DR454" s="8">
        <v>12.0</v>
      </c>
      <c r="DS454" s="8" t="s">
        <v>2201</v>
      </c>
      <c r="DT454" s="19">
        <v>4.5</v>
      </c>
      <c r="DU454" s="8">
        <v>4.5</v>
      </c>
      <c r="DV454" s="8">
        <v>4.5</v>
      </c>
      <c r="DW454" s="8">
        <v>631.0</v>
      </c>
      <c r="DX454" s="8">
        <v>0.0</v>
      </c>
      <c r="DY454" s="14">
        <f t="shared" si="22"/>
        <v>-3.536353237</v>
      </c>
    </row>
    <row r="455" ht="12.75" customHeight="1">
      <c r="A455" s="7">
        <v>2.0</v>
      </c>
      <c r="B455" s="7" t="s">
        <v>2202</v>
      </c>
      <c r="C455" s="7" t="s">
        <v>2203</v>
      </c>
      <c r="D455" s="7" t="s">
        <v>271</v>
      </c>
      <c r="E455" s="7" t="s">
        <v>132</v>
      </c>
      <c r="F455" s="7" t="s">
        <v>132</v>
      </c>
      <c r="G455" s="7">
        <v>72.0</v>
      </c>
      <c r="H455" s="7">
        <v>199.0</v>
      </c>
      <c r="I455" s="7" t="s">
        <v>133</v>
      </c>
      <c r="J455" s="7">
        <v>2009.0</v>
      </c>
      <c r="K455" s="7">
        <v>1.0</v>
      </c>
      <c r="L455" s="7">
        <v>16.0</v>
      </c>
      <c r="M455" s="8"/>
      <c r="N455" s="8">
        <f t="shared" si="1"/>
        <v>24</v>
      </c>
      <c r="O455" s="7" t="s">
        <v>482</v>
      </c>
      <c r="P455" s="7" t="s">
        <v>2204</v>
      </c>
      <c r="Q455" s="8" t="s">
        <v>305</v>
      </c>
      <c r="R455" s="7" t="s">
        <v>305</v>
      </c>
      <c r="S455" s="9" t="s">
        <v>174</v>
      </c>
      <c r="T455" s="9">
        <v>80.0</v>
      </c>
      <c r="U455" s="9" t="s">
        <v>138</v>
      </c>
      <c r="V455" s="9" t="s">
        <v>138</v>
      </c>
      <c r="W455" s="7">
        <v>81.0</v>
      </c>
      <c r="X455" s="7">
        <v>5.0</v>
      </c>
      <c r="Y455" s="7">
        <v>35.0</v>
      </c>
      <c r="Z455" s="7">
        <v>19.0</v>
      </c>
      <c r="AA455" s="7">
        <v>40.0</v>
      </c>
      <c r="AB455" s="7">
        <v>-9.0</v>
      </c>
      <c r="AC455" s="7">
        <v>121.0</v>
      </c>
      <c r="AD455" s="7">
        <v>53.0</v>
      </c>
      <c r="AE455" s="7">
        <v>90.0</v>
      </c>
      <c r="AF455" s="10">
        <f t="shared" si="2"/>
        <v>0.04132231405</v>
      </c>
      <c r="AG455" s="10">
        <f t="shared" si="3"/>
        <v>0.01893939394</v>
      </c>
      <c r="AH455" s="7">
        <v>109929.0</v>
      </c>
      <c r="AI455" s="11">
        <f t="shared" si="4"/>
        <v>22.6191358</v>
      </c>
      <c r="AJ455" s="7">
        <v>1981.0</v>
      </c>
      <c r="AK455" s="11">
        <f t="shared" si="5"/>
        <v>24.45679012</v>
      </c>
      <c r="AL455" s="11">
        <f t="shared" si="6"/>
        <v>55.49167087</v>
      </c>
      <c r="AM455" s="12">
        <v>170.0</v>
      </c>
      <c r="AN455" s="11">
        <f t="shared" si="7"/>
        <v>5.567229757</v>
      </c>
      <c r="AO455" s="10" t="s">
        <v>2205</v>
      </c>
      <c r="AP455" s="10" t="s">
        <v>2206</v>
      </c>
      <c r="AQ455" s="10" t="s">
        <v>2207</v>
      </c>
      <c r="AR455" s="7">
        <v>0.0</v>
      </c>
      <c r="AS455" s="7">
        <v>0.0</v>
      </c>
      <c r="AT455" s="13">
        <f t="shared" si="8"/>
        <v>0</v>
      </c>
      <c r="AU455" s="8"/>
      <c r="AV455" s="8"/>
      <c r="AW455" s="8"/>
      <c r="AX455" s="8">
        <v>0.0</v>
      </c>
      <c r="AY455" s="8"/>
      <c r="AZ455" s="8">
        <v>0.0</v>
      </c>
      <c r="BA455" s="7">
        <v>94.0</v>
      </c>
      <c r="BB455" s="7">
        <v>83.0</v>
      </c>
      <c r="BC455" s="7">
        <v>87.0</v>
      </c>
      <c r="BD455" s="7">
        <v>53.0</v>
      </c>
      <c r="BE455" s="7">
        <v>52.0</v>
      </c>
      <c r="BF455" s="7">
        <v>40.0</v>
      </c>
      <c r="BG455" s="14">
        <f t="shared" si="9"/>
        <v>3.078350572</v>
      </c>
      <c r="BH455" s="11">
        <f t="shared" si="10"/>
        <v>2.718118058</v>
      </c>
      <c r="BI455" s="11">
        <f t="shared" si="11"/>
        <v>2.849111699</v>
      </c>
      <c r="BJ455" s="11">
        <f t="shared" si="12"/>
        <v>1.735665748</v>
      </c>
      <c r="BK455" s="11">
        <f t="shared" si="13"/>
        <v>1.702917338</v>
      </c>
      <c r="BL455" s="11">
        <f t="shared" si="14"/>
        <v>1.309936414</v>
      </c>
      <c r="BM455" s="7">
        <v>25.0</v>
      </c>
      <c r="BN455" s="7">
        <v>10.0</v>
      </c>
      <c r="BO455" s="7">
        <v>1.0</v>
      </c>
      <c r="BP455" s="7">
        <v>0.0</v>
      </c>
      <c r="BQ455" s="7">
        <v>0.0</v>
      </c>
      <c r="BR455" s="7">
        <v>0.0</v>
      </c>
      <c r="BS455" s="9">
        <f t="shared" si="15"/>
        <v>196</v>
      </c>
      <c r="BT455" s="14">
        <v>5.9821</v>
      </c>
      <c r="BW455" s="15" t="str">
        <f t="shared" si="16"/>
        <v> </v>
      </c>
      <c r="BY455" s="7">
        <v>1.0</v>
      </c>
      <c r="BZ455" s="7">
        <v>0.0</v>
      </c>
      <c r="CA455" s="7">
        <v>1.0</v>
      </c>
      <c r="CB455" s="7">
        <v>0.0</v>
      </c>
      <c r="CC455" s="7">
        <v>0.0</v>
      </c>
      <c r="CD455" s="7">
        <v>0.0</v>
      </c>
      <c r="CE455" s="7">
        <v>2.0</v>
      </c>
      <c r="CF455" s="7">
        <v>1.0</v>
      </c>
      <c r="CG455" s="7">
        <v>0.0</v>
      </c>
      <c r="CH455" s="7">
        <v>0.0</v>
      </c>
      <c r="CI455" s="7">
        <v>2.0</v>
      </c>
      <c r="CJ455" s="7">
        <v>0.0</v>
      </c>
      <c r="CK455" s="7">
        <v>0.0</v>
      </c>
      <c r="CL455" s="15">
        <f t="shared" si="17"/>
        <v>0</v>
      </c>
      <c r="CM455" s="7">
        <v>2.8</v>
      </c>
      <c r="CN455" s="7">
        <v>3.1</v>
      </c>
      <c r="CO455" s="7">
        <v>5.9</v>
      </c>
      <c r="CP455" s="16">
        <f t="shared" si="18"/>
        <v>0.07283950617</v>
      </c>
      <c r="CQ455" s="16">
        <f t="shared" si="19"/>
        <v>0.193215621</v>
      </c>
      <c r="CR455" s="17">
        <v>5.0</v>
      </c>
      <c r="CS455" s="14">
        <v>45.9</v>
      </c>
      <c r="CT455" s="14">
        <v>34.6</v>
      </c>
      <c r="CU455" s="14">
        <v>-8.0</v>
      </c>
      <c r="CV455" s="14">
        <v>4.3</v>
      </c>
      <c r="CW455" s="14">
        <v>0.4</v>
      </c>
      <c r="CX455" s="14">
        <v>0.0</v>
      </c>
      <c r="CY455" s="14">
        <v>4.7</v>
      </c>
      <c r="CZ455" s="18">
        <f t="shared" si="20"/>
        <v>0.05802469136</v>
      </c>
      <c r="DA455" s="18">
        <f t="shared" si="21"/>
        <v>0.1539175286</v>
      </c>
      <c r="DB455" s="14">
        <v>44.3388</v>
      </c>
      <c r="DC455" s="7">
        <v>1.0</v>
      </c>
      <c r="DD455" s="7">
        <v>2.0</v>
      </c>
      <c r="DE455" s="7">
        <v>4.0</v>
      </c>
      <c r="DF455" s="7">
        <v>46.0</v>
      </c>
      <c r="DG455" s="7">
        <v>6.0</v>
      </c>
      <c r="DH455" s="7">
        <v>0.0</v>
      </c>
      <c r="DI455" s="7">
        <v>53.0</v>
      </c>
      <c r="DJ455" s="7">
        <v>16.0</v>
      </c>
      <c r="DK455" s="7">
        <v>0.0</v>
      </c>
      <c r="DL455" s="7">
        <v>0.0</v>
      </c>
      <c r="DM455" s="7">
        <v>46.0</v>
      </c>
      <c r="DN455" s="9">
        <v>1.0</v>
      </c>
      <c r="DO455" s="9">
        <v>1.0</v>
      </c>
      <c r="DP455" s="9">
        <v>2.0</v>
      </c>
      <c r="DQ455" s="8">
        <v>186.0</v>
      </c>
      <c r="DR455" s="8">
        <v>0.0</v>
      </c>
      <c r="DS455" s="8"/>
      <c r="DT455" s="19">
        <v>4.0</v>
      </c>
      <c r="DU455" s="8">
        <v>5.5</v>
      </c>
      <c r="DV455" s="8">
        <v>5.5</v>
      </c>
      <c r="DW455" s="8">
        <v>0.0</v>
      </c>
      <c r="DX455" s="8">
        <v>0.0</v>
      </c>
      <c r="DY455" s="14">
        <f t="shared" si="22"/>
        <v>-5.831914894</v>
      </c>
    </row>
    <row r="456" ht="12.75" customHeight="1">
      <c r="A456" s="7">
        <v>27.0</v>
      </c>
      <c r="B456" s="7" t="s">
        <v>2208</v>
      </c>
      <c r="C456" s="7" t="s">
        <v>2209</v>
      </c>
      <c r="D456" s="7" t="s">
        <v>271</v>
      </c>
      <c r="E456" s="7" t="s">
        <v>132</v>
      </c>
      <c r="F456" s="7" t="s">
        <v>132</v>
      </c>
      <c r="G456" s="7">
        <v>75.0</v>
      </c>
      <c r="H456" s="7">
        <v>228.0</v>
      </c>
      <c r="I456" s="7" t="s">
        <v>133</v>
      </c>
      <c r="J456" s="7">
        <v>2009.0</v>
      </c>
      <c r="K456" s="7">
        <v>6.0</v>
      </c>
      <c r="L456" s="7">
        <v>152.0</v>
      </c>
      <c r="M456" s="8"/>
      <c r="N456" s="8">
        <f t="shared" si="1"/>
        <v>25</v>
      </c>
      <c r="O456" s="7" t="s">
        <v>2210</v>
      </c>
      <c r="P456" s="7" t="s">
        <v>2211</v>
      </c>
      <c r="Q456" s="8" t="s">
        <v>305</v>
      </c>
      <c r="R456" s="7" t="s">
        <v>305</v>
      </c>
      <c r="S456" s="9" t="s">
        <v>167</v>
      </c>
      <c r="T456" s="9">
        <v>79.0</v>
      </c>
      <c r="U456" s="9" t="s">
        <v>138</v>
      </c>
      <c r="V456" s="9" t="s">
        <v>138</v>
      </c>
      <c r="W456" s="7">
        <v>80.0</v>
      </c>
      <c r="X456" s="7">
        <v>15.0</v>
      </c>
      <c r="Y456" s="7">
        <v>21.0</v>
      </c>
      <c r="Z456" s="7">
        <v>13.0</v>
      </c>
      <c r="AA456" s="7">
        <v>36.0</v>
      </c>
      <c r="AB456" s="7">
        <v>-2.0</v>
      </c>
      <c r="AC456" s="7">
        <v>183.0</v>
      </c>
      <c r="AD456" s="7">
        <v>57.0</v>
      </c>
      <c r="AE456" s="7">
        <v>42.0</v>
      </c>
      <c r="AF456" s="10">
        <f t="shared" si="2"/>
        <v>0.08196721311</v>
      </c>
      <c r="AG456" s="10">
        <f t="shared" si="3"/>
        <v>0.05319148936</v>
      </c>
      <c r="AH456" s="7">
        <v>69967.0</v>
      </c>
      <c r="AI456" s="11">
        <f t="shared" si="4"/>
        <v>14.57645833</v>
      </c>
      <c r="AJ456" s="7">
        <v>1499.0</v>
      </c>
      <c r="AK456" s="11">
        <f t="shared" si="5"/>
        <v>18.7375</v>
      </c>
      <c r="AL456" s="11">
        <f t="shared" si="6"/>
        <v>46.67578386</v>
      </c>
      <c r="AM456" s="12">
        <v>160.0</v>
      </c>
      <c r="AN456" s="11">
        <f t="shared" si="7"/>
        <v>8.232452442</v>
      </c>
      <c r="AO456" s="10" t="s">
        <v>2212</v>
      </c>
      <c r="AP456" s="10" t="s">
        <v>1313</v>
      </c>
      <c r="AQ456" s="10" t="s">
        <v>2213</v>
      </c>
      <c r="AR456" s="7">
        <v>1.0</v>
      </c>
      <c r="AS456" s="7">
        <v>5.0</v>
      </c>
      <c r="AT456" s="13">
        <f t="shared" si="8"/>
        <v>0.1666666667</v>
      </c>
      <c r="AU456" s="8"/>
      <c r="AV456" s="8"/>
      <c r="AW456" s="8">
        <v>3.0</v>
      </c>
      <c r="AX456" s="8">
        <v>1.0</v>
      </c>
      <c r="AY456" s="8">
        <v>3.0</v>
      </c>
      <c r="AZ456" s="8">
        <v>0.0</v>
      </c>
      <c r="BA456" s="7">
        <v>137.0</v>
      </c>
      <c r="BB456" s="7">
        <v>164.0</v>
      </c>
      <c r="BC456" s="7">
        <v>31.0</v>
      </c>
      <c r="BD456" s="7">
        <v>57.0</v>
      </c>
      <c r="BE456" s="7">
        <v>21.0</v>
      </c>
      <c r="BF456" s="7">
        <v>32.0</v>
      </c>
      <c r="BG456" s="14">
        <f t="shared" si="9"/>
        <v>7.049037403</v>
      </c>
      <c r="BH456" s="11">
        <f t="shared" si="10"/>
        <v>8.438263753</v>
      </c>
      <c r="BI456" s="11">
        <f t="shared" si="11"/>
        <v>1.595037661</v>
      </c>
      <c r="BJ456" s="11">
        <f t="shared" si="12"/>
        <v>2.932811182</v>
      </c>
      <c r="BK456" s="11">
        <f t="shared" si="13"/>
        <v>1.080509383</v>
      </c>
      <c r="BL456" s="11">
        <f t="shared" si="14"/>
        <v>1.646490488</v>
      </c>
      <c r="BM456" s="7">
        <v>51.0</v>
      </c>
      <c r="BN456" s="7">
        <v>18.0</v>
      </c>
      <c r="BO456" s="7">
        <v>3.0</v>
      </c>
      <c r="BP456" s="7">
        <v>0.0</v>
      </c>
      <c r="BQ456" s="7">
        <v>0.0</v>
      </c>
      <c r="BR456" s="7">
        <v>0.0</v>
      </c>
      <c r="BS456" s="9">
        <f t="shared" si="15"/>
        <v>249</v>
      </c>
      <c r="BT456" s="14">
        <v>-12.4937</v>
      </c>
      <c r="BW456" s="15" t="str">
        <f t="shared" si="16"/>
        <v> </v>
      </c>
      <c r="BY456" s="7">
        <v>0.0</v>
      </c>
      <c r="BZ456" s="7">
        <v>0.0</v>
      </c>
      <c r="CA456" s="7">
        <v>3.0</v>
      </c>
      <c r="CB456" s="7">
        <v>0.0</v>
      </c>
      <c r="CC456" s="7">
        <v>3.0</v>
      </c>
      <c r="CD456" s="7">
        <v>2.0</v>
      </c>
      <c r="CE456" s="7">
        <v>1.0</v>
      </c>
      <c r="CF456" s="7">
        <v>0.0</v>
      </c>
      <c r="CG456" s="7">
        <v>6.0</v>
      </c>
      <c r="CH456" s="7">
        <v>0.0</v>
      </c>
      <c r="CI456" s="7">
        <v>3.0</v>
      </c>
      <c r="CJ456" s="7">
        <v>0.0</v>
      </c>
      <c r="CK456" s="7">
        <v>0.0</v>
      </c>
      <c r="CL456" s="15">
        <f t="shared" si="17"/>
        <v>0</v>
      </c>
      <c r="CM456" s="7">
        <v>2.5</v>
      </c>
      <c r="CN456" s="7">
        <v>1.2</v>
      </c>
      <c r="CO456" s="7">
        <v>3.7</v>
      </c>
      <c r="CP456" s="16">
        <f t="shared" si="18"/>
        <v>0.04625</v>
      </c>
      <c r="CQ456" s="16">
        <f t="shared" si="19"/>
        <v>0.1903754627</v>
      </c>
      <c r="CR456" s="17">
        <v>3.0</v>
      </c>
      <c r="CS456" s="14">
        <v>27.5</v>
      </c>
      <c r="CT456" s="14">
        <v>19.0</v>
      </c>
      <c r="CU456" s="14">
        <v>2.0</v>
      </c>
      <c r="CV456" s="14">
        <v>3.2</v>
      </c>
      <c r="CW456" s="14">
        <v>0.8</v>
      </c>
      <c r="CX456" s="14">
        <v>0.0</v>
      </c>
      <c r="CY456" s="14">
        <v>4.0</v>
      </c>
      <c r="CZ456" s="18">
        <f t="shared" si="20"/>
        <v>0.05</v>
      </c>
      <c r="DA456" s="18">
        <f t="shared" si="21"/>
        <v>0.205811311</v>
      </c>
      <c r="DB456" s="14">
        <v>24.3607</v>
      </c>
      <c r="DC456" s="7">
        <v>0.0</v>
      </c>
      <c r="DD456" s="7">
        <v>1.0</v>
      </c>
      <c r="DE456" s="7">
        <v>10.0</v>
      </c>
      <c r="DF456" s="7">
        <v>46.0</v>
      </c>
      <c r="DG456" s="7">
        <v>32.0</v>
      </c>
      <c r="DH456" s="7">
        <v>5.0</v>
      </c>
      <c r="DI456" s="7">
        <v>14.0</v>
      </c>
      <c r="DJ456" s="7">
        <v>13.0</v>
      </c>
      <c r="DK456" s="7">
        <v>37.0</v>
      </c>
      <c r="DL456" s="7">
        <v>3.0</v>
      </c>
      <c r="DM456" s="7">
        <v>79.0</v>
      </c>
      <c r="DN456" s="9">
        <v>2.0</v>
      </c>
      <c r="DO456" s="9">
        <v>2.0</v>
      </c>
      <c r="DP456" s="9">
        <v>1.0</v>
      </c>
      <c r="DQ456" s="8">
        <v>186.0</v>
      </c>
      <c r="DR456" s="8">
        <v>2.0</v>
      </c>
      <c r="DS456" s="8" t="s">
        <v>2021</v>
      </c>
      <c r="DT456" s="19">
        <v>2.0</v>
      </c>
      <c r="DU456" s="8">
        <v>3.75</v>
      </c>
      <c r="DV456" s="8">
        <v>3.75</v>
      </c>
      <c r="DW456" s="8">
        <v>91.0</v>
      </c>
      <c r="DX456" s="8">
        <v>0.0</v>
      </c>
      <c r="DY456" s="14">
        <f t="shared" si="22"/>
        <v>-2.808510638</v>
      </c>
    </row>
    <row r="457" ht="12.75" customHeight="1">
      <c r="A457" s="7">
        <v>17.0</v>
      </c>
      <c r="B457" s="7" t="s">
        <v>2214</v>
      </c>
      <c r="C457" s="7" t="s">
        <v>1037</v>
      </c>
      <c r="D457" s="7" t="s">
        <v>131</v>
      </c>
      <c r="E457" s="7" t="s">
        <v>132</v>
      </c>
      <c r="F457" s="7" t="s">
        <v>132</v>
      </c>
      <c r="G457" s="7">
        <v>74.0</v>
      </c>
      <c r="H457" s="7">
        <v>207.0</v>
      </c>
      <c r="I457" s="7" t="s">
        <v>133</v>
      </c>
      <c r="J457" s="7">
        <v>1998.0</v>
      </c>
      <c r="K457" s="7">
        <v>1.0</v>
      </c>
      <c r="L457" s="7">
        <v>2.0</v>
      </c>
      <c r="M457" s="8"/>
      <c r="N457" s="8">
        <f t="shared" si="1"/>
        <v>35</v>
      </c>
      <c r="O457" s="7" t="s">
        <v>272</v>
      </c>
      <c r="P457" s="7" t="s">
        <v>2215</v>
      </c>
      <c r="Q457" s="8" t="s">
        <v>312</v>
      </c>
      <c r="R457" s="7" t="s">
        <v>312</v>
      </c>
      <c r="S457" s="9" t="s">
        <v>260</v>
      </c>
      <c r="T457" s="9">
        <v>79.0</v>
      </c>
      <c r="U457" s="9" t="s">
        <v>138</v>
      </c>
      <c r="V457" s="9" t="s">
        <v>138</v>
      </c>
      <c r="W457" s="7">
        <v>79.0</v>
      </c>
      <c r="X457" s="7">
        <v>5.0</v>
      </c>
      <c r="Y457" s="7">
        <v>9.0</v>
      </c>
      <c r="Z457" s="7">
        <v>5.0</v>
      </c>
      <c r="AA457" s="7">
        <v>14.0</v>
      </c>
      <c r="AB457" s="7">
        <v>-4.0</v>
      </c>
      <c r="AC457" s="7">
        <v>61.0</v>
      </c>
      <c r="AD457" s="7">
        <v>9.0</v>
      </c>
      <c r="AE457" s="7">
        <v>23.0</v>
      </c>
      <c r="AF457" s="10">
        <f t="shared" si="2"/>
        <v>0.08196721311</v>
      </c>
      <c r="AG457" s="10">
        <f t="shared" si="3"/>
        <v>0.05376344086</v>
      </c>
      <c r="AH457" s="7">
        <v>46003.0</v>
      </c>
      <c r="AI457" s="11">
        <f t="shared" si="4"/>
        <v>9.705274262</v>
      </c>
      <c r="AJ457" s="7">
        <v>1133.0</v>
      </c>
      <c r="AK457" s="11">
        <f t="shared" si="5"/>
        <v>14.34177215</v>
      </c>
      <c r="AL457" s="11">
        <f t="shared" si="6"/>
        <v>40.60282436</v>
      </c>
      <c r="AM457" s="12">
        <v>70.0</v>
      </c>
      <c r="AN457" s="11">
        <f t="shared" si="7"/>
        <v>5.477903615</v>
      </c>
      <c r="AO457" s="10" t="s">
        <v>1358</v>
      </c>
      <c r="AP457" s="10" t="s">
        <v>496</v>
      </c>
      <c r="AQ457" s="10" t="s">
        <v>200</v>
      </c>
      <c r="AR457" s="7">
        <v>196.0</v>
      </c>
      <c r="AS457" s="7">
        <v>231.0</v>
      </c>
      <c r="AT457" s="13">
        <f t="shared" si="8"/>
        <v>0.4590163934</v>
      </c>
      <c r="AU457" s="9">
        <v>2.0</v>
      </c>
      <c r="AV457" s="9">
        <v>0.0</v>
      </c>
      <c r="AW457" s="9">
        <v>274.0</v>
      </c>
      <c r="AX457" s="9">
        <v>127.0</v>
      </c>
      <c r="AY457" s="9">
        <v>148.0</v>
      </c>
      <c r="AZ457" s="9">
        <v>67.0</v>
      </c>
      <c r="BA457" s="7">
        <v>35.0</v>
      </c>
      <c r="BB457" s="7">
        <v>28.0</v>
      </c>
      <c r="BC457" s="7">
        <v>18.0</v>
      </c>
      <c r="BD457" s="7">
        <v>9.0</v>
      </c>
      <c r="BE457" s="7">
        <v>12.0</v>
      </c>
      <c r="BF457" s="7">
        <v>19.0</v>
      </c>
      <c r="BG457" s="14">
        <f t="shared" si="9"/>
        <v>2.738951807</v>
      </c>
      <c r="BH457" s="11">
        <f t="shared" si="10"/>
        <v>2.191161446</v>
      </c>
      <c r="BI457" s="11">
        <f t="shared" si="11"/>
        <v>1.408603787</v>
      </c>
      <c r="BJ457" s="11">
        <f t="shared" si="12"/>
        <v>0.7043018934</v>
      </c>
      <c r="BK457" s="11">
        <f t="shared" si="13"/>
        <v>0.9390691911</v>
      </c>
      <c r="BL457" s="11">
        <f t="shared" si="14"/>
        <v>1.486859553</v>
      </c>
      <c r="BM457" s="7">
        <v>14.0</v>
      </c>
      <c r="BN457" s="7">
        <v>7.0</v>
      </c>
      <c r="BO457" s="7">
        <v>0.0</v>
      </c>
      <c r="BP457" s="7">
        <v>0.0</v>
      </c>
      <c r="BQ457" s="7">
        <v>0.0</v>
      </c>
      <c r="BR457" s="7">
        <v>0.0</v>
      </c>
      <c r="BS457" s="9">
        <f t="shared" si="15"/>
        <v>60</v>
      </c>
      <c r="BT457" s="14">
        <v>-6.5858</v>
      </c>
      <c r="BW457" s="15" t="str">
        <f t="shared" si="16"/>
        <v> </v>
      </c>
      <c r="BY457" s="7">
        <v>2.0</v>
      </c>
      <c r="BZ457" s="7">
        <v>0.0</v>
      </c>
      <c r="CA457" s="7">
        <v>0.0</v>
      </c>
      <c r="CB457" s="7">
        <v>0.0</v>
      </c>
      <c r="CC457" s="7">
        <v>1.0</v>
      </c>
      <c r="CD457" s="7">
        <v>0.0</v>
      </c>
      <c r="CE457" s="7">
        <v>0.0</v>
      </c>
      <c r="CF457" s="7">
        <v>1.0</v>
      </c>
      <c r="CG457" s="7">
        <v>0.0</v>
      </c>
      <c r="CH457" s="7">
        <v>0.0</v>
      </c>
      <c r="CI457" s="7">
        <v>3.0</v>
      </c>
      <c r="CJ457" s="7">
        <v>0.0</v>
      </c>
      <c r="CK457" s="7">
        <v>0.0</v>
      </c>
      <c r="CL457" s="15">
        <f t="shared" si="17"/>
        <v>0</v>
      </c>
      <c r="CM457" s="7">
        <v>0.0</v>
      </c>
      <c r="CN457" s="7">
        <v>0.9</v>
      </c>
      <c r="CO457" s="7">
        <v>0.9</v>
      </c>
      <c r="CP457" s="16">
        <f t="shared" si="18"/>
        <v>0.01139240506</v>
      </c>
      <c r="CQ457" s="16">
        <f t="shared" si="19"/>
        <v>0.07043018934</v>
      </c>
      <c r="CR457" s="17">
        <v>1.0</v>
      </c>
      <c r="CS457" s="14">
        <v>15.0</v>
      </c>
      <c r="CT457" s="14">
        <v>22.2</v>
      </c>
      <c r="CU457" s="14">
        <v>-3.9</v>
      </c>
      <c r="CV457" s="14">
        <v>-0.8</v>
      </c>
      <c r="CW457" s="14">
        <v>3.7</v>
      </c>
      <c r="CX457" s="14">
        <v>0.0</v>
      </c>
      <c r="CY457" s="14">
        <v>2.9</v>
      </c>
      <c r="CZ457" s="18">
        <f t="shared" si="20"/>
        <v>0.03670886076</v>
      </c>
      <c r="DA457" s="18">
        <f t="shared" si="21"/>
        <v>0.2269417212</v>
      </c>
      <c r="DB457" s="14">
        <v>40.1311</v>
      </c>
      <c r="DC457" s="7">
        <v>0.0</v>
      </c>
      <c r="DD457" s="7">
        <v>0.0</v>
      </c>
      <c r="DE457" s="7">
        <v>1.0</v>
      </c>
      <c r="DF457" s="7">
        <v>8.0</v>
      </c>
      <c r="DG457" s="7">
        <v>7.0</v>
      </c>
      <c r="DH457" s="7">
        <v>2.0</v>
      </c>
      <c r="DI457" s="7">
        <v>1.0</v>
      </c>
      <c r="DJ457" s="7">
        <v>6.0</v>
      </c>
      <c r="DK457" s="7">
        <v>2.0</v>
      </c>
      <c r="DL457" s="7">
        <v>2.0</v>
      </c>
      <c r="DM457" s="7">
        <v>41.0</v>
      </c>
      <c r="DN457" s="9">
        <v>0.0</v>
      </c>
      <c r="DO457" s="9">
        <v>1.0</v>
      </c>
      <c r="DP457" s="9">
        <v>1.0</v>
      </c>
      <c r="DQ457" s="8">
        <v>186.0</v>
      </c>
      <c r="DR457" s="8">
        <v>0.0</v>
      </c>
      <c r="DS457" s="8"/>
      <c r="DT457" s="19">
        <v>3.5</v>
      </c>
      <c r="DU457" s="8">
        <v>3.0</v>
      </c>
      <c r="DV457" s="8">
        <v>3.0</v>
      </c>
      <c r="DW457" s="8">
        <v>0.0</v>
      </c>
      <c r="DX457" s="8">
        <v>0.0</v>
      </c>
      <c r="DY457" s="14">
        <f t="shared" si="22"/>
        <v>-2.312765957</v>
      </c>
    </row>
    <row r="458" ht="12.75" customHeight="1">
      <c r="A458" s="7">
        <v>12.0</v>
      </c>
      <c r="B458" s="7" t="s">
        <v>2216</v>
      </c>
      <c r="C458" s="7" t="s">
        <v>1713</v>
      </c>
      <c r="E458" s="7" t="s">
        <v>243</v>
      </c>
      <c r="F458" s="7" t="s">
        <v>243</v>
      </c>
      <c r="G458" s="7">
        <v>74.0</v>
      </c>
      <c r="H458" s="7">
        <v>210.0</v>
      </c>
      <c r="I458" s="7" t="s">
        <v>133</v>
      </c>
      <c r="J458" s="7">
        <v>2008.0</v>
      </c>
      <c r="K458" s="7">
        <v>3.0</v>
      </c>
      <c r="L458" s="7">
        <v>65.0</v>
      </c>
      <c r="M458" s="8"/>
      <c r="N458" s="8">
        <f t="shared" si="1"/>
        <v>28</v>
      </c>
      <c r="O458" s="7" t="s">
        <v>2217</v>
      </c>
      <c r="P458" s="7" t="s">
        <v>2218</v>
      </c>
      <c r="Q458" s="8" t="s">
        <v>274</v>
      </c>
      <c r="R458" s="7" t="s">
        <v>274</v>
      </c>
      <c r="S458" s="9" t="s">
        <v>150</v>
      </c>
      <c r="T458" s="9">
        <v>79.0</v>
      </c>
      <c r="U458" s="9" t="s">
        <v>138</v>
      </c>
      <c r="V458" s="9" t="s">
        <v>138</v>
      </c>
      <c r="W458" s="7">
        <v>79.0</v>
      </c>
      <c r="X458" s="7">
        <v>9.0</v>
      </c>
      <c r="Y458" s="7">
        <v>25.0</v>
      </c>
      <c r="Z458" s="7">
        <v>11.0</v>
      </c>
      <c r="AA458" s="7">
        <v>34.0</v>
      </c>
      <c r="AB458" s="7">
        <v>12.0</v>
      </c>
      <c r="AC458" s="7">
        <v>83.0</v>
      </c>
      <c r="AD458" s="7">
        <v>19.0</v>
      </c>
      <c r="AE458" s="7">
        <v>38.0</v>
      </c>
      <c r="AF458" s="10">
        <f t="shared" si="2"/>
        <v>0.1084337349</v>
      </c>
      <c r="AG458" s="10">
        <f t="shared" si="3"/>
        <v>0.06428571429</v>
      </c>
      <c r="AH458" s="7">
        <v>76232.0</v>
      </c>
      <c r="AI458" s="11">
        <f t="shared" si="4"/>
        <v>16.08270042</v>
      </c>
      <c r="AJ458" s="7">
        <v>1899.0</v>
      </c>
      <c r="AK458" s="11">
        <f t="shared" si="5"/>
        <v>24.03797468</v>
      </c>
      <c r="AL458" s="11">
        <f t="shared" si="6"/>
        <v>40.14323328</v>
      </c>
      <c r="AM458" s="12">
        <v>108.0</v>
      </c>
      <c r="AN458" s="11">
        <f t="shared" si="7"/>
        <v>5.10022038</v>
      </c>
      <c r="AO458" s="10" t="s">
        <v>2219</v>
      </c>
      <c r="AP458" s="10" t="s">
        <v>2220</v>
      </c>
      <c r="AQ458" s="10" t="s">
        <v>616</v>
      </c>
      <c r="AR458" s="7">
        <v>485.0</v>
      </c>
      <c r="AS458" s="7">
        <v>484.0</v>
      </c>
      <c r="AT458" s="13">
        <f t="shared" si="8"/>
        <v>0.5005159959</v>
      </c>
      <c r="AU458" s="9">
        <v>10.0</v>
      </c>
      <c r="AV458" s="9">
        <v>4.0</v>
      </c>
      <c r="AW458" s="9">
        <v>613.0</v>
      </c>
      <c r="AX458" s="9">
        <v>307.0</v>
      </c>
      <c r="AY458" s="9">
        <v>356.0</v>
      </c>
      <c r="AZ458" s="9">
        <v>178.0</v>
      </c>
      <c r="BA458" s="7">
        <v>114.0</v>
      </c>
      <c r="BB458" s="7">
        <v>43.0</v>
      </c>
      <c r="BC458" s="7">
        <v>26.0</v>
      </c>
      <c r="BD458" s="7">
        <v>19.0</v>
      </c>
      <c r="BE458" s="7">
        <v>19.0</v>
      </c>
      <c r="BF458" s="7">
        <v>29.0</v>
      </c>
      <c r="BG458" s="14">
        <f t="shared" si="9"/>
        <v>5.383565957</v>
      </c>
      <c r="BH458" s="11">
        <f t="shared" si="10"/>
        <v>2.030643299</v>
      </c>
      <c r="BI458" s="11">
        <f t="shared" si="11"/>
        <v>1.227830832</v>
      </c>
      <c r="BJ458" s="11">
        <f t="shared" si="12"/>
        <v>0.8972609928</v>
      </c>
      <c r="BK458" s="11">
        <f t="shared" si="13"/>
        <v>0.8972609928</v>
      </c>
      <c r="BL458" s="11">
        <f t="shared" si="14"/>
        <v>1.369503621</v>
      </c>
      <c r="BM458" s="7">
        <v>38.0</v>
      </c>
      <c r="BN458" s="7">
        <v>19.0</v>
      </c>
      <c r="BO458" s="7">
        <v>0.0</v>
      </c>
      <c r="BP458" s="7">
        <v>0.0</v>
      </c>
      <c r="BQ458" s="7">
        <v>0.0</v>
      </c>
      <c r="BR458" s="7">
        <v>0.0</v>
      </c>
      <c r="BS458" s="9">
        <f t="shared" si="15"/>
        <v>107</v>
      </c>
      <c r="BT458" s="14">
        <v>-11.4114</v>
      </c>
      <c r="BU458" s="7">
        <v>5.0</v>
      </c>
      <c r="BV458" s="7">
        <v>1.0</v>
      </c>
      <c r="BW458" s="15">
        <f t="shared" si="16"/>
        <v>0.2</v>
      </c>
      <c r="BX458" s="7">
        <v>0.0</v>
      </c>
      <c r="BY458" s="7">
        <v>2.0</v>
      </c>
      <c r="BZ458" s="7">
        <v>1.0</v>
      </c>
      <c r="CA458" s="7">
        <v>3.0</v>
      </c>
      <c r="CB458" s="7">
        <v>0.0</v>
      </c>
      <c r="CC458" s="7">
        <v>1.0</v>
      </c>
      <c r="CD458" s="7">
        <v>0.0</v>
      </c>
      <c r="CE458" s="7">
        <v>2.0</v>
      </c>
      <c r="CF458" s="7">
        <v>1.0</v>
      </c>
      <c r="CG458" s="7">
        <v>2.0</v>
      </c>
      <c r="CH458" s="7">
        <v>0.0</v>
      </c>
      <c r="CI458" s="7">
        <v>3.0</v>
      </c>
      <c r="CJ458" s="7">
        <v>0.0</v>
      </c>
      <c r="CK458" s="7">
        <v>0.0</v>
      </c>
      <c r="CL458" s="15">
        <f t="shared" si="17"/>
        <v>0</v>
      </c>
      <c r="CM458" s="7">
        <v>1.3</v>
      </c>
      <c r="CN458" s="7">
        <v>2.1</v>
      </c>
      <c r="CO458" s="7">
        <v>3.4</v>
      </c>
      <c r="CP458" s="16">
        <f t="shared" si="18"/>
        <v>0.04303797468</v>
      </c>
      <c r="CQ458" s="16">
        <f t="shared" si="19"/>
        <v>0.1605624934</v>
      </c>
      <c r="CR458" s="17">
        <v>4.0</v>
      </c>
      <c r="CS458" s="14">
        <v>28.2</v>
      </c>
      <c r="CT458" s="14">
        <v>24.4</v>
      </c>
      <c r="CU458" s="14">
        <v>9.8</v>
      </c>
      <c r="CV458" s="14">
        <v>0.8</v>
      </c>
      <c r="CW458" s="14">
        <v>2.9</v>
      </c>
      <c r="CX458" s="14">
        <v>-0.4</v>
      </c>
      <c r="CY458" s="14">
        <v>3.4</v>
      </c>
      <c r="CZ458" s="18">
        <f t="shared" si="20"/>
        <v>0.04303797468</v>
      </c>
      <c r="DA458" s="18">
        <f t="shared" si="21"/>
        <v>0.1605624934</v>
      </c>
      <c r="DB458" s="14">
        <v>26.3494</v>
      </c>
      <c r="DC458" s="7">
        <v>0.0</v>
      </c>
      <c r="DD458" s="7">
        <v>1.0</v>
      </c>
      <c r="DE458" s="7">
        <v>2.0</v>
      </c>
      <c r="DF458" s="7">
        <v>16.0</v>
      </c>
      <c r="DG458" s="7">
        <v>5.0</v>
      </c>
      <c r="DH458" s="7">
        <v>6.0</v>
      </c>
      <c r="DI458" s="7">
        <v>10.0</v>
      </c>
      <c r="DJ458" s="7">
        <v>6.0</v>
      </c>
      <c r="DK458" s="7">
        <v>10.0</v>
      </c>
      <c r="DL458" s="7">
        <v>1.0</v>
      </c>
      <c r="DM458" s="7">
        <v>45.0</v>
      </c>
      <c r="DN458" s="9">
        <v>1.0</v>
      </c>
      <c r="DO458" s="9">
        <v>1.0</v>
      </c>
      <c r="DP458" s="9">
        <v>3.0</v>
      </c>
      <c r="DQ458" s="8">
        <v>186.0</v>
      </c>
      <c r="DR458" s="8">
        <v>3.0</v>
      </c>
      <c r="DS458" s="8" t="s">
        <v>210</v>
      </c>
      <c r="DT458" s="19">
        <v>2.25</v>
      </c>
      <c r="DU458" s="8">
        <v>2.75</v>
      </c>
      <c r="DV458" s="8">
        <v>2.75</v>
      </c>
      <c r="DW458" s="8">
        <v>101.0</v>
      </c>
      <c r="DX458" s="8">
        <v>0.0</v>
      </c>
      <c r="DY458" s="14">
        <f t="shared" si="22"/>
        <v>-1.280851064</v>
      </c>
    </row>
    <row r="459" ht="12.75" customHeight="1">
      <c r="A459" s="7">
        <v>58.0</v>
      </c>
      <c r="B459" s="7" t="s">
        <v>2221</v>
      </c>
      <c r="C459" s="7" t="s">
        <v>902</v>
      </c>
      <c r="D459" s="7" t="s">
        <v>229</v>
      </c>
      <c r="E459" s="7" t="s">
        <v>163</v>
      </c>
      <c r="F459" s="7" t="s">
        <v>163</v>
      </c>
      <c r="G459" s="7">
        <v>70.0</v>
      </c>
      <c r="H459" s="7">
        <v>174.0</v>
      </c>
      <c r="I459" s="7" t="s">
        <v>133</v>
      </c>
      <c r="J459" s="7">
        <v>2012.0</v>
      </c>
      <c r="K459" s="7">
        <v>4.0</v>
      </c>
      <c r="L459" s="7">
        <v>117.0</v>
      </c>
      <c r="M459" s="8" t="s">
        <v>146</v>
      </c>
      <c r="N459" s="8">
        <f t="shared" si="1"/>
        <v>21</v>
      </c>
      <c r="O459" s="7" t="s">
        <v>381</v>
      </c>
      <c r="P459" s="7" t="s">
        <v>2222</v>
      </c>
      <c r="Q459" s="8" t="s">
        <v>394</v>
      </c>
      <c r="R459" s="7" t="s">
        <v>394</v>
      </c>
      <c r="S459" s="9" t="s">
        <v>159</v>
      </c>
      <c r="T459" s="9">
        <v>6.0</v>
      </c>
      <c r="U459" s="9" t="s">
        <v>138</v>
      </c>
      <c r="V459" s="9" t="s">
        <v>138</v>
      </c>
      <c r="W459" s="7">
        <v>6.0</v>
      </c>
      <c r="X459" s="7">
        <v>0.0</v>
      </c>
      <c r="Y459" s="7">
        <v>0.0</v>
      </c>
      <c r="Z459" s="7">
        <v>0.0</v>
      </c>
      <c r="AA459" s="7">
        <v>0.0</v>
      </c>
      <c r="AB459" s="7">
        <v>0.0</v>
      </c>
      <c r="AC459" s="7">
        <v>3.0</v>
      </c>
      <c r="AD459" s="7">
        <v>2.0</v>
      </c>
      <c r="AE459" s="7">
        <v>4.0</v>
      </c>
      <c r="AF459" s="10">
        <f t="shared" si="2"/>
        <v>0</v>
      </c>
      <c r="AG459" s="10">
        <f t="shared" si="3"/>
        <v>0</v>
      </c>
      <c r="AH459" s="7">
        <v>2780.0</v>
      </c>
      <c r="AI459" s="11">
        <f t="shared" si="4"/>
        <v>7.722222222</v>
      </c>
      <c r="AJ459" s="7">
        <v>69.0</v>
      </c>
      <c r="AK459" s="11">
        <f t="shared" si="5"/>
        <v>11.5</v>
      </c>
      <c r="AL459" s="11">
        <f t="shared" si="6"/>
        <v>40.28985507</v>
      </c>
      <c r="AM459" s="12">
        <v>0.0</v>
      </c>
      <c r="AN459" s="11">
        <f t="shared" si="7"/>
        <v>0</v>
      </c>
      <c r="AO459" s="10" t="s">
        <v>151</v>
      </c>
      <c r="AP459" s="10" t="s">
        <v>151</v>
      </c>
      <c r="AQ459" s="10" t="s">
        <v>151</v>
      </c>
      <c r="AR459" s="7">
        <v>0.0</v>
      </c>
      <c r="AS459" s="7">
        <v>0.0</v>
      </c>
      <c r="AT459" s="13">
        <f t="shared" si="8"/>
        <v>0</v>
      </c>
      <c r="AU459" s="8"/>
      <c r="AV459" s="8"/>
      <c r="AW459" s="8"/>
      <c r="AX459" s="8">
        <v>0.0</v>
      </c>
      <c r="AY459" s="8"/>
      <c r="AZ459" s="8">
        <v>0.0</v>
      </c>
      <c r="BA459" s="7">
        <v>8.0</v>
      </c>
      <c r="BB459" s="7">
        <v>2.0</v>
      </c>
      <c r="BC459" s="7">
        <v>3.0</v>
      </c>
      <c r="BD459" s="7">
        <v>2.0</v>
      </c>
      <c r="BE459" s="7">
        <v>1.0</v>
      </c>
      <c r="BF459" s="7">
        <v>3.0</v>
      </c>
      <c r="BG459" s="14">
        <f t="shared" si="9"/>
        <v>10.35971223</v>
      </c>
      <c r="BH459" s="11">
        <f t="shared" si="10"/>
        <v>2.589928058</v>
      </c>
      <c r="BI459" s="11">
        <f t="shared" si="11"/>
        <v>3.884892086</v>
      </c>
      <c r="BJ459" s="11">
        <f t="shared" si="12"/>
        <v>2.589928058</v>
      </c>
      <c r="BK459" s="11">
        <f t="shared" si="13"/>
        <v>1.294964029</v>
      </c>
      <c r="BL459" s="11">
        <f t="shared" si="14"/>
        <v>3.884892086</v>
      </c>
      <c r="BM459" s="7">
        <v>0.0</v>
      </c>
      <c r="BN459" s="7">
        <v>0.0</v>
      </c>
      <c r="BO459" s="7">
        <v>0.0</v>
      </c>
      <c r="BP459" s="7">
        <v>0.0</v>
      </c>
      <c r="BQ459" s="7">
        <v>0.0</v>
      </c>
      <c r="BR459" s="7">
        <v>0.0</v>
      </c>
      <c r="BS459" s="9">
        <f t="shared" si="15"/>
        <v>5</v>
      </c>
      <c r="BT459" s="14">
        <v>0.9143</v>
      </c>
      <c r="BW459" s="15" t="str">
        <f t="shared" si="16"/>
        <v> </v>
      </c>
      <c r="BY459" s="7">
        <v>0.0</v>
      </c>
      <c r="BZ459" s="7">
        <v>0.0</v>
      </c>
      <c r="CA459" s="7">
        <v>0.0</v>
      </c>
      <c r="CB459" s="7">
        <v>0.0</v>
      </c>
      <c r="CC459" s="7">
        <v>0.0</v>
      </c>
      <c r="CD459" s="7">
        <v>0.0</v>
      </c>
      <c r="CE459" s="7">
        <v>0.0</v>
      </c>
      <c r="CF459" s="7">
        <v>0.0</v>
      </c>
      <c r="CG459" s="7">
        <v>0.0</v>
      </c>
      <c r="CH459" s="7">
        <v>0.0</v>
      </c>
      <c r="CI459" s="7">
        <v>0.0</v>
      </c>
      <c r="CJ459" s="7">
        <v>0.0</v>
      </c>
      <c r="CK459" s="7">
        <v>0.0</v>
      </c>
      <c r="CL459" s="15">
        <f t="shared" si="17"/>
        <v>0</v>
      </c>
      <c r="CM459" s="7">
        <v>-0.1</v>
      </c>
      <c r="CN459" s="7">
        <v>0.1</v>
      </c>
      <c r="CO459" s="7">
        <v>-0.1</v>
      </c>
      <c r="CP459" s="16">
        <f t="shared" si="18"/>
        <v>-0.01666666667</v>
      </c>
      <c r="CQ459" s="16">
        <f t="shared" si="19"/>
        <v>-0.1294964029</v>
      </c>
      <c r="CR459" s="17">
        <v>2.0</v>
      </c>
      <c r="CS459" s="14">
        <v>0.30000000000000004</v>
      </c>
      <c r="CT459" s="14">
        <v>0.30000000000000004</v>
      </c>
      <c r="CU459" s="14">
        <v>0.0</v>
      </c>
      <c r="CV459" s="14">
        <v>-0.1</v>
      </c>
      <c r="CW459" s="14">
        <v>0.0</v>
      </c>
      <c r="CX459" s="14">
        <v>0.0</v>
      </c>
      <c r="CY459" s="14">
        <v>-0.1</v>
      </c>
      <c r="CZ459" s="18">
        <f t="shared" si="20"/>
        <v>-0.01666666667</v>
      </c>
      <c r="DA459" s="18">
        <f t="shared" si="21"/>
        <v>-0.1294964029</v>
      </c>
      <c r="DB459" s="14">
        <v>25.6667</v>
      </c>
      <c r="DC459" s="7">
        <v>0.0</v>
      </c>
      <c r="DD459" s="7">
        <v>0.0</v>
      </c>
      <c r="DE459" s="7">
        <v>0.0</v>
      </c>
      <c r="DF459" s="7">
        <v>2.0</v>
      </c>
      <c r="DG459" s="7">
        <v>0.0</v>
      </c>
      <c r="DH459" s="7">
        <v>0.0</v>
      </c>
      <c r="DI459" s="7">
        <v>0.0</v>
      </c>
      <c r="DJ459" s="7">
        <v>2.0</v>
      </c>
      <c r="DK459" s="7">
        <v>0.0</v>
      </c>
      <c r="DL459" s="7">
        <v>0.0</v>
      </c>
      <c r="DM459" s="7">
        <v>1.0</v>
      </c>
      <c r="DN459" s="9">
        <v>0.0</v>
      </c>
      <c r="DO459" s="9">
        <v>0.0</v>
      </c>
      <c r="DP459" s="9">
        <v>0.0</v>
      </c>
      <c r="DQ459" s="8">
        <v>13.0</v>
      </c>
      <c r="DR459" s="8">
        <v>0.0</v>
      </c>
      <c r="DS459" s="8"/>
      <c r="DT459" s="19">
        <v>0.81</v>
      </c>
      <c r="DU459" s="8">
        <v>0.808</v>
      </c>
      <c r="DV459" s="8">
        <v>0.058</v>
      </c>
      <c r="DW459" s="8">
        <v>0.0</v>
      </c>
      <c r="DX459" s="8">
        <v>0.043000000000000003</v>
      </c>
      <c r="DY459" s="14">
        <f t="shared" si="22"/>
        <v>-0.141615191</v>
      </c>
    </row>
    <row r="460" ht="12.75" customHeight="1">
      <c r="A460" s="7">
        <v>49.0</v>
      </c>
      <c r="B460" s="7" t="s">
        <v>2223</v>
      </c>
      <c r="C460" s="7" t="s">
        <v>1102</v>
      </c>
      <c r="D460" s="7" t="s">
        <v>736</v>
      </c>
      <c r="E460" s="7" t="s">
        <v>163</v>
      </c>
      <c r="F460" s="7" t="s">
        <v>163</v>
      </c>
      <c r="G460" s="7">
        <v>69.0</v>
      </c>
      <c r="H460" s="7">
        <v>165.0</v>
      </c>
      <c r="I460" s="7" t="s">
        <v>133</v>
      </c>
      <c r="J460" s="7">
        <v>2012.0</v>
      </c>
      <c r="K460" s="7">
        <v>3.0</v>
      </c>
      <c r="L460" s="7">
        <v>89.0</v>
      </c>
      <c r="M460" s="8" t="s">
        <v>146</v>
      </c>
      <c r="N460" s="8">
        <f t="shared" si="1"/>
        <v>21</v>
      </c>
      <c r="O460" s="7" t="s">
        <v>1437</v>
      </c>
      <c r="P460" s="7" t="s">
        <v>2224</v>
      </c>
      <c r="Q460" s="8" t="s">
        <v>237</v>
      </c>
      <c r="R460" s="7" t="s">
        <v>237</v>
      </c>
      <c r="S460" s="9" t="s">
        <v>167</v>
      </c>
      <c r="T460" s="9">
        <v>4.0</v>
      </c>
      <c r="U460" s="9" t="s">
        <v>138</v>
      </c>
      <c r="V460" s="9" t="s">
        <v>138</v>
      </c>
      <c r="W460" s="7">
        <v>6.0</v>
      </c>
      <c r="X460" s="7">
        <v>1.0</v>
      </c>
      <c r="Y460" s="7">
        <v>2.0</v>
      </c>
      <c r="Z460" s="7">
        <v>2.0</v>
      </c>
      <c r="AA460" s="7">
        <v>3.0</v>
      </c>
      <c r="AB460" s="7">
        <v>-1.0</v>
      </c>
      <c r="AC460" s="7">
        <v>11.0</v>
      </c>
      <c r="AD460" s="7">
        <v>4.0</v>
      </c>
      <c r="AE460" s="7">
        <v>4.0</v>
      </c>
      <c r="AF460" s="10">
        <f t="shared" si="2"/>
        <v>0.09090909091</v>
      </c>
      <c r="AG460" s="10">
        <f t="shared" si="3"/>
        <v>0.05263157895</v>
      </c>
      <c r="AH460" s="7">
        <v>5126.0</v>
      </c>
      <c r="AI460" s="11">
        <f t="shared" si="4"/>
        <v>14.23888889</v>
      </c>
      <c r="AJ460" s="7">
        <v>126.0</v>
      </c>
      <c r="AK460" s="11">
        <f t="shared" si="5"/>
        <v>21</v>
      </c>
      <c r="AL460" s="11">
        <f t="shared" si="6"/>
        <v>40.68253968</v>
      </c>
      <c r="AM460" s="12">
        <v>27.0</v>
      </c>
      <c r="AN460" s="11">
        <f t="shared" si="7"/>
        <v>18.96215373</v>
      </c>
      <c r="AO460" s="10" t="s">
        <v>239</v>
      </c>
      <c r="AP460" s="10" t="s">
        <v>216</v>
      </c>
      <c r="AQ460" s="10" t="s">
        <v>442</v>
      </c>
      <c r="AR460" s="7">
        <v>2.0</v>
      </c>
      <c r="AS460" s="7">
        <v>1.0</v>
      </c>
      <c r="AT460" s="13">
        <f t="shared" si="8"/>
        <v>0.6666666667</v>
      </c>
      <c r="AU460" s="8"/>
      <c r="AV460" s="8"/>
      <c r="AW460" s="8">
        <v>2.0</v>
      </c>
      <c r="AX460" s="8">
        <v>1.0</v>
      </c>
      <c r="AY460" s="8">
        <v>1.0</v>
      </c>
      <c r="AZ460" s="8">
        <v>1.0</v>
      </c>
      <c r="BA460" s="7">
        <v>11.0</v>
      </c>
      <c r="BB460" s="7">
        <v>12.0</v>
      </c>
      <c r="BC460" s="7">
        <v>6.0</v>
      </c>
      <c r="BD460" s="7">
        <v>4.0</v>
      </c>
      <c r="BE460" s="7">
        <v>1.0</v>
      </c>
      <c r="BF460" s="7">
        <v>3.0</v>
      </c>
      <c r="BG460" s="14">
        <f t="shared" si="9"/>
        <v>7.725321888</v>
      </c>
      <c r="BH460" s="11">
        <f t="shared" si="10"/>
        <v>8.427623878</v>
      </c>
      <c r="BI460" s="11">
        <f t="shared" si="11"/>
        <v>4.213811939</v>
      </c>
      <c r="BJ460" s="11">
        <f t="shared" si="12"/>
        <v>2.809207959</v>
      </c>
      <c r="BK460" s="11">
        <f t="shared" si="13"/>
        <v>0.7023019899</v>
      </c>
      <c r="BL460" s="11">
        <f t="shared" si="14"/>
        <v>2.10690597</v>
      </c>
      <c r="BM460" s="7">
        <v>2.0</v>
      </c>
      <c r="BN460" s="7">
        <v>1.0</v>
      </c>
      <c r="BO460" s="7">
        <v>0.0</v>
      </c>
      <c r="BP460" s="7">
        <v>0.0</v>
      </c>
      <c r="BQ460" s="7">
        <v>0.0</v>
      </c>
      <c r="BR460" s="7">
        <v>0.0</v>
      </c>
      <c r="BS460" s="9">
        <f t="shared" si="15"/>
        <v>20</v>
      </c>
      <c r="BT460" s="14">
        <v>-0.059300000000000005</v>
      </c>
      <c r="BW460" s="15" t="str">
        <f t="shared" si="16"/>
        <v> </v>
      </c>
      <c r="BY460" s="7">
        <v>0.0</v>
      </c>
      <c r="BZ460" s="7">
        <v>0.0</v>
      </c>
      <c r="CA460" s="7">
        <v>1.0</v>
      </c>
      <c r="CB460" s="7">
        <v>0.0</v>
      </c>
      <c r="CC460" s="7">
        <v>0.0</v>
      </c>
      <c r="CD460" s="7">
        <v>1.0</v>
      </c>
      <c r="CE460" s="7">
        <v>0.0</v>
      </c>
      <c r="CF460" s="7">
        <v>0.0</v>
      </c>
      <c r="CG460" s="7">
        <v>0.0</v>
      </c>
      <c r="CH460" s="7">
        <v>0.0</v>
      </c>
      <c r="CI460" s="7">
        <v>0.0</v>
      </c>
      <c r="CJ460" s="7">
        <v>0.0</v>
      </c>
      <c r="CK460" s="7">
        <v>0.0</v>
      </c>
      <c r="CL460" s="15">
        <f t="shared" si="17"/>
        <v>0</v>
      </c>
      <c r="CM460" s="7">
        <v>0.2</v>
      </c>
      <c r="CN460" s="7">
        <v>0.1</v>
      </c>
      <c r="CO460" s="7">
        <v>0.30000000000000004</v>
      </c>
      <c r="CP460" s="16">
        <f t="shared" si="18"/>
        <v>0.05</v>
      </c>
      <c r="CQ460" s="16">
        <f t="shared" si="19"/>
        <v>0.210690597</v>
      </c>
      <c r="CR460" s="17">
        <v>4.0</v>
      </c>
      <c r="CS460" s="14">
        <v>2.0</v>
      </c>
      <c r="CT460" s="14">
        <v>1.3</v>
      </c>
      <c r="CU460" s="14">
        <v>-0.2</v>
      </c>
      <c r="CV460" s="14">
        <v>0.30000000000000004</v>
      </c>
      <c r="CW460" s="14">
        <v>0.0</v>
      </c>
      <c r="CX460" s="14">
        <v>0.0</v>
      </c>
      <c r="CY460" s="14">
        <v>0.30000000000000004</v>
      </c>
      <c r="CZ460" s="18">
        <f t="shared" si="20"/>
        <v>0.05</v>
      </c>
      <c r="DA460" s="18">
        <f t="shared" si="21"/>
        <v>0.210690597</v>
      </c>
      <c r="DB460" s="14">
        <v>33.4545</v>
      </c>
      <c r="DC460" s="7">
        <v>0.0</v>
      </c>
      <c r="DD460" s="7">
        <v>0.0</v>
      </c>
      <c r="DE460" s="7">
        <v>0.0</v>
      </c>
      <c r="DF460" s="7">
        <v>4.0</v>
      </c>
      <c r="DG460" s="7">
        <v>2.0</v>
      </c>
      <c r="DH460" s="7">
        <v>1.0</v>
      </c>
      <c r="DI460" s="7">
        <v>0.0</v>
      </c>
      <c r="DJ460" s="7">
        <v>3.0</v>
      </c>
      <c r="DK460" s="7">
        <v>0.0</v>
      </c>
      <c r="DL460" s="7">
        <v>0.0</v>
      </c>
      <c r="DM460" s="7">
        <v>5.0</v>
      </c>
      <c r="DN460" s="9">
        <v>0.0</v>
      </c>
      <c r="DO460" s="9">
        <v>1.0</v>
      </c>
      <c r="DP460" s="9">
        <v>0.0</v>
      </c>
      <c r="DQ460" s="8">
        <v>13.0</v>
      </c>
      <c r="DR460" s="8">
        <v>0.0</v>
      </c>
      <c r="DS460" s="8"/>
      <c r="DT460" s="19">
        <v>0.6930000000000001</v>
      </c>
      <c r="DU460" s="8">
        <v>0.653</v>
      </c>
      <c r="DV460" s="8">
        <v>0.062</v>
      </c>
      <c r="DW460" s="8">
        <v>0.0</v>
      </c>
      <c r="DX460" s="8">
        <v>0.233</v>
      </c>
      <c r="DY460" s="14">
        <f t="shared" si="22"/>
        <v>0.2498741707</v>
      </c>
    </row>
    <row r="461" ht="12.75" customHeight="1">
      <c r="A461" s="7">
        <v>32.0</v>
      </c>
      <c r="B461" s="7" t="s">
        <v>2225</v>
      </c>
      <c r="C461" s="7" t="s">
        <v>2226</v>
      </c>
      <c r="D461" s="7" t="s">
        <v>162</v>
      </c>
      <c r="E461" s="7" t="s">
        <v>163</v>
      </c>
      <c r="F461" s="7" t="s">
        <v>163</v>
      </c>
      <c r="G461" s="7">
        <v>73.0</v>
      </c>
      <c r="H461" s="7">
        <v>204.0</v>
      </c>
      <c r="I461" s="7" t="s">
        <v>145</v>
      </c>
      <c r="J461" s="7">
        <v>2011.0</v>
      </c>
      <c r="K461" s="7">
        <v>3.0</v>
      </c>
      <c r="L461" s="7">
        <v>86.0</v>
      </c>
      <c r="M461" s="8"/>
      <c r="N461" s="8">
        <f t="shared" si="1"/>
        <v>22</v>
      </c>
      <c r="O461" s="7" t="s">
        <v>180</v>
      </c>
      <c r="P461" s="7" t="s">
        <v>2227</v>
      </c>
      <c r="Q461" s="8" t="s">
        <v>237</v>
      </c>
      <c r="R461" s="7" t="s">
        <v>237</v>
      </c>
      <c r="S461" s="9" t="s">
        <v>255</v>
      </c>
      <c r="T461" s="9">
        <v>11.0</v>
      </c>
      <c r="U461" s="9" t="s">
        <v>138</v>
      </c>
      <c r="V461" s="9" t="s">
        <v>138</v>
      </c>
      <c r="W461" s="7">
        <v>12.0</v>
      </c>
      <c r="X461" s="7">
        <v>5.0</v>
      </c>
      <c r="Y461" s="7">
        <v>0.0</v>
      </c>
      <c r="Z461" s="7">
        <v>0.0</v>
      </c>
      <c r="AA461" s="7">
        <v>5.0</v>
      </c>
      <c r="AB461" s="7">
        <v>2.0</v>
      </c>
      <c r="AC461" s="7">
        <v>20.0</v>
      </c>
      <c r="AD461" s="7">
        <v>9.0</v>
      </c>
      <c r="AE461" s="7">
        <v>9.0</v>
      </c>
      <c r="AF461" s="10">
        <f t="shared" si="2"/>
        <v>0.25</v>
      </c>
      <c r="AG461" s="10">
        <f t="shared" si="3"/>
        <v>0.1315789474</v>
      </c>
      <c r="AH461" s="7">
        <v>8868.0</v>
      </c>
      <c r="AI461" s="11">
        <f t="shared" si="4"/>
        <v>12.31666667</v>
      </c>
      <c r="AJ461" s="7">
        <v>204.0</v>
      </c>
      <c r="AK461" s="11">
        <f t="shared" si="5"/>
        <v>17</v>
      </c>
      <c r="AL461" s="11">
        <f t="shared" si="6"/>
        <v>43.47058824</v>
      </c>
      <c r="AM461" s="12">
        <v>0.0</v>
      </c>
      <c r="AN461" s="11">
        <f t="shared" si="7"/>
        <v>0</v>
      </c>
      <c r="AO461" s="10" t="s">
        <v>498</v>
      </c>
      <c r="AP461" s="10" t="s">
        <v>151</v>
      </c>
      <c r="AQ461" s="10" t="s">
        <v>498</v>
      </c>
      <c r="AR461" s="7">
        <v>1.0</v>
      </c>
      <c r="AS461" s="7">
        <v>1.0</v>
      </c>
      <c r="AT461" s="13">
        <f t="shared" si="8"/>
        <v>0.5</v>
      </c>
      <c r="AU461" s="8"/>
      <c r="AV461" s="8"/>
      <c r="AW461" s="8">
        <v>2.0</v>
      </c>
      <c r="AX461" s="8">
        <v>1.0</v>
      </c>
      <c r="AY461" s="8"/>
      <c r="AZ461" s="8">
        <v>0.0</v>
      </c>
      <c r="BA461" s="7">
        <v>13.0</v>
      </c>
      <c r="BB461" s="7">
        <v>7.0</v>
      </c>
      <c r="BC461" s="7">
        <v>3.0</v>
      </c>
      <c r="BD461" s="7">
        <v>9.0</v>
      </c>
      <c r="BE461" s="7">
        <v>4.0</v>
      </c>
      <c r="BF461" s="7">
        <v>4.0</v>
      </c>
      <c r="BG461" s="14">
        <f t="shared" si="9"/>
        <v>5.277401894</v>
      </c>
      <c r="BH461" s="11">
        <f t="shared" si="10"/>
        <v>2.841677943</v>
      </c>
      <c r="BI461" s="11">
        <f t="shared" si="11"/>
        <v>1.217861976</v>
      </c>
      <c r="BJ461" s="11">
        <f t="shared" si="12"/>
        <v>3.653585927</v>
      </c>
      <c r="BK461" s="11">
        <f t="shared" si="13"/>
        <v>1.623815968</v>
      </c>
      <c r="BL461" s="11">
        <f t="shared" si="14"/>
        <v>1.623815968</v>
      </c>
      <c r="BM461" s="7">
        <v>6.0</v>
      </c>
      <c r="BN461" s="7">
        <v>3.0</v>
      </c>
      <c r="BO461" s="7">
        <v>0.0</v>
      </c>
      <c r="BP461" s="7">
        <v>0.0</v>
      </c>
      <c r="BQ461" s="7">
        <v>0.0</v>
      </c>
      <c r="BR461" s="7">
        <v>0.0</v>
      </c>
      <c r="BS461" s="9">
        <f t="shared" si="15"/>
        <v>16</v>
      </c>
      <c r="BT461" s="14">
        <v>-3.0182</v>
      </c>
      <c r="BW461" s="15" t="str">
        <f t="shared" si="16"/>
        <v> </v>
      </c>
      <c r="BY461" s="7">
        <v>0.0</v>
      </c>
      <c r="BZ461" s="7">
        <v>0.0</v>
      </c>
      <c r="CA461" s="7">
        <v>1.0</v>
      </c>
      <c r="CB461" s="7">
        <v>1.0</v>
      </c>
      <c r="CC461" s="7">
        <v>0.0</v>
      </c>
      <c r="CD461" s="7">
        <v>0.0</v>
      </c>
      <c r="CE461" s="7">
        <v>0.0</v>
      </c>
      <c r="CF461" s="7">
        <v>2.0</v>
      </c>
      <c r="CG461" s="7">
        <v>0.0</v>
      </c>
      <c r="CH461" s="7">
        <v>0.0</v>
      </c>
      <c r="CI461" s="7">
        <v>3.0</v>
      </c>
      <c r="CJ461" s="7">
        <v>0.0</v>
      </c>
      <c r="CK461" s="7">
        <v>0.0</v>
      </c>
      <c r="CL461" s="15">
        <f t="shared" si="17"/>
        <v>0</v>
      </c>
      <c r="CM461" s="7">
        <v>0.7</v>
      </c>
      <c r="CN461" s="7">
        <v>0.30000000000000004</v>
      </c>
      <c r="CO461" s="7">
        <v>1.0</v>
      </c>
      <c r="CP461" s="16">
        <f t="shared" si="18"/>
        <v>0.08333333333</v>
      </c>
      <c r="CQ461" s="16">
        <f t="shared" si="19"/>
        <v>0.4059539919</v>
      </c>
      <c r="CR461" s="17">
        <v>2.0</v>
      </c>
      <c r="CS461" s="14">
        <v>3.8</v>
      </c>
      <c r="CT461" s="14">
        <v>3.4</v>
      </c>
      <c r="CU461" s="14">
        <v>3.3</v>
      </c>
      <c r="CV461" s="14">
        <v>0.9</v>
      </c>
      <c r="CW461" s="14">
        <v>0.5</v>
      </c>
      <c r="CX461" s="14">
        <v>0.0</v>
      </c>
      <c r="CY461" s="14">
        <v>1.4</v>
      </c>
      <c r="CZ461" s="18">
        <f t="shared" si="20"/>
        <v>0.1166666667</v>
      </c>
      <c r="DA461" s="18">
        <f t="shared" si="21"/>
        <v>0.5683355886</v>
      </c>
      <c r="DB461" s="14">
        <v>39.45</v>
      </c>
      <c r="DC461" s="7">
        <v>0.0</v>
      </c>
      <c r="DD461" s="7">
        <v>1.0</v>
      </c>
      <c r="DE461" s="7">
        <v>1.0</v>
      </c>
      <c r="DF461" s="7">
        <v>7.0</v>
      </c>
      <c r="DG461" s="7">
        <v>1.0</v>
      </c>
      <c r="DH461" s="7">
        <v>0.0</v>
      </c>
      <c r="DI461" s="7">
        <v>1.0</v>
      </c>
      <c r="DJ461" s="7">
        <v>3.0</v>
      </c>
      <c r="DK461" s="7">
        <v>2.0</v>
      </c>
      <c r="DL461" s="7">
        <v>0.0</v>
      </c>
      <c r="DM461" s="7">
        <v>13.0</v>
      </c>
      <c r="DN461" s="9">
        <v>0.0</v>
      </c>
      <c r="DO461" s="9">
        <v>0.0</v>
      </c>
      <c r="DP461" s="9">
        <v>1.0</v>
      </c>
      <c r="DQ461" s="8">
        <v>44.0</v>
      </c>
      <c r="DR461" s="8">
        <v>4.0</v>
      </c>
      <c r="DS461" s="8" t="s">
        <v>210</v>
      </c>
      <c r="DT461" s="19">
        <v>0.843</v>
      </c>
      <c r="DU461" s="8">
        <v>0.792</v>
      </c>
      <c r="DV461" s="8">
        <v>0.219</v>
      </c>
      <c r="DW461" s="8">
        <v>45.0</v>
      </c>
      <c r="DX461" s="8">
        <v>0.083</v>
      </c>
      <c r="DY461" s="14">
        <f t="shared" si="22"/>
        <v>1.210867078</v>
      </c>
    </row>
    <row r="462" ht="12.75" customHeight="1">
      <c r="A462" s="7">
        <v>11.0</v>
      </c>
      <c r="B462" s="7" t="s">
        <v>2228</v>
      </c>
      <c r="C462" s="7" t="s">
        <v>2039</v>
      </c>
      <c r="D462" s="7" t="s">
        <v>131</v>
      </c>
      <c r="E462" s="7" t="s">
        <v>132</v>
      </c>
      <c r="F462" s="7" t="s">
        <v>132</v>
      </c>
      <c r="G462" s="7">
        <v>70.0</v>
      </c>
      <c r="H462" s="7">
        <v>175.0</v>
      </c>
      <c r="I462" s="7" t="s">
        <v>133</v>
      </c>
      <c r="M462" s="8"/>
      <c r="N462" s="8">
        <f t="shared" si="1"/>
        <v>30</v>
      </c>
      <c r="O462" s="7" t="s">
        <v>449</v>
      </c>
      <c r="P462" s="7" t="s">
        <v>2229</v>
      </c>
      <c r="Q462" s="8" t="s">
        <v>628</v>
      </c>
      <c r="R462" s="7" t="s">
        <v>628</v>
      </c>
      <c r="S462" s="9" t="s">
        <v>260</v>
      </c>
      <c r="T462" s="9">
        <v>6.0</v>
      </c>
      <c r="U462" s="9" t="s">
        <v>138</v>
      </c>
      <c r="V462" s="9" t="s">
        <v>138</v>
      </c>
      <c r="W462" s="7">
        <v>6.0</v>
      </c>
      <c r="X462" s="7">
        <v>0.0</v>
      </c>
      <c r="Y462" s="7">
        <v>0.0</v>
      </c>
      <c r="Z462" s="7">
        <v>0.0</v>
      </c>
      <c r="AA462" s="7">
        <v>0.0</v>
      </c>
      <c r="AB462" s="7">
        <v>1.0</v>
      </c>
      <c r="AC462" s="7">
        <v>4.0</v>
      </c>
      <c r="AD462" s="7">
        <v>1.0</v>
      </c>
      <c r="AE462" s="7">
        <v>2.0</v>
      </c>
      <c r="AF462" s="10">
        <f t="shared" si="2"/>
        <v>0</v>
      </c>
      <c r="AG462" s="10">
        <f t="shared" si="3"/>
        <v>0</v>
      </c>
      <c r="AH462" s="7">
        <v>3195.0</v>
      </c>
      <c r="AI462" s="11">
        <f t="shared" si="4"/>
        <v>8.875</v>
      </c>
      <c r="AJ462" s="7">
        <v>82.0</v>
      </c>
      <c r="AK462" s="11">
        <f t="shared" si="5"/>
        <v>13.66666667</v>
      </c>
      <c r="AL462" s="11">
        <f t="shared" si="6"/>
        <v>38.96341463</v>
      </c>
      <c r="AM462" s="12">
        <v>0.0</v>
      </c>
      <c r="AN462" s="11">
        <f t="shared" si="7"/>
        <v>0</v>
      </c>
      <c r="AO462" s="10" t="s">
        <v>151</v>
      </c>
      <c r="AP462" s="10" t="s">
        <v>151</v>
      </c>
      <c r="AQ462" s="10" t="s">
        <v>151</v>
      </c>
      <c r="AR462" s="7">
        <v>17.0</v>
      </c>
      <c r="AS462" s="7">
        <v>16.0</v>
      </c>
      <c r="AT462" s="13">
        <f t="shared" si="8"/>
        <v>0.5151515152</v>
      </c>
      <c r="AU462" s="8"/>
      <c r="AV462" s="8"/>
      <c r="AW462" s="8">
        <v>26.0</v>
      </c>
      <c r="AX462" s="8">
        <v>13.0</v>
      </c>
      <c r="AY462" s="8">
        <v>7.0</v>
      </c>
      <c r="AZ462" s="8">
        <v>4.0</v>
      </c>
      <c r="BA462" s="7">
        <v>2.0</v>
      </c>
      <c r="BB462" s="7">
        <v>13.0</v>
      </c>
      <c r="BC462" s="7">
        <v>3.0</v>
      </c>
      <c r="BD462" s="7">
        <v>1.0</v>
      </c>
      <c r="BE462" s="7">
        <v>0.0</v>
      </c>
      <c r="BF462" s="7">
        <v>0.0</v>
      </c>
      <c r="BG462" s="14">
        <f t="shared" si="9"/>
        <v>2.253521127</v>
      </c>
      <c r="BH462" s="11">
        <f t="shared" si="10"/>
        <v>14.64788732</v>
      </c>
      <c r="BI462" s="11">
        <f t="shared" si="11"/>
        <v>3.38028169</v>
      </c>
      <c r="BJ462" s="11">
        <f t="shared" si="12"/>
        <v>1.126760563</v>
      </c>
      <c r="BK462" s="11">
        <f t="shared" si="13"/>
        <v>0</v>
      </c>
      <c r="BL462" s="11">
        <f t="shared" si="14"/>
        <v>0</v>
      </c>
      <c r="BM462" s="7">
        <v>0.0</v>
      </c>
      <c r="BN462" s="7">
        <v>0.0</v>
      </c>
      <c r="BO462" s="7">
        <v>0.0</v>
      </c>
      <c r="BP462" s="7">
        <v>0.0</v>
      </c>
      <c r="BQ462" s="7">
        <v>0.0</v>
      </c>
      <c r="BR462" s="7">
        <v>0.0</v>
      </c>
      <c r="BS462" s="9">
        <f t="shared" si="15"/>
        <v>16</v>
      </c>
      <c r="BT462" s="14">
        <v>-0.1178</v>
      </c>
      <c r="BW462" s="15" t="str">
        <f t="shared" si="16"/>
        <v> </v>
      </c>
      <c r="BY462" s="7">
        <v>0.0</v>
      </c>
      <c r="BZ462" s="7">
        <v>0.0</v>
      </c>
      <c r="CA462" s="7">
        <v>0.0</v>
      </c>
      <c r="CB462" s="7">
        <v>0.0</v>
      </c>
      <c r="CC462" s="7">
        <v>0.0</v>
      </c>
      <c r="CD462" s="7">
        <v>0.0</v>
      </c>
      <c r="CE462" s="7">
        <v>0.0</v>
      </c>
      <c r="CF462" s="7">
        <v>0.0</v>
      </c>
      <c r="CG462" s="7">
        <v>0.0</v>
      </c>
      <c r="CH462" s="7">
        <v>0.0</v>
      </c>
      <c r="CI462" s="7">
        <v>0.0</v>
      </c>
      <c r="CJ462" s="7">
        <v>0.0</v>
      </c>
      <c r="CK462" s="7">
        <v>0.0</v>
      </c>
      <c r="CL462" s="15">
        <f t="shared" si="17"/>
        <v>0</v>
      </c>
      <c r="CM462" s="7">
        <v>-0.1</v>
      </c>
      <c r="CN462" s="7">
        <v>0.1</v>
      </c>
      <c r="CO462" s="7">
        <v>0.0</v>
      </c>
      <c r="CP462" s="16">
        <f t="shared" si="18"/>
        <v>0</v>
      </c>
      <c r="CQ462" s="16">
        <f t="shared" si="19"/>
        <v>0</v>
      </c>
      <c r="CR462" s="17">
        <v>3.0</v>
      </c>
      <c r="CS462" s="14">
        <v>0.6000000000000001</v>
      </c>
      <c r="CT462" s="14">
        <v>0.9</v>
      </c>
      <c r="CU462" s="14">
        <v>0.8</v>
      </c>
      <c r="CV462" s="14">
        <v>-0.2</v>
      </c>
      <c r="CW462" s="14">
        <v>0.2</v>
      </c>
      <c r="CX462" s="14">
        <v>0.0</v>
      </c>
      <c r="CY462" s="14">
        <v>0.0</v>
      </c>
      <c r="CZ462" s="18">
        <f t="shared" si="20"/>
        <v>0</v>
      </c>
      <c r="DA462" s="18">
        <f t="shared" si="21"/>
        <v>0</v>
      </c>
      <c r="DB462" s="14">
        <v>42.5</v>
      </c>
      <c r="DC462" s="7">
        <v>0.0</v>
      </c>
      <c r="DD462" s="7">
        <v>0.0</v>
      </c>
      <c r="DE462" s="7">
        <v>0.0</v>
      </c>
      <c r="DF462" s="7">
        <v>1.0</v>
      </c>
      <c r="DG462" s="7">
        <v>0.0</v>
      </c>
      <c r="DH462" s="7">
        <v>0.0</v>
      </c>
      <c r="DI462" s="7">
        <v>1.0</v>
      </c>
      <c r="DJ462" s="7">
        <v>0.0</v>
      </c>
      <c r="DK462" s="7">
        <v>1.0</v>
      </c>
      <c r="DL462" s="7">
        <v>0.0</v>
      </c>
      <c r="DM462" s="7">
        <v>2.0</v>
      </c>
      <c r="DN462" s="9">
        <v>0.0</v>
      </c>
      <c r="DO462" s="9">
        <v>0.0</v>
      </c>
      <c r="DP462" s="9">
        <v>0.0</v>
      </c>
      <c r="DQ462" s="8">
        <v>16.0</v>
      </c>
      <c r="DR462" s="8">
        <v>0.0</v>
      </c>
      <c r="DS462" s="8"/>
      <c r="DT462" s="19">
        <v>0.6000000000000001</v>
      </c>
      <c r="DU462" s="8">
        <v>0.6000000000000001</v>
      </c>
      <c r="DV462" s="8">
        <v>0.052000000000000005</v>
      </c>
      <c r="DW462" s="8">
        <v>0.0</v>
      </c>
      <c r="DX462" s="8">
        <v>0.0</v>
      </c>
      <c r="DY462" s="14">
        <f t="shared" si="22"/>
        <v>-0.009974834134</v>
      </c>
    </row>
    <row r="463" ht="12.75" customHeight="1">
      <c r="A463" s="7">
        <v>36.0</v>
      </c>
      <c r="B463" s="7" t="s">
        <v>2230</v>
      </c>
      <c r="C463" s="7" t="s">
        <v>1102</v>
      </c>
      <c r="D463" s="7" t="s">
        <v>736</v>
      </c>
      <c r="E463" s="7" t="s">
        <v>163</v>
      </c>
      <c r="F463" s="7" t="s">
        <v>163</v>
      </c>
      <c r="G463" s="7">
        <v>76.0</v>
      </c>
      <c r="H463" s="7">
        <v>213.0</v>
      </c>
      <c r="I463" s="7" t="s">
        <v>145</v>
      </c>
      <c r="J463" s="7">
        <v>2014.0</v>
      </c>
      <c r="K463" s="7">
        <v>3.0</v>
      </c>
      <c r="L463" s="7">
        <v>73.0</v>
      </c>
      <c r="M463" s="8" t="s">
        <v>146</v>
      </c>
      <c r="N463" s="8">
        <f t="shared" si="1"/>
        <v>20</v>
      </c>
      <c r="O463" s="7" t="s">
        <v>689</v>
      </c>
      <c r="P463" s="7" t="s">
        <v>2231</v>
      </c>
      <c r="Q463" s="8" t="s">
        <v>206</v>
      </c>
      <c r="R463" s="7" t="s">
        <v>206</v>
      </c>
      <c r="S463" s="9" t="s">
        <v>174</v>
      </c>
      <c r="T463" s="9">
        <v>1.0</v>
      </c>
      <c r="U463" s="9" t="s">
        <v>138</v>
      </c>
      <c r="V463" s="9" t="s">
        <v>138</v>
      </c>
      <c r="W463" s="7">
        <v>1.0</v>
      </c>
      <c r="X463" s="7">
        <v>0.0</v>
      </c>
      <c r="Y463" s="7">
        <v>0.0</v>
      </c>
      <c r="Z463" s="7">
        <v>0.0</v>
      </c>
      <c r="AA463" s="7">
        <v>0.0</v>
      </c>
      <c r="AB463" s="7">
        <v>0.0</v>
      </c>
      <c r="AC463" s="7">
        <v>0.0</v>
      </c>
      <c r="AD463" s="7">
        <v>0.0</v>
      </c>
      <c r="AE463" s="7">
        <v>0.0</v>
      </c>
      <c r="AF463" s="10">
        <f t="shared" si="2"/>
        <v>0</v>
      </c>
      <c r="AG463" s="10">
        <f t="shared" si="3"/>
        <v>0</v>
      </c>
      <c r="AH463" s="7">
        <v>390.0</v>
      </c>
      <c r="AI463" s="11">
        <f t="shared" si="4"/>
        <v>6.5</v>
      </c>
      <c r="AJ463" s="7">
        <v>8.0</v>
      </c>
      <c r="AK463" s="11">
        <f t="shared" si="5"/>
        <v>8</v>
      </c>
      <c r="AL463" s="11">
        <f t="shared" si="6"/>
        <v>48.75</v>
      </c>
      <c r="AM463" s="12">
        <v>0.0</v>
      </c>
      <c r="AN463" s="11">
        <f t="shared" si="7"/>
        <v>0</v>
      </c>
      <c r="AO463" s="10" t="s">
        <v>151</v>
      </c>
      <c r="AP463" s="10" t="s">
        <v>151</v>
      </c>
      <c r="AQ463" s="10" t="s">
        <v>151</v>
      </c>
      <c r="AR463" s="7">
        <v>0.0</v>
      </c>
      <c r="AS463" s="7">
        <v>0.0</v>
      </c>
      <c r="AT463" s="13">
        <f t="shared" si="8"/>
        <v>0</v>
      </c>
      <c r="AU463" s="8"/>
      <c r="AV463" s="8"/>
      <c r="AW463" s="8"/>
      <c r="AX463" s="8">
        <v>0.0</v>
      </c>
      <c r="AY463" s="8"/>
      <c r="AZ463" s="8">
        <v>0.0</v>
      </c>
      <c r="BA463" s="7">
        <v>1.0</v>
      </c>
      <c r="BB463" s="7">
        <v>1.0</v>
      </c>
      <c r="BC463" s="7">
        <v>0.0</v>
      </c>
      <c r="BD463" s="7">
        <v>0.0</v>
      </c>
      <c r="BE463" s="7">
        <v>0.0</v>
      </c>
      <c r="BF463" s="7">
        <v>0.0</v>
      </c>
      <c r="BG463" s="14">
        <f t="shared" si="9"/>
        <v>9.230769231</v>
      </c>
      <c r="BH463" s="11">
        <f t="shared" si="10"/>
        <v>9.230769231</v>
      </c>
      <c r="BI463" s="11">
        <f t="shared" si="11"/>
        <v>0</v>
      </c>
      <c r="BJ463" s="11">
        <f t="shared" si="12"/>
        <v>0</v>
      </c>
      <c r="BK463" s="11">
        <f t="shared" si="13"/>
        <v>0</v>
      </c>
      <c r="BL463" s="11">
        <f t="shared" si="14"/>
        <v>0</v>
      </c>
      <c r="BM463" s="7">
        <v>0.0</v>
      </c>
      <c r="BN463" s="7">
        <v>0.0</v>
      </c>
      <c r="BO463" s="7">
        <v>0.0</v>
      </c>
      <c r="BP463" s="7">
        <v>0.0</v>
      </c>
      <c r="BQ463" s="7">
        <v>0.0</v>
      </c>
      <c r="BR463" s="7">
        <v>0.0</v>
      </c>
      <c r="BS463" s="9">
        <f t="shared" si="15"/>
        <v>1</v>
      </c>
      <c r="BT463" s="14">
        <v>0.0302</v>
      </c>
      <c r="BW463" s="15" t="str">
        <f t="shared" si="16"/>
        <v> </v>
      </c>
      <c r="BY463" s="7">
        <v>0.0</v>
      </c>
      <c r="BZ463" s="7">
        <v>0.0</v>
      </c>
      <c r="CA463" s="7">
        <v>0.0</v>
      </c>
      <c r="CB463" s="7">
        <v>0.0</v>
      </c>
      <c r="CC463" s="7">
        <v>0.0</v>
      </c>
      <c r="CD463" s="7">
        <v>0.0</v>
      </c>
      <c r="CE463" s="7">
        <v>0.0</v>
      </c>
      <c r="CF463" s="7">
        <v>0.0</v>
      </c>
      <c r="CG463" s="7">
        <v>0.0</v>
      </c>
      <c r="CH463" s="7">
        <v>0.0</v>
      </c>
      <c r="CI463" s="7">
        <v>0.0</v>
      </c>
      <c r="CJ463" s="7">
        <v>0.0</v>
      </c>
      <c r="CK463" s="7">
        <v>0.0</v>
      </c>
      <c r="CL463" s="15">
        <f t="shared" si="17"/>
        <v>0</v>
      </c>
      <c r="CM463" s="7">
        <v>0.0</v>
      </c>
      <c r="CN463" s="7">
        <v>0.0</v>
      </c>
      <c r="CO463" s="7">
        <v>0.0</v>
      </c>
      <c r="CP463" s="16">
        <f t="shared" si="18"/>
        <v>0</v>
      </c>
      <c r="CQ463" s="16">
        <f t="shared" si="19"/>
        <v>0</v>
      </c>
      <c r="CR463" s="17">
        <v>3.0</v>
      </c>
      <c r="CS463" s="14">
        <v>0.1</v>
      </c>
      <c r="CT463" s="14">
        <v>0.1</v>
      </c>
      <c r="CU463" s="14">
        <v>0.0</v>
      </c>
      <c r="CV463" s="14">
        <v>0.0</v>
      </c>
      <c r="CW463" s="14">
        <v>0.0</v>
      </c>
      <c r="CX463" s="14">
        <v>0.0</v>
      </c>
      <c r="CY463" s="14">
        <v>0.0</v>
      </c>
      <c r="CZ463" s="18">
        <f t="shared" si="20"/>
        <v>0</v>
      </c>
      <c r="DA463" s="18">
        <f t="shared" si="21"/>
        <v>0</v>
      </c>
      <c r="DB463" s="14">
        <v>0.0</v>
      </c>
      <c r="DC463" s="7">
        <v>0.0</v>
      </c>
      <c r="DD463" s="7">
        <v>0.0</v>
      </c>
      <c r="DE463" s="7">
        <v>0.0</v>
      </c>
      <c r="DF463" s="7">
        <v>0.0</v>
      </c>
      <c r="DG463" s="7">
        <v>0.0</v>
      </c>
      <c r="DH463" s="7">
        <v>0.0</v>
      </c>
      <c r="DI463" s="7">
        <v>0.0</v>
      </c>
      <c r="DJ463" s="7">
        <v>0.0</v>
      </c>
      <c r="DK463" s="7">
        <v>0.0</v>
      </c>
      <c r="DL463" s="7">
        <v>0.0</v>
      </c>
      <c r="DM463" s="7">
        <v>0.0</v>
      </c>
      <c r="DN463" s="9">
        <v>0.0</v>
      </c>
      <c r="DO463" s="9">
        <v>0.0</v>
      </c>
      <c r="DP463" s="9">
        <v>0.0</v>
      </c>
      <c r="DQ463" s="8">
        <v>10.0</v>
      </c>
      <c r="DR463" s="8">
        <v>3.0</v>
      </c>
      <c r="DS463" s="8" t="s">
        <v>741</v>
      </c>
      <c r="DT463" s="19">
        <v>0.66</v>
      </c>
      <c r="DU463" s="8">
        <v>0.665</v>
      </c>
      <c r="DV463" s="8">
        <v>0.044</v>
      </c>
      <c r="DW463" s="8">
        <v>33.0</v>
      </c>
      <c r="DX463" s="8">
        <v>0.0</v>
      </c>
      <c r="DY463" s="14">
        <f t="shared" si="22"/>
        <v>-0.03070235644</v>
      </c>
    </row>
    <row r="464" ht="12.75" customHeight="1">
      <c r="A464" s="7">
        <v>53.0</v>
      </c>
      <c r="B464" s="7" t="s">
        <v>2232</v>
      </c>
      <c r="C464" s="7" t="s">
        <v>2233</v>
      </c>
      <c r="D464" s="7" t="s">
        <v>162</v>
      </c>
      <c r="E464" s="7" t="s">
        <v>163</v>
      </c>
      <c r="F464" s="7" t="s">
        <v>163</v>
      </c>
      <c r="G464" s="7">
        <v>73.0</v>
      </c>
      <c r="H464" s="7">
        <v>212.0</v>
      </c>
      <c r="I464" s="7" t="s">
        <v>133</v>
      </c>
      <c r="J464" s="7">
        <v>2011.0</v>
      </c>
      <c r="K464" s="7">
        <v>2.0</v>
      </c>
      <c r="L464" s="7">
        <v>56.0</v>
      </c>
      <c r="M464" s="8"/>
      <c r="N464" s="8">
        <f t="shared" si="1"/>
        <v>23</v>
      </c>
      <c r="O464" s="7" t="s">
        <v>2234</v>
      </c>
      <c r="P464" s="7" t="s">
        <v>2235</v>
      </c>
      <c r="Q464" s="8" t="s">
        <v>206</v>
      </c>
      <c r="R464" s="7" t="s">
        <v>206</v>
      </c>
      <c r="S464" s="9" t="s">
        <v>159</v>
      </c>
      <c r="T464" s="9">
        <v>12.0</v>
      </c>
      <c r="U464" s="9" t="s">
        <v>138</v>
      </c>
      <c r="V464" s="9" t="s">
        <v>138</v>
      </c>
      <c r="W464" s="7">
        <v>12.0</v>
      </c>
      <c r="X464" s="7">
        <v>1.0</v>
      </c>
      <c r="Y464" s="7">
        <v>1.0</v>
      </c>
      <c r="Z464" s="7">
        <v>0.0</v>
      </c>
      <c r="AA464" s="7">
        <v>2.0</v>
      </c>
      <c r="AB464" s="7">
        <v>1.0</v>
      </c>
      <c r="AC464" s="7">
        <v>14.0</v>
      </c>
      <c r="AD464" s="7">
        <v>4.0</v>
      </c>
      <c r="AE464" s="7">
        <v>6.0</v>
      </c>
      <c r="AF464" s="10">
        <f t="shared" si="2"/>
        <v>0.07142857143</v>
      </c>
      <c r="AG464" s="10">
        <f t="shared" si="3"/>
        <v>0.04166666667</v>
      </c>
      <c r="AH464" s="7">
        <v>7542.0</v>
      </c>
      <c r="AI464" s="11">
        <f t="shared" si="4"/>
        <v>10.475</v>
      </c>
      <c r="AJ464" s="7">
        <v>179.0</v>
      </c>
      <c r="AK464" s="11">
        <f t="shared" si="5"/>
        <v>14.91666667</v>
      </c>
      <c r="AL464" s="11">
        <f t="shared" si="6"/>
        <v>42.13407821</v>
      </c>
      <c r="AM464" s="12">
        <v>0.0</v>
      </c>
      <c r="AN464" s="11">
        <f t="shared" si="7"/>
        <v>0</v>
      </c>
      <c r="AO464" s="10" t="s">
        <v>239</v>
      </c>
      <c r="AP464" s="10" t="s">
        <v>239</v>
      </c>
      <c r="AQ464" s="10" t="s">
        <v>216</v>
      </c>
      <c r="AR464" s="7">
        <v>0.0</v>
      </c>
      <c r="AS464" s="7">
        <v>2.0</v>
      </c>
      <c r="AT464" s="13">
        <f t="shared" si="8"/>
        <v>0</v>
      </c>
      <c r="AU464" s="8"/>
      <c r="AV464" s="8"/>
      <c r="AW464" s="8"/>
      <c r="AX464" s="8">
        <v>0.0</v>
      </c>
      <c r="AY464" s="8">
        <v>2.0</v>
      </c>
      <c r="AZ464" s="8">
        <v>0.0</v>
      </c>
      <c r="BA464" s="7">
        <v>17.0</v>
      </c>
      <c r="BB464" s="7">
        <v>24.0</v>
      </c>
      <c r="BC464" s="7">
        <v>5.0</v>
      </c>
      <c r="BD464" s="7">
        <v>4.0</v>
      </c>
      <c r="BE464" s="7">
        <v>2.0</v>
      </c>
      <c r="BF464" s="7">
        <v>2.0</v>
      </c>
      <c r="BG464" s="14">
        <f t="shared" si="9"/>
        <v>8.114558473</v>
      </c>
      <c r="BH464" s="11">
        <f t="shared" si="10"/>
        <v>11.45584726</v>
      </c>
      <c r="BI464" s="11">
        <f t="shared" si="11"/>
        <v>2.386634845</v>
      </c>
      <c r="BJ464" s="11">
        <f t="shared" si="12"/>
        <v>1.909307876</v>
      </c>
      <c r="BK464" s="11">
        <f t="shared" si="13"/>
        <v>0.9546539379</v>
      </c>
      <c r="BL464" s="11">
        <f t="shared" si="14"/>
        <v>0.9546539379</v>
      </c>
      <c r="BM464" s="7">
        <v>2.0</v>
      </c>
      <c r="BN464" s="7">
        <v>1.0</v>
      </c>
      <c r="BO464" s="7">
        <v>0.0</v>
      </c>
      <c r="BP464" s="7">
        <v>0.0</v>
      </c>
      <c r="BQ464" s="7">
        <v>0.0</v>
      </c>
      <c r="BR464" s="7">
        <v>0.0</v>
      </c>
      <c r="BS464" s="9">
        <f t="shared" si="15"/>
        <v>31</v>
      </c>
      <c r="BT464" s="14">
        <v>-0.19840000000000002</v>
      </c>
      <c r="BW464" s="15" t="str">
        <f t="shared" si="16"/>
        <v> </v>
      </c>
      <c r="BY464" s="7">
        <v>0.0</v>
      </c>
      <c r="BZ464" s="7">
        <v>0.0</v>
      </c>
      <c r="CA464" s="7">
        <v>1.0</v>
      </c>
      <c r="CB464" s="7">
        <v>0.0</v>
      </c>
      <c r="CC464" s="7">
        <v>0.0</v>
      </c>
      <c r="CD464" s="7">
        <v>0.0</v>
      </c>
      <c r="CE464" s="7">
        <v>0.0</v>
      </c>
      <c r="CF464" s="7">
        <v>0.0</v>
      </c>
      <c r="CG464" s="7">
        <v>0.0</v>
      </c>
      <c r="CH464" s="7">
        <v>0.0</v>
      </c>
      <c r="CI464" s="7">
        <v>1.0</v>
      </c>
      <c r="CJ464" s="7">
        <v>0.0</v>
      </c>
      <c r="CK464" s="7">
        <v>0.0</v>
      </c>
      <c r="CL464" s="15">
        <f t="shared" si="17"/>
        <v>0</v>
      </c>
      <c r="CM464" s="7">
        <v>0.0</v>
      </c>
      <c r="CN464" s="7">
        <v>0.2</v>
      </c>
      <c r="CO464" s="7">
        <v>0.2</v>
      </c>
      <c r="CP464" s="16">
        <f t="shared" si="18"/>
        <v>0.01666666667</v>
      </c>
      <c r="CQ464" s="16">
        <f t="shared" si="19"/>
        <v>0.09546539379</v>
      </c>
      <c r="CR464" s="17">
        <v>2.0</v>
      </c>
      <c r="CS464" s="14">
        <v>2.0</v>
      </c>
      <c r="CT464" s="14">
        <v>1.9</v>
      </c>
      <c r="CU464" s="14">
        <v>1.2</v>
      </c>
      <c r="CV464" s="14">
        <v>0.0</v>
      </c>
      <c r="CW464" s="14">
        <v>0.30000000000000004</v>
      </c>
      <c r="CX464" s="14">
        <v>0.0</v>
      </c>
      <c r="CY464" s="14">
        <v>0.30000000000000004</v>
      </c>
      <c r="CZ464" s="18">
        <f t="shared" si="20"/>
        <v>0.025</v>
      </c>
      <c r="DA464" s="18">
        <f t="shared" si="21"/>
        <v>0.1431980907</v>
      </c>
      <c r="DB464" s="14">
        <v>20.4286</v>
      </c>
      <c r="DC464" s="7">
        <v>0.0</v>
      </c>
      <c r="DD464" s="7">
        <v>0.0</v>
      </c>
      <c r="DE464" s="7">
        <v>1.0</v>
      </c>
      <c r="DF464" s="7">
        <v>3.0</v>
      </c>
      <c r="DG464" s="7">
        <v>1.0</v>
      </c>
      <c r="DH464" s="7">
        <v>0.0</v>
      </c>
      <c r="DI464" s="7">
        <v>0.0</v>
      </c>
      <c r="DJ464" s="7">
        <v>1.0</v>
      </c>
      <c r="DK464" s="7">
        <v>0.0</v>
      </c>
      <c r="DL464" s="7">
        <v>1.0</v>
      </c>
      <c r="DM464" s="7">
        <v>11.0</v>
      </c>
      <c r="DN464" s="9">
        <v>0.0</v>
      </c>
      <c r="DO464" s="9">
        <v>0.0</v>
      </c>
      <c r="DP464" s="9">
        <v>0.0</v>
      </c>
      <c r="DQ464" s="8">
        <v>70.0</v>
      </c>
      <c r="DR464" s="8">
        <v>13.0</v>
      </c>
      <c r="DS464" s="8" t="s">
        <v>1027</v>
      </c>
      <c r="DT464" s="19">
        <v>0.833</v>
      </c>
      <c r="DU464" s="8">
        <v>0.8310000000000001</v>
      </c>
      <c r="DV464" s="8">
        <v>0.337</v>
      </c>
      <c r="DW464" s="8">
        <v>132.0</v>
      </c>
      <c r="DX464" s="8">
        <v>0.0</v>
      </c>
      <c r="DY464" s="14">
        <f t="shared" si="22"/>
        <v>0.02338137726</v>
      </c>
    </row>
    <row r="465" ht="12.75" customHeight="1">
      <c r="A465" s="7">
        <v>58.0</v>
      </c>
      <c r="B465" s="7" t="s">
        <v>2236</v>
      </c>
      <c r="C465" s="7" t="s">
        <v>314</v>
      </c>
      <c r="D465" s="7" t="s">
        <v>315</v>
      </c>
      <c r="E465" s="7" t="s">
        <v>163</v>
      </c>
      <c r="F465" s="7" t="s">
        <v>163</v>
      </c>
      <c r="G465" s="7">
        <v>72.0</v>
      </c>
      <c r="H465" s="7">
        <v>201.0</v>
      </c>
      <c r="I465" s="7" t="s">
        <v>145</v>
      </c>
      <c r="J465" s="7">
        <v>2005.0</v>
      </c>
      <c r="K465" s="7">
        <v>3.0</v>
      </c>
      <c r="L465" s="7">
        <v>62.0</v>
      </c>
      <c r="M465" s="8"/>
      <c r="N465" s="8">
        <f t="shared" si="1"/>
        <v>28</v>
      </c>
      <c r="O465" s="7" t="s">
        <v>2237</v>
      </c>
      <c r="P465" s="7" t="s">
        <v>2238</v>
      </c>
      <c r="Q465" s="8" t="s">
        <v>231</v>
      </c>
      <c r="R465" s="7" t="s">
        <v>231</v>
      </c>
      <c r="S465" s="9" t="s">
        <v>174</v>
      </c>
      <c r="T465" s="9">
        <v>71.0</v>
      </c>
      <c r="U465" s="9" t="s">
        <v>138</v>
      </c>
      <c r="V465" s="9" t="s">
        <v>138</v>
      </c>
      <c r="W465" s="7">
        <v>71.0</v>
      </c>
      <c r="X465" s="7">
        <v>16.0</v>
      </c>
      <c r="Y465" s="7">
        <v>51.0</v>
      </c>
      <c r="Z465" s="7">
        <v>23.0</v>
      </c>
      <c r="AA465" s="7">
        <v>67.0</v>
      </c>
      <c r="AB465" s="7">
        <v>9.0</v>
      </c>
      <c r="AC465" s="7">
        <v>218.0</v>
      </c>
      <c r="AD465" s="7">
        <v>53.0</v>
      </c>
      <c r="AE465" s="7">
        <v>146.0</v>
      </c>
      <c r="AF465" s="10">
        <f t="shared" si="2"/>
        <v>0.07339449541</v>
      </c>
      <c r="AG465" s="10">
        <f t="shared" si="3"/>
        <v>0.03836930456</v>
      </c>
      <c r="AH465" s="7">
        <v>114786.0</v>
      </c>
      <c r="AI465" s="11">
        <f t="shared" si="4"/>
        <v>26.94507042</v>
      </c>
      <c r="AJ465" s="7">
        <v>2198.0</v>
      </c>
      <c r="AK465" s="11">
        <f t="shared" si="5"/>
        <v>30.95774648</v>
      </c>
      <c r="AL465" s="11">
        <f t="shared" si="6"/>
        <v>52.22292994</v>
      </c>
      <c r="AM465" s="12">
        <v>168.0</v>
      </c>
      <c r="AN465" s="11">
        <f t="shared" si="7"/>
        <v>5.268935236</v>
      </c>
      <c r="AO465" s="10" t="s">
        <v>491</v>
      </c>
      <c r="AP465" s="10" t="s">
        <v>616</v>
      </c>
      <c r="AQ465" s="10" t="s">
        <v>2200</v>
      </c>
      <c r="AR465" s="7">
        <v>0.0</v>
      </c>
      <c r="AS465" s="7">
        <v>0.0</v>
      </c>
      <c r="AT465" s="13">
        <f t="shared" si="8"/>
        <v>0</v>
      </c>
      <c r="AU465" s="8"/>
      <c r="AV465" s="8"/>
      <c r="AW465" s="8"/>
      <c r="AX465" s="8">
        <v>0.0</v>
      </c>
      <c r="AY465" s="8"/>
      <c r="AZ465" s="8">
        <v>0.0</v>
      </c>
      <c r="BA465" s="7">
        <v>143.0</v>
      </c>
      <c r="BB465" s="7">
        <v>135.0</v>
      </c>
      <c r="BC465" s="7">
        <v>122.0</v>
      </c>
      <c r="BD465" s="7">
        <v>53.0</v>
      </c>
      <c r="BE465" s="7">
        <v>69.0</v>
      </c>
      <c r="BF465" s="7">
        <v>47.0</v>
      </c>
      <c r="BG465" s="14">
        <f t="shared" si="9"/>
        <v>4.484867493</v>
      </c>
      <c r="BH465" s="11">
        <f t="shared" si="10"/>
        <v>4.233965815</v>
      </c>
      <c r="BI465" s="11">
        <f t="shared" si="11"/>
        <v>3.826250588</v>
      </c>
      <c r="BJ465" s="11">
        <f t="shared" si="12"/>
        <v>1.662223616</v>
      </c>
      <c r="BK465" s="11">
        <f t="shared" si="13"/>
        <v>2.164026972</v>
      </c>
      <c r="BL465" s="11">
        <f t="shared" si="14"/>
        <v>1.474047358</v>
      </c>
      <c r="BM465" s="7">
        <v>66.0</v>
      </c>
      <c r="BN465" s="7">
        <v>33.0</v>
      </c>
      <c r="BO465" s="7">
        <v>0.0</v>
      </c>
      <c r="BP465" s="7">
        <v>0.0</v>
      </c>
      <c r="BQ465" s="7">
        <v>0.0</v>
      </c>
      <c r="BR465" s="7">
        <v>0.0</v>
      </c>
      <c r="BS465" s="9">
        <f t="shared" si="15"/>
        <v>323</v>
      </c>
      <c r="BT465" s="14">
        <v>-4.5074000000000005</v>
      </c>
      <c r="BU465" s="7">
        <v>5.0</v>
      </c>
      <c r="BV465" s="7">
        <v>3.0</v>
      </c>
      <c r="BW465" s="15">
        <f t="shared" si="16"/>
        <v>0.6</v>
      </c>
      <c r="BX465" s="7">
        <v>3.0</v>
      </c>
      <c r="BY465" s="7">
        <v>1.0</v>
      </c>
      <c r="BZ465" s="7">
        <v>1.0</v>
      </c>
      <c r="CA465" s="7">
        <v>2.0</v>
      </c>
      <c r="CB465" s="7">
        <v>2.0</v>
      </c>
      <c r="CC465" s="7">
        <v>1.0</v>
      </c>
      <c r="CD465" s="7">
        <v>0.0</v>
      </c>
      <c r="CE465" s="7">
        <v>5.0</v>
      </c>
      <c r="CF465" s="7">
        <v>5.0</v>
      </c>
      <c r="CG465" s="7">
        <v>1.0</v>
      </c>
      <c r="CH465" s="7">
        <v>0.0</v>
      </c>
      <c r="CI465" s="7">
        <v>4.0</v>
      </c>
      <c r="CJ465" s="7">
        <v>0.0</v>
      </c>
      <c r="CK465" s="7">
        <v>0.0</v>
      </c>
      <c r="CL465" s="15">
        <f t="shared" si="17"/>
        <v>0</v>
      </c>
      <c r="CM465" s="7">
        <v>7.0</v>
      </c>
      <c r="CN465" s="7">
        <v>4.3</v>
      </c>
      <c r="CO465" s="7">
        <v>11.3</v>
      </c>
      <c r="CP465" s="16">
        <f t="shared" si="18"/>
        <v>0.1591549296</v>
      </c>
      <c r="CQ465" s="16">
        <f t="shared" si="19"/>
        <v>0.35439862</v>
      </c>
      <c r="CR465" s="17">
        <v>6.0</v>
      </c>
      <c r="CS465" s="14">
        <v>47.9</v>
      </c>
      <c r="CT465" s="14">
        <v>41.5</v>
      </c>
      <c r="CU465" s="14">
        <v>-2.4</v>
      </c>
      <c r="CV465" s="14">
        <v>15.1</v>
      </c>
      <c r="CW465" s="14">
        <v>3.9</v>
      </c>
      <c r="CX465" s="14">
        <v>0.9</v>
      </c>
      <c r="CY465" s="14">
        <v>20.0</v>
      </c>
      <c r="CZ465" s="18">
        <f t="shared" si="20"/>
        <v>0.2816901408</v>
      </c>
      <c r="DA465" s="18">
        <f t="shared" si="21"/>
        <v>0.6272541948</v>
      </c>
      <c r="DB465" s="14">
        <v>46.6514</v>
      </c>
      <c r="DC465" s="7">
        <v>0.0</v>
      </c>
      <c r="DD465" s="7">
        <v>3.0</v>
      </c>
      <c r="DE465" s="7">
        <v>3.0</v>
      </c>
      <c r="DF465" s="7">
        <v>47.0</v>
      </c>
      <c r="DG465" s="7">
        <v>15.0</v>
      </c>
      <c r="DH465" s="7">
        <v>0.0</v>
      </c>
      <c r="DI465" s="7">
        <v>67.0</v>
      </c>
      <c r="DJ465" s="7">
        <v>50.0</v>
      </c>
      <c r="DK465" s="7">
        <v>2.0</v>
      </c>
      <c r="DL465" s="7">
        <v>0.0</v>
      </c>
      <c r="DM465" s="7">
        <v>84.0</v>
      </c>
      <c r="DN465" s="9">
        <v>3.0</v>
      </c>
      <c r="DO465" s="9">
        <v>3.0</v>
      </c>
      <c r="DP465" s="9">
        <v>1.0</v>
      </c>
      <c r="DQ465" s="8">
        <v>186.0</v>
      </c>
      <c r="DR465" s="8">
        <v>10.0</v>
      </c>
      <c r="DS465" s="8" t="s">
        <v>2239</v>
      </c>
      <c r="DT465" s="19">
        <v>7.25</v>
      </c>
      <c r="DU465" s="8">
        <v>7.25</v>
      </c>
      <c r="DV465" s="8">
        <v>7.25</v>
      </c>
      <c r="DW465" s="8">
        <v>884.0</v>
      </c>
      <c r="DX465" s="8">
        <v>0.0</v>
      </c>
      <c r="DY465" s="14">
        <f t="shared" si="22"/>
        <v>5.744680851</v>
      </c>
    </row>
    <row r="466" ht="12.75" customHeight="1">
      <c r="A466" s="7">
        <v>55.0</v>
      </c>
      <c r="B466" s="7" t="s">
        <v>2240</v>
      </c>
      <c r="C466" s="7" t="s">
        <v>2241</v>
      </c>
      <c r="D466" s="7" t="s">
        <v>358</v>
      </c>
      <c r="E466" s="7" t="s">
        <v>163</v>
      </c>
      <c r="F466" s="7" t="s">
        <v>163</v>
      </c>
      <c r="G466" s="7">
        <v>70.0</v>
      </c>
      <c r="H466" s="7">
        <v>197.0</v>
      </c>
      <c r="I466" s="7" t="s">
        <v>145</v>
      </c>
      <c r="M466" s="8"/>
      <c r="N466" s="8">
        <f t="shared" si="1"/>
        <v>31</v>
      </c>
      <c r="O466" s="7" t="s">
        <v>235</v>
      </c>
      <c r="P466" s="7" t="s">
        <v>2242</v>
      </c>
      <c r="Q466" s="8" t="s">
        <v>860</v>
      </c>
      <c r="R466" s="7" t="s">
        <v>860</v>
      </c>
      <c r="S466" s="9" t="s">
        <v>275</v>
      </c>
      <c r="T466" s="9">
        <v>81.0</v>
      </c>
      <c r="U466" s="9" t="s">
        <v>138</v>
      </c>
      <c r="V466" s="9" t="s">
        <v>138</v>
      </c>
      <c r="W466" s="7">
        <v>82.0</v>
      </c>
      <c r="X466" s="7">
        <v>10.0</v>
      </c>
      <c r="Y466" s="7">
        <v>15.0</v>
      </c>
      <c r="Z466" s="7">
        <v>7.0</v>
      </c>
      <c r="AA466" s="7">
        <v>25.0</v>
      </c>
      <c r="AB466" s="7">
        <v>-21.0</v>
      </c>
      <c r="AC466" s="7">
        <v>107.0</v>
      </c>
      <c r="AD466" s="7">
        <v>45.0</v>
      </c>
      <c r="AE466" s="7">
        <v>46.0</v>
      </c>
      <c r="AF466" s="10">
        <f t="shared" si="2"/>
        <v>0.09345794393</v>
      </c>
      <c r="AG466" s="10">
        <f t="shared" si="3"/>
        <v>0.05050505051</v>
      </c>
      <c r="AH466" s="7">
        <v>77649.0</v>
      </c>
      <c r="AI466" s="11">
        <f t="shared" si="4"/>
        <v>15.78231707</v>
      </c>
      <c r="AJ466" s="7">
        <v>1864.0</v>
      </c>
      <c r="AK466" s="11">
        <f t="shared" si="5"/>
        <v>22.73170732</v>
      </c>
      <c r="AL466" s="11">
        <f t="shared" si="6"/>
        <v>41.65718884</v>
      </c>
      <c r="AM466" s="12">
        <v>88.0</v>
      </c>
      <c r="AN466" s="11">
        <f t="shared" si="7"/>
        <v>4.079898003</v>
      </c>
      <c r="AO466" s="10" t="s">
        <v>386</v>
      </c>
      <c r="AP466" s="10" t="s">
        <v>918</v>
      </c>
      <c r="AQ466" s="10" t="s">
        <v>709</v>
      </c>
      <c r="AR466" s="7">
        <v>596.0</v>
      </c>
      <c r="AS466" s="7">
        <v>566.0</v>
      </c>
      <c r="AT466" s="13">
        <f t="shared" si="8"/>
        <v>0.512908778</v>
      </c>
      <c r="AU466" s="9">
        <v>8.0</v>
      </c>
      <c r="AV466" s="9">
        <v>6.0</v>
      </c>
      <c r="AW466" s="9">
        <v>808.0</v>
      </c>
      <c r="AX466" s="9">
        <v>414.0</v>
      </c>
      <c r="AY466" s="9">
        <v>354.0</v>
      </c>
      <c r="AZ466" s="9">
        <v>182.0</v>
      </c>
      <c r="BA466" s="7">
        <v>35.0</v>
      </c>
      <c r="BB466" s="7">
        <v>68.0</v>
      </c>
      <c r="BC466" s="7">
        <v>33.0</v>
      </c>
      <c r="BD466" s="7">
        <v>45.0</v>
      </c>
      <c r="BE466" s="7">
        <v>29.0</v>
      </c>
      <c r="BF466" s="7">
        <v>28.0</v>
      </c>
      <c r="BG466" s="14">
        <f t="shared" si="9"/>
        <v>1.622686706</v>
      </c>
      <c r="BH466" s="11">
        <f t="shared" si="10"/>
        <v>3.152648457</v>
      </c>
      <c r="BI466" s="11">
        <f t="shared" si="11"/>
        <v>1.529961751</v>
      </c>
      <c r="BJ466" s="11">
        <f t="shared" si="12"/>
        <v>2.086311479</v>
      </c>
      <c r="BK466" s="11">
        <f t="shared" si="13"/>
        <v>1.344511842</v>
      </c>
      <c r="BL466" s="11">
        <f t="shared" si="14"/>
        <v>1.298149364</v>
      </c>
      <c r="BM466" s="7">
        <v>10.0</v>
      </c>
      <c r="BN466" s="7">
        <v>5.0</v>
      </c>
      <c r="BO466" s="7">
        <v>0.0</v>
      </c>
      <c r="BP466" s="7">
        <v>0.0</v>
      </c>
      <c r="BQ466" s="7">
        <v>0.0</v>
      </c>
      <c r="BR466" s="7">
        <v>0.0</v>
      </c>
      <c r="BS466" s="9">
        <f t="shared" si="15"/>
        <v>111</v>
      </c>
      <c r="BT466" s="14">
        <v>-1.3669</v>
      </c>
      <c r="BU466" s="7">
        <v>1.0</v>
      </c>
      <c r="BV466" s="7">
        <v>0.0</v>
      </c>
      <c r="BW466" s="15">
        <f t="shared" si="16"/>
        <v>0</v>
      </c>
      <c r="BX466" s="7">
        <v>0.0</v>
      </c>
      <c r="BY466" s="7">
        <v>3.0</v>
      </c>
      <c r="BZ466" s="7">
        <v>0.0</v>
      </c>
      <c r="CA466" s="7">
        <v>0.0</v>
      </c>
      <c r="CB466" s="7">
        <v>1.0</v>
      </c>
      <c r="CC466" s="7">
        <v>1.0</v>
      </c>
      <c r="CD466" s="7">
        <v>1.0</v>
      </c>
      <c r="CE466" s="7">
        <v>0.0</v>
      </c>
      <c r="CF466" s="7">
        <v>0.0</v>
      </c>
      <c r="CG466" s="7">
        <v>1.0</v>
      </c>
      <c r="CH466" s="7">
        <v>0.0</v>
      </c>
      <c r="CI466" s="7">
        <v>7.0</v>
      </c>
      <c r="CJ466" s="7">
        <v>0.0</v>
      </c>
      <c r="CK466" s="7">
        <v>0.0</v>
      </c>
      <c r="CL466" s="15">
        <f t="shared" si="17"/>
        <v>0</v>
      </c>
      <c r="CM466" s="7">
        <v>0.30000000000000004</v>
      </c>
      <c r="CN466" s="7">
        <v>0.7</v>
      </c>
      <c r="CO466" s="7">
        <v>1.0</v>
      </c>
      <c r="CP466" s="16">
        <f t="shared" si="18"/>
        <v>0.01219512195</v>
      </c>
      <c r="CQ466" s="16">
        <f t="shared" si="19"/>
        <v>0.0463624773</v>
      </c>
      <c r="CR466" s="17">
        <v>3.0</v>
      </c>
      <c r="CS466" s="14">
        <v>24.4</v>
      </c>
      <c r="CT466" s="14">
        <v>25.4</v>
      </c>
      <c r="CU466" s="14">
        <v>-13.3</v>
      </c>
      <c r="CV466" s="14">
        <v>-0.4</v>
      </c>
      <c r="CW466" s="14">
        <v>1.5</v>
      </c>
      <c r="CX466" s="14">
        <v>-0.2</v>
      </c>
      <c r="CY466" s="14">
        <v>0.9</v>
      </c>
      <c r="CZ466" s="18">
        <f t="shared" si="20"/>
        <v>0.01097560976</v>
      </c>
      <c r="DA466" s="18">
        <f t="shared" si="21"/>
        <v>0.04172622957</v>
      </c>
      <c r="DB466" s="14">
        <v>34.4019</v>
      </c>
      <c r="DC466" s="7">
        <v>1.0</v>
      </c>
      <c r="DD466" s="7">
        <v>2.0</v>
      </c>
      <c r="DE466" s="7">
        <v>3.0</v>
      </c>
      <c r="DF466" s="7">
        <v>39.0</v>
      </c>
      <c r="DG466" s="7">
        <v>8.0</v>
      </c>
      <c r="DH466" s="7">
        <v>1.0</v>
      </c>
      <c r="DI466" s="7">
        <v>11.0</v>
      </c>
      <c r="DJ466" s="7">
        <v>27.0</v>
      </c>
      <c r="DK466" s="7">
        <v>7.0</v>
      </c>
      <c r="DL466" s="7">
        <v>4.0</v>
      </c>
      <c r="DM466" s="7">
        <v>49.0</v>
      </c>
      <c r="DN466" s="9">
        <v>0.0</v>
      </c>
      <c r="DO466" s="9">
        <v>0.0</v>
      </c>
      <c r="DP466" s="9">
        <v>3.0</v>
      </c>
      <c r="DQ466" s="8">
        <v>186.0</v>
      </c>
      <c r="DR466" s="8">
        <v>0.0</v>
      </c>
      <c r="DS466" s="8"/>
      <c r="DT466" s="19">
        <v>1.8</v>
      </c>
      <c r="DU466" s="8">
        <v>1.8</v>
      </c>
      <c r="DV466" s="8">
        <v>1.8</v>
      </c>
      <c r="DW466" s="8">
        <v>0.0</v>
      </c>
      <c r="DX466" s="8">
        <v>0.0</v>
      </c>
      <c r="DY466" s="14">
        <f t="shared" si="22"/>
        <v>-1.759574468</v>
      </c>
    </row>
    <row r="467" ht="12.75" customHeight="1">
      <c r="A467" s="7">
        <v>22.0</v>
      </c>
      <c r="B467" s="7" t="s">
        <v>2243</v>
      </c>
      <c r="C467" s="7" t="s">
        <v>2244</v>
      </c>
      <c r="D467" s="7" t="s">
        <v>2245</v>
      </c>
      <c r="E467" s="7" t="s">
        <v>132</v>
      </c>
      <c r="F467" s="7" t="s">
        <v>132</v>
      </c>
      <c r="G467" s="7">
        <v>73.0</v>
      </c>
      <c r="H467" s="7">
        <v>199.0</v>
      </c>
      <c r="I467" s="7" t="s">
        <v>145</v>
      </c>
      <c r="J467" s="7">
        <v>2006.0</v>
      </c>
      <c r="K467" s="7">
        <v>1.0</v>
      </c>
      <c r="L467" s="7">
        <v>17.0</v>
      </c>
      <c r="M467" s="8"/>
      <c r="N467" s="8">
        <f t="shared" si="1"/>
        <v>29</v>
      </c>
      <c r="O467" s="7" t="s">
        <v>795</v>
      </c>
      <c r="P467" s="7" t="s">
        <v>2246</v>
      </c>
      <c r="Q467" s="8" t="s">
        <v>197</v>
      </c>
      <c r="R467" s="7" t="s">
        <v>197</v>
      </c>
      <c r="S467" s="9" t="s">
        <v>150</v>
      </c>
      <c r="T467" s="9">
        <v>74.0</v>
      </c>
      <c r="U467" s="9" t="s">
        <v>138</v>
      </c>
      <c r="V467" s="9" t="s">
        <v>138</v>
      </c>
      <c r="W467" s="7">
        <v>75.0</v>
      </c>
      <c r="X467" s="7">
        <v>8.0</v>
      </c>
      <c r="Y467" s="7">
        <v>8.0</v>
      </c>
      <c r="Z467" s="7">
        <v>5.0</v>
      </c>
      <c r="AA467" s="7">
        <v>16.0</v>
      </c>
      <c r="AB467" s="7">
        <v>-10.0</v>
      </c>
      <c r="AC467" s="7">
        <v>167.0</v>
      </c>
      <c r="AD467" s="7">
        <v>59.0</v>
      </c>
      <c r="AE467" s="7">
        <v>39.0</v>
      </c>
      <c r="AF467" s="10">
        <f t="shared" si="2"/>
        <v>0.04790419162</v>
      </c>
      <c r="AG467" s="10">
        <f t="shared" si="3"/>
        <v>0.03018867925</v>
      </c>
      <c r="AH467" s="7">
        <v>65519.0</v>
      </c>
      <c r="AI467" s="11">
        <f t="shared" si="4"/>
        <v>14.55977778</v>
      </c>
      <c r="AJ467" s="7">
        <v>1531.0</v>
      </c>
      <c r="AK467" s="11">
        <f t="shared" si="5"/>
        <v>20.41333333</v>
      </c>
      <c r="AL467" s="11">
        <f t="shared" si="6"/>
        <v>42.79490529</v>
      </c>
      <c r="AM467" s="12">
        <v>90.0</v>
      </c>
      <c r="AN467" s="11">
        <f t="shared" si="7"/>
        <v>4.94513042</v>
      </c>
      <c r="AO467" s="10" t="s">
        <v>176</v>
      </c>
      <c r="AP467" s="10" t="s">
        <v>176</v>
      </c>
      <c r="AQ467" s="10" t="s">
        <v>200</v>
      </c>
      <c r="AR467" s="7">
        <v>103.0</v>
      </c>
      <c r="AS467" s="7">
        <v>154.0</v>
      </c>
      <c r="AT467" s="13">
        <f t="shared" si="8"/>
        <v>0.4007782101</v>
      </c>
      <c r="AU467" s="9">
        <v>2.0</v>
      </c>
      <c r="AV467" s="9">
        <v>2.0</v>
      </c>
      <c r="AW467" s="9">
        <v>157.0</v>
      </c>
      <c r="AX467" s="9">
        <v>66.0</v>
      </c>
      <c r="AY467" s="9">
        <v>100.0</v>
      </c>
      <c r="AZ467" s="9">
        <v>37.0</v>
      </c>
      <c r="BA467" s="7">
        <v>154.0</v>
      </c>
      <c r="BB467" s="7">
        <v>168.0</v>
      </c>
      <c r="BC467" s="7">
        <v>28.0</v>
      </c>
      <c r="BD467" s="7">
        <v>59.0</v>
      </c>
      <c r="BE467" s="7">
        <v>22.0</v>
      </c>
      <c r="BF467" s="7">
        <v>17.0</v>
      </c>
      <c r="BG467" s="14">
        <f t="shared" si="9"/>
        <v>8.461667608</v>
      </c>
      <c r="BH467" s="11">
        <f t="shared" si="10"/>
        <v>9.230910118</v>
      </c>
      <c r="BI467" s="11">
        <f t="shared" si="11"/>
        <v>1.53848502</v>
      </c>
      <c r="BJ467" s="11">
        <f t="shared" si="12"/>
        <v>3.24180772</v>
      </c>
      <c r="BK467" s="11">
        <f t="shared" si="13"/>
        <v>1.208809658</v>
      </c>
      <c r="BL467" s="11">
        <f t="shared" si="14"/>
        <v>0.9340801905</v>
      </c>
      <c r="BM467" s="7">
        <v>20.0</v>
      </c>
      <c r="BN467" s="7">
        <v>10.0</v>
      </c>
      <c r="BO467" s="7">
        <v>0.0</v>
      </c>
      <c r="BP467" s="7">
        <v>0.0</v>
      </c>
      <c r="BQ467" s="7">
        <v>0.0</v>
      </c>
      <c r="BR467" s="7">
        <v>0.0</v>
      </c>
      <c r="BS467" s="9">
        <f t="shared" si="15"/>
        <v>216</v>
      </c>
      <c r="BT467" s="14">
        <v>-2.4775</v>
      </c>
      <c r="BW467" s="15" t="str">
        <f t="shared" si="16"/>
        <v> </v>
      </c>
      <c r="BY467" s="7">
        <v>0.0</v>
      </c>
      <c r="BZ467" s="7">
        <v>0.0</v>
      </c>
      <c r="CA467" s="7">
        <v>1.0</v>
      </c>
      <c r="CB467" s="7">
        <v>2.0</v>
      </c>
      <c r="CC467" s="7">
        <v>1.0</v>
      </c>
      <c r="CD467" s="7">
        <v>0.0</v>
      </c>
      <c r="CE467" s="7">
        <v>0.0</v>
      </c>
      <c r="CF467" s="7">
        <v>1.0</v>
      </c>
      <c r="CG467" s="7">
        <v>2.0</v>
      </c>
      <c r="CH467" s="7">
        <v>0.0</v>
      </c>
      <c r="CI467" s="7">
        <v>4.0</v>
      </c>
      <c r="CJ467" s="7">
        <v>0.0</v>
      </c>
      <c r="CK467" s="7">
        <v>0.0</v>
      </c>
      <c r="CL467" s="15">
        <f t="shared" si="17"/>
        <v>0</v>
      </c>
      <c r="CM467" s="7">
        <v>-0.30000000000000004</v>
      </c>
      <c r="CN467" s="7">
        <v>0.8</v>
      </c>
      <c r="CO467" s="7">
        <v>0.4</v>
      </c>
      <c r="CP467" s="16">
        <f t="shared" si="18"/>
        <v>0.005333333333</v>
      </c>
      <c r="CQ467" s="16">
        <f t="shared" si="19"/>
        <v>0.02197835742</v>
      </c>
      <c r="CR467" s="17">
        <v>2.0</v>
      </c>
      <c r="CS467" s="14">
        <v>18.9</v>
      </c>
      <c r="CT467" s="14">
        <v>22.7</v>
      </c>
      <c r="CU467" s="14">
        <v>-16.5</v>
      </c>
      <c r="CV467" s="14">
        <v>-1.5</v>
      </c>
      <c r="CW467" s="14">
        <v>1.8</v>
      </c>
      <c r="CX467" s="14">
        <v>0.0</v>
      </c>
      <c r="CY467" s="14">
        <v>0.2</v>
      </c>
      <c r="CZ467" s="18">
        <f t="shared" si="20"/>
        <v>0.002666666667</v>
      </c>
      <c r="DA467" s="18">
        <f t="shared" si="21"/>
        <v>0.01098917871</v>
      </c>
      <c r="DB467" s="14">
        <v>28.0778</v>
      </c>
      <c r="DC467" s="7">
        <v>0.0</v>
      </c>
      <c r="DD467" s="7">
        <v>4.0</v>
      </c>
      <c r="DE467" s="7">
        <v>3.0</v>
      </c>
      <c r="DF467" s="7">
        <v>52.0</v>
      </c>
      <c r="DG467" s="7">
        <v>22.0</v>
      </c>
      <c r="DH467" s="7">
        <v>2.0</v>
      </c>
      <c r="DI467" s="7">
        <v>6.0</v>
      </c>
      <c r="DJ467" s="7">
        <v>16.0</v>
      </c>
      <c r="DK467" s="7">
        <v>12.0</v>
      </c>
      <c r="DL467" s="7">
        <v>6.0</v>
      </c>
      <c r="DM467" s="7">
        <v>103.0</v>
      </c>
      <c r="DN467" s="9">
        <v>0.0</v>
      </c>
      <c r="DO467" s="9">
        <v>0.0</v>
      </c>
      <c r="DP467" s="9">
        <v>0.0</v>
      </c>
      <c r="DQ467" s="8">
        <v>186.0</v>
      </c>
      <c r="DR467" s="8">
        <v>7.0</v>
      </c>
      <c r="DS467" s="8" t="s">
        <v>210</v>
      </c>
      <c r="DT467" s="19">
        <v>1.55</v>
      </c>
      <c r="DU467" s="8">
        <v>1.525</v>
      </c>
      <c r="DV467" s="8">
        <v>1.525</v>
      </c>
      <c r="DW467" s="8">
        <v>130.0</v>
      </c>
      <c r="DX467" s="8">
        <v>0.0</v>
      </c>
      <c r="DY467" s="14">
        <f t="shared" si="22"/>
        <v>-1.874468085</v>
      </c>
    </row>
    <row r="468" ht="12.75" customHeight="1">
      <c r="A468" s="7">
        <v>26.0</v>
      </c>
      <c r="B468" s="7" t="s">
        <v>2247</v>
      </c>
      <c r="C468" s="7" t="s">
        <v>1931</v>
      </c>
      <c r="D468" s="7" t="s">
        <v>1932</v>
      </c>
      <c r="E468" s="7" t="s">
        <v>132</v>
      </c>
      <c r="F468" s="7" t="s">
        <v>132</v>
      </c>
      <c r="G468" s="7">
        <v>70.0</v>
      </c>
      <c r="H468" s="7">
        <v>185.0</v>
      </c>
      <c r="I468" s="7" t="s">
        <v>133</v>
      </c>
      <c r="J468" s="7">
        <v>2000.0</v>
      </c>
      <c r="K468" s="7">
        <v>5.0</v>
      </c>
      <c r="L468" s="7">
        <v>159.0</v>
      </c>
      <c r="M468" s="8"/>
      <c r="N468" s="8">
        <f t="shared" si="1"/>
        <v>35</v>
      </c>
      <c r="O468" s="7" t="s">
        <v>2248</v>
      </c>
      <c r="P468" s="7" t="s">
        <v>2249</v>
      </c>
      <c r="Q468" s="8" t="s">
        <v>149</v>
      </c>
      <c r="R468" s="7" t="s">
        <v>2250</v>
      </c>
      <c r="S468" s="9" t="s">
        <v>174</v>
      </c>
      <c r="T468" s="9">
        <v>63.0</v>
      </c>
      <c r="U468" s="9">
        <v>17.0</v>
      </c>
      <c r="V468" s="9" t="s">
        <v>138</v>
      </c>
      <c r="W468" s="7">
        <v>81.0</v>
      </c>
      <c r="X468" s="7">
        <v>6.0</v>
      </c>
      <c r="Y468" s="7">
        <v>15.0</v>
      </c>
      <c r="Z468" s="7">
        <v>8.0</v>
      </c>
      <c r="AA468" s="7">
        <v>21.0</v>
      </c>
      <c r="AB468" s="7">
        <v>-10.0</v>
      </c>
      <c r="AC468" s="7">
        <v>111.0</v>
      </c>
      <c r="AD468" s="7">
        <v>39.0</v>
      </c>
      <c r="AE468" s="7">
        <v>82.0</v>
      </c>
      <c r="AF468" s="10">
        <f t="shared" si="2"/>
        <v>0.05405405405</v>
      </c>
      <c r="AG468" s="10">
        <f t="shared" si="3"/>
        <v>0.02586206897</v>
      </c>
      <c r="AH468" s="7">
        <v>98676.0</v>
      </c>
      <c r="AI468" s="11">
        <f t="shared" si="4"/>
        <v>20.3037037</v>
      </c>
      <c r="AJ468" s="7">
        <v>2152.0</v>
      </c>
      <c r="AK468" s="11">
        <f t="shared" si="5"/>
        <v>26.56790123</v>
      </c>
      <c r="AL468" s="11">
        <f t="shared" si="6"/>
        <v>45.85315985</v>
      </c>
      <c r="AM468" s="12">
        <v>101.0</v>
      </c>
      <c r="AN468" s="11">
        <f t="shared" si="7"/>
        <v>3.684786574</v>
      </c>
      <c r="AO468" s="10" t="s">
        <v>466</v>
      </c>
      <c r="AP468" s="10" t="s">
        <v>1519</v>
      </c>
      <c r="AQ468" s="10" t="s">
        <v>675</v>
      </c>
      <c r="AR468" s="7">
        <v>0.0</v>
      </c>
      <c r="AS468" s="7">
        <v>0.0</v>
      </c>
      <c r="AT468" s="13">
        <f t="shared" si="8"/>
        <v>0</v>
      </c>
      <c r="AU468" s="8"/>
      <c r="AV468" s="8"/>
      <c r="AW468" s="8"/>
      <c r="AX468" s="8">
        <v>0.0</v>
      </c>
      <c r="AY468" s="8"/>
      <c r="AZ468" s="8">
        <v>0.0</v>
      </c>
      <c r="BA468" s="7">
        <v>127.0</v>
      </c>
      <c r="BB468" s="7">
        <v>81.0</v>
      </c>
      <c r="BC468" s="7">
        <v>127.0</v>
      </c>
      <c r="BD468" s="7">
        <v>39.0</v>
      </c>
      <c r="BE468" s="7">
        <v>44.0</v>
      </c>
      <c r="BF468" s="7">
        <v>26.0</v>
      </c>
      <c r="BG468" s="14">
        <f t="shared" si="9"/>
        <v>4.633345494</v>
      </c>
      <c r="BH468" s="11">
        <f t="shared" si="10"/>
        <v>2.955125866</v>
      </c>
      <c r="BI468" s="11">
        <f t="shared" si="11"/>
        <v>4.633345494</v>
      </c>
      <c r="BJ468" s="11">
        <f t="shared" si="12"/>
        <v>1.42283838</v>
      </c>
      <c r="BK468" s="11">
        <f t="shared" si="13"/>
        <v>1.605253557</v>
      </c>
      <c r="BL468" s="11">
        <f t="shared" si="14"/>
        <v>0.9485589201</v>
      </c>
      <c r="BM468" s="7">
        <v>18.0</v>
      </c>
      <c r="BN468" s="7">
        <v>9.0</v>
      </c>
      <c r="BO468" s="7">
        <v>0.0</v>
      </c>
      <c r="BP468" s="7">
        <v>0.0</v>
      </c>
      <c r="BQ468" s="7">
        <v>0.0</v>
      </c>
      <c r="BR468" s="7">
        <v>0.0</v>
      </c>
      <c r="BS468" s="9">
        <f t="shared" si="15"/>
        <v>226</v>
      </c>
      <c r="BT468" s="14">
        <v>5.5866</v>
      </c>
      <c r="BW468" s="15" t="str">
        <f t="shared" si="16"/>
        <v> </v>
      </c>
      <c r="BY468" s="7">
        <v>1.0</v>
      </c>
      <c r="BZ468" s="7">
        <v>0.0</v>
      </c>
      <c r="CA468" s="7">
        <v>1.0</v>
      </c>
      <c r="CB468" s="7">
        <v>0.0</v>
      </c>
      <c r="CC468" s="7">
        <v>0.0</v>
      </c>
      <c r="CD468" s="7">
        <v>1.0</v>
      </c>
      <c r="CE468" s="7">
        <v>2.0</v>
      </c>
      <c r="CF468" s="7">
        <v>0.0</v>
      </c>
      <c r="CG468" s="7">
        <v>1.0</v>
      </c>
      <c r="CH468" s="7">
        <v>0.0</v>
      </c>
      <c r="CI468" s="7">
        <v>2.0</v>
      </c>
      <c r="CJ468" s="7">
        <v>0.0</v>
      </c>
      <c r="CK468" s="7">
        <v>0.0</v>
      </c>
      <c r="CL468" s="15">
        <f t="shared" si="17"/>
        <v>0</v>
      </c>
      <c r="CM468" s="7">
        <v>1.0</v>
      </c>
      <c r="CN468" s="7">
        <v>3.3</v>
      </c>
      <c r="CO468" s="7">
        <v>4.3</v>
      </c>
      <c r="CP468" s="16">
        <f t="shared" si="18"/>
        <v>0.05308641975</v>
      </c>
      <c r="CQ468" s="16">
        <f t="shared" si="19"/>
        <v>0.1568770522</v>
      </c>
      <c r="CR468" s="17">
        <v>2.0</v>
      </c>
      <c r="CS468" s="14">
        <v>30.9</v>
      </c>
      <c r="CT468" s="14">
        <v>31.0</v>
      </c>
      <c r="CU468" s="14">
        <v>-3.9</v>
      </c>
      <c r="CV468" s="14">
        <v>1.2</v>
      </c>
      <c r="CW468" s="14">
        <v>2.9</v>
      </c>
      <c r="CX468" s="14">
        <v>0.0</v>
      </c>
      <c r="CY468" s="14">
        <v>4.1</v>
      </c>
      <c r="CZ468" s="18">
        <f t="shared" si="20"/>
        <v>0.05061728395</v>
      </c>
      <c r="DA468" s="18">
        <f t="shared" si="21"/>
        <v>0.1495804451</v>
      </c>
      <c r="DB468" s="14">
        <v>50.2973</v>
      </c>
      <c r="DC468" s="7">
        <v>0.0</v>
      </c>
      <c r="DD468" s="7">
        <v>1.0</v>
      </c>
      <c r="DE468" s="7">
        <v>1.0</v>
      </c>
      <c r="DF468" s="7">
        <v>37.0</v>
      </c>
      <c r="DG468" s="7">
        <v>4.0</v>
      </c>
      <c r="DH468" s="7">
        <v>2.0</v>
      </c>
      <c r="DI468" s="7">
        <v>52.0</v>
      </c>
      <c r="DJ468" s="7">
        <v>17.0</v>
      </c>
      <c r="DK468" s="7">
        <v>1.0</v>
      </c>
      <c r="DL468" s="7">
        <v>1.0</v>
      </c>
      <c r="DM468" s="7">
        <v>34.0</v>
      </c>
      <c r="DN468" s="9">
        <v>1.0</v>
      </c>
      <c r="DO468" s="9">
        <v>2.0</v>
      </c>
      <c r="DP468" s="9">
        <v>2.0</v>
      </c>
      <c r="DQ468" s="8">
        <v>186.0</v>
      </c>
      <c r="DR468" s="8">
        <v>2.0</v>
      </c>
      <c r="DS468" s="8" t="s">
        <v>249</v>
      </c>
      <c r="DT468" s="19">
        <v>2.75</v>
      </c>
      <c r="DU468" s="8">
        <v>3.875</v>
      </c>
      <c r="DV468" s="8">
        <v>3.875</v>
      </c>
      <c r="DW468" s="8">
        <v>95.0</v>
      </c>
      <c r="DX468" s="8">
        <v>0.0</v>
      </c>
      <c r="DY468" s="14">
        <f t="shared" si="22"/>
        <v>-2.974468085</v>
      </c>
    </row>
    <row r="469" ht="12.75" customHeight="1">
      <c r="A469" s="7">
        <v>24.0</v>
      </c>
      <c r="B469" s="7" t="s">
        <v>2251</v>
      </c>
      <c r="C469" s="7" t="s">
        <v>251</v>
      </c>
      <c r="E469" s="7" t="s">
        <v>189</v>
      </c>
      <c r="F469" s="7" t="s">
        <v>189</v>
      </c>
      <c r="G469" s="7">
        <v>73.0</v>
      </c>
      <c r="H469" s="7">
        <v>195.0</v>
      </c>
      <c r="I469" s="7" t="s">
        <v>133</v>
      </c>
      <c r="J469" s="7">
        <v>2010.0</v>
      </c>
      <c r="K469" s="7">
        <v>2.0</v>
      </c>
      <c r="L469" s="7">
        <v>57.0</v>
      </c>
      <c r="M469" s="8" t="s">
        <v>146</v>
      </c>
      <c r="N469" s="8">
        <f t="shared" si="1"/>
        <v>24</v>
      </c>
      <c r="O469" s="7" t="s">
        <v>2062</v>
      </c>
      <c r="P469" s="7" t="s">
        <v>2252</v>
      </c>
      <c r="Q469" s="8" t="s">
        <v>610</v>
      </c>
      <c r="R469" s="7" t="s">
        <v>610</v>
      </c>
      <c r="S469" s="9" t="s">
        <v>150</v>
      </c>
      <c r="T469" s="9">
        <v>67.0</v>
      </c>
      <c r="U469" s="9" t="s">
        <v>138</v>
      </c>
      <c r="V469" s="9" t="s">
        <v>138</v>
      </c>
      <c r="W469" s="7">
        <v>68.0</v>
      </c>
      <c r="X469" s="7">
        <v>13.0</v>
      </c>
      <c r="Y469" s="7">
        <v>15.0</v>
      </c>
      <c r="Z469" s="7">
        <v>9.0</v>
      </c>
      <c r="AA469" s="7">
        <v>28.0</v>
      </c>
      <c r="AB469" s="7">
        <v>12.0</v>
      </c>
      <c r="AC469" s="7">
        <v>114.0</v>
      </c>
      <c r="AD469" s="7">
        <v>41.0</v>
      </c>
      <c r="AE469" s="7">
        <v>24.0</v>
      </c>
      <c r="AF469" s="10">
        <f t="shared" si="2"/>
        <v>0.1140350877</v>
      </c>
      <c r="AG469" s="10">
        <f t="shared" si="3"/>
        <v>0.07262569832</v>
      </c>
      <c r="AH469" s="7">
        <v>49681.0</v>
      </c>
      <c r="AI469" s="11">
        <f t="shared" si="4"/>
        <v>12.17671569</v>
      </c>
      <c r="AJ469" s="7">
        <v>1222.0</v>
      </c>
      <c r="AK469" s="11">
        <f t="shared" si="5"/>
        <v>17.97058824</v>
      </c>
      <c r="AL469" s="11">
        <f t="shared" si="6"/>
        <v>40.65548282</v>
      </c>
      <c r="AM469" s="12">
        <v>110.0</v>
      </c>
      <c r="AN469" s="11">
        <f t="shared" si="7"/>
        <v>7.970854049</v>
      </c>
      <c r="AO469" s="10" t="s">
        <v>1737</v>
      </c>
      <c r="AP469" s="10" t="s">
        <v>1783</v>
      </c>
      <c r="AQ469" s="10" t="s">
        <v>395</v>
      </c>
      <c r="AR469" s="7">
        <v>134.0</v>
      </c>
      <c r="AS469" s="7">
        <v>143.0</v>
      </c>
      <c r="AT469" s="13">
        <f t="shared" si="8"/>
        <v>0.4837545126</v>
      </c>
      <c r="AU469" s="9">
        <v>3.0</v>
      </c>
      <c r="AV469" s="9">
        <v>0.0</v>
      </c>
      <c r="AW469" s="9">
        <v>164.0</v>
      </c>
      <c r="AX469" s="9">
        <v>77.0</v>
      </c>
      <c r="AY469" s="9">
        <v>113.0</v>
      </c>
      <c r="AZ469" s="9">
        <v>57.0</v>
      </c>
      <c r="BA469" s="7">
        <v>80.0</v>
      </c>
      <c r="BB469" s="7">
        <v>132.0</v>
      </c>
      <c r="BC469" s="7">
        <v>36.0</v>
      </c>
      <c r="BD469" s="7">
        <v>41.0</v>
      </c>
      <c r="BE469" s="7">
        <v>14.0</v>
      </c>
      <c r="BF469" s="7">
        <v>16.0</v>
      </c>
      <c r="BG469" s="14">
        <f t="shared" si="9"/>
        <v>5.796984763</v>
      </c>
      <c r="BH469" s="11">
        <f t="shared" si="10"/>
        <v>9.565024859</v>
      </c>
      <c r="BI469" s="11">
        <f t="shared" si="11"/>
        <v>2.608643143</v>
      </c>
      <c r="BJ469" s="11">
        <f t="shared" si="12"/>
        <v>2.970954691</v>
      </c>
      <c r="BK469" s="11">
        <f t="shared" si="13"/>
        <v>1.014472333</v>
      </c>
      <c r="BL469" s="11">
        <f t="shared" si="14"/>
        <v>1.159396953</v>
      </c>
      <c r="BM469" s="7">
        <v>43.0</v>
      </c>
      <c r="BN469" s="7">
        <v>19.0</v>
      </c>
      <c r="BO469" s="7">
        <v>1.0</v>
      </c>
      <c r="BP469" s="7">
        <v>0.0</v>
      </c>
      <c r="BQ469" s="7">
        <v>0.0</v>
      </c>
      <c r="BR469" s="7">
        <v>0.0</v>
      </c>
      <c r="BS469" s="9">
        <f t="shared" si="15"/>
        <v>212</v>
      </c>
      <c r="BT469" s="14">
        <v>-7.2103</v>
      </c>
      <c r="BW469" s="15" t="str">
        <f t="shared" si="16"/>
        <v> </v>
      </c>
      <c r="BY469" s="7">
        <v>3.0</v>
      </c>
      <c r="BZ469" s="7">
        <v>0.0</v>
      </c>
      <c r="CA469" s="7">
        <v>2.0</v>
      </c>
      <c r="CB469" s="7">
        <v>1.0</v>
      </c>
      <c r="CC469" s="7">
        <v>2.0</v>
      </c>
      <c r="CD469" s="7">
        <v>0.0</v>
      </c>
      <c r="CE469" s="7">
        <v>2.0</v>
      </c>
      <c r="CF469" s="7">
        <v>1.0</v>
      </c>
      <c r="CG469" s="7">
        <v>1.0</v>
      </c>
      <c r="CH469" s="7">
        <v>0.0</v>
      </c>
      <c r="CI469" s="7">
        <v>7.0</v>
      </c>
      <c r="CJ469" s="7">
        <v>0.0</v>
      </c>
      <c r="CK469" s="7">
        <v>0.0</v>
      </c>
      <c r="CL469" s="15">
        <f t="shared" si="17"/>
        <v>0</v>
      </c>
      <c r="CM469" s="7">
        <v>2.4</v>
      </c>
      <c r="CN469" s="7">
        <v>1.3</v>
      </c>
      <c r="CO469" s="7">
        <v>3.6</v>
      </c>
      <c r="CP469" s="16">
        <f t="shared" si="18"/>
        <v>0.05294117647</v>
      </c>
      <c r="CQ469" s="16">
        <f t="shared" si="19"/>
        <v>0.2608643143</v>
      </c>
      <c r="CR469" s="17">
        <v>3.0</v>
      </c>
      <c r="CS469" s="14">
        <v>15.5</v>
      </c>
      <c r="CT469" s="14">
        <v>14.3</v>
      </c>
      <c r="CU469" s="14">
        <v>8.7</v>
      </c>
      <c r="CV469" s="14">
        <v>5.4</v>
      </c>
      <c r="CW469" s="14">
        <v>2.3</v>
      </c>
      <c r="CX469" s="14">
        <v>0.0</v>
      </c>
      <c r="CY469" s="14">
        <v>7.7</v>
      </c>
      <c r="CZ469" s="18">
        <f t="shared" si="20"/>
        <v>0.1132352941</v>
      </c>
      <c r="DA469" s="18">
        <f t="shared" si="21"/>
        <v>0.5579597834</v>
      </c>
      <c r="DB469" s="14">
        <v>28.7895</v>
      </c>
      <c r="DC469" s="7">
        <v>0.0</v>
      </c>
      <c r="DD469" s="7">
        <v>2.0</v>
      </c>
      <c r="DE469" s="7">
        <v>4.0</v>
      </c>
      <c r="DF469" s="7">
        <v>35.0</v>
      </c>
      <c r="DG469" s="7">
        <v>14.0</v>
      </c>
      <c r="DH469" s="7">
        <v>1.0</v>
      </c>
      <c r="DI469" s="7">
        <v>6.0</v>
      </c>
      <c r="DJ469" s="7">
        <v>19.0</v>
      </c>
      <c r="DK469" s="7">
        <v>6.0</v>
      </c>
      <c r="DL469" s="7">
        <v>0.0</v>
      </c>
      <c r="DM469" s="7">
        <v>68.0</v>
      </c>
      <c r="DN469" s="9">
        <v>0.0</v>
      </c>
      <c r="DO469" s="9">
        <v>3.0</v>
      </c>
      <c r="DP469" s="9">
        <v>1.0</v>
      </c>
      <c r="DQ469" s="8">
        <v>186.0</v>
      </c>
      <c r="DR469" s="8">
        <v>0.0</v>
      </c>
      <c r="DS469" s="8"/>
      <c r="DT469" s="19">
        <v>0.6000000000000001</v>
      </c>
      <c r="DU469" s="8">
        <v>0.65</v>
      </c>
      <c r="DV469" s="8">
        <v>0.65</v>
      </c>
      <c r="DW469" s="8">
        <v>0.0</v>
      </c>
      <c r="DX469" s="8">
        <v>0.0</v>
      </c>
      <c r="DY469" s="14">
        <f t="shared" si="22"/>
        <v>7.487234043</v>
      </c>
    </row>
    <row r="470" ht="12.75" customHeight="1">
      <c r="A470" s="7">
        <v>46.0</v>
      </c>
      <c r="B470" s="7" t="s">
        <v>2253</v>
      </c>
      <c r="C470" s="7" t="s">
        <v>850</v>
      </c>
      <c r="E470" s="7" t="s">
        <v>189</v>
      </c>
      <c r="F470" s="7" t="s">
        <v>189</v>
      </c>
      <c r="G470" s="7">
        <v>75.0</v>
      </c>
      <c r="H470" s="7">
        <v>217.0</v>
      </c>
      <c r="I470" s="7" t="s">
        <v>133</v>
      </c>
      <c r="J470" s="7">
        <v>2013.0</v>
      </c>
      <c r="K470" s="7">
        <v>4.0</v>
      </c>
      <c r="L470" s="7">
        <v>102.0</v>
      </c>
      <c r="M470" s="8" t="s">
        <v>146</v>
      </c>
      <c r="N470" s="8">
        <f t="shared" si="1"/>
        <v>20</v>
      </c>
      <c r="O470" s="7" t="s">
        <v>2254</v>
      </c>
      <c r="P470" s="7" t="s">
        <v>2252</v>
      </c>
      <c r="Q470" s="8" t="s">
        <v>237</v>
      </c>
      <c r="R470" s="7" t="s">
        <v>237</v>
      </c>
      <c r="S470" s="9" t="s">
        <v>247</v>
      </c>
      <c r="T470" s="9">
        <v>6.0</v>
      </c>
      <c r="U470" s="9" t="s">
        <v>138</v>
      </c>
      <c r="V470" s="9" t="s">
        <v>138</v>
      </c>
      <c r="W470" s="7">
        <v>6.0</v>
      </c>
      <c r="X470" s="7">
        <v>0.0</v>
      </c>
      <c r="Y470" s="7">
        <v>2.0</v>
      </c>
      <c r="Z470" s="7">
        <v>1.0</v>
      </c>
      <c r="AA470" s="7">
        <v>2.0</v>
      </c>
      <c r="AB470" s="7">
        <v>0.0</v>
      </c>
      <c r="AC470" s="7">
        <v>12.0</v>
      </c>
      <c r="AD470" s="7">
        <v>6.0</v>
      </c>
      <c r="AE470" s="7">
        <v>7.0</v>
      </c>
      <c r="AF470" s="10">
        <f t="shared" si="2"/>
        <v>0</v>
      </c>
      <c r="AG470" s="10">
        <f t="shared" si="3"/>
        <v>0</v>
      </c>
      <c r="AH470" s="7">
        <v>5702.0</v>
      </c>
      <c r="AI470" s="11">
        <f t="shared" si="4"/>
        <v>15.83888889</v>
      </c>
      <c r="AJ470" s="7">
        <v>129.0</v>
      </c>
      <c r="AK470" s="11">
        <f t="shared" si="5"/>
        <v>21.5</v>
      </c>
      <c r="AL470" s="11">
        <f t="shared" si="6"/>
        <v>44.20155039</v>
      </c>
      <c r="AM470" s="12">
        <v>10.0</v>
      </c>
      <c r="AN470" s="11">
        <f t="shared" si="7"/>
        <v>6.313574184</v>
      </c>
      <c r="AO470" s="10" t="s">
        <v>151</v>
      </c>
      <c r="AP470" s="10" t="s">
        <v>216</v>
      </c>
      <c r="AQ470" s="10" t="s">
        <v>216</v>
      </c>
      <c r="AR470" s="7">
        <v>0.0</v>
      </c>
      <c r="AS470" s="7">
        <v>3.0</v>
      </c>
      <c r="AT470" s="13">
        <f t="shared" si="8"/>
        <v>0</v>
      </c>
      <c r="AU470" s="8"/>
      <c r="AV470" s="8"/>
      <c r="AW470" s="8"/>
      <c r="AX470" s="8">
        <v>0.0</v>
      </c>
      <c r="AY470" s="8">
        <v>3.0</v>
      </c>
      <c r="AZ470" s="8">
        <v>0.0</v>
      </c>
      <c r="BA470" s="7">
        <v>7.0</v>
      </c>
      <c r="BB470" s="7">
        <v>10.0</v>
      </c>
      <c r="BC470" s="7">
        <v>1.0</v>
      </c>
      <c r="BD470" s="7">
        <v>6.0</v>
      </c>
      <c r="BE470" s="7">
        <v>2.0</v>
      </c>
      <c r="BF470" s="7">
        <v>2.0</v>
      </c>
      <c r="BG470" s="14">
        <f t="shared" si="9"/>
        <v>4.419501929</v>
      </c>
      <c r="BH470" s="11">
        <f t="shared" si="10"/>
        <v>6.313574184</v>
      </c>
      <c r="BI470" s="11">
        <f t="shared" si="11"/>
        <v>0.6313574184</v>
      </c>
      <c r="BJ470" s="11">
        <f t="shared" si="12"/>
        <v>3.788144511</v>
      </c>
      <c r="BK470" s="11">
        <f t="shared" si="13"/>
        <v>1.262714837</v>
      </c>
      <c r="BL470" s="11">
        <f t="shared" si="14"/>
        <v>1.262714837</v>
      </c>
      <c r="BM470" s="7">
        <v>4.0</v>
      </c>
      <c r="BN470" s="7">
        <v>1.0</v>
      </c>
      <c r="BO470" s="7">
        <v>0.0</v>
      </c>
      <c r="BP470" s="7">
        <v>0.0</v>
      </c>
      <c r="BQ470" s="7">
        <v>0.0</v>
      </c>
      <c r="BR470" s="7">
        <v>0.0</v>
      </c>
      <c r="BS470" s="9">
        <f t="shared" si="15"/>
        <v>15</v>
      </c>
      <c r="BT470" s="14">
        <v>-1.1097</v>
      </c>
      <c r="BW470" s="15" t="str">
        <f t="shared" si="16"/>
        <v> </v>
      </c>
      <c r="BY470" s="7">
        <v>0.0</v>
      </c>
      <c r="BZ470" s="7">
        <v>0.0</v>
      </c>
      <c r="CA470" s="7">
        <v>0.0</v>
      </c>
      <c r="CB470" s="7">
        <v>0.0</v>
      </c>
      <c r="CC470" s="7">
        <v>0.0</v>
      </c>
      <c r="CD470" s="7">
        <v>0.0</v>
      </c>
      <c r="CE470" s="7">
        <v>0.0</v>
      </c>
      <c r="CF470" s="7">
        <v>0.0</v>
      </c>
      <c r="CG470" s="7">
        <v>0.0</v>
      </c>
      <c r="CH470" s="7">
        <v>0.0</v>
      </c>
      <c r="CI470" s="7">
        <v>0.0</v>
      </c>
      <c r="CJ470" s="7">
        <v>0.0</v>
      </c>
      <c r="CK470" s="7">
        <v>0.0</v>
      </c>
      <c r="CL470" s="15">
        <f t="shared" si="17"/>
        <v>0</v>
      </c>
      <c r="CM470" s="7">
        <v>0.0</v>
      </c>
      <c r="CN470" s="7">
        <v>0.1</v>
      </c>
      <c r="CO470" s="7">
        <v>0.1</v>
      </c>
      <c r="CP470" s="16">
        <f t="shared" si="18"/>
        <v>0.01666666667</v>
      </c>
      <c r="CQ470" s="16">
        <f t="shared" si="19"/>
        <v>0.06313574184</v>
      </c>
      <c r="CR470" s="17">
        <v>3.0</v>
      </c>
      <c r="CS470" s="14">
        <v>1.9</v>
      </c>
      <c r="CT470" s="14">
        <v>1.5</v>
      </c>
      <c r="CU470" s="14">
        <v>0.7</v>
      </c>
      <c r="CV470" s="14">
        <v>-0.1</v>
      </c>
      <c r="CW470" s="14">
        <v>0.1</v>
      </c>
      <c r="CX470" s="14">
        <v>0.0</v>
      </c>
      <c r="CY470" s="14">
        <v>0.0</v>
      </c>
      <c r="CZ470" s="18">
        <f t="shared" si="20"/>
        <v>0</v>
      </c>
      <c r="DA470" s="18">
        <f t="shared" si="21"/>
        <v>0</v>
      </c>
      <c r="DB470" s="14">
        <v>44.25</v>
      </c>
      <c r="DC470" s="7">
        <v>0.0</v>
      </c>
      <c r="DD470" s="7">
        <v>0.0</v>
      </c>
      <c r="DE470" s="7">
        <v>1.0</v>
      </c>
      <c r="DF470" s="7">
        <v>5.0</v>
      </c>
      <c r="DG470" s="7">
        <v>0.0</v>
      </c>
      <c r="DH470" s="7">
        <v>0.0</v>
      </c>
      <c r="DI470" s="7">
        <v>0.0</v>
      </c>
      <c r="DJ470" s="7">
        <v>3.0</v>
      </c>
      <c r="DK470" s="7">
        <v>0.0</v>
      </c>
      <c r="DL470" s="7">
        <v>0.0</v>
      </c>
      <c r="DM470" s="7">
        <v>9.0</v>
      </c>
      <c r="DN470" s="9">
        <v>0.0</v>
      </c>
      <c r="DO470" s="9">
        <v>0.0</v>
      </c>
      <c r="DP470" s="9">
        <v>0.0</v>
      </c>
      <c r="DQ470" s="8">
        <v>10.0</v>
      </c>
      <c r="DR470" s="8">
        <v>0.0</v>
      </c>
      <c r="DS470" s="8"/>
      <c r="DT470" s="19">
        <v>0.66</v>
      </c>
      <c r="DU470" s="8">
        <v>0.6930000000000001</v>
      </c>
      <c r="DV470" s="8">
        <v>0.037</v>
      </c>
      <c r="DW470" s="8">
        <v>0.0</v>
      </c>
      <c r="DX470" s="8">
        <v>0.0</v>
      </c>
      <c r="DY470" s="14">
        <f t="shared" si="22"/>
        <v>-0.01580873942</v>
      </c>
    </row>
    <row r="471" ht="12.75" customHeight="1">
      <c r="A471" s="7">
        <v>48.0</v>
      </c>
      <c r="B471" s="7" t="s">
        <v>2255</v>
      </c>
      <c r="C471" s="7" t="s">
        <v>1713</v>
      </c>
      <c r="E471" s="7" t="s">
        <v>243</v>
      </c>
      <c r="F471" s="7" t="s">
        <v>243</v>
      </c>
      <c r="G471" s="7">
        <v>75.0</v>
      </c>
      <c r="H471" s="7">
        <v>198.0</v>
      </c>
      <c r="I471" s="7" t="s">
        <v>133</v>
      </c>
      <c r="J471" s="7">
        <v>2012.0</v>
      </c>
      <c r="K471" s="7">
        <v>6.0</v>
      </c>
      <c r="L471" s="7">
        <v>176.0</v>
      </c>
      <c r="M471" s="8" t="s">
        <v>146</v>
      </c>
      <c r="N471" s="8">
        <f t="shared" si="1"/>
        <v>22</v>
      </c>
      <c r="O471" s="7" t="s">
        <v>2256</v>
      </c>
      <c r="P471" s="7" t="s">
        <v>2257</v>
      </c>
      <c r="Q471" s="8" t="s">
        <v>274</v>
      </c>
      <c r="R471" s="7" t="s">
        <v>274</v>
      </c>
      <c r="S471" s="9" t="s">
        <v>174</v>
      </c>
      <c r="T471" s="9">
        <v>10.0</v>
      </c>
      <c r="U471" s="9" t="s">
        <v>138</v>
      </c>
      <c r="V471" s="9" t="s">
        <v>138</v>
      </c>
      <c r="W471" s="7">
        <v>10.0</v>
      </c>
      <c r="X471" s="7">
        <v>0.0</v>
      </c>
      <c r="Y471" s="7">
        <v>0.0</v>
      </c>
      <c r="Z471" s="7">
        <v>0.0</v>
      </c>
      <c r="AA471" s="7">
        <v>0.0</v>
      </c>
      <c r="AB471" s="7">
        <v>-4.0</v>
      </c>
      <c r="AC471" s="7">
        <v>9.0</v>
      </c>
      <c r="AD471" s="7">
        <v>5.0</v>
      </c>
      <c r="AE471" s="7">
        <v>10.0</v>
      </c>
      <c r="AF471" s="10">
        <f t="shared" si="2"/>
        <v>0</v>
      </c>
      <c r="AG471" s="10">
        <f t="shared" si="3"/>
        <v>0</v>
      </c>
      <c r="AH471" s="7">
        <v>8273.0</v>
      </c>
      <c r="AI471" s="11">
        <f t="shared" si="4"/>
        <v>13.78833333</v>
      </c>
      <c r="AJ471" s="7">
        <v>184.0</v>
      </c>
      <c r="AK471" s="11">
        <f t="shared" si="5"/>
        <v>18.4</v>
      </c>
      <c r="AL471" s="11">
        <f t="shared" si="6"/>
        <v>44.96195652</v>
      </c>
      <c r="AM471" s="12">
        <v>0.0</v>
      </c>
      <c r="AN471" s="11">
        <f t="shared" si="7"/>
        <v>0</v>
      </c>
      <c r="AO471" s="10" t="s">
        <v>151</v>
      </c>
      <c r="AP471" s="10" t="s">
        <v>151</v>
      </c>
      <c r="AQ471" s="10" t="s">
        <v>151</v>
      </c>
      <c r="AR471" s="7">
        <v>0.0</v>
      </c>
      <c r="AS471" s="7">
        <v>0.0</v>
      </c>
      <c r="AT471" s="13">
        <f t="shared" si="8"/>
        <v>0</v>
      </c>
      <c r="AU471" s="8"/>
      <c r="AV471" s="8"/>
      <c r="AW471" s="8"/>
      <c r="AX471" s="8">
        <v>0.0</v>
      </c>
      <c r="AY471" s="8"/>
      <c r="AZ471" s="8">
        <v>0.0</v>
      </c>
      <c r="BA471" s="7">
        <v>17.0</v>
      </c>
      <c r="BB471" s="7">
        <v>14.0</v>
      </c>
      <c r="BC471" s="7">
        <v>11.0</v>
      </c>
      <c r="BD471" s="7">
        <v>5.0</v>
      </c>
      <c r="BE471" s="7">
        <v>1.0</v>
      </c>
      <c r="BF471" s="7">
        <v>2.0</v>
      </c>
      <c r="BG471" s="14">
        <f t="shared" si="9"/>
        <v>7.397558322</v>
      </c>
      <c r="BH471" s="11">
        <f t="shared" si="10"/>
        <v>6.092106854</v>
      </c>
      <c r="BI471" s="11">
        <f t="shared" si="11"/>
        <v>4.786655385</v>
      </c>
      <c r="BJ471" s="11">
        <f t="shared" si="12"/>
        <v>2.175752448</v>
      </c>
      <c r="BK471" s="11">
        <f t="shared" si="13"/>
        <v>0.4351504895</v>
      </c>
      <c r="BL471" s="11">
        <f t="shared" si="14"/>
        <v>0.8703009791</v>
      </c>
      <c r="BM471" s="7">
        <v>7.0</v>
      </c>
      <c r="BN471" s="7">
        <v>1.0</v>
      </c>
      <c r="BO471" s="7">
        <v>1.0</v>
      </c>
      <c r="BP471" s="7">
        <v>0.0</v>
      </c>
      <c r="BQ471" s="7">
        <v>0.0</v>
      </c>
      <c r="BR471" s="7">
        <v>0.0</v>
      </c>
      <c r="BS471" s="9">
        <f t="shared" si="15"/>
        <v>33</v>
      </c>
      <c r="BT471" s="14">
        <v>1.6058</v>
      </c>
      <c r="BW471" s="15" t="str">
        <f t="shared" si="16"/>
        <v> </v>
      </c>
      <c r="BY471" s="7">
        <v>0.0</v>
      </c>
      <c r="BZ471" s="7">
        <v>0.0</v>
      </c>
      <c r="CA471" s="7">
        <v>0.0</v>
      </c>
      <c r="CB471" s="7">
        <v>0.0</v>
      </c>
      <c r="CC471" s="7">
        <v>0.0</v>
      </c>
      <c r="CD471" s="7">
        <v>0.0</v>
      </c>
      <c r="CE471" s="7">
        <v>0.0</v>
      </c>
      <c r="CF471" s="7">
        <v>0.0</v>
      </c>
      <c r="CG471" s="7">
        <v>0.0</v>
      </c>
      <c r="CH471" s="7">
        <v>0.0</v>
      </c>
      <c r="CI471" s="7">
        <v>0.0</v>
      </c>
      <c r="CJ471" s="7">
        <v>0.0</v>
      </c>
      <c r="CK471" s="7">
        <v>0.0</v>
      </c>
      <c r="CL471" s="15">
        <f t="shared" si="17"/>
        <v>0</v>
      </c>
      <c r="CM471" s="7">
        <v>-0.2</v>
      </c>
      <c r="CN471" s="7">
        <v>0.0</v>
      </c>
      <c r="CO471" s="7">
        <v>-0.2</v>
      </c>
      <c r="CP471" s="16">
        <f t="shared" si="18"/>
        <v>-0.02</v>
      </c>
      <c r="CQ471" s="16">
        <f t="shared" si="19"/>
        <v>-0.08703009791</v>
      </c>
      <c r="CR471" s="17">
        <v>3.0</v>
      </c>
      <c r="CS471" s="14">
        <v>2.2</v>
      </c>
      <c r="CT471" s="14">
        <v>2.4</v>
      </c>
      <c r="CU471" s="14">
        <v>-4.3</v>
      </c>
      <c r="CV471" s="14">
        <v>-0.5</v>
      </c>
      <c r="CW471" s="14">
        <v>-0.4</v>
      </c>
      <c r="CX471" s="14">
        <v>0.0</v>
      </c>
      <c r="CY471" s="14">
        <v>-0.9</v>
      </c>
      <c r="CZ471" s="18">
        <f t="shared" si="20"/>
        <v>-0.09</v>
      </c>
      <c r="DA471" s="18">
        <f t="shared" si="21"/>
        <v>-0.3916354406</v>
      </c>
      <c r="DB471" s="14">
        <v>60.0</v>
      </c>
      <c r="DC471" s="7">
        <v>0.0</v>
      </c>
      <c r="DD471" s="7">
        <v>1.0</v>
      </c>
      <c r="DE471" s="7">
        <v>0.0</v>
      </c>
      <c r="DF471" s="7">
        <v>4.0</v>
      </c>
      <c r="DG471" s="7">
        <v>0.0</v>
      </c>
      <c r="DH471" s="7">
        <v>0.0</v>
      </c>
      <c r="DI471" s="7">
        <v>2.0</v>
      </c>
      <c r="DJ471" s="7">
        <v>1.0</v>
      </c>
      <c r="DK471" s="7">
        <v>0.0</v>
      </c>
      <c r="DL471" s="7">
        <v>0.0</v>
      </c>
      <c r="DM471" s="7">
        <v>6.0</v>
      </c>
      <c r="DN471" s="9">
        <v>0.0</v>
      </c>
      <c r="DO471" s="9">
        <v>0.0</v>
      </c>
      <c r="DP471" s="9">
        <v>0.0</v>
      </c>
      <c r="DQ471" s="8">
        <v>105.0</v>
      </c>
      <c r="DR471" s="8">
        <v>0.0</v>
      </c>
      <c r="DS471" s="8"/>
      <c r="DT471" s="19">
        <v>0.645</v>
      </c>
      <c r="DU471" s="8">
        <v>0.637</v>
      </c>
      <c r="DV471" s="8">
        <v>0.395</v>
      </c>
      <c r="DW471" s="8">
        <v>0.0</v>
      </c>
      <c r="DX471" s="8">
        <v>0.055</v>
      </c>
      <c r="DY471" s="14">
        <f t="shared" si="22"/>
        <v>-1.079821551</v>
      </c>
    </row>
    <row r="472" ht="12.75" customHeight="1">
      <c r="A472" s="7">
        <v>23.0</v>
      </c>
      <c r="B472" s="7" t="s">
        <v>2258</v>
      </c>
      <c r="C472" s="7" t="s">
        <v>1348</v>
      </c>
      <c r="E472" s="7" t="s">
        <v>243</v>
      </c>
      <c r="F472" s="7" t="s">
        <v>243</v>
      </c>
      <c r="G472" s="7">
        <v>75.0</v>
      </c>
      <c r="H472" s="7">
        <v>215.0</v>
      </c>
      <c r="I472" s="7" t="s">
        <v>133</v>
      </c>
      <c r="J472" s="7">
        <v>2012.0</v>
      </c>
      <c r="K472" s="7">
        <v>3.0</v>
      </c>
      <c r="L472" s="7">
        <v>74.0</v>
      </c>
      <c r="M472" s="8" t="s">
        <v>146</v>
      </c>
      <c r="N472" s="8">
        <f t="shared" si="1"/>
        <v>21</v>
      </c>
      <c r="O472" s="7" t="s">
        <v>2259</v>
      </c>
      <c r="P472" s="7" t="s">
        <v>2260</v>
      </c>
      <c r="Q472" s="8" t="s">
        <v>399</v>
      </c>
      <c r="R472" s="7" t="s">
        <v>399</v>
      </c>
      <c r="S472" s="9" t="s">
        <v>174</v>
      </c>
      <c r="T472" s="9">
        <v>4.0</v>
      </c>
      <c r="U472" s="9" t="s">
        <v>138</v>
      </c>
      <c r="V472" s="9" t="s">
        <v>138</v>
      </c>
      <c r="W472" s="7">
        <v>4.0</v>
      </c>
      <c r="X472" s="7">
        <v>0.0</v>
      </c>
      <c r="Y472" s="7">
        <v>0.0</v>
      </c>
      <c r="Z472" s="7">
        <v>0.0</v>
      </c>
      <c r="AA472" s="7">
        <v>0.0</v>
      </c>
      <c r="AB472" s="7">
        <v>-3.0</v>
      </c>
      <c r="AC472" s="7">
        <v>2.0</v>
      </c>
      <c r="AD472" s="7">
        <v>2.0</v>
      </c>
      <c r="AE472" s="7">
        <v>5.0</v>
      </c>
      <c r="AF472" s="10">
        <f t="shared" si="2"/>
        <v>0</v>
      </c>
      <c r="AG472" s="10">
        <f t="shared" si="3"/>
        <v>0</v>
      </c>
      <c r="AH472" s="7">
        <v>3371.0</v>
      </c>
      <c r="AI472" s="11">
        <f t="shared" si="4"/>
        <v>14.04583333</v>
      </c>
      <c r="AJ472" s="7">
        <v>75.0</v>
      </c>
      <c r="AK472" s="11">
        <f t="shared" si="5"/>
        <v>18.75</v>
      </c>
      <c r="AL472" s="11">
        <f t="shared" si="6"/>
        <v>44.94666667</v>
      </c>
      <c r="AM472" s="12">
        <v>0.0</v>
      </c>
      <c r="AN472" s="11">
        <f t="shared" si="7"/>
        <v>0</v>
      </c>
      <c r="AO472" s="10" t="s">
        <v>151</v>
      </c>
      <c r="AP472" s="10" t="s">
        <v>151</v>
      </c>
      <c r="AQ472" s="10" t="s">
        <v>151</v>
      </c>
      <c r="AR472" s="7">
        <v>0.0</v>
      </c>
      <c r="AS472" s="7">
        <v>0.0</v>
      </c>
      <c r="AT472" s="13">
        <f t="shared" si="8"/>
        <v>0</v>
      </c>
      <c r="AU472" s="8"/>
      <c r="AV472" s="8"/>
      <c r="AW472" s="8"/>
      <c r="AX472" s="8">
        <v>0.0</v>
      </c>
      <c r="AY472" s="8"/>
      <c r="AZ472" s="8">
        <v>0.0</v>
      </c>
      <c r="BA472" s="7">
        <v>11.0</v>
      </c>
      <c r="BB472" s="7">
        <v>4.0</v>
      </c>
      <c r="BC472" s="7">
        <v>9.0</v>
      </c>
      <c r="BD472" s="7">
        <v>2.0</v>
      </c>
      <c r="BE472" s="7">
        <v>3.0</v>
      </c>
      <c r="BF472" s="7">
        <v>0.0</v>
      </c>
      <c r="BG472" s="14">
        <f t="shared" si="9"/>
        <v>11.74725601</v>
      </c>
      <c r="BH472" s="11">
        <f t="shared" si="10"/>
        <v>4.271729457</v>
      </c>
      <c r="BI472" s="11">
        <f t="shared" si="11"/>
        <v>9.611391279</v>
      </c>
      <c r="BJ472" s="11">
        <f t="shared" si="12"/>
        <v>2.135864729</v>
      </c>
      <c r="BK472" s="11">
        <f t="shared" si="13"/>
        <v>3.203797093</v>
      </c>
      <c r="BL472" s="11">
        <f t="shared" si="14"/>
        <v>0</v>
      </c>
      <c r="BM472" s="7">
        <v>0.0</v>
      </c>
      <c r="BN472" s="7">
        <v>0.0</v>
      </c>
      <c r="BO472" s="7">
        <v>0.0</v>
      </c>
      <c r="BP472" s="7">
        <v>0.0</v>
      </c>
      <c r="BQ472" s="7">
        <v>0.0</v>
      </c>
      <c r="BR472" s="7">
        <v>0.0</v>
      </c>
      <c r="BS472" s="9">
        <f t="shared" si="15"/>
        <v>13</v>
      </c>
      <c r="BT472" s="14">
        <v>0.252</v>
      </c>
      <c r="BW472" s="15" t="str">
        <f t="shared" si="16"/>
        <v> </v>
      </c>
      <c r="BY472" s="7">
        <v>0.0</v>
      </c>
      <c r="BZ472" s="7">
        <v>0.0</v>
      </c>
      <c r="CA472" s="7">
        <v>0.0</v>
      </c>
      <c r="CB472" s="7">
        <v>0.0</v>
      </c>
      <c r="CC472" s="7">
        <v>0.0</v>
      </c>
      <c r="CD472" s="7">
        <v>0.0</v>
      </c>
      <c r="CE472" s="7">
        <v>0.0</v>
      </c>
      <c r="CF472" s="7">
        <v>0.0</v>
      </c>
      <c r="CG472" s="7">
        <v>0.0</v>
      </c>
      <c r="CH472" s="7">
        <v>0.0</v>
      </c>
      <c r="CI472" s="7">
        <v>0.0</v>
      </c>
      <c r="CJ472" s="7">
        <v>0.0</v>
      </c>
      <c r="CK472" s="7">
        <v>0.0</v>
      </c>
      <c r="CL472" s="15">
        <f t="shared" si="17"/>
        <v>0</v>
      </c>
      <c r="CM472" s="7">
        <v>-0.1</v>
      </c>
      <c r="CN472" s="7">
        <v>-0.2</v>
      </c>
      <c r="CO472" s="7">
        <v>-0.2</v>
      </c>
      <c r="CP472" s="16">
        <f t="shared" si="18"/>
        <v>-0.05</v>
      </c>
      <c r="CQ472" s="16">
        <f t="shared" si="19"/>
        <v>-0.2135864729</v>
      </c>
      <c r="CR472" s="17">
        <v>2.0</v>
      </c>
      <c r="CS472" s="14">
        <v>1.1</v>
      </c>
      <c r="CT472" s="14">
        <v>1.2</v>
      </c>
      <c r="CU472" s="14">
        <v>-3.3</v>
      </c>
      <c r="CV472" s="14">
        <v>-0.30000000000000004</v>
      </c>
      <c r="CW472" s="14">
        <v>-0.4</v>
      </c>
      <c r="CX472" s="14">
        <v>0.0</v>
      </c>
      <c r="CY472" s="14">
        <v>-0.6000000000000001</v>
      </c>
      <c r="CZ472" s="18">
        <f t="shared" si="20"/>
        <v>-0.15</v>
      </c>
      <c r="DA472" s="18">
        <f t="shared" si="21"/>
        <v>-0.6407594186</v>
      </c>
      <c r="DB472" s="14">
        <v>65.0</v>
      </c>
      <c r="DC472" s="7">
        <v>0.0</v>
      </c>
      <c r="DD472" s="7">
        <v>0.0</v>
      </c>
      <c r="DE472" s="7">
        <v>1.0</v>
      </c>
      <c r="DF472" s="7">
        <v>1.0</v>
      </c>
      <c r="DG472" s="7">
        <v>0.0</v>
      </c>
      <c r="DH472" s="7">
        <v>0.0</v>
      </c>
      <c r="DI472" s="7">
        <v>0.0</v>
      </c>
      <c r="DJ472" s="7">
        <v>1.0</v>
      </c>
      <c r="DK472" s="7">
        <v>0.0</v>
      </c>
      <c r="DL472" s="7">
        <v>0.0</v>
      </c>
      <c r="DM472" s="7">
        <v>1.0</v>
      </c>
      <c r="DN472" s="9">
        <v>0.0</v>
      </c>
      <c r="DO472" s="9">
        <v>0.0</v>
      </c>
      <c r="DP472" s="9">
        <v>0.0</v>
      </c>
      <c r="DQ472" s="8">
        <v>8.0</v>
      </c>
      <c r="DR472" s="8">
        <v>0.0</v>
      </c>
      <c r="DS472" s="8"/>
      <c r="DT472" s="19">
        <v>0.767</v>
      </c>
      <c r="DU472" s="8">
        <v>0.746</v>
      </c>
      <c r="DV472" s="8">
        <v>0.04</v>
      </c>
      <c r="DW472" s="8">
        <v>0.0</v>
      </c>
      <c r="DX472" s="8">
        <v>0.158</v>
      </c>
      <c r="DY472" s="14">
        <f t="shared" si="22"/>
        <v>-0.6347746511</v>
      </c>
    </row>
    <row r="473" ht="12.75" customHeight="1">
      <c r="A473" s="7">
        <v>16.0</v>
      </c>
      <c r="B473" s="7" t="s">
        <v>2261</v>
      </c>
      <c r="C473" s="7" t="s">
        <v>2262</v>
      </c>
      <c r="E473" s="7" t="s">
        <v>189</v>
      </c>
      <c r="F473" s="7" t="s">
        <v>189</v>
      </c>
      <c r="G473" s="7">
        <v>73.0</v>
      </c>
      <c r="H473" s="7">
        <v>192.0</v>
      </c>
      <c r="I473" s="7" t="s">
        <v>145</v>
      </c>
      <c r="J473" s="7">
        <v>2013.0</v>
      </c>
      <c r="K473" s="7">
        <v>1.0</v>
      </c>
      <c r="L473" s="7">
        <v>5.0</v>
      </c>
      <c r="M473" s="8"/>
      <c r="N473" s="8">
        <f t="shared" si="1"/>
        <v>21</v>
      </c>
      <c r="O473" s="7" t="s">
        <v>1233</v>
      </c>
      <c r="P473" s="7" t="s">
        <v>2263</v>
      </c>
      <c r="Q473" s="8" t="s">
        <v>685</v>
      </c>
      <c r="R473" s="7" t="s">
        <v>685</v>
      </c>
      <c r="S473" s="9" t="s">
        <v>275</v>
      </c>
      <c r="T473" s="9">
        <v>81.0</v>
      </c>
      <c r="U473" s="9" t="s">
        <v>138</v>
      </c>
      <c r="V473" s="9" t="s">
        <v>138</v>
      </c>
      <c r="W473" s="7">
        <v>82.0</v>
      </c>
      <c r="X473" s="7">
        <v>11.0</v>
      </c>
      <c r="Y473" s="7">
        <v>28.0</v>
      </c>
      <c r="Z473" s="7">
        <v>15.0</v>
      </c>
      <c r="AA473" s="7">
        <v>39.0</v>
      </c>
      <c r="AB473" s="7">
        <v>-23.0</v>
      </c>
      <c r="AC473" s="7">
        <v>176.0</v>
      </c>
      <c r="AD473" s="7">
        <v>60.0</v>
      </c>
      <c r="AE473" s="7">
        <v>59.0</v>
      </c>
      <c r="AF473" s="10">
        <f t="shared" si="2"/>
        <v>0.0625</v>
      </c>
      <c r="AG473" s="10">
        <f t="shared" si="3"/>
        <v>0.03728813559</v>
      </c>
      <c r="AH473" s="7">
        <v>89108.0</v>
      </c>
      <c r="AI473" s="11">
        <f t="shared" si="4"/>
        <v>18.11138211</v>
      </c>
      <c r="AJ473" s="7">
        <v>2005.0</v>
      </c>
      <c r="AK473" s="11">
        <f t="shared" si="5"/>
        <v>24.45121951</v>
      </c>
      <c r="AL473" s="11">
        <f t="shared" si="6"/>
        <v>44.44289277</v>
      </c>
      <c r="AM473" s="12">
        <v>189.0</v>
      </c>
      <c r="AN473" s="11">
        <f t="shared" si="7"/>
        <v>7.635678054</v>
      </c>
      <c r="AO473" s="10" t="s">
        <v>882</v>
      </c>
      <c r="AP473" s="10" t="s">
        <v>1228</v>
      </c>
      <c r="AQ473" s="10" t="s">
        <v>2264</v>
      </c>
      <c r="AR473" s="7">
        <v>213.0</v>
      </c>
      <c r="AS473" s="7">
        <v>221.0</v>
      </c>
      <c r="AT473" s="13">
        <f t="shared" si="8"/>
        <v>0.4907834101</v>
      </c>
      <c r="AU473" s="9">
        <v>7.0</v>
      </c>
      <c r="AV473" s="9">
        <v>3.0</v>
      </c>
      <c r="AW473" s="9">
        <v>313.0</v>
      </c>
      <c r="AX473" s="9">
        <v>148.0</v>
      </c>
      <c r="AY473" s="9">
        <v>121.0</v>
      </c>
      <c r="AZ473" s="9">
        <v>65.0</v>
      </c>
      <c r="BA473" s="7">
        <v>101.0</v>
      </c>
      <c r="BB473" s="7">
        <v>112.0</v>
      </c>
      <c r="BC473" s="7">
        <v>45.0</v>
      </c>
      <c r="BD473" s="7">
        <v>60.0</v>
      </c>
      <c r="BE473" s="7">
        <v>34.0</v>
      </c>
      <c r="BF473" s="7">
        <v>33.0</v>
      </c>
      <c r="BG473" s="14">
        <f t="shared" si="9"/>
        <v>4.080441711</v>
      </c>
      <c r="BH473" s="11">
        <f t="shared" si="10"/>
        <v>4.524846254</v>
      </c>
      <c r="BI473" s="11">
        <f t="shared" si="11"/>
        <v>1.818018584</v>
      </c>
      <c r="BJ473" s="11">
        <f t="shared" si="12"/>
        <v>2.424024779</v>
      </c>
      <c r="BK473" s="11">
        <f t="shared" si="13"/>
        <v>1.373614041</v>
      </c>
      <c r="BL473" s="11">
        <f t="shared" si="14"/>
        <v>1.333213628</v>
      </c>
      <c r="BM473" s="7">
        <v>24.0</v>
      </c>
      <c r="BN473" s="7">
        <v>12.0</v>
      </c>
      <c r="BO473" s="7">
        <v>0.0</v>
      </c>
      <c r="BP473" s="7">
        <v>0.0</v>
      </c>
      <c r="BQ473" s="7">
        <v>0.0</v>
      </c>
      <c r="BR473" s="7">
        <v>0.0</v>
      </c>
      <c r="BS473" s="9">
        <f t="shared" si="15"/>
        <v>181</v>
      </c>
      <c r="BT473" s="14">
        <v>0.6726000000000001</v>
      </c>
      <c r="BU473" s="7">
        <v>4.0</v>
      </c>
      <c r="BV473" s="7">
        <v>0.0</v>
      </c>
      <c r="BW473" s="15">
        <f t="shared" si="16"/>
        <v>0</v>
      </c>
      <c r="BX473" s="7">
        <v>0.0</v>
      </c>
      <c r="BY473" s="7">
        <v>2.0</v>
      </c>
      <c r="BZ473" s="7">
        <v>0.0</v>
      </c>
      <c r="CA473" s="7">
        <v>3.0</v>
      </c>
      <c r="CB473" s="7">
        <v>1.0</v>
      </c>
      <c r="CC473" s="7">
        <v>0.0</v>
      </c>
      <c r="CD473" s="7">
        <v>1.0</v>
      </c>
      <c r="CE473" s="7">
        <v>3.0</v>
      </c>
      <c r="CF473" s="7">
        <v>5.0</v>
      </c>
      <c r="CG473" s="7">
        <v>0.0</v>
      </c>
      <c r="CH473" s="7">
        <v>0.0</v>
      </c>
      <c r="CI473" s="7">
        <v>2.0</v>
      </c>
      <c r="CJ473" s="7">
        <v>1.0</v>
      </c>
      <c r="CK473" s="7">
        <v>1.0</v>
      </c>
      <c r="CL473" s="15">
        <f t="shared" si="17"/>
        <v>1</v>
      </c>
      <c r="CM473" s="7">
        <v>1.5</v>
      </c>
      <c r="CN473" s="7">
        <v>1.1</v>
      </c>
      <c r="CO473" s="7">
        <v>2.6</v>
      </c>
      <c r="CP473" s="16">
        <f t="shared" si="18"/>
        <v>0.03170731707</v>
      </c>
      <c r="CQ473" s="16">
        <f t="shared" si="19"/>
        <v>0.1050410738</v>
      </c>
      <c r="CR473" s="17">
        <v>6.0</v>
      </c>
      <c r="CS473" s="14">
        <v>31.3</v>
      </c>
      <c r="CT473" s="14">
        <v>27.1</v>
      </c>
      <c r="CU473" s="14">
        <v>-13.0</v>
      </c>
      <c r="CV473" s="14">
        <v>1.6</v>
      </c>
      <c r="CW473" s="14">
        <v>1.8</v>
      </c>
      <c r="CX473" s="14">
        <v>-0.9</v>
      </c>
      <c r="CY473" s="14">
        <v>2.5</v>
      </c>
      <c r="CZ473" s="18">
        <f t="shared" si="20"/>
        <v>0.03048780488</v>
      </c>
      <c r="DA473" s="18">
        <f t="shared" si="21"/>
        <v>0.1010010325</v>
      </c>
      <c r="DB473" s="14">
        <v>30.3295</v>
      </c>
      <c r="DC473" s="7">
        <v>0.0</v>
      </c>
      <c r="DD473" s="7">
        <v>3.0</v>
      </c>
      <c r="DE473" s="7">
        <v>4.0</v>
      </c>
      <c r="DF473" s="7">
        <v>53.0</v>
      </c>
      <c r="DG473" s="7">
        <v>8.0</v>
      </c>
      <c r="DH473" s="7">
        <v>11.0</v>
      </c>
      <c r="DI473" s="7">
        <v>15.0</v>
      </c>
      <c r="DJ473" s="7">
        <v>60.0</v>
      </c>
      <c r="DK473" s="7">
        <v>10.0</v>
      </c>
      <c r="DL473" s="7">
        <v>0.0</v>
      </c>
      <c r="DM473" s="7">
        <v>72.0</v>
      </c>
      <c r="DN473" s="9">
        <v>0.0</v>
      </c>
      <c r="DO473" s="9">
        <v>3.0</v>
      </c>
      <c r="DP473" s="9">
        <v>2.0</v>
      </c>
      <c r="DQ473" s="8">
        <v>186.0</v>
      </c>
      <c r="DR473" s="8">
        <v>0.0</v>
      </c>
      <c r="DS473" s="8"/>
      <c r="DT473" s="19">
        <v>0.925</v>
      </c>
      <c r="DU473" s="8">
        <v>0.925</v>
      </c>
      <c r="DV473" s="8">
        <v>1.775</v>
      </c>
      <c r="DW473" s="8">
        <v>0.0</v>
      </c>
      <c r="DX473" s="8">
        <v>0.85</v>
      </c>
      <c r="DY473" s="14">
        <f t="shared" si="22"/>
        <v>-0.1063829787</v>
      </c>
    </row>
    <row r="474" ht="12.75" customHeight="1">
      <c r="A474" s="7">
        <v>47.0</v>
      </c>
      <c r="B474" s="7" t="s">
        <v>2265</v>
      </c>
      <c r="C474" s="7" t="s">
        <v>2266</v>
      </c>
      <c r="E474" s="7" t="s">
        <v>189</v>
      </c>
      <c r="F474" s="7" t="s">
        <v>189</v>
      </c>
      <c r="G474" s="7">
        <v>75.0</v>
      </c>
      <c r="H474" s="7">
        <v>205.0</v>
      </c>
      <c r="I474" s="7" t="s">
        <v>133</v>
      </c>
      <c r="J474" s="7">
        <v>2012.0</v>
      </c>
      <c r="K474" s="7">
        <v>1.0</v>
      </c>
      <c r="L474" s="7">
        <v>6.0</v>
      </c>
      <c r="M474" s="8"/>
      <c r="N474" s="8">
        <f t="shared" si="1"/>
        <v>22</v>
      </c>
      <c r="O474" s="7" t="s">
        <v>2267</v>
      </c>
      <c r="P474" s="7" t="s">
        <v>2263</v>
      </c>
      <c r="Q474" s="8" t="s">
        <v>458</v>
      </c>
      <c r="R474" s="7" t="s">
        <v>458</v>
      </c>
      <c r="S474" s="9" t="s">
        <v>174</v>
      </c>
      <c r="T474" s="9">
        <v>80.0</v>
      </c>
      <c r="U474" s="9" t="s">
        <v>138</v>
      </c>
      <c r="V474" s="9" t="s">
        <v>138</v>
      </c>
      <c r="W474" s="7">
        <v>80.0</v>
      </c>
      <c r="X474" s="7">
        <v>10.0</v>
      </c>
      <c r="Y474" s="7">
        <v>18.0</v>
      </c>
      <c r="Z474" s="7">
        <v>8.0</v>
      </c>
      <c r="AA474" s="7">
        <v>28.0</v>
      </c>
      <c r="AB474" s="7">
        <v>7.0</v>
      </c>
      <c r="AC474" s="7">
        <v>149.0</v>
      </c>
      <c r="AD474" s="7">
        <v>62.0</v>
      </c>
      <c r="AE474" s="7">
        <v>105.0</v>
      </c>
      <c r="AF474" s="10">
        <f t="shared" si="2"/>
        <v>0.06711409396</v>
      </c>
      <c r="AG474" s="10">
        <f t="shared" si="3"/>
        <v>0.03164556962</v>
      </c>
      <c r="AH474" s="7">
        <v>105609.0</v>
      </c>
      <c r="AI474" s="11">
        <f t="shared" si="4"/>
        <v>22.001875</v>
      </c>
      <c r="AJ474" s="7">
        <v>2100.0</v>
      </c>
      <c r="AK474" s="11">
        <f t="shared" si="5"/>
        <v>26.25</v>
      </c>
      <c r="AL474" s="11">
        <f t="shared" si="6"/>
        <v>50.29</v>
      </c>
      <c r="AM474" s="12">
        <v>103.0</v>
      </c>
      <c r="AN474" s="11">
        <f t="shared" si="7"/>
        <v>3.511064398</v>
      </c>
      <c r="AO474" s="10" t="s">
        <v>2268</v>
      </c>
      <c r="AP474" s="10" t="s">
        <v>497</v>
      </c>
      <c r="AQ474" s="10" t="s">
        <v>526</v>
      </c>
      <c r="AR474" s="7">
        <v>0.0</v>
      </c>
      <c r="AS474" s="7">
        <v>0.0</v>
      </c>
      <c r="AT474" s="13">
        <f t="shared" si="8"/>
        <v>0</v>
      </c>
      <c r="AU474" s="8"/>
      <c r="AV474" s="8"/>
      <c r="AW474" s="8"/>
      <c r="AX474" s="8">
        <v>0.0</v>
      </c>
      <c r="AY474" s="8"/>
      <c r="AZ474" s="8">
        <v>0.0</v>
      </c>
      <c r="BA474" s="7">
        <v>182.0</v>
      </c>
      <c r="BB474" s="7">
        <v>68.0</v>
      </c>
      <c r="BC474" s="7">
        <v>115.0</v>
      </c>
      <c r="BD474" s="7">
        <v>62.0</v>
      </c>
      <c r="BE474" s="7">
        <v>65.0</v>
      </c>
      <c r="BF474" s="7">
        <v>18.0</v>
      </c>
      <c r="BG474" s="14">
        <f t="shared" si="9"/>
        <v>6.204016703</v>
      </c>
      <c r="BH474" s="11">
        <f t="shared" si="10"/>
        <v>2.317984263</v>
      </c>
      <c r="BI474" s="11">
        <f t="shared" si="11"/>
        <v>3.920120444</v>
      </c>
      <c r="BJ474" s="11">
        <f t="shared" si="12"/>
        <v>2.11345624</v>
      </c>
      <c r="BK474" s="11">
        <f t="shared" si="13"/>
        <v>2.215720251</v>
      </c>
      <c r="BL474" s="11">
        <f t="shared" si="14"/>
        <v>0.6135840695</v>
      </c>
      <c r="BM474" s="7">
        <v>40.0</v>
      </c>
      <c r="BN474" s="7">
        <v>19.0</v>
      </c>
      <c r="BO474" s="7">
        <v>0.0</v>
      </c>
      <c r="BP474" s="7">
        <v>0.0</v>
      </c>
      <c r="BQ474" s="7">
        <v>0.0</v>
      </c>
      <c r="BR474" s="7">
        <v>0.0</v>
      </c>
      <c r="BS474" s="9">
        <f t="shared" si="15"/>
        <v>223</v>
      </c>
      <c r="BT474" s="14">
        <v>2.7616</v>
      </c>
      <c r="BW474" s="15" t="str">
        <f t="shared" si="16"/>
        <v> </v>
      </c>
      <c r="BY474" s="7">
        <v>1.0</v>
      </c>
      <c r="BZ474" s="7">
        <v>0.0</v>
      </c>
      <c r="CA474" s="7">
        <v>1.0</v>
      </c>
      <c r="CB474" s="7">
        <v>1.0</v>
      </c>
      <c r="CC474" s="7">
        <v>2.0</v>
      </c>
      <c r="CD474" s="7">
        <v>0.0</v>
      </c>
      <c r="CE474" s="7">
        <v>3.0</v>
      </c>
      <c r="CF474" s="7">
        <v>2.0</v>
      </c>
      <c r="CG474" s="7">
        <v>1.0</v>
      </c>
      <c r="CH474" s="7">
        <v>0.0</v>
      </c>
      <c r="CI474" s="7">
        <v>2.0</v>
      </c>
      <c r="CJ474" s="7">
        <v>0.0</v>
      </c>
      <c r="CK474" s="7">
        <v>0.0</v>
      </c>
      <c r="CL474" s="15">
        <f t="shared" si="17"/>
        <v>0</v>
      </c>
      <c r="CM474" s="7">
        <v>2.1</v>
      </c>
      <c r="CN474" s="7">
        <v>5.2</v>
      </c>
      <c r="CO474" s="7">
        <v>7.3</v>
      </c>
      <c r="CP474" s="16">
        <f t="shared" si="18"/>
        <v>0.09125</v>
      </c>
      <c r="CQ474" s="16">
        <f t="shared" si="19"/>
        <v>0.2488424282</v>
      </c>
      <c r="CR474" s="17">
        <v>5.0</v>
      </c>
      <c r="CS474" s="14">
        <v>33.9</v>
      </c>
      <c r="CT474" s="14">
        <v>34.5</v>
      </c>
      <c r="CU474" s="14">
        <v>2.7</v>
      </c>
      <c r="CV474" s="14">
        <v>3.6</v>
      </c>
      <c r="CW474" s="14">
        <v>5.2</v>
      </c>
      <c r="CX474" s="14">
        <v>0.0</v>
      </c>
      <c r="CY474" s="14">
        <v>8.8</v>
      </c>
      <c r="CZ474" s="18">
        <f t="shared" si="20"/>
        <v>0.11</v>
      </c>
      <c r="DA474" s="18">
        <f t="shared" si="21"/>
        <v>0.299974434</v>
      </c>
      <c r="DB474" s="14">
        <v>46.7315</v>
      </c>
      <c r="DC474" s="7">
        <v>1.0</v>
      </c>
      <c r="DD474" s="7">
        <v>2.0</v>
      </c>
      <c r="DE474" s="7">
        <v>6.0</v>
      </c>
      <c r="DF474" s="7">
        <v>53.0</v>
      </c>
      <c r="DG474" s="7">
        <v>6.0</v>
      </c>
      <c r="DH474" s="7">
        <v>0.0</v>
      </c>
      <c r="DI474" s="7">
        <v>47.0</v>
      </c>
      <c r="DJ474" s="7">
        <v>19.0</v>
      </c>
      <c r="DK474" s="7">
        <v>3.0</v>
      </c>
      <c r="DL474" s="7">
        <v>0.0</v>
      </c>
      <c r="DM474" s="7">
        <v>74.0</v>
      </c>
      <c r="DN474" s="9">
        <v>2.0</v>
      </c>
      <c r="DO474" s="9">
        <v>3.0</v>
      </c>
      <c r="DP474" s="9">
        <v>3.0</v>
      </c>
      <c r="DQ474" s="8">
        <v>186.0</v>
      </c>
      <c r="DR474" s="8">
        <v>2.0</v>
      </c>
      <c r="DS474" s="8" t="s">
        <v>1229</v>
      </c>
      <c r="DT474" s="19">
        <v>0.833</v>
      </c>
      <c r="DU474" s="8">
        <v>0.894</v>
      </c>
      <c r="DV474" s="8">
        <v>1.744</v>
      </c>
      <c r="DW474" s="8">
        <v>43.0</v>
      </c>
      <c r="DX474" s="8">
        <v>0.85</v>
      </c>
      <c r="DY474" s="14">
        <f t="shared" si="22"/>
        <v>6.259574468</v>
      </c>
    </row>
    <row r="475" ht="12.75" customHeight="1">
      <c r="A475" s="7">
        <v>46.0</v>
      </c>
      <c r="B475" s="7" t="s">
        <v>2269</v>
      </c>
      <c r="C475" s="7" t="s">
        <v>228</v>
      </c>
      <c r="D475" s="7" t="s">
        <v>229</v>
      </c>
      <c r="E475" s="7" t="s">
        <v>163</v>
      </c>
      <c r="F475" s="7" t="s">
        <v>163</v>
      </c>
      <c r="G475" s="7">
        <v>72.0</v>
      </c>
      <c r="H475" s="7">
        <v>183.0</v>
      </c>
      <c r="I475" s="7" t="s">
        <v>145</v>
      </c>
      <c r="J475" s="7">
        <v>2013.0</v>
      </c>
      <c r="K475" s="7">
        <v>3.0</v>
      </c>
      <c r="L475" s="7">
        <v>91.0</v>
      </c>
      <c r="M475" s="8" t="s">
        <v>146</v>
      </c>
      <c r="N475" s="8">
        <f t="shared" si="1"/>
        <v>22</v>
      </c>
      <c r="O475" s="7" t="s">
        <v>2270</v>
      </c>
      <c r="P475" s="7" t="s">
        <v>2271</v>
      </c>
      <c r="Q475" s="8" t="s">
        <v>246</v>
      </c>
      <c r="R475" s="7" t="s">
        <v>246</v>
      </c>
      <c r="S475" s="9" t="s">
        <v>247</v>
      </c>
      <c r="T475" s="9">
        <v>9.0</v>
      </c>
      <c r="U475" s="9" t="s">
        <v>138</v>
      </c>
      <c r="V475" s="9" t="s">
        <v>138</v>
      </c>
      <c r="W475" s="7">
        <v>9.0</v>
      </c>
      <c r="X475" s="7">
        <v>0.0</v>
      </c>
      <c r="Y475" s="7">
        <v>1.0</v>
      </c>
      <c r="Z475" s="7">
        <v>0.0</v>
      </c>
      <c r="AA475" s="7">
        <v>1.0</v>
      </c>
      <c r="AB475" s="7">
        <v>0.0</v>
      </c>
      <c r="AC475" s="7">
        <v>4.0</v>
      </c>
      <c r="AD475" s="7">
        <v>0.0</v>
      </c>
      <c r="AF475" s="10">
        <f t="shared" si="2"/>
        <v>0</v>
      </c>
      <c r="AG475" s="10">
        <f t="shared" si="3"/>
        <v>0</v>
      </c>
      <c r="AH475" s="7">
        <v>3762.0</v>
      </c>
      <c r="AI475" s="11">
        <f t="shared" si="4"/>
        <v>6.966666667</v>
      </c>
      <c r="AJ475" s="7">
        <v>90.0</v>
      </c>
      <c r="AK475" s="11">
        <f t="shared" si="5"/>
        <v>10</v>
      </c>
      <c r="AL475" s="11">
        <f t="shared" si="6"/>
        <v>41.8</v>
      </c>
      <c r="AM475" s="12">
        <v>0.0</v>
      </c>
      <c r="AN475" s="11">
        <f t="shared" si="7"/>
        <v>0</v>
      </c>
      <c r="AO475" s="10" t="s">
        <v>151</v>
      </c>
      <c r="AP475" s="10" t="s">
        <v>1599</v>
      </c>
      <c r="AQ475" s="10" t="s">
        <v>1599</v>
      </c>
      <c r="AR475" s="7">
        <v>0.0</v>
      </c>
      <c r="AS475" s="7">
        <v>0.0</v>
      </c>
      <c r="AT475" s="13">
        <f t="shared" si="8"/>
        <v>0</v>
      </c>
      <c r="AU475" s="8"/>
      <c r="AV475" s="8"/>
      <c r="AW475" s="8"/>
      <c r="AX475" s="8">
        <v>0.0</v>
      </c>
      <c r="AY475" s="8"/>
      <c r="AZ475" s="8">
        <v>0.0</v>
      </c>
      <c r="BB475" s="7">
        <v>29.0</v>
      </c>
      <c r="BC475" s="7">
        <v>2.0</v>
      </c>
      <c r="BD475" s="7">
        <v>0.0</v>
      </c>
      <c r="BE475" s="7">
        <v>0.0</v>
      </c>
      <c r="BF475" s="7">
        <v>1.0</v>
      </c>
      <c r="BG475" s="14">
        <f t="shared" si="9"/>
        <v>0</v>
      </c>
      <c r="BH475" s="11">
        <f t="shared" si="10"/>
        <v>27.75119617</v>
      </c>
      <c r="BI475" s="11">
        <f t="shared" si="11"/>
        <v>1.913875598</v>
      </c>
      <c r="BJ475" s="11">
        <f t="shared" si="12"/>
        <v>0</v>
      </c>
      <c r="BK475" s="11">
        <f t="shared" si="13"/>
        <v>0</v>
      </c>
      <c r="BL475" s="11">
        <f t="shared" si="14"/>
        <v>0.956937799</v>
      </c>
      <c r="BM475" s="7">
        <v>5.0</v>
      </c>
      <c r="BN475" s="7">
        <v>0.0</v>
      </c>
      <c r="BO475" s="7">
        <v>1.0</v>
      </c>
      <c r="BP475" s="7">
        <v>0.0</v>
      </c>
      <c r="BQ475" s="7">
        <v>0.0</v>
      </c>
      <c r="BR475" s="7">
        <v>0.0</v>
      </c>
      <c r="BS475" s="9">
        <f t="shared" si="15"/>
        <v>37</v>
      </c>
      <c r="BT475" s="14">
        <v>0.0</v>
      </c>
      <c r="BW475" s="15" t="str">
        <f t="shared" si="16"/>
        <v> </v>
      </c>
      <c r="BY475" s="7">
        <v>0.0</v>
      </c>
      <c r="BZ475" s="7">
        <v>0.0</v>
      </c>
      <c r="CA475" s="7">
        <v>0.0</v>
      </c>
      <c r="CB475" s="7">
        <v>0.0</v>
      </c>
      <c r="CC475" s="7">
        <v>0.0</v>
      </c>
      <c r="CD475" s="7">
        <v>0.0</v>
      </c>
      <c r="CE475" s="7">
        <v>0.0</v>
      </c>
      <c r="CF475" s="7">
        <v>0.0</v>
      </c>
      <c r="CG475" s="7">
        <v>0.0</v>
      </c>
      <c r="CH475" s="7">
        <v>0.0</v>
      </c>
      <c r="CI475" s="7">
        <v>0.0</v>
      </c>
      <c r="CJ475" s="7">
        <v>0.0</v>
      </c>
      <c r="CK475" s="7">
        <v>0.0</v>
      </c>
      <c r="CL475" s="15">
        <f t="shared" si="17"/>
        <v>0</v>
      </c>
      <c r="CM475" s="7">
        <v>-0.1</v>
      </c>
      <c r="CN475" s="7">
        <v>0.1</v>
      </c>
      <c r="CO475" s="7">
        <v>0.0</v>
      </c>
      <c r="CP475" s="16">
        <f t="shared" si="18"/>
        <v>0</v>
      </c>
      <c r="CQ475" s="16">
        <f t="shared" si="19"/>
        <v>0</v>
      </c>
      <c r="CR475" s="17">
        <v>3.0</v>
      </c>
      <c r="CS475" s="14">
        <v>5.1</v>
      </c>
      <c r="CT475" s="14">
        <v>4.6</v>
      </c>
      <c r="CU475" s="14">
        <v>-4.2</v>
      </c>
      <c r="CV475" s="14">
        <v>-1.9</v>
      </c>
      <c r="CW475" s="14">
        <v>0.0</v>
      </c>
      <c r="CX475" s="14">
        <v>0.0</v>
      </c>
      <c r="CY475" s="14">
        <v>-1.9</v>
      </c>
      <c r="CZ475" s="18">
        <f t="shared" si="20"/>
        <v>-0.2111111111</v>
      </c>
      <c r="DA475" s="18">
        <f t="shared" si="21"/>
        <v>-1.818181818</v>
      </c>
      <c r="DB475" s="14">
        <v>25.25</v>
      </c>
      <c r="DC475" s="7">
        <v>0.0</v>
      </c>
      <c r="DD475" s="7">
        <v>0.0</v>
      </c>
      <c r="DE475" s="7">
        <v>0.0</v>
      </c>
      <c r="DF475" s="7">
        <v>0.0</v>
      </c>
      <c r="DG475" s="7">
        <v>0.0</v>
      </c>
      <c r="DH475" s="7">
        <v>0.0</v>
      </c>
      <c r="DI475" s="7">
        <v>0.0</v>
      </c>
      <c r="DJ475" s="7">
        <v>1.0</v>
      </c>
      <c r="DK475" s="7">
        <v>1.0</v>
      </c>
      <c r="DL475" s="7">
        <v>0.0</v>
      </c>
      <c r="DM475" s="7">
        <v>2.0</v>
      </c>
      <c r="DN475" s="9">
        <v>0.0</v>
      </c>
      <c r="DO475" s="9">
        <v>0.0</v>
      </c>
      <c r="DP475" s="9">
        <v>0.0</v>
      </c>
      <c r="DQ475" s="8">
        <v>43.0</v>
      </c>
      <c r="DR475" s="8">
        <v>12.0</v>
      </c>
      <c r="DS475" s="8" t="s">
        <v>429</v>
      </c>
      <c r="DT475" s="19">
        <v>0.675</v>
      </c>
      <c r="DU475" s="8">
        <v>0.7</v>
      </c>
      <c r="DV475" s="8">
        <v>0.162</v>
      </c>
      <c r="DW475" s="8">
        <v>105.0</v>
      </c>
      <c r="DX475" s="8">
        <v>0.075</v>
      </c>
      <c r="DY475" s="14">
        <f t="shared" si="22"/>
        <v>-1.974147792</v>
      </c>
    </row>
    <row r="476" ht="12.75" customHeight="1">
      <c r="A476" s="7">
        <v>18.0</v>
      </c>
      <c r="B476" s="7" t="s">
        <v>2272</v>
      </c>
      <c r="C476" s="7" t="s">
        <v>583</v>
      </c>
      <c r="D476" s="7" t="s">
        <v>358</v>
      </c>
      <c r="E476" s="7" t="s">
        <v>163</v>
      </c>
      <c r="F476" s="7" t="s">
        <v>163</v>
      </c>
      <c r="G476" s="7">
        <v>72.0</v>
      </c>
      <c r="H476" s="7">
        <v>191.0</v>
      </c>
      <c r="I476" s="7" t="s">
        <v>145</v>
      </c>
      <c r="J476" s="7">
        <v>2006.0</v>
      </c>
      <c r="K476" s="7">
        <v>1.0</v>
      </c>
      <c r="L476" s="7">
        <v>12.0</v>
      </c>
      <c r="M476" s="8"/>
      <c r="N476" s="8">
        <f t="shared" si="1"/>
        <v>28</v>
      </c>
      <c r="O476" s="7" t="s">
        <v>449</v>
      </c>
      <c r="P476" s="7" t="s">
        <v>2273</v>
      </c>
      <c r="Q476" s="8" t="s">
        <v>246</v>
      </c>
      <c r="R476" s="7" t="s">
        <v>246</v>
      </c>
      <c r="S476" s="9" t="s">
        <v>150</v>
      </c>
      <c r="T476" s="9">
        <v>57.0</v>
      </c>
      <c r="U476" s="9" t="s">
        <v>138</v>
      </c>
      <c r="V476" s="9" t="s">
        <v>138</v>
      </c>
      <c r="W476" s="7">
        <v>57.0</v>
      </c>
      <c r="X476" s="7">
        <v>17.0</v>
      </c>
      <c r="Y476" s="7">
        <v>25.0</v>
      </c>
      <c r="Z476" s="7">
        <v>14.0</v>
      </c>
      <c r="AA476" s="7">
        <v>42.0</v>
      </c>
      <c r="AB476" s="7">
        <v>-13.0</v>
      </c>
      <c r="AC476" s="7">
        <v>127.0</v>
      </c>
      <c r="AD476" s="7">
        <v>45.0</v>
      </c>
      <c r="AE476" s="7">
        <v>44.0</v>
      </c>
      <c r="AF476" s="10">
        <f t="shared" si="2"/>
        <v>0.1338582677</v>
      </c>
      <c r="AG476" s="10">
        <f t="shared" si="3"/>
        <v>0.0787037037</v>
      </c>
      <c r="AH476" s="7">
        <v>67020.0</v>
      </c>
      <c r="AI476" s="11">
        <f t="shared" si="4"/>
        <v>19.59649123</v>
      </c>
      <c r="AJ476" s="7">
        <v>1500.0</v>
      </c>
      <c r="AK476" s="11">
        <f t="shared" si="5"/>
        <v>26.31578947</v>
      </c>
      <c r="AL476" s="11">
        <f t="shared" si="6"/>
        <v>44.68</v>
      </c>
      <c r="AM476" s="12">
        <v>123.0</v>
      </c>
      <c r="AN476" s="11">
        <f t="shared" si="7"/>
        <v>6.60698299</v>
      </c>
      <c r="AO476" s="10" t="s">
        <v>515</v>
      </c>
      <c r="AP476" s="10" t="s">
        <v>643</v>
      </c>
      <c r="AQ476" s="10" t="s">
        <v>2274</v>
      </c>
      <c r="AR476" s="7">
        <v>674.0</v>
      </c>
      <c r="AS476" s="7">
        <v>640.0</v>
      </c>
      <c r="AT476" s="13">
        <f t="shared" si="8"/>
        <v>0.5129375951</v>
      </c>
      <c r="AU476" s="9">
        <v>35.0</v>
      </c>
      <c r="AV476" s="9">
        <v>20.0</v>
      </c>
      <c r="AW476" s="9">
        <v>851.0</v>
      </c>
      <c r="AX476" s="9">
        <v>430.0</v>
      </c>
      <c r="AY476" s="9">
        <v>463.0</v>
      </c>
      <c r="AZ476" s="9">
        <v>244.0</v>
      </c>
      <c r="BA476" s="7">
        <v>43.0</v>
      </c>
      <c r="BB476" s="7">
        <v>48.0</v>
      </c>
      <c r="BC476" s="7">
        <v>22.0</v>
      </c>
      <c r="BD476" s="7">
        <v>45.0</v>
      </c>
      <c r="BE476" s="7">
        <v>26.0</v>
      </c>
      <c r="BF476" s="7">
        <v>20.0</v>
      </c>
      <c r="BG476" s="14">
        <f t="shared" si="9"/>
        <v>2.309758281</v>
      </c>
      <c r="BH476" s="11">
        <f t="shared" si="10"/>
        <v>2.578334825</v>
      </c>
      <c r="BI476" s="11">
        <f t="shared" si="11"/>
        <v>1.181736795</v>
      </c>
      <c r="BJ476" s="11">
        <f t="shared" si="12"/>
        <v>2.417188899</v>
      </c>
      <c r="BK476" s="11">
        <f t="shared" si="13"/>
        <v>1.39659803</v>
      </c>
      <c r="BL476" s="11">
        <f t="shared" si="14"/>
        <v>1.074306177</v>
      </c>
      <c r="BM476" s="7">
        <v>12.0</v>
      </c>
      <c r="BN476" s="7">
        <v>6.0</v>
      </c>
      <c r="BO476" s="7">
        <v>0.0</v>
      </c>
      <c r="BP476" s="7">
        <v>0.0</v>
      </c>
      <c r="BQ476" s="7">
        <v>0.0</v>
      </c>
      <c r="BR476" s="7">
        <v>0.0</v>
      </c>
      <c r="BS476" s="9">
        <f t="shared" si="15"/>
        <v>82</v>
      </c>
      <c r="BT476" s="14">
        <v>5.6836</v>
      </c>
      <c r="BU476" s="7">
        <v>2.0</v>
      </c>
      <c r="BV476" s="7">
        <v>0.0</v>
      </c>
      <c r="BW476" s="15">
        <f t="shared" si="16"/>
        <v>0</v>
      </c>
      <c r="BX476" s="7">
        <v>0.0</v>
      </c>
      <c r="BY476" s="7">
        <v>4.0</v>
      </c>
      <c r="BZ476" s="7">
        <v>0.0</v>
      </c>
      <c r="CA476" s="7">
        <v>2.0</v>
      </c>
      <c r="CB476" s="7">
        <v>1.0</v>
      </c>
      <c r="CC476" s="7">
        <v>0.0</v>
      </c>
      <c r="CD476" s="7">
        <v>1.0</v>
      </c>
      <c r="CE476" s="7">
        <v>2.0</v>
      </c>
      <c r="CF476" s="7">
        <v>4.0</v>
      </c>
      <c r="CG476" s="7">
        <v>2.0</v>
      </c>
      <c r="CH476" s="7">
        <v>0.0</v>
      </c>
      <c r="CI476" s="7">
        <v>8.0</v>
      </c>
      <c r="CJ476" s="7">
        <v>1.0</v>
      </c>
      <c r="CK476" s="7">
        <v>1.0</v>
      </c>
      <c r="CL476" s="15">
        <f t="shared" si="17"/>
        <v>1</v>
      </c>
      <c r="CM476" s="7">
        <v>3.6</v>
      </c>
      <c r="CN476" s="7">
        <v>0.6000000000000001</v>
      </c>
      <c r="CO476" s="7">
        <v>4.2</v>
      </c>
      <c r="CP476" s="16">
        <f t="shared" si="18"/>
        <v>0.07368421053</v>
      </c>
      <c r="CQ476" s="16">
        <f t="shared" si="19"/>
        <v>0.2256042972</v>
      </c>
      <c r="CR476" s="17">
        <v>6.0</v>
      </c>
      <c r="CS476" s="14">
        <v>29.0</v>
      </c>
      <c r="CT476" s="14">
        <v>27.2</v>
      </c>
      <c r="CU476" s="14">
        <v>-11.1</v>
      </c>
      <c r="CV476" s="14">
        <v>5.0</v>
      </c>
      <c r="CW476" s="14">
        <v>1.3</v>
      </c>
      <c r="CX476" s="14">
        <v>-0.4</v>
      </c>
      <c r="CY476" s="14">
        <v>5.8</v>
      </c>
      <c r="CZ476" s="18">
        <f t="shared" si="20"/>
        <v>0.101754386</v>
      </c>
      <c r="DA476" s="18">
        <f t="shared" si="21"/>
        <v>0.3115487914</v>
      </c>
      <c r="DB476" s="14">
        <v>24.9606</v>
      </c>
      <c r="DC476" s="7">
        <v>0.0</v>
      </c>
      <c r="DD476" s="7">
        <v>2.0</v>
      </c>
      <c r="DE476" s="7">
        <v>7.0</v>
      </c>
      <c r="DF476" s="7">
        <v>36.0</v>
      </c>
      <c r="DG476" s="7">
        <v>15.0</v>
      </c>
      <c r="DH476" s="7">
        <v>5.0</v>
      </c>
      <c r="DI476" s="7">
        <v>18.0</v>
      </c>
      <c r="DJ476" s="7">
        <v>21.0</v>
      </c>
      <c r="DK476" s="7">
        <v>5.0</v>
      </c>
      <c r="DL476" s="7">
        <v>0.0</v>
      </c>
      <c r="DM476" s="7">
        <v>63.0</v>
      </c>
      <c r="DN476" s="9">
        <v>1.0</v>
      </c>
      <c r="DO476" s="9">
        <v>3.0</v>
      </c>
      <c r="DP476" s="9">
        <v>5.0</v>
      </c>
      <c r="DQ476" s="8">
        <v>186.0</v>
      </c>
      <c r="DR476" s="8">
        <v>25.0</v>
      </c>
      <c r="DS476" s="8" t="s">
        <v>2175</v>
      </c>
      <c r="DT476" s="19">
        <v>4.75</v>
      </c>
      <c r="DU476" s="8">
        <v>4.7</v>
      </c>
      <c r="DV476" s="8">
        <v>4.7</v>
      </c>
      <c r="DW476" s="8">
        <v>1433.0</v>
      </c>
      <c r="DX476" s="8">
        <v>0.0</v>
      </c>
      <c r="DY476" s="14">
        <f t="shared" si="22"/>
        <v>-3.029787234</v>
      </c>
    </row>
    <row r="477" ht="12.75" customHeight="1">
      <c r="A477" s="7">
        <v>55.0</v>
      </c>
      <c r="B477" s="7" t="s">
        <v>2275</v>
      </c>
      <c r="C477" s="7" t="s">
        <v>1670</v>
      </c>
      <c r="E477" s="7" t="s">
        <v>189</v>
      </c>
      <c r="F477" s="7" t="s">
        <v>189</v>
      </c>
      <c r="G477" s="7">
        <v>73.0</v>
      </c>
      <c r="H477" s="7">
        <v>212.0</v>
      </c>
      <c r="I477" s="7" t="s">
        <v>133</v>
      </c>
      <c r="J477" s="7">
        <v>2012.0</v>
      </c>
      <c r="K477" s="7">
        <v>7.0</v>
      </c>
      <c r="L477" s="7">
        <v>209.0</v>
      </c>
      <c r="M477" s="8" t="s">
        <v>146</v>
      </c>
      <c r="N477" s="8">
        <f t="shared" si="1"/>
        <v>23</v>
      </c>
      <c r="O477" s="7" t="s">
        <v>252</v>
      </c>
      <c r="P477" s="7" t="s">
        <v>2276</v>
      </c>
      <c r="Q477" s="8" t="s">
        <v>237</v>
      </c>
      <c r="R477" s="7" t="s">
        <v>237</v>
      </c>
      <c r="S477" s="9" t="s">
        <v>174</v>
      </c>
      <c r="T477" s="9">
        <v>1.0</v>
      </c>
      <c r="U477" s="9" t="s">
        <v>138</v>
      </c>
      <c r="V477" s="9" t="s">
        <v>138</v>
      </c>
      <c r="W477" s="7">
        <v>4.0</v>
      </c>
      <c r="X477" s="7">
        <v>0.0</v>
      </c>
      <c r="Y477" s="7">
        <v>2.0</v>
      </c>
      <c r="Z477" s="7">
        <v>0.0</v>
      </c>
      <c r="AA477" s="7">
        <v>2.0</v>
      </c>
      <c r="AB477" s="7">
        <v>4.0</v>
      </c>
      <c r="AC477" s="7">
        <v>1.0</v>
      </c>
      <c r="AD477" s="7">
        <v>4.0</v>
      </c>
      <c r="AE477" s="7">
        <v>2.0</v>
      </c>
      <c r="AF477" s="10">
        <f t="shared" si="2"/>
        <v>0</v>
      </c>
      <c r="AG477" s="10">
        <f t="shared" si="3"/>
        <v>0</v>
      </c>
      <c r="AH477" s="7">
        <v>2510.0</v>
      </c>
      <c r="AI477" s="11">
        <f t="shared" si="4"/>
        <v>10.45833333</v>
      </c>
      <c r="AJ477" s="7">
        <v>67.0</v>
      </c>
      <c r="AK477" s="11">
        <f t="shared" si="5"/>
        <v>16.75</v>
      </c>
      <c r="AL477" s="11">
        <f t="shared" si="6"/>
        <v>37.46268657</v>
      </c>
      <c r="AM477" s="12">
        <v>0.0</v>
      </c>
      <c r="AN477" s="11">
        <f t="shared" si="7"/>
        <v>0</v>
      </c>
      <c r="AO477" s="10" t="s">
        <v>151</v>
      </c>
      <c r="AP477" s="10" t="s">
        <v>216</v>
      </c>
      <c r="AQ477" s="10" t="s">
        <v>216</v>
      </c>
      <c r="AR477" s="7">
        <v>0.0</v>
      </c>
      <c r="AS477" s="7">
        <v>0.0</v>
      </c>
      <c r="AT477" s="13">
        <f t="shared" si="8"/>
        <v>0</v>
      </c>
      <c r="AU477" s="8"/>
      <c r="AV477" s="8"/>
      <c r="AW477" s="8"/>
      <c r="AX477" s="8">
        <v>0.0</v>
      </c>
      <c r="AY477" s="8"/>
      <c r="AZ477" s="8">
        <v>0.0</v>
      </c>
      <c r="BA477" s="7">
        <v>4.0</v>
      </c>
      <c r="BB477" s="7">
        <v>8.0</v>
      </c>
      <c r="BC477" s="7">
        <v>1.0</v>
      </c>
      <c r="BD477" s="7">
        <v>4.0</v>
      </c>
      <c r="BE477" s="7">
        <v>0.0</v>
      </c>
      <c r="BF477" s="7">
        <v>0.0</v>
      </c>
      <c r="BG477" s="14">
        <f t="shared" si="9"/>
        <v>5.737051793</v>
      </c>
      <c r="BH477" s="11">
        <f t="shared" si="10"/>
        <v>11.47410359</v>
      </c>
      <c r="BI477" s="11">
        <f t="shared" si="11"/>
        <v>1.434262948</v>
      </c>
      <c r="BJ477" s="11">
        <f t="shared" si="12"/>
        <v>5.737051793</v>
      </c>
      <c r="BK477" s="11">
        <f t="shared" si="13"/>
        <v>0</v>
      </c>
      <c r="BL477" s="11">
        <f t="shared" si="14"/>
        <v>0</v>
      </c>
      <c r="BM477" s="7">
        <v>0.0</v>
      </c>
      <c r="BN477" s="7">
        <v>0.0</v>
      </c>
      <c r="BO477" s="7">
        <v>0.0</v>
      </c>
      <c r="BP477" s="7">
        <v>0.0</v>
      </c>
      <c r="BQ477" s="7">
        <v>0.0</v>
      </c>
      <c r="BR477" s="7">
        <v>0.0</v>
      </c>
      <c r="BS477" s="9">
        <f t="shared" si="15"/>
        <v>9</v>
      </c>
      <c r="BT477" s="14">
        <v>0.1855</v>
      </c>
      <c r="BW477" s="15" t="str">
        <f t="shared" si="16"/>
        <v> </v>
      </c>
      <c r="BY477" s="7">
        <v>0.0</v>
      </c>
      <c r="BZ477" s="7">
        <v>0.0</v>
      </c>
      <c r="CA477" s="7">
        <v>0.0</v>
      </c>
      <c r="CB477" s="7">
        <v>0.0</v>
      </c>
      <c r="CC477" s="7">
        <v>0.0</v>
      </c>
      <c r="CD477" s="7">
        <v>0.0</v>
      </c>
      <c r="CE477" s="7">
        <v>0.0</v>
      </c>
      <c r="CF477" s="7">
        <v>0.0</v>
      </c>
      <c r="CG477" s="7">
        <v>0.0</v>
      </c>
      <c r="CH477" s="7">
        <v>0.0</v>
      </c>
      <c r="CI477" s="7">
        <v>0.0</v>
      </c>
      <c r="CJ477" s="7">
        <v>0.0</v>
      </c>
      <c r="CK477" s="7">
        <v>0.0</v>
      </c>
      <c r="CL477" s="15">
        <f t="shared" si="17"/>
        <v>0</v>
      </c>
      <c r="CM477" s="7">
        <v>0.2</v>
      </c>
      <c r="CN477" s="7">
        <v>0.4</v>
      </c>
      <c r="CO477" s="7">
        <v>0.6000000000000001</v>
      </c>
      <c r="CP477" s="16">
        <f t="shared" si="18"/>
        <v>0.15</v>
      </c>
      <c r="CQ477" s="16">
        <f t="shared" si="19"/>
        <v>0.8605577689</v>
      </c>
      <c r="CR477" s="17">
        <v>3.0</v>
      </c>
      <c r="CS477" s="14">
        <v>1.0</v>
      </c>
      <c r="CT477" s="14">
        <v>1.1</v>
      </c>
      <c r="CU477" s="14">
        <v>4.3</v>
      </c>
      <c r="CV477" s="14">
        <v>0.5</v>
      </c>
      <c r="CW477" s="14">
        <v>0.7</v>
      </c>
      <c r="CX477" s="14">
        <v>0.0</v>
      </c>
      <c r="CY477" s="14">
        <v>1.2</v>
      </c>
      <c r="CZ477" s="18">
        <f t="shared" si="20"/>
        <v>0.3</v>
      </c>
      <c r="DA477" s="18">
        <f t="shared" si="21"/>
        <v>1.721115538</v>
      </c>
      <c r="DB477" s="14">
        <v>51.0</v>
      </c>
      <c r="DC477" s="7">
        <v>0.0</v>
      </c>
      <c r="DD477" s="7">
        <v>0.0</v>
      </c>
      <c r="DE477" s="7">
        <v>1.0</v>
      </c>
      <c r="DF477" s="7">
        <v>3.0</v>
      </c>
      <c r="DG477" s="7">
        <v>0.0</v>
      </c>
      <c r="DH477" s="7">
        <v>0.0</v>
      </c>
      <c r="DI477" s="7">
        <v>1.0</v>
      </c>
      <c r="DJ477" s="7">
        <v>0.0</v>
      </c>
      <c r="DK477" s="7">
        <v>0.0</v>
      </c>
      <c r="DL477" s="7">
        <v>0.0</v>
      </c>
      <c r="DM477" s="7">
        <v>0.0</v>
      </c>
      <c r="DN477" s="9">
        <v>0.0</v>
      </c>
      <c r="DO477" s="9">
        <v>0.0</v>
      </c>
      <c r="DP477" s="9">
        <v>0.0</v>
      </c>
      <c r="DQ477" s="8">
        <v>35.0</v>
      </c>
      <c r="DR477" s="8">
        <v>13.0</v>
      </c>
      <c r="DS477" s="8" t="s">
        <v>429</v>
      </c>
      <c r="DT477" s="19">
        <v>0.6930000000000001</v>
      </c>
      <c r="DU477" s="8">
        <v>0.6930000000000001</v>
      </c>
      <c r="DV477" s="8">
        <v>0.17400000000000002</v>
      </c>
      <c r="DW477" s="8">
        <v>147.0</v>
      </c>
      <c r="DX477" s="8">
        <v>0.233</v>
      </c>
      <c r="DY477" s="14">
        <f t="shared" si="22"/>
        <v>1.049988561</v>
      </c>
    </row>
    <row r="478" ht="12.75" customHeight="1">
      <c r="A478" s="7">
        <v>12.0</v>
      </c>
      <c r="B478" s="7" t="s">
        <v>2277</v>
      </c>
      <c r="C478" s="7" t="s">
        <v>2278</v>
      </c>
      <c r="D478" s="7" t="s">
        <v>1318</v>
      </c>
      <c r="E478" s="7" t="s">
        <v>132</v>
      </c>
      <c r="F478" s="7" t="s">
        <v>132</v>
      </c>
      <c r="G478" s="7">
        <v>73.0</v>
      </c>
      <c r="H478" s="7">
        <v>206.0</v>
      </c>
      <c r="I478" s="7" t="s">
        <v>145</v>
      </c>
      <c r="M478" s="8"/>
      <c r="N478" s="8">
        <f t="shared" si="1"/>
        <v>31</v>
      </c>
      <c r="O478" s="7" t="s">
        <v>825</v>
      </c>
      <c r="P478" s="7" t="s">
        <v>2279</v>
      </c>
      <c r="Q478" s="8" t="s">
        <v>231</v>
      </c>
      <c r="R478" s="7" t="s">
        <v>231</v>
      </c>
      <c r="S478" s="9" t="s">
        <v>174</v>
      </c>
      <c r="T478" s="9">
        <v>66.0</v>
      </c>
      <c r="U478" s="9" t="s">
        <v>138</v>
      </c>
      <c r="V478" s="9" t="s">
        <v>138</v>
      </c>
      <c r="W478" s="7">
        <v>66.0</v>
      </c>
      <c r="X478" s="7">
        <v>4.0</v>
      </c>
      <c r="Y478" s="7">
        <v>6.0</v>
      </c>
      <c r="Z478" s="7">
        <v>1.0</v>
      </c>
      <c r="AA478" s="7">
        <v>10.0</v>
      </c>
      <c r="AB478" s="7">
        <v>9.0</v>
      </c>
      <c r="AC478" s="7">
        <v>90.0</v>
      </c>
      <c r="AD478" s="7">
        <v>38.0</v>
      </c>
      <c r="AE478" s="7">
        <v>44.0</v>
      </c>
      <c r="AF478" s="10">
        <f t="shared" si="2"/>
        <v>0.04444444444</v>
      </c>
      <c r="AG478" s="10">
        <f t="shared" si="3"/>
        <v>0.02325581395</v>
      </c>
      <c r="AH478" s="7">
        <v>74713.0</v>
      </c>
      <c r="AI478" s="11">
        <f t="shared" si="4"/>
        <v>18.86691919</v>
      </c>
      <c r="AJ478" s="7">
        <v>1761.0</v>
      </c>
      <c r="AK478" s="11">
        <f t="shared" si="5"/>
        <v>26.68181818</v>
      </c>
      <c r="AL478" s="11">
        <f t="shared" si="6"/>
        <v>42.42646224</v>
      </c>
      <c r="AM478" s="12">
        <v>14.0</v>
      </c>
      <c r="AN478" s="11">
        <f t="shared" si="7"/>
        <v>0.6745813982</v>
      </c>
      <c r="AO478" s="10" t="s">
        <v>2070</v>
      </c>
      <c r="AP478" s="10" t="s">
        <v>341</v>
      </c>
      <c r="AQ478" s="10" t="s">
        <v>2280</v>
      </c>
      <c r="AR478" s="7">
        <v>0.0</v>
      </c>
      <c r="AS478" s="7">
        <v>0.0</v>
      </c>
      <c r="AT478" s="13">
        <f t="shared" si="8"/>
        <v>0</v>
      </c>
      <c r="AU478" s="8"/>
      <c r="AV478" s="8"/>
      <c r="AW478" s="8"/>
      <c r="AX478" s="8">
        <v>0.0</v>
      </c>
      <c r="AY478" s="8"/>
      <c r="AZ478" s="8">
        <v>0.0</v>
      </c>
      <c r="BA478" s="7">
        <v>173.0</v>
      </c>
      <c r="BB478" s="7">
        <v>154.0</v>
      </c>
      <c r="BC478" s="7">
        <v>104.0</v>
      </c>
      <c r="BD478" s="7">
        <v>38.0</v>
      </c>
      <c r="BE478" s="7">
        <v>18.0</v>
      </c>
      <c r="BF478" s="7">
        <v>20.0</v>
      </c>
      <c r="BG478" s="14">
        <f t="shared" si="9"/>
        <v>8.335898706</v>
      </c>
      <c r="BH478" s="11">
        <f t="shared" si="10"/>
        <v>7.42039538</v>
      </c>
      <c r="BI478" s="11">
        <f t="shared" si="11"/>
        <v>5.011176101</v>
      </c>
      <c r="BJ478" s="11">
        <f t="shared" si="12"/>
        <v>1.831006652</v>
      </c>
      <c r="BK478" s="11">
        <f t="shared" si="13"/>
        <v>0.8673189405</v>
      </c>
      <c r="BL478" s="11">
        <f t="shared" si="14"/>
        <v>0.9636877116</v>
      </c>
      <c r="BM478" s="7">
        <v>30.0</v>
      </c>
      <c r="BN478" s="7">
        <v>15.0</v>
      </c>
      <c r="BO478" s="7">
        <v>0.0</v>
      </c>
      <c r="BP478" s="7">
        <v>0.0</v>
      </c>
      <c r="BQ478" s="7">
        <v>0.0</v>
      </c>
      <c r="BR478" s="7">
        <v>0.0</v>
      </c>
      <c r="BS478" s="9">
        <f t="shared" si="15"/>
        <v>288</v>
      </c>
      <c r="BT478" s="14">
        <v>-6.4766</v>
      </c>
      <c r="BW478" s="15" t="str">
        <f t="shared" si="16"/>
        <v> </v>
      </c>
      <c r="BY478" s="7">
        <v>1.0</v>
      </c>
      <c r="BZ478" s="7">
        <v>0.0</v>
      </c>
      <c r="CA478" s="7">
        <v>0.0</v>
      </c>
      <c r="CB478" s="7">
        <v>0.0</v>
      </c>
      <c r="CC478" s="7">
        <v>0.0</v>
      </c>
      <c r="CD478" s="7">
        <v>0.0</v>
      </c>
      <c r="CE478" s="7">
        <v>0.0</v>
      </c>
      <c r="CF478" s="7">
        <v>1.0</v>
      </c>
      <c r="CG478" s="7">
        <v>0.0</v>
      </c>
      <c r="CH478" s="7">
        <v>0.0</v>
      </c>
      <c r="CI478" s="7">
        <v>3.0</v>
      </c>
      <c r="CJ478" s="7">
        <v>0.0</v>
      </c>
      <c r="CK478" s="7">
        <v>0.0</v>
      </c>
      <c r="CL478" s="15">
        <f t="shared" si="17"/>
        <v>0</v>
      </c>
      <c r="CM478" s="7">
        <v>0.0</v>
      </c>
      <c r="CN478" s="7">
        <v>3.1</v>
      </c>
      <c r="CO478" s="7">
        <v>3.1</v>
      </c>
      <c r="CP478" s="16">
        <f t="shared" si="18"/>
        <v>0.04696969697</v>
      </c>
      <c r="CQ478" s="16">
        <f t="shared" si="19"/>
        <v>0.1493715953</v>
      </c>
      <c r="CR478" s="17">
        <v>4.0</v>
      </c>
      <c r="CS478" s="14">
        <v>20.9</v>
      </c>
      <c r="CT478" s="14">
        <v>29.1</v>
      </c>
      <c r="CU478" s="14">
        <v>-1.7000000000000002</v>
      </c>
      <c r="CV478" s="14">
        <v>-0.7</v>
      </c>
      <c r="CW478" s="14">
        <v>3.7</v>
      </c>
      <c r="CX478" s="14">
        <v>0.0</v>
      </c>
      <c r="CY478" s="14">
        <v>3.0</v>
      </c>
      <c r="CZ478" s="18">
        <f t="shared" si="20"/>
        <v>0.04545454545</v>
      </c>
      <c r="DA478" s="18">
        <f t="shared" si="21"/>
        <v>0.1445531567</v>
      </c>
      <c r="DB478" s="14">
        <v>56.2333</v>
      </c>
      <c r="DC478" s="7">
        <v>0.0</v>
      </c>
      <c r="DD478" s="7">
        <v>0.0</v>
      </c>
      <c r="DE478" s="7">
        <v>4.0</v>
      </c>
      <c r="DF478" s="7">
        <v>34.0</v>
      </c>
      <c r="DG478" s="7">
        <v>0.0</v>
      </c>
      <c r="DH478" s="7">
        <v>0.0</v>
      </c>
      <c r="DI478" s="7">
        <v>40.0</v>
      </c>
      <c r="DJ478" s="7">
        <v>10.0</v>
      </c>
      <c r="DK478" s="7">
        <v>0.0</v>
      </c>
      <c r="DL478" s="7">
        <v>0.0</v>
      </c>
      <c r="DM478" s="7">
        <v>40.0</v>
      </c>
      <c r="DN478" s="9">
        <v>1.0</v>
      </c>
      <c r="DO478" s="9">
        <v>0.0</v>
      </c>
      <c r="DP478" s="9">
        <v>0.0</v>
      </c>
      <c r="DQ478" s="8">
        <v>186.0</v>
      </c>
      <c r="DR478" s="8">
        <v>16.0</v>
      </c>
      <c r="DS478" s="8" t="s">
        <v>210</v>
      </c>
      <c r="DT478" s="19">
        <v>1.2</v>
      </c>
      <c r="DU478" s="8">
        <v>1.1</v>
      </c>
      <c r="DV478" s="8">
        <v>1.1</v>
      </c>
      <c r="DW478" s="8">
        <v>215.0</v>
      </c>
      <c r="DX478" s="8">
        <v>0.0</v>
      </c>
      <c r="DY478" s="14">
        <f t="shared" si="22"/>
        <v>1.829787234</v>
      </c>
    </row>
    <row r="479" ht="12.75" customHeight="1">
      <c r="A479" s="7">
        <v>17.0</v>
      </c>
      <c r="B479" s="7" t="s">
        <v>2281</v>
      </c>
      <c r="C479" s="7" t="s">
        <v>718</v>
      </c>
      <c r="D479" s="7" t="s">
        <v>531</v>
      </c>
      <c r="E479" s="7" t="s">
        <v>132</v>
      </c>
      <c r="F479" s="7" t="s">
        <v>132</v>
      </c>
      <c r="G479" s="7">
        <v>77.0</v>
      </c>
      <c r="H479" s="7">
        <v>210.0</v>
      </c>
      <c r="I479" s="7" t="s">
        <v>133</v>
      </c>
      <c r="J479" s="7">
        <v>2011.0</v>
      </c>
      <c r="K479" s="7">
        <v>3.0</v>
      </c>
      <c r="L479" s="7">
        <v>67.0</v>
      </c>
      <c r="M479" s="8"/>
      <c r="N479" s="8">
        <f t="shared" si="1"/>
        <v>22</v>
      </c>
      <c r="O479" s="7" t="s">
        <v>858</v>
      </c>
      <c r="P479" s="7" t="s">
        <v>2282</v>
      </c>
      <c r="Q479" s="8" t="s">
        <v>246</v>
      </c>
      <c r="R479" s="7" t="s">
        <v>246</v>
      </c>
      <c r="S479" s="9" t="s">
        <v>260</v>
      </c>
      <c r="T479" s="9">
        <v>73.0</v>
      </c>
      <c r="U479" s="9" t="s">
        <v>138</v>
      </c>
      <c r="V479" s="9" t="s">
        <v>138</v>
      </c>
      <c r="W479" s="7">
        <v>74.0</v>
      </c>
      <c r="X479" s="7">
        <v>7.0</v>
      </c>
      <c r="Y479" s="7">
        <v>10.0</v>
      </c>
      <c r="Z479" s="7">
        <v>6.0</v>
      </c>
      <c r="AA479" s="7">
        <v>17.0</v>
      </c>
      <c r="AB479" s="7">
        <v>-9.0</v>
      </c>
      <c r="AC479" s="7">
        <v>73.0</v>
      </c>
      <c r="AD479" s="7">
        <v>21.0</v>
      </c>
      <c r="AE479" s="7">
        <v>27.0</v>
      </c>
      <c r="AF479" s="10">
        <f t="shared" si="2"/>
        <v>0.09589041096</v>
      </c>
      <c r="AG479" s="10">
        <f t="shared" si="3"/>
        <v>0.05785123967</v>
      </c>
      <c r="AH479" s="7">
        <v>62242.0</v>
      </c>
      <c r="AI479" s="11">
        <f t="shared" si="4"/>
        <v>14.01846847</v>
      </c>
      <c r="AJ479" s="7">
        <v>1503.0</v>
      </c>
      <c r="AK479" s="11">
        <f t="shared" si="5"/>
        <v>20.31081081</v>
      </c>
      <c r="AL479" s="11">
        <f t="shared" si="6"/>
        <v>41.41184298</v>
      </c>
      <c r="AM479" s="12">
        <v>79.0</v>
      </c>
      <c r="AN479" s="11">
        <f t="shared" si="7"/>
        <v>4.569261913</v>
      </c>
      <c r="AO479" s="10" t="s">
        <v>1026</v>
      </c>
      <c r="AP479" s="10" t="s">
        <v>192</v>
      </c>
      <c r="AQ479" s="10" t="s">
        <v>485</v>
      </c>
      <c r="AR479" s="7">
        <v>391.0</v>
      </c>
      <c r="AS479" s="7">
        <v>454.0</v>
      </c>
      <c r="AT479" s="13">
        <f t="shared" si="8"/>
        <v>0.4627218935</v>
      </c>
      <c r="AU479" s="9">
        <v>17.0</v>
      </c>
      <c r="AV479" s="9">
        <v>5.0</v>
      </c>
      <c r="AW479" s="9">
        <v>477.0</v>
      </c>
      <c r="AX479" s="9">
        <v>229.0</v>
      </c>
      <c r="AY479" s="9">
        <v>368.0</v>
      </c>
      <c r="AZ479" s="9">
        <v>162.0</v>
      </c>
      <c r="BA479" s="7">
        <v>65.0</v>
      </c>
      <c r="BB479" s="7">
        <v>187.0</v>
      </c>
      <c r="BC479" s="7">
        <v>48.0</v>
      </c>
      <c r="BD479" s="7">
        <v>21.0</v>
      </c>
      <c r="BE479" s="7">
        <v>18.0</v>
      </c>
      <c r="BF479" s="7">
        <v>33.0</v>
      </c>
      <c r="BG479" s="14">
        <f t="shared" si="9"/>
        <v>3.759519296</v>
      </c>
      <c r="BH479" s="11">
        <f t="shared" si="10"/>
        <v>10.81584782</v>
      </c>
      <c r="BI479" s="11">
        <f t="shared" si="11"/>
        <v>2.776260403</v>
      </c>
      <c r="BJ479" s="11">
        <f t="shared" si="12"/>
        <v>1.214613926</v>
      </c>
      <c r="BK479" s="11">
        <f t="shared" si="13"/>
        <v>1.041097651</v>
      </c>
      <c r="BL479" s="11">
        <f t="shared" si="14"/>
        <v>1.908679027</v>
      </c>
      <c r="BM479" s="7">
        <v>53.0</v>
      </c>
      <c r="BN479" s="7">
        <v>13.0</v>
      </c>
      <c r="BO479" s="7">
        <v>3.0</v>
      </c>
      <c r="BP479" s="7">
        <v>1.0</v>
      </c>
      <c r="BQ479" s="7">
        <v>0.0</v>
      </c>
      <c r="BR479" s="7">
        <v>0.0</v>
      </c>
      <c r="BS479" s="9">
        <f t="shared" si="15"/>
        <v>291</v>
      </c>
      <c r="BT479" s="14">
        <v>-4.7763</v>
      </c>
      <c r="BW479" s="15" t="str">
        <f t="shared" si="16"/>
        <v> </v>
      </c>
      <c r="BY479" s="7">
        <v>2.0</v>
      </c>
      <c r="BZ479" s="7">
        <v>0.0</v>
      </c>
      <c r="CA479" s="7">
        <v>2.0</v>
      </c>
      <c r="CB479" s="7">
        <v>0.0</v>
      </c>
      <c r="CC479" s="7">
        <v>1.0</v>
      </c>
      <c r="CD479" s="7">
        <v>0.0</v>
      </c>
      <c r="CE479" s="7">
        <v>0.0</v>
      </c>
      <c r="CF479" s="7">
        <v>1.0</v>
      </c>
      <c r="CG479" s="7">
        <v>1.0</v>
      </c>
      <c r="CH479" s="7">
        <v>0.0</v>
      </c>
      <c r="CI479" s="7">
        <v>4.0</v>
      </c>
      <c r="CJ479" s="7">
        <v>0.0</v>
      </c>
      <c r="CK479" s="7">
        <v>0.0</v>
      </c>
      <c r="CL479" s="15">
        <f t="shared" si="17"/>
        <v>0</v>
      </c>
      <c r="CM479" s="7">
        <v>-0.2</v>
      </c>
      <c r="CN479" s="7">
        <v>0.7</v>
      </c>
      <c r="CO479" s="7">
        <v>0.5</v>
      </c>
      <c r="CP479" s="16">
        <f t="shared" si="18"/>
        <v>0.006756756757</v>
      </c>
      <c r="CQ479" s="16">
        <f t="shared" si="19"/>
        <v>0.0289193792</v>
      </c>
      <c r="CR479" s="17">
        <v>5.0</v>
      </c>
      <c r="CS479" s="14">
        <v>17.3</v>
      </c>
      <c r="CT479" s="14">
        <v>21.7</v>
      </c>
      <c r="CU479" s="14">
        <v>-9.8</v>
      </c>
      <c r="CV479" s="14">
        <v>-0.5</v>
      </c>
      <c r="CW479" s="14">
        <v>1.6</v>
      </c>
      <c r="CX479" s="14">
        <v>0.0</v>
      </c>
      <c r="CY479" s="14">
        <v>1.2</v>
      </c>
      <c r="CZ479" s="18">
        <f t="shared" si="20"/>
        <v>0.01621621622</v>
      </c>
      <c r="DA479" s="18">
        <f t="shared" si="21"/>
        <v>0.06940651007</v>
      </c>
      <c r="DB479" s="14">
        <v>28.726</v>
      </c>
      <c r="DC479" s="7">
        <v>0.0</v>
      </c>
      <c r="DD479" s="7">
        <v>1.0</v>
      </c>
      <c r="DE479" s="7">
        <v>1.0</v>
      </c>
      <c r="DF479" s="7">
        <v>19.0</v>
      </c>
      <c r="DG479" s="7">
        <v>8.0</v>
      </c>
      <c r="DH479" s="7">
        <v>1.0</v>
      </c>
      <c r="DI479" s="7">
        <v>0.0</v>
      </c>
      <c r="DJ479" s="7">
        <v>11.0</v>
      </c>
      <c r="DK479" s="7">
        <v>8.0</v>
      </c>
      <c r="DL479" s="7">
        <v>0.0</v>
      </c>
      <c r="DM479" s="7">
        <v>45.0</v>
      </c>
      <c r="DN479" s="9">
        <v>1.0</v>
      </c>
      <c r="DO479" s="9">
        <v>1.0</v>
      </c>
      <c r="DP479" s="9">
        <v>1.0</v>
      </c>
      <c r="DQ479" s="8">
        <v>175.0</v>
      </c>
      <c r="DR479" s="8">
        <v>5.0</v>
      </c>
      <c r="DS479" s="8" t="s">
        <v>429</v>
      </c>
      <c r="DT479" s="19">
        <v>0.925</v>
      </c>
      <c r="DU479" s="8">
        <v>0.8280000000000001</v>
      </c>
      <c r="DV479" s="8">
        <v>0.87</v>
      </c>
      <c r="DW479" s="8">
        <v>51.0</v>
      </c>
      <c r="DX479" s="8">
        <v>0.0</v>
      </c>
      <c r="DY479" s="14">
        <f t="shared" si="22"/>
        <v>0.4499428049</v>
      </c>
    </row>
    <row r="480" ht="12.75" customHeight="1">
      <c r="A480" s="7">
        <v>17.0</v>
      </c>
      <c r="B480" s="7" t="s">
        <v>383</v>
      </c>
      <c r="C480" s="7" t="s">
        <v>657</v>
      </c>
      <c r="D480" s="7" t="s">
        <v>170</v>
      </c>
      <c r="E480" s="7" t="s">
        <v>163</v>
      </c>
      <c r="F480" s="7" t="s">
        <v>163</v>
      </c>
      <c r="G480" s="7">
        <v>75.0</v>
      </c>
      <c r="H480" s="7">
        <v>233.0</v>
      </c>
      <c r="I480" s="7" t="s">
        <v>133</v>
      </c>
      <c r="J480" s="7">
        <v>2006.0</v>
      </c>
      <c r="K480" s="7">
        <v>2.0</v>
      </c>
      <c r="L480" s="7">
        <v>50.0</v>
      </c>
      <c r="M480" s="8"/>
      <c r="N480" s="8">
        <f t="shared" si="1"/>
        <v>27</v>
      </c>
      <c r="O480" s="7" t="s">
        <v>2283</v>
      </c>
      <c r="P480" s="7" t="s">
        <v>2284</v>
      </c>
      <c r="Q480" s="8" t="s">
        <v>197</v>
      </c>
      <c r="R480" s="7" t="s">
        <v>197</v>
      </c>
      <c r="S480" s="9" t="s">
        <v>159</v>
      </c>
      <c r="T480" s="9">
        <v>80.0</v>
      </c>
      <c r="U480" s="9" t="s">
        <v>138</v>
      </c>
      <c r="V480" s="9" t="s">
        <v>138</v>
      </c>
      <c r="W480" s="7">
        <v>81.0</v>
      </c>
      <c r="X480" s="7">
        <v>20.0</v>
      </c>
      <c r="Y480" s="7">
        <v>35.0</v>
      </c>
      <c r="Z480" s="7">
        <v>25.0</v>
      </c>
      <c r="AA480" s="7">
        <v>55.0</v>
      </c>
      <c r="AB480" s="7">
        <v>26.0</v>
      </c>
      <c r="AC480" s="7">
        <v>124.0</v>
      </c>
      <c r="AD480" s="7">
        <v>85.0</v>
      </c>
      <c r="AE480" s="7">
        <v>60.0</v>
      </c>
      <c r="AF480" s="10">
        <f t="shared" si="2"/>
        <v>0.1612903226</v>
      </c>
      <c r="AG480" s="10">
        <f t="shared" si="3"/>
        <v>0.07434944238</v>
      </c>
      <c r="AH480" s="7">
        <v>83772.0</v>
      </c>
      <c r="AI480" s="11">
        <f t="shared" si="4"/>
        <v>17.23703704</v>
      </c>
      <c r="AJ480" s="7">
        <v>1715.0</v>
      </c>
      <c r="AK480" s="11">
        <f t="shared" si="5"/>
        <v>21.17283951</v>
      </c>
      <c r="AL480" s="11">
        <f t="shared" si="6"/>
        <v>48.84664723</v>
      </c>
      <c r="AM480" s="12">
        <v>212.0</v>
      </c>
      <c r="AN480" s="11">
        <f t="shared" si="7"/>
        <v>9.11044263</v>
      </c>
      <c r="AO480" s="10" t="s">
        <v>1936</v>
      </c>
      <c r="AP480" s="10" t="s">
        <v>2285</v>
      </c>
      <c r="AQ480" s="10" t="s">
        <v>2286</v>
      </c>
      <c r="AR480" s="7">
        <v>7.0</v>
      </c>
      <c r="AS480" s="7">
        <v>13.0</v>
      </c>
      <c r="AT480" s="13">
        <f t="shared" si="8"/>
        <v>0.35</v>
      </c>
      <c r="AU480" s="8"/>
      <c r="AV480" s="8"/>
      <c r="AW480" s="8">
        <v>12.0</v>
      </c>
      <c r="AX480" s="8">
        <v>4.0</v>
      </c>
      <c r="AY480" s="8">
        <v>8.0</v>
      </c>
      <c r="AZ480" s="8">
        <v>3.0</v>
      </c>
      <c r="BA480" s="7">
        <v>124.0</v>
      </c>
      <c r="BB480" s="7">
        <v>244.0</v>
      </c>
      <c r="BC480" s="7">
        <v>22.0</v>
      </c>
      <c r="BD480" s="7">
        <v>85.0</v>
      </c>
      <c r="BE480" s="7">
        <v>48.0</v>
      </c>
      <c r="BF480" s="7">
        <v>22.0</v>
      </c>
      <c r="BG480" s="14">
        <f t="shared" si="9"/>
        <v>5.328749463</v>
      </c>
      <c r="BH480" s="11">
        <f t="shared" si="10"/>
        <v>10.48560378</v>
      </c>
      <c r="BI480" s="11">
        <f t="shared" si="11"/>
        <v>0.9454232918</v>
      </c>
      <c r="BJ480" s="11">
        <f t="shared" si="12"/>
        <v>3.652771809</v>
      </c>
      <c r="BK480" s="11">
        <f t="shared" si="13"/>
        <v>2.062741728</v>
      </c>
      <c r="BL480" s="11">
        <f t="shared" si="14"/>
        <v>0.9454232918</v>
      </c>
      <c r="BM480" s="7">
        <v>79.0</v>
      </c>
      <c r="BN480" s="7">
        <v>22.0</v>
      </c>
      <c r="BO480" s="7">
        <v>3.0</v>
      </c>
      <c r="BP480" s="7">
        <v>0.0</v>
      </c>
      <c r="BQ480" s="7">
        <v>1.0</v>
      </c>
      <c r="BR480" s="7">
        <v>1.0</v>
      </c>
      <c r="BS480" s="9">
        <f t="shared" si="15"/>
        <v>348</v>
      </c>
      <c r="BT480" s="14">
        <v>-11.1484</v>
      </c>
      <c r="BW480" s="15" t="str">
        <f t="shared" si="16"/>
        <v> </v>
      </c>
      <c r="BY480" s="7">
        <v>0.0</v>
      </c>
      <c r="BZ480" s="7">
        <v>0.0</v>
      </c>
      <c r="CA480" s="7">
        <v>5.0</v>
      </c>
      <c r="CB480" s="7">
        <v>1.0</v>
      </c>
      <c r="CC480" s="7">
        <v>1.0</v>
      </c>
      <c r="CD480" s="7">
        <v>1.0</v>
      </c>
      <c r="CE480" s="7">
        <v>1.0</v>
      </c>
      <c r="CF480" s="7">
        <v>3.0</v>
      </c>
      <c r="CG480" s="7">
        <v>5.0</v>
      </c>
      <c r="CH480" s="7">
        <v>0.0</v>
      </c>
      <c r="CI480" s="7">
        <v>9.0</v>
      </c>
      <c r="CJ480" s="7">
        <v>0.0</v>
      </c>
      <c r="CK480" s="7">
        <v>0.0</v>
      </c>
      <c r="CL480" s="15">
        <f t="shared" si="17"/>
        <v>0</v>
      </c>
      <c r="CM480" s="7">
        <v>4.6</v>
      </c>
      <c r="CN480" s="7">
        <v>2.6</v>
      </c>
      <c r="CO480" s="7">
        <v>7.2</v>
      </c>
      <c r="CP480" s="16">
        <f t="shared" si="18"/>
        <v>0.08888888889</v>
      </c>
      <c r="CQ480" s="16">
        <f t="shared" si="19"/>
        <v>0.3094112591</v>
      </c>
      <c r="CR480" s="17">
        <v>5.0</v>
      </c>
      <c r="CS480" s="14">
        <v>37.5</v>
      </c>
      <c r="CT480" s="14">
        <v>30.2</v>
      </c>
      <c r="CU480" s="14">
        <v>18.9</v>
      </c>
      <c r="CV480" s="14">
        <v>5.9</v>
      </c>
      <c r="CW480" s="14">
        <v>4.8</v>
      </c>
      <c r="CX480" s="14">
        <v>0.0</v>
      </c>
      <c r="CY480" s="14">
        <v>10.7</v>
      </c>
      <c r="CZ480" s="18">
        <f t="shared" si="20"/>
        <v>0.1320987654</v>
      </c>
      <c r="DA480" s="18">
        <f t="shared" si="21"/>
        <v>0.4598195101</v>
      </c>
      <c r="DB480" s="14">
        <v>27.7581</v>
      </c>
      <c r="DC480" s="7">
        <v>0.0</v>
      </c>
      <c r="DD480" s="7">
        <v>2.0</v>
      </c>
      <c r="DE480" s="7">
        <v>6.0</v>
      </c>
      <c r="DF480" s="7">
        <v>77.0</v>
      </c>
      <c r="DG480" s="7">
        <v>5.0</v>
      </c>
      <c r="DH480" s="7">
        <v>3.0</v>
      </c>
      <c r="DI480" s="7">
        <v>12.0</v>
      </c>
      <c r="DJ480" s="7">
        <v>17.0</v>
      </c>
      <c r="DK480" s="7">
        <v>15.0</v>
      </c>
      <c r="DL480" s="7">
        <v>1.0</v>
      </c>
      <c r="DM480" s="7">
        <v>71.0</v>
      </c>
      <c r="DN480" s="9">
        <v>4.0</v>
      </c>
      <c r="DO480" s="9">
        <v>3.0</v>
      </c>
      <c r="DP480" s="9">
        <v>3.0</v>
      </c>
      <c r="DQ480" s="8">
        <v>372.0</v>
      </c>
      <c r="DR480" s="8">
        <v>0.0</v>
      </c>
      <c r="DS480" s="8"/>
      <c r="DT480" s="19">
        <v>6.5</v>
      </c>
      <c r="DU480" s="8">
        <v>6.0</v>
      </c>
      <c r="DV480" s="8">
        <v>6.0</v>
      </c>
      <c r="DW480" s="8">
        <v>0.0</v>
      </c>
      <c r="DX480" s="8">
        <v>0.0</v>
      </c>
      <c r="DY480" s="14">
        <f t="shared" si="22"/>
        <v>0.2744680851</v>
      </c>
    </row>
    <row r="481" ht="12.75" customHeight="1">
      <c r="A481" s="7">
        <v>19.0</v>
      </c>
      <c r="B481" s="7" t="s">
        <v>2287</v>
      </c>
      <c r="C481" s="7" t="s">
        <v>2288</v>
      </c>
      <c r="D481" s="7" t="s">
        <v>358</v>
      </c>
      <c r="E481" s="7" t="s">
        <v>163</v>
      </c>
      <c r="F481" s="7" t="s">
        <v>163</v>
      </c>
      <c r="G481" s="7">
        <v>73.0</v>
      </c>
      <c r="H481" s="7">
        <v>211.0</v>
      </c>
      <c r="I481" s="7" t="s">
        <v>145</v>
      </c>
      <c r="J481" s="7">
        <v>2002.0</v>
      </c>
      <c r="K481" s="7">
        <v>1.0</v>
      </c>
      <c r="L481" s="7">
        <v>7.0</v>
      </c>
      <c r="M481" s="8"/>
      <c r="N481" s="8">
        <f t="shared" si="1"/>
        <v>32</v>
      </c>
      <c r="O481" s="7" t="s">
        <v>2289</v>
      </c>
      <c r="P481" s="7" t="s">
        <v>2290</v>
      </c>
      <c r="Q481" s="8" t="s">
        <v>237</v>
      </c>
      <c r="R481" s="7" t="s">
        <v>237</v>
      </c>
      <c r="S481" s="9" t="s">
        <v>255</v>
      </c>
      <c r="T481" s="9">
        <v>46.0</v>
      </c>
      <c r="U481" s="9" t="s">
        <v>138</v>
      </c>
      <c r="V481" s="9" t="s">
        <v>138</v>
      </c>
      <c r="W481" s="7">
        <v>46.0</v>
      </c>
      <c r="X481" s="7">
        <v>11.0</v>
      </c>
      <c r="Y481" s="7">
        <v>3.0</v>
      </c>
      <c r="Z481" s="7">
        <v>2.0</v>
      </c>
      <c r="AA481" s="7">
        <v>14.0</v>
      </c>
      <c r="AB481" s="7">
        <v>-10.0</v>
      </c>
      <c r="AC481" s="7">
        <v>102.0</v>
      </c>
      <c r="AD481" s="7">
        <v>47.0</v>
      </c>
      <c r="AE481" s="7">
        <v>29.0</v>
      </c>
      <c r="AF481" s="10">
        <f t="shared" si="2"/>
        <v>0.1078431373</v>
      </c>
      <c r="AG481" s="10">
        <f t="shared" si="3"/>
        <v>0.06179775281</v>
      </c>
      <c r="AH481" s="7">
        <v>40354.0</v>
      </c>
      <c r="AI481" s="11">
        <f t="shared" si="4"/>
        <v>14.62101449</v>
      </c>
      <c r="AJ481" s="7">
        <v>980.0</v>
      </c>
      <c r="AK481" s="11">
        <f t="shared" si="5"/>
        <v>21.30434783</v>
      </c>
      <c r="AL481" s="11">
        <f t="shared" si="6"/>
        <v>41.17755102</v>
      </c>
      <c r="AM481" s="12">
        <v>20.0</v>
      </c>
      <c r="AN481" s="11">
        <f t="shared" si="7"/>
        <v>1.784209744</v>
      </c>
      <c r="AO481" s="10" t="s">
        <v>1719</v>
      </c>
      <c r="AP481" s="10" t="s">
        <v>441</v>
      </c>
      <c r="AQ481" s="10" t="s">
        <v>847</v>
      </c>
      <c r="AR481" s="7">
        <v>0.0</v>
      </c>
      <c r="AS481" s="7">
        <v>4.0</v>
      </c>
      <c r="AT481" s="13">
        <f t="shared" si="8"/>
        <v>0</v>
      </c>
      <c r="AU481" s="8"/>
      <c r="AV481" s="8"/>
      <c r="AW481" s="8">
        <v>3.0</v>
      </c>
      <c r="AX481" s="8">
        <v>0.0</v>
      </c>
      <c r="AY481" s="8">
        <v>1.0</v>
      </c>
      <c r="AZ481" s="8">
        <v>0.0</v>
      </c>
      <c r="BA481" s="7">
        <v>65.0</v>
      </c>
      <c r="BB481" s="7">
        <v>58.0</v>
      </c>
      <c r="BC481" s="7">
        <v>14.0</v>
      </c>
      <c r="BD481" s="7">
        <v>47.0</v>
      </c>
      <c r="BE481" s="7">
        <v>7.0</v>
      </c>
      <c r="BF481" s="7">
        <v>12.0</v>
      </c>
      <c r="BG481" s="14">
        <f t="shared" si="9"/>
        <v>5.798681667</v>
      </c>
      <c r="BH481" s="11">
        <f t="shared" si="10"/>
        <v>5.174208257</v>
      </c>
      <c r="BI481" s="11">
        <f t="shared" si="11"/>
        <v>1.248946821</v>
      </c>
      <c r="BJ481" s="11">
        <f t="shared" si="12"/>
        <v>4.192892898</v>
      </c>
      <c r="BK481" s="11">
        <f t="shared" si="13"/>
        <v>0.6244734103</v>
      </c>
      <c r="BL481" s="11">
        <f t="shared" si="14"/>
        <v>1.070525846</v>
      </c>
      <c r="BM481" s="7">
        <v>12.0</v>
      </c>
      <c r="BN481" s="7">
        <v>6.0</v>
      </c>
      <c r="BO481" s="7">
        <v>0.0</v>
      </c>
      <c r="BP481" s="7">
        <v>0.0</v>
      </c>
      <c r="BQ481" s="7">
        <v>0.0</v>
      </c>
      <c r="BR481" s="7">
        <v>0.0</v>
      </c>
      <c r="BS481" s="9">
        <f t="shared" si="15"/>
        <v>84</v>
      </c>
      <c r="BT481" s="14">
        <v>0.6584</v>
      </c>
      <c r="BU481" s="7">
        <v>7.0</v>
      </c>
      <c r="BV481" s="7">
        <v>1.0</v>
      </c>
      <c r="BW481" s="15">
        <f t="shared" si="16"/>
        <v>0.1428571429</v>
      </c>
      <c r="BX481" s="7">
        <v>1.0</v>
      </c>
      <c r="BY481" s="7">
        <v>0.0</v>
      </c>
      <c r="BZ481" s="7">
        <v>0.0</v>
      </c>
      <c r="CA481" s="7">
        <v>2.0</v>
      </c>
      <c r="CB481" s="7">
        <v>0.0</v>
      </c>
      <c r="CC481" s="7">
        <v>0.0</v>
      </c>
      <c r="CD481" s="7">
        <v>0.0</v>
      </c>
      <c r="CE481" s="7">
        <v>0.0</v>
      </c>
      <c r="CF481" s="7">
        <v>3.0</v>
      </c>
      <c r="CG481" s="7">
        <v>1.0</v>
      </c>
      <c r="CH481" s="7">
        <v>0.0</v>
      </c>
      <c r="CI481" s="7">
        <v>7.0</v>
      </c>
      <c r="CJ481" s="7">
        <v>0.0</v>
      </c>
      <c r="CK481" s="7">
        <v>0.0</v>
      </c>
      <c r="CL481" s="15">
        <f t="shared" si="17"/>
        <v>0</v>
      </c>
      <c r="CM481" s="7">
        <v>0.9</v>
      </c>
      <c r="CN481" s="7">
        <v>0.4</v>
      </c>
      <c r="CO481" s="7">
        <v>1.3</v>
      </c>
      <c r="CP481" s="16">
        <f t="shared" si="18"/>
        <v>0.02826086957</v>
      </c>
      <c r="CQ481" s="16">
        <f t="shared" si="19"/>
        <v>0.1159736333</v>
      </c>
      <c r="CR481" s="17">
        <v>5.0</v>
      </c>
      <c r="CS481" s="14">
        <v>15.5</v>
      </c>
      <c r="CT481" s="14">
        <v>11.6</v>
      </c>
      <c r="CU481" s="14">
        <v>-4.2</v>
      </c>
      <c r="CV481" s="14">
        <v>-0.2</v>
      </c>
      <c r="CW481" s="14">
        <v>0.0</v>
      </c>
      <c r="CX481" s="14">
        <v>-0.8</v>
      </c>
      <c r="CY481" s="14">
        <v>-1.1</v>
      </c>
      <c r="CZ481" s="18">
        <f t="shared" si="20"/>
        <v>-0.02391304348</v>
      </c>
      <c r="DA481" s="18">
        <f t="shared" si="21"/>
        <v>-0.09813153591</v>
      </c>
      <c r="DB481" s="14">
        <v>28.5588</v>
      </c>
      <c r="DC481" s="7">
        <v>0.0</v>
      </c>
      <c r="DD481" s="7">
        <v>2.0</v>
      </c>
      <c r="DE481" s="7">
        <v>7.0</v>
      </c>
      <c r="DF481" s="7">
        <v>38.0</v>
      </c>
      <c r="DG481" s="7">
        <v>4.0</v>
      </c>
      <c r="DH481" s="7">
        <v>2.0</v>
      </c>
      <c r="DI481" s="7">
        <v>5.0</v>
      </c>
      <c r="DJ481" s="7">
        <v>26.0</v>
      </c>
      <c r="DK481" s="7">
        <v>14.0</v>
      </c>
      <c r="DL481" s="7">
        <v>0.0</v>
      </c>
      <c r="DM481" s="7">
        <v>51.0</v>
      </c>
      <c r="DN481" s="9">
        <v>2.0</v>
      </c>
      <c r="DO481" s="9">
        <v>2.0</v>
      </c>
      <c r="DP481" s="9">
        <v>0.0</v>
      </c>
      <c r="DQ481" s="8">
        <v>186.0</v>
      </c>
      <c r="DR481" s="8">
        <v>36.0</v>
      </c>
      <c r="DS481" s="8" t="s">
        <v>2291</v>
      </c>
      <c r="DT481" s="19">
        <v>6.75</v>
      </c>
      <c r="DU481" s="8">
        <v>5.25</v>
      </c>
      <c r="DV481" s="8">
        <v>5.25</v>
      </c>
      <c r="DW481" s="8">
        <v>2305.0</v>
      </c>
      <c r="DX481" s="8">
        <v>0.0</v>
      </c>
      <c r="DY481" s="14">
        <f t="shared" si="22"/>
        <v>-11.1</v>
      </c>
    </row>
    <row r="482" ht="12.75" customHeight="1">
      <c r="A482" s="7">
        <v>3.0</v>
      </c>
      <c r="B482" s="7" t="s">
        <v>2292</v>
      </c>
      <c r="C482" s="7" t="s">
        <v>2293</v>
      </c>
      <c r="E482" s="7" t="s">
        <v>243</v>
      </c>
      <c r="F482" s="7" t="s">
        <v>243</v>
      </c>
      <c r="G482" s="7">
        <v>74.0</v>
      </c>
      <c r="H482" s="7">
        <v>206.0</v>
      </c>
      <c r="I482" s="7" t="s">
        <v>133</v>
      </c>
      <c r="J482" s="7">
        <v>2012.0</v>
      </c>
      <c r="K482" s="7">
        <v>1.0</v>
      </c>
      <c r="L482" s="7">
        <v>22.0</v>
      </c>
      <c r="M482" s="8"/>
      <c r="N482" s="8">
        <f t="shared" si="1"/>
        <v>21</v>
      </c>
      <c r="O482" s="7" t="s">
        <v>2294</v>
      </c>
      <c r="P482" s="7" t="s">
        <v>2295</v>
      </c>
      <c r="Q482" s="8" t="s">
        <v>231</v>
      </c>
      <c r="R482" s="7" t="s">
        <v>231</v>
      </c>
      <c r="S482" s="9" t="s">
        <v>174</v>
      </c>
      <c r="T482" s="9">
        <v>67.0</v>
      </c>
      <c r="U482" s="9" t="s">
        <v>138</v>
      </c>
      <c r="V482" s="9" t="s">
        <v>138</v>
      </c>
      <c r="W482" s="7">
        <v>67.0</v>
      </c>
      <c r="X482" s="7">
        <v>6.0</v>
      </c>
      <c r="Y482" s="7">
        <v>13.0</v>
      </c>
      <c r="Z482" s="7">
        <v>7.0</v>
      </c>
      <c r="AA482" s="7">
        <v>19.0</v>
      </c>
      <c r="AB482" s="7">
        <v>27.0</v>
      </c>
      <c r="AC482" s="7">
        <v>95.0</v>
      </c>
      <c r="AD482" s="7">
        <v>35.0</v>
      </c>
      <c r="AE482" s="7">
        <v>60.0</v>
      </c>
      <c r="AF482" s="10">
        <f t="shared" si="2"/>
        <v>0.06315789474</v>
      </c>
      <c r="AG482" s="10">
        <f t="shared" si="3"/>
        <v>0.03157894737</v>
      </c>
      <c r="AH482" s="7">
        <v>80240.0</v>
      </c>
      <c r="AI482" s="11">
        <f t="shared" si="4"/>
        <v>19.960199</v>
      </c>
      <c r="AJ482" s="7">
        <v>1831.0</v>
      </c>
      <c r="AK482" s="11">
        <f t="shared" si="5"/>
        <v>27.32835821</v>
      </c>
      <c r="AL482" s="11">
        <f t="shared" si="6"/>
        <v>43.82304752</v>
      </c>
      <c r="AM482" s="12">
        <v>69.0</v>
      </c>
      <c r="AN482" s="11">
        <f t="shared" si="7"/>
        <v>3.095712861</v>
      </c>
      <c r="AO482" s="10" t="s">
        <v>2296</v>
      </c>
      <c r="AP482" s="10" t="s">
        <v>184</v>
      </c>
      <c r="AQ482" s="10" t="s">
        <v>1098</v>
      </c>
      <c r="AR482" s="7">
        <v>0.0</v>
      </c>
      <c r="AS482" s="7">
        <v>0.0</v>
      </c>
      <c r="AT482" s="13">
        <f t="shared" si="8"/>
        <v>0</v>
      </c>
      <c r="AU482" s="8"/>
      <c r="AV482" s="8"/>
      <c r="AW482" s="8"/>
      <c r="AX482" s="8">
        <v>0.0</v>
      </c>
      <c r="AY482" s="8"/>
      <c r="AZ482" s="8">
        <v>0.0</v>
      </c>
      <c r="BA482" s="7">
        <v>137.0</v>
      </c>
      <c r="BB482" s="7">
        <v>81.0</v>
      </c>
      <c r="BC482" s="7">
        <v>87.0</v>
      </c>
      <c r="BD482" s="7">
        <v>35.0</v>
      </c>
      <c r="BE482" s="7">
        <v>34.0</v>
      </c>
      <c r="BF482" s="7">
        <v>8.0</v>
      </c>
      <c r="BG482" s="14">
        <f t="shared" si="9"/>
        <v>6.146560319</v>
      </c>
      <c r="BH482" s="11">
        <f t="shared" si="10"/>
        <v>3.634097707</v>
      </c>
      <c r="BI482" s="11">
        <f t="shared" si="11"/>
        <v>3.90329013</v>
      </c>
      <c r="BJ482" s="11">
        <f t="shared" si="12"/>
        <v>1.570289133</v>
      </c>
      <c r="BK482" s="11">
        <f t="shared" si="13"/>
        <v>1.525423729</v>
      </c>
      <c r="BL482" s="11">
        <f t="shared" si="14"/>
        <v>0.3589232303</v>
      </c>
      <c r="BM482" s="7">
        <v>22.0</v>
      </c>
      <c r="BN482" s="7">
        <v>11.0</v>
      </c>
      <c r="BO482" s="7">
        <v>0.0</v>
      </c>
      <c r="BP482" s="7">
        <v>0.0</v>
      </c>
      <c r="BQ482" s="7">
        <v>0.0</v>
      </c>
      <c r="BR482" s="7">
        <v>0.0</v>
      </c>
      <c r="BS482" s="9">
        <f t="shared" si="15"/>
        <v>190</v>
      </c>
      <c r="BT482" s="14">
        <v>1.1673</v>
      </c>
      <c r="BW482" s="15" t="str">
        <f t="shared" si="16"/>
        <v> </v>
      </c>
      <c r="BY482" s="7">
        <v>2.0</v>
      </c>
      <c r="BZ482" s="7">
        <v>0.0</v>
      </c>
      <c r="CA482" s="7">
        <v>2.0</v>
      </c>
      <c r="CB482" s="7">
        <v>0.0</v>
      </c>
      <c r="CC482" s="7">
        <v>1.0</v>
      </c>
      <c r="CD482" s="7">
        <v>0.0</v>
      </c>
      <c r="CE482" s="7">
        <v>0.0</v>
      </c>
      <c r="CF482" s="7">
        <v>0.0</v>
      </c>
      <c r="CG482" s="7">
        <v>0.0</v>
      </c>
      <c r="CH482" s="7">
        <v>0.0</v>
      </c>
      <c r="CI482" s="7">
        <v>5.0</v>
      </c>
      <c r="CJ482" s="7">
        <v>0.0</v>
      </c>
      <c r="CK482" s="7">
        <v>0.0</v>
      </c>
      <c r="CL482" s="15">
        <f t="shared" si="17"/>
        <v>0</v>
      </c>
      <c r="CM482" s="7">
        <v>1.1</v>
      </c>
      <c r="CN482" s="7">
        <v>4.8</v>
      </c>
      <c r="CO482" s="7">
        <v>5.9</v>
      </c>
      <c r="CP482" s="16">
        <f t="shared" si="18"/>
        <v>0.08805970149</v>
      </c>
      <c r="CQ482" s="16">
        <f t="shared" si="19"/>
        <v>0.2647058824</v>
      </c>
      <c r="CR482" s="17">
        <v>5.0</v>
      </c>
      <c r="CS482" s="14">
        <v>25.1</v>
      </c>
      <c r="CT482" s="14">
        <v>32.0</v>
      </c>
      <c r="CU482" s="14">
        <v>15.6</v>
      </c>
      <c r="CV482" s="14">
        <v>1.8</v>
      </c>
      <c r="CW482" s="14">
        <v>6.3</v>
      </c>
      <c r="CX482" s="14">
        <v>0.0</v>
      </c>
      <c r="CY482" s="14">
        <v>8.1</v>
      </c>
      <c r="CZ482" s="18">
        <f t="shared" si="20"/>
        <v>0.1208955224</v>
      </c>
      <c r="DA482" s="18">
        <f t="shared" si="21"/>
        <v>0.3634097707</v>
      </c>
      <c r="DB482" s="14">
        <v>48.3474</v>
      </c>
      <c r="DC482" s="7">
        <v>0.0</v>
      </c>
      <c r="DD482" s="7">
        <v>1.0</v>
      </c>
      <c r="DE482" s="7">
        <v>1.0</v>
      </c>
      <c r="DF482" s="7">
        <v>33.0</v>
      </c>
      <c r="DG482" s="7">
        <v>2.0</v>
      </c>
      <c r="DH482" s="7">
        <v>0.0</v>
      </c>
      <c r="DI482" s="7">
        <v>33.0</v>
      </c>
      <c r="DJ482" s="7">
        <v>13.0</v>
      </c>
      <c r="DK482" s="7">
        <v>0.0</v>
      </c>
      <c r="DL482" s="7">
        <v>1.0</v>
      </c>
      <c r="DM482" s="7">
        <v>46.0</v>
      </c>
      <c r="DN482" s="9">
        <v>0.0</v>
      </c>
      <c r="DO482" s="9">
        <v>0.0</v>
      </c>
      <c r="DP482" s="9">
        <v>1.0</v>
      </c>
      <c r="DQ482" s="8">
        <v>185.0</v>
      </c>
      <c r="DR482" s="8">
        <v>15.0</v>
      </c>
      <c r="DS482" s="8" t="s">
        <v>363</v>
      </c>
      <c r="DT482" s="19">
        <v>0.833</v>
      </c>
      <c r="DU482" s="8">
        <v>0.894</v>
      </c>
      <c r="DV482" s="8">
        <v>0.889</v>
      </c>
      <c r="DW482" s="8">
        <v>164.0</v>
      </c>
      <c r="DX482" s="8">
        <v>0.0</v>
      </c>
      <c r="DY482" s="14">
        <f t="shared" si="22"/>
        <v>7.372431938</v>
      </c>
    </row>
    <row r="483" ht="12.75" customHeight="1">
      <c r="A483" s="7">
        <v>16.0</v>
      </c>
      <c r="B483" s="7" t="s">
        <v>2297</v>
      </c>
      <c r="C483" s="7" t="s">
        <v>1175</v>
      </c>
      <c r="D483" s="7" t="s">
        <v>358</v>
      </c>
      <c r="E483" s="7" t="s">
        <v>163</v>
      </c>
      <c r="F483" s="7" t="s">
        <v>163</v>
      </c>
      <c r="G483" s="7">
        <v>72.0</v>
      </c>
      <c r="H483" s="7">
        <v>195.0</v>
      </c>
      <c r="I483" s="7" t="s">
        <v>133</v>
      </c>
      <c r="J483" s="7">
        <v>2003.0</v>
      </c>
      <c r="K483" s="7">
        <v>3.0</v>
      </c>
      <c r="L483" s="7">
        <v>74.0</v>
      </c>
      <c r="M483" s="8"/>
      <c r="N483" s="8">
        <f t="shared" si="1"/>
        <v>30</v>
      </c>
      <c r="O483" s="7" t="s">
        <v>2298</v>
      </c>
      <c r="P483" s="7" t="s">
        <v>2299</v>
      </c>
      <c r="Q483" s="8" t="s">
        <v>542</v>
      </c>
      <c r="R483" s="7" t="s">
        <v>542</v>
      </c>
      <c r="S483" s="9" t="s">
        <v>159</v>
      </c>
      <c r="T483" s="9">
        <v>4.0</v>
      </c>
      <c r="U483" s="9" t="s">
        <v>138</v>
      </c>
      <c r="V483" s="9" t="s">
        <v>138</v>
      </c>
      <c r="W483" s="7">
        <v>4.0</v>
      </c>
      <c r="X483" s="7">
        <v>0.0</v>
      </c>
      <c r="Y483" s="7">
        <v>0.0</v>
      </c>
      <c r="Z483" s="7">
        <v>0.0</v>
      </c>
      <c r="AA483" s="7">
        <v>0.0</v>
      </c>
      <c r="AB483" s="7">
        <v>-1.0</v>
      </c>
      <c r="AC483" s="7">
        <v>4.0</v>
      </c>
      <c r="AD483" s="7">
        <v>1.0</v>
      </c>
      <c r="AE483" s="7">
        <v>3.0</v>
      </c>
      <c r="AF483" s="10">
        <f t="shared" si="2"/>
        <v>0</v>
      </c>
      <c r="AG483" s="10">
        <f t="shared" si="3"/>
        <v>0</v>
      </c>
      <c r="AH483" s="7">
        <v>2606.0</v>
      </c>
      <c r="AI483" s="11">
        <f t="shared" si="4"/>
        <v>10.85833333</v>
      </c>
      <c r="AJ483" s="7">
        <v>60.0</v>
      </c>
      <c r="AK483" s="11">
        <f t="shared" si="5"/>
        <v>15</v>
      </c>
      <c r="AL483" s="11">
        <f t="shared" si="6"/>
        <v>43.43333333</v>
      </c>
      <c r="AM483" s="12">
        <v>0.0</v>
      </c>
      <c r="AN483" s="11">
        <f t="shared" si="7"/>
        <v>0</v>
      </c>
      <c r="AO483" s="10" t="s">
        <v>151</v>
      </c>
      <c r="AP483" s="10" t="s">
        <v>151</v>
      </c>
      <c r="AQ483" s="10" t="s">
        <v>151</v>
      </c>
      <c r="AR483" s="7">
        <v>0.0</v>
      </c>
      <c r="AS483" s="7">
        <v>1.0</v>
      </c>
      <c r="AT483" s="13">
        <f t="shared" si="8"/>
        <v>0</v>
      </c>
      <c r="AU483" s="8"/>
      <c r="AV483" s="8"/>
      <c r="AW483" s="8">
        <v>1.0</v>
      </c>
      <c r="AX483" s="8">
        <v>0.0</v>
      </c>
      <c r="AY483" s="8"/>
      <c r="AZ483" s="8">
        <v>0.0</v>
      </c>
      <c r="BA483" s="7">
        <v>4.0</v>
      </c>
      <c r="BB483" s="7">
        <v>3.0</v>
      </c>
      <c r="BC483" s="7">
        <v>1.0</v>
      </c>
      <c r="BD483" s="7">
        <v>1.0</v>
      </c>
      <c r="BE483" s="7">
        <v>0.0</v>
      </c>
      <c r="BF483" s="7">
        <v>0.0</v>
      </c>
      <c r="BG483" s="14">
        <f t="shared" si="9"/>
        <v>5.5257099</v>
      </c>
      <c r="BH483" s="11">
        <f t="shared" si="10"/>
        <v>4.144282425</v>
      </c>
      <c r="BI483" s="11">
        <f t="shared" si="11"/>
        <v>1.381427475</v>
      </c>
      <c r="BJ483" s="11">
        <f t="shared" si="12"/>
        <v>1.381427475</v>
      </c>
      <c r="BK483" s="11">
        <f t="shared" si="13"/>
        <v>0</v>
      </c>
      <c r="BL483" s="11">
        <f t="shared" si="14"/>
        <v>0</v>
      </c>
      <c r="BM483" s="7">
        <v>0.0</v>
      </c>
      <c r="BN483" s="7">
        <v>0.0</v>
      </c>
      <c r="BO483" s="7">
        <v>0.0</v>
      </c>
      <c r="BP483" s="7">
        <v>0.0</v>
      </c>
      <c r="BQ483" s="7">
        <v>0.0</v>
      </c>
      <c r="BR483" s="7">
        <v>0.0</v>
      </c>
      <c r="BS483" s="9">
        <f t="shared" si="15"/>
        <v>4</v>
      </c>
      <c r="BT483" s="14">
        <v>0.9443</v>
      </c>
      <c r="BW483" s="15" t="str">
        <f t="shared" si="16"/>
        <v> </v>
      </c>
      <c r="BY483" s="7">
        <v>0.0</v>
      </c>
      <c r="BZ483" s="7">
        <v>0.0</v>
      </c>
      <c r="CA483" s="7">
        <v>0.0</v>
      </c>
      <c r="CB483" s="7">
        <v>0.0</v>
      </c>
      <c r="CC483" s="7">
        <v>0.0</v>
      </c>
      <c r="CD483" s="7">
        <v>0.0</v>
      </c>
      <c r="CE483" s="7">
        <v>0.0</v>
      </c>
      <c r="CF483" s="7">
        <v>0.0</v>
      </c>
      <c r="CG483" s="7">
        <v>0.0</v>
      </c>
      <c r="CH483" s="7">
        <v>0.0</v>
      </c>
      <c r="CI483" s="7">
        <v>0.0</v>
      </c>
      <c r="CJ483" s="7">
        <v>0.0</v>
      </c>
      <c r="CK483" s="7">
        <v>0.0</v>
      </c>
      <c r="CL483" s="15">
        <f t="shared" si="17"/>
        <v>0</v>
      </c>
      <c r="CM483" s="7">
        <v>-0.1</v>
      </c>
      <c r="CN483" s="7">
        <v>0.0</v>
      </c>
      <c r="CO483" s="7">
        <v>-0.1</v>
      </c>
      <c r="CP483" s="16">
        <f t="shared" si="18"/>
        <v>-0.025</v>
      </c>
      <c r="CQ483" s="16">
        <f t="shared" si="19"/>
        <v>-0.1381427475</v>
      </c>
      <c r="CR483" s="17">
        <v>2.0</v>
      </c>
      <c r="CS483" s="14">
        <v>0.8</v>
      </c>
      <c r="CT483" s="14">
        <v>0.8</v>
      </c>
      <c r="CU483" s="14">
        <v>-1.0</v>
      </c>
      <c r="CV483" s="14">
        <v>-0.4</v>
      </c>
      <c r="CW483" s="14">
        <v>0.0</v>
      </c>
      <c r="CX483" s="14">
        <v>0.0</v>
      </c>
      <c r="CY483" s="14">
        <v>-0.4</v>
      </c>
      <c r="CZ483" s="18">
        <f t="shared" si="20"/>
        <v>-0.1</v>
      </c>
      <c r="DA483" s="18">
        <f t="shared" si="21"/>
        <v>-0.55257099</v>
      </c>
      <c r="DB483" s="14">
        <v>24.5</v>
      </c>
      <c r="DC483" s="7">
        <v>0.0</v>
      </c>
      <c r="DD483" s="7">
        <v>0.0</v>
      </c>
      <c r="DE483" s="7">
        <v>0.0</v>
      </c>
      <c r="DF483" s="7">
        <v>1.0</v>
      </c>
      <c r="DG483" s="7">
        <v>1.0</v>
      </c>
      <c r="DH483" s="7">
        <v>0.0</v>
      </c>
      <c r="DI483" s="7">
        <v>0.0</v>
      </c>
      <c r="DJ483" s="7">
        <v>1.0</v>
      </c>
      <c r="DK483" s="7">
        <v>1.0</v>
      </c>
      <c r="DL483" s="7">
        <v>0.0</v>
      </c>
      <c r="DM483" s="7">
        <v>1.0</v>
      </c>
      <c r="DN483" s="9">
        <v>0.0</v>
      </c>
      <c r="DO483" s="9">
        <v>0.0</v>
      </c>
      <c r="DP483" s="9">
        <v>0.0</v>
      </c>
      <c r="DQ483" s="8">
        <v>186.0</v>
      </c>
      <c r="DR483" s="8">
        <v>78.0</v>
      </c>
      <c r="DS483" s="8" t="s">
        <v>320</v>
      </c>
      <c r="DT483" s="19">
        <v>4.5</v>
      </c>
      <c r="DU483" s="8">
        <v>4.65</v>
      </c>
      <c r="DV483" s="8">
        <v>4.65</v>
      </c>
      <c r="DW483" s="8">
        <v>4423.0</v>
      </c>
      <c r="DX483" s="8">
        <v>0.0</v>
      </c>
      <c r="DY483" s="14">
        <f t="shared" si="22"/>
        <v>-9.123404255</v>
      </c>
    </row>
    <row r="484" ht="12.75" customHeight="1">
      <c r="A484" s="7">
        <v>47.0</v>
      </c>
      <c r="B484" s="7" t="s">
        <v>2300</v>
      </c>
      <c r="C484" s="7" t="s">
        <v>2301</v>
      </c>
      <c r="D484" s="7" t="s">
        <v>562</v>
      </c>
      <c r="E484" s="7" t="s">
        <v>163</v>
      </c>
      <c r="F484" s="7" t="s">
        <v>163</v>
      </c>
      <c r="G484" s="7">
        <v>73.0</v>
      </c>
      <c r="H484" s="7">
        <v>204.0</v>
      </c>
      <c r="I484" s="7" t="s">
        <v>133</v>
      </c>
      <c r="J484" s="7">
        <v>2006.0</v>
      </c>
      <c r="K484" s="7">
        <v>6.0</v>
      </c>
      <c r="L484" s="7">
        <v>160.0</v>
      </c>
      <c r="M484" s="8"/>
      <c r="N484" s="8">
        <f t="shared" si="1"/>
        <v>29</v>
      </c>
      <c r="O484" s="7" t="s">
        <v>164</v>
      </c>
      <c r="P484" s="7" t="s">
        <v>2302</v>
      </c>
      <c r="Q484" s="8" t="s">
        <v>394</v>
      </c>
      <c r="R484" s="7" t="s">
        <v>394</v>
      </c>
      <c r="S484" s="9" t="s">
        <v>174</v>
      </c>
      <c r="T484" s="9">
        <v>27.0</v>
      </c>
      <c r="U484" s="9" t="s">
        <v>138</v>
      </c>
      <c r="V484" s="9" t="s">
        <v>138</v>
      </c>
      <c r="W484" s="7">
        <v>28.0</v>
      </c>
      <c r="X484" s="7">
        <v>1.0</v>
      </c>
      <c r="Y484" s="7">
        <v>7.0</v>
      </c>
      <c r="Z484" s="7">
        <v>5.0</v>
      </c>
      <c r="AA484" s="7">
        <v>8.0</v>
      </c>
      <c r="AB484" s="7">
        <v>10.0</v>
      </c>
      <c r="AC484" s="7">
        <v>20.0</v>
      </c>
      <c r="AD484" s="7">
        <v>17.0</v>
      </c>
      <c r="AE484" s="7">
        <v>22.0</v>
      </c>
      <c r="AF484" s="10">
        <f t="shared" si="2"/>
        <v>0.05</v>
      </c>
      <c r="AG484" s="10">
        <f t="shared" si="3"/>
        <v>0.01694915254</v>
      </c>
      <c r="AH484" s="7">
        <v>33800.0</v>
      </c>
      <c r="AI484" s="11">
        <f t="shared" si="4"/>
        <v>20.11904762</v>
      </c>
      <c r="AJ484" s="7">
        <v>734.0</v>
      </c>
      <c r="AK484" s="11">
        <f t="shared" si="5"/>
        <v>26.21428571</v>
      </c>
      <c r="AL484" s="11">
        <f t="shared" si="6"/>
        <v>46.04904632</v>
      </c>
      <c r="AM484" s="12">
        <v>39.0</v>
      </c>
      <c r="AN484" s="11">
        <f t="shared" si="7"/>
        <v>4.153846154</v>
      </c>
      <c r="AO484" s="10" t="s">
        <v>1886</v>
      </c>
      <c r="AP484" s="10" t="s">
        <v>239</v>
      </c>
      <c r="AQ484" s="10" t="s">
        <v>497</v>
      </c>
      <c r="AR484" s="7">
        <v>0.0</v>
      </c>
      <c r="AS484" s="7">
        <v>0.0</v>
      </c>
      <c r="AT484" s="13">
        <f t="shared" si="8"/>
        <v>0</v>
      </c>
      <c r="AU484" s="8"/>
      <c r="AV484" s="8"/>
      <c r="AW484" s="8"/>
      <c r="AX484" s="8">
        <v>0.0</v>
      </c>
      <c r="AY484" s="8"/>
      <c r="AZ484" s="8">
        <v>0.0</v>
      </c>
      <c r="BA484" s="7">
        <v>38.0</v>
      </c>
      <c r="BB484" s="7">
        <v>14.0</v>
      </c>
      <c r="BC484" s="7">
        <v>72.0</v>
      </c>
      <c r="BD484" s="7">
        <v>17.0</v>
      </c>
      <c r="BE484" s="7">
        <v>20.0</v>
      </c>
      <c r="BF484" s="7">
        <v>4.0</v>
      </c>
      <c r="BG484" s="14">
        <f t="shared" si="9"/>
        <v>4.047337278</v>
      </c>
      <c r="BH484" s="11">
        <f t="shared" si="10"/>
        <v>1.49112426</v>
      </c>
      <c r="BI484" s="11">
        <f t="shared" si="11"/>
        <v>7.668639053</v>
      </c>
      <c r="BJ484" s="11">
        <f t="shared" si="12"/>
        <v>1.810650888</v>
      </c>
      <c r="BK484" s="11">
        <f t="shared" si="13"/>
        <v>2.130177515</v>
      </c>
      <c r="BL484" s="11">
        <f t="shared" si="14"/>
        <v>0.426035503</v>
      </c>
      <c r="BM484" s="7">
        <v>6.0</v>
      </c>
      <c r="BN484" s="7">
        <v>3.0</v>
      </c>
      <c r="BO484" s="7">
        <v>0.0</v>
      </c>
      <c r="BP484" s="7">
        <v>0.0</v>
      </c>
      <c r="BQ484" s="7">
        <v>0.0</v>
      </c>
      <c r="BR484" s="7">
        <v>0.0</v>
      </c>
      <c r="BS484" s="9">
        <f t="shared" si="15"/>
        <v>92</v>
      </c>
      <c r="BT484" s="14">
        <v>2.1385</v>
      </c>
      <c r="BW484" s="15" t="str">
        <f t="shared" si="16"/>
        <v> </v>
      </c>
      <c r="BY484" s="7">
        <v>0.0</v>
      </c>
      <c r="BZ484" s="7">
        <v>0.0</v>
      </c>
      <c r="CA484" s="7">
        <v>0.0</v>
      </c>
      <c r="CB484" s="7">
        <v>0.0</v>
      </c>
      <c r="CC484" s="7">
        <v>0.0</v>
      </c>
      <c r="CD484" s="7">
        <v>0.0</v>
      </c>
      <c r="CE484" s="7">
        <v>0.0</v>
      </c>
      <c r="CF484" s="7">
        <v>1.0</v>
      </c>
      <c r="CG484" s="7">
        <v>0.0</v>
      </c>
      <c r="CH484" s="7">
        <v>0.0</v>
      </c>
      <c r="CI484" s="7">
        <v>0.0</v>
      </c>
      <c r="CJ484" s="7">
        <v>0.0</v>
      </c>
      <c r="CK484" s="7">
        <v>0.0</v>
      </c>
      <c r="CL484" s="15">
        <f t="shared" si="17"/>
        <v>0</v>
      </c>
      <c r="CM484" s="7">
        <v>0.30000000000000004</v>
      </c>
      <c r="CN484" s="7">
        <v>2.1</v>
      </c>
      <c r="CO484" s="7">
        <v>2.4</v>
      </c>
      <c r="CP484" s="16">
        <f t="shared" si="18"/>
        <v>0.08571428571</v>
      </c>
      <c r="CQ484" s="16">
        <f t="shared" si="19"/>
        <v>0.2556213018</v>
      </c>
      <c r="CR484" s="17">
        <v>4.0</v>
      </c>
      <c r="CS484" s="14">
        <v>12.5</v>
      </c>
      <c r="CT484" s="14">
        <v>13.8</v>
      </c>
      <c r="CU484" s="14">
        <v>8.7</v>
      </c>
      <c r="CV484" s="14">
        <v>0.0</v>
      </c>
      <c r="CW484" s="14">
        <v>2.8</v>
      </c>
      <c r="CX484" s="14">
        <v>0.0</v>
      </c>
      <c r="CY484" s="14">
        <v>2.8</v>
      </c>
      <c r="CZ484" s="18">
        <f t="shared" si="20"/>
        <v>0.1</v>
      </c>
      <c r="DA484" s="18">
        <f t="shared" si="21"/>
        <v>0.2982248521</v>
      </c>
      <c r="DB484" s="14">
        <v>53.05</v>
      </c>
      <c r="DC484" s="7">
        <v>0.0</v>
      </c>
      <c r="DD484" s="7">
        <v>0.0</v>
      </c>
      <c r="DE484" s="7">
        <v>0.0</v>
      </c>
      <c r="DF484" s="7">
        <v>17.0</v>
      </c>
      <c r="DG484" s="7">
        <v>0.0</v>
      </c>
      <c r="DH484" s="7">
        <v>0.0</v>
      </c>
      <c r="DI484" s="7">
        <v>8.0</v>
      </c>
      <c r="DJ484" s="7">
        <v>4.0</v>
      </c>
      <c r="DK484" s="7">
        <v>0.0</v>
      </c>
      <c r="DL484" s="7">
        <v>0.0</v>
      </c>
      <c r="DM484" s="7">
        <v>8.0</v>
      </c>
      <c r="DN484" s="9">
        <v>0.0</v>
      </c>
      <c r="DO484" s="9">
        <v>0.0</v>
      </c>
      <c r="DP484" s="9">
        <v>0.0</v>
      </c>
      <c r="DQ484" s="8">
        <v>186.0</v>
      </c>
      <c r="DR484" s="8">
        <v>1.0</v>
      </c>
      <c r="DS484" s="8" t="s">
        <v>249</v>
      </c>
      <c r="DT484" s="19">
        <v>4.5</v>
      </c>
      <c r="DU484" s="8">
        <v>5.0</v>
      </c>
      <c r="DV484" s="8">
        <v>4.367</v>
      </c>
      <c r="DW484" s="8">
        <v>61.0</v>
      </c>
      <c r="DX484" s="8">
        <v>0.0</v>
      </c>
      <c r="DY484" s="14">
        <f t="shared" si="22"/>
        <v>-5.321276596</v>
      </c>
    </row>
    <row r="485" ht="12.75" customHeight="1">
      <c r="A485" s="7">
        <v>17.0</v>
      </c>
      <c r="B485" s="7" t="s">
        <v>2303</v>
      </c>
      <c r="C485" s="7" t="s">
        <v>1466</v>
      </c>
      <c r="D485" s="7" t="s">
        <v>162</v>
      </c>
      <c r="E485" s="7" t="s">
        <v>163</v>
      </c>
      <c r="F485" s="7" t="s">
        <v>163</v>
      </c>
      <c r="G485" s="7">
        <v>71.0</v>
      </c>
      <c r="H485" s="7">
        <v>181.0</v>
      </c>
      <c r="I485" s="7" t="s">
        <v>133</v>
      </c>
      <c r="J485" s="7">
        <v>1999.0</v>
      </c>
      <c r="K485" s="7">
        <v>5.0</v>
      </c>
      <c r="L485" s="7">
        <v>128.0</v>
      </c>
      <c r="M485" s="8"/>
      <c r="N485" s="8">
        <f t="shared" si="1"/>
        <v>34</v>
      </c>
      <c r="O485" s="7" t="s">
        <v>1115</v>
      </c>
      <c r="P485" s="7" t="s">
        <v>2304</v>
      </c>
      <c r="Q485" s="8" t="s">
        <v>325</v>
      </c>
      <c r="R485" s="7" t="s">
        <v>325</v>
      </c>
      <c r="S485" s="9" t="s">
        <v>260</v>
      </c>
      <c r="T485" s="9">
        <v>64.0</v>
      </c>
      <c r="U485" s="9" t="s">
        <v>138</v>
      </c>
      <c r="V485" s="9" t="s">
        <v>138</v>
      </c>
      <c r="W485" s="7">
        <v>64.0</v>
      </c>
      <c r="X485" s="7">
        <v>6.0</v>
      </c>
      <c r="Y485" s="7">
        <v>7.0</v>
      </c>
      <c r="Z485" s="7">
        <v>1.0</v>
      </c>
      <c r="AA485" s="7">
        <v>13.0</v>
      </c>
      <c r="AB485" s="7">
        <v>7.0</v>
      </c>
      <c r="AC485" s="7">
        <v>79.0</v>
      </c>
      <c r="AD485" s="7">
        <v>31.0</v>
      </c>
      <c r="AE485" s="7">
        <v>16.0</v>
      </c>
      <c r="AF485" s="10">
        <f t="shared" si="2"/>
        <v>0.07594936709</v>
      </c>
      <c r="AG485" s="10">
        <f t="shared" si="3"/>
        <v>0.04761904762</v>
      </c>
      <c r="AH485" s="7">
        <v>50502.0</v>
      </c>
      <c r="AI485" s="11">
        <f t="shared" si="4"/>
        <v>13.1515625</v>
      </c>
      <c r="AJ485" s="7">
        <v>1225.0</v>
      </c>
      <c r="AK485" s="11">
        <f t="shared" si="5"/>
        <v>19.140625</v>
      </c>
      <c r="AL485" s="11">
        <f t="shared" si="6"/>
        <v>41.22612245</v>
      </c>
      <c r="AM485" s="12">
        <v>15.0</v>
      </c>
      <c r="AN485" s="11">
        <f t="shared" si="7"/>
        <v>1.069264584</v>
      </c>
      <c r="AO485" s="10" t="s">
        <v>417</v>
      </c>
      <c r="AP485" s="10" t="s">
        <v>177</v>
      </c>
      <c r="AQ485" s="10" t="s">
        <v>1768</v>
      </c>
      <c r="AR485" s="7">
        <v>439.0</v>
      </c>
      <c r="AS485" s="7">
        <v>362.0</v>
      </c>
      <c r="AT485" s="13">
        <f t="shared" si="8"/>
        <v>0.5480649189</v>
      </c>
      <c r="AU485" s="9">
        <v>2.0</v>
      </c>
      <c r="AV485" s="9">
        <v>0.0</v>
      </c>
      <c r="AW485" s="9">
        <v>496.0</v>
      </c>
      <c r="AX485" s="9">
        <v>277.0</v>
      </c>
      <c r="AY485" s="9">
        <v>305.0</v>
      </c>
      <c r="AZ485" s="9">
        <v>162.0</v>
      </c>
      <c r="BA485" s="7">
        <v>53.0</v>
      </c>
      <c r="BB485" s="7">
        <v>154.0</v>
      </c>
      <c r="BC485" s="7">
        <v>38.0</v>
      </c>
      <c r="BD485" s="7">
        <v>31.0</v>
      </c>
      <c r="BE485" s="7">
        <v>13.0</v>
      </c>
      <c r="BF485" s="7">
        <v>27.0</v>
      </c>
      <c r="BG485" s="14">
        <f t="shared" si="9"/>
        <v>3.778068195</v>
      </c>
      <c r="BH485" s="11">
        <f t="shared" si="10"/>
        <v>10.97778306</v>
      </c>
      <c r="BI485" s="11">
        <f t="shared" si="11"/>
        <v>2.708803612</v>
      </c>
      <c r="BJ485" s="11">
        <f t="shared" si="12"/>
        <v>2.209813473</v>
      </c>
      <c r="BK485" s="11">
        <f t="shared" si="13"/>
        <v>0.9266959724</v>
      </c>
      <c r="BL485" s="11">
        <f t="shared" si="14"/>
        <v>1.92467625</v>
      </c>
      <c r="BM485" s="7">
        <v>36.0</v>
      </c>
      <c r="BN485" s="7">
        <v>8.0</v>
      </c>
      <c r="BO485" s="7">
        <v>4.0</v>
      </c>
      <c r="BP485" s="7">
        <v>0.0</v>
      </c>
      <c r="BQ485" s="7">
        <v>0.0</v>
      </c>
      <c r="BR485" s="7">
        <v>0.0</v>
      </c>
      <c r="BS485" s="9">
        <f t="shared" si="15"/>
        <v>232</v>
      </c>
      <c r="BT485" s="14">
        <v>0.5022</v>
      </c>
      <c r="BW485" s="15" t="str">
        <f t="shared" si="16"/>
        <v> </v>
      </c>
      <c r="BY485" s="7">
        <v>1.0</v>
      </c>
      <c r="BZ485" s="7">
        <v>0.0</v>
      </c>
      <c r="CA485" s="7">
        <v>3.0</v>
      </c>
      <c r="CB485" s="7">
        <v>0.0</v>
      </c>
      <c r="CC485" s="7">
        <v>0.0</v>
      </c>
      <c r="CD485" s="7">
        <v>0.0</v>
      </c>
      <c r="CE485" s="7">
        <v>1.0</v>
      </c>
      <c r="CF485" s="7">
        <v>2.0</v>
      </c>
      <c r="CG485" s="7">
        <v>1.0</v>
      </c>
      <c r="CH485" s="7">
        <v>0.0</v>
      </c>
      <c r="CI485" s="7">
        <v>2.0</v>
      </c>
      <c r="CJ485" s="7">
        <v>0.0</v>
      </c>
      <c r="CK485" s="7">
        <v>0.0</v>
      </c>
      <c r="CL485" s="15">
        <f t="shared" si="17"/>
        <v>0</v>
      </c>
      <c r="CM485" s="7">
        <v>-0.2</v>
      </c>
      <c r="CN485" s="7">
        <v>1.1</v>
      </c>
      <c r="CO485" s="7">
        <v>1.0</v>
      </c>
      <c r="CP485" s="16">
        <f t="shared" si="18"/>
        <v>0.015625</v>
      </c>
      <c r="CQ485" s="16">
        <f t="shared" si="19"/>
        <v>0.07128430557</v>
      </c>
      <c r="CR485" s="17">
        <v>4.0</v>
      </c>
      <c r="CS485" s="14">
        <v>10.4</v>
      </c>
      <c r="CT485" s="14">
        <v>16.0</v>
      </c>
      <c r="CU485" s="14">
        <v>2.3</v>
      </c>
      <c r="CV485" s="14">
        <v>1.1</v>
      </c>
      <c r="CW485" s="14">
        <v>2.4</v>
      </c>
      <c r="CX485" s="14">
        <v>0.0</v>
      </c>
      <c r="CY485" s="14">
        <v>3.4</v>
      </c>
      <c r="CZ485" s="18">
        <f t="shared" si="20"/>
        <v>0.053125</v>
      </c>
      <c r="DA485" s="18">
        <f t="shared" si="21"/>
        <v>0.2423666389</v>
      </c>
      <c r="DB485" s="14">
        <v>32.5949</v>
      </c>
      <c r="DC485" s="7">
        <v>0.0</v>
      </c>
      <c r="DD485" s="7">
        <v>1.0</v>
      </c>
      <c r="DE485" s="7">
        <v>1.0</v>
      </c>
      <c r="DF485" s="7">
        <v>29.0</v>
      </c>
      <c r="DG485" s="7">
        <v>7.0</v>
      </c>
      <c r="DH485" s="7">
        <v>0.0</v>
      </c>
      <c r="DI485" s="7">
        <v>28.0</v>
      </c>
      <c r="DJ485" s="7">
        <v>15.0</v>
      </c>
      <c r="DK485" s="7">
        <v>7.0</v>
      </c>
      <c r="DL485" s="7">
        <v>0.0</v>
      </c>
      <c r="DM485" s="7">
        <v>22.0</v>
      </c>
      <c r="DN485" s="9">
        <v>1.0</v>
      </c>
      <c r="DO485" s="9">
        <v>0.0</v>
      </c>
      <c r="DP485" s="9">
        <v>0.0</v>
      </c>
      <c r="DQ485" s="8">
        <v>186.0</v>
      </c>
      <c r="DR485" s="8">
        <v>18.0</v>
      </c>
      <c r="DS485" s="8" t="s">
        <v>2305</v>
      </c>
      <c r="DT485" s="19">
        <v>1.3</v>
      </c>
      <c r="DU485" s="8">
        <v>1.3</v>
      </c>
      <c r="DV485" s="8">
        <v>1.3</v>
      </c>
      <c r="DW485" s="8">
        <v>285.0</v>
      </c>
      <c r="DX485" s="8">
        <v>0.0</v>
      </c>
      <c r="DY485" s="14">
        <f t="shared" si="22"/>
        <v>1.804255319</v>
      </c>
    </row>
    <row r="486" ht="12.75" customHeight="1">
      <c r="A486" s="7">
        <v>29.0</v>
      </c>
      <c r="B486" s="7" t="s">
        <v>2306</v>
      </c>
      <c r="C486" s="7" t="s">
        <v>561</v>
      </c>
      <c r="D486" s="7" t="s">
        <v>562</v>
      </c>
      <c r="E486" s="7" t="s">
        <v>163</v>
      </c>
      <c r="F486" s="7" t="s">
        <v>163</v>
      </c>
      <c r="G486" s="7">
        <v>72.0</v>
      </c>
      <c r="H486" s="7">
        <v>195.0</v>
      </c>
      <c r="I486" s="7" t="s">
        <v>145</v>
      </c>
      <c r="J486" s="7">
        <v>2013.0</v>
      </c>
      <c r="K486" s="7">
        <v>1.0</v>
      </c>
      <c r="L486" s="7">
        <v>1.0</v>
      </c>
      <c r="M486" s="8"/>
      <c r="N486" s="8">
        <f t="shared" si="1"/>
        <v>20</v>
      </c>
      <c r="O486" s="7" t="s">
        <v>373</v>
      </c>
      <c r="P486" s="7" t="s">
        <v>2307</v>
      </c>
      <c r="Q486" s="8" t="s">
        <v>166</v>
      </c>
      <c r="R486" s="7" t="s">
        <v>166</v>
      </c>
      <c r="S486" s="9" t="s">
        <v>275</v>
      </c>
      <c r="T486" s="9">
        <v>72.0</v>
      </c>
      <c r="U486" s="9" t="s">
        <v>138</v>
      </c>
      <c r="V486" s="9" t="s">
        <v>138</v>
      </c>
      <c r="W486" s="7">
        <v>72.0</v>
      </c>
      <c r="X486" s="7">
        <v>21.0</v>
      </c>
      <c r="Y486" s="7">
        <v>31.0</v>
      </c>
      <c r="Z486" s="7">
        <v>15.0</v>
      </c>
      <c r="AA486" s="7">
        <v>52.0</v>
      </c>
      <c r="AB486" s="7">
        <v>-4.0</v>
      </c>
      <c r="AC486" s="7">
        <v>245.0</v>
      </c>
      <c r="AD486" s="7">
        <v>92.0</v>
      </c>
      <c r="AE486" s="7">
        <v>80.0</v>
      </c>
      <c r="AF486" s="10">
        <f t="shared" si="2"/>
        <v>0.08571428571</v>
      </c>
      <c r="AG486" s="10">
        <f t="shared" si="3"/>
        <v>0.05035971223</v>
      </c>
      <c r="AH486" s="7">
        <v>81501.0</v>
      </c>
      <c r="AI486" s="11">
        <f t="shared" si="4"/>
        <v>18.86597222</v>
      </c>
      <c r="AJ486" s="7">
        <v>1696.0</v>
      </c>
      <c r="AK486" s="11">
        <f t="shared" si="5"/>
        <v>23.55555556</v>
      </c>
      <c r="AL486" s="11">
        <f t="shared" si="6"/>
        <v>48.05483491</v>
      </c>
      <c r="AM486" s="12">
        <v>136.0</v>
      </c>
      <c r="AN486" s="11">
        <f t="shared" si="7"/>
        <v>6.007288254</v>
      </c>
      <c r="AO486" s="10" t="s">
        <v>460</v>
      </c>
      <c r="AP486" s="10" t="s">
        <v>1929</v>
      </c>
      <c r="AQ486" s="10" t="s">
        <v>2308</v>
      </c>
      <c r="AR486" s="7">
        <v>507.0</v>
      </c>
      <c r="AS486" s="7">
        <v>540.0</v>
      </c>
      <c r="AT486" s="13">
        <f t="shared" si="8"/>
        <v>0.4842406877</v>
      </c>
      <c r="AU486" s="9">
        <v>38.0</v>
      </c>
      <c r="AV486" s="9">
        <v>21.0</v>
      </c>
      <c r="AW486" s="9">
        <v>705.0</v>
      </c>
      <c r="AX486" s="9">
        <v>351.0</v>
      </c>
      <c r="AY486" s="9">
        <v>342.0</v>
      </c>
      <c r="AZ486" s="9">
        <v>156.0</v>
      </c>
      <c r="BA486" s="7">
        <v>68.0</v>
      </c>
      <c r="BB486" s="7">
        <v>46.0</v>
      </c>
      <c r="BC486" s="7">
        <v>53.0</v>
      </c>
      <c r="BD486" s="7">
        <v>92.0</v>
      </c>
      <c r="BE486" s="7">
        <v>39.0</v>
      </c>
      <c r="BF486" s="7">
        <v>28.0</v>
      </c>
      <c r="BG486" s="14">
        <f t="shared" si="9"/>
        <v>3.003644127</v>
      </c>
      <c r="BH486" s="11">
        <f t="shared" si="10"/>
        <v>2.031876909</v>
      </c>
      <c r="BI486" s="11">
        <f t="shared" si="11"/>
        <v>2.34107557</v>
      </c>
      <c r="BJ486" s="11">
        <f t="shared" si="12"/>
        <v>4.063753819</v>
      </c>
      <c r="BK486" s="11">
        <f t="shared" si="13"/>
        <v>1.722678249</v>
      </c>
      <c r="BL486" s="11">
        <f t="shared" si="14"/>
        <v>1.236794641</v>
      </c>
      <c r="BM486" s="7">
        <v>20.0</v>
      </c>
      <c r="BN486" s="7">
        <v>9.0</v>
      </c>
      <c r="BO486" s="7">
        <v>0.0</v>
      </c>
      <c r="BP486" s="7">
        <v>0.0</v>
      </c>
      <c r="BQ486" s="7">
        <v>0.0</v>
      </c>
      <c r="BR486" s="7">
        <v>0.0</v>
      </c>
      <c r="BS486" s="9">
        <f t="shared" si="15"/>
        <v>119</v>
      </c>
      <c r="BT486" s="14">
        <v>14.0153</v>
      </c>
      <c r="BU486" s="7">
        <v>3.0</v>
      </c>
      <c r="BV486" s="7">
        <v>2.0</v>
      </c>
      <c r="BW486" s="15">
        <f t="shared" si="16"/>
        <v>0.6666666667</v>
      </c>
      <c r="BX486" s="7">
        <v>1.0</v>
      </c>
      <c r="BY486" s="7">
        <v>4.0</v>
      </c>
      <c r="BZ486" s="7">
        <v>0.0</v>
      </c>
      <c r="CA486" s="7">
        <v>6.0</v>
      </c>
      <c r="CB486" s="7">
        <v>1.0</v>
      </c>
      <c r="CC486" s="7">
        <v>2.0</v>
      </c>
      <c r="CD486" s="7">
        <v>0.0</v>
      </c>
      <c r="CE486" s="7">
        <v>2.0</v>
      </c>
      <c r="CF486" s="7">
        <v>1.0</v>
      </c>
      <c r="CG486" s="7">
        <v>0.0</v>
      </c>
      <c r="CH486" s="7">
        <v>0.0</v>
      </c>
      <c r="CI486" s="7">
        <v>16.0</v>
      </c>
      <c r="CJ486" s="7">
        <v>0.0</v>
      </c>
      <c r="CK486" s="7">
        <v>2.0</v>
      </c>
      <c r="CL486" s="15">
        <f t="shared" si="17"/>
        <v>2</v>
      </c>
      <c r="CM486" s="7">
        <v>4.3</v>
      </c>
      <c r="CN486" s="7">
        <v>1.4</v>
      </c>
      <c r="CO486" s="7">
        <v>5.7</v>
      </c>
      <c r="CP486" s="16">
        <f t="shared" si="18"/>
        <v>0.07916666667</v>
      </c>
      <c r="CQ486" s="16">
        <f t="shared" si="19"/>
        <v>0.2517760518</v>
      </c>
      <c r="CR486" s="17">
        <v>7.0</v>
      </c>
      <c r="CS486" s="14">
        <v>32.8</v>
      </c>
      <c r="CT486" s="14">
        <v>27.0</v>
      </c>
      <c r="CU486" s="14">
        <v>6.1</v>
      </c>
      <c r="CV486" s="14">
        <v>6.9</v>
      </c>
      <c r="CW486" s="14">
        <v>1.8</v>
      </c>
      <c r="CX486" s="14">
        <v>0.7</v>
      </c>
      <c r="CY486" s="14">
        <v>9.4</v>
      </c>
      <c r="CZ486" s="18">
        <f t="shared" si="20"/>
        <v>0.1305555556</v>
      </c>
      <c r="DA486" s="18">
        <f t="shared" si="21"/>
        <v>0.4152096293</v>
      </c>
      <c r="DB486" s="14">
        <v>34.6735</v>
      </c>
      <c r="DC486" s="7">
        <v>2.0</v>
      </c>
      <c r="DD486" s="7">
        <v>6.0</v>
      </c>
      <c r="DE486" s="7">
        <v>8.0</v>
      </c>
      <c r="DF486" s="7">
        <v>76.0</v>
      </c>
      <c r="DG486" s="7">
        <v>14.0</v>
      </c>
      <c r="DH486" s="7">
        <v>4.0</v>
      </c>
      <c r="DI486" s="7">
        <v>32.0</v>
      </c>
      <c r="DJ486" s="7">
        <v>27.0</v>
      </c>
      <c r="DK486" s="7">
        <v>3.0</v>
      </c>
      <c r="DL486" s="7">
        <v>7.0</v>
      </c>
      <c r="DM486" s="7">
        <v>158.0</v>
      </c>
      <c r="DN486" s="9">
        <v>0.0</v>
      </c>
      <c r="DO486" s="9">
        <v>7.0</v>
      </c>
      <c r="DP486" s="9">
        <v>2.0</v>
      </c>
      <c r="DQ486" s="8">
        <v>186.0</v>
      </c>
      <c r="DR486" s="8">
        <v>10.0</v>
      </c>
      <c r="DS486" s="8" t="s">
        <v>741</v>
      </c>
      <c r="DT486" s="19">
        <v>0.925</v>
      </c>
      <c r="DU486" s="8">
        <v>0.925</v>
      </c>
      <c r="DV486" s="8">
        <v>3.775</v>
      </c>
      <c r="DW486" s="8">
        <v>460.0</v>
      </c>
      <c r="DX486" s="8">
        <v>2.85</v>
      </c>
      <c r="DY486" s="14">
        <f t="shared" si="22"/>
        <v>2.538297872</v>
      </c>
    </row>
    <row r="487" ht="12.75" customHeight="1">
      <c r="A487" s="7">
        <v>71.0</v>
      </c>
      <c r="B487" s="7" t="s">
        <v>2309</v>
      </c>
      <c r="C487" s="7" t="s">
        <v>2141</v>
      </c>
      <c r="E487" s="7" t="s">
        <v>219</v>
      </c>
      <c r="F487" s="7" t="s">
        <v>219</v>
      </c>
      <c r="G487" s="7">
        <v>75.0</v>
      </c>
      <c r="H487" s="7">
        <v>195.0</v>
      </c>
      <c r="I487" s="7" t="s">
        <v>133</v>
      </c>
      <c r="J487" s="7">
        <v>2004.0</v>
      </c>
      <c r="K487" s="7">
        <v>1.0</v>
      </c>
      <c r="L487" s="7">
        <v>2.0</v>
      </c>
      <c r="M487" s="8"/>
      <c r="N487" s="8">
        <f t="shared" si="1"/>
        <v>29</v>
      </c>
      <c r="O487" s="7" t="s">
        <v>2310</v>
      </c>
      <c r="P487" s="7" t="s">
        <v>2311</v>
      </c>
      <c r="Q487" s="8" t="s">
        <v>231</v>
      </c>
      <c r="R487" s="7" t="s">
        <v>231</v>
      </c>
      <c r="S487" s="9" t="s">
        <v>275</v>
      </c>
      <c r="T487" s="9">
        <v>57.0</v>
      </c>
      <c r="U487" s="9" t="s">
        <v>138</v>
      </c>
      <c r="V487" s="9" t="s">
        <v>138</v>
      </c>
      <c r="W487" s="7">
        <v>57.0</v>
      </c>
      <c r="X487" s="7">
        <v>27.0</v>
      </c>
      <c r="Y487" s="7">
        <v>31.0</v>
      </c>
      <c r="Z487" s="7">
        <v>21.0</v>
      </c>
      <c r="AA487" s="7">
        <v>58.0</v>
      </c>
      <c r="AB487" s="7">
        <v>1.0</v>
      </c>
      <c r="AC487" s="7">
        <v>162.0</v>
      </c>
      <c r="AD487" s="7">
        <v>57.0</v>
      </c>
      <c r="AE487" s="7">
        <v>66.0</v>
      </c>
      <c r="AF487" s="10">
        <f t="shared" si="2"/>
        <v>0.1666666667</v>
      </c>
      <c r="AG487" s="10">
        <f t="shared" si="3"/>
        <v>0.09473684211</v>
      </c>
      <c r="AH487" s="7">
        <v>66241.0</v>
      </c>
      <c r="AI487" s="11">
        <f t="shared" si="4"/>
        <v>19.36871345</v>
      </c>
      <c r="AJ487" s="7">
        <v>1351.0</v>
      </c>
      <c r="AK487" s="11">
        <f t="shared" si="5"/>
        <v>23.70175439</v>
      </c>
      <c r="AL487" s="11">
        <f t="shared" si="6"/>
        <v>49.03108808</v>
      </c>
      <c r="AM487" s="12">
        <v>190.0</v>
      </c>
      <c r="AN487" s="11">
        <f t="shared" si="7"/>
        <v>10.32593107</v>
      </c>
      <c r="AO487" s="10" t="s">
        <v>2312</v>
      </c>
      <c r="AP487" s="10" t="s">
        <v>2313</v>
      </c>
      <c r="AQ487" s="10" t="s">
        <v>2314</v>
      </c>
      <c r="AR487" s="7">
        <v>317.0</v>
      </c>
      <c r="AS487" s="7">
        <v>438.0</v>
      </c>
      <c r="AT487" s="13">
        <f t="shared" si="8"/>
        <v>0.4198675497</v>
      </c>
      <c r="AU487" s="9">
        <v>9.0</v>
      </c>
      <c r="AV487" s="9">
        <v>3.0</v>
      </c>
      <c r="AW487" s="9">
        <v>508.0</v>
      </c>
      <c r="AX487" s="9">
        <v>228.0</v>
      </c>
      <c r="AY487" s="9">
        <v>247.0</v>
      </c>
      <c r="AZ487" s="9">
        <v>89.0</v>
      </c>
      <c r="BA487" s="7">
        <v>70.0</v>
      </c>
      <c r="BB487" s="7">
        <v>27.0</v>
      </c>
      <c r="BC487" s="7">
        <v>19.0</v>
      </c>
      <c r="BD487" s="7">
        <v>57.0</v>
      </c>
      <c r="BE487" s="7">
        <v>52.0</v>
      </c>
      <c r="BF487" s="7">
        <v>54.0</v>
      </c>
      <c r="BG487" s="14">
        <f t="shared" si="9"/>
        <v>3.804290394</v>
      </c>
      <c r="BH487" s="11">
        <f t="shared" si="10"/>
        <v>1.467369152</v>
      </c>
      <c r="BI487" s="11">
        <f t="shared" si="11"/>
        <v>1.032593107</v>
      </c>
      <c r="BJ487" s="11">
        <f t="shared" si="12"/>
        <v>3.097779321</v>
      </c>
      <c r="BK487" s="11">
        <f t="shared" si="13"/>
        <v>2.826044293</v>
      </c>
      <c r="BL487" s="11">
        <f t="shared" si="14"/>
        <v>2.934738304</v>
      </c>
      <c r="BM487" s="7">
        <v>65.0</v>
      </c>
      <c r="BN487" s="7">
        <v>30.0</v>
      </c>
      <c r="BO487" s="7">
        <v>1.0</v>
      </c>
      <c r="BP487" s="7">
        <v>0.0</v>
      </c>
      <c r="BQ487" s="7">
        <v>0.0</v>
      </c>
      <c r="BR487" s="7">
        <v>0.0</v>
      </c>
      <c r="BS487" s="9">
        <f t="shared" si="15"/>
        <v>112</v>
      </c>
      <c r="BT487" s="14">
        <v>-7.2886</v>
      </c>
      <c r="BU487" s="7">
        <v>1.0</v>
      </c>
      <c r="BV487" s="7">
        <v>0.0</v>
      </c>
      <c r="BW487" s="15">
        <f t="shared" si="16"/>
        <v>0</v>
      </c>
      <c r="BX487" s="7">
        <v>0.0</v>
      </c>
      <c r="BY487" s="7">
        <v>5.0</v>
      </c>
      <c r="BZ487" s="7">
        <v>2.0</v>
      </c>
      <c r="CA487" s="7">
        <v>6.0</v>
      </c>
      <c r="CB487" s="7">
        <v>1.0</v>
      </c>
      <c r="CC487" s="7">
        <v>3.0</v>
      </c>
      <c r="CD487" s="7">
        <v>0.0</v>
      </c>
      <c r="CE487" s="7">
        <v>7.0</v>
      </c>
      <c r="CF487" s="7">
        <v>1.0</v>
      </c>
      <c r="CG487" s="7">
        <v>1.0</v>
      </c>
      <c r="CH487" s="7">
        <v>1.0</v>
      </c>
      <c r="CI487" s="7">
        <v>14.0</v>
      </c>
      <c r="CJ487" s="7">
        <v>0.0</v>
      </c>
      <c r="CK487" s="7">
        <v>0.0</v>
      </c>
      <c r="CL487" s="15">
        <f t="shared" si="17"/>
        <v>0</v>
      </c>
      <c r="CM487" s="7">
        <v>6.5</v>
      </c>
      <c r="CN487" s="7">
        <v>1.1</v>
      </c>
      <c r="CO487" s="7">
        <v>7.6</v>
      </c>
      <c r="CP487" s="16">
        <f t="shared" si="18"/>
        <v>0.1333333333</v>
      </c>
      <c r="CQ487" s="16">
        <f t="shared" si="19"/>
        <v>0.4130372428</v>
      </c>
      <c r="CR487" s="17">
        <v>4.0</v>
      </c>
      <c r="CS487" s="14">
        <v>28.5</v>
      </c>
      <c r="CT487" s="14">
        <v>20.2</v>
      </c>
      <c r="CU487" s="14">
        <v>-1.9</v>
      </c>
      <c r="CV487" s="14">
        <v>12.4</v>
      </c>
      <c r="CW487" s="14">
        <v>0.7</v>
      </c>
      <c r="CX487" s="14">
        <v>-0.2</v>
      </c>
      <c r="CY487" s="14">
        <v>12.9</v>
      </c>
      <c r="CZ487" s="18">
        <f t="shared" si="20"/>
        <v>0.2263157895</v>
      </c>
      <c r="DA487" s="18">
        <f t="shared" si="21"/>
        <v>0.7010763726</v>
      </c>
      <c r="DB487" s="14">
        <v>26.1728</v>
      </c>
      <c r="DC487" s="7">
        <v>1.0</v>
      </c>
      <c r="DD487" s="7">
        <v>5.0</v>
      </c>
      <c r="DE487" s="7">
        <v>1.0</v>
      </c>
      <c r="DF487" s="7">
        <v>50.0</v>
      </c>
      <c r="DG487" s="7">
        <v>18.0</v>
      </c>
      <c r="DH487" s="7">
        <v>0.0</v>
      </c>
      <c r="DI487" s="7">
        <v>31.0</v>
      </c>
      <c r="DJ487" s="7">
        <v>18.0</v>
      </c>
      <c r="DK487" s="7">
        <v>4.0</v>
      </c>
      <c r="DL487" s="7">
        <v>2.0</v>
      </c>
      <c r="DM487" s="7">
        <v>89.0</v>
      </c>
      <c r="DN487" s="9">
        <v>9.0</v>
      </c>
      <c r="DO487" s="9">
        <v>3.0</v>
      </c>
      <c r="DP487" s="9">
        <v>3.0</v>
      </c>
      <c r="DQ487" s="8">
        <v>186.0</v>
      </c>
      <c r="DR487" s="8">
        <v>25.0</v>
      </c>
      <c r="DS487" s="8" t="s">
        <v>2315</v>
      </c>
      <c r="DT487" s="19">
        <v>9.5</v>
      </c>
      <c r="DU487" s="8">
        <v>9.5</v>
      </c>
      <c r="DV487" s="8">
        <v>9.5</v>
      </c>
      <c r="DW487" s="8">
        <v>2896.0</v>
      </c>
      <c r="DX487" s="8">
        <v>0.0</v>
      </c>
      <c r="DY487" s="14">
        <f t="shared" si="22"/>
        <v>-6.142553191</v>
      </c>
    </row>
    <row r="488" ht="12.75" customHeight="1">
      <c r="A488" s="7">
        <v>24.0</v>
      </c>
      <c r="B488" s="7" t="s">
        <v>2316</v>
      </c>
      <c r="C488" s="7" t="s">
        <v>2317</v>
      </c>
      <c r="D488" s="7" t="s">
        <v>928</v>
      </c>
      <c r="E488" s="7" t="s">
        <v>163</v>
      </c>
      <c r="F488" s="7" t="s">
        <v>163</v>
      </c>
      <c r="G488" s="7">
        <v>74.0</v>
      </c>
      <c r="H488" s="7">
        <v>207.0</v>
      </c>
      <c r="I488" s="7" t="s">
        <v>133</v>
      </c>
      <c r="J488" s="7">
        <v>2007.0</v>
      </c>
      <c r="K488" s="7">
        <v>4.0</v>
      </c>
      <c r="L488" s="7">
        <v>105.0</v>
      </c>
      <c r="M488" s="8"/>
      <c r="N488" s="8">
        <f t="shared" si="1"/>
        <v>26</v>
      </c>
      <c r="O488" s="7" t="s">
        <v>594</v>
      </c>
      <c r="P488" s="7" t="s">
        <v>2318</v>
      </c>
      <c r="Q488" s="8" t="s">
        <v>685</v>
      </c>
      <c r="R488" s="7" t="s">
        <v>685</v>
      </c>
      <c r="S488" s="9" t="s">
        <v>260</v>
      </c>
      <c r="T488" s="9">
        <v>57.0</v>
      </c>
      <c r="U488" s="9" t="s">
        <v>138</v>
      </c>
      <c r="V488" s="9" t="s">
        <v>138</v>
      </c>
      <c r="W488" s="7">
        <v>57.0</v>
      </c>
      <c r="X488" s="7">
        <v>2.0</v>
      </c>
      <c r="Y488" s="7">
        <v>4.0</v>
      </c>
      <c r="Z488" s="7">
        <v>3.0</v>
      </c>
      <c r="AA488" s="7">
        <v>6.0</v>
      </c>
      <c r="AB488" s="7">
        <v>-11.0</v>
      </c>
      <c r="AC488" s="7">
        <v>31.0</v>
      </c>
      <c r="AD488" s="7">
        <v>22.0</v>
      </c>
      <c r="AE488" s="7">
        <v>21.0</v>
      </c>
      <c r="AF488" s="10">
        <f t="shared" si="2"/>
        <v>0.06451612903</v>
      </c>
      <c r="AG488" s="10">
        <f t="shared" si="3"/>
        <v>0.02702702703</v>
      </c>
      <c r="AH488" s="7">
        <v>32659.0</v>
      </c>
      <c r="AI488" s="11">
        <f t="shared" si="4"/>
        <v>9.549415205</v>
      </c>
      <c r="AJ488" s="7">
        <v>829.0</v>
      </c>
      <c r="AK488" s="11">
        <f t="shared" si="5"/>
        <v>14.54385965</v>
      </c>
      <c r="AL488" s="11">
        <f t="shared" si="6"/>
        <v>39.39565742</v>
      </c>
      <c r="AM488" s="12">
        <v>51.0</v>
      </c>
      <c r="AN488" s="11">
        <f t="shared" si="7"/>
        <v>5.621727548</v>
      </c>
      <c r="AO488" s="10" t="s">
        <v>1351</v>
      </c>
      <c r="AP488" s="10" t="s">
        <v>1537</v>
      </c>
      <c r="AQ488" s="10" t="s">
        <v>475</v>
      </c>
      <c r="AR488" s="7">
        <v>40.0</v>
      </c>
      <c r="AS488" s="7">
        <v>22.0</v>
      </c>
      <c r="AT488" s="13">
        <f t="shared" si="8"/>
        <v>0.6451612903</v>
      </c>
      <c r="AU488" s="8"/>
      <c r="AV488" s="8"/>
      <c r="AW488" s="8">
        <v>33.0</v>
      </c>
      <c r="AX488" s="8">
        <v>20.0</v>
      </c>
      <c r="AY488" s="8">
        <v>29.0</v>
      </c>
      <c r="AZ488" s="8">
        <v>20.0</v>
      </c>
      <c r="BA488" s="7">
        <v>66.0</v>
      </c>
      <c r="BB488" s="7">
        <v>124.0</v>
      </c>
      <c r="BC488" s="7">
        <v>15.0</v>
      </c>
      <c r="BD488" s="7">
        <v>22.0</v>
      </c>
      <c r="BE488" s="7">
        <v>16.0</v>
      </c>
      <c r="BF488" s="7">
        <v>4.0</v>
      </c>
      <c r="BG488" s="14">
        <f t="shared" si="9"/>
        <v>7.275176827</v>
      </c>
      <c r="BH488" s="11">
        <f t="shared" si="10"/>
        <v>13.66851404</v>
      </c>
      <c r="BI488" s="11">
        <f t="shared" si="11"/>
        <v>1.653449279</v>
      </c>
      <c r="BJ488" s="11">
        <f t="shared" si="12"/>
        <v>2.425058942</v>
      </c>
      <c r="BK488" s="11">
        <f t="shared" si="13"/>
        <v>1.763679231</v>
      </c>
      <c r="BL488" s="11">
        <f t="shared" si="14"/>
        <v>0.4409198077</v>
      </c>
      <c r="BM488" s="7">
        <v>75.0</v>
      </c>
      <c r="BN488" s="7">
        <v>15.0</v>
      </c>
      <c r="BO488" s="7">
        <v>9.0</v>
      </c>
      <c r="BP488" s="7">
        <v>0.0</v>
      </c>
      <c r="BQ488" s="7">
        <v>0.0</v>
      </c>
      <c r="BR488" s="7">
        <v>0.0</v>
      </c>
      <c r="BS488" s="9">
        <f t="shared" si="15"/>
        <v>223</v>
      </c>
      <c r="BT488" s="14">
        <v>-11.3462</v>
      </c>
      <c r="BW488" s="15" t="str">
        <f t="shared" si="16"/>
        <v> </v>
      </c>
      <c r="BY488" s="7">
        <v>1.0</v>
      </c>
      <c r="BZ488" s="7">
        <v>0.0</v>
      </c>
      <c r="CA488" s="7">
        <v>0.0</v>
      </c>
      <c r="CB488" s="7">
        <v>0.0</v>
      </c>
      <c r="CC488" s="7">
        <v>0.0</v>
      </c>
      <c r="CD488" s="7">
        <v>0.0</v>
      </c>
      <c r="CE488" s="7">
        <v>0.0</v>
      </c>
      <c r="CF488" s="7">
        <v>1.0</v>
      </c>
      <c r="CG488" s="7">
        <v>0.0</v>
      </c>
      <c r="CH488" s="7">
        <v>0.0</v>
      </c>
      <c r="CI488" s="7">
        <v>1.0</v>
      </c>
      <c r="CJ488" s="7">
        <v>0.0</v>
      </c>
      <c r="CK488" s="7">
        <v>0.0</v>
      </c>
      <c r="CL488" s="15">
        <f t="shared" si="17"/>
        <v>0</v>
      </c>
      <c r="CM488" s="7">
        <v>-0.6000000000000001</v>
      </c>
      <c r="CN488" s="7">
        <v>0.30000000000000004</v>
      </c>
      <c r="CO488" s="7">
        <v>-0.30000000000000004</v>
      </c>
      <c r="CP488" s="16">
        <f t="shared" si="18"/>
        <v>-0.005263157895</v>
      </c>
      <c r="CQ488" s="16">
        <f t="shared" si="19"/>
        <v>-0.03306898558</v>
      </c>
      <c r="CR488" s="17">
        <v>2.0</v>
      </c>
      <c r="CS488" s="14">
        <v>10.6</v>
      </c>
      <c r="CT488" s="14">
        <v>13.1</v>
      </c>
      <c r="CU488" s="14">
        <v>-9.0</v>
      </c>
      <c r="CV488" s="14">
        <v>-2.3</v>
      </c>
      <c r="CW488" s="14">
        <v>1.5</v>
      </c>
      <c r="CX488" s="14">
        <v>0.0</v>
      </c>
      <c r="CY488" s="14">
        <v>-0.8</v>
      </c>
      <c r="CZ488" s="18">
        <f t="shared" si="20"/>
        <v>-0.01403508772</v>
      </c>
      <c r="DA488" s="18">
        <f t="shared" si="21"/>
        <v>-0.08818396154</v>
      </c>
      <c r="DB488" s="14">
        <v>33.2903</v>
      </c>
      <c r="DC488" s="7">
        <v>0.0</v>
      </c>
      <c r="DD488" s="7">
        <v>0.0</v>
      </c>
      <c r="DE488" s="7">
        <v>1.0</v>
      </c>
      <c r="DF488" s="7">
        <v>21.0</v>
      </c>
      <c r="DG488" s="7">
        <v>1.0</v>
      </c>
      <c r="DH488" s="7">
        <v>0.0</v>
      </c>
      <c r="DI488" s="7">
        <v>1.0</v>
      </c>
      <c r="DJ488" s="7">
        <v>11.0</v>
      </c>
      <c r="DK488" s="7">
        <v>0.0</v>
      </c>
      <c r="DL488" s="7">
        <v>0.0</v>
      </c>
      <c r="DM488" s="7">
        <v>18.0</v>
      </c>
      <c r="DN488" s="9">
        <v>0.0</v>
      </c>
      <c r="DO488" s="9">
        <v>1.0</v>
      </c>
      <c r="DP488" s="9">
        <v>1.0</v>
      </c>
      <c r="DQ488" s="8">
        <v>186.0</v>
      </c>
      <c r="DR488" s="8">
        <v>0.0</v>
      </c>
      <c r="DS488" s="8"/>
      <c r="DT488" s="19">
        <v>0.7</v>
      </c>
      <c r="DU488" s="8">
        <v>0.65</v>
      </c>
      <c r="DV488" s="8">
        <v>0.65</v>
      </c>
      <c r="DW488" s="8">
        <v>0.0</v>
      </c>
      <c r="DX488" s="8">
        <v>0.0</v>
      </c>
      <c r="DY488" s="14">
        <f t="shared" si="22"/>
        <v>-1.012765957</v>
      </c>
    </row>
    <row r="489" ht="12.75" customHeight="1">
      <c r="A489" s="7">
        <v>23.0</v>
      </c>
      <c r="B489" s="7" t="s">
        <v>2319</v>
      </c>
      <c r="C489" s="7" t="s">
        <v>688</v>
      </c>
      <c r="D489" s="7" t="s">
        <v>170</v>
      </c>
      <c r="E489" s="7" t="s">
        <v>163</v>
      </c>
      <c r="F489" s="7" t="s">
        <v>163</v>
      </c>
      <c r="G489" s="7">
        <v>73.0</v>
      </c>
      <c r="H489" s="7">
        <v>205.0</v>
      </c>
      <c r="I489" s="7" t="s">
        <v>133</v>
      </c>
      <c r="M489" s="8"/>
      <c r="N489" s="8">
        <f t="shared" si="1"/>
        <v>25</v>
      </c>
      <c r="O489" s="7" t="s">
        <v>532</v>
      </c>
      <c r="P489" s="7" t="s">
        <v>2320</v>
      </c>
      <c r="Q489" s="8" t="s">
        <v>394</v>
      </c>
      <c r="R489" s="7" t="s">
        <v>394</v>
      </c>
      <c r="S489" s="9" t="s">
        <v>174</v>
      </c>
      <c r="T489" s="9">
        <v>55.0</v>
      </c>
      <c r="U489" s="9" t="s">
        <v>138</v>
      </c>
      <c r="V489" s="9" t="s">
        <v>138</v>
      </c>
      <c r="W489" s="7">
        <v>56.0</v>
      </c>
      <c r="X489" s="7">
        <v>1.0</v>
      </c>
      <c r="Y489" s="7">
        <v>6.0</v>
      </c>
      <c r="Z489" s="7">
        <v>2.0</v>
      </c>
      <c r="AA489" s="7">
        <v>7.0</v>
      </c>
      <c r="AB489" s="7">
        <v>2.0</v>
      </c>
      <c r="AC489" s="7">
        <v>67.0</v>
      </c>
      <c r="AD489" s="7">
        <v>28.0</v>
      </c>
      <c r="AE489" s="7">
        <v>54.0</v>
      </c>
      <c r="AF489" s="10">
        <f t="shared" si="2"/>
        <v>0.01492537313</v>
      </c>
      <c r="AG489" s="10">
        <f t="shared" si="3"/>
        <v>0.006711409396</v>
      </c>
      <c r="AH489" s="7">
        <v>55533.0</v>
      </c>
      <c r="AI489" s="11">
        <f t="shared" si="4"/>
        <v>16.52767857</v>
      </c>
      <c r="AJ489" s="7">
        <v>1300.0</v>
      </c>
      <c r="AK489" s="11">
        <f t="shared" si="5"/>
        <v>23.21428571</v>
      </c>
      <c r="AL489" s="11">
        <f t="shared" si="6"/>
        <v>42.71769231</v>
      </c>
      <c r="AM489" s="12">
        <v>38.0</v>
      </c>
      <c r="AN489" s="11">
        <f t="shared" si="7"/>
        <v>2.46340014</v>
      </c>
      <c r="AO489" s="10" t="s">
        <v>2321</v>
      </c>
      <c r="AP489" s="10" t="s">
        <v>239</v>
      </c>
      <c r="AQ489" s="10" t="s">
        <v>1098</v>
      </c>
      <c r="AR489" s="7">
        <v>0.0</v>
      </c>
      <c r="AS489" s="7">
        <v>1.0</v>
      </c>
      <c r="AT489" s="13">
        <f t="shared" si="8"/>
        <v>0</v>
      </c>
      <c r="AU489" s="8"/>
      <c r="AV489" s="8"/>
      <c r="AW489" s="8">
        <v>1.0</v>
      </c>
      <c r="AX489" s="8">
        <v>0.0</v>
      </c>
      <c r="AY489" s="8"/>
      <c r="AZ489" s="8">
        <v>0.0</v>
      </c>
      <c r="BA489" s="7">
        <v>75.0</v>
      </c>
      <c r="BB489" s="7">
        <v>94.0</v>
      </c>
      <c r="BC489" s="7">
        <v>57.0</v>
      </c>
      <c r="BD489" s="7">
        <v>28.0</v>
      </c>
      <c r="BE489" s="7">
        <v>19.0</v>
      </c>
      <c r="BF489" s="7">
        <v>7.0</v>
      </c>
      <c r="BG489" s="14">
        <f t="shared" si="9"/>
        <v>4.861973961</v>
      </c>
      <c r="BH489" s="11">
        <f t="shared" si="10"/>
        <v>6.093674032</v>
      </c>
      <c r="BI489" s="11">
        <f t="shared" si="11"/>
        <v>3.695100211</v>
      </c>
      <c r="BJ489" s="11">
        <f t="shared" si="12"/>
        <v>1.815136946</v>
      </c>
      <c r="BK489" s="11">
        <f t="shared" si="13"/>
        <v>1.23170007</v>
      </c>
      <c r="BL489" s="11">
        <f t="shared" si="14"/>
        <v>0.4537842364</v>
      </c>
      <c r="BM489" s="7">
        <v>66.0</v>
      </c>
      <c r="BN489" s="7">
        <v>18.0</v>
      </c>
      <c r="BO489" s="7">
        <v>4.0</v>
      </c>
      <c r="BP489" s="7">
        <v>1.0</v>
      </c>
      <c r="BQ489" s="7">
        <v>0.0</v>
      </c>
      <c r="BR489" s="7">
        <v>0.0</v>
      </c>
      <c r="BS489" s="9">
        <f t="shared" si="15"/>
        <v>221</v>
      </c>
      <c r="BT489" s="14">
        <v>7.8331</v>
      </c>
      <c r="BW489" s="15" t="str">
        <f t="shared" si="16"/>
        <v> </v>
      </c>
      <c r="BY489" s="7">
        <v>0.0</v>
      </c>
      <c r="BZ489" s="7">
        <v>0.0</v>
      </c>
      <c r="CA489" s="7">
        <v>1.0</v>
      </c>
      <c r="CB489" s="7">
        <v>0.0</v>
      </c>
      <c r="CC489" s="7">
        <v>0.0</v>
      </c>
      <c r="CD489" s="7">
        <v>0.0</v>
      </c>
      <c r="CE489" s="7">
        <v>0.0</v>
      </c>
      <c r="CF489" s="7">
        <v>0.0</v>
      </c>
      <c r="CG489" s="7">
        <v>0.0</v>
      </c>
      <c r="CH489" s="7">
        <v>0.0</v>
      </c>
      <c r="CI489" s="7">
        <v>1.0</v>
      </c>
      <c r="CJ489" s="7">
        <v>0.0</v>
      </c>
      <c r="CK489" s="7">
        <v>0.0</v>
      </c>
      <c r="CL489" s="15">
        <f t="shared" si="17"/>
        <v>0</v>
      </c>
      <c r="CM489" s="7">
        <v>-0.30000000000000004</v>
      </c>
      <c r="CN489" s="7">
        <v>2.2</v>
      </c>
      <c r="CO489" s="7">
        <v>1.9</v>
      </c>
      <c r="CP489" s="16">
        <f t="shared" si="18"/>
        <v>0.03392857143</v>
      </c>
      <c r="CQ489" s="16">
        <f t="shared" si="19"/>
        <v>0.123170007</v>
      </c>
      <c r="CR489" s="17">
        <v>2.0</v>
      </c>
      <c r="CS489" s="14">
        <v>12.6</v>
      </c>
      <c r="CT489" s="14">
        <v>16.7</v>
      </c>
      <c r="CU489" s="14">
        <v>2.1</v>
      </c>
      <c r="CV489" s="14">
        <v>-0.4</v>
      </c>
      <c r="CW489" s="14">
        <v>2.2</v>
      </c>
      <c r="CX489" s="14">
        <v>0.0</v>
      </c>
      <c r="CY489" s="14">
        <v>1.8</v>
      </c>
      <c r="CZ489" s="18">
        <f t="shared" si="20"/>
        <v>0.03214285714</v>
      </c>
      <c r="DA489" s="18">
        <f t="shared" si="21"/>
        <v>0.1166873751</v>
      </c>
      <c r="DB489" s="14">
        <v>48.3731</v>
      </c>
      <c r="DC489" s="7">
        <v>0.0</v>
      </c>
      <c r="DD489" s="7">
        <v>0.0</v>
      </c>
      <c r="DE489" s="7">
        <v>3.0</v>
      </c>
      <c r="DF489" s="7">
        <v>25.0</v>
      </c>
      <c r="DG489" s="7">
        <v>1.0</v>
      </c>
      <c r="DH489" s="7">
        <v>0.0</v>
      </c>
      <c r="DI489" s="7">
        <v>24.0</v>
      </c>
      <c r="DJ489" s="7">
        <v>14.0</v>
      </c>
      <c r="DK489" s="7">
        <v>0.0</v>
      </c>
      <c r="DL489" s="7">
        <v>1.0</v>
      </c>
      <c r="DM489" s="7">
        <v>27.0</v>
      </c>
      <c r="DN489" s="9">
        <v>1.0</v>
      </c>
      <c r="DO489" s="9">
        <v>0.0</v>
      </c>
      <c r="DP489" s="9">
        <v>0.0</v>
      </c>
      <c r="DQ489" s="8">
        <v>186.0</v>
      </c>
      <c r="DR489" s="8">
        <v>0.0</v>
      </c>
      <c r="DS489" s="8"/>
      <c r="DT489" s="19">
        <v>0.625</v>
      </c>
      <c r="DU489" s="8">
        <v>0.625</v>
      </c>
      <c r="DV489" s="8">
        <v>0.625</v>
      </c>
      <c r="DW489" s="8">
        <v>0.0</v>
      </c>
      <c r="DX489" s="8">
        <v>0.0</v>
      </c>
      <c r="DY489" s="14">
        <f t="shared" si="22"/>
        <v>1.640425532</v>
      </c>
    </row>
    <row r="490" ht="12.75" customHeight="1">
      <c r="A490" s="7">
        <v>42.0</v>
      </c>
      <c r="B490" s="7" t="s">
        <v>2322</v>
      </c>
      <c r="C490" s="7" t="s">
        <v>2323</v>
      </c>
      <c r="D490" s="7" t="s">
        <v>679</v>
      </c>
      <c r="E490" s="7" t="s">
        <v>132</v>
      </c>
      <c r="F490" s="7" t="s">
        <v>163</v>
      </c>
      <c r="G490" s="7">
        <v>75.0</v>
      </c>
      <c r="H490" s="7">
        <v>215.0</v>
      </c>
      <c r="I490" s="7" t="s">
        <v>145</v>
      </c>
      <c r="J490" s="7">
        <v>2011.0</v>
      </c>
      <c r="K490" s="7">
        <v>6.0</v>
      </c>
      <c r="L490" s="7">
        <v>160.0</v>
      </c>
      <c r="M490" s="8"/>
      <c r="N490" s="8">
        <f t="shared" si="1"/>
        <v>24</v>
      </c>
      <c r="O490" s="7" t="s">
        <v>180</v>
      </c>
      <c r="P490" s="7" t="s">
        <v>2324</v>
      </c>
      <c r="Q490" s="8" t="s">
        <v>458</v>
      </c>
      <c r="R490" s="7" t="s">
        <v>458</v>
      </c>
      <c r="S490" s="9" t="s">
        <v>174</v>
      </c>
      <c r="T490" s="9">
        <v>71.0</v>
      </c>
      <c r="U490" s="9" t="s">
        <v>138</v>
      </c>
      <c r="V490" s="9" t="s">
        <v>138</v>
      </c>
      <c r="W490" s="7">
        <v>71.0</v>
      </c>
      <c r="X490" s="7">
        <v>5.0</v>
      </c>
      <c r="Y490" s="7">
        <v>10.0</v>
      </c>
      <c r="Z490" s="7">
        <v>3.0</v>
      </c>
      <c r="AA490" s="7">
        <v>15.0</v>
      </c>
      <c r="AB490" s="7">
        <v>11.0</v>
      </c>
      <c r="AC490" s="7">
        <v>88.0</v>
      </c>
      <c r="AD490" s="7">
        <v>38.0</v>
      </c>
      <c r="AE490" s="7">
        <v>45.0</v>
      </c>
      <c r="AF490" s="10">
        <f t="shared" si="2"/>
        <v>0.05681818182</v>
      </c>
      <c r="AG490" s="10">
        <f t="shared" si="3"/>
        <v>0.02923976608</v>
      </c>
      <c r="AH490" s="7">
        <v>80013.0</v>
      </c>
      <c r="AI490" s="11">
        <f t="shared" si="4"/>
        <v>18.78239437</v>
      </c>
      <c r="AJ490" s="7">
        <v>1693.0</v>
      </c>
      <c r="AK490" s="11">
        <f t="shared" si="5"/>
        <v>23.84507042</v>
      </c>
      <c r="AL490" s="11">
        <f t="shared" si="6"/>
        <v>47.26107501</v>
      </c>
      <c r="AM490" s="12">
        <v>44.0</v>
      </c>
      <c r="AN490" s="11">
        <f t="shared" si="7"/>
        <v>1.979678302</v>
      </c>
      <c r="AO490" s="10" t="s">
        <v>917</v>
      </c>
      <c r="AP490" s="10" t="s">
        <v>2280</v>
      </c>
      <c r="AQ490" s="10" t="s">
        <v>2325</v>
      </c>
      <c r="AR490" s="7">
        <v>0.0</v>
      </c>
      <c r="AS490" s="7">
        <v>0.0</v>
      </c>
      <c r="AT490" s="13">
        <f t="shared" si="8"/>
        <v>0</v>
      </c>
      <c r="AU490" s="8"/>
      <c r="AV490" s="8"/>
      <c r="AW490" s="8"/>
      <c r="AX490" s="8">
        <v>0.0</v>
      </c>
      <c r="AY490" s="8"/>
      <c r="AZ490" s="8">
        <v>0.0</v>
      </c>
      <c r="BA490" s="7">
        <v>110.0</v>
      </c>
      <c r="BB490" s="7">
        <v>158.0</v>
      </c>
      <c r="BC490" s="7">
        <v>67.0</v>
      </c>
      <c r="BD490" s="7">
        <v>38.0</v>
      </c>
      <c r="BE490" s="7">
        <v>51.0</v>
      </c>
      <c r="BF490" s="7">
        <v>18.0</v>
      </c>
      <c r="BG490" s="14">
        <f t="shared" si="9"/>
        <v>4.949195756</v>
      </c>
      <c r="BH490" s="11">
        <f t="shared" si="10"/>
        <v>7.108844813</v>
      </c>
      <c r="BI490" s="11">
        <f t="shared" si="11"/>
        <v>3.014510142</v>
      </c>
      <c r="BJ490" s="11">
        <f t="shared" si="12"/>
        <v>1.70972217</v>
      </c>
      <c r="BK490" s="11">
        <f t="shared" si="13"/>
        <v>2.294627123</v>
      </c>
      <c r="BL490" s="11">
        <f t="shared" si="14"/>
        <v>0.8098683964</v>
      </c>
      <c r="BM490" s="7">
        <v>74.0</v>
      </c>
      <c r="BN490" s="7">
        <v>17.0</v>
      </c>
      <c r="BO490" s="7">
        <v>4.0</v>
      </c>
      <c r="BP490" s="7">
        <v>1.0</v>
      </c>
      <c r="BQ490" s="7">
        <v>1.0</v>
      </c>
      <c r="BR490" s="7">
        <v>0.0</v>
      </c>
      <c r="BS490" s="9">
        <f t="shared" si="15"/>
        <v>303</v>
      </c>
      <c r="BT490" s="14">
        <v>5.9373000000000005</v>
      </c>
      <c r="BW490" s="15" t="str">
        <f t="shared" si="16"/>
        <v> </v>
      </c>
      <c r="BY490" s="7">
        <v>1.0</v>
      </c>
      <c r="BZ490" s="7">
        <v>0.0</v>
      </c>
      <c r="CA490" s="7">
        <v>1.0</v>
      </c>
      <c r="CB490" s="7">
        <v>0.0</v>
      </c>
      <c r="CC490" s="7">
        <v>1.0</v>
      </c>
      <c r="CD490" s="7">
        <v>0.0</v>
      </c>
      <c r="CE490" s="7">
        <v>0.0</v>
      </c>
      <c r="CF490" s="7">
        <v>0.0</v>
      </c>
      <c r="CG490" s="7">
        <v>0.0</v>
      </c>
      <c r="CH490" s="7">
        <v>0.0</v>
      </c>
      <c r="CI490" s="7">
        <v>4.0</v>
      </c>
      <c r="CJ490" s="7">
        <v>0.0</v>
      </c>
      <c r="CK490" s="7">
        <v>0.0</v>
      </c>
      <c r="CL490" s="15">
        <f t="shared" si="17"/>
        <v>0</v>
      </c>
      <c r="CM490" s="7">
        <v>0.6000000000000001</v>
      </c>
      <c r="CN490" s="7">
        <v>4.4</v>
      </c>
      <c r="CO490" s="7">
        <v>5.0</v>
      </c>
      <c r="CP490" s="16">
        <f t="shared" si="18"/>
        <v>0.07042253521</v>
      </c>
      <c r="CQ490" s="16">
        <f t="shared" si="19"/>
        <v>0.2249634434</v>
      </c>
      <c r="CR490" s="17">
        <v>5.0</v>
      </c>
      <c r="CS490" s="14">
        <v>21.1</v>
      </c>
      <c r="CT490" s="14">
        <v>27.1</v>
      </c>
      <c r="CU490" s="14">
        <v>6.6</v>
      </c>
      <c r="CV490" s="14">
        <v>1.2</v>
      </c>
      <c r="CW490" s="14">
        <v>5.0</v>
      </c>
      <c r="CX490" s="14">
        <v>0.0</v>
      </c>
      <c r="CY490" s="14">
        <v>6.2</v>
      </c>
      <c r="CZ490" s="18">
        <f t="shared" si="20"/>
        <v>0.08732394366</v>
      </c>
      <c r="DA490" s="18">
        <f t="shared" si="21"/>
        <v>0.2789546699</v>
      </c>
      <c r="DB490" s="14">
        <v>41.6136</v>
      </c>
      <c r="DC490" s="7">
        <v>0.0</v>
      </c>
      <c r="DD490" s="7">
        <v>0.0</v>
      </c>
      <c r="DE490" s="7">
        <v>2.0</v>
      </c>
      <c r="DF490" s="7">
        <v>36.0</v>
      </c>
      <c r="DG490" s="7">
        <v>5.0</v>
      </c>
      <c r="DH490" s="7">
        <v>0.0</v>
      </c>
      <c r="DI490" s="7">
        <v>16.0</v>
      </c>
      <c r="DJ490" s="7">
        <v>9.0</v>
      </c>
      <c r="DK490" s="7">
        <v>1.0</v>
      </c>
      <c r="DL490" s="7">
        <v>0.0</v>
      </c>
      <c r="DM490" s="7">
        <v>57.0</v>
      </c>
      <c r="DN490" s="9">
        <v>0.0</v>
      </c>
      <c r="DO490" s="9">
        <v>1.0</v>
      </c>
      <c r="DP490" s="9">
        <v>0.0</v>
      </c>
      <c r="DQ490" s="8">
        <v>186.0</v>
      </c>
      <c r="DR490" s="8">
        <v>8.0</v>
      </c>
      <c r="DS490" s="8" t="s">
        <v>1074</v>
      </c>
      <c r="DT490" s="19">
        <v>0.925</v>
      </c>
      <c r="DU490" s="8">
        <v>0.925</v>
      </c>
      <c r="DV490" s="8">
        <v>0.925</v>
      </c>
      <c r="DW490" s="8">
        <v>90.0</v>
      </c>
      <c r="DX490" s="8">
        <v>0.0</v>
      </c>
      <c r="DY490" s="14">
        <f t="shared" si="22"/>
        <v>5.40212766</v>
      </c>
    </row>
    <row r="491" ht="12.75" customHeight="1">
      <c r="A491" s="7">
        <v>39.0</v>
      </c>
      <c r="B491" s="7" t="s">
        <v>2326</v>
      </c>
      <c r="C491" s="7" t="s">
        <v>2327</v>
      </c>
      <c r="D491" s="7" t="s">
        <v>315</v>
      </c>
      <c r="E491" s="7" t="s">
        <v>163</v>
      </c>
      <c r="F491" s="7" t="s">
        <v>163</v>
      </c>
      <c r="G491" s="7">
        <v>77.0</v>
      </c>
      <c r="H491" s="7">
        <v>214.0</v>
      </c>
      <c r="I491" s="7" t="s">
        <v>133</v>
      </c>
      <c r="J491" s="7">
        <v>2013.0</v>
      </c>
      <c r="K491" s="7">
        <v>1.0</v>
      </c>
      <c r="L491" s="7">
        <v>20.0</v>
      </c>
      <c r="M491" s="8" t="s">
        <v>146</v>
      </c>
      <c r="N491" s="8">
        <f t="shared" si="1"/>
        <v>21</v>
      </c>
      <c r="O491" s="7" t="s">
        <v>471</v>
      </c>
      <c r="P491" s="7" t="s">
        <v>2328</v>
      </c>
      <c r="Q491" s="8" t="s">
        <v>136</v>
      </c>
      <c r="R491" s="7" t="s">
        <v>136</v>
      </c>
      <c r="S491" s="9" t="s">
        <v>183</v>
      </c>
      <c r="T491" s="9">
        <v>10.0</v>
      </c>
      <c r="U491" s="9" t="s">
        <v>138</v>
      </c>
      <c r="V491" s="9" t="s">
        <v>138</v>
      </c>
      <c r="W491" s="7">
        <v>10.0</v>
      </c>
      <c r="X491" s="7">
        <v>2.0</v>
      </c>
      <c r="Y491" s="7">
        <v>1.0</v>
      </c>
      <c r="Z491" s="7">
        <v>0.0</v>
      </c>
      <c r="AA491" s="7">
        <v>3.0</v>
      </c>
      <c r="AB491" s="7">
        <v>-6.0</v>
      </c>
      <c r="AC491" s="7">
        <v>18.0</v>
      </c>
      <c r="AD491" s="7">
        <v>6.0</v>
      </c>
      <c r="AE491" s="7">
        <v>5.0</v>
      </c>
      <c r="AF491" s="10">
        <f t="shared" si="2"/>
        <v>0.1111111111</v>
      </c>
      <c r="AG491" s="10">
        <f t="shared" si="3"/>
        <v>0.06896551724</v>
      </c>
      <c r="AH491" s="7">
        <v>7020.0</v>
      </c>
      <c r="AI491" s="11">
        <f t="shared" si="4"/>
        <v>11.7</v>
      </c>
      <c r="AJ491" s="7">
        <v>157.0</v>
      </c>
      <c r="AK491" s="11">
        <f t="shared" si="5"/>
        <v>15.7</v>
      </c>
      <c r="AL491" s="11">
        <f t="shared" si="6"/>
        <v>44.7133758</v>
      </c>
      <c r="AM491" s="12">
        <v>0.0</v>
      </c>
      <c r="AN491" s="11">
        <f t="shared" si="7"/>
        <v>0</v>
      </c>
      <c r="AO491" s="10" t="s">
        <v>184</v>
      </c>
      <c r="AP491" s="10" t="s">
        <v>1050</v>
      </c>
      <c r="AQ491" s="10" t="s">
        <v>460</v>
      </c>
      <c r="AR491" s="7">
        <v>0.0</v>
      </c>
      <c r="AS491" s="7">
        <v>0.0</v>
      </c>
      <c r="AT491" s="13">
        <f t="shared" si="8"/>
        <v>0</v>
      </c>
      <c r="AU491" s="8"/>
      <c r="AV491" s="8"/>
      <c r="AW491" s="8"/>
      <c r="AX491" s="8">
        <v>0.0</v>
      </c>
      <c r="AY491" s="8"/>
      <c r="AZ491" s="8">
        <v>0.0</v>
      </c>
      <c r="BA491" s="7">
        <v>6.0</v>
      </c>
      <c r="BB491" s="7">
        <v>4.0</v>
      </c>
      <c r="BC491" s="7">
        <v>3.0</v>
      </c>
      <c r="BD491" s="7">
        <v>6.0</v>
      </c>
      <c r="BE491" s="7">
        <v>2.0</v>
      </c>
      <c r="BF491" s="7">
        <v>4.0</v>
      </c>
      <c r="BG491" s="14">
        <f t="shared" si="9"/>
        <v>3.076923077</v>
      </c>
      <c r="BH491" s="11">
        <f t="shared" si="10"/>
        <v>2.051282051</v>
      </c>
      <c r="BI491" s="11">
        <f t="shared" si="11"/>
        <v>1.538461538</v>
      </c>
      <c r="BJ491" s="11">
        <f t="shared" si="12"/>
        <v>3.076923077</v>
      </c>
      <c r="BK491" s="11">
        <f t="shared" si="13"/>
        <v>1.025641026</v>
      </c>
      <c r="BL491" s="11">
        <f t="shared" si="14"/>
        <v>2.051282051</v>
      </c>
      <c r="BM491" s="7">
        <v>2.0</v>
      </c>
      <c r="BN491" s="7">
        <v>1.0</v>
      </c>
      <c r="BO491" s="7">
        <v>0.0</v>
      </c>
      <c r="BP491" s="7">
        <v>0.0</v>
      </c>
      <c r="BQ491" s="7">
        <v>0.0</v>
      </c>
      <c r="BR491" s="7">
        <v>0.0</v>
      </c>
      <c r="BS491" s="9">
        <f t="shared" si="15"/>
        <v>9</v>
      </c>
      <c r="BT491" s="14">
        <v>-1.0717</v>
      </c>
      <c r="BW491" s="15" t="str">
        <f t="shared" si="16"/>
        <v> </v>
      </c>
      <c r="BY491" s="7">
        <v>0.0</v>
      </c>
      <c r="BZ491" s="7">
        <v>0.0</v>
      </c>
      <c r="CA491" s="7">
        <v>1.0</v>
      </c>
      <c r="CB491" s="7">
        <v>0.0</v>
      </c>
      <c r="CC491" s="7">
        <v>0.0</v>
      </c>
      <c r="CD491" s="7">
        <v>0.0</v>
      </c>
      <c r="CE491" s="7">
        <v>0.0</v>
      </c>
      <c r="CF491" s="7">
        <v>0.0</v>
      </c>
      <c r="CG491" s="7">
        <v>0.0</v>
      </c>
      <c r="CH491" s="7">
        <v>0.0</v>
      </c>
      <c r="CI491" s="7">
        <v>2.0</v>
      </c>
      <c r="CJ491" s="7">
        <v>0.0</v>
      </c>
      <c r="CK491" s="7">
        <v>0.0</v>
      </c>
      <c r="CL491" s="15">
        <f t="shared" si="17"/>
        <v>0</v>
      </c>
      <c r="CM491" s="7">
        <v>0.2</v>
      </c>
      <c r="CN491" s="7">
        <v>-0.1</v>
      </c>
      <c r="CO491" s="7">
        <v>0.1</v>
      </c>
      <c r="CP491" s="16">
        <f t="shared" si="18"/>
        <v>0.01</v>
      </c>
      <c r="CQ491" s="16">
        <f t="shared" si="19"/>
        <v>0.05128205128</v>
      </c>
      <c r="CR491" s="17">
        <v>2.0</v>
      </c>
      <c r="CS491" s="14">
        <v>5.2</v>
      </c>
      <c r="CT491" s="14">
        <v>3.6</v>
      </c>
      <c r="CU491" s="14">
        <v>-5.2</v>
      </c>
      <c r="CV491" s="14">
        <v>-0.9</v>
      </c>
      <c r="CW491" s="14">
        <v>-0.30000000000000004</v>
      </c>
      <c r="CX491" s="14">
        <v>0.0</v>
      </c>
      <c r="CY491" s="14">
        <v>-1.2</v>
      </c>
      <c r="CZ491" s="18">
        <f t="shared" si="20"/>
        <v>-0.12</v>
      </c>
      <c r="DA491" s="18">
        <f t="shared" si="21"/>
        <v>-0.6153846154</v>
      </c>
      <c r="DB491" s="14">
        <v>30.6667</v>
      </c>
      <c r="DC491" s="7">
        <v>0.0</v>
      </c>
      <c r="DD491" s="7">
        <v>2.0</v>
      </c>
      <c r="DE491" s="7">
        <v>1.0</v>
      </c>
      <c r="DF491" s="7">
        <v>3.0</v>
      </c>
      <c r="DG491" s="7">
        <v>2.0</v>
      </c>
      <c r="DH491" s="7">
        <v>0.0</v>
      </c>
      <c r="DI491" s="7">
        <v>3.0</v>
      </c>
      <c r="DJ491" s="7">
        <v>5.0</v>
      </c>
      <c r="DK491" s="7">
        <v>0.0</v>
      </c>
      <c r="DL491" s="7">
        <v>0.0</v>
      </c>
      <c r="DM491" s="7">
        <v>8.0</v>
      </c>
      <c r="DN491" s="9">
        <v>0.0</v>
      </c>
      <c r="DO491" s="9">
        <v>0.0</v>
      </c>
      <c r="DP491" s="9">
        <v>0.0</v>
      </c>
      <c r="DQ491" s="8">
        <v>27.0</v>
      </c>
      <c r="DR491" s="8">
        <v>0.0</v>
      </c>
      <c r="DS491" s="8"/>
      <c r="DT491" s="19">
        <v>0.925</v>
      </c>
      <c r="DU491" s="8">
        <v>0.894</v>
      </c>
      <c r="DV491" s="8">
        <v>0.125</v>
      </c>
      <c r="DW491" s="8">
        <v>0.0</v>
      </c>
      <c r="DX491" s="8">
        <v>0.0</v>
      </c>
      <c r="DY491" s="14">
        <f t="shared" si="22"/>
        <v>-1.296087852</v>
      </c>
    </row>
    <row r="492" ht="12.75" customHeight="1">
      <c r="A492" s="7">
        <v>63.0</v>
      </c>
      <c r="B492" s="7" t="s">
        <v>2329</v>
      </c>
      <c r="C492" s="7" t="s">
        <v>561</v>
      </c>
      <c r="D492" s="7" t="s">
        <v>562</v>
      </c>
      <c r="E492" s="7" t="s">
        <v>163</v>
      </c>
      <c r="F492" s="7" t="s">
        <v>163</v>
      </c>
      <c r="G492" s="7">
        <v>69.0</v>
      </c>
      <c r="H492" s="7">
        <v>181.0</v>
      </c>
      <c r="I492" s="7" t="s">
        <v>133</v>
      </c>
      <c r="J492" s="7">
        <v>2006.0</v>
      </c>
      <c r="K492" s="7">
        <v>3.0</v>
      </c>
      <c r="L492" s="7">
        <v>71.0</v>
      </c>
      <c r="M492" s="8"/>
      <c r="N492" s="8">
        <f t="shared" si="1"/>
        <v>27</v>
      </c>
      <c r="O492" s="7" t="s">
        <v>594</v>
      </c>
      <c r="P492" s="7" t="s">
        <v>2330</v>
      </c>
      <c r="Q492" s="8" t="s">
        <v>149</v>
      </c>
      <c r="R492" s="7" t="s">
        <v>149</v>
      </c>
      <c r="S492" s="9" t="s">
        <v>159</v>
      </c>
      <c r="T492" s="9">
        <v>77.0</v>
      </c>
      <c r="U492" s="9" t="s">
        <v>138</v>
      </c>
      <c r="V492" s="9" t="s">
        <v>138</v>
      </c>
      <c r="W492" s="7">
        <v>77.0</v>
      </c>
      <c r="X492" s="7">
        <v>37.0</v>
      </c>
      <c r="Y492" s="7">
        <v>24.0</v>
      </c>
      <c r="Z492" s="7">
        <v>15.0</v>
      </c>
      <c r="AA492" s="7">
        <v>61.0</v>
      </c>
      <c r="AB492" s="7">
        <v>21.0</v>
      </c>
      <c r="AC492" s="7">
        <v>250.0</v>
      </c>
      <c r="AD492" s="7">
        <v>71.0</v>
      </c>
      <c r="AE492" s="7">
        <v>74.0</v>
      </c>
      <c r="AF492" s="10">
        <f t="shared" si="2"/>
        <v>0.148</v>
      </c>
      <c r="AG492" s="10">
        <f t="shared" si="3"/>
        <v>0.09367088608</v>
      </c>
      <c r="AH492" s="7">
        <v>85933.0</v>
      </c>
      <c r="AI492" s="11">
        <f t="shared" si="4"/>
        <v>18.60021645</v>
      </c>
      <c r="AJ492" s="7">
        <v>1934.0</v>
      </c>
      <c r="AK492" s="11">
        <f t="shared" si="5"/>
        <v>25.11688312</v>
      </c>
      <c r="AL492" s="11">
        <f t="shared" si="6"/>
        <v>44.4327818</v>
      </c>
      <c r="AM492" s="12">
        <v>162.0</v>
      </c>
      <c r="AN492" s="11">
        <f t="shared" si="7"/>
        <v>6.786682648</v>
      </c>
      <c r="AO492" s="10" t="s">
        <v>2331</v>
      </c>
      <c r="AP492" s="10" t="s">
        <v>1687</v>
      </c>
      <c r="AQ492" s="10" t="s">
        <v>2332</v>
      </c>
      <c r="AR492" s="7">
        <v>21.0</v>
      </c>
      <c r="AS492" s="7">
        <v>35.0</v>
      </c>
      <c r="AT492" s="13">
        <f t="shared" si="8"/>
        <v>0.375</v>
      </c>
      <c r="AU492" s="8"/>
      <c r="AV492" s="8"/>
      <c r="AW492" s="8">
        <v>37.0</v>
      </c>
      <c r="AX492" s="8">
        <v>12.0</v>
      </c>
      <c r="AY492" s="8">
        <v>19.0</v>
      </c>
      <c r="AZ492" s="8">
        <v>9.0</v>
      </c>
      <c r="BA492" s="7">
        <v>111.0</v>
      </c>
      <c r="BB492" s="7">
        <v>65.0</v>
      </c>
      <c r="BC492" s="7">
        <v>35.0</v>
      </c>
      <c r="BD492" s="7">
        <v>71.0</v>
      </c>
      <c r="BE492" s="7">
        <v>69.0</v>
      </c>
      <c r="BF492" s="7">
        <v>43.0</v>
      </c>
      <c r="BG492" s="14">
        <f t="shared" si="9"/>
        <v>4.650134407</v>
      </c>
      <c r="BH492" s="11">
        <f t="shared" si="10"/>
        <v>2.72305168</v>
      </c>
      <c r="BI492" s="11">
        <f t="shared" si="11"/>
        <v>1.466258597</v>
      </c>
      <c r="BJ492" s="11">
        <f t="shared" si="12"/>
        <v>2.974410296</v>
      </c>
      <c r="BK492" s="11">
        <f t="shared" si="13"/>
        <v>2.890624091</v>
      </c>
      <c r="BL492" s="11">
        <f t="shared" si="14"/>
        <v>1.801403419</v>
      </c>
      <c r="BM492" s="7">
        <v>90.0</v>
      </c>
      <c r="BN492" s="7">
        <v>30.0</v>
      </c>
      <c r="BO492" s="7">
        <v>2.0</v>
      </c>
      <c r="BP492" s="7">
        <v>1.0</v>
      </c>
      <c r="BQ492" s="7">
        <v>1.0</v>
      </c>
      <c r="BR492" s="7">
        <v>0.0</v>
      </c>
      <c r="BS492" s="9">
        <f t="shared" si="15"/>
        <v>192</v>
      </c>
      <c r="BT492" s="14">
        <v>0.39380000000000004</v>
      </c>
      <c r="BU492" s="7">
        <v>3.0</v>
      </c>
      <c r="BV492" s="7">
        <v>0.0</v>
      </c>
      <c r="BW492" s="15">
        <f t="shared" si="16"/>
        <v>0</v>
      </c>
      <c r="BX492" s="7">
        <v>0.0</v>
      </c>
      <c r="BY492" s="7">
        <v>10.0</v>
      </c>
      <c r="BZ492" s="7">
        <v>2.0</v>
      </c>
      <c r="CA492" s="7">
        <v>6.0</v>
      </c>
      <c r="CB492" s="7">
        <v>5.0</v>
      </c>
      <c r="CC492" s="7">
        <v>9.0</v>
      </c>
      <c r="CD492" s="7">
        <v>0.0</v>
      </c>
      <c r="CE492" s="7">
        <v>0.0</v>
      </c>
      <c r="CF492" s="7">
        <v>5.0</v>
      </c>
      <c r="CG492" s="7">
        <v>2.0</v>
      </c>
      <c r="CH492" s="7">
        <v>1.0</v>
      </c>
      <c r="CI492" s="7">
        <v>20.0</v>
      </c>
      <c r="CJ492" s="7">
        <v>2.0</v>
      </c>
      <c r="CK492" s="7">
        <v>2.0</v>
      </c>
      <c r="CL492" s="15">
        <f t="shared" si="17"/>
        <v>1</v>
      </c>
      <c r="CM492" s="7">
        <v>7.1</v>
      </c>
      <c r="CN492" s="7">
        <v>2.4</v>
      </c>
      <c r="CO492" s="7">
        <v>9.4</v>
      </c>
      <c r="CP492" s="16">
        <f t="shared" si="18"/>
        <v>0.1220779221</v>
      </c>
      <c r="CQ492" s="16">
        <f t="shared" si="19"/>
        <v>0.393795166</v>
      </c>
      <c r="CR492" s="17">
        <v>7.0</v>
      </c>
      <c r="CS492" s="14">
        <v>30.7</v>
      </c>
      <c r="CT492" s="14">
        <v>32.2</v>
      </c>
      <c r="CU492" s="14">
        <v>18.2</v>
      </c>
      <c r="CV492" s="14">
        <v>14.2</v>
      </c>
      <c r="CW492" s="14">
        <v>5.1</v>
      </c>
      <c r="CX492" s="14">
        <v>-0.6000000000000001</v>
      </c>
      <c r="CY492" s="14">
        <v>18.7</v>
      </c>
      <c r="CZ492" s="18">
        <f t="shared" si="20"/>
        <v>0.2428571429</v>
      </c>
      <c r="DA492" s="18">
        <f t="shared" si="21"/>
        <v>0.7834010217</v>
      </c>
      <c r="DB492" s="14">
        <v>32.688</v>
      </c>
      <c r="DC492" s="7">
        <v>0.0</v>
      </c>
      <c r="DD492" s="7">
        <v>4.0</v>
      </c>
      <c r="DE492" s="7">
        <v>6.0</v>
      </c>
      <c r="DF492" s="7">
        <v>61.0</v>
      </c>
      <c r="DG492" s="7">
        <v>34.0</v>
      </c>
      <c r="DH492" s="7">
        <v>4.0</v>
      </c>
      <c r="DI492" s="7">
        <v>4.0</v>
      </c>
      <c r="DJ492" s="7">
        <v>26.0</v>
      </c>
      <c r="DK492" s="7">
        <v>10.0</v>
      </c>
      <c r="DL492" s="7">
        <v>6.0</v>
      </c>
      <c r="DM492" s="7">
        <v>166.0</v>
      </c>
      <c r="DN492" s="9">
        <v>6.0</v>
      </c>
      <c r="DO492" s="9">
        <v>6.0</v>
      </c>
      <c r="DP492" s="9">
        <v>4.0</v>
      </c>
      <c r="DQ492" s="8">
        <v>186.0</v>
      </c>
      <c r="DR492" s="8">
        <v>2.0</v>
      </c>
      <c r="DS492" s="8" t="s">
        <v>320</v>
      </c>
      <c r="DT492" s="19">
        <v>4.5</v>
      </c>
      <c r="DU492" s="8">
        <v>4.5</v>
      </c>
      <c r="DV492" s="8">
        <v>4.5</v>
      </c>
      <c r="DW492" s="8">
        <v>110.0</v>
      </c>
      <c r="DX492" s="8">
        <v>0.0</v>
      </c>
      <c r="DY492" s="14">
        <f t="shared" si="22"/>
        <v>10.29574468</v>
      </c>
    </row>
    <row r="493" ht="12.75" customHeight="1">
      <c r="A493" s="7">
        <v>47.0</v>
      </c>
      <c r="B493" s="7" t="s">
        <v>2333</v>
      </c>
      <c r="C493" s="7" t="s">
        <v>1433</v>
      </c>
      <c r="E493" s="7" t="s">
        <v>219</v>
      </c>
      <c r="F493" s="7" t="s">
        <v>219</v>
      </c>
      <c r="G493" s="7">
        <v>75.0</v>
      </c>
      <c r="H493" s="7">
        <v>210.0</v>
      </c>
      <c r="I493" s="7" t="s">
        <v>145</v>
      </c>
      <c r="J493" s="7">
        <v>2011.0</v>
      </c>
      <c r="K493" s="7">
        <v>7.0</v>
      </c>
      <c r="L493" s="7">
        <v>205.0</v>
      </c>
      <c r="M493" s="8" t="s">
        <v>146</v>
      </c>
      <c r="N493" s="8">
        <f t="shared" si="1"/>
        <v>24</v>
      </c>
      <c r="O493" s="7" t="s">
        <v>2334</v>
      </c>
      <c r="P493" s="7" t="s">
        <v>2335</v>
      </c>
      <c r="Q493" s="8" t="s">
        <v>136</v>
      </c>
      <c r="R493" s="7" t="s">
        <v>136</v>
      </c>
      <c r="S493" s="9" t="s">
        <v>174</v>
      </c>
      <c r="T493" s="9">
        <v>65.0</v>
      </c>
      <c r="U493" s="9" t="s">
        <v>138</v>
      </c>
      <c r="V493" s="9" t="s">
        <v>138</v>
      </c>
      <c r="W493" s="7">
        <v>66.0</v>
      </c>
      <c r="X493" s="7">
        <v>2.0</v>
      </c>
      <c r="Y493" s="7">
        <v>9.0</v>
      </c>
      <c r="Z493" s="7">
        <v>5.0</v>
      </c>
      <c r="AA493" s="7">
        <v>11.0</v>
      </c>
      <c r="AB493" s="7">
        <v>-5.0</v>
      </c>
      <c r="AC493" s="7">
        <v>40.0</v>
      </c>
      <c r="AD493" s="7">
        <v>28.0</v>
      </c>
      <c r="AE493" s="7">
        <v>39.0</v>
      </c>
      <c r="AF493" s="10">
        <f t="shared" si="2"/>
        <v>0.05</v>
      </c>
      <c r="AG493" s="10">
        <f t="shared" si="3"/>
        <v>0.01869158879</v>
      </c>
      <c r="AH493" s="7">
        <v>66651.0</v>
      </c>
      <c r="AI493" s="11">
        <f t="shared" si="4"/>
        <v>16.83106061</v>
      </c>
      <c r="AJ493" s="7">
        <v>1621.0</v>
      </c>
      <c r="AK493" s="11">
        <f t="shared" si="5"/>
        <v>24.56060606</v>
      </c>
      <c r="AL493" s="11">
        <f t="shared" si="6"/>
        <v>41.1172116</v>
      </c>
      <c r="AM493" s="12">
        <v>68.0</v>
      </c>
      <c r="AN493" s="11">
        <f t="shared" si="7"/>
        <v>3.672863123</v>
      </c>
      <c r="AO493" s="10" t="s">
        <v>2122</v>
      </c>
      <c r="AP493" s="10" t="s">
        <v>828</v>
      </c>
      <c r="AQ493" s="10" t="s">
        <v>1313</v>
      </c>
      <c r="AR493" s="7">
        <v>0.0</v>
      </c>
      <c r="AS493" s="7">
        <v>0.0</v>
      </c>
      <c r="AT493" s="13">
        <f t="shared" si="8"/>
        <v>0</v>
      </c>
      <c r="AU493" s="8"/>
      <c r="AV493" s="8"/>
      <c r="AW493" s="8"/>
      <c r="AX493" s="8">
        <v>0.0</v>
      </c>
      <c r="AY493" s="8"/>
      <c r="AZ493" s="8">
        <v>0.0</v>
      </c>
      <c r="BA493" s="7">
        <v>90.0</v>
      </c>
      <c r="BB493" s="7">
        <v>47.0</v>
      </c>
      <c r="BC493" s="7">
        <v>100.0</v>
      </c>
      <c r="BD493" s="7">
        <v>28.0</v>
      </c>
      <c r="BE493" s="7">
        <v>33.0</v>
      </c>
      <c r="BF493" s="7">
        <v>7.0</v>
      </c>
      <c r="BG493" s="14">
        <f t="shared" si="9"/>
        <v>4.861142368</v>
      </c>
      <c r="BH493" s="11">
        <f t="shared" si="10"/>
        <v>2.53859657</v>
      </c>
      <c r="BI493" s="11">
        <f t="shared" si="11"/>
        <v>5.401269298</v>
      </c>
      <c r="BJ493" s="11">
        <f t="shared" si="12"/>
        <v>1.512355404</v>
      </c>
      <c r="BK493" s="11">
        <f t="shared" si="13"/>
        <v>1.782418868</v>
      </c>
      <c r="BL493" s="11">
        <f t="shared" si="14"/>
        <v>0.3780888509</v>
      </c>
      <c r="BM493" s="7">
        <v>10.0</v>
      </c>
      <c r="BN493" s="7">
        <v>5.0</v>
      </c>
      <c r="BO493" s="7">
        <v>0.0</v>
      </c>
      <c r="BP493" s="7">
        <v>0.0</v>
      </c>
      <c r="BQ493" s="7">
        <v>0.0</v>
      </c>
      <c r="BR493" s="7">
        <v>0.0</v>
      </c>
      <c r="BS493" s="9">
        <f t="shared" si="15"/>
        <v>157</v>
      </c>
      <c r="BT493" s="14">
        <v>8.0725</v>
      </c>
      <c r="BW493" s="15" t="str">
        <f t="shared" si="16"/>
        <v> </v>
      </c>
      <c r="BY493" s="7">
        <v>0.0</v>
      </c>
      <c r="BZ493" s="7">
        <v>0.0</v>
      </c>
      <c r="CA493" s="7">
        <v>0.0</v>
      </c>
      <c r="CB493" s="7">
        <v>0.0</v>
      </c>
      <c r="CC493" s="7">
        <v>0.0</v>
      </c>
      <c r="CD493" s="7">
        <v>0.0</v>
      </c>
      <c r="CE493" s="7">
        <v>0.0</v>
      </c>
      <c r="CF493" s="7">
        <v>0.0</v>
      </c>
      <c r="CG493" s="7">
        <v>0.0</v>
      </c>
      <c r="CH493" s="7">
        <v>0.0</v>
      </c>
      <c r="CI493" s="7">
        <v>2.0</v>
      </c>
      <c r="CJ493" s="7">
        <v>0.0</v>
      </c>
      <c r="CK493" s="7">
        <v>0.0</v>
      </c>
      <c r="CL493" s="15">
        <f t="shared" si="17"/>
        <v>0</v>
      </c>
      <c r="CM493" s="7">
        <v>0.1</v>
      </c>
      <c r="CN493" s="7">
        <v>2.2</v>
      </c>
      <c r="CO493" s="7">
        <v>2.3</v>
      </c>
      <c r="CP493" s="16">
        <f t="shared" si="18"/>
        <v>0.03484848485</v>
      </c>
      <c r="CQ493" s="16">
        <f t="shared" si="19"/>
        <v>0.1242291939</v>
      </c>
      <c r="CR493" s="17">
        <v>4.0</v>
      </c>
      <c r="CS493" s="14">
        <v>18.0</v>
      </c>
      <c r="CT493" s="14">
        <v>24.2</v>
      </c>
      <c r="CU493" s="14">
        <v>-3.9</v>
      </c>
      <c r="CV493" s="14">
        <v>0.1</v>
      </c>
      <c r="CW493" s="14">
        <v>2.3</v>
      </c>
      <c r="CX493" s="14">
        <v>0.0</v>
      </c>
      <c r="CY493" s="14">
        <v>2.4</v>
      </c>
      <c r="CZ493" s="18">
        <f t="shared" si="20"/>
        <v>0.03636363636</v>
      </c>
      <c r="DA493" s="18">
        <f t="shared" si="21"/>
        <v>0.1296304632</v>
      </c>
      <c r="DB493" s="14">
        <v>53.775</v>
      </c>
      <c r="DC493" s="7">
        <v>0.0</v>
      </c>
      <c r="DD493" s="7">
        <v>1.0</v>
      </c>
      <c r="DE493" s="7">
        <v>1.0</v>
      </c>
      <c r="DF493" s="7">
        <v>26.0</v>
      </c>
      <c r="DG493" s="7">
        <v>1.0</v>
      </c>
      <c r="DH493" s="7">
        <v>0.0</v>
      </c>
      <c r="DI493" s="7">
        <v>20.0</v>
      </c>
      <c r="DJ493" s="7">
        <v>6.0</v>
      </c>
      <c r="DK493" s="7">
        <v>0.0</v>
      </c>
      <c r="DL493" s="7">
        <v>0.0</v>
      </c>
      <c r="DM493" s="7">
        <v>13.0</v>
      </c>
      <c r="DN493" s="9">
        <v>0.0</v>
      </c>
      <c r="DO493" s="9">
        <v>0.0</v>
      </c>
      <c r="DP493" s="9">
        <v>0.0</v>
      </c>
      <c r="DQ493" s="8">
        <v>178.0</v>
      </c>
      <c r="DR493" s="8">
        <v>0.0</v>
      </c>
      <c r="DS493" s="8"/>
      <c r="DT493" s="19">
        <v>0.7</v>
      </c>
      <c r="DU493" s="8">
        <v>0.667</v>
      </c>
      <c r="DV493" s="8">
        <v>0.729</v>
      </c>
      <c r="DW493" s="8">
        <v>0.0</v>
      </c>
      <c r="DX493" s="8">
        <v>0.25</v>
      </c>
      <c r="DY493" s="14">
        <f t="shared" si="22"/>
        <v>1.968817204</v>
      </c>
    </row>
    <row r="494" ht="12.75" customHeight="1">
      <c r="A494" s="7">
        <v>81.0</v>
      </c>
      <c r="B494" s="7" t="s">
        <v>2336</v>
      </c>
      <c r="C494" s="7" t="s">
        <v>2337</v>
      </c>
      <c r="D494" s="7" t="s">
        <v>315</v>
      </c>
      <c r="E494" s="7" t="s">
        <v>163</v>
      </c>
      <c r="F494" s="7" t="s">
        <v>163</v>
      </c>
      <c r="G494" s="7">
        <v>69.0</v>
      </c>
      <c r="H494" s="7">
        <v>174.0</v>
      </c>
      <c r="I494" s="7" t="s">
        <v>145</v>
      </c>
      <c r="M494" s="8" t="s">
        <v>146</v>
      </c>
      <c r="N494" s="8">
        <f t="shared" si="1"/>
        <v>25</v>
      </c>
      <c r="O494" s="7" t="s">
        <v>1144</v>
      </c>
      <c r="P494" s="7" t="s">
        <v>2338</v>
      </c>
      <c r="Q494" s="8" t="s">
        <v>215</v>
      </c>
      <c r="R494" s="7" t="s">
        <v>215</v>
      </c>
      <c r="S494" s="9" t="s">
        <v>2339</v>
      </c>
      <c r="T494" s="9">
        <v>44.0</v>
      </c>
      <c r="U494" s="9" t="s">
        <v>138</v>
      </c>
      <c r="V494" s="9" t="s">
        <v>138</v>
      </c>
      <c r="W494" s="7">
        <v>45.0</v>
      </c>
      <c r="X494" s="7">
        <v>7.0</v>
      </c>
      <c r="Y494" s="7">
        <v>11.0</v>
      </c>
      <c r="Z494" s="7">
        <v>3.0</v>
      </c>
      <c r="AA494" s="7">
        <v>18.0</v>
      </c>
      <c r="AB494" s="7">
        <v>-10.0</v>
      </c>
      <c r="AC494" s="7">
        <v>81.0</v>
      </c>
      <c r="AD494" s="7">
        <v>29.0</v>
      </c>
      <c r="AE494" s="7">
        <v>24.0</v>
      </c>
      <c r="AF494" s="10">
        <f t="shared" si="2"/>
        <v>0.08641975309</v>
      </c>
      <c r="AG494" s="10">
        <f t="shared" si="3"/>
        <v>0.05223880597</v>
      </c>
      <c r="AH494" s="7">
        <v>32641.0</v>
      </c>
      <c r="AI494" s="11">
        <f t="shared" si="4"/>
        <v>12.08925926</v>
      </c>
      <c r="AJ494" s="7">
        <v>694.0</v>
      </c>
      <c r="AK494" s="11">
        <f t="shared" si="5"/>
        <v>15.42222222</v>
      </c>
      <c r="AL494" s="11">
        <f t="shared" si="6"/>
        <v>47.03314121</v>
      </c>
      <c r="AM494" s="12">
        <v>43.0</v>
      </c>
      <c r="AN494" s="11">
        <f t="shared" si="7"/>
        <v>4.742501762</v>
      </c>
      <c r="AO494" s="10" t="s">
        <v>239</v>
      </c>
      <c r="AP494" s="10" t="s">
        <v>1384</v>
      </c>
      <c r="AQ494" s="10" t="s">
        <v>1173</v>
      </c>
      <c r="AR494" s="7">
        <v>38.0</v>
      </c>
      <c r="AS494" s="7">
        <v>41.0</v>
      </c>
      <c r="AT494" s="13">
        <f t="shared" si="8"/>
        <v>0.4810126582</v>
      </c>
      <c r="AU494" s="8"/>
      <c r="AV494" s="8"/>
      <c r="AW494" s="8">
        <v>53.0</v>
      </c>
      <c r="AX494" s="8">
        <v>25.0</v>
      </c>
      <c r="AY494" s="8">
        <v>26.0</v>
      </c>
      <c r="AZ494" s="8">
        <v>13.0</v>
      </c>
      <c r="BA494" s="7">
        <v>54.0</v>
      </c>
      <c r="BB494" s="7">
        <v>61.0</v>
      </c>
      <c r="BC494" s="7">
        <v>9.0</v>
      </c>
      <c r="BD494" s="7">
        <v>29.0</v>
      </c>
      <c r="BE494" s="7">
        <v>12.0</v>
      </c>
      <c r="BF494" s="7">
        <v>10.0</v>
      </c>
      <c r="BG494" s="14">
        <f t="shared" si="9"/>
        <v>5.955699887</v>
      </c>
      <c r="BH494" s="11">
        <f t="shared" si="10"/>
        <v>6.727735057</v>
      </c>
      <c r="BI494" s="11">
        <f t="shared" si="11"/>
        <v>0.9926166478</v>
      </c>
      <c r="BJ494" s="11">
        <f t="shared" si="12"/>
        <v>3.198431421</v>
      </c>
      <c r="BK494" s="11">
        <f t="shared" si="13"/>
        <v>1.323488864</v>
      </c>
      <c r="BL494" s="11">
        <f t="shared" si="14"/>
        <v>1.102907386</v>
      </c>
      <c r="BM494" s="7">
        <v>17.0</v>
      </c>
      <c r="BN494" s="7">
        <v>6.0</v>
      </c>
      <c r="BO494" s="7">
        <v>1.0</v>
      </c>
      <c r="BP494" s="7">
        <v>0.0</v>
      </c>
      <c r="BQ494" s="7">
        <v>0.0</v>
      </c>
      <c r="BR494" s="7">
        <v>0.0</v>
      </c>
      <c r="BS494" s="9">
        <f t="shared" si="15"/>
        <v>88</v>
      </c>
      <c r="BT494" s="14">
        <v>8.993500000000001</v>
      </c>
      <c r="BU494" s="7">
        <v>2.0</v>
      </c>
      <c r="BV494" s="7">
        <v>1.0</v>
      </c>
      <c r="BW494" s="15">
        <f t="shared" si="16"/>
        <v>0.5</v>
      </c>
      <c r="BX494" s="7">
        <v>0.0</v>
      </c>
      <c r="BY494" s="7">
        <v>1.0</v>
      </c>
      <c r="BZ494" s="7">
        <v>0.0</v>
      </c>
      <c r="CA494" s="7">
        <v>1.0</v>
      </c>
      <c r="CB494" s="7">
        <v>0.0</v>
      </c>
      <c r="CC494" s="7">
        <v>0.0</v>
      </c>
      <c r="CD494" s="7">
        <v>0.0</v>
      </c>
      <c r="CE494" s="7">
        <v>1.0</v>
      </c>
      <c r="CF494" s="7">
        <v>1.0</v>
      </c>
      <c r="CG494" s="7">
        <v>1.0</v>
      </c>
      <c r="CH494" s="7">
        <v>0.0</v>
      </c>
      <c r="CI494" s="7">
        <v>4.0</v>
      </c>
      <c r="CJ494" s="7">
        <v>0.0</v>
      </c>
      <c r="CK494" s="7">
        <v>0.0</v>
      </c>
      <c r="CL494" s="15">
        <f t="shared" si="17"/>
        <v>0</v>
      </c>
      <c r="CM494" s="7">
        <v>1.4</v>
      </c>
      <c r="CN494" s="7">
        <v>0.2</v>
      </c>
      <c r="CO494" s="7">
        <v>1.6</v>
      </c>
      <c r="CP494" s="16">
        <f t="shared" si="18"/>
        <v>0.03555555556</v>
      </c>
      <c r="CQ494" s="16">
        <f t="shared" si="19"/>
        <v>0.1764651818</v>
      </c>
      <c r="CR494" s="17">
        <v>4.0</v>
      </c>
      <c r="CS494" s="14">
        <v>15.4</v>
      </c>
      <c r="CT494" s="14">
        <v>10.2</v>
      </c>
      <c r="CU494" s="14">
        <v>-9.0</v>
      </c>
      <c r="CV494" s="14">
        <v>0.9</v>
      </c>
      <c r="CW494" s="14">
        <v>-0.4</v>
      </c>
      <c r="CX494" s="14">
        <v>0.2</v>
      </c>
      <c r="CY494" s="14">
        <v>0.8</v>
      </c>
      <c r="CZ494" s="18">
        <f t="shared" si="20"/>
        <v>0.01777777778</v>
      </c>
      <c r="DA494" s="18">
        <f t="shared" si="21"/>
        <v>0.08823259091</v>
      </c>
      <c r="DB494" s="14">
        <v>28.4568</v>
      </c>
      <c r="DC494" s="7">
        <v>0.0</v>
      </c>
      <c r="DD494" s="7">
        <v>1.0</v>
      </c>
      <c r="DE494" s="7">
        <v>6.0</v>
      </c>
      <c r="DF494" s="7">
        <v>22.0</v>
      </c>
      <c r="DG494" s="7">
        <v>9.0</v>
      </c>
      <c r="DH494" s="7">
        <v>0.0</v>
      </c>
      <c r="DI494" s="7">
        <v>9.0</v>
      </c>
      <c r="DJ494" s="7">
        <v>12.0</v>
      </c>
      <c r="DK494" s="7">
        <v>5.0</v>
      </c>
      <c r="DL494" s="7">
        <v>1.0</v>
      </c>
      <c r="DM494" s="7">
        <v>45.0</v>
      </c>
      <c r="DN494" s="9">
        <v>0.0</v>
      </c>
      <c r="DO494" s="9">
        <v>1.0</v>
      </c>
      <c r="DP494" s="9">
        <v>0.0</v>
      </c>
      <c r="DQ494" s="8">
        <v>150.0</v>
      </c>
      <c r="DR494" s="8">
        <v>0.0</v>
      </c>
      <c r="DS494" s="8"/>
      <c r="DT494" s="19">
        <v>0.6000000000000001</v>
      </c>
      <c r="DU494" s="8">
        <v>0.6000000000000001</v>
      </c>
      <c r="DV494" s="8">
        <v>0.484</v>
      </c>
      <c r="DW494" s="8">
        <v>0.0</v>
      </c>
      <c r="DX494" s="8">
        <v>0.0</v>
      </c>
      <c r="DY494" s="14">
        <f t="shared" si="22"/>
        <v>0.7139327385</v>
      </c>
    </row>
    <row r="495" ht="12.75" customHeight="1">
      <c r="A495" s="7">
        <v>52.0</v>
      </c>
      <c r="B495" s="7" t="s">
        <v>1555</v>
      </c>
      <c r="C495" s="7" t="s">
        <v>1971</v>
      </c>
      <c r="E495" s="7" t="s">
        <v>818</v>
      </c>
      <c r="F495" s="7" t="s">
        <v>818</v>
      </c>
      <c r="G495" s="7">
        <v>76.0</v>
      </c>
      <c r="H495" s="7">
        <v>201.0</v>
      </c>
      <c r="I495" s="7" t="s">
        <v>133</v>
      </c>
      <c r="J495" s="7">
        <v>2010.0</v>
      </c>
      <c r="K495" s="7">
        <v>2.0</v>
      </c>
      <c r="L495" s="7">
        <v>46.0</v>
      </c>
      <c r="M495" s="8"/>
      <c r="N495" s="8">
        <f t="shared" si="1"/>
        <v>23</v>
      </c>
      <c r="O495" s="7" t="s">
        <v>1722</v>
      </c>
      <c r="P495" s="7" t="s">
        <v>2340</v>
      </c>
      <c r="Q495" s="8" t="s">
        <v>237</v>
      </c>
      <c r="R495" s="7" t="s">
        <v>237</v>
      </c>
      <c r="S495" s="9" t="s">
        <v>174</v>
      </c>
      <c r="T495" s="9">
        <v>64.0</v>
      </c>
      <c r="U495" s="9" t="s">
        <v>138</v>
      </c>
      <c r="V495" s="9" t="s">
        <v>138</v>
      </c>
      <c r="W495" s="7">
        <v>65.0</v>
      </c>
      <c r="X495" s="7">
        <v>1.0</v>
      </c>
      <c r="Y495" s="7">
        <v>6.0</v>
      </c>
      <c r="Z495" s="7">
        <v>3.0</v>
      </c>
      <c r="AA495" s="7">
        <v>7.0</v>
      </c>
      <c r="AB495" s="7">
        <v>-3.0</v>
      </c>
      <c r="AC495" s="7">
        <v>55.0</v>
      </c>
      <c r="AD495" s="7">
        <v>34.0</v>
      </c>
      <c r="AE495" s="7">
        <v>91.0</v>
      </c>
      <c r="AF495" s="10">
        <f t="shared" si="2"/>
        <v>0.01818181818</v>
      </c>
      <c r="AG495" s="10">
        <f t="shared" si="3"/>
        <v>0.005555555556</v>
      </c>
      <c r="AH495" s="7">
        <v>65400.0</v>
      </c>
      <c r="AI495" s="11">
        <f t="shared" si="4"/>
        <v>16.76923077</v>
      </c>
      <c r="AJ495" s="7">
        <v>1466.0</v>
      </c>
      <c r="AK495" s="11">
        <f t="shared" si="5"/>
        <v>22.55384615</v>
      </c>
      <c r="AL495" s="11">
        <f t="shared" si="6"/>
        <v>44.6111869</v>
      </c>
      <c r="AM495" s="12">
        <v>44.0</v>
      </c>
      <c r="AN495" s="11">
        <f t="shared" si="7"/>
        <v>2.422018349</v>
      </c>
      <c r="AO495" s="10" t="s">
        <v>1645</v>
      </c>
      <c r="AP495" s="10" t="s">
        <v>1646</v>
      </c>
      <c r="AQ495" s="10" t="s">
        <v>1513</v>
      </c>
      <c r="AR495" s="7">
        <v>0.0</v>
      </c>
      <c r="AS495" s="7">
        <v>0.0</v>
      </c>
      <c r="AT495" s="13">
        <f t="shared" si="8"/>
        <v>0</v>
      </c>
      <c r="AU495" s="8"/>
      <c r="AV495" s="8"/>
      <c r="AW495" s="8"/>
      <c r="AX495" s="8">
        <v>0.0</v>
      </c>
      <c r="AY495" s="8"/>
      <c r="AZ495" s="8">
        <v>0.0</v>
      </c>
      <c r="BA495" s="7">
        <v>81.0</v>
      </c>
      <c r="BB495" s="7">
        <v>37.0</v>
      </c>
      <c r="BC495" s="7">
        <v>63.0</v>
      </c>
      <c r="BD495" s="7">
        <v>34.0</v>
      </c>
      <c r="BE495" s="7">
        <v>41.0</v>
      </c>
      <c r="BF495" s="7">
        <v>25.0</v>
      </c>
      <c r="BG495" s="14">
        <f t="shared" si="9"/>
        <v>4.458715596</v>
      </c>
      <c r="BH495" s="11">
        <f t="shared" si="10"/>
        <v>2.036697248</v>
      </c>
      <c r="BI495" s="11">
        <f t="shared" si="11"/>
        <v>3.467889908</v>
      </c>
      <c r="BJ495" s="11">
        <f t="shared" si="12"/>
        <v>1.871559633</v>
      </c>
      <c r="BK495" s="11">
        <f t="shared" si="13"/>
        <v>2.256880734</v>
      </c>
      <c r="BL495" s="11">
        <f t="shared" si="14"/>
        <v>1.376146789</v>
      </c>
      <c r="BM495" s="7">
        <v>34.0</v>
      </c>
      <c r="BN495" s="7">
        <v>16.0</v>
      </c>
      <c r="BO495" s="7">
        <v>0.0</v>
      </c>
      <c r="BP495" s="7">
        <v>0.0</v>
      </c>
      <c r="BQ495" s="7">
        <v>0.0</v>
      </c>
      <c r="BR495" s="7">
        <v>0.0</v>
      </c>
      <c r="BS495" s="9">
        <f t="shared" si="15"/>
        <v>134</v>
      </c>
      <c r="BT495" s="14">
        <v>-4.1659</v>
      </c>
      <c r="BW495" s="15" t="str">
        <f t="shared" si="16"/>
        <v> </v>
      </c>
      <c r="BY495" s="7">
        <v>0.0</v>
      </c>
      <c r="BZ495" s="7">
        <v>0.0</v>
      </c>
      <c r="CA495" s="7">
        <v>0.0</v>
      </c>
      <c r="CB495" s="7">
        <v>0.0</v>
      </c>
      <c r="CC495" s="7">
        <v>0.0</v>
      </c>
      <c r="CD495" s="7">
        <v>0.0</v>
      </c>
      <c r="CE495" s="7">
        <v>0.0</v>
      </c>
      <c r="CF495" s="7">
        <v>1.0</v>
      </c>
      <c r="CG495" s="7">
        <v>0.0</v>
      </c>
      <c r="CH495" s="7">
        <v>0.0</v>
      </c>
      <c r="CI495" s="7">
        <v>0.0</v>
      </c>
      <c r="CJ495" s="7">
        <v>0.0</v>
      </c>
      <c r="CK495" s="7">
        <v>0.0</v>
      </c>
      <c r="CL495" s="15">
        <f t="shared" si="17"/>
        <v>0</v>
      </c>
      <c r="CM495" s="7">
        <v>-0.5</v>
      </c>
      <c r="CN495" s="7">
        <v>2.3</v>
      </c>
      <c r="CO495" s="7">
        <v>1.8</v>
      </c>
      <c r="CP495" s="16">
        <f t="shared" si="18"/>
        <v>0.02769230769</v>
      </c>
      <c r="CQ495" s="16">
        <f t="shared" si="19"/>
        <v>0.09908256881</v>
      </c>
      <c r="CR495" s="17">
        <v>3.0</v>
      </c>
      <c r="CS495" s="14">
        <v>17.9</v>
      </c>
      <c r="CT495" s="14">
        <v>26.6</v>
      </c>
      <c r="CU495" s="14">
        <v>1.9</v>
      </c>
      <c r="CV495" s="14">
        <v>-1.6</v>
      </c>
      <c r="CW495" s="14">
        <v>3.6</v>
      </c>
      <c r="CX495" s="14">
        <v>0.0</v>
      </c>
      <c r="CY495" s="14">
        <v>2.0</v>
      </c>
      <c r="CZ495" s="18">
        <f t="shared" si="20"/>
        <v>0.03076923077</v>
      </c>
      <c r="DA495" s="18">
        <f t="shared" si="21"/>
        <v>0.1100917431</v>
      </c>
      <c r="DB495" s="14">
        <v>58.2</v>
      </c>
      <c r="DC495" s="7">
        <v>0.0</v>
      </c>
      <c r="DD495" s="7">
        <v>0.0</v>
      </c>
      <c r="DE495" s="7">
        <v>4.0</v>
      </c>
      <c r="DF495" s="7">
        <v>30.0</v>
      </c>
      <c r="DG495" s="7">
        <v>2.0</v>
      </c>
      <c r="DH495" s="7">
        <v>0.0</v>
      </c>
      <c r="DI495" s="7">
        <v>21.0</v>
      </c>
      <c r="DJ495" s="7">
        <v>4.0</v>
      </c>
      <c r="DK495" s="7">
        <v>0.0</v>
      </c>
      <c r="DL495" s="7">
        <v>0.0</v>
      </c>
      <c r="DM495" s="7">
        <v>28.0</v>
      </c>
      <c r="DN495" s="9">
        <v>0.0</v>
      </c>
      <c r="DO495" s="9">
        <v>0.0</v>
      </c>
      <c r="DP495" s="9">
        <v>0.0</v>
      </c>
      <c r="DQ495" s="8">
        <v>186.0</v>
      </c>
      <c r="DR495" s="8">
        <v>1.0</v>
      </c>
      <c r="DS495" s="8" t="s">
        <v>342</v>
      </c>
      <c r="DT495" s="19">
        <v>0.7</v>
      </c>
      <c r="DU495" s="8">
        <v>0.7</v>
      </c>
      <c r="DV495" s="8">
        <v>0.7</v>
      </c>
      <c r="DW495" s="8">
        <v>9.0</v>
      </c>
      <c r="DX495" s="8">
        <v>0.0</v>
      </c>
      <c r="DY495" s="14">
        <f t="shared" si="22"/>
        <v>1.680851064</v>
      </c>
    </row>
    <row r="496" ht="12.75" customHeight="1">
      <c r="A496" s="7">
        <v>79.0</v>
      </c>
      <c r="B496" s="7" t="s">
        <v>2341</v>
      </c>
      <c r="C496" s="7" t="s">
        <v>2342</v>
      </c>
      <c r="E496" s="7" t="s">
        <v>219</v>
      </c>
      <c r="F496" s="7" t="s">
        <v>219</v>
      </c>
      <c r="G496" s="7">
        <v>72.0</v>
      </c>
      <c r="H496" s="7">
        <v>194.0</v>
      </c>
      <c r="I496" s="7" t="s">
        <v>133</v>
      </c>
      <c r="J496" s="7">
        <v>1998.0</v>
      </c>
      <c r="K496" s="7">
        <v>6.0</v>
      </c>
      <c r="L496" s="7">
        <v>162.0</v>
      </c>
      <c r="M496" s="8"/>
      <c r="N496" s="8">
        <f t="shared" si="1"/>
        <v>37</v>
      </c>
      <c r="O496" s="7" t="s">
        <v>2343</v>
      </c>
      <c r="P496" s="7" t="s">
        <v>2344</v>
      </c>
      <c r="Q496" s="8" t="s">
        <v>206</v>
      </c>
      <c r="R496" s="7" t="s">
        <v>206</v>
      </c>
      <c r="S496" s="9" t="s">
        <v>174</v>
      </c>
      <c r="T496" s="9">
        <v>82.0</v>
      </c>
      <c r="U496" s="9" t="s">
        <v>138</v>
      </c>
      <c r="V496" s="9" t="s">
        <v>138</v>
      </c>
      <c r="W496" s="7">
        <v>82.0</v>
      </c>
      <c r="X496" s="7">
        <v>5.0</v>
      </c>
      <c r="Y496" s="7">
        <v>39.0</v>
      </c>
      <c r="Z496" s="7">
        <v>23.0</v>
      </c>
      <c r="AA496" s="7">
        <v>44.0</v>
      </c>
      <c r="AB496" s="7">
        <v>-6.0</v>
      </c>
      <c r="AC496" s="7">
        <v>117.0</v>
      </c>
      <c r="AD496" s="7">
        <v>58.0</v>
      </c>
      <c r="AE496" s="7">
        <v>112.0</v>
      </c>
      <c r="AF496" s="10">
        <f t="shared" si="2"/>
        <v>0.04273504274</v>
      </c>
      <c r="AG496" s="10">
        <f t="shared" si="3"/>
        <v>0.01742160279</v>
      </c>
      <c r="AH496" s="7">
        <v>117272.0</v>
      </c>
      <c r="AI496" s="11">
        <f t="shared" si="4"/>
        <v>23.83577236</v>
      </c>
      <c r="AJ496" s="7">
        <v>2249.0</v>
      </c>
      <c r="AK496" s="11">
        <f t="shared" si="5"/>
        <v>27.42682927</v>
      </c>
      <c r="AL496" s="11">
        <f t="shared" si="6"/>
        <v>52.14406403</v>
      </c>
      <c r="AM496" s="12">
        <v>237.0</v>
      </c>
      <c r="AN496" s="11">
        <f t="shared" si="7"/>
        <v>7.275393956</v>
      </c>
      <c r="AO496" s="10" t="s">
        <v>2345</v>
      </c>
      <c r="AP496" s="10" t="s">
        <v>1929</v>
      </c>
      <c r="AQ496" s="10" t="s">
        <v>216</v>
      </c>
      <c r="AR496" s="7">
        <v>0.0</v>
      </c>
      <c r="AS496" s="7">
        <v>0.0</v>
      </c>
      <c r="AT496" s="13">
        <f t="shared" si="8"/>
        <v>0</v>
      </c>
      <c r="AU496" s="8"/>
      <c r="AV496" s="8"/>
      <c r="AW496" s="8"/>
      <c r="AX496" s="8">
        <v>0.0</v>
      </c>
      <c r="AY496" s="8"/>
      <c r="AZ496" s="8">
        <v>0.0</v>
      </c>
      <c r="BA496" s="7">
        <v>87.0</v>
      </c>
      <c r="BB496" s="7">
        <v>57.0</v>
      </c>
      <c r="BC496" s="7">
        <v>142.0</v>
      </c>
      <c r="BD496" s="7">
        <v>58.0</v>
      </c>
      <c r="BE496" s="7">
        <v>93.0</v>
      </c>
      <c r="BF496" s="7">
        <v>38.0</v>
      </c>
      <c r="BG496" s="14">
        <f t="shared" si="9"/>
        <v>2.670714237</v>
      </c>
      <c r="BH496" s="11">
        <f t="shared" si="10"/>
        <v>1.749778293</v>
      </c>
      <c r="BI496" s="11">
        <f t="shared" si="11"/>
        <v>4.359096801</v>
      </c>
      <c r="BJ496" s="11">
        <f t="shared" si="12"/>
        <v>1.780476158</v>
      </c>
      <c r="BK496" s="11">
        <f t="shared" si="13"/>
        <v>2.854901426</v>
      </c>
      <c r="BL496" s="11">
        <f t="shared" si="14"/>
        <v>1.166518862</v>
      </c>
      <c r="BM496" s="7">
        <v>38.0</v>
      </c>
      <c r="BN496" s="7">
        <v>14.0</v>
      </c>
      <c r="BO496" s="7">
        <v>0.0</v>
      </c>
      <c r="BP496" s="7">
        <v>1.0</v>
      </c>
      <c r="BQ496" s="7">
        <v>0.0</v>
      </c>
      <c r="BR496" s="7">
        <v>0.0</v>
      </c>
      <c r="BS496" s="9">
        <f t="shared" si="15"/>
        <v>237</v>
      </c>
      <c r="BT496" s="14">
        <v>2.54</v>
      </c>
      <c r="BW496" s="15" t="str">
        <f t="shared" si="16"/>
        <v> </v>
      </c>
      <c r="BY496" s="7">
        <v>1.0</v>
      </c>
      <c r="BZ496" s="7">
        <v>0.0</v>
      </c>
      <c r="CA496" s="7">
        <v>0.0</v>
      </c>
      <c r="CB496" s="7">
        <v>0.0</v>
      </c>
      <c r="CC496" s="7">
        <v>0.0</v>
      </c>
      <c r="CD496" s="7">
        <v>0.0</v>
      </c>
      <c r="CE496" s="7">
        <v>3.0</v>
      </c>
      <c r="CF496" s="7">
        <v>0.0</v>
      </c>
      <c r="CG496" s="7">
        <v>0.0</v>
      </c>
      <c r="CH496" s="7">
        <v>0.0</v>
      </c>
      <c r="CI496" s="7">
        <v>2.0</v>
      </c>
      <c r="CJ496" s="7">
        <v>0.0</v>
      </c>
      <c r="CK496" s="7">
        <v>0.0</v>
      </c>
      <c r="CL496" s="15">
        <f t="shared" si="17"/>
        <v>0</v>
      </c>
      <c r="CM496" s="7">
        <v>3.0</v>
      </c>
      <c r="CN496" s="7">
        <v>3.7</v>
      </c>
      <c r="CO496" s="7">
        <v>6.7</v>
      </c>
      <c r="CP496" s="16">
        <f t="shared" si="18"/>
        <v>0.08170731707</v>
      </c>
      <c r="CQ496" s="16">
        <f t="shared" si="19"/>
        <v>0.2056756941</v>
      </c>
      <c r="CR496" s="17">
        <v>6.0</v>
      </c>
      <c r="CS496" s="14">
        <v>47.4</v>
      </c>
      <c r="CT496" s="14">
        <v>41.6</v>
      </c>
      <c r="CU496" s="14">
        <v>2.8</v>
      </c>
      <c r="CV496" s="14">
        <v>4.8</v>
      </c>
      <c r="CW496" s="14">
        <v>3.8</v>
      </c>
      <c r="CX496" s="14">
        <v>0.0</v>
      </c>
      <c r="CY496" s="14">
        <v>8.5</v>
      </c>
      <c r="CZ496" s="18">
        <f t="shared" si="20"/>
        <v>0.1036585366</v>
      </c>
      <c r="DA496" s="18">
        <f t="shared" si="21"/>
        <v>0.2609318507</v>
      </c>
      <c r="DB496" s="14">
        <v>48.812</v>
      </c>
      <c r="DC496" s="7">
        <v>0.0</v>
      </c>
      <c r="DD496" s="7">
        <v>2.0</v>
      </c>
      <c r="DE496" s="7">
        <v>1.0</v>
      </c>
      <c r="DF496" s="7">
        <v>55.0</v>
      </c>
      <c r="DG496" s="7">
        <v>4.0</v>
      </c>
      <c r="DH496" s="7">
        <v>1.0</v>
      </c>
      <c r="DI496" s="7">
        <v>48.0</v>
      </c>
      <c r="DJ496" s="7">
        <v>4.0</v>
      </c>
      <c r="DK496" s="7">
        <v>4.0</v>
      </c>
      <c r="DL496" s="7">
        <v>0.0</v>
      </c>
      <c r="DM496" s="7">
        <v>56.0</v>
      </c>
      <c r="DN496" s="9">
        <v>1.0</v>
      </c>
      <c r="DO496" s="9">
        <v>0.0</v>
      </c>
      <c r="DP496" s="9">
        <v>1.0</v>
      </c>
      <c r="DQ496" s="8">
        <v>186.0</v>
      </c>
      <c r="DR496" s="8">
        <v>0.0</v>
      </c>
      <c r="DS496" s="8"/>
      <c r="DT496" s="19">
        <v>6.0</v>
      </c>
      <c r="DU496" s="8">
        <v>5.75</v>
      </c>
      <c r="DV496" s="8">
        <v>5.75</v>
      </c>
      <c r="DW496" s="8">
        <v>0.0</v>
      </c>
      <c r="DX496" s="8">
        <v>0.0</v>
      </c>
      <c r="DY496" s="14">
        <f t="shared" si="22"/>
        <v>-2.563829787</v>
      </c>
    </row>
    <row r="497" ht="12.75" customHeight="1">
      <c r="A497" s="7">
        <v>12.0</v>
      </c>
      <c r="B497" s="7" t="s">
        <v>2346</v>
      </c>
      <c r="C497" s="7" t="s">
        <v>2347</v>
      </c>
      <c r="D497" s="7" t="s">
        <v>229</v>
      </c>
      <c r="E497" s="7" t="s">
        <v>163</v>
      </c>
      <c r="F497" s="7" t="s">
        <v>163</v>
      </c>
      <c r="G497" s="7">
        <v>74.0</v>
      </c>
      <c r="H497" s="7">
        <v>220.0</v>
      </c>
      <c r="I497" s="7" t="s">
        <v>133</v>
      </c>
      <c r="J497" s="7">
        <v>1997.0</v>
      </c>
      <c r="K497" s="7">
        <v>1.0</v>
      </c>
      <c r="L497" s="7">
        <v>2.0</v>
      </c>
      <c r="M497" s="8"/>
      <c r="N497" s="8">
        <f t="shared" si="1"/>
        <v>36</v>
      </c>
      <c r="O497" s="7" t="s">
        <v>684</v>
      </c>
      <c r="P497" s="7" t="s">
        <v>2348</v>
      </c>
      <c r="Q497" s="8" t="s">
        <v>628</v>
      </c>
      <c r="R497" s="7" t="s">
        <v>628</v>
      </c>
      <c r="S497" s="9" t="s">
        <v>255</v>
      </c>
      <c r="T497" s="9">
        <v>82.0</v>
      </c>
      <c r="U497" s="9" t="s">
        <v>138</v>
      </c>
      <c r="V497" s="9" t="s">
        <v>138</v>
      </c>
      <c r="W497" s="7">
        <v>82.0</v>
      </c>
      <c r="X497" s="7">
        <v>25.0</v>
      </c>
      <c r="Y497" s="7">
        <v>23.0</v>
      </c>
      <c r="Z497" s="7">
        <v>13.0</v>
      </c>
      <c r="AA497" s="7">
        <v>48.0</v>
      </c>
      <c r="AB497" s="7">
        <v>-22.0</v>
      </c>
      <c r="AC497" s="7">
        <v>216.0</v>
      </c>
      <c r="AD497" s="7">
        <v>81.0</v>
      </c>
      <c r="AE497" s="7">
        <v>60.0</v>
      </c>
      <c r="AF497" s="10">
        <f t="shared" si="2"/>
        <v>0.1157407407</v>
      </c>
      <c r="AG497" s="10">
        <f t="shared" si="3"/>
        <v>0.0700280112</v>
      </c>
      <c r="AH497" s="7">
        <v>93620.0</v>
      </c>
      <c r="AI497" s="11">
        <f t="shared" si="4"/>
        <v>19.02845528</v>
      </c>
      <c r="AJ497" s="7">
        <v>2003.0</v>
      </c>
      <c r="AK497" s="11">
        <f t="shared" si="5"/>
        <v>24.42682927</v>
      </c>
      <c r="AL497" s="11">
        <f t="shared" si="6"/>
        <v>46.73989016</v>
      </c>
      <c r="AM497" s="12">
        <v>148.0</v>
      </c>
      <c r="AN497" s="11">
        <f t="shared" si="7"/>
        <v>5.691091647</v>
      </c>
      <c r="AO497" s="10" t="s">
        <v>714</v>
      </c>
      <c r="AP497" s="10" t="s">
        <v>1774</v>
      </c>
      <c r="AQ497" s="10" t="s">
        <v>2349</v>
      </c>
      <c r="AR497" s="7">
        <v>267.0</v>
      </c>
      <c r="AS497" s="7">
        <v>258.0</v>
      </c>
      <c r="AT497" s="13">
        <f t="shared" si="8"/>
        <v>0.5085714286</v>
      </c>
      <c r="AU497" s="9">
        <v>9.0</v>
      </c>
      <c r="AV497" s="9">
        <v>4.0</v>
      </c>
      <c r="AW497" s="9">
        <v>330.0</v>
      </c>
      <c r="AX497" s="9">
        <v>166.0</v>
      </c>
      <c r="AY497" s="9">
        <v>195.0</v>
      </c>
      <c r="AZ497" s="9">
        <v>101.0</v>
      </c>
      <c r="BA497" s="7">
        <v>88.0</v>
      </c>
      <c r="BB497" s="7">
        <v>64.0</v>
      </c>
      <c r="BC497" s="7">
        <v>36.0</v>
      </c>
      <c r="BD497" s="7">
        <v>81.0</v>
      </c>
      <c r="BE497" s="7">
        <v>71.0</v>
      </c>
      <c r="BF497" s="7">
        <v>46.0</v>
      </c>
      <c r="BG497" s="14">
        <f t="shared" si="9"/>
        <v>3.383892331</v>
      </c>
      <c r="BH497" s="11">
        <f t="shared" si="10"/>
        <v>2.461012604</v>
      </c>
      <c r="BI497" s="11">
        <f t="shared" si="11"/>
        <v>1.38431959</v>
      </c>
      <c r="BJ497" s="11">
        <f t="shared" si="12"/>
        <v>3.114719077</v>
      </c>
      <c r="BK497" s="11">
        <f t="shared" si="13"/>
        <v>2.730185858</v>
      </c>
      <c r="BL497" s="11">
        <f t="shared" si="14"/>
        <v>1.768852809</v>
      </c>
      <c r="BM497" s="7">
        <v>10.0</v>
      </c>
      <c r="BN497" s="7">
        <v>5.0</v>
      </c>
      <c r="BO497" s="7">
        <v>0.0</v>
      </c>
      <c r="BP497" s="7">
        <v>0.0</v>
      </c>
      <c r="BQ497" s="7">
        <v>0.0</v>
      </c>
      <c r="BR497" s="7">
        <v>0.0</v>
      </c>
      <c r="BS497" s="9">
        <f t="shared" si="15"/>
        <v>110</v>
      </c>
      <c r="BT497" s="14">
        <v>1.8755000000000002</v>
      </c>
      <c r="BU497" s="7">
        <v>1.0</v>
      </c>
      <c r="BV497" s="7">
        <v>0.0</v>
      </c>
      <c r="BW497" s="15">
        <f t="shared" si="16"/>
        <v>0</v>
      </c>
      <c r="BX497" s="7">
        <v>0.0</v>
      </c>
      <c r="BY497" s="7">
        <v>5.0</v>
      </c>
      <c r="BZ497" s="7">
        <v>1.0</v>
      </c>
      <c r="CA497" s="7">
        <v>5.0</v>
      </c>
      <c r="CB497" s="7">
        <v>1.0</v>
      </c>
      <c r="CC497" s="7">
        <v>3.0</v>
      </c>
      <c r="CD497" s="7">
        <v>1.0</v>
      </c>
      <c r="CE497" s="7">
        <v>2.0</v>
      </c>
      <c r="CF497" s="7">
        <v>4.0</v>
      </c>
      <c r="CG497" s="7">
        <v>2.0</v>
      </c>
      <c r="CH497" s="7">
        <v>1.0</v>
      </c>
      <c r="CI497" s="7">
        <v>12.0</v>
      </c>
      <c r="CJ497" s="7">
        <v>0.0</v>
      </c>
      <c r="CK497" s="7">
        <v>1.0</v>
      </c>
      <c r="CL497" s="15">
        <f t="shared" si="17"/>
        <v>1</v>
      </c>
      <c r="CM497" s="7">
        <v>3.8</v>
      </c>
      <c r="CN497" s="7">
        <v>0.9</v>
      </c>
      <c r="CO497" s="7">
        <v>4.7</v>
      </c>
      <c r="CP497" s="16">
        <f t="shared" si="18"/>
        <v>0.05731707317</v>
      </c>
      <c r="CQ497" s="16">
        <f t="shared" si="19"/>
        <v>0.1807306131</v>
      </c>
      <c r="CR497" s="17">
        <v>5.0</v>
      </c>
      <c r="CS497" s="14">
        <v>36.1</v>
      </c>
      <c r="CT497" s="14">
        <v>33.4</v>
      </c>
      <c r="CU497" s="14">
        <v>-22.0</v>
      </c>
      <c r="CV497" s="14">
        <v>4.9</v>
      </c>
      <c r="CW497" s="14">
        <v>1.7000000000000002</v>
      </c>
      <c r="CX497" s="14">
        <v>-0.2</v>
      </c>
      <c r="CY497" s="14">
        <v>6.5</v>
      </c>
      <c r="CZ497" s="18">
        <f t="shared" si="20"/>
        <v>0.07926829268</v>
      </c>
      <c r="DA497" s="18">
        <f t="shared" si="21"/>
        <v>0.2499465926</v>
      </c>
      <c r="DB497" s="14">
        <v>26.0694</v>
      </c>
      <c r="DC497" s="7">
        <v>0.0</v>
      </c>
      <c r="DD497" s="7">
        <v>5.0</v>
      </c>
      <c r="DE497" s="7">
        <v>5.0</v>
      </c>
      <c r="DF497" s="7">
        <v>71.0</v>
      </c>
      <c r="DG497" s="7">
        <v>17.0</v>
      </c>
      <c r="DH497" s="7">
        <v>8.0</v>
      </c>
      <c r="DI497" s="7">
        <v>22.0</v>
      </c>
      <c r="DJ497" s="7">
        <v>30.0</v>
      </c>
      <c r="DK497" s="7">
        <v>13.0</v>
      </c>
      <c r="DL497" s="7">
        <v>7.0</v>
      </c>
      <c r="DM497" s="7">
        <v>119.0</v>
      </c>
      <c r="DN497" s="9">
        <v>2.0</v>
      </c>
      <c r="DO497" s="9">
        <v>3.0</v>
      </c>
      <c r="DP497" s="9">
        <v>2.0</v>
      </c>
      <c r="DQ497" s="8">
        <v>186.0</v>
      </c>
      <c r="DR497" s="8">
        <v>0.0</v>
      </c>
      <c r="DS497" s="8"/>
      <c r="DT497" s="19">
        <v>6.5</v>
      </c>
      <c r="DU497" s="8">
        <v>6.667</v>
      </c>
      <c r="DV497" s="8">
        <v>6.667</v>
      </c>
      <c r="DW497" s="8">
        <v>0.0</v>
      </c>
      <c r="DX497" s="8">
        <v>0.0</v>
      </c>
      <c r="DY497" s="14">
        <f t="shared" si="22"/>
        <v>-6.514893617</v>
      </c>
    </row>
    <row r="498" ht="12.75" customHeight="1">
      <c r="A498" s="7">
        <v>19.0</v>
      </c>
      <c r="B498" s="7" t="s">
        <v>2350</v>
      </c>
      <c r="C498" s="7" t="s">
        <v>718</v>
      </c>
      <c r="D498" s="7" t="s">
        <v>531</v>
      </c>
      <c r="E498" s="7" t="s">
        <v>132</v>
      </c>
      <c r="F498" s="7" t="s">
        <v>132</v>
      </c>
      <c r="G498" s="7">
        <v>75.0</v>
      </c>
      <c r="H498" s="7">
        <v>230.0</v>
      </c>
      <c r="I498" s="7" t="s">
        <v>133</v>
      </c>
      <c r="J498" s="7">
        <v>2007.0</v>
      </c>
      <c r="K498" s="7">
        <v>6.0</v>
      </c>
      <c r="L498" s="7">
        <v>161.0</v>
      </c>
      <c r="M498" s="8"/>
      <c r="N498" s="8">
        <f t="shared" si="1"/>
        <v>27</v>
      </c>
      <c r="O498" s="7" t="s">
        <v>684</v>
      </c>
      <c r="P498" s="7" t="s">
        <v>2351</v>
      </c>
      <c r="Q498" s="8" t="s">
        <v>860</v>
      </c>
      <c r="R498" s="7" t="s">
        <v>2352</v>
      </c>
      <c r="S498" s="9" t="s">
        <v>159</v>
      </c>
      <c r="T498" s="9">
        <v>56.0</v>
      </c>
      <c r="U498" s="9">
        <v>16.0</v>
      </c>
      <c r="V498" s="9" t="s">
        <v>138</v>
      </c>
      <c r="W498" s="7">
        <v>72.0</v>
      </c>
      <c r="X498" s="7">
        <v>12.0</v>
      </c>
      <c r="Y498" s="7">
        <v>15.0</v>
      </c>
      <c r="Z498" s="7">
        <v>7.0</v>
      </c>
      <c r="AA498" s="7">
        <v>27.0</v>
      </c>
      <c r="AB498" s="7">
        <v>-7.0</v>
      </c>
      <c r="AC498" s="7">
        <v>104.0</v>
      </c>
      <c r="AD498" s="7">
        <v>34.0</v>
      </c>
      <c r="AE498" s="7">
        <v>30.0</v>
      </c>
      <c r="AF498" s="10">
        <f t="shared" si="2"/>
        <v>0.1153846154</v>
      </c>
      <c r="AG498" s="10">
        <f t="shared" si="3"/>
        <v>0.07142857143</v>
      </c>
      <c r="AH498" s="7">
        <v>53302.0</v>
      </c>
      <c r="AI498" s="11">
        <f t="shared" si="4"/>
        <v>12.33842593</v>
      </c>
      <c r="AJ498" s="7">
        <v>1190.0</v>
      </c>
      <c r="AK498" s="11">
        <f t="shared" si="5"/>
        <v>16.52777778</v>
      </c>
      <c r="AL498" s="11">
        <f t="shared" si="6"/>
        <v>44.79159664</v>
      </c>
      <c r="AM498" s="12">
        <v>85.0</v>
      </c>
      <c r="AN498" s="11">
        <f t="shared" si="7"/>
        <v>5.740872763</v>
      </c>
      <c r="AO498" s="10" t="s">
        <v>406</v>
      </c>
      <c r="AP498" s="10" t="s">
        <v>369</v>
      </c>
      <c r="AQ498" s="10" t="s">
        <v>2353</v>
      </c>
      <c r="AR498" s="7">
        <v>17.0</v>
      </c>
      <c r="AS498" s="7">
        <v>36.0</v>
      </c>
      <c r="AT498" s="13">
        <f t="shared" si="8"/>
        <v>0.320754717</v>
      </c>
      <c r="AU498" s="8"/>
      <c r="AV498" s="8"/>
      <c r="AW498" s="8">
        <v>34.0</v>
      </c>
      <c r="AX498" s="8">
        <v>11.0</v>
      </c>
      <c r="AY498" s="8">
        <v>19.0</v>
      </c>
      <c r="AZ498" s="8">
        <v>6.0</v>
      </c>
      <c r="BA498" s="7">
        <v>96.0</v>
      </c>
      <c r="BB498" s="7">
        <v>151.0</v>
      </c>
      <c r="BC498" s="7">
        <v>10.0</v>
      </c>
      <c r="BD498" s="7">
        <v>34.0</v>
      </c>
      <c r="BE498" s="7">
        <v>30.0</v>
      </c>
      <c r="BF498" s="7">
        <v>10.0</v>
      </c>
      <c r="BG498" s="14">
        <f t="shared" si="9"/>
        <v>6.483809238</v>
      </c>
      <c r="BH498" s="11">
        <f t="shared" si="10"/>
        <v>10.19849161</v>
      </c>
      <c r="BI498" s="11">
        <f t="shared" si="11"/>
        <v>0.6753967956</v>
      </c>
      <c r="BJ498" s="11">
        <f t="shared" si="12"/>
        <v>2.296349105</v>
      </c>
      <c r="BK498" s="11">
        <f t="shared" si="13"/>
        <v>2.026190387</v>
      </c>
      <c r="BL498" s="11">
        <f t="shared" si="14"/>
        <v>0.6753967956</v>
      </c>
      <c r="BM498" s="7">
        <v>88.0</v>
      </c>
      <c r="BN498" s="7">
        <v>19.0</v>
      </c>
      <c r="BO498" s="7">
        <v>8.0</v>
      </c>
      <c r="BP498" s="7">
        <v>1.0</v>
      </c>
      <c r="BQ498" s="7">
        <v>0.0</v>
      </c>
      <c r="BR498" s="7">
        <v>0.0</v>
      </c>
      <c r="BS498" s="9">
        <f t="shared" si="15"/>
        <v>257</v>
      </c>
      <c r="BT498" s="14">
        <v>-4.7504</v>
      </c>
      <c r="BU498" s="7">
        <v>1.0</v>
      </c>
      <c r="BV498" s="7">
        <v>0.0</v>
      </c>
      <c r="BW498" s="15">
        <f t="shared" si="16"/>
        <v>0</v>
      </c>
      <c r="BX498" s="7">
        <v>0.0</v>
      </c>
      <c r="BY498" s="7">
        <v>2.0</v>
      </c>
      <c r="BZ498" s="7">
        <v>0.0</v>
      </c>
      <c r="CA498" s="7">
        <v>1.0</v>
      </c>
      <c r="CB498" s="7">
        <v>0.0</v>
      </c>
      <c r="CC498" s="7">
        <v>0.0</v>
      </c>
      <c r="CD498" s="7">
        <v>0.0</v>
      </c>
      <c r="CE498" s="7">
        <v>0.0</v>
      </c>
      <c r="CF498" s="7">
        <v>4.0</v>
      </c>
      <c r="CG498" s="7">
        <v>3.0</v>
      </c>
      <c r="CH498" s="7">
        <v>0.0</v>
      </c>
      <c r="CI498" s="7">
        <v>5.0</v>
      </c>
      <c r="CJ498" s="7">
        <v>0.0</v>
      </c>
      <c r="CK498" s="7">
        <v>0.0</v>
      </c>
      <c r="CL498" s="15">
        <f t="shared" si="17"/>
        <v>0</v>
      </c>
      <c r="CM498" s="7">
        <v>1.9</v>
      </c>
      <c r="CN498" s="7">
        <v>0.9</v>
      </c>
      <c r="CO498" s="7">
        <v>2.8</v>
      </c>
      <c r="CP498" s="16">
        <f t="shared" si="18"/>
        <v>0.03888888889</v>
      </c>
      <c r="CQ498" s="16">
        <f t="shared" si="19"/>
        <v>0.1891111028</v>
      </c>
      <c r="CR498" s="17">
        <v>1.0</v>
      </c>
      <c r="CS498" s="14">
        <v>20.8</v>
      </c>
      <c r="CT498" s="14">
        <v>17.3</v>
      </c>
      <c r="CU498" s="14">
        <v>-2.9</v>
      </c>
      <c r="CV498" s="14">
        <v>2.2</v>
      </c>
      <c r="CW498" s="14">
        <v>1.0</v>
      </c>
      <c r="CX498" s="14">
        <v>-0.2</v>
      </c>
      <c r="CY498" s="14">
        <v>2.9</v>
      </c>
      <c r="CZ498" s="18">
        <f t="shared" si="20"/>
        <v>0.04027777778</v>
      </c>
      <c r="DA498" s="18">
        <f t="shared" si="21"/>
        <v>0.1958650707</v>
      </c>
      <c r="DB498" s="14">
        <v>25.0288</v>
      </c>
      <c r="DC498" s="7">
        <v>0.0</v>
      </c>
      <c r="DD498" s="7">
        <v>1.0</v>
      </c>
      <c r="DE498" s="7">
        <v>7.0</v>
      </c>
      <c r="DF498" s="7">
        <v>26.0</v>
      </c>
      <c r="DG498" s="7">
        <v>8.0</v>
      </c>
      <c r="DH498" s="7">
        <v>0.0</v>
      </c>
      <c r="DI498" s="7">
        <v>9.0</v>
      </c>
      <c r="DJ498" s="7">
        <v>18.0</v>
      </c>
      <c r="DK498" s="7">
        <v>10.0</v>
      </c>
      <c r="DL498" s="7">
        <v>2.0</v>
      </c>
      <c r="DM498" s="7">
        <v>57.0</v>
      </c>
      <c r="DN498" s="9">
        <v>2.0</v>
      </c>
      <c r="DO498" s="9">
        <v>2.0</v>
      </c>
      <c r="DP498" s="9">
        <v>0.0</v>
      </c>
      <c r="DQ498" s="8">
        <v>227.0</v>
      </c>
      <c r="DR498" s="8">
        <v>1.0</v>
      </c>
      <c r="DS498" s="8" t="s">
        <v>342</v>
      </c>
      <c r="DT498" s="19">
        <v>1.9</v>
      </c>
      <c r="DU498" s="8">
        <v>2.0</v>
      </c>
      <c r="DV498" s="8">
        <v>2.0</v>
      </c>
      <c r="DW498" s="8">
        <v>18.0</v>
      </c>
      <c r="DX498" s="8">
        <v>0.0</v>
      </c>
      <c r="DY498" s="14">
        <f t="shared" si="22"/>
        <v>0.07284374285</v>
      </c>
    </row>
    <row r="499" ht="12.75" customHeight="1">
      <c r="A499" s="7">
        <v>17.0</v>
      </c>
      <c r="B499" s="7" t="s">
        <v>1234</v>
      </c>
      <c r="C499" s="7" t="s">
        <v>384</v>
      </c>
      <c r="D499" s="7" t="s">
        <v>162</v>
      </c>
      <c r="E499" s="7" t="s">
        <v>163</v>
      </c>
      <c r="F499" s="7" t="s">
        <v>163</v>
      </c>
      <c r="G499" s="7">
        <v>75.0</v>
      </c>
      <c r="H499" s="7">
        <v>220.0</v>
      </c>
      <c r="I499" s="7" t="s">
        <v>133</v>
      </c>
      <c r="J499" s="7">
        <v>2008.0</v>
      </c>
      <c r="K499" s="7">
        <v>5.0</v>
      </c>
      <c r="L499" s="7">
        <v>148.0</v>
      </c>
      <c r="M499" s="8"/>
      <c r="N499" s="8">
        <f t="shared" si="1"/>
        <v>26</v>
      </c>
      <c r="O499" s="7" t="s">
        <v>339</v>
      </c>
      <c r="P499" s="7" t="s">
        <v>1722</v>
      </c>
      <c r="Q499" s="8" t="s">
        <v>305</v>
      </c>
      <c r="R499" s="7" t="s">
        <v>305</v>
      </c>
      <c r="S499" s="9" t="s">
        <v>255</v>
      </c>
      <c r="T499" s="9">
        <v>79.0</v>
      </c>
      <c r="U499" s="9" t="s">
        <v>138</v>
      </c>
      <c r="V499" s="9" t="s">
        <v>138</v>
      </c>
      <c r="W499" s="7">
        <v>80.0</v>
      </c>
      <c r="X499" s="7">
        <v>10.0</v>
      </c>
      <c r="Y499" s="7">
        <v>9.0</v>
      </c>
      <c r="Z499" s="7">
        <v>7.0</v>
      </c>
      <c r="AA499" s="7">
        <v>19.0</v>
      </c>
      <c r="AB499" s="7">
        <v>2.0</v>
      </c>
      <c r="AC499" s="7">
        <v>86.0</v>
      </c>
      <c r="AD499" s="7">
        <v>31.0</v>
      </c>
      <c r="AE499" s="7">
        <v>25.0</v>
      </c>
      <c r="AF499" s="10">
        <f t="shared" si="2"/>
        <v>0.1162790698</v>
      </c>
      <c r="AG499" s="10">
        <f t="shared" si="3"/>
        <v>0.07042253521</v>
      </c>
      <c r="AH499" s="7">
        <v>50671.0</v>
      </c>
      <c r="AI499" s="11">
        <f t="shared" si="4"/>
        <v>10.55645833</v>
      </c>
      <c r="AJ499" s="7">
        <v>1244.0</v>
      </c>
      <c r="AK499" s="11">
        <f t="shared" si="5"/>
        <v>15.55</v>
      </c>
      <c r="AL499" s="11">
        <f t="shared" si="6"/>
        <v>40.73231511</v>
      </c>
      <c r="AM499" s="12">
        <v>63.0</v>
      </c>
      <c r="AN499" s="11">
        <f t="shared" si="7"/>
        <v>4.475932979</v>
      </c>
      <c r="AO499" s="10" t="s">
        <v>2354</v>
      </c>
      <c r="AP499" s="10" t="s">
        <v>787</v>
      </c>
      <c r="AQ499" s="10" t="s">
        <v>2355</v>
      </c>
      <c r="AR499" s="7">
        <v>1.0</v>
      </c>
      <c r="AS499" s="7">
        <v>3.0</v>
      </c>
      <c r="AT499" s="13">
        <f t="shared" si="8"/>
        <v>0.25</v>
      </c>
      <c r="AU499" s="8"/>
      <c r="AV499" s="8"/>
      <c r="AW499" s="8">
        <v>2.0</v>
      </c>
      <c r="AX499" s="8">
        <v>1.0</v>
      </c>
      <c r="AY499" s="8">
        <v>2.0</v>
      </c>
      <c r="AZ499" s="8">
        <v>0.0</v>
      </c>
      <c r="BA499" s="7">
        <v>114.0</v>
      </c>
      <c r="BB499" s="7">
        <v>365.0</v>
      </c>
      <c r="BC499" s="7">
        <v>24.0</v>
      </c>
      <c r="BD499" s="7">
        <v>31.0</v>
      </c>
      <c r="BE499" s="7">
        <v>15.0</v>
      </c>
      <c r="BF499" s="7">
        <v>8.0</v>
      </c>
      <c r="BG499" s="14">
        <f t="shared" si="9"/>
        <v>8.099307296</v>
      </c>
      <c r="BH499" s="11">
        <f t="shared" si="10"/>
        <v>25.93199266</v>
      </c>
      <c r="BI499" s="11">
        <f t="shared" si="11"/>
        <v>1.705117325</v>
      </c>
      <c r="BJ499" s="11">
        <f t="shared" si="12"/>
        <v>2.202443212</v>
      </c>
      <c r="BK499" s="11">
        <f t="shared" si="13"/>
        <v>1.065698328</v>
      </c>
      <c r="BL499" s="11">
        <f t="shared" si="14"/>
        <v>0.5683724418</v>
      </c>
      <c r="BM499" s="7">
        <v>119.0</v>
      </c>
      <c r="BN499" s="7">
        <v>27.0</v>
      </c>
      <c r="BO499" s="7">
        <v>11.0</v>
      </c>
      <c r="BP499" s="7">
        <v>1.0</v>
      </c>
      <c r="BQ499" s="7">
        <v>0.0</v>
      </c>
      <c r="BR499" s="7">
        <v>0.0</v>
      </c>
      <c r="BS499" s="9">
        <f t="shared" si="15"/>
        <v>519</v>
      </c>
      <c r="BT499" s="14">
        <v>-8.5195</v>
      </c>
      <c r="BW499" s="15" t="str">
        <f t="shared" si="16"/>
        <v> </v>
      </c>
      <c r="BY499" s="7">
        <v>3.0</v>
      </c>
      <c r="BZ499" s="7">
        <v>0.0</v>
      </c>
      <c r="CA499" s="7">
        <v>1.0</v>
      </c>
      <c r="CB499" s="7">
        <v>1.0</v>
      </c>
      <c r="CC499" s="7">
        <v>0.0</v>
      </c>
      <c r="CD499" s="7">
        <v>0.0</v>
      </c>
      <c r="CE499" s="7">
        <v>0.0</v>
      </c>
      <c r="CF499" s="7">
        <v>1.0</v>
      </c>
      <c r="CG499" s="7">
        <v>4.0</v>
      </c>
      <c r="CH499" s="7">
        <v>0.0</v>
      </c>
      <c r="CI499" s="7">
        <v>5.0</v>
      </c>
      <c r="CJ499" s="7">
        <v>0.0</v>
      </c>
      <c r="CK499" s="7">
        <v>0.0</v>
      </c>
      <c r="CL499" s="15">
        <f t="shared" si="17"/>
        <v>0</v>
      </c>
      <c r="CM499" s="7">
        <v>0.9</v>
      </c>
      <c r="CN499" s="7">
        <v>1.0</v>
      </c>
      <c r="CO499" s="7">
        <v>1.9</v>
      </c>
      <c r="CP499" s="16">
        <f t="shared" si="18"/>
        <v>0.02375</v>
      </c>
      <c r="CQ499" s="16">
        <f t="shared" si="19"/>
        <v>0.1349884549</v>
      </c>
      <c r="CR499" s="17">
        <v>3.0</v>
      </c>
      <c r="CS499" s="14">
        <v>17.6</v>
      </c>
      <c r="CT499" s="14">
        <v>17.0</v>
      </c>
      <c r="CU499" s="14">
        <v>-1.3</v>
      </c>
      <c r="CV499" s="14">
        <v>0.6000000000000001</v>
      </c>
      <c r="CW499" s="14">
        <v>1.5</v>
      </c>
      <c r="CX499" s="14">
        <v>0.0</v>
      </c>
      <c r="CY499" s="14">
        <v>2.1</v>
      </c>
      <c r="CZ499" s="18">
        <f t="shared" si="20"/>
        <v>0.02625</v>
      </c>
      <c r="DA499" s="18">
        <f t="shared" si="21"/>
        <v>0.149197766</v>
      </c>
      <c r="DB499" s="14">
        <v>28.1047</v>
      </c>
      <c r="DC499" s="7">
        <v>0.0</v>
      </c>
      <c r="DD499" s="7">
        <v>0.0</v>
      </c>
      <c r="DE499" s="7">
        <v>4.0</v>
      </c>
      <c r="DF499" s="7">
        <v>27.0</v>
      </c>
      <c r="DG499" s="7">
        <v>3.0</v>
      </c>
      <c r="DH499" s="7">
        <v>1.0</v>
      </c>
      <c r="DI499" s="7">
        <v>1.0</v>
      </c>
      <c r="DJ499" s="7">
        <v>19.0</v>
      </c>
      <c r="DK499" s="7">
        <v>12.0</v>
      </c>
      <c r="DL499" s="7">
        <v>0.0</v>
      </c>
      <c r="DM499" s="7">
        <v>50.0</v>
      </c>
      <c r="DN499" s="9">
        <v>0.0</v>
      </c>
      <c r="DO499" s="9">
        <v>0.0</v>
      </c>
      <c r="DP499" s="9">
        <v>1.0</v>
      </c>
      <c r="DQ499" s="8">
        <v>186.0</v>
      </c>
      <c r="DR499" s="8">
        <v>2.0</v>
      </c>
      <c r="DS499" s="8" t="s">
        <v>210</v>
      </c>
      <c r="DT499" s="19">
        <v>1.3</v>
      </c>
      <c r="DU499" s="8">
        <v>1.0</v>
      </c>
      <c r="DV499" s="8">
        <v>1.0</v>
      </c>
      <c r="DW499" s="8">
        <v>24.0</v>
      </c>
      <c r="DX499" s="8">
        <v>0.0</v>
      </c>
      <c r="DY499" s="14">
        <f t="shared" si="22"/>
        <v>1.142553191</v>
      </c>
    </row>
    <row r="500" ht="12.75" customHeight="1">
      <c r="A500" s="7">
        <v>7.0</v>
      </c>
      <c r="B500" s="7" t="s">
        <v>1883</v>
      </c>
      <c r="C500" s="7" t="s">
        <v>270</v>
      </c>
      <c r="D500" s="7" t="s">
        <v>271</v>
      </c>
      <c r="E500" s="7" t="s">
        <v>132</v>
      </c>
      <c r="F500" s="7" t="s">
        <v>132</v>
      </c>
      <c r="G500" s="7">
        <v>73.0</v>
      </c>
      <c r="H500" s="7">
        <v>200.0</v>
      </c>
      <c r="I500" s="7" t="s">
        <v>133</v>
      </c>
      <c r="J500" s="7">
        <v>2000.0</v>
      </c>
      <c r="K500" s="7">
        <v>2.0</v>
      </c>
      <c r="L500" s="7">
        <v>62.0</v>
      </c>
      <c r="M500" s="8"/>
      <c r="N500" s="8">
        <f t="shared" si="1"/>
        <v>34</v>
      </c>
      <c r="O500" s="7" t="s">
        <v>726</v>
      </c>
      <c r="P500" s="7" t="s">
        <v>1722</v>
      </c>
      <c r="Q500" s="8" t="s">
        <v>628</v>
      </c>
      <c r="R500" s="7" t="s">
        <v>628</v>
      </c>
      <c r="S500" s="9" t="s">
        <v>174</v>
      </c>
      <c r="T500" s="9">
        <v>78.0</v>
      </c>
      <c r="U500" s="9" t="s">
        <v>138</v>
      </c>
      <c r="V500" s="9" t="s">
        <v>138</v>
      </c>
      <c r="W500" s="7">
        <v>78.0</v>
      </c>
      <c r="X500" s="7">
        <v>3.0</v>
      </c>
      <c r="Y500" s="7">
        <v>17.0</v>
      </c>
      <c r="Z500" s="7">
        <v>7.0</v>
      </c>
      <c r="AA500" s="7">
        <v>20.0</v>
      </c>
      <c r="AB500" s="7">
        <v>13.0</v>
      </c>
      <c r="AC500" s="7">
        <v>49.0</v>
      </c>
      <c r="AD500" s="7">
        <v>21.0</v>
      </c>
      <c r="AE500" s="7">
        <v>52.0</v>
      </c>
      <c r="AF500" s="10">
        <f t="shared" si="2"/>
        <v>0.0612244898</v>
      </c>
      <c r="AG500" s="10">
        <f t="shared" si="3"/>
        <v>0.02459016393</v>
      </c>
      <c r="AH500" s="7">
        <v>97006.0</v>
      </c>
      <c r="AI500" s="11">
        <f t="shared" si="4"/>
        <v>20.72777778</v>
      </c>
      <c r="AJ500" s="7">
        <v>1945.0</v>
      </c>
      <c r="AK500" s="11">
        <f t="shared" si="5"/>
        <v>24.93589744</v>
      </c>
      <c r="AL500" s="11">
        <f t="shared" si="6"/>
        <v>49.87455013</v>
      </c>
      <c r="AM500" s="12">
        <v>90.0</v>
      </c>
      <c r="AN500" s="11">
        <f t="shared" si="7"/>
        <v>3.339999588</v>
      </c>
      <c r="AO500" s="10" t="s">
        <v>1553</v>
      </c>
      <c r="AP500" s="10" t="s">
        <v>1506</v>
      </c>
      <c r="AQ500" s="10" t="s">
        <v>283</v>
      </c>
      <c r="AR500" s="7">
        <v>0.0</v>
      </c>
      <c r="AS500" s="7">
        <v>0.0</v>
      </c>
      <c r="AT500" s="13">
        <f t="shared" si="8"/>
        <v>0</v>
      </c>
      <c r="AU500" s="8"/>
      <c r="AV500" s="8"/>
      <c r="AW500" s="8"/>
      <c r="AX500" s="8">
        <v>0.0</v>
      </c>
      <c r="AY500" s="8"/>
      <c r="AZ500" s="8">
        <v>0.0</v>
      </c>
      <c r="BA500" s="7">
        <v>113.0</v>
      </c>
      <c r="BB500" s="7">
        <v>54.0</v>
      </c>
      <c r="BC500" s="7">
        <v>123.0</v>
      </c>
      <c r="BD500" s="7">
        <v>21.0</v>
      </c>
      <c r="BE500" s="7">
        <v>50.0</v>
      </c>
      <c r="BF500" s="7">
        <v>26.0</v>
      </c>
      <c r="BG500" s="14">
        <f t="shared" si="9"/>
        <v>4.193555038</v>
      </c>
      <c r="BH500" s="11">
        <f t="shared" si="10"/>
        <v>2.003999753</v>
      </c>
      <c r="BI500" s="11">
        <f t="shared" si="11"/>
        <v>4.564666103</v>
      </c>
      <c r="BJ500" s="11">
        <f t="shared" si="12"/>
        <v>0.7793332371</v>
      </c>
      <c r="BK500" s="11">
        <f t="shared" si="13"/>
        <v>1.855555326</v>
      </c>
      <c r="BL500" s="11">
        <f t="shared" si="14"/>
        <v>0.9648887698</v>
      </c>
      <c r="BM500" s="7">
        <v>22.0</v>
      </c>
      <c r="BN500" s="7">
        <v>11.0</v>
      </c>
      <c r="BO500" s="7">
        <v>0.0</v>
      </c>
      <c r="BP500" s="7">
        <v>0.0</v>
      </c>
      <c r="BQ500" s="7">
        <v>0.0</v>
      </c>
      <c r="BR500" s="7">
        <v>0.0</v>
      </c>
      <c r="BS500" s="9">
        <f t="shared" si="15"/>
        <v>199</v>
      </c>
      <c r="BT500" s="14">
        <v>2.0639</v>
      </c>
      <c r="BW500" s="15" t="str">
        <f t="shared" si="16"/>
        <v> </v>
      </c>
      <c r="BY500" s="7">
        <v>0.0</v>
      </c>
      <c r="BZ500" s="7">
        <v>0.0</v>
      </c>
      <c r="CA500" s="7">
        <v>0.0</v>
      </c>
      <c r="CB500" s="7">
        <v>1.0</v>
      </c>
      <c r="CC500" s="7">
        <v>0.0</v>
      </c>
      <c r="CD500" s="7">
        <v>0.0</v>
      </c>
      <c r="CE500" s="7">
        <v>2.0</v>
      </c>
      <c r="CF500" s="7">
        <v>0.0</v>
      </c>
      <c r="CG500" s="7">
        <v>0.0</v>
      </c>
      <c r="CH500" s="7">
        <v>0.0</v>
      </c>
      <c r="CI500" s="7">
        <v>1.0</v>
      </c>
      <c r="CJ500" s="7">
        <v>0.0</v>
      </c>
      <c r="CK500" s="7">
        <v>0.0</v>
      </c>
      <c r="CL500" s="15">
        <f t="shared" si="17"/>
        <v>0</v>
      </c>
      <c r="CM500" s="7">
        <v>0.5</v>
      </c>
      <c r="CN500" s="7">
        <v>4.6</v>
      </c>
      <c r="CO500" s="7">
        <v>5.1</v>
      </c>
      <c r="CP500" s="16">
        <f t="shared" si="18"/>
        <v>0.06538461538</v>
      </c>
      <c r="CQ500" s="16">
        <f t="shared" si="19"/>
        <v>0.1892666433</v>
      </c>
      <c r="CR500" s="17">
        <v>5.0</v>
      </c>
      <c r="CS500" s="14">
        <v>27.4</v>
      </c>
      <c r="CT500" s="14">
        <v>36.2</v>
      </c>
      <c r="CU500" s="14">
        <v>7.0</v>
      </c>
      <c r="CV500" s="14">
        <v>1.1</v>
      </c>
      <c r="CW500" s="14">
        <v>6.8</v>
      </c>
      <c r="CX500" s="14">
        <v>0.0</v>
      </c>
      <c r="CY500" s="14">
        <v>7.9</v>
      </c>
      <c r="CZ500" s="18">
        <f t="shared" si="20"/>
        <v>0.1012820513</v>
      </c>
      <c r="DA500" s="18">
        <f t="shared" si="21"/>
        <v>0.2931777416</v>
      </c>
      <c r="DB500" s="14">
        <v>52.898</v>
      </c>
      <c r="DC500" s="7">
        <v>0.0</v>
      </c>
      <c r="DD500" s="7">
        <v>0.0</v>
      </c>
      <c r="DE500" s="7">
        <v>3.0</v>
      </c>
      <c r="DF500" s="7">
        <v>18.0</v>
      </c>
      <c r="DG500" s="7">
        <v>3.0</v>
      </c>
      <c r="DH500" s="7">
        <v>0.0</v>
      </c>
      <c r="DI500" s="7">
        <v>20.0</v>
      </c>
      <c r="DJ500" s="7">
        <v>5.0</v>
      </c>
      <c r="DK500" s="7">
        <v>0.0</v>
      </c>
      <c r="DL500" s="7">
        <v>0.0</v>
      </c>
      <c r="DM500" s="7">
        <v>21.0</v>
      </c>
      <c r="DN500" s="9">
        <v>0.0</v>
      </c>
      <c r="DO500" s="9">
        <v>2.0</v>
      </c>
      <c r="DP500" s="9">
        <v>1.0</v>
      </c>
      <c r="DQ500" s="8">
        <v>186.0</v>
      </c>
      <c r="DR500" s="8">
        <v>4.0</v>
      </c>
      <c r="DS500" s="8" t="s">
        <v>1027</v>
      </c>
      <c r="DT500" s="19">
        <v>5.75</v>
      </c>
      <c r="DU500" s="8">
        <v>4.85</v>
      </c>
      <c r="DV500" s="8">
        <v>4.85</v>
      </c>
      <c r="DW500" s="8">
        <v>237.0</v>
      </c>
      <c r="DX500" s="8">
        <v>0.0</v>
      </c>
      <c r="DY500" s="14">
        <f t="shared" si="22"/>
        <v>-1.24893617</v>
      </c>
    </row>
    <row r="501" ht="12.75" customHeight="1">
      <c r="A501" s="7">
        <v>27.0</v>
      </c>
      <c r="B501" s="7" t="s">
        <v>402</v>
      </c>
      <c r="C501" s="7" t="s">
        <v>2356</v>
      </c>
      <c r="D501" s="7" t="s">
        <v>131</v>
      </c>
      <c r="E501" s="7" t="s">
        <v>132</v>
      </c>
      <c r="F501" s="7" t="s">
        <v>132</v>
      </c>
      <c r="G501" s="7">
        <v>73.0</v>
      </c>
      <c r="H501" s="7">
        <v>210.0</v>
      </c>
      <c r="I501" s="7" t="s">
        <v>133</v>
      </c>
      <c r="J501" s="7">
        <v>2007.0</v>
      </c>
      <c r="K501" s="7">
        <v>4.0</v>
      </c>
      <c r="L501" s="7">
        <v>95.0</v>
      </c>
      <c r="M501" s="8"/>
      <c r="N501" s="8">
        <f t="shared" si="1"/>
        <v>28</v>
      </c>
      <c r="O501" s="7" t="s">
        <v>2357</v>
      </c>
      <c r="P501" s="7" t="s">
        <v>2358</v>
      </c>
      <c r="Q501" s="8" t="s">
        <v>197</v>
      </c>
      <c r="R501" s="7" t="s">
        <v>197</v>
      </c>
      <c r="S501" s="9" t="s">
        <v>174</v>
      </c>
      <c r="T501" s="9">
        <v>77.0</v>
      </c>
      <c r="U501" s="9" t="s">
        <v>138</v>
      </c>
      <c r="V501" s="9" t="s">
        <v>138</v>
      </c>
      <c r="W501" s="7">
        <v>78.0</v>
      </c>
      <c r="X501" s="7">
        <v>10.0</v>
      </c>
      <c r="Y501" s="7">
        <v>21.0</v>
      </c>
      <c r="Z501" s="7">
        <v>13.0</v>
      </c>
      <c r="AA501" s="7">
        <v>31.0</v>
      </c>
      <c r="AB501" s="7">
        <v>16.0</v>
      </c>
      <c r="AC501" s="7">
        <v>124.0</v>
      </c>
      <c r="AD501" s="7">
        <v>73.0</v>
      </c>
      <c r="AE501" s="7">
        <v>116.0</v>
      </c>
      <c r="AF501" s="10">
        <f t="shared" si="2"/>
        <v>0.08064516129</v>
      </c>
      <c r="AG501" s="10">
        <f t="shared" si="3"/>
        <v>0.03194888179</v>
      </c>
      <c r="AH501" s="7">
        <v>98985.0</v>
      </c>
      <c r="AI501" s="11">
        <f t="shared" si="4"/>
        <v>21.15064103</v>
      </c>
      <c r="AJ501" s="7">
        <v>2278.0</v>
      </c>
      <c r="AK501" s="11">
        <f t="shared" si="5"/>
        <v>29.20512821</v>
      </c>
      <c r="AL501" s="11">
        <f t="shared" si="6"/>
        <v>43.45258999</v>
      </c>
      <c r="AM501" s="12">
        <v>108.0</v>
      </c>
      <c r="AN501" s="11">
        <f t="shared" si="7"/>
        <v>3.927867859</v>
      </c>
      <c r="AO501" s="10" t="s">
        <v>2359</v>
      </c>
      <c r="AP501" s="10" t="s">
        <v>1198</v>
      </c>
      <c r="AQ501" s="10" t="s">
        <v>326</v>
      </c>
      <c r="AR501" s="7">
        <v>0.0</v>
      </c>
      <c r="AS501" s="7">
        <v>0.0</v>
      </c>
      <c r="AT501" s="13">
        <f t="shared" si="8"/>
        <v>0</v>
      </c>
      <c r="AU501" s="8"/>
      <c r="AV501" s="8"/>
      <c r="AW501" s="8"/>
      <c r="AX501" s="8">
        <v>0.0</v>
      </c>
      <c r="AY501" s="8"/>
      <c r="AZ501" s="8">
        <v>0.0</v>
      </c>
      <c r="BA501" s="7">
        <v>137.0</v>
      </c>
      <c r="BB501" s="7">
        <v>164.0</v>
      </c>
      <c r="BC501" s="7">
        <v>182.0</v>
      </c>
      <c r="BD501" s="7">
        <v>73.0</v>
      </c>
      <c r="BE501" s="7">
        <v>60.0</v>
      </c>
      <c r="BF501" s="7">
        <v>8.0</v>
      </c>
      <c r="BG501" s="14">
        <f t="shared" si="9"/>
        <v>4.982573117</v>
      </c>
      <c r="BH501" s="11">
        <f t="shared" si="10"/>
        <v>5.964540082</v>
      </c>
      <c r="BI501" s="11">
        <f t="shared" si="11"/>
        <v>6.619184725</v>
      </c>
      <c r="BJ501" s="11">
        <f t="shared" si="12"/>
        <v>2.654947719</v>
      </c>
      <c r="BK501" s="11">
        <f t="shared" si="13"/>
        <v>2.18214881</v>
      </c>
      <c r="BL501" s="11">
        <f t="shared" si="14"/>
        <v>0.2909531747</v>
      </c>
      <c r="BM501" s="7">
        <v>40.0</v>
      </c>
      <c r="BN501" s="7">
        <v>20.0</v>
      </c>
      <c r="BO501" s="7">
        <v>0.0</v>
      </c>
      <c r="BP501" s="7">
        <v>0.0</v>
      </c>
      <c r="BQ501" s="7">
        <v>0.0</v>
      </c>
      <c r="BR501" s="7">
        <v>0.0</v>
      </c>
      <c r="BS501" s="9">
        <f t="shared" si="15"/>
        <v>386</v>
      </c>
      <c r="BT501" s="14">
        <v>-0.6747000000000001</v>
      </c>
      <c r="BW501" s="15" t="str">
        <f t="shared" si="16"/>
        <v> </v>
      </c>
      <c r="BY501" s="7">
        <v>0.0</v>
      </c>
      <c r="BZ501" s="7">
        <v>1.0</v>
      </c>
      <c r="CA501" s="7">
        <v>4.0</v>
      </c>
      <c r="CB501" s="7">
        <v>0.0</v>
      </c>
      <c r="CC501" s="7">
        <v>1.0</v>
      </c>
      <c r="CD501" s="7">
        <v>0.0</v>
      </c>
      <c r="CE501" s="7">
        <v>6.0</v>
      </c>
      <c r="CF501" s="7">
        <v>2.0</v>
      </c>
      <c r="CG501" s="7">
        <v>0.0</v>
      </c>
      <c r="CH501" s="7">
        <v>0.0</v>
      </c>
      <c r="CI501" s="7">
        <v>1.0</v>
      </c>
      <c r="CJ501" s="7">
        <v>0.0</v>
      </c>
      <c r="CK501" s="7">
        <v>0.0</v>
      </c>
      <c r="CL501" s="15">
        <f t="shared" si="17"/>
        <v>0</v>
      </c>
      <c r="CM501" s="7">
        <v>2.6</v>
      </c>
      <c r="CN501" s="7">
        <v>5.0</v>
      </c>
      <c r="CO501" s="7">
        <v>7.6</v>
      </c>
      <c r="CP501" s="16">
        <f t="shared" si="18"/>
        <v>0.09743589744</v>
      </c>
      <c r="CQ501" s="16">
        <f t="shared" si="19"/>
        <v>0.276405516</v>
      </c>
      <c r="CR501" s="17">
        <v>7.0</v>
      </c>
      <c r="CS501" s="14">
        <v>38.5</v>
      </c>
      <c r="CT501" s="14">
        <v>36.1</v>
      </c>
      <c r="CU501" s="14">
        <v>7.1</v>
      </c>
      <c r="CV501" s="14">
        <v>3.5</v>
      </c>
      <c r="CW501" s="14">
        <v>5.7</v>
      </c>
      <c r="CX501" s="14">
        <v>0.0</v>
      </c>
      <c r="CY501" s="14">
        <v>9.2</v>
      </c>
      <c r="CZ501" s="18">
        <f t="shared" si="20"/>
        <v>0.1179487179</v>
      </c>
      <c r="DA501" s="18">
        <f t="shared" si="21"/>
        <v>0.3345961509</v>
      </c>
      <c r="DB501" s="14">
        <v>48.6371</v>
      </c>
      <c r="DC501" s="7">
        <v>0.0</v>
      </c>
      <c r="DD501" s="7">
        <v>1.0</v>
      </c>
      <c r="DE501" s="7">
        <v>3.0</v>
      </c>
      <c r="DF501" s="7">
        <v>69.0</v>
      </c>
      <c r="DG501" s="7">
        <v>1.0</v>
      </c>
      <c r="DH501" s="7">
        <v>0.0</v>
      </c>
      <c r="DI501" s="7">
        <v>54.0</v>
      </c>
      <c r="DJ501" s="7">
        <v>18.0</v>
      </c>
      <c r="DK501" s="7">
        <v>1.0</v>
      </c>
      <c r="DL501" s="7">
        <v>0.0</v>
      </c>
      <c r="DM501" s="7">
        <v>50.0</v>
      </c>
      <c r="DN501" s="9">
        <v>0.0</v>
      </c>
      <c r="DO501" s="9">
        <v>4.0</v>
      </c>
      <c r="DP501" s="9">
        <v>1.0</v>
      </c>
      <c r="DQ501" s="8">
        <v>186.0</v>
      </c>
      <c r="DR501" s="8">
        <v>4.0</v>
      </c>
      <c r="DS501" s="8" t="s">
        <v>429</v>
      </c>
      <c r="DT501" s="19">
        <v>3.9</v>
      </c>
      <c r="DU501" s="8">
        <v>4.0</v>
      </c>
      <c r="DV501" s="8">
        <v>4.0</v>
      </c>
      <c r="DW501" s="8">
        <v>195.0</v>
      </c>
      <c r="DX501" s="8">
        <v>0.0</v>
      </c>
      <c r="DY501" s="14">
        <f t="shared" si="22"/>
        <v>1.859574468</v>
      </c>
    </row>
    <row r="502" ht="12.75" customHeight="1">
      <c r="A502" s="7">
        <v>48.0</v>
      </c>
      <c r="B502" s="7" t="s">
        <v>2182</v>
      </c>
      <c r="C502" s="7" t="s">
        <v>532</v>
      </c>
      <c r="D502" s="7" t="s">
        <v>736</v>
      </c>
      <c r="E502" s="7" t="s">
        <v>163</v>
      </c>
      <c r="F502" s="7" t="s">
        <v>163</v>
      </c>
      <c r="G502" s="7">
        <v>72.0</v>
      </c>
      <c r="H502" s="7">
        <v>202.0</v>
      </c>
      <c r="I502" s="7" t="s">
        <v>133</v>
      </c>
      <c r="J502" s="7">
        <v>2012.0</v>
      </c>
      <c r="K502" s="7">
        <v>2.0</v>
      </c>
      <c r="L502" s="7">
        <v>58.0</v>
      </c>
      <c r="M502" s="8" t="s">
        <v>146</v>
      </c>
      <c r="N502" s="8">
        <f t="shared" si="1"/>
        <v>23</v>
      </c>
      <c r="O502" s="7" t="s">
        <v>777</v>
      </c>
      <c r="P502" s="7" t="s">
        <v>2360</v>
      </c>
      <c r="Q502" s="8" t="s">
        <v>839</v>
      </c>
      <c r="R502" s="7" t="s">
        <v>839</v>
      </c>
      <c r="S502" s="9" t="s">
        <v>167</v>
      </c>
      <c r="T502" s="9">
        <v>80.0</v>
      </c>
      <c r="U502" s="9" t="s">
        <v>138</v>
      </c>
      <c r="V502" s="9" t="s">
        <v>138</v>
      </c>
      <c r="W502" s="7">
        <v>81.0</v>
      </c>
      <c r="X502" s="7">
        <v>9.0</v>
      </c>
      <c r="Y502" s="7">
        <v>15.0</v>
      </c>
      <c r="Z502" s="7">
        <v>12.0</v>
      </c>
      <c r="AA502" s="7">
        <v>24.0</v>
      </c>
      <c r="AB502" s="7">
        <v>-9.0</v>
      </c>
      <c r="AC502" s="7">
        <v>109.0</v>
      </c>
      <c r="AD502" s="7">
        <v>53.0</v>
      </c>
      <c r="AE502" s="7">
        <v>45.0</v>
      </c>
      <c r="AF502" s="10">
        <f t="shared" si="2"/>
        <v>0.08256880734</v>
      </c>
      <c r="AG502" s="10">
        <f t="shared" si="3"/>
        <v>0.04347826087</v>
      </c>
      <c r="AH502" s="7">
        <v>73827.0</v>
      </c>
      <c r="AI502" s="11">
        <f t="shared" si="4"/>
        <v>15.19074074</v>
      </c>
      <c r="AJ502" s="7">
        <v>1705.0</v>
      </c>
      <c r="AK502" s="11">
        <f t="shared" si="5"/>
        <v>21.04938272</v>
      </c>
      <c r="AL502" s="11">
        <f t="shared" si="6"/>
        <v>43.30029326</v>
      </c>
      <c r="AM502" s="12">
        <v>179.0</v>
      </c>
      <c r="AN502" s="11">
        <f t="shared" si="7"/>
        <v>8.728513958</v>
      </c>
      <c r="AO502" s="10" t="s">
        <v>1357</v>
      </c>
      <c r="AP502" s="10" t="s">
        <v>1978</v>
      </c>
      <c r="AQ502" s="10" t="s">
        <v>2361</v>
      </c>
      <c r="AR502" s="7">
        <v>18.0</v>
      </c>
      <c r="AS502" s="7">
        <v>15.0</v>
      </c>
      <c r="AT502" s="13">
        <f t="shared" si="8"/>
        <v>0.5454545455</v>
      </c>
      <c r="AU502" s="8"/>
      <c r="AV502" s="8"/>
      <c r="AW502" s="8">
        <v>21.0</v>
      </c>
      <c r="AX502" s="8">
        <v>10.0</v>
      </c>
      <c r="AY502" s="8">
        <v>12.0</v>
      </c>
      <c r="AZ502" s="8">
        <v>8.0</v>
      </c>
      <c r="BA502" s="7">
        <v>105.0</v>
      </c>
      <c r="BB502" s="7">
        <v>52.0</v>
      </c>
      <c r="BC502" s="7">
        <v>40.0</v>
      </c>
      <c r="BD502" s="7">
        <v>53.0</v>
      </c>
      <c r="BE502" s="7">
        <v>12.0</v>
      </c>
      <c r="BF502" s="7">
        <v>52.0</v>
      </c>
      <c r="BG502" s="14">
        <f t="shared" si="9"/>
        <v>5.12007802</v>
      </c>
      <c r="BH502" s="11">
        <f t="shared" si="10"/>
        <v>2.535657686</v>
      </c>
      <c r="BI502" s="11">
        <f t="shared" si="11"/>
        <v>1.950505912</v>
      </c>
      <c r="BJ502" s="11">
        <f t="shared" si="12"/>
        <v>2.584420334</v>
      </c>
      <c r="BK502" s="11">
        <f t="shared" si="13"/>
        <v>0.5851517737</v>
      </c>
      <c r="BL502" s="11">
        <f t="shared" si="14"/>
        <v>2.535657686</v>
      </c>
      <c r="BM502" s="7">
        <v>18.0</v>
      </c>
      <c r="BN502" s="7">
        <v>9.0</v>
      </c>
      <c r="BO502" s="7">
        <v>0.0</v>
      </c>
      <c r="BP502" s="7">
        <v>0.0</v>
      </c>
      <c r="BQ502" s="7">
        <v>0.0</v>
      </c>
      <c r="BR502" s="7">
        <v>0.0</v>
      </c>
      <c r="BS502" s="9">
        <f t="shared" si="15"/>
        <v>110</v>
      </c>
      <c r="BT502" s="14">
        <v>1.6023</v>
      </c>
      <c r="BW502" s="15" t="str">
        <f t="shared" si="16"/>
        <v> </v>
      </c>
      <c r="BY502" s="7">
        <v>2.0</v>
      </c>
      <c r="BZ502" s="7">
        <v>0.0</v>
      </c>
      <c r="CA502" s="7">
        <v>2.0</v>
      </c>
      <c r="CB502" s="7">
        <v>1.0</v>
      </c>
      <c r="CC502" s="7">
        <v>2.0</v>
      </c>
      <c r="CD502" s="7">
        <v>0.0</v>
      </c>
      <c r="CE502" s="7">
        <v>0.0</v>
      </c>
      <c r="CF502" s="7">
        <v>0.0</v>
      </c>
      <c r="CG502" s="7">
        <v>1.0</v>
      </c>
      <c r="CH502" s="7">
        <v>1.0</v>
      </c>
      <c r="CI502" s="7">
        <v>5.0</v>
      </c>
      <c r="CJ502" s="7">
        <v>0.0</v>
      </c>
      <c r="CK502" s="7">
        <v>0.0</v>
      </c>
      <c r="CL502" s="15">
        <f t="shared" si="17"/>
        <v>0</v>
      </c>
      <c r="CM502" s="7">
        <v>0.30000000000000004</v>
      </c>
      <c r="CN502" s="7">
        <v>1.0</v>
      </c>
      <c r="CO502" s="7">
        <v>1.3</v>
      </c>
      <c r="CP502" s="16">
        <f t="shared" si="18"/>
        <v>0.01604938272</v>
      </c>
      <c r="CQ502" s="16">
        <f t="shared" si="19"/>
        <v>0.06339144216</v>
      </c>
      <c r="CR502" s="17">
        <v>4.0</v>
      </c>
      <c r="CS502" s="14">
        <v>20.1</v>
      </c>
      <c r="CT502" s="14">
        <v>26.5</v>
      </c>
      <c r="CU502" s="14">
        <v>-8.4</v>
      </c>
      <c r="CV502" s="14">
        <v>1.1</v>
      </c>
      <c r="CW502" s="14">
        <v>2.0</v>
      </c>
      <c r="CX502" s="14">
        <v>0.0</v>
      </c>
      <c r="CY502" s="14">
        <v>3.2</v>
      </c>
      <c r="CZ502" s="18">
        <f t="shared" si="20"/>
        <v>0.03950617284</v>
      </c>
      <c r="DA502" s="18">
        <f t="shared" si="21"/>
        <v>0.156040473</v>
      </c>
      <c r="DB502" s="14">
        <v>27.2936</v>
      </c>
      <c r="DC502" s="7">
        <v>1.0</v>
      </c>
      <c r="DD502" s="7">
        <v>3.0</v>
      </c>
      <c r="DE502" s="7">
        <v>6.0</v>
      </c>
      <c r="DF502" s="7">
        <v>43.0</v>
      </c>
      <c r="DG502" s="7">
        <v>19.0</v>
      </c>
      <c r="DH502" s="7">
        <v>2.0</v>
      </c>
      <c r="DI502" s="7">
        <v>7.0</v>
      </c>
      <c r="DJ502" s="7">
        <v>6.0</v>
      </c>
      <c r="DK502" s="7">
        <v>6.0</v>
      </c>
      <c r="DL502" s="7">
        <v>2.0</v>
      </c>
      <c r="DM502" s="7">
        <v>67.0</v>
      </c>
      <c r="DN502" s="9">
        <v>1.0</v>
      </c>
      <c r="DO502" s="9">
        <v>1.0</v>
      </c>
      <c r="DP502" s="9">
        <v>1.0</v>
      </c>
      <c r="DQ502" s="8">
        <v>186.0</v>
      </c>
      <c r="DR502" s="8">
        <v>1.0</v>
      </c>
      <c r="DS502" s="8" t="s">
        <v>249</v>
      </c>
      <c r="DT502" s="19">
        <v>0.6000000000000001</v>
      </c>
      <c r="DU502" s="8">
        <v>0.613</v>
      </c>
      <c r="DV502" s="8">
        <v>0.613</v>
      </c>
      <c r="DW502" s="8">
        <v>7.0</v>
      </c>
      <c r="DX502" s="8">
        <v>0.0</v>
      </c>
      <c r="DY502" s="14">
        <f t="shared" si="22"/>
        <v>3.065957447</v>
      </c>
    </row>
    <row r="503" ht="12.75" customHeight="1">
      <c r="A503" s="7">
        <v>27.0</v>
      </c>
      <c r="B503" s="7" t="s">
        <v>2362</v>
      </c>
      <c r="C503" s="7" t="s">
        <v>2363</v>
      </c>
      <c r="E503" s="7" t="s">
        <v>2364</v>
      </c>
      <c r="F503" s="7" t="s">
        <v>2364</v>
      </c>
      <c r="G503" s="7">
        <v>75.0</v>
      </c>
      <c r="H503" s="7">
        <v>220.0</v>
      </c>
      <c r="I503" s="7" t="s">
        <v>133</v>
      </c>
      <c r="M503" s="8" t="s">
        <v>146</v>
      </c>
      <c r="N503" s="8">
        <f t="shared" si="1"/>
        <v>25</v>
      </c>
      <c r="O503" s="7" t="s">
        <v>258</v>
      </c>
      <c r="P503" s="7" t="s">
        <v>2365</v>
      </c>
      <c r="Q503" s="8" t="s">
        <v>166</v>
      </c>
      <c r="R503" s="7" t="s">
        <v>166</v>
      </c>
      <c r="S503" s="9" t="s">
        <v>159</v>
      </c>
      <c r="T503" s="9">
        <v>55.0</v>
      </c>
      <c r="U503" s="9" t="s">
        <v>138</v>
      </c>
      <c r="V503" s="9" t="s">
        <v>138</v>
      </c>
      <c r="W503" s="7">
        <v>55.0</v>
      </c>
      <c r="X503" s="7">
        <v>4.0</v>
      </c>
      <c r="Y503" s="7">
        <v>7.0</v>
      </c>
      <c r="Z503" s="7">
        <v>4.0</v>
      </c>
      <c r="AA503" s="7">
        <v>11.0</v>
      </c>
      <c r="AB503" s="7">
        <v>-4.0</v>
      </c>
      <c r="AC503" s="7">
        <v>52.0</v>
      </c>
      <c r="AD503" s="7">
        <v>23.0</v>
      </c>
      <c r="AE503" s="7">
        <v>15.0</v>
      </c>
      <c r="AF503" s="10">
        <f t="shared" si="2"/>
        <v>0.07692307692</v>
      </c>
      <c r="AG503" s="10">
        <f t="shared" si="3"/>
        <v>0.04444444444</v>
      </c>
      <c r="AH503" s="7">
        <v>36621.0</v>
      </c>
      <c r="AI503" s="11">
        <f t="shared" si="4"/>
        <v>11.09727273</v>
      </c>
      <c r="AJ503" s="7">
        <v>829.0</v>
      </c>
      <c r="AK503" s="11">
        <f t="shared" si="5"/>
        <v>15.07272727</v>
      </c>
      <c r="AL503" s="11">
        <f t="shared" si="6"/>
        <v>44.17490953</v>
      </c>
      <c r="AM503" s="12">
        <v>44.0</v>
      </c>
      <c r="AN503" s="11">
        <f t="shared" si="7"/>
        <v>4.325387073</v>
      </c>
      <c r="AO503" s="10" t="s">
        <v>1073</v>
      </c>
      <c r="AP503" s="10" t="s">
        <v>661</v>
      </c>
      <c r="AQ503" s="10" t="s">
        <v>913</v>
      </c>
      <c r="AR503" s="7">
        <v>1.0</v>
      </c>
      <c r="AS503" s="7">
        <v>3.0</v>
      </c>
      <c r="AT503" s="13">
        <f t="shared" si="8"/>
        <v>0.25</v>
      </c>
      <c r="AU503" s="8"/>
      <c r="AV503" s="8"/>
      <c r="AW503" s="8">
        <v>3.0</v>
      </c>
      <c r="AX503" s="8">
        <v>1.0</v>
      </c>
      <c r="AY503" s="8">
        <v>1.0</v>
      </c>
      <c r="AZ503" s="8">
        <v>0.0</v>
      </c>
      <c r="BA503" s="7">
        <v>70.0</v>
      </c>
      <c r="BB503" s="7">
        <v>155.0</v>
      </c>
      <c r="BC503" s="7">
        <v>27.0</v>
      </c>
      <c r="BD503" s="7">
        <v>23.0</v>
      </c>
      <c r="BE503" s="7">
        <v>5.0</v>
      </c>
      <c r="BF503" s="7">
        <v>11.0</v>
      </c>
      <c r="BG503" s="14">
        <f t="shared" si="9"/>
        <v>6.881297616</v>
      </c>
      <c r="BH503" s="11">
        <f t="shared" si="10"/>
        <v>15.23715901</v>
      </c>
      <c r="BI503" s="11">
        <f t="shared" si="11"/>
        <v>2.654214795</v>
      </c>
      <c r="BJ503" s="11">
        <f t="shared" si="12"/>
        <v>2.260997788</v>
      </c>
      <c r="BK503" s="11">
        <f t="shared" si="13"/>
        <v>0.4915212583</v>
      </c>
      <c r="BL503" s="11">
        <f t="shared" si="14"/>
        <v>1.081346768</v>
      </c>
      <c r="BM503" s="7">
        <v>47.0</v>
      </c>
      <c r="BN503" s="7">
        <v>11.0</v>
      </c>
      <c r="BO503" s="7">
        <v>3.0</v>
      </c>
      <c r="BP503" s="7">
        <v>0.0</v>
      </c>
      <c r="BQ503" s="7">
        <v>1.0</v>
      </c>
      <c r="BR503" s="7">
        <v>0.0</v>
      </c>
      <c r="BS503" s="9">
        <f t="shared" si="15"/>
        <v>232</v>
      </c>
      <c r="BT503" s="14">
        <v>-0.08120000000000001</v>
      </c>
      <c r="BW503" s="15" t="str">
        <f t="shared" si="16"/>
        <v> </v>
      </c>
      <c r="BY503" s="7">
        <v>0.0</v>
      </c>
      <c r="BZ503" s="7">
        <v>0.0</v>
      </c>
      <c r="CA503" s="7">
        <v>1.0</v>
      </c>
      <c r="CB503" s="7">
        <v>0.0</v>
      </c>
      <c r="CC503" s="7">
        <v>2.0</v>
      </c>
      <c r="CD503" s="7">
        <v>0.0</v>
      </c>
      <c r="CE503" s="7">
        <v>0.0</v>
      </c>
      <c r="CF503" s="7">
        <v>0.0</v>
      </c>
      <c r="CG503" s="7">
        <v>1.0</v>
      </c>
      <c r="CH503" s="7">
        <v>0.0</v>
      </c>
      <c r="CI503" s="7">
        <v>1.0</v>
      </c>
      <c r="CJ503" s="7">
        <v>0.0</v>
      </c>
      <c r="CK503" s="7">
        <v>0.0</v>
      </c>
      <c r="CL503" s="15">
        <f t="shared" si="17"/>
        <v>0</v>
      </c>
      <c r="CM503" s="7">
        <v>0.0</v>
      </c>
      <c r="CN503" s="7">
        <v>0.5</v>
      </c>
      <c r="CO503" s="7">
        <v>0.5</v>
      </c>
      <c r="CP503" s="16">
        <f t="shared" si="18"/>
        <v>0.009090909091</v>
      </c>
      <c r="CQ503" s="16">
        <f t="shared" si="19"/>
        <v>0.04915212583</v>
      </c>
      <c r="CR503" s="17">
        <v>3.0</v>
      </c>
      <c r="CS503" s="14">
        <v>11.1</v>
      </c>
      <c r="CT503" s="14">
        <v>11.2</v>
      </c>
      <c r="CU503" s="14">
        <v>-1.8</v>
      </c>
      <c r="CV503" s="14">
        <v>-0.5</v>
      </c>
      <c r="CW503" s="14">
        <v>0.8</v>
      </c>
      <c r="CX503" s="14">
        <v>0.0</v>
      </c>
      <c r="CY503" s="14">
        <v>0.4</v>
      </c>
      <c r="CZ503" s="18">
        <f t="shared" si="20"/>
        <v>0.007272727273</v>
      </c>
      <c r="DA503" s="18">
        <f t="shared" si="21"/>
        <v>0.03932170066</v>
      </c>
      <c r="DB503" s="14">
        <v>36.9231</v>
      </c>
      <c r="DC503" s="7">
        <v>0.0</v>
      </c>
      <c r="DD503" s="7">
        <v>1.0</v>
      </c>
      <c r="DE503" s="7">
        <v>4.0</v>
      </c>
      <c r="DF503" s="7">
        <v>18.0</v>
      </c>
      <c r="DG503" s="7">
        <v>4.0</v>
      </c>
      <c r="DH503" s="7">
        <v>0.0</v>
      </c>
      <c r="DI503" s="7">
        <v>3.0</v>
      </c>
      <c r="DJ503" s="7">
        <v>6.0</v>
      </c>
      <c r="DK503" s="7">
        <v>1.0</v>
      </c>
      <c r="DL503" s="7">
        <v>1.0</v>
      </c>
      <c r="DM503" s="7">
        <v>37.0</v>
      </c>
      <c r="DN503" s="9">
        <v>0.0</v>
      </c>
      <c r="DO503" s="9">
        <v>0.0</v>
      </c>
      <c r="DP503" s="9">
        <v>0.0</v>
      </c>
      <c r="DQ503" s="8">
        <v>150.0</v>
      </c>
      <c r="DR503" s="8">
        <v>0.0</v>
      </c>
      <c r="DS503" s="8"/>
      <c r="DT503" s="19">
        <v>0.743</v>
      </c>
      <c r="DU503" s="8">
        <v>0.743</v>
      </c>
      <c r="DV503" s="8">
        <v>0.599</v>
      </c>
      <c r="DW503" s="8">
        <v>0.0</v>
      </c>
      <c r="DX503" s="8">
        <v>0.0</v>
      </c>
      <c r="DY503" s="14">
        <f t="shared" si="22"/>
        <v>0.06925188744</v>
      </c>
    </row>
    <row r="504" ht="12.75" customHeight="1">
      <c r="A504" s="7">
        <v>53.0</v>
      </c>
      <c r="B504" s="7" t="s">
        <v>2366</v>
      </c>
      <c r="C504" s="7" t="s">
        <v>2367</v>
      </c>
      <c r="D504" s="7" t="s">
        <v>162</v>
      </c>
      <c r="E504" s="7" t="s">
        <v>163</v>
      </c>
      <c r="F504" s="7" t="s">
        <v>163</v>
      </c>
      <c r="G504" s="7">
        <v>76.0</v>
      </c>
      <c r="H504" s="7">
        <v>212.0</v>
      </c>
      <c r="I504" s="7" t="s">
        <v>133</v>
      </c>
      <c r="M504" s="8"/>
      <c r="N504" s="8">
        <f t="shared" si="1"/>
        <v>27</v>
      </c>
      <c r="O504" s="7" t="s">
        <v>532</v>
      </c>
      <c r="P504" s="7" t="s">
        <v>2368</v>
      </c>
      <c r="Q504" s="8" t="s">
        <v>222</v>
      </c>
      <c r="R504" s="7" t="s">
        <v>222</v>
      </c>
      <c r="S504" s="9" t="s">
        <v>159</v>
      </c>
      <c r="T504" s="9">
        <v>41.0</v>
      </c>
      <c r="U504" s="9" t="s">
        <v>138</v>
      </c>
      <c r="V504" s="9" t="s">
        <v>138</v>
      </c>
      <c r="W504" s="7">
        <v>41.0</v>
      </c>
      <c r="X504" s="7">
        <v>4.0</v>
      </c>
      <c r="Y504" s="7">
        <v>1.0</v>
      </c>
      <c r="Z504" s="7">
        <v>0.0</v>
      </c>
      <c r="AA504" s="7">
        <v>5.0</v>
      </c>
      <c r="AB504" s="7">
        <v>-7.0</v>
      </c>
      <c r="AC504" s="7">
        <v>25.0</v>
      </c>
      <c r="AD504" s="7">
        <v>7.0</v>
      </c>
      <c r="AE504" s="7">
        <v>8.0</v>
      </c>
      <c r="AF504" s="10">
        <f t="shared" si="2"/>
        <v>0.16</v>
      </c>
      <c r="AG504" s="10">
        <f t="shared" si="3"/>
        <v>0.1</v>
      </c>
      <c r="AH504" s="7">
        <v>18431.0</v>
      </c>
      <c r="AI504" s="11">
        <f t="shared" si="4"/>
        <v>7.492276423</v>
      </c>
      <c r="AJ504" s="7">
        <v>509.0</v>
      </c>
      <c r="AK504" s="11">
        <f t="shared" si="5"/>
        <v>12.41463415</v>
      </c>
      <c r="AL504" s="11">
        <f t="shared" si="6"/>
        <v>36.21021611</v>
      </c>
      <c r="AM504" s="12">
        <v>0.0</v>
      </c>
      <c r="AN504" s="11">
        <f t="shared" si="7"/>
        <v>0</v>
      </c>
      <c r="AO504" s="10" t="s">
        <v>200</v>
      </c>
      <c r="AP504" s="10" t="s">
        <v>686</v>
      </c>
      <c r="AQ504" s="10" t="s">
        <v>617</v>
      </c>
      <c r="AR504" s="7">
        <v>0.0</v>
      </c>
      <c r="AS504" s="7">
        <v>0.0</v>
      </c>
      <c r="AT504" s="13">
        <f t="shared" si="8"/>
        <v>0</v>
      </c>
      <c r="AU504" s="8"/>
      <c r="AV504" s="8"/>
      <c r="AW504" s="8"/>
      <c r="AX504" s="8">
        <v>0.0</v>
      </c>
      <c r="AY504" s="8"/>
      <c r="AZ504" s="8">
        <v>0.0</v>
      </c>
      <c r="BA504" s="7">
        <v>39.0</v>
      </c>
      <c r="BB504" s="7">
        <v>62.0</v>
      </c>
      <c r="BC504" s="7">
        <v>3.0</v>
      </c>
      <c r="BD504" s="7">
        <v>7.0</v>
      </c>
      <c r="BE504" s="7">
        <v>7.0</v>
      </c>
      <c r="BF504" s="7">
        <v>6.0</v>
      </c>
      <c r="BG504" s="14">
        <f t="shared" si="9"/>
        <v>7.617600781</v>
      </c>
      <c r="BH504" s="11">
        <f t="shared" si="10"/>
        <v>12.11003201</v>
      </c>
      <c r="BI504" s="11">
        <f t="shared" si="11"/>
        <v>0.5859692909</v>
      </c>
      <c r="BJ504" s="11">
        <f t="shared" si="12"/>
        <v>1.367261679</v>
      </c>
      <c r="BK504" s="11">
        <f t="shared" si="13"/>
        <v>1.367261679</v>
      </c>
      <c r="BL504" s="11">
        <f t="shared" si="14"/>
        <v>1.171938582</v>
      </c>
      <c r="BM504" s="7">
        <v>23.0</v>
      </c>
      <c r="BN504" s="7">
        <v>4.0</v>
      </c>
      <c r="BO504" s="7">
        <v>3.0</v>
      </c>
      <c r="BP504" s="7">
        <v>0.0</v>
      </c>
      <c r="BQ504" s="7">
        <v>0.0</v>
      </c>
      <c r="BR504" s="7">
        <v>0.0</v>
      </c>
      <c r="BS504" s="9">
        <f t="shared" si="15"/>
        <v>91</v>
      </c>
      <c r="BT504" s="14">
        <v>-1.5583</v>
      </c>
      <c r="BW504" s="15" t="str">
        <f t="shared" si="16"/>
        <v> </v>
      </c>
      <c r="BY504" s="7">
        <v>2.0</v>
      </c>
      <c r="BZ504" s="7">
        <v>0.0</v>
      </c>
      <c r="CA504" s="7">
        <v>0.0</v>
      </c>
      <c r="CB504" s="7">
        <v>0.0</v>
      </c>
      <c r="CC504" s="7">
        <v>1.0</v>
      </c>
      <c r="CD504" s="7">
        <v>1.0</v>
      </c>
      <c r="CE504" s="7">
        <v>0.0</v>
      </c>
      <c r="CF504" s="7">
        <v>0.0</v>
      </c>
      <c r="CG504" s="7">
        <v>0.0</v>
      </c>
      <c r="CH504" s="7">
        <v>0.0</v>
      </c>
      <c r="CI504" s="7">
        <v>2.0</v>
      </c>
      <c r="CJ504" s="7">
        <v>0.0</v>
      </c>
      <c r="CK504" s="7">
        <v>0.0</v>
      </c>
      <c r="CL504" s="15">
        <f t="shared" si="17"/>
        <v>0</v>
      </c>
      <c r="CM504" s="7">
        <v>0.2</v>
      </c>
      <c r="CN504" s="7">
        <v>0.0</v>
      </c>
      <c r="CO504" s="7">
        <v>0.2</v>
      </c>
      <c r="CP504" s="16">
        <f t="shared" si="18"/>
        <v>0.00487804878</v>
      </c>
      <c r="CQ504" s="16">
        <f t="shared" si="19"/>
        <v>0.03906461939</v>
      </c>
      <c r="CR504" s="17">
        <v>2.0</v>
      </c>
      <c r="CS504" s="14">
        <v>6.3</v>
      </c>
      <c r="CT504" s="14">
        <v>6.2</v>
      </c>
      <c r="CU504" s="14">
        <v>-7.3</v>
      </c>
      <c r="CV504" s="14">
        <v>-0.4</v>
      </c>
      <c r="CW504" s="14">
        <v>0.0</v>
      </c>
      <c r="CX504" s="14">
        <v>0.0</v>
      </c>
      <c r="CY504" s="14">
        <v>-0.4</v>
      </c>
      <c r="CZ504" s="18">
        <f t="shared" si="20"/>
        <v>-0.009756097561</v>
      </c>
      <c r="DA504" s="18">
        <f t="shared" si="21"/>
        <v>-0.07812923878</v>
      </c>
      <c r="DB504" s="14">
        <v>28.04</v>
      </c>
      <c r="DC504" s="7">
        <v>0.0</v>
      </c>
      <c r="DD504" s="7">
        <v>0.0</v>
      </c>
      <c r="DE504" s="7">
        <v>0.0</v>
      </c>
      <c r="DF504" s="7">
        <v>7.0</v>
      </c>
      <c r="DG504" s="7">
        <v>2.0</v>
      </c>
      <c r="DH504" s="7">
        <v>1.0</v>
      </c>
      <c r="DI504" s="7">
        <v>1.0</v>
      </c>
      <c r="DJ504" s="7">
        <v>1.0</v>
      </c>
      <c r="DK504" s="7">
        <v>0.0</v>
      </c>
      <c r="DL504" s="7">
        <v>2.0</v>
      </c>
      <c r="DM504" s="7">
        <v>18.0</v>
      </c>
      <c r="DN504" s="9">
        <v>0.0</v>
      </c>
      <c r="DO504" s="9">
        <v>0.0</v>
      </c>
      <c r="DP504" s="9">
        <v>0.0</v>
      </c>
      <c r="DQ504" s="8">
        <v>151.0</v>
      </c>
      <c r="DR504" s="8">
        <v>0.0</v>
      </c>
      <c r="DS504" s="8"/>
      <c r="DT504" s="19">
        <v>0.5750000000000001</v>
      </c>
      <c r="DU504" s="8">
        <v>0.562</v>
      </c>
      <c r="DV504" s="8">
        <v>0.457</v>
      </c>
      <c r="DW504" s="8">
        <v>0.0</v>
      </c>
      <c r="DX504" s="8">
        <v>0.0</v>
      </c>
      <c r="DY504" s="14">
        <f t="shared" si="22"/>
        <v>-0.4223289865</v>
      </c>
    </row>
    <row r="505" ht="12.75" customHeight="1">
      <c r="A505" s="7">
        <v>56.0</v>
      </c>
      <c r="B505" s="7" t="s">
        <v>2369</v>
      </c>
      <c r="C505" s="7" t="s">
        <v>1156</v>
      </c>
      <c r="D505" s="7" t="s">
        <v>315</v>
      </c>
      <c r="E505" s="7" t="s">
        <v>163</v>
      </c>
      <c r="F505" s="7" t="s">
        <v>163</v>
      </c>
      <c r="G505" s="7">
        <v>74.0</v>
      </c>
      <c r="H505" s="7">
        <v>192.0</v>
      </c>
      <c r="I505" s="7" t="s">
        <v>133</v>
      </c>
      <c r="J505" s="7">
        <v>2012.0</v>
      </c>
      <c r="K505" s="7">
        <v>1.0</v>
      </c>
      <c r="L505" s="7">
        <v>23.0</v>
      </c>
      <c r="M505" s="8" t="s">
        <v>146</v>
      </c>
      <c r="N505" s="8">
        <f t="shared" si="1"/>
        <v>21</v>
      </c>
      <c r="O505" s="7" t="s">
        <v>743</v>
      </c>
      <c r="P505" s="7" t="s">
        <v>2370</v>
      </c>
      <c r="Q505" s="8" t="s">
        <v>325</v>
      </c>
      <c r="R505" s="7" t="s">
        <v>325</v>
      </c>
      <c r="S505" s="9" t="s">
        <v>174</v>
      </c>
      <c r="T505" s="9">
        <v>3.0</v>
      </c>
      <c r="U505" s="9" t="s">
        <v>138</v>
      </c>
      <c r="V505" s="9" t="s">
        <v>138</v>
      </c>
      <c r="W505" s="7">
        <v>3.0</v>
      </c>
      <c r="X505" s="7">
        <v>0.0</v>
      </c>
      <c r="Y505" s="7">
        <v>0.0</v>
      </c>
      <c r="Z505" s="7">
        <v>0.0</v>
      </c>
      <c r="AA505" s="7">
        <v>0.0</v>
      </c>
      <c r="AB505" s="7">
        <v>1.0</v>
      </c>
      <c r="AC505" s="7">
        <v>4.0</v>
      </c>
      <c r="AD505" s="7">
        <v>1.0</v>
      </c>
      <c r="AE505" s="7">
        <v>3.0</v>
      </c>
      <c r="AF505" s="10">
        <f t="shared" si="2"/>
        <v>0</v>
      </c>
      <c r="AG505" s="10">
        <f t="shared" si="3"/>
        <v>0</v>
      </c>
      <c r="AH505" s="7">
        <v>3156.0</v>
      </c>
      <c r="AI505" s="11">
        <f t="shared" si="4"/>
        <v>17.53333333</v>
      </c>
      <c r="AJ505" s="7">
        <v>63.0</v>
      </c>
      <c r="AK505" s="11">
        <f t="shared" si="5"/>
        <v>21</v>
      </c>
      <c r="AL505" s="11">
        <f t="shared" si="6"/>
        <v>50.0952381</v>
      </c>
      <c r="AM505" s="12">
        <v>0.0</v>
      </c>
      <c r="AN505" s="11">
        <f t="shared" si="7"/>
        <v>0</v>
      </c>
      <c r="AO505" s="10" t="s">
        <v>151</v>
      </c>
      <c r="AP505" s="10" t="s">
        <v>151</v>
      </c>
      <c r="AQ505" s="10" t="s">
        <v>151</v>
      </c>
      <c r="AR505" s="7">
        <v>0.0</v>
      </c>
      <c r="AS505" s="7">
        <v>0.0</v>
      </c>
      <c r="AT505" s="13">
        <f t="shared" si="8"/>
        <v>0</v>
      </c>
      <c r="AU505" s="8"/>
      <c r="AV505" s="8"/>
      <c r="AW505" s="8"/>
      <c r="AX505" s="8">
        <v>0.0</v>
      </c>
      <c r="AY505" s="8"/>
      <c r="AZ505" s="8">
        <v>0.0</v>
      </c>
      <c r="BA505" s="7">
        <v>0.0</v>
      </c>
      <c r="BB505" s="7">
        <v>1.0</v>
      </c>
      <c r="BC505" s="7">
        <v>1.0</v>
      </c>
      <c r="BD505" s="7">
        <v>1.0</v>
      </c>
      <c r="BE505" s="7">
        <v>1.0</v>
      </c>
      <c r="BF505" s="7">
        <v>1.0</v>
      </c>
      <c r="BG505" s="14">
        <f t="shared" si="9"/>
        <v>0</v>
      </c>
      <c r="BH505" s="11">
        <f t="shared" si="10"/>
        <v>1.140684411</v>
      </c>
      <c r="BI505" s="11">
        <f t="shared" si="11"/>
        <v>1.140684411</v>
      </c>
      <c r="BJ505" s="11">
        <f t="shared" si="12"/>
        <v>1.140684411</v>
      </c>
      <c r="BK505" s="11">
        <f t="shared" si="13"/>
        <v>1.140684411</v>
      </c>
      <c r="BL505" s="11">
        <f t="shared" si="14"/>
        <v>1.140684411</v>
      </c>
      <c r="BM505" s="7">
        <v>2.0</v>
      </c>
      <c r="BN505" s="7">
        <v>1.0</v>
      </c>
      <c r="BO505" s="7">
        <v>0.0</v>
      </c>
      <c r="BP505" s="7">
        <v>0.0</v>
      </c>
      <c r="BQ505" s="7">
        <v>0.0</v>
      </c>
      <c r="BR505" s="7">
        <v>0.0</v>
      </c>
      <c r="BS505" s="9">
        <f t="shared" si="15"/>
        <v>4</v>
      </c>
      <c r="BT505" s="14">
        <v>0.221</v>
      </c>
      <c r="BW505" s="15" t="str">
        <f t="shared" si="16"/>
        <v> </v>
      </c>
      <c r="BY505" s="7">
        <v>0.0</v>
      </c>
      <c r="BZ505" s="7">
        <v>0.0</v>
      </c>
      <c r="CA505" s="7">
        <v>0.0</v>
      </c>
      <c r="CB505" s="7">
        <v>0.0</v>
      </c>
      <c r="CC505" s="7">
        <v>0.0</v>
      </c>
      <c r="CD505" s="7">
        <v>0.0</v>
      </c>
      <c r="CE505" s="7">
        <v>0.0</v>
      </c>
      <c r="CF505" s="7">
        <v>0.0</v>
      </c>
      <c r="CG505" s="7">
        <v>0.0</v>
      </c>
      <c r="CH505" s="7">
        <v>0.0</v>
      </c>
      <c r="CI505" s="7">
        <v>0.0</v>
      </c>
      <c r="CJ505" s="7">
        <v>0.0</v>
      </c>
      <c r="CK505" s="7">
        <v>0.0</v>
      </c>
      <c r="CL505" s="15">
        <f t="shared" si="17"/>
        <v>0</v>
      </c>
      <c r="CM505" s="7">
        <v>-0.1</v>
      </c>
      <c r="CN505" s="7">
        <v>0.2</v>
      </c>
      <c r="CO505" s="7">
        <v>0.1</v>
      </c>
      <c r="CP505" s="16">
        <f t="shared" si="18"/>
        <v>0.03333333333</v>
      </c>
      <c r="CQ505" s="16">
        <f t="shared" si="19"/>
        <v>0.1140684411</v>
      </c>
      <c r="CR505" s="17">
        <v>3.0</v>
      </c>
      <c r="CS505" s="14">
        <v>0.4</v>
      </c>
      <c r="CT505" s="14">
        <v>0.4</v>
      </c>
      <c r="CU505" s="14">
        <v>0.9</v>
      </c>
      <c r="CV505" s="14">
        <v>-0.1</v>
      </c>
      <c r="CW505" s="14">
        <v>0.2</v>
      </c>
      <c r="CX505" s="14">
        <v>0.0</v>
      </c>
      <c r="CY505" s="14">
        <v>0.1</v>
      </c>
      <c r="CZ505" s="18">
        <f t="shared" si="20"/>
        <v>0.03333333333</v>
      </c>
      <c r="DA505" s="18">
        <f t="shared" si="21"/>
        <v>0.1140684411</v>
      </c>
      <c r="DB505" s="14">
        <v>49.75</v>
      </c>
      <c r="DC505" s="7">
        <v>0.0</v>
      </c>
      <c r="DD505" s="7">
        <v>0.0</v>
      </c>
      <c r="DE505" s="7">
        <v>1.0</v>
      </c>
      <c r="DF505" s="7">
        <v>0.0</v>
      </c>
      <c r="DG505" s="7">
        <v>0.0</v>
      </c>
      <c r="DH505" s="7">
        <v>0.0</v>
      </c>
      <c r="DI505" s="7">
        <v>1.0</v>
      </c>
      <c r="DJ505" s="7">
        <v>2.0</v>
      </c>
      <c r="DK505" s="7">
        <v>0.0</v>
      </c>
      <c r="DL505" s="7">
        <v>0.0</v>
      </c>
      <c r="DM505" s="7">
        <v>1.0</v>
      </c>
      <c r="DN505" s="9">
        <v>0.0</v>
      </c>
      <c r="DO505" s="9">
        <v>0.0</v>
      </c>
      <c r="DP505" s="9">
        <v>0.0</v>
      </c>
      <c r="DQ505" s="8">
        <v>12.0</v>
      </c>
      <c r="DR505" s="8">
        <v>0.0</v>
      </c>
      <c r="DS505" s="8"/>
      <c r="DT505" s="19">
        <v>0.925</v>
      </c>
      <c r="DU505" s="8">
        <v>0.925</v>
      </c>
      <c r="DV505" s="8">
        <v>0.06</v>
      </c>
      <c r="DW505" s="8">
        <v>0.0</v>
      </c>
      <c r="DX505" s="8">
        <v>0.0</v>
      </c>
      <c r="DY505" s="14">
        <f t="shared" si="22"/>
        <v>0.04783802334</v>
      </c>
    </row>
    <row r="506" ht="12.75" customHeight="1">
      <c r="A506" s="7">
        <v>21.0</v>
      </c>
      <c r="B506" s="7" t="s">
        <v>2371</v>
      </c>
      <c r="C506" s="7" t="s">
        <v>678</v>
      </c>
      <c r="D506" s="7" t="s">
        <v>679</v>
      </c>
      <c r="E506" s="7" t="s">
        <v>132</v>
      </c>
      <c r="F506" s="7" t="s">
        <v>132</v>
      </c>
      <c r="G506" s="7">
        <v>74.0</v>
      </c>
      <c r="H506" s="7">
        <v>220.0</v>
      </c>
      <c r="I506" s="7" t="s">
        <v>133</v>
      </c>
      <c r="J506" s="7">
        <v>2012.0</v>
      </c>
      <c r="K506" s="7">
        <v>1.0</v>
      </c>
      <c r="L506" s="7">
        <v>29.0</v>
      </c>
      <c r="M506" s="8"/>
      <c r="N506" s="8">
        <f t="shared" si="1"/>
        <v>21</v>
      </c>
      <c r="O506" s="7" t="s">
        <v>1242</v>
      </c>
      <c r="P506" s="7" t="s">
        <v>2372</v>
      </c>
      <c r="Q506" s="8" t="s">
        <v>206</v>
      </c>
      <c r="R506" s="7" t="s">
        <v>2373</v>
      </c>
      <c r="S506" s="9" t="s">
        <v>260</v>
      </c>
      <c r="T506" s="9">
        <v>20.0</v>
      </c>
      <c r="U506" s="9">
        <v>12.0</v>
      </c>
      <c r="V506" s="9" t="s">
        <v>138</v>
      </c>
      <c r="W506" s="7">
        <v>32.0</v>
      </c>
      <c r="X506" s="7">
        <v>1.0</v>
      </c>
      <c r="Y506" s="7">
        <v>1.0</v>
      </c>
      <c r="Z506" s="7">
        <v>0.0</v>
      </c>
      <c r="AA506" s="7">
        <v>2.0</v>
      </c>
      <c r="AB506" s="7">
        <v>-13.0</v>
      </c>
      <c r="AC506" s="7">
        <v>27.0</v>
      </c>
      <c r="AD506" s="7">
        <v>11.0</v>
      </c>
      <c r="AE506" s="7">
        <v>15.0</v>
      </c>
      <c r="AF506" s="10">
        <f t="shared" si="2"/>
        <v>0.03703703704</v>
      </c>
      <c r="AG506" s="10">
        <f t="shared" si="3"/>
        <v>0.01886792453</v>
      </c>
      <c r="AH506" s="7">
        <v>19743.0</v>
      </c>
      <c r="AI506" s="11">
        <f t="shared" si="4"/>
        <v>10.2828125</v>
      </c>
      <c r="AJ506" s="7">
        <v>483.0</v>
      </c>
      <c r="AK506" s="11">
        <f t="shared" si="5"/>
        <v>15.09375</v>
      </c>
      <c r="AL506" s="11">
        <f t="shared" si="6"/>
        <v>40.8757764</v>
      </c>
      <c r="AM506" s="12">
        <v>0.0</v>
      </c>
      <c r="AN506" s="11">
        <f t="shared" si="7"/>
        <v>0</v>
      </c>
      <c r="AO506" s="10" t="s">
        <v>239</v>
      </c>
      <c r="AP506" s="10" t="s">
        <v>239</v>
      </c>
      <c r="AQ506" s="10" t="s">
        <v>216</v>
      </c>
      <c r="AR506" s="7">
        <v>0.0</v>
      </c>
      <c r="AS506" s="7">
        <v>0.0</v>
      </c>
      <c r="AT506" s="13">
        <f t="shared" si="8"/>
        <v>0</v>
      </c>
      <c r="AU506" s="8"/>
      <c r="AV506" s="8"/>
      <c r="AW506" s="8"/>
      <c r="AX506" s="8">
        <v>0.0</v>
      </c>
      <c r="AY506" s="8"/>
      <c r="AZ506" s="8">
        <v>0.0</v>
      </c>
      <c r="BA506" s="7">
        <v>49.0</v>
      </c>
      <c r="BB506" s="7">
        <v>67.0</v>
      </c>
      <c r="BC506" s="7">
        <v>7.0</v>
      </c>
      <c r="BD506" s="7">
        <v>11.0</v>
      </c>
      <c r="BE506" s="7">
        <v>9.0</v>
      </c>
      <c r="BF506" s="7">
        <v>2.0</v>
      </c>
      <c r="BG506" s="14">
        <f t="shared" si="9"/>
        <v>8.934812339</v>
      </c>
      <c r="BH506" s="11">
        <f t="shared" si="10"/>
        <v>12.2169883</v>
      </c>
      <c r="BI506" s="11">
        <f t="shared" si="11"/>
        <v>1.276401763</v>
      </c>
      <c r="BJ506" s="11">
        <f t="shared" si="12"/>
        <v>2.005774198</v>
      </c>
      <c r="BK506" s="11">
        <f t="shared" si="13"/>
        <v>1.641087981</v>
      </c>
      <c r="BL506" s="11">
        <f t="shared" si="14"/>
        <v>0.3646862179</v>
      </c>
      <c r="BM506" s="7">
        <v>17.0</v>
      </c>
      <c r="BN506" s="7">
        <v>6.0</v>
      </c>
      <c r="BO506" s="7">
        <v>1.0</v>
      </c>
      <c r="BP506" s="7">
        <v>0.0</v>
      </c>
      <c r="BQ506" s="7">
        <v>0.0</v>
      </c>
      <c r="BR506" s="7">
        <v>0.0</v>
      </c>
      <c r="BS506" s="9">
        <f t="shared" si="15"/>
        <v>92</v>
      </c>
      <c r="BT506" s="14">
        <v>0.5006</v>
      </c>
      <c r="BW506" s="15" t="str">
        <f t="shared" si="16"/>
        <v> </v>
      </c>
      <c r="BY506" s="7">
        <v>1.0</v>
      </c>
      <c r="BZ506" s="7">
        <v>0.0</v>
      </c>
      <c r="CA506" s="7">
        <v>0.0</v>
      </c>
      <c r="CB506" s="7">
        <v>0.0</v>
      </c>
      <c r="CC506" s="7">
        <v>1.0</v>
      </c>
      <c r="CD506" s="7">
        <v>0.0</v>
      </c>
      <c r="CE506" s="7">
        <v>0.0</v>
      </c>
      <c r="CF506" s="7">
        <v>0.0</v>
      </c>
      <c r="CG506" s="7">
        <v>0.0</v>
      </c>
      <c r="CH506" s="7">
        <v>0.0</v>
      </c>
      <c r="CI506" s="7">
        <v>0.0</v>
      </c>
      <c r="CJ506" s="7">
        <v>0.0</v>
      </c>
      <c r="CK506" s="7">
        <v>0.0</v>
      </c>
      <c r="CL506" s="15">
        <f t="shared" si="17"/>
        <v>0</v>
      </c>
      <c r="CM506" s="7">
        <v>-0.6000000000000001</v>
      </c>
      <c r="CN506" s="7">
        <v>-0.1</v>
      </c>
      <c r="CO506" s="7">
        <v>-0.7</v>
      </c>
      <c r="CP506" s="16">
        <f t="shared" si="18"/>
        <v>-0.021875</v>
      </c>
      <c r="CQ506" s="16">
        <f t="shared" si="19"/>
        <v>-0.1276401763</v>
      </c>
      <c r="CR506" s="17">
        <v>2.0</v>
      </c>
      <c r="CS506" s="14">
        <v>6.6</v>
      </c>
      <c r="CT506" s="14">
        <v>6.4</v>
      </c>
      <c r="CU506" s="14">
        <v>-11.9</v>
      </c>
      <c r="CV506" s="14">
        <v>-2.1</v>
      </c>
      <c r="CW506" s="14">
        <v>-0.4</v>
      </c>
      <c r="CX506" s="14">
        <v>0.0</v>
      </c>
      <c r="CY506" s="14">
        <v>-2.5</v>
      </c>
      <c r="CZ506" s="18">
        <f t="shared" si="20"/>
        <v>-0.078125</v>
      </c>
      <c r="DA506" s="18">
        <f t="shared" si="21"/>
        <v>-0.4558577724</v>
      </c>
      <c r="DB506" s="14">
        <v>33.5926</v>
      </c>
      <c r="DC506" s="7">
        <v>0.0</v>
      </c>
      <c r="DD506" s="7">
        <v>0.0</v>
      </c>
      <c r="DE506" s="7">
        <v>0.0</v>
      </c>
      <c r="DF506" s="7">
        <v>11.0</v>
      </c>
      <c r="DG506" s="7">
        <v>2.0</v>
      </c>
      <c r="DH506" s="7">
        <v>2.0</v>
      </c>
      <c r="DI506" s="7">
        <v>1.0</v>
      </c>
      <c r="DJ506" s="7">
        <v>7.0</v>
      </c>
      <c r="DK506" s="7">
        <v>0.0</v>
      </c>
      <c r="DL506" s="7">
        <v>0.0</v>
      </c>
      <c r="DM506" s="7">
        <v>15.0</v>
      </c>
      <c r="DN506" s="9">
        <v>0.0</v>
      </c>
      <c r="DO506" s="9">
        <v>0.0</v>
      </c>
      <c r="DP506" s="9">
        <v>0.0</v>
      </c>
      <c r="DQ506" s="8">
        <v>186.0</v>
      </c>
      <c r="DR506" s="8">
        <v>11.0</v>
      </c>
      <c r="DS506" s="8" t="s">
        <v>2374</v>
      </c>
      <c r="DT506" s="19">
        <v>0.5750000000000001</v>
      </c>
      <c r="DU506" s="8">
        <v>0.613</v>
      </c>
      <c r="DV506" s="8">
        <v>0.612</v>
      </c>
      <c r="DW506" s="8">
        <v>82.0</v>
      </c>
      <c r="DX506" s="8">
        <v>0.0</v>
      </c>
      <c r="DY506" s="14">
        <f t="shared" si="22"/>
        <v>-2.631914894</v>
      </c>
    </row>
    <row r="507" ht="12.75" customHeight="1">
      <c r="A507" s="7">
        <v>18.0</v>
      </c>
      <c r="B507" s="7" t="s">
        <v>2375</v>
      </c>
      <c r="C507" s="7" t="s">
        <v>593</v>
      </c>
      <c r="D507" s="7" t="s">
        <v>162</v>
      </c>
      <c r="E507" s="7" t="s">
        <v>163</v>
      </c>
      <c r="F507" s="7" t="s">
        <v>163</v>
      </c>
      <c r="G507" s="7">
        <v>76.0</v>
      </c>
      <c r="H507" s="7">
        <v>231.0</v>
      </c>
      <c r="I507" s="7" t="s">
        <v>133</v>
      </c>
      <c r="J507" s="7">
        <v>2006.0</v>
      </c>
      <c r="K507" s="7">
        <v>2.0</v>
      </c>
      <c r="L507" s="7">
        <v>47.0</v>
      </c>
      <c r="M507" s="8"/>
      <c r="N507" s="8">
        <f t="shared" si="1"/>
        <v>27</v>
      </c>
      <c r="O507" s="7" t="s">
        <v>1824</v>
      </c>
      <c r="P507" s="7" t="s">
        <v>2376</v>
      </c>
      <c r="Q507" s="8" t="s">
        <v>166</v>
      </c>
      <c r="R507" s="7" t="s">
        <v>2377</v>
      </c>
      <c r="S507" s="9" t="s">
        <v>260</v>
      </c>
      <c r="T507" s="9">
        <v>51.0</v>
      </c>
      <c r="U507" s="9">
        <v>20.0</v>
      </c>
      <c r="V507" s="9" t="s">
        <v>138</v>
      </c>
      <c r="W507" s="7">
        <v>71.0</v>
      </c>
      <c r="X507" s="7">
        <v>12.0</v>
      </c>
      <c r="Y507" s="7">
        <v>16.0</v>
      </c>
      <c r="Z507" s="7">
        <v>8.0</v>
      </c>
      <c r="AA507" s="7">
        <v>28.0</v>
      </c>
      <c r="AB507" s="7">
        <v>-17.0</v>
      </c>
      <c r="AC507" s="7">
        <v>101.0</v>
      </c>
      <c r="AD507" s="7">
        <v>34.0</v>
      </c>
      <c r="AE507" s="7">
        <v>25.0</v>
      </c>
      <c r="AF507" s="10">
        <f t="shared" si="2"/>
        <v>0.1188118812</v>
      </c>
      <c r="AG507" s="10">
        <f t="shared" si="3"/>
        <v>0.075</v>
      </c>
      <c r="AH507" s="7">
        <v>57565.0</v>
      </c>
      <c r="AI507" s="11">
        <f t="shared" si="4"/>
        <v>13.5129108</v>
      </c>
      <c r="AJ507" s="7">
        <v>1412.0</v>
      </c>
      <c r="AK507" s="11">
        <f t="shared" si="5"/>
        <v>19.88732394</v>
      </c>
      <c r="AL507" s="11">
        <f t="shared" si="6"/>
        <v>40.7684136</v>
      </c>
      <c r="AM507" s="12">
        <v>109.0</v>
      </c>
      <c r="AN507" s="11">
        <f t="shared" si="7"/>
        <v>6.816642057</v>
      </c>
      <c r="AO507" s="10" t="s">
        <v>176</v>
      </c>
      <c r="AP507" s="10" t="s">
        <v>526</v>
      </c>
      <c r="AQ507" s="10" t="s">
        <v>300</v>
      </c>
      <c r="AR507" s="7">
        <v>9.0</v>
      </c>
      <c r="AS507" s="7">
        <v>15.0</v>
      </c>
      <c r="AT507" s="13">
        <f t="shared" si="8"/>
        <v>0.375</v>
      </c>
      <c r="AU507" s="8"/>
      <c r="AV507" s="8"/>
      <c r="AW507" s="8">
        <v>10.0</v>
      </c>
      <c r="AX507" s="8">
        <v>3.0</v>
      </c>
      <c r="AY507" s="8">
        <v>14.0</v>
      </c>
      <c r="AZ507" s="8">
        <v>6.0</v>
      </c>
      <c r="BA507" s="7">
        <v>82.0</v>
      </c>
      <c r="BB507" s="7">
        <v>68.0</v>
      </c>
      <c r="BC507" s="7">
        <v>39.0</v>
      </c>
      <c r="BD507" s="7">
        <v>34.0</v>
      </c>
      <c r="BE507" s="7">
        <v>12.0</v>
      </c>
      <c r="BF507" s="7">
        <v>34.0</v>
      </c>
      <c r="BG507" s="14">
        <f t="shared" si="9"/>
        <v>5.128116043</v>
      </c>
      <c r="BH507" s="11">
        <f t="shared" si="10"/>
        <v>4.252584035</v>
      </c>
      <c r="BI507" s="11">
        <f t="shared" si="11"/>
        <v>2.43898202</v>
      </c>
      <c r="BJ507" s="11">
        <f t="shared" si="12"/>
        <v>2.126292018</v>
      </c>
      <c r="BK507" s="11">
        <f t="shared" si="13"/>
        <v>0.7504560063</v>
      </c>
      <c r="BL507" s="11">
        <f t="shared" si="14"/>
        <v>2.126292018</v>
      </c>
      <c r="BM507" s="7">
        <v>20.0</v>
      </c>
      <c r="BN507" s="7">
        <v>10.0</v>
      </c>
      <c r="BO507" s="7">
        <v>0.0</v>
      </c>
      <c r="BP507" s="7">
        <v>0.0</v>
      </c>
      <c r="BQ507" s="7">
        <v>0.0</v>
      </c>
      <c r="BR507" s="7">
        <v>0.0</v>
      </c>
      <c r="BS507" s="9">
        <f t="shared" si="15"/>
        <v>127</v>
      </c>
      <c r="BT507" s="14">
        <v>-4.8887</v>
      </c>
      <c r="BW507" s="15" t="str">
        <f t="shared" si="16"/>
        <v> </v>
      </c>
      <c r="BY507" s="7">
        <v>2.0</v>
      </c>
      <c r="BZ507" s="7">
        <v>0.0</v>
      </c>
      <c r="CA507" s="7">
        <v>2.0</v>
      </c>
      <c r="CB507" s="7">
        <v>0.0</v>
      </c>
      <c r="CC507" s="7">
        <v>1.0</v>
      </c>
      <c r="CD507" s="7">
        <v>0.0</v>
      </c>
      <c r="CE507" s="7">
        <v>0.0</v>
      </c>
      <c r="CF507" s="7">
        <v>3.0</v>
      </c>
      <c r="CG507" s="7">
        <v>1.0</v>
      </c>
      <c r="CH507" s="7">
        <v>0.0</v>
      </c>
      <c r="CI507" s="7">
        <v>7.0</v>
      </c>
      <c r="CJ507" s="7">
        <v>0.0</v>
      </c>
      <c r="CK507" s="7">
        <v>0.0</v>
      </c>
      <c r="CL507" s="15">
        <f t="shared" si="17"/>
        <v>0</v>
      </c>
      <c r="CM507" s="7">
        <v>1.8</v>
      </c>
      <c r="CN507" s="7">
        <v>0.4</v>
      </c>
      <c r="CO507" s="7">
        <v>2.2</v>
      </c>
      <c r="CP507" s="16">
        <f t="shared" si="18"/>
        <v>0.03098591549</v>
      </c>
      <c r="CQ507" s="16">
        <f t="shared" si="19"/>
        <v>0.1375836011</v>
      </c>
      <c r="CR507" s="17">
        <v>2.0</v>
      </c>
      <c r="CS507" s="14">
        <v>21.6</v>
      </c>
      <c r="CT507" s="14">
        <v>24.6</v>
      </c>
      <c r="CU507" s="14">
        <v>-11.6</v>
      </c>
      <c r="CV507" s="14">
        <v>2.0</v>
      </c>
      <c r="CW507" s="14">
        <v>1.6</v>
      </c>
      <c r="CX507" s="14">
        <v>0.0</v>
      </c>
      <c r="CY507" s="14">
        <v>3.7</v>
      </c>
      <c r="CZ507" s="18">
        <f t="shared" si="20"/>
        <v>0.05211267606</v>
      </c>
      <c r="DA507" s="18">
        <f t="shared" si="21"/>
        <v>0.2313906019</v>
      </c>
      <c r="DB507" s="14">
        <v>24.6535</v>
      </c>
      <c r="DC507" s="7">
        <v>0.0</v>
      </c>
      <c r="DD507" s="7">
        <v>1.0</v>
      </c>
      <c r="DE507" s="7">
        <v>4.0</v>
      </c>
      <c r="DF507" s="7">
        <v>29.0</v>
      </c>
      <c r="DG507" s="7">
        <v>15.0</v>
      </c>
      <c r="DH507" s="7">
        <v>2.0</v>
      </c>
      <c r="DI507" s="7">
        <v>2.0</v>
      </c>
      <c r="DJ507" s="7">
        <v>19.0</v>
      </c>
      <c r="DK507" s="7">
        <v>9.0</v>
      </c>
      <c r="DL507" s="7">
        <v>3.0</v>
      </c>
      <c r="DM507" s="7">
        <v>51.0</v>
      </c>
      <c r="DN507" s="9">
        <v>0.0</v>
      </c>
      <c r="DO507" s="9">
        <v>1.0</v>
      </c>
      <c r="DP507" s="9">
        <v>2.0</v>
      </c>
      <c r="DQ507" s="8">
        <v>186.0</v>
      </c>
      <c r="DR507" s="8">
        <v>6.0</v>
      </c>
      <c r="DS507" s="8" t="s">
        <v>2378</v>
      </c>
      <c r="DT507" s="19">
        <v>2.3</v>
      </c>
      <c r="DU507" s="8">
        <v>2.3</v>
      </c>
      <c r="DV507" s="8">
        <v>2.379</v>
      </c>
      <c r="DW507" s="8">
        <v>168.0</v>
      </c>
      <c r="DX507" s="8">
        <v>0.0</v>
      </c>
      <c r="DY507" s="14">
        <f t="shared" si="22"/>
        <v>-0.1914893617</v>
      </c>
    </row>
    <row r="508" ht="12.75" customHeight="1">
      <c r="A508" s="7">
        <v>42.0</v>
      </c>
      <c r="B508" s="7" t="s">
        <v>2379</v>
      </c>
      <c r="C508" s="7" t="s">
        <v>718</v>
      </c>
      <c r="D508" s="7" t="s">
        <v>531</v>
      </c>
      <c r="E508" s="7" t="s">
        <v>132</v>
      </c>
      <c r="F508" s="7" t="s">
        <v>132</v>
      </c>
      <c r="G508" s="7">
        <v>76.0</v>
      </c>
      <c r="H508" s="7">
        <v>224.0</v>
      </c>
      <c r="I508" s="7" t="s">
        <v>145</v>
      </c>
      <c r="J508" s="7">
        <v>2011.0</v>
      </c>
      <c r="K508" s="7">
        <v>2.0</v>
      </c>
      <c r="L508" s="7">
        <v>34.0</v>
      </c>
      <c r="M508" s="8" t="s">
        <v>146</v>
      </c>
      <c r="N508" s="8">
        <f t="shared" si="1"/>
        <v>23</v>
      </c>
      <c r="O508" s="7" t="s">
        <v>1539</v>
      </c>
      <c r="P508" s="7" t="s">
        <v>2380</v>
      </c>
      <c r="Q508" s="8" t="s">
        <v>305</v>
      </c>
      <c r="R508" s="7" t="s">
        <v>305</v>
      </c>
      <c r="S508" s="9" t="s">
        <v>174</v>
      </c>
      <c r="T508" s="9">
        <v>6.0</v>
      </c>
      <c r="U508" s="9" t="s">
        <v>138</v>
      </c>
      <c r="V508" s="9" t="s">
        <v>138</v>
      </c>
      <c r="W508" s="7">
        <v>6.0</v>
      </c>
      <c r="X508" s="7">
        <v>1.0</v>
      </c>
      <c r="Y508" s="7">
        <v>0.0</v>
      </c>
      <c r="Z508" s="7">
        <v>0.0</v>
      </c>
      <c r="AA508" s="7">
        <v>1.0</v>
      </c>
      <c r="AB508" s="7">
        <v>-4.0</v>
      </c>
      <c r="AC508" s="7">
        <v>4.0</v>
      </c>
      <c r="AD508" s="7">
        <v>2.0</v>
      </c>
      <c r="AE508" s="7">
        <v>6.0</v>
      </c>
      <c r="AF508" s="10">
        <f t="shared" si="2"/>
        <v>0.25</v>
      </c>
      <c r="AG508" s="10">
        <f t="shared" si="3"/>
        <v>0.08333333333</v>
      </c>
      <c r="AH508" s="7">
        <v>6159.0</v>
      </c>
      <c r="AI508" s="11">
        <f t="shared" si="4"/>
        <v>17.10833333</v>
      </c>
      <c r="AJ508" s="7">
        <v>119.0</v>
      </c>
      <c r="AK508" s="11">
        <f t="shared" si="5"/>
        <v>19.83333333</v>
      </c>
      <c r="AL508" s="11">
        <f t="shared" si="6"/>
        <v>51.75630252</v>
      </c>
      <c r="AM508" s="12">
        <v>0.0</v>
      </c>
      <c r="AN508" s="11">
        <f t="shared" si="7"/>
        <v>0</v>
      </c>
      <c r="AO508" s="10" t="s">
        <v>176</v>
      </c>
      <c r="AP508" s="10" t="s">
        <v>151</v>
      </c>
      <c r="AQ508" s="10" t="s">
        <v>176</v>
      </c>
      <c r="AR508" s="7">
        <v>0.0</v>
      </c>
      <c r="AS508" s="7">
        <v>0.0</v>
      </c>
      <c r="AT508" s="13">
        <f t="shared" si="8"/>
        <v>0</v>
      </c>
      <c r="AU508" s="8"/>
      <c r="AV508" s="8"/>
      <c r="AW508" s="8"/>
      <c r="AX508" s="8">
        <v>0.0</v>
      </c>
      <c r="AY508" s="8"/>
      <c r="AZ508" s="8">
        <v>0.0</v>
      </c>
      <c r="BA508" s="7">
        <v>5.0</v>
      </c>
      <c r="BB508" s="7">
        <v>12.0</v>
      </c>
      <c r="BC508" s="7">
        <v>15.0</v>
      </c>
      <c r="BD508" s="7">
        <v>2.0</v>
      </c>
      <c r="BE508" s="7">
        <v>3.0</v>
      </c>
      <c r="BF508" s="7">
        <v>0.0</v>
      </c>
      <c r="BG508" s="14">
        <f t="shared" si="9"/>
        <v>2.922552362</v>
      </c>
      <c r="BH508" s="11">
        <f t="shared" si="10"/>
        <v>7.01412567</v>
      </c>
      <c r="BI508" s="11">
        <f t="shared" si="11"/>
        <v>8.767657087</v>
      </c>
      <c r="BJ508" s="11">
        <f t="shared" si="12"/>
        <v>1.169020945</v>
      </c>
      <c r="BK508" s="11">
        <f t="shared" si="13"/>
        <v>1.753531417</v>
      </c>
      <c r="BL508" s="11">
        <f t="shared" si="14"/>
        <v>0</v>
      </c>
      <c r="BM508" s="7">
        <v>11.0</v>
      </c>
      <c r="BN508" s="7">
        <v>3.0</v>
      </c>
      <c r="BO508" s="7">
        <v>1.0</v>
      </c>
      <c r="BP508" s="7">
        <v>0.0</v>
      </c>
      <c r="BQ508" s="7">
        <v>0.0</v>
      </c>
      <c r="BR508" s="7">
        <v>0.0</v>
      </c>
      <c r="BS508" s="9">
        <f t="shared" si="15"/>
        <v>39</v>
      </c>
      <c r="BT508" s="14">
        <v>0.40840000000000004</v>
      </c>
      <c r="BW508" s="15" t="str">
        <f t="shared" si="16"/>
        <v> </v>
      </c>
      <c r="BY508" s="7">
        <v>1.0</v>
      </c>
      <c r="BZ508" s="7">
        <v>0.0</v>
      </c>
      <c r="CA508" s="7">
        <v>0.0</v>
      </c>
      <c r="CB508" s="7">
        <v>0.0</v>
      </c>
      <c r="CC508" s="7">
        <v>0.0</v>
      </c>
      <c r="CD508" s="7">
        <v>0.0</v>
      </c>
      <c r="CE508" s="7">
        <v>1.0</v>
      </c>
      <c r="CF508" s="7">
        <v>0.0</v>
      </c>
      <c r="CG508" s="7">
        <v>0.0</v>
      </c>
      <c r="CH508" s="7">
        <v>0.0</v>
      </c>
      <c r="CI508" s="7">
        <v>0.0</v>
      </c>
      <c r="CJ508" s="7">
        <v>0.0</v>
      </c>
      <c r="CK508" s="7">
        <v>0.0</v>
      </c>
      <c r="CL508" s="15">
        <f t="shared" si="17"/>
        <v>0</v>
      </c>
      <c r="CM508" s="7">
        <v>0.1</v>
      </c>
      <c r="CN508" s="7">
        <v>-0.1</v>
      </c>
      <c r="CO508" s="7">
        <v>0.0</v>
      </c>
      <c r="CP508" s="16">
        <f t="shared" si="18"/>
        <v>0</v>
      </c>
      <c r="CQ508" s="16">
        <f t="shared" si="19"/>
        <v>0</v>
      </c>
      <c r="CR508" s="17">
        <v>4.0</v>
      </c>
      <c r="CS508" s="14">
        <v>2.2</v>
      </c>
      <c r="CT508" s="14">
        <v>2.4</v>
      </c>
      <c r="CU508" s="14">
        <v>-4.2</v>
      </c>
      <c r="CV508" s="14">
        <v>0.0</v>
      </c>
      <c r="CW508" s="14">
        <v>-0.4</v>
      </c>
      <c r="CX508" s="14">
        <v>0.0</v>
      </c>
      <c r="CY508" s="14">
        <v>-0.4</v>
      </c>
      <c r="CZ508" s="18">
        <f t="shared" si="20"/>
        <v>-0.06666666667</v>
      </c>
      <c r="DA508" s="18">
        <f t="shared" si="21"/>
        <v>-0.233804189</v>
      </c>
      <c r="DB508" s="14">
        <v>53.75</v>
      </c>
      <c r="DC508" s="7">
        <v>0.0</v>
      </c>
      <c r="DD508" s="7">
        <v>0.0</v>
      </c>
      <c r="DE508" s="7">
        <v>0.0</v>
      </c>
      <c r="DF508" s="7">
        <v>2.0</v>
      </c>
      <c r="DG508" s="7">
        <v>0.0</v>
      </c>
      <c r="DH508" s="7">
        <v>0.0</v>
      </c>
      <c r="DI508" s="7">
        <v>2.0</v>
      </c>
      <c r="DJ508" s="7">
        <v>0.0</v>
      </c>
      <c r="DK508" s="7">
        <v>0.0</v>
      </c>
      <c r="DL508" s="7">
        <v>0.0</v>
      </c>
      <c r="DM508" s="7">
        <v>2.0</v>
      </c>
      <c r="DN508" s="9">
        <v>0.0</v>
      </c>
      <c r="DO508" s="9">
        <v>0.0</v>
      </c>
      <c r="DP508" s="9">
        <v>0.0</v>
      </c>
      <c r="DQ508" s="8">
        <v>28.0</v>
      </c>
      <c r="DR508" s="8">
        <v>0.0</v>
      </c>
      <c r="DS508" s="8"/>
      <c r="DT508" s="19">
        <v>0.925</v>
      </c>
      <c r="DU508" s="8">
        <v>0.925</v>
      </c>
      <c r="DV508" s="8">
        <v>0.267</v>
      </c>
      <c r="DW508" s="8">
        <v>0.0</v>
      </c>
      <c r="DX508" s="8">
        <v>0.85</v>
      </c>
      <c r="DY508" s="14">
        <f t="shared" si="22"/>
        <v>-0.7919240448</v>
      </c>
    </row>
    <row r="509" ht="12.75" customHeight="1">
      <c r="A509" s="7">
        <v>5.0</v>
      </c>
      <c r="B509" s="7" t="s">
        <v>2381</v>
      </c>
      <c r="C509" s="7" t="s">
        <v>2209</v>
      </c>
      <c r="D509" s="7" t="s">
        <v>271</v>
      </c>
      <c r="E509" s="7" t="s">
        <v>132</v>
      </c>
      <c r="F509" s="7" t="s">
        <v>132</v>
      </c>
      <c r="G509" s="7">
        <v>73.0</v>
      </c>
      <c r="H509" s="7">
        <v>193.0</v>
      </c>
      <c r="I509" s="7" t="s">
        <v>145</v>
      </c>
      <c r="J509" s="7">
        <v>2006.0</v>
      </c>
      <c r="K509" s="7">
        <v>2.0</v>
      </c>
      <c r="L509" s="7">
        <v>63.0</v>
      </c>
      <c r="M509" s="8"/>
      <c r="N509" s="8">
        <f t="shared" si="1"/>
        <v>27</v>
      </c>
      <c r="O509" s="7" t="s">
        <v>397</v>
      </c>
      <c r="P509" s="7" t="s">
        <v>2382</v>
      </c>
      <c r="Q509" s="8" t="s">
        <v>197</v>
      </c>
      <c r="R509" s="7" t="s">
        <v>197</v>
      </c>
      <c r="S509" s="9" t="s">
        <v>174</v>
      </c>
      <c r="T509" s="9">
        <v>43.0</v>
      </c>
      <c r="U509" s="9" t="s">
        <v>138</v>
      </c>
      <c r="V509" s="9" t="s">
        <v>138</v>
      </c>
      <c r="W509" s="7">
        <v>44.0</v>
      </c>
      <c r="X509" s="7">
        <v>2.0</v>
      </c>
      <c r="Y509" s="7">
        <v>7.0</v>
      </c>
      <c r="Z509" s="7">
        <v>3.0</v>
      </c>
      <c r="AA509" s="7">
        <v>9.0</v>
      </c>
      <c r="AB509" s="7">
        <v>2.0</v>
      </c>
      <c r="AC509" s="7">
        <v>32.0</v>
      </c>
      <c r="AD509" s="7">
        <v>19.0</v>
      </c>
      <c r="AE509" s="7">
        <v>27.0</v>
      </c>
      <c r="AF509" s="10">
        <f t="shared" si="2"/>
        <v>0.0625</v>
      </c>
      <c r="AG509" s="10">
        <f t="shared" si="3"/>
        <v>0.02564102564</v>
      </c>
      <c r="AH509" s="7">
        <v>32304.0</v>
      </c>
      <c r="AI509" s="11">
        <f t="shared" si="4"/>
        <v>12.23636364</v>
      </c>
      <c r="AJ509" s="7">
        <v>768.0</v>
      </c>
      <c r="AK509" s="11">
        <f t="shared" si="5"/>
        <v>17.45454545</v>
      </c>
      <c r="AL509" s="11">
        <f t="shared" si="6"/>
        <v>42.0625</v>
      </c>
      <c r="AM509" s="12">
        <v>11.0</v>
      </c>
      <c r="AN509" s="11">
        <f t="shared" si="7"/>
        <v>1.225854383</v>
      </c>
      <c r="AO509" s="10" t="s">
        <v>544</v>
      </c>
      <c r="AP509" s="10" t="s">
        <v>1149</v>
      </c>
      <c r="AQ509" s="10" t="s">
        <v>1572</v>
      </c>
      <c r="AR509" s="7">
        <v>0.0</v>
      </c>
      <c r="AS509" s="7">
        <v>0.0</v>
      </c>
      <c r="AT509" s="13">
        <f t="shared" si="8"/>
        <v>0</v>
      </c>
      <c r="AU509" s="8"/>
      <c r="AV509" s="8"/>
      <c r="AW509" s="8"/>
      <c r="AX509" s="8">
        <v>0.0</v>
      </c>
      <c r="AY509" s="8"/>
      <c r="AZ509" s="8">
        <v>0.0</v>
      </c>
      <c r="BA509" s="7">
        <v>60.0</v>
      </c>
      <c r="BB509" s="7">
        <v>20.0</v>
      </c>
      <c r="BC509" s="7">
        <v>38.0</v>
      </c>
      <c r="BD509" s="7">
        <v>19.0</v>
      </c>
      <c r="BE509" s="7">
        <v>13.0</v>
      </c>
      <c r="BF509" s="7">
        <v>2.0</v>
      </c>
      <c r="BG509" s="14">
        <f t="shared" si="9"/>
        <v>6.686478455</v>
      </c>
      <c r="BH509" s="11">
        <f t="shared" si="10"/>
        <v>2.228826152</v>
      </c>
      <c r="BI509" s="11">
        <f t="shared" si="11"/>
        <v>4.234769688</v>
      </c>
      <c r="BJ509" s="11">
        <f t="shared" si="12"/>
        <v>2.117384844</v>
      </c>
      <c r="BK509" s="11">
        <f t="shared" si="13"/>
        <v>1.448736999</v>
      </c>
      <c r="BL509" s="11">
        <f t="shared" si="14"/>
        <v>0.2228826152</v>
      </c>
      <c r="BM509" s="7">
        <v>6.0</v>
      </c>
      <c r="BN509" s="7">
        <v>3.0</v>
      </c>
      <c r="BO509" s="7">
        <v>0.0</v>
      </c>
      <c r="BP509" s="7">
        <v>0.0</v>
      </c>
      <c r="BQ509" s="7">
        <v>0.0</v>
      </c>
      <c r="BR509" s="7">
        <v>0.0</v>
      </c>
      <c r="BS509" s="9">
        <f t="shared" si="15"/>
        <v>64</v>
      </c>
      <c r="BT509" s="14">
        <v>1.4799</v>
      </c>
      <c r="BW509" s="15" t="str">
        <f t="shared" si="16"/>
        <v> </v>
      </c>
      <c r="BY509" s="7">
        <v>1.0</v>
      </c>
      <c r="BZ509" s="7">
        <v>0.0</v>
      </c>
      <c r="CA509" s="7">
        <v>0.0</v>
      </c>
      <c r="CB509" s="7">
        <v>0.0</v>
      </c>
      <c r="CC509" s="7">
        <v>0.0</v>
      </c>
      <c r="CD509" s="7">
        <v>0.0</v>
      </c>
      <c r="CE509" s="7">
        <v>2.0</v>
      </c>
      <c r="CF509" s="7">
        <v>0.0</v>
      </c>
      <c r="CG509" s="7">
        <v>0.0</v>
      </c>
      <c r="CH509" s="7">
        <v>0.0</v>
      </c>
      <c r="CI509" s="7">
        <v>0.0</v>
      </c>
      <c r="CJ509" s="7">
        <v>0.0</v>
      </c>
      <c r="CK509" s="7">
        <v>0.0</v>
      </c>
      <c r="CL509" s="15">
        <f t="shared" si="17"/>
        <v>0</v>
      </c>
      <c r="CM509" s="7">
        <v>0.6000000000000001</v>
      </c>
      <c r="CN509" s="7">
        <v>1.4</v>
      </c>
      <c r="CO509" s="7">
        <v>1.9</v>
      </c>
      <c r="CP509" s="16">
        <f t="shared" si="18"/>
        <v>0.04318181818</v>
      </c>
      <c r="CQ509" s="16">
        <f t="shared" si="19"/>
        <v>0.2117384844</v>
      </c>
      <c r="CR509" s="17">
        <v>1.0</v>
      </c>
      <c r="CS509" s="14">
        <v>12.8</v>
      </c>
      <c r="CT509" s="14">
        <v>10.4</v>
      </c>
      <c r="CU509" s="14">
        <v>-0.1</v>
      </c>
      <c r="CV509" s="14">
        <v>0.5</v>
      </c>
      <c r="CW509" s="14">
        <v>1.1</v>
      </c>
      <c r="CX509" s="14">
        <v>0.0</v>
      </c>
      <c r="CY509" s="14">
        <v>1.6</v>
      </c>
      <c r="CZ509" s="18">
        <f t="shared" si="20"/>
        <v>0.03636363636</v>
      </c>
      <c r="DA509" s="18">
        <f t="shared" si="21"/>
        <v>0.1783060921</v>
      </c>
      <c r="DB509" s="14">
        <v>51.5938</v>
      </c>
      <c r="DC509" s="7">
        <v>0.0</v>
      </c>
      <c r="DD509" s="7">
        <v>0.0</v>
      </c>
      <c r="DE509" s="7">
        <v>1.0</v>
      </c>
      <c r="DF509" s="7">
        <v>18.0</v>
      </c>
      <c r="DG509" s="7">
        <v>0.0</v>
      </c>
      <c r="DH509" s="7">
        <v>0.0</v>
      </c>
      <c r="DI509" s="7">
        <v>18.0</v>
      </c>
      <c r="DJ509" s="7">
        <v>0.0</v>
      </c>
      <c r="DK509" s="7">
        <v>1.0</v>
      </c>
      <c r="DL509" s="7">
        <v>0.0</v>
      </c>
      <c r="DM509" s="7">
        <v>13.0</v>
      </c>
      <c r="DN509" s="9">
        <v>0.0</v>
      </c>
      <c r="DO509" s="9">
        <v>0.0</v>
      </c>
      <c r="DP509" s="9">
        <v>1.0</v>
      </c>
      <c r="DQ509" s="8">
        <v>171.0</v>
      </c>
      <c r="DR509" s="8">
        <v>0.0</v>
      </c>
      <c r="DS509" s="8"/>
      <c r="DT509" s="19">
        <v>0.6000000000000001</v>
      </c>
      <c r="DU509" s="8">
        <v>0.6000000000000001</v>
      </c>
      <c r="DV509" s="8">
        <v>0.552</v>
      </c>
      <c r="DW509" s="8">
        <v>0.0</v>
      </c>
      <c r="DX509" s="8">
        <v>0.0</v>
      </c>
      <c r="DY509" s="14">
        <f t="shared" si="22"/>
        <v>1.501372684</v>
      </c>
    </row>
    <row r="510" ht="12.75" customHeight="1">
      <c r="A510" s="7">
        <v>29.0</v>
      </c>
      <c r="B510" s="7" t="s">
        <v>2383</v>
      </c>
      <c r="C510" s="7" t="s">
        <v>2384</v>
      </c>
      <c r="D510" s="7" t="s">
        <v>1302</v>
      </c>
      <c r="E510" s="7" t="s">
        <v>132</v>
      </c>
      <c r="F510" s="7" t="s">
        <v>132</v>
      </c>
      <c r="G510" s="7">
        <v>72.0</v>
      </c>
      <c r="H510" s="7">
        <v>214.0</v>
      </c>
      <c r="I510" s="7" t="s">
        <v>133</v>
      </c>
      <c r="J510" s="7">
        <v>2012.0</v>
      </c>
      <c r="K510" s="7">
        <v>2.0</v>
      </c>
      <c r="L510" s="7">
        <v>44.0</v>
      </c>
      <c r="M510" s="8" t="s">
        <v>146</v>
      </c>
      <c r="N510" s="8">
        <f t="shared" si="1"/>
        <v>22</v>
      </c>
      <c r="O510" s="7" t="s">
        <v>1449</v>
      </c>
      <c r="P510" s="7" t="s">
        <v>2385</v>
      </c>
      <c r="Q510" s="8" t="s">
        <v>312</v>
      </c>
      <c r="R510" s="7" t="s">
        <v>312</v>
      </c>
      <c r="S510" s="9" t="s">
        <v>174</v>
      </c>
      <c r="T510" s="9">
        <v>77.0</v>
      </c>
      <c r="U510" s="9" t="s">
        <v>138</v>
      </c>
      <c r="V510" s="9" t="s">
        <v>138</v>
      </c>
      <c r="W510" s="7">
        <v>77.0</v>
      </c>
      <c r="X510" s="7">
        <v>4.0</v>
      </c>
      <c r="Y510" s="7">
        <v>10.0</v>
      </c>
      <c r="Z510" s="7">
        <v>7.0</v>
      </c>
      <c r="AA510" s="7">
        <v>14.0</v>
      </c>
      <c r="AB510" s="7">
        <v>6.0</v>
      </c>
      <c r="AC510" s="7">
        <v>62.0</v>
      </c>
      <c r="AD510" s="7">
        <v>32.0</v>
      </c>
      <c r="AE510" s="7">
        <v>52.0</v>
      </c>
      <c r="AF510" s="10">
        <f t="shared" si="2"/>
        <v>0.06451612903</v>
      </c>
      <c r="AG510" s="10">
        <f t="shared" si="3"/>
        <v>0.02739726027</v>
      </c>
      <c r="AH510" s="7">
        <v>88323.0</v>
      </c>
      <c r="AI510" s="11">
        <f t="shared" si="4"/>
        <v>19.11753247</v>
      </c>
      <c r="AJ510" s="7">
        <v>2019.0</v>
      </c>
      <c r="AK510" s="11">
        <f t="shared" si="5"/>
        <v>26.22077922</v>
      </c>
      <c r="AL510" s="11">
        <f t="shared" si="6"/>
        <v>43.74591382</v>
      </c>
      <c r="AM510" s="12">
        <v>77.0</v>
      </c>
      <c r="AN510" s="11">
        <f t="shared" si="7"/>
        <v>3.138480351</v>
      </c>
      <c r="AO510" s="10" t="s">
        <v>473</v>
      </c>
      <c r="AP510" s="10" t="s">
        <v>2386</v>
      </c>
      <c r="AQ510" s="10" t="s">
        <v>728</v>
      </c>
      <c r="AR510" s="7">
        <v>0.0</v>
      </c>
      <c r="AS510" s="7">
        <v>2.0</v>
      </c>
      <c r="AT510" s="13">
        <f t="shared" si="8"/>
        <v>0</v>
      </c>
      <c r="AU510" s="8"/>
      <c r="AV510" s="8"/>
      <c r="AW510" s="8">
        <v>2.0</v>
      </c>
      <c r="AX510" s="8">
        <v>0.0</v>
      </c>
      <c r="AY510" s="8"/>
      <c r="AZ510" s="8">
        <v>0.0</v>
      </c>
      <c r="BA510" s="7">
        <v>146.0</v>
      </c>
      <c r="BB510" s="7">
        <v>114.0</v>
      </c>
      <c r="BC510" s="7">
        <v>109.0</v>
      </c>
      <c r="BD510" s="7">
        <v>32.0</v>
      </c>
      <c r="BE510" s="7">
        <v>34.0</v>
      </c>
      <c r="BF510" s="7">
        <v>17.0</v>
      </c>
      <c r="BG510" s="14">
        <f t="shared" si="9"/>
        <v>5.95088482</v>
      </c>
      <c r="BH510" s="11">
        <f t="shared" si="10"/>
        <v>4.646581298</v>
      </c>
      <c r="BI510" s="11">
        <f t="shared" si="11"/>
        <v>4.442783873</v>
      </c>
      <c r="BJ510" s="11">
        <f t="shared" si="12"/>
        <v>1.304303522</v>
      </c>
      <c r="BK510" s="11">
        <f t="shared" si="13"/>
        <v>1.385822492</v>
      </c>
      <c r="BL510" s="11">
        <f t="shared" si="14"/>
        <v>0.6929112462</v>
      </c>
      <c r="BM510" s="7">
        <v>51.0</v>
      </c>
      <c r="BN510" s="7">
        <v>12.0</v>
      </c>
      <c r="BO510" s="7">
        <v>1.0</v>
      </c>
      <c r="BP510" s="7">
        <v>1.0</v>
      </c>
      <c r="BQ510" s="7">
        <v>1.0</v>
      </c>
      <c r="BR510" s="7">
        <v>0.0</v>
      </c>
      <c r="BS510" s="9">
        <f t="shared" si="15"/>
        <v>275</v>
      </c>
      <c r="BT510" s="14">
        <v>7.9493</v>
      </c>
      <c r="BW510" s="15" t="str">
        <f t="shared" si="16"/>
        <v> </v>
      </c>
      <c r="BY510" s="7">
        <v>0.0</v>
      </c>
      <c r="BZ510" s="7">
        <v>0.0</v>
      </c>
      <c r="CA510" s="7">
        <v>0.0</v>
      </c>
      <c r="CB510" s="7">
        <v>0.0</v>
      </c>
      <c r="CC510" s="7">
        <v>1.0</v>
      </c>
      <c r="CD510" s="7">
        <v>0.0</v>
      </c>
      <c r="CE510" s="7">
        <v>1.0</v>
      </c>
      <c r="CF510" s="7">
        <v>1.0</v>
      </c>
      <c r="CG510" s="7">
        <v>0.0</v>
      </c>
      <c r="CH510" s="7">
        <v>0.0</v>
      </c>
      <c r="CI510" s="7">
        <v>1.0</v>
      </c>
      <c r="CJ510" s="7">
        <v>0.0</v>
      </c>
      <c r="CK510" s="7">
        <v>0.0</v>
      </c>
      <c r="CL510" s="15">
        <f t="shared" si="17"/>
        <v>0</v>
      </c>
      <c r="CM510" s="7">
        <v>0.2</v>
      </c>
      <c r="CN510" s="7">
        <v>4.3</v>
      </c>
      <c r="CO510" s="7">
        <v>4.5</v>
      </c>
      <c r="CP510" s="16">
        <f t="shared" si="18"/>
        <v>0.05844155844</v>
      </c>
      <c r="CQ510" s="16">
        <f t="shared" si="19"/>
        <v>0.1834176828</v>
      </c>
      <c r="CR510" s="17">
        <v>4.0</v>
      </c>
      <c r="CS510" s="14">
        <v>24.2</v>
      </c>
      <c r="CT510" s="14">
        <v>30.2</v>
      </c>
      <c r="CU510" s="14">
        <v>8.7</v>
      </c>
      <c r="CV510" s="14">
        <v>0.1</v>
      </c>
      <c r="CW510" s="14">
        <v>4.8</v>
      </c>
      <c r="CX510" s="14">
        <v>0.0</v>
      </c>
      <c r="CY510" s="14">
        <v>4.9</v>
      </c>
      <c r="CZ510" s="18">
        <f t="shared" si="20"/>
        <v>0.06363636364</v>
      </c>
      <c r="DA510" s="18">
        <f t="shared" si="21"/>
        <v>0.1997214769</v>
      </c>
      <c r="DB510" s="14">
        <v>55.1452</v>
      </c>
      <c r="DC510" s="7">
        <v>0.0</v>
      </c>
      <c r="DD510" s="7">
        <v>2.0</v>
      </c>
      <c r="DE510" s="7">
        <v>7.0</v>
      </c>
      <c r="DF510" s="7">
        <v>23.0</v>
      </c>
      <c r="DG510" s="7">
        <v>2.0</v>
      </c>
      <c r="DH510" s="7">
        <v>0.0</v>
      </c>
      <c r="DI510" s="7">
        <v>14.0</v>
      </c>
      <c r="DJ510" s="7">
        <v>12.0</v>
      </c>
      <c r="DK510" s="7">
        <v>0.0</v>
      </c>
      <c r="DL510" s="7">
        <v>0.0</v>
      </c>
      <c r="DM510" s="7">
        <v>34.0</v>
      </c>
      <c r="DN510" s="9">
        <v>0.0</v>
      </c>
      <c r="DO510" s="9">
        <v>0.0</v>
      </c>
      <c r="DP510" s="9">
        <v>0.0</v>
      </c>
      <c r="DQ510" s="8">
        <v>184.0</v>
      </c>
      <c r="DR510" s="8">
        <v>0.0</v>
      </c>
      <c r="DS510" s="8"/>
      <c r="DT510" s="19">
        <v>0.925</v>
      </c>
      <c r="DU510" s="8">
        <v>0.925</v>
      </c>
      <c r="DV510" s="8">
        <v>0.915</v>
      </c>
      <c r="DW510" s="8">
        <v>0.0</v>
      </c>
      <c r="DX510" s="8">
        <v>0.0</v>
      </c>
      <c r="DY510" s="14">
        <f t="shared" si="22"/>
        <v>4.110821322</v>
      </c>
    </row>
    <row r="511" ht="12.75" customHeight="1">
      <c r="A511" s="7">
        <v>91.0</v>
      </c>
      <c r="B511" s="7" t="s">
        <v>2387</v>
      </c>
      <c r="C511" s="7" t="s">
        <v>2388</v>
      </c>
      <c r="D511" s="7" t="s">
        <v>162</v>
      </c>
      <c r="E511" s="7" t="s">
        <v>163</v>
      </c>
      <c r="F511" s="7" t="s">
        <v>163</v>
      </c>
      <c r="G511" s="7">
        <v>72.0</v>
      </c>
      <c r="H511" s="7">
        <v>179.0</v>
      </c>
      <c r="I511" s="7" t="s">
        <v>133</v>
      </c>
      <c r="J511" s="7">
        <v>2014.0</v>
      </c>
      <c r="K511" s="7">
        <v>1.0</v>
      </c>
      <c r="L511" s="7">
        <v>24.0</v>
      </c>
      <c r="M511" s="8" t="s">
        <v>146</v>
      </c>
      <c r="N511" s="8">
        <f t="shared" si="1"/>
        <v>19</v>
      </c>
      <c r="O511" s="7" t="s">
        <v>519</v>
      </c>
      <c r="P511" s="7" t="s">
        <v>2389</v>
      </c>
      <c r="Q511" s="8" t="s">
        <v>297</v>
      </c>
      <c r="R511" s="7" t="s">
        <v>297</v>
      </c>
      <c r="S511" s="9" t="s">
        <v>150</v>
      </c>
      <c r="T511" s="9">
        <v>69.0</v>
      </c>
      <c r="U511" s="9" t="s">
        <v>138</v>
      </c>
      <c r="V511" s="9" t="s">
        <v>138</v>
      </c>
      <c r="W511" s="7">
        <v>69.0</v>
      </c>
      <c r="X511" s="7">
        <v>9.0</v>
      </c>
      <c r="Y511" s="7">
        <v>9.0</v>
      </c>
      <c r="Z511" s="7">
        <v>4.0</v>
      </c>
      <c r="AA511" s="7">
        <v>18.0</v>
      </c>
      <c r="AB511" s="7">
        <v>-6.0</v>
      </c>
      <c r="AC511" s="7">
        <v>106.0</v>
      </c>
      <c r="AD511" s="7">
        <v>36.0</v>
      </c>
      <c r="AE511" s="7">
        <v>57.0</v>
      </c>
      <c r="AF511" s="10">
        <f t="shared" si="2"/>
        <v>0.08490566038</v>
      </c>
      <c r="AG511" s="10">
        <f t="shared" si="3"/>
        <v>0.04522613065</v>
      </c>
      <c r="AH511" s="7">
        <v>51841.0</v>
      </c>
      <c r="AI511" s="11">
        <f t="shared" si="4"/>
        <v>12.52198068</v>
      </c>
      <c r="AJ511" s="7">
        <v>1250.0</v>
      </c>
      <c r="AK511" s="11">
        <f t="shared" si="5"/>
        <v>18.11594203</v>
      </c>
      <c r="AL511" s="11">
        <f t="shared" si="6"/>
        <v>41.4728</v>
      </c>
      <c r="AM511" s="12">
        <v>45.0</v>
      </c>
      <c r="AN511" s="11">
        <f t="shared" si="7"/>
        <v>3.12493972</v>
      </c>
      <c r="AO511" s="10" t="s">
        <v>176</v>
      </c>
      <c r="AP511" s="10" t="s">
        <v>176</v>
      </c>
      <c r="AQ511" s="10" t="s">
        <v>200</v>
      </c>
      <c r="AR511" s="7">
        <v>181.0</v>
      </c>
      <c r="AS511" s="7">
        <v>341.0</v>
      </c>
      <c r="AT511" s="13">
        <f t="shared" si="8"/>
        <v>0.346743295</v>
      </c>
      <c r="AU511" s="9">
        <v>4.0</v>
      </c>
      <c r="AV511" s="9">
        <v>2.0</v>
      </c>
      <c r="AW511" s="9">
        <v>347.0</v>
      </c>
      <c r="AX511" s="9">
        <v>115.0</v>
      </c>
      <c r="AY511" s="9">
        <v>175.0</v>
      </c>
      <c r="AZ511" s="9">
        <v>66.0</v>
      </c>
      <c r="BA511" s="7">
        <v>41.0</v>
      </c>
      <c r="BB511" s="7">
        <v>45.0</v>
      </c>
      <c r="BC511" s="7">
        <v>19.0</v>
      </c>
      <c r="BD511" s="7">
        <v>36.0</v>
      </c>
      <c r="BE511" s="7">
        <v>26.0</v>
      </c>
      <c r="BF511" s="7">
        <v>30.0</v>
      </c>
      <c r="BG511" s="14">
        <f t="shared" si="9"/>
        <v>2.8471673</v>
      </c>
      <c r="BH511" s="11">
        <f t="shared" si="10"/>
        <v>3.12493972</v>
      </c>
      <c r="BI511" s="11">
        <f t="shared" si="11"/>
        <v>1.319418993</v>
      </c>
      <c r="BJ511" s="11">
        <f t="shared" si="12"/>
        <v>2.499951776</v>
      </c>
      <c r="BK511" s="11">
        <f t="shared" si="13"/>
        <v>1.805520727</v>
      </c>
      <c r="BL511" s="11">
        <f t="shared" si="14"/>
        <v>2.083293146</v>
      </c>
      <c r="BM511" s="7">
        <v>32.0</v>
      </c>
      <c r="BN511" s="7">
        <v>15.0</v>
      </c>
      <c r="BO511" s="7">
        <v>0.0</v>
      </c>
      <c r="BP511" s="7">
        <v>0.0</v>
      </c>
      <c r="BQ511" s="7">
        <v>0.0</v>
      </c>
      <c r="BR511" s="7">
        <v>0.0</v>
      </c>
      <c r="BS511" s="9">
        <f t="shared" si="15"/>
        <v>96</v>
      </c>
      <c r="BT511" s="14">
        <v>2.0191</v>
      </c>
      <c r="BU511" s="7">
        <v>3.0</v>
      </c>
      <c r="BV511" s="7">
        <v>2.0</v>
      </c>
      <c r="BW511" s="15">
        <f t="shared" si="16"/>
        <v>0.6666666667</v>
      </c>
      <c r="BX511" s="7">
        <v>0.0</v>
      </c>
      <c r="BY511" s="7">
        <v>3.0</v>
      </c>
      <c r="BZ511" s="7">
        <v>0.0</v>
      </c>
      <c r="CA511" s="7">
        <v>1.0</v>
      </c>
      <c r="CB511" s="7">
        <v>0.0</v>
      </c>
      <c r="CC511" s="7">
        <v>0.0</v>
      </c>
      <c r="CD511" s="7">
        <v>1.0</v>
      </c>
      <c r="CE511" s="7">
        <v>0.0</v>
      </c>
      <c r="CF511" s="7">
        <v>2.0</v>
      </c>
      <c r="CG511" s="7">
        <v>0.0</v>
      </c>
      <c r="CH511" s="7">
        <v>0.0</v>
      </c>
      <c r="CI511" s="7">
        <v>6.0</v>
      </c>
      <c r="CJ511" s="7">
        <v>0.0</v>
      </c>
      <c r="CK511" s="7">
        <v>0.0</v>
      </c>
      <c r="CL511" s="15">
        <f t="shared" si="17"/>
        <v>0</v>
      </c>
      <c r="CM511" s="7">
        <v>0.6000000000000001</v>
      </c>
      <c r="CN511" s="7">
        <v>0.9</v>
      </c>
      <c r="CO511" s="7">
        <v>1.5</v>
      </c>
      <c r="CP511" s="16">
        <f t="shared" si="18"/>
        <v>0.02173913043</v>
      </c>
      <c r="CQ511" s="16">
        <f t="shared" si="19"/>
        <v>0.1041646573</v>
      </c>
      <c r="CR511" s="17">
        <v>2.0</v>
      </c>
      <c r="CS511" s="14">
        <v>16.1</v>
      </c>
      <c r="CT511" s="14">
        <v>15.1</v>
      </c>
      <c r="CU511" s="14">
        <v>0.30000000000000004</v>
      </c>
      <c r="CV511" s="14">
        <v>0.6000000000000001</v>
      </c>
      <c r="CW511" s="14">
        <v>1.1</v>
      </c>
      <c r="CX511" s="14">
        <v>0.7</v>
      </c>
      <c r="CY511" s="14">
        <v>2.5</v>
      </c>
      <c r="CZ511" s="18">
        <f t="shared" si="20"/>
        <v>0.03623188406</v>
      </c>
      <c r="DA511" s="18">
        <f t="shared" si="21"/>
        <v>0.1736077622</v>
      </c>
      <c r="DB511" s="14">
        <v>32.1981</v>
      </c>
      <c r="DC511" s="7">
        <v>1.0</v>
      </c>
      <c r="DD511" s="7">
        <v>2.0</v>
      </c>
      <c r="DE511" s="7">
        <v>5.0</v>
      </c>
      <c r="DF511" s="7">
        <v>28.0</v>
      </c>
      <c r="DG511" s="7">
        <v>12.0</v>
      </c>
      <c r="DH511" s="7">
        <v>4.0</v>
      </c>
      <c r="DI511" s="7">
        <v>8.0</v>
      </c>
      <c r="DJ511" s="7">
        <v>15.0</v>
      </c>
      <c r="DK511" s="7">
        <v>5.0</v>
      </c>
      <c r="DL511" s="7">
        <v>1.0</v>
      </c>
      <c r="DM511" s="7">
        <v>61.0</v>
      </c>
      <c r="DN511" s="9">
        <v>1.0</v>
      </c>
      <c r="DO511" s="9">
        <v>0.0</v>
      </c>
      <c r="DP511" s="9">
        <v>1.0</v>
      </c>
      <c r="DQ511" s="8">
        <v>186.0</v>
      </c>
      <c r="DR511" s="8">
        <v>2.0</v>
      </c>
      <c r="DS511" s="8" t="s">
        <v>429</v>
      </c>
      <c r="DT511" s="19">
        <v>0.925</v>
      </c>
      <c r="DU511" s="8">
        <v>0.894</v>
      </c>
      <c r="DV511" s="8">
        <v>1.107</v>
      </c>
      <c r="DW511" s="8">
        <v>27.0</v>
      </c>
      <c r="DX511" s="8">
        <v>0.213</v>
      </c>
      <c r="DY511" s="14">
        <f t="shared" si="22"/>
        <v>1.314893617</v>
      </c>
    </row>
    <row r="512" ht="12.75" customHeight="1">
      <c r="A512" s="7">
        <v>34.0</v>
      </c>
      <c r="B512" s="7" t="s">
        <v>2390</v>
      </c>
      <c r="C512" s="7" t="s">
        <v>2391</v>
      </c>
      <c r="D512" s="7" t="s">
        <v>131</v>
      </c>
      <c r="E512" s="7" t="s">
        <v>132</v>
      </c>
      <c r="F512" s="7" t="s">
        <v>132</v>
      </c>
      <c r="G512" s="7">
        <v>78.0</v>
      </c>
      <c r="H512" s="7">
        <v>231.0</v>
      </c>
      <c r="I512" s="7" t="s">
        <v>145</v>
      </c>
      <c r="J512" s="7">
        <v>2013.0</v>
      </c>
      <c r="K512" s="7">
        <v>1.0</v>
      </c>
      <c r="L512" s="7">
        <v>25.0</v>
      </c>
      <c r="M512" s="8" t="s">
        <v>146</v>
      </c>
      <c r="N512" s="8">
        <f t="shared" si="1"/>
        <v>20</v>
      </c>
      <c r="O512" s="7" t="s">
        <v>743</v>
      </c>
      <c r="P512" s="7" t="s">
        <v>2392</v>
      </c>
      <c r="Q512" s="8" t="s">
        <v>206</v>
      </c>
      <c r="R512" s="7" t="s">
        <v>206</v>
      </c>
      <c r="S512" s="9" t="s">
        <v>247</v>
      </c>
      <c r="T512" s="9">
        <v>20.0</v>
      </c>
      <c r="U512" s="9" t="s">
        <v>138</v>
      </c>
      <c r="V512" s="9" t="s">
        <v>138</v>
      </c>
      <c r="W512" s="7">
        <v>20.0</v>
      </c>
      <c r="X512" s="7">
        <v>1.0</v>
      </c>
      <c r="Y512" s="7">
        <v>1.0</v>
      </c>
      <c r="Z512" s="7">
        <v>1.0</v>
      </c>
      <c r="AA512" s="7">
        <v>2.0</v>
      </c>
      <c r="AB512" s="7">
        <v>-10.0</v>
      </c>
      <c r="AC512" s="7">
        <v>41.0</v>
      </c>
      <c r="AD512" s="7">
        <v>8.0</v>
      </c>
      <c r="AE512" s="7">
        <v>7.0</v>
      </c>
      <c r="AF512" s="10">
        <f t="shared" si="2"/>
        <v>0.0243902439</v>
      </c>
      <c r="AG512" s="10">
        <f t="shared" si="3"/>
        <v>0.01785714286</v>
      </c>
      <c r="AH512" s="7">
        <v>14018.0</v>
      </c>
      <c r="AI512" s="11">
        <f t="shared" si="4"/>
        <v>11.68166667</v>
      </c>
      <c r="AJ512" s="7">
        <v>354.0</v>
      </c>
      <c r="AK512" s="11">
        <f t="shared" si="5"/>
        <v>17.7</v>
      </c>
      <c r="AL512" s="11">
        <f t="shared" si="6"/>
        <v>39.59887006</v>
      </c>
      <c r="AM512" s="12">
        <v>22.0</v>
      </c>
      <c r="AN512" s="11">
        <f t="shared" si="7"/>
        <v>5.649878727</v>
      </c>
      <c r="AO512" s="10" t="s">
        <v>239</v>
      </c>
      <c r="AP512" s="10" t="s">
        <v>239</v>
      </c>
      <c r="AQ512" s="10" t="s">
        <v>216</v>
      </c>
      <c r="AR512" s="7">
        <v>85.0</v>
      </c>
      <c r="AS512" s="7">
        <v>84.0</v>
      </c>
      <c r="AT512" s="13">
        <f t="shared" si="8"/>
        <v>0.5029585799</v>
      </c>
      <c r="AU512" s="9">
        <v>3.0</v>
      </c>
      <c r="AV512" s="9">
        <v>0.0</v>
      </c>
      <c r="AW512" s="9">
        <v>107.0</v>
      </c>
      <c r="AX512" s="9">
        <v>53.0</v>
      </c>
      <c r="AY512" s="9">
        <v>62.0</v>
      </c>
      <c r="AZ512" s="9">
        <v>32.0</v>
      </c>
      <c r="BA512" s="7">
        <v>25.0</v>
      </c>
      <c r="BB512" s="7">
        <v>49.0</v>
      </c>
      <c r="BC512" s="7">
        <v>8.0</v>
      </c>
      <c r="BD512" s="7">
        <v>8.0</v>
      </c>
      <c r="BE512" s="7">
        <v>7.0</v>
      </c>
      <c r="BF512" s="7">
        <v>4.0</v>
      </c>
      <c r="BG512" s="14">
        <f t="shared" si="9"/>
        <v>6.420316736</v>
      </c>
      <c r="BH512" s="11">
        <f t="shared" si="10"/>
        <v>12.5838208</v>
      </c>
      <c r="BI512" s="11">
        <f t="shared" si="11"/>
        <v>2.054501355</v>
      </c>
      <c r="BJ512" s="11">
        <f t="shared" si="12"/>
        <v>2.054501355</v>
      </c>
      <c r="BK512" s="11">
        <f t="shared" si="13"/>
        <v>1.797688686</v>
      </c>
      <c r="BL512" s="11">
        <f t="shared" si="14"/>
        <v>1.027250678</v>
      </c>
      <c r="BM512" s="7">
        <v>37.0</v>
      </c>
      <c r="BN512" s="7">
        <v>6.0</v>
      </c>
      <c r="BO512" s="7">
        <v>3.0</v>
      </c>
      <c r="BP512" s="7">
        <v>1.0</v>
      </c>
      <c r="BQ512" s="7">
        <v>0.0</v>
      </c>
      <c r="BR512" s="7">
        <v>0.0</v>
      </c>
      <c r="BS512" s="9">
        <f t="shared" si="15"/>
        <v>97</v>
      </c>
      <c r="BT512" s="14">
        <v>-3.2464</v>
      </c>
      <c r="BW512" s="15" t="str">
        <f t="shared" si="16"/>
        <v> </v>
      </c>
      <c r="BY512" s="7">
        <v>0.0</v>
      </c>
      <c r="BZ512" s="7">
        <v>0.0</v>
      </c>
      <c r="CA512" s="7">
        <v>0.0</v>
      </c>
      <c r="CB512" s="7">
        <v>0.0</v>
      </c>
      <c r="CC512" s="7">
        <v>0.0</v>
      </c>
      <c r="CD512" s="7">
        <v>0.0</v>
      </c>
      <c r="CE512" s="7">
        <v>0.0</v>
      </c>
      <c r="CF512" s="7">
        <v>0.0</v>
      </c>
      <c r="CG512" s="7">
        <v>1.0</v>
      </c>
      <c r="CH512" s="7">
        <v>0.0</v>
      </c>
      <c r="CI512" s="7">
        <v>0.0</v>
      </c>
      <c r="CJ512" s="7">
        <v>0.0</v>
      </c>
      <c r="CK512" s="7">
        <v>0.0</v>
      </c>
      <c r="CL512" s="15">
        <f t="shared" si="17"/>
        <v>0</v>
      </c>
      <c r="CM512" s="7">
        <v>-0.30000000000000004</v>
      </c>
      <c r="CN512" s="7">
        <v>-0.2</v>
      </c>
      <c r="CO512" s="7">
        <v>-0.5</v>
      </c>
      <c r="CP512" s="16">
        <f t="shared" si="18"/>
        <v>-0.025</v>
      </c>
      <c r="CQ512" s="16">
        <f t="shared" si="19"/>
        <v>-0.1284063347</v>
      </c>
      <c r="CR512" s="17">
        <v>3.0</v>
      </c>
      <c r="CS512" s="14">
        <v>4.5</v>
      </c>
      <c r="CT512" s="14">
        <v>4.5</v>
      </c>
      <c r="CU512" s="14">
        <v>-9.4</v>
      </c>
      <c r="CV512" s="14">
        <v>-1.2</v>
      </c>
      <c r="CW512" s="14">
        <v>-0.5</v>
      </c>
      <c r="CX512" s="14">
        <v>0.0</v>
      </c>
      <c r="CY512" s="14">
        <v>-1.7000000000000002</v>
      </c>
      <c r="CZ512" s="18">
        <f t="shared" si="20"/>
        <v>-0.085</v>
      </c>
      <c r="DA512" s="18">
        <f t="shared" si="21"/>
        <v>-0.436581538</v>
      </c>
      <c r="DB512" s="14">
        <v>26.4878</v>
      </c>
      <c r="DC512" s="7">
        <v>0.0</v>
      </c>
      <c r="DD512" s="7">
        <v>0.0</v>
      </c>
      <c r="DE512" s="7">
        <v>1.0</v>
      </c>
      <c r="DF512" s="7">
        <v>7.0</v>
      </c>
      <c r="DG512" s="7">
        <v>4.0</v>
      </c>
      <c r="DH512" s="7">
        <v>0.0</v>
      </c>
      <c r="DI512" s="7">
        <v>2.0</v>
      </c>
      <c r="DJ512" s="7">
        <v>2.0</v>
      </c>
      <c r="DK512" s="7">
        <v>4.0</v>
      </c>
      <c r="DL512" s="7">
        <v>1.0</v>
      </c>
      <c r="DM512" s="7">
        <v>28.0</v>
      </c>
      <c r="DN512" s="9">
        <v>0.0</v>
      </c>
      <c r="DO512" s="9">
        <v>0.0</v>
      </c>
      <c r="DP512" s="9">
        <v>0.0</v>
      </c>
      <c r="DQ512" s="8">
        <v>41.0</v>
      </c>
      <c r="DR512" s="8">
        <v>0.0</v>
      </c>
      <c r="DS512" s="8"/>
      <c r="DT512" s="19">
        <v>0.925</v>
      </c>
      <c r="DU512" s="8">
        <v>0.863</v>
      </c>
      <c r="DV512" s="8">
        <v>0.23700000000000002</v>
      </c>
      <c r="DW512" s="8">
        <v>0.0</v>
      </c>
      <c r="DX512" s="8">
        <v>0.213</v>
      </c>
      <c r="DY512" s="14">
        <f t="shared" si="22"/>
        <v>-1.946305193</v>
      </c>
    </row>
    <row r="513" ht="12.75" customHeight="1">
      <c r="A513" s="7">
        <v>17.0</v>
      </c>
      <c r="B513" s="7" t="s">
        <v>2393</v>
      </c>
      <c r="C513" s="7" t="s">
        <v>757</v>
      </c>
      <c r="D513" s="7" t="s">
        <v>602</v>
      </c>
      <c r="E513" s="7" t="s">
        <v>132</v>
      </c>
      <c r="F513" s="7" t="s">
        <v>132</v>
      </c>
      <c r="G513" s="7">
        <v>73.0</v>
      </c>
      <c r="H513" s="7">
        <v>195.0</v>
      </c>
      <c r="I513" s="7" t="s">
        <v>133</v>
      </c>
      <c r="J513" s="7">
        <v>2006.0</v>
      </c>
      <c r="K513" s="7">
        <v>7.0</v>
      </c>
      <c r="L513" s="7">
        <v>202.0</v>
      </c>
      <c r="M513" s="8"/>
      <c r="N513" s="8">
        <f t="shared" si="1"/>
        <v>29</v>
      </c>
      <c r="O513" s="7" t="s">
        <v>770</v>
      </c>
      <c r="P513" s="7" t="s">
        <v>2394</v>
      </c>
      <c r="Q513" s="8" t="s">
        <v>628</v>
      </c>
      <c r="R513" s="7" t="s">
        <v>628</v>
      </c>
      <c r="S513" s="9" t="s">
        <v>260</v>
      </c>
      <c r="T513" s="9">
        <v>1.0</v>
      </c>
      <c r="U513" s="9" t="s">
        <v>138</v>
      </c>
      <c r="V513" s="9" t="s">
        <v>138</v>
      </c>
      <c r="W513" s="7">
        <v>1.0</v>
      </c>
      <c r="X513" s="7">
        <v>0.0</v>
      </c>
      <c r="Y513" s="7">
        <v>0.0</v>
      </c>
      <c r="Z513" s="7">
        <v>0.0</v>
      </c>
      <c r="AA513" s="7">
        <v>0.0</v>
      </c>
      <c r="AB513" s="7">
        <v>0.0</v>
      </c>
      <c r="AC513" s="7">
        <v>0.0</v>
      </c>
      <c r="AD513" s="7">
        <v>0.0</v>
      </c>
      <c r="AE513" s="7">
        <v>0.0</v>
      </c>
      <c r="AF513" s="10">
        <f t="shared" si="2"/>
        <v>0</v>
      </c>
      <c r="AG513" s="10">
        <f t="shared" si="3"/>
        <v>0</v>
      </c>
      <c r="AH513" s="7">
        <v>425.0</v>
      </c>
      <c r="AI513" s="11">
        <f t="shared" si="4"/>
        <v>7.083333333</v>
      </c>
      <c r="AJ513" s="7">
        <v>12.0</v>
      </c>
      <c r="AK513" s="11">
        <f t="shared" si="5"/>
        <v>12</v>
      </c>
      <c r="AL513" s="11">
        <f t="shared" si="6"/>
        <v>35.41666667</v>
      </c>
      <c r="AM513" s="12">
        <v>0.0</v>
      </c>
      <c r="AN513" s="11">
        <f t="shared" si="7"/>
        <v>0</v>
      </c>
      <c r="AO513" s="10" t="s">
        <v>151</v>
      </c>
      <c r="AP513" s="10" t="s">
        <v>151</v>
      </c>
      <c r="AQ513" s="10" t="s">
        <v>151</v>
      </c>
      <c r="AR513" s="7">
        <v>0.0</v>
      </c>
      <c r="AS513" s="7">
        <v>1.0</v>
      </c>
      <c r="AT513" s="13">
        <f t="shared" si="8"/>
        <v>0</v>
      </c>
      <c r="AU513" s="8"/>
      <c r="AV513" s="8"/>
      <c r="AW513" s="8"/>
      <c r="AX513" s="8">
        <v>0.0</v>
      </c>
      <c r="AY513" s="8">
        <v>1.0</v>
      </c>
      <c r="AZ513" s="8">
        <v>0.0</v>
      </c>
      <c r="BA513" s="7">
        <v>2.0</v>
      </c>
      <c r="BB513" s="7">
        <v>0.0</v>
      </c>
      <c r="BC513" s="7">
        <v>1.0</v>
      </c>
      <c r="BD513" s="7">
        <v>0.0</v>
      </c>
      <c r="BE513" s="7">
        <v>1.0</v>
      </c>
      <c r="BF513" s="7">
        <v>0.0</v>
      </c>
      <c r="BG513" s="14">
        <f t="shared" si="9"/>
        <v>16.94117647</v>
      </c>
      <c r="BH513" s="11">
        <f t="shared" si="10"/>
        <v>0</v>
      </c>
      <c r="BI513" s="11">
        <f t="shared" si="11"/>
        <v>8.470588235</v>
      </c>
      <c r="BJ513" s="11">
        <f t="shared" si="12"/>
        <v>0</v>
      </c>
      <c r="BK513" s="11">
        <f t="shared" si="13"/>
        <v>8.470588235</v>
      </c>
      <c r="BL513" s="11">
        <f t="shared" si="14"/>
        <v>0</v>
      </c>
      <c r="BM513" s="7">
        <v>0.0</v>
      </c>
      <c r="BN513" s="7">
        <v>0.0</v>
      </c>
      <c r="BO513" s="7">
        <v>0.0</v>
      </c>
      <c r="BP513" s="7">
        <v>0.0</v>
      </c>
      <c r="BQ513" s="7">
        <v>0.0</v>
      </c>
      <c r="BR513" s="7">
        <v>0.0</v>
      </c>
      <c r="BS513" s="9">
        <f t="shared" si="15"/>
        <v>1</v>
      </c>
      <c r="BT513" s="14">
        <v>-0.0135</v>
      </c>
      <c r="BW513" s="15" t="str">
        <f t="shared" si="16"/>
        <v> </v>
      </c>
      <c r="BY513" s="7">
        <v>0.0</v>
      </c>
      <c r="BZ513" s="7">
        <v>0.0</v>
      </c>
      <c r="CA513" s="7">
        <v>0.0</v>
      </c>
      <c r="CB513" s="7">
        <v>0.0</v>
      </c>
      <c r="CC513" s="7">
        <v>0.0</v>
      </c>
      <c r="CD513" s="7">
        <v>0.0</v>
      </c>
      <c r="CE513" s="7">
        <v>0.0</v>
      </c>
      <c r="CF513" s="7">
        <v>0.0</v>
      </c>
      <c r="CG513" s="7">
        <v>0.0</v>
      </c>
      <c r="CH513" s="7">
        <v>0.0</v>
      </c>
      <c r="CI513" s="7">
        <v>0.0</v>
      </c>
      <c r="CJ513" s="7">
        <v>0.0</v>
      </c>
      <c r="CK513" s="7">
        <v>0.0</v>
      </c>
      <c r="CL513" s="15">
        <f t="shared" si="17"/>
        <v>0</v>
      </c>
      <c r="CM513" s="7">
        <v>0.0</v>
      </c>
      <c r="CN513" s="7">
        <v>0.0</v>
      </c>
      <c r="CO513" s="7">
        <v>0.0</v>
      </c>
      <c r="CP513" s="16">
        <f t="shared" si="18"/>
        <v>0</v>
      </c>
      <c r="CQ513" s="16">
        <f t="shared" si="19"/>
        <v>0</v>
      </c>
      <c r="CR513" s="17">
        <v>1.0</v>
      </c>
      <c r="CS513" s="14">
        <v>0.1</v>
      </c>
      <c r="CT513" s="14">
        <v>0.1</v>
      </c>
      <c r="CU513" s="14">
        <v>0.0</v>
      </c>
      <c r="CV513" s="14">
        <v>0.0</v>
      </c>
      <c r="CW513" s="14">
        <v>0.0</v>
      </c>
      <c r="CX513" s="14">
        <v>0.0</v>
      </c>
      <c r="CY513" s="14">
        <v>0.0</v>
      </c>
      <c r="CZ513" s="18">
        <f t="shared" si="20"/>
        <v>0</v>
      </c>
      <c r="DA513" s="18">
        <f t="shared" si="21"/>
        <v>0</v>
      </c>
      <c r="DB513" s="14">
        <v>0.0</v>
      </c>
      <c r="DC513" s="7">
        <v>0.0</v>
      </c>
      <c r="DD513" s="7">
        <v>0.0</v>
      </c>
      <c r="DE513" s="7">
        <v>0.0</v>
      </c>
      <c r="DF513" s="7">
        <v>0.0</v>
      </c>
      <c r="DG513" s="7">
        <v>0.0</v>
      </c>
      <c r="DH513" s="7">
        <v>0.0</v>
      </c>
      <c r="DI513" s="7">
        <v>0.0</v>
      </c>
      <c r="DJ513" s="7">
        <v>0.0</v>
      </c>
      <c r="DK513" s="7">
        <v>0.0</v>
      </c>
      <c r="DL513" s="7">
        <v>0.0</v>
      </c>
      <c r="DM513" s="7">
        <v>0.0</v>
      </c>
      <c r="DN513" s="9">
        <v>0.0</v>
      </c>
      <c r="DO513" s="9">
        <v>0.0</v>
      </c>
      <c r="DP513" s="9">
        <v>0.0</v>
      </c>
      <c r="DQ513" s="8">
        <v>3.0</v>
      </c>
      <c r="DR513" s="8">
        <v>0.0</v>
      </c>
      <c r="DS513" s="8"/>
      <c r="DT513" s="19">
        <v>0.6000000000000001</v>
      </c>
      <c r="DU513" s="8">
        <v>0.6000000000000001</v>
      </c>
      <c r="DV513" s="8">
        <v>0.01</v>
      </c>
      <c r="DW513" s="8">
        <v>0.0</v>
      </c>
      <c r="DX513" s="8">
        <v>0.0</v>
      </c>
      <c r="DY513" s="14">
        <f t="shared" si="22"/>
        <v>-0.002402196294</v>
      </c>
    </row>
    <row r="514" ht="12.75" customHeight="1">
      <c r="A514" s="7">
        <v>18.0</v>
      </c>
      <c r="B514" s="7" t="s">
        <v>2395</v>
      </c>
      <c r="C514" s="7" t="s">
        <v>1729</v>
      </c>
      <c r="D514" s="7" t="s">
        <v>162</v>
      </c>
      <c r="E514" s="7" t="s">
        <v>163</v>
      </c>
      <c r="F514" s="7" t="s">
        <v>163</v>
      </c>
      <c r="G514" s="7">
        <v>73.0</v>
      </c>
      <c r="H514" s="7">
        <v>205.0</v>
      </c>
      <c r="I514" s="7" t="s">
        <v>133</v>
      </c>
      <c r="J514" s="7">
        <v>2001.0</v>
      </c>
      <c r="K514" s="7">
        <v>2.0</v>
      </c>
      <c r="L514" s="7">
        <v>57.0</v>
      </c>
      <c r="M514" s="8"/>
      <c r="N514" s="8">
        <f t="shared" si="1"/>
        <v>32</v>
      </c>
      <c r="O514" s="7" t="s">
        <v>359</v>
      </c>
      <c r="P514" s="7" t="s">
        <v>2396</v>
      </c>
      <c r="Q514" s="8" t="s">
        <v>685</v>
      </c>
      <c r="R514" s="7" t="s">
        <v>685</v>
      </c>
      <c r="S514" s="9" t="s">
        <v>150</v>
      </c>
      <c r="T514" s="9">
        <v>76.0</v>
      </c>
      <c r="U514" s="9" t="s">
        <v>138</v>
      </c>
      <c r="V514" s="9" t="s">
        <v>138</v>
      </c>
      <c r="W514" s="7">
        <v>77.0</v>
      </c>
      <c r="X514" s="7">
        <v>3.0</v>
      </c>
      <c r="Y514" s="7">
        <v>8.0</v>
      </c>
      <c r="Z514" s="7">
        <v>7.0</v>
      </c>
      <c r="AA514" s="7">
        <v>11.0</v>
      </c>
      <c r="AB514" s="7">
        <v>-17.0</v>
      </c>
      <c r="AC514" s="7">
        <v>64.0</v>
      </c>
      <c r="AD514" s="7">
        <v>23.0</v>
      </c>
      <c r="AE514" s="7">
        <v>20.0</v>
      </c>
      <c r="AF514" s="10">
        <f t="shared" si="2"/>
        <v>0.046875</v>
      </c>
      <c r="AG514" s="10">
        <f t="shared" si="3"/>
        <v>0.02803738318</v>
      </c>
      <c r="AH514" s="7">
        <v>53609.0</v>
      </c>
      <c r="AI514" s="11">
        <f t="shared" si="4"/>
        <v>11.60367965</v>
      </c>
      <c r="AJ514" s="7">
        <v>1319.0</v>
      </c>
      <c r="AK514" s="11">
        <f t="shared" si="5"/>
        <v>17.12987013</v>
      </c>
      <c r="AL514" s="11">
        <f t="shared" si="6"/>
        <v>40.64366945</v>
      </c>
      <c r="AM514" s="12">
        <v>121.0</v>
      </c>
      <c r="AN514" s="11">
        <f t="shared" si="7"/>
        <v>8.125501315</v>
      </c>
      <c r="AO514" s="10" t="s">
        <v>1457</v>
      </c>
      <c r="AP514" s="10" t="s">
        <v>318</v>
      </c>
      <c r="AQ514" s="10" t="s">
        <v>913</v>
      </c>
      <c r="AR514" s="7">
        <v>375.0</v>
      </c>
      <c r="AS514" s="7">
        <v>303.0</v>
      </c>
      <c r="AT514" s="13">
        <f t="shared" si="8"/>
        <v>0.5530973451</v>
      </c>
      <c r="AU514" s="8"/>
      <c r="AV514" s="8"/>
      <c r="AW514" s="8">
        <v>445.0</v>
      </c>
      <c r="AX514" s="8">
        <v>248.0</v>
      </c>
      <c r="AY514" s="8">
        <v>233.0</v>
      </c>
      <c r="AZ514" s="8">
        <v>127.0</v>
      </c>
      <c r="BA514" s="7">
        <v>71.0</v>
      </c>
      <c r="BB514" s="7">
        <v>79.0</v>
      </c>
      <c r="BC514" s="7">
        <v>31.0</v>
      </c>
      <c r="BD514" s="7">
        <v>23.0</v>
      </c>
      <c r="BE514" s="7">
        <v>21.0</v>
      </c>
      <c r="BF514" s="7">
        <v>32.0</v>
      </c>
      <c r="BG514" s="14">
        <f t="shared" si="9"/>
        <v>4.767856144</v>
      </c>
      <c r="BH514" s="11">
        <f t="shared" si="10"/>
        <v>5.305079371</v>
      </c>
      <c r="BI514" s="11">
        <f t="shared" si="11"/>
        <v>2.081740006</v>
      </c>
      <c r="BJ514" s="11">
        <f t="shared" si="12"/>
        <v>1.544516779</v>
      </c>
      <c r="BK514" s="11">
        <f t="shared" si="13"/>
        <v>1.410210972</v>
      </c>
      <c r="BL514" s="11">
        <f t="shared" si="14"/>
        <v>2.14889291</v>
      </c>
      <c r="BM514" s="7">
        <v>24.0</v>
      </c>
      <c r="BN514" s="7">
        <v>12.0</v>
      </c>
      <c r="BO514" s="7">
        <v>0.0</v>
      </c>
      <c r="BP514" s="7">
        <v>0.0</v>
      </c>
      <c r="BQ514" s="7">
        <v>0.0</v>
      </c>
      <c r="BR514" s="7">
        <v>0.0</v>
      </c>
      <c r="BS514" s="9">
        <f t="shared" si="15"/>
        <v>134</v>
      </c>
      <c r="BT514" s="14">
        <v>-7.4241</v>
      </c>
      <c r="BW514" s="15" t="str">
        <f t="shared" si="16"/>
        <v> </v>
      </c>
      <c r="BY514" s="7">
        <v>0.0</v>
      </c>
      <c r="BZ514" s="7">
        <v>0.0</v>
      </c>
      <c r="CA514" s="7">
        <v>0.0</v>
      </c>
      <c r="CB514" s="7">
        <v>0.0</v>
      </c>
      <c r="CC514" s="7">
        <v>1.0</v>
      </c>
      <c r="CD514" s="7">
        <v>0.0</v>
      </c>
      <c r="CE514" s="7">
        <v>0.0</v>
      </c>
      <c r="CF514" s="7">
        <v>1.0</v>
      </c>
      <c r="CG514" s="7">
        <v>0.0</v>
      </c>
      <c r="CH514" s="7">
        <v>0.0</v>
      </c>
      <c r="CI514" s="7">
        <v>1.0</v>
      </c>
      <c r="CJ514" s="7">
        <v>0.0</v>
      </c>
      <c r="CK514" s="7">
        <v>0.0</v>
      </c>
      <c r="CL514" s="15">
        <f t="shared" si="17"/>
        <v>0</v>
      </c>
      <c r="CM514" s="7">
        <v>-0.9</v>
      </c>
      <c r="CN514" s="7">
        <v>0.5</v>
      </c>
      <c r="CO514" s="7">
        <v>-0.4</v>
      </c>
      <c r="CP514" s="16">
        <f t="shared" si="18"/>
        <v>-0.005194805195</v>
      </c>
      <c r="CQ514" s="16">
        <f t="shared" si="19"/>
        <v>-0.02686116137</v>
      </c>
      <c r="CR514" s="17">
        <v>4.0</v>
      </c>
      <c r="CS514" s="14">
        <v>16.4</v>
      </c>
      <c r="CT514" s="14">
        <v>24.5</v>
      </c>
      <c r="CU514" s="14">
        <v>-14.7</v>
      </c>
      <c r="CV514" s="14">
        <v>-3.0</v>
      </c>
      <c r="CW514" s="14">
        <v>4.1</v>
      </c>
      <c r="CX514" s="14">
        <v>0.0</v>
      </c>
      <c r="CY514" s="14">
        <v>1.1</v>
      </c>
      <c r="CZ514" s="18">
        <f t="shared" si="20"/>
        <v>0.01428571429</v>
      </c>
      <c r="DA514" s="18">
        <f t="shared" si="21"/>
        <v>0.07386819377</v>
      </c>
      <c r="DB514" s="14">
        <v>21.4063</v>
      </c>
      <c r="DC514" s="7">
        <v>0.0</v>
      </c>
      <c r="DD514" s="7">
        <v>1.0</v>
      </c>
      <c r="DE514" s="7">
        <v>0.0</v>
      </c>
      <c r="DF514" s="7">
        <v>22.0</v>
      </c>
      <c r="DG514" s="7">
        <v>13.0</v>
      </c>
      <c r="DH514" s="7">
        <v>6.0</v>
      </c>
      <c r="DI514" s="7">
        <v>7.0</v>
      </c>
      <c r="DJ514" s="7">
        <v>12.0</v>
      </c>
      <c r="DK514" s="7">
        <v>2.0</v>
      </c>
      <c r="DL514" s="7">
        <v>2.0</v>
      </c>
      <c r="DM514" s="7">
        <v>22.0</v>
      </c>
      <c r="DN514" s="9">
        <v>0.0</v>
      </c>
      <c r="DO514" s="9">
        <v>0.0</v>
      </c>
      <c r="DP514" s="9">
        <v>1.0</v>
      </c>
      <c r="DQ514" s="8">
        <v>186.0</v>
      </c>
      <c r="DR514" s="8">
        <v>4.0</v>
      </c>
      <c r="DS514" s="8" t="s">
        <v>2397</v>
      </c>
      <c r="DT514" s="19">
        <v>1.3</v>
      </c>
      <c r="DU514" s="8">
        <v>1.2</v>
      </c>
      <c r="DV514" s="8">
        <v>1.2</v>
      </c>
      <c r="DW514" s="8">
        <v>59.0</v>
      </c>
      <c r="DX514" s="8">
        <v>0.0</v>
      </c>
      <c r="DY514" s="14">
        <f t="shared" si="22"/>
        <v>-0.2829787234</v>
      </c>
    </row>
    <row r="515" ht="12.75" customHeight="1">
      <c r="A515" s="7">
        <v>89.0</v>
      </c>
      <c r="B515" s="7" t="s">
        <v>2398</v>
      </c>
      <c r="C515" s="7" t="s">
        <v>2399</v>
      </c>
      <c r="D515" s="7" t="s">
        <v>1302</v>
      </c>
      <c r="E515" s="7" t="s">
        <v>132</v>
      </c>
      <c r="F515" s="7" t="s">
        <v>132</v>
      </c>
      <c r="G515" s="7">
        <v>71.0</v>
      </c>
      <c r="H515" s="7">
        <v>188.0</v>
      </c>
      <c r="I515" s="7" t="s">
        <v>133</v>
      </c>
      <c r="J515" s="7">
        <v>2011.0</v>
      </c>
      <c r="K515" s="7">
        <v>6.0</v>
      </c>
      <c r="L515" s="7">
        <v>171.0</v>
      </c>
      <c r="M515" s="8" t="s">
        <v>146</v>
      </c>
      <c r="N515" s="8">
        <f t="shared" si="1"/>
        <v>23</v>
      </c>
      <c r="O515" s="7" t="s">
        <v>1103</v>
      </c>
      <c r="P515" s="7" t="s">
        <v>2400</v>
      </c>
      <c r="Q515" s="8" t="s">
        <v>542</v>
      </c>
      <c r="R515" s="7" t="s">
        <v>542</v>
      </c>
      <c r="S515" s="9" t="s">
        <v>183</v>
      </c>
      <c r="T515" s="9">
        <v>20.0</v>
      </c>
      <c r="U515" s="9" t="s">
        <v>138</v>
      </c>
      <c r="V515" s="9" t="s">
        <v>138</v>
      </c>
      <c r="W515" s="7">
        <v>20.0</v>
      </c>
      <c r="X515" s="7">
        <v>2.0</v>
      </c>
      <c r="Y515" s="7">
        <v>2.0</v>
      </c>
      <c r="Z515" s="7">
        <v>0.0</v>
      </c>
      <c r="AA515" s="7">
        <v>4.0</v>
      </c>
      <c r="AB515" s="7">
        <v>-4.0</v>
      </c>
      <c r="AC515" s="7">
        <v>37.0</v>
      </c>
      <c r="AD515" s="7">
        <v>8.0</v>
      </c>
      <c r="AE515" s="7">
        <v>9.0</v>
      </c>
      <c r="AF515" s="10">
        <f t="shared" si="2"/>
        <v>0.05405405405</v>
      </c>
      <c r="AG515" s="10">
        <f t="shared" si="3"/>
        <v>0.03703703704</v>
      </c>
      <c r="AH515" s="7">
        <v>12550.0</v>
      </c>
      <c r="AI515" s="11">
        <f t="shared" si="4"/>
        <v>10.45833333</v>
      </c>
      <c r="AJ515" s="7">
        <v>295.0</v>
      </c>
      <c r="AK515" s="11">
        <f t="shared" si="5"/>
        <v>14.75</v>
      </c>
      <c r="AL515" s="11">
        <f t="shared" si="6"/>
        <v>42.54237288</v>
      </c>
      <c r="AM515" s="12">
        <v>0.0</v>
      </c>
      <c r="AN515" s="11">
        <f t="shared" si="7"/>
        <v>0</v>
      </c>
      <c r="AO515" s="10" t="s">
        <v>192</v>
      </c>
      <c r="AP515" s="10" t="s">
        <v>192</v>
      </c>
      <c r="AQ515" s="10" t="s">
        <v>186</v>
      </c>
      <c r="AR515" s="7">
        <v>39.0</v>
      </c>
      <c r="AS515" s="7">
        <v>37.0</v>
      </c>
      <c r="AT515" s="13">
        <f t="shared" si="8"/>
        <v>0.5131578947</v>
      </c>
      <c r="AU515" s="8"/>
      <c r="AV515" s="8"/>
      <c r="AW515" s="8">
        <v>51.0</v>
      </c>
      <c r="AX515" s="8">
        <v>22.0</v>
      </c>
      <c r="AY515" s="8">
        <v>25.0</v>
      </c>
      <c r="AZ515" s="8">
        <v>17.0</v>
      </c>
      <c r="BA515" s="7">
        <v>19.0</v>
      </c>
      <c r="BB515" s="7">
        <v>46.0</v>
      </c>
      <c r="BC515" s="7">
        <v>11.0</v>
      </c>
      <c r="BD515" s="7">
        <v>8.0</v>
      </c>
      <c r="BE515" s="7">
        <v>5.0</v>
      </c>
      <c r="BF515" s="7">
        <v>8.0</v>
      </c>
      <c r="BG515" s="14">
        <f t="shared" si="9"/>
        <v>5.450199203</v>
      </c>
      <c r="BH515" s="11">
        <f t="shared" si="10"/>
        <v>13.19521912</v>
      </c>
      <c r="BI515" s="11">
        <f t="shared" si="11"/>
        <v>3.155378486</v>
      </c>
      <c r="BJ515" s="11">
        <f t="shared" si="12"/>
        <v>2.294820717</v>
      </c>
      <c r="BK515" s="11">
        <f t="shared" si="13"/>
        <v>1.434262948</v>
      </c>
      <c r="BL515" s="11">
        <f t="shared" si="14"/>
        <v>2.294820717</v>
      </c>
      <c r="BM515" s="7">
        <v>37.0</v>
      </c>
      <c r="BN515" s="7">
        <v>6.0</v>
      </c>
      <c r="BO515" s="7">
        <v>5.0</v>
      </c>
      <c r="BP515" s="7">
        <v>0.0</v>
      </c>
      <c r="BQ515" s="7">
        <v>0.0</v>
      </c>
      <c r="BR515" s="7">
        <v>0.0</v>
      </c>
      <c r="BS515" s="9">
        <f t="shared" si="15"/>
        <v>99</v>
      </c>
      <c r="BT515" s="14">
        <v>-4.3888</v>
      </c>
      <c r="BW515" s="15" t="str">
        <f t="shared" si="16"/>
        <v> </v>
      </c>
      <c r="BY515" s="7">
        <v>1.0</v>
      </c>
      <c r="BZ515" s="7">
        <v>0.0</v>
      </c>
      <c r="CA515" s="7">
        <v>0.0</v>
      </c>
      <c r="CB515" s="7">
        <v>0.0</v>
      </c>
      <c r="CC515" s="7">
        <v>0.0</v>
      </c>
      <c r="CD515" s="7">
        <v>0.0</v>
      </c>
      <c r="CE515" s="7">
        <v>1.0</v>
      </c>
      <c r="CF515" s="7">
        <v>0.0</v>
      </c>
      <c r="CG515" s="7">
        <v>0.0</v>
      </c>
      <c r="CH515" s="7">
        <v>0.0</v>
      </c>
      <c r="CI515" s="7">
        <v>1.0</v>
      </c>
      <c r="CJ515" s="7">
        <v>0.0</v>
      </c>
      <c r="CK515" s="7">
        <v>0.0</v>
      </c>
      <c r="CL515" s="15">
        <f t="shared" si="17"/>
        <v>0</v>
      </c>
      <c r="CM515" s="7">
        <v>0.1</v>
      </c>
      <c r="CN515" s="7">
        <v>0.0</v>
      </c>
      <c r="CO515" s="7">
        <v>0.1</v>
      </c>
      <c r="CP515" s="16">
        <f t="shared" si="18"/>
        <v>0.005</v>
      </c>
      <c r="CQ515" s="16">
        <f t="shared" si="19"/>
        <v>0.02868525896</v>
      </c>
      <c r="CR515" s="17">
        <v>2.0</v>
      </c>
      <c r="CS515" s="14">
        <v>3.8</v>
      </c>
      <c r="CT515" s="14">
        <v>4.0</v>
      </c>
      <c r="CU515" s="14">
        <v>-4.1</v>
      </c>
      <c r="CV515" s="14">
        <v>0.1</v>
      </c>
      <c r="CW515" s="14">
        <v>-0.1</v>
      </c>
      <c r="CX515" s="14">
        <v>0.0</v>
      </c>
      <c r="CY515" s="14">
        <v>0.1</v>
      </c>
      <c r="CZ515" s="18">
        <f t="shared" si="20"/>
        <v>0.005</v>
      </c>
      <c r="DA515" s="18">
        <f t="shared" si="21"/>
        <v>0.02868525896</v>
      </c>
      <c r="DB515" s="14">
        <v>37.9189</v>
      </c>
      <c r="DC515" s="7">
        <v>0.0</v>
      </c>
      <c r="DD515" s="7">
        <v>0.0</v>
      </c>
      <c r="DE515" s="7">
        <v>0.0</v>
      </c>
      <c r="DF515" s="7">
        <v>8.0</v>
      </c>
      <c r="DG515" s="7">
        <v>2.0</v>
      </c>
      <c r="DH515" s="7">
        <v>0.0</v>
      </c>
      <c r="DI515" s="7">
        <v>3.0</v>
      </c>
      <c r="DJ515" s="7">
        <v>9.0</v>
      </c>
      <c r="DK515" s="7">
        <v>1.0</v>
      </c>
      <c r="DL515" s="7">
        <v>0.0</v>
      </c>
      <c r="DM515" s="7">
        <v>22.0</v>
      </c>
      <c r="DN515" s="9">
        <v>0.0</v>
      </c>
      <c r="DO515" s="9">
        <v>1.0</v>
      </c>
      <c r="DP515" s="9">
        <v>0.0</v>
      </c>
      <c r="DQ515" s="8">
        <v>44.0</v>
      </c>
      <c r="DR515" s="8">
        <v>0.0</v>
      </c>
      <c r="DS515" s="8"/>
      <c r="DT515" s="19">
        <v>0.655</v>
      </c>
      <c r="DU515" s="8">
        <v>0.642</v>
      </c>
      <c r="DV515" s="8">
        <v>0.202</v>
      </c>
      <c r="DW515" s="8">
        <v>0.0</v>
      </c>
      <c r="DX515" s="8">
        <v>0.225</v>
      </c>
      <c r="DY515" s="14">
        <f t="shared" si="22"/>
        <v>-0.05296270876</v>
      </c>
    </row>
    <row r="516" ht="12.75" customHeight="1">
      <c r="A516" s="7">
        <v>97.0</v>
      </c>
      <c r="B516" s="7" t="s">
        <v>2401</v>
      </c>
      <c r="C516" s="7" t="s">
        <v>806</v>
      </c>
      <c r="D516" s="7" t="s">
        <v>162</v>
      </c>
      <c r="E516" s="7" t="s">
        <v>163</v>
      </c>
      <c r="F516" s="7" t="s">
        <v>163</v>
      </c>
      <c r="G516" s="7">
        <v>73.0</v>
      </c>
      <c r="H516" s="7">
        <v>190.0</v>
      </c>
      <c r="I516" s="7" t="s">
        <v>133</v>
      </c>
      <c r="J516" s="7">
        <v>2015.0</v>
      </c>
      <c r="K516" s="7">
        <v>1.0</v>
      </c>
      <c r="L516" s="7">
        <v>1.0</v>
      </c>
      <c r="M516" s="8" t="s">
        <v>146</v>
      </c>
      <c r="N516" s="8">
        <f t="shared" si="1"/>
        <v>19</v>
      </c>
      <c r="O516" s="7" t="s">
        <v>637</v>
      </c>
      <c r="P516" s="7" t="s">
        <v>2402</v>
      </c>
      <c r="Q516" s="8" t="s">
        <v>860</v>
      </c>
      <c r="R516" s="7" t="s">
        <v>860</v>
      </c>
      <c r="S516" s="9" t="s">
        <v>150</v>
      </c>
      <c r="T516" s="9">
        <v>44.0</v>
      </c>
      <c r="U516" s="9" t="s">
        <v>138</v>
      </c>
      <c r="V516" s="9" t="s">
        <v>138</v>
      </c>
      <c r="W516" s="7">
        <v>45.0</v>
      </c>
      <c r="X516" s="7">
        <v>16.0</v>
      </c>
      <c r="Y516" s="7">
        <v>32.0</v>
      </c>
      <c r="Z516" s="7">
        <v>16.0</v>
      </c>
      <c r="AA516" s="7">
        <v>48.0</v>
      </c>
      <c r="AB516" s="7">
        <v>-1.0</v>
      </c>
      <c r="AC516" s="7">
        <v>105.0</v>
      </c>
      <c r="AD516" s="7">
        <v>32.0</v>
      </c>
      <c r="AE516" s="7">
        <v>19.0</v>
      </c>
      <c r="AF516" s="10">
        <f t="shared" si="2"/>
        <v>0.1523809524</v>
      </c>
      <c r="AG516" s="10">
        <f t="shared" si="3"/>
        <v>0.1025641026</v>
      </c>
      <c r="AH516" s="7">
        <v>50989.0</v>
      </c>
      <c r="AI516" s="11">
        <f t="shared" si="4"/>
        <v>18.88481481</v>
      </c>
      <c r="AJ516" s="7">
        <v>1030.0</v>
      </c>
      <c r="AK516" s="11">
        <f t="shared" si="5"/>
        <v>22.88888889</v>
      </c>
      <c r="AL516" s="11">
        <f t="shared" si="6"/>
        <v>49.5038835</v>
      </c>
      <c r="AM516" s="12">
        <v>129.0</v>
      </c>
      <c r="AN516" s="11">
        <f t="shared" si="7"/>
        <v>9.10784679</v>
      </c>
      <c r="AO516" s="10" t="s">
        <v>1139</v>
      </c>
      <c r="AP516" s="10" t="s">
        <v>1897</v>
      </c>
      <c r="AQ516" s="10" t="s">
        <v>2403</v>
      </c>
      <c r="AR516" s="7">
        <v>249.0</v>
      </c>
      <c r="AS516" s="7">
        <v>355.0</v>
      </c>
      <c r="AT516" s="13">
        <f t="shared" si="8"/>
        <v>0.4122516556</v>
      </c>
      <c r="AU516" s="9">
        <v>11.0</v>
      </c>
      <c r="AV516" s="9">
        <v>6.0</v>
      </c>
      <c r="AW516" s="9">
        <v>363.0</v>
      </c>
      <c r="AX516" s="9">
        <v>152.0</v>
      </c>
      <c r="AY516" s="9">
        <v>241.0</v>
      </c>
      <c r="AZ516" s="9">
        <v>97.0</v>
      </c>
      <c r="BA516" s="7">
        <v>49.0</v>
      </c>
      <c r="BB516" s="7">
        <v>12.0</v>
      </c>
      <c r="BC516" s="7">
        <v>10.0</v>
      </c>
      <c r="BD516" s="7">
        <v>32.0</v>
      </c>
      <c r="BE516" s="7">
        <v>17.0</v>
      </c>
      <c r="BF516" s="7">
        <v>33.0</v>
      </c>
      <c r="BG516" s="14">
        <f t="shared" si="9"/>
        <v>3.459569711</v>
      </c>
      <c r="BH516" s="11">
        <f t="shared" si="10"/>
        <v>0.8472415619</v>
      </c>
      <c r="BI516" s="11">
        <f t="shared" si="11"/>
        <v>0.7060346349</v>
      </c>
      <c r="BJ516" s="11">
        <f t="shared" si="12"/>
        <v>2.259310832</v>
      </c>
      <c r="BK516" s="11">
        <f t="shared" si="13"/>
        <v>1.200258879</v>
      </c>
      <c r="BL516" s="11">
        <f t="shared" si="14"/>
        <v>2.329914295</v>
      </c>
      <c r="BM516" s="7">
        <v>18.0</v>
      </c>
      <c r="BN516" s="7">
        <v>9.0</v>
      </c>
      <c r="BO516" s="7">
        <v>0.0</v>
      </c>
      <c r="BP516" s="7">
        <v>0.0</v>
      </c>
      <c r="BQ516" s="7">
        <v>0.0</v>
      </c>
      <c r="BR516" s="7">
        <v>0.0</v>
      </c>
      <c r="BS516" s="9">
        <f t="shared" si="15"/>
        <v>40</v>
      </c>
      <c r="BT516" s="14">
        <v>7.3646</v>
      </c>
      <c r="BU516" s="7">
        <v>2.0</v>
      </c>
      <c r="BV516" s="7">
        <v>0.0</v>
      </c>
      <c r="BW516" s="15">
        <f t="shared" si="16"/>
        <v>0</v>
      </c>
      <c r="BX516" s="7">
        <v>0.0</v>
      </c>
      <c r="BY516" s="7">
        <v>2.0</v>
      </c>
      <c r="BZ516" s="7">
        <v>1.0</v>
      </c>
      <c r="CA516" s="7">
        <v>5.0</v>
      </c>
      <c r="CB516" s="7">
        <v>0.0</v>
      </c>
      <c r="CC516" s="7">
        <v>2.0</v>
      </c>
      <c r="CD516" s="7">
        <v>0.0</v>
      </c>
      <c r="CE516" s="7">
        <v>0.0</v>
      </c>
      <c r="CF516" s="7">
        <v>2.0</v>
      </c>
      <c r="CG516" s="7">
        <v>1.0</v>
      </c>
      <c r="CH516" s="7">
        <v>0.0</v>
      </c>
      <c r="CI516" s="7">
        <v>11.0</v>
      </c>
      <c r="CJ516" s="7">
        <v>0.0</v>
      </c>
      <c r="CK516" s="7">
        <v>0.0</v>
      </c>
      <c r="CL516" s="15">
        <f t="shared" si="17"/>
        <v>0</v>
      </c>
      <c r="CM516" s="7">
        <v>4.8</v>
      </c>
      <c r="CN516" s="7">
        <v>1.0</v>
      </c>
      <c r="CO516" s="7">
        <v>5.8</v>
      </c>
      <c r="CP516" s="16">
        <f t="shared" si="18"/>
        <v>0.1288888889</v>
      </c>
      <c r="CQ516" s="16">
        <f t="shared" si="19"/>
        <v>0.4095000883</v>
      </c>
      <c r="CR516" s="17">
        <v>5.0</v>
      </c>
      <c r="CS516" s="14">
        <v>24.3</v>
      </c>
      <c r="CT516" s="14">
        <v>19.9</v>
      </c>
      <c r="CU516" s="14">
        <v>8.9</v>
      </c>
      <c r="CV516" s="14">
        <v>8.7</v>
      </c>
      <c r="CW516" s="14">
        <v>1.9</v>
      </c>
      <c r="CX516" s="14">
        <v>-0.4</v>
      </c>
      <c r="CY516" s="14">
        <v>10.2</v>
      </c>
      <c r="CZ516" s="18">
        <f t="shared" si="20"/>
        <v>0.2266666667</v>
      </c>
      <c r="DA516" s="18">
        <f t="shared" si="21"/>
        <v>0.7201553276</v>
      </c>
      <c r="DB516" s="14">
        <v>19.5619</v>
      </c>
      <c r="DC516" s="7">
        <v>0.0</v>
      </c>
      <c r="DD516" s="7">
        <v>2.0</v>
      </c>
      <c r="DE516" s="7">
        <v>3.0</v>
      </c>
      <c r="DF516" s="7">
        <v>27.0</v>
      </c>
      <c r="DG516" s="7">
        <v>18.0</v>
      </c>
      <c r="DH516" s="7">
        <v>1.0</v>
      </c>
      <c r="DI516" s="7">
        <v>0.0</v>
      </c>
      <c r="DJ516" s="7">
        <v>15.0</v>
      </c>
      <c r="DK516" s="7">
        <v>3.0</v>
      </c>
      <c r="DL516" s="7">
        <v>1.0</v>
      </c>
      <c r="DM516" s="7">
        <v>67.0</v>
      </c>
      <c r="DN516" s="9">
        <v>4.0</v>
      </c>
      <c r="DO516" s="9">
        <v>3.0</v>
      </c>
      <c r="DP516" s="9">
        <v>2.0</v>
      </c>
      <c r="DQ516" s="8">
        <v>186.0</v>
      </c>
      <c r="DR516" s="8">
        <v>37.0</v>
      </c>
      <c r="DS516" s="8" t="s">
        <v>2404</v>
      </c>
      <c r="DT516" s="19">
        <v>0.925</v>
      </c>
      <c r="DU516" s="8">
        <v>0.925</v>
      </c>
      <c r="DV516" s="8">
        <v>3.775</v>
      </c>
      <c r="DW516" s="8">
        <v>1703.0</v>
      </c>
      <c r="DX516" s="8">
        <v>2.85</v>
      </c>
      <c r="DY516" s="14">
        <f t="shared" si="22"/>
        <v>3.338297872</v>
      </c>
    </row>
    <row r="517" ht="12.75" customHeight="1">
      <c r="A517" s="7">
        <v>27.0</v>
      </c>
      <c r="B517" s="7" t="s">
        <v>2405</v>
      </c>
      <c r="C517" s="7" t="s">
        <v>652</v>
      </c>
      <c r="D517" s="7" t="s">
        <v>271</v>
      </c>
      <c r="E517" s="7" t="s">
        <v>132</v>
      </c>
      <c r="F517" s="7" t="s">
        <v>132</v>
      </c>
      <c r="G517" s="7">
        <v>73.0</v>
      </c>
      <c r="H517" s="7">
        <v>216.0</v>
      </c>
      <c r="I517" s="7" t="s">
        <v>133</v>
      </c>
      <c r="J517" s="7">
        <v>2007.0</v>
      </c>
      <c r="K517" s="7">
        <v>1.0</v>
      </c>
      <c r="L517" s="7">
        <v>12.0</v>
      </c>
      <c r="M517" s="8"/>
      <c r="N517" s="8">
        <f t="shared" si="1"/>
        <v>26</v>
      </c>
      <c r="O517" s="7" t="s">
        <v>732</v>
      </c>
      <c r="P517" s="7" t="s">
        <v>2406</v>
      </c>
      <c r="Q517" s="8" t="s">
        <v>610</v>
      </c>
      <c r="R517" s="7" t="s">
        <v>610</v>
      </c>
      <c r="S517" s="9" t="s">
        <v>174</v>
      </c>
      <c r="T517" s="9">
        <v>73.0</v>
      </c>
      <c r="U517" s="9" t="s">
        <v>138</v>
      </c>
      <c r="V517" s="9" t="s">
        <v>138</v>
      </c>
      <c r="W517" s="7">
        <v>73.0</v>
      </c>
      <c r="X517" s="7">
        <v>9.0</v>
      </c>
      <c r="Y517" s="7">
        <v>25.0</v>
      </c>
      <c r="Z517" s="7">
        <v>16.0</v>
      </c>
      <c r="AA517" s="7">
        <v>34.0</v>
      </c>
      <c r="AB517" s="7">
        <v>26.0</v>
      </c>
      <c r="AC517" s="7">
        <v>113.0</v>
      </c>
      <c r="AD517" s="7">
        <v>62.0</v>
      </c>
      <c r="AE517" s="7">
        <v>87.0</v>
      </c>
      <c r="AF517" s="10">
        <f t="shared" si="2"/>
        <v>0.0796460177</v>
      </c>
      <c r="AG517" s="10">
        <f t="shared" si="3"/>
        <v>0.03435114504</v>
      </c>
      <c r="AH517" s="7">
        <v>97903.0</v>
      </c>
      <c r="AI517" s="11">
        <f t="shared" si="4"/>
        <v>22.35228311</v>
      </c>
      <c r="AJ517" s="7">
        <v>2115.0</v>
      </c>
      <c r="AK517" s="11">
        <f t="shared" si="5"/>
        <v>28.97260274</v>
      </c>
      <c r="AL517" s="11">
        <f t="shared" si="6"/>
        <v>46.28983452</v>
      </c>
      <c r="AM517" s="12">
        <v>139.0</v>
      </c>
      <c r="AN517" s="11">
        <f t="shared" si="7"/>
        <v>5.111181476</v>
      </c>
      <c r="AO517" s="10" t="s">
        <v>2407</v>
      </c>
      <c r="AP517" s="10" t="s">
        <v>2408</v>
      </c>
      <c r="AQ517" s="10" t="s">
        <v>2409</v>
      </c>
      <c r="AR517" s="7">
        <v>1.0</v>
      </c>
      <c r="AS517" s="7">
        <v>0.0</v>
      </c>
      <c r="AT517" s="13">
        <f t="shared" si="8"/>
        <v>1</v>
      </c>
      <c r="AU517" s="8"/>
      <c r="AV517" s="8"/>
      <c r="AW517" s="8"/>
      <c r="AX517" s="8">
        <v>0.0</v>
      </c>
      <c r="AY517" s="8">
        <v>1.0</v>
      </c>
      <c r="AZ517" s="8">
        <v>1.0</v>
      </c>
      <c r="BA517" s="7">
        <v>101.0</v>
      </c>
      <c r="BB517" s="7">
        <v>98.0</v>
      </c>
      <c r="BC517" s="7">
        <v>138.0</v>
      </c>
      <c r="BD517" s="7">
        <v>62.0</v>
      </c>
      <c r="BE517" s="7">
        <v>67.0</v>
      </c>
      <c r="BF517" s="7">
        <v>31.0</v>
      </c>
      <c r="BG517" s="14">
        <f t="shared" si="9"/>
        <v>3.713880065</v>
      </c>
      <c r="BH517" s="11">
        <f t="shared" si="10"/>
        <v>3.603566796</v>
      </c>
      <c r="BI517" s="11">
        <f t="shared" si="11"/>
        <v>5.074410386</v>
      </c>
      <c r="BJ517" s="11">
        <f t="shared" si="12"/>
        <v>2.279807565</v>
      </c>
      <c r="BK517" s="11">
        <f t="shared" si="13"/>
        <v>2.463663013</v>
      </c>
      <c r="BL517" s="11">
        <f t="shared" si="14"/>
        <v>1.139903782</v>
      </c>
      <c r="BM517" s="7">
        <v>22.0</v>
      </c>
      <c r="BN517" s="7">
        <v>11.0</v>
      </c>
      <c r="BO517" s="7">
        <v>0.0</v>
      </c>
      <c r="BP517" s="7">
        <v>0.0</v>
      </c>
      <c r="BQ517" s="7">
        <v>0.0</v>
      </c>
      <c r="BR517" s="7">
        <v>0.0</v>
      </c>
      <c r="BS517" s="9">
        <f t="shared" si="15"/>
        <v>258</v>
      </c>
      <c r="BT517" s="14">
        <v>9.0862</v>
      </c>
      <c r="BW517" s="15" t="str">
        <f t="shared" si="16"/>
        <v> </v>
      </c>
      <c r="BY517" s="7">
        <v>2.0</v>
      </c>
      <c r="BZ517" s="7">
        <v>0.0</v>
      </c>
      <c r="CA517" s="7">
        <v>0.0</v>
      </c>
      <c r="CB517" s="7">
        <v>0.0</v>
      </c>
      <c r="CC517" s="7">
        <v>1.0</v>
      </c>
      <c r="CD517" s="7">
        <v>1.0</v>
      </c>
      <c r="CE517" s="7">
        <v>2.0</v>
      </c>
      <c r="CF517" s="7">
        <v>3.0</v>
      </c>
      <c r="CG517" s="7">
        <v>0.0</v>
      </c>
      <c r="CH517" s="7">
        <v>1.0</v>
      </c>
      <c r="CI517" s="7">
        <v>1.0</v>
      </c>
      <c r="CJ517" s="7">
        <v>0.0</v>
      </c>
      <c r="CK517" s="7">
        <v>0.0</v>
      </c>
      <c r="CL517" s="15">
        <f t="shared" si="17"/>
        <v>0</v>
      </c>
      <c r="CM517" s="7">
        <v>2.9</v>
      </c>
      <c r="CN517" s="7">
        <v>5.0</v>
      </c>
      <c r="CO517" s="7">
        <v>7.8</v>
      </c>
      <c r="CP517" s="16">
        <f t="shared" si="18"/>
        <v>0.1068493151</v>
      </c>
      <c r="CQ517" s="16">
        <f t="shared" si="19"/>
        <v>0.2868145001</v>
      </c>
      <c r="CR517" s="17">
        <v>7.0</v>
      </c>
      <c r="CS517" s="14">
        <v>37.6</v>
      </c>
      <c r="CT517" s="14">
        <v>40.5</v>
      </c>
      <c r="CU517" s="14">
        <v>16.5</v>
      </c>
      <c r="CV517" s="14">
        <v>4.9</v>
      </c>
      <c r="CW517" s="14">
        <v>6.2</v>
      </c>
      <c r="CX517" s="14">
        <v>0.0</v>
      </c>
      <c r="CY517" s="14">
        <v>11.1</v>
      </c>
      <c r="CZ517" s="18">
        <f t="shared" si="20"/>
        <v>0.1520547945</v>
      </c>
      <c r="DA517" s="18">
        <f t="shared" si="21"/>
        <v>0.4081590962</v>
      </c>
      <c r="DB517" s="14">
        <v>46.9469</v>
      </c>
      <c r="DC517" s="7">
        <v>0.0</v>
      </c>
      <c r="DD517" s="7">
        <v>2.0</v>
      </c>
      <c r="DE517" s="7">
        <v>6.0</v>
      </c>
      <c r="DF517" s="7">
        <v>54.0</v>
      </c>
      <c r="DG517" s="7">
        <v>5.0</v>
      </c>
      <c r="DH517" s="7">
        <v>1.0</v>
      </c>
      <c r="DI517" s="7">
        <v>41.0</v>
      </c>
      <c r="DJ517" s="7">
        <v>20.0</v>
      </c>
      <c r="DK517" s="7">
        <v>1.0</v>
      </c>
      <c r="DL517" s="7">
        <v>1.0</v>
      </c>
      <c r="DM517" s="7">
        <v>44.0</v>
      </c>
      <c r="DN517" s="9">
        <v>1.0</v>
      </c>
      <c r="DO517" s="9">
        <v>2.0</v>
      </c>
      <c r="DP517" s="9">
        <v>5.0</v>
      </c>
      <c r="DQ517" s="8">
        <v>186.0</v>
      </c>
      <c r="DR517" s="8">
        <v>9.0</v>
      </c>
      <c r="DS517" s="8" t="s">
        <v>2410</v>
      </c>
      <c r="DT517" s="19">
        <v>4.5</v>
      </c>
      <c r="DU517" s="8">
        <v>4.7</v>
      </c>
      <c r="DV517" s="8">
        <v>4.7</v>
      </c>
      <c r="DW517" s="8">
        <v>516.0</v>
      </c>
      <c r="DX517" s="8">
        <v>0.0</v>
      </c>
      <c r="DY517" s="14">
        <f t="shared" si="22"/>
        <v>2.270212766</v>
      </c>
    </row>
    <row r="518" ht="12.75" customHeight="1">
      <c r="A518" s="7">
        <v>36.0</v>
      </c>
      <c r="B518" s="7" t="s">
        <v>2411</v>
      </c>
      <c r="C518" s="7" t="s">
        <v>2412</v>
      </c>
      <c r="D518" s="7" t="s">
        <v>234</v>
      </c>
      <c r="E518" s="7" t="s">
        <v>132</v>
      </c>
      <c r="F518" s="7" t="s">
        <v>132</v>
      </c>
      <c r="G518" s="7">
        <v>74.0</v>
      </c>
      <c r="H518" s="7">
        <v>219.0</v>
      </c>
      <c r="I518" s="7" t="s">
        <v>145</v>
      </c>
      <c r="J518" s="7">
        <v>2003.0</v>
      </c>
      <c r="K518" s="7">
        <v>2.0</v>
      </c>
      <c r="L518" s="7">
        <v>51.0</v>
      </c>
      <c r="M518" s="8"/>
      <c r="N518" s="8">
        <f t="shared" si="1"/>
        <v>31</v>
      </c>
      <c r="O518" s="7" t="s">
        <v>1620</v>
      </c>
      <c r="P518" s="7" t="s">
        <v>2413</v>
      </c>
      <c r="Q518" s="8" t="s">
        <v>394</v>
      </c>
      <c r="R518" s="7" t="s">
        <v>394</v>
      </c>
      <c r="S518" s="9" t="s">
        <v>247</v>
      </c>
      <c r="T518" s="9">
        <v>5.0</v>
      </c>
      <c r="U518" s="9" t="s">
        <v>138</v>
      </c>
      <c r="V518" s="9" t="s">
        <v>138</v>
      </c>
      <c r="W518" s="7">
        <v>5.0</v>
      </c>
      <c r="X518" s="7">
        <v>1.0</v>
      </c>
      <c r="Y518" s="7">
        <v>0.0</v>
      </c>
      <c r="Z518" s="7">
        <v>0.0</v>
      </c>
      <c r="AA518" s="7">
        <v>1.0</v>
      </c>
      <c r="AB518" s="7">
        <v>0.0</v>
      </c>
      <c r="AC518" s="7">
        <v>4.0</v>
      </c>
      <c r="AD518" s="7">
        <v>2.0</v>
      </c>
      <c r="AE518" s="7">
        <v>0.0</v>
      </c>
      <c r="AF518" s="10">
        <f t="shared" si="2"/>
        <v>0.25</v>
      </c>
      <c r="AG518" s="10">
        <f t="shared" si="3"/>
        <v>0.1666666667</v>
      </c>
      <c r="AH518" s="7">
        <v>2443.0</v>
      </c>
      <c r="AI518" s="11">
        <f t="shared" si="4"/>
        <v>8.143333333</v>
      </c>
      <c r="AJ518" s="7">
        <v>60.0</v>
      </c>
      <c r="AK518" s="11">
        <f t="shared" si="5"/>
        <v>12</v>
      </c>
      <c r="AL518" s="11">
        <f t="shared" si="6"/>
        <v>40.71666667</v>
      </c>
      <c r="AM518" s="12">
        <v>0.0</v>
      </c>
      <c r="AN518" s="11">
        <f t="shared" si="7"/>
        <v>0</v>
      </c>
      <c r="AO518" s="10" t="s">
        <v>152</v>
      </c>
      <c r="AP518" s="10" t="s">
        <v>151</v>
      </c>
      <c r="AQ518" s="10" t="s">
        <v>152</v>
      </c>
      <c r="AR518" s="7">
        <v>0.0</v>
      </c>
      <c r="AS518" s="7">
        <v>0.0</v>
      </c>
      <c r="AT518" s="13">
        <f t="shared" si="8"/>
        <v>0</v>
      </c>
      <c r="AU518" s="8"/>
      <c r="AV518" s="8"/>
      <c r="AW518" s="8"/>
      <c r="AX518" s="8">
        <v>0.0</v>
      </c>
      <c r="AY518" s="8"/>
      <c r="AZ518" s="8">
        <v>0.0</v>
      </c>
      <c r="BA518" s="7">
        <v>7.0</v>
      </c>
      <c r="BB518" s="7">
        <v>16.0</v>
      </c>
      <c r="BC518" s="7">
        <v>1.0</v>
      </c>
      <c r="BD518" s="7">
        <v>2.0</v>
      </c>
      <c r="BE518" s="7">
        <v>0.0</v>
      </c>
      <c r="BF518" s="7">
        <v>0.0</v>
      </c>
      <c r="BG518" s="14">
        <f t="shared" si="9"/>
        <v>10.31518625</v>
      </c>
      <c r="BH518" s="11">
        <f t="shared" si="10"/>
        <v>23.57756856</v>
      </c>
      <c r="BI518" s="11">
        <f t="shared" si="11"/>
        <v>1.473598035</v>
      </c>
      <c r="BJ518" s="11">
        <f t="shared" si="12"/>
        <v>2.94719607</v>
      </c>
      <c r="BK518" s="11">
        <f t="shared" si="13"/>
        <v>0</v>
      </c>
      <c r="BL518" s="11">
        <f t="shared" si="14"/>
        <v>0</v>
      </c>
      <c r="BM518" s="7">
        <v>7.0</v>
      </c>
      <c r="BN518" s="7">
        <v>1.0</v>
      </c>
      <c r="BO518" s="7">
        <v>1.0</v>
      </c>
      <c r="BP518" s="7">
        <v>0.0</v>
      </c>
      <c r="BQ518" s="7">
        <v>0.0</v>
      </c>
      <c r="BR518" s="7">
        <v>0.0</v>
      </c>
      <c r="BS518" s="9">
        <f t="shared" si="15"/>
        <v>25</v>
      </c>
      <c r="BT518" s="14">
        <v>-1.0763</v>
      </c>
      <c r="BW518" s="15" t="str">
        <f t="shared" si="16"/>
        <v> </v>
      </c>
      <c r="BY518" s="7">
        <v>0.0</v>
      </c>
      <c r="BZ518" s="7">
        <v>0.0</v>
      </c>
      <c r="CA518" s="7">
        <v>0.0</v>
      </c>
      <c r="CB518" s="7">
        <v>0.0</v>
      </c>
      <c r="CC518" s="7">
        <v>0.0</v>
      </c>
      <c r="CD518" s="7">
        <v>0.0</v>
      </c>
      <c r="CE518" s="7">
        <v>0.0</v>
      </c>
      <c r="CF518" s="7">
        <v>0.0</v>
      </c>
      <c r="CG518" s="7">
        <v>0.0</v>
      </c>
      <c r="CH518" s="7">
        <v>0.0</v>
      </c>
      <c r="CI518" s="7">
        <v>1.0</v>
      </c>
      <c r="CJ518" s="7">
        <v>0.0</v>
      </c>
      <c r="CK518" s="7">
        <v>0.0</v>
      </c>
      <c r="CL518" s="15">
        <f t="shared" si="17"/>
        <v>0</v>
      </c>
      <c r="CM518" s="7">
        <v>0.1</v>
      </c>
      <c r="CN518" s="7">
        <v>0.0</v>
      </c>
      <c r="CO518" s="7">
        <v>0.2</v>
      </c>
      <c r="CP518" s="16">
        <f t="shared" si="18"/>
        <v>0.04</v>
      </c>
      <c r="CQ518" s="16">
        <f t="shared" si="19"/>
        <v>0.294719607</v>
      </c>
      <c r="CR518" s="17">
        <v>1.0</v>
      </c>
      <c r="CS518" s="14">
        <v>0.7</v>
      </c>
      <c r="CT518" s="14">
        <v>0.7</v>
      </c>
      <c r="CU518" s="14">
        <v>0.0</v>
      </c>
      <c r="CV518" s="14">
        <v>0.2</v>
      </c>
      <c r="CW518" s="14">
        <v>0.1</v>
      </c>
      <c r="CX518" s="14">
        <v>0.0</v>
      </c>
      <c r="CY518" s="14">
        <v>0.30000000000000004</v>
      </c>
      <c r="CZ518" s="18">
        <f t="shared" si="20"/>
        <v>0.06</v>
      </c>
      <c r="DA518" s="18">
        <f t="shared" si="21"/>
        <v>0.4420794106</v>
      </c>
      <c r="DB518" s="14">
        <v>40.0</v>
      </c>
      <c r="DC518" s="7">
        <v>0.0</v>
      </c>
      <c r="DD518" s="7">
        <v>0.0</v>
      </c>
      <c r="DE518" s="7">
        <v>0.0</v>
      </c>
      <c r="DF518" s="7">
        <v>2.0</v>
      </c>
      <c r="DG518" s="7">
        <v>0.0</v>
      </c>
      <c r="DH518" s="7">
        <v>1.0</v>
      </c>
      <c r="DI518" s="7">
        <v>0.0</v>
      </c>
      <c r="DJ518" s="7">
        <v>0.0</v>
      </c>
      <c r="DK518" s="7">
        <v>0.0</v>
      </c>
      <c r="DL518" s="7">
        <v>0.0</v>
      </c>
      <c r="DM518" s="7">
        <v>3.0</v>
      </c>
      <c r="DN518" s="9">
        <v>0.0</v>
      </c>
      <c r="DO518" s="9">
        <v>0.0</v>
      </c>
      <c r="DP518" s="9">
        <v>0.0</v>
      </c>
      <c r="DQ518" s="8">
        <v>11.0</v>
      </c>
      <c r="DR518" s="8">
        <v>0.0</v>
      </c>
      <c r="DS518" s="8"/>
      <c r="DT518" s="19">
        <v>0.625</v>
      </c>
      <c r="DU518" s="8">
        <v>0.625</v>
      </c>
      <c r="DV518" s="8">
        <v>0.037</v>
      </c>
      <c r="DW518" s="8">
        <v>0.0</v>
      </c>
      <c r="DX518" s="8">
        <v>0.0</v>
      </c>
      <c r="DY518" s="14">
        <f t="shared" si="22"/>
        <v>0.2904827271</v>
      </c>
    </row>
    <row r="519" ht="12.75" customHeight="1">
      <c r="A519" s="7">
        <v>45.0</v>
      </c>
      <c r="B519" s="7" t="s">
        <v>2414</v>
      </c>
      <c r="C519" s="7" t="s">
        <v>806</v>
      </c>
      <c r="D519" s="7" t="s">
        <v>162</v>
      </c>
      <c r="E519" s="7" t="s">
        <v>163</v>
      </c>
      <c r="F519" s="7" t="s">
        <v>163</v>
      </c>
      <c r="G519" s="7">
        <v>72.0</v>
      </c>
      <c r="H519" s="7">
        <v>211.0</v>
      </c>
      <c r="I519" s="7" t="s">
        <v>145</v>
      </c>
      <c r="J519" s="7">
        <v>2010.0</v>
      </c>
      <c r="K519" s="7">
        <v>2.0</v>
      </c>
      <c r="L519" s="7">
        <v>33.0</v>
      </c>
      <c r="M519" s="8" t="s">
        <v>146</v>
      </c>
      <c r="N519" s="8">
        <f t="shared" si="1"/>
        <v>23</v>
      </c>
      <c r="O519" s="7" t="s">
        <v>770</v>
      </c>
      <c r="P519" s="7" t="s">
        <v>2415</v>
      </c>
      <c r="Q519" s="8" t="s">
        <v>325</v>
      </c>
      <c r="R519" s="7" t="s">
        <v>325</v>
      </c>
      <c r="S519" s="9" t="s">
        <v>255</v>
      </c>
      <c r="T519" s="9">
        <v>3.0</v>
      </c>
      <c r="U519" s="9" t="s">
        <v>138</v>
      </c>
      <c r="V519" s="9" t="s">
        <v>138</v>
      </c>
      <c r="W519" s="7">
        <v>3.0</v>
      </c>
      <c r="X519" s="7">
        <v>0.0</v>
      </c>
      <c r="Y519" s="7">
        <v>0.0</v>
      </c>
      <c r="Z519" s="7">
        <v>0.0</v>
      </c>
      <c r="AA519" s="7">
        <v>0.0</v>
      </c>
      <c r="AB519" s="7">
        <v>-1.0</v>
      </c>
      <c r="AC519" s="7">
        <v>2.0</v>
      </c>
      <c r="AD519" s="7">
        <v>2.0</v>
      </c>
      <c r="AE519" s="7">
        <v>0.0</v>
      </c>
      <c r="AF519" s="10">
        <f t="shared" si="2"/>
        <v>0</v>
      </c>
      <c r="AG519" s="10">
        <f t="shared" si="3"/>
        <v>0</v>
      </c>
      <c r="AH519" s="7">
        <v>1784.0</v>
      </c>
      <c r="AI519" s="11">
        <f t="shared" si="4"/>
        <v>9.911111111</v>
      </c>
      <c r="AJ519" s="7">
        <v>49.0</v>
      </c>
      <c r="AK519" s="11">
        <f t="shared" si="5"/>
        <v>16.33333333</v>
      </c>
      <c r="AL519" s="11">
        <f t="shared" si="6"/>
        <v>36.40816327</v>
      </c>
      <c r="AM519" s="12">
        <v>0.0</v>
      </c>
      <c r="AN519" s="11">
        <f t="shared" si="7"/>
        <v>0</v>
      </c>
      <c r="AO519" s="10" t="s">
        <v>151</v>
      </c>
      <c r="AP519" s="10" t="s">
        <v>151</v>
      </c>
      <c r="AQ519" s="10" t="s">
        <v>151</v>
      </c>
      <c r="AR519" s="7">
        <v>0.0</v>
      </c>
      <c r="AS519" s="7">
        <v>0.0</v>
      </c>
      <c r="AT519" s="13">
        <f t="shared" si="8"/>
        <v>0</v>
      </c>
      <c r="AU519" s="8"/>
      <c r="AV519" s="8"/>
      <c r="AW519" s="8"/>
      <c r="AX519" s="8">
        <v>0.0</v>
      </c>
      <c r="AY519" s="8"/>
      <c r="AZ519" s="8">
        <v>0.0</v>
      </c>
      <c r="BA519" s="7">
        <v>5.0</v>
      </c>
      <c r="BB519" s="7">
        <v>5.0</v>
      </c>
      <c r="BC519" s="7">
        <v>3.0</v>
      </c>
      <c r="BD519" s="7">
        <v>2.0</v>
      </c>
      <c r="BE519" s="7">
        <v>1.0</v>
      </c>
      <c r="BF519" s="7">
        <v>0.0</v>
      </c>
      <c r="BG519" s="14">
        <f t="shared" si="9"/>
        <v>10.0896861</v>
      </c>
      <c r="BH519" s="11">
        <f t="shared" si="10"/>
        <v>10.0896861</v>
      </c>
      <c r="BI519" s="11">
        <f t="shared" si="11"/>
        <v>6.053811659</v>
      </c>
      <c r="BJ519" s="11">
        <f t="shared" si="12"/>
        <v>4.035874439</v>
      </c>
      <c r="BK519" s="11">
        <f t="shared" si="13"/>
        <v>2.01793722</v>
      </c>
      <c r="BL519" s="11">
        <f t="shared" si="14"/>
        <v>0</v>
      </c>
      <c r="BM519" s="7">
        <v>0.0</v>
      </c>
      <c r="BN519" s="7">
        <v>0.0</v>
      </c>
      <c r="BO519" s="7">
        <v>0.0</v>
      </c>
      <c r="BP519" s="7">
        <v>0.0</v>
      </c>
      <c r="BQ519" s="7">
        <v>0.0</v>
      </c>
      <c r="BR519" s="7">
        <v>0.0</v>
      </c>
      <c r="BS519" s="9">
        <f t="shared" si="15"/>
        <v>8</v>
      </c>
      <c r="BT519" s="14">
        <v>-0.045700000000000005</v>
      </c>
      <c r="BW519" s="15" t="str">
        <f t="shared" si="16"/>
        <v> </v>
      </c>
      <c r="BY519" s="7">
        <v>0.0</v>
      </c>
      <c r="BZ519" s="7">
        <v>0.0</v>
      </c>
      <c r="CA519" s="7">
        <v>0.0</v>
      </c>
      <c r="CB519" s="7">
        <v>0.0</v>
      </c>
      <c r="CC519" s="7">
        <v>0.0</v>
      </c>
      <c r="CD519" s="7">
        <v>0.0</v>
      </c>
      <c r="CE519" s="7">
        <v>0.0</v>
      </c>
      <c r="CF519" s="7">
        <v>0.0</v>
      </c>
      <c r="CG519" s="7">
        <v>0.0</v>
      </c>
      <c r="CH519" s="7">
        <v>0.0</v>
      </c>
      <c r="CI519" s="7">
        <v>0.0</v>
      </c>
      <c r="CJ519" s="7">
        <v>0.0</v>
      </c>
      <c r="CK519" s="7">
        <v>0.0</v>
      </c>
      <c r="CL519" s="15">
        <f t="shared" si="17"/>
        <v>0</v>
      </c>
      <c r="CM519" s="7">
        <v>-0.1</v>
      </c>
      <c r="CN519" s="7">
        <v>0.0</v>
      </c>
      <c r="CO519" s="7">
        <v>-0.1</v>
      </c>
      <c r="CP519" s="16">
        <f t="shared" si="18"/>
        <v>-0.03333333333</v>
      </c>
      <c r="CQ519" s="16">
        <f t="shared" si="19"/>
        <v>-0.201793722</v>
      </c>
      <c r="CR519" s="17">
        <v>3.0</v>
      </c>
      <c r="CS519" s="14">
        <v>0.4</v>
      </c>
      <c r="CT519" s="14">
        <v>0.4</v>
      </c>
      <c r="CU519" s="14">
        <v>-1.1</v>
      </c>
      <c r="CV519" s="14">
        <v>-0.2</v>
      </c>
      <c r="CW519" s="14">
        <v>-0.1</v>
      </c>
      <c r="CX519" s="14">
        <v>0.0</v>
      </c>
      <c r="CY519" s="14">
        <v>-0.2</v>
      </c>
      <c r="CZ519" s="18">
        <f t="shared" si="20"/>
        <v>-0.06666666667</v>
      </c>
      <c r="DA519" s="18">
        <f t="shared" si="21"/>
        <v>-0.4035874439</v>
      </c>
      <c r="DB519" s="14">
        <v>28.0</v>
      </c>
      <c r="DC519" s="7">
        <v>0.0</v>
      </c>
      <c r="DD519" s="7">
        <v>0.0</v>
      </c>
      <c r="DE519" s="7">
        <v>0.0</v>
      </c>
      <c r="DF519" s="7">
        <v>2.0</v>
      </c>
      <c r="DG519" s="7">
        <v>0.0</v>
      </c>
      <c r="DH519" s="7">
        <v>0.0</v>
      </c>
      <c r="DI519" s="7">
        <v>0.0</v>
      </c>
      <c r="DJ519" s="7">
        <v>0.0</v>
      </c>
      <c r="DK519" s="7">
        <v>0.0</v>
      </c>
      <c r="DL519" s="7">
        <v>0.0</v>
      </c>
      <c r="DM519" s="7">
        <v>2.0</v>
      </c>
      <c r="DN519" s="9">
        <v>0.0</v>
      </c>
      <c r="DO519" s="9">
        <v>0.0</v>
      </c>
      <c r="DP519" s="9">
        <v>0.0</v>
      </c>
      <c r="DQ519" s="8">
        <v>7.0</v>
      </c>
      <c r="DR519" s="8">
        <v>0.0</v>
      </c>
      <c r="DS519" s="8"/>
      <c r="DT519" s="19">
        <v>0.851</v>
      </c>
      <c r="DU519" s="8">
        <v>0.851</v>
      </c>
      <c r="DV519" s="8">
        <v>0.032</v>
      </c>
      <c r="DW519" s="8">
        <v>0.0</v>
      </c>
      <c r="DX519" s="8">
        <v>0.0</v>
      </c>
      <c r="DY519" s="14">
        <f t="shared" si="22"/>
        <v>-0.224044841</v>
      </c>
    </row>
    <row r="520" ht="12.75" customHeight="1">
      <c r="A520" s="7">
        <v>23.0</v>
      </c>
      <c r="B520" s="7" t="s">
        <v>2416</v>
      </c>
      <c r="C520" s="7" t="s">
        <v>2417</v>
      </c>
      <c r="D520" s="7" t="s">
        <v>162</v>
      </c>
      <c r="E520" s="7" t="s">
        <v>163</v>
      </c>
      <c r="F520" s="7" t="s">
        <v>163</v>
      </c>
      <c r="G520" s="7">
        <v>72.0</v>
      </c>
      <c r="H520" s="7">
        <v>185.0</v>
      </c>
      <c r="I520" s="7" t="s">
        <v>133</v>
      </c>
      <c r="J520" s="7">
        <v>2012.0</v>
      </c>
      <c r="K520" s="7">
        <v>2.0</v>
      </c>
      <c r="L520" s="7">
        <v>47.0</v>
      </c>
      <c r="M520" s="8" t="s">
        <v>146</v>
      </c>
      <c r="N520" s="8">
        <f t="shared" si="1"/>
        <v>22</v>
      </c>
      <c r="O520" s="7" t="s">
        <v>2418</v>
      </c>
      <c r="P520" s="7" t="s">
        <v>2419</v>
      </c>
      <c r="Q520" s="8" t="s">
        <v>685</v>
      </c>
      <c r="R520" s="7" t="s">
        <v>685</v>
      </c>
      <c r="S520" s="9" t="s">
        <v>159</v>
      </c>
      <c r="T520" s="9">
        <v>21.0</v>
      </c>
      <c r="U520" s="9" t="s">
        <v>138</v>
      </c>
      <c r="V520" s="9" t="s">
        <v>138</v>
      </c>
      <c r="W520" s="7">
        <v>21.0</v>
      </c>
      <c r="X520" s="7">
        <v>3.0</v>
      </c>
      <c r="Y520" s="7">
        <v>1.0</v>
      </c>
      <c r="Z520" s="7">
        <v>0.0</v>
      </c>
      <c r="AA520" s="7">
        <v>4.0</v>
      </c>
      <c r="AB520" s="7">
        <v>-14.0</v>
      </c>
      <c r="AC520" s="7">
        <v>25.0</v>
      </c>
      <c r="AD520" s="7">
        <v>7.0</v>
      </c>
      <c r="AE520" s="7">
        <v>3.0</v>
      </c>
      <c r="AF520" s="10">
        <f t="shared" si="2"/>
        <v>0.12</v>
      </c>
      <c r="AG520" s="10">
        <f t="shared" si="3"/>
        <v>0.08571428571</v>
      </c>
      <c r="AH520" s="7">
        <v>14092.0</v>
      </c>
      <c r="AI520" s="11">
        <f t="shared" si="4"/>
        <v>11.18412698</v>
      </c>
      <c r="AJ520" s="7">
        <v>334.0</v>
      </c>
      <c r="AK520" s="11">
        <f t="shared" si="5"/>
        <v>15.9047619</v>
      </c>
      <c r="AL520" s="11">
        <f t="shared" si="6"/>
        <v>42.19161677</v>
      </c>
      <c r="AM520" s="12">
        <v>0.0</v>
      </c>
      <c r="AN520" s="11">
        <f t="shared" si="7"/>
        <v>0</v>
      </c>
      <c r="AO520" s="10" t="s">
        <v>216</v>
      </c>
      <c r="AP520" s="10" t="s">
        <v>686</v>
      </c>
      <c r="AQ520" s="10" t="s">
        <v>200</v>
      </c>
      <c r="AR520" s="7">
        <v>0.0</v>
      </c>
      <c r="AS520" s="7">
        <v>1.0</v>
      </c>
      <c r="AT520" s="13">
        <f t="shared" si="8"/>
        <v>0</v>
      </c>
      <c r="AU520" s="8"/>
      <c r="AV520" s="8"/>
      <c r="AW520" s="8">
        <v>1.0</v>
      </c>
      <c r="AX520" s="8">
        <v>0.0</v>
      </c>
      <c r="AY520" s="8"/>
      <c r="AZ520" s="8">
        <v>0.0</v>
      </c>
      <c r="BA520" s="7">
        <v>23.0</v>
      </c>
      <c r="BB520" s="7">
        <v>28.0</v>
      </c>
      <c r="BC520" s="7">
        <v>6.0</v>
      </c>
      <c r="BD520" s="7">
        <v>7.0</v>
      </c>
      <c r="BE520" s="7">
        <v>4.0</v>
      </c>
      <c r="BF520" s="7">
        <v>4.0</v>
      </c>
      <c r="BG520" s="14">
        <f t="shared" si="9"/>
        <v>5.875674141</v>
      </c>
      <c r="BH520" s="11">
        <f t="shared" si="10"/>
        <v>7.152994607</v>
      </c>
      <c r="BI520" s="11">
        <f t="shared" si="11"/>
        <v>1.532784559</v>
      </c>
      <c r="BJ520" s="11">
        <f t="shared" si="12"/>
        <v>1.788248652</v>
      </c>
      <c r="BK520" s="11">
        <f t="shared" si="13"/>
        <v>1.021856372</v>
      </c>
      <c r="BL520" s="11">
        <f t="shared" si="14"/>
        <v>1.021856372</v>
      </c>
      <c r="BM520" s="7">
        <v>10.0</v>
      </c>
      <c r="BN520" s="7">
        <v>5.0</v>
      </c>
      <c r="BO520" s="7">
        <v>0.0</v>
      </c>
      <c r="BP520" s="7">
        <v>0.0</v>
      </c>
      <c r="BQ520" s="7">
        <v>0.0</v>
      </c>
      <c r="BR520" s="7">
        <v>0.0</v>
      </c>
      <c r="BS520" s="9">
        <f t="shared" si="15"/>
        <v>44</v>
      </c>
      <c r="BT520" s="14">
        <v>-2.4483</v>
      </c>
      <c r="BW520" s="15" t="str">
        <f t="shared" si="16"/>
        <v> </v>
      </c>
      <c r="BY520" s="7">
        <v>1.0</v>
      </c>
      <c r="BZ520" s="7">
        <v>0.0</v>
      </c>
      <c r="CA520" s="7">
        <v>0.0</v>
      </c>
      <c r="CB520" s="7">
        <v>0.0</v>
      </c>
      <c r="CC520" s="7">
        <v>0.0</v>
      </c>
      <c r="CD520" s="7">
        <v>0.0</v>
      </c>
      <c r="CE520" s="7">
        <v>0.0</v>
      </c>
      <c r="CF520" s="7">
        <v>2.0</v>
      </c>
      <c r="CG520" s="7">
        <v>0.0</v>
      </c>
      <c r="CH520" s="7">
        <v>0.0</v>
      </c>
      <c r="CI520" s="7">
        <v>1.0</v>
      </c>
      <c r="CJ520" s="7">
        <v>0.0</v>
      </c>
      <c r="CK520" s="7">
        <v>0.0</v>
      </c>
      <c r="CL520" s="15">
        <f t="shared" si="17"/>
        <v>0</v>
      </c>
      <c r="CM520" s="7">
        <v>0.1</v>
      </c>
      <c r="CN520" s="7">
        <v>-0.30000000000000004</v>
      </c>
      <c r="CO520" s="7">
        <v>-0.1</v>
      </c>
      <c r="CP520" s="16">
        <f t="shared" si="18"/>
        <v>-0.004761904762</v>
      </c>
      <c r="CQ520" s="16">
        <f t="shared" si="19"/>
        <v>-0.02554640931</v>
      </c>
      <c r="CR520" s="17">
        <v>2.0</v>
      </c>
      <c r="CS520" s="14">
        <v>6.5</v>
      </c>
      <c r="CT520" s="14">
        <v>6.5</v>
      </c>
      <c r="CU520" s="14">
        <v>-12.0</v>
      </c>
      <c r="CV520" s="14">
        <v>-1.0</v>
      </c>
      <c r="CW520" s="14">
        <v>-0.5</v>
      </c>
      <c r="CX520" s="14">
        <v>0.0</v>
      </c>
      <c r="CY520" s="14">
        <v>-1.5</v>
      </c>
      <c r="CZ520" s="18">
        <f t="shared" si="20"/>
        <v>-0.07142857143</v>
      </c>
      <c r="DA520" s="18">
        <f t="shared" si="21"/>
        <v>-0.3831961397</v>
      </c>
      <c r="DB520" s="14">
        <v>31.56</v>
      </c>
      <c r="DC520" s="7">
        <v>0.0</v>
      </c>
      <c r="DD520" s="7">
        <v>1.0</v>
      </c>
      <c r="DE520" s="7">
        <v>2.0</v>
      </c>
      <c r="DF520" s="7">
        <v>4.0</v>
      </c>
      <c r="DG520" s="7">
        <v>2.0</v>
      </c>
      <c r="DH520" s="7">
        <v>0.0</v>
      </c>
      <c r="DI520" s="7">
        <v>2.0</v>
      </c>
      <c r="DJ520" s="7">
        <v>9.0</v>
      </c>
      <c r="DK520" s="7">
        <v>0.0</v>
      </c>
      <c r="DL520" s="7">
        <v>0.0</v>
      </c>
      <c r="DM520" s="7">
        <v>12.0</v>
      </c>
      <c r="DN520" s="9">
        <v>0.0</v>
      </c>
      <c r="DO520" s="9">
        <v>1.0</v>
      </c>
      <c r="DP520" s="9">
        <v>0.0</v>
      </c>
      <c r="DQ520" s="8">
        <v>49.0</v>
      </c>
      <c r="DR520" s="8">
        <v>0.0</v>
      </c>
      <c r="DS520" s="8"/>
      <c r="DT520" s="19">
        <v>0.843</v>
      </c>
      <c r="DU520" s="8">
        <v>0.812</v>
      </c>
      <c r="DV520" s="8">
        <v>0.23600000000000002</v>
      </c>
      <c r="DW520" s="8">
        <v>0.0</v>
      </c>
      <c r="DX520" s="8">
        <v>0.083</v>
      </c>
      <c r="DY520" s="14">
        <f t="shared" si="22"/>
        <v>-1.693845802</v>
      </c>
    </row>
    <row r="521" ht="12.75" customHeight="1">
      <c r="A521" s="7">
        <v>88.0</v>
      </c>
      <c r="B521" s="7" t="s">
        <v>2420</v>
      </c>
      <c r="C521" s="7" t="s">
        <v>2417</v>
      </c>
      <c r="D521" s="7" t="s">
        <v>162</v>
      </c>
      <c r="E521" s="7" t="s">
        <v>163</v>
      </c>
      <c r="F521" s="7" t="s">
        <v>163</v>
      </c>
      <c r="G521" s="7">
        <v>73.0</v>
      </c>
      <c r="H521" s="7">
        <v>205.0</v>
      </c>
      <c r="I521" s="7" t="s">
        <v>133</v>
      </c>
      <c r="J521" s="7">
        <v>2006.0</v>
      </c>
      <c r="K521" s="7">
        <v>2.0</v>
      </c>
      <c r="L521" s="7">
        <v>36.0</v>
      </c>
      <c r="M521" s="8"/>
      <c r="N521" s="8">
        <f t="shared" si="1"/>
        <v>27</v>
      </c>
      <c r="O521" s="7" t="s">
        <v>397</v>
      </c>
      <c r="P521" s="7" t="s">
        <v>2419</v>
      </c>
      <c r="Q521" s="8" t="s">
        <v>458</v>
      </c>
      <c r="R521" s="7" t="s">
        <v>2421</v>
      </c>
      <c r="S521" s="9" t="s">
        <v>255</v>
      </c>
      <c r="T521" s="9">
        <v>63.0</v>
      </c>
      <c r="U521" s="9">
        <v>21.0</v>
      </c>
      <c r="V521" s="9" t="s">
        <v>138</v>
      </c>
      <c r="W521" s="7">
        <v>84.0</v>
      </c>
      <c r="X521" s="7">
        <v>22.0</v>
      </c>
      <c r="Y521" s="7">
        <v>17.0</v>
      </c>
      <c r="Z521" s="7">
        <v>8.0</v>
      </c>
      <c r="AA521" s="7">
        <v>39.0</v>
      </c>
      <c r="AB521" s="7">
        <v>-7.0</v>
      </c>
      <c r="AC521" s="7">
        <v>156.0</v>
      </c>
      <c r="AD521" s="7">
        <v>58.0</v>
      </c>
      <c r="AE521" s="7">
        <v>30.0</v>
      </c>
      <c r="AF521" s="10">
        <f t="shared" si="2"/>
        <v>0.141025641</v>
      </c>
      <c r="AG521" s="10">
        <f t="shared" si="3"/>
        <v>0.09016393443</v>
      </c>
      <c r="AH521" s="7">
        <v>72035.0</v>
      </c>
      <c r="AI521" s="11">
        <f t="shared" si="4"/>
        <v>14.29265873</v>
      </c>
      <c r="AJ521" s="7">
        <v>1545.0</v>
      </c>
      <c r="AK521" s="11">
        <f t="shared" si="5"/>
        <v>18.39285714</v>
      </c>
      <c r="AL521" s="11">
        <f t="shared" si="6"/>
        <v>46.62459547</v>
      </c>
      <c r="AM521" s="12">
        <v>97.0</v>
      </c>
      <c r="AN521" s="11">
        <f t="shared" si="7"/>
        <v>4.847643507</v>
      </c>
      <c r="AO521" s="10" t="s">
        <v>2179</v>
      </c>
      <c r="AP521" s="10" t="s">
        <v>942</v>
      </c>
      <c r="AQ521" s="10" t="s">
        <v>1958</v>
      </c>
      <c r="AR521" s="7">
        <v>4.0</v>
      </c>
      <c r="AS521" s="7">
        <v>3.0</v>
      </c>
      <c r="AT521" s="13">
        <f t="shared" si="8"/>
        <v>0.5714285714</v>
      </c>
      <c r="AU521" s="8"/>
      <c r="AV521" s="8"/>
      <c r="AW521" s="8">
        <v>6.0</v>
      </c>
      <c r="AX521" s="8">
        <v>4.0</v>
      </c>
      <c r="AY521" s="8">
        <v>1.0</v>
      </c>
      <c r="AZ521" s="8">
        <v>0.0</v>
      </c>
      <c r="BA521" s="7">
        <v>69.0</v>
      </c>
      <c r="BB521" s="7">
        <v>164.0</v>
      </c>
      <c r="BC521" s="7">
        <v>27.0</v>
      </c>
      <c r="BD521" s="7">
        <v>58.0</v>
      </c>
      <c r="BE521" s="7">
        <v>19.0</v>
      </c>
      <c r="BF521" s="7">
        <v>18.0</v>
      </c>
      <c r="BG521" s="14">
        <f t="shared" si="9"/>
        <v>3.448323732</v>
      </c>
      <c r="BH521" s="11">
        <f t="shared" si="10"/>
        <v>8.196015826</v>
      </c>
      <c r="BI521" s="11">
        <f t="shared" si="11"/>
        <v>1.349344069</v>
      </c>
      <c r="BJ521" s="11">
        <f t="shared" si="12"/>
        <v>2.898590963</v>
      </c>
      <c r="BK521" s="11">
        <f t="shared" si="13"/>
        <v>0.9495384188</v>
      </c>
      <c r="BL521" s="11">
        <f t="shared" si="14"/>
        <v>0.8995627126</v>
      </c>
      <c r="BM521" s="7">
        <v>33.0</v>
      </c>
      <c r="BN521" s="7">
        <v>9.0</v>
      </c>
      <c r="BO521" s="7">
        <v>1.0</v>
      </c>
      <c r="BP521" s="7">
        <v>1.0</v>
      </c>
      <c r="BQ521" s="7">
        <v>0.0</v>
      </c>
      <c r="BR521" s="7">
        <v>0.0</v>
      </c>
      <c r="BS521" s="9">
        <f t="shared" si="15"/>
        <v>225</v>
      </c>
      <c r="BT521" s="14">
        <v>-1.5668000000000002</v>
      </c>
      <c r="BW521" s="15" t="str">
        <f t="shared" si="16"/>
        <v> </v>
      </c>
      <c r="BY521" s="7">
        <v>7.0</v>
      </c>
      <c r="BZ521" s="7">
        <v>0.0</v>
      </c>
      <c r="CA521" s="7">
        <v>5.0</v>
      </c>
      <c r="CB521" s="7">
        <v>0.0</v>
      </c>
      <c r="CC521" s="7">
        <v>5.0</v>
      </c>
      <c r="CD521" s="7">
        <v>2.0</v>
      </c>
      <c r="CE521" s="7">
        <v>2.0</v>
      </c>
      <c r="CF521" s="7">
        <v>3.0</v>
      </c>
      <c r="CG521" s="7">
        <v>6.0</v>
      </c>
      <c r="CH521" s="7">
        <v>0.0</v>
      </c>
      <c r="CI521" s="7">
        <v>4.0</v>
      </c>
      <c r="CJ521" s="7">
        <v>0.0</v>
      </c>
      <c r="CK521" s="7">
        <v>0.0</v>
      </c>
      <c r="CL521" s="15">
        <f t="shared" si="17"/>
        <v>0</v>
      </c>
      <c r="CM521" s="7">
        <v>3.6</v>
      </c>
      <c r="CN521" s="7">
        <v>1.3</v>
      </c>
      <c r="CO521" s="7">
        <v>5.0</v>
      </c>
      <c r="CP521" s="16">
        <f t="shared" si="18"/>
        <v>0.05952380952</v>
      </c>
      <c r="CQ521" s="16">
        <f t="shared" si="19"/>
        <v>0.2498785313</v>
      </c>
      <c r="CR521" s="17">
        <v>4.0</v>
      </c>
      <c r="CS521" s="14">
        <v>30.7</v>
      </c>
      <c r="CT521" s="14">
        <v>24.2</v>
      </c>
      <c r="CU521" s="14">
        <v>0.2</v>
      </c>
      <c r="CV521" s="14">
        <v>4.2</v>
      </c>
      <c r="CW521" s="14">
        <v>1.7000000000000002</v>
      </c>
      <c r="CX521" s="14">
        <v>0.0</v>
      </c>
      <c r="CY521" s="14">
        <v>5.8</v>
      </c>
      <c r="CZ521" s="18">
        <f t="shared" si="20"/>
        <v>0.06904761905</v>
      </c>
      <c r="DA521" s="18">
        <f t="shared" si="21"/>
        <v>0.2898590963</v>
      </c>
      <c r="DB521" s="14">
        <v>26.7179</v>
      </c>
      <c r="DC521" s="7">
        <v>0.0</v>
      </c>
      <c r="DD521" s="7">
        <v>1.0</v>
      </c>
      <c r="DE521" s="7">
        <v>6.0</v>
      </c>
      <c r="DF521" s="7">
        <v>51.0</v>
      </c>
      <c r="DG521" s="7">
        <v>19.0</v>
      </c>
      <c r="DH521" s="7">
        <v>4.0</v>
      </c>
      <c r="DI521" s="7">
        <v>16.0</v>
      </c>
      <c r="DJ521" s="7">
        <v>22.0</v>
      </c>
      <c r="DK521" s="7">
        <v>20.0</v>
      </c>
      <c r="DL521" s="7">
        <v>2.0</v>
      </c>
      <c r="DM521" s="7">
        <v>73.0</v>
      </c>
      <c r="DN521" s="9">
        <v>1.0</v>
      </c>
      <c r="DO521" s="9">
        <v>3.0</v>
      </c>
      <c r="DP521" s="9">
        <v>3.0</v>
      </c>
      <c r="DQ521" s="8">
        <v>186.0</v>
      </c>
      <c r="DR521" s="8">
        <v>0.0</v>
      </c>
      <c r="DS521" s="8"/>
      <c r="DT521" s="19">
        <v>3.0</v>
      </c>
      <c r="DU521" s="8">
        <v>2.95</v>
      </c>
      <c r="DV521" s="8">
        <v>2.95</v>
      </c>
      <c r="DW521" s="8">
        <v>0.0</v>
      </c>
      <c r="DX521" s="8">
        <v>0.0</v>
      </c>
      <c r="DY521" s="14">
        <f t="shared" si="22"/>
        <v>0.6936170213</v>
      </c>
    </row>
    <row r="522" ht="12.75" customHeight="1">
      <c r="A522" s="7">
        <v>44.0</v>
      </c>
      <c r="B522" s="7" t="s">
        <v>1933</v>
      </c>
      <c r="C522" s="7" t="s">
        <v>2417</v>
      </c>
      <c r="D522" s="7" t="s">
        <v>162</v>
      </c>
      <c r="E522" s="7" t="s">
        <v>163</v>
      </c>
      <c r="F522" s="7" t="s">
        <v>163</v>
      </c>
      <c r="G522" s="7">
        <v>75.0</v>
      </c>
      <c r="H522" s="7">
        <v>205.0</v>
      </c>
      <c r="I522" s="7" t="s">
        <v>133</v>
      </c>
      <c r="J522" s="7">
        <v>2010.0</v>
      </c>
      <c r="K522" s="7">
        <v>4.0</v>
      </c>
      <c r="L522" s="7">
        <v>119.0</v>
      </c>
      <c r="M522" s="8"/>
      <c r="N522" s="8">
        <f t="shared" si="1"/>
        <v>25</v>
      </c>
      <c r="O522" s="7" t="s">
        <v>2422</v>
      </c>
      <c r="P522" s="7" t="s">
        <v>2419</v>
      </c>
      <c r="Q522" s="8" t="s">
        <v>215</v>
      </c>
      <c r="R522" s="7" t="s">
        <v>215</v>
      </c>
      <c r="S522" s="9" t="s">
        <v>159</v>
      </c>
      <c r="T522" s="9">
        <v>2.0</v>
      </c>
      <c r="U522" s="9" t="s">
        <v>138</v>
      </c>
      <c r="V522" s="9" t="s">
        <v>138</v>
      </c>
      <c r="W522" s="7">
        <v>2.0</v>
      </c>
      <c r="X522" s="7">
        <v>0.0</v>
      </c>
      <c r="Y522" s="7">
        <v>0.0</v>
      </c>
      <c r="Z522" s="7">
        <v>0.0</v>
      </c>
      <c r="AA522" s="7">
        <v>0.0</v>
      </c>
      <c r="AB522" s="7">
        <v>0.0</v>
      </c>
      <c r="AC522" s="7">
        <v>1.0</v>
      </c>
      <c r="AD522" s="7">
        <v>1.0</v>
      </c>
      <c r="AE522" s="7">
        <v>0.0</v>
      </c>
      <c r="AF522" s="10">
        <f t="shared" si="2"/>
        <v>0</v>
      </c>
      <c r="AG522" s="10">
        <f t="shared" si="3"/>
        <v>0</v>
      </c>
      <c r="AH522" s="7">
        <v>1025.0</v>
      </c>
      <c r="AI522" s="11">
        <f t="shared" si="4"/>
        <v>8.541666667</v>
      </c>
      <c r="AJ522" s="7">
        <v>24.0</v>
      </c>
      <c r="AK522" s="11">
        <f t="shared" si="5"/>
        <v>12</v>
      </c>
      <c r="AL522" s="11">
        <f t="shared" si="6"/>
        <v>42.70833333</v>
      </c>
      <c r="AM522" s="12">
        <v>0.0</v>
      </c>
      <c r="AN522" s="11">
        <f t="shared" si="7"/>
        <v>0</v>
      </c>
      <c r="AO522" s="10" t="s">
        <v>151</v>
      </c>
      <c r="AP522" s="10" t="s">
        <v>151</v>
      </c>
      <c r="AQ522" s="10" t="s">
        <v>151</v>
      </c>
      <c r="AR522" s="7">
        <v>0.0</v>
      </c>
      <c r="AS522" s="7">
        <v>0.0</v>
      </c>
      <c r="AT522" s="13">
        <f t="shared" si="8"/>
        <v>0</v>
      </c>
      <c r="AU522" s="8"/>
      <c r="AV522" s="8"/>
      <c r="AW522" s="8"/>
      <c r="AX522" s="8">
        <v>0.0</v>
      </c>
      <c r="AY522" s="8"/>
      <c r="AZ522" s="8">
        <v>0.0</v>
      </c>
      <c r="BA522" s="7">
        <v>3.0</v>
      </c>
      <c r="BB522" s="7">
        <v>0.0</v>
      </c>
      <c r="BC522" s="7">
        <v>0.0</v>
      </c>
      <c r="BD522" s="7">
        <v>1.0</v>
      </c>
      <c r="BE522" s="7">
        <v>0.0</v>
      </c>
      <c r="BF522" s="7">
        <v>1.0</v>
      </c>
      <c r="BG522" s="14">
        <f t="shared" si="9"/>
        <v>10.53658537</v>
      </c>
      <c r="BH522" s="11">
        <f t="shared" si="10"/>
        <v>0</v>
      </c>
      <c r="BI522" s="11">
        <f t="shared" si="11"/>
        <v>0</v>
      </c>
      <c r="BJ522" s="11">
        <f t="shared" si="12"/>
        <v>3.512195122</v>
      </c>
      <c r="BK522" s="11">
        <f t="shared" si="13"/>
        <v>0</v>
      </c>
      <c r="BL522" s="11">
        <f t="shared" si="14"/>
        <v>3.512195122</v>
      </c>
      <c r="BM522" s="7">
        <v>0.0</v>
      </c>
      <c r="BN522" s="7">
        <v>0.0</v>
      </c>
      <c r="BO522" s="7">
        <v>0.0</v>
      </c>
      <c r="BP522" s="7">
        <v>0.0</v>
      </c>
      <c r="BQ522" s="7">
        <v>0.0</v>
      </c>
      <c r="BR522" s="7">
        <v>0.0</v>
      </c>
      <c r="BS522" s="9">
        <f t="shared" si="15"/>
        <v>0</v>
      </c>
      <c r="BT522" s="14">
        <v>-0.0328</v>
      </c>
      <c r="BW522" s="15" t="str">
        <f t="shared" si="16"/>
        <v> </v>
      </c>
      <c r="BY522" s="7">
        <v>0.0</v>
      </c>
      <c r="BZ522" s="7">
        <v>0.0</v>
      </c>
      <c r="CA522" s="7">
        <v>0.0</v>
      </c>
      <c r="CB522" s="7">
        <v>0.0</v>
      </c>
      <c r="CC522" s="7">
        <v>0.0</v>
      </c>
      <c r="CD522" s="7">
        <v>0.0</v>
      </c>
      <c r="CE522" s="7">
        <v>0.0</v>
      </c>
      <c r="CF522" s="7">
        <v>0.0</v>
      </c>
      <c r="CG522" s="7">
        <v>0.0</v>
      </c>
      <c r="CH522" s="7">
        <v>0.0</v>
      </c>
      <c r="CI522" s="7">
        <v>0.0</v>
      </c>
      <c r="CJ522" s="7">
        <v>0.0</v>
      </c>
      <c r="CK522" s="7">
        <v>0.0</v>
      </c>
      <c r="CL522" s="15">
        <f t="shared" si="17"/>
        <v>0</v>
      </c>
      <c r="CM522" s="7">
        <v>0.0</v>
      </c>
      <c r="CN522" s="7">
        <v>0.0</v>
      </c>
      <c r="CO522" s="7">
        <v>0.0</v>
      </c>
      <c r="CP522" s="16">
        <f t="shared" si="18"/>
        <v>0</v>
      </c>
      <c r="CQ522" s="16">
        <f t="shared" si="19"/>
        <v>0</v>
      </c>
      <c r="CR522" s="17">
        <v>1.0</v>
      </c>
      <c r="CS522" s="14">
        <v>0.1</v>
      </c>
      <c r="CT522" s="14">
        <v>0.1</v>
      </c>
      <c r="CU522" s="14">
        <v>0.0</v>
      </c>
      <c r="CV522" s="14">
        <v>-0.1</v>
      </c>
      <c r="CW522" s="14">
        <v>0.0</v>
      </c>
      <c r="CX522" s="14">
        <v>0.0</v>
      </c>
      <c r="CY522" s="14">
        <v>0.0</v>
      </c>
      <c r="CZ522" s="18">
        <f t="shared" si="20"/>
        <v>0</v>
      </c>
      <c r="DA522" s="18">
        <f t="shared" si="21"/>
        <v>0</v>
      </c>
      <c r="DB522" s="14">
        <v>34.0</v>
      </c>
      <c r="DC522" s="7">
        <v>0.0</v>
      </c>
      <c r="DD522" s="7">
        <v>0.0</v>
      </c>
      <c r="DE522" s="7">
        <v>0.0</v>
      </c>
      <c r="DF522" s="7">
        <v>1.0</v>
      </c>
      <c r="DG522" s="7">
        <v>0.0</v>
      </c>
      <c r="DH522" s="7">
        <v>0.0</v>
      </c>
      <c r="DI522" s="7">
        <v>0.0</v>
      </c>
      <c r="DJ522" s="7">
        <v>0.0</v>
      </c>
      <c r="DK522" s="7">
        <v>0.0</v>
      </c>
      <c r="DL522" s="7">
        <v>0.0</v>
      </c>
      <c r="DM522" s="7">
        <v>1.0</v>
      </c>
      <c r="DN522" s="9">
        <v>0.0</v>
      </c>
      <c r="DO522" s="9">
        <v>0.0</v>
      </c>
      <c r="DP522" s="9">
        <v>0.0</v>
      </c>
      <c r="DQ522" s="8">
        <v>5.0</v>
      </c>
      <c r="DR522" s="8">
        <v>0.0</v>
      </c>
      <c r="DS522" s="8"/>
      <c r="DT522" s="19">
        <v>0.625</v>
      </c>
      <c r="DU522" s="8">
        <v>0.625</v>
      </c>
      <c r="DV522" s="8">
        <v>0.017</v>
      </c>
      <c r="DW522" s="8">
        <v>0.0</v>
      </c>
      <c r="DX522" s="8">
        <v>0.0</v>
      </c>
      <c r="DY522" s="14">
        <f t="shared" si="22"/>
        <v>-0.004712880348</v>
      </c>
    </row>
    <row r="523" ht="12.75" customHeight="1">
      <c r="A523" s="7">
        <v>6.0</v>
      </c>
      <c r="B523" s="7" t="s">
        <v>1330</v>
      </c>
      <c r="C523" s="7" t="s">
        <v>1102</v>
      </c>
      <c r="D523" s="7" t="s">
        <v>736</v>
      </c>
      <c r="E523" s="7" t="s">
        <v>163</v>
      </c>
      <c r="F523" s="7" t="s">
        <v>163</v>
      </c>
      <c r="G523" s="7">
        <v>77.0</v>
      </c>
      <c r="H523" s="7">
        <v>220.0</v>
      </c>
      <c r="I523" s="7" t="s">
        <v>145</v>
      </c>
      <c r="J523" s="7">
        <v>2010.0</v>
      </c>
      <c r="K523" s="7">
        <v>1.0</v>
      </c>
      <c r="L523" s="7">
        <v>10.0</v>
      </c>
      <c r="M523" s="8" t="s">
        <v>146</v>
      </c>
      <c r="N523" s="8">
        <f t="shared" si="1"/>
        <v>23</v>
      </c>
      <c r="O523" s="7" t="s">
        <v>1048</v>
      </c>
      <c r="P523" s="7" t="s">
        <v>2423</v>
      </c>
      <c r="Q523" s="8" t="s">
        <v>610</v>
      </c>
      <c r="R523" s="7" t="s">
        <v>610</v>
      </c>
      <c r="S523" s="9" t="s">
        <v>174</v>
      </c>
      <c r="T523" s="9">
        <v>33.0</v>
      </c>
      <c r="U523" s="9" t="s">
        <v>138</v>
      </c>
      <c r="V523" s="9" t="s">
        <v>138</v>
      </c>
      <c r="W523" s="7">
        <v>34.0</v>
      </c>
      <c r="X523" s="7">
        <v>2.0</v>
      </c>
      <c r="Y523" s="7">
        <v>2.0</v>
      </c>
      <c r="Z523" s="7">
        <v>1.0</v>
      </c>
      <c r="AA523" s="7">
        <v>4.0</v>
      </c>
      <c r="AB523" s="7">
        <v>7.0</v>
      </c>
      <c r="AC523" s="7">
        <v>28.0</v>
      </c>
      <c r="AD523" s="7">
        <v>18.0</v>
      </c>
      <c r="AE523" s="7">
        <v>23.0</v>
      </c>
      <c r="AF523" s="10">
        <f t="shared" si="2"/>
        <v>0.07142857143</v>
      </c>
      <c r="AG523" s="10">
        <f t="shared" si="3"/>
        <v>0.02898550725</v>
      </c>
      <c r="AH523" s="7">
        <v>28813.0</v>
      </c>
      <c r="AI523" s="11">
        <f t="shared" si="4"/>
        <v>14.12401961</v>
      </c>
      <c r="AJ523" s="7">
        <v>702.0</v>
      </c>
      <c r="AK523" s="11">
        <f t="shared" si="5"/>
        <v>20.64705882</v>
      </c>
      <c r="AL523" s="11">
        <f t="shared" si="6"/>
        <v>41.04415954</v>
      </c>
      <c r="AM523" s="12">
        <v>12.0</v>
      </c>
      <c r="AN523" s="11">
        <f t="shared" si="7"/>
        <v>1.499323222</v>
      </c>
      <c r="AO523" s="10" t="s">
        <v>1193</v>
      </c>
      <c r="AP523" s="10" t="s">
        <v>1193</v>
      </c>
      <c r="AQ523" s="10" t="s">
        <v>654</v>
      </c>
      <c r="AR523" s="7">
        <v>0.0</v>
      </c>
      <c r="AS523" s="7">
        <v>0.0</v>
      </c>
      <c r="AT523" s="13">
        <f t="shared" si="8"/>
        <v>0</v>
      </c>
      <c r="AU523" s="8"/>
      <c r="AV523" s="8"/>
      <c r="AW523" s="8"/>
      <c r="AX523" s="8">
        <v>0.0</v>
      </c>
      <c r="AY523" s="8"/>
      <c r="AZ523" s="8">
        <v>0.0</v>
      </c>
      <c r="BA523" s="7">
        <v>50.0</v>
      </c>
      <c r="BB523" s="7">
        <v>93.0</v>
      </c>
      <c r="BC523" s="7">
        <v>35.0</v>
      </c>
      <c r="BD523" s="7">
        <v>18.0</v>
      </c>
      <c r="BE523" s="7">
        <v>12.0</v>
      </c>
      <c r="BF523" s="7">
        <v>9.0</v>
      </c>
      <c r="BG523" s="14">
        <f t="shared" si="9"/>
        <v>6.247180092</v>
      </c>
      <c r="BH523" s="11">
        <f t="shared" si="10"/>
        <v>11.61975497</v>
      </c>
      <c r="BI523" s="11">
        <f t="shared" si="11"/>
        <v>4.373026065</v>
      </c>
      <c r="BJ523" s="11">
        <f t="shared" si="12"/>
        <v>2.248984833</v>
      </c>
      <c r="BK523" s="11">
        <f t="shared" si="13"/>
        <v>1.499323222</v>
      </c>
      <c r="BL523" s="11">
        <f t="shared" si="14"/>
        <v>1.124492417</v>
      </c>
      <c r="BM523" s="7">
        <v>64.0</v>
      </c>
      <c r="BN523" s="7">
        <v>17.0</v>
      </c>
      <c r="BO523" s="7">
        <v>4.0</v>
      </c>
      <c r="BP523" s="7">
        <v>1.0</v>
      </c>
      <c r="BQ523" s="7">
        <v>0.0</v>
      </c>
      <c r="BR523" s="7">
        <v>0.0</v>
      </c>
      <c r="BS523" s="9">
        <f t="shared" si="15"/>
        <v>196</v>
      </c>
      <c r="BT523" s="14">
        <v>-6.9863</v>
      </c>
      <c r="BW523" s="15" t="str">
        <f t="shared" si="16"/>
        <v> </v>
      </c>
      <c r="BY523" s="7">
        <v>1.0</v>
      </c>
      <c r="BZ523" s="7">
        <v>0.0</v>
      </c>
      <c r="CA523" s="7">
        <v>0.0</v>
      </c>
      <c r="CB523" s="7">
        <v>0.0</v>
      </c>
      <c r="CC523" s="7">
        <v>0.0</v>
      </c>
      <c r="CD523" s="7">
        <v>0.0</v>
      </c>
      <c r="CE523" s="7">
        <v>1.0</v>
      </c>
      <c r="CF523" s="7">
        <v>1.0</v>
      </c>
      <c r="CG523" s="7">
        <v>0.0</v>
      </c>
      <c r="CH523" s="7">
        <v>0.0</v>
      </c>
      <c r="CI523" s="7">
        <v>0.0</v>
      </c>
      <c r="CJ523" s="7">
        <v>0.0</v>
      </c>
      <c r="CK523" s="7">
        <v>0.0</v>
      </c>
      <c r="CL523" s="15">
        <f t="shared" si="17"/>
        <v>0</v>
      </c>
      <c r="CM523" s="7">
        <v>0.1</v>
      </c>
      <c r="CN523" s="7">
        <v>1.4</v>
      </c>
      <c r="CO523" s="7">
        <v>1.5</v>
      </c>
      <c r="CP523" s="16">
        <f t="shared" si="18"/>
        <v>0.04411764706</v>
      </c>
      <c r="CQ523" s="16">
        <f t="shared" si="19"/>
        <v>0.1874154028</v>
      </c>
      <c r="CR523" s="17">
        <v>1.0</v>
      </c>
      <c r="CS523" s="14">
        <v>7.5</v>
      </c>
      <c r="CT523" s="14">
        <v>10.3</v>
      </c>
      <c r="CU523" s="14">
        <v>4.5</v>
      </c>
      <c r="CV523" s="14">
        <v>0.0</v>
      </c>
      <c r="CW523" s="14">
        <v>1.7000000000000002</v>
      </c>
      <c r="CX523" s="14">
        <v>0.0</v>
      </c>
      <c r="CY523" s="14">
        <v>1.7000000000000002</v>
      </c>
      <c r="CZ523" s="18">
        <f t="shared" si="20"/>
        <v>0.05</v>
      </c>
      <c r="DA523" s="18">
        <f t="shared" si="21"/>
        <v>0.2124041231</v>
      </c>
      <c r="DB523" s="14">
        <v>53.4815</v>
      </c>
      <c r="DC523" s="7">
        <v>0.0</v>
      </c>
      <c r="DD523" s="7">
        <v>0.0</v>
      </c>
      <c r="DE523" s="7">
        <v>3.0</v>
      </c>
      <c r="DF523" s="7">
        <v>15.0</v>
      </c>
      <c r="DG523" s="7">
        <v>0.0</v>
      </c>
      <c r="DH523" s="7">
        <v>0.0</v>
      </c>
      <c r="DI523" s="7">
        <v>17.0</v>
      </c>
      <c r="DJ523" s="7">
        <v>3.0</v>
      </c>
      <c r="DK523" s="7">
        <v>0.0</v>
      </c>
      <c r="DL523" s="7">
        <v>0.0</v>
      </c>
      <c r="DM523" s="7">
        <v>7.0</v>
      </c>
      <c r="DN523" s="9">
        <v>0.0</v>
      </c>
      <c r="DO523" s="9">
        <v>0.0</v>
      </c>
      <c r="DP523" s="9">
        <v>1.0</v>
      </c>
      <c r="DQ523" s="8">
        <v>186.0</v>
      </c>
      <c r="DR523" s="8">
        <v>10.0</v>
      </c>
      <c r="DS523" s="8" t="s">
        <v>741</v>
      </c>
      <c r="DT523" s="19">
        <v>0.6000000000000001</v>
      </c>
      <c r="DU523" s="8">
        <v>0.6000000000000001</v>
      </c>
      <c r="DV523" s="8">
        <v>0.6000000000000001</v>
      </c>
      <c r="DW523" s="8">
        <v>73.0</v>
      </c>
      <c r="DX523" s="8">
        <v>0.0</v>
      </c>
      <c r="DY523" s="14">
        <f t="shared" si="22"/>
        <v>1.593617021</v>
      </c>
    </row>
    <row r="524" ht="12.75" customHeight="1">
      <c r="A524" s="7">
        <v>41.0</v>
      </c>
      <c r="B524" s="7" t="s">
        <v>2424</v>
      </c>
      <c r="C524" s="7" t="s">
        <v>2425</v>
      </c>
      <c r="D524" s="7" t="s">
        <v>162</v>
      </c>
      <c r="E524" s="7" t="s">
        <v>163</v>
      </c>
      <c r="F524" s="7" t="s">
        <v>163</v>
      </c>
      <c r="G524" s="7">
        <v>72.0</v>
      </c>
      <c r="H524" s="7">
        <v>191.0</v>
      </c>
      <c r="I524" s="7" t="s">
        <v>133</v>
      </c>
      <c r="J524" s="7">
        <v>2010.0</v>
      </c>
      <c r="K524" s="7">
        <v>3.0</v>
      </c>
      <c r="L524" s="7">
        <v>62.0</v>
      </c>
      <c r="M524" s="8" t="s">
        <v>146</v>
      </c>
      <c r="N524" s="8">
        <f t="shared" si="1"/>
        <v>23</v>
      </c>
      <c r="O524" s="7" t="s">
        <v>2426</v>
      </c>
      <c r="P524" s="7" t="s">
        <v>2427</v>
      </c>
      <c r="Q524" s="8" t="s">
        <v>325</v>
      </c>
      <c r="R524" s="7" t="s">
        <v>325</v>
      </c>
      <c r="S524" s="9" t="s">
        <v>150</v>
      </c>
      <c r="T524" s="9">
        <v>15.0</v>
      </c>
      <c r="U524" s="9" t="s">
        <v>138</v>
      </c>
      <c r="V524" s="9" t="s">
        <v>138</v>
      </c>
      <c r="W524" s="7">
        <v>15.0</v>
      </c>
      <c r="X524" s="7">
        <v>2.0</v>
      </c>
      <c r="Y524" s="7">
        <v>0.0</v>
      </c>
      <c r="Z524" s="7">
        <v>0.0</v>
      </c>
      <c r="AA524" s="7">
        <v>2.0</v>
      </c>
      <c r="AB524" s="7">
        <v>1.0</v>
      </c>
      <c r="AC524" s="7">
        <v>14.0</v>
      </c>
      <c r="AD524" s="7">
        <v>4.0</v>
      </c>
      <c r="AE524" s="7">
        <v>5.0</v>
      </c>
      <c r="AF524" s="10">
        <f t="shared" si="2"/>
        <v>0.1428571429</v>
      </c>
      <c r="AG524" s="10">
        <f t="shared" si="3"/>
        <v>0.08695652174</v>
      </c>
      <c r="AH524" s="7">
        <v>7432.0</v>
      </c>
      <c r="AI524" s="11">
        <f t="shared" si="4"/>
        <v>8.257777778</v>
      </c>
      <c r="AJ524" s="7">
        <v>184.0</v>
      </c>
      <c r="AK524" s="11">
        <f t="shared" si="5"/>
        <v>12.26666667</v>
      </c>
      <c r="AL524" s="11">
        <f t="shared" si="6"/>
        <v>40.39130435</v>
      </c>
      <c r="AM524" s="12">
        <v>0.0</v>
      </c>
      <c r="AN524" s="11">
        <f t="shared" si="7"/>
        <v>0</v>
      </c>
      <c r="AO524" s="10" t="s">
        <v>200</v>
      </c>
      <c r="AP524" s="10" t="s">
        <v>151</v>
      </c>
      <c r="AQ524" s="10" t="s">
        <v>200</v>
      </c>
      <c r="AR524" s="7">
        <v>50.0</v>
      </c>
      <c r="AS524" s="7">
        <v>61.0</v>
      </c>
      <c r="AT524" s="13">
        <f t="shared" si="8"/>
        <v>0.4504504505</v>
      </c>
      <c r="AU524" s="8"/>
      <c r="AV524" s="8"/>
      <c r="AW524" s="8">
        <v>70.0</v>
      </c>
      <c r="AX524" s="8">
        <v>31.0</v>
      </c>
      <c r="AY524" s="8">
        <v>41.0</v>
      </c>
      <c r="AZ524" s="8">
        <v>19.0</v>
      </c>
      <c r="BA524" s="7">
        <v>11.0</v>
      </c>
      <c r="BB524" s="7">
        <v>20.0</v>
      </c>
      <c r="BC524" s="7">
        <v>6.0</v>
      </c>
      <c r="BD524" s="7">
        <v>4.0</v>
      </c>
      <c r="BE524" s="7">
        <v>1.0</v>
      </c>
      <c r="BF524" s="7">
        <v>4.0</v>
      </c>
      <c r="BG524" s="14">
        <f t="shared" si="9"/>
        <v>5.328310011</v>
      </c>
      <c r="BH524" s="11">
        <f t="shared" si="10"/>
        <v>9.687836383</v>
      </c>
      <c r="BI524" s="11">
        <f t="shared" si="11"/>
        <v>2.906350915</v>
      </c>
      <c r="BJ524" s="11">
        <f t="shared" si="12"/>
        <v>1.937567277</v>
      </c>
      <c r="BK524" s="11">
        <f t="shared" si="13"/>
        <v>0.4843918192</v>
      </c>
      <c r="BL524" s="11">
        <f t="shared" si="14"/>
        <v>1.937567277</v>
      </c>
      <c r="BM524" s="7">
        <v>2.0</v>
      </c>
      <c r="BN524" s="7">
        <v>1.0</v>
      </c>
      <c r="BO524" s="7">
        <v>0.0</v>
      </c>
      <c r="BP524" s="7">
        <v>0.0</v>
      </c>
      <c r="BQ524" s="7">
        <v>0.0</v>
      </c>
      <c r="BR524" s="7">
        <v>0.0</v>
      </c>
      <c r="BS524" s="9">
        <f t="shared" si="15"/>
        <v>28</v>
      </c>
      <c r="BT524" s="14">
        <v>-0.256</v>
      </c>
      <c r="BW524" s="15" t="str">
        <f t="shared" si="16"/>
        <v> </v>
      </c>
      <c r="BY524" s="7">
        <v>0.0</v>
      </c>
      <c r="BZ524" s="7">
        <v>0.0</v>
      </c>
      <c r="CA524" s="7">
        <v>0.0</v>
      </c>
      <c r="CB524" s="7">
        <v>0.0</v>
      </c>
      <c r="CC524" s="7">
        <v>1.0</v>
      </c>
      <c r="CD524" s="7">
        <v>0.0</v>
      </c>
      <c r="CE524" s="7">
        <v>0.0</v>
      </c>
      <c r="CF524" s="7">
        <v>0.0</v>
      </c>
      <c r="CG524" s="7">
        <v>1.0</v>
      </c>
      <c r="CH524" s="7">
        <v>0.0</v>
      </c>
      <c r="CI524" s="7">
        <v>0.0</v>
      </c>
      <c r="CJ524" s="7">
        <v>0.0</v>
      </c>
      <c r="CK524" s="7">
        <v>0.0</v>
      </c>
      <c r="CL524" s="15">
        <f t="shared" si="17"/>
        <v>0</v>
      </c>
      <c r="CM524" s="7">
        <v>0.1</v>
      </c>
      <c r="CN524" s="7">
        <v>0.2</v>
      </c>
      <c r="CO524" s="7">
        <v>0.30000000000000004</v>
      </c>
      <c r="CP524" s="16">
        <f t="shared" si="18"/>
        <v>0.02</v>
      </c>
      <c r="CQ524" s="16">
        <f t="shared" si="19"/>
        <v>0.1453175457</v>
      </c>
      <c r="CR524" s="17">
        <v>2.0</v>
      </c>
      <c r="CS524" s="14">
        <v>1.9</v>
      </c>
      <c r="CT524" s="14">
        <v>2.1</v>
      </c>
      <c r="CU524" s="14">
        <v>0.4</v>
      </c>
      <c r="CV524" s="14">
        <v>0.2</v>
      </c>
      <c r="CW524" s="14">
        <v>0.30000000000000004</v>
      </c>
      <c r="CX524" s="14">
        <v>0.0</v>
      </c>
      <c r="CY524" s="14">
        <v>0.6000000000000001</v>
      </c>
      <c r="CZ524" s="18">
        <f t="shared" si="20"/>
        <v>0.04</v>
      </c>
      <c r="DA524" s="18">
        <f t="shared" si="21"/>
        <v>0.2906350915</v>
      </c>
      <c r="DB524" s="14">
        <v>24.9286</v>
      </c>
      <c r="DC524" s="7">
        <v>0.0</v>
      </c>
      <c r="DD524" s="7">
        <v>1.0</v>
      </c>
      <c r="DE524" s="7">
        <v>0.0</v>
      </c>
      <c r="DF524" s="7">
        <v>3.0</v>
      </c>
      <c r="DG524" s="7">
        <v>1.0</v>
      </c>
      <c r="DH524" s="7">
        <v>0.0</v>
      </c>
      <c r="DI524" s="7">
        <v>0.0</v>
      </c>
      <c r="DJ524" s="7">
        <v>1.0</v>
      </c>
      <c r="DK524" s="7">
        <v>2.0</v>
      </c>
      <c r="DL524" s="7">
        <v>2.0</v>
      </c>
      <c r="DM524" s="7">
        <v>8.0</v>
      </c>
      <c r="DN524" s="9">
        <v>0.0</v>
      </c>
      <c r="DO524" s="9">
        <v>0.0</v>
      </c>
      <c r="DP524" s="9">
        <v>0.0</v>
      </c>
      <c r="DQ524" s="8">
        <v>41.0</v>
      </c>
      <c r="DR524" s="8">
        <v>0.0</v>
      </c>
      <c r="DS524" s="8"/>
      <c r="DT524" s="19">
        <v>0.7</v>
      </c>
      <c r="DU524" s="8">
        <v>0.7</v>
      </c>
      <c r="DV524" s="8">
        <v>0.154</v>
      </c>
      <c r="DW524" s="8">
        <v>0.0</v>
      </c>
      <c r="DX524" s="8">
        <v>0.0</v>
      </c>
      <c r="DY524" s="14">
        <f t="shared" si="22"/>
        <v>0.5302905514</v>
      </c>
    </row>
    <row r="525" ht="12.75" customHeight="1">
      <c r="A525" s="7">
        <v>11.0</v>
      </c>
      <c r="B525" s="7" t="s">
        <v>1065</v>
      </c>
      <c r="C525" s="7" t="s">
        <v>2428</v>
      </c>
      <c r="D525" s="7" t="s">
        <v>170</v>
      </c>
      <c r="E525" s="7" t="s">
        <v>163</v>
      </c>
      <c r="F525" s="7" t="s">
        <v>163</v>
      </c>
      <c r="G525" s="7">
        <v>74.0</v>
      </c>
      <c r="H525" s="7">
        <v>205.0</v>
      </c>
      <c r="I525" s="7" t="s">
        <v>133</v>
      </c>
      <c r="J525" s="7">
        <v>2009.0</v>
      </c>
      <c r="K525" s="7">
        <v>6.0</v>
      </c>
      <c r="L525" s="7">
        <v>159.0</v>
      </c>
      <c r="M525" s="8"/>
      <c r="N525" s="8">
        <f t="shared" si="1"/>
        <v>24</v>
      </c>
      <c r="O525" s="7" t="s">
        <v>2193</v>
      </c>
      <c r="P525" s="7" t="s">
        <v>2429</v>
      </c>
      <c r="Q525" s="8" t="s">
        <v>399</v>
      </c>
      <c r="R525" s="7" t="s">
        <v>399</v>
      </c>
      <c r="S525" s="9" t="s">
        <v>159</v>
      </c>
      <c r="T525" s="9">
        <v>3.0</v>
      </c>
      <c r="U525" s="9" t="s">
        <v>138</v>
      </c>
      <c r="V525" s="9" t="s">
        <v>138</v>
      </c>
      <c r="W525" s="7">
        <v>3.0</v>
      </c>
      <c r="X525" s="7">
        <v>0.0</v>
      </c>
      <c r="Y525" s="7">
        <v>0.0</v>
      </c>
      <c r="Z525" s="7">
        <v>0.0</v>
      </c>
      <c r="AA525" s="7">
        <v>0.0</v>
      </c>
      <c r="AB525" s="7">
        <v>-1.0</v>
      </c>
      <c r="AC525" s="7">
        <v>3.0</v>
      </c>
      <c r="AD525" s="7">
        <v>1.0</v>
      </c>
      <c r="AE525" s="7">
        <v>1.0</v>
      </c>
      <c r="AF525" s="10">
        <f t="shared" si="2"/>
        <v>0</v>
      </c>
      <c r="AG525" s="10">
        <f t="shared" si="3"/>
        <v>0</v>
      </c>
      <c r="AH525" s="7">
        <v>1584.0</v>
      </c>
      <c r="AI525" s="11">
        <f t="shared" si="4"/>
        <v>8.8</v>
      </c>
      <c r="AJ525" s="7">
        <v>38.0</v>
      </c>
      <c r="AK525" s="11">
        <f t="shared" si="5"/>
        <v>12.66666667</v>
      </c>
      <c r="AL525" s="11">
        <f t="shared" si="6"/>
        <v>41.68421053</v>
      </c>
      <c r="AM525" s="12">
        <v>0.0</v>
      </c>
      <c r="AN525" s="11">
        <f t="shared" si="7"/>
        <v>0</v>
      </c>
      <c r="AO525" s="10" t="s">
        <v>151</v>
      </c>
      <c r="AP525" s="10" t="s">
        <v>151</v>
      </c>
      <c r="AQ525" s="10" t="s">
        <v>151</v>
      </c>
      <c r="AR525" s="7">
        <v>0.0</v>
      </c>
      <c r="AS525" s="7">
        <v>0.0</v>
      </c>
      <c r="AT525" s="13">
        <f t="shared" si="8"/>
        <v>0</v>
      </c>
      <c r="AU525" s="8"/>
      <c r="AV525" s="8"/>
      <c r="AW525" s="8"/>
      <c r="AX525" s="8">
        <v>0.0</v>
      </c>
      <c r="AY525" s="8"/>
      <c r="AZ525" s="8">
        <v>0.0</v>
      </c>
      <c r="BA525" s="7">
        <v>4.0</v>
      </c>
      <c r="BB525" s="7">
        <v>4.0</v>
      </c>
      <c r="BC525" s="7">
        <v>1.0</v>
      </c>
      <c r="BD525" s="7">
        <v>1.0</v>
      </c>
      <c r="BE525" s="7">
        <v>0.0</v>
      </c>
      <c r="BF525" s="7">
        <v>1.0</v>
      </c>
      <c r="BG525" s="14">
        <f t="shared" si="9"/>
        <v>9.090909091</v>
      </c>
      <c r="BH525" s="11">
        <f t="shared" si="10"/>
        <v>9.090909091</v>
      </c>
      <c r="BI525" s="11">
        <f t="shared" si="11"/>
        <v>2.272727273</v>
      </c>
      <c r="BJ525" s="11">
        <f t="shared" si="12"/>
        <v>2.272727273</v>
      </c>
      <c r="BK525" s="11">
        <f t="shared" si="13"/>
        <v>0</v>
      </c>
      <c r="BL525" s="11">
        <f t="shared" si="14"/>
        <v>2.272727273</v>
      </c>
      <c r="BM525" s="7">
        <v>0.0</v>
      </c>
      <c r="BN525" s="7">
        <v>0.0</v>
      </c>
      <c r="BO525" s="7">
        <v>0.0</v>
      </c>
      <c r="BP525" s="7">
        <v>0.0</v>
      </c>
      <c r="BQ525" s="7">
        <v>0.0</v>
      </c>
      <c r="BR525" s="7">
        <v>0.0</v>
      </c>
      <c r="BS525" s="9">
        <f t="shared" si="15"/>
        <v>5</v>
      </c>
      <c r="BT525" s="14">
        <v>1.9493</v>
      </c>
      <c r="BW525" s="15" t="str">
        <f t="shared" si="16"/>
        <v> </v>
      </c>
      <c r="BY525" s="7">
        <v>0.0</v>
      </c>
      <c r="BZ525" s="7">
        <v>0.0</v>
      </c>
      <c r="CA525" s="7">
        <v>0.0</v>
      </c>
      <c r="CB525" s="7">
        <v>0.0</v>
      </c>
      <c r="CC525" s="7">
        <v>0.0</v>
      </c>
      <c r="CD525" s="7">
        <v>0.0</v>
      </c>
      <c r="CE525" s="7">
        <v>0.0</v>
      </c>
      <c r="CF525" s="7">
        <v>0.0</v>
      </c>
      <c r="CG525" s="7">
        <v>0.0</v>
      </c>
      <c r="CH525" s="7">
        <v>0.0</v>
      </c>
      <c r="CI525" s="7">
        <v>0.0</v>
      </c>
      <c r="CJ525" s="7">
        <v>0.0</v>
      </c>
      <c r="CK525" s="7">
        <v>0.0</v>
      </c>
      <c r="CL525" s="15">
        <f t="shared" si="17"/>
        <v>0</v>
      </c>
      <c r="CM525" s="7">
        <v>-0.1</v>
      </c>
      <c r="CN525" s="7">
        <v>0.0</v>
      </c>
      <c r="CO525" s="7">
        <v>-0.1</v>
      </c>
      <c r="CP525" s="16">
        <f t="shared" si="18"/>
        <v>-0.03333333333</v>
      </c>
      <c r="CQ525" s="16">
        <f t="shared" si="19"/>
        <v>-0.2272727273</v>
      </c>
      <c r="CR525" s="17">
        <v>4.0</v>
      </c>
      <c r="CS525" s="14">
        <v>0.30000000000000004</v>
      </c>
      <c r="CT525" s="14">
        <v>0.30000000000000004</v>
      </c>
      <c r="CU525" s="14">
        <v>-1.1</v>
      </c>
      <c r="CV525" s="14">
        <v>-0.2</v>
      </c>
      <c r="CW525" s="14">
        <v>-0.1</v>
      </c>
      <c r="CX525" s="14">
        <v>0.0</v>
      </c>
      <c r="CY525" s="14">
        <v>-0.2</v>
      </c>
      <c r="CZ525" s="18">
        <f t="shared" si="20"/>
        <v>-0.06666666667</v>
      </c>
      <c r="DA525" s="18">
        <f t="shared" si="21"/>
        <v>-0.4545454545</v>
      </c>
      <c r="DB525" s="14">
        <v>21.6667</v>
      </c>
      <c r="DC525" s="7">
        <v>0.0</v>
      </c>
      <c r="DD525" s="7">
        <v>0.0</v>
      </c>
      <c r="DE525" s="7">
        <v>0.0</v>
      </c>
      <c r="DF525" s="7">
        <v>1.0</v>
      </c>
      <c r="DG525" s="7">
        <v>0.0</v>
      </c>
      <c r="DH525" s="7">
        <v>0.0</v>
      </c>
      <c r="DI525" s="7">
        <v>0.0</v>
      </c>
      <c r="DJ525" s="7">
        <v>1.0</v>
      </c>
      <c r="DK525" s="7">
        <v>1.0</v>
      </c>
      <c r="DL525" s="7">
        <v>0.0</v>
      </c>
      <c r="DM525" s="7">
        <v>1.0</v>
      </c>
      <c r="DN525" s="9">
        <v>0.0</v>
      </c>
      <c r="DO525" s="9">
        <v>0.0</v>
      </c>
      <c r="DP525" s="9">
        <v>0.0</v>
      </c>
      <c r="DQ525" s="8">
        <v>40.0</v>
      </c>
      <c r="DR525" s="8">
        <v>14.0</v>
      </c>
      <c r="DS525" s="8" t="s">
        <v>249</v>
      </c>
      <c r="DT525" s="19">
        <v>0.65</v>
      </c>
      <c r="DU525" s="8">
        <v>0.675</v>
      </c>
      <c r="DV525" s="8">
        <v>0.145</v>
      </c>
      <c r="DW525" s="8">
        <v>115.0</v>
      </c>
      <c r="DX525" s="8">
        <v>0.0</v>
      </c>
      <c r="DY525" s="14">
        <f t="shared" si="22"/>
        <v>-0.256851979</v>
      </c>
    </row>
    <row r="526" ht="12.75" customHeight="1">
      <c r="A526" s="7">
        <v>55.0</v>
      </c>
      <c r="B526" s="7" t="s">
        <v>2430</v>
      </c>
      <c r="C526" s="7" t="s">
        <v>2431</v>
      </c>
      <c r="D526" s="7" t="s">
        <v>736</v>
      </c>
      <c r="E526" s="7" t="s">
        <v>163</v>
      </c>
      <c r="F526" s="7" t="s">
        <v>163</v>
      </c>
      <c r="G526" s="7">
        <v>74.0</v>
      </c>
      <c r="H526" s="7">
        <v>210.0</v>
      </c>
      <c r="I526" s="7" t="s">
        <v>133</v>
      </c>
      <c r="M526" s="8"/>
      <c r="N526" s="8">
        <f t="shared" si="1"/>
        <v>31</v>
      </c>
      <c r="O526" s="7" t="s">
        <v>350</v>
      </c>
      <c r="P526" s="7" t="s">
        <v>2432</v>
      </c>
      <c r="Q526" s="8" t="s">
        <v>166</v>
      </c>
      <c r="R526" s="7" t="s">
        <v>166</v>
      </c>
      <c r="S526" s="9" t="s">
        <v>255</v>
      </c>
      <c r="T526" s="9">
        <v>82.0</v>
      </c>
      <c r="U526" s="9" t="s">
        <v>138</v>
      </c>
      <c r="V526" s="9" t="s">
        <v>138</v>
      </c>
      <c r="W526" s="7">
        <v>82.0</v>
      </c>
      <c r="X526" s="7">
        <v>8.0</v>
      </c>
      <c r="Y526" s="7">
        <v>5.0</v>
      </c>
      <c r="Z526" s="7">
        <v>2.0</v>
      </c>
      <c r="AA526" s="7">
        <v>13.0</v>
      </c>
      <c r="AB526" s="7">
        <v>1.0</v>
      </c>
      <c r="AC526" s="7">
        <v>73.0</v>
      </c>
      <c r="AD526" s="7">
        <v>20.0</v>
      </c>
      <c r="AE526" s="7">
        <v>14.0</v>
      </c>
      <c r="AF526" s="10">
        <f t="shared" si="2"/>
        <v>0.1095890411</v>
      </c>
      <c r="AG526" s="10">
        <f t="shared" si="3"/>
        <v>0.07476635514</v>
      </c>
      <c r="AH526" s="7">
        <v>51854.0</v>
      </c>
      <c r="AI526" s="11">
        <f t="shared" si="4"/>
        <v>10.53943089</v>
      </c>
      <c r="AJ526" s="7">
        <v>1229.0</v>
      </c>
      <c r="AK526" s="11">
        <f t="shared" si="5"/>
        <v>14.98780488</v>
      </c>
      <c r="AL526" s="11">
        <f t="shared" si="6"/>
        <v>42.19202604</v>
      </c>
      <c r="AM526" s="12">
        <v>28.0</v>
      </c>
      <c r="AN526" s="11">
        <f t="shared" si="7"/>
        <v>1.943919466</v>
      </c>
      <c r="AO526" s="10" t="s">
        <v>986</v>
      </c>
      <c r="AP526" s="10" t="s">
        <v>184</v>
      </c>
      <c r="AQ526" s="10" t="s">
        <v>2433</v>
      </c>
      <c r="AR526" s="7">
        <v>1.0</v>
      </c>
      <c r="AS526" s="7">
        <v>0.0</v>
      </c>
      <c r="AT526" s="13">
        <f t="shared" si="8"/>
        <v>1</v>
      </c>
      <c r="AU526" s="8"/>
      <c r="AV526" s="8"/>
      <c r="AW526" s="8">
        <v>1.0</v>
      </c>
      <c r="AX526" s="8">
        <v>1.0</v>
      </c>
      <c r="AY526" s="8"/>
      <c r="AZ526" s="8">
        <v>0.0</v>
      </c>
      <c r="BA526" s="7">
        <v>69.0</v>
      </c>
      <c r="BB526" s="7">
        <v>240.0</v>
      </c>
      <c r="BC526" s="7">
        <v>28.0</v>
      </c>
      <c r="BD526" s="7">
        <v>20.0</v>
      </c>
      <c r="BE526" s="7">
        <v>2.0</v>
      </c>
      <c r="BF526" s="7">
        <v>6.0</v>
      </c>
      <c r="BG526" s="14">
        <f t="shared" si="9"/>
        <v>4.79037297</v>
      </c>
      <c r="BH526" s="11">
        <f t="shared" si="10"/>
        <v>16.66216685</v>
      </c>
      <c r="BI526" s="11">
        <f t="shared" si="11"/>
        <v>1.943919466</v>
      </c>
      <c r="BJ526" s="11">
        <f t="shared" si="12"/>
        <v>1.388513904</v>
      </c>
      <c r="BK526" s="11">
        <f t="shared" si="13"/>
        <v>0.1388513904</v>
      </c>
      <c r="BL526" s="11">
        <f t="shared" si="14"/>
        <v>0.4165541713</v>
      </c>
      <c r="BM526" s="7">
        <v>138.0</v>
      </c>
      <c r="BN526" s="7">
        <v>23.0</v>
      </c>
      <c r="BO526" s="7">
        <v>12.0</v>
      </c>
      <c r="BP526" s="7">
        <v>2.0</v>
      </c>
      <c r="BQ526" s="7">
        <v>1.0</v>
      </c>
      <c r="BR526" s="7">
        <v>0.0</v>
      </c>
      <c r="BS526" s="9">
        <f t="shared" si="15"/>
        <v>418</v>
      </c>
      <c r="BT526" s="14">
        <v>-8.83</v>
      </c>
      <c r="BW526" s="15" t="str">
        <f t="shared" si="16"/>
        <v> </v>
      </c>
      <c r="BY526" s="7">
        <v>0.0</v>
      </c>
      <c r="BZ526" s="7">
        <v>0.0</v>
      </c>
      <c r="CA526" s="7">
        <v>1.0</v>
      </c>
      <c r="CB526" s="7">
        <v>0.0</v>
      </c>
      <c r="CC526" s="7">
        <v>1.0</v>
      </c>
      <c r="CD526" s="7">
        <v>1.0</v>
      </c>
      <c r="CE526" s="7">
        <v>0.0</v>
      </c>
      <c r="CF526" s="7">
        <v>0.0</v>
      </c>
      <c r="CG526" s="7">
        <v>0.0</v>
      </c>
      <c r="CH526" s="7">
        <v>0.0</v>
      </c>
      <c r="CI526" s="7">
        <v>6.0</v>
      </c>
      <c r="CJ526" s="7">
        <v>0.0</v>
      </c>
      <c r="CK526" s="7">
        <v>0.0</v>
      </c>
      <c r="CL526" s="15">
        <f t="shared" si="17"/>
        <v>0</v>
      </c>
      <c r="CM526" s="7">
        <v>-0.1</v>
      </c>
      <c r="CN526" s="7">
        <v>1.1</v>
      </c>
      <c r="CO526" s="7">
        <v>1.0</v>
      </c>
      <c r="CP526" s="16">
        <f t="shared" si="18"/>
        <v>0.01219512195</v>
      </c>
      <c r="CQ526" s="16">
        <f t="shared" si="19"/>
        <v>0.06942569522</v>
      </c>
      <c r="CR526" s="17">
        <v>3.0</v>
      </c>
      <c r="CS526" s="14">
        <v>14.7</v>
      </c>
      <c r="CT526" s="14">
        <v>16.4</v>
      </c>
      <c r="CU526" s="14">
        <v>3.0</v>
      </c>
      <c r="CV526" s="14">
        <v>-0.7</v>
      </c>
      <c r="CW526" s="14">
        <v>2.0</v>
      </c>
      <c r="CX526" s="14">
        <v>0.0</v>
      </c>
      <c r="CY526" s="14">
        <v>1.3</v>
      </c>
      <c r="CZ526" s="18">
        <f t="shared" si="20"/>
        <v>0.01585365854</v>
      </c>
      <c r="DA526" s="18">
        <f t="shared" si="21"/>
        <v>0.09025340379</v>
      </c>
      <c r="DB526" s="14">
        <v>28.274</v>
      </c>
      <c r="DC526" s="7">
        <v>0.0</v>
      </c>
      <c r="DD526" s="7">
        <v>1.0</v>
      </c>
      <c r="DE526" s="7">
        <v>2.0</v>
      </c>
      <c r="DF526" s="7">
        <v>17.0</v>
      </c>
      <c r="DG526" s="7">
        <v>12.0</v>
      </c>
      <c r="DH526" s="7">
        <v>5.0</v>
      </c>
      <c r="DI526" s="7">
        <v>6.0</v>
      </c>
      <c r="DJ526" s="7">
        <v>2.0</v>
      </c>
      <c r="DK526" s="7">
        <v>4.0</v>
      </c>
      <c r="DL526" s="7">
        <v>5.0</v>
      </c>
      <c r="DM526" s="7">
        <v>39.0</v>
      </c>
      <c r="DN526" s="9">
        <v>1.0</v>
      </c>
      <c r="DO526" s="9">
        <v>0.0</v>
      </c>
      <c r="DP526" s="9">
        <v>0.0</v>
      </c>
      <c r="DQ526" s="8">
        <v>186.0</v>
      </c>
      <c r="DR526" s="8">
        <v>0.0</v>
      </c>
      <c r="DS526" s="8"/>
      <c r="DT526" s="19">
        <v>1.5</v>
      </c>
      <c r="DU526" s="8">
        <v>1.333</v>
      </c>
      <c r="DV526" s="8">
        <v>1.333</v>
      </c>
      <c r="DW526" s="8">
        <v>0.0</v>
      </c>
      <c r="DX526" s="8">
        <v>0.0</v>
      </c>
      <c r="DY526" s="14">
        <f t="shared" si="22"/>
        <v>-0.3659574468</v>
      </c>
    </row>
    <row r="527" ht="12.75" customHeight="1">
      <c r="A527" s="7">
        <v>3.0</v>
      </c>
      <c r="B527" s="7" t="s">
        <v>2434</v>
      </c>
      <c r="C527" s="7" t="s">
        <v>1018</v>
      </c>
      <c r="D527" s="7" t="s">
        <v>229</v>
      </c>
      <c r="E527" s="7" t="s">
        <v>163</v>
      </c>
      <c r="F527" s="7" t="s">
        <v>163</v>
      </c>
      <c r="G527" s="7">
        <v>76.0</v>
      </c>
      <c r="H527" s="7">
        <v>216.0</v>
      </c>
      <c r="I527" s="7" t="s">
        <v>133</v>
      </c>
      <c r="J527" s="7">
        <v>2009.0</v>
      </c>
      <c r="K527" s="7">
        <v>3.0</v>
      </c>
      <c r="L527" s="7">
        <v>66.0</v>
      </c>
      <c r="M527" s="8"/>
      <c r="N527" s="8">
        <f t="shared" si="1"/>
        <v>25</v>
      </c>
      <c r="O527" s="7" t="s">
        <v>2435</v>
      </c>
      <c r="P527" s="7" t="s">
        <v>2436</v>
      </c>
      <c r="Q527" s="8" t="s">
        <v>197</v>
      </c>
      <c r="R527" s="7" t="s">
        <v>197</v>
      </c>
      <c r="S527" s="9" t="s">
        <v>174</v>
      </c>
      <c r="T527" s="9">
        <v>80.0</v>
      </c>
      <c r="U527" s="9" t="s">
        <v>138</v>
      </c>
      <c r="V527" s="9" t="s">
        <v>138</v>
      </c>
      <c r="W527" s="7">
        <v>81.0</v>
      </c>
      <c r="X527" s="7">
        <v>2.0</v>
      </c>
      <c r="Y527" s="7">
        <v>12.0</v>
      </c>
      <c r="Z527" s="7">
        <v>6.0</v>
      </c>
      <c r="AA527" s="7">
        <v>14.0</v>
      </c>
      <c r="AB527" s="7">
        <v>11.0</v>
      </c>
      <c r="AC527" s="7">
        <v>91.0</v>
      </c>
      <c r="AD527" s="7">
        <v>54.0</v>
      </c>
      <c r="AE527" s="7">
        <v>82.0</v>
      </c>
      <c r="AF527" s="10">
        <f t="shared" si="2"/>
        <v>0.02197802198</v>
      </c>
      <c r="AG527" s="10">
        <f t="shared" si="3"/>
        <v>0.008810572687</v>
      </c>
      <c r="AH527" s="7">
        <v>91441.0</v>
      </c>
      <c r="AI527" s="11">
        <f t="shared" si="4"/>
        <v>18.81502058</v>
      </c>
      <c r="AJ527" s="7">
        <v>2111.0</v>
      </c>
      <c r="AK527" s="11">
        <f t="shared" si="5"/>
        <v>26.0617284</v>
      </c>
      <c r="AL527" s="11">
        <f t="shared" si="6"/>
        <v>43.31643771</v>
      </c>
      <c r="AM527" s="12">
        <v>78.0</v>
      </c>
      <c r="AN527" s="11">
        <f t="shared" si="7"/>
        <v>3.070832559</v>
      </c>
      <c r="AO527" s="10" t="s">
        <v>2437</v>
      </c>
      <c r="AP527" s="10" t="s">
        <v>2438</v>
      </c>
      <c r="AQ527" s="10" t="s">
        <v>497</v>
      </c>
      <c r="AR527" s="7">
        <v>0.0</v>
      </c>
      <c r="AS527" s="7">
        <v>0.0</v>
      </c>
      <c r="AT527" s="13">
        <f t="shared" si="8"/>
        <v>0</v>
      </c>
      <c r="AU527" s="8"/>
      <c r="AV527" s="8"/>
      <c r="AW527" s="8"/>
      <c r="AX527" s="8">
        <v>0.0</v>
      </c>
      <c r="AY527" s="8"/>
      <c r="AZ527" s="8">
        <v>0.0</v>
      </c>
      <c r="BA527" s="7">
        <v>153.0</v>
      </c>
      <c r="BB527" s="7">
        <v>206.0</v>
      </c>
      <c r="BC527" s="7">
        <v>95.0</v>
      </c>
      <c r="BD527" s="7">
        <v>54.0</v>
      </c>
      <c r="BE527" s="7">
        <v>56.0</v>
      </c>
      <c r="BF527" s="7">
        <v>19.0</v>
      </c>
      <c r="BG527" s="14">
        <f t="shared" si="9"/>
        <v>6.023556173</v>
      </c>
      <c r="BH527" s="11">
        <f t="shared" si="10"/>
        <v>8.110147527</v>
      </c>
      <c r="BI527" s="11">
        <f t="shared" si="11"/>
        <v>3.740116578</v>
      </c>
      <c r="BJ527" s="11">
        <f t="shared" si="12"/>
        <v>2.125961002</v>
      </c>
      <c r="BK527" s="11">
        <f t="shared" si="13"/>
        <v>2.204700299</v>
      </c>
      <c r="BL527" s="11">
        <f t="shared" si="14"/>
        <v>0.7480233156</v>
      </c>
      <c r="BM527" s="7">
        <v>92.0</v>
      </c>
      <c r="BN527" s="7">
        <v>31.0</v>
      </c>
      <c r="BO527" s="7">
        <v>4.0</v>
      </c>
      <c r="BP527" s="7">
        <v>0.0</v>
      </c>
      <c r="BQ527" s="7">
        <v>1.0</v>
      </c>
      <c r="BR527" s="7">
        <v>0.0</v>
      </c>
      <c r="BS527" s="9">
        <f t="shared" si="15"/>
        <v>397</v>
      </c>
      <c r="BT527" s="14">
        <v>-9.0322</v>
      </c>
      <c r="BW527" s="15" t="str">
        <f t="shared" si="16"/>
        <v> </v>
      </c>
      <c r="BY527" s="7">
        <v>0.0</v>
      </c>
      <c r="BZ527" s="7">
        <v>0.0</v>
      </c>
      <c r="CA527" s="7">
        <v>1.0</v>
      </c>
      <c r="CB527" s="7">
        <v>0.0</v>
      </c>
      <c r="CC527" s="7">
        <v>0.0</v>
      </c>
      <c r="CD527" s="7">
        <v>0.0</v>
      </c>
      <c r="CE527" s="7">
        <v>2.0</v>
      </c>
      <c r="CF527" s="7">
        <v>0.0</v>
      </c>
      <c r="CG527" s="7">
        <v>0.0</v>
      </c>
      <c r="CH527" s="7">
        <v>0.0</v>
      </c>
      <c r="CI527" s="7">
        <v>0.0</v>
      </c>
      <c r="CJ527" s="7">
        <v>0.0</v>
      </c>
      <c r="CK527" s="7">
        <v>0.0</v>
      </c>
      <c r="CL527" s="15">
        <f t="shared" si="17"/>
        <v>0</v>
      </c>
      <c r="CM527" s="7">
        <v>-0.1</v>
      </c>
      <c r="CN527" s="7">
        <v>4.3</v>
      </c>
      <c r="CO527" s="7">
        <v>4.2</v>
      </c>
      <c r="CP527" s="16">
        <f t="shared" si="18"/>
        <v>0.05185185185</v>
      </c>
      <c r="CQ527" s="16">
        <f t="shared" si="19"/>
        <v>0.1653525224</v>
      </c>
      <c r="CR527" s="17">
        <v>4.0</v>
      </c>
      <c r="CS527" s="14">
        <v>23.2</v>
      </c>
      <c r="CT527" s="14">
        <v>31.0</v>
      </c>
      <c r="CU527" s="14">
        <v>3.5</v>
      </c>
      <c r="CV527" s="14">
        <v>-0.30000000000000004</v>
      </c>
      <c r="CW527" s="14">
        <v>5.2</v>
      </c>
      <c r="CX527" s="14">
        <v>0.0</v>
      </c>
      <c r="CY527" s="14">
        <v>4.9</v>
      </c>
      <c r="CZ527" s="18">
        <f t="shared" si="20"/>
        <v>0.06049382716</v>
      </c>
      <c r="DA527" s="18">
        <f t="shared" si="21"/>
        <v>0.1929112761</v>
      </c>
      <c r="DB527" s="14">
        <v>53.8462</v>
      </c>
      <c r="DC527" s="7">
        <v>0.0</v>
      </c>
      <c r="DD527" s="7">
        <v>0.0</v>
      </c>
      <c r="DE527" s="7">
        <v>1.0</v>
      </c>
      <c r="DF527" s="7">
        <v>53.0</v>
      </c>
      <c r="DG527" s="7">
        <v>3.0</v>
      </c>
      <c r="DH527" s="7">
        <v>0.0</v>
      </c>
      <c r="DI527" s="7">
        <v>45.0</v>
      </c>
      <c r="DJ527" s="7">
        <v>7.0</v>
      </c>
      <c r="DK527" s="7">
        <v>0.0</v>
      </c>
      <c r="DL527" s="7">
        <v>0.0</v>
      </c>
      <c r="DM527" s="7">
        <v>36.0</v>
      </c>
      <c r="DN527" s="9">
        <v>1.0</v>
      </c>
      <c r="DO527" s="9">
        <v>1.0</v>
      </c>
      <c r="DP527" s="9">
        <v>1.0</v>
      </c>
      <c r="DQ527" s="8">
        <v>186.0</v>
      </c>
      <c r="DR527" s="8">
        <v>0.0</v>
      </c>
      <c r="DS527" s="8"/>
      <c r="DT527" s="19">
        <v>0.675</v>
      </c>
      <c r="DU527" s="8">
        <v>0.65</v>
      </c>
      <c r="DV527" s="8">
        <v>0.65</v>
      </c>
      <c r="DW527" s="8">
        <v>0.0</v>
      </c>
      <c r="DX527" s="8">
        <v>0.0</v>
      </c>
      <c r="DY527" s="14">
        <f t="shared" si="22"/>
        <v>4.687234043</v>
      </c>
    </row>
    <row r="528" ht="12.75" customHeight="1">
      <c r="A528" s="7">
        <v>41.0</v>
      </c>
      <c r="B528" s="7" t="s">
        <v>2439</v>
      </c>
      <c r="C528" s="7" t="s">
        <v>2440</v>
      </c>
      <c r="D528" s="7" t="s">
        <v>170</v>
      </c>
      <c r="E528" s="7" t="s">
        <v>163</v>
      </c>
      <c r="F528" s="7" t="s">
        <v>163</v>
      </c>
      <c r="G528" s="7">
        <v>74.0</v>
      </c>
      <c r="H528" s="7">
        <v>214.0</v>
      </c>
      <c r="I528" s="7" t="s">
        <v>145</v>
      </c>
      <c r="J528" s="7">
        <v>2011.0</v>
      </c>
      <c r="K528" s="7">
        <v>1.0</v>
      </c>
      <c r="L528" s="7">
        <v>18.0</v>
      </c>
      <c r="M528" s="8" t="s">
        <v>146</v>
      </c>
      <c r="N528" s="8">
        <f t="shared" si="1"/>
        <v>22</v>
      </c>
      <c r="O528" s="7" t="s">
        <v>235</v>
      </c>
      <c r="P528" s="7" t="s">
        <v>2441</v>
      </c>
      <c r="Q528" s="8" t="s">
        <v>222</v>
      </c>
      <c r="R528" s="7" t="s">
        <v>222</v>
      </c>
      <c r="S528" s="9" t="s">
        <v>238</v>
      </c>
      <c r="T528" s="9">
        <v>1.0</v>
      </c>
      <c r="U528" s="9" t="s">
        <v>138</v>
      </c>
      <c r="V528" s="9" t="s">
        <v>138</v>
      </c>
      <c r="W528" s="7">
        <v>1.0</v>
      </c>
      <c r="X528" s="7">
        <v>0.0</v>
      </c>
      <c r="Y528" s="7">
        <v>0.0</v>
      </c>
      <c r="Z528" s="7">
        <v>0.0</v>
      </c>
      <c r="AA528" s="7">
        <v>0.0</v>
      </c>
      <c r="AB528" s="7">
        <v>0.0</v>
      </c>
      <c r="AC528" s="7">
        <v>0.0</v>
      </c>
      <c r="AD528" s="7">
        <v>0.0</v>
      </c>
      <c r="AE528" s="7">
        <v>1.0</v>
      </c>
      <c r="AF528" s="10">
        <f t="shared" si="2"/>
        <v>0</v>
      </c>
      <c r="AG528" s="10">
        <f t="shared" si="3"/>
        <v>0</v>
      </c>
      <c r="AH528" s="7">
        <v>764.0</v>
      </c>
      <c r="AI528" s="11">
        <f t="shared" si="4"/>
        <v>12.73333333</v>
      </c>
      <c r="AJ528" s="7">
        <v>19.0</v>
      </c>
      <c r="AK528" s="11">
        <f t="shared" si="5"/>
        <v>19</v>
      </c>
      <c r="AL528" s="11">
        <f t="shared" si="6"/>
        <v>40.21052632</v>
      </c>
      <c r="AM528" s="12">
        <v>0.0</v>
      </c>
      <c r="AN528" s="11">
        <f t="shared" si="7"/>
        <v>0</v>
      </c>
      <c r="AO528" s="10" t="s">
        <v>151</v>
      </c>
      <c r="AP528" s="10" t="s">
        <v>151</v>
      </c>
      <c r="AQ528" s="10" t="s">
        <v>151</v>
      </c>
      <c r="AR528" s="7">
        <v>0.0</v>
      </c>
      <c r="AS528" s="7">
        <v>1.0</v>
      </c>
      <c r="AT528" s="13">
        <f t="shared" si="8"/>
        <v>0</v>
      </c>
      <c r="AU528" s="8"/>
      <c r="AV528" s="8"/>
      <c r="AW528" s="8">
        <v>1.0</v>
      </c>
      <c r="AX528" s="8">
        <v>0.0</v>
      </c>
      <c r="AY528" s="8"/>
      <c r="AZ528" s="8">
        <v>0.0</v>
      </c>
      <c r="BA528" s="7">
        <v>0.0</v>
      </c>
      <c r="BB528" s="7">
        <v>3.0</v>
      </c>
      <c r="BC528" s="7">
        <v>0.0</v>
      </c>
      <c r="BD528" s="7">
        <v>0.0</v>
      </c>
      <c r="BE528" s="7">
        <v>0.0</v>
      </c>
      <c r="BF528" s="7">
        <v>1.0</v>
      </c>
      <c r="BG528" s="14">
        <f t="shared" si="9"/>
        <v>0</v>
      </c>
      <c r="BH528" s="11">
        <f t="shared" si="10"/>
        <v>14.13612565</v>
      </c>
      <c r="BI528" s="11">
        <f t="shared" si="11"/>
        <v>0</v>
      </c>
      <c r="BJ528" s="11">
        <f t="shared" si="12"/>
        <v>0</v>
      </c>
      <c r="BK528" s="11">
        <f t="shared" si="13"/>
        <v>0</v>
      </c>
      <c r="BL528" s="11">
        <f t="shared" si="14"/>
        <v>4.712041885</v>
      </c>
      <c r="BM528" s="7">
        <v>0.0</v>
      </c>
      <c r="BN528" s="7">
        <v>0.0</v>
      </c>
      <c r="BO528" s="7">
        <v>0.0</v>
      </c>
      <c r="BP528" s="7">
        <v>0.0</v>
      </c>
      <c r="BQ528" s="7">
        <v>0.0</v>
      </c>
      <c r="BR528" s="7">
        <v>0.0</v>
      </c>
      <c r="BS528" s="9">
        <f t="shared" si="15"/>
        <v>3</v>
      </c>
      <c r="BT528" s="14">
        <v>-0.0159</v>
      </c>
      <c r="BW528" s="15" t="str">
        <f t="shared" si="16"/>
        <v> </v>
      </c>
      <c r="BY528" s="7">
        <v>0.0</v>
      </c>
      <c r="BZ528" s="7">
        <v>0.0</v>
      </c>
      <c r="CA528" s="7">
        <v>0.0</v>
      </c>
      <c r="CB528" s="7">
        <v>0.0</v>
      </c>
      <c r="CC528" s="7">
        <v>0.0</v>
      </c>
      <c r="CD528" s="7">
        <v>0.0</v>
      </c>
      <c r="CE528" s="7">
        <v>0.0</v>
      </c>
      <c r="CF528" s="7">
        <v>0.0</v>
      </c>
      <c r="CG528" s="7">
        <v>0.0</v>
      </c>
      <c r="CH528" s="7">
        <v>0.0</v>
      </c>
      <c r="CI528" s="7">
        <v>0.0</v>
      </c>
      <c r="CJ528" s="7">
        <v>0.0</v>
      </c>
      <c r="CK528" s="7">
        <v>0.0</v>
      </c>
      <c r="CL528" s="15">
        <f t="shared" si="17"/>
        <v>0</v>
      </c>
      <c r="CM528" s="7">
        <v>0.0</v>
      </c>
      <c r="CN528" s="7">
        <v>0.0</v>
      </c>
      <c r="CO528" s="7">
        <v>0.0</v>
      </c>
      <c r="CP528" s="16">
        <f t="shared" si="18"/>
        <v>0</v>
      </c>
      <c r="CQ528" s="16">
        <f t="shared" si="19"/>
        <v>0</v>
      </c>
      <c r="CR528" s="17">
        <v>2.0</v>
      </c>
      <c r="CS528" s="14">
        <v>0.1</v>
      </c>
      <c r="CT528" s="14">
        <v>0.1</v>
      </c>
      <c r="CU528" s="14">
        <v>0.0</v>
      </c>
      <c r="CV528" s="14">
        <v>0.0</v>
      </c>
      <c r="CW528" s="14">
        <v>0.0</v>
      </c>
      <c r="CX528" s="14">
        <v>0.0</v>
      </c>
      <c r="CY528" s="14">
        <v>0.0</v>
      </c>
      <c r="CZ528" s="18">
        <f t="shared" si="20"/>
        <v>0</v>
      </c>
      <c r="DA528" s="18">
        <f t="shared" si="21"/>
        <v>0</v>
      </c>
      <c r="DB528" s="14">
        <v>0.0</v>
      </c>
      <c r="DC528" s="7">
        <v>0.0</v>
      </c>
      <c r="DD528" s="7">
        <v>0.0</v>
      </c>
      <c r="DE528" s="7">
        <v>0.0</v>
      </c>
      <c r="DF528" s="7">
        <v>0.0</v>
      </c>
      <c r="DG528" s="7">
        <v>0.0</v>
      </c>
      <c r="DH528" s="7">
        <v>0.0</v>
      </c>
      <c r="DI528" s="7">
        <v>0.0</v>
      </c>
      <c r="DJ528" s="7">
        <v>0.0</v>
      </c>
      <c r="DK528" s="7">
        <v>0.0</v>
      </c>
      <c r="DL528" s="7">
        <v>0.0</v>
      </c>
      <c r="DM528" s="7">
        <v>0.0</v>
      </c>
      <c r="DN528" s="9">
        <v>0.0</v>
      </c>
      <c r="DO528" s="9">
        <v>0.0</v>
      </c>
      <c r="DP528" s="9">
        <v>0.0</v>
      </c>
      <c r="DQ528" s="8">
        <v>2.0</v>
      </c>
      <c r="DR528" s="8">
        <v>0.0</v>
      </c>
      <c r="DS528" s="8"/>
      <c r="DT528" s="19">
        <v>0.833</v>
      </c>
      <c r="DU528" s="8">
        <v>0.863</v>
      </c>
      <c r="DV528" s="8">
        <v>0.012</v>
      </c>
      <c r="DW528" s="8">
        <v>0.0</v>
      </c>
      <c r="DX528" s="8">
        <v>0.538</v>
      </c>
      <c r="DY528" s="14">
        <f t="shared" si="22"/>
        <v>-0.01294898193</v>
      </c>
    </row>
    <row r="529" ht="12.75" customHeight="1">
      <c r="A529" s="7">
        <v>54.0</v>
      </c>
      <c r="B529" s="7" t="s">
        <v>2442</v>
      </c>
      <c r="C529" s="7" t="s">
        <v>1938</v>
      </c>
      <c r="D529" s="7" t="s">
        <v>1246</v>
      </c>
      <c r="E529" s="7" t="s">
        <v>163</v>
      </c>
      <c r="F529" s="7" t="s">
        <v>163</v>
      </c>
      <c r="G529" s="7">
        <v>76.0</v>
      </c>
      <c r="H529" s="7">
        <v>212.0</v>
      </c>
      <c r="I529" s="7" t="s">
        <v>145</v>
      </c>
      <c r="J529" s="7">
        <v>2005.0</v>
      </c>
      <c r="K529" s="7">
        <v>2.0</v>
      </c>
      <c r="L529" s="7">
        <v>55.0</v>
      </c>
      <c r="M529" s="8"/>
      <c r="N529" s="8">
        <f t="shared" si="1"/>
        <v>29</v>
      </c>
      <c r="O529" s="7" t="s">
        <v>858</v>
      </c>
      <c r="P529" s="7" t="s">
        <v>2443</v>
      </c>
      <c r="Q529" s="8" t="s">
        <v>149</v>
      </c>
      <c r="R529" s="7" t="s">
        <v>149</v>
      </c>
      <c r="S529" s="9" t="s">
        <v>174</v>
      </c>
      <c r="T529" s="9">
        <v>64.0</v>
      </c>
      <c r="U529" s="9" t="s">
        <v>138</v>
      </c>
      <c r="V529" s="9" t="s">
        <v>138</v>
      </c>
      <c r="W529" s="7">
        <v>64.0</v>
      </c>
      <c r="X529" s="7">
        <v>1.0</v>
      </c>
      <c r="Y529" s="7">
        <v>8.0</v>
      </c>
      <c r="Z529" s="7">
        <v>3.0</v>
      </c>
      <c r="AA529" s="7">
        <v>9.0</v>
      </c>
      <c r="AB529" s="7">
        <v>6.0</v>
      </c>
      <c r="AC529" s="7">
        <v>42.0</v>
      </c>
      <c r="AD529" s="7">
        <v>17.0</v>
      </c>
      <c r="AE529" s="7">
        <v>48.0</v>
      </c>
      <c r="AF529" s="10">
        <f t="shared" si="2"/>
        <v>0.02380952381</v>
      </c>
      <c r="AG529" s="10">
        <f t="shared" si="3"/>
        <v>0.009345794393</v>
      </c>
      <c r="AH529" s="7">
        <v>69274.0</v>
      </c>
      <c r="AI529" s="11">
        <f t="shared" si="4"/>
        <v>18.04010417</v>
      </c>
      <c r="AJ529" s="7">
        <v>1631.0</v>
      </c>
      <c r="AK529" s="11">
        <f t="shared" si="5"/>
        <v>25.484375</v>
      </c>
      <c r="AL529" s="11">
        <f t="shared" si="6"/>
        <v>42.47332925</v>
      </c>
      <c r="AM529" s="12">
        <v>63.0</v>
      </c>
      <c r="AN529" s="11">
        <f t="shared" si="7"/>
        <v>3.273955597</v>
      </c>
      <c r="AO529" s="10" t="s">
        <v>2444</v>
      </c>
      <c r="AP529" s="10" t="s">
        <v>2445</v>
      </c>
      <c r="AQ529" s="10" t="s">
        <v>2446</v>
      </c>
      <c r="AR529" s="7">
        <v>0.0</v>
      </c>
      <c r="AS529" s="7">
        <v>0.0</v>
      </c>
      <c r="AT529" s="13">
        <f t="shared" si="8"/>
        <v>0</v>
      </c>
      <c r="AU529" s="8"/>
      <c r="AV529" s="8"/>
      <c r="AW529" s="8"/>
      <c r="AX529" s="8">
        <v>0.0</v>
      </c>
      <c r="AY529" s="8"/>
      <c r="AZ529" s="8">
        <v>0.0</v>
      </c>
      <c r="BA529" s="7">
        <v>92.0</v>
      </c>
      <c r="BB529" s="7">
        <v>142.0</v>
      </c>
      <c r="BC529" s="7">
        <v>121.0</v>
      </c>
      <c r="BD529" s="7">
        <v>17.0</v>
      </c>
      <c r="BE529" s="7">
        <v>27.0</v>
      </c>
      <c r="BF529" s="7">
        <v>7.0</v>
      </c>
      <c r="BG529" s="14">
        <f t="shared" si="9"/>
        <v>4.781014522</v>
      </c>
      <c r="BH529" s="11">
        <f t="shared" si="10"/>
        <v>7.37939198</v>
      </c>
      <c r="BI529" s="11">
        <f t="shared" si="11"/>
        <v>6.288073447</v>
      </c>
      <c r="BJ529" s="11">
        <f t="shared" si="12"/>
        <v>0.8834483356</v>
      </c>
      <c r="BK529" s="11">
        <f t="shared" si="13"/>
        <v>1.403123827</v>
      </c>
      <c r="BL529" s="11">
        <f t="shared" si="14"/>
        <v>0.3637728441</v>
      </c>
      <c r="BM529" s="7">
        <v>89.0</v>
      </c>
      <c r="BN529" s="7">
        <v>27.0</v>
      </c>
      <c r="BO529" s="7">
        <v>5.0</v>
      </c>
      <c r="BP529" s="7">
        <v>1.0</v>
      </c>
      <c r="BQ529" s="7">
        <v>0.0</v>
      </c>
      <c r="BR529" s="7">
        <v>0.0</v>
      </c>
      <c r="BS529" s="9">
        <f t="shared" si="15"/>
        <v>357</v>
      </c>
      <c r="BT529" s="14">
        <v>-7.8347</v>
      </c>
      <c r="BW529" s="15" t="str">
        <f t="shared" si="16"/>
        <v> </v>
      </c>
      <c r="BY529" s="7">
        <v>0.0</v>
      </c>
      <c r="BZ529" s="7">
        <v>0.0</v>
      </c>
      <c r="CA529" s="7">
        <v>0.0</v>
      </c>
      <c r="CB529" s="7">
        <v>0.0</v>
      </c>
      <c r="CC529" s="7">
        <v>0.0</v>
      </c>
      <c r="CD529" s="7">
        <v>0.0</v>
      </c>
      <c r="CE529" s="7">
        <v>0.0</v>
      </c>
      <c r="CF529" s="7">
        <v>1.0</v>
      </c>
      <c r="CG529" s="7">
        <v>0.0</v>
      </c>
      <c r="CH529" s="7">
        <v>0.0</v>
      </c>
      <c r="CI529" s="7">
        <v>0.0</v>
      </c>
      <c r="CJ529" s="7">
        <v>0.0</v>
      </c>
      <c r="CK529" s="7">
        <v>0.0</v>
      </c>
      <c r="CL529" s="15">
        <f t="shared" si="17"/>
        <v>0</v>
      </c>
      <c r="CM529" s="7">
        <v>-0.30000000000000004</v>
      </c>
      <c r="CN529" s="7">
        <v>2.6</v>
      </c>
      <c r="CO529" s="7">
        <v>2.3</v>
      </c>
      <c r="CP529" s="16">
        <f t="shared" si="18"/>
        <v>0.0359375</v>
      </c>
      <c r="CQ529" s="16">
        <f t="shared" si="19"/>
        <v>0.1195253631</v>
      </c>
      <c r="CR529" s="17">
        <v>4.0</v>
      </c>
      <c r="CS529" s="14">
        <v>17.3</v>
      </c>
      <c r="CT529" s="14">
        <v>25.2</v>
      </c>
      <c r="CU529" s="14">
        <v>2.2</v>
      </c>
      <c r="CV529" s="14">
        <v>-0.7</v>
      </c>
      <c r="CW529" s="14">
        <v>3.4</v>
      </c>
      <c r="CX529" s="14">
        <v>0.0</v>
      </c>
      <c r="CY529" s="14">
        <v>2.7</v>
      </c>
      <c r="CZ529" s="18">
        <f t="shared" si="20"/>
        <v>0.0421875</v>
      </c>
      <c r="DA529" s="18">
        <f t="shared" si="21"/>
        <v>0.1403123827</v>
      </c>
      <c r="DB529" s="14">
        <v>54.7857</v>
      </c>
      <c r="DC529" s="7">
        <v>0.0</v>
      </c>
      <c r="DD529" s="7">
        <v>0.0</v>
      </c>
      <c r="DE529" s="7">
        <v>0.0</v>
      </c>
      <c r="DF529" s="7">
        <v>17.0</v>
      </c>
      <c r="DG529" s="7">
        <v>1.0</v>
      </c>
      <c r="DH529" s="7">
        <v>0.0</v>
      </c>
      <c r="DI529" s="7">
        <v>15.0</v>
      </c>
      <c r="DJ529" s="7">
        <v>6.0</v>
      </c>
      <c r="DK529" s="7">
        <v>0.0</v>
      </c>
      <c r="DL529" s="7">
        <v>0.0</v>
      </c>
      <c r="DM529" s="7">
        <v>20.0</v>
      </c>
      <c r="DN529" s="9">
        <v>0.0</v>
      </c>
      <c r="DO529" s="9">
        <v>0.0</v>
      </c>
      <c r="DP529" s="9">
        <v>1.0</v>
      </c>
      <c r="DQ529" s="8">
        <v>186.0</v>
      </c>
      <c r="DR529" s="8">
        <v>18.0</v>
      </c>
      <c r="DS529" s="8" t="s">
        <v>210</v>
      </c>
      <c r="DT529" s="19">
        <v>3.0</v>
      </c>
      <c r="DU529" s="8">
        <v>2.75</v>
      </c>
      <c r="DV529" s="8">
        <v>2.75</v>
      </c>
      <c r="DW529" s="8">
        <v>604.0</v>
      </c>
      <c r="DX529" s="8">
        <v>0.0</v>
      </c>
      <c r="DY529" s="14">
        <f t="shared" si="22"/>
        <v>-1.980851064</v>
      </c>
    </row>
    <row r="530" ht="12.75" customHeight="1">
      <c r="A530" s="7">
        <v>82.0</v>
      </c>
      <c r="B530" s="7" t="s">
        <v>2447</v>
      </c>
      <c r="C530" s="7" t="s">
        <v>2154</v>
      </c>
      <c r="E530" s="7" t="s">
        <v>219</v>
      </c>
      <c r="F530" s="7" t="s">
        <v>219</v>
      </c>
      <c r="G530" s="7">
        <v>75.0</v>
      </c>
      <c r="H530" s="7">
        <v>187.0</v>
      </c>
      <c r="I530" s="7" t="s">
        <v>133</v>
      </c>
      <c r="M530" s="8"/>
      <c r="N530" s="8">
        <f t="shared" si="1"/>
        <v>33</v>
      </c>
      <c r="O530" s="7" t="s">
        <v>2155</v>
      </c>
      <c r="P530" s="7" t="s">
        <v>2448</v>
      </c>
      <c r="Q530" s="8" t="s">
        <v>394</v>
      </c>
      <c r="R530" s="7" t="s">
        <v>394</v>
      </c>
      <c r="S530" s="9" t="s">
        <v>174</v>
      </c>
      <c r="T530" s="9">
        <v>45.0</v>
      </c>
      <c r="U530" s="9" t="s">
        <v>138</v>
      </c>
      <c r="V530" s="9" t="s">
        <v>138</v>
      </c>
      <c r="W530" s="7">
        <v>45.0</v>
      </c>
      <c r="X530" s="7">
        <v>4.0</v>
      </c>
      <c r="Y530" s="7">
        <v>8.0</v>
      </c>
      <c r="Z530" s="7">
        <v>4.0</v>
      </c>
      <c r="AA530" s="7">
        <v>12.0</v>
      </c>
      <c r="AB530" s="7">
        <v>5.0</v>
      </c>
      <c r="AC530" s="7">
        <v>71.0</v>
      </c>
      <c r="AD530" s="7">
        <v>44.0</v>
      </c>
      <c r="AE530" s="7">
        <v>74.0</v>
      </c>
      <c r="AF530" s="10">
        <f t="shared" si="2"/>
        <v>0.05633802817</v>
      </c>
      <c r="AG530" s="10">
        <f t="shared" si="3"/>
        <v>0.02116402116</v>
      </c>
      <c r="AH530" s="7">
        <v>50837.0</v>
      </c>
      <c r="AI530" s="11">
        <f t="shared" si="4"/>
        <v>18.82851852</v>
      </c>
      <c r="AJ530" s="7">
        <v>1112.0</v>
      </c>
      <c r="AK530" s="11">
        <f t="shared" si="5"/>
        <v>24.71111111</v>
      </c>
      <c r="AL530" s="11">
        <f t="shared" si="6"/>
        <v>45.71672662</v>
      </c>
      <c r="AM530" s="12">
        <v>43.0</v>
      </c>
      <c r="AN530" s="11">
        <f t="shared" si="7"/>
        <v>3.04502626</v>
      </c>
      <c r="AO530" s="10" t="s">
        <v>2407</v>
      </c>
      <c r="AP530" s="10" t="s">
        <v>2449</v>
      </c>
      <c r="AQ530" s="10" t="s">
        <v>671</v>
      </c>
      <c r="AR530" s="7">
        <v>0.0</v>
      </c>
      <c r="AS530" s="7">
        <v>0.0</v>
      </c>
      <c r="AT530" s="13">
        <f t="shared" si="8"/>
        <v>0</v>
      </c>
      <c r="AU530" s="8"/>
      <c r="AV530" s="8"/>
      <c r="AW530" s="8"/>
      <c r="AX530" s="8">
        <v>0.0</v>
      </c>
      <c r="AY530" s="8"/>
      <c r="AZ530" s="8">
        <v>0.0</v>
      </c>
      <c r="BA530" s="7">
        <v>50.0</v>
      </c>
      <c r="BB530" s="7">
        <v>38.0</v>
      </c>
      <c r="BC530" s="7">
        <v>34.0</v>
      </c>
      <c r="BD530" s="7">
        <v>44.0</v>
      </c>
      <c r="BE530" s="7">
        <v>27.0</v>
      </c>
      <c r="BF530" s="7">
        <v>13.0</v>
      </c>
      <c r="BG530" s="14">
        <f t="shared" si="9"/>
        <v>3.54072821</v>
      </c>
      <c r="BH530" s="11">
        <f t="shared" si="10"/>
        <v>2.690953439</v>
      </c>
      <c r="BI530" s="11">
        <f t="shared" si="11"/>
        <v>2.407695183</v>
      </c>
      <c r="BJ530" s="11">
        <f t="shared" si="12"/>
        <v>3.115840825</v>
      </c>
      <c r="BK530" s="11">
        <f t="shared" si="13"/>
        <v>1.911993233</v>
      </c>
      <c r="BL530" s="11">
        <f t="shared" si="14"/>
        <v>0.9205893345</v>
      </c>
      <c r="BM530" s="7">
        <v>34.0</v>
      </c>
      <c r="BN530" s="7">
        <v>17.0</v>
      </c>
      <c r="BO530" s="7">
        <v>0.0</v>
      </c>
      <c r="BP530" s="7">
        <v>0.0</v>
      </c>
      <c r="BQ530" s="7">
        <v>0.0</v>
      </c>
      <c r="BR530" s="7">
        <v>0.0</v>
      </c>
      <c r="BS530" s="9">
        <f t="shared" si="15"/>
        <v>106</v>
      </c>
      <c r="BT530" s="14">
        <v>-6.4286</v>
      </c>
      <c r="BU530" s="7">
        <v>1.0</v>
      </c>
      <c r="BV530" s="7">
        <v>0.0</v>
      </c>
      <c r="BW530" s="15">
        <f t="shared" si="16"/>
        <v>0</v>
      </c>
      <c r="BX530" s="7">
        <v>0.0</v>
      </c>
      <c r="BY530" s="7">
        <v>0.0</v>
      </c>
      <c r="BZ530" s="7">
        <v>0.0</v>
      </c>
      <c r="CA530" s="7">
        <v>1.0</v>
      </c>
      <c r="CB530" s="7">
        <v>0.0</v>
      </c>
      <c r="CC530" s="7">
        <v>0.0</v>
      </c>
      <c r="CD530" s="7">
        <v>1.0</v>
      </c>
      <c r="CE530" s="7">
        <v>1.0</v>
      </c>
      <c r="CF530" s="7">
        <v>0.0</v>
      </c>
      <c r="CG530" s="7">
        <v>0.0</v>
      </c>
      <c r="CH530" s="7">
        <v>0.0</v>
      </c>
      <c r="CI530" s="7">
        <v>2.0</v>
      </c>
      <c r="CJ530" s="7">
        <v>0.0</v>
      </c>
      <c r="CK530" s="7">
        <v>0.0</v>
      </c>
      <c r="CL530" s="15">
        <f t="shared" si="17"/>
        <v>0</v>
      </c>
      <c r="CM530" s="7">
        <v>0.7</v>
      </c>
      <c r="CN530" s="7">
        <v>2.3</v>
      </c>
      <c r="CO530" s="7">
        <v>3.0</v>
      </c>
      <c r="CP530" s="16">
        <f t="shared" si="18"/>
        <v>0.06666666667</v>
      </c>
      <c r="CQ530" s="16">
        <f t="shared" si="19"/>
        <v>0.2124436926</v>
      </c>
      <c r="CR530" s="17">
        <v>1.0</v>
      </c>
      <c r="CS530" s="14">
        <v>16.6</v>
      </c>
      <c r="CT530" s="14">
        <v>17.5</v>
      </c>
      <c r="CU530" s="14">
        <v>4.8</v>
      </c>
      <c r="CV530" s="14">
        <v>0.9</v>
      </c>
      <c r="CW530" s="14">
        <v>2.5</v>
      </c>
      <c r="CX530" s="14">
        <v>-0.2</v>
      </c>
      <c r="CY530" s="14">
        <v>3.2</v>
      </c>
      <c r="CZ530" s="18">
        <f t="shared" si="20"/>
        <v>0.07111111111</v>
      </c>
      <c r="DA530" s="18">
        <f t="shared" si="21"/>
        <v>0.2266066054</v>
      </c>
      <c r="DB530" s="14">
        <v>54.5352</v>
      </c>
      <c r="DC530" s="7">
        <v>0.0</v>
      </c>
      <c r="DD530" s="7">
        <v>0.0</v>
      </c>
      <c r="DE530" s="7">
        <v>1.0</v>
      </c>
      <c r="DF530" s="7">
        <v>43.0</v>
      </c>
      <c r="DG530" s="7">
        <v>1.0</v>
      </c>
      <c r="DH530" s="7">
        <v>1.0</v>
      </c>
      <c r="DI530" s="7">
        <v>38.0</v>
      </c>
      <c r="DJ530" s="7">
        <v>11.0</v>
      </c>
      <c r="DK530" s="7">
        <v>2.0</v>
      </c>
      <c r="DL530" s="7">
        <v>0.0</v>
      </c>
      <c r="DM530" s="7">
        <v>18.0</v>
      </c>
      <c r="DN530" s="9">
        <v>0.0</v>
      </c>
      <c r="DO530" s="9">
        <v>2.0</v>
      </c>
      <c r="DP530" s="9">
        <v>1.0</v>
      </c>
      <c r="DQ530" s="8">
        <v>186.0</v>
      </c>
      <c r="DR530" s="8">
        <v>5.0</v>
      </c>
      <c r="DS530" s="8" t="s">
        <v>210</v>
      </c>
      <c r="DT530" s="19">
        <v>3.0</v>
      </c>
      <c r="DU530" s="8">
        <v>3.0</v>
      </c>
      <c r="DV530" s="8">
        <v>3.0</v>
      </c>
      <c r="DW530" s="8">
        <v>183.0</v>
      </c>
      <c r="DX530" s="8">
        <v>0.0</v>
      </c>
      <c r="DY530" s="14">
        <f t="shared" si="22"/>
        <v>-2.012765957</v>
      </c>
    </row>
    <row r="531" ht="12.75" customHeight="1">
      <c r="B531" s="7" t="s">
        <v>2450</v>
      </c>
      <c r="C531" s="7" t="s">
        <v>2451</v>
      </c>
      <c r="D531" s="7" t="s">
        <v>781</v>
      </c>
      <c r="E531" s="7" t="s">
        <v>132</v>
      </c>
      <c r="F531" s="7" t="s">
        <v>132</v>
      </c>
      <c r="G531" s="7">
        <v>73.0</v>
      </c>
      <c r="H531" s="7">
        <v>195.0</v>
      </c>
      <c r="I531" s="7" t="s">
        <v>145</v>
      </c>
      <c r="M531" s="8"/>
      <c r="N531" s="8">
        <f t="shared" si="1"/>
        <v>26</v>
      </c>
      <c r="O531" s="7" t="s">
        <v>2452</v>
      </c>
      <c r="P531" s="7" t="s">
        <v>2453</v>
      </c>
      <c r="Q531" s="8" t="s">
        <v>610</v>
      </c>
      <c r="R531" s="7" t="s">
        <v>610</v>
      </c>
      <c r="S531" s="9" t="s">
        <v>150</v>
      </c>
      <c r="T531" s="9">
        <v>6.0</v>
      </c>
      <c r="U531" s="9" t="s">
        <v>138</v>
      </c>
      <c r="V531" s="9" t="s">
        <v>138</v>
      </c>
      <c r="W531" s="7">
        <v>6.0</v>
      </c>
      <c r="X531" s="7">
        <v>1.0</v>
      </c>
      <c r="Y531" s="7">
        <v>1.0</v>
      </c>
      <c r="Z531" s="7">
        <v>0.0</v>
      </c>
      <c r="AA531" s="7">
        <v>2.0</v>
      </c>
      <c r="AB531" s="7">
        <v>-1.0</v>
      </c>
      <c r="AC531" s="7">
        <v>9.0</v>
      </c>
      <c r="AD531" s="7">
        <v>6.0</v>
      </c>
      <c r="AE531" s="7">
        <v>6.0</v>
      </c>
      <c r="AF531" s="10">
        <f t="shared" si="2"/>
        <v>0.1111111111</v>
      </c>
      <c r="AG531" s="10">
        <f t="shared" si="3"/>
        <v>0.04761904762</v>
      </c>
      <c r="AH531" s="7">
        <v>4409.0</v>
      </c>
      <c r="AI531" s="11">
        <f t="shared" si="4"/>
        <v>12.24722222</v>
      </c>
      <c r="AJ531" s="7">
        <v>107.0</v>
      </c>
      <c r="AK531" s="11">
        <f t="shared" si="5"/>
        <v>17.83333333</v>
      </c>
      <c r="AL531" s="11">
        <f t="shared" si="6"/>
        <v>41.20560748</v>
      </c>
      <c r="AM531" s="12">
        <v>0.0</v>
      </c>
      <c r="AN531" s="11">
        <f t="shared" si="7"/>
        <v>0</v>
      </c>
      <c r="AO531" s="10" t="s">
        <v>216</v>
      </c>
      <c r="AP531" s="10" t="s">
        <v>216</v>
      </c>
      <c r="AQ531" s="10" t="s">
        <v>152</v>
      </c>
      <c r="AR531" s="7">
        <v>1.0</v>
      </c>
      <c r="AS531" s="7">
        <v>0.0</v>
      </c>
      <c r="AT531" s="13">
        <f t="shared" si="8"/>
        <v>1</v>
      </c>
      <c r="AU531" s="8"/>
      <c r="AV531" s="8"/>
      <c r="AW531" s="8">
        <v>1.0</v>
      </c>
      <c r="AX531" s="8">
        <v>1.0</v>
      </c>
      <c r="AY531" s="8"/>
      <c r="AZ531" s="8">
        <v>0.0</v>
      </c>
      <c r="BA531" s="7">
        <v>10.0</v>
      </c>
      <c r="BB531" s="7">
        <v>6.0</v>
      </c>
      <c r="BC531" s="7">
        <v>1.0</v>
      </c>
      <c r="BD531" s="7">
        <v>6.0</v>
      </c>
      <c r="BE531" s="7">
        <v>2.0</v>
      </c>
      <c r="BF531" s="7">
        <v>1.0</v>
      </c>
      <c r="BG531" s="14">
        <f t="shared" si="9"/>
        <v>8.165116807</v>
      </c>
      <c r="BH531" s="11">
        <f t="shared" si="10"/>
        <v>4.899070084</v>
      </c>
      <c r="BI531" s="11">
        <f t="shared" si="11"/>
        <v>0.8165116807</v>
      </c>
      <c r="BJ531" s="11">
        <f t="shared" si="12"/>
        <v>4.899070084</v>
      </c>
      <c r="BK531" s="11">
        <f t="shared" si="13"/>
        <v>1.633023361</v>
      </c>
      <c r="BL531" s="11">
        <f t="shared" si="14"/>
        <v>0.8165116807</v>
      </c>
      <c r="BM531" s="7">
        <v>2.0</v>
      </c>
      <c r="BN531" s="7">
        <v>1.0</v>
      </c>
      <c r="BO531" s="7">
        <v>0.0</v>
      </c>
      <c r="BP531" s="7">
        <v>0.0</v>
      </c>
      <c r="BQ531" s="7">
        <v>0.0</v>
      </c>
      <c r="BR531" s="7">
        <v>0.0</v>
      </c>
      <c r="BS531" s="9">
        <f t="shared" si="15"/>
        <v>9</v>
      </c>
      <c r="BT531" s="14">
        <v>-0.0596</v>
      </c>
      <c r="BW531" s="15" t="str">
        <f t="shared" si="16"/>
        <v> </v>
      </c>
      <c r="BY531" s="7">
        <v>0.0</v>
      </c>
      <c r="BZ531" s="7">
        <v>0.0</v>
      </c>
      <c r="CA531" s="7">
        <v>0.0</v>
      </c>
      <c r="CB531" s="7">
        <v>0.0</v>
      </c>
      <c r="CC531" s="7">
        <v>0.0</v>
      </c>
      <c r="CD531" s="7">
        <v>0.0</v>
      </c>
      <c r="CE531" s="7">
        <v>0.0</v>
      </c>
      <c r="CF531" s="7">
        <v>0.0</v>
      </c>
      <c r="CG531" s="7">
        <v>1.0</v>
      </c>
      <c r="CH531" s="7">
        <v>0.0</v>
      </c>
      <c r="CI531" s="7">
        <v>0.0</v>
      </c>
      <c r="CJ531" s="7">
        <v>0.0</v>
      </c>
      <c r="CK531" s="7">
        <v>0.0</v>
      </c>
      <c r="CL531" s="15">
        <f t="shared" si="17"/>
        <v>0</v>
      </c>
      <c r="CM531" s="7">
        <v>0.1</v>
      </c>
      <c r="CN531" s="7">
        <v>0.0</v>
      </c>
      <c r="CO531" s="7">
        <v>0.2</v>
      </c>
      <c r="CP531" s="16">
        <f t="shared" si="18"/>
        <v>0.03333333333</v>
      </c>
      <c r="CQ531" s="16">
        <f t="shared" si="19"/>
        <v>0.1633023361</v>
      </c>
      <c r="CR531" s="17">
        <v>3.0</v>
      </c>
      <c r="CS531" s="14">
        <v>1.3</v>
      </c>
      <c r="CT531" s="14">
        <v>1.3</v>
      </c>
      <c r="CU531" s="14">
        <v>-1.4</v>
      </c>
      <c r="CV531" s="14">
        <v>0.30000000000000004</v>
      </c>
      <c r="CW531" s="14">
        <v>0.0</v>
      </c>
      <c r="CX531" s="14">
        <v>0.0</v>
      </c>
      <c r="CY531" s="14">
        <v>0.30000000000000004</v>
      </c>
      <c r="CZ531" s="18">
        <f t="shared" si="20"/>
        <v>0.05</v>
      </c>
      <c r="DA531" s="18">
        <f t="shared" si="21"/>
        <v>0.2449535042</v>
      </c>
      <c r="DB531" s="14">
        <v>24.4444</v>
      </c>
      <c r="DC531" s="7">
        <v>0.0</v>
      </c>
      <c r="DD531" s="7">
        <v>0.0</v>
      </c>
      <c r="DE531" s="7">
        <v>0.0</v>
      </c>
      <c r="DF531" s="7">
        <v>6.0</v>
      </c>
      <c r="DG531" s="7">
        <v>0.0</v>
      </c>
      <c r="DH531" s="7">
        <v>0.0</v>
      </c>
      <c r="DI531" s="7">
        <v>1.0</v>
      </c>
      <c r="DJ531" s="7">
        <v>1.0</v>
      </c>
      <c r="DK531" s="7">
        <v>1.0</v>
      </c>
      <c r="DL531" s="7">
        <v>0.0</v>
      </c>
      <c r="DM531" s="7">
        <v>6.0</v>
      </c>
      <c r="DN531" s="9">
        <v>0.0</v>
      </c>
      <c r="DO531" s="9">
        <v>0.0</v>
      </c>
      <c r="DP531" s="9">
        <v>1.0</v>
      </c>
      <c r="DQ531" s="8">
        <v>21.0</v>
      </c>
      <c r="DR531" s="8">
        <v>0.0</v>
      </c>
      <c r="DS531" s="8"/>
      <c r="DT531" s="19">
        <v>0.6000000000000001</v>
      </c>
      <c r="DU531" s="8">
        <v>0.6000000000000001</v>
      </c>
      <c r="DV531" s="8">
        <v>0.068</v>
      </c>
      <c r="DW531" s="8">
        <v>0.0</v>
      </c>
      <c r="DX531" s="8">
        <v>0.0</v>
      </c>
      <c r="DY531" s="14">
        <f t="shared" si="22"/>
        <v>0.2874399451</v>
      </c>
    </row>
    <row r="532" ht="12.75" customHeight="1">
      <c r="A532" s="7">
        <v>71.0</v>
      </c>
      <c r="B532" s="7" t="s">
        <v>2454</v>
      </c>
      <c r="C532" s="7" t="s">
        <v>806</v>
      </c>
      <c r="D532" s="7" t="s">
        <v>162</v>
      </c>
      <c r="E532" s="7" t="s">
        <v>163</v>
      </c>
      <c r="F532" s="7" t="s">
        <v>163</v>
      </c>
      <c r="G532" s="7">
        <v>77.0</v>
      </c>
      <c r="H532" s="7">
        <v>214.0</v>
      </c>
      <c r="I532" s="7" t="s">
        <v>133</v>
      </c>
      <c r="J532" s="7">
        <v>2010.0</v>
      </c>
      <c r="K532" s="7">
        <v>3.0</v>
      </c>
      <c r="L532" s="7">
        <v>87.0</v>
      </c>
      <c r="M532" s="8" t="s">
        <v>146</v>
      </c>
      <c r="N532" s="8">
        <f t="shared" si="1"/>
        <v>24</v>
      </c>
      <c r="O532" s="7" t="s">
        <v>2455</v>
      </c>
      <c r="P532" s="7" t="s">
        <v>2456</v>
      </c>
      <c r="Q532" s="8" t="s">
        <v>246</v>
      </c>
      <c r="R532" s="7" t="s">
        <v>246</v>
      </c>
      <c r="S532" s="9" t="s">
        <v>174</v>
      </c>
      <c r="T532" s="9">
        <v>11.0</v>
      </c>
      <c r="U532" s="9" t="s">
        <v>138</v>
      </c>
      <c r="V532" s="9" t="s">
        <v>138</v>
      </c>
      <c r="W532" s="7">
        <v>11.0</v>
      </c>
      <c r="X532" s="7">
        <v>0.0</v>
      </c>
      <c r="Y532" s="7">
        <v>0.0</v>
      </c>
      <c r="Z532" s="7">
        <v>0.0</v>
      </c>
      <c r="AA532" s="7">
        <v>0.0</v>
      </c>
      <c r="AB532" s="7">
        <v>1.0</v>
      </c>
      <c r="AC532" s="7">
        <v>12.0</v>
      </c>
      <c r="AD532" s="7">
        <v>4.0</v>
      </c>
      <c r="AE532" s="7">
        <v>5.0</v>
      </c>
      <c r="AF532" s="10">
        <f t="shared" si="2"/>
        <v>0</v>
      </c>
      <c r="AG532" s="10">
        <f t="shared" si="3"/>
        <v>0</v>
      </c>
      <c r="AH532" s="7">
        <v>8973.0</v>
      </c>
      <c r="AI532" s="11">
        <f t="shared" si="4"/>
        <v>13.59545455</v>
      </c>
      <c r="AJ532" s="7">
        <v>196.0</v>
      </c>
      <c r="AK532" s="11">
        <f t="shared" si="5"/>
        <v>17.81818182</v>
      </c>
      <c r="AL532" s="11">
        <f t="shared" si="6"/>
        <v>45.78061224</v>
      </c>
      <c r="AM532" s="12">
        <v>0.0</v>
      </c>
      <c r="AN532" s="11">
        <f t="shared" si="7"/>
        <v>0</v>
      </c>
      <c r="AO532" s="10" t="s">
        <v>151</v>
      </c>
      <c r="AP532" s="10" t="s">
        <v>151</v>
      </c>
      <c r="AQ532" s="10" t="s">
        <v>151</v>
      </c>
      <c r="AR532" s="7">
        <v>0.0</v>
      </c>
      <c r="AS532" s="7">
        <v>0.0</v>
      </c>
      <c r="AT532" s="13">
        <f t="shared" si="8"/>
        <v>0</v>
      </c>
      <c r="AU532" s="8"/>
      <c r="AV532" s="8"/>
      <c r="AW532" s="8"/>
      <c r="AX532" s="8">
        <v>0.0</v>
      </c>
      <c r="AY532" s="8"/>
      <c r="AZ532" s="8">
        <v>0.0</v>
      </c>
      <c r="BA532" s="7">
        <v>13.0</v>
      </c>
      <c r="BB532" s="7">
        <v>18.0</v>
      </c>
      <c r="BC532" s="7">
        <v>9.0</v>
      </c>
      <c r="BD532" s="7">
        <v>4.0</v>
      </c>
      <c r="BE532" s="7">
        <v>5.0</v>
      </c>
      <c r="BF532" s="7">
        <v>2.0</v>
      </c>
      <c r="BG532" s="14">
        <f t="shared" si="9"/>
        <v>5.215646941</v>
      </c>
      <c r="BH532" s="11">
        <f t="shared" si="10"/>
        <v>7.221664995</v>
      </c>
      <c r="BI532" s="11">
        <f t="shared" si="11"/>
        <v>3.610832497</v>
      </c>
      <c r="BJ532" s="11">
        <f t="shared" si="12"/>
        <v>1.604814443</v>
      </c>
      <c r="BK532" s="11">
        <f t="shared" si="13"/>
        <v>2.006018054</v>
      </c>
      <c r="BL532" s="11">
        <f t="shared" si="14"/>
        <v>0.8024072217</v>
      </c>
      <c r="BM532" s="7">
        <v>0.0</v>
      </c>
      <c r="BN532" s="7">
        <v>0.0</v>
      </c>
      <c r="BO532" s="7">
        <v>0.0</v>
      </c>
      <c r="BP532" s="7">
        <v>0.0</v>
      </c>
      <c r="BQ532" s="7">
        <v>0.0</v>
      </c>
      <c r="BR532" s="7">
        <v>0.0</v>
      </c>
      <c r="BS532" s="9">
        <f t="shared" si="15"/>
        <v>27</v>
      </c>
      <c r="BT532" s="14">
        <v>2.6365</v>
      </c>
      <c r="BW532" s="15" t="str">
        <f t="shared" si="16"/>
        <v> </v>
      </c>
      <c r="BY532" s="7">
        <v>0.0</v>
      </c>
      <c r="BZ532" s="7">
        <v>0.0</v>
      </c>
      <c r="CA532" s="7">
        <v>0.0</v>
      </c>
      <c r="CB532" s="7">
        <v>0.0</v>
      </c>
      <c r="CC532" s="7">
        <v>0.0</v>
      </c>
      <c r="CD532" s="7">
        <v>0.0</v>
      </c>
      <c r="CE532" s="7">
        <v>0.0</v>
      </c>
      <c r="CF532" s="7">
        <v>0.0</v>
      </c>
      <c r="CG532" s="7">
        <v>0.0</v>
      </c>
      <c r="CH532" s="7">
        <v>0.0</v>
      </c>
      <c r="CI532" s="7">
        <v>0.0</v>
      </c>
      <c r="CJ532" s="7">
        <v>0.0</v>
      </c>
      <c r="CK532" s="7">
        <v>0.0</v>
      </c>
      <c r="CL532" s="15">
        <f t="shared" si="17"/>
        <v>0</v>
      </c>
      <c r="CM532" s="7">
        <v>-0.2</v>
      </c>
      <c r="CN532" s="7">
        <v>0.4</v>
      </c>
      <c r="CO532" s="7">
        <v>0.2</v>
      </c>
      <c r="CP532" s="16">
        <f t="shared" si="18"/>
        <v>0.01818181818</v>
      </c>
      <c r="CQ532" s="16">
        <f t="shared" si="19"/>
        <v>0.08024072217</v>
      </c>
      <c r="CR532" s="17">
        <v>2.0</v>
      </c>
      <c r="CS532" s="14">
        <v>1.9</v>
      </c>
      <c r="CT532" s="14">
        <v>2.4</v>
      </c>
      <c r="CU532" s="14">
        <v>1.1</v>
      </c>
      <c r="CV532" s="14">
        <v>-0.5</v>
      </c>
      <c r="CW532" s="14">
        <v>0.4</v>
      </c>
      <c r="CX532" s="14">
        <v>0.0</v>
      </c>
      <c r="CY532" s="14">
        <v>-0.1</v>
      </c>
      <c r="CZ532" s="18">
        <f t="shared" si="20"/>
        <v>-0.009090909091</v>
      </c>
      <c r="DA532" s="18">
        <f t="shared" si="21"/>
        <v>-0.04012036108</v>
      </c>
      <c r="DB532" s="14">
        <v>56.5</v>
      </c>
      <c r="DC532" s="7">
        <v>0.0</v>
      </c>
      <c r="DD532" s="7">
        <v>1.0</v>
      </c>
      <c r="DE532" s="7">
        <v>0.0</v>
      </c>
      <c r="DF532" s="7">
        <v>3.0</v>
      </c>
      <c r="DG532" s="7">
        <v>0.0</v>
      </c>
      <c r="DH532" s="7">
        <v>0.0</v>
      </c>
      <c r="DI532" s="7">
        <v>6.0</v>
      </c>
      <c r="DJ532" s="7">
        <v>0.0</v>
      </c>
      <c r="DK532" s="7">
        <v>0.0</v>
      </c>
      <c r="DL532" s="7">
        <v>0.0</v>
      </c>
      <c r="DM532" s="7">
        <v>6.0</v>
      </c>
      <c r="DN532" s="9">
        <v>0.0</v>
      </c>
      <c r="DO532" s="9">
        <v>0.0</v>
      </c>
      <c r="DP532" s="9">
        <v>0.0</v>
      </c>
      <c r="DQ532" s="8">
        <v>23.0</v>
      </c>
      <c r="DR532" s="8">
        <v>0.0</v>
      </c>
      <c r="DS532" s="8"/>
      <c r="DT532" s="19">
        <v>0.6000000000000001</v>
      </c>
      <c r="DU532" s="8">
        <v>0.6000000000000001</v>
      </c>
      <c r="DV532" s="8">
        <v>0.074</v>
      </c>
      <c r="DW532" s="8">
        <v>0.0</v>
      </c>
      <c r="DX532" s="8">
        <v>0.0</v>
      </c>
      <c r="DY532" s="14">
        <f t="shared" si="22"/>
        <v>-0.1127430794</v>
      </c>
    </row>
    <row r="533" ht="12.75" customHeight="1">
      <c r="A533" s="7">
        <v>7.0</v>
      </c>
      <c r="B533" s="7" t="s">
        <v>2457</v>
      </c>
      <c r="C533" s="7" t="s">
        <v>2458</v>
      </c>
      <c r="D533" s="7" t="s">
        <v>2459</v>
      </c>
      <c r="E533" s="7" t="s">
        <v>132</v>
      </c>
      <c r="F533" s="7" t="s">
        <v>132</v>
      </c>
      <c r="G533" s="7">
        <v>75.0</v>
      </c>
      <c r="H533" s="7">
        <v>205.0</v>
      </c>
      <c r="I533" s="7" t="s">
        <v>133</v>
      </c>
      <c r="J533" s="7">
        <v>2010.0</v>
      </c>
      <c r="K533" s="7">
        <v>2.0</v>
      </c>
      <c r="L533" s="7">
        <v>38.0</v>
      </c>
      <c r="M533" s="8"/>
      <c r="N533" s="8">
        <f t="shared" si="1"/>
        <v>24</v>
      </c>
      <c r="O533" s="7" t="s">
        <v>2460</v>
      </c>
      <c r="P533" s="7" t="s">
        <v>2461</v>
      </c>
      <c r="Q533" s="8" t="s">
        <v>490</v>
      </c>
      <c r="R533" s="7" t="s">
        <v>490</v>
      </c>
      <c r="S533" s="9" t="s">
        <v>174</v>
      </c>
      <c r="T533" s="9">
        <v>46.0</v>
      </c>
      <c r="U533" s="9" t="s">
        <v>138</v>
      </c>
      <c r="V533" s="9" t="s">
        <v>138</v>
      </c>
      <c r="W533" s="7">
        <v>47.0</v>
      </c>
      <c r="X533" s="7">
        <v>1.0</v>
      </c>
      <c r="Y533" s="7">
        <v>4.0</v>
      </c>
      <c r="Z533" s="7">
        <v>3.0</v>
      </c>
      <c r="AA533" s="7">
        <v>5.0</v>
      </c>
      <c r="AB533" s="7">
        <v>-15.0</v>
      </c>
      <c r="AC533" s="7">
        <v>30.0</v>
      </c>
      <c r="AD533" s="7">
        <v>12.0</v>
      </c>
      <c r="AE533" s="7">
        <v>15.0</v>
      </c>
      <c r="AF533" s="10">
        <f t="shared" si="2"/>
        <v>0.03333333333</v>
      </c>
      <c r="AG533" s="10">
        <f t="shared" si="3"/>
        <v>0.01754385965</v>
      </c>
      <c r="AH533" s="7">
        <v>47648.0</v>
      </c>
      <c r="AI533" s="11">
        <f t="shared" si="4"/>
        <v>16.8964539</v>
      </c>
      <c r="AJ533" s="7">
        <v>1067.0</v>
      </c>
      <c r="AK533" s="11">
        <f t="shared" si="5"/>
        <v>22.70212766</v>
      </c>
      <c r="AL533" s="11">
        <f t="shared" si="6"/>
        <v>44.65604499</v>
      </c>
      <c r="AM533" s="12">
        <v>26.0</v>
      </c>
      <c r="AN533" s="11">
        <f t="shared" si="7"/>
        <v>1.964405641</v>
      </c>
      <c r="AO533" s="10" t="s">
        <v>2462</v>
      </c>
      <c r="AP533" s="10" t="s">
        <v>1040</v>
      </c>
      <c r="AQ533" s="10" t="s">
        <v>1358</v>
      </c>
      <c r="AR533" s="7">
        <v>0.0</v>
      </c>
      <c r="AS533" s="7">
        <v>0.0</v>
      </c>
      <c r="AT533" s="13">
        <f t="shared" si="8"/>
        <v>0</v>
      </c>
      <c r="AU533" s="8"/>
      <c r="AV533" s="8"/>
      <c r="AW533" s="8"/>
      <c r="AX533" s="8">
        <v>0.0</v>
      </c>
      <c r="AY533" s="8"/>
      <c r="AZ533" s="8">
        <v>0.0</v>
      </c>
      <c r="BA533" s="7">
        <v>96.0</v>
      </c>
      <c r="BB533" s="7">
        <v>48.0</v>
      </c>
      <c r="BC533" s="7">
        <v>54.0</v>
      </c>
      <c r="BD533" s="7">
        <v>12.0</v>
      </c>
      <c r="BE533" s="7">
        <v>17.0</v>
      </c>
      <c r="BF533" s="7">
        <v>7.0</v>
      </c>
      <c r="BG533" s="14">
        <f t="shared" si="9"/>
        <v>7.25319006</v>
      </c>
      <c r="BH533" s="11">
        <f t="shared" si="10"/>
        <v>3.62659503</v>
      </c>
      <c r="BI533" s="11">
        <f t="shared" si="11"/>
        <v>4.079919409</v>
      </c>
      <c r="BJ533" s="11">
        <f t="shared" si="12"/>
        <v>0.9066487576</v>
      </c>
      <c r="BK533" s="11">
        <f t="shared" si="13"/>
        <v>1.284419073</v>
      </c>
      <c r="BL533" s="11">
        <f t="shared" si="14"/>
        <v>0.5288784419</v>
      </c>
      <c r="BM533" s="7">
        <v>28.0</v>
      </c>
      <c r="BN533" s="7">
        <v>14.0</v>
      </c>
      <c r="BO533" s="7">
        <v>0.0</v>
      </c>
      <c r="BP533" s="7">
        <v>0.0</v>
      </c>
      <c r="BQ533" s="7">
        <v>0.0</v>
      </c>
      <c r="BR533" s="7">
        <v>0.0</v>
      </c>
      <c r="BS533" s="9">
        <f t="shared" si="15"/>
        <v>130</v>
      </c>
      <c r="BT533" s="14">
        <v>-4.8383</v>
      </c>
      <c r="BW533" s="15" t="str">
        <f t="shared" si="16"/>
        <v> </v>
      </c>
      <c r="BY533" s="7">
        <v>0.0</v>
      </c>
      <c r="BZ533" s="7">
        <v>0.0</v>
      </c>
      <c r="CA533" s="7">
        <v>1.0</v>
      </c>
      <c r="CB533" s="7">
        <v>0.0</v>
      </c>
      <c r="CC533" s="7">
        <v>0.0</v>
      </c>
      <c r="CD533" s="7">
        <v>0.0</v>
      </c>
      <c r="CE533" s="7">
        <v>0.0</v>
      </c>
      <c r="CF533" s="7">
        <v>0.0</v>
      </c>
      <c r="CG533" s="7">
        <v>0.0</v>
      </c>
      <c r="CH533" s="7">
        <v>0.0</v>
      </c>
      <c r="CI533" s="7">
        <v>1.0</v>
      </c>
      <c r="CJ533" s="7">
        <v>0.0</v>
      </c>
      <c r="CK533" s="7">
        <v>0.0</v>
      </c>
      <c r="CL533" s="15">
        <f t="shared" si="17"/>
        <v>0</v>
      </c>
      <c r="CM533" s="7">
        <v>-0.30000000000000004</v>
      </c>
      <c r="CN533" s="7">
        <v>1.0</v>
      </c>
      <c r="CO533" s="7">
        <v>0.7</v>
      </c>
      <c r="CP533" s="16">
        <f t="shared" si="18"/>
        <v>0.01489361702</v>
      </c>
      <c r="CQ533" s="16">
        <f t="shared" si="19"/>
        <v>0.05288784419</v>
      </c>
      <c r="CR533" s="17">
        <v>0.0</v>
      </c>
      <c r="CS533" s="14">
        <v>16.0</v>
      </c>
      <c r="CT533" s="14">
        <v>20.7</v>
      </c>
      <c r="CU533" s="14">
        <v>-11.2</v>
      </c>
      <c r="CV533" s="14">
        <v>-1.8</v>
      </c>
      <c r="CW533" s="14">
        <v>1.7000000000000002</v>
      </c>
      <c r="CX533" s="14">
        <v>0.0</v>
      </c>
      <c r="CY533" s="14">
        <v>-0.1</v>
      </c>
      <c r="CZ533" s="18">
        <f t="shared" si="20"/>
        <v>-0.002127659574</v>
      </c>
      <c r="DA533" s="18">
        <f t="shared" si="21"/>
        <v>-0.007555406313</v>
      </c>
      <c r="DB533" s="14">
        <v>54.7</v>
      </c>
      <c r="DC533" s="7">
        <v>0.0</v>
      </c>
      <c r="DD533" s="7">
        <v>1.0</v>
      </c>
      <c r="DE533" s="7">
        <v>1.0</v>
      </c>
      <c r="DF533" s="7">
        <v>10.0</v>
      </c>
      <c r="DG533" s="7">
        <v>0.0</v>
      </c>
      <c r="DH533" s="7">
        <v>0.0</v>
      </c>
      <c r="DI533" s="7">
        <v>9.0</v>
      </c>
      <c r="DJ533" s="7">
        <v>9.0</v>
      </c>
      <c r="DK533" s="7">
        <v>0.0</v>
      </c>
      <c r="DL533" s="7">
        <v>0.0</v>
      </c>
      <c r="DM533" s="7">
        <v>12.0</v>
      </c>
      <c r="DN533" s="9">
        <v>1.0</v>
      </c>
      <c r="DO533" s="9">
        <v>0.0</v>
      </c>
      <c r="DP533" s="9">
        <v>0.0</v>
      </c>
      <c r="DQ533" s="8">
        <v>186.0</v>
      </c>
      <c r="DR533" s="8">
        <v>29.0</v>
      </c>
      <c r="DS533" s="8" t="s">
        <v>2463</v>
      </c>
      <c r="DT533" s="19">
        <v>0.84</v>
      </c>
      <c r="DU533" s="8">
        <v>0.84</v>
      </c>
      <c r="DV533" s="8">
        <v>0.9</v>
      </c>
      <c r="DW533" s="8">
        <v>318.0</v>
      </c>
      <c r="DX533" s="8">
        <v>0.06</v>
      </c>
      <c r="DY533" s="14">
        <f t="shared" si="22"/>
        <v>-0.8446808511</v>
      </c>
    </row>
    <row r="534" ht="12.75" customHeight="1">
      <c r="A534" s="7">
        <v>49.0</v>
      </c>
      <c r="B534" s="7" t="s">
        <v>2464</v>
      </c>
      <c r="C534" s="7" t="s">
        <v>2465</v>
      </c>
      <c r="D534" s="7" t="s">
        <v>679</v>
      </c>
      <c r="E534" s="7" t="s">
        <v>132</v>
      </c>
      <c r="F534" s="7" t="s">
        <v>132</v>
      </c>
      <c r="G534" s="7">
        <v>74.0</v>
      </c>
      <c r="H534" s="7">
        <v>218.0</v>
      </c>
      <c r="I534" s="7" t="s">
        <v>133</v>
      </c>
      <c r="J534" s="7">
        <v>2011.0</v>
      </c>
      <c r="K534" s="7">
        <v>4.0</v>
      </c>
      <c r="L534" s="7">
        <v>110.0</v>
      </c>
      <c r="M534" s="8" t="s">
        <v>146</v>
      </c>
      <c r="N534" s="8">
        <f t="shared" si="1"/>
        <v>23</v>
      </c>
      <c r="O534" s="7" t="s">
        <v>743</v>
      </c>
      <c r="P534" s="7" t="s">
        <v>2466</v>
      </c>
      <c r="Q534" s="8" t="s">
        <v>197</v>
      </c>
      <c r="R534" s="7" t="s">
        <v>197</v>
      </c>
      <c r="S534" s="9" t="s">
        <v>159</v>
      </c>
      <c r="T534" s="9">
        <v>17.0</v>
      </c>
      <c r="U534" s="9" t="s">
        <v>138</v>
      </c>
      <c r="V534" s="9" t="s">
        <v>138</v>
      </c>
      <c r="W534" s="7">
        <v>17.0</v>
      </c>
      <c r="X534" s="7">
        <v>1.0</v>
      </c>
      <c r="Y534" s="7">
        <v>2.0</v>
      </c>
      <c r="Z534" s="7">
        <v>1.0</v>
      </c>
      <c r="AA534" s="7">
        <v>3.0</v>
      </c>
      <c r="AB534" s="7">
        <v>1.0</v>
      </c>
      <c r="AC534" s="7">
        <v>23.0</v>
      </c>
      <c r="AD534" s="7">
        <v>9.0</v>
      </c>
      <c r="AE534" s="7">
        <v>1.0</v>
      </c>
      <c r="AF534" s="10">
        <f t="shared" si="2"/>
        <v>0.04347826087</v>
      </c>
      <c r="AG534" s="10">
        <f t="shared" si="3"/>
        <v>0.0303030303</v>
      </c>
      <c r="AH534" s="7">
        <v>10588.0</v>
      </c>
      <c r="AI534" s="11">
        <f t="shared" si="4"/>
        <v>10.38039216</v>
      </c>
      <c r="AJ534" s="7">
        <v>260.0</v>
      </c>
      <c r="AK534" s="11">
        <f t="shared" si="5"/>
        <v>15.29411765</v>
      </c>
      <c r="AL534" s="11">
        <f t="shared" si="6"/>
        <v>40.72307692</v>
      </c>
      <c r="AM534" s="12">
        <v>15.0</v>
      </c>
      <c r="AN534" s="11">
        <f t="shared" si="7"/>
        <v>5.100113336</v>
      </c>
      <c r="AO534" s="10" t="s">
        <v>184</v>
      </c>
      <c r="AP534" s="10" t="s">
        <v>192</v>
      </c>
      <c r="AQ534" s="10" t="s">
        <v>185</v>
      </c>
      <c r="AR534" s="7">
        <v>1.0</v>
      </c>
      <c r="AS534" s="7">
        <v>3.0</v>
      </c>
      <c r="AT534" s="13">
        <f t="shared" si="8"/>
        <v>0.25</v>
      </c>
      <c r="AU534" s="8"/>
      <c r="AV534" s="8"/>
      <c r="AW534" s="8">
        <v>4.0</v>
      </c>
      <c r="AX534" s="8">
        <v>1.0</v>
      </c>
      <c r="AY534" s="8"/>
      <c r="AZ534" s="8">
        <v>0.0</v>
      </c>
      <c r="BA534" s="7">
        <v>21.0</v>
      </c>
      <c r="BB534" s="7">
        <v>26.0</v>
      </c>
      <c r="BC534" s="7">
        <v>10.0</v>
      </c>
      <c r="BD534" s="7">
        <v>9.0</v>
      </c>
      <c r="BE534" s="7">
        <v>3.0</v>
      </c>
      <c r="BF534" s="7">
        <v>3.0</v>
      </c>
      <c r="BG534" s="14">
        <f t="shared" si="9"/>
        <v>7.14015867</v>
      </c>
      <c r="BH534" s="11">
        <f t="shared" si="10"/>
        <v>8.840196449</v>
      </c>
      <c r="BI534" s="11">
        <f t="shared" si="11"/>
        <v>3.400075557</v>
      </c>
      <c r="BJ534" s="11">
        <f t="shared" si="12"/>
        <v>3.060068002</v>
      </c>
      <c r="BK534" s="11">
        <f t="shared" si="13"/>
        <v>1.020022667</v>
      </c>
      <c r="BL534" s="11">
        <f t="shared" si="14"/>
        <v>1.020022667</v>
      </c>
      <c r="BM534" s="7">
        <v>0.0</v>
      </c>
      <c r="BN534" s="7">
        <v>0.0</v>
      </c>
      <c r="BO534" s="7">
        <v>0.0</v>
      </c>
      <c r="BP534" s="7">
        <v>0.0</v>
      </c>
      <c r="BQ534" s="7">
        <v>0.0</v>
      </c>
      <c r="BR534" s="7">
        <v>0.0</v>
      </c>
      <c r="BS534" s="9">
        <f t="shared" si="15"/>
        <v>36</v>
      </c>
      <c r="BT534" s="14">
        <v>1.6947</v>
      </c>
      <c r="BW534" s="15" t="str">
        <f t="shared" si="16"/>
        <v> </v>
      </c>
      <c r="BY534" s="7">
        <v>0.0</v>
      </c>
      <c r="BZ534" s="7">
        <v>0.0</v>
      </c>
      <c r="CA534" s="7">
        <v>0.0</v>
      </c>
      <c r="CB534" s="7">
        <v>0.0</v>
      </c>
      <c r="CC534" s="7">
        <v>0.0</v>
      </c>
      <c r="CD534" s="7">
        <v>0.0</v>
      </c>
      <c r="CE534" s="7">
        <v>0.0</v>
      </c>
      <c r="CF534" s="7">
        <v>0.0</v>
      </c>
      <c r="CG534" s="7">
        <v>0.0</v>
      </c>
      <c r="CH534" s="7">
        <v>0.0</v>
      </c>
      <c r="CI534" s="7">
        <v>1.0</v>
      </c>
      <c r="CJ534" s="7">
        <v>0.0</v>
      </c>
      <c r="CK534" s="7">
        <v>0.0</v>
      </c>
      <c r="CL534" s="15">
        <f t="shared" si="17"/>
        <v>0</v>
      </c>
      <c r="CM534" s="7">
        <v>0.0</v>
      </c>
      <c r="CN534" s="7">
        <v>0.2</v>
      </c>
      <c r="CO534" s="7">
        <v>0.2</v>
      </c>
      <c r="CP534" s="16">
        <f t="shared" si="18"/>
        <v>0.01176470588</v>
      </c>
      <c r="CQ534" s="16">
        <f t="shared" si="19"/>
        <v>0.06800151114</v>
      </c>
      <c r="CR534" s="17">
        <v>4.0</v>
      </c>
      <c r="CS534" s="14">
        <v>2.8</v>
      </c>
      <c r="CT534" s="14">
        <v>2.8</v>
      </c>
      <c r="CU534" s="14">
        <v>0.4</v>
      </c>
      <c r="CV534" s="14">
        <v>0.0</v>
      </c>
      <c r="CW534" s="14">
        <v>0.4</v>
      </c>
      <c r="CX534" s="14">
        <v>0.0</v>
      </c>
      <c r="CY534" s="14">
        <v>0.4</v>
      </c>
      <c r="CZ534" s="18">
        <f t="shared" si="20"/>
        <v>0.02352941176</v>
      </c>
      <c r="DA534" s="18">
        <f t="shared" si="21"/>
        <v>0.1360030223</v>
      </c>
      <c r="DB534" s="14">
        <v>30.3913</v>
      </c>
      <c r="DC534" s="7">
        <v>0.0</v>
      </c>
      <c r="DD534" s="7">
        <v>1.0</v>
      </c>
      <c r="DE534" s="7">
        <v>0.0</v>
      </c>
      <c r="DF534" s="7">
        <v>8.0</v>
      </c>
      <c r="DG534" s="7">
        <v>2.0</v>
      </c>
      <c r="DH534" s="7">
        <v>0.0</v>
      </c>
      <c r="DI534" s="7">
        <v>0.0</v>
      </c>
      <c r="DJ534" s="7">
        <v>1.0</v>
      </c>
      <c r="DK534" s="7">
        <v>1.0</v>
      </c>
      <c r="DL534" s="7">
        <v>2.0</v>
      </c>
      <c r="DM534" s="7">
        <v>17.0</v>
      </c>
      <c r="DN534" s="9">
        <v>0.0</v>
      </c>
      <c r="DO534" s="9">
        <v>0.0</v>
      </c>
      <c r="DP534" s="9">
        <v>0.0</v>
      </c>
      <c r="DQ534" s="8">
        <v>43.0</v>
      </c>
      <c r="DR534" s="8">
        <v>0.0</v>
      </c>
      <c r="DS534" s="8"/>
      <c r="DT534" s="19">
        <v>0.792</v>
      </c>
      <c r="DU534" s="8">
        <v>0.787</v>
      </c>
      <c r="DV534" s="8">
        <v>0.214</v>
      </c>
      <c r="DW534" s="8">
        <v>0.0</v>
      </c>
      <c r="DX534" s="8">
        <v>0.133</v>
      </c>
      <c r="DY534" s="14">
        <f t="shared" si="22"/>
        <v>0.2152139099</v>
      </c>
    </row>
    <row r="535" ht="12.75" customHeight="1">
      <c r="A535" s="7">
        <v>3.0</v>
      </c>
      <c r="B535" s="7" t="s">
        <v>2467</v>
      </c>
      <c r="C535" s="7" t="s">
        <v>344</v>
      </c>
      <c r="D535" s="7" t="s">
        <v>162</v>
      </c>
      <c r="E535" s="7" t="s">
        <v>163</v>
      </c>
      <c r="F535" s="7" t="s">
        <v>163</v>
      </c>
      <c r="G535" s="7">
        <v>75.0</v>
      </c>
      <c r="H535" s="7">
        <v>228.0</v>
      </c>
      <c r="I535" s="7" t="s">
        <v>133</v>
      </c>
      <c r="J535" s="7">
        <v>2003.0</v>
      </c>
      <c r="K535" s="7">
        <v>6.0</v>
      </c>
      <c r="L535" s="7">
        <v>168.0</v>
      </c>
      <c r="M535" s="8"/>
      <c r="N535" s="8">
        <f t="shared" si="1"/>
        <v>30</v>
      </c>
      <c r="O535" s="7" t="s">
        <v>2468</v>
      </c>
      <c r="P535" s="7" t="s">
        <v>2469</v>
      </c>
      <c r="Q535" s="8" t="s">
        <v>542</v>
      </c>
      <c r="R535" s="7" t="s">
        <v>542</v>
      </c>
      <c r="S535" s="9" t="s">
        <v>174</v>
      </c>
      <c r="T535" s="9">
        <v>68.0</v>
      </c>
      <c r="U535" s="9" t="s">
        <v>138</v>
      </c>
      <c r="V535" s="9" t="s">
        <v>138</v>
      </c>
      <c r="W535" s="7">
        <v>69.0</v>
      </c>
      <c r="X535" s="7">
        <v>5.0</v>
      </c>
      <c r="Y535" s="7">
        <v>7.0</v>
      </c>
      <c r="Z535" s="7">
        <v>3.0</v>
      </c>
      <c r="AA535" s="7">
        <v>12.0</v>
      </c>
      <c r="AB535" s="7">
        <v>12.0</v>
      </c>
      <c r="AC535" s="7">
        <v>74.0</v>
      </c>
      <c r="AD535" s="7">
        <v>22.0</v>
      </c>
      <c r="AE535" s="7">
        <v>36.0</v>
      </c>
      <c r="AF535" s="10">
        <f t="shared" si="2"/>
        <v>0.06756756757</v>
      </c>
      <c r="AG535" s="10">
        <f t="shared" si="3"/>
        <v>0.03787878788</v>
      </c>
      <c r="AH535" s="7">
        <v>85525.0</v>
      </c>
      <c r="AI535" s="11">
        <f t="shared" si="4"/>
        <v>20.65821256</v>
      </c>
      <c r="AJ535" s="7">
        <v>1760.0</v>
      </c>
      <c r="AK535" s="11">
        <f t="shared" si="5"/>
        <v>25.50724638</v>
      </c>
      <c r="AL535" s="11">
        <f t="shared" si="6"/>
        <v>48.59375</v>
      </c>
      <c r="AM535" s="12">
        <v>21.0</v>
      </c>
      <c r="AN535" s="11">
        <f t="shared" si="7"/>
        <v>0.8839520608</v>
      </c>
      <c r="AO535" s="10" t="s">
        <v>2470</v>
      </c>
      <c r="AP535" s="10" t="s">
        <v>2016</v>
      </c>
      <c r="AQ535" s="10" t="s">
        <v>1073</v>
      </c>
      <c r="AR535" s="7">
        <v>0.0</v>
      </c>
      <c r="AS535" s="7">
        <v>0.0</v>
      </c>
      <c r="AT535" s="13">
        <f t="shared" si="8"/>
        <v>0</v>
      </c>
      <c r="AU535" s="8"/>
      <c r="AV535" s="8"/>
      <c r="AW535" s="8"/>
      <c r="AX535" s="8">
        <v>0.0</v>
      </c>
      <c r="AY535" s="8"/>
      <c r="AZ535" s="8">
        <v>0.0</v>
      </c>
      <c r="BA535" s="7">
        <v>79.0</v>
      </c>
      <c r="BB535" s="7">
        <v>124.0</v>
      </c>
      <c r="BC535" s="7">
        <v>90.0</v>
      </c>
      <c r="BD535" s="7">
        <v>22.0</v>
      </c>
      <c r="BE535" s="7">
        <v>49.0</v>
      </c>
      <c r="BF535" s="7">
        <v>10.0</v>
      </c>
      <c r="BG535" s="14">
        <f t="shared" si="9"/>
        <v>3.325343467</v>
      </c>
      <c r="BH535" s="11">
        <f t="shared" si="10"/>
        <v>5.219526454</v>
      </c>
      <c r="BI535" s="11">
        <f t="shared" si="11"/>
        <v>3.788365975</v>
      </c>
      <c r="BJ535" s="11">
        <f t="shared" si="12"/>
        <v>0.9260450161</v>
      </c>
      <c r="BK535" s="11">
        <f t="shared" si="13"/>
        <v>2.062554809</v>
      </c>
      <c r="BL535" s="11">
        <f t="shared" si="14"/>
        <v>0.4209295528</v>
      </c>
      <c r="BM535" s="7">
        <v>34.0</v>
      </c>
      <c r="BN535" s="7">
        <v>17.0</v>
      </c>
      <c r="BO535" s="7">
        <v>0.0</v>
      </c>
      <c r="BP535" s="7">
        <v>0.0</v>
      </c>
      <c r="BQ535" s="7">
        <v>0.0</v>
      </c>
      <c r="BR535" s="7">
        <v>0.0</v>
      </c>
      <c r="BS535" s="9">
        <f t="shared" si="15"/>
        <v>248</v>
      </c>
      <c r="BT535" s="14">
        <v>-6.7348</v>
      </c>
      <c r="BW535" s="15" t="str">
        <f t="shared" si="16"/>
        <v> </v>
      </c>
      <c r="BY535" s="7">
        <v>0.0</v>
      </c>
      <c r="BZ535" s="7">
        <v>0.0</v>
      </c>
      <c r="CA535" s="7">
        <v>0.0</v>
      </c>
      <c r="CB535" s="7">
        <v>0.0</v>
      </c>
      <c r="CC535" s="7">
        <v>1.0</v>
      </c>
      <c r="CD535" s="7">
        <v>0.0</v>
      </c>
      <c r="CE535" s="7">
        <v>2.0</v>
      </c>
      <c r="CF535" s="7">
        <v>0.0</v>
      </c>
      <c r="CG535" s="7">
        <v>0.0</v>
      </c>
      <c r="CH535" s="7">
        <v>0.0</v>
      </c>
      <c r="CI535" s="7">
        <v>2.0</v>
      </c>
      <c r="CJ535" s="7">
        <v>0.0</v>
      </c>
      <c r="CK535" s="7">
        <v>0.0</v>
      </c>
      <c r="CL535" s="15">
        <f t="shared" si="17"/>
        <v>0</v>
      </c>
      <c r="CM535" s="7">
        <v>0.2</v>
      </c>
      <c r="CN535" s="7">
        <v>3.1</v>
      </c>
      <c r="CO535" s="7">
        <v>3.3</v>
      </c>
      <c r="CP535" s="16">
        <f t="shared" si="18"/>
        <v>0.04782608696</v>
      </c>
      <c r="CQ535" s="16">
        <f t="shared" si="19"/>
        <v>0.1389067524</v>
      </c>
      <c r="CR535" s="17">
        <v>4.0</v>
      </c>
      <c r="CS535" s="14">
        <v>24.2</v>
      </c>
      <c r="CT535" s="14">
        <v>32.9</v>
      </c>
      <c r="CU535" s="14">
        <v>4.6</v>
      </c>
      <c r="CV535" s="14">
        <v>-0.4</v>
      </c>
      <c r="CW535" s="14">
        <v>2.8</v>
      </c>
      <c r="CX535" s="14">
        <v>0.0</v>
      </c>
      <c r="CY535" s="14">
        <v>2.4</v>
      </c>
      <c r="CZ535" s="18">
        <f t="shared" si="20"/>
        <v>0.0347826087</v>
      </c>
      <c r="DA535" s="18">
        <f t="shared" si="21"/>
        <v>0.1010230927</v>
      </c>
      <c r="DB535" s="14">
        <v>54.3919</v>
      </c>
      <c r="DC535" s="7">
        <v>0.0</v>
      </c>
      <c r="DD535" s="7">
        <v>1.0</v>
      </c>
      <c r="DE535" s="7">
        <v>2.0</v>
      </c>
      <c r="DF535" s="7">
        <v>19.0</v>
      </c>
      <c r="DG535" s="7">
        <v>5.0</v>
      </c>
      <c r="DH535" s="7">
        <v>0.0</v>
      </c>
      <c r="DI535" s="7">
        <v>42.0</v>
      </c>
      <c r="DJ535" s="7">
        <v>6.0</v>
      </c>
      <c r="DK535" s="7">
        <v>0.0</v>
      </c>
      <c r="DL535" s="7">
        <v>0.0</v>
      </c>
      <c r="DM535" s="7">
        <v>21.0</v>
      </c>
      <c r="DN535" s="9">
        <v>0.0</v>
      </c>
      <c r="DO535" s="9">
        <v>0.0</v>
      </c>
      <c r="DP535" s="9">
        <v>1.0</v>
      </c>
      <c r="DQ535" s="8">
        <v>186.0</v>
      </c>
      <c r="DR535" s="8">
        <v>13.0</v>
      </c>
      <c r="DS535" s="8" t="s">
        <v>2471</v>
      </c>
      <c r="DT535" s="19">
        <v>4.9</v>
      </c>
      <c r="DU535" s="8">
        <v>4.9</v>
      </c>
      <c r="DV535" s="8">
        <v>4.9</v>
      </c>
      <c r="DW535" s="8">
        <v>777.0</v>
      </c>
      <c r="DX535" s="8">
        <v>0.0</v>
      </c>
      <c r="DY535" s="14">
        <f t="shared" si="22"/>
        <v>-6.855319149</v>
      </c>
    </row>
    <row r="536" ht="12.75" customHeight="1">
      <c r="A536" s="7">
        <v>18.0</v>
      </c>
      <c r="B536" s="7" t="s">
        <v>2472</v>
      </c>
      <c r="C536" s="7" t="s">
        <v>2473</v>
      </c>
      <c r="E536" s="7" t="s">
        <v>1232</v>
      </c>
      <c r="F536" s="7" t="s">
        <v>1232</v>
      </c>
      <c r="G536" s="7">
        <v>74.0</v>
      </c>
      <c r="H536" s="7">
        <v>227.0</v>
      </c>
      <c r="I536" s="7" t="s">
        <v>133</v>
      </c>
      <c r="J536" s="7">
        <v>2003.0</v>
      </c>
      <c r="K536" s="7">
        <v>1.0</v>
      </c>
      <c r="L536" s="7">
        <v>6.0</v>
      </c>
      <c r="M536" s="8"/>
      <c r="N536" s="8">
        <f t="shared" si="1"/>
        <v>31</v>
      </c>
      <c r="O536" s="7" t="s">
        <v>2283</v>
      </c>
      <c r="P536" s="7" t="s">
        <v>2474</v>
      </c>
      <c r="Q536" s="8" t="s">
        <v>237</v>
      </c>
      <c r="R536" s="7" t="s">
        <v>1622</v>
      </c>
      <c r="S536" s="9" t="s">
        <v>255</v>
      </c>
      <c r="T536" s="9">
        <v>32.0</v>
      </c>
      <c r="U536" s="9">
        <v>13.0</v>
      </c>
      <c r="V536" s="9" t="s">
        <v>138</v>
      </c>
      <c r="W536" s="7">
        <v>45.0</v>
      </c>
      <c r="X536" s="7">
        <v>7.0</v>
      </c>
      <c r="Y536" s="7">
        <v>9.0</v>
      </c>
      <c r="Z536" s="7">
        <v>5.0</v>
      </c>
      <c r="AA536" s="7">
        <v>16.0</v>
      </c>
      <c r="AB536" s="7">
        <v>0.0</v>
      </c>
      <c r="AC536" s="7">
        <v>64.0</v>
      </c>
      <c r="AD536" s="7">
        <v>27.0</v>
      </c>
      <c r="AE536" s="7">
        <v>28.0</v>
      </c>
      <c r="AF536" s="10">
        <f t="shared" si="2"/>
        <v>0.109375</v>
      </c>
      <c r="AG536" s="10">
        <f t="shared" si="3"/>
        <v>0.05882352941</v>
      </c>
      <c r="AH536" s="7">
        <v>43520.0</v>
      </c>
      <c r="AI536" s="11">
        <f t="shared" si="4"/>
        <v>16.11851852</v>
      </c>
      <c r="AJ536" s="7">
        <v>939.0</v>
      </c>
      <c r="AK536" s="11">
        <f t="shared" si="5"/>
        <v>20.86666667</v>
      </c>
      <c r="AL536" s="11">
        <f t="shared" si="6"/>
        <v>46.34717785</v>
      </c>
      <c r="AM536" s="12">
        <v>34.0</v>
      </c>
      <c r="AN536" s="11">
        <f t="shared" si="7"/>
        <v>2.8125</v>
      </c>
      <c r="AO536" s="10" t="s">
        <v>184</v>
      </c>
      <c r="AP536" s="10" t="s">
        <v>2446</v>
      </c>
      <c r="AQ536" s="10" t="s">
        <v>1249</v>
      </c>
      <c r="AR536" s="7">
        <v>3.0</v>
      </c>
      <c r="AS536" s="7">
        <v>5.0</v>
      </c>
      <c r="AT536" s="13">
        <f t="shared" si="8"/>
        <v>0.375</v>
      </c>
      <c r="AU536" s="8"/>
      <c r="AV536" s="8"/>
      <c r="AW536" s="8">
        <v>4.0</v>
      </c>
      <c r="AX536" s="8">
        <v>1.0</v>
      </c>
      <c r="AY536" s="8">
        <v>4.0</v>
      </c>
      <c r="AZ536" s="8">
        <v>2.0</v>
      </c>
      <c r="BA536" s="7">
        <v>49.0</v>
      </c>
      <c r="BB536" s="7">
        <v>42.0</v>
      </c>
      <c r="BC536" s="7">
        <v>27.0</v>
      </c>
      <c r="BD536" s="7">
        <v>27.0</v>
      </c>
      <c r="BE536" s="7">
        <v>14.0</v>
      </c>
      <c r="BF536" s="7">
        <v>25.0</v>
      </c>
      <c r="BG536" s="14">
        <f t="shared" si="9"/>
        <v>4.053308824</v>
      </c>
      <c r="BH536" s="11">
        <f t="shared" si="10"/>
        <v>3.474264706</v>
      </c>
      <c r="BI536" s="11">
        <f t="shared" si="11"/>
        <v>2.233455882</v>
      </c>
      <c r="BJ536" s="11">
        <f t="shared" si="12"/>
        <v>2.233455882</v>
      </c>
      <c r="BK536" s="11">
        <f t="shared" si="13"/>
        <v>1.158088235</v>
      </c>
      <c r="BL536" s="11">
        <f t="shared" si="14"/>
        <v>2.068014706</v>
      </c>
      <c r="BM536" s="7">
        <v>18.0</v>
      </c>
      <c r="BN536" s="7">
        <v>9.0</v>
      </c>
      <c r="BO536" s="7">
        <v>0.0</v>
      </c>
      <c r="BP536" s="7">
        <v>0.0</v>
      </c>
      <c r="BQ536" s="7">
        <v>0.0</v>
      </c>
      <c r="BR536" s="7">
        <v>0.0</v>
      </c>
      <c r="BS536" s="9">
        <f t="shared" si="15"/>
        <v>87</v>
      </c>
      <c r="BT536" s="14">
        <v>-0.5334</v>
      </c>
      <c r="BW536" s="15" t="str">
        <f t="shared" si="16"/>
        <v> </v>
      </c>
      <c r="BY536" s="7">
        <v>1.0</v>
      </c>
      <c r="BZ536" s="7">
        <v>0.0</v>
      </c>
      <c r="CA536" s="7">
        <v>0.0</v>
      </c>
      <c r="CB536" s="7">
        <v>0.0</v>
      </c>
      <c r="CC536" s="7">
        <v>1.0</v>
      </c>
      <c r="CD536" s="7">
        <v>0.0</v>
      </c>
      <c r="CE536" s="7">
        <v>0.0</v>
      </c>
      <c r="CF536" s="7">
        <v>1.0</v>
      </c>
      <c r="CG536" s="7">
        <v>1.0</v>
      </c>
      <c r="CH536" s="7">
        <v>0.0</v>
      </c>
      <c r="CI536" s="7">
        <v>4.0</v>
      </c>
      <c r="CJ536" s="7">
        <v>0.0</v>
      </c>
      <c r="CK536" s="7">
        <v>0.0</v>
      </c>
      <c r="CL536" s="15">
        <f t="shared" si="17"/>
        <v>0</v>
      </c>
      <c r="CM536" s="7">
        <v>0.6000000000000001</v>
      </c>
      <c r="CN536" s="7">
        <v>0.7</v>
      </c>
      <c r="CO536" s="7">
        <v>1.3</v>
      </c>
      <c r="CP536" s="16">
        <f t="shared" si="18"/>
        <v>0.02888888889</v>
      </c>
      <c r="CQ536" s="16">
        <f t="shared" si="19"/>
        <v>0.1075367647</v>
      </c>
      <c r="CR536" s="17">
        <v>4.0</v>
      </c>
      <c r="CS536" s="14">
        <v>16.3</v>
      </c>
      <c r="CT536" s="14">
        <v>14.3</v>
      </c>
      <c r="CU536" s="14">
        <v>0.2</v>
      </c>
      <c r="CV536" s="14">
        <v>-0.30000000000000004</v>
      </c>
      <c r="CW536" s="14">
        <v>0.6000000000000001</v>
      </c>
      <c r="CX536" s="14">
        <v>0.0</v>
      </c>
      <c r="CY536" s="14">
        <v>0.30000000000000004</v>
      </c>
      <c r="CZ536" s="18">
        <f t="shared" si="20"/>
        <v>0.006666666667</v>
      </c>
      <c r="DA536" s="18">
        <f t="shared" si="21"/>
        <v>0.02481617647</v>
      </c>
      <c r="DB536" s="14">
        <v>24.375</v>
      </c>
      <c r="DC536" s="7">
        <v>0.0</v>
      </c>
      <c r="DD536" s="7">
        <v>0.0</v>
      </c>
      <c r="DE536" s="7">
        <v>3.0</v>
      </c>
      <c r="DF536" s="7">
        <v>24.0</v>
      </c>
      <c r="DG536" s="7">
        <v>3.0</v>
      </c>
      <c r="DH536" s="7">
        <v>2.0</v>
      </c>
      <c r="DI536" s="7">
        <v>3.0</v>
      </c>
      <c r="DJ536" s="7">
        <v>10.0</v>
      </c>
      <c r="DK536" s="7">
        <v>9.0</v>
      </c>
      <c r="DL536" s="7">
        <v>0.0</v>
      </c>
      <c r="DM536" s="7">
        <v>37.0</v>
      </c>
      <c r="DN536" s="9">
        <v>0.0</v>
      </c>
      <c r="DO536" s="9">
        <v>1.0</v>
      </c>
      <c r="DP536" s="9">
        <v>0.0</v>
      </c>
      <c r="DQ536" s="8">
        <v>186.0</v>
      </c>
      <c r="DR536" s="8">
        <v>40.0</v>
      </c>
      <c r="DS536" s="8" t="s">
        <v>2475</v>
      </c>
      <c r="DT536" s="19">
        <v>4.0</v>
      </c>
      <c r="DU536" s="8">
        <v>4.0</v>
      </c>
      <c r="DV536" s="8">
        <v>4.0</v>
      </c>
      <c r="DW536" s="8">
        <v>1951.0</v>
      </c>
      <c r="DX536" s="8">
        <v>0.0</v>
      </c>
      <c r="DY536" s="14">
        <f t="shared" si="22"/>
        <v>-7.040425532</v>
      </c>
    </row>
    <row r="537" ht="12.75" customHeight="1">
      <c r="A537" s="7">
        <v>4.0</v>
      </c>
      <c r="B537" s="7" t="s">
        <v>2476</v>
      </c>
      <c r="C537" s="7" t="s">
        <v>2473</v>
      </c>
      <c r="E537" s="7" t="s">
        <v>1232</v>
      </c>
      <c r="F537" s="7" t="s">
        <v>1232</v>
      </c>
      <c r="G537" s="7">
        <v>74.0</v>
      </c>
      <c r="H537" s="7">
        <v>210.0</v>
      </c>
      <c r="I537" s="7" t="s">
        <v>145</v>
      </c>
      <c r="M537" s="8"/>
      <c r="N537" s="8">
        <f t="shared" si="1"/>
        <v>33</v>
      </c>
      <c r="O537" s="7" t="s">
        <v>2477</v>
      </c>
      <c r="P537" s="7" t="s">
        <v>2474</v>
      </c>
      <c r="Q537" s="8" t="s">
        <v>839</v>
      </c>
      <c r="R537" s="7" t="s">
        <v>839</v>
      </c>
      <c r="S537" s="9" t="s">
        <v>174</v>
      </c>
      <c r="T537" s="9">
        <v>69.0</v>
      </c>
      <c r="U537" s="9" t="s">
        <v>138</v>
      </c>
      <c r="V537" s="9" t="s">
        <v>138</v>
      </c>
      <c r="W537" s="7">
        <v>70.0</v>
      </c>
      <c r="X537" s="7">
        <v>2.0</v>
      </c>
      <c r="Y537" s="7">
        <v>5.0</v>
      </c>
      <c r="Z537" s="7">
        <v>1.0</v>
      </c>
      <c r="AA537" s="7">
        <v>7.0</v>
      </c>
      <c r="AB537" s="7">
        <v>3.0</v>
      </c>
      <c r="AC537" s="7">
        <v>69.0</v>
      </c>
      <c r="AD537" s="7">
        <v>23.0</v>
      </c>
      <c r="AE537" s="7">
        <v>41.0</v>
      </c>
      <c r="AF537" s="10">
        <f t="shared" si="2"/>
        <v>0.02898550725</v>
      </c>
      <c r="AG537" s="10">
        <f t="shared" si="3"/>
        <v>0.01503759398</v>
      </c>
      <c r="AH537" s="7">
        <v>71469.0</v>
      </c>
      <c r="AI537" s="11">
        <f t="shared" si="4"/>
        <v>17.01642857</v>
      </c>
      <c r="AJ537" s="7">
        <v>1726.0</v>
      </c>
      <c r="AK537" s="11">
        <f t="shared" si="5"/>
        <v>24.65714286</v>
      </c>
      <c r="AL537" s="11">
        <f t="shared" si="6"/>
        <v>41.40730012</v>
      </c>
      <c r="AM537" s="12">
        <v>11.0</v>
      </c>
      <c r="AN537" s="11">
        <f t="shared" si="7"/>
        <v>0.5540863871</v>
      </c>
      <c r="AO537" s="10" t="s">
        <v>862</v>
      </c>
      <c r="AP537" s="10" t="s">
        <v>2478</v>
      </c>
      <c r="AQ537" s="10" t="s">
        <v>1655</v>
      </c>
      <c r="AR537" s="7">
        <v>0.0</v>
      </c>
      <c r="AS537" s="7">
        <v>0.0</v>
      </c>
      <c r="AT537" s="13">
        <f t="shared" si="8"/>
        <v>0</v>
      </c>
      <c r="AU537" s="8"/>
      <c r="AV537" s="8"/>
      <c r="AW537" s="8"/>
      <c r="AX537" s="8">
        <v>0.0</v>
      </c>
      <c r="AY537" s="8"/>
      <c r="AZ537" s="8">
        <v>0.0</v>
      </c>
      <c r="BA537" s="7">
        <v>119.0</v>
      </c>
      <c r="BB537" s="7">
        <v>84.0</v>
      </c>
      <c r="BC537" s="7">
        <v>125.0</v>
      </c>
      <c r="BD537" s="7">
        <v>23.0</v>
      </c>
      <c r="BE537" s="7">
        <v>27.0</v>
      </c>
      <c r="BF537" s="7">
        <v>21.0</v>
      </c>
      <c r="BG537" s="14">
        <f t="shared" si="9"/>
        <v>5.994207279</v>
      </c>
      <c r="BH537" s="11">
        <f t="shared" si="10"/>
        <v>4.231205138</v>
      </c>
      <c r="BI537" s="11">
        <f t="shared" si="11"/>
        <v>6.296436217</v>
      </c>
      <c r="BJ537" s="11">
        <f t="shared" si="12"/>
        <v>1.158544264</v>
      </c>
      <c r="BK537" s="11">
        <f t="shared" si="13"/>
        <v>1.360030223</v>
      </c>
      <c r="BL537" s="11">
        <f t="shared" si="14"/>
        <v>1.057801284</v>
      </c>
      <c r="BM537" s="7">
        <v>20.0</v>
      </c>
      <c r="BN537" s="7">
        <v>10.0</v>
      </c>
      <c r="BO537" s="7">
        <v>0.0</v>
      </c>
      <c r="BP537" s="7">
        <v>0.0</v>
      </c>
      <c r="BQ537" s="7">
        <v>0.0</v>
      </c>
      <c r="BR537" s="7">
        <v>0.0</v>
      </c>
      <c r="BS537" s="9">
        <f t="shared" si="15"/>
        <v>229</v>
      </c>
      <c r="BT537" s="14">
        <v>2.9382</v>
      </c>
      <c r="BW537" s="15" t="str">
        <f t="shared" si="16"/>
        <v> </v>
      </c>
      <c r="BY537" s="7">
        <v>1.0</v>
      </c>
      <c r="BZ537" s="7">
        <v>0.0</v>
      </c>
      <c r="CA537" s="7">
        <v>0.0</v>
      </c>
      <c r="CB537" s="7">
        <v>0.0</v>
      </c>
      <c r="CC537" s="7">
        <v>0.0</v>
      </c>
      <c r="CD537" s="7">
        <v>0.0</v>
      </c>
      <c r="CE537" s="7">
        <v>0.0</v>
      </c>
      <c r="CF537" s="7">
        <v>0.0</v>
      </c>
      <c r="CG537" s="7">
        <v>0.0</v>
      </c>
      <c r="CH537" s="7">
        <v>0.0</v>
      </c>
      <c r="CI537" s="7">
        <v>2.0</v>
      </c>
      <c r="CJ537" s="7">
        <v>0.0</v>
      </c>
      <c r="CK537" s="7">
        <v>0.0</v>
      </c>
      <c r="CL537" s="15">
        <f t="shared" si="17"/>
        <v>0</v>
      </c>
      <c r="CM537" s="7">
        <v>-0.5</v>
      </c>
      <c r="CN537" s="7">
        <v>2.6</v>
      </c>
      <c r="CO537" s="7">
        <v>2.1</v>
      </c>
      <c r="CP537" s="16">
        <f t="shared" si="18"/>
        <v>0.03</v>
      </c>
      <c r="CQ537" s="16">
        <f t="shared" si="19"/>
        <v>0.1057801284</v>
      </c>
      <c r="CR537" s="17">
        <v>4.0</v>
      </c>
      <c r="CS537" s="14">
        <v>19.4</v>
      </c>
      <c r="CT537" s="14">
        <v>27.9</v>
      </c>
      <c r="CU537" s="14">
        <v>4.0</v>
      </c>
      <c r="CV537" s="14">
        <v>-1.7000000000000002</v>
      </c>
      <c r="CW537" s="14">
        <v>3.4</v>
      </c>
      <c r="CX537" s="14">
        <v>0.0</v>
      </c>
      <c r="CY537" s="14">
        <v>1.7000000000000002</v>
      </c>
      <c r="CZ537" s="18">
        <f t="shared" si="20"/>
        <v>0.02428571429</v>
      </c>
      <c r="DA537" s="18">
        <f t="shared" si="21"/>
        <v>0.08563153255</v>
      </c>
      <c r="DB537" s="14">
        <v>56.6232</v>
      </c>
      <c r="DC537" s="7">
        <v>0.0</v>
      </c>
      <c r="DD537" s="7">
        <v>0.0</v>
      </c>
      <c r="DE537" s="7">
        <v>1.0</v>
      </c>
      <c r="DF537" s="7">
        <v>22.0</v>
      </c>
      <c r="DG537" s="7">
        <v>1.0</v>
      </c>
      <c r="DH537" s="7">
        <v>0.0</v>
      </c>
      <c r="DI537" s="7">
        <v>25.0</v>
      </c>
      <c r="DJ537" s="7">
        <v>2.0</v>
      </c>
      <c r="DK537" s="7">
        <v>0.0</v>
      </c>
      <c r="DL537" s="7">
        <v>0.0</v>
      </c>
      <c r="DM537" s="7">
        <v>41.0</v>
      </c>
      <c r="DN537" s="9">
        <v>0.0</v>
      </c>
      <c r="DO537" s="9">
        <v>1.0</v>
      </c>
      <c r="DP537" s="9">
        <v>0.0</v>
      </c>
      <c r="DQ537" s="8">
        <v>186.0</v>
      </c>
      <c r="DR537" s="8">
        <v>9.0</v>
      </c>
      <c r="DS537" s="8" t="s">
        <v>2479</v>
      </c>
      <c r="DT537" s="19">
        <v>3.2</v>
      </c>
      <c r="DU537" s="8">
        <v>3.2</v>
      </c>
      <c r="DV537" s="8">
        <v>3.2</v>
      </c>
      <c r="DW537" s="8">
        <v>351.0</v>
      </c>
      <c r="DX537" s="8">
        <v>0.0</v>
      </c>
      <c r="DY537" s="14">
        <f t="shared" si="22"/>
        <v>-3.938297872</v>
      </c>
    </row>
    <row r="538" ht="12.75" customHeight="1">
      <c r="A538" s="7">
        <v>22.0</v>
      </c>
      <c r="B538" s="7" t="s">
        <v>2480</v>
      </c>
      <c r="C538" s="7" t="s">
        <v>2481</v>
      </c>
      <c r="D538" s="7" t="s">
        <v>311</v>
      </c>
      <c r="E538" s="7" t="s">
        <v>132</v>
      </c>
      <c r="F538" s="7" t="s">
        <v>132</v>
      </c>
      <c r="G538" s="7">
        <v>73.0</v>
      </c>
      <c r="H538" s="7">
        <v>205.0</v>
      </c>
      <c r="I538" s="7" t="s">
        <v>133</v>
      </c>
      <c r="J538" s="7">
        <v>2014.0</v>
      </c>
      <c r="K538" s="7">
        <v>1.0</v>
      </c>
      <c r="L538" s="7">
        <v>16.0</v>
      </c>
      <c r="M538" s="8" t="s">
        <v>146</v>
      </c>
      <c r="N538" s="8">
        <f t="shared" si="1"/>
        <v>19</v>
      </c>
      <c r="O538" s="7" t="s">
        <v>2482</v>
      </c>
      <c r="P538" s="7" t="s">
        <v>2483</v>
      </c>
      <c r="Q538" s="8" t="s">
        <v>182</v>
      </c>
      <c r="R538" s="7" t="s">
        <v>182</v>
      </c>
      <c r="S538" s="9" t="s">
        <v>159</v>
      </c>
      <c r="T538" s="9">
        <v>3.0</v>
      </c>
      <c r="U538" s="9" t="s">
        <v>138</v>
      </c>
      <c r="V538" s="9" t="s">
        <v>138</v>
      </c>
      <c r="W538" s="7">
        <v>3.0</v>
      </c>
      <c r="X538" s="7">
        <v>0.0</v>
      </c>
      <c r="Y538" s="7">
        <v>1.0</v>
      </c>
      <c r="Z538" s="7">
        <v>1.0</v>
      </c>
      <c r="AA538" s="7">
        <v>1.0</v>
      </c>
      <c r="AB538" s="7">
        <v>1.0</v>
      </c>
      <c r="AC538" s="7">
        <v>2.0</v>
      </c>
      <c r="AD538" s="7">
        <v>3.0</v>
      </c>
      <c r="AE538" s="7">
        <v>0.0</v>
      </c>
      <c r="AF538" s="10">
        <f t="shared" si="2"/>
        <v>0</v>
      </c>
      <c r="AG538" s="10">
        <f t="shared" si="3"/>
        <v>0</v>
      </c>
      <c r="AH538" s="7">
        <v>2408.0</v>
      </c>
      <c r="AI538" s="11">
        <f t="shared" si="4"/>
        <v>13.37777778</v>
      </c>
      <c r="AJ538" s="7">
        <v>52.0</v>
      </c>
      <c r="AK538" s="11">
        <f t="shared" si="5"/>
        <v>17.33333333</v>
      </c>
      <c r="AL538" s="11">
        <f t="shared" si="6"/>
        <v>46.30769231</v>
      </c>
      <c r="AM538" s="12">
        <v>8.0</v>
      </c>
      <c r="AN538" s="11">
        <f t="shared" si="7"/>
        <v>11.96013289</v>
      </c>
      <c r="AO538" s="10" t="s">
        <v>151</v>
      </c>
      <c r="AP538" s="10" t="s">
        <v>216</v>
      </c>
      <c r="AQ538" s="10" t="s">
        <v>216</v>
      </c>
      <c r="AR538" s="7">
        <v>0.0</v>
      </c>
      <c r="AS538" s="7">
        <v>0.0</v>
      </c>
      <c r="AT538" s="13">
        <f t="shared" si="8"/>
        <v>0</v>
      </c>
      <c r="AU538" s="8"/>
      <c r="AV538" s="8"/>
      <c r="AW538" s="8"/>
      <c r="AX538" s="8">
        <v>0.0</v>
      </c>
      <c r="AY538" s="8"/>
      <c r="AZ538" s="8">
        <v>0.0</v>
      </c>
      <c r="BA538" s="7">
        <v>8.0</v>
      </c>
      <c r="BB538" s="7">
        <v>4.0</v>
      </c>
      <c r="BC538" s="7">
        <v>2.0</v>
      </c>
      <c r="BD538" s="7">
        <v>3.0</v>
      </c>
      <c r="BE538" s="7">
        <v>1.0</v>
      </c>
      <c r="BF538" s="7">
        <v>1.0</v>
      </c>
      <c r="BG538" s="14">
        <f t="shared" si="9"/>
        <v>11.96013289</v>
      </c>
      <c r="BH538" s="11">
        <f t="shared" si="10"/>
        <v>5.980066445</v>
      </c>
      <c r="BI538" s="11">
        <f t="shared" si="11"/>
        <v>2.990033223</v>
      </c>
      <c r="BJ538" s="11">
        <f t="shared" si="12"/>
        <v>4.485049834</v>
      </c>
      <c r="BK538" s="11">
        <f t="shared" si="13"/>
        <v>1.495016611</v>
      </c>
      <c r="BL538" s="11">
        <f t="shared" si="14"/>
        <v>1.495016611</v>
      </c>
      <c r="BM538" s="7">
        <v>0.0</v>
      </c>
      <c r="BN538" s="7">
        <v>0.0</v>
      </c>
      <c r="BO538" s="7">
        <v>0.0</v>
      </c>
      <c r="BP538" s="7">
        <v>0.0</v>
      </c>
      <c r="BQ538" s="7">
        <v>0.0</v>
      </c>
      <c r="BR538" s="7">
        <v>0.0</v>
      </c>
      <c r="BS538" s="9">
        <f t="shared" si="15"/>
        <v>6</v>
      </c>
      <c r="BT538" s="14">
        <v>-0.0709</v>
      </c>
      <c r="BW538" s="15" t="str">
        <f t="shared" si="16"/>
        <v> </v>
      </c>
      <c r="BY538" s="7">
        <v>0.0</v>
      </c>
      <c r="BZ538" s="7">
        <v>0.0</v>
      </c>
      <c r="CA538" s="7">
        <v>0.0</v>
      </c>
      <c r="CB538" s="7">
        <v>0.0</v>
      </c>
      <c r="CC538" s="7">
        <v>0.0</v>
      </c>
      <c r="CD538" s="7">
        <v>0.0</v>
      </c>
      <c r="CE538" s="7">
        <v>0.0</v>
      </c>
      <c r="CF538" s="7">
        <v>0.0</v>
      </c>
      <c r="CG538" s="7">
        <v>0.0</v>
      </c>
      <c r="CH538" s="7">
        <v>0.0</v>
      </c>
      <c r="CI538" s="7">
        <v>0.0</v>
      </c>
      <c r="CJ538" s="7">
        <v>0.0</v>
      </c>
      <c r="CK538" s="7">
        <v>0.0</v>
      </c>
      <c r="CL538" s="15">
        <f t="shared" si="17"/>
        <v>0</v>
      </c>
      <c r="CM538" s="7">
        <v>0.0</v>
      </c>
      <c r="CN538" s="7">
        <v>0.1</v>
      </c>
      <c r="CO538" s="7">
        <v>0.1</v>
      </c>
      <c r="CP538" s="16">
        <f t="shared" si="18"/>
        <v>0.03333333333</v>
      </c>
      <c r="CQ538" s="16">
        <f t="shared" si="19"/>
        <v>0.1495016611</v>
      </c>
      <c r="CR538" s="17">
        <v>3.0</v>
      </c>
      <c r="CS538" s="14">
        <v>0.7</v>
      </c>
      <c r="CT538" s="14">
        <v>0.7</v>
      </c>
      <c r="CU538" s="14">
        <v>1.2</v>
      </c>
      <c r="CV538" s="14">
        <v>0.0</v>
      </c>
      <c r="CW538" s="14">
        <v>0.2</v>
      </c>
      <c r="CX538" s="14">
        <v>0.0</v>
      </c>
      <c r="CY538" s="14">
        <v>0.2</v>
      </c>
      <c r="CZ538" s="18">
        <f t="shared" si="20"/>
        <v>0.06666666667</v>
      </c>
      <c r="DA538" s="18">
        <f t="shared" si="21"/>
        <v>0.2990033223</v>
      </c>
      <c r="DB538" s="14">
        <v>29.0</v>
      </c>
      <c r="DC538" s="7">
        <v>0.0</v>
      </c>
      <c r="DD538" s="7">
        <v>0.0</v>
      </c>
      <c r="DE538" s="7">
        <v>0.0</v>
      </c>
      <c r="DF538" s="7">
        <v>3.0</v>
      </c>
      <c r="DG538" s="7">
        <v>0.0</v>
      </c>
      <c r="DH538" s="7">
        <v>0.0</v>
      </c>
      <c r="DI538" s="7">
        <v>0.0</v>
      </c>
      <c r="DJ538" s="7">
        <v>1.0</v>
      </c>
      <c r="DK538" s="7">
        <v>0.0</v>
      </c>
      <c r="DL538" s="7">
        <v>0.0</v>
      </c>
      <c r="DM538" s="7">
        <v>1.0</v>
      </c>
      <c r="DN538" s="9">
        <v>0.0</v>
      </c>
      <c r="DO538" s="9">
        <v>0.0</v>
      </c>
      <c r="DP538" s="9">
        <v>0.0</v>
      </c>
      <c r="DQ538" s="8">
        <v>6.0</v>
      </c>
      <c r="DR538" s="8">
        <v>0.0</v>
      </c>
      <c r="DS538" s="8"/>
      <c r="DT538" s="19">
        <v>0.925</v>
      </c>
      <c r="DU538" s="8">
        <v>0.894</v>
      </c>
      <c r="DV538" s="8">
        <v>0.042</v>
      </c>
      <c r="DW538" s="8">
        <v>0.0</v>
      </c>
      <c r="DX538" s="8">
        <v>0.4</v>
      </c>
      <c r="DY538" s="14">
        <f t="shared" si="22"/>
        <v>0.1483870968</v>
      </c>
    </row>
    <row r="539" ht="12.75" customHeight="1">
      <c r="A539" s="7">
        <v>58.0</v>
      </c>
      <c r="B539" s="7" t="s">
        <v>2484</v>
      </c>
      <c r="C539" s="7" t="s">
        <v>683</v>
      </c>
      <c r="D539" s="7" t="s">
        <v>131</v>
      </c>
      <c r="E539" s="7" t="s">
        <v>132</v>
      </c>
      <c r="F539" s="7" t="s">
        <v>132</v>
      </c>
      <c r="G539" s="7">
        <v>70.0</v>
      </c>
      <c r="H539" s="7">
        <v>181.0</v>
      </c>
      <c r="I539" s="7" t="s">
        <v>145</v>
      </c>
      <c r="M539" s="8"/>
      <c r="N539" s="8">
        <f t="shared" si="1"/>
        <v>27</v>
      </c>
      <c r="O539" s="7" t="s">
        <v>164</v>
      </c>
      <c r="P539" s="7" t="s">
        <v>2485</v>
      </c>
      <c r="Q539" s="8" t="s">
        <v>860</v>
      </c>
      <c r="R539" s="7" t="s">
        <v>860</v>
      </c>
      <c r="S539" s="9" t="s">
        <v>238</v>
      </c>
      <c r="T539" s="9">
        <v>6.0</v>
      </c>
      <c r="U539" s="9" t="s">
        <v>138</v>
      </c>
      <c r="V539" s="9" t="s">
        <v>138</v>
      </c>
      <c r="W539" s="7">
        <v>6.0</v>
      </c>
      <c r="X539" s="7">
        <v>0.0</v>
      </c>
      <c r="Y539" s="7">
        <v>0.0</v>
      </c>
      <c r="Z539" s="7">
        <v>0.0</v>
      </c>
      <c r="AA539" s="7">
        <v>0.0</v>
      </c>
      <c r="AB539" s="7">
        <v>-1.0</v>
      </c>
      <c r="AC539" s="7">
        <v>3.0</v>
      </c>
      <c r="AD539" s="7">
        <v>1.0</v>
      </c>
      <c r="AE539" s="7">
        <v>0.0</v>
      </c>
      <c r="AF539" s="10">
        <f t="shared" si="2"/>
        <v>0</v>
      </c>
      <c r="AG539" s="10">
        <f t="shared" si="3"/>
        <v>0</v>
      </c>
      <c r="AH539" s="7">
        <v>3284.0</v>
      </c>
      <c r="AI539" s="11">
        <f t="shared" si="4"/>
        <v>9.122222222</v>
      </c>
      <c r="AJ539" s="7">
        <v>87.0</v>
      </c>
      <c r="AK539" s="11">
        <f t="shared" si="5"/>
        <v>14.5</v>
      </c>
      <c r="AL539" s="11">
        <f t="shared" si="6"/>
        <v>37.74712644</v>
      </c>
      <c r="AM539" s="12">
        <v>0.0</v>
      </c>
      <c r="AN539" s="11">
        <f t="shared" si="7"/>
        <v>0</v>
      </c>
      <c r="AO539" s="10" t="s">
        <v>151</v>
      </c>
      <c r="AP539" s="10" t="s">
        <v>151</v>
      </c>
      <c r="AQ539" s="10" t="s">
        <v>151</v>
      </c>
      <c r="AR539" s="7">
        <v>13.0</v>
      </c>
      <c r="AS539" s="7">
        <v>16.0</v>
      </c>
      <c r="AT539" s="13">
        <f t="shared" si="8"/>
        <v>0.4482758621</v>
      </c>
      <c r="AU539" s="8"/>
      <c r="AV539" s="8"/>
      <c r="AW539" s="8">
        <v>10.0</v>
      </c>
      <c r="AX539" s="8">
        <v>4.0</v>
      </c>
      <c r="AY539" s="8">
        <v>19.0</v>
      </c>
      <c r="AZ539" s="8">
        <v>9.0</v>
      </c>
      <c r="BA539" s="7">
        <v>4.0</v>
      </c>
      <c r="BB539" s="7">
        <v>4.0</v>
      </c>
      <c r="BC539" s="7">
        <v>0.0</v>
      </c>
      <c r="BD539" s="7">
        <v>1.0</v>
      </c>
      <c r="BE539" s="7">
        <v>0.0</v>
      </c>
      <c r="BF539" s="7">
        <v>1.0</v>
      </c>
      <c r="BG539" s="14">
        <f t="shared" si="9"/>
        <v>4.384896468</v>
      </c>
      <c r="BH539" s="11">
        <f t="shared" si="10"/>
        <v>4.384896468</v>
      </c>
      <c r="BI539" s="11">
        <f t="shared" si="11"/>
        <v>0</v>
      </c>
      <c r="BJ539" s="11">
        <f t="shared" si="12"/>
        <v>1.096224117</v>
      </c>
      <c r="BK539" s="11">
        <f t="shared" si="13"/>
        <v>0</v>
      </c>
      <c r="BL539" s="11">
        <f t="shared" si="14"/>
        <v>1.096224117</v>
      </c>
      <c r="BM539" s="7">
        <v>0.0</v>
      </c>
      <c r="BN539" s="7">
        <v>0.0</v>
      </c>
      <c r="BO539" s="7">
        <v>0.0</v>
      </c>
      <c r="BP539" s="7">
        <v>0.0</v>
      </c>
      <c r="BQ539" s="7">
        <v>0.0</v>
      </c>
      <c r="BR539" s="7">
        <v>0.0</v>
      </c>
      <c r="BS539" s="9">
        <f t="shared" si="15"/>
        <v>4</v>
      </c>
      <c r="BT539" s="14">
        <v>0.9076000000000001</v>
      </c>
      <c r="BW539" s="15" t="str">
        <f t="shared" si="16"/>
        <v> </v>
      </c>
      <c r="BY539" s="7">
        <v>0.0</v>
      </c>
      <c r="BZ539" s="7">
        <v>0.0</v>
      </c>
      <c r="CA539" s="7">
        <v>0.0</v>
      </c>
      <c r="CB539" s="7">
        <v>0.0</v>
      </c>
      <c r="CC539" s="7">
        <v>0.0</v>
      </c>
      <c r="CD539" s="7">
        <v>0.0</v>
      </c>
      <c r="CE539" s="7">
        <v>0.0</v>
      </c>
      <c r="CF539" s="7">
        <v>0.0</v>
      </c>
      <c r="CG539" s="7">
        <v>0.0</v>
      </c>
      <c r="CH539" s="7">
        <v>0.0</v>
      </c>
      <c r="CI539" s="7">
        <v>0.0</v>
      </c>
      <c r="CJ539" s="7">
        <v>0.0</v>
      </c>
      <c r="CK539" s="7">
        <v>0.0</v>
      </c>
      <c r="CL539" s="15">
        <f t="shared" si="17"/>
        <v>0</v>
      </c>
      <c r="CM539" s="7">
        <v>-0.2</v>
      </c>
      <c r="CN539" s="7">
        <v>0.0</v>
      </c>
      <c r="CO539" s="7">
        <v>-0.1</v>
      </c>
      <c r="CP539" s="16">
        <f t="shared" si="18"/>
        <v>-0.01666666667</v>
      </c>
      <c r="CQ539" s="16">
        <f t="shared" si="19"/>
        <v>-0.1096224117</v>
      </c>
      <c r="CR539" s="17">
        <v>1.0</v>
      </c>
      <c r="CS539" s="14">
        <v>0.9</v>
      </c>
      <c r="CT539" s="14">
        <v>0.9</v>
      </c>
      <c r="CU539" s="14">
        <v>-0.7</v>
      </c>
      <c r="CV539" s="14">
        <v>-0.4</v>
      </c>
      <c r="CW539" s="14">
        <v>0.0</v>
      </c>
      <c r="CX539" s="14">
        <v>0.0</v>
      </c>
      <c r="CY539" s="14">
        <v>-0.4</v>
      </c>
      <c r="CZ539" s="18">
        <f t="shared" si="20"/>
        <v>-0.06666666667</v>
      </c>
      <c r="DA539" s="18">
        <f t="shared" si="21"/>
        <v>-0.4384896468</v>
      </c>
      <c r="DB539" s="14">
        <v>20.6667</v>
      </c>
      <c r="DC539" s="7">
        <v>0.0</v>
      </c>
      <c r="DD539" s="7">
        <v>0.0</v>
      </c>
      <c r="DE539" s="7">
        <v>0.0</v>
      </c>
      <c r="DF539" s="7">
        <v>1.0</v>
      </c>
      <c r="DG539" s="7">
        <v>0.0</v>
      </c>
      <c r="DH539" s="7">
        <v>0.0</v>
      </c>
      <c r="DI539" s="7">
        <v>2.0</v>
      </c>
      <c r="DJ539" s="7">
        <v>0.0</v>
      </c>
      <c r="DK539" s="7">
        <v>0.0</v>
      </c>
      <c r="DL539" s="7">
        <v>0.0</v>
      </c>
      <c r="DM539" s="7">
        <v>1.0</v>
      </c>
      <c r="DN539" s="9">
        <v>0.0</v>
      </c>
      <c r="DO539" s="9">
        <v>0.0</v>
      </c>
      <c r="DP539" s="9">
        <v>0.0</v>
      </c>
      <c r="DQ539" s="8">
        <v>20.0</v>
      </c>
      <c r="DR539" s="8">
        <v>0.0</v>
      </c>
      <c r="DS539" s="8"/>
      <c r="DT539" s="19">
        <v>0.63</v>
      </c>
      <c r="DU539" s="8">
        <v>0.63</v>
      </c>
      <c r="DV539" s="8">
        <v>0.068</v>
      </c>
      <c r="DW539" s="8">
        <v>0.0</v>
      </c>
      <c r="DX539" s="8">
        <v>0.0</v>
      </c>
      <c r="DY539" s="14">
        <f t="shared" si="22"/>
        <v>-0.4188515214</v>
      </c>
    </row>
    <row r="540" ht="12.75" customHeight="1">
      <c r="A540" s="7">
        <v>48.0</v>
      </c>
      <c r="B540" s="7" t="s">
        <v>2486</v>
      </c>
      <c r="C540" s="7" t="s">
        <v>2029</v>
      </c>
      <c r="D540" s="7" t="s">
        <v>162</v>
      </c>
      <c r="E540" s="7" t="s">
        <v>163</v>
      </c>
      <c r="F540" s="7" t="s">
        <v>163</v>
      </c>
      <c r="G540" s="7">
        <v>73.0</v>
      </c>
      <c r="H540" s="7">
        <v>196.0</v>
      </c>
      <c r="I540" s="7" t="s">
        <v>145</v>
      </c>
      <c r="J540" s="7">
        <v>2012.0</v>
      </c>
      <c r="K540" s="7">
        <v>5.0</v>
      </c>
      <c r="L540" s="7">
        <v>151.0</v>
      </c>
      <c r="M540" s="8" t="s">
        <v>146</v>
      </c>
      <c r="N540" s="8">
        <f t="shared" si="1"/>
        <v>23</v>
      </c>
      <c r="O540" s="7" t="s">
        <v>1620</v>
      </c>
      <c r="P540" s="7" t="s">
        <v>2485</v>
      </c>
      <c r="Q540" s="8" t="s">
        <v>149</v>
      </c>
      <c r="R540" s="7" t="s">
        <v>149</v>
      </c>
      <c r="S540" s="9" t="s">
        <v>174</v>
      </c>
      <c r="T540" s="9">
        <v>42.0</v>
      </c>
      <c r="U540" s="9" t="s">
        <v>138</v>
      </c>
      <c r="V540" s="9" t="s">
        <v>138</v>
      </c>
      <c r="W540" s="7">
        <v>42.0</v>
      </c>
      <c r="X540" s="7">
        <v>3.0</v>
      </c>
      <c r="Y540" s="7">
        <v>13.0</v>
      </c>
      <c r="Z540" s="7">
        <v>6.0</v>
      </c>
      <c r="AA540" s="7">
        <v>16.0</v>
      </c>
      <c r="AB540" s="7">
        <v>0.0</v>
      </c>
      <c r="AC540" s="7">
        <v>59.0</v>
      </c>
      <c r="AD540" s="7">
        <v>29.0</v>
      </c>
      <c r="AE540" s="7">
        <v>52.0</v>
      </c>
      <c r="AF540" s="10">
        <f t="shared" si="2"/>
        <v>0.05084745763</v>
      </c>
      <c r="AG540" s="10">
        <f t="shared" si="3"/>
        <v>0.02142857143</v>
      </c>
      <c r="AH540" s="7">
        <v>39803.0</v>
      </c>
      <c r="AI540" s="11">
        <f t="shared" si="4"/>
        <v>15.79484127</v>
      </c>
      <c r="AJ540" s="7">
        <v>865.0</v>
      </c>
      <c r="AK540" s="11">
        <f t="shared" si="5"/>
        <v>20.5952381</v>
      </c>
      <c r="AL540" s="11">
        <f t="shared" si="6"/>
        <v>46.0150289</v>
      </c>
      <c r="AM540" s="12">
        <v>49.0</v>
      </c>
      <c r="AN540" s="11">
        <f t="shared" si="7"/>
        <v>4.431826747</v>
      </c>
      <c r="AO540" s="10" t="s">
        <v>2487</v>
      </c>
      <c r="AP540" s="10" t="s">
        <v>991</v>
      </c>
      <c r="AQ540" s="10" t="s">
        <v>216</v>
      </c>
      <c r="AR540" s="7">
        <v>0.0</v>
      </c>
      <c r="AS540" s="7">
        <v>0.0</v>
      </c>
      <c r="AT540" s="13">
        <f t="shared" si="8"/>
        <v>0</v>
      </c>
      <c r="AU540" s="8"/>
      <c r="AV540" s="8"/>
      <c r="AW540" s="8"/>
      <c r="AX540" s="8">
        <v>0.0</v>
      </c>
      <c r="AY540" s="8"/>
      <c r="AZ540" s="8">
        <v>0.0</v>
      </c>
      <c r="BA540" s="7">
        <v>52.0</v>
      </c>
      <c r="BB540" s="7">
        <v>45.0</v>
      </c>
      <c r="BC540" s="7">
        <v>36.0</v>
      </c>
      <c r="BD540" s="7">
        <v>29.0</v>
      </c>
      <c r="BE540" s="7">
        <v>20.0</v>
      </c>
      <c r="BF540" s="7">
        <v>6.0</v>
      </c>
      <c r="BG540" s="14">
        <f t="shared" si="9"/>
        <v>4.703163078</v>
      </c>
      <c r="BH540" s="11">
        <f t="shared" si="10"/>
        <v>4.070044971</v>
      </c>
      <c r="BI540" s="11">
        <f t="shared" si="11"/>
        <v>3.256035977</v>
      </c>
      <c r="BJ540" s="11">
        <f t="shared" si="12"/>
        <v>2.622917871</v>
      </c>
      <c r="BK540" s="11">
        <f t="shared" si="13"/>
        <v>1.808908876</v>
      </c>
      <c r="BL540" s="11">
        <f t="shared" si="14"/>
        <v>0.5426726629</v>
      </c>
      <c r="BM540" s="7">
        <v>39.0</v>
      </c>
      <c r="BN540" s="7">
        <v>12.0</v>
      </c>
      <c r="BO540" s="7">
        <v>1.0</v>
      </c>
      <c r="BP540" s="7">
        <v>1.0</v>
      </c>
      <c r="BQ540" s="7">
        <v>0.0</v>
      </c>
      <c r="BR540" s="7">
        <v>0.0</v>
      </c>
      <c r="BS540" s="9">
        <f t="shared" si="15"/>
        <v>121</v>
      </c>
      <c r="BT540" s="14">
        <v>-2.9626</v>
      </c>
      <c r="BW540" s="15" t="str">
        <f t="shared" si="16"/>
        <v> </v>
      </c>
      <c r="BY540" s="7">
        <v>0.0</v>
      </c>
      <c r="BZ540" s="7">
        <v>0.0</v>
      </c>
      <c r="CA540" s="7">
        <v>0.0</v>
      </c>
      <c r="CB540" s="7">
        <v>0.0</v>
      </c>
      <c r="CC540" s="7">
        <v>0.0</v>
      </c>
      <c r="CD540" s="7">
        <v>0.0</v>
      </c>
      <c r="CE540" s="7">
        <v>3.0</v>
      </c>
      <c r="CF540" s="7">
        <v>0.0</v>
      </c>
      <c r="CG540" s="7">
        <v>0.0</v>
      </c>
      <c r="CH540" s="7">
        <v>0.0</v>
      </c>
      <c r="CI540" s="7">
        <v>0.0</v>
      </c>
      <c r="CJ540" s="7">
        <v>0.0</v>
      </c>
      <c r="CK540" s="7">
        <v>0.0</v>
      </c>
      <c r="CL540" s="15">
        <f t="shared" si="17"/>
        <v>0</v>
      </c>
      <c r="CM540" s="7">
        <v>1.3</v>
      </c>
      <c r="CN540" s="7">
        <v>1.2</v>
      </c>
      <c r="CO540" s="7">
        <v>2.5</v>
      </c>
      <c r="CP540" s="16">
        <f t="shared" si="18"/>
        <v>0.05952380952</v>
      </c>
      <c r="CQ540" s="16">
        <f t="shared" si="19"/>
        <v>0.2261136095</v>
      </c>
      <c r="CR540" s="17">
        <v>1.0</v>
      </c>
      <c r="CS540" s="14">
        <v>15.3</v>
      </c>
      <c r="CT540" s="14">
        <v>13.0</v>
      </c>
      <c r="CU540" s="14">
        <v>0.8</v>
      </c>
      <c r="CV540" s="14">
        <v>2.6</v>
      </c>
      <c r="CW540" s="14">
        <v>0.7</v>
      </c>
      <c r="CX540" s="14">
        <v>0.0</v>
      </c>
      <c r="CY540" s="14">
        <v>3.3</v>
      </c>
      <c r="CZ540" s="18">
        <f t="shared" si="20"/>
        <v>0.07857142857</v>
      </c>
      <c r="DA540" s="18">
        <f t="shared" si="21"/>
        <v>0.2984699646</v>
      </c>
      <c r="DB540" s="14">
        <v>53.4576</v>
      </c>
      <c r="DC540" s="7">
        <v>0.0</v>
      </c>
      <c r="DD540" s="7">
        <v>1.0</v>
      </c>
      <c r="DE540" s="7">
        <v>1.0</v>
      </c>
      <c r="DF540" s="7">
        <v>27.0</v>
      </c>
      <c r="DG540" s="7">
        <v>0.0</v>
      </c>
      <c r="DH540" s="7">
        <v>1.0</v>
      </c>
      <c r="DI540" s="7">
        <v>24.0</v>
      </c>
      <c r="DJ540" s="7">
        <v>10.0</v>
      </c>
      <c r="DK540" s="7">
        <v>0.0</v>
      </c>
      <c r="DL540" s="7">
        <v>0.0</v>
      </c>
      <c r="DM540" s="7">
        <v>24.0</v>
      </c>
      <c r="DN540" s="9">
        <v>0.0</v>
      </c>
      <c r="DO540" s="9">
        <v>0.0</v>
      </c>
      <c r="DP540" s="9">
        <v>1.0</v>
      </c>
      <c r="DQ540" s="8">
        <v>135.0</v>
      </c>
      <c r="DR540" s="8">
        <v>1.0</v>
      </c>
      <c r="DS540" s="8" t="s">
        <v>249</v>
      </c>
      <c r="DT540" s="19">
        <v>0.62</v>
      </c>
      <c r="DU540" s="8">
        <v>0.603</v>
      </c>
      <c r="DV540" s="8">
        <v>0.437</v>
      </c>
      <c r="DW540" s="8">
        <v>7.0</v>
      </c>
      <c r="DX540" s="8">
        <v>0.0</v>
      </c>
      <c r="DY540" s="14">
        <f t="shared" si="22"/>
        <v>3.219560741</v>
      </c>
    </row>
    <row r="541" ht="12.75" customHeight="1">
      <c r="A541" s="7">
        <v>20.0</v>
      </c>
      <c r="B541" s="7" t="s">
        <v>2488</v>
      </c>
      <c r="C541" s="7" t="s">
        <v>2489</v>
      </c>
      <c r="D541" s="7" t="s">
        <v>155</v>
      </c>
      <c r="E541" s="7" t="s">
        <v>132</v>
      </c>
      <c r="F541" s="7" t="s">
        <v>132</v>
      </c>
      <c r="G541" s="7">
        <v>74.0</v>
      </c>
      <c r="H541" s="7">
        <v>180.0</v>
      </c>
      <c r="I541" s="7" t="s">
        <v>133</v>
      </c>
      <c r="J541" s="7">
        <v>2003.0</v>
      </c>
      <c r="K541" s="7">
        <v>6.0</v>
      </c>
      <c r="L541" s="7">
        <v>186.0</v>
      </c>
      <c r="M541" s="8"/>
      <c r="N541" s="8">
        <f t="shared" si="1"/>
        <v>31</v>
      </c>
      <c r="O541" s="7" t="s">
        <v>1121</v>
      </c>
      <c r="P541" s="7" t="s">
        <v>2485</v>
      </c>
      <c r="Q541" s="8" t="s">
        <v>136</v>
      </c>
      <c r="R541" s="7" t="s">
        <v>136</v>
      </c>
      <c r="S541" s="9" t="s">
        <v>255</v>
      </c>
      <c r="T541" s="9">
        <v>28.0</v>
      </c>
      <c r="U541" s="9" t="s">
        <v>138</v>
      </c>
      <c r="V541" s="9" t="s">
        <v>138</v>
      </c>
      <c r="W541" s="7">
        <v>28.0</v>
      </c>
      <c r="X541" s="7">
        <v>1.0</v>
      </c>
      <c r="Y541" s="7">
        <v>1.0</v>
      </c>
      <c r="Z541" s="7">
        <v>1.0</v>
      </c>
      <c r="AA541" s="7">
        <v>2.0</v>
      </c>
      <c r="AB541" s="7">
        <v>-5.0</v>
      </c>
      <c r="AC541" s="7">
        <v>27.0</v>
      </c>
      <c r="AD541" s="7">
        <v>11.0</v>
      </c>
      <c r="AE541" s="7">
        <v>6.0</v>
      </c>
      <c r="AF541" s="10">
        <f t="shared" si="2"/>
        <v>0.03703703704</v>
      </c>
      <c r="AG541" s="10">
        <f t="shared" si="3"/>
        <v>0.02272727273</v>
      </c>
      <c r="AH541" s="7">
        <v>21794.0</v>
      </c>
      <c r="AI541" s="11">
        <f t="shared" si="4"/>
        <v>12.97261905</v>
      </c>
      <c r="AJ541" s="7">
        <v>527.0</v>
      </c>
      <c r="AK541" s="11">
        <f t="shared" si="5"/>
        <v>18.82142857</v>
      </c>
      <c r="AL541" s="11">
        <f t="shared" si="6"/>
        <v>41.35483871</v>
      </c>
      <c r="AM541" s="12">
        <v>0.0</v>
      </c>
      <c r="AN541" s="11">
        <f t="shared" si="7"/>
        <v>0</v>
      </c>
      <c r="AO541" s="10" t="s">
        <v>184</v>
      </c>
      <c r="AP541" s="10" t="s">
        <v>184</v>
      </c>
      <c r="AQ541" s="10" t="s">
        <v>192</v>
      </c>
      <c r="AR541" s="7">
        <v>1.0</v>
      </c>
      <c r="AS541" s="7">
        <v>1.0</v>
      </c>
      <c r="AT541" s="13">
        <f t="shared" si="8"/>
        <v>0.5</v>
      </c>
      <c r="AU541" s="8"/>
      <c r="AV541" s="8"/>
      <c r="AW541" s="8">
        <v>1.0</v>
      </c>
      <c r="AX541" s="8">
        <v>1.0</v>
      </c>
      <c r="AY541" s="8">
        <v>1.0</v>
      </c>
      <c r="AZ541" s="8">
        <v>0.0</v>
      </c>
      <c r="BA541" s="7">
        <v>32.0</v>
      </c>
      <c r="BB541" s="7">
        <v>39.0</v>
      </c>
      <c r="BC541" s="7">
        <v>33.0</v>
      </c>
      <c r="BD541" s="7">
        <v>11.0</v>
      </c>
      <c r="BE541" s="7">
        <v>6.0</v>
      </c>
      <c r="BF541" s="7">
        <v>8.0</v>
      </c>
      <c r="BG541" s="14">
        <f t="shared" si="9"/>
        <v>5.285858493</v>
      </c>
      <c r="BH541" s="11">
        <f t="shared" si="10"/>
        <v>6.442140039</v>
      </c>
      <c r="BI541" s="11">
        <f t="shared" si="11"/>
        <v>5.451041571</v>
      </c>
      <c r="BJ541" s="11">
        <f t="shared" si="12"/>
        <v>1.817013857</v>
      </c>
      <c r="BK541" s="11">
        <f t="shared" si="13"/>
        <v>0.9910984675</v>
      </c>
      <c r="BL541" s="11">
        <f t="shared" si="14"/>
        <v>1.321464623</v>
      </c>
      <c r="BM541" s="7">
        <v>2.0</v>
      </c>
      <c r="BN541" s="7">
        <v>1.0</v>
      </c>
      <c r="BO541" s="7">
        <v>0.0</v>
      </c>
      <c r="BP541" s="7">
        <v>0.0</v>
      </c>
      <c r="BQ541" s="7">
        <v>0.0</v>
      </c>
      <c r="BR541" s="7">
        <v>0.0</v>
      </c>
      <c r="BS541" s="9">
        <f t="shared" si="15"/>
        <v>74</v>
      </c>
      <c r="BT541" s="14">
        <v>-1.2303</v>
      </c>
      <c r="BW541" s="15" t="str">
        <f t="shared" si="16"/>
        <v> </v>
      </c>
      <c r="BY541" s="7">
        <v>0.0</v>
      </c>
      <c r="BZ541" s="7">
        <v>0.0</v>
      </c>
      <c r="CA541" s="7">
        <v>0.0</v>
      </c>
      <c r="CB541" s="7">
        <v>0.0</v>
      </c>
      <c r="CC541" s="7">
        <v>0.0</v>
      </c>
      <c r="CD541" s="7">
        <v>0.0</v>
      </c>
      <c r="CE541" s="7">
        <v>0.0</v>
      </c>
      <c r="CF541" s="7">
        <v>0.0</v>
      </c>
      <c r="CG541" s="7">
        <v>0.0</v>
      </c>
      <c r="CH541" s="7">
        <v>0.0</v>
      </c>
      <c r="CI541" s="7">
        <v>1.0</v>
      </c>
      <c r="CJ541" s="7">
        <v>0.0</v>
      </c>
      <c r="CK541" s="7">
        <v>0.0</v>
      </c>
      <c r="CL541" s="15">
        <f t="shared" si="17"/>
        <v>0</v>
      </c>
      <c r="CM541" s="7">
        <v>-0.7</v>
      </c>
      <c r="CN541" s="7">
        <v>0.2</v>
      </c>
      <c r="CO541" s="7">
        <v>-0.5</v>
      </c>
      <c r="CP541" s="16">
        <f t="shared" si="18"/>
        <v>-0.01785714286</v>
      </c>
      <c r="CQ541" s="16">
        <f t="shared" si="19"/>
        <v>-0.08259153896</v>
      </c>
      <c r="CR541" s="17">
        <v>4.0</v>
      </c>
      <c r="CS541" s="14">
        <v>5.4</v>
      </c>
      <c r="CT541" s="14">
        <v>8.1</v>
      </c>
      <c r="CU541" s="14">
        <v>-5.0</v>
      </c>
      <c r="CV541" s="14">
        <v>-1.5</v>
      </c>
      <c r="CW541" s="14">
        <v>0.9</v>
      </c>
      <c r="CX541" s="14">
        <v>0.0</v>
      </c>
      <c r="CY541" s="14">
        <v>-0.7</v>
      </c>
      <c r="CZ541" s="18">
        <f t="shared" si="20"/>
        <v>-0.025</v>
      </c>
      <c r="DA541" s="18">
        <f t="shared" si="21"/>
        <v>-0.1156281545</v>
      </c>
      <c r="DB541" s="14">
        <v>29.9259</v>
      </c>
      <c r="DC541" s="7">
        <v>0.0</v>
      </c>
      <c r="DD541" s="7">
        <v>0.0</v>
      </c>
      <c r="DE541" s="7">
        <v>0.0</v>
      </c>
      <c r="DF541" s="7">
        <v>11.0</v>
      </c>
      <c r="DG541" s="7">
        <v>1.0</v>
      </c>
      <c r="DH541" s="7">
        <v>0.0</v>
      </c>
      <c r="DI541" s="7">
        <v>0.0</v>
      </c>
      <c r="DJ541" s="7">
        <v>7.0</v>
      </c>
      <c r="DK541" s="7">
        <v>0.0</v>
      </c>
      <c r="DL541" s="7">
        <v>0.0</v>
      </c>
      <c r="DM541" s="7">
        <v>19.0</v>
      </c>
      <c r="DN541" s="9">
        <v>0.0</v>
      </c>
      <c r="DO541" s="9">
        <v>0.0</v>
      </c>
      <c r="DP541" s="9">
        <v>1.0</v>
      </c>
      <c r="DQ541" s="8">
        <v>186.0</v>
      </c>
      <c r="DR541" s="8">
        <v>54.0</v>
      </c>
      <c r="DS541" s="8" t="s">
        <v>2490</v>
      </c>
      <c r="DT541" s="19">
        <v>1.35</v>
      </c>
      <c r="DU541" s="8">
        <v>1.35</v>
      </c>
      <c r="DV541" s="8">
        <v>1.35</v>
      </c>
      <c r="DW541" s="8">
        <v>889.0</v>
      </c>
      <c r="DX541" s="8">
        <v>0.0</v>
      </c>
      <c r="DY541" s="14">
        <f t="shared" si="22"/>
        <v>-2.40212766</v>
      </c>
    </row>
    <row r="542" ht="12.75" customHeight="1">
      <c r="A542" s="7">
        <v>10.0</v>
      </c>
      <c r="B542" s="7" t="s">
        <v>2491</v>
      </c>
      <c r="C542" s="7" t="s">
        <v>2492</v>
      </c>
      <c r="D542" s="7" t="s">
        <v>2493</v>
      </c>
      <c r="E542" s="7" t="s">
        <v>132</v>
      </c>
      <c r="F542" s="7" t="s">
        <v>132</v>
      </c>
      <c r="G542" s="7">
        <v>73.0</v>
      </c>
      <c r="H542" s="7">
        <v>205.0</v>
      </c>
      <c r="I542" s="7" t="s">
        <v>133</v>
      </c>
      <c r="J542" s="7">
        <v>2011.0</v>
      </c>
      <c r="K542" s="7">
        <v>1.0</v>
      </c>
      <c r="L542" s="7">
        <v>15.0</v>
      </c>
      <c r="M542" s="8"/>
      <c r="N542" s="8">
        <f t="shared" si="1"/>
        <v>22</v>
      </c>
      <c r="O542" s="7" t="s">
        <v>674</v>
      </c>
      <c r="P542" s="7" t="s">
        <v>2485</v>
      </c>
      <c r="Q542" s="8" t="s">
        <v>610</v>
      </c>
      <c r="R542" s="7" t="s">
        <v>610</v>
      </c>
      <c r="S542" s="9" t="s">
        <v>150</v>
      </c>
      <c r="T542" s="9">
        <v>81.0</v>
      </c>
      <c r="U542" s="9" t="s">
        <v>138</v>
      </c>
      <c r="V542" s="9" t="s">
        <v>138</v>
      </c>
      <c r="W542" s="7">
        <v>82.0</v>
      </c>
      <c r="X542" s="7">
        <v>22.0</v>
      </c>
      <c r="Y542" s="7">
        <v>21.0</v>
      </c>
      <c r="Z542" s="7">
        <v>12.0</v>
      </c>
      <c r="AA542" s="7">
        <v>43.0</v>
      </c>
      <c r="AB542" s="7">
        <v>10.0</v>
      </c>
      <c r="AC542" s="7">
        <v>135.0</v>
      </c>
      <c r="AD542" s="7">
        <v>51.0</v>
      </c>
      <c r="AE542" s="7">
        <v>67.0</v>
      </c>
      <c r="AF542" s="10">
        <f t="shared" si="2"/>
        <v>0.162962963</v>
      </c>
      <c r="AG542" s="10">
        <f t="shared" si="3"/>
        <v>0.08695652174</v>
      </c>
      <c r="AH542" s="7">
        <v>73971.0</v>
      </c>
      <c r="AI542" s="11">
        <f t="shared" si="4"/>
        <v>15.0347561</v>
      </c>
      <c r="AJ542" s="7">
        <v>1675.0</v>
      </c>
      <c r="AK542" s="11">
        <f t="shared" si="5"/>
        <v>20.42682927</v>
      </c>
      <c r="AL542" s="11">
        <f t="shared" si="6"/>
        <v>44.16179104</v>
      </c>
      <c r="AM542" s="12">
        <v>119.0</v>
      </c>
      <c r="AN542" s="11">
        <f t="shared" si="7"/>
        <v>5.791458815</v>
      </c>
      <c r="AO542" s="10" t="s">
        <v>2494</v>
      </c>
      <c r="AP542" s="10" t="s">
        <v>587</v>
      </c>
      <c r="AQ542" s="10" t="s">
        <v>2495</v>
      </c>
      <c r="AR542" s="7">
        <v>68.0</v>
      </c>
      <c r="AS542" s="7">
        <v>89.0</v>
      </c>
      <c r="AT542" s="13">
        <f t="shared" si="8"/>
        <v>0.4331210191</v>
      </c>
      <c r="AU542" s="8"/>
      <c r="AV542" s="8"/>
      <c r="AW542" s="8">
        <v>105.0</v>
      </c>
      <c r="AX542" s="8">
        <v>47.0</v>
      </c>
      <c r="AY542" s="8">
        <v>49.0</v>
      </c>
      <c r="AZ542" s="8">
        <v>19.0</v>
      </c>
      <c r="BA542" s="7">
        <v>127.0</v>
      </c>
      <c r="BB542" s="7">
        <v>174.0</v>
      </c>
      <c r="BC542" s="7">
        <v>48.0</v>
      </c>
      <c r="BD542" s="7">
        <v>51.0</v>
      </c>
      <c r="BE542" s="7">
        <v>61.0</v>
      </c>
      <c r="BF542" s="7">
        <v>40.0</v>
      </c>
      <c r="BG542" s="14">
        <f t="shared" si="9"/>
        <v>6.180800584</v>
      </c>
      <c r="BH542" s="11">
        <f t="shared" si="10"/>
        <v>8.468183477</v>
      </c>
      <c r="BI542" s="11">
        <f t="shared" si="11"/>
        <v>2.336050614</v>
      </c>
      <c r="BJ542" s="11">
        <f t="shared" si="12"/>
        <v>2.482053778</v>
      </c>
      <c r="BK542" s="11">
        <f t="shared" si="13"/>
        <v>2.968730989</v>
      </c>
      <c r="BL542" s="11">
        <f t="shared" si="14"/>
        <v>1.946708845</v>
      </c>
      <c r="BM542" s="7">
        <v>46.0</v>
      </c>
      <c r="BN542" s="7">
        <v>13.0</v>
      </c>
      <c r="BO542" s="7">
        <v>2.0</v>
      </c>
      <c r="BP542" s="7">
        <v>0.0</v>
      </c>
      <c r="BQ542" s="7">
        <v>0.0</v>
      </c>
      <c r="BR542" s="7">
        <v>1.0</v>
      </c>
      <c r="BS542" s="9">
        <f t="shared" si="15"/>
        <v>270</v>
      </c>
      <c r="BT542" s="14">
        <v>-2.3127</v>
      </c>
      <c r="BW542" s="15" t="str">
        <f t="shared" si="16"/>
        <v> </v>
      </c>
      <c r="BY542" s="7">
        <v>4.0</v>
      </c>
      <c r="BZ542" s="7">
        <v>1.0</v>
      </c>
      <c r="CA542" s="7">
        <v>5.0</v>
      </c>
      <c r="CB542" s="7">
        <v>1.0</v>
      </c>
      <c r="CC542" s="7">
        <v>2.0</v>
      </c>
      <c r="CD542" s="7">
        <v>1.0</v>
      </c>
      <c r="CE542" s="7">
        <v>1.0</v>
      </c>
      <c r="CF542" s="7">
        <v>5.0</v>
      </c>
      <c r="CG542" s="7">
        <v>2.0</v>
      </c>
      <c r="CH542" s="7">
        <v>1.0</v>
      </c>
      <c r="CI542" s="7">
        <v>10.0</v>
      </c>
      <c r="CJ542" s="7">
        <v>0.0</v>
      </c>
      <c r="CK542" s="7">
        <v>0.0</v>
      </c>
      <c r="CL542" s="15">
        <f t="shared" si="17"/>
        <v>0</v>
      </c>
      <c r="CM542" s="7">
        <v>4.0</v>
      </c>
      <c r="CN542" s="7">
        <v>1.5</v>
      </c>
      <c r="CO542" s="7">
        <v>5.5</v>
      </c>
      <c r="CP542" s="16">
        <f t="shared" si="18"/>
        <v>0.06707317073</v>
      </c>
      <c r="CQ542" s="16">
        <f t="shared" si="19"/>
        <v>0.2676724662</v>
      </c>
      <c r="CR542" s="17">
        <v>4.0</v>
      </c>
      <c r="CS542" s="14">
        <v>25.9</v>
      </c>
      <c r="CT542" s="14">
        <v>23.4</v>
      </c>
      <c r="CU542" s="14">
        <v>3.6</v>
      </c>
      <c r="CV542" s="14">
        <v>7.7</v>
      </c>
      <c r="CW542" s="14">
        <v>2.7</v>
      </c>
      <c r="CX542" s="14">
        <v>0.0</v>
      </c>
      <c r="CY542" s="14">
        <v>10.4</v>
      </c>
      <c r="CZ542" s="18">
        <f t="shared" si="20"/>
        <v>0.1268292683</v>
      </c>
      <c r="DA542" s="18">
        <f t="shared" si="21"/>
        <v>0.5061442998</v>
      </c>
      <c r="DB542" s="14">
        <v>28.7407</v>
      </c>
      <c r="DC542" s="7">
        <v>0.0</v>
      </c>
      <c r="DD542" s="7">
        <v>2.0</v>
      </c>
      <c r="DE542" s="7">
        <v>5.0</v>
      </c>
      <c r="DF542" s="7">
        <v>44.0</v>
      </c>
      <c r="DG542" s="7">
        <v>12.0</v>
      </c>
      <c r="DH542" s="7">
        <v>2.0</v>
      </c>
      <c r="DI542" s="7">
        <v>27.0</v>
      </c>
      <c r="DJ542" s="7">
        <v>36.0</v>
      </c>
      <c r="DK542" s="7">
        <v>14.0</v>
      </c>
      <c r="DL542" s="7">
        <v>4.0</v>
      </c>
      <c r="DM542" s="7">
        <v>40.0</v>
      </c>
      <c r="DN542" s="9">
        <v>2.0</v>
      </c>
      <c r="DO542" s="9">
        <v>2.0</v>
      </c>
      <c r="DP542" s="9">
        <v>4.0</v>
      </c>
      <c r="DQ542" s="8">
        <v>186.0</v>
      </c>
      <c r="DR542" s="8">
        <v>0.0</v>
      </c>
      <c r="DS542" s="8"/>
      <c r="DT542" s="19">
        <v>0.874</v>
      </c>
      <c r="DU542" s="8">
        <v>0.874</v>
      </c>
      <c r="DV542" s="8">
        <v>0.874</v>
      </c>
      <c r="DW542" s="8">
        <v>0.0</v>
      </c>
      <c r="DX542" s="8">
        <v>0.0</v>
      </c>
      <c r="DY542" s="14">
        <f t="shared" si="22"/>
        <v>9.710638298</v>
      </c>
    </row>
    <row r="543" ht="12.75" customHeight="1">
      <c r="A543" s="7">
        <v>86.0</v>
      </c>
      <c r="B543" s="7" t="s">
        <v>2496</v>
      </c>
      <c r="C543" s="7" t="s">
        <v>2497</v>
      </c>
      <c r="D543" s="7" t="s">
        <v>410</v>
      </c>
      <c r="E543" s="7" t="s">
        <v>132</v>
      </c>
      <c r="F543" s="7" t="s">
        <v>132</v>
      </c>
      <c r="G543" s="7">
        <v>74.0</v>
      </c>
      <c r="H543" s="7">
        <v>210.0</v>
      </c>
      <c r="I543" s="7" t="s">
        <v>145</v>
      </c>
      <c r="M543" s="8"/>
      <c r="N543" s="8">
        <f t="shared" si="1"/>
        <v>28</v>
      </c>
      <c r="O543" s="7" t="s">
        <v>2498</v>
      </c>
      <c r="P543" s="7" t="s">
        <v>2485</v>
      </c>
      <c r="Q543" s="8" t="s">
        <v>149</v>
      </c>
      <c r="R543" s="7" t="s">
        <v>149</v>
      </c>
      <c r="S543" s="9" t="s">
        <v>174</v>
      </c>
      <c r="T543" s="9">
        <v>71.0</v>
      </c>
      <c r="U543" s="9" t="s">
        <v>138</v>
      </c>
      <c r="V543" s="9" t="s">
        <v>138</v>
      </c>
      <c r="W543" s="7">
        <v>71.0</v>
      </c>
      <c r="X543" s="7">
        <v>5.0</v>
      </c>
      <c r="Y543" s="7">
        <v>13.0</v>
      </c>
      <c r="Z543" s="7">
        <v>6.0</v>
      </c>
      <c r="AA543" s="7">
        <v>18.0</v>
      </c>
      <c r="AB543" s="7">
        <v>15.0</v>
      </c>
      <c r="AC543" s="7">
        <v>64.0</v>
      </c>
      <c r="AD543" s="7">
        <v>36.0</v>
      </c>
      <c r="AE543" s="7">
        <v>45.0</v>
      </c>
      <c r="AF543" s="10">
        <f t="shared" si="2"/>
        <v>0.078125</v>
      </c>
      <c r="AG543" s="10">
        <f t="shared" si="3"/>
        <v>0.03448275862</v>
      </c>
      <c r="AH543" s="7">
        <v>81190.0</v>
      </c>
      <c r="AI543" s="11">
        <f t="shared" si="4"/>
        <v>19.05868545</v>
      </c>
      <c r="AJ543" s="7">
        <v>1849.0</v>
      </c>
      <c r="AK543" s="11">
        <f t="shared" si="5"/>
        <v>26.04225352</v>
      </c>
      <c r="AL543" s="11">
        <f t="shared" si="6"/>
        <v>43.91022174</v>
      </c>
      <c r="AM543" s="12">
        <v>69.0</v>
      </c>
      <c r="AN543" s="11">
        <f t="shared" si="7"/>
        <v>3.059490085</v>
      </c>
      <c r="AO543" s="10" t="s">
        <v>2070</v>
      </c>
      <c r="AP543" s="10" t="s">
        <v>1513</v>
      </c>
      <c r="AQ543" s="10" t="s">
        <v>176</v>
      </c>
      <c r="AR543" s="7">
        <v>0.0</v>
      </c>
      <c r="AS543" s="7">
        <v>0.0</v>
      </c>
      <c r="AT543" s="13">
        <f t="shared" si="8"/>
        <v>0</v>
      </c>
      <c r="AU543" s="8"/>
      <c r="AV543" s="8"/>
      <c r="AW543" s="8"/>
      <c r="AX543" s="8">
        <v>0.0</v>
      </c>
      <c r="AY543" s="8"/>
      <c r="AZ543" s="8">
        <v>0.0</v>
      </c>
      <c r="BA543" s="7">
        <v>194.0</v>
      </c>
      <c r="BB543" s="7">
        <v>164.0</v>
      </c>
      <c r="BC543" s="7">
        <v>123.0</v>
      </c>
      <c r="BD543" s="7">
        <v>36.0</v>
      </c>
      <c r="BE543" s="7">
        <v>33.0</v>
      </c>
      <c r="BF543" s="7">
        <v>12.0</v>
      </c>
      <c r="BG543" s="14">
        <f t="shared" si="9"/>
        <v>8.602044587</v>
      </c>
      <c r="BH543" s="11">
        <f t="shared" si="10"/>
        <v>7.271831506</v>
      </c>
      <c r="BI543" s="11">
        <f t="shared" si="11"/>
        <v>5.45387363</v>
      </c>
      <c r="BJ543" s="11">
        <f t="shared" si="12"/>
        <v>1.596255697</v>
      </c>
      <c r="BK543" s="11">
        <f t="shared" si="13"/>
        <v>1.463234388</v>
      </c>
      <c r="BL543" s="11">
        <f t="shared" si="14"/>
        <v>0.5320852322</v>
      </c>
      <c r="BM543" s="7">
        <v>53.0</v>
      </c>
      <c r="BN543" s="7">
        <v>14.0</v>
      </c>
      <c r="BO543" s="7">
        <v>3.0</v>
      </c>
      <c r="BP543" s="7">
        <v>1.0</v>
      </c>
      <c r="BQ543" s="7">
        <v>0.0</v>
      </c>
      <c r="BR543" s="7">
        <v>0.0</v>
      </c>
      <c r="BS543" s="9">
        <f t="shared" si="15"/>
        <v>343</v>
      </c>
      <c r="BT543" s="14">
        <v>-0.15380000000000002</v>
      </c>
      <c r="BW543" s="15" t="str">
        <f t="shared" si="16"/>
        <v> </v>
      </c>
      <c r="BY543" s="7">
        <v>3.0</v>
      </c>
      <c r="BZ543" s="7">
        <v>0.0</v>
      </c>
      <c r="CA543" s="7">
        <v>0.0</v>
      </c>
      <c r="CB543" s="7">
        <v>0.0</v>
      </c>
      <c r="CC543" s="7">
        <v>0.0</v>
      </c>
      <c r="CD543" s="7">
        <v>0.0</v>
      </c>
      <c r="CE543" s="7">
        <v>1.0</v>
      </c>
      <c r="CF543" s="7">
        <v>1.0</v>
      </c>
      <c r="CG543" s="7">
        <v>1.0</v>
      </c>
      <c r="CH543" s="7">
        <v>0.0</v>
      </c>
      <c r="CI543" s="7">
        <v>2.0</v>
      </c>
      <c r="CJ543" s="7">
        <v>0.0</v>
      </c>
      <c r="CK543" s="7">
        <v>0.0</v>
      </c>
      <c r="CL543" s="15">
        <f t="shared" si="17"/>
        <v>0</v>
      </c>
      <c r="CM543" s="7">
        <v>0.9</v>
      </c>
      <c r="CN543" s="7">
        <v>3.7</v>
      </c>
      <c r="CO543" s="7">
        <v>4.6</v>
      </c>
      <c r="CP543" s="16">
        <f t="shared" si="18"/>
        <v>0.06478873239</v>
      </c>
      <c r="CQ543" s="16">
        <f t="shared" si="19"/>
        <v>0.2039660057</v>
      </c>
      <c r="CR543" s="17">
        <v>6.0</v>
      </c>
      <c r="CS543" s="14">
        <v>23.4</v>
      </c>
      <c r="CT543" s="14">
        <v>33.2</v>
      </c>
      <c r="CU543" s="14">
        <v>10.6</v>
      </c>
      <c r="CV543" s="14">
        <v>1.7000000000000002</v>
      </c>
      <c r="CW543" s="14">
        <v>5.6</v>
      </c>
      <c r="CX543" s="14">
        <v>0.0</v>
      </c>
      <c r="CY543" s="14">
        <v>7.3</v>
      </c>
      <c r="CZ543" s="18">
        <f t="shared" si="20"/>
        <v>0.1028169014</v>
      </c>
      <c r="DA543" s="18">
        <f t="shared" si="21"/>
        <v>0.3236851829</v>
      </c>
      <c r="DB543" s="14">
        <v>50.2344</v>
      </c>
      <c r="DC543" s="7">
        <v>0.0</v>
      </c>
      <c r="DD543" s="7">
        <v>2.0</v>
      </c>
      <c r="DE543" s="7">
        <v>2.0</v>
      </c>
      <c r="DF543" s="7">
        <v>32.0</v>
      </c>
      <c r="DG543" s="7">
        <v>0.0</v>
      </c>
      <c r="DH543" s="7">
        <v>0.0</v>
      </c>
      <c r="DI543" s="7">
        <v>21.0</v>
      </c>
      <c r="DJ543" s="7">
        <v>7.0</v>
      </c>
      <c r="DK543" s="7">
        <v>1.0</v>
      </c>
      <c r="DL543" s="7">
        <v>1.0</v>
      </c>
      <c r="DM543" s="7">
        <v>34.0</v>
      </c>
      <c r="DN543" s="9">
        <v>0.0</v>
      </c>
      <c r="DO543" s="9">
        <v>0.0</v>
      </c>
      <c r="DP543" s="9">
        <v>0.0</v>
      </c>
      <c r="DQ543" s="8">
        <v>186.0</v>
      </c>
      <c r="DR543" s="8">
        <v>9.0</v>
      </c>
      <c r="DS543" s="8" t="s">
        <v>2499</v>
      </c>
      <c r="DT543" s="19">
        <v>0.85</v>
      </c>
      <c r="DU543" s="8">
        <v>0.8</v>
      </c>
      <c r="DV543" s="8">
        <v>0.8</v>
      </c>
      <c r="DW543" s="8">
        <v>88.0</v>
      </c>
      <c r="DX543" s="8">
        <v>0.0</v>
      </c>
      <c r="DY543" s="14">
        <f t="shared" si="22"/>
        <v>6.768085106</v>
      </c>
    </row>
    <row r="544" ht="12.75" customHeight="1">
      <c r="A544" s="7">
        <v>7.0</v>
      </c>
      <c r="B544" s="7" t="s">
        <v>1639</v>
      </c>
      <c r="C544" s="7" t="s">
        <v>2189</v>
      </c>
      <c r="D544" s="7" t="s">
        <v>162</v>
      </c>
      <c r="E544" s="7" t="s">
        <v>163</v>
      </c>
      <c r="F544" s="7" t="s">
        <v>163</v>
      </c>
      <c r="G544" s="7">
        <v>73.0</v>
      </c>
      <c r="H544" s="7">
        <v>204.0</v>
      </c>
      <c r="I544" s="7" t="s">
        <v>133</v>
      </c>
      <c r="J544" s="7">
        <v>2003.0</v>
      </c>
      <c r="K544" s="7">
        <v>5.0</v>
      </c>
      <c r="L544" s="7">
        <v>158.0</v>
      </c>
      <c r="M544" s="8"/>
      <c r="N544" s="8">
        <f t="shared" si="1"/>
        <v>31</v>
      </c>
      <c r="O544" s="7" t="s">
        <v>770</v>
      </c>
      <c r="P544" s="7" t="s">
        <v>2500</v>
      </c>
      <c r="Q544" s="8" t="s">
        <v>166</v>
      </c>
      <c r="R544" s="7" t="s">
        <v>166</v>
      </c>
      <c r="S544" s="9" t="s">
        <v>150</v>
      </c>
      <c r="T544" s="9">
        <v>71.0</v>
      </c>
      <c r="U544" s="9" t="s">
        <v>138</v>
      </c>
      <c r="V544" s="9" t="s">
        <v>138</v>
      </c>
      <c r="W544" s="7">
        <v>71.0</v>
      </c>
      <c r="X544" s="7">
        <v>10.0</v>
      </c>
      <c r="Y544" s="7">
        <v>11.0</v>
      </c>
      <c r="Z544" s="7">
        <v>4.0</v>
      </c>
      <c r="AA544" s="7">
        <v>21.0</v>
      </c>
      <c r="AB544" s="7">
        <v>-7.0</v>
      </c>
      <c r="AC544" s="7">
        <v>101.0</v>
      </c>
      <c r="AD544" s="7">
        <v>30.0</v>
      </c>
      <c r="AE544" s="7">
        <v>34.0</v>
      </c>
      <c r="AF544" s="10">
        <f t="shared" si="2"/>
        <v>0.09900990099</v>
      </c>
      <c r="AG544" s="10">
        <f t="shared" si="3"/>
        <v>0.06060606061</v>
      </c>
      <c r="AH544" s="7">
        <v>64947.0</v>
      </c>
      <c r="AI544" s="11">
        <f t="shared" si="4"/>
        <v>15.24577465</v>
      </c>
      <c r="AJ544" s="7">
        <v>1469.0</v>
      </c>
      <c r="AK544" s="11">
        <f t="shared" si="5"/>
        <v>20.69014085</v>
      </c>
      <c r="AL544" s="11">
        <f t="shared" si="6"/>
        <v>44.21170865</v>
      </c>
      <c r="AM544" s="12">
        <v>46.0</v>
      </c>
      <c r="AN544" s="11">
        <f t="shared" si="7"/>
        <v>2.549771352</v>
      </c>
      <c r="AO544" s="10" t="s">
        <v>581</v>
      </c>
      <c r="AP544" s="10" t="s">
        <v>1384</v>
      </c>
      <c r="AQ544" s="10" t="s">
        <v>442</v>
      </c>
      <c r="AR544" s="7">
        <v>415.0</v>
      </c>
      <c r="AS544" s="7">
        <v>434.0</v>
      </c>
      <c r="AT544" s="13">
        <f t="shared" si="8"/>
        <v>0.4888103651</v>
      </c>
      <c r="AU544" s="9">
        <v>10.0</v>
      </c>
      <c r="AV544" s="9">
        <v>4.0</v>
      </c>
      <c r="AW544" s="9">
        <v>541.0</v>
      </c>
      <c r="AX544" s="9">
        <v>273.0</v>
      </c>
      <c r="AY544" s="9">
        <v>308.0</v>
      </c>
      <c r="AZ544" s="9">
        <v>142.0</v>
      </c>
      <c r="BA544" s="7">
        <v>64.0</v>
      </c>
      <c r="BB544" s="7">
        <v>85.0</v>
      </c>
      <c r="BC544" s="7">
        <v>65.0</v>
      </c>
      <c r="BD544" s="7">
        <v>30.0</v>
      </c>
      <c r="BE544" s="7">
        <v>17.0</v>
      </c>
      <c r="BF544" s="7">
        <v>33.0</v>
      </c>
      <c r="BG544" s="14">
        <f t="shared" si="9"/>
        <v>3.547507968</v>
      </c>
      <c r="BH544" s="11">
        <f t="shared" si="10"/>
        <v>4.71153402</v>
      </c>
      <c r="BI544" s="11">
        <f t="shared" si="11"/>
        <v>3.60293778</v>
      </c>
      <c r="BJ544" s="11">
        <f t="shared" si="12"/>
        <v>1.66289436</v>
      </c>
      <c r="BK544" s="11">
        <f t="shared" si="13"/>
        <v>0.942306804</v>
      </c>
      <c r="BL544" s="11">
        <f t="shared" si="14"/>
        <v>1.829183796</v>
      </c>
      <c r="BM544" s="7">
        <v>52.0</v>
      </c>
      <c r="BN544" s="7">
        <v>21.0</v>
      </c>
      <c r="BO544" s="7">
        <v>0.0</v>
      </c>
      <c r="BP544" s="7">
        <v>1.0</v>
      </c>
      <c r="BQ544" s="7">
        <v>0.0</v>
      </c>
      <c r="BR544" s="7">
        <v>0.0</v>
      </c>
      <c r="BS544" s="9">
        <f t="shared" si="15"/>
        <v>202</v>
      </c>
      <c r="BT544" s="14">
        <v>-7.4757</v>
      </c>
      <c r="BW544" s="15" t="str">
        <f t="shared" si="16"/>
        <v> </v>
      </c>
      <c r="BY544" s="7">
        <v>0.0</v>
      </c>
      <c r="BZ544" s="7">
        <v>1.0</v>
      </c>
      <c r="CA544" s="7">
        <v>3.0</v>
      </c>
      <c r="CB544" s="7">
        <v>1.0</v>
      </c>
      <c r="CC544" s="7">
        <v>1.0</v>
      </c>
      <c r="CD544" s="7">
        <v>0.0</v>
      </c>
      <c r="CE544" s="7">
        <v>0.0</v>
      </c>
      <c r="CF544" s="7">
        <v>0.0</v>
      </c>
      <c r="CG544" s="7">
        <v>0.0</v>
      </c>
      <c r="CH544" s="7">
        <v>0.0</v>
      </c>
      <c r="CI544" s="7">
        <v>9.0</v>
      </c>
      <c r="CJ544" s="7">
        <v>0.0</v>
      </c>
      <c r="CK544" s="7">
        <v>0.0</v>
      </c>
      <c r="CL544" s="15">
        <f t="shared" si="17"/>
        <v>0</v>
      </c>
      <c r="CM544" s="7">
        <v>0.4</v>
      </c>
      <c r="CN544" s="7">
        <v>1.0</v>
      </c>
      <c r="CO544" s="7">
        <v>1.4</v>
      </c>
      <c r="CP544" s="16">
        <f t="shared" si="18"/>
        <v>0.01971830986</v>
      </c>
      <c r="CQ544" s="16">
        <f t="shared" si="19"/>
        <v>0.0776017368</v>
      </c>
      <c r="CR544" s="17">
        <v>4.0</v>
      </c>
      <c r="CS544" s="14">
        <v>17.6</v>
      </c>
      <c r="CT544" s="14">
        <v>22.2</v>
      </c>
      <c r="CU544" s="14">
        <v>-5.3</v>
      </c>
      <c r="CV544" s="14">
        <v>1.1</v>
      </c>
      <c r="CW544" s="14">
        <v>2.1</v>
      </c>
      <c r="CX544" s="14">
        <v>0.0</v>
      </c>
      <c r="CY544" s="14">
        <v>3.2</v>
      </c>
      <c r="CZ544" s="18">
        <f t="shared" si="20"/>
        <v>0.04507042254</v>
      </c>
      <c r="DA544" s="18">
        <f t="shared" si="21"/>
        <v>0.1773753984</v>
      </c>
      <c r="DB544" s="14">
        <v>31.0693</v>
      </c>
      <c r="DC544" s="7">
        <v>1.0</v>
      </c>
      <c r="DD544" s="7">
        <v>2.0</v>
      </c>
      <c r="DE544" s="7">
        <v>3.0</v>
      </c>
      <c r="DF544" s="7">
        <v>24.0</v>
      </c>
      <c r="DG544" s="7">
        <v>8.0</v>
      </c>
      <c r="DH544" s="7">
        <v>3.0</v>
      </c>
      <c r="DI544" s="7">
        <v>10.0</v>
      </c>
      <c r="DJ544" s="7">
        <v>11.0</v>
      </c>
      <c r="DK544" s="7">
        <v>3.0</v>
      </c>
      <c r="DL544" s="7">
        <v>0.0</v>
      </c>
      <c r="DM544" s="7">
        <v>66.0</v>
      </c>
      <c r="DN544" s="9">
        <v>0.0</v>
      </c>
      <c r="DO544" s="9">
        <v>1.0</v>
      </c>
      <c r="DP544" s="9">
        <v>0.0</v>
      </c>
      <c r="DQ544" s="8">
        <v>186.0</v>
      </c>
      <c r="DR544" s="8">
        <v>11.0</v>
      </c>
      <c r="DS544" s="8" t="s">
        <v>2501</v>
      </c>
      <c r="DT544" s="19">
        <v>1.8</v>
      </c>
      <c r="DU544" s="8">
        <v>1.8</v>
      </c>
      <c r="DV544" s="8">
        <v>1.8</v>
      </c>
      <c r="DW544" s="8">
        <v>241.0</v>
      </c>
      <c r="DX544" s="8">
        <v>0.0</v>
      </c>
      <c r="DY544" s="14">
        <f t="shared" si="22"/>
        <v>0.5404255319</v>
      </c>
    </row>
    <row r="545" ht="12.75" customHeight="1">
      <c r="A545" s="7">
        <v>17.0</v>
      </c>
      <c r="B545" s="7" t="s">
        <v>2502</v>
      </c>
      <c r="C545" s="7" t="s">
        <v>2503</v>
      </c>
      <c r="D545" s="7" t="s">
        <v>315</v>
      </c>
      <c r="E545" s="7" t="s">
        <v>163</v>
      </c>
      <c r="F545" s="7" t="s">
        <v>163</v>
      </c>
      <c r="G545" s="7">
        <v>71.0</v>
      </c>
      <c r="H545" s="7">
        <v>191.0</v>
      </c>
      <c r="I545" s="7" t="s">
        <v>145</v>
      </c>
      <c r="J545" s="7">
        <v>2004.0</v>
      </c>
      <c r="K545" s="7">
        <v>4.0</v>
      </c>
      <c r="L545" s="7">
        <v>126.0</v>
      </c>
      <c r="M545" s="8"/>
      <c r="N545" s="8">
        <f t="shared" si="1"/>
        <v>31</v>
      </c>
      <c r="O545" s="7" t="s">
        <v>2504</v>
      </c>
      <c r="P545" s="7" t="s">
        <v>2500</v>
      </c>
      <c r="Q545" s="8" t="s">
        <v>206</v>
      </c>
      <c r="R545" s="7" t="s">
        <v>206</v>
      </c>
      <c r="S545" s="9" t="s">
        <v>150</v>
      </c>
      <c r="T545" s="9">
        <v>71.0</v>
      </c>
      <c r="U545" s="9" t="s">
        <v>138</v>
      </c>
      <c r="V545" s="9" t="s">
        <v>138</v>
      </c>
      <c r="W545" s="7">
        <v>71.0</v>
      </c>
      <c r="X545" s="7">
        <v>11.0</v>
      </c>
      <c r="Y545" s="7">
        <v>8.0</v>
      </c>
      <c r="Z545" s="7">
        <v>6.0</v>
      </c>
      <c r="AA545" s="7">
        <v>19.0</v>
      </c>
      <c r="AB545" s="7">
        <v>2.0</v>
      </c>
      <c r="AC545" s="7">
        <v>69.0</v>
      </c>
      <c r="AD545" s="7">
        <v>17.0</v>
      </c>
      <c r="AE545" s="7">
        <v>16.0</v>
      </c>
      <c r="AF545" s="10">
        <f t="shared" si="2"/>
        <v>0.1594202899</v>
      </c>
      <c r="AG545" s="10">
        <f t="shared" si="3"/>
        <v>0.1078431373</v>
      </c>
      <c r="AH545" s="7">
        <v>54041.0</v>
      </c>
      <c r="AI545" s="11">
        <f t="shared" si="4"/>
        <v>12.68568075</v>
      </c>
      <c r="AJ545" s="7">
        <v>1463.0</v>
      </c>
      <c r="AK545" s="11">
        <f t="shared" si="5"/>
        <v>20.6056338</v>
      </c>
      <c r="AL545" s="11">
        <f t="shared" si="6"/>
        <v>36.93848257</v>
      </c>
      <c r="AM545" s="12">
        <v>51.0</v>
      </c>
      <c r="AN545" s="11">
        <f t="shared" si="7"/>
        <v>3.397420477</v>
      </c>
      <c r="AO545" s="10" t="s">
        <v>216</v>
      </c>
      <c r="AP545" s="10" t="s">
        <v>1537</v>
      </c>
      <c r="AQ545" s="10" t="s">
        <v>745</v>
      </c>
      <c r="AR545" s="7">
        <v>370.0</v>
      </c>
      <c r="AS545" s="7">
        <v>347.0</v>
      </c>
      <c r="AT545" s="13">
        <f t="shared" si="8"/>
        <v>0.5160390516</v>
      </c>
      <c r="AU545" s="9">
        <v>11.0</v>
      </c>
      <c r="AV545" s="9">
        <v>6.0</v>
      </c>
      <c r="AW545" s="9">
        <v>538.0</v>
      </c>
      <c r="AX545" s="9">
        <v>278.0</v>
      </c>
      <c r="AY545" s="9">
        <v>179.0</v>
      </c>
      <c r="AZ545" s="9">
        <v>92.0</v>
      </c>
      <c r="BA545" s="7">
        <v>100.0</v>
      </c>
      <c r="BB545" s="7">
        <v>67.0</v>
      </c>
      <c r="BC545" s="7">
        <v>38.0</v>
      </c>
      <c r="BD545" s="7">
        <v>17.0</v>
      </c>
      <c r="BE545" s="7">
        <v>27.0</v>
      </c>
      <c r="BF545" s="7">
        <v>22.0</v>
      </c>
      <c r="BG545" s="14">
        <f t="shared" si="9"/>
        <v>6.661608779</v>
      </c>
      <c r="BH545" s="11">
        <f t="shared" si="10"/>
        <v>4.463277882</v>
      </c>
      <c r="BI545" s="11">
        <f t="shared" si="11"/>
        <v>2.531411336</v>
      </c>
      <c r="BJ545" s="11">
        <f t="shared" si="12"/>
        <v>1.132473492</v>
      </c>
      <c r="BK545" s="11">
        <f t="shared" si="13"/>
        <v>1.79863437</v>
      </c>
      <c r="BL545" s="11">
        <f t="shared" si="14"/>
        <v>1.465553931</v>
      </c>
      <c r="BM545" s="7">
        <v>51.0</v>
      </c>
      <c r="BN545" s="7">
        <v>18.0</v>
      </c>
      <c r="BO545" s="7">
        <v>1.0</v>
      </c>
      <c r="BP545" s="7">
        <v>0.0</v>
      </c>
      <c r="BQ545" s="7">
        <v>0.0</v>
      </c>
      <c r="BR545" s="7">
        <v>1.0</v>
      </c>
      <c r="BS545" s="9">
        <f t="shared" si="15"/>
        <v>157</v>
      </c>
      <c r="BT545" s="14">
        <v>-9.2636</v>
      </c>
      <c r="BW545" s="15" t="str">
        <f t="shared" si="16"/>
        <v> </v>
      </c>
      <c r="BY545" s="7">
        <v>1.0</v>
      </c>
      <c r="BZ545" s="7">
        <v>0.0</v>
      </c>
      <c r="CA545" s="7">
        <v>3.0</v>
      </c>
      <c r="CB545" s="7">
        <v>0.0</v>
      </c>
      <c r="CC545" s="7">
        <v>0.0</v>
      </c>
      <c r="CD545" s="7">
        <v>2.0</v>
      </c>
      <c r="CE545" s="7">
        <v>1.0</v>
      </c>
      <c r="CF545" s="7">
        <v>1.0</v>
      </c>
      <c r="CG545" s="7">
        <v>3.0</v>
      </c>
      <c r="CH545" s="7">
        <v>0.0</v>
      </c>
      <c r="CI545" s="7">
        <v>4.0</v>
      </c>
      <c r="CJ545" s="7">
        <v>0.0</v>
      </c>
      <c r="CK545" s="7">
        <v>0.0</v>
      </c>
      <c r="CL545" s="15">
        <f t="shared" si="17"/>
        <v>0</v>
      </c>
      <c r="CM545" s="7">
        <v>0.8</v>
      </c>
      <c r="CN545" s="7">
        <v>1.1</v>
      </c>
      <c r="CO545" s="7">
        <v>1.9</v>
      </c>
      <c r="CP545" s="16">
        <f t="shared" si="18"/>
        <v>0.02676056338</v>
      </c>
      <c r="CQ545" s="16">
        <f t="shared" si="19"/>
        <v>0.1265705668</v>
      </c>
      <c r="CR545" s="17">
        <v>2.0</v>
      </c>
      <c r="CS545" s="14">
        <v>13.7</v>
      </c>
      <c r="CT545" s="14">
        <v>18.1</v>
      </c>
      <c r="CU545" s="14">
        <v>1.3</v>
      </c>
      <c r="CV545" s="14">
        <v>2.3</v>
      </c>
      <c r="CW545" s="14">
        <v>3.1</v>
      </c>
      <c r="CX545" s="14">
        <v>0.0</v>
      </c>
      <c r="CY545" s="14">
        <v>5.3</v>
      </c>
      <c r="CZ545" s="18">
        <f t="shared" si="20"/>
        <v>0.07464788732</v>
      </c>
      <c r="DA545" s="18">
        <f t="shared" si="21"/>
        <v>0.3530652653</v>
      </c>
      <c r="DB545" s="14">
        <v>28.029</v>
      </c>
      <c r="DC545" s="7">
        <v>0.0</v>
      </c>
      <c r="DD545" s="7">
        <v>0.0</v>
      </c>
      <c r="DE545" s="7">
        <v>0.0</v>
      </c>
      <c r="DF545" s="7">
        <v>17.0</v>
      </c>
      <c r="DG545" s="7">
        <v>7.0</v>
      </c>
      <c r="DH545" s="7">
        <v>4.0</v>
      </c>
      <c r="DI545" s="7">
        <v>10.0</v>
      </c>
      <c r="DJ545" s="7">
        <v>4.0</v>
      </c>
      <c r="DK545" s="7">
        <v>9.0</v>
      </c>
      <c r="DL545" s="7">
        <v>2.0</v>
      </c>
      <c r="DM545" s="7">
        <v>33.0</v>
      </c>
      <c r="DN545" s="9">
        <v>0.0</v>
      </c>
      <c r="DO545" s="9">
        <v>0.0</v>
      </c>
      <c r="DP545" s="9">
        <v>1.0</v>
      </c>
      <c r="DQ545" s="8">
        <v>186.0</v>
      </c>
      <c r="DR545" s="8">
        <v>11.0</v>
      </c>
      <c r="DS545" s="8" t="s">
        <v>249</v>
      </c>
      <c r="DT545" s="19">
        <v>1.0</v>
      </c>
      <c r="DU545" s="8">
        <v>1.2</v>
      </c>
      <c r="DV545" s="8">
        <v>1.2</v>
      </c>
      <c r="DW545" s="8">
        <v>161.0</v>
      </c>
      <c r="DX545" s="8">
        <v>0.0</v>
      </c>
      <c r="DY545" s="14">
        <f t="shared" si="22"/>
        <v>3.917021277</v>
      </c>
    </row>
    <row r="546" ht="12.75" customHeight="1">
      <c r="A546" s="7">
        <v>33.0</v>
      </c>
      <c r="B546" s="7" t="s">
        <v>2505</v>
      </c>
      <c r="C546" s="7" t="s">
        <v>2506</v>
      </c>
      <c r="D546" s="7" t="s">
        <v>170</v>
      </c>
      <c r="E546" s="7" t="s">
        <v>163</v>
      </c>
      <c r="F546" s="7" t="s">
        <v>163</v>
      </c>
      <c r="G546" s="7">
        <v>75.0</v>
      </c>
      <c r="H546" s="7">
        <v>210.0</v>
      </c>
      <c r="I546" s="7" t="s">
        <v>133</v>
      </c>
      <c r="J546" s="7">
        <v>1996.0</v>
      </c>
      <c r="K546" s="7">
        <v>8.0</v>
      </c>
      <c r="L546" s="7">
        <v>199.0</v>
      </c>
      <c r="M546" s="8"/>
      <c r="N546" s="8">
        <f t="shared" si="1"/>
        <v>38</v>
      </c>
      <c r="O546" s="7" t="s">
        <v>2507</v>
      </c>
      <c r="P546" s="7" t="s">
        <v>2500</v>
      </c>
      <c r="Q546" s="8" t="s">
        <v>325</v>
      </c>
      <c r="R546" s="7" t="s">
        <v>325</v>
      </c>
      <c r="S546" s="9" t="s">
        <v>174</v>
      </c>
      <c r="T546" s="9">
        <v>46.0</v>
      </c>
      <c r="U546" s="9" t="s">
        <v>138</v>
      </c>
      <c r="V546" s="9" t="s">
        <v>138</v>
      </c>
      <c r="W546" s="7">
        <v>46.0</v>
      </c>
      <c r="X546" s="7">
        <v>1.0</v>
      </c>
      <c r="Y546" s="7">
        <v>6.0</v>
      </c>
      <c r="Z546" s="7">
        <v>1.0</v>
      </c>
      <c r="AA546" s="7">
        <v>7.0</v>
      </c>
      <c r="AB546" s="7">
        <v>-2.0</v>
      </c>
      <c r="AC546" s="7">
        <v>33.0</v>
      </c>
      <c r="AD546" s="7">
        <v>17.0</v>
      </c>
      <c r="AE546" s="7">
        <v>27.0</v>
      </c>
      <c r="AF546" s="10">
        <f t="shared" si="2"/>
        <v>0.0303030303</v>
      </c>
      <c r="AG546" s="10">
        <f t="shared" si="3"/>
        <v>0.01298701299</v>
      </c>
      <c r="AH546" s="7">
        <v>54994.0</v>
      </c>
      <c r="AI546" s="11">
        <f t="shared" si="4"/>
        <v>19.92536232</v>
      </c>
      <c r="AJ546" s="7">
        <v>1093.0</v>
      </c>
      <c r="AK546" s="11">
        <f t="shared" si="5"/>
        <v>23.76086957</v>
      </c>
      <c r="AL546" s="11">
        <f t="shared" si="6"/>
        <v>50.3147301</v>
      </c>
      <c r="AM546" s="12">
        <v>0.0</v>
      </c>
      <c r="AN546" s="11">
        <f t="shared" si="7"/>
        <v>0</v>
      </c>
      <c r="AO546" s="10" t="s">
        <v>1197</v>
      </c>
      <c r="AP546" s="10" t="s">
        <v>467</v>
      </c>
      <c r="AQ546" s="10" t="s">
        <v>207</v>
      </c>
      <c r="AR546" s="7">
        <v>0.0</v>
      </c>
      <c r="AS546" s="7">
        <v>0.0</v>
      </c>
      <c r="AT546" s="13">
        <f t="shared" si="8"/>
        <v>0</v>
      </c>
      <c r="AU546" s="8"/>
      <c r="AV546" s="8"/>
      <c r="AW546" s="8"/>
      <c r="AX546" s="8">
        <v>0.0</v>
      </c>
      <c r="AY546" s="8"/>
      <c r="AZ546" s="8">
        <v>0.0</v>
      </c>
      <c r="BA546" s="7">
        <v>74.0</v>
      </c>
      <c r="BB546" s="7">
        <v>68.0</v>
      </c>
      <c r="BC546" s="7">
        <v>70.0</v>
      </c>
      <c r="BD546" s="7">
        <v>17.0</v>
      </c>
      <c r="BE546" s="7">
        <v>18.0</v>
      </c>
      <c r="BF546" s="7">
        <v>6.0</v>
      </c>
      <c r="BG546" s="14">
        <f t="shared" si="9"/>
        <v>4.844164818</v>
      </c>
      <c r="BH546" s="11">
        <f t="shared" si="10"/>
        <v>4.451394698</v>
      </c>
      <c r="BI546" s="11">
        <f t="shared" si="11"/>
        <v>4.582318071</v>
      </c>
      <c r="BJ546" s="11">
        <f t="shared" si="12"/>
        <v>1.112848674</v>
      </c>
      <c r="BK546" s="11">
        <f t="shared" si="13"/>
        <v>1.178310361</v>
      </c>
      <c r="BL546" s="11">
        <f t="shared" si="14"/>
        <v>0.3927701204</v>
      </c>
      <c r="BM546" s="7">
        <v>18.0</v>
      </c>
      <c r="BN546" s="7">
        <v>9.0</v>
      </c>
      <c r="BO546" s="7">
        <v>0.0</v>
      </c>
      <c r="BP546" s="7">
        <v>0.0</v>
      </c>
      <c r="BQ546" s="7">
        <v>0.0</v>
      </c>
      <c r="BR546" s="7">
        <v>0.0</v>
      </c>
      <c r="BS546" s="9">
        <f t="shared" si="15"/>
        <v>156</v>
      </c>
      <c r="BT546" s="14">
        <v>0.1588</v>
      </c>
      <c r="BW546" s="15" t="str">
        <f t="shared" si="16"/>
        <v> </v>
      </c>
      <c r="BY546" s="7">
        <v>1.0</v>
      </c>
      <c r="BZ546" s="7">
        <v>0.0</v>
      </c>
      <c r="CA546" s="7">
        <v>1.0</v>
      </c>
      <c r="CB546" s="7">
        <v>0.0</v>
      </c>
      <c r="CC546" s="7">
        <v>0.0</v>
      </c>
      <c r="CD546" s="7">
        <v>0.0</v>
      </c>
      <c r="CE546" s="7">
        <v>0.0</v>
      </c>
      <c r="CF546" s="7">
        <v>1.0</v>
      </c>
      <c r="CG546" s="7">
        <v>0.0</v>
      </c>
      <c r="CH546" s="7">
        <v>0.0</v>
      </c>
      <c r="CI546" s="7">
        <v>0.0</v>
      </c>
      <c r="CJ546" s="7">
        <v>0.0</v>
      </c>
      <c r="CK546" s="7">
        <v>0.0</v>
      </c>
      <c r="CL546" s="15">
        <f t="shared" si="17"/>
        <v>0</v>
      </c>
      <c r="CM546" s="7">
        <v>-0.2</v>
      </c>
      <c r="CN546" s="7">
        <v>1.4</v>
      </c>
      <c r="CO546" s="7">
        <v>1.2</v>
      </c>
      <c r="CP546" s="16">
        <f t="shared" si="18"/>
        <v>0.02608695652</v>
      </c>
      <c r="CQ546" s="16">
        <f t="shared" si="19"/>
        <v>0.07855402408</v>
      </c>
      <c r="CR546" s="17">
        <v>5.0</v>
      </c>
      <c r="CS546" s="14">
        <v>14.1</v>
      </c>
      <c r="CT546" s="14">
        <v>22.3</v>
      </c>
      <c r="CU546" s="14">
        <v>-9.7</v>
      </c>
      <c r="CV546" s="14">
        <v>-0.6000000000000001</v>
      </c>
      <c r="CW546" s="14">
        <v>1.4</v>
      </c>
      <c r="CX546" s="14">
        <v>0.0</v>
      </c>
      <c r="CY546" s="14">
        <v>0.7</v>
      </c>
      <c r="CZ546" s="18">
        <f t="shared" si="20"/>
        <v>0.0152173913</v>
      </c>
      <c r="DA546" s="18">
        <f t="shared" si="21"/>
        <v>0.04582318071</v>
      </c>
      <c r="DB546" s="14">
        <v>50.0</v>
      </c>
      <c r="DC546" s="7">
        <v>0.0</v>
      </c>
      <c r="DD546" s="7">
        <v>1.0</v>
      </c>
      <c r="DE546" s="7">
        <v>0.0</v>
      </c>
      <c r="DF546" s="7">
        <v>16.0</v>
      </c>
      <c r="DG546" s="7">
        <v>0.0</v>
      </c>
      <c r="DH546" s="7">
        <v>0.0</v>
      </c>
      <c r="DI546" s="7">
        <v>17.0</v>
      </c>
      <c r="DJ546" s="7">
        <v>5.0</v>
      </c>
      <c r="DK546" s="7">
        <v>0.0</v>
      </c>
      <c r="DL546" s="7">
        <v>0.0</v>
      </c>
      <c r="DM546" s="7">
        <v>11.0</v>
      </c>
      <c r="DN546" s="9">
        <v>1.0</v>
      </c>
      <c r="DO546" s="9">
        <v>0.0</v>
      </c>
      <c r="DP546" s="9">
        <v>1.0</v>
      </c>
      <c r="DQ546" s="8">
        <v>186.0</v>
      </c>
      <c r="DR546" s="8">
        <v>36.0</v>
      </c>
      <c r="DS546" s="8" t="s">
        <v>210</v>
      </c>
      <c r="DT546" s="19">
        <v>4.25</v>
      </c>
      <c r="DU546" s="8">
        <v>4.25</v>
      </c>
      <c r="DV546" s="8">
        <v>4.25</v>
      </c>
      <c r="DW546" s="8">
        <v>1866.0</v>
      </c>
      <c r="DX546" s="8">
        <v>0.0</v>
      </c>
      <c r="DY546" s="14">
        <f t="shared" si="22"/>
        <v>-7.172340426</v>
      </c>
    </row>
    <row r="547" ht="12.75" customHeight="1">
      <c r="A547" s="7">
        <v>27.0</v>
      </c>
      <c r="B547" s="7" t="s">
        <v>2508</v>
      </c>
      <c r="C547" s="7" t="s">
        <v>2509</v>
      </c>
      <c r="D547" s="7" t="s">
        <v>229</v>
      </c>
      <c r="E547" s="7" t="s">
        <v>163</v>
      </c>
      <c r="F547" s="7" t="s">
        <v>163</v>
      </c>
      <c r="G547" s="7">
        <v>74.0</v>
      </c>
      <c r="H547" s="7">
        <v>215.0</v>
      </c>
      <c r="I547" s="7" t="s">
        <v>133</v>
      </c>
      <c r="J547" s="7">
        <v>2000.0</v>
      </c>
      <c r="K547" s="7">
        <v>5.0</v>
      </c>
      <c r="L547" s="7">
        <v>155.0</v>
      </c>
      <c r="M547" s="8"/>
      <c r="N547" s="8">
        <f t="shared" si="1"/>
        <v>33</v>
      </c>
      <c r="O547" s="7" t="s">
        <v>1703</v>
      </c>
      <c r="P547" s="7" t="s">
        <v>2510</v>
      </c>
      <c r="Q547" s="8" t="s">
        <v>399</v>
      </c>
      <c r="R547" s="7" t="s">
        <v>399</v>
      </c>
      <c r="S547" s="9" t="s">
        <v>255</v>
      </c>
      <c r="T547" s="9">
        <v>23.0</v>
      </c>
      <c r="U547" s="9" t="s">
        <v>138</v>
      </c>
      <c r="V547" s="9" t="s">
        <v>138</v>
      </c>
      <c r="W547" s="7">
        <v>23.0</v>
      </c>
      <c r="X547" s="7">
        <v>0.0</v>
      </c>
      <c r="Y547" s="7">
        <v>2.0</v>
      </c>
      <c r="Z547" s="7">
        <v>1.0</v>
      </c>
      <c r="AA547" s="7">
        <v>2.0</v>
      </c>
      <c r="AB547" s="7">
        <v>-3.0</v>
      </c>
      <c r="AC547" s="7">
        <v>12.0</v>
      </c>
      <c r="AD547" s="7">
        <v>3.0</v>
      </c>
      <c r="AE547" s="7">
        <v>2.0</v>
      </c>
      <c r="AF547" s="10">
        <f t="shared" si="2"/>
        <v>0</v>
      </c>
      <c r="AG547" s="10">
        <f t="shared" si="3"/>
        <v>0</v>
      </c>
      <c r="AH547" s="7">
        <v>11305.0</v>
      </c>
      <c r="AI547" s="11">
        <f t="shared" si="4"/>
        <v>8.192028986</v>
      </c>
      <c r="AJ547" s="7">
        <v>292.0</v>
      </c>
      <c r="AK547" s="11">
        <f t="shared" si="5"/>
        <v>12.69565217</v>
      </c>
      <c r="AL547" s="11">
        <f t="shared" si="6"/>
        <v>38.71575342</v>
      </c>
      <c r="AM547" s="12">
        <v>1.0</v>
      </c>
      <c r="AN547" s="11">
        <f t="shared" si="7"/>
        <v>0.3184431667</v>
      </c>
      <c r="AO547" s="10" t="s">
        <v>151</v>
      </c>
      <c r="AP547" s="10" t="s">
        <v>200</v>
      </c>
      <c r="AQ547" s="10" t="s">
        <v>200</v>
      </c>
      <c r="AR547" s="7">
        <v>4.0</v>
      </c>
      <c r="AS547" s="7">
        <v>1.0</v>
      </c>
      <c r="AT547" s="13">
        <f t="shared" si="8"/>
        <v>0.8</v>
      </c>
      <c r="AU547" s="8"/>
      <c r="AV547" s="8"/>
      <c r="AW547" s="8">
        <v>2.0</v>
      </c>
      <c r="AX547" s="8">
        <v>2.0</v>
      </c>
      <c r="AY547" s="8">
        <v>3.0</v>
      </c>
      <c r="AZ547" s="8">
        <v>2.0</v>
      </c>
      <c r="BA547" s="7">
        <v>20.0</v>
      </c>
      <c r="BB547" s="7">
        <v>30.0</v>
      </c>
      <c r="BC547" s="7">
        <v>13.0</v>
      </c>
      <c r="BD547" s="7">
        <v>3.0</v>
      </c>
      <c r="BE547" s="7">
        <v>4.0</v>
      </c>
      <c r="BF547" s="7">
        <v>4.0</v>
      </c>
      <c r="BG547" s="14">
        <f t="shared" si="9"/>
        <v>6.368863335</v>
      </c>
      <c r="BH547" s="11">
        <f t="shared" si="10"/>
        <v>9.553295002</v>
      </c>
      <c r="BI547" s="11">
        <f t="shared" si="11"/>
        <v>4.139761168</v>
      </c>
      <c r="BJ547" s="11">
        <f t="shared" si="12"/>
        <v>0.9553295002</v>
      </c>
      <c r="BK547" s="11">
        <f t="shared" si="13"/>
        <v>1.273772667</v>
      </c>
      <c r="BL547" s="11">
        <f t="shared" si="14"/>
        <v>1.273772667</v>
      </c>
      <c r="BM547" s="7">
        <v>21.0</v>
      </c>
      <c r="BN547" s="7">
        <v>3.0</v>
      </c>
      <c r="BO547" s="7">
        <v>1.0</v>
      </c>
      <c r="BP547" s="7">
        <v>1.0</v>
      </c>
      <c r="BQ547" s="7">
        <v>0.0</v>
      </c>
      <c r="BR547" s="7">
        <v>0.0</v>
      </c>
      <c r="BS547" s="9">
        <f t="shared" si="15"/>
        <v>65</v>
      </c>
      <c r="BT547" s="14">
        <v>1.6019</v>
      </c>
      <c r="BW547" s="15" t="str">
        <f t="shared" si="16"/>
        <v> </v>
      </c>
      <c r="BY547" s="7">
        <v>0.0</v>
      </c>
      <c r="BZ547" s="7">
        <v>0.0</v>
      </c>
      <c r="CA547" s="7">
        <v>0.0</v>
      </c>
      <c r="CB547" s="7">
        <v>0.0</v>
      </c>
      <c r="CC547" s="7">
        <v>0.0</v>
      </c>
      <c r="CD547" s="7">
        <v>0.0</v>
      </c>
      <c r="CE547" s="7">
        <v>0.0</v>
      </c>
      <c r="CF547" s="7">
        <v>0.0</v>
      </c>
      <c r="CG547" s="7">
        <v>0.0</v>
      </c>
      <c r="CH547" s="7">
        <v>0.0</v>
      </c>
      <c r="CI547" s="7">
        <v>0.0</v>
      </c>
      <c r="CJ547" s="7">
        <v>0.0</v>
      </c>
      <c r="CK547" s="7">
        <v>0.0</v>
      </c>
      <c r="CL547" s="15">
        <f t="shared" si="17"/>
        <v>0</v>
      </c>
      <c r="CM547" s="7">
        <v>-0.30000000000000004</v>
      </c>
      <c r="CN547" s="7">
        <v>0.0</v>
      </c>
      <c r="CO547" s="7">
        <v>-0.30000000000000004</v>
      </c>
      <c r="CP547" s="16">
        <f t="shared" si="18"/>
        <v>-0.01304347826</v>
      </c>
      <c r="CQ547" s="16">
        <f t="shared" si="19"/>
        <v>-0.09553295002</v>
      </c>
      <c r="CR547" s="17">
        <v>3.0</v>
      </c>
      <c r="CS547" s="14">
        <v>2.9</v>
      </c>
      <c r="CT547" s="14">
        <v>3.6</v>
      </c>
      <c r="CU547" s="14">
        <v>-3.9</v>
      </c>
      <c r="CV547" s="14">
        <v>-0.6000000000000001</v>
      </c>
      <c r="CW547" s="14">
        <v>0.2</v>
      </c>
      <c r="CX547" s="14">
        <v>0.0</v>
      </c>
      <c r="CY547" s="14">
        <v>-0.4</v>
      </c>
      <c r="CZ547" s="18">
        <f t="shared" si="20"/>
        <v>-0.01739130435</v>
      </c>
      <c r="DA547" s="18">
        <f t="shared" si="21"/>
        <v>-0.1273772667</v>
      </c>
      <c r="DB547" s="14">
        <v>27.4167</v>
      </c>
      <c r="DC547" s="7">
        <v>0.0</v>
      </c>
      <c r="DD547" s="7">
        <v>1.0</v>
      </c>
      <c r="DE547" s="7">
        <v>1.0</v>
      </c>
      <c r="DF547" s="7">
        <v>1.0</v>
      </c>
      <c r="DG547" s="7">
        <v>4.0</v>
      </c>
      <c r="DH547" s="7">
        <v>0.0</v>
      </c>
      <c r="DI547" s="7">
        <v>0.0</v>
      </c>
      <c r="DJ547" s="7">
        <v>1.0</v>
      </c>
      <c r="DK547" s="7">
        <v>0.0</v>
      </c>
      <c r="DL547" s="7">
        <v>2.0</v>
      </c>
      <c r="DM547" s="7">
        <v>5.0</v>
      </c>
      <c r="DN547" s="9">
        <v>0.0</v>
      </c>
      <c r="DO547" s="9">
        <v>0.0</v>
      </c>
      <c r="DP547" s="9">
        <v>0.0</v>
      </c>
      <c r="DQ547" s="8">
        <v>186.0</v>
      </c>
      <c r="DR547" s="8">
        <v>30.0</v>
      </c>
      <c r="DS547" s="8" t="s">
        <v>363</v>
      </c>
      <c r="DT547" s="19">
        <v>1.85</v>
      </c>
      <c r="DU547" s="8">
        <v>1.85</v>
      </c>
      <c r="DV547" s="8">
        <v>1.85</v>
      </c>
      <c r="DW547" s="8">
        <v>677.0</v>
      </c>
      <c r="DX547" s="8">
        <v>0.0</v>
      </c>
      <c r="DY547" s="14">
        <f t="shared" si="22"/>
        <v>-3.165957447</v>
      </c>
    </row>
    <row r="548" ht="12.75" customHeight="1">
      <c r="A548" s="7">
        <v>23.0</v>
      </c>
      <c r="B548" s="7" t="s">
        <v>2511</v>
      </c>
      <c r="C548" s="7" t="s">
        <v>1602</v>
      </c>
      <c r="D548" s="7" t="s">
        <v>162</v>
      </c>
      <c r="E548" s="7" t="s">
        <v>163</v>
      </c>
      <c r="F548" s="7" t="s">
        <v>163</v>
      </c>
      <c r="G548" s="7">
        <v>75.0</v>
      </c>
      <c r="H548" s="7">
        <v>195.0</v>
      </c>
      <c r="I548" s="7" t="s">
        <v>133</v>
      </c>
      <c r="J548" s="7">
        <v>2013.0</v>
      </c>
      <c r="K548" s="7">
        <v>1.0</v>
      </c>
      <c r="L548" s="7">
        <v>6.0</v>
      </c>
      <c r="M548" s="8"/>
      <c r="N548" s="8">
        <f t="shared" si="1"/>
        <v>21</v>
      </c>
      <c r="O548" s="7" t="s">
        <v>903</v>
      </c>
      <c r="P548" s="7" t="s">
        <v>2512</v>
      </c>
      <c r="Q548" s="8" t="s">
        <v>158</v>
      </c>
      <c r="R548" s="7" t="s">
        <v>158</v>
      </c>
      <c r="S548" s="9" t="s">
        <v>150</v>
      </c>
      <c r="T548" s="9">
        <v>80.0</v>
      </c>
      <c r="U548" s="9" t="s">
        <v>138</v>
      </c>
      <c r="V548" s="9" t="s">
        <v>138</v>
      </c>
      <c r="W548" s="7">
        <v>81.0</v>
      </c>
      <c r="X548" s="7">
        <v>27.0</v>
      </c>
      <c r="Y548" s="7">
        <v>36.0</v>
      </c>
      <c r="Z548" s="7">
        <v>25.0</v>
      </c>
      <c r="AA548" s="7">
        <v>63.0</v>
      </c>
      <c r="AB548" s="7">
        <v>-6.0</v>
      </c>
      <c r="AC548" s="7">
        <v>197.0</v>
      </c>
      <c r="AD548" s="7">
        <v>72.0</v>
      </c>
      <c r="AE548" s="7">
        <v>67.0</v>
      </c>
      <c r="AF548" s="10">
        <f t="shared" si="2"/>
        <v>0.1370558376</v>
      </c>
      <c r="AG548" s="10">
        <f t="shared" si="3"/>
        <v>0.08035714286</v>
      </c>
      <c r="AH548" s="7">
        <v>93166.0</v>
      </c>
      <c r="AI548" s="11">
        <f t="shared" si="4"/>
        <v>19.16995885</v>
      </c>
      <c r="AJ548" s="7">
        <v>2128.0</v>
      </c>
      <c r="AK548" s="11">
        <f t="shared" si="5"/>
        <v>26.27160494</v>
      </c>
      <c r="AL548" s="11">
        <f t="shared" si="6"/>
        <v>43.78101504</v>
      </c>
      <c r="AM548" s="12">
        <v>181.0</v>
      </c>
      <c r="AN548" s="11">
        <f t="shared" si="7"/>
        <v>6.993967756</v>
      </c>
      <c r="AO548" s="10" t="s">
        <v>2513</v>
      </c>
      <c r="AP548" s="10" t="s">
        <v>266</v>
      </c>
      <c r="AQ548" s="10" t="s">
        <v>2514</v>
      </c>
      <c r="AR548" s="7">
        <v>887.0</v>
      </c>
      <c r="AS548" s="7">
        <v>852.0</v>
      </c>
      <c r="AT548" s="13">
        <f t="shared" si="8"/>
        <v>0.5100632547</v>
      </c>
      <c r="AU548" s="9">
        <v>51.0</v>
      </c>
      <c r="AV548" s="9">
        <v>21.0</v>
      </c>
      <c r="AW548" s="9">
        <v>1110.0</v>
      </c>
      <c r="AX548" s="9">
        <v>576.0</v>
      </c>
      <c r="AY548" s="9">
        <v>629.0</v>
      </c>
      <c r="AZ548" s="9">
        <v>311.0</v>
      </c>
      <c r="BA548" s="7">
        <v>37.0</v>
      </c>
      <c r="BB548" s="7">
        <v>38.0</v>
      </c>
      <c r="BC548" s="7">
        <v>37.0</v>
      </c>
      <c r="BD548" s="7">
        <v>72.0</v>
      </c>
      <c r="BE548" s="7">
        <v>38.0</v>
      </c>
      <c r="BF548" s="7">
        <v>55.0</v>
      </c>
      <c r="BG548" s="14">
        <f t="shared" si="9"/>
        <v>1.429706116</v>
      </c>
      <c r="BH548" s="11">
        <f t="shared" si="10"/>
        <v>1.468346822</v>
      </c>
      <c r="BI548" s="11">
        <f t="shared" si="11"/>
        <v>1.429706116</v>
      </c>
      <c r="BJ548" s="11">
        <f t="shared" si="12"/>
        <v>2.78213082</v>
      </c>
      <c r="BK548" s="11">
        <f t="shared" si="13"/>
        <v>1.468346822</v>
      </c>
      <c r="BL548" s="11">
        <f t="shared" si="14"/>
        <v>2.125238821</v>
      </c>
      <c r="BM548" s="7">
        <v>18.0</v>
      </c>
      <c r="BN548" s="7">
        <v>9.0</v>
      </c>
      <c r="BO548" s="7">
        <v>0.0</v>
      </c>
      <c r="BP548" s="7">
        <v>0.0</v>
      </c>
      <c r="BQ548" s="7">
        <v>0.0</v>
      </c>
      <c r="BR548" s="7">
        <v>0.0</v>
      </c>
      <c r="BS548" s="9">
        <f t="shared" si="15"/>
        <v>93</v>
      </c>
      <c r="BT548" s="14">
        <v>-0.9878</v>
      </c>
      <c r="BU548" s="7">
        <v>5.0</v>
      </c>
      <c r="BV548" s="7">
        <v>1.0</v>
      </c>
      <c r="BW548" s="15">
        <f t="shared" si="16"/>
        <v>0.2</v>
      </c>
      <c r="BX548" s="7">
        <v>0.0</v>
      </c>
      <c r="BY548" s="7">
        <v>4.0</v>
      </c>
      <c r="BZ548" s="7">
        <v>1.0</v>
      </c>
      <c r="CA548" s="7">
        <v>5.0</v>
      </c>
      <c r="CB548" s="7">
        <v>0.0</v>
      </c>
      <c r="CC548" s="7">
        <v>2.0</v>
      </c>
      <c r="CD548" s="7">
        <v>0.0</v>
      </c>
      <c r="CE548" s="7">
        <v>0.0</v>
      </c>
      <c r="CF548" s="7">
        <v>1.0</v>
      </c>
      <c r="CG548" s="7">
        <v>6.0</v>
      </c>
      <c r="CH548" s="7">
        <v>0.0</v>
      </c>
      <c r="CI548" s="7">
        <v>18.0</v>
      </c>
      <c r="CJ548" s="7">
        <v>0.0</v>
      </c>
      <c r="CK548" s="7">
        <v>0.0</v>
      </c>
      <c r="CL548" s="15">
        <f t="shared" si="17"/>
        <v>0</v>
      </c>
      <c r="CM548" s="7">
        <v>5.6</v>
      </c>
      <c r="CN548" s="7">
        <v>1.3</v>
      </c>
      <c r="CO548" s="7">
        <v>6.9</v>
      </c>
      <c r="CP548" s="16">
        <f t="shared" si="18"/>
        <v>0.08518518519</v>
      </c>
      <c r="CQ548" s="16">
        <f t="shared" si="19"/>
        <v>0.2666208703</v>
      </c>
      <c r="CR548" s="17">
        <v>5.0</v>
      </c>
      <c r="CS548" s="14">
        <v>39.1</v>
      </c>
      <c r="CT548" s="14">
        <v>32.9</v>
      </c>
      <c r="CU548" s="14">
        <v>6.3</v>
      </c>
      <c r="CV548" s="14">
        <v>8.4</v>
      </c>
      <c r="CW548" s="14">
        <v>2.9</v>
      </c>
      <c r="CX548" s="14">
        <v>-0.4</v>
      </c>
      <c r="CY548" s="14">
        <v>10.9</v>
      </c>
      <c r="CZ548" s="18">
        <f t="shared" si="20"/>
        <v>0.1345679012</v>
      </c>
      <c r="DA548" s="18">
        <f t="shared" si="21"/>
        <v>0.4211836936</v>
      </c>
      <c r="DB548" s="14">
        <v>24.4772</v>
      </c>
      <c r="DC548" s="7">
        <v>0.0</v>
      </c>
      <c r="DD548" s="7">
        <v>5.0</v>
      </c>
      <c r="DE548" s="7">
        <v>9.0</v>
      </c>
      <c r="DF548" s="7">
        <v>58.0</v>
      </c>
      <c r="DG548" s="7">
        <v>9.0</v>
      </c>
      <c r="DH548" s="7">
        <v>3.0</v>
      </c>
      <c r="DI548" s="7">
        <v>3.0</v>
      </c>
      <c r="DJ548" s="7">
        <v>16.0</v>
      </c>
      <c r="DK548" s="7">
        <v>14.0</v>
      </c>
      <c r="DL548" s="7">
        <v>1.0</v>
      </c>
      <c r="DM548" s="7">
        <v>151.0</v>
      </c>
      <c r="DN548" s="9">
        <v>6.0</v>
      </c>
      <c r="DO548" s="9">
        <v>1.0</v>
      </c>
      <c r="DP548" s="9">
        <v>4.0</v>
      </c>
      <c r="DQ548" s="8">
        <v>186.0</v>
      </c>
      <c r="DR548" s="8">
        <v>0.0</v>
      </c>
      <c r="DS548" s="8"/>
      <c r="DT548" s="19">
        <v>0.925</v>
      </c>
      <c r="DU548" s="8">
        <v>0.925</v>
      </c>
      <c r="DV548" s="8">
        <v>1.775</v>
      </c>
      <c r="DW548" s="8">
        <v>0.0</v>
      </c>
      <c r="DX548" s="8">
        <v>0.85</v>
      </c>
      <c r="DY548" s="14">
        <f t="shared" si="22"/>
        <v>8.293617021</v>
      </c>
    </row>
    <row r="549" ht="12.75" customHeight="1">
      <c r="A549" s="7">
        <v>28.0</v>
      </c>
      <c r="B549" s="7" t="s">
        <v>2515</v>
      </c>
      <c r="C549" s="7" t="s">
        <v>2516</v>
      </c>
      <c r="D549" s="7" t="s">
        <v>162</v>
      </c>
      <c r="E549" s="7" t="s">
        <v>163</v>
      </c>
      <c r="F549" s="7" t="s">
        <v>163</v>
      </c>
      <c r="G549" s="7">
        <v>72.0</v>
      </c>
      <c r="H549" s="7">
        <v>192.0</v>
      </c>
      <c r="I549" s="7" t="s">
        <v>133</v>
      </c>
      <c r="J549" s="7">
        <v>2000.0</v>
      </c>
      <c r="K549" s="7">
        <v>3.0</v>
      </c>
      <c r="L549" s="7">
        <v>95.0</v>
      </c>
      <c r="M549" s="8"/>
      <c r="N549" s="8">
        <f t="shared" si="1"/>
        <v>35</v>
      </c>
      <c r="O549" s="7" t="s">
        <v>2517</v>
      </c>
      <c r="P549" s="7" t="s">
        <v>2518</v>
      </c>
      <c r="Q549" s="8" t="s">
        <v>610</v>
      </c>
      <c r="R549" s="7" t="s">
        <v>610</v>
      </c>
      <c r="S549" s="9" t="s">
        <v>260</v>
      </c>
      <c r="T549" s="9">
        <v>79.0</v>
      </c>
      <c r="U549" s="9" t="s">
        <v>138</v>
      </c>
      <c r="V549" s="9" t="s">
        <v>138</v>
      </c>
      <c r="W549" s="7">
        <v>80.0</v>
      </c>
      <c r="X549" s="7">
        <v>6.0</v>
      </c>
      <c r="Y549" s="7">
        <v>9.0</v>
      </c>
      <c r="Z549" s="7">
        <v>5.0</v>
      </c>
      <c r="AA549" s="7">
        <v>15.0</v>
      </c>
      <c r="AB549" s="7">
        <v>-2.0</v>
      </c>
      <c r="AC549" s="7">
        <v>94.0</v>
      </c>
      <c r="AD549" s="7">
        <v>26.0</v>
      </c>
      <c r="AE549" s="7">
        <v>30.0</v>
      </c>
      <c r="AF549" s="10">
        <f t="shared" si="2"/>
        <v>0.06382978723</v>
      </c>
      <c r="AG549" s="10">
        <f t="shared" si="3"/>
        <v>0.04</v>
      </c>
      <c r="AH549" s="7">
        <v>63816.0</v>
      </c>
      <c r="AI549" s="11">
        <f t="shared" si="4"/>
        <v>13.295</v>
      </c>
      <c r="AJ549" s="7">
        <v>1603.0</v>
      </c>
      <c r="AK549" s="11">
        <f t="shared" si="5"/>
        <v>20.0375</v>
      </c>
      <c r="AL549" s="11">
        <f t="shared" si="6"/>
        <v>39.81035558</v>
      </c>
      <c r="AM549" s="12">
        <v>57.0</v>
      </c>
      <c r="AN549" s="11">
        <f t="shared" si="7"/>
        <v>3.215494547</v>
      </c>
      <c r="AO549" s="10" t="s">
        <v>239</v>
      </c>
      <c r="AP549" s="10" t="s">
        <v>681</v>
      </c>
      <c r="AQ549" s="10" t="s">
        <v>435</v>
      </c>
      <c r="AR549" s="7">
        <v>476.0</v>
      </c>
      <c r="AS549" s="7">
        <v>385.0</v>
      </c>
      <c r="AT549" s="13">
        <f t="shared" si="8"/>
        <v>0.5528455285</v>
      </c>
      <c r="AU549" s="9">
        <v>3.0</v>
      </c>
      <c r="AV549" s="9">
        <v>2.0</v>
      </c>
      <c r="AW549" s="9">
        <v>531.0</v>
      </c>
      <c r="AX549" s="9">
        <v>308.0</v>
      </c>
      <c r="AY549" s="9">
        <v>326.0</v>
      </c>
      <c r="AZ549" s="9">
        <v>167.0</v>
      </c>
      <c r="BA549" s="7">
        <v>87.0</v>
      </c>
      <c r="BB549" s="7">
        <v>51.0</v>
      </c>
      <c r="BC549" s="7">
        <v>35.0</v>
      </c>
      <c r="BD549" s="7">
        <v>26.0</v>
      </c>
      <c r="BE549" s="7">
        <v>36.0</v>
      </c>
      <c r="BF549" s="7">
        <v>24.0</v>
      </c>
      <c r="BG549" s="14">
        <f t="shared" si="9"/>
        <v>4.907860098</v>
      </c>
      <c r="BH549" s="11">
        <f t="shared" si="10"/>
        <v>2.877021437</v>
      </c>
      <c r="BI549" s="11">
        <f t="shared" si="11"/>
        <v>1.974426476</v>
      </c>
      <c r="BJ549" s="11">
        <f t="shared" si="12"/>
        <v>1.466716811</v>
      </c>
      <c r="BK549" s="11">
        <f t="shared" si="13"/>
        <v>2.030838661</v>
      </c>
      <c r="BL549" s="11">
        <f t="shared" si="14"/>
        <v>1.353892441</v>
      </c>
      <c r="BM549" s="7">
        <v>32.0</v>
      </c>
      <c r="BN549" s="7">
        <v>16.0</v>
      </c>
      <c r="BO549" s="7">
        <v>0.0</v>
      </c>
      <c r="BP549" s="7">
        <v>0.0</v>
      </c>
      <c r="BQ549" s="7">
        <v>0.0</v>
      </c>
      <c r="BR549" s="7">
        <v>0.0</v>
      </c>
      <c r="BS549" s="9">
        <f t="shared" si="15"/>
        <v>118</v>
      </c>
      <c r="BT549" s="14">
        <v>-3.0274</v>
      </c>
      <c r="BU549" s="7">
        <v>1.0</v>
      </c>
      <c r="BV549" s="7">
        <v>0.0</v>
      </c>
      <c r="BW549" s="15">
        <f t="shared" si="16"/>
        <v>0</v>
      </c>
      <c r="BX549" s="7">
        <v>0.0</v>
      </c>
      <c r="BY549" s="7">
        <v>0.0</v>
      </c>
      <c r="BZ549" s="7">
        <v>0.0</v>
      </c>
      <c r="CA549" s="7">
        <v>2.0</v>
      </c>
      <c r="CB549" s="7">
        <v>0.0</v>
      </c>
      <c r="CC549" s="7">
        <v>1.0</v>
      </c>
      <c r="CD549" s="7">
        <v>0.0</v>
      </c>
      <c r="CE549" s="7">
        <v>0.0</v>
      </c>
      <c r="CF549" s="7">
        <v>3.0</v>
      </c>
      <c r="CG549" s="7">
        <v>1.0</v>
      </c>
      <c r="CH549" s="7">
        <v>0.0</v>
      </c>
      <c r="CI549" s="7">
        <v>1.0</v>
      </c>
      <c r="CJ549" s="7">
        <v>0.0</v>
      </c>
      <c r="CK549" s="7">
        <v>0.0</v>
      </c>
      <c r="CL549" s="15">
        <f t="shared" si="17"/>
        <v>0</v>
      </c>
      <c r="CM549" s="7">
        <v>-0.6000000000000001</v>
      </c>
      <c r="CN549" s="7">
        <v>0.9</v>
      </c>
      <c r="CO549" s="7">
        <v>0.30000000000000004</v>
      </c>
      <c r="CP549" s="16">
        <f t="shared" si="18"/>
        <v>0.00375</v>
      </c>
      <c r="CQ549" s="16">
        <f t="shared" si="19"/>
        <v>0.01692365551</v>
      </c>
      <c r="CR549" s="17">
        <v>3.0</v>
      </c>
      <c r="CS549" s="14">
        <v>17.0</v>
      </c>
      <c r="CT549" s="14">
        <v>23.5</v>
      </c>
      <c r="CU549" s="14">
        <v>-7.7</v>
      </c>
      <c r="CV549" s="14">
        <v>-1.2</v>
      </c>
      <c r="CW549" s="14">
        <v>1.9</v>
      </c>
      <c r="CX549" s="14">
        <v>-0.2</v>
      </c>
      <c r="CY549" s="14">
        <v>0.5</v>
      </c>
      <c r="CZ549" s="18">
        <f t="shared" si="20"/>
        <v>0.00625</v>
      </c>
      <c r="DA549" s="18">
        <f t="shared" si="21"/>
        <v>0.02820609252</v>
      </c>
      <c r="DB549" s="14">
        <v>28.9681</v>
      </c>
      <c r="DC549" s="7">
        <v>1.0</v>
      </c>
      <c r="DD549" s="7">
        <v>2.0</v>
      </c>
      <c r="DE549" s="7">
        <v>0.0</v>
      </c>
      <c r="DF549" s="7">
        <v>23.0</v>
      </c>
      <c r="DG549" s="7">
        <v>18.0</v>
      </c>
      <c r="DH549" s="7">
        <v>1.0</v>
      </c>
      <c r="DI549" s="7">
        <v>15.0</v>
      </c>
      <c r="DJ549" s="7">
        <v>13.0</v>
      </c>
      <c r="DK549" s="7">
        <v>9.0</v>
      </c>
      <c r="DL549" s="7">
        <v>1.0</v>
      </c>
      <c r="DM549" s="7">
        <v>37.0</v>
      </c>
      <c r="DN549" s="9">
        <v>1.0</v>
      </c>
      <c r="DO549" s="9">
        <v>0.0</v>
      </c>
      <c r="DP549" s="9">
        <v>0.0</v>
      </c>
      <c r="DQ549" s="8">
        <v>186.0</v>
      </c>
      <c r="DR549" s="8">
        <v>0.0</v>
      </c>
      <c r="DS549" s="8"/>
      <c r="DT549" s="19">
        <v>1.5</v>
      </c>
      <c r="DU549" s="8">
        <v>1.5</v>
      </c>
      <c r="DV549" s="8">
        <v>1.5</v>
      </c>
      <c r="DW549" s="8">
        <v>0.0</v>
      </c>
      <c r="DX549" s="8">
        <v>0.0</v>
      </c>
      <c r="DY549" s="14">
        <f t="shared" si="22"/>
        <v>-1.521276596</v>
      </c>
    </row>
    <row r="550" ht="12.75" customHeight="1">
      <c r="A550" s="7">
        <v>2.0</v>
      </c>
      <c r="B550" s="7" t="s">
        <v>2519</v>
      </c>
      <c r="C550" s="7" t="s">
        <v>2520</v>
      </c>
      <c r="D550" s="7" t="s">
        <v>679</v>
      </c>
      <c r="E550" s="7" t="s">
        <v>132</v>
      </c>
      <c r="F550" s="7" t="s">
        <v>132</v>
      </c>
      <c r="G550" s="7">
        <v>75.0</v>
      </c>
      <c r="H550" s="7">
        <v>210.0</v>
      </c>
      <c r="I550" s="7" t="s">
        <v>133</v>
      </c>
      <c r="J550" s="7">
        <v>2009.0</v>
      </c>
      <c r="K550" s="7">
        <v>1.0</v>
      </c>
      <c r="L550" s="7">
        <v>21.0</v>
      </c>
      <c r="M550" s="8"/>
      <c r="N550" s="8">
        <f t="shared" si="1"/>
        <v>25</v>
      </c>
      <c r="O550" s="7" t="s">
        <v>770</v>
      </c>
      <c r="P550" s="7" t="s">
        <v>2518</v>
      </c>
      <c r="Q550" s="8" t="s">
        <v>490</v>
      </c>
      <c r="R550" s="7" t="s">
        <v>490</v>
      </c>
      <c r="S550" s="9" t="s">
        <v>174</v>
      </c>
      <c r="T550" s="9">
        <v>72.0</v>
      </c>
      <c r="U550" s="9" t="s">
        <v>138</v>
      </c>
      <c r="V550" s="9" t="s">
        <v>138</v>
      </c>
      <c r="W550" s="7">
        <v>73.0</v>
      </c>
      <c r="X550" s="7">
        <v>4.0</v>
      </c>
      <c r="Y550" s="7">
        <v>15.0</v>
      </c>
      <c r="Z550" s="7">
        <v>7.0</v>
      </c>
      <c r="AA550" s="7">
        <v>19.0</v>
      </c>
      <c r="AB550" s="7">
        <v>-12.0</v>
      </c>
      <c r="AC550" s="7">
        <v>106.0</v>
      </c>
      <c r="AD550" s="7">
        <v>47.0</v>
      </c>
      <c r="AE550" s="7">
        <v>65.0</v>
      </c>
      <c r="AF550" s="10">
        <f t="shared" si="2"/>
        <v>0.03773584906</v>
      </c>
      <c r="AG550" s="10">
        <f t="shared" si="3"/>
        <v>0.01834862385</v>
      </c>
      <c r="AH550" s="7">
        <v>86891.0</v>
      </c>
      <c r="AI550" s="11">
        <f t="shared" si="4"/>
        <v>19.83812785</v>
      </c>
      <c r="AJ550" s="7">
        <v>1918.0</v>
      </c>
      <c r="AK550" s="11">
        <f t="shared" si="5"/>
        <v>26.2739726</v>
      </c>
      <c r="AL550" s="11">
        <f t="shared" si="6"/>
        <v>45.30291971</v>
      </c>
      <c r="AM550" s="12">
        <v>62.0</v>
      </c>
      <c r="AN550" s="11">
        <f t="shared" si="7"/>
        <v>2.568735542</v>
      </c>
      <c r="AO550" s="10" t="s">
        <v>473</v>
      </c>
      <c r="AP550" s="10" t="s">
        <v>752</v>
      </c>
      <c r="AQ550" s="10" t="s">
        <v>2521</v>
      </c>
      <c r="AR550" s="7">
        <v>0.0</v>
      </c>
      <c r="AS550" s="7">
        <v>0.0</v>
      </c>
      <c r="AT550" s="13">
        <f t="shared" si="8"/>
        <v>0</v>
      </c>
      <c r="AU550" s="8"/>
      <c r="AV550" s="8"/>
      <c r="AW550" s="8"/>
      <c r="AX550" s="8">
        <v>0.0</v>
      </c>
      <c r="AY550" s="8"/>
      <c r="AZ550" s="8">
        <v>0.0</v>
      </c>
      <c r="BA550" s="7">
        <v>93.0</v>
      </c>
      <c r="BB550" s="7">
        <v>93.0</v>
      </c>
      <c r="BC550" s="7">
        <v>83.0</v>
      </c>
      <c r="BD550" s="7">
        <v>47.0</v>
      </c>
      <c r="BE550" s="7">
        <v>42.0</v>
      </c>
      <c r="BF550" s="7">
        <v>23.0</v>
      </c>
      <c r="BG550" s="14">
        <f t="shared" si="9"/>
        <v>3.853103313</v>
      </c>
      <c r="BH550" s="11">
        <f t="shared" si="10"/>
        <v>3.853103313</v>
      </c>
      <c r="BI550" s="11">
        <f t="shared" si="11"/>
        <v>3.438791129</v>
      </c>
      <c r="BJ550" s="11">
        <f t="shared" si="12"/>
        <v>1.947267266</v>
      </c>
      <c r="BK550" s="11">
        <f t="shared" si="13"/>
        <v>1.740111174</v>
      </c>
      <c r="BL550" s="11">
        <f t="shared" si="14"/>
        <v>0.9529180237</v>
      </c>
      <c r="BM550" s="7">
        <v>28.0</v>
      </c>
      <c r="BN550" s="7">
        <v>13.0</v>
      </c>
      <c r="BO550" s="7">
        <v>0.0</v>
      </c>
      <c r="BP550" s="7">
        <v>0.0</v>
      </c>
      <c r="BQ550" s="7">
        <v>0.0</v>
      </c>
      <c r="BR550" s="7">
        <v>0.0</v>
      </c>
      <c r="BS550" s="9">
        <f t="shared" si="15"/>
        <v>204</v>
      </c>
      <c r="BT550" s="14">
        <v>-1.4646</v>
      </c>
      <c r="BW550" s="15" t="str">
        <f t="shared" si="16"/>
        <v> </v>
      </c>
      <c r="BY550" s="7">
        <v>1.0</v>
      </c>
      <c r="BZ550" s="7">
        <v>3.0</v>
      </c>
      <c r="CA550" s="7">
        <v>3.0</v>
      </c>
      <c r="CB550" s="7">
        <v>0.0</v>
      </c>
      <c r="CC550" s="7">
        <v>0.0</v>
      </c>
      <c r="CD550" s="7">
        <v>0.0</v>
      </c>
      <c r="CE550" s="7">
        <v>1.0</v>
      </c>
      <c r="CF550" s="7">
        <v>0.0</v>
      </c>
      <c r="CG550" s="7">
        <v>0.0</v>
      </c>
      <c r="CH550" s="7">
        <v>0.0</v>
      </c>
      <c r="CI550" s="7">
        <v>3.0</v>
      </c>
      <c r="CJ550" s="7">
        <v>0.0</v>
      </c>
      <c r="CK550" s="7">
        <v>0.0</v>
      </c>
      <c r="CL550" s="15">
        <f t="shared" si="17"/>
        <v>0</v>
      </c>
      <c r="CM550" s="7">
        <v>0.8</v>
      </c>
      <c r="CN550" s="7">
        <v>3.2</v>
      </c>
      <c r="CO550" s="7">
        <v>4.0</v>
      </c>
      <c r="CP550" s="16">
        <f t="shared" si="18"/>
        <v>0.05479452055</v>
      </c>
      <c r="CQ550" s="16">
        <f t="shared" si="19"/>
        <v>0.1657248737</v>
      </c>
      <c r="CR550" s="17">
        <v>3.0</v>
      </c>
      <c r="CS550" s="14">
        <v>30.9</v>
      </c>
      <c r="CT550" s="14">
        <v>32.7</v>
      </c>
      <c r="CU550" s="14">
        <v>-4.7</v>
      </c>
      <c r="CV550" s="14">
        <v>0.2</v>
      </c>
      <c r="CW550" s="14">
        <v>3.9</v>
      </c>
      <c r="CX550" s="14">
        <v>0.0</v>
      </c>
      <c r="CY550" s="14">
        <v>4.1</v>
      </c>
      <c r="CZ550" s="18">
        <f t="shared" si="20"/>
        <v>0.05616438356</v>
      </c>
      <c r="DA550" s="18">
        <f t="shared" si="21"/>
        <v>0.1698679955</v>
      </c>
      <c r="DB550" s="14">
        <v>49.6132</v>
      </c>
      <c r="DC550" s="7">
        <v>0.0</v>
      </c>
      <c r="DD550" s="7">
        <v>0.0</v>
      </c>
      <c r="DE550" s="7">
        <v>2.0</v>
      </c>
      <c r="DF550" s="7">
        <v>45.0</v>
      </c>
      <c r="DG550" s="7">
        <v>3.0</v>
      </c>
      <c r="DH550" s="7">
        <v>0.0</v>
      </c>
      <c r="DI550" s="7">
        <v>38.0</v>
      </c>
      <c r="DJ550" s="7">
        <v>32.0</v>
      </c>
      <c r="DK550" s="7">
        <v>0.0</v>
      </c>
      <c r="DL550" s="7">
        <v>0.0</v>
      </c>
      <c r="DM550" s="7">
        <v>33.0</v>
      </c>
      <c r="DN550" s="9">
        <v>2.0</v>
      </c>
      <c r="DO550" s="9">
        <v>1.0</v>
      </c>
      <c r="DP550" s="9">
        <v>2.0</v>
      </c>
      <c r="DQ550" s="8">
        <v>186.0</v>
      </c>
      <c r="DR550" s="8">
        <v>9.0</v>
      </c>
      <c r="DS550" s="8" t="s">
        <v>1340</v>
      </c>
      <c r="DT550" s="19">
        <v>1.3</v>
      </c>
      <c r="DU550" s="8">
        <v>1.667</v>
      </c>
      <c r="DV550" s="8">
        <v>1.667</v>
      </c>
      <c r="DW550" s="8">
        <v>183.0</v>
      </c>
      <c r="DX550" s="8">
        <v>0.0</v>
      </c>
      <c r="DY550" s="14">
        <f t="shared" si="22"/>
        <v>1.723404255</v>
      </c>
    </row>
    <row r="551" ht="12.75" customHeight="1">
      <c r="A551" s="7">
        <v>36.0</v>
      </c>
      <c r="B551" s="7" t="s">
        <v>1142</v>
      </c>
      <c r="C551" s="7" t="s">
        <v>357</v>
      </c>
      <c r="D551" s="7" t="s">
        <v>358</v>
      </c>
      <c r="E551" s="7" t="s">
        <v>163</v>
      </c>
      <c r="F551" s="7" t="s">
        <v>163</v>
      </c>
      <c r="G551" s="7">
        <v>72.0</v>
      </c>
      <c r="H551" s="7">
        <v>195.0</v>
      </c>
      <c r="I551" s="7" t="s">
        <v>133</v>
      </c>
      <c r="J551" s="7">
        <v>2013.0</v>
      </c>
      <c r="K551" s="7">
        <v>1.0</v>
      </c>
      <c r="L551" s="7">
        <v>13.0</v>
      </c>
      <c r="M551" s="8" t="s">
        <v>146</v>
      </c>
      <c r="N551" s="8">
        <f t="shared" si="1"/>
        <v>20</v>
      </c>
      <c r="O551" s="7" t="s">
        <v>2522</v>
      </c>
      <c r="P551" s="7" t="s">
        <v>2523</v>
      </c>
      <c r="Q551" s="8" t="s">
        <v>246</v>
      </c>
      <c r="R551" s="7" t="s">
        <v>246</v>
      </c>
      <c r="S551" s="9" t="s">
        <v>174</v>
      </c>
      <c r="T551" s="9">
        <v>1.0</v>
      </c>
      <c r="U551" s="9" t="s">
        <v>138</v>
      </c>
      <c r="V551" s="9" t="s">
        <v>138</v>
      </c>
      <c r="W551" s="7">
        <v>1.0</v>
      </c>
      <c r="X551" s="7">
        <v>0.0</v>
      </c>
      <c r="Y551" s="7">
        <v>0.0</v>
      </c>
      <c r="Z551" s="7">
        <v>0.0</v>
      </c>
      <c r="AA551" s="7">
        <v>0.0</v>
      </c>
      <c r="AB551" s="7">
        <v>0.0</v>
      </c>
      <c r="AC551" s="7">
        <v>1.0</v>
      </c>
      <c r="AD551" s="7">
        <v>0.0</v>
      </c>
      <c r="AE551" s="7">
        <v>0.0</v>
      </c>
      <c r="AF551" s="10">
        <f t="shared" si="2"/>
        <v>0</v>
      </c>
      <c r="AG551" s="10">
        <f t="shared" si="3"/>
        <v>0</v>
      </c>
      <c r="AH551" s="7">
        <v>954.0</v>
      </c>
      <c r="AI551" s="11">
        <f t="shared" si="4"/>
        <v>15.9</v>
      </c>
      <c r="AJ551" s="7">
        <v>23.0</v>
      </c>
      <c r="AK551" s="11">
        <f t="shared" si="5"/>
        <v>23</v>
      </c>
      <c r="AL551" s="11">
        <f t="shared" si="6"/>
        <v>41.47826087</v>
      </c>
      <c r="AM551" s="12">
        <v>0.0</v>
      </c>
      <c r="AN551" s="11">
        <f t="shared" si="7"/>
        <v>0</v>
      </c>
      <c r="AO551" s="10" t="s">
        <v>151</v>
      </c>
      <c r="AP551" s="10" t="s">
        <v>151</v>
      </c>
      <c r="AQ551" s="10" t="s">
        <v>151</v>
      </c>
      <c r="AR551" s="7">
        <v>0.0</v>
      </c>
      <c r="AS551" s="7">
        <v>0.0</v>
      </c>
      <c r="AT551" s="13">
        <f t="shared" si="8"/>
        <v>0</v>
      </c>
      <c r="AU551" s="8"/>
      <c r="AV551" s="8"/>
      <c r="AW551" s="8"/>
      <c r="AX551" s="8">
        <v>0.0</v>
      </c>
      <c r="AY551" s="8"/>
      <c r="AZ551" s="8">
        <v>0.0</v>
      </c>
      <c r="BA551" s="7">
        <v>2.0</v>
      </c>
      <c r="BB551" s="7">
        <v>1.0</v>
      </c>
      <c r="BC551" s="7">
        <v>2.0</v>
      </c>
      <c r="BD551" s="7">
        <v>0.0</v>
      </c>
      <c r="BE551" s="7">
        <v>1.0</v>
      </c>
      <c r="BF551" s="7">
        <v>0.0</v>
      </c>
      <c r="BG551" s="14">
        <f t="shared" si="9"/>
        <v>7.547169811</v>
      </c>
      <c r="BH551" s="11">
        <f t="shared" si="10"/>
        <v>3.773584906</v>
      </c>
      <c r="BI551" s="11">
        <f t="shared" si="11"/>
        <v>7.547169811</v>
      </c>
      <c r="BJ551" s="11">
        <f t="shared" si="12"/>
        <v>0</v>
      </c>
      <c r="BK551" s="11">
        <f t="shared" si="13"/>
        <v>3.773584906</v>
      </c>
      <c r="BL551" s="11">
        <f t="shared" si="14"/>
        <v>0</v>
      </c>
      <c r="BM551" s="7">
        <v>0.0</v>
      </c>
      <c r="BN551" s="7">
        <v>0.0</v>
      </c>
      <c r="BO551" s="7">
        <v>0.0</v>
      </c>
      <c r="BP551" s="7">
        <v>0.0</v>
      </c>
      <c r="BQ551" s="7">
        <v>0.0</v>
      </c>
      <c r="BR551" s="7">
        <v>0.0</v>
      </c>
      <c r="BS551" s="9">
        <f t="shared" si="15"/>
        <v>3</v>
      </c>
      <c r="BT551" s="14">
        <v>0.0679</v>
      </c>
      <c r="BW551" s="15" t="str">
        <f t="shared" si="16"/>
        <v> </v>
      </c>
      <c r="BY551" s="7">
        <v>0.0</v>
      </c>
      <c r="BZ551" s="7">
        <v>0.0</v>
      </c>
      <c r="CA551" s="7">
        <v>0.0</v>
      </c>
      <c r="CB551" s="7">
        <v>0.0</v>
      </c>
      <c r="CC551" s="7">
        <v>0.0</v>
      </c>
      <c r="CD551" s="7">
        <v>0.0</v>
      </c>
      <c r="CE551" s="7">
        <v>0.0</v>
      </c>
      <c r="CF551" s="7">
        <v>0.0</v>
      </c>
      <c r="CG551" s="7">
        <v>0.0</v>
      </c>
      <c r="CH551" s="7">
        <v>0.0</v>
      </c>
      <c r="CI551" s="7">
        <v>0.0</v>
      </c>
      <c r="CJ551" s="7">
        <v>0.0</v>
      </c>
      <c r="CK551" s="7">
        <v>0.0</v>
      </c>
      <c r="CL551" s="15">
        <f t="shared" si="17"/>
        <v>0</v>
      </c>
      <c r="CM551" s="7">
        <v>0.0</v>
      </c>
      <c r="CN551" s="7">
        <v>0.0</v>
      </c>
      <c r="CO551" s="7">
        <v>0.0</v>
      </c>
      <c r="CP551" s="16">
        <f t="shared" si="18"/>
        <v>0</v>
      </c>
      <c r="CQ551" s="16">
        <f t="shared" si="19"/>
        <v>0</v>
      </c>
      <c r="CR551" s="17">
        <v>3.0</v>
      </c>
      <c r="CS551" s="14">
        <v>0.1</v>
      </c>
      <c r="CT551" s="14">
        <v>0.1</v>
      </c>
      <c r="CU551" s="14">
        <v>0.0</v>
      </c>
      <c r="CV551" s="14">
        <v>0.0</v>
      </c>
      <c r="CW551" s="14">
        <v>0.0</v>
      </c>
      <c r="CX551" s="14">
        <v>0.0</v>
      </c>
      <c r="CY551" s="14">
        <v>0.0</v>
      </c>
      <c r="CZ551" s="18">
        <f t="shared" si="20"/>
        <v>0</v>
      </c>
      <c r="DA551" s="18">
        <f t="shared" si="21"/>
        <v>0</v>
      </c>
      <c r="DB551" s="14">
        <v>68.0</v>
      </c>
      <c r="DC551" s="7">
        <v>0.0</v>
      </c>
      <c r="DD551" s="7">
        <v>0.0</v>
      </c>
      <c r="DE551" s="7">
        <v>0.0</v>
      </c>
      <c r="DF551" s="7">
        <v>0.0</v>
      </c>
      <c r="DG551" s="7">
        <v>0.0</v>
      </c>
      <c r="DH551" s="7">
        <v>0.0</v>
      </c>
      <c r="DI551" s="7">
        <v>1.0</v>
      </c>
      <c r="DJ551" s="7">
        <v>0.0</v>
      </c>
      <c r="DK551" s="7">
        <v>0.0</v>
      </c>
      <c r="DL551" s="7">
        <v>0.0</v>
      </c>
      <c r="DM551" s="7">
        <v>0.0</v>
      </c>
      <c r="DN551" s="9">
        <v>0.0</v>
      </c>
      <c r="DO551" s="9">
        <v>0.0</v>
      </c>
      <c r="DP551" s="9">
        <v>0.0</v>
      </c>
      <c r="DQ551" s="8">
        <v>2.0</v>
      </c>
      <c r="DR551" s="8">
        <v>0.0</v>
      </c>
      <c r="DS551" s="8"/>
      <c r="DT551" s="19">
        <v>0.925</v>
      </c>
      <c r="DU551" s="8">
        <v>0.894</v>
      </c>
      <c r="DV551" s="8">
        <v>0.015</v>
      </c>
      <c r="DW551" s="8">
        <v>0.0</v>
      </c>
      <c r="DX551" s="8">
        <v>0.5</v>
      </c>
      <c r="DY551" s="14">
        <f t="shared" si="22"/>
        <v>-0.01933196065</v>
      </c>
    </row>
    <row r="552" ht="12.75" customHeight="1">
      <c r="A552" s="7">
        <v>45.0</v>
      </c>
      <c r="B552" s="7" t="s">
        <v>2524</v>
      </c>
      <c r="C552" s="7" t="s">
        <v>583</v>
      </c>
      <c r="D552" s="7" t="s">
        <v>358</v>
      </c>
      <c r="E552" s="7" t="s">
        <v>163</v>
      </c>
      <c r="F552" s="7" t="s">
        <v>163</v>
      </c>
      <c r="G552" s="7">
        <v>72.0</v>
      </c>
      <c r="H552" s="7">
        <v>199.0</v>
      </c>
      <c r="I552" s="7" t="s">
        <v>133</v>
      </c>
      <c r="J552" s="7">
        <v>2011.0</v>
      </c>
      <c r="K552" s="7">
        <v>1.0</v>
      </c>
      <c r="L552" s="7">
        <v>23.0</v>
      </c>
      <c r="M552" s="8" t="s">
        <v>146</v>
      </c>
      <c r="N552" s="8">
        <f t="shared" si="1"/>
        <v>23</v>
      </c>
      <c r="O552" s="7" t="s">
        <v>892</v>
      </c>
      <c r="P552" s="7" t="s">
        <v>2525</v>
      </c>
      <c r="Q552" s="8" t="s">
        <v>149</v>
      </c>
      <c r="R552" s="7" t="s">
        <v>149</v>
      </c>
      <c r="S552" s="9" t="s">
        <v>174</v>
      </c>
      <c r="T552" s="9">
        <v>33.0</v>
      </c>
      <c r="U552" s="9" t="s">
        <v>138</v>
      </c>
      <c r="V552" s="9" t="s">
        <v>138</v>
      </c>
      <c r="W552" s="7">
        <v>33.0</v>
      </c>
      <c r="X552" s="7">
        <v>1.0</v>
      </c>
      <c r="Y552" s="7">
        <v>6.0</v>
      </c>
      <c r="Z552" s="7">
        <v>3.0</v>
      </c>
      <c r="AA552" s="7">
        <v>7.0</v>
      </c>
      <c r="AB552" s="7">
        <v>-7.0</v>
      </c>
      <c r="AC552" s="7">
        <v>44.0</v>
      </c>
      <c r="AD552" s="7">
        <v>9.0</v>
      </c>
      <c r="AE552" s="7">
        <v>28.0</v>
      </c>
      <c r="AF552" s="10">
        <f t="shared" si="2"/>
        <v>0.02272727273</v>
      </c>
      <c r="AG552" s="10">
        <f t="shared" si="3"/>
        <v>0.01234567901</v>
      </c>
      <c r="AH552" s="7">
        <v>31498.0</v>
      </c>
      <c r="AI552" s="11">
        <f t="shared" si="4"/>
        <v>15.90808081</v>
      </c>
      <c r="AJ552" s="7">
        <v>699.0</v>
      </c>
      <c r="AK552" s="11">
        <f t="shared" si="5"/>
        <v>21.18181818</v>
      </c>
      <c r="AL552" s="11">
        <f t="shared" si="6"/>
        <v>45.06151645</v>
      </c>
      <c r="AM552" s="12">
        <v>24.0</v>
      </c>
      <c r="AN552" s="11">
        <f t="shared" si="7"/>
        <v>2.743031304</v>
      </c>
      <c r="AO552" s="10" t="s">
        <v>1025</v>
      </c>
      <c r="AP552" s="10" t="s">
        <v>985</v>
      </c>
      <c r="AQ552" s="10" t="s">
        <v>1026</v>
      </c>
      <c r="AR552" s="7">
        <v>0.0</v>
      </c>
      <c r="AS552" s="7">
        <v>0.0</v>
      </c>
      <c r="AT552" s="13">
        <f t="shared" si="8"/>
        <v>0</v>
      </c>
      <c r="AU552" s="8"/>
      <c r="AV552" s="8"/>
      <c r="AW552" s="8"/>
      <c r="AX552" s="8">
        <v>0.0</v>
      </c>
      <c r="AY552" s="8"/>
      <c r="AZ552" s="8">
        <v>0.0</v>
      </c>
      <c r="BA552" s="7">
        <v>45.0</v>
      </c>
      <c r="BB552" s="7">
        <v>28.0</v>
      </c>
      <c r="BC552" s="7">
        <v>35.0</v>
      </c>
      <c r="BD552" s="7">
        <v>9.0</v>
      </c>
      <c r="BE552" s="7">
        <v>8.0</v>
      </c>
      <c r="BF552" s="7">
        <v>9.0</v>
      </c>
      <c r="BG552" s="14">
        <f t="shared" si="9"/>
        <v>5.143183694</v>
      </c>
      <c r="BH552" s="11">
        <f t="shared" si="10"/>
        <v>3.200203188</v>
      </c>
      <c r="BI552" s="11">
        <f t="shared" si="11"/>
        <v>4.000253984</v>
      </c>
      <c r="BJ552" s="11">
        <f t="shared" si="12"/>
        <v>1.028636739</v>
      </c>
      <c r="BK552" s="11">
        <f t="shared" si="13"/>
        <v>0.9143437679</v>
      </c>
      <c r="BL552" s="11">
        <f t="shared" si="14"/>
        <v>1.028636739</v>
      </c>
      <c r="BM552" s="7">
        <v>4.0</v>
      </c>
      <c r="BN552" s="7">
        <v>2.0</v>
      </c>
      <c r="BO552" s="7">
        <v>0.0</v>
      </c>
      <c r="BP552" s="7">
        <v>0.0</v>
      </c>
      <c r="BQ552" s="7">
        <v>0.0</v>
      </c>
      <c r="BR552" s="7">
        <v>0.0</v>
      </c>
      <c r="BS552" s="9">
        <f t="shared" si="15"/>
        <v>67</v>
      </c>
      <c r="BT552" s="14">
        <v>2.2905</v>
      </c>
      <c r="BW552" s="15" t="str">
        <f t="shared" si="16"/>
        <v> </v>
      </c>
      <c r="BY552" s="7">
        <v>0.0</v>
      </c>
      <c r="BZ552" s="7">
        <v>0.0</v>
      </c>
      <c r="CA552" s="7">
        <v>0.0</v>
      </c>
      <c r="CB552" s="7">
        <v>0.0</v>
      </c>
      <c r="CC552" s="7">
        <v>0.0</v>
      </c>
      <c r="CD552" s="7">
        <v>0.0</v>
      </c>
      <c r="CE552" s="7">
        <v>0.0</v>
      </c>
      <c r="CF552" s="7">
        <v>0.0</v>
      </c>
      <c r="CG552" s="7">
        <v>0.0</v>
      </c>
      <c r="CH552" s="7">
        <v>0.0</v>
      </c>
      <c r="CI552" s="7">
        <v>1.0</v>
      </c>
      <c r="CJ552" s="7">
        <v>0.0</v>
      </c>
      <c r="CK552" s="7">
        <v>0.0</v>
      </c>
      <c r="CL552" s="15">
        <f t="shared" si="17"/>
        <v>0</v>
      </c>
      <c r="CM552" s="7">
        <v>0.2</v>
      </c>
      <c r="CN552" s="7">
        <v>0.4</v>
      </c>
      <c r="CO552" s="7">
        <v>0.6000000000000001</v>
      </c>
      <c r="CP552" s="16">
        <f t="shared" si="18"/>
        <v>0.01818181818</v>
      </c>
      <c r="CQ552" s="16">
        <f t="shared" si="19"/>
        <v>0.06857578259</v>
      </c>
      <c r="CR552" s="17">
        <v>2.0</v>
      </c>
      <c r="CS552" s="14">
        <v>12.6</v>
      </c>
      <c r="CT552" s="14">
        <v>12.3</v>
      </c>
      <c r="CU552" s="14">
        <v>-7.8</v>
      </c>
      <c r="CV552" s="14">
        <v>-0.30000000000000004</v>
      </c>
      <c r="CW552" s="14">
        <v>-0.30000000000000004</v>
      </c>
      <c r="CX552" s="14">
        <v>0.0</v>
      </c>
      <c r="CY552" s="14">
        <v>-0.6000000000000001</v>
      </c>
      <c r="CZ552" s="18">
        <f t="shared" si="20"/>
        <v>-0.01818181818</v>
      </c>
      <c r="DA552" s="18">
        <f t="shared" si="21"/>
        <v>-0.06857578259</v>
      </c>
      <c r="DB552" s="14">
        <v>48.5455</v>
      </c>
      <c r="DC552" s="7">
        <v>0.0</v>
      </c>
      <c r="DD552" s="7">
        <v>0.0</v>
      </c>
      <c r="DE552" s="7">
        <v>1.0</v>
      </c>
      <c r="DF552" s="7">
        <v>8.0</v>
      </c>
      <c r="DG552" s="7">
        <v>2.0</v>
      </c>
      <c r="DH552" s="7">
        <v>0.0</v>
      </c>
      <c r="DI552" s="7">
        <v>11.0</v>
      </c>
      <c r="DJ552" s="7">
        <v>9.0</v>
      </c>
      <c r="DK552" s="7">
        <v>1.0</v>
      </c>
      <c r="DL552" s="7">
        <v>0.0</v>
      </c>
      <c r="DM552" s="7">
        <v>21.0</v>
      </c>
      <c r="DN552" s="9">
        <v>0.0</v>
      </c>
      <c r="DO552" s="9">
        <v>0.0</v>
      </c>
      <c r="DP552" s="9">
        <v>1.0</v>
      </c>
      <c r="DQ552" s="8">
        <v>186.0</v>
      </c>
      <c r="DR552" s="8">
        <v>3.0</v>
      </c>
      <c r="DS552" s="8" t="s">
        <v>342</v>
      </c>
      <c r="DT552" s="19">
        <v>0.833</v>
      </c>
      <c r="DU552" s="8">
        <v>0.863</v>
      </c>
      <c r="DV552" s="8">
        <v>0.863</v>
      </c>
      <c r="DW552" s="8">
        <v>32.0</v>
      </c>
      <c r="DX552" s="8">
        <v>0.0</v>
      </c>
      <c r="DY552" s="14">
        <f t="shared" si="22"/>
        <v>-1.265957447</v>
      </c>
    </row>
    <row r="553" ht="12.75" customHeight="1">
      <c r="A553" s="7">
        <v>22.0</v>
      </c>
      <c r="B553" s="7" t="s">
        <v>2526</v>
      </c>
      <c r="C553" s="7" t="s">
        <v>583</v>
      </c>
      <c r="D553" s="7" t="s">
        <v>358</v>
      </c>
      <c r="E553" s="7" t="s">
        <v>163</v>
      </c>
      <c r="F553" s="7" t="s">
        <v>163</v>
      </c>
      <c r="G553" s="7">
        <v>72.0</v>
      </c>
      <c r="H553" s="7">
        <v>188.0</v>
      </c>
      <c r="I553" s="7" t="s">
        <v>133</v>
      </c>
      <c r="M553" s="8"/>
      <c r="N553" s="8">
        <f t="shared" si="1"/>
        <v>28</v>
      </c>
      <c r="O553" s="7" t="s">
        <v>2527</v>
      </c>
      <c r="P553" s="7" t="s">
        <v>2528</v>
      </c>
      <c r="Q553" s="8" t="s">
        <v>231</v>
      </c>
      <c r="R553" s="7" t="s">
        <v>231</v>
      </c>
      <c r="S553" s="9" t="s">
        <v>167</v>
      </c>
      <c r="T553" s="9">
        <v>1.0</v>
      </c>
      <c r="U553" s="9" t="s">
        <v>138</v>
      </c>
      <c r="V553" s="9" t="s">
        <v>138</v>
      </c>
      <c r="W553" s="7">
        <v>1.0</v>
      </c>
      <c r="X553" s="7">
        <v>0.0</v>
      </c>
      <c r="Y553" s="7">
        <v>0.0</v>
      </c>
      <c r="Z553" s="7">
        <v>0.0</v>
      </c>
      <c r="AA553" s="7">
        <v>0.0</v>
      </c>
      <c r="AB553" s="7">
        <v>0.0</v>
      </c>
      <c r="AC553" s="7">
        <v>1.0</v>
      </c>
      <c r="AD553" s="7">
        <v>0.0</v>
      </c>
      <c r="AE553" s="7">
        <v>0.0</v>
      </c>
      <c r="AF553" s="10">
        <f t="shared" si="2"/>
        <v>0</v>
      </c>
      <c r="AG553" s="10">
        <f t="shared" si="3"/>
        <v>0</v>
      </c>
      <c r="AH553" s="7">
        <v>641.0</v>
      </c>
      <c r="AI553" s="11">
        <f t="shared" si="4"/>
        <v>10.68333333</v>
      </c>
      <c r="AJ553" s="7">
        <v>17.0</v>
      </c>
      <c r="AK553" s="11">
        <f t="shared" si="5"/>
        <v>17</v>
      </c>
      <c r="AL553" s="11">
        <f t="shared" si="6"/>
        <v>37.70588235</v>
      </c>
      <c r="AM553" s="12">
        <v>0.0</v>
      </c>
      <c r="AN553" s="11">
        <f t="shared" si="7"/>
        <v>0</v>
      </c>
      <c r="AO553" s="10" t="s">
        <v>151</v>
      </c>
      <c r="AP553" s="10" t="s">
        <v>151</v>
      </c>
      <c r="AQ553" s="10" t="s">
        <v>151</v>
      </c>
      <c r="AR553" s="7">
        <v>5.0</v>
      </c>
      <c r="AS553" s="7">
        <v>6.0</v>
      </c>
      <c r="AT553" s="13">
        <f t="shared" si="8"/>
        <v>0.4545454545</v>
      </c>
      <c r="AU553" s="8"/>
      <c r="AV553" s="8"/>
      <c r="AW553" s="8">
        <v>8.0</v>
      </c>
      <c r="AX553" s="8">
        <v>4.0</v>
      </c>
      <c r="AY553" s="8">
        <v>3.0</v>
      </c>
      <c r="AZ553" s="8">
        <v>1.0</v>
      </c>
      <c r="BA553" s="7">
        <v>1.0</v>
      </c>
      <c r="BB553" s="7">
        <v>4.0</v>
      </c>
      <c r="BC553" s="7">
        <v>0.0</v>
      </c>
      <c r="BD553" s="7">
        <v>0.0</v>
      </c>
      <c r="BE553" s="7">
        <v>0.0</v>
      </c>
      <c r="BF553" s="7">
        <v>1.0</v>
      </c>
      <c r="BG553" s="14">
        <f t="shared" si="9"/>
        <v>5.616224649</v>
      </c>
      <c r="BH553" s="11">
        <f t="shared" si="10"/>
        <v>22.4648986</v>
      </c>
      <c r="BI553" s="11">
        <f t="shared" si="11"/>
        <v>0</v>
      </c>
      <c r="BJ553" s="11">
        <f t="shared" si="12"/>
        <v>0</v>
      </c>
      <c r="BK553" s="11">
        <f t="shared" si="13"/>
        <v>0</v>
      </c>
      <c r="BL553" s="11">
        <f t="shared" si="14"/>
        <v>5.616224649</v>
      </c>
      <c r="BM553" s="7">
        <v>2.0</v>
      </c>
      <c r="BN553" s="7">
        <v>1.0</v>
      </c>
      <c r="BO553" s="7">
        <v>0.0</v>
      </c>
      <c r="BP553" s="7">
        <v>0.0</v>
      </c>
      <c r="BQ553" s="7">
        <v>0.0</v>
      </c>
      <c r="BR553" s="7">
        <v>0.0</v>
      </c>
      <c r="BS553" s="9">
        <f t="shared" si="15"/>
        <v>6</v>
      </c>
      <c r="BT553" s="14">
        <v>-0.02</v>
      </c>
      <c r="BW553" s="15" t="str">
        <f t="shared" si="16"/>
        <v> </v>
      </c>
      <c r="BY553" s="7">
        <v>0.0</v>
      </c>
      <c r="BZ553" s="7">
        <v>0.0</v>
      </c>
      <c r="CA553" s="7">
        <v>0.0</v>
      </c>
      <c r="CB553" s="7">
        <v>0.0</v>
      </c>
      <c r="CC553" s="7">
        <v>0.0</v>
      </c>
      <c r="CD553" s="7">
        <v>0.0</v>
      </c>
      <c r="CE553" s="7">
        <v>0.0</v>
      </c>
      <c r="CF553" s="7">
        <v>0.0</v>
      </c>
      <c r="CG553" s="7">
        <v>0.0</v>
      </c>
      <c r="CH553" s="7">
        <v>0.0</v>
      </c>
      <c r="CI553" s="7">
        <v>0.0</v>
      </c>
      <c r="CJ553" s="7">
        <v>0.0</v>
      </c>
      <c r="CK553" s="7">
        <v>0.0</v>
      </c>
      <c r="CL553" s="15">
        <f t="shared" si="17"/>
        <v>0</v>
      </c>
      <c r="CM553" s="7">
        <v>0.0</v>
      </c>
      <c r="CN553" s="7">
        <v>0.0</v>
      </c>
      <c r="CO553" s="7">
        <v>0.0</v>
      </c>
      <c r="CP553" s="16">
        <f t="shared" si="18"/>
        <v>0</v>
      </c>
      <c r="CQ553" s="16">
        <f t="shared" si="19"/>
        <v>0</v>
      </c>
      <c r="CR553" s="17">
        <v>2.0</v>
      </c>
      <c r="CS553" s="14">
        <v>0.1</v>
      </c>
      <c r="CT553" s="14">
        <v>0.0</v>
      </c>
      <c r="CU553" s="14">
        <v>0.0</v>
      </c>
      <c r="CV553" s="14">
        <v>0.0</v>
      </c>
      <c r="CW553" s="14">
        <v>0.0</v>
      </c>
      <c r="CX553" s="14">
        <v>0.0</v>
      </c>
      <c r="CY553" s="14">
        <v>0.0</v>
      </c>
      <c r="CZ553" s="18">
        <f t="shared" si="20"/>
        <v>0</v>
      </c>
      <c r="DA553" s="18">
        <f t="shared" si="21"/>
        <v>0</v>
      </c>
      <c r="DB553" s="14">
        <v>13.0</v>
      </c>
      <c r="DC553" s="7">
        <v>0.0</v>
      </c>
      <c r="DD553" s="7">
        <v>0.0</v>
      </c>
      <c r="DE553" s="7">
        <v>0.0</v>
      </c>
      <c r="DF553" s="7">
        <v>0.0</v>
      </c>
      <c r="DG553" s="7">
        <v>0.0</v>
      </c>
      <c r="DH553" s="7">
        <v>0.0</v>
      </c>
      <c r="DI553" s="7">
        <v>0.0</v>
      </c>
      <c r="DJ553" s="7">
        <v>0.0</v>
      </c>
      <c r="DK553" s="7">
        <v>0.0</v>
      </c>
      <c r="DL553" s="7">
        <v>0.0</v>
      </c>
      <c r="DM553" s="7">
        <v>1.0</v>
      </c>
      <c r="DN553" s="9">
        <v>0.0</v>
      </c>
      <c r="DO553" s="9">
        <v>0.0</v>
      </c>
      <c r="DP553" s="9">
        <v>0.0</v>
      </c>
      <c r="DQ553" s="8">
        <v>1.0</v>
      </c>
      <c r="DR553" s="8">
        <v>0.0</v>
      </c>
      <c r="DS553" s="8"/>
      <c r="DT553" s="19">
        <v>0.5750000000000001</v>
      </c>
      <c r="DU553" s="8">
        <v>0.5750000000000001</v>
      </c>
      <c r="DV553" s="8">
        <v>0.003</v>
      </c>
      <c r="DW553" s="8">
        <v>0.0</v>
      </c>
      <c r="DX553" s="8">
        <v>0.0</v>
      </c>
      <c r="DY553" s="14">
        <f t="shared" si="22"/>
        <v>-0.00009151223976</v>
      </c>
    </row>
    <row r="554" ht="12.75" customHeight="1">
      <c r="A554" s="7">
        <v>26.0</v>
      </c>
      <c r="B554" s="7" t="s">
        <v>2529</v>
      </c>
      <c r="C554" s="7" t="s">
        <v>2530</v>
      </c>
      <c r="D554" s="7" t="s">
        <v>162</v>
      </c>
      <c r="E554" s="7" t="s">
        <v>163</v>
      </c>
      <c r="F554" s="7" t="s">
        <v>163</v>
      </c>
      <c r="G554" s="7">
        <v>73.0</v>
      </c>
      <c r="H554" s="7">
        <v>212.0</v>
      </c>
      <c r="I554" s="7" t="s">
        <v>133</v>
      </c>
      <c r="J554" s="7">
        <v>2003.0</v>
      </c>
      <c r="K554" s="7">
        <v>9.0</v>
      </c>
      <c r="L554" s="7">
        <v>263.0</v>
      </c>
      <c r="M554" s="8"/>
      <c r="N554" s="8">
        <f t="shared" si="1"/>
        <v>32</v>
      </c>
      <c r="O554" s="7" t="s">
        <v>339</v>
      </c>
      <c r="P554" s="7" t="s">
        <v>2531</v>
      </c>
      <c r="Q554" s="8" t="s">
        <v>312</v>
      </c>
      <c r="R554" s="7" t="s">
        <v>312</v>
      </c>
      <c r="S554" s="9" t="s">
        <v>159</v>
      </c>
      <c r="T554" s="9">
        <v>81.0</v>
      </c>
      <c r="U554" s="9" t="s">
        <v>138</v>
      </c>
      <c r="V554" s="9" t="s">
        <v>138</v>
      </c>
      <c r="W554" s="7">
        <v>81.0</v>
      </c>
      <c r="X554" s="7">
        <v>8.0</v>
      </c>
      <c r="Y554" s="7">
        <v>13.0</v>
      </c>
      <c r="Z554" s="7">
        <v>7.0</v>
      </c>
      <c r="AA554" s="7">
        <v>21.0</v>
      </c>
      <c r="AB554" s="7">
        <v>-5.0</v>
      </c>
      <c r="AC554" s="7">
        <v>111.0</v>
      </c>
      <c r="AD554" s="7">
        <v>43.0</v>
      </c>
      <c r="AE554" s="7">
        <v>28.0</v>
      </c>
      <c r="AF554" s="10">
        <f t="shared" si="2"/>
        <v>0.07207207207</v>
      </c>
      <c r="AG554" s="10">
        <f t="shared" si="3"/>
        <v>0.04395604396</v>
      </c>
      <c r="AH554" s="7">
        <v>57849.0</v>
      </c>
      <c r="AI554" s="11">
        <f t="shared" si="4"/>
        <v>11.90308642</v>
      </c>
      <c r="AJ554" s="7">
        <v>1294.0</v>
      </c>
      <c r="AK554" s="11">
        <f t="shared" si="5"/>
        <v>15.97530864</v>
      </c>
      <c r="AL554" s="11">
        <f t="shared" si="6"/>
        <v>44.70556414</v>
      </c>
      <c r="AM554" s="12">
        <v>96.0</v>
      </c>
      <c r="AN554" s="11">
        <f t="shared" si="7"/>
        <v>5.974174143</v>
      </c>
      <c r="AO554" s="10" t="s">
        <v>2532</v>
      </c>
      <c r="AP554" s="10" t="s">
        <v>176</v>
      </c>
      <c r="AQ554" s="10" t="s">
        <v>225</v>
      </c>
      <c r="AR554" s="7">
        <v>0.0</v>
      </c>
      <c r="AS554" s="7">
        <v>5.0</v>
      </c>
      <c r="AT554" s="13">
        <f t="shared" si="8"/>
        <v>0</v>
      </c>
      <c r="AU554" s="8"/>
      <c r="AV554" s="8"/>
      <c r="AW554" s="8">
        <v>4.0</v>
      </c>
      <c r="AX554" s="8">
        <v>0.0</v>
      </c>
      <c r="AY554" s="8">
        <v>1.0</v>
      </c>
      <c r="AZ554" s="8">
        <v>0.0</v>
      </c>
      <c r="BA554" s="7">
        <v>42.0</v>
      </c>
      <c r="BB554" s="7">
        <v>45.0</v>
      </c>
      <c r="BC554" s="7">
        <v>23.0</v>
      </c>
      <c r="BD554" s="7">
        <v>43.0</v>
      </c>
      <c r="BE554" s="7">
        <v>15.0</v>
      </c>
      <c r="BF554" s="7">
        <v>18.0</v>
      </c>
      <c r="BG554" s="14">
        <f t="shared" si="9"/>
        <v>2.613701188</v>
      </c>
      <c r="BH554" s="11">
        <f t="shared" si="10"/>
        <v>2.80039413</v>
      </c>
      <c r="BI554" s="11">
        <f t="shared" si="11"/>
        <v>1.431312555</v>
      </c>
      <c r="BJ554" s="11">
        <f t="shared" si="12"/>
        <v>2.675932168</v>
      </c>
      <c r="BK554" s="11">
        <f t="shared" si="13"/>
        <v>0.9334647098</v>
      </c>
      <c r="BL554" s="11">
        <f t="shared" si="14"/>
        <v>1.120157652</v>
      </c>
      <c r="BM554" s="7">
        <v>16.0</v>
      </c>
      <c r="BN554" s="7">
        <v>3.0</v>
      </c>
      <c r="BO554" s="7">
        <v>0.0</v>
      </c>
      <c r="BP554" s="7">
        <v>1.0</v>
      </c>
      <c r="BQ554" s="7">
        <v>0.0</v>
      </c>
      <c r="BR554" s="7">
        <v>0.0</v>
      </c>
      <c r="BS554" s="9">
        <f t="shared" si="15"/>
        <v>84</v>
      </c>
      <c r="BT554" s="14">
        <v>3.4644</v>
      </c>
      <c r="BU554" s="7">
        <v>3.0</v>
      </c>
      <c r="BV554" s="7">
        <v>1.0</v>
      </c>
      <c r="BW554" s="15">
        <f t="shared" si="16"/>
        <v>0.3333333333</v>
      </c>
      <c r="BX554" s="7">
        <v>1.0</v>
      </c>
      <c r="BY554" s="7">
        <v>2.0</v>
      </c>
      <c r="BZ554" s="7">
        <v>0.0</v>
      </c>
      <c r="CA554" s="7">
        <v>1.0</v>
      </c>
      <c r="CB554" s="7">
        <v>0.0</v>
      </c>
      <c r="CC554" s="7">
        <v>3.0</v>
      </c>
      <c r="CD554" s="7">
        <v>0.0</v>
      </c>
      <c r="CE554" s="7">
        <v>0.0</v>
      </c>
      <c r="CF554" s="7">
        <v>0.0</v>
      </c>
      <c r="CG554" s="7">
        <v>1.0</v>
      </c>
      <c r="CH554" s="7">
        <v>0.0</v>
      </c>
      <c r="CI554" s="7">
        <v>4.0</v>
      </c>
      <c r="CJ554" s="7">
        <v>0.0</v>
      </c>
      <c r="CK554" s="7">
        <v>0.0</v>
      </c>
      <c r="CL554" s="15">
        <f t="shared" si="17"/>
        <v>0</v>
      </c>
      <c r="CM554" s="7">
        <v>0.6000000000000001</v>
      </c>
      <c r="CN554" s="7">
        <v>1.1</v>
      </c>
      <c r="CO554" s="7">
        <v>1.7000000000000002</v>
      </c>
      <c r="CP554" s="16">
        <f t="shared" si="18"/>
        <v>0.02098765432</v>
      </c>
      <c r="CQ554" s="16">
        <f t="shared" si="19"/>
        <v>0.1057926671</v>
      </c>
      <c r="CR554" s="17">
        <v>3.0</v>
      </c>
      <c r="CS554" s="14">
        <v>20.5</v>
      </c>
      <c r="CT554" s="14">
        <v>16.1</v>
      </c>
      <c r="CU554" s="14">
        <v>0.8</v>
      </c>
      <c r="CV554" s="14">
        <v>-0.1</v>
      </c>
      <c r="CW554" s="14">
        <v>1.2</v>
      </c>
      <c r="CX554" s="14">
        <v>0.0</v>
      </c>
      <c r="CY554" s="14">
        <v>1.1</v>
      </c>
      <c r="CZ554" s="18">
        <f t="shared" si="20"/>
        <v>0.01358024691</v>
      </c>
      <c r="DA554" s="18">
        <f t="shared" si="21"/>
        <v>0.06845407872</v>
      </c>
      <c r="DB554" s="14">
        <v>28.991</v>
      </c>
      <c r="DC554" s="7">
        <v>1.0</v>
      </c>
      <c r="DD554" s="7">
        <v>0.0</v>
      </c>
      <c r="DE554" s="7">
        <v>5.0</v>
      </c>
      <c r="DF554" s="7">
        <v>37.0</v>
      </c>
      <c r="DG554" s="7">
        <v>11.0</v>
      </c>
      <c r="DH554" s="7">
        <v>6.0</v>
      </c>
      <c r="DI554" s="7">
        <v>10.0</v>
      </c>
      <c r="DJ554" s="7">
        <v>15.0</v>
      </c>
      <c r="DK554" s="7">
        <v>11.0</v>
      </c>
      <c r="DL554" s="7">
        <v>1.0</v>
      </c>
      <c r="DM554" s="7">
        <v>57.0</v>
      </c>
      <c r="DN554" s="9">
        <v>0.0</v>
      </c>
      <c r="DO554" s="9">
        <v>1.0</v>
      </c>
      <c r="DP554" s="9">
        <v>0.0</v>
      </c>
      <c r="DQ554" s="8">
        <v>186.0</v>
      </c>
      <c r="DR554" s="8">
        <v>0.0</v>
      </c>
      <c r="DS554" s="8"/>
      <c r="DT554" s="19">
        <v>6.0</v>
      </c>
      <c r="DU554" s="8">
        <v>5.0</v>
      </c>
      <c r="DV554" s="8">
        <v>5.0</v>
      </c>
      <c r="DW554" s="8">
        <v>0.0</v>
      </c>
      <c r="DX554" s="8">
        <v>0.0</v>
      </c>
      <c r="DY554" s="14">
        <f t="shared" si="22"/>
        <v>-8.368085106</v>
      </c>
    </row>
    <row r="555" ht="12.75" customHeight="1">
      <c r="A555" s="7">
        <v>53.0</v>
      </c>
      <c r="B555" s="7" t="s">
        <v>2533</v>
      </c>
      <c r="C555" s="7" t="s">
        <v>1649</v>
      </c>
      <c r="E555" s="7" t="s">
        <v>1232</v>
      </c>
      <c r="F555" s="7" t="s">
        <v>1232</v>
      </c>
      <c r="G555" s="7">
        <v>75.0</v>
      </c>
      <c r="H555" s="7">
        <v>200.0</v>
      </c>
      <c r="I555" s="7" t="s">
        <v>145</v>
      </c>
      <c r="M555" s="8" t="s">
        <v>146</v>
      </c>
      <c r="N555" s="8">
        <f t="shared" si="1"/>
        <v>23</v>
      </c>
      <c r="O555" s="7" t="s">
        <v>2534</v>
      </c>
      <c r="P555" s="7" t="s">
        <v>2535</v>
      </c>
      <c r="Q555" s="8" t="s">
        <v>490</v>
      </c>
      <c r="R555" s="7" t="s">
        <v>490</v>
      </c>
      <c r="S555" s="9" t="s">
        <v>174</v>
      </c>
      <c r="T555" s="9">
        <v>7.0</v>
      </c>
      <c r="U555" s="9" t="s">
        <v>138</v>
      </c>
      <c r="V555" s="9" t="s">
        <v>138</v>
      </c>
      <c r="W555" s="7">
        <v>7.0</v>
      </c>
      <c r="X555" s="7">
        <v>0.0</v>
      </c>
      <c r="Y555" s="7">
        <v>0.0</v>
      </c>
      <c r="Z555" s="7">
        <v>0.0</v>
      </c>
      <c r="AA555" s="7">
        <v>0.0</v>
      </c>
      <c r="AB555" s="7">
        <v>0.0</v>
      </c>
      <c r="AC555" s="7">
        <v>6.0</v>
      </c>
      <c r="AD555" s="7">
        <v>2.0</v>
      </c>
      <c r="AE555" s="7">
        <v>1.0</v>
      </c>
      <c r="AF555" s="10">
        <f t="shared" si="2"/>
        <v>0</v>
      </c>
      <c r="AG555" s="10">
        <f t="shared" si="3"/>
        <v>0</v>
      </c>
      <c r="AH555" s="7">
        <v>5561.0</v>
      </c>
      <c r="AI555" s="11">
        <f t="shared" si="4"/>
        <v>13.24047619</v>
      </c>
      <c r="AJ555" s="7">
        <v>136.0</v>
      </c>
      <c r="AK555" s="11">
        <f t="shared" si="5"/>
        <v>19.42857143</v>
      </c>
      <c r="AL555" s="11">
        <f t="shared" si="6"/>
        <v>40.88970588</v>
      </c>
      <c r="AM555" s="12">
        <v>0.0</v>
      </c>
      <c r="AN555" s="11">
        <f t="shared" si="7"/>
        <v>0</v>
      </c>
      <c r="AO555" s="10" t="s">
        <v>151</v>
      </c>
      <c r="AP555" s="10" t="s">
        <v>151</v>
      </c>
      <c r="AQ555" s="10" t="s">
        <v>151</v>
      </c>
      <c r="AR555" s="7">
        <v>0.0</v>
      </c>
      <c r="AS555" s="7">
        <v>0.0</v>
      </c>
      <c r="AT555" s="13">
        <f t="shared" si="8"/>
        <v>0</v>
      </c>
      <c r="AU555" s="8"/>
      <c r="AV555" s="8"/>
      <c r="AW555" s="8"/>
      <c r="AX555" s="8">
        <v>0.0</v>
      </c>
      <c r="AY555" s="8"/>
      <c r="AZ555" s="8">
        <v>0.0</v>
      </c>
      <c r="BA555" s="7">
        <v>6.0</v>
      </c>
      <c r="BB555" s="7">
        <v>12.0</v>
      </c>
      <c r="BC555" s="7">
        <v>5.0</v>
      </c>
      <c r="BD555" s="7">
        <v>2.0</v>
      </c>
      <c r="BE555" s="7">
        <v>1.0</v>
      </c>
      <c r="BF555" s="7">
        <v>0.0</v>
      </c>
      <c r="BG555" s="14">
        <f t="shared" si="9"/>
        <v>3.88419349</v>
      </c>
      <c r="BH555" s="11">
        <f t="shared" si="10"/>
        <v>7.768386981</v>
      </c>
      <c r="BI555" s="11">
        <f t="shared" si="11"/>
        <v>3.236827909</v>
      </c>
      <c r="BJ555" s="11">
        <f t="shared" si="12"/>
        <v>1.294731163</v>
      </c>
      <c r="BK555" s="11">
        <f t="shared" si="13"/>
        <v>0.6473655817</v>
      </c>
      <c r="BL555" s="11">
        <f t="shared" si="14"/>
        <v>0</v>
      </c>
      <c r="BM555" s="7">
        <v>4.0</v>
      </c>
      <c r="BN555" s="7">
        <v>2.0</v>
      </c>
      <c r="BO555" s="7">
        <v>0.0</v>
      </c>
      <c r="BP555" s="7">
        <v>0.0</v>
      </c>
      <c r="BQ555" s="7">
        <v>0.0</v>
      </c>
      <c r="BR555" s="7">
        <v>0.0</v>
      </c>
      <c r="BS555" s="9">
        <f t="shared" si="15"/>
        <v>21</v>
      </c>
      <c r="BT555" s="14">
        <v>-0.5817</v>
      </c>
      <c r="BW555" s="15" t="str">
        <f t="shared" si="16"/>
        <v> </v>
      </c>
      <c r="BY555" s="7">
        <v>0.0</v>
      </c>
      <c r="BZ555" s="7">
        <v>0.0</v>
      </c>
      <c r="CA555" s="7">
        <v>0.0</v>
      </c>
      <c r="CB555" s="7">
        <v>0.0</v>
      </c>
      <c r="CC555" s="7">
        <v>0.0</v>
      </c>
      <c r="CD555" s="7">
        <v>0.0</v>
      </c>
      <c r="CE555" s="7">
        <v>0.0</v>
      </c>
      <c r="CF555" s="7">
        <v>0.0</v>
      </c>
      <c r="CG555" s="7">
        <v>0.0</v>
      </c>
      <c r="CH555" s="7">
        <v>0.0</v>
      </c>
      <c r="CI555" s="7">
        <v>0.0</v>
      </c>
      <c r="CJ555" s="7">
        <v>0.0</v>
      </c>
      <c r="CK555" s="7">
        <v>0.0</v>
      </c>
      <c r="CL555" s="15">
        <f t="shared" si="17"/>
        <v>0</v>
      </c>
      <c r="CM555" s="7">
        <v>-0.1</v>
      </c>
      <c r="CN555" s="7">
        <v>0.30000000000000004</v>
      </c>
      <c r="CO555" s="7">
        <v>0.2</v>
      </c>
      <c r="CP555" s="16">
        <f t="shared" si="18"/>
        <v>0.02857142857</v>
      </c>
      <c r="CQ555" s="16">
        <f t="shared" si="19"/>
        <v>0.1294731163</v>
      </c>
      <c r="CR555" s="17">
        <v>1.0</v>
      </c>
      <c r="CS555" s="14">
        <v>1.4</v>
      </c>
      <c r="CT555" s="14">
        <v>1.5</v>
      </c>
      <c r="CU555" s="14">
        <v>0.30000000000000004</v>
      </c>
      <c r="CV555" s="14">
        <v>-0.30000000000000004</v>
      </c>
      <c r="CW555" s="14">
        <v>0.2</v>
      </c>
      <c r="CX555" s="14">
        <v>0.0</v>
      </c>
      <c r="CY555" s="14">
        <v>-0.1</v>
      </c>
      <c r="CZ555" s="18">
        <f t="shared" si="20"/>
        <v>-0.01428571429</v>
      </c>
      <c r="DA555" s="18">
        <f t="shared" si="21"/>
        <v>-0.06473655817</v>
      </c>
      <c r="DB555" s="14">
        <v>53.0</v>
      </c>
      <c r="DC555" s="7">
        <v>0.0</v>
      </c>
      <c r="DD555" s="7">
        <v>0.0</v>
      </c>
      <c r="DE555" s="7">
        <v>0.0</v>
      </c>
      <c r="DF555" s="7">
        <v>2.0</v>
      </c>
      <c r="DG555" s="7">
        <v>0.0</v>
      </c>
      <c r="DH555" s="7">
        <v>0.0</v>
      </c>
      <c r="DI555" s="7">
        <v>4.0</v>
      </c>
      <c r="DJ555" s="7">
        <v>1.0</v>
      </c>
      <c r="DK555" s="7">
        <v>0.0</v>
      </c>
      <c r="DL555" s="7">
        <v>0.0</v>
      </c>
      <c r="DM555" s="7">
        <v>1.0</v>
      </c>
      <c r="DN555" s="9">
        <v>0.0</v>
      </c>
      <c r="DO555" s="9">
        <v>0.0</v>
      </c>
      <c r="DP555" s="9">
        <v>0.0</v>
      </c>
      <c r="DQ555" s="8">
        <v>18.0</v>
      </c>
      <c r="DR555" s="8">
        <v>0.0</v>
      </c>
      <c r="DS555" s="8"/>
      <c r="DT555" s="19">
        <v>0.667</v>
      </c>
      <c r="DU555" s="8">
        <v>0.68</v>
      </c>
      <c r="DV555" s="8">
        <v>0.09</v>
      </c>
      <c r="DW555" s="8">
        <v>0.0</v>
      </c>
      <c r="DX555" s="8">
        <v>0.258</v>
      </c>
      <c r="DY555" s="14">
        <f t="shared" si="22"/>
        <v>-0.178242965</v>
      </c>
    </row>
    <row r="556" ht="12.75" customHeight="1">
      <c r="A556" s="7">
        <v>41.0</v>
      </c>
      <c r="B556" s="7" t="s">
        <v>2536</v>
      </c>
      <c r="C556" s="7" t="s">
        <v>2537</v>
      </c>
      <c r="E556" s="7" t="s">
        <v>203</v>
      </c>
      <c r="F556" s="7" t="s">
        <v>203</v>
      </c>
      <c r="G556" s="7">
        <v>75.0</v>
      </c>
      <c r="H556" s="7">
        <v>205.0</v>
      </c>
      <c r="I556" s="7" t="s">
        <v>133</v>
      </c>
      <c r="J556" s="7">
        <v>2013.0</v>
      </c>
      <c r="K556" s="7">
        <v>1.0</v>
      </c>
      <c r="L556" s="7">
        <v>18.0</v>
      </c>
      <c r="M556" s="8"/>
      <c r="N556" s="8">
        <f t="shared" si="1"/>
        <v>20</v>
      </c>
      <c r="O556" s="7" t="s">
        <v>2538</v>
      </c>
      <c r="P556" s="7" t="s">
        <v>2539</v>
      </c>
      <c r="Q556" s="8" t="s">
        <v>628</v>
      </c>
      <c r="R556" s="7" t="s">
        <v>628</v>
      </c>
      <c r="S556" s="9" t="s">
        <v>174</v>
      </c>
      <c r="T556" s="9">
        <v>11.0</v>
      </c>
      <c r="U556" s="9" t="s">
        <v>138</v>
      </c>
      <c r="V556" s="9" t="s">
        <v>138</v>
      </c>
      <c r="W556" s="7">
        <v>11.0</v>
      </c>
      <c r="X556" s="7">
        <v>0.0</v>
      </c>
      <c r="Y556" s="7">
        <v>0.0</v>
      </c>
      <c r="Z556" s="7">
        <v>0.0</v>
      </c>
      <c r="AA556" s="7">
        <v>0.0</v>
      </c>
      <c r="AB556" s="7">
        <v>-4.0</v>
      </c>
      <c r="AC556" s="7">
        <v>8.0</v>
      </c>
      <c r="AD556" s="7">
        <v>3.0</v>
      </c>
      <c r="AE556" s="7">
        <v>8.0</v>
      </c>
      <c r="AF556" s="10">
        <f t="shared" si="2"/>
        <v>0</v>
      </c>
      <c r="AG556" s="10">
        <f t="shared" si="3"/>
        <v>0</v>
      </c>
      <c r="AH556" s="7">
        <v>6998.0</v>
      </c>
      <c r="AI556" s="11">
        <f t="shared" si="4"/>
        <v>10.6030303</v>
      </c>
      <c r="AJ556" s="7">
        <v>167.0</v>
      </c>
      <c r="AK556" s="11">
        <f t="shared" si="5"/>
        <v>15.18181818</v>
      </c>
      <c r="AL556" s="11">
        <f t="shared" si="6"/>
        <v>41.90419162</v>
      </c>
      <c r="AM556" s="12">
        <v>0.0</v>
      </c>
      <c r="AN556" s="11">
        <f t="shared" si="7"/>
        <v>0</v>
      </c>
      <c r="AO556" s="10" t="s">
        <v>151</v>
      </c>
      <c r="AP556" s="10" t="s">
        <v>151</v>
      </c>
      <c r="AQ556" s="10" t="s">
        <v>151</v>
      </c>
      <c r="AR556" s="7">
        <v>0.0</v>
      </c>
      <c r="AS556" s="7">
        <v>0.0</v>
      </c>
      <c r="AT556" s="13">
        <f t="shared" si="8"/>
        <v>0</v>
      </c>
      <c r="AU556" s="8"/>
      <c r="AV556" s="8"/>
      <c r="AW556" s="8"/>
      <c r="AX556" s="8">
        <v>0.0</v>
      </c>
      <c r="AY556" s="8"/>
      <c r="AZ556" s="8">
        <v>0.0</v>
      </c>
      <c r="BA556" s="7">
        <v>17.0</v>
      </c>
      <c r="BB556" s="7">
        <v>2.0</v>
      </c>
      <c r="BC556" s="7">
        <v>3.0</v>
      </c>
      <c r="BD556" s="7">
        <v>3.0</v>
      </c>
      <c r="BE556" s="7">
        <v>6.0</v>
      </c>
      <c r="BF556" s="7">
        <v>1.0</v>
      </c>
      <c r="BG556" s="14">
        <f t="shared" si="9"/>
        <v>8.745355816</v>
      </c>
      <c r="BH556" s="11">
        <f t="shared" si="10"/>
        <v>1.02886539</v>
      </c>
      <c r="BI556" s="11">
        <f t="shared" si="11"/>
        <v>1.543298085</v>
      </c>
      <c r="BJ556" s="11">
        <f t="shared" si="12"/>
        <v>1.543298085</v>
      </c>
      <c r="BK556" s="11">
        <f t="shared" si="13"/>
        <v>3.08659617</v>
      </c>
      <c r="BL556" s="11">
        <f t="shared" si="14"/>
        <v>0.5144326951</v>
      </c>
      <c r="BM556" s="7">
        <v>7.0</v>
      </c>
      <c r="BN556" s="7">
        <v>1.0</v>
      </c>
      <c r="BO556" s="7">
        <v>1.0</v>
      </c>
      <c r="BP556" s="7">
        <v>0.0</v>
      </c>
      <c r="BQ556" s="7">
        <v>0.0</v>
      </c>
      <c r="BR556" s="7">
        <v>0.0</v>
      </c>
      <c r="BS556" s="9">
        <f t="shared" si="15"/>
        <v>13</v>
      </c>
      <c r="BT556" s="14">
        <v>-0.45080000000000003</v>
      </c>
      <c r="BW556" s="15" t="str">
        <f t="shared" si="16"/>
        <v> </v>
      </c>
      <c r="BY556" s="7">
        <v>0.0</v>
      </c>
      <c r="BZ556" s="7">
        <v>0.0</v>
      </c>
      <c r="CA556" s="7">
        <v>0.0</v>
      </c>
      <c r="CB556" s="7">
        <v>0.0</v>
      </c>
      <c r="CC556" s="7">
        <v>0.0</v>
      </c>
      <c r="CD556" s="7">
        <v>0.0</v>
      </c>
      <c r="CE556" s="7">
        <v>0.0</v>
      </c>
      <c r="CF556" s="7">
        <v>0.0</v>
      </c>
      <c r="CG556" s="7">
        <v>0.0</v>
      </c>
      <c r="CH556" s="7">
        <v>0.0</v>
      </c>
      <c r="CI556" s="7">
        <v>0.0</v>
      </c>
      <c r="CJ556" s="7">
        <v>0.0</v>
      </c>
      <c r="CK556" s="7">
        <v>0.0</v>
      </c>
      <c r="CL556" s="15">
        <f t="shared" si="17"/>
        <v>0</v>
      </c>
      <c r="CM556" s="7">
        <v>-0.1</v>
      </c>
      <c r="CN556" s="7">
        <v>-0.1</v>
      </c>
      <c r="CO556" s="7">
        <v>-0.2</v>
      </c>
      <c r="CP556" s="16">
        <f t="shared" si="18"/>
        <v>-0.01818181818</v>
      </c>
      <c r="CQ556" s="16">
        <f t="shared" si="19"/>
        <v>-0.102886539</v>
      </c>
      <c r="CR556" s="17">
        <v>0.0</v>
      </c>
      <c r="CS556" s="14">
        <v>1.4</v>
      </c>
      <c r="CT556" s="14">
        <v>1.6</v>
      </c>
      <c r="CU556" s="14">
        <v>-4.1</v>
      </c>
      <c r="CV556" s="14">
        <v>-0.30000000000000004</v>
      </c>
      <c r="CW556" s="14">
        <v>-0.4</v>
      </c>
      <c r="CX556" s="14">
        <v>0.0</v>
      </c>
      <c r="CY556" s="14">
        <v>-0.7</v>
      </c>
      <c r="CZ556" s="18">
        <f t="shared" si="20"/>
        <v>-0.06363636364</v>
      </c>
      <c r="DA556" s="18">
        <f t="shared" si="21"/>
        <v>-0.3601028865</v>
      </c>
      <c r="DB556" s="14">
        <v>44.0</v>
      </c>
      <c r="DC556" s="7">
        <v>0.0</v>
      </c>
      <c r="DD556" s="7">
        <v>0.0</v>
      </c>
      <c r="DE556" s="7">
        <v>1.0</v>
      </c>
      <c r="DF556" s="7">
        <v>2.0</v>
      </c>
      <c r="DG556" s="7">
        <v>0.0</v>
      </c>
      <c r="DH556" s="7">
        <v>0.0</v>
      </c>
      <c r="DI556" s="7">
        <v>4.0</v>
      </c>
      <c r="DJ556" s="7">
        <v>1.0</v>
      </c>
      <c r="DK556" s="7">
        <v>0.0</v>
      </c>
      <c r="DL556" s="7">
        <v>0.0</v>
      </c>
      <c r="DM556" s="7">
        <v>3.0</v>
      </c>
      <c r="DN556" s="9">
        <v>0.0</v>
      </c>
      <c r="DO556" s="9">
        <v>0.0</v>
      </c>
      <c r="DP556" s="9">
        <v>0.0</v>
      </c>
      <c r="DQ556" s="8">
        <v>68.0</v>
      </c>
      <c r="DR556" s="8">
        <v>0.0</v>
      </c>
      <c r="DS556" s="8"/>
      <c r="DT556" s="19">
        <v>0.925</v>
      </c>
      <c r="DU556" s="8">
        <v>0.925</v>
      </c>
      <c r="DV556" s="8">
        <v>0.482</v>
      </c>
      <c r="DW556" s="8">
        <v>0.0</v>
      </c>
      <c r="DX556" s="8">
        <v>0.425</v>
      </c>
      <c r="DY556" s="14">
        <f t="shared" si="22"/>
        <v>-1.297712194</v>
      </c>
    </row>
    <row r="557" ht="12.75" customHeight="1">
      <c r="A557" s="7">
        <v>5.0</v>
      </c>
      <c r="B557" s="7" t="s">
        <v>930</v>
      </c>
      <c r="C557" s="7" t="s">
        <v>2540</v>
      </c>
      <c r="D557" s="7" t="s">
        <v>2493</v>
      </c>
      <c r="E557" s="7" t="s">
        <v>132</v>
      </c>
      <c r="F557" s="7" t="s">
        <v>132</v>
      </c>
      <c r="G557" s="7">
        <v>76.0</v>
      </c>
      <c r="H557" s="7">
        <v>212.0</v>
      </c>
      <c r="I557" s="7" t="s">
        <v>145</v>
      </c>
      <c r="J557" s="7">
        <v>2011.0</v>
      </c>
      <c r="K557" s="7">
        <v>1.0</v>
      </c>
      <c r="L557" s="7">
        <v>20.0</v>
      </c>
      <c r="M557" s="8"/>
      <c r="N557" s="8">
        <f t="shared" si="1"/>
        <v>22</v>
      </c>
      <c r="O557" s="7" t="s">
        <v>637</v>
      </c>
      <c r="P557" s="7" t="s">
        <v>2541</v>
      </c>
      <c r="Q557" s="8" t="s">
        <v>839</v>
      </c>
      <c r="R557" s="7" t="s">
        <v>839</v>
      </c>
      <c r="S557" s="9" t="s">
        <v>174</v>
      </c>
      <c r="T557" s="9">
        <v>77.0</v>
      </c>
      <c r="U557" s="9" t="s">
        <v>138</v>
      </c>
      <c r="V557" s="9" t="s">
        <v>138</v>
      </c>
      <c r="W557" s="7">
        <v>78.0</v>
      </c>
      <c r="X557" s="7">
        <v>6.0</v>
      </c>
      <c r="Y557" s="7">
        <v>11.0</v>
      </c>
      <c r="Z557" s="7">
        <v>4.0</v>
      </c>
      <c r="AA557" s="7">
        <v>17.0</v>
      </c>
      <c r="AB557" s="7">
        <v>5.0</v>
      </c>
      <c r="AC557" s="7">
        <v>101.0</v>
      </c>
      <c r="AD557" s="7">
        <v>51.0</v>
      </c>
      <c r="AE557" s="7">
        <v>92.0</v>
      </c>
      <c r="AF557" s="10">
        <f t="shared" si="2"/>
        <v>0.05940594059</v>
      </c>
      <c r="AG557" s="10">
        <f t="shared" si="3"/>
        <v>0.02459016393</v>
      </c>
      <c r="AH557" s="7">
        <v>95985.0</v>
      </c>
      <c r="AI557" s="11">
        <f t="shared" si="4"/>
        <v>20.50961538</v>
      </c>
      <c r="AJ557" s="7">
        <v>2256.0</v>
      </c>
      <c r="AK557" s="11">
        <f t="shared" si="5"/>
        <v>28.92307692</v>
      </c>
      <c r="AL557" s="11">
        <f t="shared" si="6"/>
        <v>42.54654255</v>
      </c>
      <c r="AM557" s="12">
        <v>48.0</v>
      </c>
      <c r="AN557" s="11">
        <f t="shared" si="7"/>
        <v>1.800281294</v>
      </c>
      <c r="AO557" s="10" t="s">
        <v>466</v>
      </c>
      <c r="AP557" s="10" t="s">
        <v>882</v>
      </c>
      <c r="AQ557" s="10" t="s">
        <v>1396</v>
      </c>
      <c r="AR557" s="7">
        <v>0.0</v>
      </c>
      <c r="AS557" s="7">
        <v>0.0</v>
      </c>
      <c r="AT557" s="13">
        <f t="shared" si="8"/>
        <v>0</v>
      </c>
      <c r="AU557" s="8"/>
      <c r="AV557" s="8"/>
      <c r="AW557" s="8"/>
      <c r="AX557" s="8">
        <v>0.0</v>
      </c>
      <c r="AY557" s="8"/>
      <c r="AZ557" s="8">
        <v>0.0</v>
      </c>
      <c r="BA557" s="7">
        <v>165.0</v>
      </c>
      <c r="BB557" s="7">
        <v>175.0</v>
      </c>
      <c r="BC557" s="7">
        <v>139.0</v>
      </c>
      <c r="BD557" s="7">
        <v>51.0</v>
      </c>
      <c r="BE557" s="7">
        <v>29.0</v>
      </c>
      <c r="BF557" s="7">
        <v>21.0</v>
      </c>
      <c r="BG557" s="14">
        <f t="shared" si="9"/>
        <v>6.188466948</v>
      </c>
      <c r="BH557" s="11">
        <f t="shared" si="10"/>
        <v>6.563525551</v>
      </c>
      <c r="BI557" s="11">
        <f t="shared" si="11"/>
        <v>5.21331458</v>
      </c>
      <c r="BJ557" s="11">
        <f t="shared" si="12"/>
        <v>1.912798875</v>
      </c>
      <c r="BK557" s="11">
        <f t="shared" si="13"/>
        <v>1.087669948</v>
      </c>
      <c r="BL557" s="11">
        <f t="shared" si="14"/>
        <v>0.7876230661</v>
      </c>
      <c r="BM557" s="7">
        <v>48.0</v>
      </c>
      <c r="BN557" s="7">
        <v>24.0</v>
      </c>
      <c r="BO557" s="7">
        <v>0.0</v>
      </c>
      <c r="BP557" s="7">
        <v>0.0</v>
      </c>
      <c r="BQ557" s="7">
        <v>0.0</v>
      </c>
      <c r="BR557" s="7">
        <v>0.0</v>
      </c>
      <c r="BS557" s="9">
        <f t="shared" si="15"/>
        <v>362</v>
      </c>
      <c r="BT557" s="14">
        <v>-2.8967</v>
      </c>
      <c r="BW557" s="15" t="str">
        <f t="shared" si="16"/>
        <v> </v>
      </c>
      <c r="BY557" s="7">
        <v>0.0</v>
      </c>
      <c r="BZ557" s="7">
        <v>0.0</v>
      </c>
      <c r="CA557" s="7">
        <v>1.0</v>
      </c>
      <c r="CB557" s="7">
        <v>0.0</v>
      </c>
      <c r="CC557" s="7">
        <v>0.0</v>
      </c>
      <c r="CD557" s="7">
        <v>0.0</v>
      </c>
      <c r="CE557" s="7">
        <v>3.0</v>
      </c>
      <c r="CF557" s="7">
        <v>0.0</v>
      </c>
      <c r="CG557" s="7">
        <v>0.0</v>
      </c>
      <c r="CH557" s="7">
        <v>0.0</v>
      </c>
      <c r="CI557" s="7">
        <v>3.0</v>
      </c>
      <c r="CJ557" s="7">
        <v>0.0</v>
      </c>
      <c r="CK557" s="7">
        <v>0.0</v>
      </c>
      <c r="CL557" s="15">
        <f t="shared" si="17"/>
        <v>0</v>
      </c>
      <c r="CM557" s="7">
        <v>0.6000000000000001</v>
      </c>
      <c r="CN557" s="7">
        <v>3.6</v>
      </c>
      <c r="CO557" s="7">
        <v>4.2</v>
      </c>
      <c r="CP557" s="16">
        <f t="shared" si="18"/>
        <v>0.05384615385</v>
      </c>
      <c r="CQ557" s="16">
        <f t="shared" si="19"/>
        <v>0.1575246132</v>
      </c>
      <c r="CR557" s="17">
        <v>6.0</v>
      </c>
      <c r="CS557" s="14">
        <v>26.8</v>
      </c>
      <c r="CT557" s="14">
        <v>33.0</v>
      </c>
      <c r="CU557" s="14">
        <v>8.1</v>
      </c>
      <c r="CV557" s="14">
        <v>0.8</v>
      </c>
      <c r="CW557" s="14">
        <v>4.3</v>
      </c>
      <c r="CX557" s="14">
        <v>0.0</v>
      </c>
      <c r="CY557" s="14">
        <v>5.2</v>
      </c>
      <c r="CZ557" s="18">
        <f t="shared" si="20"/>
        <v>0.06666666667</v>
      </c>
      <c r="DA557" s="18">
        <f t="shared" si="21"/>
        <v>0.1950304735</v>
      </c>
      <c r="DB557" s="14">
        <v>50.3762</v>
      </c>
      <c r="DC557" s="7">
        <v>0.0</v>
      </c>
      <c r="DD557" s="7">
        <v>3.0</v>
      </c>
      <c r="DE557" s="7">
        <v>4.0</v>
      </c>
      <c r="DF557" s="7">
        <v>44.0</v>
      </c>
      <c r="DG557" s="7">
        <v>6.0</v>
      </c>
      <c r="DH557" s="7">
        <v>1.0</v>
      </c>
      <c r="DI557" s="7">
        <v>21.0</v>
      </c>
      <c r="DJ557" s="7">
        <v>11.0</v>
      </c>
      <c r="DK557" s="7">
        <v>0.0</v>
      </c>
      <c r="DL557" s="7">
        <v>0.0</v>
      </c>
      <c r="DM557" s="7">
        <v>62.0</v>
      </c>
      <c r="DN557" s="9">
        <v>0.0</v>
      </c>
      <c r="DO557" s="9">
        <v>0.0</v>
      </c>
      <c r="DP557" s="9">
        <v>1.0</v>
      </c>
      <c r="DQ557" s="8">
        <v>186.0</v>
      </c>
      <c r="DR557" s="8">
        <v>1.0</v>
      </c>
      <c r="DS557" s="8" t="s">
        <v>249</v>
      </c>
      <c r="DT557" s="19">
        <v>0.833</v>
      </c>
      <c r="DU557" s="8">
        <v>0.863</v>
      </c>
      <c r="DV557" s="8">
        <v>1.076</v>
      </c>
      <c r="DW557" s="8">
        <v>13.0</v>
      </c>
      <c r="DX557" s="8">
        <v>0.213</v>
      </c>
      <c r="DY557" s="14">
        <f t="shared" si="22"/>
        <v>4.080851064</v>
      </c>
    </row>
    <row r="558" ht="12.75" customHeight="1">
      <c r="A558" s="7">
        <v>7.0</v>
      </c>
      <c r="B558" s="7" t="s">
        <v>2542</v>
      </c>
      <c r="C558" s="7" t="s">
        <v>2543</v>
      </c>
      <c r="D558" s="7" t="s">
        <v>162</v>
      </c>
      <c r="E558" s="7" t="s">
        <v>163</v>
      </c>
      <c r="F558" s="7" t="s">
        <v>163</v>
      </c>
      <c r="G558" s="7">
        <v>71.0</v>
      </c>
      <c r="H558" s="7">
        <v>185.0</v>
      </c>
      <c r="I558" s="7" t="s">
        <v>145</v>
      </c>
      <c r="J558" s="7">
        <v>2011.0</v>
      </c>
      <c r="K558" s="7">
        <v>1.0</v>
      </c>
      <c r="L558" s="7">
        <v>12.0</v>
      </c>
      <c r="M558" s="8"/>
      <c r="N558" s="8">
        <f t="shared" si="1"/>
        <v>22</v>
      </c>
      <c r="O558" s="7" t="s">
        <v>732</v>
      </c>
      <c r="P558" s="7" t="s">
        <v>2541</v>
      </c>
      <c r="Q558" s="8" t="s">
        <v>685</v>
      </c>
      <c r="R558" s="7" t="s">
        <v>685</v>
      </c>
      <c r="S558" s="9" t="s">
        <v>174</v>
      </c>
      <c r="T558" s="9">
        <v>35.0</v>
      </c>
      <c r="U558" s="9" t="s">
        <v>138</v>
      </c>
      <c r="V558" s="9" t="s">
        <v>138</v>
      </c>
      <c r="W558" s="7">
        <v>35.0</v>
      </c>
      <c r="X558" s="7">
        <v>0.0</v>
      </c>
      <c r="Y558" s="7">
        <v>10.0</v>
      </c>
      <c r="Z558" s="7">
        <v>5.0</v>
      </c>
      <c r="AA558" s="7">
        <v>10.0</v>
      </c>
      <c r="AB558" s="7">
        <v>-1.0</v>
      </c>
      <c r="AC558" s="7">
        <v>47.0</v>
      </c>
      <c r="AD558" s="7">
        <v>18.0</v>
      </c>
      <c r="AE558" s="7">
        <v>34.0</v>
      </c>
      <c r="AF558" s="10">
        <f t="shared" si="2"/>
        <v>0</v>
      </c>
      <c r="AG558" s="10">
        <f t="shared" si="3"/>
        <v>0</v>
      </c>
      <c r="AH558" s="7">
        <v>36232.0</v>
      </c>
      <c r="AI558" s="11">
        <f t="shared" si="4"/>
        <v>17.25333333</v>
      </c>
      <c r="AJ558" s="7">
        <v>751.0</v>
      </c>
      <c r="AK558" s="11">
        <f t="shared" si="5"/>
        <v>21.45714286</v>
      </c>
      <c r="AL558" s="11">
        <f t="shared" si="6"/>
        <v>48.24500666</v>
      </c>
      <c r="AM558" s="12">
        <v>52.0</v>
      </c>
      <c r="AN558" s="11">
        <f t="shared" si="7"/>
        <v>5.166703467</v>
      </c>
      <c r="AO558" s="10" t="s">
        <v>151</v>
      </c>
      <c r="AP558" s="10" t="s">
        <v>474</v>
      </c>
      <c r="AQ558" s="10" t="s">
        <v>474</v>
      </c>
      <c r="AR558" s="7">
        <v>0.0</v>
      </c>
      <c r="AS558" s="7">
        <v>0.0</v>
      </c>
      <c r="AT558" s="13">
        <f t="shared" si="8"/>
        <v>0</v>
      </c>
      <c r="AU558" s="8"/>
      <c r="AV558" s="8"/>
      <c r="AW558" s="8"/>
      <c r="AX558" s="8">
        <v>0.0</v>
      </c>
      <c r="AY558" s="8"/>
      <c r="AZ558" s="8">
        <v>0.0</v>
      </c>
      <c r="BA558" s="7">
        <v>40.0</v>
      </c>
      <c r="BB558" s="7">
        <v>25.0</v>
      </c>
      <c r="BC558" s="7">
        <v>22.0</v>
      </c>
      <c r="BD558" s="7">
        <v>18.0</v>
      </c>
      <c r="BE558" s="7">
        <v>18.0</v>
      </c>
      <c r="BF558" s="7">
        <v>11.0</v>
      </c>
      <c r="BG558" s="14">
        <f t="shared" si="9"/>
        <v>3.974387282</v>
      </c>
      <c r="BH558" s="11">
        <f t="shared" si="10"/>
        <v>2.483992051</v>
      </c>
      <c r="BI558" s="11">
        <f t="shared" si="11"/>
        <v>2.185913005</v>
      </c>
      <c r="BJ558" s="11">
        <f t="shared" si="12"/>
        <v>1.788474277</v>
      </c>
      <c r="BK558" s="11">
        <f t="shared" si="13"/>
        <v>1.788474277</v>
      </c>
      <c r="BL558" s="11">
        <f t="shared" si="14"/>
        <v>1.092956503</v>
      </c>
      <c r="BM558" s="7">
        <v>10.0</v>
      </c>
      <c r="BN558" s="7">
        <v>5.0</v>
      </c>
      <c r="BO558" s="7">
        <v>0.0</v>
      </c>
      <c r="BP558" s="7">
        <v>0.0</v>
      </c>
      <c r="BQ558" s="7">
        <v>0.0</v>
      </c>
      <c r="BR558" s="7">
        <v>0.0</v>
      </c>
      <c r="BS558" s="9">
        <f t="shared" si="15"/>
        <v>57</v>
      </c>
      <c r="BT558" s="14">
        <v>3.7404</v>
      </c>
      <c r="BW558" s="15" t="str">
        <f t="shared" si="16"/>
        <v> </v>
      </c>
      <c r="BY558" s="7">
        <v>0.0</v>
      </c>
      <c r="BZ558" s="7">
        <v>0.0</v>
      </c>
      <c r="CA558" s="7">
        <v>0.0</v>
      </c>
      <c r="CB558" s="7">
        <v>0.0</v>
      </c>
      <c r="CC558" s="7">
        <v>0.0</v>
      </c>
      <c r="CD558" s="7">
        <v>0.0</v>
      </c>
      <c r="CE558" s="7">
        <v>0.0</v>
      </c>
      <c r="CF558" s="7">
        <v>0.0</v>
      </c>
      <c r="CG558" s="7">
        <v>0.0</v>
      </c>
      <c r="CH558" s="7">
        <v>0.0</v>
      </c>
      <c r="CI558" s="7">
        <v>0.0</v>
      </c>
      <c r="CJ558" s="7">
        <v>0.0</v>
      </c>
      <c r="CK558" s="7">
        <v>0.0</v>
      </c>
      <c r="CL558" s="15">
        <f t="shared" si="17"/>
        <v>0</v>
      </c>
      <c r="CM558" s="7">
        <v>0.4</v>
      </c>
      <c r="CN558" s="7">
        <v>1.6</v>
      </c>
      <c r="CO558" s="7">
        <v>1.9</v>
      </c>
      <c r="CP558" s="16">
        <f t="shared" si="18"/>
        <v>0.05428571429</v>
      </c>
      <c r="CQ558" s="16">
        <f t="shared" si="19"/>
        <v>0.1887833959</v>
      </c>
      <c r="CR558" s="17">
        <v>3.0</v>
      </c>
      <c r="CS558" s="14">
        <v>12.1</v>
      </c>
      <c r="CT558" s="14">
        <v>11.2</v>
      </c>
      <c r="CU558" s="14">
        <v>2.6</v>
      </c>
      <c r="CV558" s="14">
        <v>0.7</v>
      </c>
      <c r="CW558" s="14">
        <v>1.4</v>
      </c>
      <c r="CX558" s="14">
        <v>0.0</v>
      </c>
      <c r="CY558" s="14">
        <v>2.0</v>
      </c>
      <c r="CZ558" s="18">
        <f t="shared" si="20"/>
        <v>0.05714285714</v>
      </c>
      <c r="DA558" s="18">
        <f t="shared" si="21"/>
        <v>0.1987193641</v>
      </c>
      <c r="DB558" s="14">
        <v>48.0</v>
      </c>
      <c r="DC558" s="7">
        <v>0.0</v>
      </c>
      <c r="DD558" s="7">
        <v>0.0</v>
      </c>
      <c r="DE558" s="7">
        <v>1.0</v>
      </c>
      <c r="DF558" s="7">
        <v>17.0</v>
      </c>
      <c r="DG558" s="7">
        <v>0.0</v>
      </c>
      <c r="DH558" s="7">
        <v>0.0</v>
      </c>
      <c r="DI558" s="7">
        <v>24.0</v>
      </c>
      <c r="DJ558" s="7">
        <v>5.0</v>
      </c>
      <c r="DK558" s="7">
        <v>0.0</v>
      </c>
      <c r="DL558" s="7">
        <v>0.0</v>
      </c>
      <c r="DM558" s="7">
        <v>18.0</v>
      </c>
      <c r="DN558" s="9">
        <v>0.0</v>
      </c>
      <c r="DO558" s="9">
        <v>0.0</v>
      </c>
      <c r="DP558" s="9">
        <v>1.0</v>
      </c>
      <c r="DQ558" s="8">
        <v>102.0</v>
      </c>
      <c r="DR558" s="8">
        <v>6.0</v>
      </c>
      <c r="DS558" s="8" t="s">
        <v>1427</v>
      </c>
      <c r="DT558" s="19">
        <v>0.833</v>
      </c>
      <c r="DU558" s="8">
        <v>0.863</v>
      </c>
      <c r="DV558" s="8">
        <v>0.72</v>
      </c>
      <c r="DW558" s="8">
        <v>96.0</v>
      </c>
      <c r="DX558" s="8">
        <v>0.45</v>
      </c>
      <c r="DY558" s="14">
        <f t="shared" si="22"/>
        <v>1.109814688</v>
      </c>
    </row>
    <row r="559" ht="12.75" customHeight="1">
      <c r="A559" s="7">
        <v>27.0</v>
      </c>
      <c r="B559" s="7" t="s">
        <v>2544</v>
      </c>
      <c r="C559" s="7" t="s">
        <v>228</v>
      </c>
      <c r="D559" s="7" t="s">
        <v>229</v>
      </c>
      <c r="E559" s="7" t="s">
        <v>163</v>
      </c>
      <c r="F559" s="7" t="s">
        <v>163</v>
      </c>
      <c r="G559" s="7">
        <v>73.0</v>
      </c>
      <c r="H559" s="7">
        <v>208.0</v>
      </c>
      <c r="I559" s="7" t="s">
        <v>133</v>
      </c>
      <c r="J559" s="7">
        <v>2012.0</v>
      </c>
      <c r="K559" s="7">
        <v>1.0</v>
      </c>
      <c r="L559" s="7">
        <v>2.0</v>
      </c>
      <c r="M559" s="8"/>
      <c r="N559" s="8">
        <f t="shared" si="1"/>
        <v>22</v>
      </c>
      <c r="O559" s="7" t="s">
        <v>732</v>
      </c>
      <c r="P559" s="7" t="s">
        <v>2545</v>
      </c>
      <c r="Q559" s="8" t="s">
        <v>182</v>
      </c>
      <c r="R559" s="7" t="s">
        <v>182</v>
      </c>
      <c r="S559" s="9" t="s">
        <v>174</v>
      </c>
      <c r="T559" s="9">
        <v>81.0</v>
      </c>
      <c r="U559" s="9" t="s">
        <v>138</v>
      </c>
      <c r="V559" s="9" t="s">
        <v>138</v>
      </c>
      <c r="W559" s="7">
        <v>82.0</v>
      </c>
      <c r="X559" s="7">
        <v>4.0</v>
      </c>
      <c r="Y559" s="7">
        <v>21.0</v>
      </c>
      <c r="Z559" s="7">
        <v>8.0</v>
      </c>
      <c r="AA559" s="7">
        <v>25.0</v>
      </c>
      <c r="AB559" s="7">
        <v>-10.0</v>
      </c>
      <c r="AC559" s="7">
        <v>90.0</v>
      </c>
      <c r="AD559" s="7">
        <v>34.0</v>
      </c>
      <c r="AE559" s="7">
        <v>74.0</v>
      </c>
      <c r="AF559" s="10">
        <f t="shared" si="2"/>
        <v>0.04444444444</v>
      </c>
      <c r="AG559" s="10">
        <f t="shared" si="3"/>
        <v>0.0202020202</v>
      </c>
      <c r="AH559" s="7">
        <v>112403.0</v>
      </c>
      <c r="AI559" s="11">
        <f t="shared" si="4"/>
        <v>22.84613821</v>
      </c>
      <c r="AJ559" s="7">
        <v>2258.0</v>
      </c>
      <c r="AK559" s="11">
        <f t="shared" si="5"/>
        <v>27.53658537</v>
      </c>
      <c r="AL559" s="11">
        <f t="shared" si="6"/>
        <v>49.77989371</v>
      </c>
      <c r="AM559" s="12">
        <v>77.0</v>
      </c>
      <c r="AN559" s="11">
        <f t="shared" si="7"/>
        <v>2.466126349</v>
      </c>
      <c r="AO559" s="10" t="s">
        <v>2462</v>
      </c>
      <c r="AP559" s="10" t="s">
        <v>239</v>
      </c>
      <c r="AQ559" s="10" t="s">
        <v>2149</v>
      </c>
      <c r="AR559" s="7">
        <v>0.0</v>
      </c>
      <c r="AS559" s="7">
        <v>0.0</v>
      </c>
      <c r="AT559" s="13">
        <f t="shared" si="8"/>
        <v>0</v>
      </c>
      <c r="AU559" s="8"/>
      <c r="AV559" s="8"/>
      <c r="AW559" s="8"/>
      <c r="AX559" s="8">
        <v>0.0</v>
      </c>
      <c r="AY559" s="8"/>
      <c r="AZ559" s="8">
        <v>0.0</v>
      </c>
      <c r="BA559" s="7">
        <v>101.0</v>
      </c>
      <c r="BB559" s="7">
        <v>51.0</v>
      </c>
      <c r="BC559" s="7">
        <v>171.0</v>
      </c>
      <c r="BD559" s="7">
        <v>34.0</v>
      </c>
      <c r="BE559" s="7">
        <v>39.0</v>
      </c>
      <c r="BF559" s="7">
        <v>17.0</v>
      </c>
      <c r="BG559" s="14">
        <f t="shared" si="9"/>
        <v>3.234789107</v>
      </c>
      <c r="BH559" s="11">
        <f t="shared" si="10"/>
        <v>1.633408361</v>
      </c>
      <c r="BI559" s="11">
        <f t="shared" si="11"/>
        <v>5.476722152</v>
      </c>
      <c r="BJ559" s="11">
        <f t="shared" si="12"/>
        <v>1.088938907</v>
      </c>
      <c r="BK559" s="11">
        <f t="shared" si="13"/>
        <v>1.249076982</v>
      </c>
      <c r="BL559" s="11">
        <f t="shared" si="14"/>
        <v>0.5444694537</v>
      </c>
      <c r="BM559" s="7">
        <v>40.0</v>
      </c>
      <c r="BN559" s="7">
        <v>20.0</v>
      </c>
      <c r="BO559" s="7">
        <v>0.0</v>
      </c>
      <c r="BP559" s="7">
        <v>0.0</v>
      </c>
      <c r="BQ559" s="7">
        <v>0.0</v>
      </c>
      <c r="BR559" s="7">
        <v>0.0</v>
      </c>
      <c r="BS559" s="9">
        <f t="shared" si="15"/>
        <v>262</v>
      </c>
      <c r="BT559" s="14">
        <v>-4.7923</v>
      </c>
      <c r="BW559" s="15" t="str">
        <f t="shared" si="16"/>
        <v> </v>
      </c>
      <c r="BY559" s="7">
        <v>0.0</v>
      </c>
      <c r="BZ559" s="7">
        <v>0.0</v>
      </c>
      <c r="CA559" s="7">
        <v>0.0</v>
      </c>
      <c r="CB559" s="7">
        <v>0.0</v>
      </c>
      <c r="CC559" s="7">
        <v>0.0</v>
      </c>
      <c r="CD559" s="7">
        <v>0.0</v>
      </c>
      <c r="CE559" s="7">
        <v>0.0</v>
      </c>
      <c r="CF559" s="7">
        <v>2.0</v>
      </c>
      <c r="CG559" s="7">
        <v>0.0</v>
      </c>
      <c r="CH559" s="7">
        <v>0.0</v>
      </c>
      <c r="CI559" s="7">
        <v>2.0</v>
      </c>
      <c r="CJ559" s="7">
        <v>0.0</v>
      </c>
      <c r="CK559" s="7">
        <v>0.0</v>
      </c>
      <c r="CL559" s="15">
        <f t="shared" si="17"/>
        <v>0</v>
      </c>
      <c r="CM559" s="7">
        <v>0.9</v>
      </c>
      <c r="CN559" s="7">
        <v>2.9</v>
      </c>
      <c r="CO559" s="7">
        <v>3.8</v>
      </c>
      <c r="CP559" s="16">
        <f t="shared" si="18"/>
        <v>0.04634146341</v>
      </c>
      <c r="CQ559" s="16">
        <f t="shared" si="19"/>
        <v>0.1217049367</v>
      </c>
      <c r="CR559" s="17">
        <v>5.0</v>
      </c>
      <c r="CS559" s="14">
        <v>44.1</v>
      </c>
      <c r="CT559" s="14">
        <v>37.5</v>
      </c>
      <c r="CU559" s="14">
        <v>1.2</v>
      </c>
      <c r="CV559" s="14">
        <v>-0.8</v>
      </c>
      <c r="CW559" s="14">
        <v>1.9</v>
      </c>
      <c r="CX559" s="14">
        <v>0.0</v>
      </c>
      <c r="CY559" s="14">
        <v>1.1</v>
      </c>
      <c r="CZ559" s="18">
        <f t="shared" si="20"/>
        <v>0.01341463415</v>
      </c>
      <c r="DA559" s="18">
        <f t="shared" si="21"/>
        <v>0.03523037641</v>
      </c>
      <c r="DB559" s="14">
        <v>48.5556</v>
      </c>
      <c r="DC559" s="7">
        <v>0.0</v>
      </c>
      <c r="DD559" s="7">
        <v>0.0</v>
      </c>
      <c r="DE559" s="7">
        <v>3.0</v>
      </c>
      <c r="DF559" s="7">
        <v>31.0</v>
      </c>
      <c r="DG559" s="7">
        <v>1.0</v>
      </c>
      <c r="DH559" s="7">
        <v>0.0</v>
      </c>
      <c r="DI559" s="7">
        <v>32.0</v>
      </c>
      <c r="DJ559" s="7">
        <v>26.0</v>
      </c>
      <c r="DK559" s="7">
        <v>0.0</v>
      </c>
      <c r="DL559" s="7">
        <v>0.0</v>
      </c>
      <c r="DM559" s="7">
        <v>31.0</v>
      </c>
      <c r="DN559" s="9">
        <v>0.0</v>
      </c>
      <c r="DO559" s="9">
        <v>1.0</v>
      </c>
      <c r="DP559" s="9">
        <v>3.0</v>
      </c>
      <c r="DQ559" s="8">
        <v>186.0</v>
      </c>
      <c r="DR559" s="8">
        <v>0.0</v>
      </c>
      <c r="DS559" s="8"/>
      <c r="DT559" s="19">
        <v>0.833</v>
      </c>
      <c r="DU559" s="8">
        <v>0.894</v>
      </c>
      <c r="DV559" s="8">
        <v>3.4939999999999998</v>
      </c>
      <c r="DW559" s="8">
        <v>0.0</v>
      </c>
      <c r="DX559" s="8">
        <v>2.6</v>
      </c>
      <c r="DY559" s="14">
        <f t="shared" si="22"/>
        <v>-5.163829787</v>
      </c>
    </row>
    <row r="560" ht="12.75" customHeight="1">
      <c r="A560" s="7">
        <v>6.0</v>
      </c>
      <c r="B560" s="7" t="s">
        <v>897</v>
      </c>
      <c r="C560" s="7" t="s">
        <v>2546</v>
      </c>
      <c r="D560" s="7" t="s">
        <v>162</v>
      </c>
      <c r="E560" s="7" t="s">
        <v>163</v>
      </c>
      <c r="F560" s="7" t="s">
        <v>163</v>
      </c>
      <c r="G560" s="7">
        <v>75.0</v>
      </c>
      <c r="H560" s="7">
        <v>216.0</v>
      </c>
      <c r="I560" s="7" t="s">
        <v>133</v>
      </c>
      <c r="J560" s="7">
        <v>2007.0</v>
      </c>
      <c r="K560" s="7">
        <v>5.0</v>
      </c>
      <c r="L560" s="7">
        <v>141.0</v>
      </c>
      <c r="M560" s="8"/>
      <c r="N560" s="8">
        <f t="shared" si="1"/>
        <v>26</v>
      </c>
      <c r="O560" s="7" t="s">
        <v>1449</v>
      </c>
      <c r="P560" s="7" t="s">
        <v>2547</v>
      </c>
      <c r="Q560" s="8" t="s">
        <v>197</v>
      </c>
      <c r="R560" s="7" t="s">
        <v>197</v>
      </c>
      <c r="S560" s="9" t="s">
        <v>174</v>
      </c>
      <c r="T560" s="9">
        <v>81.0</v>
      </c>
      <c r="U560" s="9" t="s">
        <v>138</v>
      </c>
      <c r="V560" s="9" t="s">
        <v>138</v>
      </c>
      <c r="W560" s="7">
        <v>82.0</v>
      </c>
      <c r="X560" s="7">
        <v>8.0</v>
      </c>
      <c r="Y560" s="7">
        <v>32.0</v>
      </c>
      <c r="Z560" s="7">
        <v>15.0</v>
      </c>
      <c r="AA560" s="7">
        <v>40.0</v>
      </c>
      <c r="AB560" s="7">
        <v>7.0</v>
      </c>
      <c r="AC560" s="7">
        <v>203.0</v>
      </c>
      <c r="AD560" s="7">
        <v>94.0</v>
      </c>
      <c r="AE560" s="7">
        <v>150.0</v>
      </c>
      <c r="AF560" s="10">
        <f t="shared" si="2"/>
        <v>0.039408867</v>
      </c>
      <c r="AG560" s="10">
        <f t="shared" si="3"/>
        <v>0.01789709172</v>
      </c>
      <c r="AH560" s="7">
        <v>113460.0</v>
      </c>
      <c r="AI560" s="11">
        <f t="shared" si="4"/>
        <v>23.06097561</v>
      </c>
      <c r="AJ560" s="7">
        <v>2507.0</v>
      </c>
      <c r="AK560" s="11">
        <f t="shared" si="5"/>
        <v>30.57317073</v>
      </c>
      <c r="AL560" s="11">
        <f t="shared" si="6"/>
        <v>45.25727962</v>
      </c>
      <c r="AM560" s="12">
        <v>190.0</v>
      </c>
      <c r="AN560" s="11">
        <f t="shared" si="7"/>
        <v>6.028556319</v>
      </c>
      <c r="AO560" s="10" t="s">
        <v>1223</v>
      </c>
      <c r="AP560" s="10" t="s">
        <v>1249</v>
      </c>
      <c r="AQ560" s="10" t="s">
        <v>576</v>
      </c>
      <c r="AR560" s="7">
        <v>0.0</v>
      </c>
      <c r="AS560" s="7">
        <v>0.0</v>
      </c>
      <c r="AT560" s="13">
        <f t="shared" si="8"/>
        <v>0</v>
      </c>
      <c r="AU560" s="8"/>
      <c r="AV560" s="8"/>
      <c r="AW560" s="8"/>
      <c r="AX560" s="8">
        <v>0.0</v>
      </c>
      <c r="AY560" s="8"/>
      <c r="AZ560" s="8">
        <v>0.0</v>
      </c>
      <c r="BA560" s="7">
        <v>185.0</v>
      </c>
      <c r="BB560" s="7">
        <v>197.0</v>
      </c>
      <c r="BC560" s="7">
        <v>135.0</v>
      </c>
      <c r="BD560" s="7">
        <v>94.0</v>
      </c>
      <c r="BE560" s="7">
        <v>68.0</v>
      </c>
      <c r="BF560" s="7">
        <v>13.0</v>
      </c>
      <c r="BG560" s="14">
        <f t="shared" si="9"/>
        <v>5.8699101</v>
      </c>
      <c r="BH560" s="11">
        <f t="shared" si="10"/>
        <v>6.250661026</v>
      </c>
      <c r="BI560" s="11">
        <f t="shared" si="11"/>
        <v>4.283447911</v>
      </c>
      <c r="BJ560" s="11">
        <f t="shared" si="12"/>
        <v>2.982548916</v>
      </c>
      <c r="BK560" s="11">
        <f t="shared" si="13"/>
        <v>2.157588577</v>
      </c>
      <c r="BL560" s="11">
        <f t="shared" si="14"/>
        <v>0.4124801692</v>
      </c>
      <c r="BM560" s="7">
        <v>64.0</v>
      </c>
      <c r="BN560" s="7">
        <v>27.0</v>
      </c>
      <c r="BO560" s="7">
        <v>0.0</v>
      </c>
      <c r="BP560" s="7">
        <v>0.0</v>
      </c>
      <c r="BQ560" s="7">
        <v>0.0</v>
      </c>
      <c r="BR560" s="7">
        <v>1.0</v>
      </c>
      <c r="BS560" s="9">
        <f t="shared" si="15"/>
        <v>396</v>
      </c>
      <c r="BT560" s="14">
        <v>-8.7527</v>
      </c>
      <c r="BW560" s="15" t="str">
        <f t="shared" si="16"/>
        <v> </v>
      </c>
      <c r="BY560" s="7">
        <v>2.0</v>
      </c>
      <c r="BZ560" s="7">
        <v>0.0</v>
      </c>
      <c r="CA560" s="7">
        <v>1.0</v>
      </c>
      <c r="CB560" s="7">
        <v>0.0</v>
      </c>
      <c r="CC560" s="7">
        <v>0.0</v>
      </c>
      <c r="CD560" s="7">
        <v>0.0</v>
      </c>
      <c r="CE560" s="7">
        <v>2.0</v>
      </c>
      <c r="CF560" s="7">
        <v>2.0</v>
      </c>
      <c r="CG560" s="7">
        <v>0.0</v>
      </c>
      <c r="CH560" s="7">
        <v>0.0</v>
      </c>
      <c r="CI560" s="7">
        <v>4.0</v>
      </c>
      <c r="CJ560" s="7">
        <v>0.0</v>
      </c>
      <c r="CK560" s="7">
        <v>0.0</v>
      </c>
      <c r="CL560" s="15">
        <f t="shared" si="17"/>
        <v>0</v>
      </c>
      <c r="CM560" s="7">
        <v>3.0</v>
      </c>
      <c r="CN560" s="7">
        <v>4.8</v>
      </c>
      <c r="CO560" s="7">
        <v>7.8</v>
      </c>
      <c r="CP560" s="16">
        <f t="shared" si="18"/>
        <v>0.09512195122</v>
      </c>
      <c r="CQ560" s="16">
        <f t="shared" si="19"/>
        <v>0.2474881015</v>
      </c>
      <c r="CR560" s="17">
        <v>7.0</v>
      </c>
      <c r="CS560" s="14">
        <v>39.2</v>
      </c>
      <c r="CT560" s="14">
        <v>39.3</v>
      </c>
      <c r="CU560" s="14">
        <v>-6.3</v>
      </c>
      <c r="CV560" s="14">
        <v>6.2</v>
      </c>
      <c r="CW560" s="14">
        <v>4.4</v>
      </c>
      <c r="CX560" s="14">
        <v>0.0</v>
      </c>
      <c r="CY560" s="14">
        <v>10.6</v>
      </c>
      <c r="CZ560" s="18">
        <f t="shared" si="20"/>
        <v>0.1292682927</v>
      </c>
      <c r="DA560" s="18">
        <f t="shared" si="21"/>
        <v>0.3363299841</v>
      </c>
      <c r="DB560" s="14">
        <v>49.9803</v>
      </c>
      <c r="DC560" s="7">
        <v>0.0</v>
      </c>
      <c r="DD560" s="7">
        <v>3.0</v>
      </c>
      <c r="DE560" s="7">
        <v>8.0</v>
      </c>
      <c r="DF560" s="7">
        <v>83.0</v>
      </c>
      <c r="DG560" s="7">
        <v>2.0</v>
      </c>
      <c r="DH560" s="7">
        <v>0.0</v>
      </c>
      <c r="DI560" s="7">
        <v>80.0</v>
      </c>
      <c r="DJ560" s="7">
        <v>11.0</v>
      </c>
      <c r="DK560" s="7">
        <v>0.0</v>
      </c>
      <c r="DL560" s="7">
        <v>1.0</v>
      </c>
      <c r="DM560" s="7">
        <v>109.0</v>
      </c>
      <c r="DN560" s="9">
        <v>2.0</v>
      </c>
      <c r="DO560" s="9">
        <v>2.0</v>
      </c>
      <c r="DP560" s="9">
        <v>4.0</v>
      </c>
      <c r="DQ560" s="8">
        <v>186.0</v>
      </c>
      <c r="DR560" s="8">
        <v>0.0</v>
      </c>
      <c r="DS560" s="8"/>
      <c r="DT560" s="19">
        <v>3.0</v>
      </c>
      <c r="DU560" s="8">
        <v>4.0</v>
      </c>
      <c r="DV560" s="8">
        <v>4.0</v>
      </c>
      <c r="DW560" s="8">
        <v>0.0</v>
      </c>
      <c r="DX560" s="8">
        <v>0.0</v>
      </c>
      <c r="DY560" s="14">
        <f t="shared" si="22"/>
        <v>3.259574468</v>
      </c>
    </row>
    <row r="561" ht="12.75" customHeight="1">
      <c r="A561" s="7">
        <v>57.0</v>
      </c>
      <c r="B561" s="7" t="s">
        <v>2450</v>
      </c>
      <c r="C561" s="7" t="s">
        <v>2548</v>
      </c>
      <c r="D561" s="7" t="s">
        <v>665</v>
      </c>
      <c r="E561" s="7" t="s">
        <v>132</v>
      </c>
      <c r="F561" s="7" t="s">
        <v>163</v>
      </c>
      <c r="G561" s="7">
        <v>80.0</v>
      </c>
      <c r="H561" s="7">
        <v>229.0</v>
      </c>
      <c r="I561" s="7" t="s">
        <v>145</v>
      </c>
      <c r="J561" s="7">
        <v>2008.0</v>
      </c>
      <c r="K561" s="7">
        <v>1.0</v>
      </c>
      <c r="L561" s="7">
        <v>12.0</v>
      </c>
      <c r="M561" s="8"/>
      <c r="N561" s="8">
        <f t="shared" si="1"/>
        <v>26</v>
      </c>
      <c r="O561" s="7" t="s">
        <v>614</v>
      </c>
      <c r="P561" s="7" t="s">
        <v>2549</v>
      </c>
      <c r="Q561" s="8" t="s">
        <v>246</v>
      </c>
      <c r="R561" s="7" t="s">
        <v>246</v>
      </c>
      <c r="S561" s="9" t="s">
        <v>174</v>
      </c>
      <c r="T561" s="9">
        <v>72.0</v>
      </c>
      <c r="U561" s="9" t="s">
        <v>138</v>
      </c>
      <c r="V561" s="9" t="s">
        <v>138</v>
      </c>
      <c r="W561" s="7">
        <v>73.0</v>
      </c>
      <c r="X561" s="7">
        <v>9.0</v>
      </c>
      <c r="Y561" s="7">
        <v>18.0</v>
      </c>
      <c r="Z561" s="7">
        <v>7.0</v>
      </c>
      <c r="AA561" s="7">
        <v>27.0</v>
      </c>
      <c r="AB561" s="7">
        <v>6.0</v>
      </c>
      <c r="AC561" s="7">
        <v>140.0</v>
      </c>
      <c r="AD561" s="7">
        <v>55.0</v>
      </c>
      <c r="AE561" s="7">
        <v>93.0</v>
      </c>
      <c r="AF561" s="10">
        <f t="shared" si="2"/>
        <v>0.06428571429</v>
      </c>
      <c r="AG561" s="10">
        <f t="shared" si="3"/>
        <v>0.03125</v>
      </c>
      <c r="AH561" s="7">
        <v>99068.0</v>
      </c>
      <c r="AI561" s="11">
        <f t="shared" si="4"/>
        <v>22.61826484</v>
      </c>
      <c r="AJ561" s="7">
        <v>1979.0</v>
      </c>
      <c r="AK561" s="11">
        <f t="shared" si="5"/>
        <v>27.10958904</v>
      </c>
      <c r="AL561" s="11">
        <f t="shared" si="6"/>
        <v>50.05962607</v>
      </c>
      <c r="AM561" s="12">
        <v>91.0</v>
      </c>
      <c r="AN561" s="11">
        <f t="shared" si="7"/>
        <v>3.306819558</v>
      </c>
      <c r="AO561" s="10" t="s">
        <v>611</v>
      </c>
      <c r="AP561" s="10" t="s">
        <v>714</v>
      </c>
      <c r="AQ561" s="10" t="s">
        <v>2550</v>
      </c>
      <c r="AR561" s="7">
        <v>0.0</v>
      </c>
      <c r="AS561" s="7">
        <v>1.0</v>
      </c>
      <c r="AT561" s="13">
        <f t="shared" si="8"/>
        <v>0</v>
      </c>
      <c r="AU561" s="8"/>
      <c r="AV561" s="8"/>
      <c r="AW561" s="8">
        <v>1.0</v>
      </c>
      <c r="AX561" s="8">
        <v>0.0</v>
      </c>
      <c r="AY561" s="8"/>
      <c r="AZ561" s="8">
        <v>0.0</v>
      </c>
      <c r="BA561" s="7">
        <v>81.0</v>
      </c>
      <c r="BB561" s="7">
        <v>54.0</v>
      </c>
      <c r="BC561" s="7">
        <v>95.0</v>
      </c>
      <c r="BD561" s="7">
        <v>55.0</v>
      </c>
      <c r="BE561" s="7">
        <v>47.0</v>
      </c>
      <c r="BF561" s="7">
        <v>45.0</v>
      </c>
      <c r="BG561" s="14">
        <f t="shared" si="9"/>
        <v>2.943432794</v>
      </c>
      <c r="BH561" s="11">
        <f t="shared" si="10"/>
        <v>1.962288529</v>
      </c>
      <c r="BI561" s="11">
        <f t="shared" si="11"/>
        <v>3.452174264</v>
      </c>
      <c r="BJ561" s="11">
        <f t="shared" si="12"/>
        <v>1.998627206</v>
      </c>
      <c r="BK561" s="11">
        <f t="shared" si="13"/>
        <v>1.707917794</v>
      </c>
      <c r="BL561" s="11">
        <f t="shared" si="14"/>
        <v>1.635240441</v>
      </c>
      <c r="BM561" s="7">
        <v>72.0</v>
      </c>
      <c r="BN561" s="7">
        <v>20.0</v>
      </c>
      <c r="BO561" s="7">
        <v>2.0</v>
      </c>
      <c r="BP561" s="7">
        <v>1.0</v>
      </c>
      <c r="BQ561" s="7">
        <v>1.0</v>
      </c>
      <c r="BR561" s="7">
        <v>0.0</v>
      </c>
      <c r="BS561" s="9">
        <f t="shared" si="15"/>
        <v>223</v>
      </c>
      <c r="BT561" s="14">
        <v>-6.7063</v>
      </c>
      <c r="BW561" s="15" t="str">
        <f t="shared" si="16"/>
        <v> </v>
      </c>
      <c r="BY561" s="7">
        <v>0.0</v>
      </c>
      <c r="BZ561" s="7">
        <v>0.0</v>
      </c>
      <c r="CA561" s="7">
        <v>0.0</v>
      </c>
      <c r="CB561" s="7">
        <v>0.0</v>
      </c>
      <c r="CC561" s="7">
        <v>0.0</v>
      </c>
      <c r="CD561" s="7">
        <v>1.0</v>
      </c>
      <c r="CE561" s="7">
        <v>1.0</v>
      </c>
      <c r="CF561" s="7">
        <v>1.0</v>
      </c>
      <c r="CG561" s="7">
        <v>0.0</v>
      </c>
      <c r="CH561" s="7">
        <v>0.0</v>
      </c>
      <c r="CI561" s="7">
        <v>6.0</v>
      </c>
      <c r="CJ561" s="7">
        <v>0.0</v>
      </c>
      <c r="CK561" s="7">
        <v>0.0</v>
      </c>
      <c r="CL561" s="15">
        <f t="shared" si="17"/>
        <v>0</v>
      </c>
      <c r="CM561" s="7">
        <v>2.0</v>
      </c>
      <c r="CN561" s="7">
        <v>3.5</v>
      </c>
      <c r="CO561" s="7">
        <v>5.6</v>
      </c>
      <c r="CP561" s="16">
        <f t="shared" si="18"/>
        <v>0.07671232877</v>
      </c>
      <c r="CQ561" s="16">
        <f t="shared" si="19"/>
        <v>0.2034965882</v>
      </c>
      <c r="CR561" s="17">
        <v>6.0</v>
      </c>
      <c r="CS561" s="14">
        <v>29.5</v>
      </c>
      <c r="CT561" s="14">
        <v>33.1</v>
      </c>
      <c r="CU561" s="14">
        <v>6.7</v>
      </c>
      <c r="CV561" s="14">
        <v>4.3</v>
      </c>
      <c r="CW561" s="14">
        <v>4.2</v>
      </c>
      <c r="CX561" s="14">
        <v>0.0</v>
      </c>
      <c r="CY561" s="14">
        <v>8.4</v>
      </c>
      <c r="CZ561" s="18">
        <f t="shared" si="20"/>
        <v>0.1150684932</v>
      </c>
      <c r="DA561" s="18">
        <f t="shared" si="21"/>
        <v>0.3052448823</v>
      </c>
      <c r="DB561" s="14">
        <v>42.9</v>
      </c>
      <c r="DC561" s="7">
        <v>1.0</v>
      </c>
      <c r="DD561" s="7">
        <v>2.0</v>
      </c>
      <c r="DE561" s="7">
        <v>4.0</v>
      </c>
      <c r="DF561" s="7">
        <v>48.0</v>
      </c>
      <c r="DG561" s="7">
        <v>11.0</v>
      </c>
      <c r="DH561" s="7">
        <v>1.0</v>
      </c>
      <c r="DI561" s="7">
        <v>34.0</v>
      </c>
      <c r="DJ561" s="7">
        <v>23.0</v>
      </c>
      <c r="DK561" s="7">
        <v>2.0</v>
      </c>
      <c r="DL561" s="7">
        <v>1.0</v>
      </c>
      <c r="DM561" s="7">
        <v>68.0</v>
      </c>
      <c r="DN561" s="9">
        <v>0.0</v>
      </c>
      <c r="DO561" s="9">
        <v>1.0</v>
      </c>
      <c r="DP561" s="9">
        <v>3.0</v>
      </c>
      <c r="DQ561" s="8">
        <v>186.0</v>
      </c>
      <c r="DR561" s="8">
        <v>9.0</v>
      </c>
      <c r="DS561" s="8" t="s">
        <v>741</v>
      </c>
      <c r="DT561" s="19">
        <v>5.0</v>
      </c>
      <c r="DU561" s="8">
        <v>5.5</v>
      </c>
      <c r="DV561" s="8">
        <v>5.5</v>
      </c>
      <c r="DW561" s="8">
        <v>604.0</v>
      </c>
      <c r="DX561" s="8">
        <v>0.0</v>
      </c>
      <c r="DY561" s="14">
        <f t="shared" si="22"/>
        <v>-2.131914894</v>
      </c>
    </row>
    <row r="562" ht="12.75" customHeight="1">
      <c r="A562" s="7">
        <v>33.0</v>
      </c>
      <c r="B562" s="7" t="s">
        <v>2551</v>
      </c>
      <c r="C562" s="7" t="s">
        <v>2552</v>
      </c>
      <c r="E562" s="7" t="s">
        <v>1232</v>
      </c>
      <c r="F562" s="7" t="s">
        <v>1232</v>
      </c>
      <c r="G562" s="7">
        <v>74.0</v>
      </c>
      <c r="H562" s="7">
        <v>212.0</v>
      </c>
      <c r="M562" s="8"/>
      <c r="N562" s="8">
        <f t="shared" si="1"/>
        <v>28</v>
      </c>
      <c r="O562" s="7" t="s">
        <v>2056</v>
      </c>
      <c r="P562" s="7" t="s">
        <v>2553</v>
      </c>
      <c r="Q562" s="8" t="s">
        <v>158</v>
      </c>
      <c r="R562" s="7" t="s">
        <v>158</v>
      </c>
      <c r="S562" s="9" t="s">
        <v>174</v>
      </c>
      <c r="T562" s="9">
        <v>26.0</v>
      </c>
      <c r="U562" s="9" t="s">
        <v>138</v>
      </c>
      <c r="V562" s="9" t="s">
        <v>138</v>
      </c>
      <c r="W562" s="7">
        <v>27.0</v>
      </c>
      <c r="X562" s="7">
        <v>2.0</v>
      </c>
      <c r="Y562" s="7">
        <v>3.0</v>
      </c>
      <c r="Z562" s="7">
        <v>1.0</v>
      </c>
      <c r="AA562" s="7">
        <v>5.0</v>
      </c>
      <c r="AB562" s="7">
        <v>-5.0</v>
      </c>
      <c r="AC562" s="7">
        <v>42.0</v>
      </c>
      <c r="AD562" s="7">
        <v>17.0</v>
      </c>
      <c r="AE562" s="7">
        <v>29.0</v>
      </c>
      <c r="AF562" s="10">
        <f t="shared" si="2"/>
        <v>0.04761904762</v>
      </c>
      <c r="AG562" s="10">
        <f t="shared" si="3"/>
        <v>0.02272727273</v>
      </c>
      <c r="AH562" s="7">
        <v>22988.0</v>
      </c>
      <c r="AI562" s="11">
        <f t="shared" si="4"/>
        <v>14.19012346</v>
      </c>
      <c r="AJ562" s="7">
        <v>506.0</v>
      </c>
      <c r="AK562" s="11">
        <f t="shared" si="5"/>
        <v>18.74074074</v>
      </c>
      <c r="AL562" s="11">
        <f t="shared" si="6"/>
        <v>45.43083004</v>
      </c>
      <c r="AM562" s="12">
        <v>9.0</v>
      </c>
      <c r="AN562" s="11">
        <f t="shared" si="7"/>
        <v>1.409431007</v>
      </c>
      <c r="AO562" s="10" t="s">
        <v>550</v>
      </c>
      <c r="AP562" s="10" t="s">
        <v>552</v>
      </c>
      <c r="AQ562" s="10" t="s">
        <v>581</v>
      </c>
      <c r="AR562" s="7">
        <v>0.0</v>
      </c>
      <c r="AS562" s="7">
        <v>0.0</v>
      </c>
      <c r="AT562" s="13">
        <f t="shared" si="8"/>
        <v>0</v>
      </c>
      <c r="AU562" s="8"/>
      <c r="AV562" s="8"/>
      <c r="AW562" s="8"/>
      <c r="AX562" s="8">
        <v>0.0</v>
      </c>
      <c r="AY562" s="8"/>
      <c r="AZ562" s="8">
        <v>0.0</v>
      </c>
      <c r="BA562" s="7">
        <v>34.0</v>
      </c>
      <c r="BB562" s="7">
        <v>41.0</v>
      </c>
      <c r="BC562" s="7">
        <v>23.0</v>
      </c>
      <c r="BD562" s="7">
        <v>17.0</v>
      </c>
      <c r="BE562" s="7">
        <v>11.0</v>
      </c>
      <c r="BF562" s="7">
        <v>4.0</v>
      </c>
      <c r="BG562" s="14">
        <f t="shared" si="9"/>
        <v>5.324517139</v>
      </c>
      <c r="BH562" s="11">
        <f t="shared" si="10"/>
        <v>6.420741256</v>
      </c>
      <c r="BI562" s="11">
        <f t="shared" si="11"/>
        <v>3.601879241</v>
      </c>
      <c r="BJ562" s="11">
        <f t="shared" si="12"/>
        <v>2.66225857</v>
      </c>
      <c r="BK562" s="11">
        <f t="shared" si="13"/>
        <v>1.722637898</v>
      </c>
      <c r="BL562" s="11">
        <f t="shared" si="14"/>
        <v>0.6264137811</v>
      </c>
      <c r="BM562" s="7">
        <v>6.0</v>
      </c>
      <c r="BN562" s="7">
        <v>3.0</v>
      </c>
      <c r="BO562" s="7">
        <v>0.0</v>
      </c>
      <c r="BP562" s="7">
        <v>0.0</v>
      </c>
      <c r="BQ562" s="7">
        <v>0.0</v>
      </c>
      <c r="BR562" s="7">
        <v>0.0</v>
      </c>
      <c r="BS562" s="9">
        <f t="shared" si="15"/>
        <v>70</v>
      </c>
      <c r="BT562" s="14">
        <v>0.7508</v>
      </c>
      <c r="BW562" s="15" t="str">
        <f t="shared" si="16"/>
        <v> </v>
      </c>
      <c r="BY562" s="7">
        <v>0.0</v>
      </c>
      <c r="BZ562" s="7">
        <v>0.0</v>
      </c>
      <c r="CA562" s="7">
        <v>0.0</v>
      </c>
      <c r="CB562" s="7">
        <v>0.0</v>
      </c>
      <c r="CC562" s="7">
        <v>0.0</v>
      </c>
      <c r="CD562" s="7">
        <v>0.0</v>
      </c>
      <c r="CE562" s="7">
        <v>1.0</v>
      </c>
      <c r="CF562" s="7">
        <v>1.0</v>
      </c>
      <c r="CG562" s="7">
        <v>0.0</v>
      </c>
      <c r="CH562" s="7">
        <v>0.0</v>
      </c>
      <c r="CI562" s="7">
        <v>0.0</v>
      </c>
      <c r="CJ562" s="7">
        <v>0.0</v>
      </c>
      <c r="CK562" s="7">
        <v>0.0</v>
      </c>
      <c r="CL562" s="15">
        <f t="shared" si="17"/>
        <v>0</v>
      </c>
      <c r="CM562" s="7">
        <v>0.30000000000000004</v>
      </c>
      <c r="CN562" s="7">
        <v>0.30000000000000004</v>
      </c>
      <c r="CO562" s="7">
        <v>0.6000000000000001</v>
      </c>
      <c r="CP562" s="16">
        <f t="shared" si="18"/>
        <v>0.02222222222</v>
      </c>
      <c r="CQ562" s="16">
        <f t="shared" si="19"/>
        <v>0.09396206717</v>
      </c>
      <c r="CR562" s="17">
        <v>2.0</v>
      </c>
      <c r="CS562" s="14">
        <v>7.7</v>
      </c>
      <c r="CT562" s="14">
        <v>7.1</v>
      </c>
      <c r="CU562" s="14">
        <v>-2.8</v>
      </c>
      <c r="CV562" s="14">
        <v>0.2</v>
      </c>
      <c r="CW562" s="14">
        <v>0.1</v>
      </c>
      <c r="CX562" s="14">
        <v>0.0</v>
      </c>
      <c r="CY562" s="14">
        <v>0.30000000000000004</v>
      </c>
      <c r="CZ562" s="18">
        <f t="shared" si="20"/>
        <v>0.01111111111</v>
      </c>
      <c r="DA562" s="18">
        <f t="shared" si="21"/>
        <v>0.04698103358</v>
      </c>
      <c r="DB562" s="14">
        <v>51.1429</v>
      </c>
      <c r="DC562" s="7">
        <v>0.0</v>
      </c>
      <c r="DD562" s="7">
        <v>1.0</v>
      </c>
      <c r="DE562" s="7">
        <v>0.0</v>
      </c>
      <c r="DF562" s="7">
        <v>16.0</v>
      </c>
      <c r="DG562" s="7">
        <v>0.0</v>
      </c>
      <c r="DH562" s="7">
        <v>1.0</v>
      </c>
      <c r="DI562" s="7">
        <v>19.0</v>
      </c>
      <c r="DJ562" s="7">
        <v>7.0</v>
      </c>
      <c r="DK562" s="7">
        <v>0.0</v>
      </c>
      <c r="DL562" s="7">
        <v>0.0</v>
      </c>
      <c r="DM562" s="7">
        <v>15.0</v>
      </c>
      <c r="DN562" s="9">
        <v>0.0</v>
      </c>
      <c r="DO562" s="9">
        <v>0.0</v>
      </c>
      <c r="DP562" s="9">
        <v>0.0</v>
      </c>
      <c r="DQ562" s="8">
        <v>75.0</v>
      </c>
      <c r="DR562" s="8">
        <v>2.0</v>
      </c>
      <c r="DS562" s="8" t="s">
        <v>2554</v>
      </c>
      <c r="DT562" s="19">
        <v>0.8180000000000001</v>
      </c>
      <c r="DU562" s="8">
        <v>0.8180000000000001</v>
      </c>
      <c r="DV562" s="8">
        <v>0.33</v>
      </c>
      <c r="DW562" s="8">
        <v>23.0</v>
      </c>
      <c r="DX562" s="8">
        <v>0.0</v>
      </c>
      <c r="DY562" s="14">
        <f t="shared" si="22"/>
        <v>0.0697323267</v>
      </c>
    </row>
    <row r="563" ht="12.75" customHeight="1">
      <c r="A563" s="7">
        <v>90.0</v>
      </c>
      <c r="B563" s="7" t="s">
        <v>2555</v>
      </c>
      <c r="C563" s="7" t="s">
        <v>2556</v>
      </c>
      <c r="E563" s="7" t="s">
        <v>219</v>
      </c>
      <c r="F563" s="7" t="s">
        <v>219</v>
      </c>
      <c r="G563" s="7">
        <v>71.0</v>
      </c>
      <c r="H563" s="7">
        <v>180.0</v>
      </c>
      <c r="I563" s="7" t="s">
        <v>133</v>
      </c>
      <c r="J563" s="7">
        <v>2011.0</v>
      </c>
      <c r="K563" s="7">
        <v>1.0</v>
      </c>
      <c r="L563" s="7">
        <v>27.0</v>
      </c>
      <c r="M563" s="8"/>
      <c r="N563" s="8">
        <f t="shared" si="1"/>
        <v>23</v>
      </c>
      <c r="O563" s="7" t="s">
        <v>2557</v>
      </c>
      <c r="P563" s="7" t="s">
        <v>2558</v>
      </c>
      <c r="Q563" s="8" t="s">
        <v>215</v>
      </c>
      <c r="R563" s="7" t="s">
        <v>215</v>
      </c>
      <c r="S563" s="9" t="s">
        <v>260</v>
      </c>
      <c r="T563" s="9">
        <v>79.0</v>
      </c>
      <c r="U563" s="9" t="s">
        <v>138</v>
      </c>
      <c r="V563" s="9" t="s">
        <v>138</v>
      </c>
      <c r="W563" s="7">
        <v>80.0</v>
      </c>
      <c r="X563" s="7">
        <v>14.0</v>
      </c>
      <c r="Y563" s="7">
        <v>21.0</v>
      </c>
      <c r="Z563" s="7">
        <v>11.0</v>
      </c>
      <c r="AA563" s="7">
        <v>35.0</v>
      </c>
      <c r="AB563" s="7">
        <v>17.0</v>
      </c>
      <c r="AC563" s="7">
        <v>106.0</v>
      </c>
      <c r="AD563" s="7">
        <v>35.0</v>
      </c>
      <c r="AE563" s="7">
        <v>36.0</v>
      </c>
      <c r="AF563" s="10">
        <f t="shared" si="2"/>
        <v>0.1320754717</v>
      </c>
      <c r="AG563" s="10">
        <f t="shared" si="3"/>
        <v>0.0790960452</v>
      </c>
      <c r="AH563" s="7">
        <v>67756.0</v>
      </c>
      <c r="AI563" s="11">
        <f t="shared" si="4"/>
        <v>14.11583333</v>
      </c>
      <c r="AJ563" s="7">
        <v>1393.0</v>
      </c>
      <c r="AK563" s="11">
        <f t="shared" si="5"/>
        <v>17.4125</v>
      </c>
      <c r="AL563" s="11">
        <f t="shared" si="6"/>
        <v>48.64034458</v>
      </c>
      <c r="AM563" s="12">
        <v>117.0</v>
      </c>
      <c r="AN563" s="11">
        <f t="shared" si="7"/>
        <v>6.216423638</v>
      </c>
      <c r="AO563" s="10" t="s">
        <v>497</v>
      </c>
      <c r="AP563" s="10" t="s">
        <v>496</v>
      </c>
      <c r="AQ563" s="10" t="s">
        <v>498</v>
      </c>
      <c r="AR563" s="7">
        <v>175.0</v>
      </c>
      <c r="AS563" s="7">
        <v>216.0</v>
      </c>
      <c r="AT563" s="13">
        <f t="shared" si="8"/>
        <v>0.4475703325</v>
      </c>
      <c r="AU563" s="9">
        <v>3.0</v>
      </c>
      <c r="AV563" s="9">
        <v>1.0</v>
      </c>
      <c r="AW563" s="9">
        <v>226.0</v>
      </c>
      <c r="AX563" s="9">
        <v>99.0</v>
      </c>
      <c r="AY563" s="9">
        <v>165.0</v>
      </c>
      <c r="AZ563" s="9">
        <v>76.0</v>
      </c>
      <c r="BA563" s="7">
        <v>108.0</v>
      </c>
      <c r="BB563" s="7">
        <v>49.0</v>
      </c>
      <c r="BC563" s="7">
        <v>33.0</v>
      </c>
      <c r="BD563" s="7">
        <v>35.0</v>
      </c>
      <c r="BE563" s="7">
        <v>18.0</v>
      </c>
      <c r="BF563" s="7">
        <v>15.0</v>
      </c>
      <c r="BG563" s="14">
        <f t="shared" si="9"/>
        <v>5.738237204</v>
      </c>
      <c r="BH563" s="11">
        <f t="shared" si="10"/>
        <v>2.603459472</v>
      </c>
      <c r="BI563" s="11">
        <f t="shared" si="11"/>
        <v>1.753350257</v>
      </c>
      <c r="BJ563" s="11">
        <f t="shared" si="12"/>
        <v>1.859613909</v>
      </c>
      <c r="BK563" s="11">
        <f t="shared" si="13"/>
        <v>0.9563728673</v>
      </c>
      <c r="BL563" s="11">
        <f t="shared" si="14"/>
        <v>0.7969773895</v>
      </c>
      <c r="BM563" s="7">
        <v>45.0</v>
      </c>
      <c r="BN563" s="7">
        <v>15.0</v>
      </c>
      <c r="BO563" s="7">
        <v>3.0</v>
      </c>
      <c r="BP563" s="7">
        <v>0.0</v>
      </c>
      <c r="BQ563" s="7">
        <v>0.0</v>
      </c>
      <c r="BR563" s="7">
        <v>0.0</v>
      </c>
      <c r="BS563" s="9">
        <f t="shared" si="15"/>
        <v>130</v>
      </c>
      <c r="BT563" s="14">
        <v>2.0977</v>
      </c>
      <c r="BW563" s="15" t="str">
        <f t="shared" si="16"/>
        <v> </v>
      </c>
      <c r="BY563" s="7">
        <v>1.0</v>
      </c>
      <c r="BZ563" s="7">
        <v>2.0</v>
      </c>
      <c r="CA563" s="7">
        <v>2.0</v>
      </c>
      <c r="CB563" s="7">
        <v>0.0</v>
      </c>
      <c r="CC563" s="7">
        <v>0.0</v>
      </c>
      <c r="CD563" s="7">
        <v>0.0</v>
      </c>
      <c r="CE563" s="7">
        <v>0.0</v>
      </c>
      <c r="CF563" s="7">
        <v>3.0</v>
      </c>
      <c r="CG563" s="7">
        <v>2.0</v>
      </c>
      <c r="CH563" s="7">
        <v>0.0</v>
      </c>
      <c r="CI563" s="7">
        <v>9.0</v>
      </c>
      <c r="CJ563" s="7">
        <v>0.0</v>
      </c>
      <c r="CK563" s="7">
        <v>0.0</v>
      </c>
      <c r="CL563" s="15">
        <f t="shared" si="17"/>
        <v>0</v>
      </c>
      <c r="CM563" s="7">
        <v>2.5</v>
      </c>
      <c r="CN563" s="7">
        <v>2.0</v>
      </c>
      <c r="CO563" s="7">
        <v>4.5</v>
      </c>
      <c r="CP563" s="16">
        <f t="shared" si="18"/>
        <v>0.05625</v>
      </c>
      <c r="CQ563" s="16">
        <f t="shared" si="19"/>
        <v>0.2390932168</v>
      </c>
      <c r="CR563" s="17">
        <v>4.0</v>
      </c>
      <c r="CS563" s="14">
        <v>22.7</v>
      </c>
      <c r="CT563" s="14">
        <v>19.8</v>
      </c>
      <c r="CU563" s="14">
        <v>14.9</v>
      </c>
      <c r="CV563" s="14">
        <v>5.1</v>
      </c>
      <c r="CW563" s="14">
        <v>3.4</v>
      </c>
      <c r="CX563" s="14">
        <v>0.0</v>
      </c>
      <c r="CY563" s="14">
        <v>8.5</v>
      </c>
      <c r="CZ563" s="18">
        <f t="shared" si="20"/>
        <v>0.10625</v>
      </c>
      <c r="DA563" s="18">
        <f t="shared" si="21"/>
        <v>0.4516205207</v>
      </c>
      <c r="DB563" s="14">
        <v>25.6792</v>
      </c>
      <c r="DC563" s="7">
        <v>0.0</v>
      </c>
      <c r="DD563" s="7">
        <v>4.0</v>
      </c>
      <c r="DE563" s="7">
        <v>8.0</v>
      </c>
      <c r="DF563" s="7">
        <v>23.0</v>
      </c>
      <c r="DG563" s="7">
        <v>8.0</v>
      </c>
      <c r="DH563" s="7">
        <v>1.0</v>
      </c>
      <c r="DI563" s="7">
        <v>5.0</v>
      </c>
      <c r="DJ563" s="7">
        <v>7.0</v>
      </c>
      <c r="DK563" s="7">
        <v>10.0</v>
      </c>
      <c r="DL563" s="7">
        <v>3.0</v>
      </c>
      <c r="DM563" s="7">
        <v>72.0</v>
      </c>
      <c r="DN563" s="9">
        <v>2.0</v>
      </c>
      <c r="DO563" s="9">
        <v>1.0</v>
      </c>
      <c r="DP563" s="9">
        <v>0.0</v>
      </c>
      <c r="DQ563" s="8">
        <v>186.0</v>
      </c>
      <c r="DR563" s="8">
        <v>2.0</v>
      </c>
      <c r="DS563" s="8" t="s">
        <v>210</v>
      </c>
      <c r="DT563" s="19">
        <v>0.874</v>
      </c>
      <c r="DU563" s="8">
        <v>0.874</v>
      </c>
      <c r="DV563" s="8">
        <v>0.874</v>
      </c>
      <c r="DW563" s="8">
        <v>21.0</v>
      </c>
      <c r="DX563" s="8">
        <v>0.0</v>
      </c>
      <c r="DY563" s="14">
        <f t="shared" si="22"/>
        <v>7.810638298</v>
      </c>
    </row>
    <row r="564" ht="12.75" customHeight="1">
      <c r="A564" s="7">
        <v>61.0</v>
      </c>
      <c r="B564" s="7" t="s">
        <v>2559</v>
      </c>
      <c r="C564" s="7" t="s">
        <v>1602</v>
      </c>
      <c r="D564" s="7" t="s">
        <v>162</v>
      </c>
      <c r="E564" s="7" t="s">
        <v>163</v>
      </c>
      <c r="F564" s="7" t="s">
        <v>163</v>
      </c>
      <c r="G564" s="7">
        <v>76.0</v>
      </c>
      <c r="H564" s="7">
        <v>220.0</v>
      </c>
      <c r="I564" s="7" t="s">
        <v>133</v>
      </c>
      <c r="J564" s="7">
        <v>2002.0</v>
      </c>
      <c r="K564" s="7">
        <v>1.0</v>
      </c>
      <c r="L564" s="7">
        <v>1.0</v>
      </c>
      <c r="M564" s="8"/>
      <c r="N564" s="8">
        <f t="shared" si="1"/>
        <v>31</v>
      </c>
      <c r="O564" s="7" t="s">
        <v>2560</v>
      </c>
      <c r="P564" s="7" t="s">
        <v>2561</v>
      </c>
      <c r="Q564" s="8" t="s">
        <v>610</v>
      </c>
      <c r="R564" s="7" t="s">
        <v>610</v>
      </c>
      <c r="S564" s="9" t="s">
        <v>255</v>
      </c>
      <c r="T564" s="9">
        <v>60.0</v>
      </c>
      <c r="U564" s="9" t="s">
        <v>138</v>
      </c>
      <c r="V564" s="9" t="s">
        <v>138</v>
      </c>
      <c r="W564" s="7">
        <v>60.0</v>
      </c>
      <c r="X564" s="7">
        <v>15.0</v>
      </c>
      <c r="Y564" s="7">
        <v>21.0</v>
      </c>
      <c r="Z564" s="7">
        <v>11.0</v>
      </c>
      <c r="AA564" s="7">
        <v>36.0</v>
      </c>
      <c r="AB564" s="7">
        <v>8.0</v>
      </c>
      <c r="AC564" s="7">
        <v>183.0</v>
      </c>
      <c r="AD564" s="7">
        <v>70.0</v>
      </c>
      <c r="AE564" s="7">
        <v>67.0</v>
      </c>
      <c r="AF564" s="10">
        <f t="shared" si="2"/>
        <v>0.08196721311</v>
      </c>
      <c r="AG564" s="10">
        <f t="shared" si="3"/>
        <v>0.046875</v>
      </c>
      <c r="AH564" s="7">
        <v>60982.0</v>
      </c>
      <c r="AI564" s="11">
        <f t="shared" si="4"/>
        <v>16.93944444</v>
      </c>
      <c r="AJ564" s="7">
        <v>1518.0</v>
      </c>
      <c r="AK564" s="11">
        <f t="shared" si="5"/>
        <v>25.3</v>
      </c>
      <c r="AL564" s="11">
        <f t="shared" si="6"/>
        <v>40.17259552</v>
      </c>
      <c r="AM564" s="12">
        <v>106.0</v>
      </c>
      <c r="AN564" s="11">
        <f t="shared" si="7"/>
        <v>6.257584205</v>
      </c>
      <c r="AO564" s="10" t="s">
        <v>2562</v>
      </c>
      <c r="AP564" s="10" t="s">
        <v>496</v>
      </c>
      <c r="AQ564" s="10" t="s">
        <v>1579</v>
      </c>
      <c r="AR564" s="7">
        <v>0.0</v>
      </c>
      <c r="AS564" s="7">
        <v>1.0</v>
      </c>
      <c r="AT564" s="13">
        <f t="shared" si="8"/>
        <v>0</v>
      </c>
      <c r="AU564" s="8"/>
      <c r="AV564" s="8"/>
      <c r="AW564" s="8"/>
      <c r="AX564" s="8">
        <v>0.0</v>
      </c>
      <c r="AY564" s="8">
        <v>1.0</v>
      </c>
      <c r="AZ564" s="8">
        <v>0.0</v>
      </c>
      <c r="BA564" s="7">
        <v>46.0</v>
      </c>
      <c r="BB564" s="7">
        <v>69.0</v>
      </c>
      <c r="BC564" s="7">
        <v>24.0</v>
      </c>
      <c r="BD564" s="7">
        <v>70.0</v>
      </c>
      <c r="BE564" s="7">
        <v>40.0</v>
      </c>
      <c r="BF564" s="7">
        <v>45.0</v>
      </c>
      <c r="BG564" s="14">
        <f t="shared" si="9"/>
        <v>2.71555541</v>
      </c>
      <c r="BH564" s="11">
        <f t="shared" si="10"/>
        <v>4.073333115</v>
      </c>
      <c r="BI564" s="11">
        <f t="shared" si="11"/>
        <v>1.416811518</v>
      </c>
      <c r="BJ564" s="11">
        <f t="shared" si="12"/>
        <v>4.132366928</v>
      </c>
      <c r="BK564" s="11">
        <f t="shared" si="13"/>
        <v>2.36135253</v>
      </c>
      <c r="BL564" s="11">
        <f t="shared" si="14"/>
        <v>2.656521597</v>
      </c>
      <c r="BM564" s="7">
        <v>30.0</v>
      </c>
      <c r="BN564" s="7">
        <v>15.0</v>
      </c>
      <c r="BO564" s="7">
        <v>0.0</v>
      </c>
      <c r="BP564" s="7">
        <v>0.0</v>
      </c>
      <c r="BQ564" s="7">
        <v>0.0</v>
      </c>
      <c r="BR564" s="7">
        <v>0.0</v>
      </c>
      <c r="BS564" s="9">
        <f t="shared" si="15"/>
        <v>123</v>
      </c>
      <c r="BT564" s="14">
        <v>4.7078</v>
      </c>
      <c r="BU564" s="7">
        <v>2.0</v>
      </c>
      <c r="BV564" s="7">
        <v>0.0</v>
      </c>
      <c r="BW564" s="15">
        <f t="shared" si="16"/>
        <v>0</v>
      </c>
      <c r="BX564" s="7">
        <v>0.0</v>
      </c>
      <c r="BY564" s="7">
        <v>2.0</v>
      </c>
      <c r="BZ564" s="7">
        <v>1.0</v>
      </c>
      <c r="CA564" s="7">
        <v>4.0</v>
      </c>
      <c r="CB564" s="7">
        <v>3.0</v>
      </c>
      <c r="CC564" s="7">
        <v>1.0</v>
      </c>
      <c r="CD564" s="7">
        <v>0.0</v>
      </c>
      <c r="CE564" s="7">
        <v>1.0</v>
      </c>
      <c r="CF564" s="7">
        <v>4.0</v>
      </c>
      <c r="CG564" s="7">
        <v>1.0</v>
      </c>
      <c r="CH564" s="7">
        <v>0.0</v>
      </c>
      <c r="CI564" s="7">
        <v>7.0</v>
      </c>
      <c r="CJ564" s="7">
        <v>0.0</v>
      </c>
      <c r="CK564" s="7">
        <v>1.0</v>
      </c>
      <c r="CL564" s="15">
        <f t="shared" si="17"/>
        <v>1</v>
      </c>
      <c r="CM564" s="7">
        <v>3.0</v>
      </c>
      <c r="CN564" s="7">
        <v>1.3</v>
      </c>
      <c r="CO564" s="7">
        <v>4.3</v>
      </c>
      <c r="CP564" s="16">
        <f t="shared" si="18"/>
        <v>0.07166666667</v>
      </c>
      <c r="CQ564" s="16">
        <f t="shared" si="19"/>
        <v>0.253845397</v>
      </c>
      <c r="CR564" s="17">
        <v>5.0</v>
      </c>
      <c r="CS564" s="14">
        <v>24.2</v>
      </c>
      <c r="CT564" s="14">
        <v>22.4</v>
      </c>
      <c r="CU564" s="14">
        <v>3.4</v>
      </c>
      <c r="CV564" s="14">
        <v>4.7</v>
      </c>
      <c r="CW564" s="14">
        <v>2.2</v>
      </c>
      <c r="CX564" s="14">
        <v>-0.4</v>
      </c>
      <c r="CY564" s="14">
        <v>6.5</v>
      </c>
      <c r="CZ564" s="18">
        <f t="shared" si="20"/>
        <v>0.1083333333</v>
      </c>
      <c r="DA564" s="18">
        <f t="shared" si="21"/>
        <v>0.3837197862</v>
      </c>
      <c r="DB564" s="14">
        <v>27.7174</v>
      </c>
      <c r="DC564" s="7">
        <v>1.0</v>
      </c>
      <c r="DD564" s="7">
        <v>6.0</v>
      </c>
      <c r="DE564" s="7">
        <v>2.0</v>
      </c>
      <c r="DF564" s="7">
        <v>61.0</v>
      </c>
      <c r="DG564" s="7">
        <v>15.0</v>
      </c>
      <c r="DH564" s="7">
        <v>0.0</v>
      </c>
      <c r="DI564" s="7">
        <v>6.0</v>
      </c>
      <c r="DJ564" s="7">
        <v>29.0</v>
      </c>
      <c r="DK564" s="7">
        <v>9.0</v>
      </c>
      <c r="DL564" s="7">
        <v>5.0</v>
      </c>
      <c r="DM564" s="7">
        <v>119.0</v>
      </c>
      <c r="DN564" s="9">
        <v>3.0</v>
      </c>
      <c r="DO564" s="9">
        <v>2.0</v>
      </c>
      <c r="DP564" s="9">
        <v>3.0</v>
      </c>
      <c r="DQ564" s="8">
        <v>186.0</v>
      </c>
      <c r="DR564" s="8">
        <v>22.0</v>
      </c>
      <c r="DS564" s="8" t="s">
        <v>2563</v>
      </c>
      <c r="DT564" s="19">
        <v>7.9</v>
      </c>
      <c r="DU564" s="8">
        <v>7.8</v>
      </c>
      <c r="DV564" s="8">
        <v>7.8</v>
      </c>
      <c r="DW564" s="8">
        <v>2093.0</v>
      </c>
      <c r="DX564" s="8">
        <v>0.0</v>
      </c>
      <c r="DY564" s="14">
        <f t="shared" si="22"/>
        <v>-8.925531915</v>
      </c>
    </row>
    <row r="565" ht="12.75" customHeight="1">
      <c r="A565" s="7">
        <v>20.0</v>
      </c>
      <c r="B565" s="7" t="s">
        <v>2564</v>
      </c>
      <c r="C565" s="7" t="s">
        <v>2565</v>
      </c>
      <c r="D565" s="7" t="s">
        <v>358</v>
      </c>
      <c r="E565" s="7" t="s">
        <v>163</v>
      </c>
      <c r="F565" s="7" t="s">
        <v>163</v>
      </c>
      <c r="G565" s="7">
        <v>73.0</v>
      </c>
      <c r="H565" s="7">
        <v>200.0</v>
      </c>
      <c r="I565" s="7" t="s">
        <v>145</v>
      </c>
      <c r="J565" s="7">
        <v>2007.0</v>
      </c>
      <c r="K565" s="7">
        <v>1.0</v>
      </c>
      <c r="L565" s="7">
        <v>21.0</v>
      </c>
      <c r="M565" s="8"/>
      <c r="N565" s="8">
        <f t="shared" si="1"/>
        <v>26</v>
      </c>
      <c r="O565" s="7" t="s">
        <v>2566</v>
      </c>
      <c r="P565" s="7" t="s">
        <v>2561</v>
      </c>
      <c r="Q565" s="8" t="s">
        <v>685</v>
      </c>
      <c r="R565" s="7" t="s">
        <v>685</v>
      </c>
      <c r="S565" s="9" t="s">
        <v>275</v>
      </c>
      <c r="T565" s="9">
        <v>63.0</v>
      </c>
      <c r="U565" s="9" t="s">
        <v>138</v>
      </c>
      <c r="V565" s="9" t="s">
        <v>138</v>
      </c>
      <c r="W565" s="7">
        <v>64.0</v>
      </c>
      <c r="X565" s="7">
        <v>9.0</v>
      </c>
      <c r="Y565" s="7">
        <v>13.0</v>
      </c>
      <c r="Z565" s="7">
        <v>6.0</v>
      </c>
      <c r="AA565" s="7">
        <v>22.0</v>
      </c>
      <c r="AB565" s="7">
        <v>-5.0</v>
      </c>
      <c r="AC565" s="7">
        <v>76.0</v>
      </c>
      <c r="AD565" s="7">
        <v>21.0</v>
      </c>
      <c r="AE565" s="7">
        <v>32.0</v>
      </c>
      <c r="AF565" s="10">
        <f t="shared" si="2"/>
        <v>0.1184210526</v>
      </c>
      <c r="AG565" s="10">
        <f t="shared" si="3"/>
        <v>0.06976744186</v>
      </c>
      <c r="AH565" s="7">
        <v>49752.0</v>
      </c>
      <c r="AI565" s="11">
        <f t="shared" si="4"/>
        <v>12.95625</v>
      </c>
      <c r="AJ565" s="7">
        <v>1150.0</v>
      </c>
      <c r="AK565" s="11">
        <f t="shared" si="5"/>
        <v>17.96875</v>
      </c>
      <c r="AL565" s="11">
        <f t="shared" si="6"/>
        <v>43.2626087</v>
      </c>
      <c r="AM565" s="12">
        <v>59.0</v>
      </c>
      <c r="AN565" s="11">
        <f t="shared" si="7"/>
        <v>4.269175109</v>
      </c>
      <c r="AO565" s="10" t="s">
        <v>714</v>
      </c>
      <c r="AP565" s="10" t="s">
        <v>715</v>
      </c>
      <c r="AQ565" s="10" t="s">
        <v>716</v>
      </c>
      <c r="AR565" s="7">
        <v>193.0</v>
      </c>
      <c r="AS565" s="7">
        <v>197.0</v>
      </c>
      <c r="AT565" s="13">
        <f t="shared" si="8"/>
        <v>0.4948717949</v>
      </c>
      <c r="AU565" s="9">
        <v>4.0</v>
      </c>
      <c r="AV565" s="9">
        <v>3.0</v>
      </c>
      <c r="AW565" s="9">
        <v>249.0</v>
      </c>
      <c r="AX565" s="9">
        <v>122.0</v>
      </c>
      <c r="AY565" s="9">
        <v>141.0</v>
      </c>
      <c r="AZ565" s="9">
        <v>71.0</v>
      </c>
      <c r="BA565" s="7">
        <v>97.0</v>
      </c>
      <c r="BB565" s="7">
        <v>58.0</v>
      </c>
      <c r="BC565" s="7">
        <v>21.0</v>
      </c>
      <c r="BD565" s="7">
        <v>21.0</v>
      </c>
      <c r="BE565" s="7">
        <v>13.0</v>
      </c>
      <c r="BF565" s="7">
        <v>47.0</v>
      </c>
      <c r="BG565" s="14">
        <f t="shared" si="9"/>
        <v>7.018813314</v>
      </c>
      <c r="BH565" s="11">
        <f t="shared" si="10"/>
        <v>4.196816208</v>
      </c>
      <c r="BI565" s="11">
        <f t="shared" si="11"/>
        <v>1.519536903</v>
      </c>
      <c r="BJ565" s="11">
        <f t="shared" si="12"/>
        <v>1.519536903</v>
      </c>
      <c r="BK565" s="11">
        <f t="shared" si="13"/>
        <v>0.9406657019</v>
      </c>
      <c r="BL565" s="11">
        <f t="shared" si="14"/>
        <v>3.400868307</v>
      </c>
      <c r="BM565" s="7">
        <v>18.0</v>
      </c>
      <c r="BN565" s="7">
        <v>9.0</v>
      </c>
      <c r="BO565" s="7">
        <v>0.0</v>
      </c>
      <c r="BP565" s="7">
        <v>0.0</v>
      </c>
      <c r="BQ565" s="7">
        <v>0.0</v>
      </c>
      <c r="BR565" s="7">
        <v>0.0</v>
      </c>
      <c r="BS565" s="9">
        <f t="shared" si="15"/>
        <v>97</v>
      </c>
      <c r="BT565" s="14">
        <v>0.6736000000000001</v>
      </c>
      <c r="BU565" s="7">
        <v>5.0</v>
      </c>
      <c r="BV565" s="7">
        <v>3.0</v>
      </c>
      <c r="BW565" s="15">
        <f t="shared" si="16"/>
        <v>0.6</v>
      </c>
      <c r="BX565" s="7">
        <v>0.0</v>
      </c>
      <c r="BY565" s="7">
        <v>2.0</v>
      </c>
      <c r="BZ565" s="7">
        <v>0.0</v>
      </c>
      <c r="CA565" s="7">
        <v>1.0</v>
      </c>
      <c r="CB565" s="7">
        <v>0.0</v>
      </c>
      <c r="CC565" s="7">
        <v>1.0</v>
      </c>
      <c r="CD565" s="7">
        <v>0.0</v>
      </c>
      <c r="CE565" s="7">
        <v>0.0</v>
      </c>
      <c r="CF565" s="7">
        <v>2.0</v>
      </c>
      <c r="CG565" s="7">
        <v>1.0</v>
      </c>
      <c r="CH565" s="7">
        <v>1.0</v>
      </c>
      <c r="CI565" s="7">
        <v>4.0</v>
      </c>
      <c r="CJ565" s="7">
        <v>0.0</v>
      </c>
      <c r="CK565" s="7">
        <v>0.0</v>
      </c>
      <c r="CL565" s="15">
        <f t="shared" si="17"/>
        <v>0</v>
      </c>
      <c r="CM565" s="7">
        <v>1.2</v>
      </c>
      <c r="CN565" s="7">
        <v>0.9</v>
      </c>
      <c r="CO565" s="7">
        <v>2.1</v>
      </c>
      <c r="CP565" s="16">
        <f t="shared" si="18"/>
        <v>0.0328125</v>
      </c>
      <c r="CQ565" s="16">
        <f t="shared" si="19"/>
        <v>0.1519536903</v>
      </c>
      <c r="CR565" s="17">
        <v>2.0</v>
      </c>
      <c r="CS565" s="14">
        <v>16.3</v>
      </c>
      <c r="CT565" s="14">
        <v>16.3</v>
      </c>
      <c r="CU565" s="14">
        <v>0.1</v>
      </c>
      <c r="CV565" s="14">
        <v>2.0</v>
      </c>
      <c r="CW565" s="14">
        <v>2.4</v>
      </c>
      <c r="CX565" s="14">
        <v>0.9</v>
      </c>
      <c r="CY565" s="14">
        <v>5.3</v>
      </c>
      <c r="CZ565" s="18">
        <f t="shared" si="20"/>
        <v>0.0828125</v>
      </c>
      <c r="DA565" s="18">
        <f t="shared" si="21"/>
        <v>0.3835021708</v>
      </c>
      <c r="DB565" s="14">
        <v>26.7237</v>
      </c>
      <c r="DC565" s="7">
        <v>0.0</v>
      </c>
      <c r="DD565" s="7">
        <v>0.0</v>
      </c>
      <c r="DE565" s="7">
        <v>0.0</v>
      </c>
      <c r="DF565" s="7">
        <v>21.0</v>
      </c>
      <c r="DG565" s="7">
        <v>7.0</v>
      </c>
      <c r="DH565" s="7">
        <v>2.0</v>
      </c>
      <c r="DI565" s="7">
        <v>4.0</v>
      </c>
      <c r="DJ565" s="7">
        <v>21.0</v>
      </c>
      <c r="DK565" s="7">
        <v>7.0</v>
      </c>
      <c r="DL565" s="7">
        <v>3.0</v>
      </c>
      <c r="DM565" s="7">
        <v>32.0</v>
      </c>
      <c r="DN565" s="9">
        <v>1.0</v>
      </c>
      <c r="DO565" s="9">
        <v>1.0</v>
      </c>
      <c r="DP565" s="9">
        <v>0.0</v>
      </c>
      <c r="DQ565" s="8">
        <v>186.0</v>
      </c>
      <c r="DR565" s="8">
        <v>11.0</v>
      </c>
      <c r="DS565" s="8" t="s">
        <v>2567</v>
      </c>
      <c r="DT565" s="19">
        <v>1.15</v>
      </c>
      <c r="DU565" s="8">
        <v>1.15</v>
      </c>
      <c r="DV565" s="8">
        <v>1.15</v>
      </c>
      <c r="DW565" s="8">
        <v>154.0</v>
      </c>
      <c r="DX565" s="8">
        <v>0.0</v>
      </c>
      <c r="DY565" s="14">
        <f t="shared" si="22"/>
        <v>4.023404255</v>
      </c>
    </row>
    <row r="566" ht="12.75" customHeight="1">
      <c r="A566" s="7">
        <v>18.0</v>
      </c>
      <c r="B566" s="7" t="s">
        <v>2568</v>
      </c>
      <c r="C566" s="7" t="s">
        <v>2569</v>
      </c>
      <c r="D566" s="7" t="s">
        <v>162</v>
      </c>
      <c r="E566" s="7" t="s">
        <v>163</v>
      </c>
      <c r="F566" s="7" t="s">
        <v>163</v>
      </c>
      <c r="G566" s="7">
        <v>74.0</v>
      </c>
      <c r="H566" s="7">
        <v>221.0</v>
      </c>
      <c r="I566" s="7" t="s">
        <v>133</v>
      </c>
      <c r="J566" s="7">
        <v>2005.0</v>
      </c>
      <c r="K566" s="7">
        <v>2.0</v>
      </c>
      <c r="L566" s="7">
        <v>33.0</v>
      </c>
      <c r="M566" s="8"/>
      <c r="N566" s="8">
        <f t="shared" si="1"/>
        <v>28</v>
      </c>
      <c r="O566" s="7" t="s">
        <v>2570</v>
      </c>
      <c r="P566" s="7" t="s">
        <v>2571</v>
      </c>
      <c r="Q566" s="8" t="s">
        <v>254</v>
      </c>
      <c r="R566" s="7" t="s">
        <v>254</v>
      </c>
      <c r="S566" s="9" t="s">
        <v>183</v>
      </c>
      <c r="T566" s="9">
        <v>81.0</v>
      </c>
      <c r="U566" s="9" t="s">
        <v>138</v>
      </c>
      <c r="V566" s="9" t="s">
        <v>138</v>
      </c>
      <c r="W566" s="7">
        <v>82.0</v>
      </c>
      <c r="X566" s="7">
        <v>31.0</v>
      </c>
      <c r="Y566" s="7">
        <v>27.0</v>
      </c>
      <c r="Z566" s="7">
        <v>19.0</v>
      </c>
      <c r="AA566" s="7">
        <v>58.0</v>
      </c>
      <c r="AB566" s="7">
        <v>27.0</v>
      </c>
      <c r="AC566" s="7">
        <v>268.0</v>
      </c>
      <c r="AD566" s="7">
        <v>95.0</v>
      </c>
      <c r="AE566" s="7">
        <v>111.0</v>
      </c>
      <c r="AF566" s="10">
        <f t="shared" si="2"/>
        <v>0.1156716418</v>
      </c>
      <c r="AG566" s="10">
        <f t="shared" si="3"/>
        <v>0.06540084388</v>
      </c>
      <c r="AH566" s="7">
        <v>93831.0</v>
      </c>
      <c r="AI566" s="11">
        <f t="shared" si="4"/>
        <v>19.07134146</v>
      </c>
      <c r="AJ566" s="7">
        <v>1931.0</v>
      </c>
      <c r="AK566" s="11">
        <f t="shared" si="5"/>
        <v>23.54878049</v>
      </c>
      <c r="AL566" s="11">
        <f t="shared" si="6"/>
        <v>48.59192128</v>
      </c>
      <c r="AM566" s="12">
        <v>150.0</v>
      </c>
      <c r="AN566" s="11">
        <f t="shared" si="7"/>
        <v>5.755027656</v>
      </c>
      <c r="AO566" s="10" t="s">
        <v>811</v>
      </c>
      <c r="AP566" s="10" t="s">
        <v>1357</v>
      </c>
      <c r="AQ566" s="10" t="s">
        <v>200</v>
      </c>
      <c r="AR566" s="7">
        <v>8.0</v>
      </c>
      <c r="AS566" s="7">
        <v>19.0</v>
      </c>
      <c r="AT566" s="13">
        <f t="shared" si="8"/>
        <v>0.2962962963</v>
      </c>
      <c r="AU566" s="9">
        <v>1.0</v>
      </c>
      <c r="AV566" s="9">
        <v>1.0</v>
      </c>
      <c r="AW566" s="9">
        <v>18.0</v>
      </c>
      <c r="AX566" s="9">
        <v>5.0</v>
      </c>
      <c r="AY566" s="9">
        <v>9.0</v>
      </c>
      <c r="AZ566" s="9">
        <v>3.0</v>
      </c>
      <c r="BA566" s="7">
        <v>89.0</v>
      </c>
      <c r="BB566" s="7">
        <v>113.0</v>
      </c>
      <c r="BC566" s="7">
        <v>31.0</v>
      </c>
      <c r="BD566" s="7">
        <v>95.0</v>
      </c>
      <c r="BE566" s="7">
        <v>25.0</v>
      </c>
      <c r="BF566" s="7">
        <v>49.0</v>
      </c>
      <c r="BG566" s="14">
        <f t="shared" si="9"/>
        <v>3.414649743</v>
      </c>
      <c r="BH566" s="11">
        <f t="shared" si="10"/>
        <v>4.335454168</v>
      </c>
      <c r="BI566" s="11">
        <f t="shared" si="11"/>
        <v>1.189372382</v>
      </c>
      <c r="BJ566" s="11">
        <f t="shared" si="12"/>
        <v>3.644850849</v>
      </c>
      <c r="BK566" s="11">
        <f t="shared" si="13"/>
        <v>0.959171276</v>
      </c>
      <c r="BL566" s="11">
        <f t="shared" si="14"/>
        <v>1.879975701</v>
      </c>
      <c r="BM566" s="7">
        <v>65.0</v>
      </c>
      <c r="BN566" s="7">
        <v>30.0</v>
      </c>
      <c r="BO566" s="7">
        <v>1.0</v>
      </c>
      <c r="BP566" s="7">
        <v>0.0</v>
      </c>
      <c r="BQ566" s="7">
        <v>0.0</v>
      </c>
      <c r="BR566" s="7">
        <v>0.0</v>
      </c>
      <c r="BS566" s="9">
        <f t="shared" si="15"/>
        <v>210</v>
      </c>
      <c r="BT566" s="14">
        <v>-0.9099</v>
      </c>
      <c r="BU566" s="7">
        <v>4.0</v>
      </c>
      <c r="BV566" s="7">
        <v>1.0</v>
      </c>
      <c r="BW566" s="15">
        <f t="shared" si="16"/>
        <v>0.25</v>
      </c>
      <c r="BX566" s="7">
        <v>1.0</v>
      </c>
      <c r="BY566" s="7">
        <v>6.0</v>
      </c>
      <c r="BZ566" s="7">
        <v>0.0</v>
      </c>
      <c r="CA566" s="7">
        <v>3.0</v>
      </c>
      <c r="CB566" s="7">
        <v>1.0</v>
      </c>
      <c r="CC566" s="7">
        <v>0.0</v>
      </c>
      <c r="CD566" s="7">
        <v>0.0</v>
      </c>
      <c r="CE566" s="7">
        <v>3.0</v>
      </c>
      <c r="CF566" s="7">
        <v>5.0</v>
      </c>
      <c r="CG566" s="7">
        <v>1.0</v>
      </c>
      <c r="CH566" s="7">
        <v>1.0</v>
      </c>
      <c r="CI566" s="7">
        <v>21.0</v>
      </c>
      <c r="CJ566" s="7">
        <v>0.0</v>
      </c>
      <c r="CK566" s="7">
        <v>0.0</v>
      </c>
      <c r="CL566" s="15">
        <f t="shared" si="17"/>
        <v>0</v>
      </c>
      <c r="CM566" s="7">
        <v>5.8</v>
      </c>
      <c r="CN566" s="7">
        <v>2.9</v>
      </c>
      <c r="CO566" s="7">
        <v>8.7</v>
      </c>
      <c r="CP566" s="16">
        <f t="shared" si="18"/>
        <v>0.106097561</v>
      </c>
      <c r="CQ566" s="16">
        <f t="shared" si="19"/>
        <v>0.3337916041</v>
      </c>
      <c r="CR566" s="17">
        <v>5.0</v>
      </c>
      <c r="CS566" s="14">
        <v>35.0</v>
      </c>
      <c r="CT566" s="14">
        <v>26.3</v>
      </c>
      <c r="CU566" s="14">
        <v>28.1</v>
      </c>
      <c r="CV566" s="14">
        <v>10.4</v>
      </c>
      <c r="CW566" s="14">
        <v>5.0</v>
      </c>
      <c r="CX566" s="14">
        <v>-0.2</v>
      </c>
      <c r="CY566" s="14">
        <v>15.2</v>
      </c>
      <c r="CZ566" s="18">
        <f t="shared" si="20"/>
        <v>0.1853658537</v>
      </c>
      <c r="DA566" s="18">
        <f t="shared" si="21"/>
        <v>0.5831761358</v>
      </c>
      <c r="DB566" s="14">
        <v>30.3619</v>
      </c>
      <c r="DC566" s="7">
        <v>1.0</v>
      </c>
      <c r="DD566" s="7">
        <v>7.0</v>
      </c>
      <c r="DE566" s="7">
        <v>11.0</v>
      </c>
      <c r="DF566" s="7">
        <v>76.0</v>
      </c>
      <c r="DG566" s="7">
        <v>13.0</v>
      </c>
      <c r="DH566" s="7">
        <v>2.0</v>
      </c>
      <c r="DI566" s="7">
        <v>29.0</v>
      </c>
      <c r="DJ566" s="7">
        <v>53.0</v>
      </c>
      <c r="DK566" s="7">
        <v>7.0</v>
      </c>
      <c r="DL566" s="7">
        <v>4.0</v>
      </c>
      <c r="DM566" s="7">
        <v>160.0</v>
      </c>
      <c r="DN566" s="9">
        <v>3.0</v>
      </c>
      <c r="DO566" s="9">
        <v>5.0</v>
      </c>
      <c r="DP566" s="9">
        <v>3.0</v>
      </c>
      <c r="DQ566" s="8">
        <v>186.0</v>
      </c>
      <c r="DR566" s="8">
        <v>0.0</v>
      </c>
      <c r="DS566" s="8"/>
      <c r="DT566" s="19">
        <v>5.0</v>
      </c>
      <c r="DU566" s="8">
        <v>5.0</v>
      </c>
      <c r="DV566" s="8">
        <v>5.0</v>
      </c>
      <c r="DW566" s="8">
        <v>0.0</v>
      </c>
      <c r="DX566" s="8">
        <v>0.0</v>
      </c>
      <c r="DY566" s="14">
        <f t="shared" si="22"/>
        <v>5.731914894</v>
      </c>
    </row>
    <row r="567" ht="12.75" customHeight="1">
      <c r="A567" s="7">
        <v>25.0</v>
      </c>
      <c r="B567" s="7" t="s">
        <v>2572</v>
      </c>
      <c r="C567" s="7" t="s">
        <v>2573</v>
      </c>
      <c r="D567" s="7" t="s">
        <v>162</v>
      </c>
      <c r="E567" s="7" t="s">
        <v>163</v>
      </c>
      <c r="F567" s="7" t="s">
        <v>163</v>
      </c>
      <c r="G567" s="7">
        <v>73.0</v>
      </c>
      <c r="H567" s="7">
        <v>206.0</v>
      </c>
      <c r="I567" s="7" t="s">
        <v>145</v>
      </c>
      <c r="J567" s="7">
        <v>1998.0</v>
      </c>
      <c r="K567" s="7">
        <v>6.0</v>
      </c>
      <c r="L567" s="7">
        <v>161.0</v>
      </c>
      <c r="M567" s="8"/>
      <c r="N567" s="8">
        <f t="shared" si="1"/>
        <v>36</v>
      </c>
      <c r="O567" s="7" t="s">
        <v>464</v>
      </c>
      <c r="P567" s="7" t="s">
        <v>2574</v>
      </c>
      <c r="Q567" s="8" t="s">
        <v>542</v>
      </c>
      <c r="R567" s="7" t="s">
        <v>542</v>
      </c>
      <c r="S567" s="9" t="s">
        <v>247</v>
      </c>
      <c r="T567" s="9">
        <v>79.0</v>
      </c>
      <c r="U567" s="9" t="s">
        <v>138</v>
      </c>
      <c r="V567" s="9" t="s">
        <v>138</v>
      </c>
      <c r="W567" s="7">
        <v>80.0</v>
      </c>
      <c r="X567" s="7">
        <v>5.0</v>
      </c>
      <c r="Y567" s="7">
        <v>8.0</v>
      </c>
      <c r="Z567" s="7">
        <v>4.0</v>
      </c>
      <c r="AA567" s="7">
        <v>13.0</v>
      </c>
      <c r="AB567" s="7">
        <v>-3.0</v>
      </c>
      <c r="AC567" s="7">
        <v>70.0</v>
      </c>
      <c r="AD567" s="7">
        <v>36.0</v>
      </c>
      <c r="AE567" s="7">
        <v>28.0</v>
      </c>
      <c r="AF567" s="10">
        <f t="shared" si="2"/>
        <v>0.07142857143</v>
      </c>
      <c r="AG567" s="10">
        <f t="shared" si="3"/>
        <v>0.03731343284</v>
      </c>
      <c r="AH567" s="7">
        <v>44631.0</v>
      </c>
      <c r="AI567" s="11">
        <f t="shared" si="4"/>
        <v>9.298125</v>
      </c>
      <c r="AJ567" s="7">
        <v>1074.0</v>
      </c>
      <c r="AK567" s="11">
        <f t="shared" si="5"/>
        <v>13.425</v>
      </c>
      <c r="AL567" s="11">
        <f t="shared" si="6"/>
        <v>41.55586592</v>
      </c>
      <c r="AM567" s="12">
        <v>58.0</v>
      </c>
      <c r="AN567" s="11">
        <f t="shared" si="7"/>
        <v>4.678362573</v>
      </c>
      <c r="AO567" s="10" t="s">
        <v>2386</v>
      </c>
      <c r="AP567" s="10" t="s">
        <v>1537</v>
      </c>
      <c r="AQ567" s="10" t="s">
        <v>774</v>
      </c>
      <c r="AR567" s="7">
        <v>1.0</v>
      </c>
      <c r="AS567" s="7">
        <v>1.0</v>
      </c>
      <c r="AT567" s="13">
        <f t="shared" si="8"/>
        <v>0.5</v>
      </c>
      <c r="AU567" s="8"/>
      <c r="AV567" s="8"/>
      <c r="AW567" s="8">
        <v>2.0</v>
      </c>
      <c r="AX567" s="8">
        <v>1.0</v>
      </c>
      <c r="AY567" s="8"/>
      <c r="AZ567" s="8">
        <v>0.0</v>
      </c>
      <c r="BA567" s="7">
        <v>76.0</v>
      </c>
      <c r="BB567" s="7">
        <v>215.0</v>
      </c>
      <c r="BC567" s="7">
        <v>12.0</v>
      </c>
      <c r="BD567" s="7">
        <v>36.0</v>
      </c>
      <c r="BE567" s="7">
        <v>12.0</v>
      </c>
      <c r="BF567" s="7">
        <v>11.0</v>
      </c>
      <c r="BG567" s="14">
        <f t="shared" si="9"/>
        <v>6.130268199</v>
      </c>
      <c r="BH567" s="11">
        <f t="shared" si="10"/>
        <v>17.34220609</v>
      </c>
      <c r="BI567" s="11">
        <f t="shared" si="11"/>
        <v>0.9679370841</v>
      </c>
      <c r="BJ567" s="11">
        <f t="shared" si="12"/>
        <v>2.903811252</v>
      </c>
      <c r="BK567" s="11">
        <f t="shared" si="13"/>
        <v>0.9679370841</v>
      </c>
      <c r="BL567" s="11">
        <f t="shared" si="14"/>
        <v>0.8872756604</v>
      </c>
      <c r="BM567" s="7">
        <v>165.0</v>
      </c>
      <c r="BN567" s="7">
        <v>25.0</v>
      </c>
      <c r="BO567" s="7">
        <v>9.0</v>
      </c>
      <c r="BP567" s="7">
        <v>6.0</v>
      </c>
      <c r="BQ567" s="7">
        <v>1.0</v>
      </c>
      <c r="BR567" s="7">
        <v>0.0</v>
      </c>
      <c r="BS567" s="9">
        <f t="shared" si="15"/>
        <v>401</v>
      </c>
      <c r="BT567" s="14">
        <v>-7.3383</v>
      </c>
      <c r="BW567" s="15" t="str">
        <f t="shared" si="16"/>
        <v> </v>
      </c>
      <c r="BY567" s="7">
        <v>0.0</v>
      </c>
      <c r="BZ567" s="7">
        <v>0.0</v>
      </c>
      <c r="CA567" s="7">
        <v>0.0</v>
      </c>
      <c r="CB567" s="7">
        <v>0.0</v>
      </c>
      <c r="CC567" s="7">
        <v>0.0</v>
      </c>
      <c r="CD567" s="7">
        <v>0.0</v>
      </c>
      <c r="CE567" s="7">
        <v>0.0</v>
      </c>
      <c r="CF567" s="7">
        <v>2.0</v>
      </c>
      <c r="CG567" s="7">
        <v>0.0</v>
      </c>
      <c r="CH567" s="7">
        <v>0.0</v>
      </c>
      <c r="CI567" s="7">
        <v>3.0</v>
      </c>
      <c r="CJ567" s="7">
        <v>0.0</v>
      </c>
      <c r="CK567" s="7">
        <v>0.0</v>
      </c>
      <c r="CL567" s="15">
        <f t="shared" si="17"/>
        <v>0</v>
      </c>
      <c r="CM567" s="7">
        <v>0.0</v>
      </c>
      <c r="CN567" s="7">
        <v>0.5</v>
      </c>
      <c r="CO567" s="7">
        <v>0.5</v>
      </c>
      <c r="CP567" s="16">
        <f t="shared" si="18"/>
        <v>0.00625</v>
      </c>
      <c r="CQ567" s="16">
        <f t="shared" si="19"/>
        <v>0.04033071184</v>
      </c>
      <c r="CR567" s="17">
        <v>2.0</v>
      </c>
      <c r="CS567" s="14">
        <v>13.8</v>
      </c>
      <c r="CT567" s="14">
        <v>13.3</v>
      </c>
      <c r="CU567" s="14">
        <v>-1.5</v>
      </c>
      <c r="CV567" s="14">
        <v>-0.5</v>
      </c>
      <c r="CW567" s="14">
        <v>1.1</v>
      </c>
      <c r="CX567" s="14">
        <v>0.0</v>
      </c>
      <c r="CY567" s="14">
        <v>0.6000000000000001</v>
      </c>
      <c r="CZ567" s="18">
        <f t="shared" si="20"/>
        <v>0.0075</v>
      </c>
      <c r="DA567" s="18">
        <f t="shared" si="21"/>
        <v>0.0483968542</v>
      </c>
      <c r="DB567" s="14">
        <v>30.9286</v>
      </c>
      <c r="DC567" s="7">
        <v>1.0</v>
      </c>
      <c r="DD567" s="7">
        <v>1.0</v>
      </c>
      <c r="DE567" s="7">
        <v>0.0</v>
      </c>
      <c r="DF567" s="7">
        <v>34.0</v>
      </c>
      <c r="DG567" s="7">
        <v>8.0</v>
      </c>
      <c r="DH567" s="7">
        <v>1.0</v>
      </c>
      <c r="DI567" s="7">
        <v>8.0</v>
      </c>
      <c r="DJ567" s="7">
        <v>7.0</v>
      </c>
      <c r="DK567" s="7">
        <v>4.0</v>
      </c>
      <c r="DL567" s="7">
        <v>0.0</v>
      </c>
      <c r="DM567" s="7">
        <v>42.0</v>
      </c>
      <c r="DN567" s="9">
        <v>1.0</v>
      </c>
      <c r="DO567" s="9">
        <v>0.0</v>
      </c>
      <c r="DP567" s="9">
        <v>1.0</v>
      </c>
      <c r="DQ567" s="8">
        <v>186.0</v>
      </c>
      <c r="DR567" s="8">
        <v>2.0</v>
      </c>
      <c r="DS567" s="8" t="s">
        <v>342</v>
      </c>
      <c r="DT567" s="19">
        <v>1.5</v>
      </c>
      <c r="DU567" s="8">
        <v>1.9</v>
      </c>
      <c r="DV567" s="8">
        <v>1.9</v>
      </c>
      <c r="DW567" s="8">
        <v>46.0</v>
      </c>
      <c r="DX567" s="8">
        <v>0.0</v>
      </c>
      <c r="DY567" s="14">
        <f t="shared" si="22"/>
        <v>-2.272340426</v>
      </c>
    </row>
    <row r="568" ht="12.75" customHeight="1">
      <c r="A568" s="7">
        <v>29.0</v>
      </c>
      <c r="B568" s="7" t="s">
        <v>2575</v>
      </c>
      <c r="C568" s="7" t="s">
        <v>2576</v>
      </c>
      <c r="D568" s="7" t="s">
        <v>271</v>
      </c>
      <c r="E568" s="7" t="s">
        <v>132</v>
      </c>
      <c r="F568" s="7" t="s">
        <v>132</v>
      </c>
      <c r="G568" s="7">
        <v>75.0</v>
      </c>
      <c r="H568" s="7">
        <v>206.0</v>
      </c>
      <c r="I568" s="7" t="s">
        <v>133</v>
      </c>
      <c r="J568" s="7">
        <v>2010.0</v>
      </c>
      <c r="K568" s="7">
        <v>1.0</v>
      </c>
      <c r="L568" s="7">
        <v>30.0</v>
      </c>
      <c r="M568" s="8"/>
      <c r="N568" s="8">
        <f t="shared" si="1"/>
        <v>24</v>
      </c>
      <c r="O568" s="7" t="s">
        <v>2418</v>
      </c>
      <c r="P568" s="7" t="s">
        <v>2577</v>
      </c>
      <c r="Q568" s="8" t="s">
        <v>305</v>
      </c>
      <c r="R568" s="7" t="s">
        <v>305</v>
      </c>
      <c r="S568" s="9" t="s">
        <v>167</v>
      </c>
      <c r="T568" s="9">
        <v>80.0</v>
      </c>
      <c r="U568" s="9" t="s">
        <v>138</v>
      </c>
      <c r="V568" s="9" t="s">
        <v>138</v>
      </c>
      <c r="W568" s="7">
        <v>81.0</v>
      </c>
      <c r="X568" s="7">
        <v>26.0</v>
      </c>
      <c r="Y568" s="7">
        <v>14.0</v>
      </c>
      <c r="Z568" s="7">
        <v>7.0</v>
      </c>
      <c r="AA568" s="7">
        <v>40.0</v>
      </c>
      <c r="AB568" s="7">
        <v>-3.0</v>
      </c>
      <c r="AC568" s="7">
        <v>165.0</v>
      </c>
      <c r="AD568" s="7">
        <v>49.0</v>
      </c>
      <c r="AE568" s="7">
        <v>79.0</v>
      </c>
      <c r="AF568" s="10">
        <f t="shared" si="2"/>
        <v>0.1575757576</v>
      </c>
      <c r="AG568" s="10">
        <f t="shared" si="3"/>
        <v>0.08873720137</v>
      </c>
      <c r="AH568" s="7">
        <v>76804.0</v>
      </c>
      <c r="AI568" s="11">
        <f t="shared" si="4"/>
        <v>15.80329218</v>
      </c>
      <c r="AJ568" s="7">
        <v>1676.0</v>
      </c>
      <c r="AK568" s="11">
        <f t="shared" si="5"/>
        <v>20.69135802</v>
      </c>
      <c r="AL568" s="11">
        <f t="shared" si="6"/>
        <v>45.82577566</v>
      </c>
      <c r="AM568" s="12">
        <v>60.0</v>
      </c>
      <c r="AN568" s="11">
        <f t="shared" si="7"/>
        <v>2.812353523</v>
      </c>
      <c r="AO568" s="10" t="s">
        <v>2433</v>
      </c>
      <c r="AP568" s="10" t="s">
        <v>1026</v>
      </c>
      <c r="AQ568" s="10" t="s">
        <v>186</v>
      </c>
      <c r="AR568" s="7">
        <v>186.0</v>
      </c>
      <c r="AS568" s="7">
        <v>202.0</v>
      </c>
      <c r="AT568" s="13">
        <f t="shared" si="8"/>
        <v>0.4793814433</v>
      </c>
      <c r="AU568" s="9">
        <v>3.0</v>
      </c>
      <c r="AV568" s="9">
        <v>1.0</v>
      </c>
      <c r="AW568" s="9">
        <v>264.0</v>
      </c>
      <c r="AX568" s="9">
        <v>130.0</v>
      </c>
      <c r="AY568" s="9">
        <v>124.0</v>
      </c>
      <c r="AZ568" s="9">
        <v>56.0</v>
      </c>
      <c r="BA568" s="7">
        <v>101.0</v>
      </c>
      <c r="BB568" s="7">
        <v>59.0</v>
      </c>
      <c r="BC568" s="7">
        <v>50.0</v>
      </c>
      <c r="BD568" s="7">
        <v>49.0</v>
      </c>
      <c r="BE568" s="7">
        <v>24.0</v>
      </c>
      <c r="BF568" s="7">
        <v>48.0</v>
      </c>
      <c r="BG568" s="14">
        <f t="shared" si="9"/>
        <v>4.734128431</v>
      </c>
      <c r="BH568" s="11">
        <f t="shared" si="10"/>
        <v>2.765480965</v>
      </c>
      <c r="BI568" s="11">
        <f t="shared" si="11"/>
        <v>2.343627936</v>
      </c>
      <c r="BJ568" s="11">
        <f t="shared" si="12"/>
        <v>2.296755377</v>
      </c>
      <c r="BK568" s="11">
        <f t="shared" si="13"/>
        <v>1.124941409</v>
      </c>
      <c r="BL568" s="11">
        <f t="shared" si="14"/>
        <v>2.249882819</v>
      </c>
      <c r="BM568" s="7">
        <v>30.0</v>
      </c>
      <c r="BN568" s="7">
        <v>15.0</v>
      </c>
      <c r="BO568" s="7">
        <v>0.0</v>
      </c>
      <c r="BP568" s="7">
        <v>0.0</v>
      </c>
      <c r="BQ568" s="7">
        <v>0.0</v>
      </c>
      <c r="BR568" s="7">
        <v>0.0</v>
      </c>
      <c r="BS568" s="9">
        <f t="shared" si="15"/>
        <v>139</v>
      </c>
      <c r="BT568" s="14">
        <v>-1.3758</v>
      </c>
      <c r="BU568" s="7">
        <v>1.0</v>
      </c>
      <c r="BV568" s="7">
        <v>0.0</v>
      </c>
      <c r="BW568" s="15">
        <f t="shared" si="16"/>
        <v>0</v>
      </c>
      <c r="BX568" s="7">
        <v>0.0</v>
      </c>
      <c r="BY568" s="7">
        <v>6.0</v>
      </c>
      <c r="BZ568" s="7">
        <v>0.0</v>
      </c>
      <c r="CA568" s="7">
        <v>3.0</v>
      </c>
      <c r="CB568" s="7">
        <v>1.0</v>
      </c>
      <c r="CC568" s="7">
        <v>1.0</v>
      </c>
      <c r="CD568" s="7">
        <v>0.0</v>
      </c>
      <c r="CE568" s="7">
        <v>3.0</v>
      </c>
      <c r="CF568" s="7">
        <v>5.0</v>
      </c>
      <c r="CG568" s="7">
        <v>3.0</v>
      </c>
      <c r="CH568" s="7">
        <v>0.0</v>
      </c>
      <c r="CI568" s="7">
        <v>14.0</v>
      </c>
      <c r="CJ568" s="7">
        <v>0.0</v>
      </c>
      <c r="CK568" s="7">
        <v>0.0</v>
      </c>
      <c r="CL568" s="15">
        <f t="shared" si="17"/>
        <v>0</v>
      </c>
      <c r="CM568" s="7">
        <v>3.9</v>
      </c>
      <c r="CN568" s="7">
        <v>1.3</v>
      </c>
      <c r="CO568" s="7">
        <v>5.2</v>
      </c>
      <c r="CP568" s="16">
        <f t="shared" si="18"/>
        <v>0.06419753086</v>
      </c>
      <c r="CQ568" s="16">
        <f t="shared" si="19"/>
        <v>0.2437373053</v>
      </c>
      <c r="CR568" s="17">
        <v>4.0</v>
      </c>
      <c r="CS568" s="14">
        <v>26.5</v>
      </c>
      <c r="CT568" s="14">
        <v>25.3</v>
      </c>
      <c r="CU568" s="14">
        <v>-3.4</v>
      </c>
      <c r="CV568" s="14">
        <v>7.0</v>
      </c>
      <c r="CW568" s="14">
        <v>2.1</v>
      </c>
      <c r="CX568" s="14">
        <v>-0.2</v>
      </c>
      <c r="CY568" s="14">
        <v>8.9</v>
      </c>
      <c r="CZ568" s="18">
        <f t="shared" si="20"/>
        <v>0.1098765432</v>
      </c>
      <c r="DA568" s="18">
        <f t="shared" si="21"/>
        <v>0.4171657726</v>
      </c>
      <c r="DB568" s="14">
        <v>28.2121</v>
      </c>
      <c r="DC568" s="7">
        <v>0.0</v>
      </c>
      <c r="DD568" s="7">
        <v>3.0</v>
      </c>
      <c r="DE568" s="7">
        <v>4.0</v>
      </c>
      <c r="DF568" s="7">
        <v>42.0</v>
      </c>
      <c r="DG568" s="7">
        <v>11.0</v>
      </c>
      <c r="DH568" s="7">
        <v>0.0</v>
      </c>
      <c r="DI568" s="7">
        <v>9.0</v>
      </c>
      <c r="DJ568" s="7">
        <v>33.0</v>
      </c>
      <c r="DK568" s="7">
        <v>14.0</v>
      </c>
      <c r="DL568" s="7">
        <v>1.0</v>
      </c>
      <c r="DM568" s="7">
        <v>97.0</v>
      </c>
      <c r="DN568" s="9">
        <v>2.0</v>
      </c>
      <c r="DO568" s="9">
        <v>5.0</v>
      </c>
      <c r="DP568" s="9">
        <v>2.0</v>
      </c>
      <c r="DQ568" s="8">
        <v>186.0</v>
      </c>
      <c r="DR568" s="8">
        <v>0.0</v>
      </c>
      <c r="DS568" s="8"/>
      <c r="DT568" s="19">
        <v>1.5</v>
      </c>
      <c r="DU568" s="8">
        <v>2.5</v>
      </c>
      <c r="DV568" s="8">
        <v>2.5</v>
      </c>
      <c r="DW568" s="8">
        <v>0.0</v>
      </c>
      <c r="DX568" s="8">
        <v>0.0</v>
      </c>
      <c r="DY568" s="14">
        <f t="shared" si="22"/>
        <v>4.75106383</v>
      </c>
    </row>
    <row r="569" ht="12.75" customHeight="1">
      <c r="A569" s="7">
        <v>34.0</v>
      </c>
      <c r="B569" s="7" t="s">
        <v>2578</v>
      </c>
      <c r="C569" s="7" t="s">
        <v>2579</v>
      </c>
      <c r="D569" s="7" t="s">
        <v>1302</v>
      </c>
      <c r="E569" s="7" t="s">
        <v>132</v>
      </c>
      <c r="F569" s="7" t="s">
        <v>132</v>
      </c>
      <c r="G569" s="7">
        <v>74.0</v>
      </c>
      <c r="H569" s="7">
        <v>183.0</v>
      </c>
      <c r="I569" s="7" t="s">
        <v>145</v>
      </c>
      <c r="M569" s="8" t="s">
        <v>146</v>
      </c>
      <c r="N569" s="8">
        <f t="shared" si="1"/>
        <v>23</v>
      </c>
      <c r="O569" s="7" t="s">
        <v>845</v>
      </c>
      <c r="P569" s="7" t="s">
        <v>2577</v>
      </c>
      <c r="Q569" s="8" t="s">
        <v>312</v>
      </c>
      <c r="R569" s="7" t="s">
        <v>312</v>
      </c>
      <c r="S569" s="9" t="s">
        <v>174</v>
      </c>
      <c r="T569" s="9">
        <v>7.0</v>
      </c>
      <c r="U569" s="9" t="s">
        <v>138</v>
      </c>
      <c r="V569" s="9" t="s">
        <v>138</v>
      </c>
      <c r="W569" s="7">
        <v>7.0</v>
      </c>
      <c r="X569" s="7">
        <v>0.0</v>
      </c>
      <c r="Y569" s="7">
        <v>4.0</v>
      </c>
      <c r="Z569" s="7">
        <v>1.0</v>
      </c>
      <c r="AA569" s="7">
        <v>4.0</v>
      </c>
      <c r="AB569" s="7">
        <v>1.0</v>
      </c>
      <c r="AC569" s="7">
        <v>5.0</v>
      </c>
      <c r="AD569" s="7">
        <v>2.0</v>
      </c>
      <c r="AF569" s="10">
        <f t="shared" si="2"/>
        <v>0</v>
      </c>
      <c r="AG569" s="10">
        <f t="shared" si="3"/>
        <v>0</v>
      </c>
      <c r="AH569" s="7">
        <v>6225.0</v>
      </c>
      <c r="AI569" s="11">
        <f t="shared" si="4"/>
        <v>14.82142857</v>
      </c>
      <c r="AJ569" s="7">
        <v>162.0</v>
      </c>
      <c r="AK569" s="11">
        <f t="shared" si="5"/>
        <v>23.14285714</v>
      </c>
      <c r="AL569" s="11">
        <f t="shared" si="6"/>
        <v>38.42592593</v>
      </c>
      <c r="AM569" s="12">
        <v>0.0</v>
      </c>
      <c r="AN569" s="11">
        <f t="shared" si="7"/>
        <v>0</v>
      </c>
      <c r="AO569" s="10" t="s">
        <v>151</v>
      </c>
      <c r="AP569" s="10" t="s">
        <v>1599</v>
      </c>
      <c r="AQ569" s="10" t="s">
        <v>1599</v>
      </c>
      <c r="AR569" s="7">
        <v>0.0</v>
      </c>
      <c r="AS569" s="7">
        <v>0.0</v>
      </c>
      <c r="AT569" s="13">
        <f t="shared" si="8"/>
        <v>0</v>
      </c>
      <c r="AU569" s="8"/>
      <c r="AV569" s="8"/>
      <c r="AW569" s="8"/>
      <c r="AX569" s="8">
        <v>0.0</v>
      </c>
      <c r="AY569" s="8"/>
      <c r="AZ569" s="8">
        <v>0.0</v>
      </c>
      <c r="BB569" s="7">
        <v>5.0</v>
      </c>
      <c r="BC569" s="7">
        <v>4.0</v>
      </c>
      <c r="BD569" s="7">
        <v>2.0</v>
      </c>
      <c r="BE569" s="7">
        <v>2.0</v>
      </c>
      <c r="BF569" s="7">
        <v>1.0</v>
      </c>
      <c r="BG569" s="14">
        <f t="shared" si="9"/>
        <v>0</v>
      </c>
      <c r="BH569" s="11">
        <f t="shared" si="10"/>
        <v>2.891566265</v>
      </c>
      <c r="BI569" s="11">
        <f t="shared" si="11"/>
        <v>2.313253012</v>
      </c>
      <c r="BJ569" s="11">
        <f t="shared" si="12"/>
        <v>1.156626506</v>
      </c>
      <c r="BK569" s="11">
        <f t="shared" si="13"/>
        <v>1.156626506</v>
      </c>
      <c r="BL569" s="11">
        <f t="shared" si="14"/>
        <v>0.578313253</v>
      </c>
      <c r="BM569" s="7">
        <v>8.0</v>
      </c>
      <c r="BN569" s="7">
        <v>4.0</v>
      </c>
      <c r="BO569" s="7">
        <v>0.0</v>
      </c>
      <c r="BP569" s="7">
        <v>0.0</v>
      </c>
      <c r="BQ569" s="7">
        <v>0.0</v>
      </c>
      <c r="BR569" s="7">
        <v>0.0</v>
      </c>
      <c r="BS569" s="9">
        <f t="shared" si="15"/>
        <v>17</v>
      </c>
      <c r="BT569" s="14">
        <v>0.0</v>
      </c>
      <c r="BW569" s="15" t="str">
        <f t="shared" si="16"/>
        <v> </v>
      </c>
      <c r="BY569" s="7">
        <v>0.0</v>
      </c>
      <c r="BZ569" s="7">
        <v>0.0</v>
      </c>
      <c r="CA569" s="7">
        <v>0.0</v>
      </c>
      <c r="CB569" s="7">
        <v>0.0</v>
      </c>
      <c r="CC569" s="7">
        <v>0.0</v>
      </c>
      <c r="CD569" s="7">
        <v>0.0</v>
      </c>
      <c r="CE569" s="7">
        <v>0.0</v>
      </c>
      <c r="CF569" s="7">
        <v>0.0</v>
      </c>
      <c r="CG569" s="7">
        <v>0.0</v>
      </c>
      <c r="CH569" s="7">
        <v>0.0</v>
      </c>
      <c r="CI569" s="7">
        <v>0.0</v>
      </c>
      <c r="CJ569" s="7">
        <v>0.0</v>
      </c>
      <c r="CK569" s="7">
        <v>0.0</v>
      </c>
      <c r="CL569" s="15">
        <f t="shared" si="17"/>
        <v>0</v>
      </c>
      <c r="CM569" s="7">
        <v>0.30000000000000004</v>
      </c>
      <c r="CN569" s="7">
        <v>0.30000000000000004</v>
      </c>
      <c r="CO569" s="7">
        <v>0.7</v>
      </c>
      <c r="CP569" s="16">
        <f t="shared" si="18"/>
        <v>0.1</v>
      </c>
      <c r="CQ569" s="16">
        <f t="shared" si="19"/>
        <v>0.4048192771</v>
      </c>
      <c r="CR569" s="17">
        <v>3.0</v>
      </c>
      <c r="CS569" s="14">
        <v>3.6</v>
      </c>
      <c r="CT569" s="14">
        <v>2.9</v>
      </c>
      <c r="CU569" s="14">
        <v>2.0</v>
      </c>
      <c r="CV569" s="14">
        <v>0.6000000000000001</v>
      </c>
      <c r="CW569" s="14">
        <v>0.5</v>
      </c>
      <c r="CX569" s="14">
        <v>0.0</v>
      </c>
      <c r="CY569" s="14">
        <v>1.1</v>
      </c>
      <c r="CZ569" s="18">
        <f t="shared" si="20"/>
        <v>0.1571428571</v>
      </c>
      <c r="DA569" s="18">
        <f t="shared" si="21"/>
        <v>0.6361445783</v>
      </c>
      <c r="DB569" s="14">
        <v>57.4</v>
      </c>
      <c r="DC569" s="7">
        <v>0.0</v>
      </c>
      <c r="DD569" s="7">
        <v>0.0</v>
      </c>
      <c r="DE569" s="7">
        <v>0.0</v>
      </c>
      <c r="DF569" s="7">
        <v>2.0</v>
      </c>
      <c r="DG569" s="7">
        <v>0.0</v>
      </c>
      <c r="DH569" s="7">
        <v>0.0</v>
      </c>
      <c r="DI569" s="7">
        <v>2.0</v>
      </c>
      <c r="DJ569" s="7">
        <v>1.0</v>
      </c>
      <c r="DK569" s="7">
        <v>0.0</v>
      </c>
      <c r="DL569" s="7">
        <v>0.0</v>
      </c>
      <c r="DM569" s="7">
        <v>2.0</v>
      </c>
      <c r="DN569" s="9">
        <v>0.0</v>
      </c>
      <c r="DO569" s="9">
        <v>0.0</v>
      </c>
      <c r="DP569" s="9">
        <v>0.0</v>
      </c>
      <c r="DQ569" s="8">
        <v>19.0</v>
      </c>
      <c r="DR569" s="8">
        <v>0.0</v>
      </c>
      <c r="DS569" s="8"/>
      <c r="DT569" s="19">
        <v>0.925</v>
      </c>
      <c r="DU569" s="8">
        <v>0.925</v>
      </c>
      <c r="DV569" s="8">
        <v>0.094</v>
      </c>
      <c r="DW569" s="8">
        <v>0.0</v>
      </c>
      <c r="DX569" s="8">
        <v>0.0</v>
      </c>
      <c r="DY569" s="14">
        <f t="shared" si="22"/>
        <v>1.019537863</v>
      </c>
    </row>
    <row r="570" ht="12.75" customHeight="1">
      <c r="A570" s="7">
        <v>15.0</v>
      </c>
      <c r="B570" s="7" t="s">
        <v>2580</v>
      </c>
      <c r="C570" s="7" t="s">
        <v>850</v>
      </c>
      <c r="E570" s="7" t="s">
        <v>189</v>
      </c>
      <c r="F570" s="7" t="s">
        <v>189</v>
      </c>
      <c r="G570" s="7">
        <v>75.0</v>
      </c>
      <c r="H570" s="7">
        <v>230.0</v>
      </c>
      <c r="I570" s="7" t="s">
        <v>133</v>
      </c>
      <c r="J570" s="7">
        <v>2010.0</v>
      </c>
      <c r="K570" s="7">
        <v>2.0</v>
      </c>
      <c r="L570" s="7">
        <v>41.0</v>
      </c>
      <c r="M570" s="8"/>
      <c r="N570" s="8">
        <f t="shared" si="1"/>
        <v>23</v>
      </c>
      <c r="O570" s="7" t="s">
        <v>432</v>
      </c>
      <c r="P570" s="7" t="s">
        <v>2581</v>
      </c>
      <c r="Q570" s="8" t="s">
        <v>399</v>
      </c>
      <c r="R570" s="7" t="s">
        <v>399</v>
      </c>
      <c r="S570" s="9" t="s">
        <v>174</v>
      </c>
      <c r="T570" s="9">
        <v>37.0</v>
      </c>
      <c r="U570" s="9" t="s">
        <v>138</v>
      </c>
      <c r="V570" s="9" t="s">
        <v>138</v>
      </c>
      <c r="W570" s="7">
        <v>38.0</v>
      </c>
      <c r="X570" s="7">
        <v>0.0</v>
      </c>
      <c r="Y570" s="7">
        <v>8.0</v>
      </c>
      <c r="Z570" s="7">
        <v>3.0</v>
      </c>
      <c r="AA570" s="7">
        <v>8.0</v>
      </c>
      <c r="AB570" s="7">
        <v>-1.0</v>
      </c>
      <c r="AC570" s="7">
        <v>36.0</v>
      </c>
      <c r="AD570" s="7">
        <v>21.0</v>
      </c>
      <c r="AE570" s="7">
        <v>25.0</v>
      </c>
      <c r="AF570" s="10">
        <f t="shared" si="2"/>
        <v>0</v>
      </c>
      <c r="AG570" s="10">
        <f t="shared" si="3"/>
        <v>0</v>
      </c>
      <c r="AH570" s="7">
        <v>35660.0</v>
      </c>
      <c r="AI570" s="11">
        <f t="shared" si="4"/>
        <v>15.64035088</v>
      </c>
      <c r="AJ570" s="7">
        <v>833.0</v>
      </c>
      <c r="AK570" s="11">
        <f t="shared" si="5"/>
        <v>21.92105263</v>
      </c>
      <c r="AL570" s="11">
        <f t="shared" si="6"/>
        <v>42.80912365</v>
      </c>
      <c r="AM570" s="12">
        <v>59.0</v>
      </c>
      <c r="AN570" s="11">
        <f t="shared" si="7"/>
        <v>5.956253505</v>
      </c>
      <c r="AO570" s="10" t="s">
        <v>151</v>
      </c>
      <c r="AP570" s="10" t="s">
        <v>216</v>
      </c>
      <c r="AQ570" s="10" t="s">
        <v>216</v>
      </c>
      <c r="AR570" s="7">
        <v>0.0</v>
      </c>
      <c r="AS570" s="7">
        <v>0.0</v>
      </c>
      <c r="AT570" s="13">
        <f t="shared" si="8"/>
        <v>0</v>
      </c>
      <c r="AU570" s="8"/>
      <c r="AV570" s="8"/>
      <c r="AW570" s="8"/>
      <c r="AX570" s="8">
        <v>0.0</v>
      </c>
      <c r="AY570" s="8"/>
      <c r="AZ570" s="8">
        <v>0.0</v>
      </c>
      <c r="BA570" s="7">
        <v>85.0</v>
      </c>
      <c r="BB570" s="7">
        <v>58.0</v>
      </c>
      <c r="BC570" s="7">
        <v>47.0</v>
      </c>
      <c r="BD570" s="7">
        <v>21.0</v>
      </c>
      <c r="BE570" s="7">
        <v>19.0</v>
      </c>
      <c r="BF570" s="7">
        <v>5.0</v>
      </c>
      <c r="BG570" s="14">
        <f t="shared" si="9"/>
        <v>8.581043186</v>
      </c>
      <c r="BH570" s="11">
        <f t="shared" si="10"/>
        <v>5.855300056</v>
      </c>
      <c r="BI570" s="11">
        <f t="shared" si="11"/>
        <v>4.744812114</v>
      </c>
      <c r="BJ570" s="11">
        <f t="shared" si="12"/>
        <v>2.120022434</v>
      </c>
      <c r="BK570" s="11">
        <f t="shared" si="13"/>
        <v>1.918115536</v>
      </c>
      <c r="BL570" s="11">
        <f t="shared" si="14"/>
        <v>0.5047672462</v>
      </c>
      <c r="BM570" s="7">
        <v>14.0</v>
      </c>
      <c r="BN570" s="7">
        <v>7.0</v>
      </c>
      <c r="BO570" s="7">
        <v>0.0</v>
      </c>
      <c r="BP570" s="7">
        <v>0.0</v>
      </c>
      <c r="BQ570" s="7">
        <v>0.0</v>
      </c>
      <c r="BR570" s="7">
        <v>0.0</v>
      </c>
      <c r="BS570" s="9">
        <f t="shared" si="15"/>
        <v>119</v>
      </c>
      <c r="BT570" s="14">
        <v>0.4451</v>
      </c>
      <c r="BW570" s="15" t="str">
        <f t="shared" si="16"/>
        <v> </v>
      </c>
      <c r="BY570" s="7">
        <v>0.0</v>
      </c>
      <c r="BZ570" s="7">
        <v>0.0</v>
      </c>
      <c r="CA570" s="7">
        <v>0.0</v>
      </c>
      <c r="CB570" s="7">
        <v>0.0</v>
      </c>
      <c r="CC570" s="7">
        <v>0.0</v>
      </c>
      <c r="CD570" s="7">
        <v>0.0</v>
      </c>
      <c r="CE570" s="7">
        <v>0.0</v>
      </c>
      <c r="CF570" s="7">
        <v>0.0</v>
      </c>
      <c r="CG570" s="7">
        <v>0.0</v>
      </c>
      <c r="CH570" s="7">
        <v>0.0</v>
      </c>
      <c r="CI570" s="7">
        <v>0.0</v>
      </c>
      <c r="CJ570" s="7">
        <v>0.0</v>
      </c>
      <c r="CK570" s="7">
        <v>0.0</v>
      </c>
      <c r="CL570" s="15">
        <f t="shared" si="17"/>
        <v>0</v>
      </c>
      <c r="CM570" s="7">
        <v>0.2</v>
      </c>
      <c r="CN570" s="7">
        <v>0.9</v>
      </c>
      <c r="CO570" s="7">
        <v>1.0</v>
      </c>
      <c r="CP570" s="16">
        <f t="shared" si="18"/>
        <v>0.02631578947</v>
      </c>
      <c r="CQ570" s="16">
        <f t="shared" si="19"/>
        <v>0.1009534492</v>
      </c>
      <c r="CR570" s="17">
        <v>3.0</v>
      </c>
      <c r="CS570" s="14">
        <v>8.3</v>
      </c>
      <c r="CT570" s="14">
        <v>11.0</v>
      </c>
      <c r="CU570" s="14">
        <v>-3.8</v>
      </c>
      <c r="CV570" s="14">
        <v>0.9</v>
      </c>
      <c r="CW570" s="14">
        <v>0.9</v>
      </c>
      <c r="CX570" s="14">
        <v>0.0</v>
      </c>
      <c r="CY570" s="14">
        <v>1.8</v>
      </c>
      <c r="CZ570" s="18">
        <f t="shared" si="20"/>
        <v>0.04736842105</v>
      </c>
      <c r="DA570" s="18">
        <f t="shared" si="21"/>
        <v>0.1817162086</v>
      </c>
      <c r="DB570" s="14">
        <v>47.4722</v>
      </c>
      <c r="DC570" s="7">
        <v>0.0</v>
      </c>
      <c r="DD570" s="7">
        <v>1.0</v>
      </c>
      <c r="DE570" s="7">
        <v>3.0</v>
      </c>
      <c r="DF570" s="7">
        <v>17.0</v>
      </c>
      <c r="DG570" s="7">
        <v>3.0</v>
      </c>
      <c r="DH570" s="7">
        <v>0.0</v>
      </c>
      <c r="DI570" s="7">
        <v>18.0</v>
      </c>
      <c r="DJ570" s="7">
        <v>4.0</v>
      </c>
      <c r="DK570" s="7">
        <v>0.0</v>
      </c>
      <c r="DL570" s="7">
        <v>0.0</v>
      </c>
      <c r="DM570" s="7">
        <v>11.0</v>
      </c>
      <c r="DN570" s="9">
        <v>0.0</v>
      </c>
      <c r="DO570" s="9">
        <v>1.0</v>
      </c>
      <c r="DP570" s="9">
        <v>0.0</v>
      </c>
      <c r="DQ570" s="8">
        <v>136.0</v>
      </c>
      <c r="DR570" s="8">
        <v>1.0</v>
      </c>
      <c r="DS570" s="8" t="s">
        <v>335</v>
      </c>
      <c r="DT570" s="19">
        <v>0.9</v>
      </c>
      <c r="DU570" s="8">
        <v>0.9</v>
      </c>
      <c r="DV570" s="8">
        <v>0.658</v>
      </c>
      <c r="DW570" s="8">
        <v>11.0</v>
      </c>
      <c r="DX570" s="8">
        <v>0.0</v>
      </c>
      <c r="DY570" s="14">
        <f t="shared" si="22"/>
        <v>1.255639442</v>
      </c>
    </row>
    <row r="571" ht="12.75" customHeight="1">
      <c r="A571" s="7">
        <v>55.0</v>
      </c>
      <c r="B571" s="7" t="s">
        <v>2582</v>
      </c>
      <c r="C571" s="7" t="s">
        <v>721</v>
      </c>
      <c r="D571" s="7" t="s">
        <v>271</v>
      </c>
      <c r="E571" s="7" t="s">
        <v>132</v>
      </c>
      <c r="F571" s="7" t="s">
        <v>132</v>
      </c>
      <c r="G571" s="7">
        <v>70.0</v>
      </c>
      <c r="H571" s="7">
        <v>187.0</v>
      </c>
      <c r="I571" s="7" t="s">
        <v>133</v>
      </c>
      <c r="J571" s="7">
        <v>2008.0</v>
      </c>
      <c r="K571" s="7">
        <v>2.0</v>
      </c>
      <c r="L571" s="7">
        <v>40.0</v>
      </c>
      <c r="M571" s="8"/>
      <c r="N571" s="8">
        <f t="shared" si="1"/>
        <v>25</v>
      </c>
      <c r="O571" s="7" t="s">
        <v>1215</v>
      </c>
      <c r="P571" s="7" t="s">
        <v>2583</v>
      </c>
      <c r="Q571" s="8" t="s">
        <v>173</v>
      </c>
      <c r="R571" s="7" t="s">
        <v>173</v>
      </c>
      <c r="S571" s="9" t="s">
        <v>174</v>
      </c>
      <c r="T571" s="9">
        <v>8.0</v>
      </c>
      <c r="U571" s="9" t="s">
        <v>138</v>
      </c>
      <c r="V571" s="9" t="s">
        <v>138</v>
      </c>
      <c r="W571" s="7">
        <v>8.0</v>
      </c>
      <c r="X571" s="7">
        <v>0.0</v>
      </c>
      <c r="Y571" s="7">
        <v>2.0</v>
      </c>
      <c r="Z571" s="7">
        <v>0.0</v>
      </c>
      <c r="AA571" s="7">
        <v>2.0</v>
      </c>
      <c r="AB571" s="7">
        <v>4.0</v>
      </c>
      <c r="AC571" s="7">
        <v>8.0</v>
      </c>
      <c r="AD571" s="7">
        <v>5.0</v>
      </c>
      <c r="AE571" s="7">
        <v>5.0</v>
      </c>
      <c r="AF571" s="10">
        <f t="shared" si="2"/>
        <v>0</v>
      </c>
      <c r="AG571" s="10">
        <f t="shared" si="3"/>
        <v>0</v>
      </c>
      <c r="AH571" s="7">
        <v>5946.0</v>
      </c>
      <c r="AI571" s="11">
        <f t="shared" si="4"/>
        <v>12.3875</v>
      </c>
      <c r="AJ571" s="7">
        <v>140.0</v>
      </c>
      <c r="AK571" s="11">
        <f t="shared" si="5"/>
        <v>17.5</v>
      </c>
      <c r="AL571" s="11">
        <f t="shared" si="6"/>
        <v>42.47142857</v>
      </c>
      <c r="AM571" s="12">
        <v>0.0</v>
      </c>
      <c r="AN571" s="11">
        <f t="shared" si="7"/>
        <v>0</v>
      </c>
      <c r="AO571" s="10" t="s">
        <v>151</v>
      </c>
      <c r="AP571" s="10" t="s">
        <v>176</v>
      </c>
      <c r="AQ571" s="10" t="s">
        <v>176</v>
      </c>
      <c r="AR571" s="7">
        <v>0.0</v>
      </c>
      <c r="AS571" s="7">
        <v>0.0</v>
      </c>
      <c r="AT571" s="13">
        <f t="shared" si="8"/>
        <v>0</v>
      </c>
      <c r="AU571" s="8"/>
      <c r="AV571" s="8"/>
      <c r="AW571" s="8"/>
      <c r="AX571" s="8">
        <v>0.0</v>
      </c>
      <c r="AY571" s="8"/>
      <c r="AZ571" s="8">
        <v>0.0</v>
      </c>
      <c r="BA571" s="7">
        <v>9.0</v>
      </c>
      <c r="BB571" s="7">
        <v>4.0</v>
      </c>
      <c r="BC571" s="7">
        <v>7.0</v>
      </c>
      <c r="BD571" s="7">
        <v>5.0</v>
      </c>
      <c r="BE571" s="7">
        <v>2.0</v>
      </c>
      <c r="BF571" s="7">
        <v>0.0</v>
      </c>
      <c r="BG571" s="14">
        <f t="shared" si="9"/>
        <v>5.449041372</v>
      </c>
      <c r="BH571" s="11">
        <f t="shared" si="10"/>
        <v>2.421796165</v>
      </c>
      <c r="BI571" s="11">
        <f t="shared" si="11"/>
        <v>4.23814329</v>
      </c>
      <c r="BJ571" s="11">
        <f t="shared" si="12"/>
        <v>3.027245207</v>
      </c>
      <c r="BK571" s="11">
        <f t="shared" si="13"/>
        <v>1.210898083</v>
      </c>
      <c r="BL571" s="11">
        <f t="shared" si="14"/>
        <v>0</v>
      </c>
      <c r="BM571" s="7">
        <v>2.0</v>
      </c>
      <c r="BN571" s="7">
        <v>1.0</v>
      </c>
      <c r="BO571" s="7">
        <v>0.0</v>
      </c>
      <c r="BP571" s="7">
        <v>0.0</v>
      </c>
      <c r="BQ571" s="7">
        <v>0.0</v>
      </c>
      <c r="BR571" s="7">
        <v>0.0</v>
      </c>
      <c r="BS571" s="9">
        <f t="shared" si="15"/>
        <v>13</v>
      </c>
      <c r="BT571" s="14">
        <v>0.4728</v>
      </c>
      <c r="BW571" s="15" t="str">
        <f t="shared" si="16"/>
        <v> </v>
      </c>
      <c r="BY571" s="7">
        <v>0.0</v>
      </c>
      <c r="BZ571" s="7">
        <v>0.0</v>
      </c>
      <c r="CA571" s="7">
        <v>0.0</v>
      </c>
      <c r="CB571" s="7">
        <v>0.0</v>
      </c>
      <c r="CC571" s="7">
        <v>0.0</v>
      </c>
      <c r="CD571" s="7">
        <v>0.0</v>
      </c>
      <c r="CE571" s="7">
        <v>0.0</v>
      </c>
      <c r="CF571" s="7">
        <v>0.0</v>
      </c>
      <c r="CG571" s="7">
        <v>0.0</v>
      </c>
      <c r="CH571" s="7">
        <v>0.0</v>
      </c>
      <c r="CI571" s="7">
        <v>0.0</v>
      </c>
      <c r="CJ571" s="7">
        <v>0.0</v>
      </c>
      <c r="CK571" s="7">
        <v>0.0</v>
      </c>
      <c r="CL571" s="15">
        <f t="shared" si="17"/>
        <v>0</v>
      </c>
      <c r="CM571" s="7">
        <v>0.1</v>
      </c>
      <c r="CN571" s="7">
        <v>0.5</v>
      </c>
      <c r="CO571" s="7">
        <v>0.6000000000000001</v>
      </c>
      <c r="CP571" s="16">
        <f t="shared" si="18"/>
        <v>0.075</v>
      </c>
      <c r="CQ571" s="16">
        <f t="shared" si="19"/>
        <v>0.3632694248</v>
      </c>
      <c r="CR571" s="17">
        <v>2.0</v>
      </c>
      <c r="CS571" s="14">
        <v>2.0</v>
      </c>
      <c r="CT571" s="14">
        <v>2.2</v>
      </c>
      <c r="CU571" s="14">
        <v>3.1</v>
      </c>
      <c r="CV571" s="14">
        <v>0.2</v>
      </c>
      <c r="CW571" s="14">
        <v>0.7</v>
      </c>
      <c r="CX571" s="14">
        <v>0.0</v>
      </c>
      <c r="CY571" s="14">
        <v>0.9</v>
      </c>
      <c r="CZ571" s="18">
        <f t="shared" si="20"/>
        <v>0.1125</v>
      </c>
      <c r="DA571" s="18">
        <f t="shared" si="21"/>
        <v>0.5449041372</v>
      </c>
      <c r="DB571" s="14">
        <v>48.625</v>
      </c>
      <c r="DC571" s="7">
        <v>0.0</v>
      </c>
      <c r="DD571" s="7">
        <v>0.0</v>
      </c>
      <c r="DE571" s="7">
        <v>0.0</v>
      </c>
      <c r="DF571" s="7">
        <v>5.0</v>
      </c>
      <c r="DG571" s="7">
        <v>0.0</v>
      </c>
      <c r="DH571" s="7">
        <v>0.0</v>
      </c>
      <c r="DI571" s="7">
        <v>2.0</v>
      </c>
      <c r="DJ571" s="7">
        <v>1.0</v>
      </c>
      <c r="DK571" s="7">
        <v>0.0</v>
      </c>
      <c r="DL571" s="7">
        <v>0.0</v>
      </c>
      <c r="DM571" s="7">
        <v>5.0</v>
      </c>
      <c r="DN571" s="9">
        <v>0.0</v>
      </c>
      <c r="DO571" s="9">
        <v>0.0</v>
      </c>
      <c r="DP571" s="9">
        <v>0.0</v>
      </c>
      <c r="DQ571" s="8">
        <v>28.0</v>
      </c>
      <c r="DR571" s="8">
        <v>0.0</v>
      </c>
      <c r="DS571" s="8"/>
      <c r="DT571" s="19">
        <v>0.5750000000000001</v>
      </c>
      <c r="DU571" s="8">
        <v>0.5750000000000001</v>
      </c>
      <c r="DV571" s="8">
        <v>0.08700000000000001</v>
      </c>
      <c r="DW571" s="8">
        <v>0.0</v>
      </c>
      <c r="DX571" s="8">
        <v>0.0</v>
      </c>
      <c r="DY571" s="14">
        <f t="shared" si="22"/>
        <v>0.8910546786</v>
      </c>
    </row>
    <row r="572" ht="12.75" customHeight="1">
      <c r="A572" s="7">
        <v>89.0</v>
      </c>
      <c r="B572" s="7" t="s">
        <v>2584</v>
      </c>
      <c r="C572" s="7" t="s">
        <v>2154</v>
      </c>
      <c r="E572" s="7" t="s">
        <v>219</v>
      </c>
      <c r="F572" s="7" t="s">
        <v>219</v>
      </c>
      <c r="G572" s="7">
        <v>71.0</v>
      </c>
      <c r="H572" s="7">
        <v>191.0</v>
      </c>
      <c r="I572" s="7" t="s">
        <v>133</v>
      </c>
      <c r="J572" s="7">
        <v>2011.0</v>
      </c>
      <c r="K572" s="7">
        <v>5.0</v>
      </c>
      <c r="L572" s="7">
        <v>148.0</v>
      </c>
      <c r="M572" s="8"/>
      <c r="N572" s="8">
        <f t="shared" si="1"/>
        <v>22</v>
      </c>
      <c r="O572" s="7" t="s">
        <v>2129</v>
      </c>
      <c r="P572" s="7" t="s">
        <v>2585</v>
      </c>
      <c r="Q572" s="8" t="s">
        <v>215</v>
      </c>
      <c r="R572" s="7" t="s">
        <v>215</v>
      </c>
      <c r="S572" s="9" t="s">
        <v>174</v>
      </c>
      <c r="T572" s="9">
        <v>56.0</v>
      </c>
      <c r="U572" s="9" t="s">
        <v>138</v>
      </c>
      <c r="V572" s="9" t="s">
        <v>138</v>
      </c>
      <c r="W572" s="7">
        <v>57.0</v>
      </c>
      <c r="X572" s="7">
        <v>3.0</v>
      </c>
      <c r="Y572" s="7">
        <v>6.0</v>
      </c>
      <c r="Z572" s="7">
        <v>4.0</v>
      </c>
      <c r="AA572" s="7">
        <v>9.0</v>
      </c>
      <c r="AB572" s="7">
        <v>-6.0</v>
      </c>
      <c r="AC572" s="7">
        <v>57.0</v>
      </c>
      <c r="AD572" s="7">
        <v>30.0</v>
      </c>
      <c r="AE572" s="7">
        <v>55.0</v>
      </c>
      <c r="AF572" s="10">
        <f t="shared" si="2"/>
        <v>0.05263157895</v>
      </c>
      <c r="AG572" s="10">
        <f t="shared" si="3"/>
        <v>0.02112676056</v>
      </c>
      <c r="AH572" s="7">
        <v>50922.0</v>
      </c>
      <c r="AI572" s="11">
        <f t="shared" si="4"/>
        <v>14.88947368</v>
      </c>
      <c r="AJ572" s="7">
        <v>1051.0</v>
      </c>
      <c r="AK572" s="11">
        <f t="shared" si="5"/>
        <v>18.43859649</v>
      </c>
      <c r="AL572" s="11">
        <f t="shared" si="6"/>
        <v>48.45099905</v>
      </c>
      <c r="AM572" s="12">
        <v>45.0</v>
      </c>
      <c r="AN572" s="11">
        <f t="shared" si="7"/>
        <v>3.181336161</v>
      </c>
      <c r="AO572" s="10" t="s">
        <v>2586</v>
      </c>
      <c r="AP572" s="10" t="s">
        <v>1646</v>
      </c>
      <c r="AQ572" s="10" t="s">
        <v>1357</v>
      </c>
      <c r="AR572" s="7">
        <v>0.0</v>
      </c>
      <c r="AS572" s="7">
        <v>0.0</v>
      </c>
      <c r="AT572" s="13">
        <f t="shared" si="8"/>
        <v>0</v>
      </c>
      <c r="AU572" s="8"/>
      <c r="AV572" s="8"/>
      <c r="AW572" s="8"/>
      <c r="AX572" s="8">
        <v>0.0</v>
      </c>
      <c r="AY572" s="8"/>
      <c r="AZ572" s="8">
        <v>0.0</v>
      </c>
      <c r="BA572" s="7">
        <v>68.0</v>
      </c>
      <c r="BB572" s="7">
        <v>95.0</v>
      </c>
      <c r="BC572" s="7">
        <v>31.0</v>
      </c>
      <c r="BD572" s="7">
        <v>30.0</v>
      </c>
      <c r="BE572" s="7">
        <v>30.0</v>
      </c>
      <c r="BF572" s="7">
        <v>8.0</v>
      </c>
      <c r="BG572" s="14">
        <f t="shared" si="9"/>
        <v>4.807352421</v>
      </c>
      <c r="BH572" s="11">
        <f t="shared" si="10"/>
        <v>6.716154118</v>
      </c>
      <c r="BI572" s="11">
        <f t="shared" si="11"/>
        <v>2.191587133</v>
      </c>
      <c r="BJ572" s="11">
        <f t="shared" si="12"/>
        <v>2.120890774</v>
      </c>
      <c r="BK572" s="11">
        <f t="shared" si="13"/>
        <v>2.120890774</v>
      </c>
      <c r="BL572" s="11">
        <f t="shared" si="14"/>
        <v>0.5655708731</v>
      </c>
      <c r="BM572" s="7">
        <v>41.0</v>
      </c>
      <c r="BN572" s="7">
        <v>13.0</v>
      </c>
      <c r="BO572" s="7">
        <v>1.0</v>
      </c>
      <c r="BP572" s="7">
        <v>0.0</v>
      </c>
      <c r="BQ572" s="7">
        <v>1.0</v>
      </c>
      <c r="BR572" s="7">
        <v>0.0</v>
      </c>
      <c r="BS572" s="9">
        <f t="shared" si="15"/>
        <v>168</v>
      </c>
      <c r="BT572" s="14">
        <v>-1.2358</v>
      </c>
      <c r="BW572" s="15" t="str">
        <f t="shared" si="16"/>
        <v> </v>
      </c>
      <c r="BY572" s="7">
        <v>1.0</v>
      </c>
      <c r="BZ572" s="7">
        <v>0.0</v>
      </c>
      <c r="CA572" s="7">
        <v>0.0</v>
      </c>
      <c r="CB572" s="7">
        <v>0.0</v>
      </c>
      <c r="CC572" s="7">
        <v>0.0</v>
      </c>
      <c r="CD572" s="7">
        <v>0.0</v>
      </c>
      <c r="CE572" s="7">
        <v>1.0</v>
      </c>
      <c r="CF572" s="7">
        <v>0.0</v>
      </c>
      <c r="CG572" s="7">
        <v>0.0</v>
      </c>
      <c r="CH572" s="7">
        <v>0.0</v>
      </c>
      <c r="CI572" s="7">
        <v>2.0</v>
      </c>
      <c r="CJ572" s="7">
        <v>0.0</v>
      </c>
      <c r="CK572" s="7">
        <v>0.0</v>
      </c>
      <c r="CL572" s="15">
        <f t="shared" si="17"/>
        <v>0</v>
      </c>
      <c r="CM572" s="7">
        <v>0.30000000000000004</v>
      </c>
      <c r="CN572" s="7">
        <v>1.4</v>
      </c>
      <c r="CO572" s="7">
        <v>1.7000000000000002</v>
      </c>
      <c r="CP572" s="16">
        <f t="shared" si="18"/>
        <v>0.0298245614</v>
      </c>
      <c r="CQ572" s="16">
        <f t="shared" si="19"/>
        <v>0.1201838105</v>
      </c>
      <c r="CR572" s="17">
        <v>1.0</v>
      </c>
      <c r="CS572" s="14">
        <v>17.5</v>
      </c>
      <c r="CT572" s="14">
        <v>15.0</v>
      </c>
      <c r="CU572" s="14">
        <v>-7.3</v>
      </c>
      <c r="CV572" s="14">
        <v>-0.30000000000000004</v>
      </c>
      <c r="CW572" s="14">
        <v>0.30000000000000004</v>
      </c>
      <c r="CX572" s="14">
        <v>0.0</v>
      </c>
      <c r="CY572" s="14">
        <v>0.0</v>
      </c>
      <c r="CZ572" s="18">
        <f t="shared" si="20"/>
        <v>0</v>
      </c>
      <c r="DA572" s="18">
        <f t="shared" si="21"/>
        <v>0</v>
      </c>
      <c r="DB572" s="14">
        <v>41.5439</v>
      </c>
      <c r="DC572" s="7">
        <v>0.0</v>
      </c>
      <c r="DD572" s="7">
        <v>0.0</v>
      </c>
      <c r="DE572" s="7">
        <v>4.0</v>
      </c>
      <c r="DF572" s="7">
        <v>26.0</v>
      </c>
      <c r="DG572" s="7">
        <v>4.0</v>
      </c>
      <c r="DH572" s="7">
        <v>0.0</v>
      </c>
      <c r="DI572" s="7">
        <v>21.0</v>
      </c>
      <c r="DJ572" s="7">
        <v>5.0</v>
      </c>
      <c r="DK572" s="7">
        <v>0.0</v>
      </c>
      <c r="DL572" s="7">
        <v>2.0</v>
      </c>
      <c r="DM572" s="7">
        <v>25.0</v>
      </c>
      <c r="DN572" s="9">
        <v>1.0</v>
      </c>
      <c r="DO572" s="9">
        <v>0.0</v>
      </c>
      <c r="DP572" s="9">
        <v>0.0</v>
      </c>
      <c r="DQ572" s="8">
        <v>167.0</v>
      </c>
      <c r="DR572" s="8">
        <v>0.0</v>
      </c>
      <c r="DS572" s="8"/>
      <c r="DT572" s="19">
        <v>0.792</v>
      </c>
      <c r="DU572" s="8">
        <v>0.743</v>
      </c>
      <c r="DV572" s="8">
        <v>0.8310000000000001</v>
      </c>
      <c r="DW572" s="8">
        <v>0.0</v>
      </c>
      <c r="DX572" s="8">
        <v>0.133</v>
      </c>
      <c r="DY572" s="14">
        <f t="shared" si="22"/>
        <v>-0.7174102036</v>
      </c>
    </row>
    <row r="573" ht="12.75" customHeight="1">
      <c r="A573" s="7">
        <v>15.0</v>
      </c>
      <c r="B573" s="7" t="s">
        <v>1065</v>
      </c>
      <c r="C573" s="7" t="s">
        <v>1649</v>
      </c>
      <c r="E573" s="7" t="s">
        <v>1232</v>
      </c>
      <c r="F573" s="7" t="s">
        <v>1232</v>
      </c>
      <c r="G573" s="7">
        <v>75.0</v>
      </c>
      <c r="H573" s="7">
        <v>200.0</v>
      </c>
      <c r="I573" s="7" t="s">
        <v>133</v>
      </c>
      <c r="J573" s="7">
        <v>2009.0</v>
      </c>
      <c r="K573" s="7">
        <v>3.0</v>
      </c>
      <c r="L573" s="7">
        <v>75.0</v>
      </c>
      <c r="M573" s="8"/>
      <c r="N573" s="8">
        <f t="shared" si="1"/>
        <v>24</v>
      </c>
      <c r="O573" s="7" t="s">
        <v>2587</v>
      </c>
      <c r="P573" s="7" t="s">
        <v>2588</v>
      </c>
      <c r="Q573" s="8" t="s">
        <v>685</v>
      </c>
      <c r="R573" s="7" t="s">
        <v>685</v>
      </c>
      <c r="S573" s="9" t="s">
        <v>150</v>
      </c>
      <c r="T573" s="9">
        <v>54.0</v>
      </c>
      <c r="U573" s="9" t="s">
        <v>138</v>
      </c>
      <c r="V573" s="9" t="s">
        <v>138</v>
      </c>
      <c r="W573" s="7">
        <v>55.0</v>
      </c>
      <c r="X573" s="7">
        <v>9.0</v>
      </c>
      <c r="Y573" s="7">
        <v>14.0</v>
      </c>
      <c r="Z573" s="7">
        <v>9.0</v>
      </c>
      <c r="AA573" s="7">
        <v>23.0</v>
      </c>
      <c r="AB573" s="7">
        <v>4.0</v>
      </c>
      <c r="AC573" s="7">
        <v>105.0</v>
      </c>
      <c r="AD573" s="7">
        <v>44.0</v>
      </c>
      <c r="AE573" s="7">
        <v>49.0</v>
      </c>
      <c r="AF573" s="10">
        <f t="shared" si="2"/>
        <v>0.08571428571</v>
      </c>
      <c r="AG573" s="10">
        <f t="shared" si="3"/>
        <v>0.04545454545</v>
      </c>
      <c r="AH573" s="7">
        <v>47358.0</v>
      </c>
      <c r="AI573" s="11">
        <f t="shared" si="4"/>
        <v>14.35090909</v>
      </c>
      <c r="AJ573" s="7">
        <v>1075.0</v>
      </c>
      <c r="AK573" s="11">
        <f t="shared" si="5"/>
        <v>19.54545455</v>
      </c>
      <c r="AL573" s="11">
        <f t="shared" si="6"/>
        <v>44.05395349</v>
      </c>
      <c r="AM573" s="12">
        <v>93.0</v>
      </c>
      <c r="AN573" s="11">
        <f t="shared" si="7"/>
        <v>7.069555302</v>
      </c>
      <c r="AO573" s="10" t="s">
        <v>766</v>
      </c>
      <c r="AP573" s="10" t="s">
        <v>177</v>
      </c>
      <c r="AQ573" s="10" t="s">
        <v>1365</v>
      </c>
      <c r="AR573" s="7">
        <v>8.0</v>
      </c>
      <c r="AS573" s="7">
        <v>17.0</v>
      </c>
      <c r="AT573" s="13">
        <f t="shared" si="8"/>
        <v>0.32</v>
      </c>
      <c r="AU573" s="9">
        <v>1.0</v>
      </c>
      <c r="AV573" s="9">
        <v>1.0</v>
      </c>
      <c r="AW573" s="9">
        <v>14.0</v>
      </c>
      <c r="AX573" s="9">
        <v>4.0</v>
      </c>
      <c r="AY573" s="9">
        <v>11.0</v>
      </c>
      <c r="AZ573" s="9">
        <v>4.0</v>
      </c>
      <c r="BA573" s="7">
        <v>69.0</v>
      </c>
      <c r="BB573" s="7">
        <v>27.0</v>
      </c>
      <c r="BC573" s="7">
        <v>13.0</v>
      </c>
      <c r="BD573" s="7">
        <v>44.0</v>
      </c>
      <c r="BE573" s="7">
        <v>16.0</v>
      </c>
      <c r="BF573" s="7">
        <v>29.0</v>
      </c>
      <c r="BG573" s="14">
        <f t="shared" si="9"/>
        <v>5.245153934</v>
      </c>
      <c r="BH573" s="11">
        <f t="shared" si="10"/>
        <v>2.052451539</v>
      </c>
      <c r="BI573" s="11">
        <f t="shared" si="11"/>
        <v>0.9882174078</v>
      </c>
      <c r="BJ573" s="11">
        <f t="shared" si="12"/>
        <v>3.344735842</v>
      </c>
      <c r="BK573" s="11">
        <f t="shared" si="13"/>
        <v>1.216267579</v>
      </c>
      <c r="BL573" s="11">
        <f t="shared" si="14"/>
        <v>2.204484987</v>
      </c>
      <c r="BM573" s="7">
        <v>8.0</v>
      </c>
      <c r="BN573" s="7">
        <v>4.0</v>
      </c>
      <c r="BO573" s="7">
        <v>0.0</v>
      </c>
      <c r="BP573" s="7">
        <v>0.0</v>
      </c>
      <c r="BQ573" s="7">
        <v>0.0</v>
      </c>
      <c r="BR573" s="7">
        <v>0.0</v>
      </c>
      <c r="BS573" s="9">
        <f t="shared" si="15"/>
        <v>48</v>
      </c>
      <c r="BT573" s="14">
        <v>1.1235</v>
      </c>
      <c r="BW573" s="15" t="str">
        <f t="shared" si="16"/>
        <v> </v>
      </c>
      <c r="BY573" s="7">
        <v>1.0</v>
      </c>
      <c r="BZ573" s="7">
        <v>0.0</v>
      </c>
      <c r="CA573" s="7">
        <v>1.0</v>
      </c>
      <c r="CB573" s="7">
        <v>2.0</v>
      </c>
      <c r="CC573" s="7">
        <v>2.0</v>
      </c>
      <c r="CD573" s="7">
        <v>0.0</v>
      </c>
      <c r="CE573" s="7">
        <v>1.0</v>
      </c>
      <c r="CF573" s="7">
        <v>3.0</v>
      </c>
      <c r="CG573" s="7">
        <v>0.0</v>
      </c>
      <c r="CH573" s="7">
        <v>0.0</v>
      </c>
      <c r="CI573" s="7">
        <v>3.0</v>
      </c>
      <c r="CJ573" s="7">
        <v>0.0</v>
      </c>
      <c r="CK573" s="7">
        <v>0.0</v>
      </c>
      <c r="CL573" s="15">
        <f t="shared" si="17"/>
        <v>0</v>
      </c>
      <c r="CM573" s="7">
        <v>1.4</v>
      </c>
      <c r="CN573" s="7">
        <v>1.3</v>
      </c>
      <c r="CO573" s="7">
        <v>2.7</v>
      </c>
      <c r="CP573" s="16">
        <f t="shared" si="18"/>
        <v>0.04909090909</v>
      </c>
      <c r="CQ573" s="16">
        <f t="shared" si="19"/>
        <v>0.2052451539</v>
      </c>
      <c r="CR573" s="17">
        <v>5.0</v>
      </c>
      <c r="CS573" s="14">
        <v>16.9</v>
      </c>
      <c r="CT573" s="14">
        <v>15.1</v>
      </c>
      <c r="CU573" s="14">
        <v>9.1</v>
      </c>
      <c r="CV573" s="14">
        <v>2.1</v>
      </c>
      <c r="CW573" s="14">
        <v>2.3</v>
      </c>
      <c r="CX573" s="14">
        <v>0.0</v>
      </c>
      <c r="CY573" s="14">
        <v>4.4</v>
      </c>
      <c r="CZ573" s="18">
        <f t="shared" si="20"/>
        <v>0.08</v>
      </c>
      <c r="DA573" s="18">
        <f t="shared" si="21"/>
        <v>0.3344735842</v>
      </c>
      <c r="DB573" s="14">
        <v>28.2095</v>
      </c>
      <c r="DC573" s="7">
        <v>0.0</v>
      </c>
      <c r="DD573" s="7">
        <v>4.0</v>
      </c>
      <c r="DE573" s="7">
        <v>3.0</v>
      </c>
      <c r="DF573" s="7">
        <v>37.0</v>
      </c>
      <c r="DG573" s="7">
        <v>19.0</v>
      </c>
      <c r="DH573" s="7">
        <v>1.0</v>
      </c>
      <c r="DI573" s="7">
        <v>6.0</v>
      </c>
      <c r="DJ573" s="7">
        <v>35.0</v>
      </c>
      <c r="DK573" s="7">
        <v>4.0</v>
      </c>
      <c r="DL573" s="7">
        <v>2.0</v>
      </c>
      <c r="DM573" s="7">
        <v>38.0</v>
      </c>
      <c r="DN573" s="9">
        <v>0.0</v>
      </c>
      <c r="DO573" s="9">
        <v>3.0</v>
      </c>
      <c r="DP573" s="9">
        <v>0.0</v>
      </c>
      <c r="DQ573" s="8">
        <v>186.0</v>
      </c>
      <c r="DR573" s="8">
        <v>22.0</v>
      </c>
      <c r="DS573" s="8" t="s">
        <v>2589</v>
      </c>
      <c r="DT573" s="19">
        <v>0.875</v>
      </c>
      <c r="DU573" s="8">
        <v>0.912</v>
      </c>
      <c r="DV573" s="8">
        <v>0.913</v>
      </c>
      <c r="DW573" s="8">
        <v>245.0</v>
      </c>
      <c r="DX573" s="8">
        <v>0.0</v>
      </c>
      <c r="DY573" s="14">
        <f t="shared" si="22"/>
        <v>3.627659574</v>
      </c>
    </row>
    <row r="574" ht="12.75" customHeight="1">
      <c r="A574" s="7">
        <v>43.0</v>
      </c>
      <c r="B574" s="7" t="s">
        <v>2590</v>
      </c>
      <c r="C574" s="7" t="s">
        <v>2154</v>
      </c>
      <c r="E574" s="7" t="s">
        <v>219</v>
      </c>
      <c r="F574" s="7" t="s">
        <v>219</v>
      </c>
      <c r="G574" s="7">
        <v>76.0</v>
      </c>
      <c r="H574" s="7">
        <v>205.0</v>
      </c>
      <c r="I574" s="7" t="s">
        <v>133</v>
      </c>
      <c r="J574" s="7">
        <v>2013.0</v>
      </c>
      <c r="K574" s="7">
        <v>1.0</v>
      </c>
      <c r="L574" s="7">
        <v>10.0</v>
      </c>
      <c r="M574" s="8"/>
      <c r="N574" s="8">
        <f t="shared" si="1"/>
        <v>20</v>
      </c>
      <c r="O574" s="7" t="s">
        <v>2591</v>
      </c>
      <c r="P574" s="7" t="s">
        <v>2592</v>
      </c>
      <c r="Q574" s="8" t="s">
        <v>399</v>
      </c>
      <c r="R574" s="7" t="s">
        <v>399</v>
      </c>
      <c r="S574" s="9" t="s">
        <v>247</v>
      </c>
      <c r="T574" s="9">
        <v>78.0</v>
      </c>
      <c r="U574" s="9" t="s">
        <v>138</v>
      </c>
      <c r="V574" s="9" t="s">
        <v>138</v>
      </c>
      <c r="W574" s="7">
        <v>79.0</v>
      </c>
      <c r="X574" s="7">
        <v>9.0</v>
      </c>
      <c r="Y574" s="7">
        <v>20.0</v>
      </c>
      <c r="Z574" s="7">
        <v>10.0</v>
      </c>
      <c r="AA574" s="7">
        <v>29.0</v>
      </c>
      <c r="AB574" s="7">
        <v>2.0</v>
      </c>
      <c r="AC574" s="7">
        <v>139.0</v>
      </c>
      <c r="AD574" s="7">
        <v>58.0</v>
      </c>
      <c r="AE574" s="7">
        <v>50.0</v>
      </c>
      <c r="AF574" s="10">
        <f t="shared" si="2"/>
        <v>0.06474820144</v>
      </c>
      <c r="AG574" s="10">
        <f t="shared" si="3"/>
        <v>0.03643724696</v>
      </c>
      <c r="AH574" s="7">
        <v>66036.0</v>
      </c>
      <c r="AI574" s="11">
        <f t="shared" si="4"/>
        <v>13.93164557</v>
      </c>
      <c r="AJ574" s="7">
        <v>1511.0</v>
      </c>
      <c r="AK574" s="11">
        <f t="shared" si="5"/>
        <v>19.12658228</v>
      </c>
      <c r="AL574" s="11">
        <f t="shared" si="6"/>
        <v>43.70350761</v>
      </c>
      <c r="AM574" s="12">
        <v>122.0</v>
      </c>
      <c r="AN574" s="11">
        <f t="shared" si="7"/>
        <v>6.650917681</v>
      </c>
      <c r="AO574" s="10" t="s">
        <v>922</v>
      </c>
      <c r="AP574" s="10" t="s">
        <v>1808</v>
      </c>
      <c r="AQ574" s="10" t="s">
        <v>2593</v>
      </c>
      <c r="AR574" s="7">
        <v>0.0</v>
      </c>
      <c r="AS574" s="7">
        <v>1.0</v>
      </c>
      <c r="AT574" s="13">
        <f t="shared" si="8"/>
        <v>0</v>
      </c>
      <c r="AU574" s="8"/>
      <c r="AV574" s="8"/>
      <c r="AW574" s="8"/>
      <c r="AX574" s="8">
        <v>0.0</v>
      </c>
      <c r="AY574" s="8">
        <v>1.0</v>
      </c>
      <c r="AZ574" s="8">
        <v>0.0</v>
      </c>
      <c r="BA574" s="7">
        <v>101.0</v>
      </c>
      <c r="BB574" s="7">
        <v>68.0</v>
      </c>
      <c r="BC574" s="7">
        <v>33.0</v>
      </c>
      <c r="BD574" s="7">
        <v>58.0</v>
      </c>
      <c r="BE574" s="7">
        <v>46.0</v>
      </c>
      <c r="BF574" s="7">
        <v>33.0</v>
      </c>
      <c r="BG574" s="14">
        <f t="shared" si="9"/>
        <v>5.506087589</v>
      </c>
      <c r="BH574" s="11">
        <f t="shared" si="10"/>
        <v>3.707068872</v>
      </c>
      <c r="BI574" s="11">
        <f t="shared" si="11"/>
        <v>1.799018717</v>
      </c>
      <c r="BJ574" s="11">
        <f t="shared" si="12"/>
        <v>3.161911685</v>
      </c>
      <c r="BK574" s="11">
        <f t="shared" si="13"/>
        <v>2.50772306</v>
      </c>
      <c r="BL574" s="11">
        <f t="shared" si="14"/>
        <v>1.799018717</v>
      </c>
      <c r="BM574" s="7">
        <v>12.0</v>
      </c>
      <c r="BN574" s="7">
        <v>6.0</v>
      </c>
      <c r="BO574" s="7">
        <v>0.0</v>
      </c>
      <c r="BP574" s="7">
        <v>0.0</v>
      </c>
      <c r="BQ574" s="7">
        <v>0.0</v>
      </c>
      <c r="BR574" s="7">
        <v>0.0</v>
      </c>
      <c r="BS574" s="9">
        <f t="shared" si="15"/>
        <v>113</v>
      </c>
      <c r="BT574" s="14">
        <v>2.5879</v>
      </c>
      <c r="BW574" s="15" t="str">
        <f t="shared" si="16"/>
        <v> </v>
      </c>
      <c r="BY574" s="7">
        <v>2.0</v>
      </c>
      <c r="BZ574" s="7">
        <v>0.0</v>
      </c>
      <c r="CA574" s="7">
        <v>1.0</v>
      </c>
      <c r="CB574" s="7">
        <v>0.0</v>
      </c>
      <c r="CC574" s="7">
        <v>2.0</v>
      </c>
      <c r="CD574" s="7">
        <v>0.0</v>
      </c>
      <c r="CE574" s="7">
        <v>1.0</v>
      </c>
      <c r="CF574" s="7">
        <v>1.0</v>
      </c>
      <c r="CG574" s="7">
        <v>0.0</v>
      </c>
      <c r="CH574" s="7">
        <v>0.0</v>
      </c>
      <c r="CI574" s="7">
        <v>5.0</v>
      </c>
      <c r="CJ574" s="7">
        <v>0.0</v>
      </c>
      <c r="CK574" s="7">
        <v>1.0</v>
      </c>
      <c r="CL574" s="15">
        <f t="shared" si="17"/>
        <v>1</v>
      </c>
      <c r="CM574" s="7">
        <v>1.3</v>
      </c>
      <c r="CN574" s="7">
        <v>1.1</v>
      </c>
      <c r="CO574" s="7">
        <v>2.3</v>
      </c>
      <c r="CP574" s="16">
        <f t="shared" si="18"/>
        <v>0.02911392405</v>
      </c>
      <c r="CQ574" s="16">
        <f t="shared" si="19"/>
        <v>0.125386153</v>
      </c>
      <c r="CR574" s="17">
        <v>4.0</v>
      </c>
      <c r="CS574" s="14">
        <v>21.2</v>
      </c>
      <c r="CT574" s="14">
        <v>19.6</v>
      </c>
      <c r="CU574" s="14">
        <v>-1.3</v>
      </c>
      <c r="CV574" s="14">
        <v>2.6</v>
      </c>
      <c r="CW574" s="14">
        <v>1.5</v>
      </c>
      <c r="CX574" s="14">
        <v>0.0</v>
      </c>
      <c r="CY574" s="14">
        <v>4.0</v>
      </c>
      <c r="CZ574" s="18">
        <f t="shared" si="20"/>
        <v>0.05063291139</v>
      </c>
      <c r="DA574" s="18">
        <f t="shared" si="21"/>
        <v>0.2180628748</v>
      </c>
      <c r="DB574" s="14">
        <v>26.5036</v>
      </c>
      <c r="DC574" s="7">
        <v>0.0</v>
      </c>
      <c r="DD574" s="7">
        <v>3.0</v>
      </c>
      <c r="DE574" s="7">
        <v>12.0</v>
      </c>
      <c r="DF574" s="7">
        <v>43.0</v>
      </c>
      <c r="DG574" s="7">
        <v>15.0</v>
      </c>
      <c r="DH574" s="7">
        <v>2.0</v>
      </c>
      <c r="DI574" s="7">
        <v>11.0</v>
      </c>
      <c r="DJ574" s="7">
        <v>14.0</v>
      </c>
      <c r="DK574" s="7">
        <v>8.0</v>
      </c>
      <c r="DL574" s="7">
        <v>0.0</v>
      </c>
      <c r="DM574" s="7">
        <v>89.0</v>
      </c>
      <c r="DN574" s="9">
        <v>2.0</v>
      </c>
      <c r="DO574" s="9">
        <v>0.0</v>
      </c>
      <c r="DP574" s="9">
        <v>3.0</v>
      </c>
      <c r="DQ574" s="8">
        <v>186.0</v>
      </c>
      <c r="DR574" s="8">
        <v>1.0</v>
      </c>
      <c r="DS574" s="8" t="s">
        <v>249</v>
      </c>
      <c r="DT574" s="19">
        <v>0.925</v>
      </c>
      <c r="DU574" s="8">
        <v>0.925</v>
      </c>
      <c r="DV574" s="8">
        <v>2.125</v>
      </c>
      <c r="DW574" s="8">
        <v>26.0</v>
      </c>
      <c r="DX574" s="8">
        <v>1.2</v>
      </c>
      <c r="DY574" s="14">
        <f t="shared" si="22"/>
        <v>0.6489361702</v>
      </c>
    </row>
    <row r="575" ht="12.75" customHeight="1">
      <c r="A575" s="7">
        <v>22.0</v>
      </c>
      <c r="B575" s="7" t="s">
        <v>2594</v>
      </c>
      <c r="C575" s="7" t="s">
        <v>2595</v>
      </c>
      <c r="E575" s="7" t="s">
        <v>203</v>
      </c>
      <c r="F575" s="7" t="s">
        <v>203</v>
      </c>
      <c r="G575" s="7">
        <v>74.0</v>
      </c>
      <c r="H575" s="7">
        <v>211.0</v>
      </c>
      <c r="I575" s="7" t="s">
        <v>133</v>
      </c>
      <c r="J575" s="7">
        <v>2010.0</v>
      </c>
      <c r="K575" s="7">
        <v>1.0</v>
      </c>
      <c r="L575" s="7">
        <v>5.0</v>
      </c>
      <c r="M575" s="8"/>
      <c r="N575" s="8">
        <f t="shared" si="1"/>
        <v>23</v>
      </c>
      <c r="O575" s="7" t="s">
        <v>2596</v>
      </c>
      <c r="P575" s="7" t="s">
        <v>2597</v>
      </c>
      <c r="Q575" s="8" t="s">
        <v>447</v>
      </c>
      <c r="R575" s="7" t="s">
        <v>447</v>
      </c>
      <c r="S575" s="9" t="s">
        <v>183</v>
      </c>
      <c r="T575" s="9">
        <v>81.0</v>
      </c>
      <c r="U575" s="9" t="s">
        <v>138</v>
      </c>
      <c r="V575" s="9" t="s">
        <v>138</v>
      </c>
      <c r="W575" s="7">
        <v>82.0</v>
      </c>
      <c r="X575" s="7">
        <v>20.0</v>
      </c>
      <c r="Y575" s="7">
        <v>23.0</v>
      </c>
      <c r="Z575" s="7">
        <v>13.0</v>
      </c>
      <c r="AA575" s="7">
        <v>43.0</v>
      </c>
      <c r="AB575" s="7">
        <v>9.0</v>
      </c>
      <c r="AC575" s="7">
        <v>159.0</v>
      </c>
      <c r="AD575" s="7">
        <v>62.0</v>
      </c>
      <c r="AE575" s="7">
        <v>48.0</v>
      </c>
      <c r="AF575" s="10">
        <f t="shared" si="2"/>
        <v>0.1257861635</v>
      </c>
      <c r="AG575" s="10">
        <f t="shared" si="3"/>
        <v>0.07434944238</v>
      </c>
      <c r="AH575" s="7">
        <v>76474.0</v>
      </c>
      <c r="AI575" s="11">
        <f t="shared" si="4"/>
        <v>15.54349593</v>
      </c>
      <c r="AJ575" s="7">
        <v>1650.0</v>
      </c>
      <c r="AK575" s="11">
        <f t="shared" si="5"/>
        <v>20.12195122</v>
      </c>
      <c r="AL575" s="11">
        <f t="shared" si="6"/>
        <v>46.34787879</v>
      </c>
      <c r="AM575" s="12">
        <v>128.0</v>
      </c>
      <c r="AN575" s="11">
        <f t="shared" si="7"/>
        <v>6.02557732</v>
      </c>
      <c r="AO575" s="10" t="s">
        <v>1554</v>
      </c>
      <c r="AP575" s="10" t="s">
        <v>695</v>
      </c>
      <c r="AQ575" s="10" t="s">
        <v>2598</v>
      </c>
      <c r="AR575" s="7">
        <v>11.0</v>
      </c>
      <c r="AS575" s="7">
        <v>16.0</v>
      </c>
      <c r="AT575" s="13">
        <f t="shared" si="8"/>
        <v>0.4074074074</v>
      </c>
      <c r="AU575" s="8"/>
      <c r="AV575" s="8"/>
      <c r="AW575" s="8">
        <v>15.0</v>
      </c>
      <c r="AX575" s="8">
        <v>7.0</v>
      </c>
      <c r="AY575" s="8">
        <v>12.0</v>
      </c>
      <c r="AZ575" s="8">
        <v>4.0</v>
      </c>
      <c r="BA575" s="7">
        <v>141.0</v>
      </c>
      <c r="BB575" s="7">
        <v>129.0</v>
      </c>
      <c r="BC575" s="7">
        <v>19.0</v>
      </c>
      <c r="BD575" s="7">
        <v>62.0</v>
      </c>
      <c r="BE575" s="7">
        <v>23.0</v>
      </c>
      <c r="BF575" s="7">
        <v>35.0</v>
      </c>
      <c r="BG575" s="14">
        <f t="shared" si="9"/>
        <v>6.637550017</v>
      </c>
      <c r="BH575" s="11">
        <f t="shared" si="10"/>
        <v>6.072652143</v>
      </c>
      <c r="BI575" s="11">
        <f t="shared" si="11"/>
        <v>0.8944216335</v>
      </c>
      <c r="BJ575" s="11">
        <f t="shared" si="12"/>
        <v>2.918639015</v>
      </c>
      <c r="BK575" s="11">
        <f t="shared" si="13"/>
        <v>1.082720925</v>
      </c>
      <c r="BL575" s="11">
        <f t="shared" si="14"/>
        <v>1.647618799</v>
      </c>
      <c r="BM575" s="7">
        <v>36.0</v>
      </c>
      <c r="BN575" s="7">
        <v>17.0</v>
      </c>
      <c r="BO575" s="7">
        <v>0.0</v>
      </c>
      <c r="BP575" s="7">
        <v>0.0</v>
      </c>
      <c r="BQ575" s="7">
        <v>0.0</v>
      </c>
      <c r="BR575" s="7">
        <v>0.0</v>
      </c>
      <c r="BS575" s="9">
        <f t="shared" si="15"/>
        <v>184</v>
      </c>
      <c r="BT575" s="14">
        <v>-2.105</v>
      </c>
      <c r="BW575" s="15" t="str">
        <f t="shared" si="16"/>
        <v> </v>
      </c>
      <c r="BY575" s="7">
        <v>3.0</v>
      </c>
      <c r="BZ575" s="7">
        <v>0.0</v>
      </c>
      <c r="CA575" s="7">
        <v>1.0</v>
      </c>
      <c r="CB575" s="7">
        <v>2.0</v>
      </c>
      <c r="CC575" s="7">
        <v>2.0</v>
      </c>
      <c r="CD575" s="7">
        <v>0.0</v>
      </c>
      <c r="CE575" s="7">
        <v>0.0</v>
      </c>
      <c r="CF575" s="7">
        <v>1.0</v>
      </c>
      <c r="CG575" s="7">
        <v>2.0</v>
      </c>
      <c r="CH575" s="7">
        <v>0.0</v>
      </c>
      <c r="CI575" s="7">
        <v>15.0</v>
      </c>
      <c r="CJ575" s="7">
        <v>0.0</v>
      </c>
      <c r="CK575" s="7">
        <v>0.0</v>
      </c>
      <c r="CL575" s="15">
        <f t="shared" si="17"/>
        <v>0</v>
      </c>
      <c r="CM575" s="7">
        <v>3.6</v>
      </c>
      <c r="CN575" s="7">
        <v>1.9</v>
      </c>
      <c r="CO575" s="7">
        <v>5.5</v>
      </c>
      <c r="CP575" s="16">
        <f t="shared" si="18"/>
        <v>0.06707317073</v>
      </c>
      <c r="CQ575" s="16">
        <f t="shared" si="19"/>
        <v>0.2589115255</v>
      </c>
      <c r="CR575" s="17">
        <v>5.0</v>
      </c>
      <c r="CS575" s="14">
        <v>29.3</v>
      </c>
      <c r="CT575" s="14">
        <v>25.2</v>
      </c>
      <c r="CU575" s="14">
        <v>10.4</v>
      </c>
      <c r="CV575" s="14">
        <v>5.5</v>
      </c>
      <c r="CW575" s="14">
        <v>3.9</v>
      </c>
      <c r="CX575" s="14">
        <v>0.0</v>
      </c>
      <c r="CY575" s="14">
        <v>9.5</v>
      </c>
      <c r="CZ575" s="18">
        <f t="shared" si="20"/>
        <v>0.1158536585</v>
      </c>
      <c r="DA575" s="18">
        <f t="shared" si="21"/>
        <v>0.4472108167</v>
      </c>
      <c r="DB575" s="14">
        <v>26.9686</v>
      </c>
      <c r="DC575" s="7">
        <v>1.0</v>
      </c>
      <c r="DD575" s="7">
        <v>2.0</v>
      </c>
      <c r="DE575" s="7">
        <v>5.0</v>
      </c>
      <c r="DF575" s="7">
        <v>54.0</v>
      </c>
      <c r="DG575" s="7">
        <v>15.0</v>
      </c>
      <c r="DH575" s="7">
        <v>3.0</v>
      </c>
      <c r="DI575" s="7">
        <v>7.0</v>
      </c>
      <c r="DJ575" s="7">
        <v>26.0</v>
      </c>
      <c r="DK575" s="7">
        <v>12.0</v>
      </c>
      <c r="DL575" s="7">
        <v>2.0</v>
      </c>
      <c r="DM575" s="7">
        <v>94.0</v>
      </c>
      <c r="DN575" s="9">
        <v>1.0</v>
      </c>
      <c r="DO575" s="9">
        <v>1.0</v>
      </c>
      <c r="DP575" s="9">
        <v>1.0</v>
      </c>
      <c r="DQ575" s="8">
        <v>186.0</v>
      </c>
      <c r="DR575" s="8">
        <v>0.0</v>
      </c>
      <c r="DS575" s="8"/>
      <c r="DT575" s="19">
        <v>2.6</v>
      </c>
      <c r="DU575" s="8">
        <v>2.667</v>
      </c>
      <c r="DV575" s="8">
        <v>2.667</v>
      </c>
      <c r="DW575" s="8">
        <v>0.0</v>
      </c>
      <c r="DX575" s="8">
        <v>0.0</v>
      </c>
      <c r="DY575" s="14">
        <f t="shared" si="22"/>
        <v>4.995744681</v>
      </c>
    </row>
    <row r="576" ht="12.75" customHeight="1">
      <c r="A576" s="7">
        <v>51.0</v>
      </c>
      <c r="B576" s="7" t="s">
        <v>2599</v>
      </c>
      <c r="C576" s="7" t="s">
        <v>477</v>
      </c>
      <c r="E576" s="7" t="s">
        <v>478</v>
      </c>
      <c r="F576" s="7" t="s">
        <v>478</v>
      </c>
      <c r="G576" s="7">
        <v>73.0</v>
      </c>
      <c r="H576" s="7">
        <v>188.0</v>
      </c>
      <c r="I576" s="7" t="s">
        <v>133</v>
      </c>
      <c r="J576" s="7">
        <v>2002.0</v>
      </c>
      <c r="K576" s="7">
        <v>3.0</v>
      </c>
      <c r="L576" s="7">
        <v>87.0</v>
      </c>
      <c r="M576" s="8"/>
      <c r="N576" s="8">
        <f t="shared" si="1"/>
        <v>31</v>
      </c>
      <c r="O576" s="7" t="s">
        <v>2600</v>
      </c>
      <c r="P576" s="7" t="s">
        <v>2601</v>
      </c>
      <c r="Q576" s="8" t="s">
        <v>305</v>
      </c>
      <c r="R576" s="7" t="s">
        <v>305</v>
      </c>
      <c r="S576" s="9" t="s">
        <v>150</v>
      </c>
      <c r="T576" s="9">
        <v>80.0</v>
      </c>
      <c r="U576" s="9" t="s">
        <v>138</v>
      </c>
      <c r="V576" s="9" t="s">
        <v>138</v>
      </c>
      <c r="W576" s="7">
        <v>81.0</v>
      </c>
      <c r="X576" s="7">
        <v>20.0</v>
      </c>
      <c r="Y576" s="7">
        <v>32.0</v>
      </c>
      <c r="Z576" s="7">
        <v>16.0</v>
      </c>
      <c r="AA576" s="7">
        <v>52.0</v>
      </c>
      <c r="AB576" s="7">
        <v>1.0</v>
      </c>
      <c r="AC576" s="7">
        <v>181.0</v>
      </c>
      <c r="AD576" s="7">
        <v>71.0</v>
      </c>
      <c r="AE576" s="7">
        <v>70.0</v>
      </c>
      <c r="AF576" s="10">
        <f t="shared" si="2"/>
        <v>0.1104972376</v>
      </c>
      <c r="AG576" s="10">
        <f t="shared" si="3"/>
        <v>0.06211180124</v>
      </c>
      <c r="AH576" s="7">
        <v>86119.0</v>
      </c>
      <c r="AI576" s="11">
        <f t="shared" si="4"/>
        <v>17.71995885</v>
      </c>
      <c r="AJ576" s="7">
        <v>1952.0</v>
      </c>
      <c r="AK576" s="11">
        <f t="shared" si="5"/>
        <v>24.09876543</v>
      </c>
      <c r="AL576" s="11">
        <f t="shared" si="6"/>
        <v>44.11834016</v>
      </c>
      <c r="AM576" s="12">
        <v>154.0</v>
      </c>
      <c r="AN576" s="11">
        <f t="shared" si="7"/>
        <v>6.437603781</v>
      </c>
      <c r="AO576" s="10" t="s">
        <v>1554</v>
      </c>
      <c r="AP576" s="10" t="s">
        <v>1858</v>
      </c>
      <c r="AQ576" s="10" t="s">
        <v>186</v>
      </c>
      <c r="AR576" s="7">
        <v>586.0</v>
      </c>
      <c r="AS576" s="7">
        <v>583.0</v>
      </c>
      <c r="AT576" s="13">
        <f t="shared" si="8"/>
        <v>0.501283148</v>
      </c>
      <c r="AU576" s="9">
        <v>28.0</v>
      </c>
      <c r="AV576" s="9">
        <v>13.0</v>
      </c>
      <c r="AW576" s="9">
        <v>742.0</v>
      </c>
      <c r="AX576" s="9">
        <v>393.0</v>
      </c>
      <c r="AY576" s="9">
        <v>427.0</v>
      </c>
      <c r="AZ576" s="9">
        <v>193.0</v>
      </c>
      <c r="BA576" s="7">
        <v>112.0</v>
      </c>
      <c r="BB576" s="7">
        <v>35.0</v>
      </c>
      <c r="BC576" s="7">
        <v>92.0</v>
      </c>
      <c r="BD576" s="7">
        <v>71.0</v>
      </c>
      <c r="BE576" s="7">
        <v>30.0</v>
      </c>
      <c r="BF576" s="7">
        <v>30.0</v>
      </c>
      <c r="BG576" s="14">
        <f t="shared" si="9"/>
        <v>4.681893659</v>
      </c>
      <c r="BH576" s="11">
        <f t="shared" si="10"/>
        <v>1.463091768</v>
      </c>
      <c r="BI576" s="11">
        <f t="shared" si="11"/>
        <v>3.84584122</v>
      </c>
      <c r="BJ576" s="11">
        <f t="shared" si="12"/>
        <v>2.967986159</v>
      </c>
      <c r="BK576" s="11">
        <f t="shared" si="13"/>
        <v>1.254078659</v>
      </c>
      <c r="BL576" s="11">
        <f t="shared" si="14"/>
        <v>1.254078659</v>
      </c>
      <c r="BM576" s="7">
        <v>12.0</v>
      </c>
      <c r="BN576" s="7">
        <v>6.0</v>
      </c>
      <c r="BO576" s="7">
        <v>0.0</v>
      </c>
      <c r="BP576" s="7">
        <v>0.0</v>
      </c>
      <c r="BQ576" s="7">
        <v>0.0</v>
      </c>
      <c r="BR576" s="7">
        <v>0.0</v>
      </c>
      <c r="BS576" s="9">
        <f t="shared" si="15"/>
        <v>139</v>
      </c>
      <c r="BT576" s="14">
        <v>3.2959</v>
      </c>
      <c r="BU576" s="7">
        <v>10.0</v>
      </c>
      <c r="BV576" s="7">
        <v>4.0</v>
      </c>
      <c r="BW576" s="15">
        <f t="shared" si="16"/>
        <v>0.4</v>
      </c>
      <c r="BX576" s="7">
        <v>1.0</v>
      </c>
      <c r="BY576" s="7">
        <v>3.0</v>
      </c>
      <c r="BZ576" s="7">
        <v>0.0</v>
      </c>
      <c r="CA576" s="7">
        <v>2.0</v>
      </c>
      <c r="CB576" s="7">
        <v>4.0</v>
      </c>
      <c r="CC576" s="7">
        <v>3.0</v>
      </c>
      <c r="CD576" s="7">
        <v>0.0</v>
      </c>
      <c r="CE576" s="7">
        <v>1.0</v>
      </c>
      <c r="CF576" s="7">
        <v>5.0</v>
      </c>
      <c r="CG576" s="7">
        <v>1.0</v>
      </c>
      <c r="CH576" s="7">
        <v>0.0</v>
      </c>
      <c r="CI576" s="7">
        <v>10.0</v>
      </c>
      <c r="CJ576" s="7">
        <v>0.0</v>
      </c>
      <c r="CK576" s="7">
        <v>0.0</v>
      </c>
      <c r="CL576" s="15">
        <f t="shared" si="17"/>
        <v>0</v>
      </c>
      <c r="CM576" s="7">
        <v>4.2</v>
      </c>
      <c r="CN576" s="7">
        <v>1.6</v>
      </c>
      <c r="CO576" s="7">
        <v>5.8</v>
      </c>
      <c r="CP576" s="16">
        <f t="shared" si="18"/>
        <v>0.07160493827</v>
      </c>
      <c r="CQ576" s="16">
        <f t="shared" si="19"/>
        <v>0.2424552073</v>
      </c>
      <c r="CR576" s="17">
        <v>9.0</v>
      </c>
      <c r="CS576" s="14">
        <v>31.5</v>
      </c>
      <c r="CT576" s="14">
        <v>29.1</v>
      </c>
      <c r="CU576" s="14">
        <v>1.0</v>
      </c>
      <c r="CV576" s="14">
        <v>8.0</v>
      </c>
      <c r="CW576" s="14">
        <v>3.3</v>
      </c>
      <c r="CX576" s="14">
        <v>0.5</v>
      </c>
      <c r="CY576" s="14">
        <v>11.9</v>
      </c>
      <c r="CZ576" s="18">
        <f t="shared" si="20"/>
        <v>0.1469135802</v>
      </c>
      <c r="DA576" s="18">
        <f t="shared" si="21"/>
        <v>0.4974512012</v>
      </c>
      <c r="DB576" s="14">
        <v>32.5304</v>
      </c>
      <c r="DC576" s="7">
        <v>0.0</v>
      </c>
      <c r="DD576" s="7">
        <v>2.0</v>
      </c>
      <c r="DE576" s="7">
        <v>6.0</v>
      </c>
      <c r="DF576" s="7">
        <v>63.0</v>
      </c>
      <c r="DG576" s="7">
        <v>26.0</v>
      </c>
      <c r="DH576" s="7">
        <v>0.0</v>
      </c>
      <c r="DI576" s="7">
        <v>17.0</v>
      </c>
      <c r="DJ576" s="7">
        <v>34.0</v>
      </c>
      <c r="DK576" s="7">
        <v>6.0</v>
      </c>
      <c r="DL576" s="7">
        <v>0.0</v>
      </c>
      <c r="DM576" s="7">
        <v>98.0</v>
      </c>
      <c r="DN576" s="9">
        <v>2.0</v>
      </c>
      <c r="DO576" s="9">
        <v>6.0</v>
      </c>
      <c r="DP576" s="9">
        <v>2.0</v>
      </c>
      <c r="DQ576" s="8">
        <v>186.0</v>
      </c>
      <c r="DR576" s="8">
        <v>0.0</v>
      </c>
      <c r="DS576" s="8"/>
      <c r="DT576" s="19">
        <v>3.5</v>
      </c>
      <c r="DU576" s="8">
        <v>2.75</v>
      </c>
      <c r="DV576" s="8">
        <v>2.75</v>
      </c>
      <c r="DW576" s="8">
        <v>0.0</v>
      </c>
      <c r="DX576" s="8">
        <v>0.0</v>
      </c>
      <c r="DY576" s="14">
        <f t="shared" si="22"/>
        <v>7.219148936</v>
      </c>
    </row>
    <row r="577" ht="12.75" customHeight="1">
      <c r="A577" s="7">
        <v>83.0</v>
      </c>
      <c r="B577" s="7" t="s">
        <v>2602</v>
      </c>
      <c r="C577" s="7" t="s">
        <v>1275</v>
      </c>
      <c r="D577" s="7" t="s">
        <v>410</v>
      </c>
      <c r="E577" s="7" t="s">
        <v>132</v>
      </c>
      <c r="F577" s="7" t="s">
        <v>132</v>
      </c>
      <c r="G577" s="7">
        <v>71.0</v>
      </c>
      <c r="H577" s="7">
        <v>190.0</v>
      </c>
      <c r="I577" s="7" t="s">
        <v>133</v>
      </c>
      <c r="J577" s="7">
        <v>2011.0</v>
      </c>
      <c r="K577" s="7">
        <v>2.0</v>
      </c>
      <c r="L577" s="7">
        <v>47.0</v>
      </c>
      <c r="M577" s="8"/>
      <c r="N577" s="8">
        <f t="shared" si="1"/>
        <v>23</v>
      </c>
      <c r="O577" s="7" t="s">
        <v>339</v>
      </c>
      <c r="P577" s="7" t="s">
        <v>2603</v>
      </c>
      <c r="Q577" s="8" t="s">
        <v>628</v>
      </c>
      <c r="R577" s="7" t="s">
        <v>628</v>
      </c>
      <c r="S577" s="9" t="s">
        <v>255</v>
      </c>
      <c r="T577" s="9">
        <v>67.0</v>
      </c>
      <c r="U577" s="9" t="s">
        <v>138</v>
      </c>
      <c r="V577" s="9" t="s">
        <v>138</v>
      </c>
      <c r="W577" s="7">
        <v>67.0</v>
      </c>
      <c r="X577" s="7">
        <v>8.0</v>
      </c>
      <c r="Y577" s="7">
        <v>9.0</v>
      </c>
      <c r="Z577" s="7">
        <v>4.0</v>
      </c>
      <c r="AA577" s="7">
        <v>17.0</v>
      </c>
      <c r="AB577" s="7">
        <v>-8.0</v>
      </c>
      <c r="AC577" s="7">
        <v>90.0</v>
      </c>
      <c r="AD577" s="7">
        <v>27.0</v>
      </c>
      <c r="AE577" s="7">
        <v>34.0</v>
      </c>
      <c r="AF577" s="10">
        <f t="shared" si="2"/>
        <v>0.08888888889</v>
      </c>
      <c r="AG577" s="10">
        <f t="shared" si="3"/>
        <v>0.05298013245</v>
      </c>
      <c r="AH577" s="7">
        <v>52901.0</v>
      </c>
      <c r="AI577" s="11">
        <f t="shared" si="4"/>
        <v>13.15945274</v>
      </c>
      <c r="AJ577" s="7">
        <v>1347.0</v>
      </c>
      <c r="AK577" s="11">
        <f t="shared" si="5"/>
        <v>20.10447761</v>
      </c>
      <c r="AL577" s="11">
        <f t="shared" si="6"/>
        <v>39.2731997</v>
      </c>
      <c r="AM577" s="12">
        <v>81.0</v>
      </c>
      <c r="AN577" s="11">
        <f t="shared" si="7"/>
        <v>5.512183135</v>
      </c>
      <c r="AO577" s="10" t="s">
        <v>557</v>
      </c>
      <c r="AP577" s="10" t="s">
        <v>1572</v>
      </c>
      <c r="AQ577" s="10" t="s">
        <v>2604</v>
      </c>
      <c r="AR577" s="7">
        <v>2.0</v>
      </c>
      <c r="AS577" s="7">
        <v>6.0</v>
      </c>
      <c r="AT577" s="13">
        <f t="shared" si="8"/>
        <v>0.25</v>
      </c>
      <c r="AU577" s="8"/>
      <c r="AV577" s="8"/>
      <c r="AW577" s="8">
        <v>3.0</v>
      </c>
      <c r="AX577" s="8">
        <v>1.0</v>
      </c>
      <c r="AY577" s="8">
        <v>5.0</v>
      </c>
      <c r="AZ577" s="8">
        <v>1.0</v>
      </c>
      <c r="BA577" s="7">
        <v>81.0</v>
      </c>
      <c r="BB577" s="7">
        <v>33.0</v>
      </c>
      <c r="BC577" s="7">
        <v>33.0</v>
      </c>
      <c r="BD577" s="7">
        <v>27.0</v>
      </c>
      <c r="BE577" s="7">
        <v>27.0</v>
      </c>
      <c r="BF577" s="7">
        <v>17.0</v>
      </c>
      <c r="BG577" s="14">
        <f t="shared" si="9"/>
        <v>5.512183135</v>
      </c>
      <c r="BH577" s="11">
        <f t="shared" si="10"/>
        <v>2.24570424</v>
      </c>
      <c r="BI577" s="11">
        <f t="shared" si="11"/>
        <v>2.24570424</v>
      </c>
      <c r="BJ577" s="11">
        <f t="shared" si="12"/>
        <v>1.837394378</v>
      </c>
      <c r="BK577" s="11">
        <f t="shared" si="13"/>
        <v>1.837394378</v>
      </c>
      <c r="BL577" s="11">
        <f t="shared" si="14"/>
        <v>1.156877942</v>
      </c>
      <c r="BM577" s="7">
        <v>10.0</v>
      </c>
      <c r="BN577" s="7">
        <v>5.0</v>
      </c>
      <c r="BO577" s="7">
        <v>0.0</v>
      </c>
      <c r="BP577" s="7">
        <v>0.0</v>
      </c>
      <c r="BQ577" s="7">
        <v>0.0</v>
      </c>
      <c r="BR577" s="7">
        <v>0.0</v>
      </c>
      <c r="BS577" s="9">
        <f t="shared" si="15"/>
        <v>76</v>
      </c>
      <c r="BT577" s="14">
        <v>4.9983</v>
      </c>
      <c r="BW577" s="15" t="str">
        <f t="shared" si="16"/>
        <v> </v>
      </c>
      <c r="BY577" s="7">
        <v>0.0</v>
      </c>
      <c r="BZ577" s="7">
        <v>0.0</v>
      </c>
      <c r="CA577" s="7">
        <v>1.0</v>
      </c>
      <c r="CB577" s="7">
        <v>1.0</v>
      </c>
      <c r="CC577" s="7">
        <v>2.0</v>
      </c>
      <c r="CD577" s="7">
        <v>0.0</v>
      </c>
      <c r="CE577" s="7">
        <v>0.0</v>
      </c>
      <c r="CF577" s="7">
        <v>1.0</v>
      </c>
      <c r="CG577" s="7">
        <v>0.0</v>
      </c>
      <c r="CH577" s="7">
        <v>0.0</v>
      </c>
      <c r="CI577" s="7">
        <v>5.0</v>
      </c>
      <c r="CJ577" s="7">
        <v>0.0</v>
      </c>
      <c r="CK577" s="7">
        <v>0.0</v>
      </c>
      <c r="CL577" s="15">
        <f t="shared" si="17"/>
        <v>0</v>
      </c>
      <c r="CM577" s="7">
        <v>0.30000000000000004</v>
      </c>
      <c r="CN577" s="7">
        <v>0.7</v>
      </c>
      <c r="CO577" s="7">
        <v>1.0</v>
      </c>
      <c r="CP577" s="16">
        <f t="shared" si="18"/>
        <v>0.01492537313</v>
      </c>
      <c r="CQ577" s="16">
        <f t="shared" si="19"/>
        <v>0.06805164364</v>
      </c>
      <c r="CR577" s="17">
        <v>3.0</v>
      </c>
      <c r="CS577" s="14">
        <v>14.7</v>
      </c>
      <c r="CT577" s="14">
        <v>17.1</v>
      </c>
      <c r="CU577" s="14">
        <v>-10.7</v>
      </c>
      <c r="CV577" s="14">
        <v>0.7</v>
      </c>
      <c r="CW577" s="14">
        <v>1.6</v>
      </c>
      <c r="CX577" s="14">
        <v>0.0</v>
      </c>
      <c r="CY577" s="14">
        <v>2.4</v>
      </c>
      <c r="CZ577" s="18">
        <f t="shared" si="20"/>
        <v>0.03582089552</v>
      </c>
      <c r="DA577" s="18">
        <f t="shared" si="21"/>
        <v>0.1633239447</v>
      </c>
      <c r="DB577" s="14">
        <v>25.0889</v>
      </c>
      <c r="DC577" s="7">
        <v>0.0</v>
      </c>
      <c r="DD577" s="7">
        <v>0.0</v>
      </c>
      <c r="DE577" s="7">
        <v>2.0</v>
      </c>
      <c r="DF577" s="7">
        <v>25.0</v>
      </c>
      <c r="DG577" s="7">
        <v>17.0</v>
      </c>
      <c r="DH577" s="7">
        <v>2.0</v>
      </c>
      <c r="DI577" s="7">
        <v>6.0</v>
      </c>
      <c r="DJ577" s="7">
        <v>10.0</v>
      </c>
      <c r="DK577" s="7">
        <v>4.0</v>
      </c>
      <c r="DL577" s="7">
        <v>1.0</v>
      </c>
      <c r="DM577" s="7">
        <v>50.0</v>
      </c>
      <c r="DN577" s="9">
        <v>0.0</v>
      </c>
      <c r="DO577" s="9">
        <v>1.0</v>
      </c>
      <c r="DP577" s="9">
        <v>0.0</v>
      </c>
      <c r="DQ577" s="8">
        <v>186.0</v>
      </c>
      <c r="DR577" s="8">
        <v>15.0</v>
      </c>
      <c r="DS577" s="8" t="s">
        <v>1027</v>
      </c>
      <c r="DT577" s="19">
        <v>0.792</v>
      </c>
      <c r="DU577" s="8">
        <v>0.759</v>
      </c>
      <c r="DV577" s="8">
        <v>0.925</v>
      </c>
      <c r="DW577" s="8">
        <v>163.0</v>
      </c>
      <c r="DX577" s="8">
        <v>0.133</v>
      </c>
      <c r="DY577" s="14">
        <f t="shared" si="22"/>
        <v>1.60212766</v>
      </c>
    </row>
    <row r="578" ht="12.75" customHeight="1">
      <c r="A578" s="7">
        <v>86.0</v>
      </c>
      <c r="B578" s="7" t="s">
        <v>2605</v>
      </c>
      <c r="C578" s="7" t="s">
        <v>1903</v>
      </c>
      <c r="E578" s="7" t="s">
        <v>219</v>
      </c>
      <c r="F578" s="7" t="s">
        <v>219</v>
      </c>
      <c r="G578" s="7">
        <v>76.0</v>
      </c>
      <c r="H578" s="7">
        <v>217.0</v>
      </c>
      <c r="I578" s="7" t="s">
        <v>133</v>
      </c>
      <c r="J578" s="7">
        <v>2004.0</v>
      </c>
      <c r="K578" s="7">
        <v>5.0</v>
      </c>
      <c r="L578" s="7">
        <v>136.0</v>
      </c>
      <c r="M578" s="8"/>
      <c r="N578" s="8">
        <f t="shared" si="1"/>
        <v>29</v>
      </c>
      <c r="O578" s="7" t="s">
        <v>2129</v>
      </c>
      <c r="P578" s="7" t="s">
        <v>2606</v>
      </c>
      <c r="Q578" s="8" t="s">
        <v>860</v>
      </c>
      <c r="R578" s="7" t="s">
        <v>860</v>
      </c>
      <c r="S578" s="9" t="s">
        <v>174</v>
      </c>
      <c r="T578" s="9">
        <v>11.0</v>
      </c>
      <c r="U578" s="9" t="s">
        <v>138</v>
      </c>
      <c r="V578" s="9" t="s">
        <v>138</v>
      </c>
      <c r="W578" s="7">
        <v>11.0</v>
      </c>
      <c r="X578" s="7">
        <v>0.0</v>
      </c>
      <c r="Y578" s="7">
        <v>1.0</v>
      </c>
      <c r="Z578" s="7">
        <v>0.0</v>
      </c>
      <c r="AA578" s="7">
        <v>1.0</v>
      </c>
      <c r="AB578" s="7">
        <v>-5.0</v>
      </c>
      <c r="AC578" s="7">
        <v>12.0</v>
      </c>
      <c r="AD578" s="7">
        <v>6.0</v>
      </c>
      <c r="AE578" s="7">
        <v>15.0</v>
      </c>
      <c r="AF578" s="10">
        <f t="shared" si="2"/>
        <v>0</v>
      </c>
      <c r="AG578" s="10">
        <f t="shared" si="3"/>
        <v>0</v>
      </c>
      <c r="AH578" s="7">
        <v>9770.0</v>
      </c>
      <c r="AI578" s="11">
        <f t="shared" si="4"/>
        <v>14.8030303</v>
      </c>
      <c r="AJ578" s="7">
        <v>225.0</v>
      </c>
      <c r="AK578" s="11">
        <f t="shared" si="5"/>
        <v>20.45454545</v>
      </c>
      <c r="AL578" s="11">
        <f t="shared" si="6"/>
        <v>43.42222222</v>
      </c>
      <c r="AM578" s="12">
        <v>0.0</v>
      </c>
      <c r="AN578" s="11">
        <f t="shared" si="7"/>
        <v>0</v>
      </c>
      <c r="AO578" s="10" t="s">
        <v>151</v>
      </c>
      <c r="AP578" s="10" t="s">
        <v>184</v>
      </c>
      <c r="AQ578" s="10" t="s">
        <v>184</v>
      </c>
      <c r="AR578" s="7">
        <v>0.0</v>
      </c>
      <c r="AS578" s="7">
        <v>0.0</v>
      </c>
      <c r="AT578" s="13">
        <f t="shared" si="8"/>
        <v>0</v>
      </c>
      <c r="AU578" s="8"/>
      <c r="AV578" s="8"/>
      <c r="AW578" s="8"/>
      <c r="AX578" s="8">
        <v>0.0</v>
      </c>
      <c r="AY578" s="8"/>
      <c r="AZ578" s="8">
        <v>0.0</v>
      </c>
      <c r="BA578" s="7">
        <v>14.0</v>
      </c>
      <c r="BB578" s="7">
        <v>14.0</v>
      </c>
      <c r="BC578" s="7">
        <v>9.0</v>
      </c>
      <c r="BD578" s="7">
        <v>6.0</v>
      </c>
      <c r="BE578" s="7">
        <v>4.0</v>
      </c>
      <c r="BF578" s="7">
        <v>0.0</v>
      </c>
      <c r="BG578" s="14">
        <f t="shared" si="9"/>
        <v>5.158648925</v>
      </c>
      <c r="BH578" s="11">
        <f t="shared" si="10"/>
        <v>5.158648925</v>
      </c>
      <c r="BI578" s="11">
        <f t="shared" si="11"/>
        <v>3.316274309</v>
      </c>
      <c r="BJ578" s="11">
        <f t="shared" si="12"/>
        <v>2.210849539</v>
      </c>
      <c r="BK578" s="11">
        <f t="shared" si="13"/>
        <v>1.473899693</v>
      </c>
      <c r="BL578" s="11">
        <f t="shared" si="14"/>
        <v>0</v>
      </c>
      <c r="BM578" s="7">
        <v>8.0</v>
      </c>
      <c r="BN578" s="7">
        <v>4.0</v>
      </c>
      <c r="BO578" s="7">
        <v>0.0</v>
      </c>
      <c r="BP578" s="7">
        <v>0.0</v>
      </c>
      <c r="BQ578" s="7">
        <v>0.0</v>
      </c>
      <c r="BR578" s="7">
        <v>0.0</v>
      </c>
      <c r="BS578" s="9">
        <f t="shared" si="15"/>
        <v>31</v>
      </c>
      <c r="BT578" s="14">
        <v>-1.2865</v>
      </c>
      <c r="BW578" s="15" t="str">
        <f t="shared" si="16"/>
        <v> </v>
      </c>
      <c r="BY578" s="7">
        <v>0.0</v>
      </c>
      <c r="BZ578" s="7">
        <v>0.0</v>
      </c>
      <c r="CA578" s="7">
        <v>0.0</v>
      </c>
      <c r="CB578" s="7">
        <v>0.0</v>
      </c>
      <c r="CC578" s="7">
        <v>0.0</v>
      </c>
      <c r="CD578" s="7">
        <v>0.0</v>
      </c>
      <c r="CE578" s="7">
        <v>0.0</v>
      </c>
      <c r="CF578" s="7">
        <v>0.0</v>
      </c>
      <c r="CG578" s="7">
        <v>0.0</v>
      </c>
      <c r="CH578" s="7">
        <v>0.0</v>
      </c>
      <c r="CI578" s="7">
        <v>0.0</v>
      </c>
      <c r="CJ578" s="7">
        <v>0.0</v>
      </c>
      <c r="CK578" s="7">
        <v>0.0</v>
      </c>
      <c r="CL578" s="15">
        <f t="shared" si="17"/>
        <v>0</v>
      </c>
      <c r="CM578" s="7">
        <v>-0.1</v>
      </c>
      <c r="CN578" s="7">
        <v>0.0</v>
      </c>
      <c r="CO578" s="7">
        <v>-0.1</v>
      </c>
      <c r="CP578" s="16">
        <f t="shared" si="18"/>
        <v>-0.009090909091</v>
      </c>
      <c r="CQ578" s="16">
        <f t="shared" si="19"/>
        <v>-0.03684749232</v>
      </c>
      <c r="CR578" s="17">
        <v>1.0</v>
      </c>
      <c r="CS578" s="14">
        <v>3.4</v>
      </c>
      <c r="CT578" s="14">
        <v>3.7</v>
      </c>
      <c r="CU578" s="14">
        <v>-3.5</v>
      </c>
      <c r="CV578" s="14">
        <v>-0.4</v>
      </c>
      <c r="CW578" s="14">
        <v>-0.30000000000000004</v>
      </c>
      <c r="CX578" s="14">
        <v>0.0</v>
      </c>
      <c r="CY578" s="14">
        <v>-0.7</v>
      </c>
      <c r="CZ578" s="18">
        <f t="shared" si="20"/>
        <v>-0.06363636364</v>
      </c>
      <c r="DA578" s="18">
        <f t="shared" si="21"/>
        <v>-0.2579324463</v>
      </c>
      <c r="DB578" s="14">
        <v>53.0833</v>
      </c>
      <c r="DC578" s="7">
        <v>0.0</v>
      </c>
      <c r="DD578" s="7">
        <v>0.0</v>
      </c>
      <c r="DE578" s="7">
        <v>0.0</v>
      </c>
      <c r="DF578" s="7">
        <v>6.0</v>
      </c>
      <c r="DG578" s="7">
        <v>0.0</v>
      </c>
      <c r="DH578" s="7">
        <v>0.0</v>
      </c>
      <c r="DI578" s="7">
        <v>2.0</v>
      </c>
      <c r="DJ578" s="7">
        <v>3.0</v>
      </c>
      <c r="DK578" s="7">
        <v>0.0</v>
      </c>
      <c r="DL578" s="7">
        <v>0.0</v>
      </c>
      <c r="DM578" s="7">
        <v>7.0</v>
      </c>
      <c r="DN578" s="9">
        <v>0.0</v>
      </c>
      <c r="DO578" s="9">
        <v>0.0</v>
      </c>
      <c r="DP578" s="9">
        <v>0.0</v>
      </c>
      <c r="DQ578" s="8">
        <v>186.0</v>
      </c>
      <c r="DR578" s="8">
        <v>0.0</v>
      </c>
      <c r="DS578" s="8"/>
      <c r="DT578" s="19">
        <v>4.5</v>
      </c>
      <c r="DU578" s="8">
        <v>4.5</v>
      </c>
      <c r="DV578" s="8">
        <v>3.887</v>
      </c>
      <c r="DW578" s="8">
        <v>0.0</v>
      </c>
      <c r="DX578" s="8">
        <v>0.0</v>
      </c>
      <c r="DY578" s="14">
        <f t="shared" si="22"/>
        <v>-7.8</v>
      </c>
    </row>
    <row r="579" ht="12.75" customHeight="1">
      <c r="A579" s="7">
        <v>2.0</v>
      </c>
      <c r="B579" s="7" t="s">
        <v>2607</v>
      </c>
      <c r="C579" s="7" t="s">
        <v>975</v>
      </c>
      <c r="D579" s="7" t="s">
        <v>271</v>
      </c>
      <c r="E579" s="7" t="s">
        <v>132</v>
      </c>
      <c r="F579" s="7" t="s">
        <v>132</v>
      </c>
      <c r="G579" s="7">
        <v>72.0</v>
      </c>
      <c r="H579" s="7">
        <v>200.0</v>
      </c>
      <c r="I579" s="7" t="s">
        <v>145</v>
      </c>
      <c r="J579" s="7">
        <v>2005.0</v>
      </c>
      <c r="K579" s="7">
        <v>1.0</v>
      </c>
      <c r="L579" s="7">
        <v>28.0</v>
      </c>
      <c r="M579" s="8"/>
      <c r="N579" s="8">
        <f t="shared" si="1"/>
        <v>29</v>
      </c>
      <c r="O579" s="7" t="s">
        <v>339</v>
      </c>
      <c r="P579" s="7" t="s">
        <v>2608</v>
      </c>
      <c r="Q579" s="8" t="s">
        <v>173</v>
      </c>
      <c r="R579" s="7" t="s">
        <v>173</v>
      </c>
      <c r="S579" s="9" t="s">
        <v>174</v>
      </c>
      <c r="T579" s="9">
        <v>82.0</v>
      </c>
      <c r="U579" s="9" t="s">
        <v>138</v>
      </c>
      <c r="V579" s="9" t="s">
        <v>138</v>
      </c>
      <c r="W579" s="7">
        <v>82.0</v>
      </c>
      <c r="X579" s="7">
        <v>5.0</v>
      </c>
      <c r="Y579" s="7">
        <v>27.0</v>
      </c>
      <c r="Z579" s="7">
        <v>12.0</v>
      </c>
      <c r="AA579" s="7">
        <v>32.0</v>
      </c>
      <c r="AB579" s="7">
        <v>10.0</v>
      </c>
      <c r="AC579" s="7">
        <v>150.0</v>
      </c>
      <c r="AD579" s="7">
        <v>70.0</v>
      </c>
      <c r="AE579" s="7">
        <v>115.0</v>
      </c>
      <c r="AF579" s="10">
        <f t="shared" si="2"/>
        <v>0.03333333333</v>
      </c>
      <c r="AG579" s="10">
        <f t="shared" si="3"/>
        <v>0.01492537313</v>
      </c>
      <c r="AH579" s="7">
        <v>121335.0</v>
      </c>
      <c r="AI579" s="11">
        <f t="shared" si="4"/>
        <v>24.66158537</v>
      </c>
      <c r="AJ579" s="7">
        <v>2354.0</v>
      </c>
      <c r="AK579" s="11">
        <f t="shared" si="5"/>
        <v>28.70731707</v>
      </c>
      <c r="AL579" s="11">
        <f t="shared" si="6"/>
        <v>51.54418012</v>
      </c>
      <c r="AM579" s="12">
        <v>87.0</v>
      </c>
      <c r="AN579" s="11">
        <f t="shared" si="7"/>
        <v>2.581283224</v>
      </c>
      <c r="AO579" s="10" t="s">
        <v>2609</v>
      </c>
      <c r="AP579" s="10" t="s">
        <v>176</v>
      </c>
      <c r="AQ579" s="10" t="s">
        <v>918</v>
      </c>
      <c r="AR579" s="7">
        <v>0.0</v>
      </c>
      <c r="AS579" s="7">
        <v>0.0</v>
      </c>
      <c r="AT579" s="13">
        <f t="shared" si="8"/>
        <v>0</v>
      </c>
      <c r="AU579" s="8"/>
      <c r="AV579" s="8"/>
      <c r="AW579" s="8"/>
      <c r="AX579" s="8">
        <v>0.0</v>
      </c>
      <c r="AY579" s="8"/>
      <c r="AZ579" s="8">
        <v>0.0</v>
      </c>
      <c r="BA579" s="7">
        <v>170.0</v>
      </c>
      <c r="BB579" s="7">
        <v>157.0</v>
      </c>
      <c r="BC579" s="7">
        <v>145.0</v>
      </c>
      <c r="BD579" s="7">
        <v>70.0</v>
      </c>
      <c r="BE579" s="7">
        <v>62.0</v>
      </c>
      <c r="BF579" s="7">
        <v>34.0</v>
      </c>
      <c r="BG579" s="14">
        <f t="shared" si="9"/>
        <v>5.04388676</v>
      </c>
      <c r="BH579" s="11">
        <f t="shared" si="10"/>
        <v>4.658177772</v>
      </c>
      <c r="BI579" s="11">
        <f t="shared" si="11"/>
        <v>4.302138707</v>
      </c>
      <c r="BJ579" s="11">
        <f t="shared" si="12"/>
        <v>2.076894548</v>
      </c>
      <c r="BK579" s="11">
        <f t="shared" si="13"/>
        <v>1.839535171</v>
      </c>
      <c r="BL579" s="11">
        <f t="shared" si="14"/>
        <v>1.008777352</v>
      </c>
      <c r="BM579" s="7">
        <v>38.0</v>
      </c>
      <c r="BN579" s="7">
        <v>19.0</v>
      </c>
      <c r="BO579" s="7">
        <v>0.0</v>
      </c>
      <c r="BP579" s="7">
        <v>0.0</v>
      </c>
      <c r="BQ579" s="7">
        <v>0.0</v>
      </c>
      <c r="BR579" s="7">
        <v>0.0</v>
      </c>
      <c r="BS579" s="9">
        <f t="shared" si="15"/>
        <v>340</v>
      </c>
      <c r="BT579" s="14">
        <v>-1.5702</v>
      </c>
      <c r="BW579" s="15" t="str">
        <f t="shared" si="16"/>
        <v> </v>
      </c>
      <c r="BY579" s="7">
        <v>0.0</v>
      </c>
      <c r="BZ579" s="7">
        <v>1.0</v>
      </c>
      <c r="CA579" s="7">
        <v>3.0</v>
      </c>
      <c r="CB579" s="7">
        <v>1.0</v>
      </c>
      <c r="CC579" s="7">
        <v>0.0</v>
      </c>
      <c r="CD579" s="7">
        <v>0.0</v>
      </c>
      <c r="CE579" s="7">
        <v>2.0</v>
      </c>
      <c r="CF579" s="7">
        <v>0.0</v>
      </c>
      <c r="CG579" s="7">
        <v>0.0</v>
      </c>
      <c r="CH579" s="7">
        <v>0.0</v>
      </c>
      <c r="CI579" s="7">
        <v>3.0</v>
      </c>
      <c r="CJ579" s="7">
        <v>0.0</v>
      </c>
      <c r="CK579" s="7">
        <v>0.0</v>
      </c>
      <c r="CL579" s="15">
        <f t="shared" si="17"/>
        <v>0</v>
      </c>
      <c r="CM579" s="7">
        <v>1.6</v>
      </c>
      <c r="CN579" s="7">
        <v>4.9</v>
      </c>
      <c r="CO579" s="7">
        <v>6.6</v>
      </c>
      <c r="CP579" s="16">
        <f t="shared" si="18"/>
        <v>0.08048780488</v>
      </c>
      <c r="CQ579" s="16">
        <f t="shared" si="19"/>
        <v>0.195821486</v>
      </c>
      <c r="CR579" s="17">
        <v>5.0</v>
      </c>
      <c r="CS579" s="14">
        <v>41.0</v>
      </c>
      <c r="CT579" s="14">
        <v>42.0</v>
      </c>
      <c r="CU579" s="14">
        <v>-0.1</v>
      </c>
      <c r="CV579" s="14">
        <v>2.5</v>
      </c>
      <c r="CW579" s="14">
        <v>5.9</v>
      </c>
      <c r="CX579" s="14">
        <v>0.0</v>
      </c>
      <c r="CY579" s="14">
        <v>8.4</v>
      </c>
      <c r="CZ579" s="18">
        <f t="shared" si="20"/>
        <v>0.1024390244</v>
      </c>
      <c r="DA579" s="18">
        <f t="shared" si="21"/>
        <v>0.2492273458</v>
      </c>
      <c r="DB579" s="14">
        <v>55.3467</v>
      </c>
      <c r="DC579" s="7">
        <v>2.0</v>
      </c>
      <c r="DD579" s="7">
        <v>3.0</v>
      </c>
      <c r="DE579" s="7">
        <v>6.0</v>
      </c>
      <c r="DF579" s="7">
        <v>59.0</v>
      </c>
      <c r="DG579" s="7">
        <v>2.0</v>
      </c>
      <c r="DH579" s="7">
        <v>1.0</v>
      </c>
      <c r="DI579" s="7">
        <v>73.0</v>
      </c>
      <c r="DJ579" s="7">
        <v>14.0</v>
      </c>
      <c r="DK579" s="7">
        <v>0.0</v>
      </c>
      <c r="DL579" s="7">
        <v>0.0</v>
      </c>
      <c r="DM579" s="7">
        <v>60.0</v>
      </c>
      <c r="DN579" s="9">
        <v>3.0</v>
      </c>
      <c r="DO579" s="9">
        <v>0.0</v>
      </c>
      <c r="DP579" s="9">
        <v>3.0</v>
      </c>
      <c r="DQ579" s="8">
        <v>186.0</v>
      </c>
      <c r="DR579" s="8">
        <v>0.0</v>
      </c>
      <c r="DS579" s="8"/>
      <c r="DT579" s="19">
        <v>5.75</v>
      </c>
      <c r="DU579" s="8">
        <v>5.75</v>
      </c>
      <c r="DV579" s="8">
        <v>5.75</v>
      </c>
      <c r="DW579" s="8">
        <v>0.0</v>
      </c>
      <c r="DX579" s="8">
        <v>0.0</v>
      </c>
      <c r="DY579" s="14">
        <f t="shared" si="22"/>
        <v>-2.663829787</v>
      </c>
    </row>
    <row r="580" ht="12.75" customHeight="1">
      <c r="A580" s="7">
        <v>64.0</v>
      </c>
      <c r="B580" s="7" t="s">
        <v>2610</v>
      </c>
      <c r="C580" s="7" t="s">
        <v>2611</v>
      </c>
      <c r="D580" s="7" t="s">
        <v>665</v>
      </c>
      <c r="E580" s="7" t="s">
        <v>132</v>
      </c>
      <c r="F580" s="7" t="s">
        <v>132</v>
      </c>
      <c r="G580" s="7">
        <v>73.0</v>
      </c>
      <c r="H580" s="7">
        <v>205.0</v>
      </c>
      <c r="I580" s="7" t="s">
        <v>145</v>
      </c>
      <c r="J580" s="7">
        <v>2011.0</v>
      </c>
      <c r="K580" s="7">
        <v>1.0</v>
      </c>
      <c r="L580" s="7">
        <v>21.0</v>
      </c>
      <c r="M580" s="8" t="s">
        <v>146</v>
      </c>
      <c r="N580" s="8">
        <f t="shared" si="1"/>
        <v>22</v>
      </c>
      <c r="O580" s="7" t="s">
        <v>1242</v>
      </c>
      <c r="P580" s="7" t="s">
        <v>2612</v>
      </c>
      <c r="Q580" s="8" t="s">
        <v>458</v>
      </c>
      <c r="R580" s="7" t="s">
        <v>458</v>
      </c>
      <c r="S580" s="9" t="s">
        <v>183</v>
      </c>
      <c r="T580" s="9">
        <v>1.0</v>
      </c>
      <c r="U580" s="9" t="s">
        <v>138</v>
      </c>
      <c r="V580" s="9" t="s">
        <v>138</v>
      </c>
      <c r="W580" s="7">
        <v>1.0</v>
      </c>
      <c r="X580" s="7">
        <v>0.0</v>
      </c>
      <c r="Y580" s="7">
        <v>0.0</v>
      </c>
      <c r="Z580" s="7">
        <v>0.0</v>
      </c>
      <c r="AA580" s="7">
        <v>0.0</v>
      </c>
      <c r="AB580" s="7">
        <v>0.0</v>
      </c>
      <c r="AC580" s="7">
        <v>0.0</v>
      </c>
      <c r="AD580" s="7">
        <v>0.0</v>
      </c>
      <c r="AE580" s="7">
        <v>0.0</v>
      </c>
      <c r="AF580" s="10">
        <f t="shared" si="2"/>
        <v>0</v>
      </c>
      <c r="AG580" s="10">
        <f t="shared" si="3"/>
        <v>0</v>
      </c>
      <c r="AH580" s="7">
        <v>602.0</v>
      </c>
      <c r="AI580" s="11">
        <f t="shared" si="4"/>
        <v>10.03333333</v>
      </c>
      <c r="AJ580" s="7">
        <v>17.0</v>
      </c>
      <c r="AK580" s="11">
        <f t="shared" si="5"/>
        <v>17</v>
      </c>
      <c r="AL580" s="11">
        <f t="shared" si="6"/>
        <v>35.41176471</v>
      </c>
      <c r="AM580" s="12">
        <v>0.0</v>
      </c>
      <c r="AN580" s="11">
        <f t="shared" si="7"/>
        <v>0</v>
      </c>
      <c r="AO580" s="10" t="s">
        <v>151</v>
      </c>
      <c r="AP580" s="10" t="s">
        <v>151</v>
      </c>
      <c r="AQ580" s="10" t="s">
        <v>151</v>
      </c>
      <c r="AR580" s="7">
        <v>0.0</v>
      </c>
      <c r="AS580" s="7">
        <v>0.0</v>
      </c>
      <c r="AT580" s="13">
        <f t="shared" si="8"/>
        <v>0</v>
      </c>
      <c r="AU580" s="8"/>
      <c r="AV580" s="8"/>
      <c r="AW580" s="8"/>
      <c r="AX580" s="8">
        <v>0.0</v>
      </c>
      <c r="AY580" s="8"/>
      <c r="AZ580" s="8">
        <v>0.0</v>
      </c>
      <c r="BA580" s="7">
        <v>1.0</v>
      </c>
      <c r="BB580" s="7">
        <v>3.0</v>
      </c>
      <c r="BC580" s="7">
        <v>0.0</v>
      </c>
      <c r="BD580" s="7">
        <v>0.0</v>
      </c>
      <c r="BE580" s="7">
        <v>0.0</v>
      </c>
      <c r="BF580" s="7">
        <v>0.0</v>
      </c>
      <c r="BG580" s="14">
        <f t="shared" si="9"/>
        <v>5.980066445</v>
      </c>
      <c r="BH580" s="11">
        <f t="shared" si="10"/>
        <v>17.94019934</v>
      </c>
      <c r="BI580" s="11">
        <f t="shared" si="11"/>
        <v>0</v>
      </c>
      <c r="BJ580" s="11">
        <f t="shared" si="12"/>
        <v>0</v>
      </c>
      <c r="BK580" s="11">
        <f t="shared" si="13"/>
        <v>0</v>
      </c>
      <c r="BL580" s="11">
        <f t="shared" si="14"/>
        <v>0</v>
      </c>
      <c r="BM580" s="7">
        <v>0.0</v>
      </c>
      <c r="BN580" s="7">
        <v>0.0</v>
      </c>
      <c r="BO580" s="7">
        <v>0.0</v>
      </c>
      <c r="BP580" s="7">
        <v>0.0</v>
      </c>
      <c r="BQ580" s="7">
        <v>0.0</v>
      </c>
      <c r="BR580" s="7">
        <v>0.0</v>
      </c>
      <c r="BS580" s="9">
        <f t="shared" si="15"/>
        <v>3</v>
      </c>
      <c r="BT580" s="14">
        <v>0.9917</v>
      </c>
      <c r="BW580" s="15" t="str">
        <f t="shared" si="16"/>
        <v> </v>
      </c>
      <c r="BY580" s="7">
        <v>0.0</v>
      </c>
      <c r="BZ580" s="7">
        <v>0.0</v>
      </c>
      <c r="CA580" s="7">
        <v>0.0</v>
      </c>
      <c r="CB580" s="7">
        <v>0.0</v>
      </c>
      <c r="CC580" s="7">
        <v>0.0</v>
      </c>
      <c r="CD580" s="7">
        <v>0.0</v>
      </c>
      <c r="CE580" s="7">
        <v>0.0</v>
      </c>
      <c r="CF580" s="7">
        <v>0.0</v>
      </c>
      <c r="CG580" s="7">
        <v>0.0</v>
      </c>
      <c r="CH580" s="7">
        <v>0.0</v>
      </c>
      <c r="CI580" s="7">
        <v>0.0</v>
      </c>
      <c r="CJ580" s="7">
        <v>0.0</v>
      </c>
      <c r="CK580" s="7">
        <v>0.0</v>
      </c>
      <c r="CL580" s="15">
        <f t="shared" si="17"/>
        <v>0</v>
      </c>
      <c r="CM580" s="7">
        <v>0.0</v>
      </c>
      <c r="CN580" s="7">
        <v>0.0</v>
      </c>
      <c r="CO580" s="7">
        <v>0.0</v>
      </c>
      <c r="CP580" s="16">
        <f t="shared" si="18"/>
        <v>0</v>
      </c>
      <c r="CQ580" s="16">
        <f t="shared" si="19"/>
        <v>0</v>
      </c>
      <c r="CR580" s="17">
        <v>4.0</v>
      </c>
      <c r="CS580" s="14">
        <v>0.1</v>
      </c>
      <c r="CT580" s="14">
        <v>0.0</v>
      </c>
      <c r="CU580" s="14">
        <v>0.0</v>
      </c>
      <c r="CV580" s="14">
        <v>0.0</v>
      </c>
      <c r="CW580" s="14">
        <v>0.0</v>
      </c>
      <c r="CX580" s="14">
        <v>0.0</v>
      </c>
      <c r="CY580" s="14">
        <v>0.0</v>
      </c>
      <c r="CZ580" s="18">
        <f t="shared" si="20"/>
        <v>0</v>
      </c>
      <c r="DA580" s="18">
        <f t="shared" si="21"/>
        <v>0</v>
      </c>
      <c r="DB580" s="14">
        <v>0.0</v>
      </c>
      <c r="DC580" s="7">
        <v>0.0</v>
      </c>
      <c r="DD580" s="7">
        <v>0.0</v>
      </c>
      <c r="DE580" s="7">
        <v>0.0</v>
      </c>
      <c r="DF580" s="7">
        <v>0.0</v>
      </c>
      <c r="DG580" s="7">
        <v>0.0</v>
      </c>
      <c r="DH580" s="7">
        <v>0.0</v>
      </c>
      <c r="DI580" s="7">
        <v>0.0</v>
      </c>
      <c r="DJ580" s="7">
        <v>0.0</v>
      </c>
      <c r="DK580" s="7">
        <v>0.0</v>
      </c>
      <c r="DL580" s="7">
        <v>0.0</v>
      </c>
      <c r="DM580" s="7">
        <v>0.0</v>
      </c>
      <c r="DN580" s="9">
        <v>0.0</v>
      </c>
      <c r="DO580" s="9">
        <v>0.0</v>
      </c>
      <c r="DP580" s="9">
        <v>0.0</v>
      </c>
      <c r="DQ580" s="8">
        <v>2.0</v>
      </c>
      <c r="DR580" s="8">
        <v>0.0</v>
      </c>
      <c r="DS580" s="8"/>
      <c r="DT580" s="19">
        <v>0.833</v>
      </c>
      <c r="DU580" s="8">
        <v>0.863</v>
      </c>
      <c r="DV580" s="8">
        <v>0.012</v>
      </c>
      <c r="DW580" s="8">
        <v>0.0</v>
      </c>
      <c r="DX580" s="8">
        <v>0.213</v>
      </c>
      <c r="DY580" s="14">
        <f t="shared" si="22"/>
        <v>-0.01294898193</v>
      </c>
    </row>
    <row r="581" ht="12.75" customHeight="1">
      <c r="A581" s="7">
        <v>71.0</v>
      </c>
      <c r="B581" s="7" t="s">
        <v>2613</v>
      </c>
      <c r="C581" s="7" t="s">
        <v>2614</v>
      </c>
      <c r="D581" s="7" t="s">
        <v>162</v>
      </c>
      <c r="E581" s="7" t="s">
        <v>163</v>
      </c>
      <c r="F581" s="7" t="s">
        <v>163</v>
      </c>
      <c r="G581" s="7">
        <v>75.0</v>
      </c>
      <c r="H581" s="7">
        <v>219.0</v>
      </c>
      <c r="I581" s="7" t="s">
        <v>133</v>
      </c>
      <c r="J581" s="7">
        <v>2009.0</v>
      </c>
      <c r="K581" s="7">
        <v>7.0</v>
      </c>
      <c r="L581" s="7">
        <v>186.0</v>
      </c>
      <c r="M581" s="8"/>
      <c r="N581" s="8">
        <f t="shared" si="1"/>
        <v>26</v>
      </c>
      <c r="O581" s="7" t="s">
        <v>777</v>
      </c>
      <c r="P581" s="7" t="s">
        <v>2615</v>
      </c>
      <c r="Q581" s="8" t="s">
        <v>197</v>
      </c>
      <c r="R581" s="7" t="s">
        <v>197</v>
      </c>
      <c r="S581" s="9" t="s">
        <v>1445</v>
      </c>
      <c r="T581" s="9">
        <v>52.0</v>
      </c>
      <c r="U581" s="9" t="s">
        <v>138</v>
      </c>
      <c r="V581" s="9" t="s">
        <v>138</v>
      </c>
      <c r="W581" s="7">
        <v>52.0</v>
      </c>
      <c r="X581" s="7">
        <v>0.0</v>
      </c>
      <c r="Y581" s="7">
        <v>5.0</v>
      </c>
      <c r="Z581" s="7">
        <v>3.0</v>
      </c>
      <c r="AA581" s="7">
        <v>5.0</v>
      </c>
      <c r="AB581" s="7">
        <v>0.0</v>
      </c>
      <c r="AC581" s="7">
        <v>49.0</v>
      </c>
      <c r="AD581" s="7">
        <v>25.0</v>
      </c>
      <c r="AE581" s="7">
        <v>23.0</v>
      </c>
      <c r="AF581" s="10">
        <f t="shared" si="2"/>
        <v>0</v>
      </c>
      <c r="AG581" s="10">
        <f t="shared" si="3"/>
        <v>0</v>
      </c>
      <c r="AH581" s="7">
        <v>27759.0</v>
      </c>
      <c r="AI581" s="11">
        <f t="shared" si="4"/>
        <v>8.897115385</v>
      </c>
      <c r="AJ581" s="7">
        <v>667.0</v>
      </c>
      <c r="AK581" s="11">
        <f t="shared" si="5"/>
        <v>12.82692308</v>
      </c>
      <c r="AL581" s="11">
        <f t="shared" si="6"/>
        <v>41.61769115</v>
      </c>
      <c r="AM581" s="12">
        <v>56.0</v>
      </c>
      <c r="AN581" s="11">
        <f t="shared" si="7"/>
        <v>7.262509456</v>
      </c>
      <c r="AO581" s="10" t="s">
        <v>151</v>
      </c>
      <c r="AP581" s="10" t="s">
        <v>474</v>
      </c>
      <c r="AQ581" s="10" t="s">
        <v>474</v>
      </c>
      <c r="AR581" s="7">
        <v>0.0</v>
      </c>
      <c r="AS581" s="7">
        <v>1.0</v>
      </c>
      <c r="AT581" s="13">
        <f t="shared" si="8"/>
        <v>0</v>
      </c>
      <c r="AU581" s="8"/>
      <c r="AV581" s="8"/>
      <c r="AW581" s="8"/>
      <c r="AX581" s="8">
        <v>0.0</v>
      </c>
      <c r="AY581" s="8">
        <v>1.0</v>
      </c>
      <c r="AZ581" s="8">
        <v>0.0</v>
      </c>
      <c r="BA581" s="7">
        <v>58.0</v>
      </c>
      <c r="BB581" s="7">
        <v>78.0</v>
      </c>
      <c r="BC581" s="7">
        <v>8.0</v>
      </c>
      <c r="BD581" s="7">
        <v>25.0</v>
      </c>
      <c r="BE581" s="7">
        <v>8.0</v>
      </c>
      <c r="BF581" s="7">
        <v>4.0</v>
      </c>
      <c r="BG581" s="14">
        <f t="shared" si="9"/>
        <v>7.521884794</v>
      </c>
      <c r="BH581" s="11">
        <f t="shared" si="10"/>
        <v>10.11563817</v>
      </c>
      <c r="BI581" s="11">
        <f t="shared" si="11"/>
        <v>1.037501351</v>
      </c>
      <c r="BJ581" s="11">
        <f t="shared" si="12"/>
        <v>3.242191722</v>
      </c>
      <c r="BK581" s="11">
        <f t="shared" si="13"/>
        <v>1.037501351</v>
      </c>
      <c r="BL581" s="11">
        <f t="shared" si="14"/>
        <v>0.5187506755</v>
      </c>
      <c r="BM581" s="7">
        <v>38.0</v>
      </c>
      <c r="BN581" s="7">
        <v>14.0</v>
      </c>
      <c r="BO581" s="7">
        <v>2.0</v>
      </c>
      <c r="BP581" s="7">
        <v>0.0</v>
      </c>
      <c r="BQ581" s="7">
        <v>0.0</v>
      </c>
      <c r="BR581" s="7">
        <v>0.0</v>
      </c>
      <c r="BS581" s="9">
        <f t="shared" si="15"/>
        <v>126</v>
      </c>
      <c r="BT581" s="14">
        <v>-5.8381</v>
      </c>
      <c r="BW581" s="15" t="str">
        <f t="shared" si="16"/>
        <v> </v>
      </c>
      <c r="BY581" s="7">
        <v>0.0</v>
      </c>
      <c r="BZ581" s="7">
        <v>0.0</v>
      </c>
      <c r="CA581" s="7">
        <v>0.0</v>
      </c>
      <c r="CB581" s="7">
        <v>0.0</v>
      </c>
      <c r="CC581" s="7">
        <v>0.0</v>
      </c>
      <c r="CD581" s="7">
        <v>0.0</v>
      </c>
      <c r="CE581" s="7">
        <v>0.0</v>
      </c>
      <c r="CF581" s="7">
        <v>0.0</v>
      </c>
      <c r="CG581" s="7">
        <v>0.0</v>
      </c>
      <c r="CH581" s="7">
        <v>0.0</v>
      </c>
      <c r="CI581" s="7">
        <v>0.0</v>
      </c>
      <c r="CJ581" s="7">
        <v>0.0</v>
      </c>
      <c r="CK581" s="7">
        <v>0.0</v>
      </c>
      <c r="CL581" s="15">
        <f t="shared" si="17"/>
        <v>0</v>
      </c>
      <c r="CM581" s="7">
        <v>-0.7</v>
      </c>
      <c r="CN581" s="7">
        <v>0.5</v>
      </c>
      <c r="CO581" s="7">
        <v>-0.2</v>
      </c>
      <c r="CP581" s="16">
        <f t="shared" si="18"/>
        <v>-0.003846153846</v>
      </c>
      <c r="CQ581" s="16">
        <f t="shared" si="19"/>
        <v>-0.02593753377</v>
      </c>
      <c r="CR581" s="17">
        <v>2.0</v>
      </c>
      <c r="CS581" s="14">
        <v>7.7</v>
      </c>
      <c r="CT581" s="14">
        <v>7.4</v>
      </c>
      <c r="CU581" s="14">
        <v>-1.9</v>
      </c>
      <c r="CV581" s="14">
        <v>-1.8</v>
      </c>
      <c r="CW581" s="14">
        <v>0.8</v>
      </c>
      <c r="CX581" s="14">
        <v>0.0</v>
      </c>
      <c r="CY581" s="14">
        <v>-0.9</v>
      </c>
      <c r="CZ581" s="18">
        <f t="shared" si="20"/>
        <v>-0.01730769231</v>
      </c>
      <c r="DA581" s="18">
        <f t="shared" si="21"/>
        <v>-0.116718902</v>
      </c>
      <c r="DB581" s="14">
        <v>32.3673</v>
      </c>
      <c r="DC581" s="7">
        <v>0.0</v>
      </c>
      <c r="DD581" s="7">
        <v>1.0</v>
      </c>
      <c r="DE581" s="7">
        <v>1.0</v>
      </c>
      <c r="DF581" s="7">
        <v>23.0</v>
      </c>
      <c r="DG581" s="7">
        <v>4.0</v>
      </c>
      <c r="DH581" s="7">
        <v>0.0</v>
      </c>
      <c r="DI581" s="7">
        <v>4.0</v>
      </c>
      <c r="DJ581" s="7">
        <v>8.0</v>
      </c>
      <c r="DK581" s="7">
        <v>2.0</v>
      </c>
      <c r="DL581" s="7">
        <v>1.0</v>
      </c>
      <c r="DM581" s="7">
        <v>30.0</v>
      </c>
      <c r="DN581" s="9">
        <v>0.0</v>
      </c>
      <c r="DO581" s="9">
        <v>0.0</v>
      </c>
      <c r="DP581" s="9">
        <v>0.0</v>
      </c>
      <c r="DQ581" s="8">
        <v>186.0</v>
      </c>
      <c r="DR581" s="8">
        <v>25.0</v>
      </c>
      <c r="DS581" s="8" t="s">
        <v>2175</v>
      </c>
      <c r="DT581" s="19">
        <v>0.85</v>
      </c>
      <c r="DU581" s="8">
        <v>0.95</v>
      </c>
      <c r="DV581" s="8">
        <v>0.95</v>
      </c>
      <c r="DW581" s="8">
        <v>290.0</v>
      </c>
      <c r="DX581" s="8">
        <v>0.0</v>
      </c>
      <c r="DY581" s="14">
        <f t="shared" si="22"/>
        <v>-1.75106383</v>
      </c>
    </row>
    <row r="582" ht="12.75" customHeight="1">
      <c r="A582" s="7">
        <v>42.0</v>
      </c>
      <c r="B582" s="7" t="s">
        <v>635</v>
      </c>
      <c r="C582" s="7" t="s">
        <v>850</v>
      </c>
      <c r="E582" s="7" t="s">
        <v>189</v>
      </c>
      <c r="F582" s="7" t="s">
        <v>189</v>
      </c>
      <c r="G582" s="7">
        <v>73.0</v>
      </c>
      <c r="H582" s="7">
        <v>189.0</v>
      </c>
      <c r="I582" s="7" t="s">
        <v>133</v>
      </c>
      <c r="J582" s="7">
        <v>2010.0</v>
      </c>
      <c r="K582" s="7">
        <v>3.0</v>
      </c>
      <c r="L582" s="7">
        <v>90.0</v>
      </c>
      <c r="M582" s="8"/>
      <c r="N582" s="8">
        <f t="shared" si="1"/>
        <v>23</v>
      </c>
      <c r="O582" s="7" t="s">
        <v>190</v>
      </c>
      <c r="P582" s="7" t="s">
        <v>2616</v>
      </c>
      <c r="Q582" s="8" t="s">
        <v>685</v>
      </c>
      <c r="R582" s="7" t="s">
        <v>685</v>
      </c>
      <c r="S582" s="9" t="s">
        <v>167</v>
      </c>
      <c r="T582" s="9">
        <v>70.0</v>
      </c>
      <c r="U582" s="9" t="s">
        <v>138</v>
      </c>
      <c r="V582" s="9" t="s">
        <v>138</v>
      </c>
      <c r="W582" s="7">
        <v>71.0</v>
      </c>
      <c r="X582" s="7">
        <v>10.0</v>
      </c>
      <c r="Y582" s="7">
        <v>14.0</v>
      </c>
      <c r="Z582" s="7">
        <v>8.0</v>
      </c>
      <c r="AA582" s="7">
        <v>24.0</v>
      </c>
      <c r="AB582" s="7">
        <v>1.0</v>
      </c>
      <c r="AC582" s="7">
        <v>81.0</v>
      </c>
      <c r="AD582" s="7">
        <v>53.0</v>
      </c>
      <c r="AE582" s="7">
        <v>37.0</v>
      </c>
      <c r="AF582" s="10">
        <f t="shared" si="2"/>
        <v>0.1234567901</v>
      </c>
      <c r="AG582" s="10">
        <f t="shared" si="3"/>
        <v>0.05847953216</v>
      </c>
      <c r="AH582" s="7">
        <v>66566.0</v>
      </c>
      <c r="AI582" s="11">
        <f t="shared" si="4"/>
        <v>15.6258216</v>
      </c>
      <c r="AJ582" s="7">
        <v>1630.0</v>
      </c>
      <c r="AK582" s="11">
        <f t="shared" si="5"/>
        <v>22.95774648</v>
      </c>
      <c r="AL582" s="11">
        <f t="shared" si="6"/>
        <v>40.83803681</v>
      </c>
      <c r="AM582" s="12">
        <v>118.0</v>
      </c>
      <c r="AN582" s="11">
        <f t="shared" si="7"/>
        <v>6.381636271</v>
      </c>
      <c r="AO582" s="10" t="s">
        <v>176</v>
      </c>
      <c r="AP582" s="10" t="s">
        <v>1487</v>
      </c>
      <c r="AQ582" s="10" t="s">
        <v>186</v>
      </c>
      <c r="AR582" s="7">
        <v>6.0</v>
      </c>
      <c r="AS582" s="7">
        <v>4.0</v>
      </c>
      <c r="AT582" s="13">
        <f t="shared" si="8"/>
        <v>0.6</v>
      </c>
      <c r="AU582" s="8"/>
      <c r="AV582" s="8"/>
      <c r="AW582" s="8">
        <v>7.0</v>
      </c>
      <c r="AX582" s="8">
        <v>5.0</v>
      </c>
      <c r="AY582" s="8">
        <v>3.0</v>
      </c>
      <c r="AZ582" s="8">
        <v>1.0</v>
      </c>
      <c r="BA582" s="7">
        <v>112.0</v>
      </c>
      <c r="BB582" s="7">
        <v>98.0</v>
      </c>
      <c r="BC582" s="7">
        <v>32.0</v>
      </c>
      <c r="BD582" s="7">
        <v>53.0</v>
      </c>
      <c r="BE582" s="7">
        <v>33.0</v>
      </c>
      <c r="BF582" s="7">
        <v>26.0</v>
      </c>
      <c r="BG582" s="14">
        <f t="shared" si="9"/>
        <v>6.057146291</v>
      </c>
      <c r="BH582" s="11">
        <f t="shared" si="10"/>
        <v>5.300003005</v>
      </c>
      <c r="BI582" s="11">
        <f t="shared" si="11"/>
        <v>1.730613226</v>
      </c>
      <c r="BJ582" s="11">
        <f t="shared" si="12"/>
        <v>2.866328156</v>
      </c>
      <c r="BK582" s="11">
        <f t="shared" si="13"/>
        <v>1.784694889</v>
      </c>
      <c r="BL582" s="11">
        <f t="shared" si="14"/>
        <v>1.406123246</v>
      </c>
      <c r="BM582" s="7">
        <v>12.0</v>
      </c>
      <c r="BN582" s="7">
        <v>6.0</v>
      </c>
      <c r="BO582" s="7">
        <v>0.0</v>
      </c>
      <c r="BP582" s="7">
        <v>0.0</v>
      </c>
      <c r="BQ582" s="7">
        <v>0.0</v>
      </c>
      <c r="BR582" s="7">
        <v>0.0</v>
      </c>
      <c r="BS582" s="9">
        <f t="shared" si="15"/>
        <v>142</v>
      </c>
      <c r="BT582" s="14">
        <v>8.2994</v>
      </c>
      <c r="BU582" s="7">
        <v>1.0</v>
      </c>
      <c r="BV582" s="7">
        <v>0.0</v>
      </c>
      <c r="BW582" s="15">
        <f t="shared" si="16"/>
        <v>0</v>
      </c>
      <c r="BX582" s="7">
        <v>0.0</v>
      </c>
      <c r="BY582" s="7">
        <v>1.0</v>
      </c>
      <c r="BZ582" s="7">
        <v>0.0</v>
      </c>
      <c r="CA582" s="7">
        <v>1.0</v>
      </c>
      <c r="CB582" s="7">
        <v>0.0</v>
      </c>
      <c r="CC582" s="7">
        <v>1.0</v>
      </c>
      <c r="CD582" s="7">
        <v>0.0</v>
      </c>
      <c r="CE582" s="7">
        <v>2.0</v>
      </c>
      <c r="CF582" s="7">
        <v>6.0</v>
      </c>
      <c r="CG582" s="7">
        <v>0.0</v>
      </c>
      <c r="CH582" s="7">
        <v>0.0</v>
      </c>
      <c r="CI582" s="7">
        <v>1.0</v>
      </c>
      <c r="CJ582" s="7">
        <v>0.0</v>
      </c>
      <c r="CK582" s="7">
        <v>0.0</v>
      </c>
      <c r="CL582" s="15">
        <f t="shared" si="17"/>
        <v>0</v>
      </c>
      <c r="CM582" s="7">
        <v>0.8</v>
      </c>
      <c r="CN582" s="7">
        <v>1.6</v>
      </c>
      <c r="CO582" s="7">
        <v>2.3</v>
      </c>
      <c r="CP582" s="16">
        <f t="shared" si="18"/>
        <v>0.0323943662</v>
      </c>
      <c r="CQ582" s="16">
        <f t="shared" si="19"/>
        <v>0.1243878256</v>
      </c>
      <c r="CR582" s="17">
        <v>6.0</v>
      </c>
      <c r="CS582" s="14">
        <v>17.8</v>
      </c>
      <c r="CT582" s="14">
        <v>20.7</v>
      </c>
      <c r="CU582" s="14">
        <v>8.3</v>
      </c>
      <c r="CV582" s="14">
        <v>2.2</v>
      </c>
      <c r="CW582" s="14">
        <v>4.1</v>
      </c>
      <c r="CX582" s="14">
        <v>-0.2</v>
      </c>
      <c r="CY582" s="14">
        <v>6.2</v>
      </c>
      <c r="CZ582" s="18">
        <f t="shared" si="20"/>
        <v>0.08732394366</v>
      </c>
      <c r="DA582" s="18">
        <f t="shared" si="21"/>
        <v>0.3353063125</v>
      </c>
      <c r="DB582" s="14">
        <v>32.5802</v>
      </c>
      <c r="DC582" s="7">
        <v>0.0</v>
      </c>
      <c r="DD582" s="7">
        <v>3.0</v>
      </c>
      <c r="DE582" s="7">
        <v>5.0</v>
      </c>
      <c r="DF582" s="7">
        <v>45.0</v>
      </c>
      <c r="DG582" s="7">
        <v>6.0</v>
      </c>
      <c r="DH582" s="7">
        <v>1.0</v>
      </c>
      <c r="DI582" s="7">
        <v>12.0</v>
      </c>
      <c r="DJ582" s="7">
        <v>28.0</v>
      </c>
      <c r="DK582" s="7">
        <v>3.0</v>
      </c>
      <c r="DL582" s="7">
        <v>2.0</v>
      </c>
      <c r="DM582" s="7">
        <v>29.0</v>
      </c>
      <c r="DN582" s="9">
        <v>2.0</v>
      </c>
      <c r="DO582" s="9">
        <v>2.0</v>
      </c>
      <c r="DP582" s="9">
        <v>0.0</v>
      </c>
      <c r="DQ582" s="8">
        <v>186.0</v>
      </c>
      <c r="DR582" s="8">
        <v>11.0</v>
      </c>
      <c r="DS582" s="8" t="s">
        <v>429</v>
      </c>
      <c r="DT582" s="19">
        <v>0.605</v>
      </c>
      <c r="DU582" s="8">
        <v>0.605</v>
      </c>
      <c r="DV582" s="8">
        <v>0.605</v>
      </c>
      <c r="DW582" s="8">
        <v>81.0</v>
      </c>
      <c r="DX582" s="8">
        <v>0.0</v>
      </c>
      <c r="DY582" s="14">
        <f t="shared" si="22"/>
        <v>6.082978723</v>
      </c>
    </row>
    <row r="583" ht="12.75" customHeight="1">
      <c r="A583" s="7">
        <v>83.0</v>
      </c>
      <c r="B583" s="7" t="s">
        <v>2617</v>
      </c>
      <c r="C583" s="7" t="s">
        <v>1771</v>
      </c>
      <c r="E583" s="7" t="s">
        <v>1232</v>
      </c>
      <c r="F583" s="7" t="s">
        <v>1232</v>
      </c>
      <c r="G583" s="7">
        <v>75.0</v>
      </c>
      <c r="H583" s="7">
        <v>210.0</v>
      </c>
      <c r="I583" s="7" t="s">
        <v>133</v>
      </c>
      <c r="M583" s="8" t="s">
        <v>146</v>
      </c>
      <c r="N583" s="8">
        <f t="shared" si="1"/>
        <v>23</v>
      </c>
      <c r="O583" s="7" t="s">
        <v>1361</v>
      </c>
      <c r="P583" s="7" t="s">
        <v>2618</v>
      </c>
      <c r="Q583" s="8" t="s">
        <v>136</v>
      </c>
      <c r="R583" s="7" t="s">
        <v>136</v>
      </c>
      <c r="S583" s="9" t="s">
        <v>159</v>
      </c>
      <c r="T583" s="9">
        <v>6.0</v>
      </c>
      <c r="U583" s="9" t="s">
        <v>138</v>
      </c>
      <c r="V583" s="9" t="s">
        <v>138</v>
      </c>
      <c r="W583" s="7">
        <v>6.0</v>
      </c>
      <c r="X583" s="7">
        <v>0.0</v>
      </c>
      <c r="Y583" s="7">
        <v>0.0</v>
      </c>
      <c r="Z583" s="7">
        <v>0.0</v>
      </c>
      <c r="AA583" s="7">
        <v>0.0</v>
      </c>
      <c r="AB583" s="7">
        <v>-2.0</v>
      </c>
      <c r="AC583" s="7">
        <v>2.0</v>
      </c>
      <c r="AD583" s="7">
        <v>1.0</v>
      </c>
      <c r="AE583" s="7">
        <v>2.0</v>
      </c>
      <c r="AF583" s="10">
        <f t="shared" si="2"/>
        <v>0</v>
      </c>
      <c r="AG583" s="10">
        <f t="shared" si="3"/>
        <v>0</v>
      </c>
      <c r="AH583" s="7">
        <v>3650.0</v>
      </c>
      <c r="AI583" s="11">
        <f t="shared" si="4"/>
        <v>10.13888889</v>
      </c>
      <c r="AJ583" s="7">
        <v>92.0</v>
      </c>
      <c r="AK583" s="11">
        <f t="shared" si="5"/>
        <v>15.33333333</v>
      </c>
      <c r="AL583" s="11">
        <f t="shared" si="6"/>
        <v>39.67391304</v>
      </c>
      <c r="AM583" s="12">
        <v>0.0</v>
      </c>
      <c r="AN583" s="11">
        <f t="shared" si="7"/>
        <v>0</v>
      </c>
      <c r="AO583" s="10" t="s">
        <v>151</v>
      </c>
      <c r="AP583" s="10" t="s">
        <v>151</v>
      </c>
      <c r="AQ583" s="10" t="s">
        <v>151</v>
      </c>
      <c r="AR583" s="7">
        <v>4.0</v>
      </c>
      <c r="AS583" s="7">
        <v>4.0</v>
      </c>
      <c r="AT583" s="13">
        <f t="shared" si="8"/>
        <v>0.5</v>
      </c>
      <c r="AU583" s="8"/>
      <c r="AV583" s="8"/>
      <c r="AW583" s="8">
        <v>5.0</v>
      </c>
      <c r="AX583" s="8">
        <v>3.0</v>
      </c>
      <c r="AY583" s="8">
        <v>3.0</v>
      </c>
      <c r="AZ583" s="8">
        <v>1.0</v>
      </c>
      <c r="BA583" s="7">
        <v>12.0</v>
      </c>
      <c r="BB583" s="7">
        <v>6.0</v>
      </c>
      <c r="BC583" s="7">
        <v>0.0</v>
      </c>
      <c r="BD583" s="7">
        <v>1.0</v>
      </c>
      <c r="BE583" s="7">
        <v>0.0</v>
      </c>
      <c r="BF583" s="7">
        <v>3.0</v>
      </c>
      <c r="BG583" s="14">
        <f t="shared" si="9"/>
        <v>11.83561644</v>
      </c>
      <c r="BH583" s="11">
        <f t="shared" si="10"/>
        <v>5.917808219</v>
      </c>
      <c r="BI583" s="11">
        <f t="shared" si="11"/>
        <v>0</v>
      </c>
      <c r="BJ583" s="11">
        <f t="shared" si="12"/>
        <v>0.9863013699</v>
      </c>
      <c r="BK583" s="11">
        <f t="shared" si="13"/>
        <v>0</v>
      </c>
      <c r="BL583" s="11">
        <f t="shared" si="14"/>
        <v>2.95890411</v>
      </c>
      <c r="BM583" s="7">
        <v>2.0</v>
      </c>
      <c r="BN583" s="7">
        <v>1.0</v>
      </c>
      <c r="BO583" s="7">
        <v>0.0</v>
      </c>
      <c r="BP583" s="7">
        <v>0.0</v>
      </c>
      <c r="BQ583" s="7">
        <v>0.0</v>
      </c>
      <c r="BR583" s="7">
        <v>0.0</v>
      </c>
      <c r="BS583" s="9">
        <f t="shared" si="15"/>
        <v>8</v>
      </c>
      <c r="BT583" s="14">
        <v>-1.1594</v>
      </c>
      <c r="BW583" s="15" t="str">
        <f t="shared" si="16"/>
        <v> </v>
      </c>
      <c r="BY583" s="7">
        <v>0.0</v>
      </c>
      <c r="BZ583" s="7">
        <v>0.0</v>
      </c>
      <c r="CA583" s="7">
        <v>0.0</v>
      </c>
      <c r="CB583" s="7">
        <v>0.0</v>
      </c>
      <c r="CC583" s="7">
        <v>0.0</v>
      </c>
      <c r="CD583" s="7">
        <v>0.0</v>
      </c>
      <c r="CE583" s="7">
        <v>0.0</v>
      </c>
      <c r="CF583" s="7">
        <v>0.0</v>
      </c>
      <c r="CG583" s="7">
        <v>0.0</v>
      </c>
      <c r="CH583" s="7">
        <v>0.0</v>
      </c>
      <c r="CI583" s="7">
        <v>0.0</v>
      </c>
      <c r="CJ583" s="7">
        <v>0.0</v>
      </c>
      <c r="CK583" s="7">
        <v>0.0</v>
      </c>
      <c r="CL583" s="15">
        <f t="shared" si="17"/>
        <v>0</v>
      </c>
      <c r="CM583" s="7">
        <v>-0.2</v>
      </c>
      <c r="CN583" s="7">
        <v>0.0</v>
      </c>
      <c r="CO583" s="7">
        <v>-0.2</v>
      </c>
      <c r="CP583" s="16">
        <f t="shared" si="18"/>
        <v>-0.03333333333</v>
      </c>
      <c r="CQ583" s="16">
        <f t="shared" si="19"/>
        <v>-0.197260274</v>
      </c>
      <c r="CR583" s="17">
        <v>1.0</v>
      </c>
      <c r="CS583" s="14">
        <v>0.8</v>
      </c>
      <c r="CT583" s="14">
        <v>1.5</v>
      </c>
      <c r="CU583" s="14">
        <v>-2.0</v>
      </c>
      <c r="CV583" s="14">
        <v>-0.4</v>
      </c>
      <c r="CW583" s="14">
        <v>0.1</v>
      </c>
      <c r="CX583" s="14">
        <v>0.0</v>
      </c>
      <c r="CY583" s="14">
        <v>-0.30000000000000004</v>
      </c>
      <c r="CZ583" s="18">
        <f t="shared" si="20"/>
        <v>-0.05</v>
      </c>
      <c r="DA583" s="18">
        <f t="shared" si="21"/>
        <v>-0.295890411</v>
      </c>
      <c r="DB583" s="14">
        <v>21.0</v>
      </c>
      <c r="DC583" s="7">
        <v>0.0</v>
      </c>
      <c r="DD583" s="7">
        <v>0.0</v>
      </c>
      <c r="DE583" s="7">
        <v>0.0</v>
      </c>
      <c r="DF583" s="7">
        <v>1.0</v>
      </c>
      <c r="DG583" s="7">
        <v>1.0</v>
      </c>
      <c r="DH583" s="7">
        <v>0.0</v>
      </c>
      <c r="DI583" s="7">
        <v>0.0</v>
      </c>
      <c r="DJ583" s="7">
        <v>0.0</v>
      </c>
      <c r="DK583" s="7">
        <v>0.0</v>
      </c>
      <c r="DL583" s="7">
        <v>0.0</v>
      </c>
      <c r="DM583" s="7">
        <v>1.0</v>
      </c>
      <c r="DN583" s="9">
        <v>0.0</v>
      </c>
      <c r="DO583" s="9">
        <v>0.0</v>
      </c>
      <c r="DP583" s="9">
        <v>0.0</v>
      </c>
      <c r="DQ583" s="8">
        <v>17.0</v>
      </c>
      <c r="DR583" s="8">
        <v>0.0</v>
      </c>
      <c r="DS583" s="8"/>
      <c r="DT583" s="19">
        <v>0.792</v>
      </c>
      <c r="DU583" s="8">
        <v>0.792</v>
      </c>
      <c r="DV583" s="8">
        <v>0.085</v>
      </c>
      <c r="DW583" s="8">
        <v>0.0</v>
      </c>
      <c r="DX583" s="8">
        <v>0.133</v>
      </c>
      <c r="DY583" s="14">
        <f t="shared" si="22"/>
        <v>-0.3738961336</v>
      </c>
    </row>
    <row r="584" ht="12.75" customHeight="1">
      <c r="A584" s="7">
        <v>93.0</v>
      </c>
      <c r="B584" s="7" t="s">
        <v>2619</v>
      </c>
      <c r="C584" s="7" t="s">
        <v>169</v>
      </c>
      <c r="D584" s="7" t="s">
        <v>170</v>
      </c>
      <c r="E584" s="7" t="s">
        <v>163</v>
      </c>
      <c r="F584" s="7" t="s">
        <v>163</v>
      </c>
      <c r="G584" s="7">
        <v>72.0</v>
      </c>
      <c r="H584" s="7">
        <v>189.0</v>
      </c>
      <c r="I584" s="7" t="s">
        <v>133</v>
      </c>
      <c r="J584" s="7">
        <v>2011.0</v>
      </c>
      <c r="K584" s="7">
        <v>1.0</v>
      </c>
      <c r="L584" s="7">
        <v>1.0</v>
      </c>
      <c r="M584" s="8"/>
      <c r="N584" s="8">
        <f t="shared" si="1"/>
        <v>22</v>
      </c>
      <c r="O584" s="7" t="s">
        <v>732</v>
      </c>
      <c r="P584" s="7" t="s">
        <v>2620</v>
      </c>
      <c r="Q584" s="8" t="s">
        <v>860</v>
      </c>
      <c r="R584" s="7" t="s">
        <v>860</v>
      </c>
      <c r="S584" s="9" t="s">
        <v>150</v>
      </c>
      <c r="T584" s="9">
        <v>55.0</v>
      </c>
      <c r="U584" s="9" t="s">
        <v>138</v>
      </c>
      <c r="V584" s="9" t="s">
        <v>138</v>
      </c>
      <c r="W584" s="7">
        <v>55.0</v>
      </c>
      <c r="X584" s="7">
        <v>12.0</v>
      </c>
      <c r="Y584" s="7">
        <v>22.0</v>
      </c>
      <c r="Z584" s="7">
        <v>15.0</v>
      </c>
      <c r="AA584" s="7">
        <v>34.0</v>
      </c>
      <c r="AB584" s="7">
        <v>-9.0</v>
      </c>
      <c r="AC584" s="7">
        <v>108.0</v>
      </c>
      <c r="AD584" s="7">
        <v>38.0</v>
      </c>
      <c r="AE584" s="7">
        <v>68.0</v>
      </c>
      <c r="AF584" s="10">
        <f t="shared" si="2"/>
        <v>0.1111111111</v>
      </c>
      <c r="AG584" s="10">
        <f t="shared" si="3"/>
        <v>0.05607476636</v>
      </c>
      <c r="AH584" s="7">
        <v>62906.0</v>
      </c>
      <c r="AI584" s="11">
        <f t="shared" si="4"/>
        <v>19.06242424</v>
      </c>
      <c r="AJ584" s="7">
        <v>1333.0</v>
      </c>
      <c r="AK584" s="11">
        <f t="shared" si="5"/>
        <v>24.23636364</v>
      </c>
      <c r="AL584" s="11">
        <f t="shared" si="6"/>
        <v>47.19129782</v>
      </c>
      <c r="AM584" s="12">
        <v>138.0</v>
      </c>
      <c r="AN584" s="11">
        <f t="shared" si="7"/>
        <v>7.897497854</v>
      </c>
      <c r="AO584" s="10" t="s">
        <v>654</v>
      </c>
      <c r="AP584" s="10" t="s">
        <v>1097</v>
      </c>
      <c r="AQ584" s="10" t="s">
        <v>200</v>
      </c>
      <c r="AR584" s="7">
        <v>369.0</v>
      </c>
      <c r="AS584" s="7">
        <v>454.0</v>
      </c>
      <c r="AT584" s="13">
        <f t="shared" si="8"/>
        <v>0.4483596598</v>
      </c>
      <c r="AU584" s="9">
        <v>28.0</v>
      </c>
      <c r="AV584" s="9">
        <v>8.0</v>
      </c>
      <c r="AW584" s="9">
        <v>534.0</v>
      </c>
      <c r="AX584" s="9">
        <v>232.0</v>
      </c>
      <c r="AY584" s="9">
        <v>289.0</v>
      </c>
      <c r="AZ584" s="9">
        <v>137.0</v>
      </c>
      <c r="BA584" s="7">
        <v>65.0</v>
      </c>
      <c r="BB584" s="7">
        <v>39.0</v>
      </c>
      <c r="BC584" s="7">
        <v>36.0</v>
      </c>
      <c r="BD584" s="7">
        <v>38.0</v>
      </c>
      <c r="BE584" s="7">
        <v>30.0</v>
      </c>
      <c r="BF584" s="7">
        <v>43.0</v>
      </c>
      <c r="BG584" s="14">
        <f t="shared" si="9"/>
        <v>3.719835946</v>
      </c>
      <c r="BH584" s="11">
        <f t="shared" si="10"/>
        <v>2.231901567</v>
      </c>
      <c r="BI584" s="11">
        <f t="shared" si="11"/>
        <v>2.060216831</v>
      </c>
      <c r="BJ584" s="11">
        <f t="shared" si="12"/>
        <v>2.174673322</v>
      </c>
      <c r="BK584" s="11">
        <f t="shared" si="13"/>
        <v>1.71684736</v>
      </c>
      <c r="BL584" s="11">
        <f t="shared" si="14"/>
        <v>2.460814549</v>
      </c>
      <c r="BM584" s="7">
        <v>18.0</v>
      </c>
      <c r="BN584" s="7">
        <v>9.0</v>
      </c>
      <c r="BO584" s="7">
        <v>0.0</v>
      </c>
      <c r="BP584" s="7">
        <v>0.0</v>
      </c>
      <c r="BQ584" s="7">
        <v>0.0</v>
      </c>
      <c r="BR584" s="7">
        <v>0.0</v>
      </c>
      <c r="BS584" s="9">
        <f t="shared" si="15"/>
        <v>93</v>
      </c>
      <c r="BT584" s="14">
        <v>-2.0448</v>
      </c>
      <c r="BU584" s="7">
        <v>4.0</v>
      </c>
      <c r="BV584" s="7">
        <v>2.0</v>
      </c>
      <c r="BW584" s="15">
        <f t="shared" si="16"/>
        <v>0.5</v>
      </c>
      <c r="BX584" s="7">
        <v>1.0</v>
      </c>
      <c r="BY584" s="7">
        <v>4.0</v>
      </c>
      <c r="BZ584" s="7">
        <v>0.0</v>
      </c>
      <c r="CA584" s="7">
        <v>1.0</v>
      </c>
      <c r="CB584" s="7">
        <v>1.0</v>
      </c>
      <c r="CC584" s="7">
        <v>0.0</v>
      </c>
      <c r="CD584" s="7">
        <v>1.0</v>
      </c>
      <c r="CE584" s="7">
        <v>0.0</v>
      </c>
      <c r="CF584" s="7">
        <v>6.0</v>
      </c>
      <c r="CG584" s="7">
        <v>2.0</v>
      </c>
      <c r="CH584" s="7">
        <v>0.0</v>
      </c>
      <c r="CI584" s="7">
        <v>3.0</v>
      </c>
      <c r="CJ584" s="7">
        <v>0.0</v>
      </c>
      <c r="CK584" s="7">
        <v>0.0</v>
      </c>
      <c r="CL584" s="15">
        <f t="shared" si="17"/>
        <v>0</v>
      </c>
      <c r="CM584" s="7">
        <v>2.2</v>
      </c>
      <c r="CN584" s="7">
        <v>0.9</v>
      </c>
      <c r="CO584" s="7">
        <v>3.2</v>
      </c>
      <c r="CP584" s="16">
        <f t="shared" si="18"/>
        <v>0.05818181818</v>
      </c>
      <c r="CQ584" s="16">
        <f t="shared" si="19"/>
        <v>0.183130385</v>
      </c>
      <c r="CR584" s="17">
        <v>5.0</v>
      </c>
      <c r="CS584" s="14">
        <v>25.7</v>
      </c>
      <c r="CT584" s="14">
        <v>22.8</v>
      </c>
      <c r="CU584" s="14">
        <v>0.6000000000000001</v>
      </c>
      <c r="CV584" s="14">
        <v>2.5</v>
      </c>
      <c r="CW584" s="14">
        <v>1.7000000000000002</v>
      </c>
      <c r="CX584" s="14">
        <v>0.5</v>
      </c>
      <c r="CY584" s="14">
        <v>4.7</v>
      </c>
      <c r="CZ584" s="18">
        <f t="shared" si="20"/>
        <v>0.08545454545</v>
      </c>
      <c r="DA584" s="18">
        <f t="shared" si="21"/>
        <v>0.268972753</v>
      </c>
      <c r="DB584" s="14">
        <v>29.2202</v>
      </c>
      <c r="DC584" s="7">
        <v>1.0</v>
      </c>
      <c r="DD584" s="7">
        <v>5.0</v>
      </c>
      <c r="DE584" s="7">
        <v>3.0</v>
      </c>
      <c r="DF584" s="7">
        <v>29.0</v>
      </c>
      <c r="DG584" s="7">
        <v>7.0</v>
      </c>
      <c r="DH584" s="7">
        <v>3.0</v>
      </c>
      <c r="DI584" s="7">
        <v>5.0</v>
      </c>
      <c r="DJ584" s="7">
        <v>36.0</v>
      </c>
      <c r="DK584" s="7">
        <v>4.0</v>
      </c>
      <c r="DL584" s="7">
        <v>0.0</v>
      </c>
      <c r="DM584" s="7">
        <v>54.0</v>
      </c>
      <c r="DN584" s="9">
        <v>1.0</v>
      </c>
      <c r="DO584" s="9">
        <v>1.0</v>
      </c>
      <c r="DP584" s="9">
        <v>2.0</v>
      </c>
      <c r="DQ584" s="8">
        <v>186.0</v>
      </c>
      <c r="DR584" s="8">
        <v>27.0</v>
      </c>
      <c r="DS584" s="8" t="s">
        <v>2621</v>
      </c>
      <c r="DT584" s="19">
        <v>6.0</v>
      </c>
      <c r="DU584" s="8">
        <v>6.0</v>
      </c>
      <c r="DV584" s="8">
        <v>6.0</v>
      </c>
      <c r="DW584" s="8">
        <v>1976.0</v>
      </c>
      <c r="DX584" s="8">
        <v>0.0</v>
      </c>
      <c r="DY584" s="14">
        <f t="shared" si="22"/>
        <v>-6.895744681</v>
      </c>
    </row>
    <row r="585" ht="12.75" customHeight="1">
      <c r="A585" s="7">
        <v>25.0</v>
      </c>
      <c r="B585" s="7" t="s">
        <v>2622</v>
      </c>
      <c r="C585" s="7" t="s">
        <v>824</v>
      </c>
      <c r="D585" s="7" t="s">
        <v>162</v>
      </c>
      <c r="E585" s="7" t="s">
        <v>163</v>
      </c>
      <c r="F585" s="7" t="s">
        <v>163</v>
      </c>
      <c r="G585" s="7">
        <v>76.0</v>
      </c>
      <c r="H585" s="7">
        <v>213.0</v>
      </c>
      <c r="I585" s="7" t="s">
        <v>133</v>
      </c>
      <c r="J585" s="7">
        <v>2013.0</v>
      </c>
      <c r="K585" s="7">
        <v>1.0</v>
      </c>
      <c r="L585" s="7">
        <v>7.0</v>
      </c>
      <c r="M585" s="8" t="s">
        <v>146</v>
      </c>
      <c r="N585" s="8">
        <f t="shared" si="1"/>
        <v>21</v>
      </c>
      <c r="O585" s="7" t="s">
        <v>2623</v>
      </c>
      <c r="P585" s="7" t="s">
        <v>2624</v>
      </c>
      <c r="Q585" s="8" t="s">
        <v>860</v>
      </c>
      <c r="R585" s="7" t="s">
        <v>860</v>
      </c>
      <c r="S585" s="9" t="s">
        <v>174</v>
      </c>
      <c r="T585" s="9">
        <v>68.0</v>
      </c>
      <c r="U585" s="9" t="s">
        <v>138</v>
      </c>
      <c r="V585" s="9" t="s">
        <v>138</v>
      </c>
      <c r="W585" s="7">
        <v>69.0</v>
      </c>
      <c r="X585" s="7">
        <v>3.0</v>
      </c>
      <c r="Y585" s="7">
        <v>7.0</v>
      </c>
      <c r="Z585" s="7">
        <v>3.0</v>
      </c>
      <c r="AA585" s="7">
        <v>10.0</v>
      </c>
      <c r="AB585" s="7">
        <v>-13.0</v>
      </c>
      <c r="AC585" s="7">
        <v>120.0</v>
      </c>
      <c r="AD585" s="7">
        <v>52.0</v>
      </c>
      <c r="AE585" s="7">
        <v>69.0</v>
      </c>
      <c r="AF585" s="10">
        <f t="shared" si="2"/>
        <v>0.025</v>
      </c>
      <c r="AG585" s="10">
        <f t="shared" si="3"/>
        <v>0.01244813278</v>
      </c>
      <c r="AH585" s="7">
        <v>83755.0</v>
      </c>
      <c r="AI585" s="11">
        <f t="shared" si="4"/>
        <v>20.23067633</v>
      </c>
      <c r="AJ585" s="7">
        <v>1773.0</v>
      </c>
      <c r="AK585" s="11">
        <f t="shared" si="5"/>
        <v>25.69565217</v>
      </c>
      <c r="AL585" s="11">
        <f t="shared" si="6"/>
        <v>47.2391427</v>
      </c>
      <c r="AM585" s="12">
        <v>31.0</v>
      </c>
      <c r="AN585" s="11">
        <f t="shared" si="7"/>
        <v>1.332457764</v>
      </c>
      <c r="AO585" s="10" t="s">
        <v>1395</v>
      </c>
      <c r="AP585" s="10" t="s">
        <v>2268</v>
      </c>
      <c r="AQ585" s="10" t="s">
        <v>2386</v>
      </c>
      <c r="AR585" s="7">
        <v>0.0</v>
      </c>
      <c r="AS585" s="7">
        <v>0.0</v>
      </c>
      <c r="AT585" s="13">
        <f t="shared" si="8"/>
        <v>0</v>
      </c>
      <c r="AU585" s="8"/>
      <c r="AV585" s="8"/>
      <c r="AW585" s="8"/>
      <c r="AX585" s="8">
        <v>0.0</v>
      </c>
      <c r="AY585" s="8"/>
      <c r="AZ585" s="8">
        <v>0.0</v>
      </c>
      <c r="BA585" s="7">
        <v>99.0</v>
      </c>
      <c r="BB585" s="7">
        <v>160.0</v>
      </c>
      <c r="BC585" s="7">
        <v>103.0</v>
      </c>
      <c r="BD585" s="7">
        <v>52.0</v>
      </c>
      <c r="BE585" s="7">
        <v>43.0</v>
      </c>
      <c r="BF585" s="7">
        <v>13.0</v>
      </c>
      <c r="BG585" s="14">
        <f t="shared" si="9"/>
        <v>4.255268342</v>
      </c>
      <c r="BH585" s="11">
        <f t="shared" si="10"/>
        <v>6.877201361</v>
      </c>
      <c r="BI585" s="11">
        <f t="shared" si="11"/>
        <v>4.427198376</v>
      </c>
      <c r="BJ585" s="11">
        <f t="shared" si="12"/>
        <v>2.235090442</v>
      </c>
      <c r="BK585" s="11">
        <f t="shared" si="13"/>
        <v>1.848247866</v>
      </c>
      <c r="BL585" s="11">
        <f t="shared" si="14"/>
        <v>0.5587726106</v>
      </c>
      <c r="BM585" s="7">
        <v>60.0</v>
      </c>
      <c r="BN585" s="7">
        <v>20.0</v>
      </c>
      <c r="BO585" s="7">
        <v>4.0</v>
      </c>
      <c r="BP585" s="7">
        <v>0.0</v>
      </c>
      <c r="BQ585" s="7">
        <v>0.0</v>
      </c>
      <c r="BR585" s="7">
        <v>0.0</v>
      </c>
      <c r="BS585" s="9">
        <f t="shared" si="15"/>
        <v>327</v>
      </c>
      <c r="BT585" s="14">
        <v>-3.7668</v>
      </c>
      <c r="BW585" s="15" t="str">
        <f t="shared" si="16"/>
        <v> </v>
      </c>
      <c r="BY585" s="7">
        <v>0.0</v>
      </c>
      <c r="BZ585" s="7">
        <v>0.0</v>
      </c>
      <c r="CA585" s="7">
        <v>0.0</v>
      </c>
      <c r="CB585" s="7">
        <v>0.0</v>
      </c>
      <c r="CC585" s="7">
        <v>0.0</v>
      </c>
      <c r="CD585" s="7">
        <v>0.0</v>
      </c>
      <c r="CE585" s="7">
        <v>2.0</v>
      </c>
      <c r="CF585" s="7">
        <v>1.0</v>
      </c>
      <c r="CG585" s="7">
        <v>0.0</v>
      </c>
      <c r="CH585" s="7">
        <v>0.0</v>
      </c>
      <c r="CI585" s="7">
        <v>0.0</v>
      </c>
      <c r="CJ585" s="7">
        <v>0.0</v>
      </c>
      <c r="CK585" s="7">
        <v>0.0</v>
      </c>
      <c r="CL585" s="15">
        <f t="shared" si="17"/>
        <v>0</v>
      </c>
      <c r="CM585" s="7">
        <v>-0.30000000000000004</v>
      </c>
      <c r="CN585" s="7">
        <v>2.2</v>
      </c>
      <c r="CO585" s="7">
        <v>1.9</v>
      </c>
      <c r="CP585" s="16">
        <f t="shared" si="18"/>
        <v>0.02753623188</v>
      </c>
      <c r="CQ585" s="16">
        <f t="shared" si="19"/>
        <v>0.08166676616</v>
      </c>
      <c r="CR585" s="17">
        <v>4.0</v>
      </c>
      <c r="CS585" s="14">
        <v>25.6</v>
      </c>
      <c r="CT585" s="14">
        <v>33.6</v>
      </c>
      <c r="CU585" s="14">
        <v>-4.0</v>
      </c>
      <c r="CV585" s="14">
        <v>-2.0</v>
      </c>
      <c r="CW585" s="14">
        <v>2.8</v>
      </c>
      <c r="CX585" s="14">
        <v>0.0</v>
      </c>
      <c r="CY585" s="14">
        <v>0.9</v>
      </c>
      <c r="CZ585" s="18">
        <f t="shared" si="20"/>
        <v>0.01304347826</v>
      </c>
      <c r="DA585" s="18">
        <f t="shared" si="21"/>
        <v>0.03868425766</v>
      </c>
      <c r="DB585" s="14">
        <v>49.1833</v>
      </c>
      <c r="DC585" s="7">
        <v>1.0</v>
      </c>
      <c r="DD585" s="7">
        <v>0.0</v>
      </c>
      <c r="DE585" s="7">
        <v>3.0</v>
      </c>
      <c r="DF585" s="7">
        <v>48.0</v>
      </c>
      <c r="DG585" s="7">
        <v>7.0</v>
      </c>
      <c r="DH585" s="7">
        <v>0.0</v>
      </c>
      <c r="DI585" s="7">
        <v>21.0</v>
      </c>
      <c r="DJ585" s="7">
        <v>28.0</v>
      </c>
      <c r="DK585" s="7">
        <v>0.0</v>
      </c>
      <c r="DL585" s="7">
        <v>4.0</v>
      </c>
      <c r="DM585" s="7">
        <v>60.0</v>
      </c>
      <c r="DN585" s="9">
        <v>0.0</v>
      </c>
      <c r="DO585" s="9">
        <v>0.0</v>
      </c>
      <c r="DP585" s="9">
        <v>0.0</v>
      </c>
      <c r="DQ585" s="8">
        <v>166.0</v>
      </c>
      <c r="DR585" s="8">
        <v>0.0</v>
      </c>
      <c r="DS585" s="8"/>
      <c r="DT585" s="19">
        <v>0.925</v>
      </c>
      <c r="DU585" s="8">
        <v>0.863</v>
      </c>
      <c r="DV585" s="8">
        <v>1.529</v>
      </c>
      <c r="DW585" s="8">
        <v>0.0</v>
      </c>
      <c r="DX585" s="8">
        <v>0.85</v>
      </c>
      <c r="DY585" s="14">
        <f t="shared" si="22"/>
        <v>-1.308808053</v>
      </c>
    </row>
    <row r="586" ht="12.75" customHeight="1">
      <c r="A586" s="7">
        <v>39.0</v>
      </c>
      <c r="B586" s="7" t="s">
        <v>2625</v>
      </c>
      <c r="C586" s="7" t="s">
        <v>357</v>
      </c>
      <c r="D586" s="7" t="s">
        <v>358</v>
      </c>
      <c r="E586" s="7" t="s">
        <v>163</v>
      </c>
      <c r="F586" s="7" t="s">
        <v>163</v>
      </c>
      <c r="G586" s="7">
        <v>71.0</v>
      </c>
      <c r="H586" s="7">
        <v>190.0</v>
      </c>
      <c r="I586" s="7" t="s">
        <v>145</v>
      </c>
      <c r="J586" s="7">
        <v>2014.0</v>
      </c>
      <c r="K586" s="7">
        <v>1.0</v>
      </c>
      <c r="L586" s="7">
        <v>8.0</v>
      </c>
      <c r="M586" s="8" t="s">
        <v>146</v>
      </c>
      <c r="N586" s="8">
        <f t="shared" si="1"/>
        <v>19</v>
      </c>
      <c r="O586" s="7" t="s">
        <v>2005</v>
      </c>
      <c r="P586" s="7" t="s">
        <v>2626</v>
      </c>
      <c r="Q586" s="8" t="s">
        <v>237</v>
      </c>
      <c r="R586" s="7" t="s">
        <v>237</v>
      </c>
      <c r="S586" s="9" t="s">
        <v>150</v>
      </c>
      <c r="T586" s="9">
        <v>22.0</v>
      </c>
      <c r="U586" s="9" t="s">
        <v>138</v>
      </c>
      <c r="V586" s="9" t="s">
        <v>138</v>
      </c>
      <c r="W586" s="7">
        <v>22.0</v>
      </c>
      <c r="X586" s="7">
        <v>6.0</v>
      </c>
      <c r="Y586" s="7">
        <v>7.0</v>
      </c>
      <c r="Z586" s="7">
        <v>5.0</v>
      </c>
      <c r="AA586" s="7">
        <v>13.0</v>
      </c>
      <c r="AB586" s="7">
        <v>1.0</v>
      </c>
      <c r="AC586" s="7">
        <v>43.0</v>
      </c>
      <c r="AD586" s="7">
        <v>28.0</v>
      </c>
      <c r="AE586" s="7">
        <v>28.0</v>
      </c>
      <c r="AF586" s="10">
        <f t="shared" si="2"/>
        <v>0.1395348837</v>
      </c>
      <c r="AG586" s="10">
        <f t="shared" si="3"/>
        <v>0.06060606061</v>
      </c>
      <c r="AH586" s="7">
        <v>21566.0</v>
      </c>
      <c r="AI586" s="11">
        <f t="shared" si="4"/>
        <v>16.33787879</v>
      </c>
      <c r="AJ586" s="7">
        <v>472.0</v>
      </c>
      <c r="AK586" s="11">
        <f t="shared" si="5"/>
        <v>21.45454545</v>
      </c>
      <c r="AL586" s="11">
        <f t="shared" si="6"/>
        <v>45.69067797</v>
      </c>
      <c r="AM586" s="12">
        <v>72.0</v>
      </c>
      <c r="AN586" s="11">
        <f t="shared" si="7"/>
        <v>12.01891867</v>
      </c>
      <c r="AO586" s="10" t="s">
        <v>216</v>
      </c>
      <c r="AP586" s="10" t="s">
        <v>847</v>
      </c>
      <c r="AQ586" s="10" t="s">
        <v>2627</v>
      </c>
      <c r="AR586" s="7">
        <v>143.0</v>
      </c>
      <c r="AS586" s="7">
        <v>148.0</v>
      </c>
      <c r="AT586" s="13">
        <f t="shared" si="8"/>
        <v>0.4914089347</v>
      </c>
      <c r="AU586" s="9">
        <v>2.0</v>
      </c>
      <c r="AV586" s="9">
        <v>2.0</v>
      </c>
      <c r="AW586" s="9">
        <v>183.0</v>
      </c>
      <c r="AX586" s="9">
        <v>89.0</v>
      </c>
      <c r="AY586" s="9">
        <v>108.0</v>
      </c>
      <c r="AZ586" s="9">
        <v>54.0</v>
      </c>
      <c r="BA586" s="7">
        <v>19.0</v>
      </c>
      <c r="BB586" s="7">
        <v>5.0</v>
      </c>
      <c r="BC586" s="7">
        <v>5.0</v>
      </c>
      <c r="BD586" s="7">
        <v>28.0</v>
      </c>
      <c r="BE586" s="7">
        <v>10.0</v>
      </c>
      <c r="BF586" s="7">
        <v>16.0</v>
      </c>
      <c r="BG586" s="14">
        <f t="shared" si="9"/>
        <v>3.171659093</v>
      </c>
      <c r="BH586" s="11">
        <f t="shared" si="10"/>
        <v>0.8346471297</v>
      </c>
      <c r="BI586" s="11">
        <f t="shared" si="11"/>
        <v>0.8346471297</v>
      </c>
      <c r="BJ586" s="11">
        <f t="shared" si="12"/>
        <v>4.674023927</v>
      </c>
      <c r="BK586" s="11">
        <f t="shared" si="13"/>
        <v>1.669294259</v>
      </c>
      <c r="BL586" s="11">
        <f t="shared" si="14"/>
        <v>2.670870815</v>
      </c>
      <c r="BM586" s="7">
        <v>4.0</v>
      </c>
      <c r="BN586" s="7">
        <v>2.0</v>
      </c>
      <c r="BO586" s="7">
        <v>0.0</v>
      </c>
      <c r="BP586" s="7">
        <v>0.0</v>
      </c>
      <c r="BQ586" s="7">
        <v>0.0</v>
      </c>
      <c r="BR586" s="7">
        <v>0.0</v>
      </c>
      <c r="BS586" s="9">
        <f t="shared" si="15"/>
        <v>14</v>
      </c>
      <c r="BT586" s="14">
        <v>2.8352</v>
      </c>
      <c r="BU586" s="7">
        <v>2.0</v>
      </c>
      <c r="BV586" s="7">
        <v>0.0</v>
      </c>
      <c r="BW586" s="15">
        <f t="shared" si="16"/>
        <v>0</v>
      </c>
      <c r="BX586" s="7">
        <v>0.0</v>
      </c>
      <c r="BY586" s="7">
        <v>1.0</v>
      </c>
      <c r="BZ586" s="7">
        <v>0.0</v>
      </c>
      <c r="CA586" s="7">
        <v>1.0</v>
      </c>
      <c r="CB586" s="7">
        <v>0.0</v>
      </c>
      <c r="CC586" s="7">
        <v>0.0</v>
      </c>
      <c r="CD586" s="7">
        <v>0.0</v>
      </c>
      <c r="CE586" s="7">
        <v>1.0</v>
      </c>
      <c r="CF586" s="7">
        <v>2.0</v>
      </c>
      <c r="CG586" s="7">
        <v>0.0</v>
      </c>
      <c r="CH586" s="7">
        <v>0.0</v>
      </c>
      <c r="CI586" s="7">
        <v>3.0</v>
      </c>
      <c r="CJ586" s="7">
        <v>0.0</v>
      </c>
      <c r="CK586" s="7">
        <v>0.0</v>
      </c>
      <c r="CL586" s="15">
        <f t="shared" si="17"/>
        <v>0</v>
      </c>
      <c r="CM586" s="7">
        <v>1.1</v>
      </c>
      <c r="CN586" s="7">
        <v>0.5</v>
      </c>
      <c r="CO586" s="7">
        <v>1.6</v>
      </c>
      <c r="CP586" s="16">
        <f t="shared" si="18"/>
        <v>0.07272727273</v>
      </c>
      <c r="CQ586" s="16">
        <f t="shared" si="19"/>
        <v>0.2670870815</v>
      </c>
      <c r="CR586" s="17">
        <v>4.0</v>
      </c>
      <c r="CS586" s="14">
        <v>6.8</v>
      </c>
      <c r="CT586" s="14">
        <v>5.7</v>
      </c>
      <c r="CU586" s="14">
        <v>3.4</v>
      </c>
      <c r="CV586" s="14">
        <v>2.5</v>
      </c>
      <c r="CW586" s="14">
        <v>0.7</v>
      </c>
      <c r="CX586" s="14">
        <v>-0.4</v>
      </c>
      <c r="CY586" s="14">
        <v>2.7</v>
      </c>
      <c r="CZ586" s="18">
        <f t="shared" si="20"/>
        <v>0.1227272727</v>
      </c>
      <c r="DA586" s="18">
        <f t="shared" si="21"/>
        <v>0.4507094501</v>
      </c>
      <c r="DB586" s="14">
        <v>35.6512</v>
      </c>
      <c r="DC586" s="7">
        <v>1.0</v>
      </c>
      <c r="DD586" s="7">
        <v>1.0</v>
      </c>
      <c r="DE586" s="7">
        <v>4.0</v>
      </c>
      <c r="DF586" s="7">
        <v>22.0</v>
      </c>
      <c r="DG586" s="7">
        <v>5.0</v>
      </c>
      <c r="DH586" s="7">
        <v>0.0</v>
      </c>
      <c r="DI586" s="7">
        <v>3.0</v>
      </c>
      <c r="DJ586" s="7">
        <v>10.0</v>
      </c>
      <c r="DK586" s="7">
        <v>2.0</v>
      </c>
      <c r="DL586" s="7">
        <v>0.0</v>
      </c>
      <c r="DM586" s="7">
        <v>23.0</v>
      </c>
      <c r="DN586" s="9">
        <v>2.0</v>
      </c>
      <c r="DO586" s="9">
        <v>2.0</v>
      </c>
      <c r="DP586" s="9">
        <v>1.0</v>
      </c>
      <c r="DQ586" s="8">
        <v>41.0</v>
      </c>
      <c r="DR586" s="8">
        <v>0.0</v>
      </c>
      <c r="DS586" s="8"/>
      <c r="DT586" s="19">
        <v>0.925</v>
      </c>
      <c r="DU586" s="8">
        <v>0.894</v>
      </c>
      <c r="DV586" s="8">
        <v>0.384</v>
      </c>
      <c r="DW586" s="8">
        <v>0.0</v>
      </c>
      <c r="DX586" s="8">
        <v>0.85</v>
      </c>
      <c r="DY586" s="14">
        <f t="shared" si="22"/>
        <v>2.140928849</v>
      </c>
    </row>
    <row r="587" ht="12.75" customHeight="1">
      <c r="A587" s="7">
        <v>14.0</v>
      </c>
      <c r="B587" s="7" t="s">
        <v>2628</v>
      </c>
      <c r="C587" s="7" t="s">
        <v>2629</v>
      </c>
      <c r="E587" s="7" t="s">
        <v>189</v>
      </c>
      <c r="F587" s="7" t="s">
        <v>189</v>
      </c>
      <c r="G587" s="7">
        <v>71.0</v>
      </c>
      <c r="H587" s="7">
        <v>183.0</v>
      </c>
      <c r="I587" s="7" t="s">
        <v>133</v>
      </c>
      <c r="J587" s="7">
        <v>2008.0</v>
      </c>
      <c r="K587" s="7">
        <v>4.0</v>
      </c>
      <c r="L587" s="7">
        <v>121.0</v>
      </c>
      <c r="M587" s="8"/>
      <c r="N587" s="8">
        <f t="shared" si="1"/>
        <v>26</v>
      </c>
      <c r="O587" s="7" t="s">
        <v>2630</v>
      </c>
      <c r="P587" s="7" t="s">
        <v>2631</v>
      </c>
      <c r="Q587" s="8" t="s">
        <v>136</v>
      </c>
      <c r="R587" s="7" t="s">
        <v>136</v>
      </c>
      <c r="S587" s="9" t="s">
        <v>183</v>
      </c>
      <c r="T587" s="9">
        <v>81.0</v>
      </c>
      <c r="U587" s="9" t="s">
        <v>138</v>
      </c>
      <c r="V587" s="9" t="s">
        <v>138</v>
      </c>
      <c r="W587" s="7">
        <v>82.0</v>
      </c>
      <c r="X587" s="7">
        <v>17.0</v>
      </c>
      <c r="Y587" s="7">
        <v>26.0</v>
      </c>
      <c r="Z587" s="7">
        <v>17.0</v>
      </c>
      <c r="AA587" s="7">
        <v>43.0</v>
      </c>
      <c r="AB587" s="7">
        <v>-2.0</v>
      </c>
      <c r="AC587" s="7">
        <v>161.0</v>
      </c>
      <c r="AD587" s="7">
        <v>43.0</v>
      </c>
      <c r="AE587" s="7">
        <v>58.0</v>
      </c>
      <c r="AF587" s="10">
        <f t="shared" si="2"/>
        <v>0.1055900621</v>
      </c>
      <c r="AG587" s="10">
        <f t="shared" si="3"/>
        <v>0.06488549618</v>
      </c>
      <c r="AH587" s="7">
        <v>74638.0</v>
      </c>
      <c r="AI587" s="11">
        <f t="shared" si="4"/>
        <v>15.1703252</v>
      </c>
      <c r="AJ587" s="7">
        <v>1644.0</v>
      </c>
      <c r="AK587" s="11">
        <f t="shared" si="5"/>
        <v>20.04878049</v>
      </c>
      <c r="AL587" s="11">
        <f t="shared" si="6"/>
        <v>45.40024331</v>
      </c>
      <c r="AM587" s="12">
        <v>188.0</v>
      </c>
      <c r="AN587" s="11">
        <f t="shared" si="7"/>
        <v>9.067767089</v>
      </c>
      <c r="AO587" s="10" t="s">
        <v>306</v>
      </c>
      <c r="AP587" s="10" t="s">
        <v>1808</v>
      </c>
      <c r="AQ587" s="10" t="s">
        <v>1353</v>
      </c>
      <c r="AR587" s="7">
        <v>0.0</v>
      </c>
      <c r="AS587" s="7">
        <v>2.0</v>
      </c>
      <c r="AT587" s="13">
        <f t="shared" si="8"/>
        <v>0</v>
      </c>
      <c r="AU587" s="8"/>
      <c r="AV587" s="8"/>
      <c r="AW587" s="8">
        <v>1.0</v>
      </c>
      <c r="AX587" s="8">
        <v>0.0</v>
      </c>
      <c r="AY587" s="8">
        <v>1.0</v>
      </c>
      <c r="AZ587" s="8">
        <v>0.0</v>
      </c>
      <c r="BA587" s="7">
        <v>74.0</v>
      </c>
      <c r="BB587" s="7">
        <v>58.0</v>
      </c>
      <c r="BC587" s="7">
        <v>19.0</v>
      </c>
      <c r="BD587" s="7">
        <v>43.0</v>
      </c>
      <c r="BE587" s="7">
        <v>26.0</v>
      </c>
      <c r="BF587" s="7">
        <v>28.0</v>
      </c>
      <c r="BG587" s="14">
        <f t="shared" si="9"/>
        <v>3.569227471</v>
      </c>
      <c r="BH587" s="11">
        <f t="shared" si="10"/>
        <v>2.797502613</v>
      </c>
      <c r="BI587" s="11">
        <f t="shared" si="11"/>
        <v>0.9164232696</v>
      </c>
      <c r="BJ587" s="11">
        <f t="shared" si="12"/>
        <v>2.074010558</v>
      </c>
      <c r="BK587" s="11">
        <f t="shared" si="13"/>
        <v>1.254052895</v>
      </c>
      <c r="BL587" s="11">
        <f t="shared" si="14"/>
        <v>1.350518503</v>
      </c>
      <c r="BM587" s="7">
        <v>34.0</v>
      </c>
      <c r="BN587" s="7">
        <v>17.0</v>
      </c>
      <c r="BO587" s="7">
        <v>0.0</v>
      </c>
      <c r="BP587" s="7">
        <v>0.0</v>
      </c>
      <c r="BQ587" s="7">
        <v>0.0</v>
      </c>
      <c r="BR587" s="7">
        <v>0.0</v>
      </c>
      <c r="BS587" s="9">
        <f t="shared" si="15"/>
        <v>111</v>
      </c>
      <c r="BT587" s="14">
        <v>-2.4489</v>
      </c>
      <c r="BU587" s="7">
        <v>6.0</v>
      </c>
      <c r="BV587" s="7">
        <v>0.0</v>
      </c>
      <c r="BW587" s="15">
        <f t="shared" si="16"/>
        <v>0</v>
      </c>
      <c r="BX587" s="7">
        <v>0.0</v>
      </c>
      <c r="BY587" s="7">
        <v>4.0</v>
      </c>
      <c r="BZ587" s="7">
        <v>2.0</v>
      </c>
      <c r="CA587" s="7">
        <v>3.0</v>
      </c>
      <c r="CB587" s="7">
        <v>0.0</v>
      </c>
      <c r="CC587" s="7">
        <v>1.0</v>
      </c>
      <c r="CD587" s="7">
        <v>1.0</v>
      </c>
      <c r="CE587" s="7">
        <v>0.0</v>
      </c>
      <c r="CF587" s="7">
        <v>4.0</v>
      </c>
      <c r="CG587" s="7">
        <v>3.0</v>
      </c>
      <c r="CH587" s="7">
        <v>0.0</v>
      </c>
      <c r="CI587" s="7">
        <v>8.0</v>
      </c>
      <c r="CJ587" s="7">
        <v>0.0</v>
      </c>
      <c r="CK587" s="7">
        <v>0.0</v>
      </c>
      <c r="CL587" s="15">
        <f t="shared" si="17"/>
        <v>0</v>
      </c>
      <c r="CM587" s="7">
        <v>3.3</v>
      </c>
      <c r="CN587" s="7">
        <v>1.4</v>
      </c>
      <c r="CO587" s="7">
        <v>4.7</v>
      </c>
      <c r="CP587" s="16">
        <f t="shared" si="18"/>
        <v>0.05731707317</v>
      </c>
      <c r="CQ587" s="16">
        <f t="shared" si="19"/>
        <v>0.2266941772</v>
      </c>
      <c r="CR587" s="17">
        <v>3.0</v>
      </c>
      <c r="CS587" s="14">
        <v>29.8</v>
      </c>
      <c r="CT587" s="14">
        <v>23.2</v>
      </c>
      <c r="CU587" s="14">
        <v>1.7000000000000002</v>
      </c>
      <c r="CV587" s="14">
        <v>5.1</v>
      </c>
      <c r="CW587" s="14">
        <v>1.8</v>
      </c>
      <c r="CX587" s="14">
        <v>-1.3</v>
      </c>
      <c r="CY587" s="14">
        <v>5.5</v>
      </c>
      <c r="CZ587" s="18">
        <f t="shared" si="20"/>
        <v>0.06707317073</v>
      </c>
      <c r="DA587" s="18">
        <f t="shared" si="21"/>
        <v>0.2652804202</v>
      </c>
      <c r="DB587" s="14">
        <v>30.0683</v>
      </c>
      <c r="DC587" s="7">
        <v>3.0</v>
      </c>
      <c r="DD587" s="7">
        <v>2.0</v>
      </c>
      <c r="DE587" s="7">
        <v>5.0</v>
      </c>
      <c r="DF587" s="7">
        <v>33.0</v>
      </c>
      <c r="DG587" s="7">
        <v>13.0</v>
      </c>
      <c r="DH587" s="7">
        <v>8.0</v>
      </c>
      <c r="DI587" s="7">
        <v>5.0</v>
      </c>
      <c r="DJ587" s="7">
        <v>35.0</v>
      </c>
      <c r="DK587" s="7">
        <v>5.0</v>
      </c>
      <c r="DL587" s="7">
        <v>1.0</v>
      </c>
      <c r="DM587" s="7">
        <v>94.0</v>
      </c>
      <c r="DN587" s="9">
        <v>2.0</v>
      </c>
      <c r="DO587" s="9">
        <v>2.0</v>
      </c>
      <c r="DP587" s="9">
        <v>1.0</v>
      </c>
      <c r="DQ587" s="8">
        <v>186.0</v>
      </c>
      <c r="DR587" s="8">
        <v>0.0</v>
      </c>
      <c r="DS587" s="8"/>
      <c r="DT587" s="19">
        <v>4.0</v>
      </c>
      <c r="DU587" s="8">
        <v>4.75</v>
      </c>
      <c r="DV587" s="8">
        <v>4.75</v>
      </c>
      <c r="DW587" s="8">
        <v>0.0</v>
      </c>
      <c r="DX587" s="8">
        <v>0.0</v>
      </c>
      <c r="DY587" s="14">
        <f t="shared" si="22"/>
        <v>-3.436170213</v>
      </c>
    </row>
    <row r="588" ht="12.75" customHeight="1">
      <c r="A588" s="7">
        <v>24.0</v>
      </c>
      <c r="B588" s="7" t="s">
        <v>2632</v>
      </c>
      <c r="C588" s="7" t="s">
        <v>2633</v>
      </c>
      <c r="D588" s="7" t="s">
        <v>311</v>
      </c>
      <c r="E588" s="7" t="s">
        <v>132</v>
      </c>
      <c r="F588" s="7" t="s">
        <v>132</v>
      </c>
      <c r="G588" s="7">
        <v>73.0</v>
      </c>
      <c r="H588" s="7">
        <v>200.0</v>
      </c>
      <c r="I588" s="7" t="s">
        <v>133</v>
      </c>
      <c r="J588" s="7">
        <v>2002.0</v>
      </c>
      <c r="K588" s="7">
        <v>1.0</v>
      </c>
      <c r="L588" s="7">
        <v>10.0</v>
      </c>
      <c r="M588" s="8"/>
      <c r="N588" s="8">
        <f t="shared" si="1"/>
        <v>32</v>
      </c>
      <c r="O588" s="7" t="s">
        <v>563</v>
      </c>
      <c r="P588" s="7" t="s">
        <v>2634</v>
      </c>
      <c r="Q588" s="8" t="s">
        <v>254</v>
      </c>
      <c r="R588" s="7" t="s">
        <v>254</v>
      </c>
      <c r="S588" s="9" t="s">
        <v>255</v>
      </c>
      <c r="T588" s="9">
        <v>46.0</v>
      </c>
      <c r="U588" s="9" t="s">
        <v>138</v>
      </c>
      <c r="V588" s="9" t="s">
        <v>138</v>
      </c>
      <c r="W588" s="7">
        <v>46.0</v>
      </c>
      <c r="X588" s="7">
        <v>7.0</v>
      </c>
      <c r="Y588" s="7">
        <v>0.0</v>
      </c>
      <c r="Z588" s="7">
        <v>0.0</v>
      </c>
      <c r="AA588" s="7">
        <v>7.0</v>
      </c>
      <c r="AB588" s="7">
        <v>-6.0</v>
      </c>
      <c r="AC588" s="7">
        <v>27.0</v>
      </c>
      <c r="AD588" s="7">
        <v>9.0</v>
      </c>
      <c r="AE588" s="7">
        <v>14.0</v>
      </c>
      <c r="AF588" s="10">
        <f t="shared" si="2"/>
        <v>0.2592592593</v>
      </c>
      <c r="AG588" s="10">
        <f t="shared" si="3"/>
        <v>0.14</v>
      </c>
      <c r="AH588" s="7">
        <v>31694.0</v>
      </c>
      <c r="AI588" s="11">
        <f t="shared" si="4"/>
        <v>11.48333333</v>
      </c>
      <c r="AJ588" s="7">
        <v>786.0</v>
      </c>
      <c r="AK588" s="11">
        <f t="shared" si="5"/>
        <v>17.08695652</v>
      </c>
      <c r="AL588" s="11">
        <f t="shared" si="6"/>
        <v>40.32315522</v>
      </c>
      <c r="AM588" s="12">
        <v>0.0</v>
      </c>
      <c r="AN588" s="11">
        <f t="shared" si="7"/>
        <v>0</v>
      </c>
      <c r="AO588" s="10" t="s">
        <v>1914</v>
      </c>
      <c r="AP588" s="10" t="s">
        <v>151</v>
      </c>
      <c r="AQ588" s="10" t="s">
        <v>1914</v>
      </c>
      <c r="AR588" s="7">
        <v>1.0</v>
      </c>
      <c r="AS588" s="7">
        <v>1.0</v>
      </c>
      <c r="AT588" s="13">
        <f t="shared" si="8"/>
        <v>0.5</v>
      </c>
      <c r="AU588" s="8"/>
      <c r="AV588" s="8"/>
      <c r="AW588" s="8">
        <v>1.0</v>
      </c>
      <c r="AX588" s="8">
        <v>0.0</v>
      </c>
      <c r="AY588" s="8">
        <v>1.0</v>
      </c>
      <c r="AZ588" s="8">
        <v>1.0</v>
      </c>
      <c r="BA588" s="7">
        <v>42.0</v>
      </c>
      <c r="BB588" s="7">
        <v>92.0</v>
      </c>
      <c r="BC588" s="7">
        <v>26.0</v>
      </c>
      <c r="BD588" s="7">
        <v>9.0</v>
      </c>
      <c r="BE588" s="7">
        <v>6.0</v>
      </c>
      <c r="BF588" s="7">
        <v>6.0</v>
      </c>
      <c r="BG588" s="14">
        <f t="shared" si="9"/>
        <v>4.770619045</v>
      </c>
      <c r="BH588" s="11">
        <f t="shared" si="10"/>
        <v>10.44992743</v>
      </c>
      <c r="BI588" s="11">
        <f t="shared" si="11"/>
        <v>2.953240361</v>
      </c>
      <c r="BJ588" s="11">
        <f t="shared" si="12"/>
        <v>1.02227551</v>
      </c>
      <c r="BK588" s="11">
        <f t="shared" si="13"/>
        <v>0.6815170064</v>
      </c>
      <c r="BL588" s="11">
        <f t="shared" si="14"/>
        <v>0.6815170064</v>
      </c>
      <c r="BM588" s="7">
        <v>20.0</v>
      </c>
      <c r="BN588" s="7">
        <v>5.0</v>
      </c>
      <c r="BO588" s="7">
        <v>2.0</v>
      </c>
      <c r="BP588" s="7">
        <v>0.0</v>
      </c>
      <c r="BQ588" s="7">
        <v>0.0</v>
      </c>
      <c r="BR588" s="7">
        <v>0.0</v>
      </c>
      <c r="BS588" s="9">
        <f t="shared" si="15"/>
        <v>140</v>
      </c>
      <c r="BT588" s="14">
        <v>-1.3359</v>
      </c>
      <c r="BW588" s="15" t="str">
        <f t="shared" si="16"/>
        <v> </v>
      </c>
      <c r="BY588" s="7">
        <v>3.0</v>
      </c>
      <c r="BZ588" s="7">
        <v>0.0</v>
      </c>
      <c r="CA588" s="7">
        <v>1.0</v>
      </c>
      <c r="CB588" s="7">
        <v>2.0</v>
      </c>
      <c r="CC588" s="7">
        <v>1.0</v>
      </c>
      <c r="CD588" s="7">
        <v>0.0</v>
      </c>
      <c r="CE588" s="7">
        <v>2.0</v>
      </c>
      <c r="CF588" s="7">
        <v>1.0</v>
      </c>
      <c r="CG588" s="7">
        <v>2.0</v>
      </c>
      <c r="CH588" s="7">
        <v>0.0</v>
      </c>
      <c r="CI588" s="7">
        <v>1.0</v>
      </c>
      <c r="CJ588" s="7">
        <v>0.0</v>
      </c>
      <c r="CK588" s="7">
        <v>0.0</v>
      </c>
      <c r="CL588" s="15">
        <f t="shared" si="17"/>
        <v>0</v>
      </c>
      <c r="CM588" s="7">
        <v>0.1</v>
      </c>
      <c r="CN588" s="7">
        <v>0.30000000000000004</v>
      </c>
      <c r="CO588" s="7">
        <v>0.5</v>
      </c>
      <c r="CP588" s="16">
        <f t="shared" si="18"/>
        <v>0.01086956522</v>
      </c>
      <c r="CQ588" s="16">
        <f t="shared" si="19"/>
        <v>0.05679308386</v>
      </c>
      <c r="CR588" s="17">
        <v>3.0</v>
      </c>
      <c r="CS588" s="14">
        <v>8.2</v>
      </c>
      <c r="CT588" s="14">
        <v>10.5</v>
      </c>
      <c r="CU588" s="14">
        <v>-7.1</v>
      </c>
      <c r="CV588" s="14">
        <v>0.0</v>
      </c>
      <c r="CW588" s="14">
        <v>1.1</v>
      </c>
      <c r="CX588" s="14">
        <v>0.0</v>
      </c>
      <c r="CY588" s="14">
        <v>1.1</v>
      </c>
      <c r="CZ588" s="18">
        <f t="shared" si="20"/>
        <v>0.02391304348</v>
      </c>
      <c r="DA588" s="18">
        <f t="shared" si="21"/>
        <v>0.1249447845</v>
      </c>
      <c r="DB588" s="14">
        <v>41.7037</v>
      </c>
      <c r="DC588" s="7">
        <v>0.0</v>
      </c>
      <c r="DD588" s="7">
        <v>0.0</v>
      </c>
      <c r="DE588" s="7">
        <v>2.0</v>
      </c>
      <c r="DF588" s="7">
        <v>7.0</v>
      </c>
      <c r="DG588" s="7">
        <v>1.0</v>
      </c>
      <c r="DH588" s="7">
        <v>0.0</v>
      </c>
      <c r="DI588" s="7">
        <v>7.0</v>
      </c>
      <c r="DJ588" s="7">
        <v>5.0</v>
      </c>
      <c r="DK588" s="7">
        <v>2.0</v>
      </c>
      <c r="DL588" s="7">
        <v>1.0</v>
      </c>
      <c r="DM588" s="7">
        <v>11.0</v>
      </c>
      <c r="DN588" s="9">
        <v>0.0</v>
      </c>
      <c r="DO588" s="9">
        <v>0.0</v>
      </c>
      <c r="DP588" s="9">
        <v>1.0</v>
      </c>
      <c r="DQ588" s="8">
        <v>186.0</v>
      </c>
      <c r="DR588" s="8">
        <v>31.0</v>
      </c>
      <c r="DS588" s="8" t="s">
        <v>2635</v>
      </c>
      <c r="DT588" s="19">
        <v>3.0</v>
      </c>
      <c r="DU588" s="8">
        <v>2.5</v>
      </c>
      <c r="DV588" s="8">
        <v>2.5</v>
      </c>
      <c r="DW588" s="8">
        <v>945.0</v>
      </c>
      <c r="DX588" s="8">
        <v>0.0</v>
      </c>
      <c r="DY588" s="14">
        <f t="shared" si="22"/>
        <v>-3.04893617</v>
      </c>
    </row>
    <row r="589" ht="12.75" customHeight="1">
      <c r="A589" s="7">
        <v>36.0</v>
      </c>
      <c r="B589" s="7" t="s">
        <v>2636</v>
      </c>
      <c r="C589" s="7" t="s">
        <v>2637</v>
      </c>
      <c r="D589" s="7" t="s">
        <v>271</v>
      </c>
      <c r="E589" s="7" t="s">
        <v>132</v>
      </c>
      <c r="F589" s="7" t="s">
        <v>132</v>
      </c>
      <c r="G589" s="7">
        <v>75.0</v>
      </c>
      <c r="H589" s="7">
        <v>195.0</v>
      </c>
      <c r="I589" s="7" t="s">
        <v>145</v>
      </c>
      <c r="J589" s="7">
        <v>2007.0</v>
      </c>
      <c r="K589" s="7">
        <v>1.0</v>
      </c>
      <c r="L589" s="7">
        <v>29.0</v>
      </c>
      <c r="M589" s="8"/>
      <c r="N589" s="8">
        <f t="shared" si="1"/>
        <v>27</v>
      </c>
      <c r="O589" s="7" t="s">
        <v>2638</v>
      </c>
      <c r="P589" s="7" t="s">
        <v>2639</v>
      </c>
      <c r="Q589" s="8" t="s">
        <v>490</v>
      </c>
      <c r="R589" s="7" t="s">
        <v>490</v>
      </c>
      <c r="S589" s="9" t="s">
        <v>275</v>
      </c>
      <c r="T589" s="9">
        <v>4.0</v>
      </c>
      <c r="U589" s="9" t="s">
        <v>138</v>
      </c>
      <c r="V589" s="9" t="s">
        <v>138</v>
      </c>
      <c r="W589" s="7">
        <v>4.0</v>
      </c>
      <c r="X589" s="7">
        <v>0.0</v>
      </c>
      <c r="Y589" s="7">
        <v>0.0</v>
      </c>
      <c r="Z589" s="7">
        <v>0.0</v>
      </c>
      <c r="AA589" s="7">
        <v>0.0</v>
      </c>
      <c r="AB589" s="7">
        <v>-4.0</v>
      </c>
      <c r="AC589" s="7">
        <v>3.0</v>
      </c>
      <c r="AD589" s="7">
        <v>0.0</v>
      </c>
      <c r="AE589" s="7">
        <v>2.0</v>
      </c>
      <c r="AF589" s="10">
        <f t="shared" si="2"/>
        <v>0</v>
      </c>
      <c r="AG589" s="10">
        <f t="shared" si="3"/>
        <v>0</v>
      </c>
      <c r="AH589" s="7">
        <v>3244.0</v>
      </c>
      <c r="AI589" s="11">
        <f t="shared" si="4"/>
        <v>13.51666667</v>
      </c>
      <c r="AJ589" s="7">
        <v>76.0</v>
      </c>
      <c r="AK589" s="11">
        <f t="shared" si="5"/>
        <v>19</v>
      </c>
      <c r="AL589" s="11">
        <f t="shared" si="6"/>
        <v>42.68421053</v>
      </c>
      <c r="AM589" s="12">
        <v>0.0</v>
      </c>
      <c r="AN589" s="11">
        <f t="shared" si="7"/>
        <v>0</v>
      </c>
      <c r="AO589" s="10" t="s">
        <v>151</v>
      </c>
      <c r="AP589" s="10" t="s">
        <v>151</v>
      </c>
      <c r="AQ589" s="10" t="s">
        <v>151</v>
      </c>
      <c r="AR589" s="7">
        <v>29.0</v>
      </c>
      <c r="AS589" s="7">
        <v>20.0</v>
      </c>
      <c r="AT589" s="13">
        <f t="shared" si="8"/>
        <v>0.5918367347</v>
      </c>
      <c r="AU589" s="8"/>
      <c r="AV589" s="8"/>
      <c r="AW589" s="8">
        <v>21.0</v>
      </c>
      <c r="AX589" s="8">
        <v>13.0</v>
      </c>
      <c r="AY589" s="8">
        <v>28.0</v>
      </c>
      <c r="AZ589" s="8">
        <v>16.0</v>
      </c>
      <c r="BA589" s="7">
        <v>5.0</v>
      </c>
      <c r="BB589" s="7">
        <v>7.0</v>
      </c>
      <c r="BC589" s="7">
        <v>2.0</v>
      </c>
      <c r="BD589" s="7">
        <v>0.0</v>
      </c>
      <c r="BE589" s="7">
        <v>1.0</v>
      </c>
      <c r="BF589" s="7">
        <v>0.0</v>
      </c>
      <c r="BG589" s="14">
        <f t="shared" si="9"/>
        <v>5.548705302</v>
      </c>
      <c r="BH589" s="11">
        <f t="shared" si="10"/>
        <v>7.768187423</v>
      </c>
      <c r="BI589" s="11">
        <f t="shared" si="11"/>
        <v>2.219482121</v>
      </c>
      <c r="BJ589" s="11">
        <f t="shared" si="12"/>
        <v>0</v>
      </c>
      <c r="BK589" s="11">
        <f t="shared" si="13"/>
        <v>1.10974106</v>
      </c>
      <c r="BL589" s="11">
        <f t="shared" si="14"/>
        <v>0</v>
      </c>
      <c r="BM589" s="7">
        <v>2.0</v>
      </c>
      <c r="BN589" s="7">
        <v>1.0</v>
      </c>
      <c r="BO589" s="7">
        <v>0.0</v>
      </c>
      <c r="BP589" s="7">
        <v>0.0</v>
      </c>
      <c r="BQ589" s="7">
        <v>0.0</v>
      </c>
      <c r="BR589" s="7">
        <v>0.0</v>
      </c>
      <c r="BS589" s="9">
        <f t="shared" si="15"/>
        <v>11</v>
      </c>
      <c r="BT589" s="14">
        <v>0.9008</v>
      </c>
      <c r="BW589" s="15" t="str">
        <f t="shared" si="16"/>
        <v> </v>
      </c>
      <c r="BY589" s="7">
        <v>0.0</v>
      </c>
      <c r="BZ589" s="7">
        <v>0.0</v>
      </c>
      <c r="CA589" s="7">
        <v>0.0</v>
      </c>
      <c r="CB589" s="7">
        <v>0.0</v>
      </c>
      <c r="CC589" s="7">
        <v>0.0</v>
      </c>
      <c r="CD589" s="7">
        <v>0.0</v>
      </c>
      <c r="CE589" s="7">
        <v>0.0</v>
      </c>
      <c r="CF589" s="7">
        <v>0.0</v>
      </c>
      <c r="CG589" s="7">
        <v>0.0</v>
      </c>
      <c r="CH589" s="7">
        <v>0.0</v>
      </c>
      <c r="CI589" s="7">
        <v>0.0</v>
      </c>
      <c r="CJ589" s="7">
        <v>0.0</v>
      </c>
      <c r="CK589" s="7">
        <v>0.0</v>
      </c>
      <c r="CL589" s="15">
        <f t="shared" si="17"/>
        <v>0</v>
      </c>
      <c r="CM589" s="7">
        <v>-0.2</v>
      </c>
      <c r="CN589" s="7">
        <v>-0.1</v>
      </c>
      <c r="CO589" s="7">
        <v>-0.2</v>
      </c>
      <c r="CP589" s="16">
        <f t="shared" si="18"/>
        <v>-0.05</v>
      </c>
      <c r="CQ589" s="16">
        <f t="shared" si="19"/>
        <v>-0.2219482121</v>
      </c>
      <c r="CR589" s="17">
        <v>4.0</v>
      </c>
      <c r="CS589" s="14">
        <v>1.2</v>
      </c>
      <c r="CT589" s="14">
        <v>1.2</v>
      </c>
      <c r="CU589" s="14">
        <v>-3.7</v>
      </c>
      <c r="CV589" s="14">
        <v>-0.6000000000000001</v>
      </c>
      <c r="CW589" s="14">
        <v>-0.2</v>
      </c>
      <c r="CX589" s="14">
        <v>0.0</v>
      </c>
      <c r="CY589" s="14">
        <v>-0.8</v>
      </c>
      <c r="CZ589" s="18">
        <f t="shared" si="20"/>
        <v>-0.2</v>
      </c>
      <c r="DA589" s="18">
        <f t="shared" si="21"/>
        <v>-0.8877928483</v>
      </c>
      <c r="DB589" s="14">
        <v>35.0</v>
      </c>
      <c r="DC589" s="7">
        <v>0.0</v>
      </c>
      <c r="DD589" s="7">
        <v>0.0</v>
      </c>
      <c r="DE589" s="7">
        <v>0.0</v>
      </c>
      <c r="DF589" s="7">
        <v>0.0</v>
      </c>
      <c r="DG589" s="7">
        <v>1.0</v>
      </c>
      <c r="DH589" s="7">
        <v>0.0</v>
      </c>
      <c r="DI589" s="7">
        <v>0.0</v>
      </c>
      <c r="DJ589" s="7">
        <v>0.0</v>
      </c>
      <c r="DK589" s="7">
        <v>0.0</v>
      </c>
      <c r="DL589" s="7">
        <v>0.0</v>
      </c>
      <c r="DM589" s="7">
        <v>2.0</v>
      </c>
      <c r="DN589" s="9">
        <v>0.0</v>
      </c>
      <c r="DO589" s="9">
        <v>0.0</v>
      </c>
      <c r="DP589" s="9">
        <v>0.0</v>
      </c>
      <c r="DQ589" s="8">
        <v>7.0</v>
      </c>
      <c r="DR589" s="8">
        <v>0.0</v>
      </c>
      <c r="DS589" s="8"/>
      <c r="DT589" s="19">
        <v>0.5750000000000001</v>
      </c>
      <c r="DU589" s="8">
        <v>0.5750000000000001</v>
      </c>
      <c r="DV589" s="8">
        <v>0.022</v>
      </c>
      <c r="DW589" s="8">
        <v>0.0</v>
      </c>
      <c r="DX589" s="8">
        <v>0.0</v>
      </c>
      <c r="DY589" s="14">
        <f t="shared" si="22"/>
        <v>-0.8027682453</v>
      </c>
    </row>
    <row r="590" ht="12.75" customHeight="1">
      <c r="A590" s="7">
        <v>18.0</v>
      </c>
      <c r="B590" s="7" t="s">
        <v>1683</v>
      </c>
      <c r="C590" s="7" t="s">
        <v>2640</v>
      </c>
      <c r="D590" s="7" t="s">
        <v>338</v>
      </c>
      <c r="E590" s="7" t="s">
        <v>132</v>
      </c>
      <c r="F590" s="7" t="s">
        <v>132</v>
      </c>
      <c r="G590" s="7">
        <v>69.0</v>
      </c>
      <c r="H590" s="7">
        <v>175.0</v>
      </c>
      <c r="I590" s="7" t="s">
        <v>133</v>
      </c>
      <c r="M590" s="8"/>
      <c r="N590" s="8">
        <f t="shared" si="1"/>
        <v>27</v>
      </c>
      <c r="O590" s="7" t="s">
        <v>603</v>
      </c>
      <c r="P590" s="7" t="s">
        <v>2641</v>
      </c>
      <c r="Q590" s="8" t="s">
        <v>490</v>
      </c>
      <c r="R590" s="7" t="s">
        <v>490</v>
      </c>
      <c r="S590" s="9" t="s">
        <v>247</v>
      </c>
      <c r="T590" s="9">
        <v>22.0</v>
      </c>
      <c r="U590" s="9" t="s">
        <v>138</v>
      </c>
      <c r="V590" s="9" t="s">
        <v>138</v>
      </c>
      <c r="W590" s="7">
        <v>22.0</v>
      </c>
      <c r="X590" s="7">
        <v>0.0</v>
      </c>
      <c r="Y590" s="7">
        <v>2.0</v>
      </c>
      <c r="Z590" s="7">
        <v>1.0</v>
      </c>
      <c r="AA590" s="7">
        <v>2.0</v>
      </c>
      <c r="AB590" s="7">
        <v>-3.0</v>
      </c>
      <c r="AC590" s="7">
        <v>14.0</v>
      </c>
      <c r="AD590" s="7">
        <v>4.0</v>
      </c>
      <c r="AE590" s="7">
        <v>6.0</v>
      </c>
      <c r="AF590" s="10">
        <f t="shared" si="2"/>
        <v>0</v>
      </c>
      <c r="AG590" s="10">
        <f t="shared" si="3"/>
        <v>0</v>
      </c>
      <c r="AH590" s="7">
        <v>13677.0</v>
      </c>
      <c r="AI590" s="11">
        <f t="shared" si="4"/>
        <v>10.36136364</v>
      </c>
      <c r="AJ590" s="7">
        <v>337.0</v>
      </c>
      <c r="AK590" s="11">
        <f t="shared" si="5"/>
        <v>15.31818182</v>
      </c>
      <c r="AL590" s="11">
        <f t="shared" si="6"/>
        <v>40.58456973</v>
      </c>
      <c r="AM590" s="12">
        <v>24.0</v>
      </c>
      <c r="AN590" s="11">
        <f t="shared" si="7"/>
        <v>6.317174819</v>
      </c>
      <c r="AO590" s="10" t="s">
        <v>151</v>
      </c>
      <c r="AP590" s="10" t="s">
        <v>200</v>
      </c>
      <c r="AQ590" s="10" t="s">
        <v>200</v>
      </c>
      <c r="AR590" s="7">
        <v>2.0</v>
      </c>
      <c r="AS590" s="7">
        <v>4.0</v>
      </c>
      <c r="AT590" s="13">
        <f t="shared" si="8"/>
        <v>0.3333333333</v>
      </c>
      <c r="AU590" s="8"/>
      <c r="AV590" s="8"/>
      <c r="AW590" s="8">
        <v>2.0</v>
      </c>
      <c r="AX590" s="8">
        <v>1.0</v>
      </c>
      <c r="AY590" s="8">
        <v>4.0</v>
      </c>
      <c r="AZ590" s="8">
        <v>1.0</v>
      </c>
      <c r="BA590" s="7">
        <v>29.0</v>
      </c>
      <c r="BB590" s="7">
        <v>36.0</v>
      </c>
      <c r="BC590" s="7">
        <v>9.0</v>
      </c>
      <c r="BD590" s="7">
        <v>4.0</v>
      </c>
      <c r="BE590" s="7">
        <v>3.0</v>
      </c>
      <c r="BF590" s="7">
        <v>4.0</v>
      </c>
      <c r="BG590" s="14">
        <f t="shared" si="9"/>
        <v>7.633252906</v>
      </c>
      <c r="BH590" s="11">
        <f t="shared" si="10"/>
        <v>9.475762229</v>
      </c>
      <c r="BI590" s="11">
        <f t="shared" si="11"/>
        <v>2.368940557</v>
      </c>
      <c r="BJ590" s="11">
        <f t="shared" si="12"/>
        <v>1.05286247</v>
      </c>
      <c r="BK590" s="11">
        <f t="shared" si="13"/>
        <v>0.7896468524</v>
      </c>
      <c r="BL590" s="11">
        <f t="shared" si="14"/>
        <v>1.05286247</v>
      </c>
      <c r="BM590" s="7">
        <v>8.0</v>
      </c>
      <c r="BN590" s="7">
        <v>4.0</v>
      </c>
      <c r="BO590" s="7">
        <v>0.0</v>
      </c>
      <c r="BP590" s="7">
        <v>0.0</v>
      </c>
      <c r="BQ590" s="7">
        <v>0.0</v>
      </c>
      <c r="BR590" s="7">
        <v>0.0</v>
      </c>
      <c r="BS590" s="9">
        <f t="shared" si="15"/>
        <v>53</v>
      </c>
      <c r="BT590" s="14">
        <v>-1.3835</v>
      </c>
      <c r="BW590" s="15" t="str">
        <f t="shared" si="16"/>
        <v> </v>
      </c>
      <c r="BY590" s="7">
        <v>0.0</v>
      </c>
      <c r="BZ590" s="7">
        <v>0.0</v>
      </c>
      <c r="CA590" s="7">
        <v>0.0</v>
      </c>
      <c r="CB590" s="7">
        <v>0.0</v>
      </c>
      <c r="CC590" s="7">
        <v>0.0</v>
      </c>
      <c r="CD590" s="7">
        <v>0.0</v>
      </c>
      <c r="CE590" s="7">
        <v>0.0</v>
      </c>
      <c r="CF590" s="7">
        <v>0.0</v>
      </c>
      <c r="CG590" s="7">
        <v>0.0</v>
      </c>
      <c r="CH590" s="7">
        <v>0.0</v>
      </c>
      <c r="CI590" s="7">
        <v>0.0</v>
      </c>
      <c r="CJ590" s="7">
        <v>0.0</v>
      </c>
      <c r="CK590" s="7">
        <v>0.0</v>
      </c>
      <c r="CL590" s="15">
        <f t="shared" si="17"/>
        <v>0</v>
      </c>
      <c r="CM590" s="7">
        <v>-0.4</v>
      </c>
      <c r="CN590" s="7">
        <v>0.2</v>
      </c>
      <c r="CO590" s="7">
        <v>-0.2</v>
      </c>
      <c r="CP590" s="16">
        <f t="shared" si="18"/>
        <v>-0.009090909091</v>
      </c>
      <c r="CQ590" s="16">
        <f t="shared" si="19"/>
        <v>-0.05264312349</v>
      </c>
      <c r="CR590" s="17">
        <v>3.0</v>
      </c>
      <c r="CS590" s="14">
        <v>4.1</v>
      </c>
      <c r="CT590" s="14">
        <v>4.7</v>
      </c>
      <c r="CU590" s="14">
        <v>-2.5</v>
      </c>
      <c r="CV590" s="14">
        <v>-1.1</v>
      </c>
      <c r="CW590" s="14">
        <v>0.5</v>
      </c>
      <c r="CX590" s="14">
        <v>0.0</v>
      </c>
      <c r="CY590" s="14">
        <v>-0.6000000000000001</v>
      </c>
      <c r="CZ590" s="18">
        <f t="shared" si="20"/>
        <v>-0.02727272727</v>
      </c>
      <c r="DA590" s="18">
        <f t="shared" si="21"/>
        <v>-0.1579293705</v>
      </c>
      <c r="DB590" s="14">
        <v>27.2143</v>
      </c>
      <c r="DC590" s="7">
        <v>0.0</v>
      </c>
      <c r="DD590" s="7">
        <v>1.0</v>
      </c>
      <c r="DE590" s="7">
        <v>0.0</v>
      </c>
      <c r="DF590" s="7">
        <v>3.0</v>
      </c>
      <c r="DG590" s="7">
        <v>0.0</v>
      </c>
      <c r="DH590" s="7">
        <v>0.0</v>
      </c>
      <c r="DI590" s="7">
        <v>1.0</v>
      </c>
      <c r="DJ590" s="7">
        <v>4.0</v>
      </c>
      <c r="DK590" s="7">
        <v>1.0</v>
      </c>
      <c r="DL590" s="7">
        <v>1.0</v>
      </c>
      <c r="DM590" s="7">
        <v>7.0</v>
      </c>
      <c r="DN590" s="9">
        <v>0.0</v>
      </c>
      <c r="DO590" s="9">
        <v>0.0</v>
      </c>
      <c r="DP590" s="9">
        <v>0.0</v>
      </c>
      <c r="DQ590" s="8">
        <v>109.0</v>
      </c>
      <c r="DR590" s="8">
        <v>0.0</v>
      </c>
      <c r="DS590" s="8"/>
      <c r="DT590" s="19">
        <v>0.5750000000000001</v>
      </c>
      <c r="DU590" s="8">
        <v>0.5630000000000001</v>
      </c>
      <c r="DV590" s="8">
        <v>0.33</v>
      </c>
      <c r="DW590" s="8">
        <v>0.0</v>
      </c>
      <c r="DX590" s="8">
        <v>0.0</v>
      </c>
      <c r="DY590" s="14">
        <f t="shared" si="22"/>
        <v>-0.6163578129</v>
      </c>
    </row>
    <row r="591" ht="12.75" customHeight="1">
      <c r="A591" s="7">
        <v>19.0</v>
      </c>
      <c r="B591" s="7" t="s">
        <v>2642</v>
      </c>
      <c r="C591" s="7" t="s">
        <v>353</v>
      </c>
      <c r="D591" s="7" t="s">
        <v>162</v>
      </c>
      <c r="E591" s="7" t="s">
        <v>163</v>
      </c>
      <c r="F591" s="7" t="s">
        <v>163</v>
      </c>
      <c r="G591" s="7">
        <v>72.0</v>
      </c>
      <c r="H591" s="7">
        <v>191.0</v>
      </c>
      <c r="I591" s="7" t="s">
        <v>133</v>
      </c>
      <c r="J591" s="7">
        <v>2005.0</v>
      </c>
      <c r="K591" s="7">
        <v>5.0</v>
      </c>
      <c r="L591" s="7">
        <v>150.0</v>
      </c>
      <c r="M591" s="8"/>
      <c r="N591" s="8">
        <f t="shared" si="1"/>
        <v>29</v>
      </c>
      <c r="O591" s="7" t="s">
        <v>871</v>
      </c>
      <c r="P591" s="7" t="s">
        <v>2643</v>
      </c>
      <c r="Q591" s="8" t="s">
        <v>312</v>
      </c>
      <c r="R591" s="7" t="s">
        <v>312</v>
      </c>
      <c r="S591" s="9" t="s">
        <v>150</v>
      </c>
      <c r="T591" s="9">
        <v>20.0</v>
      </c>
      <c r="U591" s="9" t="s">
        <v>138</v>
      </c>
      <c r="V591" s="9" t="s">
        <v>138</v>
      </c>
      <c r="W591" s="7">
        <v>20.0</v>
      </c>
      <c r="X591" s="7">
        <v>3.0</v>
      </c>
      <c r="Y591" s="7">
        <v>4.0</v>
      </c>
      <c r="Z591" s="7">
        <v>2.0</v>
      </c>
      <c r="AA591" s="7">
        <v>7.0</v>
      </c>
      <c r="AB591" s="7">
        <v>-1.0</v>
      </c>
      <c r="AC591" s="7">
        <v>10.0</v>
      </c>
      <c r="AD591" s="7">
        <v>3.0</v>
      </c>
      <c r="AE591" s="7">
        <v>1.0</v>
      </c>
      <c r="AF591" s="10">
        <f t="shared" si="2"/>
        <v>0.3</v>
      </c>
      <c r="AG591" s="10">
        <f t="shared" si="3"/>
        <v>0.2142857143</v>
      </c>
      <c r="AH591" s="7">
        <v>13416.0</v>
      </c>
      <c r="AI591" s="11">
        <f t="shared" si="4"/>
        <v>11.18</v>
      </c>
      <c r="AJ591" s="7">
        <v>288.0</v>
      </c>
      <c r="AK591" s="11">
        <f t="shared" si="5"/>
        <v>14.4</v>
      </c>
      <c r="AL591" s="11">
        <f t="shared" si="6"/>
        <v>46.58333333</v>
      </c>
      <c r="AM591" s="12">
        <v>25.0</v>
      </c>
      <c r="AN591" s="11">
        <f t="shared" si="7"/>
        <v>6.708407871</v>
      </c>
      <c r="AO591" s="10" t="s">
        <v>787</v>
      </c>
      <c r="AP591" s="10" t="s">
        <v>1537</v>
      </c>
      <c r="AQ591" s="10" t="s">
        <v>2644</v>
      </c>
      <c r="AR591" s="7">
        <v>59.0</v>
      </c>
      <c r="AS591" s="7">
        <v>50.0</v>
      </c>
      <c r="AT591" s="13">
        <f t="shared" si="8"/>
        <v>0.5412844037</v>
      </c>
      <c r="AU591" s="9">
        <v>1.0</v>
      </c>
      <c r="AV591" s="9">
        <v>1.0</v>
      </c>
      <c r="AW591" s="9">
        <v>65.0</v>
      </c>
      <c r="AX591" s="9">
        <v>37.0</v>
      </c>
      <c r="AY591" s="9">
        <v>44.0</v>
      </c>
      <c r="AZ591" s="9">
        <v>22.0</v>
      </c>
      <c r="BA591" s="7">
        <v>7.0</v>
      </c>
      <c r="BB591" s="7">
        <v>3.0</v>
      </c>
      <c r="BC591" s="7">
        <v>5.0</v>
      </c>
      <c r="BD591" s="7">
        <v>3.0</v>
      </c>
      <c r="BE591" s="7">
        <v>6.0</v>
      </c>
      <c r="BF591" s="7">
        <v>2.0</v>
      </c>
      <c r="BG591" s="14">
        <f t="shared" si="9"/>
        <v>1.878354204</v>
      </c>
      <c r="BH591" s="11">
        <f t="shared" si="10"/>
        <v>0.8050089445</v>
      </c>
      <c r="BI591" s="11">
        <f t="shared" si="11"/>
        <v>1.341681574</v>
      </c>
      <c r="BJ591" s="11">
        <f t="shared" si="12"/>
        <v>0.8050089445</v>
      </c>
      <c r="BK591" s="11">
        <f t="shared" si="13"/>
        <v>1.610017889</v>
      </c>
      <c r="BL591" s="11">
        <f t="shared" si="14"/>
        <v>0.5366726297</v>
      </c>
      <c r="BM591" s="7">
        <v>2.0</v>
      </c>
      <c r="BN591" s="7">
        <v>1.0</v>
      </c>
      <c r="BO591" s="7">
        <v>0.0</v>
      </c>
      <c r="BP591" s="7">
        <v>0.0</v>
      </c>
      <c r="BQ591" s="7">
        <v>0.0</v>
      </c>
      <c r="BR591" s="7">
        <v>0.0</v>
      </c>
      <c r="BS591" s="9">
        <f t="shared" si="15"/>
        <v>10</v>
      </c>
      <c r="BT591" s="14">
        <v>-0.0789</v>
      </c>
      <c r="BW591" s="15" t="str">
        <f t="shared" si="16"/>
        <v> </v>
      </c>
      <c r="BY591" s="7">
        <v>0.0</v>
      </c>
      <c r="BZ591" s="7">
        <v>0.0</v>
      </c>
      <c r="CA591" s="7">
        <v>1.0</v>
      </c>
      <c r="CB591" s="7">
        <v>0.0</v>
      </c>
      <c r="CC591" s="7">
        <v>1.0</v>
      </c>
      <c r="CD591" s="7">
        <v>0.0</v>
      </c>
      <c r="CE591" s="7">
        <v>1.0</v>
      </c>
      <c r="CF591" s="7">
        <v>0.0</v>
      </c>
      <c r="CG591" s="7">
        <v>0.0</v>
      </c>
      <c r="CH591" s="7">
        <v>0.0</v>
      </c>
      <c r="CI591" s="7">
        <v>1.0</v>
      </c>
      <c r="CJ591" s="7">
        <v>0.0</v>
      </c>
      <c r="CK591" s="7">
        <v>0.0</v>
      </c>
      <c r="CL591" s="15">
        <f t="shared" si="17"/>
        <v>0</v>
      </c>
      <c r="CM591" s="7">
        <v>0.5</v>
      </c>
      <c r="CN591" s="7">
        <v>0.30000000000000004</v>
      </c>
      <c r="CO591" s="7">
        <v>0.8</v>
      </c>
      <c r="CP591" s="16">
        <f t="shared" si="18"/>
        <v>0.04</v>
      </c>
      <c r="CQ591" s="16">
        <f t="shared" si="19"/>
        <v>0.2146690519</v>
      </c>
      <c r="CR591" s="17">
        <v>1.0</v>
      </c>
      <c r="CS591" s="14">
        <v>5.7</v>
      </c>
      <c r="CT591" s="14">
        <v>4.4</v>
      </c>
      <c r="CU591" s="14">
        <v>0.7</v>
      </c>
      <c r="CV591" s="14">
        <v>0.5</v>
      </c>
      <c r="CW591" s="14">
        <v>0.4</v>
      </c>
      <c r="CX591" s="14">
        <v>0.0</v>
      </c>
      <c r="CY591" s="14">
        <v>0.9</v>
      </c>
      <c r="CZ591" s="18">
        <f t="shared" si="20"/>
        <v>0.045</v>
      </c>
      <c r="DA591" s="18">
        <f t="shared" si="21"/>
        <v>0.2415026834</v>
      </c>
      <c r="DB591" s="14">
        <v>30.0</v>
      </c>
      <c r="DC591" s="7">
        <v>0.0</v>
      </c>
      <c r="DD591" s="7">
        <v>0.0</v>
      </c>
      <c r="DE591" s="7">
        <v>0.0</v>
      </c>
      <c r="DF591" s="7">
        <v>3.0</v>
      </c>
      <c r="DG591" s="7">
        <v>3.0</v>
      </c>
      <c r="DH591" s="7">
        <v>0.0</v>
      </c>
      <c r="DI591" s="7">
        <v>3.0</v>
      </c>
      <c r="DJ591" s="7">
        <v>1.0</v>
      </c>
      <c r="DK591" s="7">
        <v>0.0</v>
      </c>
      <c r="DL591" s="7">
        <v>0.0</v>
      </c>
      <c r="DM591" s="7">
        <v>3.0</v>
      </c>
      <c r="DN591" s="9">
        <v>1.0</v>
      </c>
      <c r="DO591" s="9">
        <v>0.0</v>
      </c>
      <c r="DP591" s="9">
        <v>0.0</v>
      </c>
      <c r="DQ591" s="8">
        <v>66.0</v>
      </c>
      <c r="DR591" s="8">
        <v>0.0</v>
      </c>
      <c r="DS591" s="8"/>
      <c r="DT591" s="19">
        <v>0.7</v>
      </c>
      <c r="DU591" s="8">
        <v>0.7</v>
      </c>
      <c r="DV591" s="8">
        <v>0.248</v>
      </c>
      <c r="DW591" s="8">
        <v>0.0</v>
      </c>
      <c r="DX591" s="8">
        <v>0.0</v>
      </c>
      <c r="DY591" s="14">
        <f t="shared" si="22"/>
        <v>0.7875772135</v>
      </c>
    </row>
    <row r="592" ht="12.75" customHeight="1">
      <c r="A592" s="7">
        <v>90.0</v>
      </c>
      <c r="B592" s="7" t="s">
        <v>2645</v>
      </c>
      <c r="C592" s="7" t="s">
        <v>2646</v>
      </c>
      <c r="D592" s="7" t="s">
        <v>162</v>
      </c>
      <c r="E592" s="7" t="s">
        <v>163</v>
      </c>
      <c r="F592" s="7" t="s">
        <v>163</v>
      </c>
      <c r="G592" s="7">
        <v>73.0</v>
      </c>
      <c r="H592" s="7">
        <v>210.0</v>
      </c>
      <c r="I592" s="7" t="s">
        <v>133</v>
      </c>
      <c r="J592" s="7">
        <v>2009.0</v>
      </c>
      <c r="K592" s="7">
        <v>2.0</v>
      </c>
      <c r="L592" s="7">
        <v>33.0</v>
      </c>
      <c r="M592" s="8"/>
      <c r="N592" s="8">
        <f t="shared" si="1"/>
        <v>25</v>
      </c>
      <c r="O592" s="7" t="s">
        <v>732</v>
      </c>
      <c r="P592" s="7" t="s">
        <v>2643</v>
      </c>
      <c r="Q592" s="8" t="s">
        <v>312</v>
      </c>
      <c r="R592" s="7" t="s">
        <v>312</v>
      </c>
      <c r="S592" s="9" t="s">
        <v>150</v>
      </c>
      <c r="T592" s="9">
        <v>71.0</v>
      </c>
      <c r="U592" s="9" t="s">
        <v>138</v>
      </c>
      <c r="V592" s="9" t="s">
        <v>138</v>
      </c>
      <c r="W592" s="7">
        <v>71.0</v>
      </c>
      <c r="X592" s="7">
        <v>21.0</v>
      </c>
      <c r="Y592" s="7">
        <v>39.0</v>
      </c>
      <c r="Z592" s="7">
        <v>26.0</v>
      </c>
      <c r="AA592" s="7">
        <v>60.0</v>
      </c>
      <c r="AB592" s="7">
        <v>-16.0</v>
      </c>
      <c r="AC592" s="7">
        <v>157.0</v>
      </c>
      <c r="AD592" s="7">
        <v>42.0</v>
      </c>
      <c r="AE592" s="7">
        <v>44.0</v>
      </c>
      <c r="AF592" s="10">
        <f t="shared" si="2"/>
        <v>0.1337579618</v>
      </c>
      <c r="AG592" s="10">
        <f t="shared" si="3"/>
        <v>0.08641975309</v>
      </c>
      <c r="AH592" s="7">
        <v>92591.0</v>
      </c>
      <c r="AI592" s="11">
        <f t="shared" si="4"/>
        <v>21.73497653</v>
      </c>
      <c r="AJ592" s="7">
        <v>1835.0</v>
      </c>
      <c r="AK592" s="11">
        <f t="shared" si="5"/>
        <v>25.84507042</v>
      </c>
      <c r="AL592" s="11">
        <f t="shared" si="6"/>
        <v>50.45831063</v>
      </c>
      <c r="AM592" s="12">
        <v>220.0</v>
      </c>
      <c r="AN592" s="11">
        <f t="shared" si="7"/>
        <v>8.553747124</v>
      </c>
      <c r="AO592" s="10" t="s">
        <v>2647</v>
      </c>
      <c r="AP592" s="10" t="s">
        <v>1634</v>
      </c>
      <c r="AQ592" s="10" t="s">
        <v>2648</v>
      </c>
      <c r="AR592" s="7">
        <v>1024.0</v>
      </c>
      <c r="AS592" s="7">
        <v>788.0</v>
      </c>
      <c r="AT592" s="13">
        <f t="shared" si="8"/>
        <v>0.5651214128</v>
      </c>
      <c r="AU592" s="9">
        <v>43.0</v>
      </c>
      <c r="AV592" s="9">
        <v>28.0</v>
      </c>
      <c r="AW592" s="9">
        <v>1104.0</v>
      </c>
      <c r="AX592" s="9">
        <v>651.0</v>
      </c>
      <c r="AY592" s="9">
        <v>686.0</v>
      </c>
      <c r="AZ592" s="9">
        <v>362.0</v>
      </c>
      <c r="BA592" s="7">
        <v>50.0</v>
      </c>
      <c r="BB592" s="7">
        <v>17.0</v>
      </c>
      <c r="BC592" s="7">
        <v>43.0</v>
      </c>
      <c r="BD592" s="7">
        <v>42.0</v>
      </c>
      <c r="BE592" s="7">
        <v>28.0</v>
      </c>
      <c r="BF592" s="7">
        <v>47.0</v>
      </c>
      <c r="BG592" s="14">
        <f t="shared" si="9"/>
        <v>1.944033437</v>
      </c>
      <c r="BH592" s="11">
        <f t="shared" si="10"/>
        <v>0.6609713687</v>
      </c>
      <c r="BI592" s="11">
        <f t="shared" si="11"/>
        <v>1.671868756</v>
      </c>
      <c r="BJ592" s="11">
        <f t="shared" si="12"/>
        <v>1.632988087</v>
      </c>
      <c r="BK592" s="11">
        <f t="shared" si="13"/>
        <v>1.088658725</v>
      </c>
      <c r="BL592" s="11">
        <f t="shared" si="14"/>
        <v>1.827391431</v>
      </c>
      <c r="BM592" s="7">
        <v>8.0</v>
      </c>
      <c r="BN592" s="7">
        <v>4.0</v>
      </c>
      <c r="BO592" s="7">
        <v>0.0</v>
      </c>
      <c r="BP592" s="7">
        <v>0.0</v>
      </c>
      <c r="BQ592" s="7">
        <v>0.0</v>
      </c>
      <c r="BR592" s="7">
        <v>0.0</v>
      </c>
      <c r="BS592" s="9">
        <f t="shared" si="15"/>
        <v>68</v>
      </c>
      <c r="BT592" s="14">
        <v>3.184</v>
      </c>
      <c r="BU592" s="7">
        <v>6.0</v>
      </c>
      <c r="BV592" s="7">
        <v>0.0</v>
      </c>
      <c r="BW592" s="15">
        <f t="shared" si="16"/>
        <v>0</v>
      </c>
      <c r="BX592" s="7">
        <v>0.0</v>
      </c>
      <c r="BY592" s="7">
        <v>2.0</v>
      </c>
      <c r="BZ592" s="7">
        <v>1.0</v>
      </c>
      <c r="CA592" s="7">
        <v>2.0</v>
      </c>
      <c r="CB592" s="7">
        <v>2.0</v>
      </c>
      <c r="CC592" s="7">
        <v>3.0</v>
      </c>
      <c r="CD592" s="7">
        <v>1.0</v>
      </c>
      <c r="CE592" s="7">
        <v>3.0</v>
      </c>
      <c r="CF592" s="7">
        <v>5.0</v>
      </c>
      <c r="CG592" s="7">
        <v>1.0</v>
      </c>
      <c r="CH592" s="7">
        <v>0.0</v>
      </c>
      <c r="CI592" s="7">
        <v>8.0</v>
      </c>
      <c r="CJ592" s="7">
        <v>0.0</v>
      </c>
      <c r="CK592" s="7">
        <v>0.0</v>
      </c>
      <c r="CL592" s="15">
        <f t="shared" si="17"/>
        <v>0</v>
      </c>
      <c r="CM592" s="7">
        <v>5.0</v>
      </c>
      <c r="CN592" s="7">
        <v>1.4</v>
      </c>
      <c r="CO592" s="7">
        <v>6.4</v>
      </c>
      <c r="CP592" s="16">
        <f t="shared" si="18"/>
        <v>0.09014084507</v>
      </c>
      <c r="CQ592" s="16">
        <f t="shared" si="19"/>
        <v>0.24883628</v>
      </c>
      <c r="CR592" s="17">
        <v>8.0</v>
      </c>
      <c r="CS592" s="14">
        <v>38.3</v>
      </c>
      <c r="CT592" s="14">
        <v>36.7</v>
      </c>
      <c r="CU592" s="14">
        <v>-6.7</v>
      </c>
      <c r="CV592" s="14">
        <v>8.4</v>
      </c>
      <c r="CW592" s="14">
        <v>3.4</v>
      </c>
      <c r="CX592" s="14">
        <v>-1.3</v>
      </c>
      <c r="CY592" s="14">
        <v>10.5</v>
      </c>
      <c r="CZ592" s="18">
        <f t="shared" si="20"/>
        <v>0.1478873239</v>
      </c>
      <c r="DA592" s="18">
        <f t="shared" si="21"/>
        <v>0.4082470218</v>
      </c>
      <c r="DB592" s="14">
        <v>31.465</v>
      </c>
      <c r="DC592" s="7">
        <v>0.0</v>
      </c>
      <c r="DD592" s="7">
        <v>4.0</v>
      </c>
      <c r="DE592" s="7">
        <v>4.0</v>
      </c>
      <c r="DF592" s="7">
        <v>34.0</v>
      </c>
      <c r="DG592" s="7">
        <v>19.0</v>
      </c>
      <c r="DH592" s="7">
        <v>5.0</v>
      </c>
      <c r="DI592" s="7">
        <v>39.0</v>
      </c>
      <c r="DJ592" s="7">
        <v>21.0</v>
      </c>
      <c r="DK592" s="7">
        <v>6.0</v>
      </c>
      <c r="DL592" s="7">
        <v>0.0</v>
      </c>
      <c r="DM592" s="7">
        <v>67.0</v>
      </c>
      <c r="DN592" s="9">
        <v>4.0</v>
      </c>
      <c r="DO592" s="9">
        <v>5.0</v>
      </c>
      <c r="DP592" s="9">
        <v>5.0</v>
      </c>
      <c r="DQ592" s="8">
        <v>186.0</v>
      </c>
      <c r="DR592" s="8">
        <v>11.0</v>
      </c>
      <c r="DS592" s="8" t="s">
        <v>249</v>
      </c>
      <c r="DT592" s="19"/>
      <c r="DU592" s="8">
        <v>6.0</v>
      </c>
      <c r="DV592" s="8">
        <v>6.0</v>
      </c>
      <c r="DW592" s="8">
        <v>805.0</v>
      </c>
      <c r="DX592" s="8">
        <v>0.0</v>
      </c>
      <c r="DY592" s="14">
        <f t="shared" si="22"/>
        <v>-1.095744681</v>
      </c>
    </row>
    <row r="593" ht="12.75" customHeight="1">
      <c r="A593" s="7">
        <v>47.0</v>
      </c>
      <c r="B593" s="7" t="s">
        <v>2649</v>
      </c>
      <c r="C593" s="7" t="s">
        <v>850</v>
      </c>
      <c r="E593" s="7" t="s">
        <v>189</v>
      </c>
      <c r="F593" s="7" t="s">
        <v>189</v>
      </c>
      <c r="G593" s="7">
        <v>72.0</v>
      </c>
      <c r="H593" s="7">
        <v>195.0</v>
      </c>
      <c r="I593" s="7" t="s">
        <v>133</v>
      </c>
      <c r="J593" s="7">
        <v>2001.0</v>
      </c>
      <c r="K593" s="7">
        <v>7.0</v>
      </c>
      <c r="L593" s="7">
        <v>221.0</v>
      </c>
      <c r="M593" s="8"/>
      <c r="N593" s="8">
        <f t="shared" si="1"/>
        <v>34</v>
      </c>
      <c r="O593" s="7" t="s">
        <v>589</v>
      </c>
      <c r="P593" s="7" t="s">
        <v>2650</v>
      </c>
      <c r="Q593" s="8" t="s">
        <v>399</v>
      </c>
      <c r="R593" s="7" t="s">
        <v>399</v>
      </c>
      <c r="S593" s="9" t="s">
        <v>174</v>
      </c>
      <c r="T593" s="9">
        <v>81.0</v>
      </c>
      <c r="U593" s="9" t="s">
        <v>138</v>
      </c>
      <c r="V593" s="9" t="s">
        <v>138</v>
      </c>
      <c r="W593" s="7">
        <v>82.0</v>
      </c>
      <c r="X593" s="7">
        <v>4.0</v>
      </c>
      <c r="Y593" s="7">
        <v>17.0</v>
      </c>
      <c r="Z593" s="7">
        <v>9.0</v>
      </c>
      <c r="AA593" s="7">
        <v>21.0</v>
      </c>
      <c r="AB593" s="7">
        <v>8.0</v>
      </c>
      <c r="AC593" s="7">
        <v>63.0</v>
      </c>
      <c r="AD593" s="7">
        <v>51.0</v>
      </c>
      <c r="AE593" s="7">
        <v>76.0</v>
      </c>
      <c r="AF593" s="10">
        <f t="shared" si="2"/>
        <v>0.06349206349</v>
      </c>
      <c r="AG593" s="10">
        <f t="shared" si="3"/>
        <v>0.02105263158</v>
      </c>
      <c r="AH593" s="7">
        <v>100257.0</v>
      </c>
      <c r="AI593" s="11">
        <f t="shared" si="4"/>
        <v>20.37743902</v>
      </c>
      <c r="AJ593" s="7">
        <v>2237.0</v>
      </c>
      <c r="AK593" s="11">
        <f t="shared" si="5"/>
        <v>27.2804878</v>
      </c>
      <c r="AL593" s="11">
        <f t="shared" si="6"/>
        <v>44.81761287</v>
      </c>
      <c r="AM593" s="12">
        <v>101.0</v>
      </c>
      <c r="AN593" s="11">
        <f t="shared" si="7"/>
        <v>3.626679434</v>
      </c>
      <c r="AO593" s="10" t="s">
        <v>1558</v>
      </c>
      <c r="AP593" s="10" t="s">
        <v>515</v>
      </c>
      <c r="AQ593" s="10" t="s">
        <v>587</v>
      </c>
      <c r="AR593" s="7">
        <v>0.0</v>
      </c>
      <c r="AS593" s="7">
        <v>0.0</v>
      </c>
      <c r="AT593" s="13">
        <f t="shared" si="8"/>
        <v>0</v>
      </c>
      <c r="AU593" s="8"/>
      <c r="AV593" s="8"/>
      <c r="AW593" s="8"/>
      <c r="AX593" s="8">
        <v>0.0</v>
      </c>
      <c r="AY593" s="8"/>
      <c r="AZ593" s="8">
        <v>0.0</v>
      </c>
      <c r="BA593" s="7">
        <v>126.0</v>
      </c>
      <c r="BB593" s="7">
        <v>73.0</v>
      </c>
      <c r="BC593" s="7">
        <v>172.0</v>
      </c>
      <c r="BD593" s="7">
        <v>51.0</v>
      </c>
      <c r="BE593" s="7">
        <v>37.0</v>
      </c>
      <c r="BF593" s="7">
        <v>23.0</v>
      </c>
      <c r="BG593" s="14">
        <f t="shared" si="9"/>
        <v>4.524372363</v>
      </c>
      <c r="BH593" s="11">
        <f t="shared" si="10"/>
        <v>2.621263353</v>
      </c>
      <c r="BI593" s="11">
        <f t="shared" si="11"/>
        <v>6.176127353</v>
      </c>
      <c r="BJ593" s="11">
        <f t="shared" si="12"/>
        <v>1.831293576</v>
      </c>
      <c r="BK593" s="11">
        <f t="shared" si="13"/>
        <v>1.328585535</v>
      </c>
      <c r="BL593" s="11">
        <f t="shared" si="14"/>
        <v>0.8258774948</v>
      </c>
      <c r="BM593" s="7">
        <v>26.0</v>
      </c>
      <c r="BN593" s="7">
        <v>13.0</v>
      </c>
      <c r="BO593" s="7">
        <v>0.0</v>
      </c>
      <c r="BP593" s="7">
        <v>0.0</v>
      </c>
      <c r="BQ593" s="7">
        <v>0.0</v>
      </c>
      <c r="BR593" s="7">
        <v>0.0</v>
      </c>
      <c r="BS593" s="9">
        <f t="shared" si="15"/>
        <v>271</v>
      </c>
      <c r="BT593" s="14">
        <v>7.8955</v>
      </c>
      <c r="BW593" s="15" t="str">
        <f t="shared" si="16"/>
        <v> </v>
      </c>
      <c r="BY593" s="7">
        <v>3.0</v>
      </c>
      <c r="BZ593" s="7">
        <v>0.0</v>
      </c>
      <c r="CA593" s="7">
        <v>0.0</v>
      </c>
      <c r="CB593" s="7">
        <v>0.0</v>
      </c>
      <c r="CC593" s="7">
        <v>0.0</v>
      </c>
      <c r="CD593" s="7">
        <v>0.0</v>
      </c>
      <c r="CE593" s="7">
        <v>1.0</v>
      </c>
      <c r="CF593" s="7">
        <v>0.0</v>
      </c>
      <c r="CG593" s="7">
        <v>0.0</v>
      </c>
      <c r="CH593" s="7">
        <v>0.0</v>
      </c>
      <c r="CI593" s="7">
        <v>3.0</v>
      </c>
      <c r="CJ593" s="7">
        <v>0.0</v>
      </c>
      <c r="CK593" s="7">
        <v>0.0</v>
      </c>
      <c r="CL593" s="15">
        <f t="shared" si="17"/>
        <v>0</v>
      </c>
      <c r="CM593" s="7">
        <v>0.8</v>
      </c>
      <c r="CN593" s="7">
        <v>3.3</v>
      </c>
      <c r="CO593" s="7">
        <v>4.1</v>
      </c>
      <c r="CP593" s="16">
        <f t="shared" si="18"/>
        <v>0.05</v>
      </c>
      <c r="CQ593" s="16">
        <f t="shared" si="19"/>
        <v>0.1472216404</v>
      </c>
      <c r="CR593" s="17">
        <v>6.0</v>
      </c>
      <c r="CS593" s="14">
        <v>24.5</v>
      </c>
      <c r="CT593" s="14">
        <v>37.1</v>
      </c>
      <c r="CU593" s="14">
        <v>-3.9</v>
      </c>
      <c r="CV593" s="14">
        <v>2.5</v>
      </c>
      <c r="CW593" s="14">
        <v>5.2</v>
      </c>
      <c r="CX593" s="14">
        <v>0.0</v>
      </c>
      <c r="CY593" s="14">
        <v>7.7</v>
      </c>
      <c r="CZ593" s="18">
        <f t="shared" si="20"/>
        <v>0.09390243902</v>
      </c>
      <c r="DA593" s="18">
        <f t="shared" si="21"/>
        <v>0.2764894222</v>
      </c>
      <c r="DB593" s="14">
        <v>50.9206</v>
      </c>
      <c r="DC593" s="7">
        <v>1.0</v>
      </c>
      <c r="DD593" s="7">
        <v>2.0</v>
      </c>
      <c r="DE593" s="7">
        <v>5.0</v>
      </c>
      <c r="DF593" s="7">
        <v>43.0</v>
      </c>
      <c r="DG593" s="7">
        <v>1.0</v>
      </c>
      <c r="DH593" s="7">
        <v>0.0</v>
      </c>
      <c r="DI593" s="7">
        <v>41.0</v>
      </c>
      <c r="DJ593" s="7">
        <v>4.0</v>
      </c>
      <c r="DK593" s="7">
        <v>0.0</v>
      </c>
      <c r="DL593" s="7">
        <v>0.0</v>
      </c>
      <c r="DM593" s="7">
        <v>17.0</v>
      </c>
      <c r="DN593" s="9">
        <v>0.0</v>
      </c>
      <c r="DO593" s="9">
        <v>0.0</v>
      </c>
      <c r="DP593" s="9">
        <v>1.0</v>
      </c>
      <c r="DQ593" s="8">
        <v>186.0</v>
      </c>
      <c r="DR593" s="8">
        <v>0.0</v>
      </c>
      <c r="DS593" s="8"/>
      <c r="DT593" s="19">
        <v>3.75</v>
      </c>
      <c r="DU593" s="8">
        <v>3.75</v>
      </c>
      <c r="DV593" s="8">
        <v>3.75</v>
      </c>
      <c r="DW593" s="8">
        <v>0.0</v>
      </c>
      <c r="DX593" s="8">
        <v>0.0</v>
      </c>
      <c r="DY593" s="14">
        <f t="shared" si="22"/>
        <v>0.8914893617</v>
      </c>
    </row>
    <row r="594" ht="12.75" customHeight="1">
      <c r="A594" s="7">
        <v>82.0</v>
      </c>
      <c r="B594" s="7" t="s">
        <v>2651</v>
      </c>
      <c r="C594" s="7" t="s">
        <v>2652</v>
      </c>
      <c r="D594" s="7" t="s">
        <v>131</v>
      </c>
      <c r="E594" s="7" t="s">
        <v>132</v>
      </c>
      <c r="F594" s="7" t="s">
        <v>132</v>
      </c>
      <c r="G594" s="7">
        <v>72.0</v>
      </c>
      <c r="H594" s="7">
        <v>182.0</v>
      </c>
      <c r="I594" s="7" t="s">
        <v>133</v>
      </c>
      <c r="M594" s="8" t="s">
        <v>146</v>
      </c>
      <c r="N594" s="8">
        <f t="shared" si="1"/>
        <v>23</v>
      </c>
      <c r="O594" s="7" t="s">
        <v>777</v>
      </c>
      <c r="P594" s="7" t="s">
        <v>2653</v>
      </c>
      <c r="Q594" s="7" t="s">
        <v>860</v>
      </c>
      <c r="R594" s="7" t="s">
        <v>860</v>
      </c>
      <c r="S594" s="8" t="s">
        <v>174</v>
      </c>
      <c r="T594" s="8">
        <v>16.0</v>
      </c>
      <c r="U594" s="8" t="s">
        <v>138</v>
      </c>
      <c r="V594" s="8" t="s">
        <v>138</v>
      </c>
      <c r="W594" s="7">
        <v>17.0</v>
      </c>
      <c r="X594" s="7">
        <v>0.0</v>
      </c>
      <c r="Y594" s="7">
        <v>5.0</v>
      </c>
      <c r="Z594" s="7">
        <v>3.0</v>
      </c>
      <c r="AA594" s="7">
        <v>5.0</v>
      </c>
      <c r="AB594" s="7">
        <v>1.0</v>
      </c>
      <c r="AC594" s="7">
        <v>24.0</v>
      </c>
      <c r="AD594" s="7">
        <v>8.0</v>
      </c>
      <c r="AE594" s="7">
        <v>19.0</v>
      </c>
      <c r="AF594" s="10">
        <f t="shared" si="2"/>
        <v>0</v>
      </c>
      <c r="AG594" s="10">
        <f t="shared" si="3"/>
        <v>0</v>
      </c>
      <c r="AH594" s="7">
        <v>22123.0</v>
      </c>
      <c r="AI594" s="11">
        <f t="shared" si="4"/>
        <v>21.68921569</v>
      </c>
      <c r="AJ594" s="7">
        <v>460.0</v>
      </c>
      <c r="AK594" s="11">
        <f t="shared" si="5"/>
        <v>27.05882353</v>
      </c>
      <c r="AL594" s="11">
        <f t="shared" si="6"/>
        <v>48.09347826</v>
      </c>
      <c r="AM594" s="12">
        <v>35.0</v>
      </c>
      <c r="AN594" s="11">
        <f t="shared" si="7"/>
        <v>5.695430095</v>
      </c>
      <c r="AO594" s="10" t="s">
        <v>151</v>
      </c>
      <c r="AP594" s="10" t="s">
        <v>276</v>
      </c>
      <c r="AQ594" s="10" t="s">
        <v>276</v>
      </c>
      <c r="AR594" s="7">
        <v>0.0</v>
      </c>
      <c r="AS594" s="7">
        <v>0.0</v>
      </c>
      <c r="AT594" s="13">
        <f t="shared" si="8"/>
        <v>0</v>
      </c>
      <c r="AU594" s="8"/>
      <c r="AV594" s="8"/>
      <c r="AW594" s="8"/>
      <c r="AX594" s="8">
        <v>0.0</v>
      </c>
      <c r="AY594" s="8"/>
      <c r="AZ594" s="8">
        <v>0.0</v>
      </c>
      <c r="BA594" s="7">
        <v>45.0</v>
      </c>
      <c r="BB594" s="7">
        <v>11.0</v>
      </c>
      <c r="BC594" s="7">
        <v>26.0</v>
      </c>
      <c r="BD594" s="7">
        <v>8.0</v>
      </c>
      <c r="BE594" s="7">
        <v>12.0</v>
      </c>
      <c r="BF594" s="7">
        <v>8.0</v>
      </c>
      <c r="BG594" s="14">
        <f t="shared" si="9"/>
        <v>7.322695837</v>
      </c>
      <c r="BH594" s="11">
        <f t="shared" si="10"/>
        <v>1.789992316</v>
      </c>
      <c r="BI594" s="11">
        <f t="shared" si="11"/>
        <v>4.230890928</v>
      </c>
      <c r="BJ594" s="11">
        <f t="shared" si="12"/>
        <v>1.301812593</v>
      </c>
      <c r="BK594" s="11">
        <f t="shared" si="13"/>
        <v>1.95271889</v>
      </c>
      <c r="BL594" s="11">
        <f t="shared" si="14"/>
        <v>1.301812593</v>
      </c>
      <c r="BM594" s="7">
        <v>0.0</v>
      </c>
      <c r="BN594" s="7">
        <v>0.0</v>
      </c>
      <c r="BO594" s="7">
        <v>0.0</v>
      </c>
      <c r="BP594" s="7">
        <v>0.0</v>
      </c>
      <c r="BQ594" s="7">
        <v>0.0</v>
      </c>
      <c r="BR594" s="7">
        <v>0.0</v>
      </c>
      <c r="BS594" s="9">
        <f t="shared" si="15"/>
        <v>37</v>
      </c>
      <c r="BT594" s="14">
        <v>1.4886</v>
      </c>
      <c r="BW594" s="15" t="str">
        <f t="shared" si="16"/>
        <v> </v>
      </c>
      <c r="BY594" s="7">
        <v>0.0</v>
      </c>
      <c r="BZ594" s="7">
        <v>0.0</v>
      </c>
      <c r="CA594" s="7">
        <v>0.0</v>
      </c>
      <c r="CB594" s="7">
        <v>0.0</v>
      </c>
      <c r="CC594" s="7">
        <v>0.0</v>
      </c>
      <c r="CD594" s="7">
        <v>0.0</v>
      </c>
      <c r="CE594" s="7">
        <v>0.0</v>
      </c>
      <c r="CF594" s="7">
        <v>0.0</v>
      </c>
      <c r="CG594" s="7">
        <v>0.0</v>
      </c>
      <c r="CH594" s="7">
        <v>0.0</v>
      </c>
      <c r="CI594" s="7">
        <v>0.0</v>
      </c>
      <c r="CJ594" s="7">
        <v>0.0</v>
      </c>
      <c r="CK594" s="7">
        <v>0.0</v>
      </c>
      <c r="CL594" s="15">
        <f t="shared" si="17"/>
        <v>0</v>
      </c>
      <c r="CM594" s="7">
        <v>0.1</v>
      </c>
      <c r="CN594" s="7">
        <v>1.0</v>
      </c>
      <c r="CO594" s="7">
        <v>1.0</v>
      </c>
      <c r="CP594" s="16">
        <f t="shared" si="18"/>
        <v>0.05882352941</v>
      </c>
      <c r="CQ594" s="16">
        <f t="shared" si="19"/>
        <v>0.1627265742</v>
      </c>
      <c r="CR594" s="17">
        <v>4.0</v>
      </c>
      <c r="CS594" s="14">
        <v>8.2</v>
      </c>
      <c r="CT594" s="14">
        <v>7.0</v>
      </c>
      <c r="CU594" s="14">
        <v>4.0</v>
      </c>
      <c r="CV594" s="14">
        <v>-0.2</v>
      </c>
      <c r="CW594" s="14">
        <v>0.9</v>
      </c>
      <c r="CX594" s="14">
        <v>0.0</v>
      </c>
      <c r="CY594" s="14">
        <v>0.7</v>
      </c>
      <c r="CZ594" s="18">
        <f t="shared" si="20"/>
        <v>0.04117647059</v>
      </c>
      <c r="DA594" s="18">
        <f t="shared" si="21"/>
        <v>0.1139086019</v>
      </c>
      <c r="DB594" s="14">
        <v>42.4583</v>
      </c>
      <c r="DC594" s="7">
        <v>0.0</v>
      </c>
      <c r="DD594" s="7">
        <v>0.0</v>
      </c>
      <c r="DE594" s="7">
        <v>0.0</v>
      </c>
      <c r="DF594" s="7">
        <v>8.0</v>
      </c>
      <c r="DG594" s="7">
        <v>3.0</v>
      </c>
      <c r="DH594" s="7">
        <v>1.0</v>
      </c>
      <c r="DI594" s="7">
        <v>7.0</v>
      </c>
      <c r="DJ594" s="7">
        <v>5.0</v>
      </c>
      <c r="DK594" s="7">
        <v>2.0</v>
      </c>
      <c r="DL594" s="7">
        <v>0.0</v>
      </c>
      <c r="DM594" s="7">
        <v>6.0</v>
      </c>
      <c r="DN594" s="9">
        <v>0.0</v>
      </c>
      <c r="DO594" s="9">
        <v>0.0</v>
      </c>
      <c r="DP594" s="9">
        <v>0.0</v>
      </c>
      <c r="DQ594" s="8">
        <v>40.0</v>
      </c>
      <c r="DR594" s="8">
        <v>0.0</v>
      </c>
      <c r="DT594" s="19">
        <v>0.792</v>
      </c>
      <c r="DU594" s="7">
        <v>0.767</v>
      </c>
      <c r="DV594" s="7">
        <v>0.199</v>
      </c>
      <c r="DW594" s="8">
        <v>0.0</v>
      </c>
      <c r="DX594" s="7">
        <v>0.133</v>
      </c>
      <c r="DY594" s="14">
        <f t="shared" si="22"/>
        <v>0.528254404</v>
      </c>
    </row>
    <row r="595" ht="12.75" customHeight="1">
      <c r="A595" s="7">
        <v>21.0</v>
      </c>
      <c r="B595" s="7" t="s">
        <v>2654</v>
      </c>
      <c r="C595" s="7" t="s">
        <v>652</v>
      </c>
      <c r="D595" s="7" t="s">
        <v>271</v>
      </c>
      <c r="E595" s="7" t="s">
        <v>132</v>
      </c>
      <c r="F595" s="7" t="s">
        <v>132</v>
      </c>
      <c r="G595" s="7">
        <v>72.0</v>
      </c>
      <c r="H595" s="7">
        <v>217.0</v>
      </c>
      <c r="I595" s="7" t="s">
        <v>145</v>
      </c>
      <c r="J595" s="7">
        <v>2006.0</v>
      </c>
      <c r="K595" s="7">
        <v>1.0</v>
      </c>
      <c r="L595" s="7">
        <v>7.0</v>
      </c>
      <c r="M595" s="8"/>
      <c r="N595" s="8">
        <f t="shared" si="1"/>
        <v>27</v>
      </c>
      <c r="O595" s="7" t="s">
        <v>354</v>
      </c>
      <c r="P595" s="7" t="s">
        <v>2655</v>
      </c>
      <c r="Q595" s="8" t="s">
        <v>305</v>
      </c>
      <c r="R595" s="7" t="s">
        <v>305</v>
      </c>
      <c r="S595" s="9" t="s">
        <v>247</v>
      </c>
      <c r="T595" s="9">
        <v>78.0</v>
      </c>
      <c r="U595" s="9" t="s">
        <v>138</v>
      </c>
      <c r="V595" s="9" t="s">
        <v>138</v>
      </c>
      <c r="W595" s="7">
        <v>79.0</v>
      </c>
      <c r="X595" s="7">
        <v>22.0</v>
      </c>
      <c r="Y595" s="7">
        <v>42.0</v>
      </c>
      <c r="Z595" s="7">
        <v>23.0</v>
      </c>
      <c r="AA595" s="7">
        <v>64.0</v>
      </c>
      <c r="AB595" s="7">
        <v>-4.0</v>
      </c>
      <c r="AC595" s="7">
        <v>202.0</v>
      </c>
      <c r="AD595" s="7">
        <v>70.0</v>
      </c>
      <c r="AE595" s="7">
        <v>104.0</v>
      </c>
      <c r="AF595" s="10">
        <f t="shared" si="2"/>
        <v>0.1089108911</v>
      </c>
      <c r="AG595" s="10">
        <f t="shared" si="3"/>
        <v>0.0585106383</v>
      </c>
      <c r="AH595" s="7">
        <v>86295.0</v>
      </c>
      <c r="AI595" s="11">
        <f t="shared" si="4"/>
        <v>18.2056962</v>
      </c>
      <c r="AJ595" s="7">
        <v>1708.0</v>
      </c>
      <c r="AK595" s="11">
        <f t="shared" si="5"/>
        <v>21.62025316</v>
      </c>
      <c r="AL595" s="11">
        <f t="shared" si="6"/>
        <v>50.52400468</v>
      </c>
      <c r="AM595" s="12">
        <v>224.0</v>
      </c>
      <c r="AN595" s="11">
        <f t="shared" si="7"/>
        <v>9.344689727</v>
      </c>
      <c r="AO595" s="10" t="s">
        <v>497</v>
      </c>
      <c r="AP595" s="10" t="s">
        <v>475</v>
      </c>
      <c r="AQ595" s="10" t="s">
        <v>327</v>
      </c>
      <c r="AR595" s="7">
        <v>23.0</v>
      </c>
      <c r="AS595" s="7">
        <v>40.0</v>
      </c>
      <c r="AT595" s="13">
        <f t="shared" si="8"/>
        <v>0.3650793651</v>
      </c>
      <c r="AU595" s="8"/>
      <c r="AV595" s="8"/>
      <c r="AW595" s="8">
        <v>45.0</v>
      </c>
      <c r="AX595" s="8">
        <v>17.0</v>
      </c>
      <c r="AY595" s="8">
        <v>18.0</v>
      </c>
      <c r="AZ595" s="8">
        <v>6.0</v>
      </c>
      <c r="BA595" s="7">
        <v>140.0</v>
      </c>
      <c r="BB595" s="7">
        <v>90.0</v>
      </c>
      <c r="BC595" s="7">
        <v>39.0</v>
      </c>
      <c r="BD595" s="7">
        <v>70.0</v>
      </c>
      <c r="BE595" s="7">
        <v>54.0</v>
      </c>
      <c r="BF595" s="7">
        <v>42.0</v>
      </c>
      <c r="BG595" s="14">
        <f t="shared" si="9"/>
        <v>5.840431079</v>
      </c>
      <c r="BH595" s="11">
        <f t="shared" si="10"/>
        <v>3.754562837</v>
      </c>
      <c r="BI595" s="11">
        <f t="shared" si="11"/>
        <v>1.626977229</v>
      </c>
      <c r="BJ595" s="11">
        <f t="shared" si="12"/>
        <v>2.92021554</v>
      </c>
      <c r="BK595" s="11">
        <f t="shared" si="13"/>
        <v>2.252737702</v>
      </c>
      <c r="BL595" s="11">
        <f t="shared" si="14"/>
        <v>1.752129324</v>
      </c>
      <c r="BM595" s="7">
        <v>51.0</v>
      </c>
      <c r="BN595" s="7">
        <v>22.0</v>
      </c>
      <c r="BO595" s="7">
        <v>1.0</v>
      </c>
      <c r="BP595" s="7">
        <v>0.0</v>
      </c>
      <c r="BQ595" s="7">
        <v>0.0</v>
      </c>
      <c r="BR595" s="7">
        <v>0.0</v>
      </c>
      <c r="BS595" s="9">
        <f t="shared" si="15"/>
        <v>181</v>
      </c>
      <c r="BT595" s="14">
        <v>-0.609</v>
      </c>
      <c r="BU595" s="7">
        <v>10.0</v>
      </c>
      <c r="BV595" s="7">
        <v>5.0</v>
      </c>
      <c r="BW595" s="15">
        <f t="shared" si="16"/>
        <v>0.5</v>
      </c>
      <c r="BX595" s="7">
        <v>3.0</v>
      </c>
      <c r="BY595" s="7">
        <v>3.0</v>
      </c>
      <c r="BZ595" s="7">
        <v>2.0</v>
      </c>
      <c r="CA595" s="7">
        <v>4.0</v>
      </c>
      <c r="CB595" s="7">
        <v>1.0</v>
      </c>
      <c r="CC595" s="7">
        <v>2.0</v>
      </c>
      <c r="CD595" s="7">
        <v>0.0</v>
      </c>
      <c r="CE595" s="7">
        <v>0.0</v>
      </c>
      <c r="CF595" s="7">
        <v>1.0</v>
      </c>
      <c r="CG595" s="7">
        <v>2.0</v>
      </c>
      <c r="CH595" s="7">
        <v>0.0</v>
      </c>
      <c r="CI595" s="7">
        <v>17.0</v>
      </c>
      <c r="CJ595" s="7">
        <v>0.0</v>
      </c>
      <c r="CK595" s="7">
        <v>0.0</v>
      </c>
      <c r="CL595" s="15">
        <f t="shared" si="17"/>
        <v>0</v>
      </c>
      <c r="CM595" s="7">
        <v>5.8</v>
      </c>
      <c r="CN595" s="7">
        <v>1.4</v>
      </c>
      <c r="CO595" s="7">
        <v>7.2</v>
      </c>
      <c r="CP595" s="16">
        <f t="shared" si="18"/>
        <v>0.09113924051</v>
      </c>
      <c r="CQ595" s="16">
        <f t="shared" si="19"/>
        <v>0.3003650269</v>
      </c>
      <c r="CR595" s="17">
        <v>5.0</v>
      </c>
      <c r="CS595" s="14">
        <v>36.3</v>
      </c>
      <c r="CT595" s="14">
        <v>26.6</v>
      </c>
      <c r="CU595" s="14">
        <v>-1.4</v>
      </c>
      <c r="CV595" s="14">
        <v>10.4</v>
      </c>
      <c r="CW595" s="14">
        <v>0.8</v>
      </c>
      <c r="CX595" s="14">
        <v>1.2</v>
      </c>
      <c r="CY595" s="14">
        <v>12.5</v>
      </c>
      <c r="CZ595" s="18">
        <f t="shared" si="20"/>
        <v>0.1582278481</v>
      </c>
      <c r="DA595" s="18">
        <f t="shared" si="21"/>
        <v>0.5214670607</v>
      </c>
      <c r="DB595" s="14">
        <v>29.2871</v>
      </c>
      <c r="DC595" s="7">
        <v>1.0</v>
      </c>
      <c r="DD595" s="7">
        <v>4.0</v>
      </c>
      <c r="DE595" s="7">
        <v>6.0</v>
      </c>
      <c r="DF595" s="7">
        <v>59.0</v>
      </c>
      <c r="DG595" s="7">
        <v>12.0</v>
      </c>
      <c r="DH595" s="7">
        <v>1.0</v>
      </c>
      <c r="DI595" s="7">
        <v>12.0</v>
      </c>
      <c r="DJ595" s="7">
        <v>33.0</v>
      </c>
      <c r="DK595" s="7">
        <v>9.0</v>
      </c>
      <c r="DL595" s="7">
        <v>2.0</v>
      </c>
      <c r="DM595" s="7">
        <v>133.0</v>
      </c>
      <c r="DN595" s="9">
        <v>5.0</v>
      </c>
      <c r="DO595" s="9">
        <v>2.0</v>
      </c>
      <c r="DP595" s="9">
        <v>5.0</v>
      </c>
      <c r="DQ595" s="8">
        <v>186.0</v>
      </c>
      <c r="DR595" s="8">
        <v>2.0</v>
      </c>
      <c r="DS595" s="8" t="s">
        <v>249</v>
      </c>
      <c r="DT595" s="19">
        <v>4.5</v>
      </c>
      <c r="DU595" s="8">
        <v>2.8</v>
      </c>
      <c r="DV595" s="8">
        <v>2.8</v>
      </c>
      <c r="DW595" s="8">
        <v>68.0</v>
      </c>
      <c r="DX595" s="8">
        <v>0.0</v>
      </c>
      <c r="DY595" s="14">
        <f t="shared" si="22"/>
        <v>7.712765957</v>
      </c>
    </row>
    <row r="596" ht="12.75" customHeight="1">
      <c r="A596" s="7">
        <v>5.0</v>
      </c>
      <c r="B596" s="7" t="s">
        <v>2656</v>
      </c>
      <c r="C596" s="7" t="s">
        <v>353</v>
      </c>
      <c r="D596" s="7" t="s">
        <v>162</v>
      </c>
      <c r="E596" s="7" t="s">
        <v>163</v>
      </c>
      <c r="F596" s="7" t="s">
        <v>163</v>
      </c>
      <c r="G596" s="7">
        <v>79.0</v>
      </c>
      <c r="H596" s="7">
        <v>260.0</v>
      </c>
      <c r="I596" s="7" t="s">
        <v>133</v>
      </c>
      <c r="J596" s="7">
        <v>2011.0</v>
      </c>
      <c r="K596" s="7">
        <v>1.0</v>
      </c>
      <c r="L596" s="7">
        <v>14.0</v>
      </c>
      <c r="M596" s="8"/>
      <c r="N596" s="8">
        <f t="shared" si="1"/>
        <v>23</v>
      </c>
      <c r="O596" s="7" t="s">
        <v>397</v>
      </c>
      <c r="P596" s="7" t="s">
        <v>2657</v>
      </c>
      <c r="Q596" s="8" t="s">
        <v>399</v>
      </c>
      <c r="R596" s="7" t="s">
        <v>399</v>
      </c>
      <c r="S596" s="9" t="s">
        <v>174</v>
      </c>
      <c r="T596" s="9">
        <v>19.0</v>
      </c>
      <c r="U596" s="9" t="s">
        <v>138</v>
      </c>
      <c r="V596" s="9" t="s">
        <v>138</v>
      </c>
      <c r="W596" s="7">
        <v>19.0</v>
      </c>
      <c r="X596" s="7">
        <v>0.0</v>
      </c>
      <c r="Y596" s="7">
        <v>2.0</v>
      </c>
      <c r="Z596" s="7">
        <v>1.0</v>
      </c>
      <c r="AA596" s="7">
        <v>2.0</v>
      </c>
      <c r="AB596" s="7">
        <v>-5.0</v>
      </c>
      <c r="AC596" s="7">
        <v>13.0</v>
      </c>
      <c r="AD596" s="7">
        <v>6.0</v>
      </c>
      <c r="AE596" s="7">
        <v>9.0</v>
      </c>
      <c r="AF596" s="10">
        <f t="shared" si="2"/>
        <v>0</v>
      </c>
      <c r="AG596" s="10">
        <f t="shared" si="3"/>
        <v>0</v>
      </c>
      <c r="AH596" s="7">
        <v>14496.0</v>
      </c>
      <c r="AI596" s="11">
        <f t="shared" si="4"/>
        <v>12.71578947</v>
      </c>
      <c r="AJ596" s="7">
        <v>357.0</v>
      </c>
      <c r="AK596" s="11">
        <f t="shared" si="5"/>
        <v>18.78947368</v>
      </c>
      <c r="AL596" s="11">
        <f t="shared" si="6"/>
        <v>40.60504202</v>
      </c>
      <c r="AM596" s="12">
        <v>17.0</v>
      </c>
      <c r="AN596" s="11">
        <f t="shared" si="7"/>
        <v>4.221854305</v>
      </c>
      <c r="AO596" s="10" t="s">
        <v>151</v>
      </c>
      <c r="AP596" s="10" t="s">
        <v>176</v>
      </c>
      <c r="AQ596" s="10" t="s">
        <v>176</v>
      </c>
      <c r="AR596" s="7">
        <v>0.0</v>
      </c>
      <c r="AS596" s="7">
        <v>0.0</v>
      </c>
      <c r="AT596" s="13">
        <f t="shared" si="8"/>
        <v>0</v>
      </c>
      <c r="AU596" s="8"/>
      <c r="AV596" s="8"/>
      <c r="AW596" s="8"/>
      <c r="AX596" s="8">
        <v>0.0</v>
      </c>
      <c r="AY596" s="8"/>
      <c r="AZ596" s="8">
        <v>0.0</v>
      </c>
      <c r="BA596" s="7">
        <v>18.0</v>
      </c>
      <c r="BB596" s="7">
        <v>54.0</v>
      </c>
      <c r="BC596" s="7">
        <v>29.0</v>
      </c>
      <c r="BD596" s="7">
        <v>6.0</v>
      </c>
      <c r="BE596" s="7">
        <v>17.0</v>
      </c>
      <c r="BF596" s="7">
        <v>4.0</v>
      </c>
      <c r="BG596" s="14">
        <f t="shared" si="9"/>
        <v>4.470198675</v>
      </c>
      <c r="BH596" s="11">
        <f t="shared" si="10"/>
        <v>13.41059603</v>
      </c>
      <c r="BI596" s="11">
        <f t="shared" si="11"/>
        <v>7.201986755</v>
      </c>
      <c r="BJ596" s="11">
        <f t="shared" si="12"/>
        <v>1.490066225</v>
      </c>
      <c r="BK596" s="11">
        <f t="shared" si="13"/>
        <v>4.221854305</v>
      </c>
      <c r="BL596" s="11">
        <f t="shared" si="14"/>
        <v>0.9933774834</v>
      </c>
      <c r="BM596" s="7">
        <v>21.0</v>
      </c>
      <c r="BN596" s="7">
        <v>3.0</v>
      </c>
      <c r="BO596" s="7">
        <v>3.0</v>
      </c>
      <c r="BP596" s="7">
        <v>0.0</v>
      </c>
      <c r="BQ596" s="7">
        <v>0.0</v>
      </c>
      <c r="BR596" s="7">
        <v>0.0</v>
      </c>
      <c r="BS596" s="9">
        <f t="shared" si="15"/>
        <v>107</v>
      </c>
      <c r="BT596" s="14">
        <v>0.028800000000000003</v>
      </c>
      <c r="BW596" s="15" t="str">
        <f t="shared" si="16"/>
        <v> </v>
      </c>
      <c r="BY596" s="7">
        <v>0.0</v>
      </c>
      <c r="BZ596" s="7">
        <v>0.0</v>
      </c>
      <c r="CA596" s="7">
        <v>0.0</v>
      </c>
      <c r="CB596" s="7">
        <v>0.0</v>
      </c>
      <c r="CC596" s="7">
        <v>0.0</v>
      </c>
      <c r="CD596" s="7">
        <v>0.0</v>
      </c>
      <c r="CE596" s="7">
        <v>0.0</v>
      </c>
      <c r="CF596" s="7">
        <v>0.0</v>
      </c>
      <c r="CG596" s="7">
        <v>0.0</v>
      </c>
      <c r="CH596" s="7">
        <v>0.0</v>
      </c>
      <c r="CI596" s="7">
        <v>0.0</v>
      </c>
      <c r="CJ596" s="7">
        <v>0.0</v>
      </c>
      <c r="CK596" s="7">
        <v>0.0</v>
      </c>
      <c r="CL596" s="15">
        <f t="shared" si="17"/>
        <v>0</v>
      </c>
      <c r="CM596" s="7">
        <v>-0.1</v>
      </c>
      <c r="CN596" s="7">
        <v>0.0</v>
      </c>
      <c r="CO596" s="7">
        <v>-0.1</v>
      </c>
      <c r="CP596" s="16">
        <f t="shared" si="18"/>
        <v>-0.005263157895</v>
      </c>
      <c r="CQ596" s="16">
        <f t="shared" si="19"/>
        <v>-0.02483443709</v>
      </c>
      <c r="CR596" s="17">
        <v>3.0</v>
      </c>
      <c r="CS596" s="14">
        <v>4.0</v>
      </c>
      <c r="CT596" s="14">
        <v>4.8</v>
      </c>
      <c r="CU596" s="14">
        <v>-6.1</v>
      </c>
      <c r="CV596" s="14">
        <v>-0.2</v>
      </c>
      <c r="CW596" s="14">
        <v>-0.4</v>
      </c>
      <c r="CX596" s="14">
        <v>0.0</v>
      </c>
      <c r="CY596" s="14">
        <v>-0.6000000000000001</v>
      </c>
      <c r="CZ596" s="18">
        <f t="shared" si="20"/>
        <v>-0.03157894737</v>
      </c>
      <c r="DA596" s="18">
        <f t="shared" si="21"/>
        <v>-0.1490066225</v>
      </c>
      <c r="DB596" s="14">
        <v>38.3846</v>
      </c>
      <c r="DC596" s="7">
        <v>0.0</v>
      </c>
      <c r="DD596" s="7">
        <v>1.0</v>
      </c>
      <c r="DE596" s="7">
        <v>2.0</v>
      </c>
      <c r="DF596" s="7">
        <v>3.0</v>
      </c>
      <c r="DG596" s="7">
        <v>1.0</v>
      </c>
      <c r="DH596" s="7">
        <v>0.0</v>
      </c>
      <c r="DI596" s="7">
        <v>4.0</v>
      </c>
      <c r="DJ596" s="7">
        <v>1.0</v>
      </c>
      <c r="DK596" s="7">
        <v>1.0</v>
      </c>
      <c r="DL596" s="7">
        <v>0.0</v>
      </c>
      <c r="DM596" s="7">
        <v>6.0</v>
      </c>
      <c r="DN596" s="9">
        <v>0.0</v>
      </c>
      <c r="DO596" s="9">
        <v>0.0</v>
      </c>
      <c r="DP596" s="9">
        <v>0.0</v>
      </c>
      <c r="DQ596" s="8">
        <v>172.0</v>
      </c>
      <c r="DR596" s="8">
        <v>0.0</v>
      </c>
      <c r="DS596" s="8"/>
      <c r="DT596" s="19">
        <v>0.875</v>
      </c>
      <c r="DU596" s="8">
        <v>0.875</v>
      </c>
      <c r="DV596" s="8">
        <v>0.809</v>
      </c>
      <c r="DW596" s="8">
        <v>0.0</v>
      </c>
      <c r="DX596" s="8">
        <v>0.0</v>
      </c>
      <c r="DY596" s="14">
        <f t="shared" si="22"/>
        <v>-1.239144361</v>
      </c>
    </row>
    <row r="597" ht="12.75" customHeight="1">
      <c r="A597" s="7">
        <v>23.0</v>
      </c>
      <c r="B597" s="7" t="s">
        <v>2658</v>
      </c>
      <c r="C597" s="7" t="s">
        <v>2659</v>
      </c>
      <c r="E597" s="7" t="s">
        <v>189</v>
      </c>
      <c r="F597" s="7" t="s">
        <v>189</v>
      </c>
      <c r="G597" s="7">
        <v>75.0</v>
      </c>
      <c r="H597" s="7">
        <v>197.0</v>
      </c>
      <c r="I597" s="7" t="s">
        <v>133</v>
      </c>
      <c r="J597" s="7">
        <v>2013.0</v>
      </c>
      <c r="K597" s="7">
        <v>2.0</v>
      </c>
      <c r="L597" s="7">
        <v>46.0</v>
      </c>
      <c r="M597" s="8" t="s">
        <v>146</v>
      </c>
      <c r="N597" s="8">
        <f t="shared" si="1"/>
        <v>21</v>
      </c>
      <c r="O597" s="7" t="s">
        <v>2630</v>
      </c>
      <c r="P597" s="7" t="s">
        <v>2660</v>
      </c>
      <c r="Q597" s="8" t="s">
        <v>447</v>
      </c>
      <c r="R597" s="7" t="s">
        <v>447</v>
      </c>
      <c r="S597" s="9" t="s">
        <v>174</v>
      </c>
      <c r="T597" s="9">
        <v>2.0</v>
      </c>
      <c r="U597" s="9" t="s">
        <v>138</v>
      </c>
      <c r="V597" s="9" t="s">
        <v>138</v>
      </c>
      <c r="W597" s="7">
        <v>2.0</v>
      </c>
      <c r="X597" s="7">
        <v>0.0</v>
      </c>
      <c r="Y597" s="7">
        <v>0.0</v>
      </c>
      <c r="Z597" s="7">
        <v>0.0</v>
      </c>
      <c r="AA597" s="7">
        <v>0.0</v>
      </c>
      <c r="AB597" s="7">
        <v>0.0</v>
      </c>
      <c r="AC597" s="7">
        <v>1.0</v>
      </c>
      <c r="AD597" s="7">
        <v>2.0</v>
      </c>
      <c r="AE597" s="7">
        <v>2.0</v>
      </c>
      <c r="AF597" s="10">
        <f t="shared" si="2"/>
        <v>0</v>
      </c>
      <c r="AG597" s="10">
        <f t="shared" si="3"/>
        <v>0</v>
      </c>
      <c r="AH597" s="7">
        <v>1103.0</v>
      </c>
      <c r="AI597" s="11">
        <f t="shared" si="4"/>
        <v>9.191666667</v>
      </c>
      <c r="AJ597" s="7">
        <v>27.0</v>
      </c>
      <c r="AK597" s="11">
        <f t="shared" si="5"/>
        <v>13.5</v>
      </c>
      <c r="AL597" s="11">
        <f t="shared" si="6"/>
        <v>40.85185185</v>
      </c>
      <c r="AM597" s="12">
        <v>0.0</v>
      </c>
      <c r="AN597" s="11">
        <f t="shared" si="7"/>
        <v>0</v>
      </c>
      <c r="AO597" s="10" t="s">
        <v>151</v>
      </c>
      <c r="AP597" s="10" t="s">
        <v>151</v>
      </c>
      <c r="AQ597" s="10" t="s">
        <v>151</v>
      </c>
      <c r="AR597" s="7">
        <v>0.0</v>
      </c>
      <c r="AS597" s="7">
        <v>0.0</v>
      </c>
      <c r="AT597" s="13">
        <f t="shared" si="8"/>
        <v>0</v>
      </c>
      <c r="AU597" s="8"/>
      <c r="AV597" s="8"/>
      <c r="AW597" s="8"/>
      <c r="AX597" s="8">
        <v>0.0</v>
      </c>
      <c r="AY597" s="8"/>
      <c r="AZ597" s="8">
        <v>0.0</v>
      </c>
      <c r="BA597" s="7">
        <v>2.0</v>
      </c>
      <c r="BB597" s="7">
        <v>2.0</v>
      </c>
      <c r="BC597" s="7">
        <v>0.0</v>
      </c>
      <c r="BD597" s="7">
        <v>2.0</v>
      </c>
      <c r="BE597" s="7">
        <v>2.0</v>
      </c>
      <c r="BF597" s="7">
        <v>0.0</v>
      </c>
      <c r="BG597" s="14">
        <f t="shared" si="9"/>
        <v>6.527651859</v>
      </c>
      <c r="BH597" s="11">
        <f t="shared" si="10"/>
        <v>6.527651859</v>
      </c>
      <c r="BI597" s="11">
        <f t="shared" si="11"/>
        <v>0</v>
      </c>
      <c r="BJ597" s="11">
        <f t="shared" si="12"/>
        <v>6.527651859</v>
      </c>
      <c r="BK597" s="11">
        <f t="shared" si="13"/>
        <v>6.527651859</v>
      </c>
      <c r="BL597" s="11">
        <f t="shared" si="14"/>
        <v>0</v>
      </c>
      <c r="BM597" s="7">
        <v>0.0</v>
      </c>
      <c r="BN597" s="7">
        <v>0.0</v>
      </c>
      <c r="BO597" s="7">
        <v>0.0</v>
      </c>
      <c r="BP597" s="7">
        <v>0.0</v>
      </c>
      <c r="BQ597" s="7">
        <v>0.0</v>
      </c>
      <c r="BR597" s="7">
        <v>0.0</v>
      </c>
      <c r="BS597" s="9">
        <f t="shared" si="15"/>
        <v>2</v>
      </c>
      <c r="BT597" s="14">
        <v>0.0855</v>
      </c>
      <c r="BW597" s="15" t="str">
        <f t="shared" si="16"/>
        <v> </v>
      </c>
      <c r="BY597" s="7">
        <v>0.0</v>
      </c>
      <c r="BZ597" s="7">
        <v>0.0</v>
      </c>
      <c r="CA597" s="7">
        <v>0.0</v>
      </c>
      <c r="CB597" s="7">
        <v>0.0</v>
      </c>
      <c r="CC597" s="7">
        <v>0.0</v>
      </c>
      <c r="CD597" s="7">
        <v>0.0</v>
      </c>
      <c r="CE597" s="7">
        <v>0.0</v>
      </c>
      <c r="CF597" s="7">
        <v>0.0</v>
      </c>
      <c r="CG597" s="7">
        <v>0.0</v>
      </c>
      <c r="CH597" s="7">
        <v>0.0</v>
      </c>
      <c r="CI597" s="7">
        <v>0.0</v>
      </c>
      <c r="CJ597" s="7">
        <v>0.0</v>
      </c>
      <c r="CK597" s="7">
        <v>0.0</v>
      </c>
      <c r="CL597" s="15">
        <f t="shared" si="17"/>
        <v>0</v>
      </c>
      <c r="CM597" s="7">
        <v>0.0</v>
      </c>
      <c r="CN597" s="7">
        <v>0.0</v>
      </c>
      <c r="CO597" s="7">
        <v>0.0</v>
      </c>
      <c r="CP597" s="16">
        <f t="shared" si="18"/>
        <v>0</v>
      </c>
      <c r="CQ597" s="16">
        <f t="shared" si="19"/>
        <v>0</v>
      </c>
      <c r="CR597" s="17">
        <v>3.0</v>
      </c>
      <c r="CS597" s="14">
        <v>0.1</v>
      </c>
      <c r="CT597" s="14">
        <v>0.1</v>
      </c>
      <c r="CU597" s="14">
        <v>0.0</v>
      </c>
      <c r="CV597" s="14">
        <v>0.0</v>
      </c>
      <c r="CW597" s="14">
        <v>0.0</v>
      </c>
      <c r="CX597" s="14">
        <v>0.0</v>
      </c>
      <c r="CY597" s="14">
        <v>0.0</v>
      </c>
      <c r="CZ597" s="18">
        <f t="shared" si="20"/>
        <v>0</v>
      </c>
      <c r="DA597" s="18">
        <f t="shared" si="21"/>
        <v>0</v>
      </c>
      <c r="DB597" s="14">
        <v>14.0</v>
      </c>
      <c r="DC597" s="7">
        <v>0.0</v>
      </c>
      <c r="DD597" s="7">
        <v>1.0</v>
      </c>
      <c r="DE597" s="7">
        <v>1.0</v>
      </c>
      <c r="DF597" s="7">
        <v>0.0</v>
      </c>
      <c r="DG597" s="7">
        <v>0.0</v>
      </c>
      <c r="DH597" s="7">
        <v>0.0</v>
      </c>
      <c r="DI597" s="7">
        <v>0.0</v>
      </c>
      <c r="DJ597" s="7">
        <v>0.0</v>
      </c>
      <c r="DK597" s="7">
        <v>0.0</v>
      </c>
      <c r="DL597" s="7">
        <v>0.0</v>
      </c>
      <c r="DM597" s="7">
        <v>1.0</v>
      </c>
      <c r="DN597" s="9">
        <v>0.0</v>
      </c>
      <c r="DO597" s="9">
        <v>0.0</v>
      </c>
      <c r="DP597" s="9">
        <v>0.0</v>
      </c>
      <c r="DQ597" s="8">
        <v>4.0</v>
      </c>
      <c r="DR597" s="8">
        <v>0.0</v>
      </c>
      <c r="DS597" s="8"/>
      <c r="DT597" s="19">
        <v>0.767</v>
      </c>
      <c r="DU597" s="8">
        <v>0.795</v>
      </c>
      <c r="DV597" s="8">
        <v>0.02</v>
      </c>
      <c r="DW597" s="8">
        <v>0.0</v>
      </c>
      <c r="DX597" s="8">
        <v>0.158</v>
      </c>
      <c r="DY597" s="14">
        <f t="shared" si="22"/>
        <v>-0.01738732555</v>
      </c>
    </row>
    <row r="598" ht="12.75" customHeight="1">
      <c r="A598" s="7">
        <v>4.0</v>
      </c>
      <c r="B598" s="7" t="s">
        <v>160</v>
      </c>
      <c r="C598" s="7" t="s">
        <v>2244</v>
      </c>
      <c r="D598" s="7" t="s">
        <v>2245</v>
      </c>
      <c r="E598" s="7" t="s">
        <v>132</v>
      </c>
      <c r="F598" s="7" t="s">
        <v>163</v>
      </c>
      <c r="G598" s="7">
        <v>74.0</v>
      </c>
      <c r="H598" s="7">
        <v>223.0</v>
      </c>
      <c r="I598" s="7" t="s">
        <v>133</v>
      </c>
      <c r="J598" s="7">
        <v>2009.0</v>
      </c>
      <c r="K598" s="7">
        <v>1.0</v>
      </c>
      <c r="L598" s="7">
        <v>28.0</v>
      </c>
      <c r="M598" s="8"/>
      <c r="N598" s="8">
        <f t="shared" si="1"/>
        <v>25</v>
      </c>
      <c r="O598" s="7" t="s">
        <v>1048</v>
      </c>
      <c r="P598" s="7" t="s">
        <v>2661</v>
      </c>
      <c r="Q598" s="8" t="s">
        <v>325</v>
      </c>
      <c r="R598" s="7" t="s">
        <v>325</v>
      </c>
      <c r="S598" s="9" t="s">
        <v>174</v>
      </c>
      <c r="T598" s="9">
        <v>8.0</v>
      </c>
      <c r="U598" s="9" t="s">
        <v>138</v>
      </c>
      <c r="V598" s="9" t="s">
        <v>138</v>
      </c>
      <c r="W598" s="7">
        <v>8.0</v>
      </c>
      <c r="X598" s="7">
        <v>0.0</v>
      </c>
      <c r="Y598" s="7">
        <v>1.0</v>
      </c>
      <c r="Z598" s="7">
        <v>1.0</v>
      </c>
      <c r="AA598" s="7">
        <v>1.0</v>
      </c>
      <c r="AB598" s="7">
        <v>-1.0</v>
      </c>
      <c r="AC598" s="7">
        <v>9.0</v>
      </c>
      <c r="AD598" s="7">
        <v>2.0</v>
      </c>
      <c r="AE598" s="7">
        <v>2.0</v>
      </c>
      <c r="AF598" s="10">
        <f t="shared" si="2"/>
        <v>0</v>
      </c>
      <c r="AG598" s="10">
        <f t="shared" si="3"/>
        <v>0</v>
      </c>
      <c r="AH598" s="7">
        <v>6601.0</v>
      </c>
      <c r="AI598" s="11">
        <f t="shared" si="4"/>
        <v>13.75208333</v>
      </c>
      <c r="AJ598" s="7">
        <v>141.0</v>
      </c>
      <c r="AK598" s="11">
        <f t="shared" si="5"/>
        <v>17.625</v>
      </c>
      <c r="AL598" s="11">
        <f t="shared" si="6"/>
        <v>46.81560284</v>
      </c>
      <c r="AM598" s="12">
        <v>14.0</v>
      </c>
      <c r="AN598" s="11">
        <f t="shared" si="7"/>
        <v>7.635206787</v>
      </c>
      <c r="AO598" s="10" t="s">
        <v>151</v>
      </c>
      <c r="AP598" s="10" t="s">
        <v>176</v>
      </c>
      <c r="AQ598" s="10" t="s">
        <v>176</v>
      </c>
      <c r="AR598" s="7">
        <v>0.0</v>
      </c>
      <c r="AS598" s="7">
        <v>0.0</v>
      </c>
      <c r="AT598" s="13">
        <f t="shared" si="8"/>
        <v>0</v>
      </c>
      <c r="AU598" s="8"/>
      <c r="AV598" s="8"/>
      <c r="AW598" s="8"/>
      <c r="AX598" s="8">
        <v>0.0</v>
      </c>
      <c r="AY598" s="8"/>
      <c r="AZ598" s="8">
        <v>0.0</v>
      </c>
      <c r="BA598" s="7">
        <v>9.0</v>
      </c>
      <c r="BB598" s="7">
        <v>6.0</v>
      </c>
      <c r="BC598" s="7">
        <v>7.0</v>
      </c>
      <c r="BD598" s="7">
        <v>2.0</v>
      </c>
      <c r="BE598" s="7">
        <v>1.0</v>
      </c>
      <c r="BF598" s="7">
        <v>0.0</v>
      </c>
      <c r="BG598" s="14">
        <f t="shared" si="9"/>
        <v>4.90834722</v>
      </c>
      <c r="BH598" s="11">
        <f t="shared" si="10"/>
        <v>3.27223148</v>
      </c>
      <c r="BI598" s="11">
        <f t="shared" si="11"/>
        <v>3.817603393</v>
      </c>
      <c r="BJ598" s="11">
        <f t="shared" si="12"/>
        <v>1.090743827</v>
      </c>
      <c r="BK598" s="11">
        <f t="shared" si="13"/>
        <v>0.5453719133</v>
      </c>
      <c r="BL598" s="11">
        <f t="shared" si="14"/>
        <v>0</v>
      </c>
      <c r="BM598" s="7">
        <v>2.0</v>
      </c>
      <c r="BN598" s="7">
        <v>1.0</v>
      </c>
      <c r="BO598" s="7">
        <v>0.0</v>
      </c>
      <c r="BP598" s="7">
        <v>0.0</v>
      </c>
      <c r="BQ598" s="7">
        <v>0.0</v>
      </c>
      <c r="BR598" s="7">
        <v>0.0</v>
      </c>
      <c r="BS598" s="9">
        <f t="shared" si="15"/>
        <v>15</v>
      </c>
      <c r="BT598" s="14">
        <v>-0.5052</v>
      </c>
      <c r="BW598" s="15" t="str">
        <f t="shared" si="16"/>
        <v> </v>
      </c>
      <c r="BY598" s="7">
        <v>0.0</v>
      </c>
      <c r="BZ598" s="7">
        <v>0.0</v>
      </c>
      <c r="CA598" s="7">
        <v>0.0</v>
      </c>
      <c r="CB598" s="7">
        <v>0.0</v>
      </c>
      <c r="CC598" s="7">
        <v>0.0</v>
      </c>
      <c r="CD598" s="7">
        <v>0.0</v>
      </c>
      <c r="CE598" s="7">
        <v>0.0</v>
      </c>
      <c r="CF598" s="7">
        <v>0.0</v>
      </c>
      <c r="CG598" s="7">
        <v>0.0</v>
      </c>
      <c r="CH598" s="7">
        <v>0.0</v>
      </c>
      <c r="CI598" s="7">
        <v>0.0</v>
      </c>
      <c r="CJ598" s="7">
        <v>0.0</v>
      </c>
      <c r="CK598" s="7">
        <v>0.0</v>
      </c>
      <c r="CL598" s="15">
        <f t="shared" si="17"/>
        <v>0</v>
      </c>
      <c r="CM598" s="7">
        <v>0.0</v>
      </c>
      <c r="CN598" s="7">
        <v>0.1</v>
      </c>
      <c r="CO598" s="7">
        <v>0.1</v>
      </c>
      <c r="CP598" s="16">
        <f t="shared" si="18"/>
        <v>0.0125</v>
      </c>
      <c r="CQ598" s="16">
        <f t="shared" si="19"/>
        <v>0.05453719133</v>
      </c>
      <c r="CR598" s="17">
        <v>1.0</v>
      </c>
      <c r="CS598" s="14">
        <v>1.7000000000000002</v>
      </c>
      <c r="CT598" s="14">
        <v>2.0</v>
      </c>
      <c r="CU598" s="14">
        <v>-1.7000000000000002</v>
      </c>
      <c r="CV598" s="14">
        <v>-0.1</v>
      </c>
      <c r="CW598" s="14">
        <v>0.0</v>
      </c>
      <c r="CX598" s="14">
        <v>0.0</v>
      </c>
      <c r="CY598" s="14">
        <v>-0.1</v>
      </c>
      <c r="CZ598" s="18">
        <f t="shared" si="20"/>
        <v>-0.0125</v>
      </c>
      <c r="DA598" s="18">
        <f t="shared" si="21"/>
        <v>-0.05453719133</v>
      </c>
      <c r="DB598" s="14">
        <v>55.5556</v>
      </c>
      <c r="DC598" s="7">
        <v>0.0</v>
      </c>
      <c r="DD598" s="7">
        <v>0.0</v>
      </c>
      <c r="DE598" s="7">
        <v>0.0</v>
      </c>
      <c r="DF598" s="7">
        <v>2.0</v>
      </c>
      <c r="DG598" s="7">
        <v>0.0</v>
      </c>
      <c r="DH598" s="7">
        <v>0.0</v>
      </c>
      <c r="DI598" s="7">
        <v>3.0</v>
      </c>
      <c r="DJ598" s="7">
        <v>3.0</v>
      </c>
      <c r="DK598" s="7">
        <v>0.0</v>
      </c>
      <c r="DL598" s="7">
        <v>0.0</v>
      </c>
      <c r="DM598" s="7">
        <v>3.0</v>
      </c>
      <c r="DN598" s="9">
        <v>0.0</v>
      </c>
      <c r="DO598" s="9">
        <v>0.0</v>
      </c>
      <c r="DP598" s="9">
        <v>0.0</v>
      </c>
      <c r="DQ598" s="8">
        <v>37.0</v>
      </c>
      <c r="DR598" s="8">
        <v>0.0</v>
      </c>
      <c r="DS598" s="8"/>
      <c r="DT598" s="19">
        <v>0.85</v>
      </c>
      <c r="DU598" s="8">
        <v>0.775</v>
      </c>
      <c r="DV598" s="8">
        <v>0.154</v>
      </c>
      <c r="DW598" s="8">
        <v>0.0</v>
      </c>
      <c r="DX598" s="8">
        <v>0.0</v>
      </c>
      <c r="DY598" s="14">
        <f t="shared" si="22"/>
        <v>-0.1948753146</v>
      </c>
    </row>
    <row r="599" ht="12.75" customHeight="1">
      <c r="A599" s="7">
        <v>9.0</v>
      </c>
      <c r="B599" s="7" t="s">
        <v>2662</v>
      </c>
      <c r="C599" s="7" t="s">
        <v>2663</v>
      </c>
      <c r="E599" s="7" t="s">
        <v>219</v>
      </c>
      <c r="F599" s="7" t="s">
        <v>219</v>
      </c>
      <c r="G599" s="7">
        <v>72.0</v>
      </c>
      <c r="H599" s="7">
        <v>212.0</v>
      </c>
      <c r="I599" s="7" t="s">
        <v>133</v>
      </c>
      <c r="J599" s="7">
        <v>2009.0</v>
      </c>
      <c r="K599" s="7">
        <v>2.0</v>
      </c>
      <c r="L599" s="7">
        <v>55.0</v>
      </c>
      <c r="M599" s="8"/>
      <c r="N599" s="8">
        <f t="shared" si="1"/>
        <v>24</v>
      </c>
      <c r="O599" s="7" t="s">
        <v>2146</v>
      </c>
      <c r="P599" s="7" t="s">
        <v>2664</v>
      </c>
      <c r="Q599" s="8" t="s">
        <v>173</v>
      </c>
      <c r="R599" s="7" t="s">
        <v>173</v>
      </c>
      <c r="S599" s="9" t="s">
        <v>174</v>
      </c>
      <c r="T599" s="9">
        <v>82.0</v>
      </c>
      <c r="U599" s="9" t="s">
        <v>138</v>
      </c>
      <c r="V599" s="9" t="s">
        <v>138</v>
      </c>
      <c r="W599" s="7">
        <v>82.0</v>
      </c>
      <c r="X599" s="7">
        <v>8.0</v>
      </c>
      <c r="Y599" s="7">
        <v>21.0</v>
      </c>
      <c r="Z599" s="7">
        <v>10.0</v>
      </c>
      <c r="AA599" s="7">
        <v>29.0</v>
      </c>
      <c r="AB599" s="7">
        <v>8.0</v>
      </c>
      <c r="AC599" s="7">
        <v>90.0</v>
      </c>
      <c r="AD599" s="7">
        <v>37.0</v>
      </c>
      <c r="AE599" s="7">
        <v>71.0</v>
      </c>
      <c r="AF599" s="10">
        <f t="shared" si="2"/>
        <v>0.08888888889</v>
      </c>
      <c r="AG599" s="10">
        <f t="shared" si="3"/>
        <v>0.0404040404</v>
      </c>
      <c r="AH599" s="7">
        <v>78850.0</v>
      </c>
      <c r="AI599" s="11">
        <f t="shared" si="4"/>
        <v>16.02642276</v>
      </c>
      <c r="AJ599" s="7">
        <v>1700.0</v>
      </c>
      <c r="AK599" s="11">
        <f t="shared" si="5"/>
        <v>20.73170732</v>
      </c>
      <c r="AL599" s="11">
        <f t="shared" si="6"/>
        <v>46.38235294</v>
      </c>
      <c r="AM599" s="12">
        <v>91.0</v>
      </c>
      <c r="AN599" s="11">
        <f t="shared" si="7"/>
        <v>4.15472416</v>
      </c>
      <c r="AO599" s="10" t="s">
        <v>2665</v>
      </c>
      <c r="AP599" s="10" t="s">
        <v>1313</v>
      </c>
      <c r="AQ599" s="10" t="s">
        <v>377</v>
      </c>
      <c r="AR599" s="7">
        <v>0.0</v>
      </c>
      <c r="AS599" s="7">
        <v>0.0</v>
      </c>
      <c r="AT599" s="13">
        <f t="shared" si="8"/>
        <v>0</v>
      </c>
      <c r="AU599" s="8"/>
      <c r="AV599" s="8"/>
      <c r="AW599" s="8"/>
      <c r="AX599" s="8">
        <v>0.0</v>
      </c>
      <c r="AY599" s="8"/>
      <c r="AZ599" s="8">
        <v>0.0</v>
      </c>
      <c r="BA599" s="7">
        <v>87.0</v>
      </c>
      <c r="BB599" s="7">
        <v>121.0</v>
      </c>
      <c r="BC599" s="7">
        <v>61.0</v>
      </c>
      <c r="BD599" s="7">
        <v>37.0</v>
      </c>
      <c r="BE599" s="7">
        <v>41.0</v>
      </c>
      <c r="BF599" s="7">
        <v>37.0</v>
      </c>
      <c r="BG599" s="14">
        <f t="shared" si="9"/>
        <v>3.972098922</v>
      </c>
      <c r="BH599" s="11">
        <f t="shared" si="10"/>
        <v>5.524413443</v>
      </c>
      <c r="BI599" s="11">
        <f t="shared" si="11"/>
        <v>2.785034876</v>
      </c>
      <c r="BJ599" s="11">
        <f t="shared" si="12"/>
        <v>1.68928345</v>
      </c>
      <c r="BK599" s="11">
        <f t="shared" si="13"/>
        <v>1.871908687</v>
      </c>
      <c r="BL599" s="11">
        <f t="shared" si="14"/>
        <v>1.68928345</v>
      </c>
      <c r="BM599" s="7">
        <v>26.0</v>
      </c>
      <c r="BN599" s="7">
        <v>13.0</v>
      </c>
      <c r="BO599" s="7">
        <v>0.0</v>
      </c>
      <c r="BP599" s="7">
        <v>0.0</v>
      </c>
      <c r="BQ599" s="7">
        <v>0.0</v>
      </c>
      <c r="BR599" s="7">
        <v>0.0</v>
      </c>
      <c r="BS599" s="9">
        <f t="shared" si="15"/>
        <v>208</v>
      </c>
      <c r="BT599" s="14">
        <v>10.8848</v>
      </c>
      <c r="BW599" s="15" t="str">
        <f t="shared" si="16"/>
        <v> </v>
      </c>
      <c r="BY599" s="7">
        <v>1.0</v>
      </c>
      <c r="BZ599" s="7">
        <v>0.0</v>
      </c>
      <c r="CA599" s="7">
        <v>3.0</v>
      </c>
      <c r="CB599" s="7">
        <v>0.0</v>
      </c>
      <c r="CC599" s="7">
        <v>2.0</v>
      </c>
      <c r="CD599" s="7">
        <v>0.0</v>
      </c>
      <c r="CE599" s="7">
        <v>3.0</v>
      </c>
      <c r="CF599" s="7">
        <v>0.0</v>
      </c>
      <c r="CG599" s="7">
        <v>0.0</v>
      </c>
      <c r="CH599" s="7">
        <v>0.0</v>
      </c>
      <c r="CI599" s="7">
        <v>3.0</v>
      </c>
      <c r="CJ599" s="7">
        <v>0.0</v>
      </c>
      <c r="CK599" s="7">
        <v>0.0</v>
      </c>
      <c r="CL599" s="15">
        <f t="shared" si="17"/>
        <v>0</v>
      </c>
      <c r="CM599" s="7">
        <v>2.5</v>
      </c>
      <c r="CN599" s="7">
        <v>3.3</v>
      </c>
      <c r="CO599" s="7">
        <v>5.9</v>
      </c>
      <c r="CP599" s="16">
        <f t="shared" si="18"/>
        <v>0.07195121951</v>
      </c>
      <c r="CQ599" s="16">
        <f t="shared" si="19"/>
        <v>0.2693722257</v>
      </c>
      <c r="CR599" s="17">
        <v>3.0</v>
      </c>
      <c r="CS599" s="14">
        <v>27.6</v>
      </c>
      <c r="CT599" s="14">
        <v>29.5</v>
      </c>
      <c r="CU599" s="14">
        <v>-4.6</v>
      </c>
      <c r="CV599" s="14">
        <v>5.1</v>
      </c>
      <c r="CW599" s="14">
        <v>2.3</v>
      </c>
      <c r="CX599" s="14">
        <v>0.0</v>
      </c>
      <c r="CY599" s="14">
        <v>7.5</v>
      </c>
      <c r="CZ599" s="18">
        <f t="shared" si="20"/>
        <v>0.09146341463</v>
      </c>
      <c r="DA599" s="18">
        <f t="shared" si="21"/>
        <v>0.3424223209</v>
      </c>
      <c r="DB599" s="14">
        <v>47.6111</v>
      </c>
      <c r="DC599" s="7">
        <v>0.0</v>
      </c>
      <c r="DD599" s="7">
        <v>3.0</v>
      </c>
      <c r="DE599" s="7">
        <v>3.0</v>
      </c>
      <c r="DF599" s="7">
        <v>31.0</v>
      </c>
      <c r="DG599" s="7">
        <v>6.0</v>
      </c>
      <c r="DH599" s="7">
        <v>0.0</v>
      </c>
      <c r="DI599" s="7">
        <v>35.0</v>
      </c>
      <c r="DJ599" s="7">
        <v>9.0</v>
      </c>
      <c r="DK599" s="7">
        <v>0.0</v>
      </c>
      <c r="DL599" s="7">
        <v>0.0</v>
      </c>
      <c r="DM599" s="7">
        <v>40.0</v>
      </c>
      <c r="DN599" s="9">
        <v>0.0</v>
      </c>
      <c r="DO599" s="9">
        <v>1.0</v>
      </c>
      <c r="DP599" s="9">
        <v>4.0</v>
      </c>
      <c r="DQ599" s="8">
        <v>186.0</v>
      </c>
      <c r="DR599" s="8">
        <v>0.0</v>
      </c>
      <c r="DS599" s="8"/>
      <c r="DT599" s="19">
        <v>2.25</v>
      </c>
      <c r="DU599" s="8">
        <v>2.0</v>
      </c>
      <c r="DV599" s="8">
        <v>2.0</v>
      </c>
      <c r="DW599" s="8">
        <v>0.0</v>
      </c>
      <c r="DX599" s="8">
        <v>0.0</v>
      </c>
      <c r="DY599" s="14">
        <f t="shared" si="22"/>
        <v>4.414893617</v>
      </c>
    </row>
    <row r="600" ht="12.75" customHeight="1">
      <c r="A600" s="7">
        <v>44.0</v>
      </c>
      <c r="B600" s="7" t="s">
        <v>2666</v>
      </c>
      <c r="C600" s="7" t="s">
        <v>2667</v>
      </c>
      <c r="D600" s="7" t="s">
        <v>410</v>
      </c>
      <c r="E600" s="7" t="s">
        <v>132</v>
      </c>
      <c r="F600" s="7" t="s">
        <v>132</v>
      </c>
      <c r="G600" s="7">
        <v>74.0</v>
      </c>
      <c r="H600" s="7">
        <v>221.0</v>
      </c>
      <c r="I600" s="7" t="s">
        <v>133</v>
      </c>
      <c r="J600" s="7">
        <v>2000.0</v>
      </c>
      <c r="K600" s="7">
        <v>1.0</v>
      </c>
      <c r="L600" s="7">
        <v>18.0</v>
      </c>
      <c r="M600" s="8"/>
      <c r="N600" s="8">
        <f t="shared" si="1"/>
        <v>35</v>
      </c>
      <c r="O600" s="7" t="s">
        <v>2165</v>
      </c>
      <c r="P600" s="7" t="s">
        <v>2668</v>
      </c>
      <c r="Q600" s="8" t="s">
        <v>173</v>
      </c>
      <c r="R600" s="7" t="s">
        <v>173</v>
      </c>
      <c r="S600" s="9" t="s">
        <v>174</v>
      </c>
      <c r="T600" s="9">
        <v>41.0</v>
      </c>
      <c r="U600" s="9" t="s">
        <v>138</v>
      </c>
      <c r="V600" s="9" t="s">
        <v>138</v>
      </c>
      <c r="W600" s="7">
        <v>41.0</v>
      </c>
      <c r="X600" s="7">
        <v>3.0</v>
      </c>
      <c r="Y600" s="7">
        <v>7.0</v>
      </c>
      <c r="Z600" s="7">
        <v>2.0</v>
      </c>
      <c r="AA600" s="7">
        <v>10.0</v>
      </c>
      <c r="AB600" s="7">
        <v>11.0</v>
      </c>
      <c r="AC600" s="7">
        <v>31.0</v>
      </c>
      <c r="AD600" s="7">
        <v>14.0</v>
      </c>
      <c r="AE600" s="7">
        <v>36.0</v>
      </c>
      <c r="AF600" s="10">
        <f t="shared" si="2"/>
        <v>0.09677419355</v>
      </c>
      <c r="AG600" s="10">
        <f t="shared" si="3"/>
        <v>0.03703703704</v>
      </c>
      <c r="AH600" s="7">
        <v>48734.0</v>
      </c>
      <c r="AI600" s="11">
        <f t="shared" si="4"/>
        <v>19.81056911</v>
      </c>
      <c r="AJ600" s="7">
        <v>1045.0</v>
      </c>
      <c r="AK600" s="11">
        <f t="shared" si="5"/>
        <v>25.48780488</v>
      </c>
      <c r="AL600" s="11">
        <f t="shared" si="6"/>
        <v>46.6354067</v>
      </c>
      <c r="AM600" s="12">
        <v>20.0</v>
      </c>
      <c r="AN600" s="11">
        <f t="shared" si="7"/>
        <v>1.47740797</v>
      </c>
      <c r="AO600" s="10" t="s">
        <v>2669</v>
      </c>
      <c r="AP600" s="10" t="s">
        <v>2670</v>
      </c>
      <c r="AQ600" s="10" t="s">
        <v>239</v>
      </c>
      <c r="AR600" s="7">
        <v>0.0</v>
      </c>
      <c r="AS600" s="7">
        <v>0.0</v>
      </c>
      <c r="AT600" s="13">
        <f t="shared" si="8"/>
        <v>0</v>
      </c>
      <c r="AU600" s="8"/>
      <c r="AV600" s="8"/>
      <c r="AW600" s="8"/>
      <c r="AX600" s="8">
        <v>0.0</v>
      </c>
      <c r="AY600" s="8"/>
      <c r="AZ600" s="8">
        <v>0.0</v>
      </c>
      <c r="BA600" s="7">
        <v>69.0</v>
      </c>
      <c r="BB600" s="7">
        <v>125.0</v>
      </c>
      <c r="BC600" s="7">
        <v>102.0</v>
      </c>
      <c r="BD600" s="7">
        <v>14.0</v>
      </c>
      <c r="BE600" s="7">
        <v>24.0</v>
      </c>
      <c r="BF600" s="7">
        <v>7.0</v>
      </c>
      <c r="BG600" s="14">
        <f t="shared" si="9"/>
        <v>5.097057496</v>
      </c>
      <c r="BH600" s="11">
        <f t="shared" si="10"/>
        <v>9.233799811</v>
      </c>
      <c r="BI600" s="11">
        <f t="shared" si="11"/>
        <v>7.534780646</v>
      </c>
      <c r="BJ600" s="11">
        <f t="shared" si="12"/>
        <v>1.034185579</v>
      </c>
      <c r="BK600" s="11">
        <f t="shared" si="13"/>
        <v>1.772889564</v>
      </c>
      <c r="BL600" s="11">
        <f t="shared" si="14"/>
        <v>0.5170927894</v>
      </c>
      <c r="BM600" s="7">
        <v>24.0</v>
      </c>
      <c r="BN600" s="7">
        <v>12.0</v>
      </c>
      <c r="BO600" s="7">
        <v>0.0</v>
      </c>
      <c r="BP600" s="7">
        <v>0.0</v>
      </c>
      <c r="BQ600" s="7">
        <v>0.0</v>
      </c>
      <c r="BR600" s="7">
        <v>0.0</v>
      </c>
      <c r="BS600" s="9">
        <f t="shared" si="15"/>
        <v>251</v>
      </c>
      <c r="BT600" s="14">
        <v>-8.937</v>
      </c>
      <c r="BW600" s="15" t="str">
        <f t="shared" si="16"/>
        <v> </v>
      </c>
      <c r="BY600" s="7">
        <v>0.0</v>
      </c>
      <c r="BZ600" s="7">
        <v>0.0</v>
      </c>
      <c r="CA600" s="7">
        <v>1.0</v>
      </c>
      <c r="CB600" s="7">
        <v>0.0</v>
      </c>
      <c r="CC600" s="7">
        <v>0.0</v>
      </c>
      <c r="CD600" s="7">
        <v>0.0</v>
      </c>
      <c r="CE600" s="7">
        <v>0.0</v>
      </c>
      <c r="CF600" s="7">
        <v>1.0</v>
      </c>
      <c r="CG600" s="7">
        <v>0.0</v>
      </c>
      <c r="CH600" s="7">
        <v>0.0</v>
      </c>
      <c r="CI600" s="7">
        <v>2.0</v>
      </c>
      <c r="CJ600" s="7">
        <v>0.0</v>
      </c>
      <c r="CK600" s="7">
        <v>0.0</v>
      </c>
      <c r="CL600" s="15">
        <f t="shared" si="17"/>
        <v>0</v>
      </c>
      <c r="CM600" s="7">
        <v>0.4</v>
      </c>
      <c r="CN600" s="7">
        <v>2.6</v>
      </c>
      <c r="CO600" s="7">
        <v>3.0</v>
      </c>
      <c r="CP600" s="16">
        <f t="shared" si="18"/>
        <v>0.07317073171</v>
      </c>
      <c r="CQ600" s="16">
        <f t="shared" si="19"/>
        <v>0.2216111955</v>
      </c>
      <c r="CR600" s="17">
        <v>5.0</v>
      </c>
      <c r="CS600" s="14">
        <v>16.1</v>
      </c>
      <c r="CT600" s="14">
        <v>20.8</v>
      </c>
      <c r="CU600" s="14">
        <v>0.9</v>
      </c>
      <c r="CV600" s="14">
        <v>0.30000000000000004</v>
      </c>
      <c r="CW600" s="14">
        <v>3.1</v>
      </c>
      <c r="CX600" s="14">
        <v>0.0</v>
      </c>
      <c r="CY600" s="14">
        <v>3.4</v>
      </c>
      <c r="CZ600" s="18">
        <f t="shared" si="20"/>
        <v>0.08292682927</v>
      </c>
      <c r="DA600" s="18">
        <f t="shared" si="21"/>
        <v>0.2511593549</v>
      </c>
      <c r="DB600" s="14">
        <v>55.4194</v>
      </c>
      <c r="DC600" s="7">
        <v>0.0</v>
      </c>
      <c r="DD600" s="7">
        <v>0.0</v>
      </c>
      <c r="DE600" s="7">
        <v>0.0</v>
      </c>
      <c r="DF600" s="7">
        <v>14.0</v>
      </c>
      <c r="DG600" s="7">
        <v>1.0</v>
      </c>
      <c r="DH600" s="7">
        <v>0.0</v>
      </c>
      <c r="DI600" s="7">
        <v>10.0</v>
      </c>
      <c r="DJ600" s="7">
        <v>5.0</v>
      </c>
      <c r="DK600" s="7">
        <v>0.0</v>
      </c>
      <c r="DL600" s="7">
        <v>0.0</v>
      </c>
      <c r="DM600" s="7">
        <v>15.0</v>
      </c>
      <c r="DN600" s="9">
        <v>1.0</v>
      </c>
      <c r="DO600" s="9">
        <v>0.0</v>
      </c>
      <c r="DP600" s="9">
        <v>1.0</v>
      </c>
      <c r="DQ600" s="8">
        <v>186.0</v>
      </c>
      <c r="DR600" s="8">
        <v>40.0</v>
      </c>
      <c r="DS600" s="8" t="s">
        <v>249</v>
      </c>
      <c r="DT600" s="19">
        <v>5.5</v>
      </c>
      <c r="DU600" s="8">
        <v>5.5</v>
      </c>
      <c r="DV600" s="8">
        <v>5.5</v>
      </c>
      <c r="DW600" s="8">
        <v>2683.0</v>
      </c>
      <c r="DX600" s="8">
        <v>0.0</v>
      </c>
      <c r="DY600" s="14">
        <f t="shared" si="22"/>
        <v>-7.131914894</v>
      </c>
    </row>
    <row r="601" ht="12.75" customHeight="1">
      <c r="A601" s="7">
        <v>77.0</v>
      </c>
      <c r="B601" s="7" t="s">
        <v>2671</v>
      </c>
      <c r="C601" s="7" t="s">
        <v>636</v>
      </c>
      <c r="D601" s="7" t="s">
        <v>1935</v>
      </c>
      <c r="E601" s="7" t="s">
        <v>132</v>
      </c>
      <c r="F601" s="7" t="s">
        <v>132</v>
      </c>
      <c r="G601" s="7">
        <v>71.0</v>
      </c>
      <c r="H601" s="7">
        <v>189.0</v>
      </c>
      <c r="I601" s="7" t="s">
        <v>145</v>
      </c>
      <c r="J601" s="7">
        <v>2005.0</v>
      </c>
      <c r="K601" s="7">
        <v>1.0</v>
      </c>
      <c r="L601" s="7">
        <v>24.0</v>
      </c>
      <c r="M601" s="8"/>
      <c r="N601" s="8">
        <f t="shared" si="1"/>
        <v>29</v>
      </c>
      <c r="O601" s="7" t="s">
        <v>2672</v>
      </c>
      <c r="P601" s="7" t="s">
        <v>2673</v>
      </c>
      <c r="Q601" s="8" t="s">
        <v>173</v>
      </c>
      <c r="R601" s="7" t="s">
        <v>173</v>
      </c>
      <c r="S601" s="9" t="s">
        <v>183</v>
      </c>
      <c r="T601" s="9">
        <v>80.0</v>
      </c>
      <c r="U601" s="9" t="s">
        <v>138</v>
      </c>
      <c r="V601" s="9" t="s">
        <v>138</v>
      </c>
      <c r="W601" s="7">
        <v>80.0</v>
      </c>
      <c r="X601" s="7">
        <v>26.0</v>
      </c>
      <c r="Y601" s="7">
        <v>25.0</v>
      </c>
      <c r="Z601" s="7">
        <v>11.0</v>
      </c>
      <c r="AA601" s="7">
        <v>51.0</v>
      </c>
      <c r="AB601" s="7">
        <v>16.0</v>
      </c>
      <c r="AC601" s="7">
        <v>185.0</v>
      </c>
      <c r="AD601" s="7">
        <v>71.0</v>
      </c>
      <c r="AE601" s="7">
        <v>64.0</v>
      </c>
      <c r="AF601" s="10">
        <f t="shared" si="2"/>
        <v>0.1405405405</v>
      </c>
      <c r="AG601" s="10">
        <f t="shared" si="3"/>
        <v>0.08125</v>
      </c>
      <c r="AH601" s="7">
        <v>91024.0</v>
      </c>
      <c r="AI601" s="11">
        <f t="shared" si="4"/>
        <v>18.96333333</v>
      </c>
      <c r="AJ601" s="7">
        <v>1858.0</v>
      </c>
      <c r="AK601" s="11">
        <f t="shared" si="5"/>
        <v>23.225</v>
      </c>
      <c r="AL601" s="11">
        <f t="shared" si="6"/>
        <v>48.99031216</v>
      </c>
      <c r="AM601" s="12">
        <v>118.0</v>
      </c>
      <c r="AN601" s="11">
        <f t="shared" si="7"/>
        <v>4.666901037</v>
      </c>
      <c r="AO601" s="10" t="s">
        <v>2562</v>
      </c>
      <c r="AP601" s="10" t="s">
        <v>1784</v>
      </c>
      <c r="AQ601" s="10" t="s">
        <v>185</v>
      </c>
      <c r="AR601" s="7">
        <v>138.0</v>
      </c>
      <c r="AS601" s="7">
        <v>124.0</v>
      </c>
      <c r="AT601" s="13">
        <f t="shared" si="8"/>
        <v>0.5267175573</v>
      </c>
      <c r="AU601" s="8"/>
      <c r="AV601" s="8"/>
      <c r="AW601" s="8">
        <v>206.0</v>
      </c>
      <c r="AX601" s="8">
        <v>108.0</v>
      </c>
      <c r="AY601" s="8">
        <v>56.0</v>
      </c>
      <c r="AZ601" s="8">
        <v>30.0</v>
      </c>
      <c r="BA601" s="7">
        <v>120.0</v>
      </c>
      <c r="BB601" s="7">
        <v>134.0</v>
      </c>
      <c r="BC601" s="7">
        <v>62.0</v>
      </c>
      <c r="BD601" s="7">
        <v>71.0</v>
      </c>
      <c r="BE601" s="7">
        <v>42.0</v>
      </c>
      <c r="BF601" s="7">
        <v>62.0</v>
      </c>
      <c r="BG601" s="14">
        <f t="shared" si="9"/>
        <v>4.746001055</v>
      </c>
      <c r="BH601" s="11">
        <f t="shared" si="10"/>
        <v>5.299701178</v>
      </c>
      <c r="BI601" s="11">
        <f t="shared" si="11"/>
        <v>2.452100545</v>
      </c>
      <c r="BJ601" s="11">
        <f t="shared" si="12"/>
        <v>2.808050624</v>
      </c>
      <c r="BK601" s="11">
        <f t="shared" si="13"/>
        <v>1.661100369</v>
      </c>
      <c r="BL601" s="11">
        <f t="shared" si="14"/>
        <v>2.452100545</v>
      </c>
      <c r="BM601" s="7">
        <v>34.0</v>
      </c>
      <c r="BN601" s="7">
        <v>17.0</v>
      </c>
      <c r="BO601" s="7">
        <v>0.0</v>
      </c>
      <c r="BP601" s="7">
        <v>0.0</v>
      </c>
      <c r="BQ601" s="7">
        <v>0.0</v>
      </c>
      <c r="BR601" s="7">
        <v>0.0</v>
      </c>
      <c r="BS601" s="9">
        <f t="shared" si="15"/>
        <v>230</v>
      </c>
      <c r="BT601" s="14">
        <v>2.4956</v>
      </c>
      <c r="BU601" s="7">
        <v>6.0</v>
      </c>
      <c r="BV601" s="7">
        <v>4.0</v>
      </c>
      <c r="BW601" s="15">
        <f t="shared" si="16"/>
        <v>0.6666666667</v>
      </c>
      <c r="BX601" s="7">
        <v>1.0</v>
      </c>
      <c r="BY601" s="7">
        <v>2.0</v>
      </c>
      <c r="BZ601" s="7">
        <v>0.0</v>
      </c>
      <c r="CA601" s="7">
        <v>5.0</v>
      </c>
      <c r="CB601" s="7">
        <v>3.0</v>
      </c>
      <c r="CC601" s="7">
        <v>3.0</v>
      </c>
      <c r="CD601" s="7">
        <v>1.0</v>
      </c>
      <c r="CE601" s="7">
        <v>2.0</v>
      </c>
      <c r="CF601" s="7">
        <v>4.0</v>
      </c>
      <c r="CG601" s="7">
        <v>2.0</v>
      </c>
      <c r="CH601" s="7">
        <v>1.0</v>
      </c>
      <c r="CI601" s="7">
        <v>13.0</v>
      </c>
      <c r="CJ601" s="7">
        <v>0.0</v>
      </c>
      <c r="CK601" s="7">
        <v>0.0</v>
      </c>
      <c r="CL601" s="15">
        <f t="shared" si="17"/>
        <v>0</v>
      </c>
      <c r="CM601" s="7">
        <v>4.4</v>
      </c>
      <c r="CN601" s="7">
        <v>2.3</v>
      </c>
      <c r="CO601" s="7">
        <v>6.7</v>
      </c>
      <c r="CP601" s="16">
        <f t="shared" si="18"/>
        <v>0.08375</v>
      </c>
      <c r="CQ601" s="16">
        <f t="shared" si="19"/>
        <v>0.2649850589</v>
      </c>
      <c r="CR601" s="17">
        <v>9.0</v>
      </c>
      <c r="CS601" s="14">
        <v>33.3</v>
      </c>
      <c r="CT601" s="14">
        <v>29.8</v>
      </c>
      <c r="CU601" s="14">
        <v>9.6</v>
      </c>
      <c r="CV601" s="14">
        <v>7.6</v>
      </c>
      <c r="CW601" s="14">
        <v>4.3</v>
      </c>
      <c r="CX601" s="14">
        <v>1.4</v>
      </c>
      <c r="CY601" s="14">
        <v>13.4</v>
      </c>
      <c r="CZ601" s="18">
        <f t="shared" si="20"/>
        <v>0.1675</v>
      </c>
      <c r="DA601" s="18">
        <f t="shared" si="21"/>
        <v>0.5299701178</v>
      </c>
      <c r="DB601" s="14">
        <v>30.1838</v>
      </c>
      <c r="DC601" s="7">
        <v>0.0</v>
      </c>
      <c r="DD601" s="7">
        <v>7.0</v>
      </c>
      <c r="DE601" s="7">
        <v>8.0</v>
      </c>
      <c r="DF601" s="7">
        <v>56.0</v>
      </c>
      <c r="DG601" s="7">
        <v>25.0</v>
      </c>
      <c r="DH601" s="7">
        <v>3.0</v>
      </c>
      <c r="DI601" s="7">
        <v>19.0</v>
      </c>
      <c r="DJ601" s="7">
        <v>19.0</v>
      </c>
      <c r="DK601" s="7">
        <v>17.0</v>
      </c>
      <c r="DL601" s="7">
        <v>3.0</v>
      </c>
      <c r="DM601" s="7">
        <v>99.0</v>
      </c>
      <c r="DN601" s="9">
        <v>3.0</v>
      </c>
      <c r="DO601" s="9">
        <v>3.0</v>
      </c>
      <c r="DP601" s="9">
        <v>5.0</v>
      </c>
      <c r="DQ601" s="8">
        <v>186.0</v>
      </c>
      <c r="DR601" s="8">
        <v>2.0</v>
      </c>
      <c r="DS601" s="8" t="s">
        <v>342</v>
      </c>
      <c r="DT601" s="19">
        <v>4.5</v>
      </c>
      <c r="DU601" s="8">
        <v>4.175</v>
      </c>
      <c r="DV601" s="8">
        <v>4.175</v>
      </c>
      <c r="DW601" s="8">
        <v>102.0</v>
      </c>
      <c r="DX601" s="8">
        <v>0.0</v>
      </c>
      <c r="DY601" s="14">
        <f t="shared" si="22"/>
        <v>5.687234043</v>
      </c>
    </row>
    <row r="602" ht="12.75" customHeight="1">
      <c r="A602" s="7">
        <v>9.0</v>
      </c>
      <c r="B602" s="7" t="s">
        <v>2674</v>
      </c>
      <c r="C602" s="7" t="s">
        <v>1245</v>
      </c>
      <c r="D602" s="7" t="s">
        <v>1246</v>
      </c>
      <c r="E602" s="7" t="s">
        <v>163</v>
      </c>
      <c r="F602" s="7" t="s">
        <v>163</v>
      </c>
      <c r="G602" s="7">
        <v>72.0</v>
      </c>
      <c r="H602" s="7">
        <v>189.0</v>
      </c>
      <c r="I602" s="7" t="s">
        <v>133</v>
      </c>
      <c r="J602" s="7">
        <v>2000.0</v>
      </c>
      <c r="K602" s="7">
        <v>1.0</v>
      </c>
      <c r="L602" s="7">
        <v>25.0</v>
      </c>
      <c r="M602" s="8"/>
      <c r="N602" s="8">
        <f t="shared" si="1"/>
        <v>33</v>
      </c>
      <c r="O602" s="7" t="s">
        <v>439</v>
      </c>
      <c r="P602" s="7" t="s">
        <v>2675</v>
      </c>
      <c r="Q602" s="8" t="s">
        <v>274</v>
      </c>
      <c r="R602" s="7" t="s">
        <v>274</v>
      </c>
      <c r="S602" s="9" t="s">
        <v>150</v>
      </c>
      <c r="T602" s="9">
        <v>21.0</v>
      </c>
      <c r="U602" s="9" t="s">
        <v>138</v>
      </c>
      <c r="V602" s="9" t="s">
        <v>138</v>
      </c>
      <c r="W602" s="7">
        <v>21.0</v>
      </c>
      <c r="X602" s="7">
        <v>0.0</v>
      </c>
      <c r="Y602" s="7">
        <v>2.0</v>
      </c>
      <c r="Z602" s="7">
        <v>1.0</v>
      </c>
      <c r="AA602" s="7">
        <v>2.0</v>
      </c>
      <c r="AB602" s="7">
        <v>-3.0</v>
      </c>
      <c r="AC602" s="7">
        <v>21.0</v>
      </c>
      <c r="AD602" s="7">
        <v>6.0</v>
      </c>
      <c r="AE602" s="7">
        <v>3.0</v>
      </c>
      <c r="AF602" s="10">
        <f t="shared" si="2"/>
        <v>0</v>
      </c>
      <c r="AG602" s="10">
        <f t="shared" si="3"/>
        <v>0</v>
      </c>
      <c r="AH602" s="7">
        <v>13757.0</v>
      </c>
      <c r="AI602" s="11">
        <f t="shared" si="4"/>
        <v>10.91825397</v>
      </c>
      <c r="AJ602" s="7">
        <v>361.0</v>
      </c>
      <c r="AK602" s="11">
        <f t="shared" si="5"/>
        <v>17.19047619</v>
      </c>
      <c r="AL602" s="11">
        <f t="shared" si="6"/>
        <v>38.10803324</v>
      </c>
      <c r="AM602" s="12">
        <v>15.0</v>
      </c>
      <c r="AN602" s="11">
        <f t="shared" si="7"/>
        <v>3.925274406</v>
      </c>
      <c r="AO602" s="10" t="s">
        <v>151</v>
      </c>
      <c r="AP602" s="10" t="s">
        <v>192</v>
      </c>
      <c r="AQ602" s="10" t="s">
        <v>192</v>
      </c>
      <c r="AR602" s="7">
        <v>39.0</v>
      </c>
      <c r="AS602" s="7">
        <v>31.0</v>
      </c>
      <c r="AT602" s="13">
        <f t="shared" si="8"/>
        <v>0.5571428571</v>
      </c>
      <c r="AU602" s="8"/>
      <c r="AV602" s="8"/>
      <c r="AW602" s="8">
        <v>39.0</v>
      </c>
      <c r="AX602" s="8">
        <v>24.0</v>
      </c>
      <c r="AY602" s="8">
        <v>31.0</v>
      </c>
      <c r="AZ602" s="8">
        <v>15.0</v>
      </c>
      <c r="BA602" s="7">
        <v>15.0</v>
      </c>
      <c r="BB602" s="7">
        <v>34.0</v>
      </c>
      <c r="BC602" s="7">
        <v>5.0</v>
      </c>
      <c r="BD602" s="7">
        <v>6.0</v>
      </c>
      <c r="BE602" s="7">
        <v>1.0</v>
      </c>
      <c r="BF602" s="7">
        <v>3.0</v>
      </c>
      <c r="BG602" s="14">
        <f t="shared" si="9"/>
        <v>3.925274406</v>
      </c>
      <c r="BH602" s="11">
        <f t="shared" si="10"/>
        <v>8.897288653</v>
      </c>
      <c r="BI602" s="11">
        <f t="shared" si="11"/>
        <v>1.308424802</v>
      </c>
      <c r="BJ602" s="11">
        <f t="shared" si="12"/>
        <v>1.570109762</v>
      </c>
      <c r="BK602" s="11">
        <f t="shared" si="13"/>
        <v>0.2616849604</v>
      </c>
      <c r="BL602" s="11">
        <f t="shared" si="14"/>
        <v>0.7850548812</v>
      </c>
      <c r="BM602" s="7">
        <v>34.0</v>
      </c>
      <c r="BN602" s="7">
        <v>7.0</v>
      </c>
      <c r="BO602" s="7">
        <v>2.0</v>
      </c>
      <c r="BP602" s="7">
        <v>1.0</v>
      </c>
      <c r="BQ602" s="7">
        <v>0.0</v>
      </c>
      <c r="BR602" s="7">
        <v>0.0</v>
      </c>
      <c r="BS602" s="9">
        <f t="shared" si="15"/>
        <v>75</v>
      </c>
      <c r="BT602" s="14">
        <v>-0.6498</v>
      </c>
      <c r="BW602" s="15" t="str">
        <f t="shared" si="16"/>
        <v> </v>
      </c>
      <c r="BY602" s="7">
        <v>0.0</v>
      </c>
      <c r="BZ602" s="7">
        <v>0.0</v>
      </c>
      <c r="CA602" s="7">
        <v>0.0</v>
      </c>
      <c r="CB602" s="7">
        <v>0.0</v>
      </c>
      <c r="CC602" s="7">
        <v>0.0</v>
      </c>
      <c r="CD602" s="7">
        <v>0.0</v>
      </c>
      <c r="CE602" s="7">
        <v>0.0</v>
      </c>
      <c r="CF602" s="7">
        <v>0.0</v>
      </c>
      <c r="CG602" s="7">
        <v>0.0</v>
      </c>
      <c r="CH602" s="7">
        <v>0.0</v>
      </c>
      <c r="CI602" s="7">
        <v>0.0</v>
      </c>
      <c r="CJ602" s="7">
        <v>0.0</v>
      </c>
      <c r="CK602" s="7">
        <v>0.0</v>
      </c>
      <c r="CL602" s="15">
        <f t="shared" si="17"/>
        <v>0</v>
      </c>
      <c r="CM602" s="7">
        <v>-0.4</v>
      </c>
      <c r="CN602" s="7">
        <v>0.2</v>
      </c>
      <c r="CO602" s="7">
        <v>-0.30000000000000004</v>
      </c>
      <c r="CP602" s="16">
        <f t="shared" si="18"/>
        <v>-0.01428571429</v>
      </c>
      <c r="CQ602" s="16">
        <f t="shared" si="19"/>
        <v>-0.07850548812</v>
      </c>
      <c r="CR602" s="17">
        <v>3.0</v>
      </c>
      <c r="CS602" s="14">
        <v>4.3</v>
      </c>
      <c r="CT602" s="14">
        <v>6.7</v>
      </c>
      <c r="CU602" s="14">
        <v>-4.1</v>
      </c>
      <c r="CV602" s="14">
        <v>-1.2</v>
      </c>
      <c r="CW602" s="14">
        <v>1.0</v>
      </c>
      <c r="CX602" s="14">
        <v>0.0</v>
      </c>
      <c r="CY602" s="14">
        <v>-0.2</v>
      </c>
      <c r="CZ602" s="18">
        <f t="shared" si="20"/>
        <v>-0.009523809524</v>
      </c>
      <c r="DA602" s="18">
        <f t="shared" si="21"/>
        <v>-0.05233699208</v>
      </c>
      <c r="DB602" s="14">
        <v>30.0952</v>
      </c>
      <c r="DC602" s="7">
        <v>0.0</v>
      </c>
      <c r="DD602" s="7">
        <v>0.0</v>
      </c>
      <c r="DE602" s="7">
        <v>0.0</v>
      </c>
      <c r="DF602" s="7">
        <v>6.0</v>
      </c>
      <c r="DG602" s="7">
        <v>3.0</v>
      </c>
      <c r="DH602" s="7">
        <v>0.0</v>
      </c>
      <c r="DI602" s="7">
        <v>4.0</v>
      </c>
      <c r="DJ602" s="7">
        <v>0.0</v>
      </c>
      <c r="DK602" s="7">
        <v>2.0</v>
      </c>
      <c r="DL602" s="7">
        <v>0.0</v>
      </c>
      <c r="DM602" s="7">
        <v>12.0</v>
      </c>
      <c r="DN602" s="9">
        <v>1.0</v>
      </c>
      <c r="DO602" s="9">
        <v>0.0</v>
      </c>
      <c r="DP602" s="9">
        <v>0.0</v>
      </c>
      <c r="DQ602" s="8">
        <v>186.0</v>
      </c>
      <c r="DR602" s="8">
        <v>61.0</v>
      </c>
      <c r="DS602" s="8" t="s">
        <v>2676</v>
      </c>
      <c r="DT602" s="19">
        <v>2.6</v>
      </c>
      <c r="DU602" s="8">
        <v>2.6</v>
      </c>
      <c r="DV602" s="8">
        <v>2.6</v>
      </c>
      <c r="DW602" s="8">
        <v>1934.0</v>
      </c>
      <c r="DX602" s="8">
        <v>0.0</v>
      </c>
      <c r="DY602" s="14">
        <f t="shared" si="22"/>
        <v>-4.561702128</v>
      </c>
    </row>
    <row r="603" ht="12.75" customHeight="1">
      <c r="A603" s="7">
        <v>61.0</v>
      </c>
      <c r="B603" s="7" t="s">
        <v>2677</v>
      </c>
      <c r="C603" s="7" t="s">
        <v>2678</v>
      </c>
      <c r="E603" s="7" t="s">
        <v>391</v>
      </c>
      <c r="F603" s="7" t="s">
        <v>391</v>
      </c>
      <c r="G603" s="7">
        <v>73.0</v>
      </c>
      <c r="H603" s="7">
        <v>200.0</v>
      </c>
      <c r="I603" s="7" t="s">
        <v>133</v>
      </c>
      <c r="J603" s="7">
        <v>2011.0</v>
      </c>
      <c r="K603" s="7">
        <v>2.0</v>
      </c>
      <c r="L603" s="7">
        <v>48.0</v>
      </c>
      <c r="M603" s="8" t="s">
        <v>146</v>
      </c>
      <c r="N603" s="8">
        <f t="shared" si="1"/>
        <v>22</v>
      </c>
      <c r="O603" s="7" t="s">
        <v>2679</v>
      </c>
      <c r="P603" s="7" t="s">
        <v>2680</v>
      </c>
      <c r="Q603" s="8" t="s">
        <v>136</v>
      </c>
      <c r="R603" s="7" t="s">
        <v>136</v>
      </c>
      <c r="S603" s="9" t="s">
        <v>174</v>
      </c>
      <c r="T603" s="9">
        <v>5.0</v>
      </c>
      <c r="U603" s="9" t="s">
        <v>138</v>
      </c>
      <c r="V603" s="9" t="s">
        <v>138</v>
      </c>
      <c r="W603" s="7">
        <v>5.0</v>
      </c>
      <c r="X603" s="7">
        <v>0.0</v>
      </c>
      <c r="Y603" s="7">
        <v>1.0</v>
      </c>
      <c r="Z603" s="7">
        <v>1.0</v>
      </c>
      <c r="AA603" s="7">
        <v>1.0</v>
      </c>
      <c r="AB603" s="7">
        <v>-2.0</v>
      </c>
      <c r="AC603" s="7">
        <v>4.0</v>
      </c>
      <c r="AD603" s="7">
        <v>3.0</v>
      </c>
      <c r="AE603" s="7">
        <v>3.0</v>
      </c>
      <c r="AF603" s="10">
        <f t="shared" si="2"/>
        <v>0</v>
      </c>
      <c r="AG603" s="10">
        <f t="shared" si="3"/>
        <v>0</v>
      </c>
      <c r="AH603" s="7">
        <v>4873.0</v>
      </c>
      <c r="AI603" s="11">
        <f t="shared" si="4"/>
        <v>16.24333333</v>
      </c>
      <c r="AJ603" s="7">
        <v>112.0</v>
      </c>
      <c r="AK603" s="11">
        <f t="shared" si="5"/>
        <v>22.4</v>
      </c>
      <c r="AL603" s="11">
        <f t="shared" si="6"/>
        <v>43.50892857</v>
      </c>
      <c r="AM603" s="12">
        <v>18.0</v>
      </c>
      <c r="AN603" s="11">
        <f t="shared" si="7"/>
        <v>13.29776318</v>
      </c>
      <c r="AO603" s="10" t="s">
        <v>151</v>
      </c>
      <c r="AP603" s="10" t="s">
        <v>216</v>
      </c>
      <c r="AQ603" s="10" t="s">
        <v>216</v>
      </c>
      <c r="AR603" s="7">
        <v>0.0</v>
      </c>
      <c r="AS603" s="7">
        <v>0.0</v>
      </c>
      <c r="AT603" s="13">
        <f t="shared" si="8"/>
        <v>0</v>
      </c>
      <c r="AU603" s="8"/>
      <c r="AV603" s="8"/>
      <c r="AW603" s="8"/>
      <c r="AX603" s="8">
        <v>0.0</v>
      </c>
      <c r="AY603" s="8"/>
      <c r="AZ603" s="8">
        <v>0.0</v>
      </c>
      <c r="BA603" s="7">
        <v>6.0</v>
      </c>
      <c r="BB603" s="7">
        <v>5.0</v>
      </c>
      <c r="BC603" s="7">
        <v>3.0</v>
      </c>
      <c r="BD603" s="7">
        <v>3.0</v>
      </c>
      <c r="BE603" s="7">
        <v>1.0</v>
      </c>
      <c r="BF603" s="7">
        <v>3.0</v>
      </c>
      <c r="BG603" s="14">
        <f t="shared" si="9"/>
        <v>4.432587728</v>
      </c>
      <c r="BH603" s="11">
        <f t="shared" si="10"/>
        <v>3.693823107</v>
      </c>
      <c r="BI603" s="11">
        <f t="shared" si="11"/>
        <v>2.216293864</v>
      </c>
      <c r="BJ603" s="11">
        <f t="shared" si="12"/>
        <v>2.216293864</v>
      </c>
      <c r="BK603" s="11">
        <f t="shared" si="13"/>
        <v>0.7387646214</v>
      </c>
      <c r="BL603" s="11">
        <f t="shared" si="14"/>
        <v>2.216293864</v>
      </c>
      <c r="BM603" s="7">
        <v>2.0</v>
      </c>
      <c r="BN603" s="7">
        <v>1.0</v>
      </c>
      <c r="BO603" s="7">
        <v>0.0</v>
      </c>
      <c r="BP603" s="7">
        <v>0.0</v>
      </c>
      <c r="BQ603" s="7">
        <v>0.0</v>
      </c>
      <c r="BR603" s="7">
        <v>0.0</v>
      </c>
      <c r="BS603" s="9">
        <f t="shared" si="15"/>
        <v>10</v>
      </c>
      <c r="BT603" s="14">
        <v>-0.673</v>
      </c>
      <c r="BW603" s="15" t="str">
        <f t="shared" si="16"/>
        <v> </v>
      </c>
      <c r="BY603" s="7">
        <v>0.0</v>
      </c>
      <c r="BZ603" s="7">
        <v>0.0</v>
      </c>
      <c r="CA603" s="7">
        <v>0.0</v>
      </c>
      <c r="CB603" s="7">
        <v>0.0</v>
      </c>
      <c r="CC603" s="7">
        <v>0.0</v>
      </c>
      <c r="CD603" s="7">
        <v>0.0</v>
      </c>
      <c r="CE603" s="7">
        <v>0.0</v>
      </c>
      <c r="CF603" s="7">
        <v>0.0</v>
      </c>
      <c r="CG603" s="7">
        <v>0.0</v>
      </c>
      <c r="CH603" s="7">
        <v>0.0</v>
      </c>
      <c r="CI603" s="7">
        <v>0.0</v>
      </c>
      <c r="CJ603" s="7">
        <v>0.0</v>
      </c>
      <c r="CK603" s="7">
        <v>0.0</v>
      </c>
      <c r="CL603" s="15">
        <f t="shared" si="17"/>
        <v>0</v>
      </c>
      <c r="CM603" s="7">
        <v>0.0</v>
      </c>
      <c r="CN603" s="7">
        <v>0.0</v>
      </c>
      <c r="CO603" s="7">
        <v>0.0</v>
      </c>
      <c r="CP603" s="16">
        <f t="shared" si="18"/>
        <v>0</v>
      </c>
      <c r="CQ603" s="16">
        <f t="shared" si="19"/>
        <v>0</v>
      </c>
      <c r="CR603" s="17">
        <v>1.0</v>
      </c>
      <c r="CS603" s="14">
        <v>1.4</v>
      </c>
      <c r="CT603" s="14">
        <v>1.6</v>
      </c>
      <c r="CU603" s="14">
        <v>-1.9</v>
      </c>
      <c r="CV603" s="14">
        <v>0.0</v>
      </c>
      <c r="CW603" s="14">
        <v>-0.1</v>
      </c>
      <c r="CX603" s="14">
        <v>0.0</v>
      </c>
      <c r="CY603" s="14">
        <v>-0.1</v>
      </c>
      <c r="CZ603" s="18">
        <f t="shared" si="20"/>
        <v>-0.02</v>
      </c>
      <c r="DA603" s="18">
        <f t="shared" si="21"/>
        <v>-0.07387646214</v>
      </c>
      <c r="DB603" s="14">
        <v>40.5</v>
      </c>
      <c r="DC603" s="7">
        <v>0.0</v>
      </c>
      <c r="DD603" s="7">
        <v>0.0</v>
      </c>
      <c r="DE603" s="7">
        <v>2.0</v>
      </c>
      <c r="DF603" s="7">
        <v>1.0</v>
      </c>
      <c r="DG603" s="7">
        <v>0.0</v>
      </c>
      <c r="DH603" s="7">
        <v>0.0</v>
      </c>
      <c r="DI603" s="7">
        <v>0.0</v>
      </c>
      <c r="DJ603" s="7">
        <v>1.0</v>
      </c>
      <c r="DK603" s="7">
        <v>0.0</v>
      </c>
      <c r="DL603" s="7">
        <v>0.0</v>
      </c>
      <c r="DM603" s="7">
        <v>3.0</v>
      </c>
      <c r="DN603" s="9">
        <v>0.0</v>
      </c>
      <c r="DO603" s="9">
        <v>0.0</v>
      </c>
      <c r="DP603" s="9">
        <v>0.0</v>
      </c>
      <c r="DQ603" s="8">
        <v>16.0</v>
      </c>
      <c r="DR603" s="8">
        <v>0.0</v>
      </c>
      <c r="DS603" s="8"/>
      <c r="DT603" s="19">
        <v>0.65</v>
      </c>
      <c r="DU603" s="8">
        <v>0.67</v>
      </c>
      <c r="DV603" s="8">
        <v>0.077</v>
      </c>
      <c r="DW603" s="8">
        <v>0.0</v>
      </c>
      <c r="DX603" s="8">
        <v>0.183</v>
      </c>
      <c r="DY603" s="14">
        <f t="shared" si="22"/>
        <v>-0.1631663235</v>
      </c>
    </row>
    <row r="604" ht="12.75" customHeight="1">
      <c r="A604" s="7">
        <v>8.0</v>
      </c>
      <c r="B604" s="7" t="s">
        <v>2681</v>
      </c>
      <c r="C604" s="7" t="s">
        <v>1433</v>
      </c>
      <c r="E604" s="7" t="s">
        <v>219</v>
      </c>
      <c r="F604" s="7" t="s">
        <v>219</v>
      </c>
      <c r="G604" s="7">
        <v>75.0</v>
      </c>
      <c r="H604" s="7">
        <v>239.0</v>
      </c>
      <c r="I604" s="7" t="s">
        <v>145</v>
      </c>
      <c r="J604" s="7">
        <v>2004.0</v>
      </c>
      <c r="K604" s="7">
        <v>1.0</v>
      </c>
      <c r="L604" s="7">
        <v>1.0</v>
      </c>
      <c r="M604" s="8"/>
      <c r="N604" s="8">
        <f t="shared" si="1"/>
        <v>30</v>
      </c>
      <c r="O604" s="7" t="s">
        <v>452</v>
      </c>
      <c r="P604" s="7" t="s">
        <v>2682</v>
      </c>
      <c r="Q604" s="8" t="s">
        <v>173</v>
      </c>
      <c r="R604" s="7" t="s">
        <v>173</v>
      </c>
      <c r="S604" s="9" t="s">
        <v>255</v>
      </c>
      <c r="T604" s="9">
        <v>79.0</v>
      </c>
      <c r="U604" s="9" t="s">
        <v>138</v>
      </c>
      <c r="V604" s="9" t="s">
        <v>138</v>
      </c>
      <c r="W604" s="7">
        <v>79.0</v>
      </c>
      <c r="X604" s="7">
        <v>50.0</v>
      </c>
      <c r="Y604" s="7">
        <v>21.0</v>
      </c>
      <c r="Z604" s="7">
        <v>6.0</v>
      </c>
      <c r="AA604" s="7">
        <v>71.0</v>
      </c>
      <c r="AB604" s="7">
        <v>21.0</v>
      </c>
      <c r="AC604" s="7">
        <v>398.0</v>
      </c>
      <c r="AD604" s="7">
        <v>166.0</v>
      </c>
      <c r="AE604" s="7">
        <v>215.0</v>
      </c>
      <c r="AF604" s="10">
        <f t="shared" si="2"/>
        <v>0.1256281407</v>
      </c>
      <c r="AG604" s="10">
        <f t="shared" si="3"/>
        <v>0.06418485237</v>
      </c>
      <c r="AH604" s="7">
        <v>96262.0</v>
      </c>
      <c r="AI604" s="11">
        <f t="shared" si="4"/>
        <v>20.30843882</v>
      </c>
      <c r="AJ604" s="7">
        <v>1714.0</v>
      </c>
      <c r="AK604" s="11">
        <f t="shared" si="5"/>
        <v>21.69620253</v>
      </c>
      <c r="AL604" s="11">
        <f t="shared" si="6"/>
        <v>56.1621937</v>
      </c>
      <c r="AM604" s="12">
        <v>43.0</v>
      </c>
      <c r="AN604" s="11">
        <f t="shared" si="7"/>
        <v>1.608111197</v>
      </c>
      <c r="AO604" s="10" t="s">
        <v>1183</v>
      </c>
      <c r="AP604" s="10" t="s">
        <v>2683</v>
      </c>
      <c r="AQ604" s="10" t="s">
        <v>2684</v>
      </c>
      <c r="AR604" s="7">
        <v>0.0</v>
      </c>
      <c r="AS604" s="7">
        <v>0.0</v>
      </c>
      <c r="AT604" s="13">
        <f t="shared" si="8"/>
        <v>0</v>
      </c>
      <c r="AU604" s="8"/>
      <c r="AV604" s="8"/>
      <c r="AW604" s="8"/>
      <c r="AX604" s="8">
        <v>0.0</v>
      </c>
      <c r="AY604" s="8"/>
      <c r="AZ604" s="8">
        <v>0.0</v>
      </c>
      <c r="BA604" s="7">
        <v>81.0</v>
      </c>
      <c r="BB604" s="7">
        <v>225.0</v>
      </c>
      <c r="BC604" s="7">
        <v>34.0</v>
      </c>
      <c r="BD604" s="7">
        <v>166.0</v>
      </c>
      <c r="BE604" s="7">
        <v>50.0</v>
      </c>
      <c r="BF604" s="7">
        <v>24.0</v>
      </c>
      <c r="BG604" s="14">
        <f t="shared" si="9"/>
        <v>3.029232719</v>
      </c>
      <c r="BH604" s="11">
        <f t="shared" si="10"/>
        <v>8.414535331</v>
      </c>
      <c r="BI604" s="11">
        <f t="shared" si="11"/>
        <v>1.271529783</v>
      </c>
      <c r="BJ604" s="11">
        <f t="shared" si="12"/>
        <v>6.208057177</v>
      </c>
      <c r="BK604" s="11">
        <f t="shared" si="13"/>
        <v>1.86989674</v>
      </c>
      <c r="BL604" s="11">
        <f t="shared" si="14"/>
        <v>0.8975504353</v>
      </c>
      <c r="BM604" s="7">
        <v>53.0</v>
      </c>
      <c r="BN604" s="7">
        <v>24.0</v>
      </c>
      <c r="BO604" s="7">
        <v>1.0</v>
      </c>
      <c r="BP604" s="7">
        <v>0.0</v>
      </c>
      <c r="BQ604" s="7">
        <v>0.0</v>
      </c>
      <c r="BR604" s="7">
        <v>0.0</v>
      </c>
      <c r="BS604" s="9">
        <f t="shared" si="15"/>
        <v>313</v>
      </c>
      <c r="BT604" s="14">
        <v>-4.1746</v>
      </c>
      <c r="BU604" s="7">
        <v>2.0</v>
      </c>
      <c r="BV604" s="7">
        <v>2.0</v>
      </c>
      <c r="BW604" s="15">
        <f t="shared" si="16"/>
        <v>1</v>
      </c>
      <c r="BX604" s="7">
        <v>2.0</v>
      </c>
      <c r="BY604" s="7">
        <v>6.0</v>
      </c>
      <c r="BZ604" s="7">
        <v>2.0</v>
      </c>
      <c r="CA604" s="7">
        <v>8.0</v>
      </c>
      <c r="CB604" s="7">
        <v>2.0</v>
      </c>
      <c r="CC604" s="7">
        <v>3.0</v>
      </c>
      <c r="CD604" s="7">
        <v>0.0</v>
      </c>
      <c r="CE604" s="7">
        <v>7.0</v>
      </c>
      <c r="CF604" s="7">
        <v>10.0</v>
      </c>
      <c r="CG604" s="7">
        <v>1.0</v>
      </c>
      <c r="CH604" s="7">
        <v>0.0</v>
      </c>
      <c r="CI604" s="7">
        <v>29.0</v>
      </c>
      <c r="CJ604" s="7">
        <v>0.0</v>
      </c>
      <c r="CK604" s="7">
        <v>1.0</v>
      </c>
      <c r="CL604" s="15">
        <f t="shared" si="17"/>
        <v>1</v>
      </c>
      <c r="CM604" s="7">
        <v>9.1</v>
      </c>
      <c r="CN604" s="7">
        <v>2.6</v>
      </c>
      <c r="CO604" s="7">
        <v>11.7</v>
      </c>
      <c r="CP604" s="16">
        <f t="shared" si="18"/>
        <v>0.1481012658</v>
      </c>
      <c r="CQ604" s="16">
        <f t="shared" si="19"/>
        <v>0.4375558372</v>
      </c>
      <c r="CR604" s="17">
        <v>5.0</v>
      </c>
      <c r="CS604" s="14">
        <v>40.8</v>
      </c>
      <c r="CT604" s="14">
        <v>28.7</v>
      </c>
      <c r="CU604" s="14">
        <v>13.2</v>
      </c>
      <c r="CV604" s="14">
        <v>15.5</v>
      </c>
      <c r="CW604" s="14">
        <v>2.6</v>
      </c>
      <c r="CX604" s="14">
        <v>0.9</v>
      </c>
      <c r="CY604" s="14">
        <v>19.0</v>
      </c>
      <c r="CZ604" s="18">
        <f t="shared" si="20"/>
        <v>0.2405063291</v>
      </c>
      <c r="DA604" s="18">
        <f t="shared" si="21"/>
        <v>0.7105607613</v>
      </c>
      <c r="DB604" s="14">
        <v>33.1357</v>
      </c>
      <c r="DC604" s="7">
        <v>0.0</v>
      </c>
      <c r="DD604" s="7">
        <v>8.0</v>
      </c>
      <c r="DE604" s="7">
        <v>6.0</v>
      </c>
      <c r="DF604" s="7">
        <v>152.0</v>
      </c>
      <c r="DG604" s="7">
        <v>16.0</v>
      </c>
      <c r="DH604" s="7">
        <v>2.0</v>
      </c>
      <c r="DI604" s="7">
        <v>103.0</v>
      </c>
      <c r="DJ604" s="7">
        <v>61.0</v>
      </c>
      <c r="DK604" s="7">
        <v>8.0</v>
      </c>
      <c r="DL604" s="7">
        <v>0.0</v>
      </c>
      <c r="DM604" s="7">
        <v>208.0</v>
      </c>
      <c r="DN604" s="9">
        <v>10.0</v>
      </c>
      <c r="DO604" s="9">
        <v>9.0</v>
      </c>
      <c r="DP604" s="9">
        <v>1.0</v>
      </c>
      <c r="DQ604" s="8">
        <v>186.0</v>
      </c>
      <c r="DR604" s="8">
        <v>0.0</v>
      </c>
      <c r="DS604" s="8"/>
      <c r="DT604" s="19">
        <v>10.0</v>
      </c>
      <c r="DU604" s="8">
        <v>9.538</v>
      </c>
      <c r="DV604" s="8">
        <v>9.538</v>
      </c>
      <c r="DW604" s="8">
        <v>0.0</v>
      </c>
      <c r="DX604" s="8">
        <v>0.0</v>
      </c>
      <c r="DY604" s="14">
        <f t="shared" si="22"/>
        <v>-0.1234042553</v>
      </c>
    </row>
    <row r="605" ht="12.75" customHeight="1">
      <c r="A605" s="7">
        <v>56.0</v>
      </c>
      <c r="B605" s="7" t="s">
        <v>2123</v>
      </c>
      <c r="C605" s="7" t="s">
        <v>2685</v>
      </c>
      <c r="E605" s="7" t="s">
        <v>189</v>
      </c>
      <c r="F605" s="7" t="s">
        <v>189</v>
      </c>
      <c r="G605" s="7">
        <v>75.0</v>
      </c>
      <c r="H605" s="7">
        <v>208.0</v>
      </c>
      <c r="I605" s="7" t="s">
        <v>133</v>
      </c>
      <c r="J605" s="7">
        <v>2009.0</v>
      </c>
      <c r="K605" s="7">
        <v>1.0</v>
      </c>
      <c r="L605" s="7">
        <v>10.0</v>
      </c>
      <c r="M605" s="8"/>
      <c r="N605" s="8">
        <f t="shared" si="1"/>
        <v>24</v>
      </c>
      <c r="O605" s="7" t="s">
        <v>2686</v>
      </c>
      <c r="P605" s="7" t="s">
        <v>2687</v>
      </c>
      <c r="Q605" s="8" t="s">
        <v>274</v>
      </c>
      <c r="R605" s="7" t="s">
        <v>274</v>
      </c>
      <c r="S605" s="9" t="s">
        <v>255</v>
      </c>
      <c r="T605" s="9">
        <v>48.0</v>
      </c>
      <c r="U605" s="9" t="s">
        <v>138</v>
      </c>
      <c r="V605" s="9" t="s">
        <v>138</v>
      </c>
      <c r="W605" s="7">
        <v>48.0</v>
      </c>
      <c r="X605" s="7">
        <v>3.0</v>
      </c>
      <c r="Y605" s="7">
        <v>6.0</v>
      </c>
      <c r="Z605" s="7">
        <v>6.0</v>
      </c>
      <c r="AA605" s="7">
        <v>9.0</v>
      </c>
      <c r="AB605" s="7">
        <v>-9.0</v>
      </c>
      <c r="AC605" s="7">
        <v>88.0</v>
      </c>
      <c r="AD605" s="7">
        <v>33.0</v>
      </c>
      <c r="AE605" s="7">
        <v>21.0</v>
      </c>
      <c r="AF605" s="10">
        <f t="shared" si="2"/>
        <v>0.03409090909</v>
      </c>
      <c r="AG605" s="10">
        <f t="shared" si="3"/>
        <v>0.02112676056</v>
      </c>
      <c r="AH605" s="7">
        <v>37008.0</v>
      </c>
      <c r="AI605" s="11">
        <f t="shared" si="4"/>
        <v>12.85</v>
      </c>
      <c r="AJ605" s="7">
        <v>936.0</v>
      </c>
      <c r="AK605" s="11">
        <f t="shared" si="5"/>
        <v>19.5</v>
      </c>
      <c r="AL605" s="11">
        <f t="shared" si="6"/>
        <v>39.53846154</v>
      </c>
      <c r="AM605" s="12">
        <v>138.0</v>
      </c>
      <c r="AN605" s="11">
        <f t="shared" si="7"/>
        <v>13.42412451</v>
      </c>
      <c r="AO605" s="10" t="s">
        <v>552</v>
      </c>
      <c r="AP605" s="10" t="s">
        <v>496</v>
      </c>
      <c r="AQ605" s="10" t="s">
        <v>1173</v>
      </c>
      <c r="AR605" s="7">
        <v>0.0</v>
      </c>
      <c r="AS605" s="7">
        <v>2.0</v>
      </c>
      <c r="AT605" s="13">
        <f t="shared" si="8"/>
        <v>0</v>
      </c>
      <c r="AU605" s="8"/>
      <c r="AV605" s="8"/>
      <c r="AW605" s="8">
        <v>2.0</v>
      </c>
      <c r="AX605" s="8">
        <v>0.0</v>
      </c>
      <c r="AY605" s="8"/>
      <c r="AZ605" s="8">
        <v>0.0</v>
      </c>
      <c r="BA605" s="7">
        <v>67.0</v>
      </c>
      <c r="BB605" s="7">
        <v>44.0</v>
      </c>
      <c r="BC605" s="7">
        <v>16.0</v>
      </c>
      <c r="BD605" s="7">
        <v>33.0</v>
      </c>
      <c r="BE605" s="7">
        <v>4.0</v>
      </c>
      <c r="BF605" s="7">
        <v>8.0</v>
      </c>
      <c r="BG605" s="14">
        <f t="shared" si="9"/>
        <v>6.517509728</v>
      </c>
      <c r="BH605" s="11">
        <f t="shared" si="10"/>
        <v>4.280155642</v>
      </c>
      <c r="BI605" s="11">
        <f t="shared" si="11"/>
        <v>1.556420233</v>
      </c>
      <c r="BJ605" s="11">
        <f t="shared" si="12"/>
        <v>3.210116732</v>
      </c>
      <c r="BK605" s="11">
        <f t="shared" si="13"/>
        <v>0.3891050584</v>
      </c>
      <c r="BL605" s="11">
        <f t="shared" si="14"/>
        <v>0.7782101167</v>
      </c>
      <c r="BM605" s="7">
        <v>8.0</v>
      </c>
      <c r="BN605" s="7">
        <v>4.0</v>
      </c>
      <c r="BO605" s="7">
        <v>0.0</v>
      </c>
      <c r="BP605" s="7">
        <v>0.0</v>
      </c>
      <c r="BQ605" s="7">
        <v>0.0</v>
      </c>
      <c r="BR605" s="7">
        <v>0.0</v>
      </c>
      <c r="BS605" s="9">
        <f t="shared" si="15"/>
        <v>68</v>
      </c>
      <c r="BT605" s="14">
        <v>5.8821</v>
      </c>
      <c r="BU605" s="7">
        <v>2.0</v>
      </c>
      <c r="BV605" s="7">
        <v>0.0</v>
      </c>
      <c r="BW605" s="15">
        <f t="shared" si="16"/>
        <v>0</v>
      </c>
      <c r="BX605" s="7">
        <v>0.0</v>
      </c>
      <c r="BY605" s="7">
        <v>0.0</v>
      </c>
      <c r="BZ605" s="7">
        <v>0.0</v>
      </c>
      <c r="CA605" s="7">
        <v>1.0</v>
      </c>
      <c r="CB605" s="7">
        <v>0.0</v>
      </c>
      <c r="CC605" s="7">
        <v>0.0</v>
      </c>
      <c r="CD605" s="7">
        <v>0.0</v>
      </c>
      <c r="CE605" s="7">
        <v>0.0</v>
      </c>
      <c r="CF605" s="7">
        <v>2.0</v>
      </c>
      <c r="CG605" s="7">
        <v>0.0</v>
      </c>
      <c r="CH605" s="7">
        <v>0.0</v>
      </c>
      <c r="CI605" s="7">
        <v>1.0</v>
      </c>
      <c r="CJ605" s="7">
        <v>0.0</v>
      </c>
      <c r="CK605" s="7">
        <v>0.0</v>
      </c>
      <c r="CL605" s="15">
        <f t="shared" si="17"/>
        <v>0</v>
      </c>
      <c r="CM605" s="7">
        <v>-0.4</v>
      </c>
      <c r="CN605" s="7">
        <v>0.4</v>
      </c>
      <c r="CO605" s="7">
        <v>0.0</v>
      </c>
      <c r="CP605" s="16">
        <f t="shared" si="18"/>
        <v>0</v>
      </c>
      <c r="CQ605" s="16">
        <f t="shared" si="19"/>
        <v>0</v>
      </c>
      <c r="CR605" s="17">
        <v>2.0</v>
      </c>
      <c r="CS605" s="14">
        <v>10.7</v>
      </c>
      <c r="CT605" s="14">
        <v>11.0</v>
      </c>
      <c r="CU605" s="14">
        <v>-10.6</v>
      </c>
      <c r="CV605" s="14">
        <v>-1.1</v>
      </c>
      <c r="CW605" s="14">
        <v>0.30000000000000004</v>
      </c>
      <c r="CX605" s="14">
        <v>-0.4</v>
      </c>
      <c r="CY605" s="14">
        <v>-1.3</v>
      </c>
      <c r="CZ605" s="18">
        <f t="shared" si="20"/>
        <v>-0.02708333333</v>
      </c>
      <c r="DA605" s="18">
        <f t="shared" si="21"/>
        <v>-0.126459144</v>
      </c>
      <c r="DB605" s="14">
        <v>24.1591</v>
      </c>
      <c r="DC605" s="7">
        <v>0.0</v>
      </c>
      <c r="DD605" s="7">
        <v>0.0</v>
      </c>
      <c r="DE605" s="7">
        <v>4.0</v>
      </c>
      <c r="DF605" s="7">
        <v>29.0</v>
      </c>
      <c r="DG605" s="7">
        <v>18.0</v>
      </c>
      <c r="DH605" s="7">
        <v>2.0</v>
      </c>
      <c r="DI605" s="7">
        <v>2.0</v>
      </c>
      <c r="DJ605" s="7">
        <v>8.0</v>
      </c>
      <c r="DK605" s="7">
        <v>5.0</v>
      </c>
      <c r="DL605" s="7">
        <v>3.0</v>
      </c>
      <c r="DM605" s="7">
        <v>50.0</v>
      </c>
      <c r="DN605" s="9">
        <v>0.0</v>
      </c>
      <c r="DO605" s="9">
        <v>0.0</v>
      </c>
      <c r="DP605" s="9">
        <v>3.0</v>
      </c>
      <c r="DQ605" s="8">
        <v>158.0</v>
      </c>
      <c r="DR605" s="8">
        <v>7.0</v>
      </c>
      <c r="DS605" s="8" t="s">
        <v>210</v>
      </c>
      <c r="DT605" s="19">
        <v>0.7</v>
      </c>
      <c r="DU605" s="8">
        <v>0.7</v>
      </c>
      <c r="DV605" s="8">
        <v>0.595</v>
      </c>
      <c r="DW605" s="8">
        <v>60.0</v>
      </c>
      <c r="DX605" s="8">
        <v>0.0</v>
      </c>
      <c r="DY605" s="14">
        <f t="shared" si="22"/>
        <v>-1.571905742</v>
      </c>
    </row>
    <row r="606" ht="12.75" customHeight="1">
      <c r="A606" s="7">
        <v>67.0</v>
      </c>
      <c r="B606" s="7" t="s">
        <v>2688</v>
      </c>
      <c r="C606" s="7" t="s">
        <v>2689</v>
      </c>
      <c r="D606" s="7" t="s">
        <v>234</v>
      </c>
      <c r="E606" s="7" t="s">
        <v>132</v>
      </c>
      <c r="F606" s="7" t="s">
        <v>132</v>
      </c>
      <c r="G606" s="7">
        <v>74.0</v>
      </c>
      <c r="H606" s="7">
        <v>213.0</v>
      </c>
      <c r="I606" s="7" t="s">
        <v>133</v>
      </c>
      <c r="J606" s="7">
        <v>2007.0</v>
      </c>
      <c r="K606" s="7">
        <v>1.0</v>
      </c>
      <c r="L606" s="7">
        <v>22.0</v>
      </c>
      <c r="M606" s="8"/>
      <c r="N606" s="8">
        <f t="shared" si="1"/>
        <v>27</v>
      </c>
      <c r="O606" s="7" t="s">
        <v>1103</v>
      </c>
      <c r="P606" s="7" t="s">
        <v>2690</v>
      </c>
      <c r="Q606" s="8" t="s">
        <v>206</v>
      </c>
      <c r="R606" s="7" t="s">
        <v>206</v>
      </c>
      <c r="S606" s="9" t="s">
        <v>159</v>
      </c>
      <c r="T606" s="9">
        <v>82.0</v>
      </c>
      <c r="U606" s="9" t="s">
        <v>138</v>
      </c>
      <c r="V606" s="9" t="s">
        <v>138</v>
      </c>
      <c r="W606" s="7">
        <v>82.0</v>
      </c>
      <c r="X606" s="7">
        <v>30.0</v>
      </c>
      <c r="Y606" s="7">
        <v>34.0</v>
      </c>
      <c r="Z606" s="7">
        <v>23.0</v>
      </c>
      <c r="AA606" s="7">
        <v>64.0</v>
      </c>
      <c r="AB606" s="7">
        <v>-10.0</v>
      </c>
      <c r="AC606" s="7">
        <v>303.0</v>
      </c>
      <c r="AD606" s="7">
        <v>122.0</v>
      </c>
      <c r="AE606" s="7">
        <v>115.0</v>
      </c>
      <c r="AF606" s="10">
        <f t="shared" si="2"/>
        <v>0.09900990099</v>
      </c>
      <c r="AG606" s="10">
        <f t="shared" si="3"/>
        <v>0.05555555556</v>
      </c>
      <c r="AH606" s="7">
        <v>91154.0</v>
      </c>
      <c r="AI606" s="11">
        <f t="shared" si="4"/>
        <v>18.52723577</v>
      </c>
      <c r="AJ606" s="7">
        <v>2107.0</v>
      </c>
      <c r="AK606" s="11">
        <f t="shared" si="5"/>
        <v>25.69512195</v>
      </c>
      <c r="AL606" s="11">
        <f t="shared" si="6"/>
        <v>43.26245847</v>
      </c>
      <c r="AM606" s="12">
        <v>232.0</v>
      </c>
      <c r="AN606" s="11">
        <f t="shared" si="7"/>
        <v>9.162516181</v>
      </c>
      <c r="AO606" s="10" t="s">
        <v>918</v>
      </c>
      <c r="AP606" s="10" t="s">
        <v>1633</v>
      </c>
      <c r="AQ606" s="10" t="s">
        <v>970</v>
      </c>
      <c r="AR606" s="7">
        <v>6.0</v>
      </c>
      <c r="AS606" s="7">
        <v>7.0</v>
      </c>
      <c r="AT606" s="13">
        <f t="shared" si="8"/>
        <v>0.4615384615</v>
      </c>
      <c r="AU606" s="8"/>
      <c r="AV606" s="8"/>
      <c r="AW606" s="8">
        <v>10.0</v>
      </c>
      <c r="AX606" s="8">
        <v>5.0</v>
      </c>
      <c r="AY606" s="8">
        <v>3.0</v>
      </c>
      <c r="AZ606" s="8">
        <v>1.0</v>
      </c>
      <c r="BA606" s="7">
        <v>148.0</v>
      </c>
      <c r="BB606" s="7">
        <v>102.0</v>
      </c>
      <c r="BC606" s="7">
        <v>37.0</v>
      </c>
      <c r="BD606" s="7">
        <v>122.0</v>
      </c>
      <c r="BE606" s="7">
        <v>33.0</v>
      </c>
      <c r="BF606" s="7">
        <v>35.0</v>
      </c>
      <c r="BG606" s="14">
        <f t="shared" si="9"/>
        <v>5.845053426</v>
      </c>
      <c r="BH606" s="11">
        <f t="shared" si="10"/>
        <v>4.028347631</v>
      </c>
      <c r="BI606" s="11">
        <f t="shared" si="11"/>
        <v>1.461263357</v>
      </c>
      <c r="BJ606" s="11">
        <f t="shared" si="12"/>
        <v>4.818219716</v>
      </c>
      <c r="BK606" s="11">
        <f t="shared" si="13"/>
        <v>1.30328894</v>
      </c>
      <c r="BL606" s="11">
        <f t="shared" si="14"/>
        <v>1.382276148</v>
      </c>
      <c r="BM606" s="7">
        <v>34.0</v>
      </c>
      <c r="BN606" s="7">
        <v>17.0</v>
      </c>
      <c r="BO606" s="7">
        <v>0.0</v>
      </c>
      <c r="BP606" s="7">
        <v>0.0</v>
      </c>
      <c r="BQ606" s="7">
        <v>0.0</v>
      </c>
      <c r="BR606" s="7">
        <v>0.0</v>
      </c>
      <c r="BS606" s="9">
        <f t="shared" si="15"/>
        <v>173</v>
      </c>
      <c r="BT606" s="14">
        <v>-1.3744</v>
      </c>
      <c r="BU606" s="7">
        <v>7.0</v>
      </c>
      <c r="BV606" s="7">
        <v>3.0</v>
      </c>
      <c r="BW606" s="15">
        <f t="shared" si="16"/>
        <v>0.4285714286</v>
      </c>
      <c r="BX606" s="7">
        <v>1.0</v>
      </c>
      <c r="BY606" s="7">
        <v>6.0</v>
      </c>
      <c r="BZ606" s="7">
        <v>0.0</v>
      </c>
      <c r="CA606" s="7">
        <v>6.0</v>
      </c>
      <c r="CB606" s="7">
        <v>4.0</v>
      </c>
      <c r="CC606" s="7">
        <v>1.0</v>
      </c>
      <c r="CD606" s="7">
        <v>0.0</v>
      </c>
      <c r="CE606" s="7">
        <v>1.0</v>
      </c>
      <c r="CF606" s="7">
        <v>3.0</v>
      </c>
      <c r="CG606" s="7">
        <v>3.0</v>
      </c>
      <c r="CH606" s="7">
        <v>0.0</v>
      </c>
      <c r="CI606" s="7">
        <v>22.0</v>
      </c>
      <c r="CJ606" s="7">
        <v>0.0</v>
      </c>
      <c r="CK606" s="7">
        <v>0.0</v>
      </c>
      <c r="CL606" s="15">
        <f t="shared" si="17"/>
        <v>0</v>
      </c>
      <c r="CM606" s="7">
        <v>6.2</v>
      </c>
      <c r="CN606" s="7">
        <v>1.3</v>
      </c>
      <c r="CO606" s="7">
        <v>7.5</v>
      </c>
      <c r="CP606" s="16">
        <f t="shared" si="18"/>
        <v>0.09146341463</v>
      </c>
      <c r="CQ606" s="16">
        <f t="shared" si="19"/>
        <v>0.2962020317</v>
      </c>
      <c r="CR606" s="17">
        <v>5.0</v>
      </c>
      <c r="CS606" s="14">
        <v>39.0</v>
      </c>
      <c r="CT606" s="14">
        <v>34.5</v>
      </c>
      <c r="CU606" s="14">
        <v>-0.7</v>
      </c>
      <c r="CV606" s="14">
        <v>9.6</v>
      </c>
      <c r="CW606" s="14">
        <v>2.5</v>
      </c>
      <c r="CX606" s="14">
        <v>0.5</v>
      </c>
      <c r="CY606" s="14">
        <v>12.5</v>
      </c>
      <c r="CZ606" s="18">
        <f t="shared" si="20"/>
        <v>0.1524390244</v>
      </c>
      <c r="DA606" s="18">
        <f t="shared" si="21"/>
        <v>0.4936700529</v>
      </c>
      <c r="DB606" s="14">
        <v>32.4521</v>
      </c>
      <c r="DC606" s="7">
        <v>2.0</v>
      </c>
      <c r="DD606" s="7">
        <v>3.0</v>
      </c>
      <c r="DE606" s="7">
        <v>14.0</v>
      </c>
      <c r="DF606" s="7">
        <v>103.0</v>
      </c>
      <c r="DG606" s="7">
        <v>32.0</v>
      </c>
      <c r="DH606" s="7">
        <v>4.0</v>
      </c>
      <c r="DI606" s="7">
        <v>23.0</v>
      </c>
      <c r="DJ606" s="7">
        <v>39.0</v>
      </c>
      <c r="DK606" s="7">
        <v>18.0</v>
      </c>
      <c r="DL606" s="7">
        <v>0.0</v>
      </c>
      <c r="DM606" s="7">
        <v>187.0</v>
      </c>
      <c r="DN606" s="9">
        <v>6.0</v>
      </c>
      <c r="DO606" s="9">
        <v>5.0</v>
      </c>
      <c r="DP606" s="9">
        <v>2.0</v>
      </c>
      <c r="DQ606" s="8">
        <v>186.0</v>
      </c>
      <c r="DR606" s="8">
        <v>0.0</v>
      </c>
      <c r="DS606" s="8"/>
      <c r="DT606" s="19">
        <v>4.0</v>
      </c>
      <c r="DU606" s="8">
        <v>4.5</v>
      </c>
      <c r="DV606" s="8">
        <v>4.5</v>
      </c>
      <c r="DW606" s="8">
        <v>0.0</v>
      </c>
      <c r="DX606" s="8">
        <v>0.0</v>
      </c>
      <c r="DY606" s="14">
        <f t="shared" si="22"/>
        <v>4.095744681</v>
      </c>
    </row>
    <row r="607" ht="12.75" customHeight="1">
      <c r="A607" s="7">
        <v>44.0</v>
      </c>
      <c r="B607" s="7" t="s">
        <v>2691</v>
      </c>
      <c r="C607" s="7" t="s">
        <v>344</v>
      </c>
      <c r="D607" s="7" t="s">
        <v>162</v>
      </c>
      <c r="E607" s="7" t="s">
        <v>163</v>
      </c>
      <c r="F607" s="7" t="s">
        <v>163</v>
      </c>
      <c r="G607" s="7">
        <v>70.0</v>
      </c>
      <c r="H607" s="7">
        <v>180.0</v>
      </c>
      <c r="I607" s="7" t="s">
        <v>145</v>
      </c>
      <c r="J607" s="7">
        <v>2011.0</v>
      </c>
      <c r="K607" s="7">
        <v>4.0</v>
      </c>
      <c r="L607" s="7">
        <v>96.0</v>
      </c>
      <c r="M607" s="8"/>
      <c r="N607" s="8">
        <f t="shared" si="1"/>
        <v>23</v>
      </c>
      <c r="O607" s="7" t="s">
        <v>2692</v>
      </c>
      <c r="P607" s="7" t="s">
        <v>2693</v>
      </c>
      <c r="Q607" s="8" t="s">
        <v>542</v>
      </c>
      <c r="R607" s="7" t="s">
        <v>542</v>
      </c>
      <c r="S607" s="9" t="s">
        <v>150</v>
      </c>
      <c r="T607" s="9">
        <v>81.0</v>
      </c>
      <c r="U607" s="9" t="s">
        <v>138</v>
      </c>
      <c r="V607" s="9" t="s">
        <v>138</v>
      </c>
      <c r="W607" s="7">
        <v>82.0</v>
      </c>
      <c r="X607" s="7">
        <v>19.0</v>
      </c>
      <c r="Y607" s="7">
        <v>24.0</v>
      </c>
      <c r="Z607" s="7">
        <v>15.0</v>
      </c>
      <c r="AA607" s="7">
        <v>43.0</v>
      </c>
      <c r="AB607" s="7">
        <v>17.0</v>
      </c>
      <c r="AC607" s="7">
        <v>133.0</v>
      </c>
      <c r="AD607" s="7">
        <v>32.0</v>
      </c>
      <c r="AE607" s="7">
        <v>47.0</v>
      </c>
      <c r="AF607" s="10">
        <f t="shared" si="2"/>
        <v>0.1428571429</v>
      </c>
      <c r="AG607" s="10">
        <f t="shared" si="3"/>
        <v>0.08962264151</v>
      </c>
      <c r="AH607" s="7">
        <v>82175.0</v>
      </c>
      <c r="AI607" s="11">
        <f t="shared" si="4"/>
        <v>16.70223577</v>
      </c>
      <c r="AJ607" s="7">
        <v>1892.0</v>
      </c>
      <c r="AK607" s="11">
        <f t="shared" si="5"/>
        <v>23.07317073</v>
      </c>
      <c r="AL607" s="11">
        <f t="shared" si="6"/>
        <v>43.43287526</v>
      </c>
      <c r="AM607" s="12">
        <v>151.0</v>
      </c>
      <c r="AN607" s="11">
        <f t="shared" si="7"/>
        <v>6.615150593</v>
      </c>
      <c r="AO607" s="10" t="s">
        <v>2694</v>
      </c>
      <c r="AP607" s="10" t="s">
        <v>1875</v>
      </c>
      <c r="AQ607" s="10" t="s">
        <v>2695</v>
      </c>
      <c r="AR607" s="7">
        <v>614.0</v>
      </c>
      <c r="AS607" s="7">
        <v>563.0</v>
      </c>
      <c r="AT607" s="13">
        <f t="shared" si="8"/>
        <v>0.5216652506</v>
      </c>
      <c r="AU607" s="9">
        <v>23.0</v>
      </c>
      <c r="AV607" s="9">
        <v>8.0</v>
      </c>
      <c r="AW607" s="9">
        <v>849.0</v>
      </c>
      <c r="AX607" s="9">
        <v>472.0</v>
      </c>
      <c r="AY607" s="9">
        <v>328.0</v>
      </c>
      <c r="AZ607" s="9">
        <v>142.0</v>
      </c>
      <c r="BA607" s="7">
        <v>113.0</v>
      </c>
      <c r="BB607" s="7">
        <v>166.0</v>
      </c>
      <c r="BC607" s="7">
        <v>60.0</v>
      </c>
      <c r="BD607" s="7">
        <v>32.0</v>
      </c>
      <c r="BE607" s="7">
        <v>37.0</v>
      </c>
      <c r="BF607" s="7">
        <v>30.0</v>
      </c>
      <c r="BG607" s="14">
        <f t="shared" si="9"/>
        <v>4.950410709</v>
      </c>
      <c r="BH607" s="11">
        <f t="shared" si="10"/>
        <v>7.272284758</v>
      </c>
      <c r="BI607" s="11">
        <f t="shared" si="11"/>
        <v>2.62853666</v>
      </c>
      <c r="BJ607" s="11">
        <f t="shared" si="12"/>
        <v>1.401886218</v>
      </c>
      <c r="BK607" s="11">
        <f t="shared" si="13"/>
        <v>1.62093094</v>
      </c>
      <c r="BL607" s="11">
        <f t="shared" si="14"/>
        <v>1.31426833</v>
      </c>
      <c r="BM607" s="7">
        <v>26.0</v>
      </c>
      <c r="BN607" s="7">
        <v>8.0</v>
      </c>
      <c r="BO607" s="7">
        <v>0.0</v>
      </c>
      <c r="BP607" s="7">
        <v>1.0</v>
      </c>
      <c r="BQ607" s="7">
        <v>0.0</v>
      </c>
      <c r="BR607" s="7">
        <v>0.0</v>
      </c>
      <c r="BS607" s="9">
        <f t="shared" si="15"/>
        <v>252</v>
      </c>
      <c r="BT607" s="14">
        <v>3.0157</v>
      </c>
      <c r="BU607" s="7">
        <v>1.0</v>
      </c>
      <c r="BV607" s="7">
        <v>0.0</v>
      </c>
      <c r="BW607" s="15">
        <f t="shared" si="16"/>
        <v>0</v>
      </c>
      <c r="BX607" s="7">
        <v>0.0</v>
      </c>
      <c r="BY607" s="7">
        <v>2.0</v>
      </c>
      <c r="BZ607" s="7">
        <v>0.0</v>
      </c>
      <c r="CA607" s="7">
        <v>2.0</v>
      </c>
      <c r="CB607" s="7">
        <v>5.0</v>
      </c>
      <c r="CC607" s="7">
        <v>0.0</v>
      </c>
      <c r="CD607" s="7">
        <v>0.0</v>
      </c>
      <c r="CE607" s="7">
        <v>1.0</v>
      </c>
      <c r="CF607" s="7">
        <v>2.0</v>
      </c>
      <c r="CG607" s="7">
        <v>1.0</v>
      </c>
      <c r="CH607" s="7">
        <v>0.0</v>
      </c>
      <c r="CI607" s="7">
        <v>15.0</v>
      </c>
      <c r="CJ607" s="7">
        <v>0.0</v>
      </c>
      <c r="CK607" s="7">
        <v>0.0</v>
      </c>
      <c r="CL607" s="15">
        <f t="shared" si="17"/>
        <v>0</v>
      </c>
      <c r="CM607" s="7">
        <v>3.4</v>
      </c>
      <c r="CN607" s="7">
        <v>1.9</v>
      </c>
      <c r="CO607" s="7">
        <v>5.3</v>
      </c>
      <c r="CP607" s="16">
        <f t="shared" si="18"/>
        <v>0.06463414634</v>
      </c>
      <c r="CQ607" s="16">
        <f t="shared" si="19"/>
        <v>0.2321874049</v>
      </c>
      <c r="CR607" s="17">
        <v>8.0</v>
      </c>
      <c r="CS607" s="14">
        <v>24.4</v>
      </c>
      <c r="CT607" s="14">
        <v>29.8</v>
      </c>
      <c r="CU607" s="14">
        <v>9.8</v>
      </c>
      <c r="CV607" s="14">
        <v>8.3</v>
      </c>
      <c r="CW607" s="14">
        <v>3.1</v>
      </c>
      <c r="CX607" s="14">
        <v>-0.2</v>
      </c>
      <c r="CY607" s="14">
        <v>11.2</v>
      </c>
      <c r="CZ607" s="18">
        <f t="shared" si="20"/>
        <v>0.1365853659</v>
      </c>
      <c r="DA607" s="18">
        <f t="shared" si="21"/>
        <v>0.4906601765</v>
      </c>
      <c r="DB607" s="14">
        <v>33.1805</v>
      </c>
      <c r="DC607" s="7">
        <v>0.0</v>
      </c>
      <c r="DD607" s="7">
        <v>2.0</v>
      </c>
      <c r="DE607" s="7">
        <v>5.0</v>
      </c>
      <c r="DF607" s="7">
        <v>25.0</v>
      </c>
      <c r="DG607" s="7">
        <v>10.0</v>
      </c>
      <c r="DH607" s="7">
        <v>5.0</v>
      </c>
      <c r="DI607" s="7">
        <v>13.0</v>
      </c>
      <c r="DJ607" s="7">
        <v>12.0</v>
      </c>
      <c r="DK607" s="7">
        <v>8.0</v>
      </c>
      <c r="DL607" s="7">
        <v>1.0</v>
      </c>
      <c r="DM607" s="7">
        <v>84.0</v>
      </c>
      <c r="DN607" s="9">
        <v>3.0</v>
      </c>
      <c r="DO607" s="9">
        <v>2.0</v>
      </c>
      <c r="DP607" s="9">
        <v>4.0</v>
      </c>
      <c r="DQ607" s="8">
        <v>186.0</v>
      </c>
      <c r="DR607" s="8">
        <v>0.0</v>
      </c>
      <c r="DS607" s="8"/>
      <c r="DT607" s="19">
        <v>0.7</v>
      </c>
      <c r="DU607" s="8">
        <v>0.9</v>
      </c>
      <c r="DV607" s="8">
        <v>0.9</v>
      </c>
      <c r="DW607" s="8">
        <v>0.0</v>
      </c>
      <c r="DX607" s="8">
        <v>0.0</v>
      </c>
      <c r="DY607" s="14">
        <f t="shared" si="22"/>
        <v>10.45531915</v>
      </c>
    </row>
    <row r="608" ht="12.75" customHeight="1">
      <c r="B608" s="7" t="s">
        <v>2696</v>
      </c>
      <c r="C608" s="7" t="s">
        <v>870</v>
      </c>
      <c r="D608" s="7" t="s">
        <v>162</v>
      </c>
      <c r="E608" s="7" t="s">
        <v>163</v>
      </c>
      <c r="F608" s="7" t="s">
        <v>163</v>
      </c>
      <c r="G608" s="7">
        <v>73.0</v>
      </c>
      <c r="H608" s="7">
        <v>200.0</v>
      </c>
      <c r="I608" s="7" t="s">
        <v>133</v>
      </c>
      <c r="J608" s="7">
        <v>2002.0</v>
      </c>
      <c r="K608" s="7">
        <v>1.0</v>
      </c>
      <c r="L608" s="7">
        <v>20.0</v>
      </c>
      <c r="M608" s="8"/>
      <c r="N608" s="8">
        <f t="shared" si="1"/>
        <v>31</v>
      </c>
      <c r="O608" s="7" t="s">
        <v>785</v>
      </c>
      <c r="P608" s="7" t="s">
        <v>2697</v>
      </c>
      <c r="Q608" s="8" t="s">
        <v>610</v>
      </c>
      <c r="R608" s="7" t="s">
        <v>610</v>
      </c>
      <c r="S608" s="9" t="s">
        <v>159</v>
      </c>
      <c r="T608" s="9">
        <v>12.0</v>
      </c>
      <c r="U608" s="9" t="s">
        <v>138</v>
      </c>
      <c r="V608" s="9" t="s">
        <v>138</v>
      </c>
      <c r="W608" s="7">
        <v>12.0</v>
      </c>
      <c r="X608" s="7">
        <v>0.0</v>
      </c>
      <c r="Y608" s="7">
        <v>0.0</v>
      </c>
      <c r="Z608" s="7">
        <v>0.0</v>
      </c>
      <c r="AA608" s="7">
        <v>0.0</v>
      </c>
      <c r="AB608" s="7">
        <v>-2.0</v>
      </c>
      <c r="AC608" s="7">
        <v>11.0</v>
      </c>
      <c r="AD608" s="7">
        <v>2.0</v>
      </c>
      <c r="AE608" s="7">
        <v>3.0</v>
      </c>
      <c r="AF608" s="10">
        <f t="shared" si="2"/>
        <v>0</v>
      </c>
      <c r="AG608" s="10">
        <f t="shared" si="3"/>
        <v>0</v>
      </c>
      <c r="AH608" s="7">
        <v>8214.0</v>
      </c>
      <c r="AI608" s="11">
        <f t="shared" si="4"/>
        <v>11.40833333</v>
      </c>
      <c r="AJ608" s="7">
        <v>207.0</v>
      </c>
      <c r="AK608" s="11">
        <f t="shared" si="5"/>
        <v>17.25</v>
      </c>
      <c r="AL608" s="11">
        <f t="shared" si="6"/>
        <v>39.68115942</v>
      </c>
      <c r="AM608" s="12">
        <v>0.0</v>
      </c>
      <c r="AN608" s="11">
        <f t="shared" si="7"/>
        <v>0</v>
      </c>
      <c r="AO608" s="10" t="s">
        <v>151</v>
      </c>
      <c r="AP608" s="10" t="s">
        <v>151</v>
      </c>
      <c r="AQ608" s="10" t="s">
        <v>151</v>
      </c>
      <c r="AR608" s="7">
        <v>0.0</v>
      </c>
      <c r="AS608" s="7">
        <v>1.0</v>
      </c>
      <c r="AT608" s="13">
        <f t="shared" si="8"/>
        <v>0</v>
      </c>
      <c r="AU608" s="8"/>
      <c r="AV608" s="8"/>
      <c r="AW608" s="8">
        <v>1.0</v>
      </c>
      <c r="AX608" s="8">
        <v>0.0</v>
      </c>
      <c r="AY608" s="8"/>
      <c r="AZ608" s="8">
        <v>0.0</v>
      </c>
      <c r="BA608" s="7">
        <v>14.0</v>
      </c>
      <c r="BB608" s="7">
        <v>16.0</v>
      </c>
      <c r="BC608" s="7">
        <v>9.0</v>
      </c>
      <c r="BD608" s="7">
        <v>2.0</v>
      </c>
      <c r="BE608" s="7">
        <v>2.0</v>
      </c>
      <c r="BF608" s="7">
        <v>5.0</v>
      </c>
      <c r="BG608" s="14">
        <f t="shared" si="9"/>
        <v>6.135865595</v>
      </c>
      <c r="BH608" s="11">
        <f t="shared" si="10"/>
        <v>7.012417823</v>
      </c>
      <c r="BI608" s="11">
        <f t="shared" si="11"/>
        <v>3.944485026</v>
      </c>
      <c r="BJ608" s="11">
        <f t="shared" si="12"/>
        <v>0.8765522279</v>
      </c>
      <c r="BK608" s="11">
        <f t="shared" si="13"/>
        <v>0.8765522279</v>
      </c>
      <c r="BL608" s="11">
        <f t="shared" si="14"/>
        <v>2.19138057</v>
      </c>
      <c r="BM608" s="7">
        <v>0.0</v>
      </c>
      <c r="BN608" s="7">
        <v>0.0</v>
      </c>
      <c r="BO608" s="7">
        <v>0.0</v>
      </c>
      <c r="BP608" s="7">
        <v>0.0</v>
      </c>
      <c r="BQ608" s="7">
        <v>0.0</v>
      </c>
      <c r="BR608" s="7">
        <v>0.0</v>
      </c>
      <c r="BS608" s="9">
        <f t="shared" si="15"/>
        <v>25</v>
      </c>
      <c r="BT608" s="14">
        <v>1.6576</v>
      </c>
      <c r="BW608" s="15" t="str">
        <f t="shared" si="16"/>
        <v> </v>
      </c>
      <c r="BY608" s="7">
        <v>0.0</v>
      </c>
      <c r="BZ608" s="7">
        <v>0.0</v>
      </c>
      <c r="CA608" s="7">
        <v>0.0</v>
      </c>
      <c r="CB608" s="7">
        <v>0.0</v>
      </c>
      <c r="CC608" s="7">
        <v>0.0</v>
      </c>
      <c r="CD608" s="7">
        <v>0.0</v>
      </c>
      <c r="CE608" s="7">
        <v>0.0</v>
      </c>
      <c r="CF608" s="7">
        <v>0.0</v>
      </c>
      <c r="CG608" s="7">
        <v>0.0</v>
      </c>
      <c r="CH608" s="7">
        <v>0.0</v>
      </c>
      <c r="CI608" s="7">
        <v>0.0</v>
      </c>
      <c r="CJ608" s="7">
        <v>0.0</v>
      </c>
      <c r="CK608" s="7">
        <v>0.0</v>
      </c>
      <c r="CL608" s="15">
        <f t="shared" si="17"/>
        <v>0</v>
      </c>
      <c r="CM608" s="7">
        <v>-0.4</v>
      </c>
      <c r="CN608" s="7">
        <v>0.0</v>
      </c>
      <c r="CO608" s="7">
        <v>-0.30000000000000004</v>
      </c>
      <c r="CP608" s="16">
        <f t="shared" si="18"/>
        <v>-0.025</v>
      </c>
      <c r="CQ608" s="16">
        <f t="shared" si="19"/>
        <v>-0.1314828342</v>
      </c>
      <c r="CR608" s="17">
        <v>4.0</v>
      </c>
      <c r="CS608" s="14">
        <v>2.0</v>
      </c>
      <c r="CT608" s="14">
        <v>3.1</v>
      </c>
      <c r="CU608" s="14">
        <v>-2.7</v>
      </c>
      <c r="CV608" s="14">
        <v>-0.9</v>
      </c>
      <c r="CW608" s="14">
        <v>0.1</v>
      </c>
      <c r="CX608" s="14">
        <v>0.0</v>
      </c>
      <c r="CY608" s="14">
        <v>-0.8</v>
      </c>
      <c r="CZ608" s="18">
        <f t="shared" si="20"/>
        <v>-0.06666666667</v>
      </c>
      <c r="DA608" s="18">
        <f t="shared" si="21"/>
        <v>-0.3506208912</v>
      </c>
      <c r="DB608" s="14">
        <v>26.1818</v>
      </c>
      <c r="DC608" s="7">
        <v>0.0</v>
      </c>
      <c r="DD608" s="7">
        <v>0.0</v>
      </c>
      <c r="DE608" s="7">
        <v>0.0</v>
      </c>
      <c r="DF608" s="7">
        <v>2.0</v>
      </c>
      <c r="DG608" s="7">
        <v>0.0</v>
      </c>
      <c r="DH608" s="7">
        <v>0.0</v>
      </c>
      <c r="DI608" s="7">
        <v>1.0</v>
      </c>
      <c r="DJ608" s="7">
        <v>1.0</v>
      </c>
      <c r="DK608" s="7">
        <v>0.0</v>
      </c>
      <c r="DL608" s="7">
        <v>1.0</v>
      </c>
      <c r="DM608" s="7">
        <v>8.0</v>
      </c>
      <c r="DN608" s="9">
        <v>0.0</v>
      </c>
      <c r="DO608" s="9">
        <v>0.0</v>
      </c>
      <c r="DP608" s="9">
        <v>0.0</v>
      </c>
      <c r="DQ608" s="8">
        <v>31.0</v>
      </c>
      <c r="DR608" s="8">
        <v>0.0</v>
      </c>
      <c r="DS608" s="8"/>
      <c r="DT608" s="19">
        <v>0.5750000000000001</v>
      </c>
      <c r="DU608" s="8">
        <v>0.5750000000000001</v>
      </c>
      <c r="DV608" s="8">
        <v>0.096</v>
      </c>
      <c r="DW608" s="8">
        <v>0.0</v>
      </c>
      <c r="DX608" s="8">
        <v>0.0</v>
      </c>
      <c r="DY608" s="14">
        <f t="shared" si="22"/>
        <v>-0.8092198582</v>
      </c>
    </row>
    <row r="609" ht="12.75" customHeight="1">
      <c r="A609" s="7">
        <v>26.0</v>
      </c>
      <c r="B609" s="7" t="s">
        <v>2698</v>
      </c>
      <c r="C609" s="7" t="s">
        <v>2699</v>
      </c>
      <c r="E609" s="7" t="s">
        <v>243</v>
      </c>
      <c r="F609" s="7" t="s">
        <v>243</v>
      </c>
      <c r="G609" s="7">
        <v>73.0</v>
      </c>
      <c r="H609" s="7">
        <v>215.0</v>
      </c>
      <c r="I609" s="7" t="s">
        <v>145</v>
      </c>
      <c r="J609" s="7">
        <v>2011.0</v>
      </c>
      <c r="K609" s="7">
        <v>7.0</v>
      </c>
      <c r="L609" s="7">
        <v>184.0</v>
      </c>
      <c r="M609" s="8" t="s">
        <v>146</v>
      </c>
      <c r="N609" s="8">
        <f t="shared" si="1"/>
        <v>24</v>
      </c>
      <c r="O609" s="7" t="s">
        <v>2700</v>
      </c>
      <c r="P609" s="7" t="s">
        <v>2701</v>
      </c>
      <c r="Q609" s="8" t="s">
        <v>860</v>
      </c>
      <c r="R609" s="7" t="s">
        <v>860</v>
      </c>
      <c r="S609" s="9" t="s">
        <v>183</v>
      </c>
      <c r="T609" s="9">
        <v>62.0</v>
      </c>
      <c r="U609" s="9" t="s">
        <v>138</v>
      </c>
      <c r="V609" s="9" t="s">
        <v>138</v>
      </c>
      <c r="W609" s="7">
        <v>63.0</v>
      </c>
      <c r="X609" s="7">
        <v>5.0</v>
      </c>
      <c r="Y609" s="7">
        <v>8.0</v>
      </c>
      <c r="Z609" s="7">
        <v>5.0</v>
      </c>
      <c r="AA609" s="7">
        <v>13.0</v>
      </c>
      <c r="AB609" s="7">
        <v>-10.0</v>
      </c>
      <c r="AC609" s="7">
        <v>76.0</v>
      </c>
      <c r="AD609" s="7">
        <v>32.0</v>
      </c>
      <c r="AE609" s="7">
        <v>32.0</v>
      </c>
      <c r="AF609" s="10">
        <f t="shared" si="2"/>
        <v>0.06578947368</v>
      </c>
      <c r="AG609" s="10">
        <f t="shared" si="3"/>
        <v>0.03571428571</v>
      </c>
      <c r="AH609" s="7">
        <v>40629.0</v>
      </c>
      <c r="AI609" s="11">
        <f t="shared" si="4"/>
        <v>10.7484127</v>
      </c>
      <c r="AJ609" s="7">
        <v>1053.0</v>
      </c>
      <c r="AK609" s="11">
        <f t="shared" si="5"/>
        <v>16.71428571</v>
      </c>
      <c r="AL609" s="11">
        <f t="shared" si="6"/>
        <v>38.58404558</v>
      </c>
      <c r="AM609" s="12">
        <v>65.0</v>
      </c>
      <c r="AN609" s="11">
        <f t="shared" si="7"/>
        <v>5.759432917</v>
      </c>
      <c r="AO609" s="10" t="s">
        <v>1784</v>
      </c>
      <c r="AP609" s="10" t="s">
        <v>756</v>
      </c>
      <c r="AQ609" s="10" t="s">
        <v>1768</v>
      </c>
      <c r="AR609" s="7">
        <v>5.0</v>
      </c>
      <c r="AS609" s="7">
        <v>8.0</v>
      </c>
      <c r="AT609" s="13">
        <f t="shared" si="8"/>
        <v>0.3846153846</v>
      </c>
      <c r="AU609" s="8"/>
      <c r="AV609" s="8"/>
      <c r="AW609" s="8">
        <v>9.0</v>
      </c>
      <c r="AX609" s="8">
        <v>4.0</v>
      </c>
      <c r="AY609" s="8">
        <v>4.0</v>
      </c>
      <c r="AZ609" s="8">
        <v>1.0</v>
      </c>
      <c r="BA609" s="7">
        <v>81.0</v>
      </c>
      <c r="BB609" s="7">
        <v>152.0</v>
      </c>
      <c r="BC609" s="7">
        <v>21.0</v>
      </c>
      <c r="BD609" s="7">
        <v>32.0</v>
      </c>
      <c r="BE609" s="7">
        <v>9.0</v>
      </c>
      <c r="BF609" s="7">
        <v>10.0</v>
      </c>
      <c r="BG609" s="14">
        <f t="shared" si="9"/>
        <v>7.177139482</v>
      </c>
      <c r="BH609" s="11">
        <f t="shared" si="10"/>
        <v>13.46821236</v>
      </c>
      <c r="BI609" s="11">
        <f t="shared" si="11"/>
        <v>1.860739866</v>
      </c>
      <c r="BJ609" s="11">
        <f t="shared" si="12"/>
        <v>2.835413129</v>
      </c>
      <c r="BK609" s="11">
        <f t="shared" si="13"/>
        <v>0.7974599424</v>
      </c>
      <c r="BL609" s="11">
        <f t="shared" si="14"/>
        <v>0.8860666027</v>
      </c>
      <c r="BM609" s="7">
        <v>8.0</v>
      </c>
      <c r="BN609" s="7">
        <v>4.0</v>
      </c>
      <c r="BO609" s="7">
        <v>0.0</v>
      </c>
      <c r="BP609" s="7">
        <v>0.0</v>
      </c>
      <c r="BQ609" s="7">
        <v>0.0</v>
      </c>
      <c r="BR609" s="7">
        <v>0.0</v>
      </c>
      <c r="BS609" s="9">
        <f t="shared" si="15"/>
        <v>181</v>
      </c>
      <c r="BT609" s="14">
        <v>4.5102</v>
      </c>
      <c r="BW609" s="15" t="str">
        <f t="shared" si="16"/>
        <v> </v>
      </c>
      <c r="BY609" s="7">
        <v>0.0</v>
      </c>
      <c r="BZ609" s="7">
        <v>0.0</v>
      </c>
      <c r="CA609" s="7">
        <v>0.0</v>
      </c>
      <c r="CB609" s="7">
        <v>0.0</v>
      </c>
      <c r="CC609" s="7">
        <v>0.0</v>
      </c>
      <c r="CD609" s="7">
        <v>1.0</v>
      </c>
      <c r="CE609" s="7">
        <v>1.0</v>
      </c>
      <c r="CF609" s="7">
        <v>2.0</v>
      </c>
      <c r="CG609" s="7">
        <v>0.0</v>
      </c>
      <c r="CH609" s="7">
        <v>0.0</v>
      </c>
      <c r="CI609" s="7">
        <v>1.0</v>
      </c>
      <c r="CJ609" s="7">
        <v>0.0</v>
      </c>
      <c r="CK609" s="7">
        <v>0.0</v>
      </c>
      <c r="CL609" s="15">
        <f t="shared" si="17"/>
        <v>0</v>
      </c>
      <c r="CM609" s="7">
        <v>0.1</v>
      </c>
      <c r="CN609" s="7">
        <v>0.4</v>
      </c>
      <c r="CO609" s="7">
        <v>0.5</v>
      </c>
      <c r="CP609" s="16">
        <f t="shared" si="18"/>
        <v>0.007936507937</v>
      </c>
      <c r="CQ609" s="16">
        <f t="shared" si="19"/>
        <v>0.04430333013</v>
      </c>
      <c r="CR609" s="17">
        <v>3.0</v>
      </c>
      <c r="CS609" s="14">
        <v>12.6</v>
      </c>
      <c r="CT609" s="14">
        <v>13.5</v>
      </c>
      <c r="CU609" s="14">
        <v>-6.6</v>
      </c>
      <c r="CV609" s="14">
        <v>-0.2</v>
      </c>
      <c r="CW609" s="14">
        <v>0.9</v>
      </c>
      <c r="CX609" s="14">
        <v>0.0</v>
      </c>
      <c r="CY609" s="14">
        <v>0.7</v>
      </c>
      <c r="CZ609" s="18">
        <f t="shared" si="20"/>
        <v>0.01111111111</v>
      </c>
      <c r="DA609" s="18">
        <f t="shared" si="21"/>
        <v>0.06202466219</v>
      </c>
      <c r="DB609" s="14">
        <v>32.6447</v>
      </c>
      <c r="DC609" s="7">
        <v>0.0</v>
      </c>
      <c r="DD609" s="7">
        <v>0.0</v>
      </c>
      <c r="DE609" s="7">
        <v>6.0</v>
      </c>
      <c r="DF609" s="7">
        <v>26.0</v>
      </c>
      <c r="DG609" s="7">
        <v>2.0</v>
      </c>
      <c r="DH609" s="7">
        <v>2.0</v>
      </c>
      <c r="DI609" s="7">
        <v>7.0</v>
      </c>
      <c r="DJ609" s="7">
        <v>27.0</v>
      </c>
      <c r="DK609" s="7">
        <v>4.0</v>
      </c>
      <c r="DL609" s="7">
        <v>0.0</v>
      </c>
      <c r="DM609" s="7">
        <v>34.0</v>
      </c>
      <c r="DN609" s="9">
        <v>0.0</v>
      </c>
      <c r="DO609" s="9">
        <v>1.0</v>
      </c>
      <c r="DP609" s="9">
        <v>0.0</v>
      </c>
      <c r="DQ609" s="8">
        <v>171.0</v>
      </c>
      <c r="DR609" s="8">
        <v>3.0</v>
      </c>
      <c r="DS609" s="8" t="s">
        <v>320</v>
      </c>
      <c r="DT609" s="19">
        <v>0.843</v>
      </c>
      <c r="DU609" s="8">
        <v>0.8180000000000001</v>
      </c>
      <c r="DV609" s="8">
        <v>0.85</v>
      </c>
      <c r="DW609" s="8">
        <v>33.0</v>
      </c>
      <c r="DX609" s="8">
        <v>0.083</v>
      </c>
      <c r="DY609" s="14">
        <f t="shared" si="22"/>
        <v>-0.0326698696</v>
      </c>
    </row>
    <row r="610" ht="12.75" customHeight="1">
      <c r="A610" s="7">
        <v>18.0</v>
      </c>
      <c r="B610" s="7" t="s">
        <v>2702</v>
      </c>
      <c r="C610" s="7" t="s">
        <v>2703</v>
      </c>
      <c r="E610" s="7" t="s">
        <v>1232</v>
      </c>
      <c r="F610" s="7" t="s">
        <v>1232</v>
      </c>
      <c r="G610" s="7">
        <v>72.0</v>
      </c>
      <c r="H610" s="7">
        <v>188.0</v>
      </c>
      <c r="I610" s="7" t="s">
        <v>133</v>
      </c>
      <c r="J610" s="7">
        <v>2011.0</v>
      </c>
      <c r="K610" s="7">
        <v>7.0</v>
      </c>
      <c r="L610" s="7">
        <v>208.0</v>
      </c>
      <c r="M610" s="8"/>
      <c r="N610" s="8">
        <f t="shared" si="1"/>
        <v>24</v>
      </c>
      <c r="O610" s="7" t="s">
        <v>2704</v>
      </c>
      <c r="P610" s="7" t="s">
        <v>2705</v>
      </c>
      <c r="Q610" s="8" t="s">
        <v>215</v>
      </c>
      <c r="R610" s="7" t="s">
        <v>215</v>
      </c>
      <c r="S610" s="9" t="s">
        <v>159</v>
      </c>
      <c r="T610" s="9">
        <v>61.0</v>
      </c>
      <c r="U610" s="9" t="s">
        <v>138</v>
      </c>
      <c r="V610" s="9" t="s">
        <v>138</v>
      </c>
      <c r="W610" s="7">
        <v>62.0</v>
      </c>
      <c r="X610" s="7">
        <v>16.0</v>
      </c>
      <c r="Y610" s="7">
        <v>24.0</v>
      </c>
      <c r="Z610" s="7">
        <v>16.0</v>
      </c>
      <c r="AA610" s="7">
        <v>40.0</v>
      </c>
      <c r="AB610" s="7">
        <v>10.0</v>
      </c>
      <c r="AC610" s="7">
        <v>117.0</v>
      </c>
      <c r="AD610" s="7">
        <v>42.0</v>
      </c>
      <c r="AE610" s="7">
        <v>55.0</v>
      </c>
      <c r="AF610" s="10">
        <f t="shared" si="2"/>
        <v>0.1367521368</v>
      </c>
      <c r="AG610" s="10">
        <f t="shared" si="3"/>
        <v>0.07476635514</v>
      </c>
      <c r="AH610" s="7">
        <v>66659.0</v>
      </c>
      <c r="AI610" s="11">
        <f t="shared" si="4"/>
        <v>17.91908602</v>
      </c>
      <c r="AJ610" s="7">
        <v>1335.0</v>
      </c>
      <c r="AK610" s="11">
        <f t="shared" si="5"/>
        <v>21.53225806</v>
      </c>
      <c r="AL610" s="11">
        <f t="shared" si="6"/>
        <v>49.93183521</v>
      </c>
      <c r="AM610" s="12">
        <v>136.0</v>
      </c>
      <c r="AN610" s="11">
        <f t="shared" si="7"/>
        <v>7.344844657</v>
      </c>
      <c r="AO610" s="10" t="s">
        <v>828</v>
      </c>
      <c r="AP610" s="10" t="s">
        <v>318</v>
      </c>
      <c r="AQ610" s="10" t="s">
        <v>2706</v>
      </c>
      <c r="AR610" s="7">
        <v>2.0</v>
      </c>
      <c r="AS610" s="7">
        <v>6.0</v>
      </c>
      <c r="AT610" s="13">
        <f t="shared" si="8"/>
        <v>0.25</v>
      </c>
      <c r="AU610" s="8"/>
      <c r="AV610" s="8"/>
      <c r="AW610" s="8">
        <v>4.0</v>
      </c>
      <c r="AX610" s="8">
        <v>1.0</v>
      </c>
      <c r="AY610" s="8">
        <v>4.0</v>
      </c>
      <c r="AZ610" s="8">
        <v>1.0</v>
      </c>
      <c r="BA610" s="7">
        <v>121.0</v>
      </c>
      <c r="BB610" s="7">
        <v>108.0</v>
      </c>
      <c r="BC610" s="7">
        <v>39.0</v>
      </c>
      <c r="BD610" s="7">
        <v>42.0</v>
      </c>
      <c r="BE610" s="7">
        <v>31.0</v>
      </c>
      <c r="BF610" s="7">
        <v>32.0</v>
      </c>
      <c r="BG610" s="14">
        <f t="shared" si="9"/>
        <v>6.534751496</v>
      </c>
      <c r="BH610" s="11">
        <f t="shared" si="10"/>
        <v>5.832670757</v>
      </c>
      <c r="BI610" s="11">
        <f t="shared" si="11"/>
        <v>2.106242218</v>
      </c>
      <c r="BJ610" s="11">
        <f t="shared" si="12"/>
        <v>2.26826085</v>
      </c>
      <c r="BK610" s="11">
        <f t="shared" si="13"/>
        <v>1.674192532</v>
      </c>
      <c r="BL610" s="11">
        <f t="shared" si="14"/>
        <v>1.728198743</v>
      </c>
      <c r="BM610" s="7">
        <v>20.0</v>
      </c>
      <c r="BN610" s="7">
        <v>10.0</v>
      </c>
      <c r="BO610" s="7">
        <v>0.0</v>
      </c>
      <c r="BP610" s="7">
        <v>0.0</v>
      </c>
      <c r="BQ610" s="7">
        <v>0.0</v>
      </c>
      <c r="BR610" s="7">
        <v>0.0</v>
      </c>
      <c r="BS610" s="9">
        <f t="shared" si="15"/>
        <v>167</v>
      </c>
      <c r="BT610" s="14">
        <v>8.8184</v>
      </c>
      <c r="BU610" s="7">
        <v>1.0</v>
      </c>
      <c r="BV610" s="7">
        <v>0.0</v>
      </c>
      <c r="BW610" s="15">
        <f t="shared" si="16"/>
        <v>0</v>
      </c>
      <c r="BX610" s="7">
        <v>0.0</v>
      </c>
      <c r="BY610" s="7">
        <v>4.0</v>
      </c>
      <c r="BZ610" s="7">
        <v>1.0</v>
      </c>
      <c r="CA610" s="7">
        <v>4.0</v>
      </c>
      <c r="CB610" s="7">
        <v>0.0</v>
      </c>
      <c r="CC610" s="7">
        <v>2.0</v>
      </c>
      <c r="CD610" s="7">
        <v>0.0</v>
      </c>
      <c r="CE610" s="7">
        <v>0.0</v>
      </c>
      <c r="CF610" s="7">
        <v>3.0</v>
      </c>
      <c r="CG610" s="7">
        <v>2.0</v>
      </c>
      <c r="CH610" s="7">
        <v>0.0</v>
      </c>
      <c r="CI610" s="7">
        <v>9.0</v>
      </c>
      <c r="CJ610" s="7">
        <v>0.0</v>
      </c>
      <c r="CK610" s="7">
        <v>1.0</v>
      </c>
      <c r="CL610" s="15">
        <f t="shared" si="17"/>
        <v>1</v>
      </c>
      <c r="CM610" s="7">
        <v>3.4</v>
      </c>
      <c r="CN610" s="7">
        <v>1.7000000000000002</v>
      </c>
      <c r="CO610" s="7">
        <v>5.1</v>
      </c>
      <c r="CP610" s="16">
        <f t="shared" si="18"/>
        <v>0.08225806452</v>
      </c>
      <c r="CQ610" s="16">
        <f t="shared" si="19"/>
        <v>0.2754316746</v>
      </c>
      <c r="CR610" s="17">
        <v>7.0</v>
      </c>
      <c r="CS610" s="14">
        <v>26.9</v>
      </c>
      <c r="CT610" s="14">
        <v>25.0</v>
      </c>
      <c r="CU610" s="14">
        <v>5.5</v>
      </c>
      <c r="CV610" s="14">
        <v>5.4</v>
      </c>
      <c r="CW610" s="14">
        <v>3.4</v>
      </c>
      <c r="CX610" s="14">
        <v>-0.2</v>
      </c>
      <c r="CY610" s="14">
        <v>8.7</v>
      </c>
      <c r="CZ610" s="18">
        <f t="shared" si="20"/>
        <v>0.1403225806</v>
      </c>
      <c r="DA610" s="18">
        <f t="shared" si="21"/>
        <v>0.4698540332</v>
      </c>
      <c r="DB610" s="14">
        <v>30.8291</v>
      </c>
      <c r="DC610" s="7">
        <v>0.0</v>
      </c>
      <c r="DD610" s="7">
        <v>1.0</v>
      </c>
      <c r="DE610" s="7">
        <v>5.0</v>
      </c>
      <c r="DF610" s="7">
        <v>36.0</v>
      </c>
      <c r="DG610" s="7">
        <v>10.0</v>
      </c>
      <c r="DH610" s="7">
        <v>4.0</v>
      </c>
      <c r="DI610" s="7">
        <v>10.0</v>
      </c>
      <c r="DJ610" s="7">
        <v>13.0</v>
      </c>
      <c r="DK610" s="7">
        <v>7.0</v>
      </c>
      <c r="DL610" s="7">
        <v>0.0</v>
      </c>
      <c r="DM610" s="7">
        <v>73.0</v>
      </c>
      <c r="DN610" s="9">
        <v>1.0</v>
      </c>
      <c r="DO610" s="9">
        <v>5.0</v>
      </c>
      <c r="DP610" s="9">
        <v>4.0</v>
      </c>
      <c r="DQ610" s="8">
        <v>186.0</v>
      </c>
      <c r="DR610" s="8">
        <v>20.0</v>
      </c>
      <c r="DS610" s="8" t="s">
        <v>249</v>
      </c>
      <c r="DT610" s="19">
        <v>3.2</v>
      </c>
      <c r="DU610" s="8">
        <v>3.333</v>
      </c>
      <c r="DV610" s="8">
        <v>3.333</v>
      </c>
      <c r="DW610" s="8">
        <v>813.0</v>
      </c>
      <c r="DX610" s="8">
        <v>0.0</v>
      </c>
      <c r="DY610" s="14">
        <f t="shared" si="22"/>
        <v>2.778723404</v>
      </c>
    </row>
    <row r="611" ht="12.75" customHeight="1">
      <c r="A611" s="7">
        <v>36.0</v>
      </c>
      <c r="B611" s="7" t="s">
        <v>2707</v>
      </c>
      <c r="C611" s="7" t="s">
        <v>2708</v>
      </c>
      <c r="D611" s="7" t="s">
        <v>234</v>
      </c>
      <c r="E611" s="7" t="s">
        <v>132</v>
      </c>
      <c r="F611" s="7" t="s">
        <v>132</v>
      </c>
      <c r="G611" s="7">
        <v>76.0</v>
      </c>
      <c r="H611" s="7">
        <v>212.0</v>
      </c>
      <c r="I611" s="7" t="s">
        <v>145</v>
      </c>
      <c r="J611" s="7">
        <v>2011.0</v>
      </c>
      <c r="K611" s="7">
        <v>3.0</v>
      </c>
      <c r="L611" s="7">
        <v>70.0</v>
      </c>
      <c r="M611" s="8" t="s">
        <v>146</v>
      </c>
      <c r="N611" s="8">
        <f t="shared" si="1"/>
        <v>22</v>
      </c>
      <c r="O611" s="7" t="s">
        <v>743</v>
      </c>
      <c r="P611" s="7" t="s">
        <v>2709</v>
      </c>
      <c r="Q611" s="8" t="s">
        <v>182</v>
      </c>
      <c r="R611" s="7" t="s">
        <v>182</v>
      </c>
      <c r="S611" s="9" t="s">
        <v>174</v>
      </c>
      <c r="T611" s="9">
        <v>1.0</v>
      </c>
      <c r="U611" s="9" t="s">
        <v>138</v>
      </c>
      <c r="V611" s="9" t="s">
        <v>138</v>
      </c>
      <c r="W611" s="7">
        <v>1.0</v>
      </c>
      <c r="X611" s="7">
        <v>0.0</v>
      </c>
      <c r="Y611" s="7">
        <v>0.0</v>
      </c>
      <c r="Z611" s="7">
        <v>0.0</v>
      </c>
      <c r="AA611" s="7">
        <v>0.0</v>
      </c>
      <c r="AB611" s="7">
        <v>0.0</v>
      </c>
      <c r="AC611" s="7">
        <v>2.0</v>
      </c>
      <c r="AD611" s="7">
        <v>0.0</v>
      </c>
      <c r="AE611" s="7">
        <v>0.0</v>
      </c>
      <c r="AF611" s="10">
        <f t="shared" si="2"/>
        <v>0</v>
      </c>
      <c r="AG611" s="10">
        <f t="shared" si="3"/>
        <v>0</v>
      </c>
      <c r="AH611" s="7">
        <v>452.0</v>
      </c>
      <c r="AI611" s="11">
        <f t="shared" si="4"/>
        <v>7.533333333</v>
      </c>
      <c r="AJ611" s="7">
        <v>12.0</v>
      </c>
      <c r="AK611" s="11">
        <f t="shared" si="5"/>
        <v>12</v>
      </c>
      <c r="AL611" s="11">
        <f t="shared" si="6"/>
        <v>37.66666667</v>
      </c>
      <c r="AM611" s="12">
        <v>0.0</v>
      </c>
      <c r="AN611" s="11">
        <f t="shared" si="7"/>
        <v>0</v>
      </c>
      <c r="AO611" s="10" t="s">
        <v>151</v>
      </c>
      <c r="AP611" s="10" t="s">
        <v>151</v>
      </c>
      <c r="AQ611" s="10" t="s">
        <v>151</v>
      </c>
      <c r="AR611" s="7">
        <v>0.0</v>
      </c>
      <c r="AS611" s="7">
        <v>0.0</v>
      </c>
      <c r="AT611" s="13">
        <f t="shared" si="8"/>
        <v>0</v>
      </c>
      <c r="AU611" s="8"/>
      <c r="AV611" s="8"/>
      <c r="AW611" s="8"/>
      <c r="AX611" s="8">
        <v>0.0</v>
      </c>
      <c r="AY611" s="8"/>
      <c r="AZ611" s="8">
        <v>0.0</v>
      </c>
      <c r="BA611" s="7">
        <v>0.0</v>
      </c>
      <c r="BB611" s="7">
        <v>0.0</v>
      </c>
      <c r="BC611" s="7">
        <v>1.0</v>
      </c>
      <c r="BD611" s="7">
        <v>0.0</v>
      </c>
      <c r="BE611" s="7">
        <v>0.0</v>
      </c>
      <c r="BF611" s="7">
        <v>0.0</v>
      </c>
      <c r="BG611" s="14">
        <f t="shared" si="9"/>
        <v>0</v>
      </c>
      <c r="BH611" s="11">
        <f t="shared" si="10"/>
        <v>0</v>
      </c>
      <c r="BI611" s="11">
        <f t="shared" si="11"/>
        <v>7.96460177</v>
      </c>
      <c r="BJ611" s="11">
        <f t="shared" si="12"/>
        <v>0</v>
      </c>
      <c r="BK611" s="11">
        <f t="shared" si="13"/>
        <v>0</v>
      </c>
      <c r="BL611" s="11">
        <f t="shared" si="14"/>
        <v>0</v>
      </c>
      <c r="BM611" s="7">
        <v>4.0</v>
      </c>
      <c r="BN611" s="7">
        <v>2.0</v>
      </c>
      <c r="BO611" s="7">
        <v>0.0</v>
      </c>
      <c r="BP611" s="7">
        <v>0.0</v>
      </c>
      <c r="BQ611" s="7">
        <v>0.0</v>
      </c>
      <c r="BR611" s="7">
        <v>0.0</v>
      </c>
      <c r="BS611" s="9">
        <f t="shared" si="15"/>
        <v>5</v>
      </c>
      <c r="BT611" s="14">
        <v>0.0388</v>
      </c>
      <c r="BW611" s="15" t="str">
        <f t="shared" si="16"/>
        <v> </v>
      </c>
      <c r="BY611" s="7">
        <v>0.0</v>
      </c>
      <c r="BZ611" s="7">
        <v>0.0</v>
      </c>
      <c r="CA611" s="7">
        <v>0.0</v>
      </c>
      <c r="CB611" s="7">
        <v>0.0</v>
      </c>
      <c r="CC611" s="7">
        <v>0.0</v>
      </c>
      <c r="CD611" s="7">
        <v>0.0</v>
      </c>
      <c r="CE611" s="7">
        <v>0.0</v>
      </c>
      <c r="CF611" s="7">
        <v>0.0</v>
      </c>
      <c r="CG611" s="7">
        <v>0.0</v>
      </c>
      <c r="CH611" s="7">
        <v>0.0</v>
      </c>
      <c r="CI611" s="7">
        <v>0.0</v>
      </c>
      <c r="CJ611" s="7">
        <v>0.0</v>
      </c>
      <c r="CK611" s="7">
        <v>0.0</v>
      </c>
      <c r="CL611" s="15">
        <f t="shared" si="17"/>
        <v>0</v>
      </c>
      <c r="CM611" s="7">
        <v>0.0</v>
      </c>
      <c r="CN611" s="7">
        <v>0.0</v>
      </c>
      <c r="CO611" s="7">
        <v>0.0</v>
      </c>
      <c r="CP611" s="16">
        <f t="shared" si="18"/>
        <v>0</v>
      </c>
      <c r="CQ611" s="16">
        <f t="shared" si="19"/>
        <v>0</v>
      </c>
      <c r="CR611" s="17">
        <v>2.0</v>
      </c>
      <c r="CS611" s="14">
        <v>0.4</v>
      </c>
      <c r="CT611" s="14">
        <v>0.4</v>
      </c>
      <c r="CU611" s="14">
        <v>0.1</v>
      </c>
      <c r="CV611" s="14">
        <v>-0.1</v>
      </c>
      <c r="CW611" s="14">
        <v>0.0</v>
      </c>
      <c r="CX611" s="14">
        <v>0.0</v>
      </c>
      <c r="CY611" s="14">
        <v>-0.1</v>
      </c>
      <c r="CZ611" s="18">
        <f t="shared" si="20"/>
        <v>-0.1</v>
      </c>
      <c r="DA611" s="18">
        <f t="shared" si="21"/>
        <v>-0.796460177</v>
      </c>
      <c r="DB611" s="14">
        <v>64.0</v>
      </c>
      <c r="DC611" s="7">
        <v>0.0</v>
      </c>
      <c r="DD611" s="7">
        <v>0.0</v>
      </c>
      <c r="DE611" s="7">
        <v>0.0</v>
      </c>
      <c r="DF611" s="7">
        <v>0.0</v>
      </c>
      <c r="DG611" s="7">
        <v>0.0</v>
      </c>
      <c r="DH611" s="7">
        <v>0.0</v>
      </c>
      <c r="DI611" s="7">
        <v>1.0</v>
      </c>
      <c r="DJ611" s="7">
        <v>1.0</v>
      </c>
      <c r="DK611" s="7">
        <v>0.0</v>
      </c>
      <c r="DL611" s="7">
        <v>0.0</v>
      </c>
      <c r="DM611" s="7">
        <v>0.0</v>
      </c>
      <c r="DN611" s="9">
        <v>0.0</v>
      </c>
      <c r="DO611" s="9">
        <v>0.0</v>
      </c>
      <c r="DP611" s="9">
        <v>0.0</v>
      </c>
      <c r="DQ611" s="8">
        <v>1.0</v>
      </c>
      <c r="DR611" s="8">
        <v>0.0</v>
      </c>
      <c r="DS611" s="8"/>
      <c r="DT611" s="19">
        <v>0.925</v>
      </c>
      <c r="DU611" s="8">
        <v>0.925</v>
      </c>
      <c r="DV611" s="8">
        <v>0.005</v>
      </c>
      <c r="DW611" s="8">
        <v>0.0</v>
      </c>
      <c r="DX611" s="8">
        <v>0.0</v>
      </c>
      <c r="DY611" s="14">
        <f t="shared" si="22"/>
        <v>-0.1043468314</v>
      </c>
    </row>
    <row r="612" ht="12.75" customHeight="1">
      <c r="A612" s="7">
        <v>21.0</v>
      </c>
      <c r="B612" s="7" t="s">
        <v>2710</v>
      </c>
      <c r="C612" s="7" t="s">
        <v>1793</v>
      </c>
      <c r="D612" s="7" t="s">
        <v>311</v>
      </c>
      <c r="E612" s="7" t="s">
        <v>132</v>
      </c>
      <c r="F612" s="7" t="s">
        <v>132</v>
      </c>
      <c r="G612" s="7">
        <v>70.0</v>
      </c>
      <c r="H612" s="7">
        <v>185.0</v>
      </c>
      <c r="I612" s="7" t="s">
        <v>145</v>
      </c>
      <c r="J612" s="7">
        <v>2009.0</v>
      </c>
      <c r="K612" s="7">
        <v>1.0</v>
      </c>
      <c r="L612" s="7">
        <v>26.0</v>
      </c>
      <c r="M612" s="8"/>
      <c r="N612" s="8">
        <f t="shared" si="1"/>
        <v>25</v>
      </c>
      <c r="O612" s="7" t="s">
        <v>354</v>
      </c>
      <c r="P612" s="7" t="s">
        <v>2711</v>
      </c>
      <c r="Q612" s="8" t="s">
        <v>490</v>
      </c>
      <c r="R612" s="7" t="s">
        <v>490</v>
      </c>
      <c r="S612" s="9" t="s">
        <v>183</v>
      </c>
      <c r="T612" s="9">
        <v>81.0</v>
      </c>
      <c r="U612" s="9" t="s">
        <v>138</v>
      </c>
      <c r="V612" s="9" t="s">
        <v>138</v>
      </c>
      <c r="W612" s="7">
        <v>82.0</v>
      </c>
      <c r="X612" s="7">
        <v>30.0</v>
      </c>
      <c r="Y612" s="7">
        <v>27.0</v>
      </c>
      <c r="Z612" s="7">
        <v>16.0</v>
      </c>
      <c r="AA612" s="7">
        <v>57.0</v>
      </c>
      <c r="AB612" s="7">
        <v>3.0</v>
      </c>
      <c r="AC612" s="7">
        <v>222.0</v>
      </c>
      <c r="AD612" s="7">
        <v>78.0</v>
      </c>
      <c r="AE612" s="7">
        <v>91.0</v>
      </c>
      <c r="AF612" s="10">
        <f t="shared" si="2"/>
        <v>0.1351351351</v>
      </c>
      <c r="AG612" s="10">
        <f t="shared" si="3"/>
        <v>0.07672634271</v>
      </c>
      <c r="AH612" s="7">
        <v>87600.0</v>
      </c>
      <c r="AI612" s="11">
        <f t="shared" si="4"/>
        <v>17.80487805</v>
      </c>
      <c r="AJ612" s="7">
        <v>1828.0</v>
      </c>
      <c r="AK612" s="11">
        <f t="shared" si="5"/>
        <v>22.29268293</v>
      </c>
      <c r="AL612" s="11">
        <f t="shared" si="6"/>
        <v>47.92122538</v>
      </c>
      <c r="AM612" s="12">
        <v>147.0</v>
      </c>
      <c r="AN612" s="11">
        <f t="shared" si="7"/>
        <v>6.04109589</v>
      </c>
      <c r="AO612" s="10" t="s">
        <v>1402</v>
      </c>
      <c r="AP612" s="10" t="s">
        <v>2220</v>
      </c>
      <c r="AQ612" s="10" t="s">
        <v>1490</v>
      </c>
      <c r="AR612" s="7">
        <v>10.0</v>
      </c>
      <c r="AS612" s="7">
        <v>17.0</v>
      </c>
      <c r="AT612" s="13">
        <f t="shared" si="8"/>
        <v>0.3703703704</v>
      </c>
      <c r="AU612" s="8"/>
      <c r="AV612" s="8"/>
      <c r="AW612" s="8">
        <v>19.0</v>
      </c>
      <c r="AX612" s="8">
        <v>7.0</v>
      </c>
      <c r="AY612" s="8">
        <v>8.0</v>
      </c>
      <c r="AZ612" s="8">
        <v>3.0</v>
      </c>
      <c r="BA612" s="7">
        <v>130.0</v>
      </c>
      <c r="BB612" s="7">
        <v>129.0</v>
      </c>
      <c r="BC612" s="7">
        <v>51.0</v>
      </c>
      <c r="BD612" s="7">
        <v>78.0</v>
      </c>
      <c r="BE612" s="7">
        <v>35.0</v>
      </c>
      <c r="BF612" s="7">
        <v>43.0</v>
      </c>
      <c r="BG612" s="14">
        <f t="shared" si="9"/>
        <v>5.342465753</v>
      </c>
      <c r="BH612" s="11">
        <f t="shared" si="10"/>
        <v>5.301369863</v>
      </c>
      <c r="BI612" s="11">
        <f t="shared" si="11"/>
        <v>2.095890411</v>
      </c>
      <c r="BJ612" s="11">
        <f t="shared" si="12"/>
        <v>3.205479452</v>
      </c>
      <c r="BK612" s="11">
        <f t="shared" si="13"/>
        <v>1.438356164</v>
      </c>
      <c r="BL612" s="11">
        <f t="shared" si="14"/>
        <v>1.767123288</v>
      </c>
      <c r="BM612" s="7">
        <v>39.0</v>
      </c>
      <c r="BN612" s="7">
        <v>17.0</v>
      </c>
      <c r="BO612" s="7">
        <v>1.0</v>
      </c>
      <c r="BP612" s="7">
        <v>0.0</v>
      </c>
      <c r="BQ612" s="7">
        <v>0.0</v>
      </c>
      <c r="BR612" s="7">
        <v>0.0</v>
      </c>
      <c r="BS612" s="9">
        <f t="shared" si="15"/>
        <v>220</v>
      </c>
      <c r="BT612" s="14">
        <v>14.9194</v>
      </c>
      <c r="BU612" s="7">
        <v>1.0</v>
      </c>
      <c r="BV612" s="7">
        <v>0.0</v>
      </c>
      <c r="BW612" s="15">
        <f t="shared" si="16"/>
        <v>0</v>
      </c>
      <c r="BX612" s="7">
        <v>0.0</v>
      </c>
      <c r="BY612" s="7">
        <v>3.0</v>
      </c>
      <c r="BZ612" s="7">
        <v>2.0</v>
      </c>
      <c r="CA612" s="7">
        <v>4.0</v>
      </c>
      <c r="CB612" s="7">
        <v>1.0</v>
      </c>
      <c r="CC612" s="7">
        <v>5.0</v>
      </c>
      <c r="CD612" s="7">
        <v>1.0</v>
      </c>
      <c r="CE612" s="7">
        <v>5.0</v>
      </c>
      <c r="CF612" s="7">
        <v>7.0</v>
      </c>
      <c r="CG612" s="7">
        <v>2.0</v>
      </c>
      <c r="CH612" s="7">
        <v>0.0</v>
      </c>
      <c r="CI612" s="7">
        <v>10.0</v>
      </c>
      <c r="CJ612" s="7">
        <v>0.0</v>
      </c>
      <c r="CK612" s="7">
        <v>0.0</v>
      </c>
      <c r="CL612" s="15">
        <f t="shared" si="17"/>
        <v>0</v>
      </c>
      <c r="CM612" s="7">
        <v>5.9</v>
      </c>
      <c r="CN612" s="7">
        <v>2.3</v>
      </c>
      <c r="CO612" s="7">
        <v>8.2</v>
      </c>
      <c r="CP612" s="16">
        <f t="shared" si="18"/>
        <v>0.1</v>
      </c>
      <c r="CQ612" s="16">
        <f t="shared" si="19"/>
        <v>0.3369863014</v>
      </c>
      <c r="CR612" s="17">
        <v>7.0</v>
      </c>
      <c r="CS612" s="14">
        <v>33.9</v>
      </c>
      <c r="CT612" s="14">
        <v>26.9</v>
      </c>
      <c r="CU612" s="14">
        <v>13.5</v>
      </c>
      <c r="CV612" s="14">
        <v>10.6</v>
      </c>
      <c r="CW612" s="14">
        <v>3.5</v>
      </c>
      <c r="CX612" s="14">
        <v>-0.2</v>
      </c>
      <c r="CY612" s="14">
        <v>13.9</v>
      </c>
      <c r="CZ612" s="18">
        <f t="shared" si="20"/>
        <v>0.1695121951</v>
      </c>
      <c r="DA612" s="18">
        <f t="shared" si="21"/>
        <v>0.5712328767</v>
      </c>
      <c r="DB612" s="14">
        <v>32.1441</v>
      </c>
      <c r="DC612" s="7">
        <v>1.0</v>
      </c>
      <c r="DD612" s="7">
        <v>3.0</v>
      </c>
      <c r="DE612" s="7">
        <v>6.0</v>
      </c>
      <c r="DF612" s="7">
        <v>68.0</v>
      </c>
      <c r="DG612" s="7">
        <v>23.0</v>
      </c>
      <c r="DH612" s="7">
        <v>6.0</v>
      </c>
      <c r="DI612" s="7">
        <v>55.0</v>
      </c>
      <c r="DJ612" s="7">
        <v>60.0</v>
      </c>
      <c r="DK612" s="7">
        <v>6.0</v>
      </c>
      <c r="DL612" s="7">
        <v>0.0</v>
      </c>
      <c r="DM612" s="7">
        <v>72.0</v>
      </c>
      <c r="DN612" s="9">
        <v>6.0</v>
      </c>
      <c r="DO612" s="9">
        <v>2.0</v>
      </c>
      <c r="DP612" s="9">
        <v>6.0</v>
      </c>
      <c r="DQ612" s="8">
        <v>186.0</v>
      </c>
      <c r="DR612" s="8">
        <v>0.0</v>
      </c>
      <c r="DS612" s="8"/>
      <c r="DT612" s="19">
        <v>1.6</v>
      </c>
      <c r="DU612" s="8">
        <v>1.467</v>
      </c>
      <c r="DV612" s="8">
        <v>1.467</v>
      </c>
      <c r="DW612" s="8">
        <v>0.0</v>
      </c>
      <c r="DX612" s="8">
        <v>0.0</v>
      </c>
      <c r="DY612" s="14">
        <f t="shared" si="22"/>
        <v>11.94893617</v>
      </c>
    </row>
    <row r="613" ht="12.75" customHeight="1">
      <c r="A613" s="7">
        <v>72.0</v>
      </c>
      <c r="B613" s="7" t="s">
        <v>2712</v>
      </c>
      <c r="C613" s="7" t="s">
        <v>2713</v>
      </c>
      <c r="E613" s="7" t="s">
        <v>219</v>
      </c>
      <c r="F613" s="7" t="s">
        <v>219</v>
      </c>
      <c r="G613" s="7">
        <v>71.0</v>
      </c>
      <c r="H613" s="7">
        <v>170.0</v>
      </c>
      <c r="I613" s="7" t="s">
        <v>145</v>
      </c>
      <c r="M613" s="8" t="s">
        <v>146</v>
      </c>
      <c r="N613" s="8">
        <f t="shared" si="1"/>
        <v>24</v>
      </c>
      <c r="O613" s="7" t="s">
        <v>2714</v>
      </c>
      <c r="P613" s="7" t="s">
        <v>2715</v>
      </c>
      <c r="Q613" s="8" t="s">
        <v>222</v>
      </c>
      <c r="R613" s="7" t="s">
        <v>222</v>
      </c>
      <c r="S613" s="9" t="s">
        <v>159</v>
      </c>
      <c r="T613" s="9">
        <v>80.0</v>
      </c>
      <c r="U613" s="9" t="s">
        <v>138</v>
      </c>
      <c r="V613" s="9" t="s">
        <v>138</v>
      </c>
      <c r="W613" s="7">
        <v>80.0</v>
      </c>
      <c r="X613" s="7">
        <v>30.0</v>
      </c>
      <c r="Y613" s="7">
        <v>47.0</v>
      </c>
      <c r="Z613" s="7">
        <v>29.0</v>
      </c>
      <c r="AA613" s="7">
        <v>77.0</v>
      </c>
      <c r="AB613" s="7">
        <v>8.0</v>
      </c>
      <c r="AC613" s="7">
        <v>187.0</v>
      </c>
      <c r="AD613" s="7">
        <v>64.0</v>
      </c>
      <c r="AE613" s="7">
        <v>82.0</v>
      </c>
      <c r="AF613" s="10">
        <f t="shared" si="2"/>
        <v>0.1604278075</v>
      </c>
      <c r="AG613" s="10">
        <f t="shared" si="3"/>
        <v>0.09009009009</v>
      </c>
      <c r="AH613" s="7">
        <v>88898.0</v>
      </c>
      <c r="AI613" s="11">
        <f t="shared" si="4"/>
        <v>18.52041667</v>
      </c>
      <c r="AJ613" s="7">
        <v>1820.0</v>
      </c>
      <c r="AK613" s="11">
        <f t="shared" si="5"/>
        <v>22.75</v>
      </c>
      <c r="AL613" s="11">
        <f t="shared" si="6"/>
        <v>48.84505495</v>
      </c>
      <c r="AM613" s="12">
        <v>177.0</v>
      </c>
      <c r="AN613" s="11">
        <f t="shared" si="7"/>
        <v>7.167765304</v>
      </c>
      <c r="AO613" s="10" t="s">
        <v>2716</v>
      </c>
      <c r="AP613" s="10" t="s">
        <v>2717</v>
      </c>
      <c r="AQ613" s="10" t="s">
        <v>2718</v>
      </c>
      <c r="AR613" s="7">
        <v>0.0</v>
      </c>
      <c r="AS613" s="7">
        <v>0.0</v>
      </c>
      <c r="AT613" s="13">
        <f t="shared" si="8"/>
        <v>0</v>
      </c>
      <c r="AU613" s="8"/>
      <c r="AV613" s="8"/>
      <c r="AW613" s="8"/>
      <c r="AX613" s="8">
        <v>0.0</v>
      </c>
      <c r="AY613" s="8"/>
      <c r="AZ613" s="8">
        <v>0.0</v>
      </c>
      <c r="BA613" s="7">
        <v>121.0</v>
      </c>
      <c r="BB613" s="7">
        <v>46.0</v>
      </c>
      <c r="BC613" s="7">
        <v>14.0</v>
      </c>
      <c r="BD613" s="7">
        <v>64.0</v>
      </c>
      <c r="BE613" s="7">
        <v>35.0</v>
      </c>
      <c r="BF613" s="7">
        <v>29.0</v>
      </c>
      <c r="BG613" s="14">
        <f t="shared" si="9"/>
        <v>4.89999775</v>
      </c>
      <c r="BH613" s="11">
        <f t="shared" si="10"/>
        <v>1.862809062</v>
      </c>
      <c r="BI613" s="11">
        <f t="shared" si="11"/>
        <v>0.5669418885</v>
      </c>
      <c r="BJ613" s="11">
        <f t="shared" si="12"/>
        <v>2.591734347</v>
      </c>
      <c r="BK613" s="11">
        <f t="shared" si="13"/>
        <v>1.417354721</v>
      </c>
      <c r="BL613" s="11">
        <f t="shared" si="14"/>
        <v>1.174379626</v>
      </c>
      <c r="BM613" s="7">
        <v>32.0</v>
      </c>
      <c r="BN613" s="7">
        <v>15.0</v>
      </c>
      <c r="BO613" s="7">
        <v>0.0</v>
      </c>
      <c r="BP613" s="7">
        <v>0.0</v>
      </c>
      <c r="BQ613" s="7">
        <v>0.0</v>
      </c>
      <c r="BR613" s="7">
        <v>0.0</v>
      </c>
      <c r="BS613" s="9">
        <f t="shared" si="15"/>
        <v>92</v>
      </c>
      <c r="BT613" s="14">
        <v>3.1974</v>
      </c>
      <c r="BU613" s="7">
        <v>2.0</v>
      </c>
      <c r="BV613" s="7">
        <v>1.0</v>
      </c>
      <c r="BW613" s="15">
        <f t="shared" si="16"/>
        <v>0.5</v>
      </c>
      <c r="BX613" s="7">
        <v>0.0</v>
      </c>
      <c r="BY613" s="7">
        <v>4.0</v>
      </c>
      <c r="BZ613" s="7">
        <v>1.0</v>
      </c>
      <c r="CA613" s="7">
        <v>7.0</v>
      </c>
      <c r="CB613" s="7">
        <v>2.0</v>
      </c>
      <c r="CC613" s="7">
        <v>1.0</v>
      </c>
      <c r="CD613" s="7">
        <v>0.0</v>
      </c>
      <c r="CE613" s="7">
        <v>8.0</v>
      </c>
      <c r="CF613" s="7">
        <v>5.0</v>
      </c>
      <c r="CG613" s="7">
        <v>0.0</v>
      </c>
      <c r="CH613" s="7">
        <v>0.0</v>
      </c>
      <c r="CI613" s="7">
        <v>16.0</v>
      </c>
      <c r="CJ613" s="7">
        <v>0.0</v>
      </c>
      <c r="CK613" s="7">
        <v>0.0</v>
      </c>
      <c r="CL613" s="15">
        <f t="shared" si="17"/>
        <v>0</v>
      </c>
      <c r="CM613" s="7">
        <v>7.9</v>
      </c>
      <c r="CN613" s="7">
        <v>2.0</v>
      </c>
      <c r="CO613" s="7">
        <v>9.8</v>
      </c>
      <c r="CP613" s="16">
        <f t="shared" si="18"/>
        <v>0.1225</v>
      </c>
      <c r="CQ613" s="16">
        <f t="shared" si="19"/>
        <v>0.3968593219</v>
      </c>
      <c r="CR613" s="17">
        <v>5.0</v>
      </c>
      <c r="CS613" s="14">
        <v>42.1</v>
      </c>
      <c r="CT613" s="14">
        <v>34.1</v>
      </c>
      <c r="CU613" s="14">
        <v>7.5</v>
      </c>
      <c r="CV613" s="14">
        <v>13.3</v>
      </c>
      <c r="CW613" s="14">
        <v>3.4</v>
      </c>
      <c r="CX613" s="14">
        <v>0.2</v>
      </c>
      <c r="CY613" s="14">
        <v>17.0</v>
      </c>
      <c r="CZ613" s="18">
        <f t="shared" si="20"/>
        <v>0.2125</v>
      </c>
      <c r="DA613" s="18">
        <f t="shared" si="21"/>
        <v>0.688429436</v>
      </c>
      <c r="DB613" s="14">
        <v>28.8717</v>
      </c>
      <c r="DC613" s="7">
        <v>2.0</v>
      </c>
      <c r="DD613" s="7">
        <v>8.0</v>
      </c>
      <c r="DE613" s="7">
        <v>9.0</v>
      </c>
      <c r="DF613" s="7">
        <v>45.0</v>
      </c>
      <c r="DG613" s="7">
        <v>9.0</v>
      </c>
      <c r="DH613" s="7">
        <v>1.0</v>
      </c>
      <c r="DI613" s="7">
        <v>38.0</v>
      </c>
      <c r="DJ613" s="7">
        <v>27.0</v>
      </c>
      <c r="DK613" s="7">
        <v>2.0</v>
      </c>
      <c r="DL613" s="7">
        <v>1.0</v>
      </c>
      <c r="DM613" s="7">
        <v>109.0</v>
      </c>
      <c r="DN613" s="9">
        <v>7.0</v>
      </c>
      <c r="DO613" s="9">
        <v>4.0</v>
      </c>
      <c r="DP613" s="9">
        <v>7.0</v>
      </c>
      <c r="DQ613" s="8">
        <v>186.0</v>
      </c>
      <c r="DR613" s="8">
        <v>2.0</v>
      </c>
      <c r="DS613" s="8" t="s">
        <v>342</v>
      </c>
      <c r="DT613" s="19">
        <v>0.7</v>
      </c>
      <c r="DU613" s="8">
        <v>0.812</v>
      </c>
      <c r="DV613" s="8">
        <v>3.5</v>
      </c>
      <c r="DW613" s="8">
        <v>88.0</v>
      </c>
      <c r="DX613" s="8">
        <v>2.8</v>
      </c>
      <c r="DY613" s="14">
        <f t="shared" si="22"/>
        <v>10.72340426</v>
      </c>
    </row>
    <row r="614" ht="12.75" customHeight="1">
      <c r="A614" s="7">
        <v>14.0</v>
      </c>
      <c r="B614" s="7" t="s">
        <v>2645</v>
      </c>
      <c r="C614" s="7" t="s">
        <v>1722</v>
      </c>
      <c r="E614" s="7" t="s">
        <v>818</v>
      </c>
      <c r="F614" s="7" t="s">
        <v>818</v>
      </c>
      <c r="G614" s="7">
        <v>73.0</v>
      </c>
      <c r="H614" s="7">
        <v>208.0</v>
      </c>
      <c r="I614" s="7" t="s">
        <v>133</v>
      </c>
      <c r="J614" s="7">
        <v>2009.0</v>
      </c>
      <c r="K614" s="7">
        <v>2.0</v>
      </c>
      <c r="L614" s="7">
        <v>52.0</v>
      </c>
      <c r="M614" s="8"/>
      <c r="N614" s="8">
        <f t="shared" si="1"/>
        <v>25</v>
      </c>
      <c r="O614" s="7" t="s">
        <v>2719</v>
      </c>
      <c r="P614" s="7" t="s">
        <v>2720</v>
      </c>
      <c r="Q614" s="8" t="s">
        <v>222</v>
      </c>
      <c r="R614" s="7" t="s">
        <v>222</v>
      </c>
      <c r="S614" s="9" t="s">
        <v>255</v>
      </c>
      <c r="T614" s="9">
        <v>30.0</v>
      </c>
      <c r="U614" s="9" t="s">
        <v>138</v>
      </c>
      <c r="V614" s="9" t="s">
        <v>138</v>
      </c>
      <c r="W614" s="7">
        <v>30.0</v>
      </c>
      <c r="X614" s="7">
        <v>6.0</v>
      </c>
      <c r="Y614" s="7">
        <v>2.0</v>
      </c>
      <c r="Z614" s="7">
        <v>1.0</v>
      </c>
      <c r="AA614" s="7">
        <v>8.0</v>
      </c>
      <c r="AB614" s="7">
        <v>4.0</v>
      </c>
      <c r="AC614" s="7">
        <v>39.0</v>
      </c>
      <c r="AD614" s="7">
        <v>17.0</v>
      </c>
      <c r="AE614" s="7">
        <v>10.0</v>
      </c>
      <c r="AF614" s="10">
        <f t="shared" si="2"/>
        <v>0.1538461538</v>
      </c>
      <c r="AG614" s="10">
        <f t="shared" si="3"/>
        <v>0.09090909091</v>
      </c>
      <c r="AH614" s="7">
        <v>19501.0</v>
      </c>
      <c r="AI614" s="11">
        <f t="shared" si="4"/>
        <v>10.83388889</v>
      </c>
      <c r="AJ614" s="7">
        <v>461.0</v>
      </c>
      <c r="AK614" s="11">
        <f t="shared" si="5"/>
        <v>15.36666667</v>
      </c>
      <c r="AL614" s="11">
        <f t="shared" si="6"/>
        <v>42.30151844</v>
      </c>
      <c r="AM614" s="12">
        <v>13.0</v>
      </c>
      <c r="AN614" s="11">
        <f t="shared" si="7"/>
        <v>2.399876929</v>
      </c>
      <c r="AO614" s="10" t="s">
        <v>400</v>
      </c>
      <c r="AP614" s="10" t="s">
        <v>569</v>
      </c>
      <c r="AQ614" s="10" t="s">
        <v>2349</v>
      </c>
      <c r="AR614" s="7">
        <v>1.0</v>
      </c>
      <c r="AS614" s="7">
        <v>1.0</v>
      </c>
      <c r="AT614" s="13">
        <f t="shared" si="8"/>
        <v>0.5</v>
      </c>
      <c r="AU614" s="8"/>
      <c r="AV614" s="8"/>
      <c r="AW614" s="8">
        <v>1.0</v>
      </c>
      <c r="AX614" s="8">
        <v>0.0</v>
      </c>
      <c r="AY614" s="8">
        <v>1.0</v>
      </c>
      <c r="AZ614" s="8">
        <v>1.0</v>
      </c>
      <c r="BA614" s="7">
        <v>43.0</v>
      </c>
      <c r="BB614" s="7">
        <v>54.0</v>
      </c>
      <c r="BC614" s="7">
        <v>11.0</v>
      </c>
      <c r="BD614" s="7">
        <v>17.0</v>
      </c>
      <c r="BE614" s="7">
        <v>8.0</v>
      </c>
      <c r="BF614" s="7">
        <v>6.0</v>
      </c>
      <c r="BG614" s="14">
        <f t="shared" si="9"/>
        <v>7.938054459</v>
      </c>
      <c r="BH614" s="11">
        <f t="shared" si="10"/>
        <v>9.968719553</v>
      </c>
      <c r="BI614" s="11">
        <f t="shared" si="11"/>
        <v>2.030665094</v>
      </c>
      <c r="BJ614" s="11">
        <f t="shared" si="12"/>
        <v>3.1383006</v>
      </c>
      <c r="BK614" s="11">
        <f t="shared" si="13"/>
        <v>1.476847341</v>
      </c>
      <c r="BL614" s="11">
        <f t="shared" si="14"/>
        <v>1.107635506</v>
      </c>
      <c r="BM614" s="7">
        <v>6.0</v>
      </c>
      <c r="BN614" s="7">
        <v>3.0</v>
      </c>
      <c r="BO614" s="7">
        <v>0.0</v>
      </c>
      <c r="BP614" s="7">
        <v>0.0</v>
      </c>
      <c r="BQ614" s="7">
        <v>0.0</v>
      </c>
      <c r="BR614" s="7">
        <v>0.0</v>
      </c>
      <c r="BS614" s="9">
        <f t="shared" si="15"/>
        <v>71</v>
      </c>
      <c r="BT614" s="14">
        <v>2.4816000000000003</v>
      </c>
      <c r="BW614" s="15" t="str">
        <f t="shared" si="16"/>
        <v> </v>
      </c>
      <c r="BY614" s="7">
        <v>3.0</v>
      </c>
      <c r="BZ614" s="7">
        <v>0.0</v>
      </c>
      <c r="CA614" s="7">
        <v>1.0</v>
      </c>
      <c r="CB614" s="7">
        <v>0.0</v>
      </c>
      <c r="CC614" s="7">
        <v>0.0</v>
      </c>
      <c r="CD614" s="7">
        <v>0.0</v>
      </c>
      <c r="CE614" s="7">
        <v>1.0</v>
      </c>
      <c r="CF614" s="7">
        <v>0.0</v>
      </c>
      <c r="CG614" s="7">
        <v>0.0</v>
      </c>
      <c r="CH614" s="7">
        <v>1.0</v>
      </c>
      <c r="CI614" s="7">
        <v>4.0</v>
      </c>
      <c r="CJ614" s="7">
        <v>0.0</v>
      </c>
      <c r="CK614" s="7">
        <v>0.0</v>
      </c>
      <c r="CL614" s="15">
        <f t="shared" si="17"/>
        <v>0</v>
      </c>
      <c r="CM614" s="7">
        <v>0.7</v>
      </c>
      <c r="CN614" s="7">
        <v>0.5</v>
      </c>
      <c r="CO614" s="7">
        <v>1.2</v>
      </c>
      <c r="CP614" s="16">
        <f t="shared" si="18"/>
        <v>0.04</v>
      </c>
      <c r="CQ614" s="16">
        <f t="shared" si="19"/>
        <v>0.2215271012</v>
      </c>
      <c r="CR614" s="17">
        <v>3.0</v>
      </c>
      <c r="CS614" s="14">
        <v>6.2</v>
      </c>
      <c r="CT614" s="14">
        <v>5.9</v>
      </c>
      <c r="CU614" s="14">
        <v>3.7</v>
      </c>
      <c r="CV614" s="14">
        <v>1.1</v>
      </c>
      <c r="CW614" s="14">
        <v>1.0</v>
      </c>
      <c r="CX614" s="14">
        <v>0.0</v>
      </c>
      <c r="CY614" s="14">
        <v>2.1</v>
      </c>
      <c r="CZ614" s="18">
        <f t="shared" si="20"/>
        <v>0.07</v>
      </c>
      <c r="DA614" s="18">
        <f t="shared" si="21"/>
        <v>0.3876724271</v>
      </c>
      <c r="DB614" s="14">
        <v>27.0769</v>
      </c>
      <c r="DC614" s="7">
        <v>0.0</v>
      </c>
      <c r="DD614" s="7">
        <v>0.0</v>
      </c>
      <c r="DE614" s="7">
        <v>3.0</v>
      </c>
      <c r="DF614" s="7">
        <v>14.0</v>
      </c>
      <c r="DG614" s="7">
        <v>3.0</v>
      </c>
      <c r="DH614" s="7">
        <v>1.0</v>
      </c>
      <c r="DI614" s="7">
        <v>5.0</v>
      </c>
      <c r="DJ614" s="7">
        <v>2.0</v>
      </c>
      <c r="DK614" s="7">
        <v>2.0</v>
      </c>
      <c r="DL614" s="7">
        <v>1.0</v>
      </c>
      <c r="DM614" s="7">
        <v>25.0</v>
      </c>
      <c r="DN614" s="9">
        <v>0.0</v>
      </c>
      <c r="DO614" s="9">
        <v>0.0</v>
      </c>
      <c r="DP614" s="9">
        <v>0.0</v>
      </c>
      <c r="DQ614" s="8">
        <v>186.0</v>
      </c>
      <c r="DR614" s="8">
        <v>0.0</v>
      </c>
      <c r="DS614" s="8"/>
      <c r="DT614" s="19">
        <v>0.975</v>
      </c>
      <c r="DU614" s="8">
        <v>0.975</v>
      </c>
      <c r="DV614" s="8">
        <v>0.485</v>
      </c>
      <c r="DW614" s="8">
        <v>0.0</v>
      </c>
      <c r="DX614" s="8">
        <v>0.0</v>
      </c>
      <c r="DY614" s="14">
        <f t="shared" si="22"/>
        <v>2.238297872</v>
      </c>
    </row>
    <row r="615" ht="12.75" customHeight="1">
      <c r="A615" s="7">
        <v>13.0</v>
      </c>
      <c r="B615" s="7" t="s">
        <v>1461</v>
      </c>
      <c r="C615" s="7" t="s">
        <v>2721</v>
      </c>
      <c r="D615" s="7" t="s">
        <v>315</v>
      </c>
      <c r="E615" s="7" t="s">
        <v>163</v>
      </c>
      <c r="F615" s="7" t="s">
        <v>163</v>
      </c>
      <c r="G615" s="7">
        <v>73.0</v>
      </c>
      <c r="H615" s="7">
        <v>199.0</v>
      </c>
      <c r="I615" s="7" t="s">
        <v>133</v>
      </c>
      <c r="J615" s="7">
        <v>2012.0</v>
      </c>
      <c r="K615" s="7">
        <v>4.0</v>
      </c>
      <c r="L615" s="7">
        <v>101.0</v>
      </c>
      <c r="M615" s="8"/>
      <c r="N615" s="8">
        <f t="shared" si="1"/>
        <v>22</v>
      </c>
      <c r="O615" s="7" t="s">
        <v>2722</v>
      </c>
      <c r="P615" s="7" t="s">
        <v>2723</v>
      </c>
      <c r="Q615" s="8" t="s">
        <v>215</v>
      </c>
      <c r="R615" s="7" t="s">
        <v>215</v>
      </c>
      <c r="S615" s="9" t="s">
        <v>150</v>
      </c>
      <c r="T615" s="9">
        <v>55.0</v>
      </c>
      <c r="U615" s="9" t="s">
        <v>138</v>
      </c>
      <c r="V615" s="9" t="s">
        <v>138</v>
      </c>
      <c r="W615" s="7">
        <v>56.0</v>
      </c>
      <c r="X615" s="7">
        <v>6.0</v>
      </c>
      <c r="Y615" s="7">
        <v>5.0</v>
      </c>
      <c r="Z615" s="7">
        <v>2.0</v>
      </c>
      <c r="AA615" s="7">
        <v>11.0</v>
      </c>
      <c r="AB615" s="7">
        <v>-2.0</v>
      </c>
      <c r="AC615" s="7">
        <v>50.0</v>
      </c>
      <c r="AD615" s="7">
        <v>25.0</v>
      </c>
      <c r="AE615" s="7">
        <v>25.0</v>
      </c>
      <c r="AF615" s="10">
        <f t="shared" si="2"/>
        <v>0.12</v>
      </c>
      <c r="AG615" s="10">
        <f t="shared" si="3"/>
        <v>0.06</v>
      </c>
      <c r="AH615" s="7">
        <v>42804.0</v>
      </c>
      <c r="AI615" s="11">
        <f t="shared" si="4"/>
        <v>12.73928571</v>
      </c>
      <c r="AJ615" s="7">
        <v>965.0</v>
      </c>
      <c r="AK615" s="11">
        <f t="shared" si="5"/>
        <v>17.23214286</v>
      </c>
      <c r="AL615" s="11">
        <f t="shared" si="6"/>
        <v>44.35647668</v>
      </c>
      <c r="AM615" s="12">
        <v>46.0</v>
      </c>
      <c r="AN615" s="11">
        <f t="shared" si="7"/>
        <v>3.868797309</v>
      </c>
      <c r="AO615" s="10" t="s">
        <v>216</v>
      </c>
      <c r="AP615" s="10" t="s">
        <v>298</v>
      </c>
      <c r="AQ615" s="10" t="s">
        <v>2102</v>
      </c>
      <c r="AR615" s="7">
        <v>141.0</v>
      </c>
      <c r="AS615" s="7">
        <v>142.0</v>
      </c>
      <c r="AT615" s="13">
        <f t="shared" si="8"/>
        <v>0.4982332155</v>
      </c>
      <c r="AU615" s="9">
        <v>6.0</v>
      </c>
      <c r="AV615" s="9">
        <v>4.0</v>
      </c>
      <c r="AW615" s="9">
        <v>182.0</v>
      </c>
      <c r="AX615" s="9">
        <v>89.0</v>
      </c>
      <c r="AY615" s="9">
        <v>101.0</v>
      </c>
      <c r="AZ615" s="9">
        <v>52.0</v>
      </c>
      <c r="BA615" s="7">
        <v>108.0</v>
      </c>
      <c r="BB615" s="7">
        <v>137.0</v>
      </c>
      <c r="BC615" s="7">
        <v>31.0</v>
      </c>
      <c r="BD615" s="7">
        <v>25.0</v>
      </c>
      <c r="BE615" s="7">
        <v>13.0</v>
      </c>
      <c r="BF615" s="7">
        <v>16.0</v>
      </c>
      <c r="BG615" s="14">
        <f t="shared" si="9"/>
        <v>9.083263246</v>
      </c>
      <c r="BH615" s="11">
        <f t="shared" si="10"/>
        <v>11.52228764</v>
      </c>
      <c r="BI615" s="11">
        <f t="shared" si="11"/>
        <v>2.607232969</v>
      </c>
      <c r="BJ615" s="11">
        <f t="shared" si="12"/>
        <v>2.102607233</v>
      </c>
      <c r="BK615" s="11">
        <f t="shared" si="13"/>
        <v>1.093355761</v>
      </c>
      <c r="BL615" s="11">
        <f t="shared" si="14"/>
        <v>1.345668629</v>
      </c>
      <c r="BM615" s="7">
        <v>51.0</v>
      </c>
      <c r="BN615" s="7">
        <v>18.0</v>
      </c>
      <c r="BO615" s="7">
        <v>3.0</v>
      </c>
      <c r="BP615" s="7">
        <v>0.0</v>
      </c>
      <c r="BQ615" s="7">
        <v>0.0</v>
      </c>
      <c r="BR615" s="7">
        <v>0.0</v>
      </c>
      <c r="BS615" s="9">
        <f t="shared" si="15"/>
        <v>222</v>
      </c>
      <c r="BT615" s="14">
        <v>4.2322</v>
      </c>
      <c r="BW615" s="15" t="str">
        <f t="shared" si="16"/>
        <v> </v>
      </c>
      <c r="BY615" s="7">
        <v>1.0</v>
      </c>
      <c r="BZ615" s="7">
        <v>0.0</v>
      </c>
      <c r="CA615" s="7">
        <v>1.0</v>
      </c>
      <c r="CB615" s="7">
        <v>0.0</v>
      </c>
      <c r="CC615" s="7">
        <v>1.0</v>
      </c>
      <c r="CD615" s="7">
        <v>0.0</v>
      </c>
      <c r="CE615" s="7">
        <v>1.0</v>
      </c>
      <c r="CF615" s="7">
        <v>1.0</v>
      </c>
      <c r="CG615" s="7">
        <v>0.0</v>
      </c>
      <c r="CH615" s="7">
        <v>0.0</v>
      </c>
      <c r="CI615" s="7">
        <v>3.0</v>
      </c>
      <c r="CJ615" s="7">
        <v>1.0</v>
      </c>
      <c r="CK615" s="7">
        <v>1.0</v>
      </c>
      <c r="CL615" s="15">
        <f t="shared" si="17"/>
        <v>1</v>
      </c>
      <c r="CM615" s="7">
        <v>0.0</v>
      </c>
      <c r="CN615" s="7">
        <v>0.7</v>
      </c>
      <c r="CO615" s="7">
        <v>0.7</v>
      </c>
      <c r="CP615" s="16">
        <f t="shared" si="18"/>
        <v>0.0125</v>
      </c>
      <c r="CQ615" s="16">
        <f t="shared" si="19"/>
        <v>0.05887300252</v>
      </c>
      <c r="CR615" s="17">
        <v>4.0</v>
      </c>
      <c r="CS615" s="14">
        <v>10.8</v>
      </c>
      <c r="CT615" s="14">
        <v>13.0</v>
      </c>
      <c r="CU615" s="14">
        <v>-4.6</v>
      </c>
      <c r="CV615" s="14">
        <v>0.30000000000000004</v>
      </c>
      <c r="CW615" s="14">
        <v>1.7000000000000002</v>
      </c>
      <c r="CX615" s="14">
        <v>0.0</v>
      </c>
      <c r="CY615" s="14">
        <v>2.0</v>
      </c>
      <c r="CZ615" s="18">
        <f t="shared" si="20"/>
        <v>0.03571428571</v>
      </c>
      <c r="DA615" s="18">
        <f t="shared" si="21"/>
        <v>0.1682085786</v>
      </c>
      <c r="DB615" s="14">
        <v>28.06</v>
      </c>
      <c r="DC615" s="7">
        <v>0.0</v>
      </c>
      <c r="DD615" s="7">
        <v>1.0</v>
      </c>
      <c r="DE615" s="7">
        <v>7.0</v>
      </c>
      <c r="DF615" s="7">
        <v>17.0</v>
      </c>
      <c r="DG615" s="7">
        <v>6.0</v>
      </c>
      <c r="DH615" s="7">
        <v>0.0</v>
      </c>
      <c r="DI615" s="7">
        <v>2.0</v>
      </c>
      <c r="DJ615" s="7">
        <v>7.0</v>
      </c>
      <c r="DK615" s="7">
        <v>3.0</v>
      </c>
      <c r="DL615" s="7">
        <v>1.0</v>
      </c>
      <c r="DM615" s="7">
        <v>31.0</v>
      </c>
      <c r="DN615" s="9">
        <v>1.0</v>
      </c>
      <c r="DO615" s="9">
        <v>1.0</v>
      </c>
      <c r="DP615" s="9">
        <v>0.0</v>
      </c>
      <c r="DQ615" s="8">
        <v>186.0</v>
      </c>
      <c r="DR615" s="8">
        <v>26.0</v>
      </c>
      <c r="DS615" s="8" t="s">
        <v>2724</v>
      </c>
      <c r="DT615" s="19">
        <v>0.65</v>
      </c>
      <c r="DU615" s="8">
        <v>0.633</v>
      </c>
      <c r="DV615" s="8">
        <v>0.92</v>
      </c>
      <c r="DW615" s="8">
        <v>288.0</v>
      </c>
      <c r="DX615" s="8">
        <v>0.55</v>
      </c>
      <c r="DY615" s="14">
        <f t="shared" si="22"/>
        <v>1.212765957</v>
      </c>
    </row>
    <row r="616" ht="12.75" customHeight="1">
      <c r="A616" s="7">
        <v>55.0</v>
      </c>
      <c r="B616" s="7" t="s">
        <v>2725</v>
      </c>
      <c r="C616" s="7" t="s">
        <v>420</v>
      </c>
      <c r="D616" s="7" t="s">
        <v>358</v>
      </c>
      <c r="E616" s="7" t="s">
        <v>163</v>
      </c>
      <c r="F616" s="7" t="s">
        <v>163</v>
      </c>
      <c r="G616" s="7">
        <v>78.0</v>
      </c>
      <c r="H616" s="7">
        <v>226.0</v>
      </c>
      <c r="I616" s="7" t="s">
        <v>145</v>
      </c>
      <c r="J616" s="7">
        <v>2012.0</v>
      </c>
      <c r="K616" s="7">
        <v>3.0</v>
      </c>
      <c r="L616" s="7">
        <v>86.0</v>
      </c>
      <c r="M616" s="8" t="s">
        <v>146</v>
      </c>
      <c r="N616" s="8">
        <f t="shared" si="1"/>
        <v>22</v>
      </c>
      <c r="O616" s="7" t="s">
        <v>2726</v>
      </c>
      <c r="P616" s="7" t="s">
        <v>2727</v>
      </c>
      <c r="Q616" s="8" t="s">
        <v>274</v>
      </c>
      <c r="R616" s="7" t="s">
        <v>274</v>
      </c>
      <c r="S616" s="9" t="s">
        <v>174</v>
      </c>
      <c r="T616" s="9">
        <v>79.0</v>
      </c>
      <c r="U616" s="9" t="s">
        <v>138</v>
      </c>
      <c r="V616" s="9" t="s">
        <v>138</v>
      </c>
      <c r="W616" s="7">
        <v>79.0</v>
      </c>
      <c r="X616" s="7">
        <v>9.0</v>
      </c>
      <c r="Y616" s="7">
        <v>24.0</v>
      </c>
      <c r="Z616" s="7">
        <v>14.0</v>
      </c>
      <c r="AA616" s="7">
        <v>33.0</v>
      </c>
      <c r="AB616" s="7">
        <v>28.0</v>
      </c>
      <c r="AC616" s="7">
        <v>165.0</v>
      </c>
      <c r="AD616" s="7">
        <v>74.0</v>
      </c>
      <c r="AE616" s="7">
        <v>111.0</v>
      </c>
      <c r="AF616" s="10">
        <f t="shared" si="2"/>
        <v>0.05454545455</v>
      </c>
      <c r="AG616" s="10">
        <f t="shared" si="3"/>
        <v>0.02571428571</v>
      </c>
      <c r="AH616" s="7">
        <v>91894.0</v>
      </c>
      <c r="AI616" s="11">
        <f t="shared" si="4"/>
        <v>19.38691983</v>
      </c>
      <c r="AJ616" s="7">
        <v>2083.0</v>
      </c>
      <c r="AK616" s="11">
        <f t="shared" si="5"/>
        <v>26.36708861</v>
      </c>
      <c r="AL616" s="11">
        <f t="shared" si="6"/>
        <v>44.11617859</v>
      </c>
      <c r="AM616" s="12">
        <v>141.0</v>
      </c>
      <c r="AN616" s="11">
        <f t="shared" si="7"/>
        <v>5.523755631</v>
      </c>
      <c r="AO616" s="10" t="s">
        <v>2728</v>
      </c>
      <c r="AP616" s="10" t="s">
        <v>2729</v>
      </c>
      <c r="AQ616" s="10" t="s">
        <v>496</v>
      </c>
      <c r="AR616" s="7">
        <v>0.0</v>
      </c>
      <c r="AS616" s="7">
        <v>0.0</v>
      </c>
      <c r="AT616" s="13">
        <f t="shared" si="8"/>
        <v>0</v>
      </c>
      <c r="AU616" s="8"/>
      <c r="AV616" s="8"/>
      <c r="AW616" s="8"/>
      <c r="AX616" s="8">
        <v>0.0</v>
      </c>
      <c r="AY616" s="8"/>
      <c r="AZ616" s="8">
        <v>0.0</v>
      </c>
      <c r="BA616" s="7">
        <v>151.0</v>
      </c>
      <c r="BB616" s="7">
        <v>102.0</v>
      </c>
      <c r="BC616" s="7">
        <v>122.0</v>
      </c>
      <c r="BD616" s="7">
        <v>74.0</v>
      </c>
      <c r="BE616" s="7">
        <v>21.0</v>
      </c>
      <c r="BF616" s="7">
        <v>33.0</v>
      </c>
      <c r="BG616" s="14">
        <f t="shared" si="9"/>
        <v>5.91551135</v>
      </c>
      <c r="BH616" s="11">
        <f t="shared" si="10"/>
        <v>3.995908329</v>
      </c>
      <c r="BI616" s="11">
        <f t="shared" si="11"/>
        <v>4.779419766</v>
      </c>
      <c r="BJ616" s="11">
        <f t="shared" si="12"/>
        <v>2.898992317</v>
      </c>
      <c r="BK616" s="11">
        <f t="shared" si="13"/>
        <v>0.8226870089</v>
      </c>
      <c r="BL616" s="11">
        <f t="shared" si="14"/>
        <v>1.292793871</v>
      </c>
      <c r="BM616" s="7">
        <v>29.0</v>
      </c>
      <c r="BN616" s="7">
        <v>12.0</v>
      </c>
      <c r="BO616" s="7">
        <v>1.0</v>
      </c>
      <c r="BP616" s="7">
        <v>0.0</v>
      </c>
      <c r="BQ616" s="7">
        <v>0.0</v>
      </c>
      <c r="BR616" s="7">
        <v>0.0</v>
      </c>
      <c r="BS616" s="9">
        <f t="shared" si="15"/>
        <v>254</v>
      </c>
      <c r="BT616" s="14">
        <v>7.4759</v>
      </c>
      <c r="BW616" s="15" t="str">
        <f t="shared" si="16"/>
        <v> </v>
      </c>
      <c r="BY616" s="7">
        <v>1.0</v>
      </c>
      <c r="BZ616" s="7">
        <v>0.0</v>
      </c>
      <c r="CA616" s="7">
        <v>3.0</v>
      </c>
      <c r="CB616" s="7">
        <v>0.0</v>
      </c>
      <c r="CC616" s="7">
        <v>1.0</v>
      </c>
      <c r="CD616" s="7">
        <v>0.0</v>
      </c>
      <c r="CE616" s="7">
        <v>2.0</v>
      </c>
      <c r="CF616" s="7">
        <v>1.0</v>
      </c>
      <c r="CG616" s="7">
        <v>0.0</v>
      </c>
      <c r="CH616" s="7">
        <v>0.0</v>
      </c>
      <c r="CI616" s="7">
        <v>5.0</v>
      </c>
      <c r="CJ616" s="7">
        <v>0.0</v>
      </c>
      <c r="CK616" s="7">
        <v>0.0</v>
      </c>
      <c r="CL616" s="15">
        <f t="shared" si="17"/>
        <v>0</v>
      </c>
      <c r="CM616" s="7">
        <v>2.8</v>
      </c>
      <c r="CN616" s="7">
        <v>5.9</v>
      </c>
      <c r="CO616" s="7">
        <v>8.8</v>
      </c>
      <c r="CP616" s="16">
        <f t="shared" si="18"/>
        <v>0.1113924051</v>
      </c>
      <c r="CQ616" s="16">
        <f t="shared" si="19"/>
        <v>0.3447450323</v>
      </c>
      <c r="CR616" s="17">
        <v>3.0</v>
      </c>
      <c r="CS616" s="14">
        <v>33.6</v>
      </c>
      <c r="CT616" s="14">
        <v>30.1</v>
      </c>
      <c r="CU616" s="14">
        <v>24.9</v>
      </c>
      <c r="CV616" s="14">
        <v>5.3</v>
      </c>
      <c r="CW616" s="14">
        <v>6.0</v>
      </c>
      <c r="CX616" s="14">
        <v>0.0</v>
      </c>
      <c r="CY616" s="14">
        <v>11.3</v>
      </c>
      <c r="CZ616" s="18">
        <f t="shared" si="20"/>
        <v>0.1430379747</v>
      </c>
      <c r="DA616" s="18">
        <f t="shared" si="21"/>
        <v>0.442683962</v>
      </c>
      <c r="DB616" s="14">
        <v>47.5758</v>
      </c>
      <c r="DC616" s="7">
        <v>0.0</v>
      </c>
      <c r="DD616" s="7">
        <v>1.0</v>
      </c>
      <c r="DE616" s="7">
        <v>10.0</v>
      </c>
      <c r="DF616" s="7">
        <v>63.0</v>
      </c>
      <c r="DG616" s="7">
        <v>9.0</v>
      </c>
      <c r="DH616" s="7">
        <v>0.0</v>
      </c>
      <c r="DI616" s="7">
        <v>59.0</v>
      </c>
      <c r="DJ616" s="7">
        <v>8.0</v>
      </c>
      <c r="DK616" s="7">
        <v>1.0</v>
      </c>
      <c r="DL616" s="7">
        <v>1.0</v>
      </c>
      <c r="DM616" s="7">
        <v>87.0</v>
      </c>
      <c r="DN616" s="9">
        <v>3.0</v>
      </c>
      <c r="DO616" s="9">
        <v>4.0</v>
      </c>
      <c r="DP616" s="9">
        <v>0.0</v>
      </c>
      <c r="DQ616" s="8">
        <v>186.0</v>
      </c>
      <c r="DR616" s="8">
        <v>3.0</v>
      </c>
      <c r="DS616" s="8" t="s">
        <v>1240</v>
      </c>
      <c r="DT616" s="19">
        <v>0.792</v>
      </c>
      <c r="DU616" s="8">
        <v>0.859</v>
      </c>
      <c r="DV616" s="8">
        <v>0.925</v>
      </c>
      <c r="DW616" s="8">
        <v>36.0</v>
      </c>
      <c r="DX616" s="8">
        <v>0.133</v>
      </c>
      <c r="DY616" s="14">
        <f t="shared" si="22"/>
        <v>10.50212766</v>
      </c>
    </row>
    <row r="617" ht="12.75" customHeight="1">
      <c r="A617" s="7">
        <v>6.0</v>
      </c>
      <c r="B617" s="7" t="s">
        <v>2730</v>
      </c>
      <c r="C617" s="7" t="s">
        <v>2731</v>
      </c>
      <c r="D617" s="7" t="s">
        <v>1619</v>
      </c>
      <c r="E617" s="7" t="s">
        <v>163</v>
      </c>
      <c r="F617" s="7" t="s">
        <v>163</v>
      </c>
      <c r="G617" s="7">
        <v>76.0</v>
      </c>
      <c r="H617" s="7">
        <v>227.0</v>
      </c>
      <c r="I617" s="7" t="s">
        <v>133</v>
      </c>
      <c r="J617" s="7">
        <v>2004.0</v>
      </c>
      <c r="K617" s="7">
        <v>6.0</v>
      </c>
      <c r="L617" s="7">
        <v>173.0</v>
      </c>
      <c r="M617" s="8"/>
      <c r="N617" s="8">
        <f t="shared" si="1"/>
        <v>31</v>
      </c>
      <c r="O617" s="7" t="s">
        <v>858</v>
      </c>
      <c r="P617" s="7" t="s">
        <v>2732</v>
      </c>
      <c r="Q617" s="8" t="s">
        <v>860</v>
      </c>
      <c r="R617" s="7" t="s">
        <v>2733</v>
      </c>
      <c r="S617" s="9" t="s">
        <v>174</v>
      </c>
      <c r="T617" s="9">
        <v>14.0</v>
      </c>
      <c r="U617" s="9">
        <v>9.0</v>
      </c>
      <c r="V617" s="9" t="s">
        <v>138</v>
      </c>
      <c r="W617" s="7">
        <v>23.0</v>
      </c>
      <c r="X617" s="7">
        <v>0.0</v>
      </c>
      <c r="Y617" s="7">
        <v>4.0</v>
      </c>
      <c r="Z617" s="7">
        <v>3.0</v>
      </c>
      <c r="AA617" s="7">
        <v>4.0</v>
      </c>
      <c r="AB617" s="7">
        <v>-7.0</v>
      </c>
      <c r="AC617" s="7">
        <v>22.0</v>
      </c>
      <c r="AD617" s="7">
        <v>10.0</v>
      </c>
      <c r="AE617" s="7">
        <v>11.0</v>
      </c>
      <c r="AF617" s="10">
        <f t="shared" si="2"/>
        <v>0</v>
      </c>
      <c r="AG617" s="10">
        <f t="shared" si="3"/>
        <v>0</v>
      </c>
      <c r="AH617" s="7">
        <v>21920.0</v>
      </c>
      <c r="AI617" s="11">
        <f t="shared" si="4"/>
        <v>15.88405797</v>
      </c>
      <c r="AJ617" s="7">
        <v>479.0</v>
      </c>
      <c r="AK617" s="11">
        <f t="shared" si="5"/>
        <v>20.82608696</v>
      </c>
      <c r="AL617" s="11">
        <f t="shared" si="6"/>
        <v>45.76200418</v>
      </c>
      <c r="AM617" s="12">
        <v>65.0</v>
      </c>
      <c r="AN617" s="11">
        <f t="shared" si="7"/>
        <v>10.67518248</v>
      </c>
      <c r="AO617" s="10" t="s">
        <v>151</v>
      </c>
      <c r="AP617" s="10" t="s">
        <v>216</v>
      </c>
      <c r="AQ617" s="10" t="s">
        <v>216</v>
      </c>
      <c r="AR617" s="7">
        <v>0.0</v>
      </c>
      <c r="AS617" s="7">
        <v>0.0</v>
      </c>
      <c r="AT617" s="13">
        <f t="shared" si="8"/>
        <v>0</v>
      </c>
      <c r="AU617" s="8"/>
      <c r="AV617" s="8"/>
      <c r="AW617" s="8"/>
      <c r="AX617" s="8">
        <v>0.0</v>
      </c>
      <c r="AY617" s="8"/>
      <c r="AZ617" s="8">
        <v>0.0</v>
      </c>
      <c r="BA617" s="7">
        <v>38.0</v>
      </c>
      <c r="BB617" s="7">
        <v>32.0</v>
      </c>
      <c r="BC617" s="7">
        <v>32.0</v>
      </c>
      <c r="BD617" s="7">
        <v>10.0</v>
      </c>
      <c r="BE617" s="7">
        <v>14.0</v>
      </c>
      <c r="BF617" s="7">
        <v>6.0</v>
      </c>
      <c r="BG617" s="14">
        <f t="shared" si="9"/>
        <v>6.240875912</v>
      </c>
      <c r="BH617" s="11">
        <f t="shared" si="10"/>
        <v>5.255474453</v>
      </c>
      <c r="BI617" s="11">
        <f t="shared" si="11"/>
        <v>5.255474453</v>
      </c>
      <c r="BJ617" s="11">
        <f t="shared" si="12"/>
        <v>1.642335766</v>
      </c>
      <c r="BK617" s="11">
        <f t="shared" si="13"/>
        <v>2.299270073</v>
      </c>
      <c r="BL617" s="11">
        <f t="shared" si="14"/>
        <v>0.9854014599</v>
      </c>
      <c r="BM617" s="7">
        <v>14.0</v>
      </c>
      <c r="BN617" s="7">
        <v>7.0</v>
      </c>
      <c r="BO617" s="7">
        <v>0.0</v>
      </c>
      <c r="BP617" s="7">
        <v>0.0</v>
      </c>
      <c r="BQ617" s="7">
        <v>0.0</v>
      </c>
      <c r="BR617" s="7">
        <v>0.0</v>
      </c>
      <c r="BS617" s="9">
        <f t="shared" si="15"/>
        <v>78</v>
      </c>
      <c r="BT617" s="14">
        <v>0.2988</v>
      </c>
      <c r="BW617" s="15" t="str">
        <f t="shared" si="16"/>
        <v> </v>
      </c>
      <c r="BY617" s="7">
        <v>0.0</v>
      </c>
      <c r="BZ617" s="7">
        <v>0.0</v>
      </c>
      <c r="CA617" s="7">
        <v>0.0</v>
      </c>
      <c r="CB617" s="7">
        <v>0.0</v>
      </c>
      <c r="CC617" s="7">
        <v>0.0</v>
      </c>
      <c r="CD617" s="7">
        <v>0.0</v>
      </c>
      <c r="CE617" s="7">
        <v>0.0</v>
      </c>
      <c r="CF617" s="7">
        <v>0.0</v>
      </c>
      <c r="CG617" s="7">
        <v>0.0</v>
      </c>
      <c r="CH617" s="7">
        <v>0.0</v>
      </c>
      <c r="CI617" s="7">
        <v>0.0</v>
      </c>
      <c r="CJ617" s="7">
        <v>0.0</v>
      </c>
      <c r="CK617" s="7">
        <v>0.0</v>
      </c>
      <c r="CL617" s="15">
        <f t="shared" si="17"/>
        <v>0</v>
      </c>
      <c r="CM617" s="7">
        <v>0.0</v>
      </c>
      <c r="CN617" s="7">
        <v>0.2</v>
      </c>
      <c r="CO617" s="7">
        <v>0.2</v>
      </c>
      <c r="CP617" s="16">
        <f t="shared" si="18"/>
        <v>0.008695652174</v>
      </c>
      <c r="CQ617" s="16">
        <f t="shared" si="19"/>
        <v>0.03284671533</v>
      </c>
      <c r="CR617" s="17">
        <v>4.0</v>
      </c>
      <c r="CS617" s="14">
        <v>6.0</v>
      </c>
      <c r="CT617" s="14">
        <v>8.2</v>
      </c>
      <c r="CU617" s="14">
        <v>-6.0</v>
      </c>
      <c r="CV617" s="14">
        <v>0.0</v>
      </c>
      <c r="CW617" s="14">
        <v>0.0</v>
      </c>
      <c r="CX617" s="14">
        <v>0.0</v>
      </c>
      <c r="CY617" s="14">
        <v>0.0</v>
      </c>
      <c r="CZ617" s="18">
        <f t="shared" si="20"/>
        <v>0</v>
      </c>
      <c r="DA617" s="18">
        <f t="shared" si="21"/>
        <v>0</v>
      </c>
      <c r="DB617" s="14">
        <v>43.8182</v>
      </c>
      <c r="DC617" s="7">
        <v>0.0</v>
      </c>
      <c r="DD617" s="7">
        <v>0.0</v>
      </c>
      <c r="DE617" s="7">
        <v>0.0</v>
      </c>
      <c r="DF617" s="7">
        <v>10.0</v>
      </c>
      <c r="DG617" s="7">
        <v>0.0</v>
      </c>
      <c r="DH617" s="7">
        <v>0.0</v>
      </c>
      <c r="DI617" s="7">
        <v>6.0</v>
      </c>
      <c r="DJ617" s="7">
        <v>6.0</v>
      </c>
      <c r="DK617" s="7">
        <v>2.0</v>
      </c>
      <c r="DL617" s="7">
        <v>0.0</v>
      </c>
      <c r="DM617" s="7">
        <v>8.0</v>
      </c>
      <c r="DN617" s="9">
        <v>0.0</v>
      </c>
      <c r="DO617" s="9">
        <v>0.0</v>
      </c>
      <c r="DP617" s="9">
        <v>1.0</v>
      </c>
      <c r="DQ617" s="8">
        <v>186.0</v>
      </c>
      <c r="DR617" s="8">
        <v>9.0</v>
      </c>
      <c r="DS617" s="8" t="s">
        <v>2734</v>
      </c>
      <c r="DT617" s="19">
        <v>1.0</v>
      </c>
      <c r="DU617" s="8">
        <v>1.0</v>
      </c>
      <c r="DV617" s="8">
        <v>1.0</v>
      </c>
      <c r="DW617" s="8">
        <v>110.0</v>
      </c>
      <c r="DX617" s="8">
        <v>0.0</v>
      </c>
      <c r="DY617" s="14">
        <f t="shared" si="22"/>
        <v>-0.9574468085</v>
      </c>
    </row>
    <row r="618" ht="12.75" customHeight="1">
      <c r="A618" s="7">
        <v>15.0</v>
      </c>
      <c r="B618" s="7" t="s">
        <v>2735</v>
      </c>
      <c r="C618" s="7" t="s">
        <v>619</v>
      </c>
      <c r="D618" s="7" t="s">
        <v>315</v>
      </c>
      <c r="E618" s="7" t="s">
        <v>163</v>
      </c>
      <c r="F618" s="7" t="s">
        <v>163</v>
      </c>
      <c r="G618" s="7">
        <v>72.0</v>
      </c>
      <c r="H618" s="7">
        <v>200.0</v>
      </c>
      <c r="I618" s="7" t="s">
        <v>145</v>
      </c>
      <c r="J618" s="7">
        <v>2001.0</v>
      </c>
      <c r="K618" s="7">
        <v>9.0</v>
      </c>
      <c r="L618" s="7">
        <v>264.0</v>
      </c>
      <c r="M618" s="8"/>
      <c r="N618" s="8">
        <f t="shared" si="1"/>
        <v>32</v>
      </c>
      <c r="O618" s="7" t="s">
        <v>2736</v>
      </c>
      <c r="P618" s="7" t="s">
        <v>2737</v>
      </c>
      <c r="Q618" s="8" t="s">
        <v>237</v>
      </c>
      <c r="R618" s="7" t="s">
        <v>237</v>
      </c>
      <c r="S618" s="9" t="s">
        <v>247</v>
      </c>
      <c r="T618" s="9">
        <v>76.0</v>
      </c>
      <c r="U618" s="9" t="s">
        <v>138</v>
      </c>
      <c r="V618" s="9" t="s">
        <v>138</v>
      </c>
      <c r="W618" s="7">
        <v>77.0</v>
      </c>
      <c r="X618" s="7">
        <v>20.0</v>
      </c>
      <c r="Y618" s="7">
        <v>21.0</v>
      </c>
      <c r="Z618" s="7">
        <v>10.0</v>
      </c>
      <c r="AA618" s="7">
        <v>41.0</v>
      </c>
      <c r="AB618" s="7">
        <v>0.0</v>
      </c>
      <c r="AC618" s="7">
        <v>168.0</v>
      </c>
      <c r="AD618" s="7">
        <v>69.0</v>
      </c>
      <c r="AE618" s="7">
        <v>76.0</v>
      </c>
      <c r="AF618" s="10">
        <f t="shared" si="2"/>
        <v>0.119047619</v>
      </c>
      <c r="AG618" s="10">
        <f t="shared" si="3"/>
        <v>0.06389776358</v>
      </c>
      <c r="AH618" s="7">
        <v>75116.0</v>
      </c>
      <c r="AI618" s="11">
        <f t="shared" si="4"/>
        <v>16.25887446</v>
      </c>
      <c r="AJ618" s="7">
        <v>1730.0</v>
      </c>
      <c r="AK618" s="11">
        <f t="shared" si="5"/>
        <v>22.46753247</v>
      </c>
      <c r="AL618" s="11">
        <f t="shared" si="6"/>
        <v>43.41965318</v>
      </c>
      <c r="AM618" s="12">
        <v>130.0</v>
      </c>
      <c r="AN618" s="11">
        <f t="shared" si="7"/>
        <v>6.230363704</v>
      </c>
      <c r="AO618" s="10" t="s">
        <v>581</v>
      </c>
      <c r="AP618" s="10" t="s">
        <v>681</v>
      </c>
      <c r="AQ618" s="10" t="s">
        <v>2738</v>
      </c>
      <c r="AR618" s="7">
        <v>4.0</v>
      </c>
      <c r="AS618" s="7">
        <v>14.0</v>
      </c>
      <c r="AT618" s="13">
        <f t="shared" si="8"/>
        <v>0.2222222222</v>
      </c>
      <c r="AU618" s="8"/>
      <c r="AV618" s="8"/>
      <c r="AW618" s="8">
        <v>5.0</v>
      </c>
      <c r="AX618" s="8">
        <v>1.0</v>
      </c>
      <c r="AY618" s="8">
        <v>13.0</v>
      </c>
      <c r="AZ618" s="8">
        <v>3.0</v>
      </c>
      <c r="BA618" s="7">
        <v>90.0</v>
      </c>
      <c r="BB618" s="7">
        <v>48.0</v>
      </c>
      <c r="BC618" s="7">
        <v>26.0</v>
      </c>
      <c r="BD618" s="7">
        <v>69.0</v>
      </c>
      <c r="BE618" s="7">
        <v>27.0</v>
      </c>
      <c r="BF618" s="7">
        <v>29.0</v>
      </c>
      <c r="BG618" s="14">
        <f t="shared" si="9"/>
        <v>4.313328718</v>
      </c>
      <c r="BH618" s="11">
        <f t="shared" si="10"/>
        <v>2.300441983</v>
      </c>
      <c r="BI618" s="11">
        <f t="shared" si="11"/>
        <v>1.246072741</v>
      </c>
      <c r="BJ618" s="11">
        <f t="shared" si="12"/>
        <v>3.306885351</v>
      </c>
      <c r="BK618" s="11">
        <f t="shared" si="13"/>
        <v>1.293998615</v>
      </c>
      <c r="BL618" s="11">
        <f t="shared" si="14"/>
        <v>1.389850365</v>
      </c>
      <c r="BM618" s="7">
        <v>68.0</v>
      </c>
      <c r="BN618" s="7">
        <v>29.0</v>
      </c>
      <c r="BO618" s="7">
        <v>0.0</v>
      </c>
      <c r="BP618" s="7">
        <v>1.0</v>
      </c>
      <c r="BQ618" s="7">
        <v>0.0</v>
      </c>
      <c r="BR618" s="7">
        <v>0.0</v>
      </c>
      <c r="BS618" s="9">
        <f t="shared" si="15"/>
        <v>142</v>
      </c>
      <c r="BT618" s="14">
        <v>-4.5296</v>
      </c>
      <c r="BU618" s="7">
        <v>11.0</v>
      </c>
      <c r="BV618" s="7">
        <v>4.0</v>
      </c>
      <c r="BW618" s="15">
        <f t="shared" si="16"/>
        <v>0.3636363636</v>
      </c>
      <c r="BX618" s="7">
        <v>2.0</v>
      </c>
      <c r="BY618" s="7">
        <v>5.0</v>
      </c>
      <c r="BZ618" s="7">
        <v>1.0</v>
      </c>
      <c r="CA618" s="7">
        <v>3.0</v>
      </c>
      <c r="CB618" s="7">
        <v>1.0</v>
      </c>
      <c r="CC618" s="7">
        <v>4.0</v>
      </c>
      <c r="CD618" s="7">
        <v>0.0</v>
      </c>
      <c r="CE618" s="7">
        <v>1.0</v>
      </c>
      <c r="CF618" s="7">
        <v>6.0</v>
      </c>
      <c r="CG618" s="7">
        <v>1.0</v>
      </c>
      <c r="CH618" s="7">
        <v>0.0</v>
      </c>
      <c r="CI618" s="7">
        <v>8.0</v>
      </c>
      <c r="CJ618" s="7">
        <v>0.0</v>
      </c>
      <c r="CK618" s="7">
        <v>0.0</v>
      </c>
      <c r="CL618" s="15">
        <f t="shared" si="17"/>
        <v>0</v>
      </c>
      <c r="CM618" s="7">
        <v>3.2</v>
      </c>
      <c r="CN618" s="7">
        <v>1.5</v>
      </c>
      <c r="CO618" s="7">
        <v>4.8</v>
      </c>
      <c r="CP618" s="16">
        <f t="shared" si="18"/>
        <v>0.06233766234</v>
      </c>
      <c r="CQ618" s="16">
        <f t="shared" si="19"/>
        <v>0.2300441983</v>
      </c>
      <c r="CR618" s="17">
        <v>5.0</v>
      </c>
      <c r="CS618" s="14">
        <v>29.6</v>
      </c>
      <c r="CT618" s="14">
        <v>23.4</v>
      </c>
      <c r="CU618" s="14">
        <v>11.1</v>
      </c>
      <c r="CV618" s="14">
        <v>4.3</v>
      </c>
      <c r="CW618" s="14">
        <v>2.1</v>
      </c>
      <c r="CX618" s="14">
        <v>0.30000000000000004</v>
      </c>
      <c r="CY618" s="14">
        <v>6.7</v>
      </c>
      <c r="CZ618" s="18">
        <f t="shared" si="20"/>
        <v>0.08701298701</v>
      </c>
      <c r="DA618" s="18">
        <f t="shared" si="21"/>
        <v>0.3211033601</v>
      </c>
      <c r="DB618" s="14">
        <v>32.2857</v>
      </c>
      <c r="DC618" s="7">
        <v>1.0</v>
      </c>
      <c r="DD618" s="7">
        <v>2.0</v>
      </c>
      <c r="DE618" s="7">
        <v>6.0</v>
      </c>
      <c r="DF618" s="7">
        <v>60.0</v>
      </c>
      <c r="DG618" s="7">
        <v>16.0</v>
      </c>
      <c r="DH618" s="7">
        <v>0.0</v>
      </c>
      <c r="DI618" s="7">
        <v>13.0</v>
      </c>
      <c r="DJ618" s="7">
        <v>38.0</v>
      </c>
      <c r="DK618" s="7">
        <v>11.0</v>
      </c>
      <c r="DL618" s="7">
        <v>2.0</v>
      </c>
      <c r="DM618" s="7">
        <v>88.0</v>
      </c>
      <c r="DN618" s="9">
        <v>3.0</v>
      </c>
      <c r="DO618" s="9">
        <v>1.0</v>
      </c>
      <c r="DP618" s="9">
        <v>2.0</v>
      </c>
      <c r="DQ618" s="8">
        <v>372.0</v>
      </c>
      <c r="DR618" s="8">
        <v>5.0</v>
      </c>
      <c r="DS618" s="8" t="s">
        <v>210</v>
      </c>
      <c r="DT618" s="19">
        <v>2.833</v>
      </c>
      <c r="DU618" s="8">
        <v>2.833</v>
      </c>
      <c r="DV618" s="8">
        <v>2.833</v>
      </c>
      <c r="DW618" s="8">
        <v>91.0</v>
      </c>
      <c r="DX618" s="8">
        <v>0.0</v>
      </c>
      <c r="DY618" s="14">
        <f t="shared" si="22"/>
        <v>3.012765957</v>
      </c>
    </row>
    <row r="619" ht="12.75" customHeight="1">
      <c r="A619" s="7">
        <v>11.0</v>
      </c>
      <c r="B619" s="7" t="s">
        <v>2739</v>
      </c>
      <c r="C619" s="7" t="s">
        <v>270</v>
      </c>
      <c r="D619" s="7" t="s">
        <v>271</v>
      </c>
      <c r="E619" s="7" t="s">
        <v>132</v>
      </c>
      <c r="F619" s="7" t="s">
        <v>132</v>
      </c>
      <c r="G619" s="7">
        <v>71.0</v>
      </c>
      <c r="H619" s="7">
        <v>196.0</v>
      </c>
      <c r="I619" s="7" t="s">
        <v>133</v>
      </c>
      <c r="J619" s="7">
        <v>2003.0</v>
      </c>
      <c r="K619" s="7">
        <v>1.0</v>
      </c>
      <c r="L619" s="7">
        <v>17.0</v>
      </c>
      <c r="M619" s="8"/>
      <c r="N619" s="8">
        <f t="shared" si="1"/>
        <v>31</v>
      </c>
      <c r="O619" s="7" t="s">
        <v>512</v>
      </c>
      <c r="P619" s="7" t="s">
        <v>2740</v>
      </c>
      <c r="Q619" s="8" t="s">
        <v>447</v>
      </c>
      <c r="R619" s="7" t="s">
        <v>447</v>
      </c>
      <c r="S619" s="9" t="s">
        <v>159</v>
      </c>
      <c r="T619" s="9">
        <v>69.0</v>
      </c>
      <c r="U619" s="9" t="s">
        <v>138</v>
      </c>
      <c r="V619" s="9" t="s">
        <v>138</v>
      </c>
      <c r="W619" s="7">
        <v>70.0</v>
      </c>
      <c r="X619" s="7">
        <v>25.0</v>
      </c>
      <c r="Y619" s="7">
        <v>28.0</v>
      </c>
      <c r="Z619" s="7">
        <v>14.0</v>
      </c>
      <c r="AA619" s="7">
        <v>53.0</v>
      </c>
      <c r="AB619" s="7">
        <v>-3.0</v>
      </c>
      <c r="AC619" s="7">
        <v>234.0</v>
      </c>
      <c r="AD619" s="7">
        <v>81.0</v>
      </c>
      <c r="AE619" s="7">
        <v>70.0</v>
      </c>
      <c r="AF619" s="10">
        <f t="shared" si="2"/>
        <v>0.1068376068</v>
      </c>
      <c r="AG619" s="10">
        <f t="shared" si="3"/>
        <v>0.06493506494</v>
      </c>
      <c r="AH619" s="7">
        <v>81026.0</v>
      </c>
      <c r="AI619" s="11">
        <f t="shared" si="4"/>
        <v>19.29190476</v>
      </c>
      <c r="AJ619" s="7">
        <v>1628.0</v>
      </c>
      <c r="AK619" s="11">
        <f t="shared" si="5"/>
        <v>23.25714286</v>
      </c>
      <c r="AL619" s="11">
        <f t="shared" si="6"/>
        <v>49.77027027</v>
      </c>
      <c r="AM619" s="12">
        <v>123.0</v>
      </c>
      <c r="AN619" s="11">
        <f t="shared" si="7"/>
        <v>5.464912497</v>
      </c>
      <c r="AO619" s="10" t="s">
        <v>1097</v>
      </c>
      <c r="AP619" s="10" t="s">
        <v>1724</v>
      </c>
      <c r="AQ619" s="10" t="s">
        <v>2741</v>
      </c>
      <c r="AR619" s="7">
        <v>0.0</v>
      </c>
      <c r="AS619" s="7">
        <v>4.0</v>
      </c>
      <c r="AT619" s="13">
        <f t="shared" si="8"/>
        <v>0</v>
      </c>
      <c r="AU619" s="8"/>
      <c r="AV619" s="8"/>
      <c r="AW619" s="8"/>
      <c r="AX619" s="8">
        <v>0.0</v>
      </c>
      <c r="AY619" s="8">
        <v>4.0</v>
      </c>
      <c r="AZ619" s="8">
        <v>0.0</v>
      </c>
      <c r="BA619" s="7">
        <v>96.0</v>
      </c>
      <c r="BB619" s="7">
        <v>71.0</v>
      </c>
      <c r="BC619" s="7">
        <v>42.0</v>
      </c>
      <c r="BD619" s="7">
        <v>81.0</v>
      </c>
      <c r="BE619" s="7">
        <v>18.0</v>
      </c>
      <c r="BF619" s="7">
        <v>39.0</v>
      </c>
      <c r="BG619" s="14">
        <f t="shared" si="9"/>
        <v>4.265297559</v>
      </c>
      <c r="BH619" s="11">
        <f t="shared" si="10"/>
        <v>3.154542986</v>
      </c>
      <c r="BI619" s="11">
        <f t="shared" si="11"/>
        <v>1.866067682</v>
      </c>
      <c r="BJ619" s="11">
        <f t="shared" si="12"/>
        <v>3.598844815</v>
      </c>
      <c r="BK619" s="11">
        <f t="shared" si="13"/>
        <v>0.7997432923</v>
      </c>
      <c r="BL619" s="11">
        <f t="shared" si="14"/>
        <v>1.732777133</v>
      </c>
      <c r="BM619" s="7">
        <v>36.0</v>
      </c>
      <c r="BN619" s="7">
        <v>16.0</v>
      </c>
      <c r="BO619" s="7">
        <v>0.0</v>
      </c>
      <c r="BP619" s="7">
        <v>0.0</v>
      </c>
      <c r="BQ619" s="7">
        <v>0.0</v>
      </c>
      <c r="BR619" s="7">
        <v>0.0</v>
      </c>
      <c r="BS619" s="9">
        <f t="shared" si="15"/>
        <v>149</v>
      </c>
      <c r="BT619" s="14">
        <v>4.4316</v>
      </c>
      <c r="BU619" s="7">
        <v>6.0</v>
      </c>
      <c r="BV619" s="7">
        <v>1.0</v>
      </c>
      <c r="BW619" s="15">
        <f t="shared" si="16"/>
        <v>0.1666666667</v>
      </c>
      <c r="BX619" s="7">
        <v>1.0</v>
      </c>
      <c r="BY619" s="7">
        <v>8.0</v>
      </c>
      <c r="BZ619" s="7">
        <v>0.0</v>
      </c>
      <c r="CA619" s="7">
        <v>7.0</v>
      </c>
      <c r="CB619" s="7">
        <v>1.0</v>
      </c>
      <c r="CC619" s="7">
        <v>4.0</v>
      </c>
      <c r="CD619" s="7">
        <v>2.0</v>
      </c>
      <c r="CE619" s="7">
        <v>3.0</v>
      </c>
      <c r="CF619" s="7">
        <v>3.0</v>
      </c>
      <c r="CG619" s="7">
        <v>1.0</v>
      </c>
      <c r="CH619" s="7">
        <v>0.0</v>
      </c>
      <c r="CI619" s="7">
        <v>12.0</v>
      </c>
      <c r="CJ619" s="7">
        <v>0.0</v>
      </c>
      <c r="CK619" s="7">
        <v>0.0</v>
      </c>
      <c r="CL619" s="15">
        <f t="shared" si="17"/>
        <v>0</v>
      </c>
      <c r="CM619" s="7">
        <v>5.1</v>
      </c>
      <c r="CN619" s="7">
        <v>1.5</v>
      </c>
      <c r="CO619" s="7">
        <v>6.6</v>
      </c>
      <c r="CP619" s="16">
        <f t="shared" si="18"/>
        <v>0.09428571429</v>
      </c>
      <c r="CQ619" s="16">
        <f t="shared" si="19"/>
        <v>0.2932392072</v>
      </c>
      <c r="CR619" s="17">
        <v>7.0</v>
      </c>
      <c r="CS619" s="14">
        <v>31.2</v>
      </c>
      <c r="CT619" s="14">
        <v>26.0</v>
      </c>
      <c r="CU619" s="14">
        <v>-2.1</v>
      </c>
      <c r="CV619" s="14">
        <v>9.1</v>
      </c>
      <c r="CW619" s="14">
        <v>2.5</v>
      </c>
      <c r="CX619" s="14">
        <v>-0.4</v>
      </c>
      <c r="CY619" s="14">
        <v>11.2</v>
      </c>
      <c r="CZ619" s="18">
        <f t="shared" si="20"/>
        <v>0.16</v>
      </c>
      <c r="DA619" s="18">
        <f t="shared" si="21"/>
        <v>0.4976180485</v>
      </c>
      <c r="DB619" s="14">
        <v>25.094</v>
      </c>
      <c r="DC619" s="7">
        <v>0.0</v>
      </c>
      <c r="DD619" s="7">
        <v>5.0</v>
      </c>
      <c r="DE619" s="7">
        <v>10.0</v>
      </c>
      <c r="DF619" s="7">
        <v>66.0</v>
      </c>
      <c r="DG619" s="7">
        <v>20.0</v>
      </c>
      <c r="DH619" s="7">
        <v>9.0</v>
      </c>
      <c r="DI619" s="7">
        <v>22.0</v>
      </c>
      <c r="DJ619" s="7">
        <v>24.0</v>
      </c>
      <c r="DK619" s="7">
        <v>26.0</v>
      </c>
      <c r="DL619" s="7">
        <v>4.0</v>
      </c>
      <c r="DM619" s="7">
        <v>129.0</v>
      </c>
      <c r="DN619" s="9">
        <v>6.0</v>
      </c>
      <c r="DO619" s="9">
        <v>2.0</v>
      </c>
      <c r="DP619" s="9">
        <v>7.0</v>
      </c>
      <c r="DQ619" s="8">
        <v>186.0</v>
      </c>
      <c r="DR619" s="8">
        <v>12.0</v>
      </c>
      <c r="DS619" s="8" t="s">
        <v>2742</v>
      </c>
      <c r="DT619" s="19">
        <v>9.0</v>
      </c>
      <c r="DU619" s="8">
        <v>7.538</v>
      </c>
      <c r="DV619" s="8">
        <v>7.538</v>
      </c>
      <c r="DW619" s="8">
        <v>1103.0</v>
      </c>
      <c r="DX619" s="8">
        <v>0.0</v>
      </c>
      <c r="DY619" s="14">
        <f t="shared" si="22"/>
        <v>-3.668085106</v>
      </c>
    </row>
    <row r="620" ht="12.75" customHeight="1">
      <c r="A620" s="7">
        <v>88.0</v>
      </c>
      <c r="B620" s="7" t="s">
        <v>2743</v>
      </c>
      <c r="C620" s="7" t="s">
        <v>2744</v>
      </c>
      <c r="E620" s="7" t="s">
        <v>1232</v>
      </c>
      <c r="F620" s="7" t="s">
        <v>1232</v>
      </c>
      <c r="G620" s="7">
        <v>72.0</v>
      </c>
      <c r="H620" s="7">
        <v>181.0</v>
      </c>
      <c r="I620" s="7" t="s">
        <v>145</v>
      </c>
      <c r="J620" s="7">
        <v>2014.0</v>
      </c>
      <c r="K620" s="7">
        <v>1.0</v>
      </c>
      <c r="L620" s="7">
        <v>25.0</v>
      </c>
      <c r="M620" s="8"/>
      <c r="N620" s="8">
        <f t="shared" si="1"/>
        <v>19</v>
      </c>
      <c r="O620" s="7" t="s">
        <v>272</v>
      </c>
      <c r="P620" s="7" t="s">
        <v>2745</v>
      </c>
      <c r="Q620" s="8" t="s">
        <v>149</v>
      </c>
      <c r="R620" s="7" t="s">
        <v>149</v>
      </c>
      <c r="S620" s="9" t="s">
        <v>183</v>
      </c>
      <c r="T620" s="9">
        <v>51.0</v>
      </c>
      <c r="U620" s="9" t="s">
        <v>138</v>
      </c>
      <c r="V620" s="9" t="s">
        <v>138</v>
      </c>
      <c r="W620" s="7">
        <v>51.0</v>
      </c>
      <c r="X620" s="7">
        <v>15.0</v>
      </c>
      <c r="Y620" s="7">
        <v>11.0</v>
      </c>
      <c r="Z620" s="7">
        <v>6.0</v>
      </c>
      <c r="AA620" s="7">
        <v>26.0</v>
      </c>
      <c r="AB620" s="7">
        <v>3.0</v>
      </c>
      <c r="AC620" s="7">
        <v>108.0</v>
      </c>
      <c r="AD620" s="7">
        <v>28.0</v>
      </c>
      <c r="AE620" s="7">
        <v>38.0</v>
      </c>
      <c r="AF620" s="10">
        <f t="shared" si="2"/>
        <v>0.1388888889</v>
      </c>
      <c r="AG620" s="10">
        <f t="shared" si="3"/>
        <v>0.08620689655</v>
      </c>
      <c r="AH620" s="7">
        <v>42672.0</v>
      </c>
      <c r="AI620" s="11">
        <f t="shared" si="4"/>
        <v>13.94509804</v>
      </c>
      <c r="AJ620" s="7">
        <v>947.0</v>
      </c>
      <c r="AK620" s="11">
        <f t="shared" si="5"/>
        <v>18.56862745</v>
      </c>
      <c r="AL620" s="11">
        <f t="shared" si="6"/>
        <v>45.06019007</v>
      </c>
      <c r="AM620" s="12">
        <v>65.0</v>
      </c>
      <c r="AN620" s="11">
        <f t="shared" si="7"/>
        <v>5.483689539</v>
      </c>
      <c r="AO620" s="10" t="s">
        <v>2746</v>
      </c>
      <c r="AP620" s="10" t="s">
        <v>1020</v>
      </c>
      <c r="AQ620" s="10" t="s">
        <v>2747</v>
      </c>
      <c r="AR620" s="7">
        <v>0.0</v>
      </c>
      <c r="AS620" s="7">
        <v>3.0</v>
      </c>
      <c r="AT620" s="13">
        <f t="shared" si="8"/>
        <v>0</v>
      </c>
      <c r="AU620" s="8"/>
      <c r="AV620" s="8"/>
      <c r="AW620" s="8">
        <v>3.0</v>
      </c>
      <c r="AX620" s="8">
        <v>0.0</v>
      </c>
      <c r="AY620" s="8"/>
      <c r="AZ620" s="8">
        <v>0.0</v>
      </c>
      <c r="BA620" s="7">
        <v>67.0</v>
      </c>
      <c r="BB620" s="7">
        <v>52.0</v>
      </c>
      <c r="BC620" s="7">
        <v>15.0</v>
      </c>
      <c r="BD620" s="7">
        <v>28.0</v>
      </c>
      <c r="BE620" s="7">
        <v>51.0</v>
      </c>
      <c r="BF620" s="7">
        <v>35.0</v>
      </c>
      <c r="BG620" s="14">
        <f t="shared" si="9"/>
        <v>5.652418448</v>
      </c>
      <c r="BH620" s="11">
        <f t="shared" si="10"/>
        <v>4.386951631</v>
      </c>
      <c r="BI620" s="11">
        <f t="shared" si="11"/>
        <v>1.265466817</v>
      </c>
      <c r="BJ620" s="11">
        <f t="shared" si="12"/>
        <v>2.362204724</v>
      </c>
      <c r="BK620" s="11">
        <f t="shared" si="13"/>
        <v>4.302587177</v>
      </c>
      <c r="BL620" s="11">
        <f t="shared" si="14"/>
        <v>2.952755906</v>
      </c>
      <c r="BM620" s="7">
        <v>20.0</v>
      </c>
      <c r="BN620" s="7">
        <v>9.0</v>
      </c>
      <c r="BO620" s="7">
        <v>0.0</v>
      </c>
      <c r="BP620" s="7">
        <v>0.0</v>
      </c>
      <c r="BQ620" s="7">
        <v>0.0</v>
      </c>
      <c r="BR620" s="7">
        <v>0.0</v>
      </c>
      <c r="BS620" s="9">
        <f t="shared" si="15"/>
        <v>87</v>
      </c>
      <c r="BT620" s="14">
        <v>7.9105</v>
      </c>
      <c r="BU620" s="7">
        <v>1.0</v>
      </c>
      <c r="BV620" s="7">
        <v>0.0</v>
      </c>
      <c r="BW620" s="15">
        <f t="shared" si="16"/>
        <v>0</v>
      </c>
      <c r="BX620" s="7">
        <v>0.0</v>
      </c>
      <c r="BY620" s="7">
        <v>3.0</v>
      </c>
      <c r="BZ620" s="7">
        <v>0.0</v>
      </c>
      <c r="CA620" s="7">
        <v>2.0</v>
      </c>
      <c r="CB620" s="7">
        <v>0.0</v>
      </c>
      <c r="CC620" s="7">
        <v>2.0</v>
      </c>
      <c r="CD620" s="7">
        <v>0.0</v>
      </c>
      <c r="CE620" s="7">
        <v>1.0</v>
      </c>
      <c r="CF620" s="7">
        <v>0.0</v>
      </c>
      <c r="CG620" s="7">
        <v>1.0</v>
      </c>
      <c r="CH620" s="7">
        <v>1.0</v>
      </c>
      <c r="CI620" s="7">
        <v>10.0</v>
      </c>
      <c r="CJ620" s="7">
        <v>1.0</v>
      </c>
      <c r="CK620" s="7">
        <v>1.0</v>
      </c>
      <c r="CL620" s="15">
        <f t="shared" si="17"/>
        <v>1</v>
      </c>
      <c r="CM620" s="7">
        <v>2.6</v>
      </c>
      <c r="CN620" s="7">
        <v>0.9</v>
      </c>
      <c r="CO620" s="7">
        <v>3.5</v>
      </c>
      <c r="CP620" s="16">
        <f t="shared" si="18"/>
        <v>0.06862745098</v>
      </c>
      <c r="CQ620" s="16">
        <f t="shared" si="19"/>
        <v>0.2952755906</v>
      </c>
      <c r="CR620" s="17">
        <v>4.0</v>
      </c>
      <c r="CS620" s="14">
        <v>14.8</v>
      </c>
      <c r="CT620" s="14">
        <v>13.7</v>
      </c>
      <c r="CU620" s="14">
        <v>3.6</v>
      </c>
      <c r="CV620" s="14">
        <v>5.1</v>
      </c>
      <c r="CW620" s="14">
        <v>1.3</v>
      </c>
      <c r="CX620" s="14">
        <v>-0.2</v>
      </c>
      <c r="CY620" s="14">
        <v>6.3</v>
      </c>
      <c r="CZ620" s="18">
        <f t="shared" si="20"/>
        <v>0.1235294118</v>
      </c>
      <c r="DA620" s="18">
        <f t="shared" si="21"/>
        <v>0.531496063</v>
      </c>
      <c r="DB620" s="14">
        <v>32.3426</v>
      </c>
      <c r="DC620" s="7">
        <v>0.0</v>
      </c>
      <c r="DD620" s="7">
        <v>3.0</v>
      </c>
      <c r="DE620" s="7">
        <v>5.0</v>
      </c>
      <c r="DF620" s="7">
        <v>20.0</v>
      </c>
      <c r="DG620" s="7">
        <v>16.0</v>
      </c>
      <c r="DH620" s="7">
        <v>0.0</v>
      </c>
      <c r="DI620" s="7">
        <v>15.0</v>
      </c>
      <c r="DJ620" s="7">
        <v>3.0</v>
      </c>
      <c r="DK620" s="7">
        <v>9.0</v>
      </c>
      <c r="DL620" s="7">
        <v>2.0</v>
      </c>
      <c r="DM620" s="7">
        <v>63.0</v>
      </c>
      <c r="DN620" s="9">
        <v>2.0</v>
      </c>
      <c r="DO620" s="9">
        <v>0.0</v>
      </c>
      <c r="DP620" s="9">
        <v>2.0</v>
      </c>
      <c r="DQ620" s="8">
        <v>171.0</v>
      </c>
      <c r="DR620" s="8">
        <v>28.0</v>
      </c>
      <c r="DS620" s="8" t="s">
        <v>2748</v>
      </c>
      <c r="DT620" s="19">
        <v>0.925</v>
      </c>
      <c r="DU620" s="8">
        <v>0.925</v>
      </c>
      <c r="DV620" s="8">
        <v>0.85</v>
      </c>
      <c r="DW620" s="8">
        <v>316.0</v>
      </c>
      <c r="DX620" s="8">
        <v>0.0</v>
      </c>
      <c r="DY620" s="14">
        <f t="shared" si="22"/>
        <v>5.56733013</v>
      </c>
    </row>
    <row r="621" ht="12.75" customHeight="1">
      <c r="A621" s="7">
        <v>6.0</v>
      </c>
      <c r="B621" s="7" t="s">
        <v>2749</v>
      </c>
      <c r="C621" s="7" t="s">
        <v>2750</v>
      </c>
      <c r="D621" s="7" t="s">
        <v>131</v>
      </c>
      <c r="E621" s="7" t="s">
        <v>132</v>
      </c>
      <c r="F621" s="7" t="s">
        <v>132</v>
      </c>
      <c r="G621" s="7">
        <v>74.0</v>
      </c>
      <c r="H621" s="7">
        <v>223.0</v>
      </c>
      <c r="I621" s="7" t="s">
        <v>145</v>
      </c>
      <c r="J621" s="7">
        <v>2008.0</v>
      </c>
      <c r="K621" s="7">
        <v>5.0</v>
      </c>
      <c r="L621" s="7">
        <v>128.0</v>
      </c>
      <c r="M621" s="8" t="s">
        <v>146</v>
      </c>
      <c r="N621" s="8">
        <f t="shared" si="1"/>
        <v>25</v>
      </c>
      <c r="O621" s="7" t="s">
        <v>2426</v>
      </c>
      <c r="P621" s="7" t="s">
        <v>2751</v>
      </c>
      <c r="Q621" s="8" t="s">
        <v>206</v>
      </c>
      <c r="R621" s="7" t="s">
        <v>206</v>
      </c>
      <c r="S621" s="9" t="s">
        <v>174</v>
      </c>
      <c r="T621" s="9">
        <v>38.0</v>
      </c>
      <c r="U621" s="9" t="s">
        <v>138</v>
      </c>
      <c r="V621" s="9" t="s">
        <v>138</v>
      </c>
      <c r="W621" s="7">
        <v>38.0</v>
      </c>
      <c r="X621" s="7">
        <v>1.0</v>
      </c>
      <c r="Y621" s="7">
        <v>6.0</v>
      </c>
      <c r="Z621" s="7">
        <v>5.0</v>
      </c>
      <c r="AA621" s="7">
        <v>7.0</v>
      </c>
      <c r="AB621" s="7">
        <v>-8.0</v>
      </c>
      <c r="AC621" s="7">
        <v>32.0</v>
      </c>
      <c r="AD621" s="7">
        <v>16.0</v>
      </c>
      <c r="AE621" s="7">
        <v>37.0</v>
      </c>
      <c r="AF621" s="10">
        <f t="shared" si="2"/>
        <v>0.03125</v>
      </c>
      <c r="AG621" s="10">
        <f t="shared" si="3"/>
        <v>0.01176470588</v>
      </c>
      <c r="AH621" s="7">
        <v>38187.0</v>
      </c>
      <c r="AI621" s="11">
        <f t="shared" si="4"/>
        <v>16.74868421</v>
      </c>
      <c r="AJ621" s="7">
        <v>833.0</v>
      </c>
      <c r="AK621" s="11">
        <f t="shared" si="5"/>
        <v>21.92105263</v>
      </c>
      <c r="AL621" s="11">
        <f t="shared" si="6"/>
        <v>45.84273709</v>
      </c>
      <c r="AM621" s="12">
        <v>75.0</v>
      </c>
      <c r="AN621" s="11">
        <f t="shared" si="7"/>
        <v>7.070469008</v>
      </c>
      <c r="AO621" s="10" t="s">
        <v>764</v>
      </c>
      <c r="AP621" s="10" t="s">
        <v>417</v>
      </c>
      <c r="AQ621" s="10" t="s">
        <v>177</v>
      </c>
      <c r="AR621" s="7">
        <v>0.0</v>
      </c>
      <c r="AS621" s="7">
        <v>0.0</v>
      </c>
      <c r="AT621" s="13">
        <f t="shared" si="8"/>
        <v>0</v>
      </c>
      <c r="AU621" s="8"/>
      <c r="AV621" s="8"/>
      <c r="AW621" s="8"/>
      <c r="AX621" s="8">
        <v>0.0</v>
      </c>
      <c r="AY621" s="8"/>
      <c r="AZ621" s="8">
        <v>0.0</v>
      </c>
      <c r="BA621" s="7">
        <v>95.0</v>
      </c>
      <c r="BB621" s="7">
        <v>100.0</v>
      </c>
      <c r="BC621" s="7">
        <v>52.0</v>
      </c>
      <c r="BD621" s="7">
        <v>16.0</v>
      </c>
      <c r="BE621" s="7">
        <v>31.0</v>
      </c>
      <c r="BF621" s="7">
        <v>12.0</v>
      </c>
      <c r="BG621" s="14">
        <f t="shared" si="9"/>
        <v>8.95592741</v>
      </c>
      <c r="BH621" s="11">
        <f t="shared" si="10"/>
        <v>9.42729201</v>
      </c>
      <c r="BI621" s="11">
        <f t="shared" si="11"/>
        <v>4.902191845</v>
      </c>
      <c r="BJ621" s="11">
        <f t="shared" si="12"/>
        <v>1.508366722</v>
      </c>
      <c r="BK621" s="11">
        <f t="shared" si="13"/>
        <v>2.922460523</v>
      </c>
      <c r="BL621" s="11">
        <f t="shared" si="14"/>
        <v>1.131275041</v>
      </c>
      <c r="BM621" s="7">
        <v>49.0</v>
      </c>
      <c r="BN621" s="7">
        <v>7.0</v>
      </c>
      <c r="BO621" s="7">
        <v>3.0</v>
      </c>
      <c r="BP621" s="7">
        <v>0.0</v>
      </c>
      <c r="BQ621" s="7">
        <v>2.0</v>
      </c>
      <c r="BR621" s="7">
        <v>0.0</v>
      </c>
      <c r="BS621" s="9">
        <f t="shared" si="15"/>
        <v>204</v>
      </c>
      <c r="BT621" s="14">
        <v>3.5773</v>
      </c>
      <c r="BW621" s="15" t="str">
        <f t="shared" si="16"/>
        <v> </v>
      </c>
      <c r="BY621" s="7">
        <v>0.0</v>
      </c>
      <c r="BZ621" s="7">
        <v>0.0</v>
      </c>
      <c r="CA621" s="7">
        <v>0.0</v>
      </c>
      <c r="CB621" s="7">
        <v>0.0</v>
      </c>
      <c r="CC621" s="7">
        <v>0.0</v>
      </c>
      <c r="CD621" s="7">
        <v>0.0</v>
      </c>
      <c r="CE621" s="7">
        <v>1.0</v>
      </c>
      <c r="CF621" s="7">
        <v>0.0</v>
      </c>
      <c r="CG621" s="7">
        <v>0.0</v>
      </c>
      <c r="CH621" s="7">
        <v>0.0</v>
      </c>
      <c r="CI621" s="7">
        <v>0.0</v>
      </c>
      <c r="CJ621" s="7">
        <v>0.0</v>
      </c>
      <c r="CK621" s="7">
        <v>0.0</v>
      </c>
      <c r="CL621" s="15">
        <f t="shared" si="17"/>
        <v>0</v>
      </c>
      <c r="CM621" s="7">
        <v>0.1</v>
      </c>
      <c r="CN621" s="7">
        <v>0.7</v>
      </c>
      <c r="CO621" s="7">
        <v>0.8</v>
      </c>
      <c r="CP621" s="16">
        <f t="shared" si="18"/>
        <v>0.02105263158</v>
      </c>
      <c r="CQ621" s="16">
        <f t="shared" si="19"/>
        <v>0.07541833608</v>
      </c>
      <c r="CR621" s="17">
        <v>3.0</v>
      </c>
      <c r="CS621" s="14">
        <v>10.0</v>
      </c>
      <c r="CT621" s="14">
        <v>14.3</v>
      </c>
      <c r="CU621" s="14">
        <v>-8.0</v>
      </c>
      <c r="CV621" s="14">
        <v>0.2</v>
      </c>
      <c r="CW621" s="14">
        <v>0.8</v>
      </c>
      <c r="CX621" s="14">
        <v>0.0</v>
      </c>
      <c r="CY621" s="14">
        <v>1.0</v>
      </c>
      <c r="CZ621" s="18">
        <f t="shared" si="20"/>
        <v>0.02631578947</v>
      </c>
      <c r="DA621" s="18">
        <f t="shared" si="21"/>
        <v>0.0942729201</v>
      </c>
      <c r="DB621" s="14">
        <v>52.6563</v>
      </c>
      <c r="DC621" s="7">
        <v>0.0</v>
      </c>
      <c r="DD621" s="7">
        <v>0.0</v>
      </c>
      <c r="DE621" s="7">
        <v>2.0</v>
      </c>
      <c r="DF621" s="7">
        <v>14.0</v>
      </c>
      <c r="DG621" s="7">
        <v>0.0</v>
      </c>
      <c r="DH621" s="7">
        <v>0.0</v>
      </c>
      <c r="DI621" s="7">
        <v>15.0</v>
      </c>
      <c r="DJ621" s="7">
        <v>0.0</v>
      </c>
      <c r="DK621" s="7">
        <v>0.0</v>
      </c>
      <c r="DL621" s="7">
        <v>0.0</v>
      </c>
      <c r="DM621" s="7">
        <v>17.0</v>
      </c>
      <c r="DN621" s="9">
        <v>0.0</v>
      </c>
      <c r="DO621" s="9">
        <v>1.0</v>
      </c>
      <c r="DP621" s="9">
        <v>1.0</v>
      </c>
      <c r="DQ621" s="8">
        <v>186.0</v>
      </c>
      <c r="DR621" s="8">
        <v>0.0</v>
      </c>
      <c r="DS621" s="8"/>
      <c r="DT621" s="19">
        <v>0.5750000000000001</v>
      </c>
      <c r="DU621" s="8">
        <v>0.562</v>
      </c>
      <c r="DV621" s="8">
        <v>0.5630000000000001</v>
      </c>
      <c r="DW621" s="8">
        <v>0.0</v>
      </c>
      <c r="DX621" s="8">
        <v>0.0</v>
      </c>
      <c r="DY621" s="14">
        <f t="shared" si="22"/>
        <v>0.9723404255</v>
      </c>
    </row>
    <row r="622" ht="12.75" customHeight="1">
      <c r="A622" s="7">
        <v>13.0</v>
      </c>
      <c r="B622" s="7" t="s">
        <v>2752</v>
      </c>
      <c r="C622" s="7" t="s">
        <v>593</v>
      </c>
      <c r="D622" s="7" t="s">
        <v>162</v>
      </c>
      <c r="E622" s="7" t="s">
        <v>163</v>
      </c>
      <c r="F622" s="7" t="s">
        <v>163</v>
      </c>
      <c r="G622" s="7">
        <v>76.0</v>
      </c>
      <c r="H622" s="7">
        <v>230.0</v>
      </c>
      <c r="I622" s="7" t="s">
        <v>133</v>
      </c>
      <c r="J622" s="7">
        <v>2013.0</v>
      </c>
      <c r="K622" s="7">
        <v>4.0</v>
      </c>
      <c r="L622" s="7">
        <v>101.0</v>
      </c>
      <c r="M622" s="8" t="s">
        <v>146</v>
      </c>
      <c r="N622" s="8">
        <f t="shared" si="1"/>
        <v>20</v>
      </c>
      <c r="O622" s="7" t="s">
        <v>482</v>
      </c>
      <c r="P622" s="7" t="s">
        <v>726</v>
      </c>
      <c r="Q622" s="8" t="s">
        <v>542</v>
      </c>
      <c r="R622" s="7" t="s">
        <v>542</v>
      </c>
      <c r="S622" s="9" t="s">
        <v>159</v>
      </c>
      <c r="T622" s="9">
        <v>18.0</v>
      </c>
      <c r="U622" s="9" t="s">
        <v>138</v>
      </c>
      <c r="V622" s="9" t="s">
        <v>138</v>
      </c>
      <c r="W622" s="7">
        <v>24.0</v>
      </c>
      <c r="X622" s="7">
        <v>2.0</v>
      </c>
      <c r="Y622" s="7">
        <v>3.0</v>
      </c>
      <c r="Z622" s="7">
        <v>2.0</v>
      </c>
      <c r="AA622" s="7">
        <v>5.0</v>
      </c>
      <c r="AB622" s="7">
        <v>-3.0</v>
      </c>
      <c r="AC622" s="7">
        <v>28.0</v>
      </c>
      <c r="AD622" s="7">
        <v>11.0</v>
      </c>
      <c r="AF622" s="10">
        <f t="shared" si="2"/>
        <v>0.07142857143</v>
      </c>
      <c r="AG622" s="10">
        <f t="shared" si="3"/>
        <v>0.05128205128</v>
      </c>
      <c r="AH622" s="7">
        <v>17559.0</v>
      </c>
      <c r="AI622" s="11">
        <f t="shared" si="4"/>
        <v>12.19375</v>
      </c>
      <c r="AJ622" s="7">
        <v>425.0</v>
      </c>
      <c r="AK622" s="11">
        <f t="shared" si="5"/>
        <v>17.70833333</v>
      </c>
      <c r="AL622" s="11">
        <f t="shared" si="6"/>
        <v>41.31529412</v>
      </c>
      <c r="AM622" s="12">
        <v>0.0</v>
      </c>
      <c r="AN622" s="11">
        <f t="shared" si="7"/>
        <v>0</v>
      </c>
      <c r="AO622" s="10" t="s">
        <v>1599</v>
      </c>
      <c r="AP622" s="10" t="s">
        <v>1599</v>
      </c>
      <c r="AQ622" s="10" t="s">
        <v>1599</v>
      </c>
      <c r="AR622" s="7">
        <v>31.0</v>
      </c>
      <c r="AS622" s="7">
        <v>29.0</v>
      </c>
      <c r="AT622" s="13">
        <f t="shared" si="8"/>
        <v>0.5166666667</v>
      </c>
      <c r="AU622" s="8"/>
      <c r="AV622" s="8"/>
      <c r="AW622" s="8">
        <v>33.0</v>
      </c>
      <c r="AX622" s="8">
        <v>19.0</v>
      </c>
      <c r="AY622" s="8">
        <v>27.0</v>
      </c>
      <c r="AZ622" s="8">
        <v>12.0</v>
      </c>
      <c r="BB622" s="7">
        <v>43.0</v>
      </c>
      <c r="BC622" s="7">
        <v>9.0</v>
      </c>
      <c r="BD622" s="7">
        <v>11.0</v>
      </c>
      <c r="BE622" s="7">
        <v>2.0</v>
      </c>
      <c r="BF622" s="7">
        <v>9.0</v>
      </c>
      <c r="BG622" s="14">
        <f t="shared" si="9"/>
        <v>0</v>
      </c>
      <c r="BH622" s="11">
        <f t="shared" si="10"/>
        <v>8.815991799</v>
      </c>
      <c r="BI622" s="11">
        <f t="shared" si="11"/>
        <v>1.845207586</v>
      </c>
      <c r="BJ622" s="11">
        <f t="shared" si="12"/>
        <v>2.255253716</v>
      </c>
      <c r="BK622" s="11">
        <f t="shared" si="13"/>
        <v>0.4100461302</v>
      </c>
      <c r="BL622" s="11">
        <f t="shared" si="14"/>
        <v>1.845207586</v>
      </c>
      <c r="BM622" s="7">
        <v>6.0</v>
      </c>
      <c r="BN622" s="7">
        <v>3.0</v>
      </c>
      <c r="BO622" s="7">
        <v>0.0</v>
      </c>
      <c r="BP622" s="7">
        <v>0.0</v>
      </c>
      <c r="BQ622" s="7">
        <v>0.0</v>
      </c>
      <c r="BR622" s="7">
        <v>0.0</v>
      </c>
      <c r="BS622" s="9">
        <f t="shared" si="15"/>
        <v>58</v>
      </c>
      <c r="BT622" s="14">
        <v>0.0</v>
      </c>
      <c r="BW622" s="15" t="str">
        <f t="shared" si="16"/>
        <v> </v>
      </c>
      <c r="BY622" s="7">
        <v>1.0</v>
      </c>
      <c r="BZ622" s="7">
        <v>0.0</v>
      </c>
      <c r="CA622" s="7">
        <v>0.0</v>
      </c>
      <c r="CB622" s="7">
        <v>0.0</v>
      </c>
      <c r="CC622" s="7">
        <v>0.0</v>
      </c>
      <c r="CD622" s="7">
        <v>0.0</v>
      </c>
      <c r="CE622" s="7">
        <v>0.0</v>
      </c>
      <c r="CF622" s="7">
        <v>0.0</v>
      </c>
      <c r="CG622" s="7">
        <v>1.0</v>
      </c>
      <c r="CH622" s="7">
        <v>0.0</v>
      </c>
      <c r="CI622" s="7">
        <v>1.0</v>
      </c>
      <c r="CJ622" s="7">
        <v>0.0</v>
      </c>
      <c r="CK622" s="7">
        <v>0.0</v>
      </c>
      <c r="CL622" s="15">
        <f t="shared" si="17"/>
        <v>0</v>
      </c>
      <c r="CM622" s="7">
        <v>0.0</v>
      </c>
      <c r="CN622" s="7">
        <v>0.1</v>
      </c>
      <c r="CO622" s="7">
        <v>0.1</v>
      </c>
      <c r="CP622" s="16">
        <f t="shared" si="18"/>
        <v>0.004166666667</v>
      </c>
      <c r="CQ622" s="16">
        <f t="shared" si="19"/>
        <v>0.02050230651</v>
      </c>
      <c r="CR622" s="17">
        <v>3.0</v>
      </c>
      <c r="CS622" s="14">
        <v>5.2</v>
      </c>
      <c r="CT622" s="14">
        <v>4.7</v>
      </c>
      <c r="CU622" s="14">
        <v>-1.8</v>
      </c>
      <c r="CV622" s="14">
        <v>-0.1</v>
      </c>
      <c r="CW622" s="14">
        <v>0.2</v>
      </c>
      <c r="CX622" s="14">
        <v>0.0</v>
      </c>
      <c r="CY622" s="14">
        <v>0.1</v>
      </c>
      <c r="CZ622" s="18">
        <f t="shared" si="20"/>
        <v>0.004166666667</v>
      </c>
      <c r="DA622" s="18">
        <f t="shared" si="21"/>
        <v>0.02050230651</v>
      </c>
      <c r="DB622" s="14">
        <v>33.25</v>
      </c>
      <c r="DC622" s="7">
        <v>0.0</v>
      </c>
      <c r="DD622" s="7">
        <v>0.0</v>
      </c>
      <c r="DE622" s="7">
        <v>1.0</v>
      </c>
      <c r="DF622" s="7">
        <v>10.0</v>
      </c>
      <c r="DG622" s="7">
        <v>3.0</v>
      </c>
      <c r="DH622" s="7">
        <v>0.0</v>
      </c>
      <c r="DI622" s="7">
        <v>0.0</v>
      </c>
      <c r="DJ622" s="7">
        <v>6.0</v>
      </c>
      <c r="DK622" s="7">
        <v>1.0</v>
      </c>
      <c r="DL622" s="7">
        <v>0.0</v>
      </c>
      <c r="DM622" s="7">
        <v>18.0</v>
      </c>
      <c r="DN622" s="9">
        <v>0.0</v>
      </c>
      <c r="DO622" s="9">
        <v>0.0</v>
      </c>
      <c r="DP622" s="9">
        <v>1.0</v>
      </c>
      <c r="DQ622" s="8">
        <v>59.0</v>
      </c>
      <c r="DR622" s="8">
        <v>0.0</v>
      </c>
      <c r="DS622" s="8"/>
      <c r="DT622" s="19">
        <v>0.668</v>
      </c>
      <c r="DU622" s="8">
        <v>0.894</v>
      </c>
      <c r="DV622" s="8">
        <v>0.28400000000000003</v>
      </c>
      <c r="DW622" s="8">
        <v>0.0</v>
      </c>
      <c r="DX622" s="8">
        <v>0.258</v>
      </c>
      <c r="DY622" s="14">
        <f t="shared" si="22"/>
        <v>-0.1330587966</v>
      </c>
    </row>
    <row r="623" ht="12.75" customHeight="1">
      <c r="A623" s="7">
        <v>8.0</v>
      </c>
      <c r="B623" s="7" t="s">
        <v>2753</v>
      </c>
      <c r="C623" s="7" t="s">
        <v>2754</v>
      </c>
      <c r="D623" s="7" t="s">
        <v>1302</v>
      </c>
      <c r="E623" s="7" t="s">
        <v>132</v>
      </c>
      <c r="F623" s="7" t="s">
        <v>132</v>
      </c>
      <c r="G623" s="7">
        <v>71.0</v>
      </c>
      <c r="H623" s="7">
        <v>190.0</v>
      </c>
      <c r="I623" s="7" t="s">
        <v>145</v>
      </c>
      <c r="J623" s="7">
        <v>2003.0</v>
      </c>
      <c r="K623" s="7">
        <v>7.0</v>
      </c>
      <c r="L623" s="7">
        <v>205.0</v>
      </c>
      <c r="M623" s="8"/>
      <c r="N623" s="8">
        <f t="shared" si="1"/>
        <v>31</v>
      </c>
      <c r="O623" s="7" t="s">
        <v>892</v>
      </c>
      <c r="P623" s="7" t="s">
        <v>2755</v>
      </c>
      <c r="Q623" s="8" t="s">
        <v>628</v>
      </c>
      <c r="R623" s="7" t="s">
        <v>628</v>
      </c>
      <c r="S623" s="9" t="s">
        <v>275</v>
      </c>
      <c r="T623" s="9">
        <v>82.0</v>
      </c>
      <c r="U623" s="9" t="s">
        <v>138</v>
      </c>
      <c r="V623" s="9" t="s">
        <v>138</v>
      </c>
      <c r="W623" s="7">
        <v>82.0</v>
      </c>
      <c r="X623" s="7">
        <v>38.0</v>
      </c>
      <c r="Y623" s="7">
        <v>40.0</v>
      </c>
      <c r="Z623" s="7">
        <v>24.0</v>
      </c>
      <c r="AA623" s="7">
        <v>78.0</v>
      </c>
      <c r="AB623" s="7">
        <v>25.0</v>
      </c>
      <c r="AC623" s="7">
        <v>224.0</v>
      </c>
      <c r="AD623" s="7">
        <v>92.0</v>
      </c>
      <c r="AE623" s="7">
        <v>78.0</v>
      </c>
      <c r="AF623" s="10">
        <f t="shared" si="2"/>
        <v>0.1696428571</v>
      </c>
      <c r="AG623" s="10">
        <f t="shared" si="3"/>
        <v>0.09644670051</v>
      </c>
      <c r="AH623" s="7">
        <v>97494.0</v>
      </c>
      <c r="AI623" s="11">
        <f t="shared" si="4"/>
        <v>19.81585366</v>
      </c>
      <c r="AJ623" s="7">
        <v>2067.0</v>
      </c>
      <c r="AK623" s="11">
        <f t="shared" si="5"/>
        <v>25.20731707</v>
      </c>
      <c r="AL623" s="11">
        <f t="shared" si="6"/>
        <v>47.16690856</v>
      </c>
      <c r="AM623" s="12">
        <v>179.0</v>
      </c>
      <c r="AN623" s="11">
        <f t="shared" si="7"/>
        <v>6.609637516</v>
      </c>
      <c r="AO623" s="10" t="s">
        <v>283</v>
      </c>
      <c r="AP623" s="10" t="s">
        <v>581</v>
      </c>
      <c r="AQ623" s="10" t="s">
        <v>1118</v>
      </c>
      <c r="AR623" s="7">
        <v>516.0</v>
      </c>
      <c r="AS623" s="7">
        <v>422.0</v>
      </c>
      <c r="AT623" s="13">
        <f t="shared" si="8"/>
        <v>0.5501066098</v>
      </c>
      <c r="AU623" s="9">
        <v>12.0</v>
      </c>
      <c r="AV623" s="9">
        <v>7.0</v>
      </c>
      <c r="AW623" s="9">
        <v>731.0</v>
      </c>
      <c r="AX623" s="9">
        <v>398.0</v>
      </c>
      <c r="AY623" s="9">
        <v>207.0</v>
      </c>
      <c r="AZ623" s="9">
        <v>118.0</v>
      </c>
      <c r="BA623" s="7">
        <v>92.0</v>
      </c>
      <c r="BB623" s="7">
        <v>147.0</v>
      </c>
      <c r="BC623" s="7">
        <v>67.0</v>
      </c>
      <c r="BD623" s="7">
        <v>92.0</v>
      </c>
      <c r="BE623" s="7">
        <v>82.0</v>
      </c>
      <c r="BF623" s="7">
        <v>46.0</v>
      </c>
      <c r="BG623" s="14">
        <f t="shared" si="9"/>
        <v>3.397132131</v>
      </c>
      <c r="BH623" s="11">
        <f t="shared" si="10"/>
        <v>5.42802634</v>
      </c>
      <c r="BI623" s="11">
        <f t="shared" si="11"/>
        <v>2.4739984</v>
      </c>
      <c r="BJ623" s="11">
        <f t="shared" si="12"/>
        <v>3.397132131</v>
      </c>
      <c r="BK623" s="11">
        <f t="shared" si="13"/>
        <v>3.027878639</v>
      </c>
      <c r="BL623" s="11">
        <f t="shared" si="14"/>
        <v>1.698566066</v>
      </c>
      <c r="BM623" s="7">
        <v>30.0</v>
      </c>
      <c r="BN623" s="7">
        <v>14.0</v>
      </c>
      <c r="BO623" s="7">
        <v>0.0</v>
      </c>
      <c r="BP623" s="7">
        <v>0.0</v>
      </c>
      <c r="BQ623" s="7">
        <v>0.0</v>
      </c>
      <c r="BR623" s="7">
        <v>0.0</v>
      </c>
      <c r="BS623" s="9">
        <f t="shared" si="15"/>
        <v>244</v>
      </c>
      <c r="BT623" s="14">
        <v>2.3243</v>
      </c>
      <c r="BU623" s="7">
        <v>6.0</v>
      </c>
      <c r="BV623" s="7">
        <v>3.0</v>
      </c>
      <c r="BW623" s="15">
        <f t="shared" si="16"/>
        <v>0.5</v>
      </c>
      <c r="BX623" s="7">
        <v>2.0</v>
      </c>
      <c r="BY623" s="7">
        <v>7.0</v>
      </c>
      <c r="BZ623" s="7">
        <v>1.0</v>
      </c>
      <c r="CA623" s="7">
        <v>11.0</v>
      </c>
      <c r="CB623" s="7">
        <v>3.0</v>
      </c>
      <c r="CC623" s="7">
        <v>3.0</v>
      </c>
      <c r="CD623" s="7">
        <v>3.0</v>
      </c>
      <c r="CE623" s="7">
        <v>5.0</v>
      </c>
      <c r="CF623" s="7">
        <v>2.0</v>
      </c>
      <c r="CG623" s="7">
        <v>6.0</v>
      </c>
      <c r="CH623" s="7">
        <v>0.0</v>
      </c>
      <c r="CI623" s="7">
        <v>19.0</v>
      </c>
      <c r="CJ623" s="7">
        <v>0.0</v>
      </c>
      <c r="CK623" s="7">
        <v>0.0</v>
      </c>
      <c r="CL623" s="15">
        <f t="shared" si="17"/>
        <v>0</v>
      </c>
      <c r="CM623" s="7">
        <v>8.4</v>
      </c>
      <c r="CN623" s="7">
        <v>3.0</v>
      </c>
      <c r="CO623" s="7">
        <v>11.5</v>
      </c>
      <c r="CP623" s="16">
        <f t="shared" si="18"/>
        <v>0.1402439024</v>
      </c>
      <c r="CQ623" s="16">
        <f t="shared" si="19"/>
        <v>0.4246415164</v>
      </c>
      <c r="CR623" s="17">
        <v>8.0</v>
      </c>
      <c r="CS623" s="14">
        <v>42.0</v>
      </c>
      <c r="CT623" s="14">
        <v>34.4</v>
      </c>
      <c r="CU623" s="14">
        <v>26.1</v>
      </c>
      <c r="CV623" s="14">
        <v>15.1</v>
      </c>
      <c r="CW623" s="14">
        <v>5.9</v>
      </c>
      <c r="CX623" s="14">
        <v>0.7</v>
      </c>
      <c r="CY623" s="14">
        <v>21.7</v>
      </c>
      <c r="CZ623" s="18">
        <f t="shared" si="20"/>
        <v>0.2646341463</v>
      </c>
      <c r="DA623" s="18">
        <f t="shared" si="21"/>
        <v>0.8012800788</v>
      </c>
      <c r="DB623" s="14">
        <v>27.3393</v>
      </c>
      <c r="DC623" s="7">
        <v>1.0</v>
      </c>
      <c r="DD623" s="7">
        <v>1.0</v>
      </c>
      <c r="DE623" s="7">
        <v>10.0</v>
      </c>
      <c r="DF623" s="7">
        <v>80.0</v>
      </c>
      <c r="DG623" s="7">
        <v>22.0</v>
      </c>
      <c r="DH623" s="7">
        <v>13.0</v>
      </c>
      <c r="DI623" s="7">
        <v>37.0</v>
      </c>
      <c r="DJ623" s="7">
        <v>20.0</v>
      </c>
      <c r="DK623" s="7">
        <v>32.0</v>
      </c>
      <c r="DL623" s="7">
        <v>3.0</v>
      </c>
      <c r="DM623" s="7">
        <v>97.0</v>
      </c>
      <c r="DN623" s="9">
        <v>9.0</v>
      </c>
      <c r="DO623" s="9">
        <v>6.0</v>
      </c>
      <c r="DP623" s="9">
        <v>4.0</v>
      </c>
      <c r="DQ623" s="8">
        <v>186.0</v>
      </c>
      <c r="DR623" s="8">
        <v>0.0</v>
      </c>
      <c r="DS623" s="8"/>
      <c r="DT623" s="19">
        <v>6.0</v>
      </c>
      <c r="DU623" s="8">
        <v>6.0</v>
      </c>
      <c r="DV623" s="8">
        <v>6.0</v>
      </c>
      <c r="DW623" s="8">
        <v>0.0</v>
      </c>
      <c r="DX623" s="8">
        <v>0.0</v>
      </c>
      <c r="DY623" s="14">
        <f t="shared" si="22"/>
        <v>10.10425532</v>
      </c>
    </row>
    <row r="624" ht="12.75" customHeight="1">
      <c r="A624" s="7">
        <v>70.0</v>
      </c>
      <c r="B624" s="7" t="s">
        <v>2756</v>
      </c>
      <c r="C624" s="7" t="s">
        <v>1806</v>
      </c>
      <c r="D624" s="7" t="s">
        <v>162</v>
      </c>
      <c r="E624" s="7" t="s">
        <v>163</v>
      </c>
      <c r="F624" s="7" t="s">
        <v>163</v>
      </c>
      <c r="G624" s="7">
        <v>73.0</v>
      </c>
      <c r="H624" s="7">
        <v>208.0</v>
      </c>
      <c r="I624" s="7" t="s">
        <v>133</v>
      </c>
      <c r="J624" s="7">
        <v>2012.0</v>
      </c>
      <c r="K624" s="7">
        <v>1.0</v>
      </c>
      <c r="L624" s="7">
        <v>30.0</v>
      </c>
      <c r="M624" s="8"/>
      <c r="N624" s="8">
        <f t="shared" si="1"/>
        <v>23</v>
      </c>
      <c r="O624" s="7" t="s">
        <v>1522</v>
      </c>
      <c r="P624" s="7" t="s">
        <v>2757</v>
      </c>
      <c r="Q624" s="8" t="s">
        <v>197</v>
      </c>
      <c r="R624" s="7" t="s">
        <v>197</v>
      </c>
      <c r="S624" s="9" t="s">
        <v>255</v>
      </c>
      <c r="T624" s="9">
        <v>78.0</v>
      </c>
      <c r="U624" s="9" t="s">
        <v>138</v>
      </c>
      <c r="V624" s="9" t="s">
        <v>138</v>
      </c>
      <c r="W624" s="7">
        <v>79.0</v>
      </c>
      <c r="X624" s="7">
        <v>15.0</v>
      </c>
      <c r="Y624" s="7">
        <v>21.0</v>
      </c>
      <c r="Z624" s="7">
        <v>14.0</v>
      </c>
      <c r="AA624" s="7">
        <v>36.0</v>
      </c>
      <c r="AB624" s="7">
        <v>11.0</v>
      </c>
      <c r="AC624" s="7">
        <v>137.0</v>
      </c>
      <c r="AD624" s="7">
        <v>64.0</v>
      </c>
      <c r="AE624" s="7">
        <v>64.0</v>
      </c>
      <c r="AF624" s="10">
        <f t="shared" si="2"/>
        <v>0.1094890511</v>
      </c>
      <c r="AG624" s="10">
        <f t="shared" si="3"/>
        <v>0.05660377358</v>
      </c>
      <c r="AH624" s="7">
        <v>68543.0</v>
      </c>
      <c r="AI624" s="11">
        <f t="shared" si="4"/>
        <v>14.46054852</v>
      </c>
      <c r="AJ624" s="7">
        <v>1625.0</v>
      </c>
      <c r="AK624" s="11">
        <f t="shared" si="5"/>
        <v>20.56962025</v>
      </c>
      <c r="AL624" s="11">
        <f t="shared" si="6"/>
        <v>42.18030769</v>
      </c>
      <c r="AM624" s="12">
        <v>130.0</v>
      </c>
      <c r="AN624" s="11">
        <f t="shared" si="7"/>
        <v>6.827830705</v>
      </c>
      <c r="AO624" s="10" t="s">
        <v>581</v>
      </c>
      <c r="AP624" s="10" t="s">
        <v>216</v>
      </c>
      <c r="AQ624" s="10" t="s">
        <v>803</v>
      </c>
      <c r="AR624" s="7">
        <v>8.0</v>
      </c>
      <c r="AS624" s="7">
        <v>17.0</v>
      </c>
      <c r="AT624" s="13">
        <f t="shared" si="8"/>
        <v>0.32</v>
      </c>
      <c r="AU624" s="8"/>
      <c r="AV624" s="8"/>
      <c r="AW624" s="8">
        <v>16.0</v>
      </c>
      <c r="AX624" s="8">
        <v>6.0</v>
      </c>
      <c r="AY624" s="8">
        <v>9.0</v>
      </c>
      <c r="AZ624" s="8">
        <v>2.0</v>
      </c>
      <c r="BA624" s="7">
        <v>111.0</v>
      </c>
      <c r="BB624" s="7">
        <v>104.0</v>
      </c>
      <c r="BC624" s="7">
        <v>34.0</v>
      </c>
      <c r="BD624" s="7">
        <v>64.0</v>
      </c>
      <c r="BE624" s="7">
        <v>18.0</v>
      </c>
      <c r="BF624" s="7">
        <v>27.0</v>
      </c>
      <c r="BG624" s="14">
        <f t="shared" si="9"/>
        <v>5.829916986</v>
      </c>
      <c r="BH624" s="11">
        <f t="shared" si="10"/>
        <v>5.462264564</v>
      </c>
      <c r="BI624" s="11">
        <f t="shared" si="11"/>
        <v>1.785740338</v>
      </c>
      <c r="BJ624" s="11">
        <f t="shared" si="12"/>
        <v>3.361393578</v>
      </c>
      <c r="BK624" s="11">
        <f t="shared" si="13"/>
        <v>0.9453919437</v>
      </c>
      <c r="BL624" s="11">
        <f t="shared" si="14"/>
        <v>1.418087916</v>
      </c>
      <c r="BM624" s="7">
        <v>18.0</v>
      </c>
      <c r="BN624" s="7">
        <v>9.0</v>
      </c>
      <c r="BO624" s="7">
        <v>0.0</v>
      </c>
      <c r="BP624" s="7">
        <v>0.0</v>
      </c>
      <c r="BQ624" s="7">
        <v>0.0</v>
      </c>
      <c r="BR624" s="7">
        <v>0.0</v>
      </c>
      <c r="BS624" s="9">
        <f t="shared" si="15"/>
        <v>156</v>
      </c>
      <c r="BT624" s="14">
        <v>9.9317</v>
      </c>
      <c r="BU624" s="7">
        <v>2.0</v>
      </c>
      <c r="BV624" s="7">
        <v>0.0</v>
      </c>
      <c r="BW624" s="15">
        <f t="shared" si="16"/>
        <v>0</v>
      </c>
      <c r="BX624" s="7">
        <v>0.0</v>
      </c>
      <c r="BY624" s="7">
        <v>4.0</v>
      </c>
      <c r="BZ624" s="7">
        <v>2.0</v>
      </c>
      <c r="CA624" s="7">
        <v>4.0</v>
      </c>
      <c r="CB624" s="7">
        <v>1.0</v>
      </c>
      <c r="CC624" s="7">
        <v>0.0</v>
      </c>
      <c r="CD624" s="7">
        <v>0.0</v>
      </c>
      <c r="CE624" s="7">
        <v>1.0</v>
      </c>
      <c r="CF624" s="7">
        <v>4.0</v>
      </c>
      <c r="CG624" s="7">
        <v>2.0</v>
      </c>
      <c r="CH624" s="7">
        <v>0.0</v>
      </c>
      <c r="CI624" s="7">
        <v>8.0</v>
      </c>
      <c r="CJ624" s="7">
        <v>0.0</v>
      </c>
      <c r="CK624" s="7">
        <v>0.0</v>
      </c>
      <c r="CL624" s="15">
        <f t="shared" si="17"/>
        <v>0</v>
      </c>
      <c r="CM624" s="7">
        <v>2.6</v>
      </c>
      <c r="CN624" s="7">
        <v>1.7000000000000002</v>
      </c>
      <c r="CO624" s="7">
        <v>4.3</v>
      </c>
      <c r="CP624" s="16">
        <f t="shared" si="18"/>
        <v>0.05443037975</v>
      </c>
      <c r="CQ624" s="16">
        <f t="shared" si="19"/>
        <v>0.225843631</v>
      </c>
      <c r="CR624" s="17">
        <v>6.0</v>
      </c>
      <c r="CS624" s="14">
        <v>22.9</v>
      </c>
      <c r="CT624" s="14">
        <v>24.1</v>
      </c>
      <c r="CU624" s="14">
        <v>5.4</v>
      </c>
      <c r="CV624" s="14">
        <v>4.9</v>
      </c>
      <c r="CW624" s="14">
        <v>3.8</v>
      </c>
      <c r="CX624" s="14">
        <v>-0.4</v>
      </c>
      <c r="CY624" s="14">
        <v>8.3</v>
      </c>
      <c r="CZ624" s="18">
        <f t="shared" si="20"/>
        <v>0.1050632911</v>
      </c>
      <c r="DA624" s="18">
        <f t="shared" si="21"/>
        <v>0.4359307296</v>
      </c>
      <c r="DB624" s="14">
        <v>29.6569</v>
      </c>
      <c r="DC624" s="7">
        <v>0.0</v>
      </c>
      <c r="DD624" s="7">
        <v>4.0</v>
      </c>
      <c r="DE624" s="7">
        <v>4.0</v>
      </c>
      <c r="DF624" s="7">
        <v>56.0</v>
      </c>
      <c r="DG624" s="7">
        <v>4.0</v>
      </c>
      <c r="DH624" s="7">
        <v>2.0</v>
      </c>
      <c r="DI624" s="7">
        <v>12.0</v>
      </c>
      <c r="DJ624" s="7">
        <v>35.0</v>
      </c>
      <c r="DK624" s="7">
        <v>10.0</v>
      </c>
      <c r="DL624" s="7">
        <v>1.0</v>
      </c>
      <c r="DM624" s="7">
        <v>73.0</v>
      </c>
      <c r="DN624" s="9">
        <v>4.0</v>
      </c>
      <c r="DO624" s="9">
        <v>1.0</v>
      </c>
      <c r="DP624" s="9">
        <v>2.0</v>
      </c>
      <c r="DQ624" s="8">
        <v>186.0</v>
      </c>
      <c r="DR624" s="8">
        <v>0.0</v>
      </c>
      <c r="DS624" s="8"/>
      <c r="DT624" s="19">
        <v>1.25</v>
      </c>
      <c r="DU624" s="8">
        <v>1.4</v>
      </c>
      <c r="DV624" s="8">
        <v>1.4</v>
      </c>
      <c r="DW624" s="8">
        <v>0.0</v>
      </c>
      <c r="DX624" s="8">
        <v>0.0</v>
      </c>
      <c r="DY624" s="14">
        <f t="shared" si="22"/>
        <v>6.491489362</v>
      </c>
    </row>
    <row r="625" ht="12.75" customHeight="1">
      <c r="A625" s="7">
        <v>29.0</v>
      </c>
      <c r="B625" s="7" t="s">
        <v>2758</v>
      </c>
      <c r="C625" s="7" t="s">
        <v>2759</v>
      </c>
      <c r="E625" s="7" t="s">
        <v>2760</v>
      </c>
      <c r="F625" s="7" t="s">
        <v>2760</v>
      </c>
      <c r="G625" s="7">
        <v>77.0</v>
      </c>
      <c r="H625" s="7">
        <v>213.0</v>
      </c>
      <c r="I625" s="7" t="s">
        <v>133</v>
      </c>
      <c r="J625" s="7">
        <v>2011.0</v>
      </c>
      <c r="K625" s="7">
        <v>3.0</v>
      </c>
      <c r="L625" s="7">
        <v>63.0</v>
      </c>
      <c r="M625" s="8" t="s">
        <v>146</v>
      </c>
      <c r="N625" s="8">
        <f t="shared" si="1"/>
        <v>22</v>
      </c>
      <c r="O625" s="7" t="s">
        <v>2761</v>
      </c>
      <c r="P625" s="7" t="s">
        <v>2762</v>
      </c>
      <c r="Q625" s="8" t="s">
        <v>297</v>
      </c>
      <c r="R625" s="7" t="s">
        <v>297</v>
      </c>
      <c r="S625" s="9" t="s">
        <v>174</v>
      </c>
      <c r="T625" s="9">
        <v>13.0</v>
      </c>
      <c r="U625" s="9" t="s">
        <v>138</v>
      </c>
      <c r="V625" s="9" t="s">
        <v>138</v>
      </c>
      <c r="W625" s="7">
        <v>13.0</v>
      </c>
      <c r="X625" s="7">
        <v>0.0</v>
      </c>
      <c r="Y625" s="7">
        <v>0.0</v>
      </c>
      <c r="Z625" s="7">
        <v>0.0</v>
      </c>
      <c r="AA625" s="7">
        <v>0.0</v>
      </c>
      <c r="AB625" s="7">
        <v>-3.0</v>
      </c>
      <c r="AC625" s="7">
        <v>11.0</v>
      </c>
      <c r="AD625" s="7">
        <v>6.0</v>
      </c>
      <c r="AE625" s="7">
        <v>10.0</v>
      </c>
      <c r="AF625" s="10">
        <f t="shared" si="2"/>
        <v>0</v>
      </c>
      <c r="AG625" s="10">
        <f t="shared" si="3"/>
        <v>0</v>
      </c>
      <c r="AH625" s="7">
        <v>8543.0</v>
      </c>
      <c r="AI625" s="11">
        <f t="shared" si="4"/>
        <v>10.9525641</v>
      </c>
      <c r="AJ625" s="7">
        <v>218.0</v>
      </c>
      <c r="AK625" s="11">
        <f t="shared" si="5"/>
        <v>16.76923077</v>
      </c>
      <c r="AL625" s="11">
        <f t="shared" si="6"/>
        <v>39.18807339</v>
      </c>
      <c r="AM625" s="12">
        <v>0.0</v>
      </c>
      <c r="AN625" s="11">
        <f t="shared" si="7"/>
        <v>0</v>
      </c>
      <c r="AO625" s="10" t="s">
        <v>151</v>
      </c>
      <c r="AP625" s="10" t="s">
        <v>151</v>
      </c>
      <c r="AQ625" s="10" t="s">
        <v>151</v>
      </c>
      <c r="AR625" s="7">
        <v>0.0</v>
      </c>
      <c r="AS625" s="7">
        <v>0.0</v>
      </c>
      <c r="AT625" s="13">
        <f t="shared" si="8"/>
        <v>0</v>
      </c>
      <c r="AU625" s="8"/>
      <c r="AV625" s="8"/>
      <c r="AW625" s="8"/>
      <c r="AX625" s="8">
        <v>0.0</v>
      </c>
      <c r="AY625" s="8"/>
      <c r="AZ625" s="8">
        <v>0.0</v>
      </c>
      <c r="BA625" s="7">
        <v>19.0</v>
      </c>
      <c r="BB625" s="7">
        <v>40.0</v>
      </c>
      <c r="BC625" s="7">
        <v>8.0</v>
      </c>
      <c r="BD625" s="7">
        <v>6.0</v>
      </c>
      <c r="BE625" s="7">
        <v>5.0</v>
      </c>
      <c r="BF625" s="7">
        <v>0.0</v>
      </c>
      <c r="BG625" s="14">
        <f t="shared" si="9"/>
        <v>8.006555074</v>
      </c>
      <c r="BH625" s="11">
        <f t="shared" si="10"/>
        <v>16.85590542</v>
      </c>
      <c r="BI625" s="11">
        <f t="shared" si="11"/>
        <v>3.371181084</v>
      </c>
      <c r="BJ625" s="11">
        <f t="shared" si="12"/>
        <v>2.528385813</v>
      </c>
      <c r="BK625" s="11">
        <f t="shared" si="13"/>
        <v>2.106988177</v>
      </c>
      <c r="BL625" s="11">
        <f t="shared" si="14"/>
        <v>0</v>
      </c>
      <c r="BM625" s="7">
        <v>18.0</v>
      </c>
      <c r="BN625" s="7">
        <v>4.0</v>
      </c>
      <c r="BO625" s="7">
        <v>2.0</v>
      </c>
      <c r="BP625" s="7">
        <v>0.0</v>
      </c>
      <c r="BQ625" s="7">
        <v>0.0</v>
      </c>
      <c r="BR625" s="7">
        <v>0.0</v>
      </c>
      <c r="BS625" s="9">
        <f t="shared" si="15"/>
        <v>68</v>
      </c>
      <c r="BT625" s="14">
        <v>-1.3652</v>
      </c>
      <c r="BW625" s="15" t="str">
        <f t="shared" si="16"/>
        <v> </v>
      </c>
      <c r="BY625" s="7">
        <v>0.0</v>
      </c>
      <c r="BZ625" s="7">
        <v>0.0</v>
      </c>
      <c r="CA625" s="7">
        <v>0.0</v>
      </c>
      <c r="CB625" s="7">
        <v>0.0</v>
      </c>
      <c r="CC625" s="7">
        <v>0.0</v>
      </c>
      <c r="CD625" s="7">
        <v>0.0</v>
      </c>
      <c r="CE625" s="7">
        <v>0.0</v>
      </c>
      <c r="CF625" s="7">
        <v>0.0</v>
      </c>
      <c r="CG625" s="7">
        <v>0.0</v>
      </c>
      <c r="CH625" s="7">
        <v>0.0</v>
      </c>
      <c r="CI625" s="7">
        <v>0.0</v>
      </c>
      <c r="CJ625" s="7">
        <v>0.0</v>
      </c>
      <c r="CK625" s="7">
        <v>0.0</v>
      </c>
      <c r="CL625" s="15">
        <f t="shared" si="17"/>
        <v>0</v>
      </c>
      <c r="CM625" s="7">
        <v>-0.2</v>
      </c>
      <c r="CN625" s="7">
        <v>0.1</v>
      </c>
      <c r="CO625" s="7">
        <v>-0.1</v>
      </c>
      <c r="CP625" s="16">
        <f t="shared" si="18"/>
        <v>-0.007692307692</v>
      </c>
      <c r="CQ625" s="16">
        <f t="shared" si="19"/>
        <v>-0.04213976355</v>
      </c>
      <c r="CR625" s="17">
        <v>1.0</v>
      </c>
      <c r="CS625" s="14">
        <v>1.8</v>
      </c>
      <c r="CT625" s="14">
        <v>1.9</v>
      </c>
      <c r="CU625" s="14">
        <v>-2.5</v>
      </c>
      <c r="CV625" s="14">
        <v>-0.4</v>
      </c>
      <c r="CW625" s="14">
        <v>-0.30000000000000004</v>
      </c>
      <c r="CX625" s="14">
        <v>0.0</v>
      </c>
      <c r="CY625" s="14">
        <v>-0.7</v>
      </c>
      <c r="CZ625" s="18">
        <f t="shared" si="20"/>
        <v>-0.05384615385</v>
      </c>
      <c r="DA625" s="18">
        <f t="shared" si="21"/>
        <v>-0.2949783448</v>
      </c>
      <c r="DB625" s="14">
        <v>54.0</v>
      </c>
      <c r="DC625" s="7">
        <v>0.0</v>
      </c>
      <c r="DD625" s="7">
        <v>0.0</v>
      </c>
      <c r="DE625" s="7">
        <v>1.0</v>
      </c>
      <c r="DF625" s="7">
        <v>5.0</v>
      </c>
      <c r="DG625" s="7">
        <v>0.0</v>
      </c>
      <c r="DH625" s="7">
        <v>0.0</v>
      </c>
      <c r="DI625" s="7">
        <v>3.0</v>
      </c>
      <c r="DJ625" s="7">
        <v>1.0</v>
      </c>
      <c r="DK625" s="7">
        <v>0.0</v>
      </c>
      <c r="DL625" s="7">
        <v>0.0</v>
      </c>
      <c r="DM625" s="7">
        <v>7.0</v>
      </c>
      <c r="DN625" s="9">
        <v>0.0</v>
      </c>
      <c r="DO625" s="9">
        <v>0.0</v>
      </c>
      <c r="DP625" s="9">
        <v>0.0</v>
      </c>
      <c r="DQ625" s="8">
        <v>66.0</v>
      </c>
      <c r="DR625" s="8">
        <v>0.0</v>
      </c>
      <c r="DS625" s="8"/>
      <c r="DT625" s="19">
        <v>0.792</v>
      </c>
      <c r="DU625" s="8">
        <v>0.792</v>
      </c>
      <c r="DV625" s="8">
        <v>0.328</v>
      </c>
      <c r="DW625" s="8">
        <v>0.0</v>
      </c>
      <c r="DX625" s="8">
        <v>0.133</v>
      </c>
      <c r="DY625" s="14">
        <f t="shared" si="22"/>
        <v>-0.9826355525</v>
      </c>
    </row>
    <row r="626" ht="12.75" customHeight="1">
      <c r="A626" s="7">
        <v>50.0</v>
      </c>
      <c r="B626" s="7" t="s">
        <v>2763</v>
      </c>
      <c r="C626" s="7" t="s">
        <v>353</v>
      </c>
      <c r="D626" s="7" t="s">
        <v>162</v>
      </c>
      <c r="E626" s="7" t="s">
        <v>163</v>
      </c>
      <c r="F626" s="7" t="s">
        <v>163</v>
      </c>
      <c r="G626" s="7">
        <v>75.0</v>
      </c>
      <c r="H626" s="7">
        <v>210.0</v>
      </c>
      <c r="I626" s="7" t="s">
        <v>133</v>
      </c>
      <c r="J626" s="7">
        <v>2012.0</v>
      </c>
      <c r="K626" s="7">
        <v>3.0</v>
      </c>
      <c r="L626" s="7">
        <v>65.0</v>
      </c>
      <c r="M626" s="8" t="s">
        <v>146</v>
      </c>
      <c r="N626" s="8">
        <f t="shared" si="1"/>
        <v>21</v>
      </c>
      <c r="O626" s="7" t="s">
        <v>858</v>
      </c>
      <c r="P626" s="7" t="s">
        <v>2764</v>
      </c>
      <c r="Q626" s="8" t="s">
        <v>305</v>
      </c>
      <c r="R626" s="7" t="s">
        <v>305</v>
      </c>
      <c r="S626" s="9" t="s">
        <v>174</v>
      </c>
      <c r="T626" s="9">
        <v>9.0</v>
      </c>
      <c r="U626" s="9" t="s">
        <v>138</v>
      </c>
      <c r="V626" s="9" t="s">
        <v>138</v>
      </c>
      <c r="W626" s="7">
        <v>9.0</v>
      </c>
      <c r="X626" s="7">
        <v>0.0</v>
      </c>
      <c r="Y626" s="7">
        <v>2.0</v>
      </c>
      <c r="Z626" s="7">
        <v>2.0</v>
      </c>
      <c r="AA626" s="7">
        <v>2.0</v>
      </c>
      <c r="AB626" s="7">
        <v>-1.0</v>
      </c>
      <c r="AC626" s="7">
        <v>8.0</v>
      </c>
      <c r="AD626" s="7">
        <v>2.0</v>
      </c>
      <c r="AE626" s="7">
        <v>8.0</v>
      </c>
      <c r="AF626" s="10">
        <f t="shared" si="2"/>
        <v>0</v>
      </c>
      <c r="AG626" s="10">
        <f t="shared" si="3"/>
        <v>0</v>
      </c>
      <c r="AH626" s="7">
        <v>9493.0</v>
      </c>
      <c r="AI626" s="11">
        <f t="shared" si="4"/>
        <v>17.57962963</v>
      </c>
      <c r="AJ626" s="7">
        <v>190.0</v>
      </c>
      <c r="AK626" s="11">
        <f t="shared" si="5"/>
        <v>21.11111111</v>
      </c>
      <c r="AL626" s="11">
        <f t="shared" si="6"/>
        <v>49.96315789</v>
      </c>
      <c r="AM626" s="12">
        <v>0.0</v>
      </c>
      <c r="AN626" s="11">
        <f t="shared" si="7"/>
        <v>0</v>
      </c>
      <c r="AO626" s="10" t="s">
        <v>151</v>
      </c>
      <c r="AP626" s="10" t="s">
        <v>216</v>
      </c>
      <c r="AQ626" s="10" t="s">
        <v>216</v>
      </c>
      <c r="AR626" s="7">
        <v>0.0</v>
      </c>
      <c r="AS626" s="7">
        <v>0.0</v>
      </c>
      <c r="AT626" s="13">
        <f t="shared" si="8"/>
        <v>0</v>
      </c>
      <c r="AU626" s="8"/>
      <c r="AV626" s="8"/>
      <c r="AW626" s="8"/>
      <c r="AX626" s="8">
        <v>0.0</v>
      </c>
      <c r="AY626" s="8"/>
      <c r="AZ626" s="8">
        <v>0.0</v>
      </c>
      <c r="BA626" s="7">
        <v>23.0</v>
      </c>
      <c r="BB626" s="7">
        <v>16.0</v>
      </c>
      <c r="BC626" s="7">
        <v>16.0</v>
      </c>
      <c r="BD626" s="7">
        <v>2.0</v>
      </c>
      <c r="BE626" s="7">
        <v>7.0</v>
      </c>
      <c r="BF626" s="7">
        <v>1.0</v>
      </c>
      <c r="BG626" s="14">
        <f t="shared" si="9"/>
        <v>8.72221637</v>
      </c>
      <c r="BH626" s="11">
        <f t="shared" si="10"/>
        <v>6.067628779</v>
      </c>
      <c r="BI626" s="11">
        <f t="shared" si="11"/>
        <v>6.067628779</v>
      </c>
      <c r="BJ626" s="11">
        <f t="shared" si="12"/>
        <v>0.7584535974</v>
      </c>
      <c r="BK626" s="11">
        <f t="shared" si="13"/>
        <v>2.654587591</v>
      </c>
      <c r="BL626" s="11">
        <f t="shared" si="14"/>
        <v>0.3792267987</v>
      </c>
      <c r="BM626" s="7">
        <v>0.0</v>
      </c>
      <c r="BN626" s="7">
        <v>0.0</v>
      </c>
      <c r="BO626" s="7">
        <v>0.0</v>
      </c>
      <c r="BP626" s="7">
        <v>0.0</v>
      </c>
      <c r="BQ626" s="7">
        <v>0.0</v>
      </c>
      <c r="BR626" s="7">
        <v>0.0</v>
      </c>
      <c r="BS626" s="9">
        <f t="shared" si="15"/>
        <v>32</v>
      </c>
      <c r="BT626" s="14">
        <v>0.5922000000000001</v>
      </c>
      <c r="BW626" s="15" t="str">
        <f t="shared" si="16"/>
        <v> </v>
      </c>
      <c r="BY626" s="7">
        <v>0.0</v>
      </c>
      <c r="BZ626" s="7">
        <v>0.0</v>
      </c>
      <c r="CA626" s="7">
        <v>0.0</v>
      </c>
      <c r="CB626" s="7">
        <v>0.0</v>
      </c>
      <c r="CC626" s="7">
        <v>0.0</v>
      </c>
      <c r="CD626" s="7">
        <v>0.0</v>
      </c>
      <c r="CE626" s="7">
        <v>0.0</v>
      </c>
      <c r="CF626" s="7">
        <v>0.0</v>
      </c>
      <c r="CG626" s="7">
        <v>0.0</v>
      </c>
      <c r="CH626" s="7">
        <v>0.0</v>
      </c>
      <c r="CI626" s="7">
        <v>0.0</v>
      </c>
      <c r="CJ626" s="7">
        <v>0.0</v>
      </c>
      <c r="CK626" s="7">
        <v>0.0</v>
      </c>
      <c r="CL626" s="15">
        <f t="shared" si="17"/>
        <v>0</v>
      </c>
      <c r="CM626" s="7">
        <v>0.0</v>
      </c>
      <c r="CN626" s="7">
        <v>0.2</v>
      </c>
      <c r="CO626" s="7">
        <v>0.30000000000000004</v>
      </c>
      <c r="CP626" s="16">
        <f t="shared" si="18"/>
        <v>0.03333333333</v>
      </c>
      <c r="CQ626" s="16">
        <f t="shared" si="19"/>
        <v>0.1137680396</v>
      </c>
      <c r="CR626" s="17">
        <v>6.0</v>
      </c>
      <c r="CS626" s="14">
        <v>3.5</v>
      </c>
      <c r="CT626" s="14">
        <v>3.2</v>
      </c>
      <c r="CU626" s="14">
        <v>-1.1</v>
      </c>
      <c r="CV626" s="14">
        <v>-0.1</v>
      </c>
      <c r="CW626" s="14">
        <v>0.0</v>
      </c>
      <c r="CX626" s="14">
        <v>0.0</v>
      </c>
      <c r="CY626" s="14">
        <v>-0.1</v>
      </c>
      <c r="CZ626" s="18">
        <f t="shared" si="20"/>
        <v>-0.01111111111</v>
      </c>
      <c r="DA626" s="18">
        <f t="shared" si="21"/>
        <v>-0.03792267987</v>
      </c>
      <c r="DB626" s="14">
        <v>53.25</v>
      </c>
      <c r="DC626" s="7">
        <v>0.0</v>
      </c>
      <c r="DD626" s="7">
        <v>0.0</v>
      </c>
      <c r="DE626" s="7">
        <v>0.0</v>
      </c>
      <c r="DF626" s="7">
        <v>2.0</v>
      </c>
      <c r="DG626" s="7">
        <v>0.0</v>
      </c>
      <c r="DH626" s="7">
        <v>0.0</v>
      </c>
      <c r="DI626" s="7">
        <v>2.0</v>
      </c>
      <c r="DJ626" s="7">
        <v>0.0</v>
      </c>
      <c r="DK626" s="7">
        <v>0.0</v>
      </c>
      <c r="DL626" s="7">
        <v>0.0</v>
      </c>
      <c r="DM626" s="7">
        <v>6.0</v>
      </c>
      <c r="DN626" s="9">
        <v>0.0</v>
      </c>
      <c r="DO626" s="9">
        <v>0.0</v>
      </c>
      <c r="DP626" s="9">
        <v>1.0</v>
      </c>
      <c r="DQ626" s="8">
        <v>120.0</v>
      </c>
      <c r="DR626" s="8">
        <v>36.0</v>
      </c>
      <c r="DS626" s="8" t="s">
        <v>210</v>
      </c>
      <c r="DT626" s="19">
        <v>0.846</v>
      </c>
      <c r="DU626" s="8">
        <v>0.854</v>
      </c>
      <c r="DV626" s="8">
        <v>0.597</v>
      </c>
      <c r="DW626" s="8">
        <v>410.0</v>
      </c>
      <c r="DX626" s="8">
        <v>0.08</v>
      </c>
      <c r="DY626" s="14">
        <f t="shared" si="22"/>
        <v>-0.6152367879</v>
      </c>
    </row>
    <row r="627" ht="12.75" customHeight="1">
      <c r="A627" s="7">
        <v>14.0</v>
      </c>
      <c r="B627" s="7" t="s">
        <v>2765</v>
      </c>
      <c r="C627" s="7" t="s">
        <v>2530</v>
      </c>
      <c r="D627" s="7" t="s">
        <v>162</v>
      </c>
      <c r="E627" s="7" t="s">
        <v>163</v>
      </c>
      <c r="F627" s="7" t="s">
        <v>163</v>
      </c>
      <c r="G627" s="7">
        <v>75.0</v>
      </c>
      <c r="H627" s="7">
        <v>235.0</v>
      </c>
      <c r="I627" s="7" t="s">
        <v>145</v>
      </c>
      <c r="J627" s="7">
        <v>2007.0</v>
      </c>
      <c r="K627" s="7">
        <v>6.0</v>
      </c>
      <c r="L627" s="7">
        <v>160.0</v>
      </c>
      <c r="M627" s="8"/>
      <c r="N627" s="8">
        <f t="shared" si="1"/>
        <v>26</v>
      </c>
      <c r="O627" s="7" t="s">
        <v>471</v>
      </c>
      <c r="P627" s="7" t="s">
        <v>2766</v>
      </c>
      <c r="Q627" s="8" t="s">
        <v>246</v>
      </c>
      <c r="R627" s="7" t="s">
        <v>246</v>
      </c>
      <c r="S627" s="9" t="s">
        <v>247</v>
      </c>
      <c r="T627" s="9">
        <v>34.0</v>
      </c>
      <c r="U627" s="9" t="s">
        <v>138</v>
      </c>
      <c r="V627" s="9" t="s">
        <v>138</v>
      </c>
      <c r="W627" s="7">
        <v>35.0</v>
      </c>
      <c r="X627" s="7">
        <v>1.0</v>
      </c>
      <c r="Y627" s="7">
        <v>4.0</v>
      </c>
      <c r="Z627" s="7">
        <v>1.0</v>
      </c>
      <c r="AA627" s="7">
        <v>5.0</v>
      </c>
      <c r="AB627" s="7">
        <v>4.0</v>
      </c>
      <c r="AC627" s="7">
        <v>16.0</v>
      </c>
      <c r="AD627" s="7">
        <v>10.0</v>
      </c>
      <c r="AE627" s="7">
        <v>7.0</v>
      </c>
      <c r="AF627" s="10">
        <f t="shared" si="2"/>
        <v>0.0625</v>
      </c>
      <c r="AG627" s="10">
        <f t="shared" si="3"/>
        <v>0.0303030303</v>
      </c>
      <c r="AH627" s="7">
        <v>13407.0</v>
      </c>
      <c r="AI627" s="11">
        <f t="shared" si="4"/>
        <v>6.384285714</v>
      </c>
      <c r="AJ627" s="7">
        <v>329.0</v>
      </c>
      <c r="AK627" s="11">
        <f t="shared" si="5"/>
        <v>9.4</v>
      </c>
      <c r="AL627" s="11">
        <f t="shared" si="6"/>
        <v>40.75075988</v>
      </c>
      <c r="AM627" s="12">
        <v>10.0</v>
      </c>
      <c r="AN627" s="11">
        <f t="shared" si="7"/>
        <v>2.685164466</v>
      </c>
      <c r="AO627" s="10" t="s">
        <v>441</v>
      </c>
      <c r="AP627" s="10" t="s">
        <v>216</v>
      </c>
      <c r="AQ627" s="10" t="s">
        <v>435</v>
      </c>
      <c r="AR627" s="7">
        <v>0.0</v>
      </c>
      <c r="AS627" s="7">
        <v>0.0</v>
      </c>
      <c r="AT627" s="13">
        <f t="shared" si="8"/>
        <v>0</v>
      </c>
      <c r="AU627" s="8"/>
      <c r="AV627" s="8"/>
      <c r="AW627" s="8"/>
      <c r="AX627" s="8">
        <v>0.0</v>
      </c>
      <c r="AY627" s="8"/>
      <c r="AZ627" s="8">
        <v>0.0</v>
      </c>
      <c r="BA627" s="7">
        <v>37.0</v>
      </c>
      <c r="BB627" s="7">
        <v>81.0</v>
      </c>
      <c r="BC627" s="7">
        <v>4.0</v>
      </c>
      <c r="BD627" s="7">
        <v>10.0</v>
      </c>
      <c r="BE627" s="7">
        <v>6.0</v>
      </c>
      <c r="BF627" s="7">
        <v>3.0</v>
      </c>
      <c r="BG627" s="14">
        <f t="shared" si="9"/>
        <v>9.935108525</v>
      </c>
      <c r="BH627" s="11">
        <f t="shared" si="10"/>
        <v>21.74983218</v>
      </c>
      <c r="BI627" s="11">
        <f t="shared" si="11"/>
        <v>1.074065787</v>
      </c>
      <c r="BJ627" s="11">
        <f t="shared" si="12"/>
        <v>2.685164466</v>
      </c>
      <c r="BK627" s="11">
        <f t="shared" si="13"/>
        <v>1.61109868</v>
      </c>
      <c r="BL627" s="11">
        <f t="shared" si="14"/>
        <v>0.8055493399</v>
      </c>
      <c r="BM627" s="7">
        <v>44.0</v>
      </c>
      <c r="BN627" s="7">
        <v>12.0</v>
      </c>
      <c r="BO627" s="7">
        <v>4.0</v>
      </c>
      <c r="BP627" s="7">
        <v>0.0</v>
      </c>
      <c r="BQ627" s="7">
        <v>0.0</v>
      </c>
      <c r="BR627" s="7">
        <v>0.0</v>
      </c>
      <c r="BS627" s="9">
        <f t="shared" si="15"/>
        <v>133</v>
      </c>
      <c r="BT627" s="14">
        <v>-9.4034</v>
      </c>
      <c r="BW627" s="15" t="str">
        <f t="shared" si="16"/>
        <v> </v>
      </c>
      <c r="BY627" s="7">
        <v>0.0</v>
      </c>
      <c r="BZ627" s="7">
        <v>0.0</v>
      </c>
      <c r="CA627" s="7">
        <v>0.0</v>
      </c>
      <c r="CB627" s="7">
        <v>0.0</v>
      </c>
      <c r="CC627" s="7">
        <v>0.0</v>
      </c>
      <c r="CD627" s="7">
        <v>0.0</v>
      </c>
      <c r="CE627" s="7">
        <v>0.0</v>
      </c>
      <c r="CF627" s="7">
        <v>0.0</v>
      </c>
      <c r="CG627" s="7">
        <v>0.0</v>
      </c>
      <c r="CH627" s="7">
        <v>0.0</v>
      </c>
      <c r="CI627" s="7">
        <v>1.0</v>
      </c>
      <c r="CJ627" s="7">
        <v>0.0</v>
      </c>
      <c r="CK627" s="7">
        <v>0.0</v>
      </c>
      <c r="CL627" s="15">
        <f t="shared" si="17"/>
        <v>0</v>
      </c>
      <c r="CM627" s="7">
        <v>0.1</v>
      </c>
      <c r="CN627" s="7">
        <v>0.4</v>
      </c>
      <c r="CO627" s="7">
        <v>0.5</v>
      </c>
      <c r="CP627" s="16">
        <f t="shared" si="18"/>
        <v>0.01428571429</v>
      </c>
      <c r="CQ627" s="16">
        <f t="shared" si="19"/>
        <v>0.1342582233</v>
      </c>
      <c r="CR627" s="17">
        <v>2.0</v>
      </c>
      <c r="CS627" s="14">
        <v>4.3</v>
      </c>
      <c r="CT627" s="14">
        <v>4.1</v>
      </c>
      <c r="CU627" s="14">
        <v>4.4</v>
      </c>
      <c r="CV627" s="14">
        <v>0.0</v>
      </c>
      <c r="CW627" s="14">
        <v>0.9</v>
      </c>
      <c r="CX627" s="14">
        <v>0.0</v>
      </c>
      <c r="CY627" s="14">
        <v>0.9</v>
      </c>
      <c r="CZ627" s="18">
        <f t="shared" si="20"/>
        <v>0.02571428571</v>
      </c>
      <c r="DA627" s="18">
        <f t="shared" si="21"/>
        <v>0.241664802</v>
      </c>
      <c r="DB627" s="14">
        <v>34.0625</v>
      </c>
      <c r="DC627" s="7">
        <v>0.0</v>
      </c>
      <c r="DD627" s="7">
        <v>0.0</v>
      </c>
      <c r="DE627" s="7">
        <v>1.0</v>
      </c>
      <c r="DF627" s="7">
        <v>9.0</v>
      </c>
      <c r="DG627" s="7">
        <v>2.0</v>
      </c>
      <c r="DH627" s="7">
        <v>0.0</v>
      </c>
      <c r="DI627" s="7">
        <v>1.0</v>
      </c>
      <c r="DJ627" s="7">
        <v>4.0</v>
      </c>
      <c r="DK627" s="7">
        <v>0.0</v>
      </c>
      <c r="DL627" s="7">
        <v>1.0</v>
      </c>
      <c r="DM627" s="7">
        <v>8.0</v>
      </c>
      <c r="DN627" s="9">
        <v>0.0</v>
      </c>
      <c r="DO627" s="9">
        <v>0.0</v>
      </c>
      <c r="DP627" s="9">
        <v>0.0</v>
      </c>
      <c r="DQ627" s="8">
        <v>186.0</v>
      </c>
      <c r="DR627" s="8">
        <v>19.0</v>
      </c>
      <c r="DS627" s="8" t="s">
        <v>436</v>
      </c>
      <c r="DT627" s="19">
        <v>0.65</v>
      </c>
      <c r="DU627" s="8">
        <v>0.675</v>
      </c>
      <c r="DV627" s="8">
        <v>0.096</v>
      </c>
      <c r="DW627" s="8">
        <v>156.0</v>
      </c>
      <c r="DX627" s="8">
        <v>0.0</v>
      </c>
      <c r="DY627" s="14">
        <f t="shared" si="22"/>
        <v>1.865957447</v>
      </c>
    </row>
    <row r="628" ht="12.75" customHeight="1">
      <c r="A628" s="7">
        <v>50.0</v>
      </c>
      <c r="B628" s="7" t="s">
        <v>2767</v>
      </c>
      <c r="C628" s="7" t="s">
        <v>2189</v>
      </c>
      <c r="D628" s="7" t="s">
        <v>162</v>
      </c>
      <c r="E628" s="7" t="s">
        <v>163</v>
      </c>
      <c r="F628" s="7" t="s">
        <v>163</v>
      </c>
      <c r="G628" s="7">
        <v>73.0</v>
      </c>
      <c r="H628" s="7">
        <v>187.0</v>
      </c>
      <c r="I628" s="7" t="s">
        <v>133</v>
      </c>
      <c r="J628" s="7">
        <v>2011.0</v>
      </c>
      <c r="K628" s="7">
        <v>1.0</v>
      </c>
      <c r="L628" s="7">
        <v>25.0</v>
      </c>
      <c r="M628" s="8" t="s">
        <v>146</v>
      </c>
      <c r="N628" s="8">
        <f t="shared" si="1"/>
        <v>22</v>
      </c>
      <c r="O628" s="7" t="s">
        <v>2768</v>
      </c>
      <c r="P628" s="7" t="s">
        <v>2769</v>
      </c>
      <c r="Q628" s="8" t="s">
        <v>237</v>
      </c>
      <c r="R628" s="7" t="s">
        <v>237</v>
      </c>
      <c r="S628" s="9" t="s">
        <v>174</v>
      </c>
      <c r="T628" s="9">
        <v>2.0</v>
      </c>
      <c r="U628" s="9" t="s">
        <v>138</v>
      </c>
      <c r="V628" s="9" t="s">
        <v>138</v>
      </c>
      <c r="W628" s="7">
        <v>3.0</v>
      </c>
      <c r="X628" s="7">
        <v>0.0</v>
      </c>
      <c r="Y628" s="7">
        <v>0.0</v>
      </c>
      <c r="Z628" s="7">
        <v>0.0</v>
      </c>
      <c r="AA628" s="7">
        <v>0.0</v>
      </c>
      <c r="AB628" s="7">
        <v>-2.0</v>
      </c>
      <c r="AC628" s="7">
        <v>1.0</v>
      </c>
      <c r="AD628" s="7">
        <v>1.0</v>
      </c>
      <c r="AE628" s="7">
        <v>3.0</v>
      </c>
      <c r="AF628" s="10">
        <f t="shared" si="2"/>
        <v>0</v>
      </c>
      <c r="AG628" s="10">
        <f t="shared" si="3"/>
        <v>0</v>
      </c>
      <c r="AH628" s="7">
        <v>2369.0</v>
      </c>
      <c r="AI628" s="11">
        <f t="shared" si="4"/>
        <v>13.16111111</v>
      </c>
      <c r="AJ628" s="7">
        <v>66.0</v>
      </c>
      <c r="AK628" s="11">
        <f t="shared" si="5"/>
        <v>22</v>
      </c>
      <c r="AL628" s="11">
        <f t="shared" si="6"/>
        <v>35.89393939</v>
      </c>
      <c r="AM628" s="12">
        <v>0.0</v>
      </c>
      <c r="AN628" s="11">
        <f t="shared" si="7"/>
        <v>0</v>
      </c>
      <c r="AO628" s="10" t="s">
        <v>151</v>
      </c>
      <c r="AP628" s="10" t="s">
        <v>151</v>
      </c>
      <c r="AQ628" s="10" t="s">
        <v>151</v>
      </c>
      <c r="AR628" s="7">
        <v>0.0</v>
      </c>
      <c r="AS628" s="7">
        <v>0.0</v>
      </c>
      <c r="AT628" s="13">
        <f t="shared" si="8"/>
        <v>0</v>
      </c>
      <c r="AU628" s="8"/>
      <c r="AV628" s="8"/>
      <c r="AW628" s="8"/>
      <c r="AX628" s="8">
        <v>0.0</v>
      </c>
      <c r="AY628" s="8"/>
      <c r="AZ628" s="8">
        <v>0.0</v>
      </c>
      <c r="BA628" s="7">
        <v>6.0</v>
      </c>
      <c r="BB628" s="7">
        <v>4.0</v>
      </c>
      <c r="BC628" s="7">
        <v>3.0</v>
      </c>
      <c r="BD628" s="7">
        <v>1.0</v>
      </c>
      <c r="BE628" s="7">
        <v>1.0</v>
      </c>
      <c r="BF628" s="7">
        <v>1.0</v>
      </c>
      <c r="BG628" s="14">
        <f t="shared" si="9"/>
        <v>9.117771211</v>
      </c>
      <c r="BH628" s="11">
        <f t="shared" si="10"/>
        <v>6.078514141</v>
      </c>
      <c r="BI628" s="11">
        <f t="shared" si="11"/>
        <v>4.558885606</v>
      </c>
      <c r="BJ628" s="11">
        <f t="shared" si="12"/>
        <v>1.519628535</v>
      </c>
      <c r="BK628" s="11">
        <f t="shared" si="13"/>
        <v>1.519628535</v>
      </c>
      <c r="BL628" s="11">
        <f t="shared" si="14"/>
        <v>1.519628535</v>
      </c>
      <c r="BM628" s="7">
        <v>0.0</v>
      </c>
      <c r="BN628" s="7">
        <v>0.0</v>
      </c>
      <c r="BO628" s="7">
        <v>0.0</v>
      </c>
      <c r="BP628" s="7">
        <v>0.0</v>
      </c>
      <c r="BQ628" s="7">
        <v>0.0</v>
      </c>
      <c r="BR628" s="7">
        <v>0.0</v>
      </c>
      <c r="BS628" s="9">
        <f t="shared" si="15"/>
        <v>7</v>
      </c>
      <c r="BT628" s="14">
        <v>0.18780000000000002</v>
      </c>
      <c r="BW628" s="15" t="str">
        <f t="shared" si="16"/>
        <v> </v>
      </c>
      <c r="BY628" s="7">
        <v>0.0</v>
      </c>
      <c r="BZ628" s="7">
        <v>0.0</v>
      </c>
      <c r="CA628" s="7">
        <v>0.0</v>
      </c>
      <c r="CB628" s="7">
        <v>0.0</v>
      </c>
      <c r="CC628" s="7">
        <v>0.0</v>
      </c>
      <c r="CD628" s="7">
        <v>0.0</v>
      </c>
      <c r="CE628" s="7">
        <v>0.0</v>
      </c>
      <c r="CF628" s="7">
        <v>0.0</v>
      </c>
      <c r="CG628" s="7">
        <v>0.0</v>
      </c>
      <c r="CH628" s="7">
        <v>0.0</v>
      </c>
      <c r="CI628" s="7">
        <v>0.0</v>
      </c>
      <c r="CJ628" s="7">
        <v>0.0</v>
      </c>
      <c r="CK628" s="7">
        <v>0.0</v>
      </c>
      <c r="CL628" s="15">
        <f t="shared" si="17"/>
        <v>0</v>
      </c>
      <c r="CM628" s="7">
        <v>0.0</v>
      </c>
      <c r="CN628" s="7">
        <v>-0.1</v>
      </c>
      <c r="CO628" s="7">
        <v>-0.1</v>
      </c>
      <c r="CP628" s="16">
        <f t="shared" si="18"/>
        <v>-0.03333333333</v>
      </c>
      <c r="CQ628" s="16">
        <f t="shared" si="19"/>
        <v>-0.1519628535</v>
      </c>
      <c r="CR628" s="17">
        <v>2.0</v>
      </c>
      <c r="CS628" s="14">
        <v>0.5</v>
      </c>
      <c r="CT628" s="14">
        <v>0.6000000000000001</v>
      </c>
      <c r="CU628" s="14">
        <v>-1.8</v>
      </c>
      <c r="CV628" s="14">
        <v>-0.1</v>
      </c>
      <c r="CW628" s="14">
        <v>-0.2</v>
      </c>
      <c r="CX628" s="14">
        <v>0.0</v>
      </c>
      <c r="CY628" s="14">
        <v>-0.4</v>
      </c>
      <c r="CZ628" s="18">
        <f t="shared" si="20"/>
        <v>-0.1333333333</v>
      </c>
      <c r="DA628" s="18">
        <f t="shared" si="21"/>
        <v>-0.6078514141</v>
      </c>
      <c r="DB628" s="14">
        <v>45.0</v>
      </c>
      <c r="DC628" s="7">
        <v>0.0</v>
      </c>
      <c r="DD628" s="7">
        <v>0.0</v>
      </c>
      <c r="DE628" s="7">
        <v>0.0</v>
      </c>
      <c r="DF628" s="7">
        <v>1.0</v>
      </c>
      <c r="DG628" s="7">
        <v>0.0</v>
      </c>
      <c r="DH628" s="7">
        <v>0.0</v>
      </c>
      <c r="DI628" s="7">
        <v>0.0</v>
      </c>
      <c r="DJ628" s="7">
        <v>0.0</v>
      </c>
      <c r="DK628" s="7">
        <v>0.0</v>
      </c>
      <c r="DL628" s="7">
        <v>0.0</v>
      </c>
      <c r="DM628" s="7">
        <v>1.0</v>
      </c>
      <c r="DN628" s="9">
        <v>0.0</v>
      </c>
      <c r="DO628" s="9">
        <v>0.0</v>
      </c>
      <c r="DP628" s="9">
        <v>0.0</v>
      </c>
      <c r="DQ628" s="8">
        <v>7.0</v>
      </c>
      <c r="DR628" s="8">
        <v>0.0</v>
      </c>
      <c r="DS628" s="8"/>
      <c r="DT628" s="19">
        <v>0.833</v>
      </c>
      <c r="DU628" s="8">
        <v>0.863</v>
      </c>
      <c r="DV628" s="8">
        <v>0.04</v>
      </c>
      <c r="DW628" s="8">
        <v>0.0</v>
      </c>
      <c r="DX628" s="8">
        <v>0.213</v>
      </c>
      <c r="DY628" s="14">
        <f t="shared" si="22"/>
        <v>-0.4410661176</v>
      </c>
    </row>
    <row r="629" ht="12.75" customHeight="1">
      <c r="A629" s="7">
        <v>85.0</v>
      </c>
      <c r="B629" s="7" t="s">
        <v>2770</v>
      </c>
      <c r="C629" s="7" t="s">
        <v>2771</v>
      </c>
      <c r="D629" s="7" t="s">
        <v>315</v>
      </c>
      <c r="E629" s="7" t="s">
        <v>163</v>
      </c>
      <c r="F629" s="7" t="s">
        <v>163</v>
      </c>
      <c r="G629" s="7">
        <v>70.0</v>
      </c>
      <c r="H629" s="7">
        <v>188.0</v>
      </c>
      <c r="I629" s="7" t="s">
        <v>133</v>
      </c>
      <c r="J629" s="7">
        <v>2006.0</v>
      </c>
      <c r="K629" s="7">
        <v>6.0</v>
      </c>
      <c r="L629" s="7">
        <v>177.0</v>
      </c>
      <c r="M629" s="8"/>
      <c r="N629" s="8">
        <f t="shared" si="1"/>
        <v>28</v>
      </c>
      <c r="O629" s="7" t="s">
        <v>2772</v>
      </c>
      <c r="P629" s="7" t="s">
        <v>2773</v>
      </c>
      <c r="Q629" s="8" t="s">
        <v>246</v>
      </c>
      <c r="R629" s="7" t="s">
        <v>246</v>
      </c>
      <c r="S629" s="9" t="s">
        <v>260</v>
      </c>
      <c r="T629" s="9">
        <v>70.0</v>
      </c>
      <c r="U629" s="9" t="s">
        <v>138</v>
      </c>
      <c r="V629" s="9" t="s">
        <v>138</v>
      </c>
      <c r="W629" s="7">
        <v>71.0</v>
      </c>
      <c r="X629" s="7">
        <v>9.0</v>
      </c>
      <c r="Y629" s="7">
        <v>32.0</v>
      </c>
      <c r="Z629" s="7">
        <v>14.0</v>
      </c>
      <c r="AA629" s="7">
        <v>41.0</v>
      </c>
      <c r="AB629" s="7">
        <v>-11.0</v>
      </c>
      <c r="AC629" s="7">
        <v>133.0</v>
      </c>
      <c r="AD629" s="7">
        <v>45.0</v>
      </c>
      <c r="AE629" s="7">
        <v>80.0</v>
      </c>
      <c r="AF629" s="10">
        <f t="shared" si="2"/>
        <v>0.06766917293</v>
      </c>
      <c r="AG629" s="10">
        <f t="shared" si="3"/>
        <v>0.03488372093</v>
      </c>
      <c r="AH629" s="7">
        <v>70499.0</v>
      </c>
      <c r="AI629" s="11">
        <f t="shared" si="4"/>
        <v>16.54906103</v>
      </c>
      <c r="AJ629" s="7">
        <v>1495.0</v>
      </c>
      <c r="AK629" s="11">
        <f t="shared" si="5"/>
        <v>21.05633803</v>
      </c>
      <c r="AL629" s="11">
        <f t="shared" si="6"/>
        <v>47.15652174</v>
      </c>
      <c r="AM629" s="12">
        <v>131.0</v>
      </c>
      <c r="AN629" s="11">
        <f t="shared" si="7"/>
        <v>6.689456588</v>
      </c>
      <c r="AO629" s="10" t="s">
        <v>2359</v>
      </c>
      <c r="AP629" s="10" t="s">
        <v>216</v>
      </c>
      <c r="AQ629" s="10" t="s">
        <v>2046</v>
      </c>
      <c r="AR629" s="7">
        <v>94.0</v>
      </c>
      <c r="AS629" s="7">
        <v>109.0</v>
      </c>
      <c r="AT629" s="13">
        <f t="shared" si="8"/>
        <v>0.4630541872</v>
      </c>
      <c r="AU629" s="9">
        <v>1.0</v>
      </c>
      <c r="AV629" s="9">
        <v>1.0</v>
      </c>
      <c r="AW629" s="9">
        <v>111.0</v>
      </c>
      <c r="AX629" s="9">
        <v>54.0</v>
      </c>
      <c r="AY629" s="9">
        <v>92.0</v>
      </c>
      <c r="AZ629" s="9">
        <v>40.0</v>
      </c>
      <c r="BA629" s="7">
        <v>65.0</v>
      </c>
      <c r="BB629" s="7">
        <v>83.0</v>
      </c>
      <c r="BC629" s="7">
        <v>33.0</v>
      </c>
      <c r="BD629" s="7">
        <v>45.0</v>
      </c>
      <c r="BE629" s="7">
        <v>26.0</v>
      </c>
      <c r="BF629" s="7">
        <v>31.0</v>
      </c>
      <c r="BG629" s="14">
        <f t="shared" si="9"/>
        <v>3.319196017</v>
      </c>
      <c r="BH629" s="11">
        <f t="shared" si="10"/>
        <v>4.238357991</v>
      </c>
      <c r="BI629" s="11">
        <f t="shared" si="11"/>
        <v>1.685130286</v>
      </c>
      <c r="BJ629" s="11">
        <f t="shared" si="12"/>
        <v>2.297904935</v>
      </c>
      <c r="BK629" s="11">
        <f t="shared" si="13"/>
        <v>1.327678407</v>
      </c>
      <c r="BL629" s="11">
        <f t="shared" si="14"/>
        <v>1.583001177</v>
      </c>
      <c r="BM629" s="7">
        <v>36.0</v>
      </c>
      <c r="BN629" s="7">
        <v>18.0</v>
      </c>
      <c r="BO629" s="7">
        <v>0.0</v>
      </c>
      <c r="BP629" s="7">
        <v>0.0</v>
      </c>
      <c r="BQ629" s="7">
        <v>0.0</v>
      </c>
      <c r="BR629" s="7">
        <v>0.0</v>
      </c>
      <c r="BS629" s="9">
        <f t="shared" si="15"/>
        <v>152</v>
      </c>
      <c r="BT629" s="14">
        <v>0.5398000000000001</v>
      </c>
      <c r="BW629" s="15" t="str">
        <f t="shared" si="16"/>
        <v> </v>
      </c>
      <c r="BY629" s="7">
        <v>1.0</v>
      </c>
      <c r="BZ629" s="7">
        <v>0.0</v>
      </c>
      <c r="CA629" s="7">
        <v>1.0</v>
      </c>
      <c r="CB629" s="7">
        <v>0.0</v>
      </c>
      <c r="CC629" s="7">
        <v>0.0</v>
      </c>
      <c r="CD629" s="7">
        <v>0.0</v>
      </c>
      <c r="CE629" s="7">
        <v>1.0</v>
      </c>
      <c r="CF629" s="7">
        <v>2.0</v>
      </c>
      <c r="CG629" s="7">
        <v>0.0</v>
      </c>
      <c r="CH629" s="7">
        <v>0.0</v>
      </c>
      <c r="CI629" s="7">
        <v>6.0</v>
      </c>
      <c r="CJ629" s="7">
        <v>0.0</v>
      </c>
      <c r="CK629" s="7">
        <v>0.0</v>
      </c>
      <c r="CL629" s="15">
        <f t="shared" si="17"/>
        <v>0</v>
      </c>
      <c r="CM629" s="7">
        <v>2.4</v>
      </c>
      <c r="CN629" s="7">
        <v>0.8</v>
      </c>
      <c r="CO629" s="7">
        <v>3.2</v>
      </c>
      <c r="CP629" s="16">
        <f t="shared" si="18"/>
        <v>0.04507042254</v>
      </c>
      <c r="CQ629" s="16">
        <f t="shared" si="19"/>
        <v>0.1634065731</v>
      </c>
      <c r="CR629" s="17">
        <v>4.0</v>
      </c>
      <c r="CS629" s="14">
        <v>32.7</v>
      </c>
      <c r="CT629" s="14">
        <v>23.5</v>
      </c>
      <c r="CU629" s="14">
        <v>-5.5</v>
      </c>
      <c r="CV629" s="14">
        <v>1.6</v>
      </c>
      <c r="CW629" s="14">
        <v>0.8</v>
      </c>
      <c r="CX629" s="14">
        <v>0.0</v>
      </c>
      <c r="CY629" s="14">
        <v>2.4</v>
      </c>
      <c r="CZ629" s="18">
        <f t="shared" si="20"/>
        <v>0.0338028169</v>
      </c>
      <c r="DA629" s="18">
        <f t="shared" si="21"/>
        <v>0.1225549299</v>
      </c>
      <c r="DB629" s="14">
        <v>29.5338</v>
      </c>
      <c r="DC629" s="7">
        <v>0.0</v>
      </c>
      <c r="DD629" s="7">
        <v>0.0</v>
      </c>
      <c r="DE629" s="7">
        <v>7.0</v>
      </c>
      <c r="DF629" s="7">
        <v>38.0</v>
      </c>
      <c r="DG629" s="7">
        <v>18.0</v>
      </c>
      <c r="DH629" s="7">
        <v>5.0</v>
      </c>
      <c r="DI629" s="7">
        <v>15.0</v>
      </c>
      <c r="DJ629" s="7">
        <v>11.0</v>
      </c>
      <c r="DK629" s="7">
        <v>2.0</v>
      </c>
      <c r="DL629" s="7">
        <v>0.0</v>
      </c>
      <c r="DM629" s="7">
        <v>82.0</v>
      </c>
      <c r="DN629" s="9">
        <v>2.0</v>
      </c>
      <c r="DO629" s="9">
        <v>1.0</v>
      </c>
      <c r="DP629" s="9">
        <v>2.0</v>
      </c>
      <c r="DQ629" s="8">
        <v>186.0</v>
      </c>
      <c r="DR629" s="8">
        <v>11.0</v>
      </c>
      <c r="DS629" s="8" t="s">
        <v>2774</v>
      </c>
      <c r="DT629" s="19">
        <v>3.0</v>
      </c>
      <c r="DU629" s="8">
        <v>3.0</v>
      </c>
      <c r="DV629" s="8">
        <v>3.0</v>
      </c>
      <c r="DW629" s="8">
        <v>402.0</v>
      </c>
      <c r="DX629" s="8">
        <v>0.0</v>
      </c>
      <c r="DY629" s="14">
        <f t="shared" si="22"/>
        <v>-2.812765957</v>
      </c>
    </row>
    <row r="630" ht="12.75" customHeight="1">
      <c r="A630" s="7">
        <v>57.0</v>
      </c>
      <c r="B630" s="7" t="s">
        <v>2775</v>
      </c>
      <c r="C630" s="7" t="s">
        <v>2776</v>
      </c>
      <c r="D630" s="7" t="s">
        <v>315</v>
      </c>
      <c r="E630" s="7" t="s">
        <v>163</v>
      </c>
      <c r="F630" s="7" t="s">
        <v>163</v>
      </c>
      <c r="G630" s="7">
        <v>72.0</v>
      </c>
      <c r="H630" s="7">
        <v>200.0</v>
      </c>
      <c r="I630" s="7" t="s">
        <v>145</v>
      </c>
      <c r="J630" s="7">
        <v>2007.0</v>
      </c>
      <c r="K630" s="7">
        <v>1.0</v>
      </c>
      <c r="L630" s="7">
        <v>26.0</v>
      </c>
      <c r="M630" s="8"/>
      <c r="N630" s="8">
        <f t="shared" si="1"/>
        <v>27</v>
      </c>
      <c r="O630" s="7" t="s">
        <v>272</v>
      </c>
      <c r="P630" s="7" t="s">
        <v>2777</v>
      </c>
      <c r="Q630" s="8" t="s">
        <v>458</v>
      </c>
      <c r="R630" s="7" t="s">
        <v>2778</v>
      </c>
      <c r="S630" s="9" t="s">
        <v>255</v>
      </c>
      <c r="T630" s="9">
        <v>43.0</v>
      </c>
      <c r="U630" s="9">
        <v>28.0</v>
      </c>
      <c r="V630" s="9" t="s">
        <v>138</v>
      </c>
      <c r="W630" s="7">
        <v>71.0</v>
      </c>
      <c r="X630" s="7">
        <v>12.0</v>
      </c>
      <c r="Y630" s="7">
        <v>24.0</v>
      </c>
      <c r="Z630" s="7">
        <v>15.0</v>
      </c>
      <c r="AA630" s="7">
        <v>36.0</v>
      </c>
      <c r="AB630" s="7">
        <v>-1.0</v>
      </c>
      <c r="AC630" s="7">
        <v>147.0</v>
      </c>
      <c r="AD630" s="7">
        <v>49.0</v>
      </c>
      <c r="AE630" s="7">
        <v>44.0</v>
      </c>
      <c r="AF630" s="10">
        <f t="shared" si="2"/>
        <v>0.08163265306</v>
      </c>
      <c r="AG630" s="10">
        <f t="shared" si="3"/>
        <v>0.05</v>
      </c>
      <c r="AH630" s="7">
        <v>64806.0</v>
      </c>
      <c r="AI630" s="11">
        <f t="shared" si="4"/>
        <v>15.21267606</v>
      </c>
      <c r="AJ630" s="7">
        <v>1527.0</v>
      </c>
      <c r="AK630" s="11">
        <f t="shared" si="5"/>
        <v>21.50704225</v>
      </c>
      <c r="AL630" s="11">
        <f t="shared" si="6"/>
        <v>42.44007859</v>
      </c>
      <c r="AM630" s="12">
        <v>154.0</v>
      </c>
      <c r="AN630" s="11">
        <f t="shared" si="7"/>
        <v>8.554763448</v>
      </c>
      <c r="AO630" s="10" t="s">
        <v>605</v>
      </c>
      <c r="AP630" s="10" t="s">
        <v>1105</v>
      </c>
      <c r="AQ630" s="10" t="s">
        <v>944</v>
      </c>
      <c r="AR630" s="7">
        <v>2.0</v>
      </c>
      <c r="AS630" s="7">
        <v>8.0</v>
      </c>
      <c r="AT630" s="13">
        <f t="shared" si="8"/>
        <v>0.2</v>
      </c>
      <c r="AU630" s="8"/>
      <c r="AV630" s="8"/>
      <c r="AW630" s="8">
        <v>7.0</v>
      </c>
      <c r="AX630" s="8">
        <v>1.0</v>
      </c>
      <c r="AY630" s="8">
        <v>3.0</v>
      </c>
      <c r="AZ630" s="8">
        <v>1.0</v>
      </c>
      <c r="BA630" s="7">
        <v>124.0</v>
      </c>
      <c r="BB630" s="7">
        <v>142.0</v>
      </c>
      <c r="BC630" s="7">
        <v>23.0</v>
      </c>
      <c r="BD630" s="7">
        <v>49.0</v>
      </c>
      <c r="BE630" s="7">
        <v>20.0</v>
      </c>
      <c r="BF630" s="7">
        <v>22.0</v>
      </c>
      <c r="BG630" s="14">
        <f t="shared" si="9"/>
        <v>6.888251088</v>
      </c>
      <c r="BH630" s="11">
        <f t="shared" si="10"/>
        <v>7.888158504</v>
      </c>
      <c r="BI630" s="11">
        <f t="shared" si="11"/>
        <v>1.277659476</v>
      </c>
      <c r="BJ630" s="11">
        <f t="shared" si="12"/>
        <v>2.721970188</v>
      </c>
      <c r="BK630" s="11">
        <f t="shared" si="13"/>
        <v>1.11100824</v>
      </c>
      <c r="BL630" s="11">
        <f t="shared" si="14"/>
        <v>1.222109064</v>
      </c>
      <c r="BM630" s="7">
        <v>62.0</v>
      </c>
      <c r="BN630" s="7">
        <v>31.0</v>
      </c>
      <c r="BO630" s="7">
        <v>0.0</v>
      </c>
      <c r="BP630" s="7">
        <v>0.0</v>
      </c>
      <c r="BQ630" s="7">
        <v>0.0</v>
      </c>
      <c r="BR630" s="7">
        <v>0.0</v>
      </c>
      <c r="BS630" s="9">
        <f t="shared" si="15"/>
        <v>227</v>
      </c>
      <c r="BT630" s="14">
        <v>-12.7853</v>
      </c>
      <c r="BU630" s="7">
        <v>6.0</v>
      </c>
      <c r="BV630" s="7">
        <v>3.0</v>
      </c>
      <c r="BW630" s="15">
        <f t="shared" si="16"/>
        <v>0.5</v>
      </c>
      <c r="BX630" s="7">
        <v>1.0</v>
      </c>
      <c r="BY630" s="7">
        <v>4.0</v>
      </c>
      <c r="BZ630" s="7">
        <v>0.0</v>
      </c>
      <c r="CA630" s="7">
        <v>1.0</v>
      </c>
      <c r="CB630" s="7">
        <v>0.0</v>
      </c>
      <c r="CC630" s="7">
        <v>0.0</v>
      </c>
      <c r="CD630" s="7">
        <v>2.0</v>
      </c>
      <c r="CE630" s="7">
        <v>0.0</v>
      </c>
      <c r="CF630" s="7">
        <v>1.0</v>
      </c>
      <c r="CG630" s="7">
        <v>2.0</v>
      </c>
      <c r="CH630" s="7">
        <v>0.0</v>
      </c>
      <c r="CI630" s="7">
        <v>7.0</v>
      </c>
      <c r="CJ630" s="7">
        <v>0.0</v>
      </c>
      <c r="CK630" s="7">
        <v>0.0</v>
      </c>
      <c r="CL630" s="15">
        <f t="shared" si="17"/>
        <v>0</v>
      </c>
      <c r="CM630" s="7">
        <v>2.4</v>
      </c>
      <c r="CN630" s="7">
        <v>1.2</v>
      </c>
      <c r="CO630" s="7">
        <v>3.6</v>
      </c>
      <c r="CP630" s="16">
        <f t="shared" si="18"/>
        <v>0.05070422535</v>
      </c>
      <c r="CQ630" s="16">
        <f t="shared" si="19"/>
        <v>0.1999814832</v>
      </c>
      <c r="CR630" s="17">
        <v>5.0</v>
      </c>
      <c r="CS630" s="14">
        <v>25.4</v>
      </c>
      <c r="CT630" s="14">
        <v>20.2</v>
      </c>
      <c r="CU630" s="14">
        <v>-4.8</v>
      </c>
      <c r="CV630" s="14">
        <v>3.3</v>
      </c>
      <c r="CW630" s="14">
        <v>0.9</v>
      </c>
      <c r="CX630" s="14">
        <v>0.7</v>
      </c>
      <c r="CY630" s="14">
        <v>4.9</v>
      </c>
      <c r="CZ630" s="18">
        <f t="shared" si="20"/>
        <v>0.06901408451</v>
      </c>
      <c r="DA630" s="18">
        <f t="shared" si="21"/>
        <v>0.2721970188</v>
      </c>
      <c r="DB630" s="14">
        <v>26.0952</v>
      </c>
      <c r="DC630" s="7">
        <v>0.0</v>
      </c>
      <c r="DD630" s="7">
        <v>2.0</v>
      </c>
      <c r="DE630" s="7">
        <v>4.0</v>
      </c>
      <c r="DF630" s="7">
        <v>43.0</v>
      </c>
      <c r="DG630" s="7">
        <v>8.0</v>
      </c>
      <c r="DH630" s="7">
        <v>3.0</v>
      </c>
      <c r="DI630" s="7">
        <v>6.0</v>
      </c>
      <c r="DJ630" s="7">
        <v>19.0</v>
      </c>
      <c r="DK630" s="7">
        <v>11.0</v>
      </c>
      <c r="DL630" s="7">
        <v>0.0</v>
      </c>
      <c r="DM630" s="7">
        <v>100.0</v>
      </c>
      <c r="DN630" s="9">
        <v>1.0</v>
      </c>
      <c r="DO630" s="9">
        <v>0.0</v>
      </c>
      <c r="DP630" s="9">
        <v>1.0</v>
      </c>
      <c r="DQ630" s="8">
        <v>186.0</v>
      </c>
      <c r="DR630" s="8">
        <v>11.0</v>
      </c>
      <c r="DS630" s="8" t="s">
        <v>436</v>
      </c>
      <c r="DT630" s="19">
        <v>4.5</v>
      </c>
      <c r="DU630" s="8">
        <v>3.8120000000000003</v>
      </c>
      <c r="DV630" s="8">
        <v>3.8120000000000003</v>
      </c>
      <c r="DW630" s="8">
        <v>511.0</v>
      </c>
      <c r="DX630" s="8">
        <v>0.0</v>
      </c>
      <c r="DY630" s="14">
        <f t="shared" si="22"/>
        <v>-2.040425532</v>
      </c>
    </row>
    <row r="631" ht="12.75" customHeight="1">
      <c r="A631" s="7">
        <v>10.0</v>
      </c>
      <c r="B631" s="7" t="s">
        <v>2779</v>
      </c>
      <c r="C631" s="7" t="s">
        <v>1355</v>
      </c>
      <c r="D631" s="7" t="s">
        <v>162</v>
      </c>
      <c r="E631" s="7" t="s">
        <v>163</v>
      </c>
      <c r="F631" s="7" t="s">
        <v>163</v>
      </c>
      <c r="G631" s="7">
        <v>75.0</v>
      </c>
      <c r="H631" s="7">
        <v>210.0</v>
      </c>
      <c r="I631" s="7" t="s">
        <v>145</v>
      </c>
      <c r="J631" s="7">
        <v>2003.0</v>
      </c>
      <c r="K631" s="7">
        <v>1.0</v>
      </c>
      <c r="L631" s="7">
        <v>28.0</v>
      </c>
      <c r="M631" s="8"/>
      <c r="N631" s="8">
        <f t="shared" si="1"/>
        <v>30</v>
      </c>
      <c r="O631" s="7" t="s">
        <v>2780</v>
      </c>
      <c r="P631" s="7" t="s">
        <v>2781</v>
      </c>
      <c r="Q631" s="8" t="s">
        <v>458</v>
      </c>
      <c r="R631" s="7" t="s">
        <v>458</v>
      </c>
      <c r="S631" s="9" t="s">
        <v>247</v>
      </c>
      <c r="T631" s="9">
        <v>82.0</v>
      </c>
      <c r="U631" s="9" t="s">
        <v>138</v>
      </c>
      <c r="V631" s="9" t="s">
        <v>138</v>
      </c>
      <c r="W631" s="7">
        <v>82.0</v>
      </c>
      <c r="X631" s="7">
        <v>34.0</v>
      </c>
      <c r="Y631" s="7">
        <v>28.0</v>
      </c>
      <c r="Z631" s="7">
        <v>22.0</v>
      </c>
      <c r="AA631" s="7">
        <v>62.0</v>
      </c>
      <c r="AB631" s="7">
        <v>2.0</v>
      </c>
      <c r="AC631" s="7">
        <v>215.0</v>
      </c>
      <c r="AD631" s="7">
        <v>90.0</v>
      </c>
      <c r="AE631" s="7">
        <v>79.0</v>
      </c>
      <c r="AF631" s="10">
        <f t="shared" si="2"/>
        <v>0.1581395349</v>
      </c>
      <c r="AG631" s="10">
        <f t="shared" si="3"/>
        <v>0.08854166667</v>
      </c>
      <c r="AH631" s="7">
        <v>87122.0</v>
      </c>
      <c r="AI631" s="11">
        <f t="shared" si="4"/>
        <v>17.70772358</v>
      </c>
      <c r="AJ631" s="7">
        <v>1813.0</v>
      </c>
      <c r="AK631" s="11">
        <f t="shared" si="5"/>
        <v>22.1097561</v>
      </c>
      <c r="AL631" s="11">
        <f t="shared" si="6"/>
        <v>48.05405405</v>
      </c>
      <c r="AM631" s="12">
        <v>207.0</v>
      </c>
      <c r="AN631" s="11">
        <f t="shared" si="7"/>
        <v>8.553522646</v>
      </c>
      <c r="AO631" s="10" t="s">
        <v>2409</v>
      </c>
      <c r="AP631" s="10" t="s">
        <v>2782</v>
      </c>
      <c r="AQ631" s="10" t="s">
        <v>1431</v>
      </c>
      <c r="AR631" s="7">
        <v>2.0</v>
      </c>
      <c r="AS631" s="7">
        <v>8.0</v>
      </c>
      <c r="AT631" s="13">
        <f t="shared" si="8"/>
        <v>0.2</v>
      </c>
      <c r="AU631" s="8"/>
      <c r="AV631" s="8"/>
      <c r="AW631" s="8">
        <v>6.0</v>
      </c>
      <c r="AX631" s="8">
        <v>1.0</v>
      </c>
      <c r="AY631" s="8">
        <v>4.0</v>
      </c>
      <c r="AZ631" s="8">
        <v>1.0</v>
      </c>
      <c r="BA631" s="7">
        <v>136.0</v>
      </c>
      <c r="BB631" s="7">
        <v>104.0</v>
      </c>
      <c r="BC631" s="7">
        <v>36.0</v>
      </c>
      <c r="BD631" s="7">
        <v>90.0</v>
      </c>
      <c r="BE631" s="7">
        <v>53.0</v>
      </c>
      <c r="BF631" s="7">
        <v>25.0</v>
      </c>
      <c r="BG631" s="14">
        <f t="shared" si="9"/>
        <v>5.6197057</v>
      </c>
      <c r="BH631" s="11">
        <f t="shared" si="10"/>
        <v>4.297422006</v>
      </c>
      <c r="BI631" s="11">
        <f t="shared" si="11"/>
        <v>1.487569156</v>
      </c>
      <c r="BJ631" s="11">
        <f t="shared" si="12"/>
        <v>3.71892289</v>
      </c>
      <c r="BK631" s="11">
        <f t="shared" si="13"/>
        <v>2.190032368</v>
      </c>
      <c r="BL631" s="11">
        <f t="shared" si="14"/>
        <v>1.033034136</v>
      </c>
      <c r="BM631" s="7">
        <v>68.0</v>
      </c>
      <c r="BN631" s="7">
        <v>29.0</v>
      </c>
      <c r="BO631" s="7">
        <v>2.0</v>
      </c>
      <c r="BP631" s="7">
        <v>0.0</v>
      </c>
      <c r="BQ631" s="7">
        <v>0.0</v>
      </c>
      <c r="BR631" s="7">
        <v>0.0</v>
      </c>
      <c r="BS631" s="9">
        <f t="shared" si="15"/>
        <v>210</v>
      </c>
      <c r="BT631" s="14">
        <v>-5.6929</v>
      </c>
      <c r="BU631" s="7">
        <v>7.0</v>
      </c>
      <c r="BV631" s="7">
        <v>1.0</v>
      </c>
      <c r="BW631" s="15">
        <f t="shared" si="16"/>
        <v>0.1428571429</v>
      </c>
      <c r="BX631" s="7">
        <v>0.0</v>
      </c>
      <c r="BY631" s="7">
        <v>8.0</v>
      </c>
      <c r="BZ631" s="7">
        <v>0.0</v>
      </c>
      <c r="CA631" s="7">
        <v>6.0</v>
      </c>
      <c r="CB631" s="7">
        <v>1.0</v>
      </c>
      <c r="CC631" s="7">
        <v>4.0</v>
      </c>
      <c r="CD631" s="7">
        <v>0.0</v>
      </c>
      <c r="CE631" s="7">
        <v>3.0</v>
      </c>
      <c r="CF631" s="7">
        <v>1.0</v>
      </c>
      <c r="CG631" s="7">
        <v>2.0</v>
      </c>
      <c r="CH631" s="7">
        <v>1.0</v>
      </c>
      <c r="CI631" s="7">
        <v>23.0</v>
      </c>
      <c r="CJ631" s="7">
        <v>0.0</v>
      </c>
      <c r="CK631" s="7">
        <v>0.0</v>
      </c>
      <c r="CL631" s="15">
        <f t="shared" si="17"/>
        <v>0</v>
      </c>
      <c r="CM631" s="7">
        <v>6.8</v>
      </c>
      <c r="CN631" s="7">
        <v>2.1</v>
      </c>
      <c r="CO631" s="7">
        <v>8.9</v>
      </c>
      <c r="CP631" s="16">
        <f t="shared" si="18"/>
        <v>0.1085365854</v>
      </c>
      <c r="CQ631" s="16">
        <f t="shared" si="19"/>
        <v>0.3677601524</v>
      </c>
      <c r="CR631" s="17">
        <v>5.0</v>
      </c>
      <c r="CS631" s="14">
        <v>36.0</v>
      </c>
      <c r="CT631" s="14">
        <v>26.6</v>
      </c>
      <c r="CU631" s="14">
        <v>1.9</v>
      </c>
      <c r="CV631" s="14">
        <v>11.6</v>
      </c>
      <c r="CW631" s="14">
        <v>1.7000000000000002</v>
      </c>
      <c r="CX631" s="14">
        <v>-0.8</v>
      </c>
      <c r="CY631" s="14">
        <v>12.5</v>
      </c>
      <c r="CZ631" s="18">
        <f t="shared" si="20"/>
        <v>0.1524390244</v>
      </c>
      <c r="DA631" s="18">
        <f t="shared" si="21"/>
        <v>0.516517068</v>
      </c>
      <c r="DB631" s="14">
        <v>25.3488</v>
      </c>
      <c r="DC631" s="7">
        <v>0.0</v>
      </c>
      <c r="DD631" s="7">
        <v>8.0</v>
      </c>
      <c r="DE631" s="7">
        <v>12.0</v>
      </c>
      <c r="DF631" s="7">
        <v>70.0</v>
      </c>
      <c r="DG631" s="7">
        <v>19.0</v>
      </c>
      <c r="DH631" s="7">
        <v>0.0</v>
      </c>
      <c r="DI631" s="7">
        <v>31.0</v>
      </c>
      <c r="DJ631" s="7">
        <v>20.0</v>
      </c>
      <c r="DK631" s="7">
        <v>16.0</v>
      </c>
      <c r="DL631" s="7">
        <v>5.0</v>
      </c>
      <c r="DM631" s="7">
        <v>124.0</v>
      </c>
      <c r="DN631" s="9">
        <v>6.0</v>
      </c>
      <c r="DO631" s="9">
        <v>10.0</v>
      </c>
      <c r="DP631" s="9">
        <v>6.0</v>
      </c>
      <c r="DQ631" s="8">
        <v>186.0</v>
      </c>
      <c r="DR631" s="8">
        <v>0.0</v>
      </c>
      <c r="DS631" s="8"/>
      <c r="DT631" s="19">
        <v>9.0</v>
      </c>
      <c r="DU631" s="8">
        <v>8.625</v>
      </c>
      <c r="DV631" s="8">
        <v>8.625</v>
      </c>
      <c r="DW631" s="8">
        <v>0.0</v>
      </c>
      <c r="DX631" s="8">
        <v>0.0</v>
      </c>
      <c r="DY631" s="14">
        <f t="shared" si="22"/>
        <v>-4.680851064</v>
      </c>
    </row>
    <row r="632" ht="12.75" customHeight="1">
      <c r="A632" s="7">
        <v>54.0</v>
      </c>
      <c r="B632" s="7" t="s">
        <v>2783</v>
      </c>
      <c r="C632" s="7" t="s">
        <v>2784</v>
      </c>
      <c r="D632" s="7" t="s">
        <v>311</v>
      </c>
      <c r="E632" s="7" t="s">
        <v>132</v>
      </c>
      <c r="F632" s="7" t="s">
        <v>132</v>
      </c>
      <c r="G632" s="7">
        <v>75.0</v>
      </c>
      <c r="H632" s="7">
        <v>200.0</v>
      </c>
      <c r="I632" s="7" t="s">
        <v>145</v>
      </c>
      <c r="J632" s="7">
        <v>2013.0</v>
      </c>
      <c r="K632" s="7">
        <v>3.0</v>
      </c>
      <c r="L632" s="7">
        <v>66.0</v>
      </c>
      <c r="M632" s="8" t="s">
        <v>146</v>
      </c>
      <c r="N632" s="8">
        <f t="shared" si="1"/>
        <v>21</v>
      </c>
      <c r="O632" s="7" t="s">
        <v>689</v>
      </c>
      <c r="P632" s="7" t="s">
        <v>2785</v>
      </c>
      <c r="Q632" s="8" t="s">
        <v>685</v>
      </c>
      <c r="R632" s="7" t="s">
        <v>685</v>
      </c>
      <c r="S632" s="9" t="s">
        <v>174</v>
      </c>
      <c r="T632" s="9">
        <v>68.0</v>
      </c>
      <c r="U632" s="9" t="s">
        <v>138</v>
      </c>
      <c r="V632" s="9" t="s">
        <v>138</v>
      </c>
      <c r="W632" s="7">
        <v>69.0</v>
      </c>
      <c r="X632" s="7">
        <v>4.0</v>
      </c>
      <c r="Y632" s="7">
        <v>12.0</v>
      </c>
      <c r="Z632" s="7">
        <v>4.0</v>
      </c>
      <c r="AA632" s="7">
        <v>16.0</v>
      </c>
      <c r="AB632" s="7">
        <v>-7.0</v>
      </c>
      <c r="AC632" s="7">
        <v>85.0</v>
      </c>
      <c r="AD632" s="7">
        <v>44.0</v>
      </c>
      <c r="AE632" s="7">
        <v>51.0</v>
      </c>
      <c r="AF632" s="10">
        <f t="shared" si="2"/>
        <v>0.04705882353</v>
      </c>
      <c r="AG632" s="10">
        <f t="shared" si="3"/>
        <v>0.02222222222</v>
      </c>
      <c r="AH632" s="7">
        <v>77700.0</v>
      </c>
      <c r="AI632" s="11">
        <f t="shared" si="4"/>
        <v>18.76811594</v>
      </c>
      <c r="AJ632" s="7">
        <v>1695.0</v>
      </c>
      <c r="AK632" s="11">
        <f t="shared" si="5"/>
        <v>24.56521739</v>
      </c>
      <c r="AL632" s="11">
        <f t="shared" si="6"/>
        <v>45.84070796</v>
      </c>
      <c r="AM632" s="12">
        <v>34.0</v>
      </c>
      <c r="AN632" s="11">
        <f t="shared" si="7"/>
        <v>1.575289575</v>
      </c>
      <c r="AO632" s="10" t="s">
        <v>466</v>
      </c>
      <c r="AP632" s="10" t="s">
        <v>176</v>
      </c>
      <c r="AQ632" s="10" t="s">
        <v>526</v>
      </c>
      <c r="AR632" s="7">
        <v>0.0</v>
      </c>
      <c r="AS632" s="7">
        <v>1.0</v>
      </c>
      <c r="AT632" s="13">
        <f t="shared" si="8"/>
        <v>0</v>
      </c>
      <c r="AU632" s="8"/>
      <c r="AV632" s="8"/>
      <c r="AW632" s="8"/>
      <c r="AX632" s="8">
        <v>0.0</v>
      </c>
      <c r="AY632" s="8">
        <v>1.0</v>
      </c>
      <c r="AZ632" s="8">
        <v>0.0</v>
      </c>
      <c r="BA632" s="7">
        <v>123.0</v>
      </c>
      <c r="BB632" s="7">
        <v>30.0</v>
      </c>
      <c r="BC632" s="7">
        <v>83.0</v>
      </c>
      <c r="BD632" s="7">
        <v>44.0</v>
      </c>
      <c r="BE632" s="7">
        <v>22.0</v>
      </c>
      <c r="BF632" s="7">
        <v>43.0</v>
      </c>
      <c r="BG632" s="14">
        <f t="shared" si="9"/>
        <v>5.698841699</v>
      </c>
      <c r="BH632" s="11">
        <f t="shared" si="10"/>
        <v>1.38996139</v>
      </c>
      <c r="BI632" s="11">
        <f t="shared" si="11"/>
        <v>3.845559846</v>
      </c>
      <c r="BJ632" s="11">
        <f t="shared" si="12"/>
        <v>2.038610039</v>
      </c>
      <c r="BK632" s="11">
        <f t="shared" si="13"/>
        <v>1.019305019</v>
      </c>
      <c r="BL632" s="11">
        <f t="shared" si="14"/>
        <v>1.992277992</v>
      </c>
      <c r="BM632" s="7">
        <v>16.0</v>
      </c>
      <c r="BN632" s="7">
        <v>8.0</v>
      </c>
      <c r="BO632" s="7">
        <v>0.0</v>
      </c>
      <c r="BP632" s="7">
        <v>0.0</v>
      </c>
      <c r="BQ632" s="7">
        <v>0.0</v>
      </c>
      <c r="BR632" s="7">
        <v>0.0</v>
      </c>
      <c r="BS632" s="9">
        <f t="shared" si="15"/>
        <v>129</v>
      </c>
      <c r="BT632" s="14">
        <v>4.2907</v>
      </c>
      <c r="BW632" s="15" t="str">
        <f t="shared" si="16"/>
        <v> </v>
      </c>
      <c r="BY632" s="7">
        <v>2.0</v>
      </c>
      <c r="BZ632" s="7">
        <v>0.0</v>
      </c>
      <c r="CA632" s="7">
        <v>1.0</v>
      </c>
      <c r="CB632" s="7">
        <v>0.0</v>
      </c>
      <c r="CC632" s="7">
        <v>0.0</v>
      </c>
      <c r="CD632" s="7">
        <v>0.0</v>
      </c>
      <c r="CE632" s="7">
        <v>2.0</v>
      </c>
      <c r="CF632" s="7">
        <v>1.0</v>
      </c>
      <c r="CG632" s="7">
        <v>0.0</v>
      </c>
      <c r="CH632" s="7">
        <v>0.0</v>
      </c>
      <c r="CI632" s="7">
        <v>1.0</v>
      </c>
      <c r="CJ632" s="7">
        <v>0.0</v>
      </c>
      <c r="CK632" s="7">
        <v>0.0</v>
      </c>
      <c r="CL632" s="15">
        <f t="shared" si="17"/>
        <v>0</v>
      </c>
      <c r="CM632" s="7">
        <v>0.6000000000000001</v>
      </c>
      <c r="CN632" s="7">
        <v>2.9</v>
      </c>
      <c r="CO632" s="7">
        <v>3.6</v>
      </c>
      <c r="CP632" s="16">
        <f t="shared" si="18"/>
        <v>0.05217391304</v>
      </c>
      <c r="CQ632" s="16">
        <f t="shared" si="19"/>
        <v>0.1667953668</v>
      </c>
      <c r="CR632" s="17">
        <v>4.0</v>
      </c>
      <c r="CS632" s="14">
        <v>22.0</v>
      </c>
      <c r="CT632" s="14">
        <v>23.8</v>
      </c>
      <c r="CU632" s="14">
        <v>-1.6</v>
      </c>
      <c r="CV632" s="14">
        <v>1.2</v>
      </c>
      <c r="CW632" s="14">
        <v>3.0</v>
      </c>
      <c r="CX632" s="14">
        <v>0.0</v>
      </c>
      <c r="CY632" s="14">
        <v>4.2</v>
      </c>
      <c r="CZ632" s="18">
        <f t="shared" si="20"/>
        <v>0.06086956522</v>
      </c>
      <c r="DA632" s="18">
        <f t="shared" si="21"/>
        <v>0.1945945946</v>
      </c>
      <c r="DB632" s="14">
        <v>51.5529</v>
      </c>
      <c r="DC632" s="7">
        <v>0.0</v>
      </c>
      <c r="DD632" s="7">
        <v>1.0</v>
      </c>
      <c r="DE632" s="7">
        <v>7.0</v>
      </c>
      <c r="DF632" s="7">
        <v>36.0</v>
      </c>
      <c r="DG632" s="7">
        <v>3.0</v>
      </c>
      <c r="DH632" s="7">
        <v>0.0</v>
      </c>
      <c r="DI632" s="7">
        <v>39.0</v>
      </c>
      <c r="DJ632" s="7">
        <v>21.0</v>
      </c>
      <c r="DK632" s="7">
        <v>2.0</v>
      </c>
      <c r="DL632" s="7">
        <v>0.0</v>
      </c>
      <c r="DM632" s="7">
        <v>20.0</v>
      </c>
      <c r="DN632" s="9">
        <v>1.0</v>
      </c>
      <c r="DO632" s="9">
        <v>1.0</v>
      </c>
      <c r="DP632" s="9">
        <v>2.0</v>
      </c>
      <c r="DQ632" s="8">
        <v>173.0</v>
      </c>
      <c r="DR632" s="8">
        <v>6.0</v>
      </c>
      <c r="DS632" s="8" t="s">
        <v>2786</v>
      </c>
      <c r="DT632" s="19">
        <v>0.743</v>
      </c>
      <c r="DU632" s="8">
        <v>0.809</v>
      </c>
      <c r="DV632" s="8">
        <v>0.753</v>
      </c>
      <c r="DW632" s="8">
        <v>73.0</v>
      </c>
      <c r="DX632" s="8">
        <v>0.0</v>
      </c>
      <c r="DY632" s="14">
        <f t="shared" si="22"/>
        <v>3.686296042</v>
      </c>
    </row>
    <row r="633" ht="12.75" customHeight="1">
      <c r="A633" s="7">
        <v>19.0</v>
      </c>
      <c r="B633" s="7" t="s">
        <v>2787</v>
      </c>
      <c r="C633" s="7" t="s">
        <v>2788</v>
      </c>
      <c r="D633" s="7" t="s">
        <v>170</v>
      </c>
      <c r="E633" s="7" t="s">
        <v>163</v>
      </c>
      <c r="F633" s="7" t="s">
        <v>163</v>
      </c>
      <c r="G633" s="7">
        <v>69.0</v>
      </c>
      <c r="H633" s="7">
        <v>179.0</v>
      </c>
      <c r="I633" s="7" t="s">
        <v>133</v>
      </c>
      <c r="J633" s="7">
        <v>2013.0</v>
      </c>
      <c r="K633" s="7">
        <v>2.0</v>
      </c>
      <c r="L633" s="7">
        <v>43.0</v>
      </c>
      <c r="M633" s="8" t="s">
        <v>146</v>
      </c>
      <c r="N633" s="8">
        <f t="shared" si="1"/>
        <v>20</v>
      </c>
      <c r="O633" s="7" t="s">
        <v>1129</v>
      </c>
      <c r="P633" s="7" t="s">
        <v>2789</v>
      </c>
      <c r="Q633" s="8" t="s">
        <v>246</v>
      </c>
      <c r="R633" s="7" t="s">
        <v>246</v>
      </c>
      <c r="S633" s="9" t="s">
        <v>167</v>
      </c>
      <c r="T633" s="9">
        <v>0.0</v>
      </c>
      <c r="U633" s="9" t="s">
        <v>138</v>
      </c>
      <c r="V633" s="9" t="s">
        <v>138</v>
      </c>
      <c r="W633" s="7">
        <v>26.0</v>
      </c>
      <c r="X633" s="7">
        <v>2.0</v>
      </c>
      <c r="Y633" s="7">
        <v>4.0</v>
      </c>
      <c r="Z633" s="7">
        <v>2.0</v>
      </c>
      <c r="AA633" s="7">
        <v>6.0</v>
      </c>
      <c r="AB633" s="7">
        <v>2.0</v>
      </c>
      <c r="AC633" s="7">
        <v>25.0</v>
      </c>
      <c r="AD633" s="7">
        <v>15.0</v>
      </c>
      <c r="AE633" s="7">
        <v>12.0</v>
      </c>
      <c r="AF633" s="10">
        <f t="shared" si="2"/>
        <v>0.08</v>
      </c>
      <c r="AG633" s="10">
        <f t="shared" si="3"/>
        <v>0.03846153846</v>
      </c>
      <c r="AH633" s="7">
        <v>18326.0</v>
      </c>
      <c r="AI633" s="11">
        <f t="shared" si="4"/>
        <v>11.7474359</v>
      </c>
      <c r="AJ633" s="7">
        <v>394.0</v>
      </c>
      <c r="AK633" s="11">
        <f t="shared" si="5"/>
        <v>15.15384615</v>
      </c>
      <c r="AL633" s="11">
        <f t="shared" si="6"/>
        <v>46.51269036</v>
      </c>
      <c r="AM633" s="12">
        <v>37.0</v>
      </c>
      <c r="AN633" s="11">
        <f t="shared" si="7"/>
        <v>7.26836189</v>
      </c>
      <c r="AO633" s="10" t="s">
        <v>467</v>
      </c>
      <c r="AP633" s="10" t="s">
        <v>526</v>
      </c>
      <c r="AQ633" s="10" t="s">
        <v>200</v>
      </c>
      <c r="AR633" s="7">
        <v>12.0</v>
      </c>
      <c r="AS633" s="7">
        <v>9.0</v>
      </c>
      <c r="AT633" s="13">
        <f t="shared" si="8"/>
        <v>0.5714285714</v>
      </c>
      <c r="AU633" s="8"/>
      <c r="AV633" s="8"/>
      <c r="AW633" s="8">
        <v>10.0</v>
      </c>
      <c r="AX633" s="8">
        <v>4.0</v>
      </c>
      <c r="AY633" s="8">
        <v>11.0</v>
      </c>
      <c r="AZ633" s="8">
        <v>8.0</v>
      </c>
      <c r="BA633" s="7">
        <v>18.0</v>
      </c>
      <c r="BB633" s="7">
        <v>7.0</v>
      </c>
      <c r="BC633" s="7">
        <v>4.0</v>
      </c>
      <c r="BD633" s="7">
        <v>15.0</v>
      </c>
      <c r="BE633" s="7">
        <v>8.0</v>
      </c>
      <c r="BF633" s="7">
        <v>11.0</v>
      </c>
      <c r="BG633" s="14">
        <f t="shared" si="9"/>
        <v>3.535959838</v>
      </c>
      <c r="BH633" s="11">
        <f t="shared" si="10"/>
        <v>1.375095493</v>
      </c>
      <c r="BI633" s="11">
        <f t="shared" si="11"/>
        <v>0.785768853</v>
      </c>
      <c r="BJ633" s="11">
        <f t="shared" si="12"/>
        <v>2.946633199</v>
      </c>
      <c r="BK633" s="11">
        <f t="shared" si="13"/>
        <v>1.571537706</v>
      </c>
      <c r="BL633" s="11">
        <f t="shared" si="14"/>
        <v>2.160864346</v>
      </c>
      <c r="BM633" s="7">
        <v>10.0</v>
      </c>
      <c r="BN633" s="7">
        <v>5.0</v>
      </c>
      <c r="BO633" s="7">
        <v>0.0</v>
      </c>
      <c r="BP633" s="7">
        <v>0.0</v>
      </c>
      <c r="BQ633" s="7">
        <v>0.0</v>
      </c>
      <c r="BR633" s="7">
        <v>0.0</v>
      </c>
      <c r="BS633" s="9">
        <f t="shared" si="15"/>
        <v>21</v>
      </c>
      <c r="BT633" s="14">
        <v>-0.1744</v>
      </c>
      <c r="BW633" s="15" t="str">
        <f t="shared" si="16"/>
        <v> </v>
      </c>
      <c r="BY633" s="7">
        <v>1.0</v>
      </c>
      <c r="BZ633" s="7">
        <v>0.0</v>
      </c>
      <c r="CA633" s="7">
        <v>0.0</v>
      </c>
      <c r="CB633" s="7">
        <v>0.0</v>
      </c>
      <c r="CC633" s="7">
        <v>0.0</v>
      </c>
      <c r="CD633" s="7">
        <v>1.0</v>
      </c>
      <c r="CE633" s="7">
        <v>0.0</v>
      </c>
      <c r="CF633" s="7">
        <v>0.0</v>
      </c>
      <c r="CG633" s="7">
        <v>0.0</v>
      </c>
      <c r="CH633" s="7">
        <v>0.0</v>
      </c>
      <c r="CI633" s="7">
        <v>1.0</v>
      </c>
      <c r="CJ633" s="7">
        <v>0.0</v>
      </c>
      <c r="CK633" s="7">
        <v>0.0</v>
      </c>
      <c r="CL633" s="15">
        <f t="shared" si="17"/>
        <v>0</v>
      </c>
      <c r="CM633" s="7">
        <v>0.1</v>
      </c>
      <c r="CN633" s="7">
        <v>0.4</v>
      </c>
      <c r="CO633" s="7">
        <v>0.5</v>
      </c>
      <c r="CP633" s="16">
        <f t="shared" si="18"/>
        <v>0.01923076923</v>
      </c>
      <c r="CQ633" s="16">
        <f t="shared" si="19"/>
        <v>0.09822110662</v>
      </c>
      <c r="CR633" s="17">
        <v>1.0</v>
      </c>
      <c r="CS633" s="14">
        <v>4.2</v>
      </c>
      <c r="CT633" s="14">
        <v>3.4</v>
      </c>
      <c r="CU633" s="14">
        <v>0.5</v>
      </c>
      <c r="CV633" s="14">
        <v>0.6000000000000001</v>
      </c>
      <c r="CW633" s="14">
        <v>0.4</v>
      </c>
      <c r="CX633" s="14">
        <v>0.0</v>
      </c>
      <c r="CY633" s="14">
        <v>1.0</v>
      </c>
      <c r="CZ633" s="18">
        <f t="shared" si="20"/>
        <v>0.03846153846</v>
      </c>
      <c r="DA633" s="18">
        <f t="shared" si="21"/>
        <v>0.1964422132</v>
      </c>
      <c r="DB633" s="14">
        <v>23.2</v>
      </c>
      <c r="DC633" s="7">
        <v>0.0</v>
      </c>
      <c r="DD633" s="7">
        <v>1.0</v>
      </c>
      <c r="DE633" s="7">
        <v>1.0</v>
      </c>
      <c r="DF633" s="7">
        <v>13.0</v>
      </c>
      <c r="DG633" s="7">
        <v>1.0</v>
      </c>
      <c r="DH633" s="7">
        <v>4.0</v>
      </c>
      <c r="DI633" s="7">
        <v>1.0</v>
      </c>
      <c r="DJ633" s="7">
        <v>3.0</v>
      </c>
      <c r="DK633" s="7">
        <v>1.0</v>
      </c>
      <c r="DL633" s="7">
        <v>1.0</v>
      </c>
      <c r="DM633" s="7">
        <v>14.0</v>
      </c>
      <c r="DN633" s="9">
        <v>0.0</v>
      </c>
      <c r="DO633" s="9">
        <v>0.0</v>
      </c>
      <c r="DP633" s="9">
        <v>0.0</v>
      </c>
      <c r="DQ633" s="8">
        <v>67.0</v>
      </c>
      <c r="DR633" s="8">
        <v>1.0</v>
      </c>
      <c r="DS633" s="8" t="s">
        <v>342</v>
      </c>
      <c r="DT633" s="19">
        <v>0.843</v>
      </c>
      <c r="DU633" s="8">
        <v>0.789</v>
      </c>
      <c r="DV633" s="8">
        <v>0.311</v>
      </c>
      <c r="DW633" s="8">
        <v>12.0</v>
      </c>
      <c r="DX633" s="8">
        <v>0.233</v>
      </c>
      <c r="DY633" s="14">
        <f t="shared" si="22"/>
        <v>0.7598261267</v>
      </c>
    </row>
    <row r="634" ht="12.75" customHeight="1">
      <c r="A634" s="7">
        <v>6.0</v>
      </c>
      <c r="B634" s="7" t="s">
        <v>2790</v>
      </c>
      <c r="C634" s="7" t="s">
        <v>583</v>
      </c>
      <c r="D634" s="7" t="s">
        <v>358</v>
      </c>
      <c r="E634" s="7" t="s">
        <v>163</v>
      </c>
      <c r="F634" s="7" t="s">
        <v>163</v>
      </c>
      <c r="G634" s="7">
        <v>76.0</v>
      </c>
      <c r="H634" s="7">
        <v>206.0</v>
      </c>
      <c r="I634" s="7" t="s">
        <v>145</v>
      </c>
      <c r="J634" s="7">
        <v>2010.0</v>
      </c>
      <c r="K634" s="7">
        <v>2.0</v>
      </c>
      <c r="L634" s="7">
        <v>36.0</v>
      </c>
      <c r="M634" s="8"/>
      <c r="N634" s="8">
        <f t="shared" si="1"/>
        <v>23</v>
      </c>
      <c r="O634" s="7" t="s">
        <v>452</v>
      </c>
      <c r="P634" s="7" t="s">
        <v>2791</v>
      </c>
      <c r="Q634" s="8" t="s">
        <v>325</v>
      </c>
      <c r="R634" s="7" t="s">
        <v>325</v>
      </c>
      <c r="S634" s="9" t="s">
        <v>174</v>
      </c>
      <c r="T634" s="9">
        <v>66.0</v>
      </c>
      <c r="U634" s="9" t="s">
        <v>138</v>
      </c>
      <c r="V634" s="9" t="s">
        <v>138</v>
      </c>
      <c r="W634" s="7">
        <v>66.0</v>
      </c>
      <c r="X634" s="7">
        <v>2.0</v>
      </c>
      <c r="Y634" s="7">
        <v>15.0</v>
      </c>
      <c r="Z634" s="7">
        <v>9.0</v>
      </c>
      <c r="AA634" s="7">
        <v>17.0</v>
      </c>
      <c r="AB634" s="7">
        <v>17.0</v>
      </c>
      <c r="AC634" s="7">
        <v>53.0</v>
      </c>
      <c r="AD634" s="7">
        <v>25.0</v>
      </c>
      <c r="AE634" s="7">
        <v>37.0</v>
      </c>
      <c r="AF634" s="10">
        <f t="shared" si="2"/>
        <v>0.03773584906</v>
      </c>
      <c r="AG634" s="10">
        <f t="shared" si="3"/>
        <v>0.01739130435</v>
      </c>
      <c r="AH634" s="7">
        <v>67144.0</v>
      </c>
      <c r="AI634" s="11">
        <f t="shared" si="4"/>
        <v>16.95555556</v>
      </c>
      <c r="AJ634" s="7">
        <v>1400.0</v>
      </c>
      <c r="AK634" s="11">
        <f t="shared" si="5"/>
        <v>21.21212121</v>
      </c>
      <c r="AL634" s="11">
        <f t="shared" si="6"/>
        <v>47.96</v>
      </c>
      <c r="AM634" s="12">
        <v>84.0</v>
      </c>
      <c r="AN634" s="11">
        <f t="shared" si="7"/>
        <v>4.503753128</v>
      </c>
      <c r="AO634" s="10" t="s">
        <v>543</v>
      </c>
      <c r="AP634" s="10" t="s">
        <v>2792</v>
      </c>
      <c r="AQ634" s="10" t="s">
        <v>208</v>
      </c>
      <c r="AR634" s="7">
        <v>0.0</v>
      </c>
      <c r="AS634" s="7">
        <v>0.0</v>
      </c>
      <c r="AT634" s="13">
        <f t="shared" si="8"/>
        <v>0</v>
      </c>
      <c r="AU634" s="8"/>
      <c r="AV634" s="8"/>
      <c r="AW634" s="8"/>
      <c r="AX634" s="8">
        <v>0.0</v>
      </c>
      <c r="AY634" s="8"/>
      <c r="AZ634" s="8">
        <v>0.0</v>
      </c>
      <c r="BA634" s="7">
        <v>118.0</v>
      </c>
      <c r="BB634" s="7">
        <v>157.0</v>
      </c>
      <c r="BC634" s="7">
        <v>76.0</v>
      </c>
      <c r="BD634" s="7">
        <v>25.0</v>
      </c>
      <c r="BE634" s="7">
        <v>24.0</v>
      </c>
      <c r="BF634" s="7">
        <v>9.0</v>
      </c>
      <c r="BG634" s="14">
        <f t="shared" si="9"/>
        <v>6.326700822</v>
      </c>
      <c r="BH634" s="11">
        <f t="shared" si="10"/>
        <v>8.41772906</v>
      </c>
      <c r="BI634" s="11">
        <f t="shared" si="11"/>
        <v>4.074824258</v>
      </c>
      <c r="BJ634" s="11">
        <f t="shared" si="12"/>
        <v>1.340402717</v>
      </c>
      <c r="BK634" s="11">
        <f t="shared" si="13"/>
        <v>1.286786608</v>
      </c>
      <c r="BL634" s="11">
        <f t="shared" si="14"/>
        <v>0.482544978</v>
      </c>
      <c r="BM634" s="7">
        <v>90.0</v>
      </c>
      <c r="BN634" s="7">
        <v>20.0</v>
      </c>
      <c r="BO634" s="7">
        <v>8.0</v>
      </c>
      <c r="BP634" s="7">
        <v>0.0</v>
      </c>
      <c r="BQ634" s="7">
        <v>1.0</v>
      </c>
      <c r="BR634" s="7">
        <v>0.0</v>
      </c>
      <c r="BS634" s="9">
        <f t="shared" si="15"/>
        <v>331</v>
      </c>
      <c r="BT634" s="14">
        <v>-3.6958</v>
      </c>
      <c r="BW634" s="15" t="str">
        <f t="shared" si="16"/>
        <v> </v>
      </c>
      <c r="BY634" s="7">
        <v>0.0</v>
      </c>
      <c r="BZ634" s="7">
        <v>0.0</v>
      </c>
      <c r="CA634" s="7">
        <v>0.0</v>
      </c>
      <c r="CB634" s="7">
        <v>0.0</v>
      </c>
      <c r="CC634" s="7">
        <v>0.0</v>
      </c>
      <c r="CD634" s="7">
        <v>0.0</v>
      </c>
      <c r="CE634" s="7">
        <v>2.0</v>
      </c>
      <c r="CF634" s="7">
        <v>0.0</v>
      </c>
      <c r="CG634" s="7">
        <v>0.0</v>
      </c>
      <c r="CH634" s="7">
        <v>0.0</v>
      </c>
      <c r="CI634" s="7">
        <v>0.0</v>
      </c>
      <c r="CJ634" s="7">
        <v>0.0</v>
      </c>
      <c r="CK634" s="7">
        <v>0.0</v>
      </c>
      <c r="CL634" s="15">
        <f t="shared" si="17"/>
        <v>0</v>
      </c>
      <c r="CM634" s="7">
        <v>0.8</v>
      </c>
      <c r="CN634" s="7">
        <v>3.4</v>
      </c>
      <c r="CO634" s="7">
        <v>4.2</v>
      </c>
      <c r="CP634" s="16">
        <f t="shared" si="18"/>
        <v>0.06363636364</v>
      </c>
      <c r="CQ634" s="16">
        <f t="shared" si="19"/>
        <v>0.2251876564</v>
      </c>
      <c r="CR634" s="17">
        <v>4.0</v>
      </c>
      <c r="CS634" s="14">
        <v>19.3</v>
      </c>
      <c r="CT634" s="14">
        <v>26.3</v>
      </c>
      <c r="CU634" s="14">
        <v>7.4</v>
      </c>
      <c r="CV634" s="14">
        <v>1.9</v>
      </c>
      <c r="CW634" s="14">
        <v>4.4</v>
      </c>
      <c r="CX634" s="14">
        <v>0.0</v>
      </c>
      <c r="CY634" s="14">
        <v>6.3</v>
      </c>
      <c r="CZ634" s="18">
        <f t="shared" si="20"/>
        <v>0.09545454545</v>
      </c>
      <c r="DA634" s="18">
        <f t="shared" si="21"/>
        <v>0.3377814846</v>
      </c>
      <c r="DB634" s="14">
        <v>53.7547</v>
      </c>
      <c r="DC634" s="7">
        <v>0.0</v>
      </c>
      <c r="DD634" s="7">
        <v>0.0</v>
      </c>
      <c r="DE634" s="7">
        <v>2.0</v>
      </c>
      <c r="DF634" s="7">
        <v>23.0</v>
      </c>
      <c r="DG634" s="7">
        <v>1.0</v>
      </c>
      <c r="DH634" s="7">
        <v>0.0</v>
      </c>
      <c r="DI634" s="7">
        <v>31.0</v>
      </c>
      <c r="DJ634" s="7">
        <v>6.0</v>
      </c>
      <c r="DK634" s="7">
        <v>0.0</v>
      </c>
      <c r="DL634" s="7">
        <v>0.0</v>
      </c>
      <c r="DM634" s="7">
        <v>15.0</v>
      </c>
      <c r="DN634" s="9">
        <v>0.0</v>
      </c>
      <c r="DO634" s="9">
        <v>0.0</v>
      </c>
      <c r="DP634" s="9">
        <v>0.0</v>
      </c>
      <c r="DQ634" s="8">
        <v>186.0</v>
      </c>
      <c r="DR634" s="8">
        <v>12.0</v>
      </c>
      <c r="DS634" s="8" t="s">
        <v>1042</v>
      </c>
      <c r="DT634" s="19">
        <v>0.9</v>
      </c>
      <c r="DU634" s="8">
        <v>1.05</v>
      </c>
      <c r="DV634" s="8">
        <v>1.05</v>
      </c>
      <c r="DW634" s="8">
        <v>154.0</v>
      </c>
      <c r="DX634" s="8">
        <v>0.0</v>
      </c>
      <c r="DY634" s="14">
        <f t="shared" si="22"/>
        <v>5.236170213</v>
      </c>
    </row>
    <row r="635" ht="12.75" customHeight="1">
      <c r="A635" s="7">
        <v>26.0</v>
      </c>
      <c r="B635" s="7" t="s">
        <v>2526</v>
      </c>
      <c r="C635" s="7" t="s">
        <v>898</v>
      </c>
      <c r="D635" s="7" t="s">
        <v>131</v>
      </c>
      <c r="E635" s="7" t="s">
        <v>132</v>
      </c>
      <c r="F635" s="7" t="s">
        <v>132</v>
      </c>
      <c r="G635" s="7">
        <v>75.0</v>
      </c>
      <c r="H635" s="7">
        <v>204.0</v>
      </c>
      <c r="I635" s="7" t="s">
        <v>145</v>
      </c>
      <c r="J635" s="7">
        <v>2006.0</v>
      </c>
      <c r="K635" s="7">
        <v>2.0</v>
      </c>
      <c r="L635" s="7">
        <v>45.0</v>
      </c>
      <c r="M635" s="8"/>
      <c r="N635" s="8">
        <f t="shared" si="1"/>
        <v>28</v>
      </c>
      <c r="O635" s="7" t="s">
        <v>797</v>
      </c>
      <c r="P635" s="7" t="s">
        <v>2793</v>
      </c>
      <c r="Q635" s="8" t="s">
        <v>206</v>
      </c>
      <c r="R635" s="7" t="s">
        <v>206</v>
      </c>
      <c r="S635" s="9" t="s">
        <v>174</v>
      </c>
      <c r="T635" s="9">
        <v>51.0</v>
      </c>
      <c r="U635" s="9" t="s">
        <v>138</v>
      </c>
      <c r="V635" s="9" t="s">
        <v>138</v>
      </c>
      <c r="W635" s="7">
        <v>51.0</v>
      </c>
      <c r="X635" s="7">
        <v>5.0</v>
      </c>
      <c r="Y635" s="7">
        <v>11.0</v>
      </c>
      <c r="Z635" s="7">
        <v>5.0</v>
      </c>
      <c r="AA635" s="7">
        <v>16.0</v>
      </c>
      <c r="AB635" s="7">
        <v>-6.0</v>
      </c>
      <c r="AC635" s="7">
        <v>98.0</v>
      </c>
      <c r="AD635" s="7">
        <v>44.0</v>
      </c>
      <c r="AE635" s="7">
        <v>91.0</v>
      </c>
      <c r="AF635" s="10">
        <f t="shared" si="2"/>
        <v>0.05102040816</v>
      </c>
      <c r="AG635" s="10">
        <f t="shared" si="3"/>
        <v>0.02145922747</v>
      </c>
      <c r="AH635" s="7">
        <v>65350.0</v>
      </c>
      <c r="AI635" s="11">
        <f t="shared" si="4"/>
        <v>21.35620915</v>
      </c>
      <c r="AJ635" s="7">
        <v>1370.0</v>
      </c>
      <c r="AK635" s="11">
        <f t="shared" si="5"/>
        <v>26.8627451</v>
      </c>
      <c r="AL635" s="11">
        <f t="shared" si="6"/>
        <v>47.70072993</v>
      </c>
      <c r="AM635" s="12">
        <v>67.0</v>
      </c>
      <c r="AN635" s="11">
        <f t="shared" si="7"/>
        <v>3.69089518</v>
      </c>
      <c r="AO635" s="10" t="s">
        <v>2794</v>
      </c>
      <c r="AP635" s="10" t="s">
        <v>176</v>
      </c>
      <c r="AQ635" s="10" t="s">
        <v>597</v>
      </c>
      <c r="AR635" s="7">
        <v>1.0</v>
      </c>
      <c r="AS635" s="7">
        <v>0.0</v>
      </c>
      <c r="AT635" s="13">
        <f t="shared" si="8"/>
        <v>1</v>
      </c>
      <c r="AU635" s="8"/>
      <c r="AV635" s="8"/>
      <c r="AW635" s="8"/>
      <c r="AX635" s="8">
        <v>0.0</v>
      </c>
      <c r="AY635" s="8">
        <v>1.0</v>
      </c>
      <c r="AZ635" s="8">
        <v>1.0</v>
      </c>
      <c r="BA635" s="7">
        <v>118.0</v>
      </c>
      <c r="BB635" s="7">
        <v>86.0</v>
      </c>
      <c r="BC635" s="7">
        <v>73.0</v>
      </c>
      <c r="BD635" s="7">
        <v>44.0</v>
      </c>
      <c r="BE635" s="7">
        <v>50.0</v>
      </c>
      <c r="BF635" s="7">
        <v>16.0</v>
      </c>
      <c r="BG635" s="14">
        <f t="shared" si="9"/>
        <v>6.500382555</v>
      </c>
      <c r="BH635" s="11">
        <f t="shared" si="10"/>
        <v>4.737566947</v>
      </c>
      <c r="BI635" s="11">
        <f t="shared" si="11"/>
        <v>4.021423106</v>
      </c>
      <c r="BJ635" s="11">
        <f t="shared" si="12"/>
        <v>2.423871461</v>
      </c>
      <c r="BK635" s="11">
        <f t="shared" si="13"/>
        <v>2.754399388</v>
      </c>
      <c r="BL635" s="11">
        <f t="shared" si="14"/>
        <v>0.8814078041</v>
      </c>
      <c r="BM635" s="7">
        <v>16.0</v>
      </c>
      <c r="BN635" s="7">
        <v>8.0</v>
      </c>
      <c r="BO635" s="7">
        <v>0.0</v>
      </c>
      <c r="BP635" s="7">
        <v>0.0</v>
      </c>
      <c r="BQ635" s="7">
        <v>0.0</v>
      </c>
      <c r="BR635" s="7">
        <v>0.0</v>
      </c>
      <c r="BS635" s="9">
        <f t="shared" si="15"/>
        <v>175</v>
      </c>
      <c r="BT635" s="14">
        <v>-0.8553000000000001</v>
      </c>
      <c r="BW635" s="15" t="str">
        <f t="shared" si="16"/>
        <v> </v>
      </c>
      <c r="BY635" s="7">
        <v>1.0</v>
      </c>
      <c r="BZ635" s="7">
        <v>0.0</v>
      </c>
      <c r="CA635" s="7">
        <v>2.0</v>
      </c>
      <c r="CB635" s="7">
        <v>0.0</v>
      </c>
      <c r="CC635" s="7">
        <v>0.0</v>
      </c>
      <c r="CD635" s="7">
        <v>0.0</v>
      </c>
      <c r="CE635" s="7">
        <v>2.0</v>
      </c>
      <c r="CF635" s="7">
        <v>1.0</v>
      </c>
      <c r="CG635" s="7">
        <v>0.0</v>
      </c>
      <c r="CH635" s="7">
        <v>0.0</v>
      </c>
      <c r="CI635" s="7">
        <v>2.0</v>
      </c>
      <c r="CJ635" s="7">
        <v>0.0</v>
      </c>
      <c r="CK635" s="7">
        <v>0.0</v>
      </c>
      <c r="CL635" s="15">
        <f t="shared" si="17"/>
        <v>0</v>
      </c>
      <c r="CM635" s="7">
        <v>1.0</v>
      </c>
      <c r="CN635" s="7">
        <v>1.8</v>
      </c>
      <c r="CO635" s="7">
        <v>2.8</v>
      </c>
      <c r="CP635" s="16">
        <f t="shared" si="18"/>
        <v>0.05490196078</v>
      </c>
      <c r="CQ635" s="16">
        <f t="shared" si="19"/>
        <v>0.1542463657</v>
      </c>
      <c r="CR635" s="17">
        <v>5.0</v>
      </c>
      <c r="CS635" s="14">
        <v>18.4</v>
      </c>
      <c r="CT635" s="14">
        <v>21.4</v>
      </c>
      <c r="CU635" s="14">
        <v>-4.4</v>
      </c>
      <c r="CV635" s="14">
        <v>2.0</v>
      </c>
      <c r="CW635" s="14">
        <v>1.9</v>
      </c>
      <c r="CX635" s="14">
        <v>0.0</v>
      </c>
      <c r="CY635" s="14">
        <v>3.9</v>
      </c>
      <c r="CZ635" s="18">
        <f t="shared" si="20"/>
        <v>0.07647058824</v>
      </c>
      <c r="DA635" s="18">
        <f t="shared" si="21"/>
        <v>0.2148431523</v>
      </c>
      <c r="DB635" s="14">
        <v>47.9898</v>
      </c>
      <c r="DC635" s="7">
        <v>0.0</v>
      </c>
      <c r="DD635" s="7">
        <v>0.0</v>
      </c>
      <c r="DE635" s="7">
        <v>4.0</v>
      </c>
      <c r="DF635" s="7">
        <v>40.0</v>
      </c>
      <c r="DG635" s="7">
        <v>0.0</v>
      </c>
      <c r="DH635" s="7">
        <v>1.0</v>
      </c>
      <c r="DI635" s="7">
        <v>34.0</v>
      </c>
      <c r="DJ635" s="7">
        <v>10.0</v>
      </c>
      <c r="DK635" s="7">
        <v>0.0</v>
      </c>
      <c r="DL635" s="7">
        <v>0.0</v>
      </c>
      <c r="DM635" s="7">
        <v>53.0</v>
      </c>
      <c r="DN635" s="9">
        <v>2.0</v>
      </c>
      <c r="DO635" s="9">
        <v>0.0</v>
      </c>
      <c r="DP635" s="9">
        <v>1.0</v>
      </c>
      <c r="DQ635" s="8">
        <v>186.0</v>
      </c>
      <c r="DR635" s="8">
        <v>31.0</v>
      </c>
      <c r="DS635" s="8" t="s">
        <v>2795</v>
      </c>
      <c r="DT635" s="19">
        <v>7.0</v>
      </c>
      <c r="DU635" s="8">
        <v>5.5</v>
      </c>
      <c r="DV635" s="8">
        <v>5.5</v>
      </c>
      <c r="DW635" s="8">
        <v>2079.0</v>
      </c>
      <c r="DX635" s="8">
        <v>0.0</v>
      </c>
      <c r="DY635" s="14">
        <f t="shared" si="22"/>
        <v>-6.631914894</v>
      </c>
    </row>
    <row r="636" ht="12.75" customHeight="1">
      <c r="A636" s="7">
        <v>2.0</v>
      </c>
      <c r="B636" s="7" t="s">
        <v>2796</v>
      </c>
      <c r="C636" s="7" t="s">
        <v>583</v>
      </c>
      <c r="D636" s="7" t="s">
        <v>358</v>
      </c>
      <c r="E636" s="7" t="s">
        <v>163</v>
      </c>
      <c r="F636" s="7" t="s">
        <v>163</v>
      </c>
      <c r="G636" s="7">
        <v>75.0</v>
      </c>
      <c r="H636" s="7">
        <v>227.0</v>
      </c>
      <c r="I636" s="7" t="s">
        <v>133</v>
      </c>
      <c r="J636" s="7">
        <v>2003.0</v>
      </c>
      <c r="K636" s="7">
        <v>1.0</v>
      </c>
      <c r="L636" s="7">
        <v>9.0</v>
      </c>
      <c r="M636" s="8"/>
      <c r="N636" s="8">
        <f t="shared" si="1"/>
        <v>30</v>
      </c>
      <c r="O636" s="7" t="s">
        <v>2797</v>
      </c>
      <c r="P636" s="7" t="s">
        <v>2798</v>
      </c>
      <c r="Q636" s="8" t="s">
        <v>542</v>
      </c>
      <c r="R636" s="7" t="s">
        <v>2799</v>
      </c>
      <c r="S636" s="9" t="s">
        <v>174</v>
      </c>
      <c r="T636" s="9">
        <v>51.0</v>
      </c>
      <c r="U636" s="9">
        <v>19.0</v>
      </c>
      <c r="V636" s="9" t="s">
        <v>138</v>
      </c>
      <c r="W636" s="7">
        <v>71.0</v>
      </c>
      <c r="X636" s="7">
        <v>4.0</v>
      </c>
      <c r="Y636" s="7">
        <v>28.0</v>
      </c>
      <c r="Z636" s="7">
        <v>16.0</v>
      </c>
      <c r="AA636" s="7">
        <v>32.0</v>
      </c>
      <c r="AB636" s="7">
        <v>-7.0</v>
      </c>
      <c r="AC636" s="7">
        <v>144.0</v>
      </c>
      <c r="AD636" s="7">
        <v>83.0</v>
      </c>
      <c r="AE636" s="7">
        <v>131.0</v>
      </c>
      <c r="AF636" s="10">
        <f t="shared" si="2"/>
        <v>0.02777777778</v>
      </c>
      <c r="AG636" s="10">
        <f t="shared" si="3"/>
        <v>0.01117318436</v>
      </c>
      <c r="AH636" s="7">
        <v>95197.0</v>
      </c>
      <c r="AI636" s="11">
        <f t="shared" si="4"/>
        <v>22.34671362</v>
      </c>
      <c r="AJ636" s="7">
        <v>2133.0</v>
      </c>
      <c r="AK636" s="11">
        <f t="shared" si="5"/>
        <v>30.04225352</v>
      </c>
      <c r="AL636" s="11">
        <f t="shared" si="6"/>
        <v>44.63056728</v>
      </c>
      <c r="AM636" s="12">
        <v>194.0</v>
      </c>
      <c r="AN636" s="11">
        <f t="shared" si="7"/>
        <v>7.336365642</v>
      </c>
      <c r="AO636" s="10" t="s">
        <v>175</v>
      </c>
      <c r="AP636" s="10" t="s">
        <v>1502</v>
      </c>
      <c r="AQ636" s="10" t="s">
        <v>2800</v>
      </c>
      <c r="AR636" s="7">
        <v>0.0</v>
      </c>
      <c r="AS636" s="7">
        <v>0.0</v>
      </c>
      <c r="AT636" s="13">
        <f t="shared" si="8"/>
        <v>0</v>
      </c>
      <c r="AU636" s="8"/>
      <c r="AV636" s="8"/>
      <c r="AW636" s="8"/>
      <c r="AX636" s="8">
        <v>0.0</v>
      </c>
      <c r="AY636" s="8"/>
      <c r="AZ636" s="8">
        <v>0.0</v>
      </c>
      <c r="BA636" s="7">
        <v>92.0</v>
      </c>
      <c r="BB636" s="7">
        <v>168.0</v>
      </c>
      <c r="BC636" s="7">
        <v>89.0</v>
      </c>
      <c r="BD636" s="7">
        <v>83.0</v>
      </c>
      <c r="BE636" s="7">
        <v>35.0</v>
      </c>
      <c r="BF636" s="7">
        <v>19.0</v>
      </c>
      <c r="BG636" s="14">
        <f t="shared" si="9"/>
        <v>3.479101232</v>
      </c>
      <c r="BH636" s="11">
        <f t="shared" si="10"/>
        <v>6.353141381</v>
      </c>
      <c r="BI636" s="11">
        <f t="shared" si="11"/>
        <v>3.365652279</v>
      </c>
      <c r="BJ636" s="11">
        <f t="shared" si="12"/>
        <v>3.138754373</v>
      </c>
      <c r="BK636" s="11">
        <f t="shared" si="13"/>
        <v>1.323571121</v>
      </c>
      <c r="BL636" s="11">
        <f t="shared" si="14"/>
        <v>0.7185100371</v>
      </c>
      <c r="BM636" s="7">
        <v>90.0</v>
      </c>
      <c r="BN636" s="7">
        <v>35.0</v>
      </c>
      <c r="BO636" s="7">
        <v>4.0</v>
      </c>
      <c r="BP636" s="7">
        <v>0.0</v>
      </c>
      <c r="BQ636" s="7">
        <v>0.0</v>
      </c>
      <c r="BR636" s="7">
        <v>0.0</v>
      </c>
      <c r="BS636" s="9">
        <f t="shared" si="15"/>
        <v>351</v>
      </c>
      <c r="BT636" s="14">
        <v>5.4543</v>
      </c>
      <c r="BW636" s="15" t="str">
        <f t="shared" si="16"/>
        <v> </v>
      </c>
      <c r="BY636" s="7">
        <v>1.0</v>
      </c>
      <c r="BZ636" s="7">
        <v>0.0</v>
      </c>
      <c r="CA636" s="7">
        <v>0.0</v>
      </c>
      <c r="CB636" s="7">
        <v>0.0</v>
      </c>
      <c r="CC636" s="7">
        <v>0.0</v>
      </c>
      <c r="CD636" s="7">
        <v>0.0</v>
      </c>
      <c r="CE636" s="7">
        <v>3.0</v>
      </c>
      <c r="CF636" s="7">
        <v>1.0</v>
      </c>
      <c r="CG636" s="7">
        <v>0.0</v>
      </c>
      <c r="CH636" s="7">
        <v>0.0</v>
      </c>
      <c r="CI636" s="7">
        <v>0.0</v>
      </c>
      <c r="CJ636" s="7">
        <v>0.0</v>
      </c>
      <c r="CK636" s="7">
        <v>0.0</v>
      </c>
      <c r="CL636" s="15">
        <f t="shared" si="17"/>
        <v>0</v>
      </c>
      <c r="CM636" s="7">
        <v>2.0</v>
      </c>
      <c r="CN636" s="7">
        <v>2.7</v>
      </c>
      <c r="CO636" s="7">
        <v>4.7</v>
      </c>
      <c r="CP636" s="16">
        <f t="shared" si="18"/>
        <v>0.0661971831</v>
      </c>
      <c r="CQ636" s="16">
        <f t="shared" si="19"/>
        <v>0.1777366934</v>
      </c>
      <c r="CR636" s="17">
        <v>7.0</v>
      </c>
      <c r="CS636" s="14">
        <v>31.3</v>
      </c>
      <c r="CT636" s="14">
        <v>29.8</v>
      </c>
      <c r="CU636" s="14">
        <v>0.0</v>
      </c>
      <c r="CV636" s="14">
        <v>4.5</v>
      </c>
      <c r="CW636" s="14">
        <v>1.9</v>
      </c>
      <c r="CX636" s="14">
        <v>0.0</v>
      </c>
      <c r="CY636" s="14">
        <v>6.4</v>
      </c>
      <c r="CZ636" s="18">
        <f t="shared" si="20"/>
        <v>0.09014084507</v>
      </c>
      <c r="DA636" s="18">
        <f t="shared" si="21"/>
        <v>0.2420244335</v>
      </c>
      <c r="DB636" s="14">
        <v>50.9722</v>
      </c>
      <c r="DC636" s="7">
        <v>0.0</v>
      </c>
      <c r="DD636" s="7">
        <v>2.0</v>
      </c>
      <c r="DE636" s="7">
        <v>9.0</v>
      </c>
      <c r="DF636" s="7">
        <v>72.0</v>
      </c>
      <c r="DG636" s="7">
        <v>3.0</v>
      </c>
      <c r="DH636" s="7">
        <v>1.0</v>
      </c>
      <c r="DI636" s="7">
        <v>70.0</v>
      </c>
      <c r="DJ636" s="7">
        <v>24.0</v>
      </c>
      <c r="DK636" s="7">
        <v>1.0</v>
      </c>
      <c r="DL636" s="7">
        <v>1.0</v>
      </c>
      <c r="DM636" s="7">
        <v>44.0</v>
      </c>
      <c r="DN636" s="9">
        <v>0.0</v>
      </c>
      <c r="DO636" s="9">
        <v>1.0</v>
      </c>
      <c r="DP636" s="9">
        <v>4.0</v>
      </c>
      <c r="DQ636" s="8">
        <v>186.0</v>
      </c>
      <c r="DR636" s="8">
        <v>8.0</v>
      </c>
      <c r="DS636" s="8" t="s">
        <v>1042</v>
      </c>
      <c r="DT636" s="19">
        <v>8.0</v>
      </c>
      <c r="DU636" s="8">
        <v>7.0</v>
      </c>
      <c r="DV636" s="8">
        <v>7.0</v>
      </c>
      <c r="DW636" s="8">
        <v>683.0</v>
      </c>
      <c r="DX636" s="8">
        <v>0.0</v>
      </c>
      <c r="DY636" s="14">
        <f t="shared" si="22"/>
        <v>-7.323404255</v>
      </c>
    </row>
    <row r="637" ht="12.75" customHeight="1">
      <c r="A637" s="7">
        <v>56.0</v>
      </c>
      <c r="B637" s="7" t="s">
        <v>2801</v>
      </c>
      <c r="C637" s="7" t="s">
        <v>233</v>
      </c>
      <c r="D637" s="7" t="s">
        <v>131</v>
      </c>
      <c r="E637" s="7" t="s">
        <v>132</v>
      </c>
      <c r="F637" s="7" t="s">
        <v>132</v>
      </c>
      <c r="G637" s="7">
        <v>71.0</v>
      </c>
      <c r="H637" s="7">
        <v>200.0</v>
      </c>
      <c r="I637" s="7" t="s">
        <v>133</v>
      </c>
      <c r="J637" s="7">
        <v>2011.0</v>
      </c>
      <c r="K637" s="7">
        <v>5.0</v>
      </c>
      <c r="L637" s="7">
        <v>129.0</v>
      </c>
      <c r="M637" s="8" t="s">
        <v>146</v>
      </c>
      <c r="N637" s="8">
        <f t="shared" si="1"/>
        <v>22</v>
      </c>
      <c r="O637" s="7" t="s">
        <v>907</v>
      </c>
      <c r="P637" s="7" t="s">
        <v>2802</v>
      </c>
      <c r="Q637" s="8" t="s">
        <v>490</v>
      </c>
      <c r="R637" s="7" t="s">
        <v>490</v>
      </c>
      <c r="S637" s="9" t="s">
        <v>159</v>
      </c>
      <c r="T637" s="9">
        <v>7.0</v>
      </c>
      <c r="U637" s="9" t="s">
        <v>138</v>
      </c>
      <c r="V637" s="9" t="s">
        <v>138</v>
      </c>
      <c r="W637" s="7">
        <v>7.0</v>
      </c>
      <c r="X637" s="7">
        <v>1.0</v>
      </c>
      <c r="Y637" s="7">
        <v>1.0</v>
      </c>
      <c r="Z637" s="7">
        <v>1.0</v>
      </c>
      <c r="AA637" s="7">
        <v>2.0</v>
      </c>
      <c r="AB637" s="7">
        <v>0.0</v>
      </c>
      <c r="AC637" s="7">
        <v>10.0</v>
      </c>
      <c r="AD637" s="7">
        <v>1.0</v>
      </c>
      <c r="AE637" s="7">
        <v>4.0</v>
      </c>
      <c r="AF637" s="10">
        <f t="shared" si="2"/>
        <v>0.1</v>
      </c>
      <c r="AG637" s="10">
        <f t="shared" si="3"/>
        <v>0.06666666667</v>
      </c>
      <c r="AH637" s="7">
        <v>5054.0</v>
      </c>
      <c r="AI637" s="11">
        <f t="shared" si="4"/>
        <v>12.03333333</v>
      </c>
      <c r="AJ637" s="7">
        <v>118.0</v>
      </c>
      <c r="AK637" s="11">
        <f t="shared" si="5"/>
        <v>16.85714286</v>
      </c>
      <c r="AL637" s="11">
        <f t="shared" si="6"/>
        <v>42.83050847</v>
      </c>
      <c r="AM637" s="12">
        <v>24.0</v>
      </c>
      <c r="AN637" s="11">
        <f t="shared" si="7"/>
        <v>17.09537</v>
      </c>
      <c r="AO637" s="10" t="s">
        <v>152</v>
      </c>
      <c r="AP637" s="10" t="s">
        <v>152</v>
      </c>
      <c r="AQ637" s="10" t="s">
        <v>2803</v>
      </c>
      <c r="AR637" s="7">
        <v>0.0</v>
      </c>
      <c r="AS637" s="7">
        <v>0.0</v>
      </c>
      <c r="AT637" s="13">
        <f t="shared" si="8"/>
        <v>0</v>
      </c>
      <c r="AU637" s="8"/>
      <c r="AV637" s="8"/>
      <c r="AW637" s="8"/>
      <c r="AX637" s="8">
        <v>0.0</v>
      </c>
      <c r="AY637" s="8"/>
      <c r="AZ637" s="8">
        <v>0.0</v>
      </c>
      <c r="BA637" s="7">
        <v>13.0</v>
      </c>
      <c r="BB637" s="7">
        <v>19.0</v>
      </c>
      <c r="BC637" s="7">
        <v>3.0</v>
      </c>
      <c r="BD637" s="7">
        <v>1.0</v>
      </c>
      <c r="BE637" s="7">
        <v>0.0</v>
      </c>
      <c r="BF637" s="7">
        <v>0.0</v>
      </c>
      <c r="BG637" s="14">
        <f t="shared" si="9"/>
        <v>9.259992085</v>
      </c>
      <c r="BH637" s="11">
        <f t="shared" si="10"/>
        <v>13.53383459</v>
      </c>
      <c r="BI637" s="11">
        <f t="shared" si="11"/>
        <v>2.13692125</v>
      </c>
      <c r="BJ637" s="11">
        <f t="shared" si="12"/>
        <v>0.7123070835</v>
      </c>
      <c r="BK637" s="11">
        <f t="shared" si="13"/>
        <v>0</v>
      </c>
      <c r="BL637" s="11">
        <f t="shared" si="14"/>
        <v>0</v>
      </c>
      <c r="BM637" s="7">
        <v>2.0</v>
      </c>
      <c r="BN637" s="7">
        <v>1.0</v>
      </c>
      <c r="BO637" s="7">
        <v>0.0</v>
      </c>
      <c r="BP637" s="7">
        <v>0.0</v>
      </c>
      <c r="BQ637" s="7">
        <v>0.0</v>
      </c>
      <c r="BR637" s="7">
        <v>0.0</v>
      </c>
      <c r="BS637" s="9">
        <f t="shared" si="15"/>
        <v>24</v>
      </c>
      <c r="BT637" s="14">
        <v>0.8227</v>
      </c>
      <c r="BW637" s="15" t="str">
        <f t="shared" si="16"/>
        <v> </v>
      </c>
      <c r="BY637" s="7">
        <v>0.0</v>
      </c>
      <c r="BZ637" s="7">
        <v>0.0</v>
      </c>
      <c r="CA637" s="7">
        <v>0.0</v>
      </c>
      <c r="CB637" s="7">
        <v>0.0</v>
      </c>
      <c r="CC637" s="7">
        <v>0.0</v>
      </c>
      <c r="CD637" s="7">
        <v>0.0</v>
      </c>
      <c r="CE637" s="7">
        <v>0.0</v>
      </c>
      <c r="CF637" s="7">
        <v>0.0</v>
      </c>
      <c r="CG637" s="7">
        <v>0.0</v>
      </c>
      <c r="CH637" s="7">
        <v>0.0</v>
      </c>
      <c r="CI637" s="7">
        <v>1.0</v>
      </c>
      <c r="CJ637" s="7">
        <v>0.0</v>
      </c>
      <c r="CK637" s="7">
        <v>0.0</v>
      </c>
      <c r="CL637" s="15">
        <f t="shared" si="17"/>
        <v>0</v>
      </c>
      <c r="CM637" s="7">
        <v>0.1</v>
      </c>
      <c r="CN637" s="7">
        <v>0.1</v>
      </c>
      <c r="CO637" s="7">
        <v>0.2</v>
      </c>
      <c r="CP637" s="16">
        <f t="shared" si="18"/>
        <v>0.02857142857</v>
      </c>
      <c r="CQ637" s="16">
        <f t="shared" si="19"/>
        <v>0.1424614167</v>
      </c>
      <c r="CR637" s="17">
        <v>3.0</v>
      </c>
      <c r="CS637" s="14">
        <v>1.4</v>
      </c>
      <c r="CT637" s="14">
        <v>1.3</v>
      </c>
      <c r="CU637" s="14">
        <v>0.30000000000000004</v>
      </c>
      <c r="CV637" s="14">
        <v>0.30000000000000004</v>
      </c>
      <c r="CW637" s="14">
        <v>0.2</v>
      </c>
      <c r="CX637" s="14">
        <v>0.0</v>
      </c>
      <c r="CY637" s="14">
        <v>0.5</v>
      </c>
      <c r="CZ637" s="18">
        <f t="shared" si="20"/>
        <v>0.07142857143</v>
      </c>
      <c r="DA637" s="18">
        <f t="shared" si="21"/>
        <v>0.3561535417</v>
      </c>
      <c r="DB637" s="14">
        <v>27.9</v>
      </c>
      <c r="DC637" s="7">
        <v>0.0</v>
      </c>
      <c r="DD637" s="7">
        <v>0.0</v>
      </c>
      <c r="DE637" s="7">
        <v>0.0</v>
      </c>
      <c r="DF637" s="7">
        <v>1.0</v>
      </c>
      <c r="DG637" s="7">
        <v>2.0</v>
      </c>
      <c r="DH637" s="7">
        <v>0.0</v>
      </c>
      <c r="DI637" s="7">
        <v>0.0</v>
      </c>
      <c r="DJ637" s="7">
        <v>2.0</v>
      </c>
      <c r="DK637" s="7">
        <v>0.0</v>
      </c>
      <c r="DL637" s="7">
        <v>0.0</v>
      </c>
      <c r="DM637" s="7">
        <v>6.0</v>
      </c>
      <c r="DN637" s="9">
        <v>0.0</v>
      </c>
      <c r="DO637" s="9">
        <v>0.0</v>
      </c>
      <c r="DP637" s="9">
        <v>0.0</v>
      </c>
      <c r="DQ637" s="8">
        <v>16.0</v>
      </c>
      <c r="DR637" s="8">
        <v>0.0</v>
      </c>
      <c r="DS637" s="8"/>
      <c r="DT637" s="19">
        <v>0.65</v>
      </c>
      <c r="DU637" s="8">
        <v>0.662</v>
      </c>
      <c r="DV637" s="8">
        <v>0.065</v>
      </c>
      <c r="DW637" s="8">
        <v>0.0</v>
      </c>
      <c r="DX637" s="8">
        <v>0.1</v>
      </c>
      <c r="DY637" s="14">
        <f t="shared" si="22"/>
        <v>0.4623655914</v>
      </c>
    </row>
    <row r="638" ht="12.75" customHeight="1">
      <c r="A638" s="7">
        <v>27.0</v>
      </c>
      <c r="B638" s="7" t="s">
        <v>2804</v>
      </c>
      <c r="C638" s="7" t="s">
        <v>2805</v>
      </c>
      <c r="D638" s="7" t="s">
        <v>162</v>
      </c>
      <c r="E638" s="7" t="s">
        <v>163</v>
      </c>
      <c r="F638" s="7" t="s">
        <v>163</v>
      </c>
      <c r="G638" s="7">
        <v>75.0</v>
      </c>
      <c r="H638" s="7">
        <v>210.0</v>
      </c>
      <c r="I638" s="7" t="s">
        <v>145</v>
      </c>
      <c r="J638" s="7">
        <v>2008.0</v>
      </c>
      <c r="K638" s="7">
        <v>1.0</v>
      </c>
      <c r="L638" s="7">
        <v>4.0</v>
      </c>
      <c r="M638" s="8"/>
      <c r="N638" s="8">
        <f t="shared" si="1"/>
        <v>26</v>
      </c>
      <c r="O638" s="7" t="s">
        <v>452</v>
      </c>
      <c r="P638" s="7" t="s">
        <v>2806</v>
      </c>
      <c r="Q638" s="8" t="s">
        <v>274</v>
      </c>
      <c r="R638" s="7" t="s">
        <v>274</v>
      </c>
      <c r="S638" s="9" t="s">
        <v>174</v>
      </c>
      <c r="T638" s="9">
        <v>73.0</v>
      </c>
      <c r="U638" s="9" t="s">
        <v>138</v>
      </c>
      <c r="V638" s="9" t="s">
        <v>138</v>
      </c>
      <c r="W638" s="7">
        <v>73.0</v>
      </c>
      <c r="X638" s="7">
        <v>7.0</v>
      </c>
      <c r="Y638" s="7">
        <v>30.0</v>
      </c>
      <c r="Z638" s="7">
        <v>19.0</v>
      </c>
      <c r="AA638" s="7">
        <v>37.0</v>
      </c>
      <c r="AB638" s="7">
        <v>10.0</v>
      </c>
      <c r="AC638" s="7">
        <v>182.0</v>
      </c>
      <c r="AD638" s="7">
        <v>55.0</v>
      </c>
      <c r="AE638" s="7">
        <v>82.0</v>
      </c>
      <c r="AF638" s="10">
        <f t="shared" si="2"/>
        <v>0.03846153846</v>
      </c>
      <c r="AG638" s="10">
        <f t="shared" si="3"/>
        <v>0.02194357367</v>
      </c>
      <c r="AH638" s="7">
        <v>115215.0</v>
      </c>
      <c r="AI638" s="11">
        <f t="shared" si="4"/>
        <v>26.30479452</v>
      </c>
      <c r="AJ638" s="7">
        <v>2257.0</v>
      </c>
      <c r="AK638" s="11">
        <f t="shared" si="5"/>
        <v>30.91780822</v>
      </c>
      <c r="AL638" s="11">
        <f t="shared" si="6"/>
        <v>51.04785113</v>
      </c>
      <c r="AM638" s="12">
        <v>202.0</v>
      </c>
      <c r="AN638" s="11">
        <f t="shared" si="7"/>
        <v>6.311678167</v>
      </c>
      <c r="AO638" s="10" t="s">
        <v>1050</v>
      </c>
      <c r="AP638" s="10" t="s">
        <v>496</v>
      </c>
      <c r="AQ638" s="10" t="s">
        <v>2807</v>
      </c>
      <c r="AR638" s="7">
        <v>0.0</v>
      </c>
      <c r="AS638" s="7">
        <v>0.0</v>
      </c>
      <c r="AT638" s="13">
        <f t="shared" si="8"/>
        <v>0</v>
      </c>
      <c r="AU638" s="8"/>
      <c r="AV638" s="8"/>
      <c r="AW638" s="8"/>
      <c r="AX638" s="8">
        <v>0.0</v>
      </c>
      <c r="AY638" s="8"/>
      <c r="AZ638" s="8">
        <v>0.0</v>
      </c>
      <c r="BA638" s="7">
        <v>153.0</v>
      </c>
      <c r="BB638" s="7">
        <v>48.0</v>
      </c>
      <c r="BC638" s="7">
        <v>136.0</v>
      </c>
      <c r="BD638" s="7">
        <v>55.0</v>
      </c>
      <c r="BE638" s="7">
        <v>39.0</v>
      </c>
      <c r="BF638" s="7">
        <v>41.0</v>
      </c>
      <c r="BG638" s="14">
        <f t="shared" si="9"/>
        <v>4.780627522</v>
      </c>
      <c r="BH638" s="11">
        <f t="shared" si="10"/>
        <v>1.499804713</v>
      </c>
      <c r="BI638" s="11">
        <f t="shared" si="11"/>
        <v>4.249446687</v>
      </c>
      <c r="BJ638" s="11">
        <f t="shared" si="12"/>
        <v>1.718526234</v>
      </c>
      <c r="BK638" s="11">
        <f t="shared" si="13"/>
        <v>1.218591329</v>
      </c>
      <c r="BL638" s="11">
        <f t="shared" si="14"/>
        <v>1.281083192</v>
      </c>
      <c r="BM638" s="7">
        <v>20.0</v>
      </c>
      <c r="BN638" s="7">
        <v>10.0</v>
      </c>
      <c r="BO638" s="7">
        <v>0.0</v>
      </c>
      <c r="BP638" s="7">
        <v>0.0</v>
      </c>
      <c r="BQ638" s="7">
        <v>0.0</v>
      </c>
      <c r="BR638" s="7">
        <v>0.0</v>
      </c>
      <c r="BS638" s="9">
        <f t="shared" si="15"/>
        <v>204</v>
      </c>
      <c r="BT638" s="14">
        <v>14.8323</v>
      </c>
      <c r="BU638" s="7">
        <v>1.0</v>
      </c>
      <c r="BV638" s="7">
        <v>0.0</v>
      </c>
      <c r="BW638" s="15">
        <f t="shared" si="16"/>
        <v>0</v>
      </c>
      <c r="BX638" s="7">
        <v>0.0</v>
      </c>
      <c r="BY638" s="7">
        <v>0.0</v>
      </c>
      <c r="BZ638" s="7">
        <v>1.0</v>
      </c>
      <c r="CA638" s="7">
        <v>1.0</v>
      </c>
      <c r="CB638" s="7">
        <v>0.0</v>
      </c>
      <c r="CC638" s="7">
        <v>1.0</v>
      </c>
      <c r="CD638" s="7">
        <v>0.0</v>
      </c>
      <c r="CE638" s="7">
        <v>1.0</v>
      </c>
      <c r="CF638" s="7">
        <v>1.0</v>
      </c>
      <c r="CG638" s="7">
        <v>0.0</v>
      </c>
      <c r="CH638" s="7">
        <v>0.0</v>
      </c>
      <c r="CI638" s="7">
        <v>4.0</v>
      </c>
      <c r="CJ638" s="7">
        <v>0.0</v>
      </c>
      <c r="CK638" s="7">
        <v>0.0</v>
      </c>
      <c r="CL638" s="15">
        <f t="shared" si="17"/>
        <v>0</v>
      </c>
      <c r="CM638" s="7">
        <v>2.6</v>
      </c>
      <c r="CN638" s="7">
        <v>5.3</v>
      </c>
      <c r="CO638" s="7">
        <v>7.9</v>
      </c>
      <c r="CP638" s="16">
        <f t="shared" si="18"/>
        <v>0.1082191781</v>
      </c>
      <c r="CQ638" s="16">
        <f t="shared" si="19"/>
        <v>0.246842859</v>
      </c>
      <c r="CR638" s="17">
        <v>7.0</v>
      </c>
      <c r="CS638" s="14">
        <v>36.3</v>
      </c>
      <c r="CT638" s="14">
        <v>43.4</v>
      </c>
      <c r="CU638" s="14">
        <v>4.5</v>
      </c>
      <c r="CV638" s="14">
        <v>5.7</v>
      </c>
      <c r="CW638" s="14">
        <v>7.0</v>
      </c>
      <c r="CX638" s="14">
        <v>-0.2</v>
      </c>
      <c r="CY638" s="14">
        <v>12.5</v>
      </c>
      <c r="CZ638" s="18">
        <f t="shared" si="20"/>
        <v>0.1712328767</v>
      </c>
      <c r="DA638" s="18">
        <f t="shared" si="21"/>
        <v>0.390574144</v>
      </c>
      <c r="DB638" s="14">
        <v>44.3791</v>
      </c>
      <c r="DC638" s="7">
        <v>0.0</v>
      </c>
      <c r="DD638" s="7">
        <v>3.0</v>
      </c>
      <c r="DE638" s="7">
        <v>6.0</v>
      </c>
      <c r="DF638" s="7">
        <v>46.0</v>
      </c>
      <c r="DG638" s="7">
        <v>6.0</v>
      </c>
      <c r="DH638" s="7">
        <v>0.0</v>
      </c>
      <c r="DI638" s="7">
        <v>60.0</v>
      </c>
      <c r="DJ638" s="7">
        <v>13.0</v>
      </c>
      <c r="DK638" s="7">
        <v>2.0</v>
      </c>
      <c r="DL638" s="7">
        <v>0.0</v>
      </c>
      <c r="DM638" s="7">
        <v>101.0</v>
      </c>
      <c r="DN638" s="9">
        <v>2.0</v>
      </c>
      <c r="DO638" s="9">
        <v>0.0</v>
      </c>
      <c r="DP638" s="9">
        <v>3.0</v>
      </c>
      <c r="DQ638" s="8">
        <v>186.0</v>
      </c>
      <c r="DR638" s="8">
        <v>9.0</v>
      </c>
      <c r="DS638" s="8" t="s">
        <v>741</v>
      </c>
      <c r="DT638" s="19">
        <v>6.5</v>
      </c>
      <c r="DU638" s="8">
        <v>6.5</v>
      </c>
      <c r="DV638" s="8">
        <v>6.5</v>
      </c>
      <c r="DW638" s="8">
        <v>713.0</v>
      </c>
      <c r="DX638" s="8">
        <v>0.0</v>
      </c>
      <c r="DY638" s="14">
        <f t="shared" si="22"/>
        <v>-0.1595744681</v>
      </c>
    </row>
    <row r="639" ht="12.75" customHeight="1">
      <c r="A639" s="7">
        <v>11.0</v>
      </c>
      <c r="B639" s="7" t="s">
        <v>2808</v>
      </c>
      <c r="C639" s="7" t="s">
        <v>353</v>
      </c>
      <c r="D639" s="7" t="s">
        <v>162</v>
      </c>
      <c r="E639" s="7" t="s">
        <v>163</v>
      </c>
      <c r="F639" s="7" t="s">
        <v>163</v>
      </c>
      <c r="G639" s="7">
        <v>72.0</v>
      </c>
      <c r="H639" s="7">
        <v>183.0</v>
      </c>
      <c r="I639" s="7" t="s">
        <v>133</v>
      </c>
      <c r="J639" s="7">
        <v>2009.0</v>
      </c>
      <c r="K639" s="7">
        <v>2.0</v>
      </c>
      <c r="L639" s="7">
        <v>59.0</v>
      </c>
      <c r="M639" s="8"/>
      <c r="N639" s="8">
        <f t="shared" si="1"/>
        <v>24</v>
      </c>
      <c r="O639" s="7" t="s">
        <v>532</v>
      </c>
      <c r="P639" s="7" t="s">
        <v>2809</v>
      </c>
      <c r="Q639" s="8" t="s">
        <v>458</v>
      </c>
      <c r="R639" s="7" t="s">
        <v>2810</v>
      </c>
      <c r="S639" s="9" t="s">
        <v>150</v>
      </c>
      <c r="T639" s="9">
        <v>52.0</v>
      </c>
      <c r="U639" s="9">
        <v>9.0</v>
      </c>
      <c r="V639" s="9" t="s">
        <v>138</v>
      </c>
      <c r="W639" s="7">
        <v>61.0</v>
      </c>
      <c r="X639" s="7">
        <v>14.0</v>
      </c>
      <c r="Y639" s="7">
        <v>15.0</v>
      </c>
      <c r="Z639" s="7">
        <v>10.0</v>
      </c>
      <c r="AA639" s="7">
        <v>29.0</v>
      </c>
      <c r="AB639" s="7">
        <v>-4.0</v>
      </c>
      <c r="AC639" s="7">
        <v>128.0</v>
      </c>
      <c r="AD639" s="7">
        <v>64.0</v>
      </c>
      <c r="AE639" s="7">
        <v>79.0</v>
      </c>
      <c r="AF639" s="10">
        <f t="shared" si="2"/>
        <v>0.109375</v>
      </c>
      <c r="AG639" s="10">
        <f t="shared" si="3"/>
        <v>0.05166051661</v>
      </c>
      <c r="AH639" s="7">
        <v>53130.0</v>
      </c>
      <c r="AI639" s="11">
        <f t="shared" si="4"/>
        <v>14.51639344</v>
      </c>
      <c r="AJ639" s="7">
        <v>1108.0</v>
      </c>
      <c r="AK639" s="11">
        <f t="shared" si="5"/>
        <v>18.16393443</v>
      </c>
      <c r="AL639" s="11">
        <f t="shared" si="6"/>
        <v>47.95126354</v>
      </c>
      <c r="AM639" s="12">
        <v>99.0</v>
      </c>
      <c r="AN639" s="11">
        <f t="shared" si="7"/>
        <v>6.708074534</v>
      </c>
      <c r="AO639" s="10" t="s">
        <v>192</v>
      </c>
      <c r="AP639" s="10" t="s">
        <v>496</v>
      </c>
      <c r="AQ639" s="10" t="s">
        <v>2811</v>
      </c>
      <c r="AR639" s="7">
        <v>66.0</v>
      </c>
      <c r="AS639" s="7">
        <v>77.0</v>
      </c>
      <c r="AT639" s="13">
        <f t="shared" si="8"/>
        <v>0.4615384615</v>
      </c>
      <c r="AU639" s="8"/>
      <c r="AV639" s="8"/>
      <c r="AW639" s="8">
        <v>75.0</v>
      </c>
      <c r="AX639" s="8">
        <v>36.0</v>
      </c>
      <c r="AY639" s="8">
        <v>68.0</v>
      </c>
      <c r="AZ639" s="8">
        <v>30.0</v>
      </c>
      <c r="BA639" s="7">
        <v>70.0</v>
      </c>
      <c r="BB639" s="7">
        <v>66.0</v>
      </c>
      <c r="BC639" s="7">
        <v>14.0</v>
      </c>
      <c r="BD639" s="7">
        <v>64.0</v>
      </c>
      <c r="BE639" s="7">
        <v>26.0</v>
      </c>
      <c r="BF639" s="7">
        <v>20.0</v>
      </c>
      <c r="BG639" s="14">
        <f t="shared" si="9"/>
        <v>4.743083004</v>
      </c>
      <c r="BH639" s="11">
        <f t="shared" si="10"/>
        <v>4.472049689</v>
      </c>
      <c r="BI639" s="11">
        <f t="shared" si="11"/>
        <v>0.9486166008</v>
      </c>
      <c r="BJ639" s="11">
        <f t="shared" si="12"/>
        <v>4.336533032</v>
      </c>
      <c r="BK639" s="11">
        <f t="shared" si="13"/>
        <v>1.761716544</v>
      </c>
      <c r="BL639" s="11">
        <f t="shared" si="14"/>
        <v>1.355166573</v>
      </c>
      <c r="BM639" s="7">
        <v>30.0</v>
      </c>
      <c r="BN639" s="7">
        <v>15.0</v>
      </c>
      <c r="BO639" s="7">
        <v>0.0</v>
      </c>
      <c r="BP639" s="7">
        <v>0.0</v>
      </c>
      <c r="BQ639" s="7">
        <v>0.0</v>
      </c>
      <c r="BR639" s="7">
        <v>0.0</v>
      </c>
      <c r="BS639" s="9">
        <f t="shared" si="15"/>
        <v>110</v>
      </c>
      <c r="BT639" s="14">
        <v>-1.6001</v>
      </c>
      <c r="BU639" s="7">
        <v>6.0</v>
      </c>
      <c r="BV639" s="7">
        <v>5.0</v>
      </c>
      <c r="BW639" s="15">
        <f t="shared" si="16"/>
        <v>0.8333333333</v>
      </c>
      <c r="BX639" s="7">
        <v>2.0</v>
      </c>
      <c r="BY639" s="7">
        <v>3.0</v>
      </c>
      <c r="BZ639" s="7">
        <v>0.0</v>
      </c>
      <c r="CA639" s="7">
        <v>3.0</v>
      </c>
      <c r="CB639" s="7">
        <v>1.0</v>
      </c>
      <c r="CC639" s="7">
        <v>2.0</v>
      </c>
      <c r="CD639" s="7">
        <v>0.0</v>
      </c>
      <c r="CE639" s="7">
        <v>3.0</v>
      </c>
      <c r="CF639" s="7">
        <v>2.0</v>
      </c>
      <c r="CG639" s="7">
        <v>2.0</v>
      </c>
      <c r="CH639" s="7">
        <v>0.0</v>
      </c>
      <c r="CI639" s="7">
        <v>5.0</v>
      </c>
      <c r="CJ639" s="7">
        <v>1.0</v>
      </c>
      <c r="CK639" s="7">
        <v>1.0</v>
      </c>
      <c r="CL639" s="15">
        <f t="shared" si="17"/>
        <v>1</v>
      </c>
      <c r="CM639" s="7">
        <v>2.4</v>
      </c>
      <c r="CN639" s="7">
        <v>0.7</v>
      </c>
      <c r="CO639" s="7">
        <v>3.2</v>
      </c>
      <c r="CP639" s="16">
        <f t="shared" si="18"/>
        <v>0.05245901639</v>
      </c>
      <c r="CQ639" s="16">
        <f t="shared" si="19"/>
        <v>0.2168266516</v>
      </c>
      <c r="CR639" s="17">
        <v>2.0</v>
      </c>
      <c r="CS639" s="14">
        <v>18.6</v>
      </c>
      <c r="CT639" s="14">
        <v>15.3</v>
      </c>
      <c r="CU639" s="14">
        <v>-7.8</v>
      </c>
      <c r="CV639" s="14">
        <v>4.6</v>
      </c>
      <c r="CW639" s="14">
        <v>0.7</v>
      </c>
      <c r="CX639" s="14">
        <v>2.1</v>
      </c>
      <c r="CY639" s="14">
        <v>7.3</v>
      </c>
      <c r="CZ639" s="18">
        <f t="shared" si="20"/>
        <v>0.1196721311</v>
      </c>
      <c r="DA639" s="18">
        <f t="shared" si="21"/>
        <v>0.494635799</v>
      </c>
      <c r="DB639" s="14">
        <v>36.25</v>
      </c>
      <c r="DC639" s="7">
        <v>0.0</v>
      </c>
      <c r="DD639" s="7">
        <v>3.0</v>
      </c>
      <c r="DE639" s="7">
        <v>5.0</v>
      </c>
      <c r="DF639" s="7">
        <v>56.0</v>
      </c>
      <c r="DG639" s="7">
        <v>7.0</v>
      </c>
      <c r="DH639" s="7">
        <v>2.0</v>
      </c>
      <c r="DI639" s="7">
        <v>47.0</v>
      </c>
      <c r="DJ639" s="7">
        <v>23.0</v>
      </c>
      <c r="DK639" s="7">
        <v>4.0</v>
      </c>
      <c r="DL639" s="7">
        <v>1.0</v>
      </c>
      <c r="DM639" s="7">
        <v>44.0</v>
      </c>
      <c r="DN639" s="9">
        <v>1.0</v>
      </c>
      <c r="DO639" s="9">
        <v>2.0</v>
      </c>
      <c r="DP639" s="9">
        <v>1.0</v>
      </c>
      <c r="DQ639" s="8">
        <v>186.0</v>
      </c>
      <c r="DR639" s="8">
        <v>18.0</v>
      </c>
      <c r="DS639" s="8" t="s">
        <v>2812</v>
      </c>
      <c r="DT639" s="19">
        <v>0.975</v>
      </c>
      <c r="DU639" s="8">
        <v>0.925</v>
      </c>
      <c r="DV639" s="8">
        <v>0.925</v>
      </c>
      <c r="DW639" s="8">
        <v>203.0</v>
      </c>
      <c r="DX639" s="8">
        <v>0.0</v>
      </c>
      <c r="DY639" s="14">
        <f t="shared" si="22"/>
        <v>6.50212766</v>
      </c>
    </row>
    <row r="640" ht="12.75" customHeight="1">
      <c r="A640" s="7">
        <v>14.0</v>
      </c>
      <c r="B640" s="7" t="s">
        <v>2813</v>
      </c>
      <c r="C640" s="7" t="s">
        <v>1415</v>
      </c>
      <c r="E640" s="7" t="s">
        <v>1232</v>
      </c>
      <c r="F640" s="7" t="s">
        <v>1232</v>
      </c>
      <c r="G640" s="7">
        <v>71.0</v>
      </c>
      <c r="H640" s="7">
        <v>195.0</v>
      </c>
      <c r="I640" s="7" t="s">
        <v>133</v>
      </c>
      <c r="J640" s="7">
        <v>2001.0</v>
      </c>
      <c r="K640" s="7">
        <v>3.0</v>
      </c>
      <c r="L640" s="7">
        <v>71.0</v>
      </c>
      <c r="M640" s="8"/>
      <c r="N640" s="8">
        <f t="shared" si="1"/>
        <v>33</v>
      </c>
      <c r="O640" s="7" t="s">
        <v>1361</v>
      </c>
      <c r="P640" s="7" t="s">
        <v>2814</v>
      </c>
      <c r="Q640" s="8" t="s">
        <v>206</v>
      </c>
      <c r="R640" s="7" t="s">
        <v>206</v>
      </c>
      <c r="S640" s="9" t="s">
        <v>150</v>
      </c>
      <c r="T640" s="9">
        <v>82.0</v>
      </c>
      <c r="U640" s="9" t="s">
        <v>138</v>
      </c>
      <c r="V640" s="9" t="s">
        <v>138</v>
      </c>
      <c r="W640" s="7">
        <v>82.0</v>
      </c>
      <c r="X640" s="7">
        <v>14.0</v>
      </c>
      <c r="Y640" s="7">
        <v>40.0</v>
      </c>
      <c r="Z640" s="7">
        <v>21.0</v>
      </c>
      <c r="AA640" s="7">
        <v>54.0</v>
      </c>
      <c r="AB640" s="7">
        <v>4.0</v>
      </c>
      <c r="AC640" s="7">
        <v>189.0</v>
      </c>
      <c r="AD640" s="7">
        <v>61.0</v>
      </c>
      <c r="AE640" s="7">
        <v>73.0</v>
      </c>
      <c r="AF640" s="10">
        <f t="shared" si="2"/>
        <v>0.07407407407</v>
      </c>
      <c r="AG640" s="10">
        <f t="shared" si="3"/>
        <v>0.04334365325</v>
      </c>
      <c r="AH640" s="7">
        <v>91178.0</v>
      </c>
      <c r="AI640" s="11">
        <f t="shared" si="4"/>
        <v>18.53211382</v>
      </c>
      <c r="AJ640" s="7">
        <v>2197.0</v>
      </c>
      <c r="AK640" s="11">
        <f t="shared" si="5"/>
        <v>26.79268293</v>
      </c>
      <c r="AL640" s="11">
        <f t="shared" si="6"/>
        <v>41.50113792</v>
      </c>
      <c r="AM640" s="12">
        <v>208.0</v>
      </c>
      <c r="AN640" s="11">
        <f t="shared" si="7"/>
        <v>8.212507403</v>
      </c>
      <c r="AO640" s="10" t="s">
        <v>2815</v>
      </c>
      <c r="AP640" s="10" t="s">
        <v>616</v>
      </c>
      <c r="AQ640" s="10" t="s">
        <v>1375</v>
      </c>
      <c r="AR640" s="7">
        <v>804.0</v>
      </c>
      <c r="AS640" s="7">
        <v>811.0</v>
      </c>
      <c r="AT640" s="13">
        <f t="shared" si="8"/>
        <v>0.4978328173</v>
      </c>
      <c r="AU640" s="9">
        <v>39.0</v>
      </c>
      <c r="AV640" s="9">
        <v>19.0</v>
      </c>
      <c r="AW640" s="9">
        <v>988.0</v>
      </c>
      <c r="AX640" s="9">
        <v>487.0</v>
      </c>
      <c r="AY640" s="9">
        <v>627.0</v>
      </c>
      <c r="AZ640" s="9">
        <v>317.0</v>
      </c>
      <c r="BA640" s="7">
        <v>66.0</v>
      </c>
      <c r="BB640" s="7">
        <v>60.0</v>
      </c>
      <c r="BC640" s="7">
        <v>46.0</v>
      </c>
      <c r="BD640" s="7">
        <v>61.0</v>
      </c>
      <c r="BE640" s="7">
        <v>45.0</v>
      </c>
      <c r="BF640" s="7">
        <v>15.0</v>
      </c>
      <c r="BG640" s="14">
        <f t="shared" si="9"/>
        <v>2.605891772</v>
      </c>
      <c r="BH640" s="11">
        <f t="shared" si="10"/>
        <v>2.36899252</v>
      </c>
      <c r="BI640" s="11">
        <f t="shared" si="11"/>
        <v>1.816227599</v>
      </c>
      <c r="BJ640" s="11">
        <f t="shared" si="12"/>
        <v>2.408475729</v>
      </c>
      <c r="BK640" s="11">
        <f t="shared" si="13"/>
        <v>1.77674439</v>
      </c>
      <c r="BL640" s="11">
        <f t="shared" si="14"/>
        <v>0.59224813</v>
      </c>
      <c r="BM640" s="7">
        <v>36.0</v>
      </c>
      <c r="BN640" s="7">
        <v>18.0</v>
      </c>
      <c r="BO640" s="7">
        <v>0.0</v>
      </c>
      <c r="BP640" s="7">
        <v>0.0</v>
      </c>
      <c r="BQ640" s="7">
        <v>0.0</v>
      </c>
      <c r="BR640" s="7">
        <v>0.0</v>
      </c>
      <c r="BS640" s="9">
        <f t="shared" si="15"/>
        <v>142</v>
      </c>
      <c r="BT640" s="14">
        <v>0.20400000000000001</v>
      </c>
      <c r="BW640" s="15" t="str">
        <f t="shared" si="16"/>
        <v> </v>
      </c>
      <c r="BY640" s="7">
        <v>2.0</v>
      </c>
      <c r="BZ640" s="7">
        <v>0.0</v>
      </c>
      <c r="CA640" s="7">
        <v>1.0</v>
      </c>
      <c r="CB640" s="7">
        <v>3.0</v>
      </c>
      <c r="CC640" s="7">
        <v>3.0</v>
      </c>
      <c r="CD640" s="7">
        <v>0.0</v>
      </c>
      <c r="CE640" s="7">
        <v>1.0</v>
      </c>
      <c r="CF640" s="7">
        <v>1.0</v>
      </c>
      <c r="CG640" s="7">
        <v>0.0</v>
      </c>
      <c r="CH640" s="7">
        <v>0.0</v>
      </c>
      <c r="CI640" s="7">
        <v>9.0</v>
      </c>
      <c r="CJ640" s="7">
        <v>0.0</v>
      </c>
      <c r="CK640" s="7">
        <v>0.0</v>
      </c>
      <c r="CL640" s="15">
        <f t="shared" si="17"/>
        <v>0</v>
      </c>
      <c r="CM640" s="7">
        <v>3.3</v>
      </c>
      <c r="CN640" s="7">
        <v>1.9</v>
      </c>
      <c r="CO640" s="7">
        <v>5.2</v>
      </c>
      <c r="CP640" s="16">
        <f t="shared" si="18"/>
        <v>0.06341463415</v>
      </c>
      <c r="CQ640" s="16">
        <f t="shared" si="19"/>
        <v>0.2053126851</v>
      </c>
      <c r="CR640" s="17">
        <v>6.0</v>
      </c>
      <c r="CS640" s="14">
        <v>34.2</v>
      </c>
      <c r="CT640" s="14">
        <v>32.1</v>
      </c>
      <c r="CU640" s="14">
        <v>11.2</v>
      </c>
      <c r="CV640" s="14">
        <v>5.5</v>
      </c>
      <c r="CW640" s="14">
        <v>4.0</v>
      </c>
      <c r="CX640" s="14">
        <v>0.0</v>
      </c>
      <c r="CY640" s="14">
        <v>9.5</v>
      </c>
      <c r="CZ640" s="18">
        <f t="shared" si="20"/>
        <v>0.1158536585</v>
      </c>
      <c r="DA640" s="18">
        <f t="shared" si="21"/>
        <v>0.3750904824</v>
      </c>
      <c r="DB640" s="14">
        <v>33.4127</v>
      </c>
      <c r="DC640" s="7">
        <v>1.0</v>
      </c>
      <c r="DD640" s="7">
        <v>2.0</v>
      </c>
      <c r="DE640" s="7">
        <v>6.0</v>
      </c>
      <c r="DF640" s="7">
        <v>52.0</v>
      </c>
      <c r="DG640" s="7">
        <v>15.0</v>
      </c>
      <c r="DH640" s="7">
        <v>3.0</v>
      </c>
      <c r="DI640" s="7">
        <v>26.0</v>
      </c>
      <c r="DJ640" s="7">
        <v>17.0</v>
      </c>
      <c r="DK640" s="7">
        <v>5.0</v>
      </c>
      <c r="DL640" s="7">
        <v>4.0</v>
      </c>
      <c r="DM640" s="7">
        <v>119.0</v>
      </c>
      <c r="DN640" s="9">
        <v>3.0</v>
      </c>
      <c r="DO640" s="9">
        <v>1.0</v>
      </c>
      <c r="DP640" s="9">
        <v>3.0</v>
      </c>
      <c r="DQ640" s="8">
        <v>186.0</v>
      </c>
      <c r="DR640" s="8">
        <v>0.0</v>
      </c>
      <c r="DS640" s="8"/>
      <c r="DT640" s="19">
        <v>5.0</v>
      </c>
      <c r="DU640" s="8">
        <v>5.0</v>
      </c>
      <c r="DV640" s="8">
        <v>5.0</v>
      </c>
      <c r="DW640" s="8">
        <v>0.0</v>
      </c>
      <c r="DX640" s="8">
        <v>0.0</v>
      </c>
      <c r="DY640" s="14">
        <f t="shared" si="22"/>
        <v>0.03191489362</v>
      </c>
    </row>
    <row r="641" ht="12.75" customHeight="1">
      <c r="A641" s="7">
        <v>61.0</v>
      </c>
      <c r="B641" s="7" t="s">
        <v>2816</v>
      </c>
      <c r="C641" s="7" t="s">
        <v>2817</v>
      </c>
      <c r="E641" s="7" t="s">
        <v>219</v>
      </c>
      <c r="F641" s="7" t="s">
        <v>219</v>
      </c>
      <c r="G641" s="7">
        <v>74.0</v>
      </c>
      <c r="H641" s="7">
        <v>202.0</v>
      </c>
      <c r="I641" s="7" t="s">
        <v>133</v>
      </c>
      <c r="M641" s="8" t="s">
        <v>146</v>
      </c>
      <c r="N641" s="8">
        <f t="shared" si="1"/>
        <v>25</v>
      </c>
      <c r="O641" s="7" t="s">
        <v>2818</v>
      </c>
      <c r="P641" s="7" t="s">
        <v>2819</v>
      </c>
      <c r="Q641" s="8" t="s">
        <v>839</v>
      </c>
      <c r="R641" s="7" t="s">
        <v>2820</v>
      </c>
      <c r="S641" s="9" t="s">
        <v>159</v>
      </c>
      <c r="T641" s="9">
        <v>32.0</v>
      </c>
      <c r="U641" s="9">
        <v>13.0</v>
      </c>
      <c r="V641" s="9" t="s">
        <v>138</v>
      </c>
      <c r="W641" s="7">
        <v>45.0</v>
      </c>
      <c r="X641" s="7">
        <v>0.0</v>
      </c>
      <c r="Y641" s="7">
        <v>3.0</v>
      </c>
      <c r="Z641" s="7">
        <v>2.0</v>
      </c>
      <c r="AA641" s="7">
        <v>3.0</v>
      </c>
      <c r="AB641" s="7">
        <v>-3.0</v>
      </c>
      <c r="AC641" s="7">
        <v>41.0</v>
      </c>
      <c r="AD641" s="7">
        <v>21.0</v>
      </c>
      <c r="AE641" s="7">
        <v>16.0</v>
      </c>
      <c r="AF641" s="10">
        <f t="shared" si="2"/>
        <v>0</v>
      </c>
      <c r="AG641" s="10">
        <f t="shared" si="3"/>
        <v>0</v>
      </c>
      <c r="AH641" s="7">
        <v>26672.0</v>
      </c>
      <c r="AI641" s="11">
        <f t="shared" si="4"/>
        <v>9.878518519</v>
      </c>
      <c r="AJ641" s="7">
        <v>646.0</v>
      </c>
      <c r="AK641" s="11">
        <f t="shared" si="5"/>
        <v>14.35555556</v>
      </c>
      <c r="AL641" s="11">
        <f t="shared" si="6"/>
        <v>41.2879257</v>
      </c>
      <c r="AM641" s="12">
        <v>59.0</v>
      </c>
      <c r="AN641" s="11">
        <f t="shared" si="7"/>
        <v>7.963407319</v>
      </c>
      <c r="AO641" s="10" t="s">
        <v>151</v>
      </c>
      <c r="AP641" s="10" t="s">
        <v>496</v>
      </c>
      <c r="AQ641" s="10" t="s">
        <v>496</v>
      </c>
      <c r="AR641" s="7">
        <v>1.0</v>
      </c>
      <c r="AS641" s="7">
        <v>1.0</v>
      </c>
      <c r="AT641" s="13">
        <f t="shared" si="8"/>
        <v>0.5</v>
      </c>
      <c r="AU641" s="8"/>
      <c r="AV641" s="8"/>
      <c r="AW641" s="8">
        <v>2.0</v>
      </c>
      <c r="AX641" s="8">
        <v>1.0</v>
      </c>
      <c r="AY641" s="8"/>
      <c r="AZ641" s="8">
        <v>0.0</v>
      </c>
      <c r="BA641" s="7">
        <v>66.0</v>
      </c>
      <c r="BB641" s="7">
        <v>107.0</v>
      </c>
      <c r="BC641" s="7">
        <v>10.0</v>
      </c>
      <c r="BD641" s="7">
        <v>21.0</v>
      </c>
      <c r="BE641" s="7">
        <v>15.0</v>
      </c>
      <c r="BF641" s="7">
        <v>12.0</v>
      </c>
      <c r="BG641" s="14">
        <f t="shared" si="9"/>
        <v>8.908218356</v>
      </c>
      <c r="BH641" s="11">
        <f t="shared" si="10"/>
        <v>14.44211158</v>
      </c>
      <c r="BI641" s="11">
        <f t="shared" si="11"/>
        <v>1.349730054</v>
      </c>
      <c r="BJ641" s="11">
        <f t="shared" si="12"/>
        <v>2.834433113</v>
      </c>
      <c r="BK641" s="11">
        <f t="shared" si="13"/>
        <v>2.024595081</v>
      </c>
      <c r="BL641" s="11">
        <f t="shared" si="14"/>
        <v>1.619676065</v>
      </c>
      <c r="BM641" s="7">
        <v>24.0</v>
      </c>
      <c r="BN641" s="7">
        <v>12.0</v>
      </c>
      <c r="BO641" s="7">
        <v>0.0</v>
      </c>
      <c r="BP641" s="7">
        <v>0.0</v>
      </c>
      <c r="BQ641" s="7">
        <v>0.0</v>
      </c>
      <c r="BR641" s="7">
        <v>0.0</v>
      </c>
      <c r="BS641" s="9">
        <f t="shared" si="15"/>
        <v>141</v>
      </c>
      <c r="BT641" s="14">
        <v>-3.7957</v>
      </c>
      <c r="BW641" s="15" t="str">
        <f t="shared" si="16"/>
        <v> </v>
      </c>
      <c r="BY641" s="7">
        <v>0.0</v>
      </c>
      <c r="BZ641" s="7">
        <v>0.0</v>
      </c>
      <c r="CA641" s="7">
        <v>0.0</v>
      </c>
      <c r="CB641" s="7">
        <v>0.0</v>
      </c>
      <c r="CC641" s="7">
        <v>0.0</v>
      </c>
      <c r="CD641" s="7">
        <v>0.0</v>
      </c>
      <c r="CE641" s="7">
        <v>0.0</v>
      </c>
      <c r="CF641" s="7">
        <v>0.0</v>
      </c>
      <c r="CG641" s="7">
        <v>0.0</v>
      </c>
      <c r="CH641" s="7">
        <v>0.0</v>
      </c>
      <c r="CI641" s="7">
        <v>0.0</v>
      </c>
      <c r="CJ641" s="7">
        <v>0.0</v>
      </c>
      <c r="CK641" s="7">
        <v>0.0</v>
      </c>
      <c r="CL641" s="15">
        <f t="shared" si="17"/>
        <v>0</v>
      </c>
      <c r="CM641" s="7">
        <v>-0.9</v>
      </c>
      <c r="CN641" s="7">
        <v>0.30000000000000004</v>
      </c>
      <c r="CO641" s="7">
        <v>-0.6000000000000001</v>
      </c>
      <c r="CP641" s="16">
        <f t="shared" si="18"/>
        <v>-0.01333333333</v>
      </c>
      <c r="CQ641" s="16">
        <f t="shared" si="19"/>
        <v>-0.08098380324</v>
      </c>
      <c r="CR641" s="17">
        <v>2.0</v>
      </c>
      <c r="CS641" s="14">
        <v>5.9</v>
      </c>
      <c r="CT641" s="14">
        <v>6.1</v>
      </c>
      <c r="CU641" s="14">
        <v>-4.4</v>
      </c>
      <c r="CV641" s="14">
        <v>-1.6</v>
      </c>
      <c r="CW641" s="14">
        <v>0.30000000000000004</v>
      </c>
      <c r="CX641" s="14">
        <v>0.0</v>
      </c>
      <c r="CY641" s="14">
        <v>-1.2</v>
      </c>
      <c r="CZ641" s="18">
        <f t="shared" si="20"/>
        <v>-0.02666666667</v>
      </c>
      <c r="DA641" s="18">
        <f t="shared" si="21"/>
        <v>-0.1619676065</v>
      </c>
      <c r="DB641" s="14">
        <v>27.9512</v>
      </c>
      <c r="DC641" s="7">
        <v>1.0</v>
      </c>
      <c r="DD641" s="7">
        <v>1.0</v>
      </c>
      <c r="DE641" s="7">
        <v>2.0</v>
      </c>
      <c r="DF641" s="7">
        <v>17.0</v>
      </c>
      <c r="DG641" s="7">
        <v>5.0</v>
      </c>
      <c r="DH641" s="7">
        <v>0.0</v>
      </c>
      <c r="DI641" s="7">
        <v>2.0</v>
      </c>
      <c r="DJ641" s="7">
        <v>4.0</v>
      </c>
      <c r="DK641" s="7">
        <v>1.0</v>
      </c>
      <c r="DL641" s="7">
        <v>4.0</v>
      </c>
      <c r="DM641" s="7">
        <v>25.0</v>
      </c>
      <c r="DN641" s="9">
        <v>0.0</v>
      </c>
      <c r="DO641" s="9">
        <v>0.0</v>
      </c>
      <c r="DP641" s="9">
        <v>0.0</v>
      </c>
      <c r="DQ641" s="8">
        <v>186.0</v>
      </c>
      <c r="DR641" s="8">
        <v>0.0</v>
      </c>
      <c r="DS641" s="8"/>
      <c r="DT641" s="19">
        <v>0.925</v>
      </c>
      <c r="DU641" s="8">
        <v>0.925</v>
      </c>
      <c r="DV641" s="8">
        <v>3.775</v>
      </c>
      <c r="DW641" s="8">
        <v>0.0</v>
      </c>
      <c r="DX641" s="8">
        <v>5.7</v>
      </c>
      <c r="DY641" s="14">
        <f t="shared" si="22"/>
        <v>-8.061702128</v>
      </c>
    </row>
    <row r="642" ht="12.75" customHeight="1">
      <c r="A642" s="7">
        <v>28.0</v>
      </c>
      <c r="B642" s="7" t="s">
        <v>2821</v>
      </c>
      <c r="C642" s="7" t="s">
        <v>314</v>
      </c>
      <c r="D642" s="7" t="s">
        <v>315</v>
      </c>
      <c r="E642" s="7" t="s">
        <v>163</v>
      </c>
      <c r="F642" s="7" t="s">
        <v>163</v>
      </c>
      <c r="G642" s="7">
        <v>74.0</v>
      </c>
      <c r="H642" s="7">
        <v>196.0</v>
      </c>
      <c r="I642" s="7" t="s">
        <v>133</v>
      </c>
      <c r="J642" s="7">
        <v>2013.0</v>
      </c>
      <c r="K642" s="7">
        <v>1.0</v>
      </c>
      <c r="L642" s="7">
        <v>22.0</v>
      </c>
      <c r="M642" s="8" t="s">
        <v>146</v>
      </c>
      <c r="N642" s="8">
        <f t="shared" si="1"/>
        <v>21</v>
      </c>
      <c r="O642" s="7" t="s">
        <v>2822</v>
      </c>
      <c r="P642" s="7" t="s">
        <v>2823</v>
      </c>
      <c r="Q642" s="8" t="s">
        <v>158</v>
      </c>
      <c r="R642" s="7" t="s">
        <v>158</v>
      </c>
      <c r="S642" s="9" t="s">
        <v>255</v>
      </c>
      <c r="T642" s="9">
        <v>2.0</v>
      </c>
      <c r="U642" s="9" t="s">
        <v>138</v>
      </c>
      <c r="V642" s="9" t="s">
        <v>138</v>
      </c>
      <c r="W642" s="7">
        <v>2.0</v>
      </c>
      <c r="X642" s="7">
        <v>0.0</v>
      </c>
      <c r="Y642" s="7">
        <v>0.0</v>
      </c>
      <c r="Z642" s="7">
        <v>0.0</v>
      </c>
      <c r="AA642" s="7">
        <v>0.0</v>
      </c>
      <c r="AB642" s="7">
        <v>-1.0</v>
      </c>
      <c r="AC642" s="7">
        <v>3.0</v>
      </c>
      <c r="AD642" s="7">
        <v>4.0</v>
      </c>
      <c r="AE642" s="7">
        <v>1.0</v>
      </c>
      <c r="AF642" s="10">
        <f t="shared" si="2"/>
        <v>0</v>
      </c>
      <c r="AG642" s="10">
        <f t="shared" si="3"/>
        <v>0</v>
      </c>
      <c r="AH642" s="7">
        <v>1667.0</v>
      </c>
      <c r="AI642" s="11">
        <f t="shared" si="4"/>
        <v>13.89166667</v>
      </c>
      <c r="AJ642" s="7">
        <v>39.0</v>
      </c>
      <c r="AK642" s="11">
        <f t="shared" si="5"/>
        <v>19.5</v>
      </c>
      <c r="AL642" s="11">
        <f t="shared" si="6"/>
        <v>42.74358974</v>
      </c>
      <c r="AM642" s="12">
        <v>0.0</v>
      </c>
      <c r="AN642" s="11">
        <f t="shared" si="7"/>
        <v>0</v>
      </c>
      <c r="AO642" s="10" t="s">
        <v>151</v>
      </c>
      <c r="AP642" s="10" t="s">
        <v>151</v>
      </c>
      <c r="AQ642" s="10" t="s">
        <v>151</v>
      </c>
      <c r="AR642" s="7">
        <v>0.0</v>
      </c>
      <c r="AS642" s="7">
        <v>0.0</v>
      </c>
      <c r="AT642" s="13">
        <f t="shared" si="8"/>
        <v>0</v>
      </c>
      <c r="AU642" s="8"/>
      <c r="AV642" s="8"/>
      <c r="AW642" s="8"/>
      <c r="AX642" s="8">
        <v>0.0</v>
      </c>
      <c r="AY642" s="8"/>
      <c r="AZ642" s="8">
        <v>0.0</v>
      </c>
      <c r="BA642" s="7">
        <v>2.0</v>
      </c>
      <c r="BB642" s="7">
        <v>4.0</v>
      </c>
      <c r="BC642" s="7">
        <v>1.0</v>
      </c>
      <c r="BD642" s="7">
        <v>4.0</v>
      </c>
      <c r="BE642" s="7">
        <v>0.0</v>
      </c>
      <c r="BF642" s="7">
        <v>1.0</v>
      </c>
      <c r="BG642" s="14">
        <f t="shared" si="9"/>
        <v>4.319136173</v>
      </c>
      <c r="BH642" s="11">
        <f t="shared" si="10"/>
        <v>8.638272346</v>
      </c>
      <c r="BI642" s="11">
        <f t="shared" si="11"/>
        <v>2.159568086</v>
      </c>
      <c r="BJ642" s="11">
        <f t="shared" si="12"/>
        <v>8.638272346</v>
      </c>
      <c r="BK642" s="11">
        <f t="shared" si="13"/>
        <v>0</v>
      </c>
      <c r="BL642" s="11">
        <f t="shared" si="14"/>
        <v>2.159568086</v>
      </c>
      <c r="BM642" s="7">
        <v>2.0</v>
      </c>
      <c r="BN642" s="7">
        <v>1.0</v>
      </c>
      <c r="BO642" s="7">
        <v>0.0</v>
      </c>
      <c r="BP642" s="7">
        <v>0.0</v>
      </c>
      <c r="BQ642" s="7">
        <v>0.0</v>
      </c>
      <c r="BR642" s="7">
        <v>0.0</v>
      </c>
      <c r="BS642" s="9">
        <f t="shared" si="15"/>
        <v>7</v>
      </c>
      <c r="BT642" s="14">
        <v>-0.048</v>
      </c>
      <c r="BW642" s="15" t="str">
        <f t="shared" si="16"/>
        <v> </v>
      </c>
      <c r="BY642" s="7">
        <v>0.0</v>
      </c>
      <c r="BZ642" s="7">
        <v>0.0</v>
      </c>
      <c r="CA642" s="7">
        <v>0.0</v>
      </c>
      <c r="CB642" s="7">
        <v>0.0</v>
      </c>
      <c r="CC642" s="7">
        <v>0.0</v>
      </c>
      <c r="CD642" s="7">
        <v>0.0</v>
      </c>
      <c r="CE642" s="7">
        <v>0.0</v>
      </c>
      <c r="CF642" s="7">
        <v>0.0</v>
      </c>
      <c r="CG642" s="7">
        <v>0.0</v>
      </c>
      <c r="CH642" s="7">
        <v>0.0</v>
      </c>
      <c r="CI642" s="7">
        <v>0.0</v>
      </c>
      <c r="CJ642" s="7">
        <v>0.0</v>
      </c>
      <c r="CK642" s="7">
        <v>0.0</v>
      </c>
      <c r="CL642" s="15">
        <f t="shared" si="17"/>
        <v>0</v>
      </c>
      <c r="CM642" s="7">
        <v>-0.1</v>
      </c>
      <c r="CN642" s="7">
        <v>0.0</v>
      </c>
      <c r="CO642" s="7">
        <v>-0.1</v>
      </c>
      <c r="CP642" s="16">
        <f t="shared" si="18"/>
        <v>-0.05</v>
      </c>
      <c r="CQ642" s="16">
        <f t="shared" si="19"/>
        <v>-0.2159568086</v>
      </c>
      <c r="CR642" s="17">
        <v>3.0</v>
      </c>
      <c r="CS642" s="14">
        <v>0.30000000000000004</v>
      </c>
      <c r="CT642" s="14">
        <v>0.30000000000000004</v>
      </c>
      <c r="CU642" s="14">
        <v>-0.9</v>
      </c>
      <c r="CV642" s="14">
        <v>-0.1</v>
      </c>
      <c r="CW642" s="14">
        <v>-0.1</v>
      </c>
      <c r="CX642" s="14">
        <v>0.0</v>
      </c>
      <c r="CY642" s="14">
        <v>-0.2</v>
      </c>
      <c r="CZ642" s="18">
        <f t="shared" si="20"/>
        <v>-0.1</v>
      </c>
      <c r="DA642" s="18">
        <f t="shared" si="21"/>
        <v>-0.4319136173</v>
      </c>
      <c r="DB642" s="14">
        <v>23.6667</v>
      </c>
      <c r="DC642" s="7">
        <v>0.0</v>
      </c>
      <c r="DD642" s="7">
        <v>0.0</v>
      </c>
      <c r="DE642" s="7">
        <v>1.0</v>
      </c>
      <c r="DF642" s="7">
        <v>3.0</v>
      </c>
      <c r="DG642" s="7">
        <v>0.0</v>
      </c>
      <c r="DH642" s="7">
        <v>0.0</v>
      </c>
      <c r="DI642" s="7">
        <v>1.0</v>
      </c>
      <c r="DJ642" s="7">
        <v>0.0</v>
      </c>
      <c r="DK642" s="7">
        <v>0.0</v>
      </c>
      <c r="DL642" s="7">
        <v>0.0</v>
      </c>
      <c r="DM642" s="7">
        <v>2.0</v>
      </c>
      <c r="DN642" s="9">
        <v>0.0</v>
      </c>
      <c r="DO642" s="9">
        <v>0.0</v>
      </c>
      <c r="DP642" s="9">
        <v>0.0</v>
      </c>
      <c r="DQ642" s="8">
        <v>5.0</v>
      </c>
      <c r="DR642" s="8">
        <v>0.0</v>
      </c>
      <c r="DS642" s="8"/>
      <c r="DT642" s="19">
        <v>0.925</v>
      </c>
      <c r="DU642" s="8">
        <v>0.894</v>
      </c>
      <c r="DV642" s="8">
        <v>0.023</v>
      </c>
      <c r="DW642" s="8">
        <v>0.0</v>
      </c>
      <c r="DX642" s="8">
        <v>0.0</v>
      </c>
      <c r="DY642" s="14">
        <f t="shared" si="22"/>
        <v>-0.2174788378</v>
      </c>
    </row>
    <row r="643" ht="12.75" customHeight="1">
      <c r="A643" s="7">
        <v>46.0</v>
      </c>
      <c r="B643" s="7" t="s">
        <v>2115</v>
      </c>
      <c r="C643" s="7" t="s">
        <v>2824</v>
      </c>
      <c r="E643" s="7" t="s">
        <v>1232</v>
      </c>
      <c r="F643" s="7" t="s">
        <v>1232</v>
      </c>
      <c r="G643" s="7">
        <v>72.0</v>
      </c>
      <c r="H643" s="7">
        <v>237.0</v>
      </c>
      <c r="I643" s="7" t="s">
        <v>145</v>
      </c>
      <c r="J643" s="7">
        <v>2004.0</v>
      </c>
      <c r="K643" s="7">
        <v>6.0</v>
      </c>
      <c r="L643" s="7">
        <v>180.0</v>
      </c>
      <c r="M643" s="8"/>
      <c r="N643" s="8">
        <f t="shared" si="1"/>
        <v>29</v>
      </c>
      <c r="O643" s="7" t="s">
        <v>1966</v>
      </c>
      <c r="P643" s="7" t="s">
        <v>2825</v>
      </c>
      <c r="Q643" s="8" t="s">
        <v>628</v>
      </c>
      <c r="R643" s="7" t="s">
        <v>2826</v>
      </c>
      <c r="S643" s="9" t="s">
        <v>174</v>
      </c>
      <c r="T643" s="9">
        <v>55.0</v>
      </c>
      <c r="U643" s="9">
        <v>24.0</v>
      </c>
      <c r="V643" s="9" t="s">
        <v>138</v>
      </c>
      <c r="W643" s="7">
        <v>79.0</v>
      </c>
      <c r="X643" s="7">
        <v>1.0</v>
      </c>
      <c r="Y643" s="7">
        <v>15.0</v>
      </c>
      <c r="Z643" s="7">
        <v>8.0</v>
      </c>
      <c r="AA643" s="7">
        <v>16.0</v>
      </c>
      <c r="AB643" s="7">
        <v>6.0</v>
      </c>
      <c r="AC643" s="7">
        <v>91.0</v>
      </c>
      <c r="AD643" s="7">
        <v>49.0</v>
      </c>
      <c r="AE643" s="7">
        <v>77.0</v>
      </c>
      <c r="AF643" s="10">
        <f t="shared" si="2"/>
        <v>0.01098901099</v>
      </c>
      <c r="AG643" s="10">
        <f t="shared" si="3"/>
        <v>0.004608294931</v>
      </c>
      <c r="AH643" s="7">
        <v>90803.0</v>
      </c>
      <c r="AI643" s="11">
        <f t="shared" si="4"/>
        <v>19.15675105</v>
      </c>
      <c r="AJ643" s="7">
        <v>1940.0</v>
      </c>
      <c r="AK643" s="11">
        <f t="shared" si="5"/>
        <v>24.55696203</v>
      </c>
      <c r="AL643" s="11">
        <f t="shared" si="6"/>
        <v>46.8056701</v>
      </c>
      <c r="AM643" s="12">
        <v>119.0</v>
      </c>
      <c r="AN643" s="11">
        <f t="shared" si="7"/>
        <v>4.717905796</v>
      </c>
      <c r="AO643" s="10" t="s">
        <v>2827</v>
      </c>
      <c r="AP643" s="10" t="s">
        <v>918</v>
      </c>
      <c r="AQ643" s="10" t="s">
        <v>318</v>
      </c>
      <c r="AR643" s="7">
        <v>1.0</v>
      </c>
      <c r="AS643" s="7">
        <v>0.0</v>
      </c>
      <c r="AT643" s="13">
        <f t="shared" si="8"/>
        <v>1</v>
      </c>
      <c r="AU643" s="8"/>
      <c r="AV643" s="8"/>
      <c r="AW643" s="8"/>
      <c r="AX643" s="8">
        <v>0.0</v>
      </c>
      <c r="AY643" s="8">
        <v>1.0</v>
      </c>
      <c r="AZ643" s="8">
        <v>1.0</v>
      </c>
      <c r="BA643" s="7">
        <v>122.0</v>
      </c>
      <c r="BB643" s="7">
        <v>303.0</v>
      </c>
      <c r="BC643" s="7">
        <v>146.0</v>
      </c>
      <c r="BD643" s="7">
        <v>49.0</v>
      </c>
      <c r="BE643" s="7">
        <v>43.0</v>
      </c>
      <c r="BF643" s="7">
        <v>17.0</v>
      </c>
      <c r="BG643" s="14">
        <f t="shared" si="9"/>
        <v>4.836844598</v>
      </c>
      <c r="BH643" s="11">
        <f t="shared" si="10"/>
        <v>12.01281896</v>
      </c>
      <c r="BI643" s="11">
        <f t="shared" si="11"/>
        <v>5.78835501</v>
      </c>
      <c r="BJ643" s="11">
        <f t="shared" si="12"/>
        <v>1.942667092</v>
      </c>
      <c r="BK643" s="11">
        <f t="shared" si="13"/>
        <v>1.704789489</v>
      </c>
      <c r="BL643" s="11">
        <f t="shared" si="14"/>
        <v>0.6739865423</v>
      </c>
      <c r="BM643" s="7">
        <v>72.0</v>
      </c>
      <c r="BN643" s="7">
        <v>21.0</v>
      </c>
      <c r="BO643" s="7">
        <v>4.0</v>
      </c>
      <c r="BP643" s="7">
        <v>0.0</v>
      </c>
      <c r="BQ643" s="7">
        <v>1.0</v>
      </c>
      <c r="BR643" s="7">
        <v>0.0</v>
      </c>
      <c r="BS643" s="9">
        <f t="shared" si="15"/>
        <v>525</v>
      </c>
      <c r="BT643" s="14">
        <v>0.4033</v>
      </c>
      <c r="BW643" s="15" t="str">
        <f t="shared" si="16"/>
        <v> </v>
      </c>
      <c r="BY643" s="7">
        <v>0.0</v>
      </c>
      <c r="BZ643" s="7">
        <v>0.0</v>
      </c>
      <c r="CA643" s="7">
        <v>0.0</v>
      </c>
      <c r="CB643" s="7">
        <v>0.0</v>
      </c>
      <c r="CC643" s="7">
        <v>1.0</v>
      </c>
      <c r="CD643" s="7">
        <v>0.0</v>
      </c>
      <c r="CE643" s="7">
        <v>0.0</v>
      </c>
      <c r="CF643" s="7">
        <v>0.0</v>
      </c>
      <c r="CG643" s="7">
        <v>0.0</v>
      </c>
      <c r="CH643" s="7">
        <v>0.0</v>
      </c>
      <c r="CI643" s="7">
        <v>0.0</v>
      </c>
      <c r="CJ643" s="7">
        <v>0.0</v>
      </c>
      <c r="CK643" s="7">
        <v>0.0</v>
      </c>
      <c r="CL643" s="15">
        <f t="shared" si="17"/>
        <v>0</v>
      </c>
      <c r="CM643" s="7">
        <v>0.0</v>
      </c>
      <c r="CN643" s="7">
        <v>4.0</v>
      </c>
      <c r="CO643" s="7">
        <v>3.9</v>
      </c>
      <c r="CP643" s="16">
        <f t="shared" si="18"/>
        <v>0.04936708861</v>
      </c>
      <c r="CQ643" s="16">
        <f t="shared" si="19"/>
        <v>0.1546204421</v>
      </c>
      <c r="CR643" s="17">
        <v>5.0</v>
      </c>
      <c r="CS643" s="14">
        <v>19.9</v>
      </c>
      <c r="CT643" s="14">
        <v>28.8</v>
      </c>
      <c r="CU643" s="14">
        <v>10.7</v>
      </c>
      <c r="CV643" s="14">
        <v>1.0</v>
      </c>
      <c r="CW643" s="14">
        <v>5.2</v>
      </c>
      <c r="CX643" s="14">
        <v>0.0</v>
      </c>
      <c r="CY643" s="14">
        <v>6.3</v>
      </c>
      <c r="CZ643" s="18">
        <f t="shared" si="20"/>
        <v>0.07974683544</v>
      </c>
      <c r="DA643" s="18">
        <f t="shared" si="21"/>
        <v>0.2497714833</v>
      </c>
      <c r="DB643" s="14">
        <v>50.1209</v>
      </c>
      <c r="DC643" s="7">
        <v>0.0</v>
      </c>
      <c r="DD643" s="7">
        <v>0.0</v>
      </c>
      <c r="DE643" s="7">
        <v>4.0</v>
      </c>
      <c r="DF643" s="7">
        <v>45.0</v>
      </c>
      <c r="DG643" s="7">
        <v>3.0</v>
      </c>
      <c r="DH643" s="7">
        <v>2.0</v>
      </c>
      <c r="DI643" s="7">
        <v>43.0</v>
      </c>
      <c r="DJ643" s="7">
        <v>8.0</v>
      </c>
      <c r="DK643" s="7">
        <v>3.0</v>
      </c>
      <c r="DL643" s="7">
        <v>0.0</v>
      </c>
      <c r="DM643" s="7">
        <v>32.0</v>
      </c>
      <c r="DN643" s="9">
        <v>0.0</v>
      </c>
      <c r="DO643" s="9">
        <v>0.0</v>
      </c>
      <c r="DP643" s="9">
        <v>1.0</v>
      </c>
      <c r="DQ643" s="8">
        <v>186.0</v>
      </c>
      <c r="DR643" s="8">
        <v>0.0</v>
      </c>
      <c r="DS643" s="8"/>
      <c r="DT643" s="19">
        <v>3.1</v>
      </c>
      <c r="DU643" s="8">
        <v>2.75</v>
      </c>
      <c r="DV643" s="8">
        <v>2.75</v>
      </c>
      <c r="DW643" s="8">
        <v>0.0</v>
      </c>
      <c r="DX643" s="8">
        <v>0.0</v>
      </c>
      <c r="DY643" s="14">
        <f t="shared" si="22"/>
        <v>1.619148936</v>
      </c>
    </row>
    <row r="644" ht="12.75" customHeight="1">
      <c r="A644" s="7">
        <v>29.0</v>
      </c>
      <c r="B644" s="7" t="s">
        <v>2828</v>
      </c>
      <c r="C644" s="7" t="s">
        <v>2829</v>
      </c>
      <c r="D644" s="7" t="s">
        <v>315</v>
      </c>
      <c r="E644" s="7" t="s">
        <v>163</v>
      </c>
      <c r="F644" s="7" t="s">
        <v>132</v>
      </c>
      <c r="G644" s="7">
        <v>72.0</v>
      </c>
      <c r="H644" s="7">
        <v>184.0</v>
      </c>
      <c r="I644" s="7" t="s">
        <v>145</v>
      </c>
      <c r="J644" s="7">
        <v>2001.0</v>
      </c>
      <c r="K644" s="7">
        <v>2.0</v>
      </c>
      <c r="L644" s="7">
        <v>55.0</v>
      </c>
      <c r="M644" s="8"/>
      <c r="N644" s="8">
        <f t="shared" si="1"/>
        <v>33</v>
      </c>
      <c r="O644" s="7" t="s">
        <v>832</v>
      </c>
      <c r="P644" s="7" t="s">
        <v>2830</v>
      </c>
      <c r="Q644" s="8" t="s">
        <v>447</v>
      </c>
      <c r="R644" s="7" t="s">
        <v>447</v>
      </c>
      <c r="S644" s="9" t="s">
        <v>247</v>
      </c>
      <c r="T644" s="9">
        <v>74.0</v>
      </c>
      <c r="U644" s="9" t="s">
        <v>138</v>
      </c>
      <c r="V644" s="9" t="s">
        <v>138</v>
      </c>
      <c r="W644" s="7">
        <v>75.0</v>
      </c>
      <c r="X644" s="7">
        <v>11.0</v>
      </c>
      <c r="Y644" s="7">
        <v>25.0</v>
      </c>
      <c r="Z644" s="7">
        <v>10.0</v>
      </c>
      <c r="AA644" s="7">
        <v>36.0</v>
      </c>
      <c r="AB644" s="7">
        <v>10.0</v>
      </c>
      <c r="AC644" s="7">
        <v>187.0</v>
      </c>
      <c r="AD644" s="7">
        <v>49.0</v>
      </c>
      <c r="AE644" s="7">
        <v>50.0</v>
      </c>
      <c r="AF644" s="10">
        <f t="shared" si="2"/>
        <v>0.05882352941</v>
      </c>
      <c r="AG644" s="10">
        <f t="shared" si="3"/>
        <v>0.03846153846</v>
      </c>
      <c r="AH644" s="7">
        <v>73637.0</v>
      </c>
      <c r="AI644" s="11">
        <f t="shared" si="4"/>
        <v>16.36377778</v>
      </c>
      <c r="AJ644" s="7">
        <v>1559.0</v>
      </c>
      <c r="AK644" s="11">
        <f t="shared" si="5"/>
        <v>20.78666667</v>
      </c>
      <c r="AL644" s="11">
        <f t="shared" si="6"/>
        <v>47.233483</v>
      </c>
      <c r="AM644" s="12">
        <v>112.0</v>
      </c>
      <c r="AN644" s="11">
        <f t="shared" si="7"/>
        <v>5.475508236</v>
      </c>
      <c r="AO644" s="10" t="s">
        <v>1040</v>
      </c>
      <c r="AP644" s="10" t="s">
        <v>1097</v>
      </c>
      <c r="AQ644" s="10" t="s">
        <v>1514</v>
      </c>
      <c r="AR644" s="7">
        <v>37.0</v>
      </c>
      <c r="AS644" s="7">
        <v>45.0</v>
      </c>
      <c r="AT644" s="13">
        <f t="shared" si="8"/>
        <v>0.4512195122</v>
      </c>
      <c r="AU644" s="9">
        <v>1.0</v>
      </c>
      <c r="AV644" s="9">
        <v>0.0</v>
      </c>
      <c r="AW644" s="9">
        <v>64.0</v>
      </c>
      <c r="AX644" s="9">
        <v>29.0</v>
      </c>
      <c r="AY644" s="9">
        <v>18.0</v>
      </c>
      <c r="AZ644" s="9">
        <v>8.0</v>
      </c>
      <c r="BA644" s="7">
        <v>67.0</v>
      </c>
      <c r="BB644" s="7">
        <v>31.0</v>
      </c>
      <c r="BC644" s="7">
        <v>31.0</v>
      </c>
      <c r="BD644" s="7">
        <v>49.0</v>
      </c>
      <c r="BE644" s="7">
        <v>22.0</v>
      </c>
      <c r="BF644" s="7">
        <v>21.0</v>
      </c>
      <c r="BG644" s="14">
        <f t="shared" si="9"/>
        <v>3.275527249</v>
      </c>
      <c r="BH644" s="11">
        <f t="shared" si="10"/>
        <v>1.515542458</v>
      </c>
      <c r="BI644" s="11">
        <f t="shared" si="11"/>
        <v>1.515542458</v>
      </c>
      <c r="BJ644" s="11">
        <f t="shared" si="12"/>
        <v>2.395534853</v>
      </c>
      <c r="BK644" s="11">
        <f t="shared" si="13"/>
        <v>1.075546261</v>
      </c>
      <c r="BL644" s="11">
        <f t="shared" si="14"/>
        <v>1.026657794</v>
      </c>
      <c r="BM644" s="7">
        <v>12.0</v>
      </c>
      <c r="BN644" s="7">
        <v>6.0</v>
      </c>
      <c r="BO644" s="7">
        <v>0.0</v>
      </c>
      <c r="BP644" s="7">
        <v>0.0</v>
      </c>
      <c r="BQ644" s="7">
        <v>0.0</v>
      </c>
      <c r="BR644" s="7">
        <v>0.0</v>
      </c>
      <c r="BS644" s="9">
        <f t="shared" si="15"/>
        <v>74</v>
      </c>
      <c r="BT644" s="14">
        <v>4.2011</v>
      </c>
      <c r="BU644" s="7">
        <v>1.0</v>
      </c>
      <c r="BV644" s="7">
        <v>1.0</v>
      </c>
      <c r="BW644" s="15">
        <f t="shared" si="16"/>
        <v>1</v>
      </c>
      <c r="BX644" s="7">
        <v>1.0</v>
      </c>
      <c r="BY644" s="7">
        <v>3.0</v>
      </c>
      <c r="BZ644" s="7">
        <v>0.0</v>
      </c>
      <c r="CA644" s="7">
        <v>2.0</v>
      </c>
      <c r="CB644" s="7">
        <v>2.0</v>
      </c>
      <c r="CC644" s="7">
        <v>2.0</v>
      </c>
      <c r="CD644" s="7">
        <v>0.0</v>
      </c>
      <c r="CE644" s="7">
        <v>2.0</v>
      </c>
      <c r="CF644" s="7">
        <v>0.0</v>
      </c>
      <c r="CG644" s="7">
        <v>0.0</v>
      </c>
      <c r="CH644" s="7">
        <v>1.0</v>
      </c>
      <c r="CI644" s="7">
        <v>6.0</v>
      </c>
      <c r="CJ644" s="7">
        <v>0.0</v>
      </c>
      <c r="CK644" s="7">
        <v>0.0</v>
      </c>
      <c r="CL644" s="15">
        <f t="shared" si="17"/>
        <v>0</v>
      </c>
      <c r="CM644" s="7">
        <v>1.9</v>
      </c>
      <c r="CN644" s="7">
        <v>1.9</v>
      </c>
      <c r="CO644" s="7">
        <v>3.8</v>
      </c>
      <c r="CP644" s="16">
        <f t="shared" si="18"/>
        <v>0.05066666667</v>
      </c>
      <c r="CQ644" s="16">
        <f t="shared" si="19"/>
        <v>0.1857761723</v>
      </c>
      <c r="CR644" s="17">
        <v>4.0</v>
      </c>
      <c r="CS644" s="14">
        <v>25.6</v>
      </c>
      <c r="CT644" s="14">
        <v>20.9</v>
      </c>
      <c r="CU644" s="14">
        <v>11.0</v>
      </c>
      <c r="CV644" s="14">
        <v>3.1</v>
      </c>
      <c r="CW644" s="14">
        <v>3.3</v>
      </c>
      <c r="CX644" s="14">
        <v>0.5</v>
      </c>
      <c r="CY644" s="14">
        <v>6.9</v>
      </c>
      <c r="CZ644" s="18">
        <f t="shared" si="20"/>
        <v>0.092</v>
      </c>
      <c r="DA644" s="18">
        <f t="shared" si="21"/>
        <v>0.3373304181</v>
      </c>
      <c r="DB644" s="14">
        <v>35.8289</v>
      </c>
      <c r="DC644" s="7">
        <v>1.0</v>
      </c>
      <c r="DD644" s="7">
        <v>6.0</v>
      </c>
      <c r="DE644" s="7">
        <v>0.0</v>
      </c>
      <c r="DF644" s="7">
        <v>42.0</v>
      </c>
      <c r="DG644" s="7">
        <v>10.0</v>
      </c>
      <c r="DH644" s="7">
        <v>2.0</v>
      </c>
      <c r="DI644" s="7">
        <v>59.0</v>
      </c>
      <c r="DJ644" s="7">
        <v>21.0</v>
      </c>
      <c r="DK644" s="7">
        <v>7.0</v>
      </c>
      <c r="DL644" s="7">
        <v>2.0</v>
      </c>
      <c r="DM644" s="7">
        <v>86.0</v>
      </c>
      <c r="DN644" s="9">
        <v>1.0</v>
      </c>
      <c r="DO644" s="9">
        <v>1.0</v>
      </c>
      <c r="DP644" s="9">
        <v>5.0</v>
      </c>
      <c r="DQ644" s="8">
        <v>186.0</v>
      </c>
      <c r="DR644" s="8">
        <v>7.0</v>
      </c>
      <c r="DS644" s="8" t="s">
        <v>249</v>
      </c>
      <c r="DT644" s="19">
        <v>5.75</v>
      </c>
      <c r="DU644" s="8">
        <v>5.6</v>
      </c>
      <c r="DV644" s="8">
        <v>5.6</v>
      </c>
      <c r="DW644" s="8">
        <v>478.0</v>
      </c>
      <c r="DX644" s="8">
        <v>0.0</v>
      </c>
      <c r="DY644" s="14">
        <f t="shared" si="22"/>
        <v>-3.844680851</v>
      </c>
    </row>
    <row r="645" ht="12.75" customHeight="1">
      <c r="A645" s="7">
        <v>7.0</v>
      </c>
      <c r="B645" s="7" t="s">
        <v>2831</v>
      </c>
      <c r="C645" s="7" t="s">
        <v>353</v>
      </c>
      <c r="D645" s="7" t="s">
        <v>162</v>
      </c>
      <c r="E645" s="7" t="s">
        <v>163</v>
      </c>
      <c r="F645" s="7" t="s">
        <v>163</v>
      </c>
      <c r="G645" s="7">
        <v>73.0</v>
      </c>
      <c r="H645" s="7">
        <v>206.0</v>
      </c>
      <c r="I645" s="7" t="s">
        <v>133</v>
      </c>
      <c r="J645" s="7">
        <v>2003.0</v>
      </c>
      <c r="K645" s="7">
        <v>9.0</v>
      </c>
      <c r="L645" s="7">
        <v>282.0</v>
      </c>
      <c r="M645" s="8"/>
      <c r="N645" s="8">
        <f t="shared" si="1"/>
        <v>31</v>
      </c>
      <c r="O645" s="7" t="s">
        <v>464</v>
      </c>
      <c r="P645" s="7" t="s">
        <v>2832</v>
      </c>
      <c r="Q645" s="8" t="s">
        <v>447</v>
      </c>
      <c r="R645" s="7" t="s">
        <v>447</v>
      </c>
      <c r="S645" s="9" t="s">
        <v>159</v>
      </c>
      <c r="T645" s="9">
        <v>60.0</v>
      </c>
      <c r="U645" s="9" t="s">
        <v>138</v>
      </c>
      <c r="V645" s="9" t="s">
        <v>138</v>
      </c>
      <c r="W645" s="7">
        <v>61.0</v>
      </c>
      <c r="X645" s="7">
        <v>4.0</v>
      </c>
      <c r="Y645" s="7">
        <v>3.0</v>
      </c>
      <c r="Z645" s="7">
        <v>1.0</v>
      </c>
      <c r="AA645" s="7">
        <v>7.0</v>
      </c>
      <c r="AB645" s="7">
        <v>-6.0</v>
      </c>
      <c r="AC645" s="7">
        <v>45.0</v>
      </c>
      <c r="AD645" s="7">
        <v>20.0</v>
      </c>
      <c r="AE645" s="7">
        <v>21.0</v>
      </c>
      <c r="AF645" s="10">
        <f t="shared" si="2"/>
        <v>0.08888888889</v>
      </c>
      <c r="AG645" s="10">
        <f t="shared" si="3"/>
        <v>0.04651162791</v>
      </c>
      <c r="AH645" s="7">
        <v>35269.0</v>
      </c>
      <c r="AI645" s="11">
        <f t="shared" si="4"/>
        <v>9.636338798</v>
      </c>
      <c r="AJ645" s="7">
        <v>862.0</v>
      </c>
      <c r="AK645" s="11">
        <f t="shared" si="5"/>
        <v>14.13114754</v>
      </c>
      <c r="AL645" s="11">
        <f t="shared" si="6"/>
        <v>40.91531323</v>
      </c>
      <c r="AM645" s="12">
        <v>19.0</v>
      </c>
      <c r="AN645" s="11">
        <f t="shared" si="7"/>
        <v>1.939380192</v>
      </c>
      <c r="AO645" s="10" t="s">
        <v>192</v>
      </c>
      <c r="AP645" s="10" t="s">
        <v>460</v>
      </c>
      <c r="AQ645" s="10" t="s">
        <v>960</v>
      </c>
      <c r="AR645" s="7">
        <v>0.0</v>
      </c>
      <c r="AS645" s="7">
        <v>1.0</v>
      </c>
      <c r="AT645" s="13">
        <f t="shared" si="8"/>
        <v>0</v>
      </c>
      <c r="AU645" s="8"/>
      <c r="AV645" s="8"/>
      <c r="AW645" s="8"/>
      <c r="AX645" s="8">
        <v>0.0</v>
      </c>
      <c r="AY645" s="8">
        <v>1.0</v>
      </c>
      <c r="AZ645" s="8">
        <v>0.0</v>
      </c>
      <c r="BA645" s="7">
        <v>62.0</v>
      </c>
      <c r="BB645" s="7">
        <v>157.0</v>
      </c>
      <c r="BC645" s="7">
        <v>12.0</v>
      </c>
      <c r="BD645" s="7">
        <v>20.0</v>
      </c>
      <c r="BE645" s="7">
        <v>8.0</v>
      </c>
      <c r="BF645" s="7">
        <v>15.0</v>
      </c>
      <c r="BG645" s="14">
        <f t="shared" si="9"/>
        <v>6.328503785</v>
      </c>
      <c r="BH645" s="11">
        <f t="shared" si="10"/>
        <v>16.02540475</v>
      </c>
      <c r="BI645" s="11">
        <f t="shared" si="11"/>
        <v>1.2248717</v>
      </c>
      <c r="BJ645" s="11">
        <f t="shared" si="12"/>
        <v>2.041452834</v>
      </c>
      <c r="BK645" s="11">
        <f t="shared" si="13"/>
        <v>0.8165811336</v>
      </c>
      <c r="BL645" s="11">
        <f t="shared" si="14"/>
        <v>1.531089625</v>
      </c>
      <c r="BM645" s="7">
        <v>6.0</v>
      </c>
      <c r="BN645" s="7">
        <v>3.0</v>
      </c>
      <c r="BO645" s="7">
        <v>0.0</v>
      </c>
      <c r="BP645" s="7">
        <v>0.0</v>
      </c>
      <c r="BQ645" s="7">
        <v>0.0</v>
      </c>
      <c r="BR645" s="7">
        <v>0.0</v>
      </c>
      <c r="BS645" s="9">
        <f t="shared" si="15"/>
        <v>175</v>
      </c>
      <c r="BT645" s="14">
        <v>2.4786</v>
      </c>
      <c r="BW645" s="15" t="str">
        <f t="shared" si="16"/>
        <v> </v>
      </c>
      <c r="BY645" s="7">
        <v>0.0</v>
      </c>
      <c r="BZ645" s="7">
        <v>0.0</v>
      </c>
      <c r="CA645" s="7">
        <v>0.0</v>
      </c>
      <c r="CB645" s="7">
        <v>0.0</v>
      </c>
      <c r="CC645" s="7">
        <v>1.0</v>
      </c>
      <c r="CD645" s="7">
        <v>0.0</v>
      </c>
      <c r="CE645" s="7">
        <v>1.0</v>
      </c>
      <c r="CF645" s="7">
        <v>0.0</v>
      </c>
      <c r="CG645" s="7">
        <v>1.0</v>
      </c>
      <c r="CH645" s="7">
        <v>0.0</v>
      </c>
      <c r="CI645" s="7">
        <v>1.0</v>
      </c>
      <c r="CJ645" s="7">
        <v>0.0</v>
      </c>
      <c r="CK645" s="7">
        <v>0.0</v>
      </c>
      <c r="CL645" s="15">
        <f t="shared" si="17"/>
        <v>0</v>
      </c>
      <c r="CM645" s="7">
        <v>-0.4</v>
      </c>
      <c r="CN645" s="7">
        <v>0.5</v>
      </c>
      <c r="CO645" s="7">
        <v>0.1</v>
      </c>
      <c r="CP645" s="16">
        <f t="shared" si="18"/>
        <v>0.001639344262</v>
      </c>
      <c r="CQ645" s="16">
        <f t="shared" si="19"/>
        <v>0.01020726417</v>
      </c>
      <c r="CR645" s="17">
        <v>3.0</v>
      </c>
      <c r="CS645" s="14">
        <v>9.0</v>
      </c>
      <c r="CT645" s="14">
        <v>11.1</v>
      </c>
      <c r="CU645" s="14">
        <v>-7.6</v>
      </c>
      <c r="CV645" s="14">
        <v>-0.9</v>
      </c>
      <c r="CW645" s="14">
        <v>0.9</v>
      </c>
      <c r="CX645" s="14">
        <v>0.0</v>
      </c>
      <c r="CY645" s="14">
        <v>0.0</v>
      </c>
      <c r="CZ645" s="18">
        <f t="shared" si="20"/>
        <v>0</v>
      </c>
      <c r="DA645" s="18">
        <f t="shared" si="21"/>
        <v>0</v>
      </c>
      <c r="DB645" s="14">
        <v>33.4889</v>
      </c>
      <c r="DC645" s="7">
        <v>0.0</v>
      </c>
      <c r="DD645" s="7">
        <v>1.0</v>
      </c>
      <c r="DE645" s="7">
        <v>1.0</v>
      </c>
      <c r="DF645" s="7">
        <v>18.0</v>
      </c>
      <c r="DG645" s="7">
        <v>6.0</v>
      </c>
      <c r="DH645" s="7">
        <v>2.0</v>
      </c>
      <c r="DI645" s="7">
        <v>4.0</v>
      </c>
      <c r="DJ645" s="7">
        <v>5.0</v>
      </c>
      <c r="DK645" s="7">
        <v>6.0</v>
      </c>
      <c r="DL645" s="7">
        <v>1.0</v>
      </c>
      <c r="DM645" s="7">
        <v>21.0</v>
      </c>
      <c r="DN645" s="9">
        <v>0.0</v>
      </c>
      <c r="DO645" s="9">
        <v>0.0</v>
      </c>
      <c r="DP645" s="9">
        <v>0.0</v>
      </c>
      <c r="DQ645" s="8">
        <v>0.0</v>
      </c>
      <c r="DR645" s="8">
        <v>0.0</v>
      </c>
      <c r="DS645" s="8"/>
      <c r="DT645" s="19">
        <v>0.0</v>
      </c>
      <c r="DU645" s="8">
        <v>0.0</v>
      </c>
      <c r="DV645" s="8">
        <v>0.0</v>
      </c>
      <c r="DW645" s="8">
        <v>0.0</v>
      </c>
      <c r="DX645" s="8">
        <v>0.0</v>
      </c>
      <c r="DY645" s="14">
        <f t="shared" si="22"/>
        <v>0</v>
      </c>
    </row>
    <row r="646" ht="12.75" customHeight="1">
      <c r="A646" s="7">
        <v>11.0</v>
      </c>
      <c r="B646" s="7" t="s">
        <v>2833</v>
      </c>
      <c r="C646" s="7" t="s">
        <v>1037</v>
      </c>
      <c r="D646" s="7" t="s">
        <v>131</v>
      </c>
      <c r="E646" s="7" t="s">
        <v>132</v>
      </c>
      <c r="F646" s="7" t="s">
        <v>132</v>
      </c>
      <c r="G646" s="7">
        <v>71.0</v>
      </c>
      <c r="H646" s="7">
        <v>191.0</v>
      </c>
      <c r="I646" s="7" t="s">
        <v>133</v>
      </c>
      <c r="J646" s="7">
        <v>2004.0</v>
      </c>
      <c r="K646" s="7">
        <v>4.0</v>
      </c>
      <c r="L646" s="7">
        <v>119.0</v>
      </c>
      <c r="M646" s="8"/>
      <c r="N646" s="8">
        <f t="shared" si="1"/>
        <v>29</v>
      </c>
      <c r="O646" s="7" t="s">
        <v>456</v>
      </c>
      <c r="P646" s="7" t="s">
        <v>2832</v>
      </c>
      <c r="Q646" s="7" t="s">
        <v>231</v>
      </c>
      <c r="R646" s="7" t="s">
        <v>231</v>
      </c>
      <c r="S646" s="8" t="s">
        <v>150</v>
      </c>
      <c r="T646" s="8">
        <v>41.0</v>
      </c>
      <c r="U646" s="8" t="s">
        <v>138</v>
      </c>
      <c r="V646" s="8" t="s">
        <v>138</v>
      </c>
      <c r="W646" s="7">
        <v>41.0</v>
      </c>
      <c r="X646" s="7">
        <v>0.0</v>
      </c>
      <c r="Y646" s="7">
        <v>3.0</v>
      </c>
      <c r="Z646" s="7">
        <v>2.0</v>
      </c>
      <c r="AA646" s="7">
        <v>3.0</v>
      </c>
      <c r="AB646" s="7">
        <v>-2.0</v>
      </c>
      <c r="AC646" s="7">
        <v>34.0</v>
      </c>
      <c r="AD646" s="7">
        <v>12.0</v>
      </c>
      <c r="AE646" s="7">
        <v>11.0</v>
      </c>
      <c r="AF646" s="10">
        <f t="shared" si="2"/>
        <v>0</v>
      </c>
      <c r="AG646" s="10">
        <f t="shared" si="3"/>
        <v>0</v>
      </c>
      <c r="AH646" s="7">
        <v>27845.0</v>
      </c>
      <c r="AI646" s="11">
        <f t="shared" si="4"/>
        <v>11.31910569</v>
      </c>
      <c r="AJ646" s="7">
        <v>666.0</v>
      </c>
      <c r="AK646" s="11">
        <f t="shared" si="5"/>
        <v>16.24390244</v>
      </c>
      <c r="AL646" s="11">
        <f t="shared" si="6"/>
        <v>41.80930931</v>
      </c>
      <c r="AM646" s="12">
        <v>53.0</v>
      </c>
      <c r="AN646" s="11">
        <f t="shared" si="7"/>
        <v>6.852217633</v>
      </c>
      <c r="AO646" s="10" t="s">
        <v>151</v>
      </c>
      <c r="AP646" s="10" t="s">
        <v>496</v>
      </c>
      <c r="AQ646" s="10" t="s">
        <v>496</v>
      </c>
      <c r="AR646" s="7">
        <v>44.0</v>
      </c>
      <c r="AS646" s="7">
        <v>43.0</v>
      </c>
      <c r="AT646" s="13">
        <f t="shared" si="8"/>
        <v>0.5057471264</v>
      </c>
      <c r="AU646" s="8"/>
      <c r="AV646" s="8"/>
      <c r="AW646" s="8">
        <v>58.0</v>
      </c>
      <c r="AX646" s="8">
        <v>30.0</v>
      </c>
      <c r="AY646" s="8">
        <v>29.0</v>
      </c>
      <c r="AZ646" s="8">
        <v>14.0</v>
      </c>
      <c r="BA646" s="7">
        <v>47.0</v>
      </c>
      <c r="BB646" s="7">
        <v>96.0</v>
      </c>
      <c r="BC646" s="7">
        <v>25.0</v>
      </c>
      <c r="BD646" s="7">
        <v>12.0</v>
      </c>
      <c r="BE646" s="7">
        <v>8.0</v>
      </c>
      <c r="BF646" s="7">
        <v>7.0</v>
      </c>
      <c r="BG646" s="14">
        <f t="shared" si="9"/>
        <v>6.076494882</v>
      </c>
      <c r="BH646" s="11">
        <f t="shared" si="10"/>
        <v>12.41156402</v>
      </c>
      <c r="BI646" s="11">
        <f t="shared" si="11"/>
        <v>3.232178129</v>
      </c>
      <c r="BJ646" s="11">
        <f t="shared" si="12"/>
        <v>1.551445502</v>
      </c>
      <c r="BK646" s="11">
        <f t="shared" si="13"/>
        <v>1.034297001</v>
      </c>
      <c r="BL646" s="11">
        <f t="shared" si="14"/>
        <v>0.9050098761</v>
      </c>
      <c r="BM646" s="7">
        <v>0.0</v>
      </c>
      <c r="BN646" s="7">
        <v>0.0</v>
      </c>
      <c r="BO646" s="7">
        <v>0.0</v>
      </c>
      <c r="BP646" s="7">
        <v>0.0</v>
      </c>
      <c r="BQ646" s="7">
        <v>0.0</v>
      </c>
      <c r="BR646" s="7">
        <v>0.0</v>
      </c>
      <c r="BS646" s="9">
        <f t="shared" si="15"/>
        <v>121</v>
      </c>
      <c r="BT646" s="14">
        <v>2.738</v>
      </c>
      <c r="BW646" s="15" t="str">
        <f t="shared" si="16"/>
        <v> </v>
      </c>
      <c r="BY646" s="7">
        <v>0.0</v>
      </c>
      <c r="BZ646" s="7">
        <v>0.0</v>
      </c>
      <c r="CA646" s="7">
        <v>0.0</v>
      </c>
      <c r="CB646" s="7">
        <v>0.0</v>
      </c>
      <c r="CC646" s="7">
        <v>0.0</v>
      </c>
      <c r="CD646" s="7">
        <v>0.0</v>
      </c>
      <c r="CE646" s="7">
        <v>0.0</v>
      </c>
      <c r="CF646" s="7">
        <v>0.0</v>
      </c>
      <c r="CG646" s="7">
        <v>0.0</v>
      </c>
      <c r="CH646" s="7">
        <v>0.0</v>
      </c>
      <c r="CI646" s="7">
        <v>0.0</v>
      </c>
      <c r="CJ646" s="7">
        <v>0.0</v>
      </c>
      <c r="CK646" s="7">
        <v>0.0</v>
      </c>
      <c r="CL646" s="15">
        <f t="shared" si="17"/>
        <v>0</v>
      </c>
      <c r="CM646" s="7">
        <v>-1.0</v>
      </c>
      <c r="CN646" s="7">
        <v>0.4</v>
      </c>
      <c r="CO646" s="7">
        <v>-0.6000000000000001</v>
      </c>
      <c r="CP646" s="16">
        <f t="shared" si="18"/>
        <v>-0.01463414634</v>
      </c>
      <c r="CQ646" s="16">
        <f t="shared" si="19"/>
        <v>-0.07757227509</v>
      </c>
      <c r="CR646" s="17">
        <v>5.0</v>
      </c>
      <c r="CS646" s="14">
        <v>5.7</v>
      </c>
      <c r="CT646" s="14">
        <v>7.7</v>
      </c>
      <c r="CU646" s="14">
        <v>-3.6</v>
      </c>
      <c r="CV646" s="14">
        <v>-1.5</v>
      </c>
      <c r="CW646" s="14">
        <v>1.1</v>
      </c>
      <c r="CX646" s="14">
        <v>0.0</v>
      </c>
      <c r="CY646" s="14">
        <v>-0.4</v>
      </c>
      <c r="CZ646" s="18">
        <f t="shared" si="20"/>
        <v>-0.009756097561</v>
      </c>
      <c r="DA646" s="18">
        <f t="shared" si="21"/>
        <v>-0.05171485006</v>
      </c>
      <c r="DB646" s="14">
        <v>29.0588</v>
      </c>
      <c r="DC646" s="7">
        <v>0.0</v>
      </c>
      <c r="DD646" s="7">
        <v>1.0</v>
      </c>
      <c r="DE646" s="7">
        <v>1.0</v>
      </c>
      <c r="DF646" s="7">
        <v>10.0</v>
      </c>
      <c r="DG646" s="7">
        <v>4.0</v>
      </c>
      <c r="DH646" s="7">
        <v>0.0</v>
      </c>
      <c r="DI646" s="7">
        <v>2.0</v>
      </c>
      <c r="DJ646" s="7">
        <v>6.0</v>
      </c>
      <c r="DK646" s="7">
        <v>0.0</v>
      </c>
      <c r="DL646" s="7">
        <v>0.0</v>
      </c>
      <c r="DM646" s="7">
        <v>22.0</v>
      </c>
      <c r="DN646" s="9">
        <v>0.0</v>
      </c>
      <c r="DO646" s="9">
        <v>0.0</v>
      </c>
      <c r="DP646" s="9">
        <v>0.0</v>
      </c>
      <c r="DQ646" s="8">
        <v>139.0</v>
      </c>
      <c r="DR646" s="8">
        <v>19.0</v>
      </c>
      <c r="DS646" s="8" t="s">
        <v>2834</v>
      </c>
      <c r="DT646" s="19">
        <v>0.5750000000000001</v>
      </c>
      <c r="DU646" s="7">
        <v>0.5750000000000001</v>
      </c>
      <c r="DV646" s="7">
        <v>0.43</v>
      </c>
      <c r="DW646" s="8">
        <v>133.0</v>
      </c>
      <c r="DX646" s="7">
        <v>0.0</v>
      </c>
      <c r="DY646" s="14">
        <f t="shared" si="22"/>
        <v>-0.4403797758</v>
      </c>
    </row>
    <row r="647" ht="12.75" customHeight="1">
      <c r="A647" s="7">
        <v>4.0</v>
      </c>
      <c r="B647" s="7" t="s">
        <v>2835</v>
      </c>
      <c r="C647" s="7" t="s">
        <v>2836</v>
      </c>
      <c r="D647" s="7" t="s">
        <v>358</v>
      </c>
      <c r="E647" s="7" t="s">
        <v>163</v>
      </c>
      <c r="F647" s="7" t="s">
        <v>163</v>
      </c>
      <c r="G647" s="7">
        <v>75.0</v>
      </c>
      <c r="H647" s="7">
        <v>195.0</v>
      </c>
      <c r="I647" s="7" t="s">
        <v>145</v>
      </c>
      <c r="J647" s="7">
        <v>2007.0</v>
      </c>
      <c r="K647" s="7">
        <v>7.0</v>
      </c>
      <c r="L647" s="7">
        <v>205.0</v>
      </c>
      <c r="M647" s="8"/>
      <c r="N647" s="8">
        <f t="shared" si="1"/>
        <v>26</v>
      </c>
      <c r="O647" s="7" t="s">
        <v>726</v>
      </c>
      <c r="P647" s="7" t="s">
        <v>2837</v>
      </c>
      <c r="Q647" s="8" t="s">
        <v>246</v>
      </c>
      <c r="R647" s="7" t="s">
        <v>246</v>
      </c>
      <c r="S647" s="9" t="s">
        <v>174</v>
      </c>
      <c r="T647" s="9">
        <v>25.0</v>
      </c>
      <c r="U647" s="9" t="s">
        <v>138</v>
      </c>
      <c r="V647" s="9" t="s">
        <v>138</v>
      </c>
      <c r="W647" s="7">
        <v>26.0</v>
      </c>
      <c r="X647" s="7">
        <v>2.0</v>
      </c>
      <c r="Y647" s="7">
        <v>0.0</v>
      </c>
      <c r="Z647" s="7">
        <v>0.0</v>
      </c>
      <c r="AA647" s="7">
        <v>2.0</v>
      </c>
      <c r="AB647" s="7">
        <v>-3.0</v>
      </c>
      <c r="AC647" s="7">
        <v>24.0</v>
      </c>
      <c r="AD647" s="7">
        <v>13.0</v>
      </c>
      <c r="AE647" s="7">
        <v>21.0</v>
      </c>
      <c r="AF647" s="10">
        <f t="shared" si="2"/>
        <v>0.08333333333</v>
      </c>
      <c r="AG647" s="10">
        <f t="shared" si="3"/>
        <v>0.03448275862</v>
      </c>
      <c r="AH647" s="7">
        <v>17866.0</v>
      </c>
      <c r="AI647" s="11">
        <f t="shared" si="4"/>
        <v>11.4525641</v>
      </c>
      <c r="AJ647" s="7">
        <v>404.0</v>
      </c>
      <c r="AK647" s="11">
        <f t="shared" si="5"/>
        <v>15.53846154</v>
      </c>
      <c r="AL647" s="11">
        <f t="shared" si="6"/>
        <v>44.22277228</v>
      </c>
      <c r="AM647" s="12">
        <v>0.0</v>
      </c>
      <c r="AN647" s="11">
        <f t="shared" si="7"/>
        <v>0</v>
      </c>
      <c r="AO647" s="10" t="s">
        <v>1351</v>
      </c>
      <c r="AP647" s="10" t="s">
        <v>151</v>
      </c>
      <c r="AQ647" s="10" t="s">
        <v>1351</v>
      </c>
      <c r="AR647" s="7">
        <v>0.0</v>
      </c>
      <c r="AS647" s="7">
        <v>0.0</v>
      </c>
      <c r="AT647" s="13">
        <f t="shared" si="8"/>
        <v>0</v>
      </c>
      <c r="AU647" s="8"/>
      <c r="AV647" s="8"/>
      <c r="AW647" s="8"/>
      <c r="AX647" s="8">
        <v>0.0</v>
      </c>
      <c r="AY647" s="8"/>
      <c r="AZ647" s="8">
        <v>0.0</v>
      </c>
      <c r="BA647" s="7">
        <v>32.0</v>
      </c>
      <c r="BB647" s="7">
        <v>13.0</v>
      </c>
      <c r="BC647" s="7">
        <v>14.0</v>
      </c>
      <c r="BD647" s="7">
        <v>13.0</v>
      </c>
      <c r="BE647" s="7">
        <v>8.0</v>
      </c>
      <c r="BF647" s="7">
        <v>4.0</v>
      </c>
      <c r="BG647" s="14">
        <f t="shared" si="9"/>
        <v>6.448001791</v>
      </c>
      <c r="BH647" s="11">
        <f t="shared" si="10"/>
        <v>2.619500728</v>
      </c>
      <c r="BI647" s="11">
        <f t="shared" si="11"/>
        <v>2.821000784</v>
      </c>
      <c r="BJ647" s="11">
        <f t="shared" si="12"/>
        <v>2.619500728</v>
      </c>
      <c r="BK647" s="11">
        <f t="shared" si="13"/>
        <v>1.612000448</v>
      </c>
      <c r="BL647" s="11">
        <f t="shared" si="14"/>
        <v>0.8060002239</v>
      </c>
      <c r="BM647" s="7">
        <v>4.0</v>
      </c>
      <c r="BN647" s="7">
        <v>2.0</v>
      </c>
      <c r="BO647" s="7">
        <v>0.0</v>
      </c>
      <c r="BP647" s="7">
        <v>0.0</v>
      </c>
      <c r="BQ647" s="7">
        <v>0.0</v>
      </c>
      <c r="BR647" s="7">
        <v>0.0</v>
      </c>
      <c r="BS647" s="9">
        <f t="shared" si="15"/>
        <v>31</v>
      </c>
      <c r="BT647" s="14">
        <v>-0.6194000000000001</v>
      </c>
      <c r="BW647" s="15" t="str">
        <f t="shared" si="16"/>
        <v> </v>
      </c>
      <c r="BY647" s="7">
        <v>1.0</v>
      </c>
      <c r="BZ647" s="7">
        <v>0.0</v>
      </c>
      <c r="CA647" s="7">
        <v>0.0</v>
      </c>
      <c r="CB647" s="7">
        <v>0.0</v>
      </c>
      <c r="CC647" s="7">
        <v>0.0</v>
      </c>
      <c r="CD647" s="7">
        <v>0.0</v>
      </c>
      <c r="CE647" s="7">
        <v>1.0</v>
      </c>
      <c r="CF647" s="7">
        <v>0.0</v>
      </c>
      <c r="CG647" s="7">
        <v>0.0</v>
      </c>
      <c r="CH647" s="7">
        <v>0.0</v>
      </c>
      <c r="CI647" s="7">
        <v>1.0</v>
      </c>
      <c r="CJ647" s="7">
        <v>0.0</v>
      </c>
      <c r="CK647" s="7">
        <v>0.0</v>
      </c>
      <c r="CL647" s="15">
        <f t="shared" si="17"/>
        <v>0</v>
      </c>
      <c r="CM647" s="7">
        <v>0.1</v>
      </c>
      <c r="CN647" s="7">
        <v>0.30000000000000004</v>
      </c>
      <c r="CO647" s="7">
        <v>0.4</v>
      </c>
      <c r="CP647" s="16">
        <f t="shared" si="18"/>
        <v>0.01538461538</v>
      </c>
      <c r="CQ647" s="16">
        <f t="shared" si="19"/>
        <v>0.08060002239</v>
      </c>
      <c r="CR647" s="17">
        <v>0.0</v>
      </c>
      <c r="CS647" s="14">
        <v>6.6</v>
      </c>
      <c r="CT647" s="14">
        <v>5.8</v>
      </c>
      <c r="CU647" s="14">
        <v>-1.2</v>
      </c>
      <c r="CV647" s="14">
        <v>-0.5</v>
      </c>
      <c r="CW647" s="14">
        <v>0.2</v>
      </c>
      <c r="CX647" s="14">
        <v>0.0</v>
      </c>
      <c r="CY647" s="14">
        <v>-0.2</v>
      </c>
      <c r="CZ647" s="18">
        <f t="shared" si="20"/>
        <v>-0.007692307692</v>
      </c>
      <c r="DA647" s="18">
        <f t="shared" si="21"/>
        <v>-0.04030001119</v>
      </c>
      <c r="DB647" s="14">
        <v>52.125</v>
      </c>
      <c r="DC647" s="7">
        <v>0.0</v>
      </c>
      <c r="DD647" s="7">
        <v>0.0</v>
      </c>
      <c r="DE647" s="7">
        <v>1.0</v>
      </c>
      <c r="DF647" s="7">
        <v>12.0</v>
      </c>
      <c r="DG647" s="7">
        <v>1.0</v>
      </c>
      <c r="DH647" s="7">
        <v>0.0</v>
      </c>
      <c r="DI647" s="7">
        <v>9.0</v>
      </c>
      <c r="DJ647" s="7">
        <v>1.0</v>
      </c>
      <c r="DK647" s="7">
        <v>0.0</v>
      </c>
      <c r="DL647" s="7">
        <v>0.0</v>
      </c>
      <c r="DM647" s="7">
        <v>13.0</v>
      </c>
      <c r="DN647" s="9">
        <v>0.0</v>
      </c>
      <c r="DO647" s="9">
        <v>0.0</v>
      </c>
      <c r="DP647" s="9">
        <v>0.0</v>
      </c>
      <c r="DQ647" s="8">
        <v>172.0</v>
      </c>
      <c r="DR647" s="8">
        <v>0.0</v>
      </c>
      <c r="DS647" s="8"/>
      <c r="DT647" s="19">
        <v>0.85</v>
      </c>
      <c r="DU647" s="8">
        <v>0.887</v>
      </c>
      <c r="DV647" s="8">
        <v>0.8210000000000001</v>
      </c>
      <c r="DW647" s="8">
        <v>0.0</v>
      </c>
      <c r="DX647" s="8">
        <v>0.0</v>
      </c>
      <c r="DY647" s="14">
        <f t="shared" si="22"/>
        <v>-0.8646762755</v>
      </c>
    </row>
    <row r="648" ht="12.75" customHeight="1">
      <c r="A648" s="7">
        <v>21.0</v>
      </c>
      <c r="B648" s="7" t="s">
        <v>2838</v>
      </c>
      <c r="C648" s="7" t="s">
        <v>554</v>
      </c>
      <c r="D648" s="7" t="s">
        <v>131</v>
      </c>
      <c r="E648" s="7" t="s">
        <v>132</v>
      </c>
      <c r="F648" s="7" t="s">
        <v>132</v>
      </c>
      <c r="G648" s="7">
        <v>75.0</v>
      </c>
      <c r="H648" s="7">
        <v>204.0</v>
      </c>
      <c r="I648" s="7" t="s">
        <v>145</v>
      </c>
      <c r="J648" s="7">
        <v>2003.0</v>
      </c>
      <c r="K648" s="7">
        <v>4.0</v>
      </c>
      <c r="L648" s="7">
        <v>122.0</v>
      </c>
      <c r="M648" s="8"/>
      <c r="N648" s="8">
        <f t="shared" si="1"/>
        <v>32</v>
      </c>
      <c r="O648" s="7" t="s">
        <v>2780</v>
      </c>
      <c r="P648" s="7" t="s">
        <v>2839</v>
      </c>
      <c r="Q648" s="8" t="s">
        <v>254</v>
      </c>
      <c r="R648" s="7" t="s">
        <v>254</v>
      </c>
      <c r="S648" s="9" t="s">
        <v>174</v>
      </c>
      <c r="T648" s="9">
        <v>1.0</v>
      </c>
      <c r="U648" s="9" t="s">
        <v>138</v>
      </c>
      <c r="V648" s="9" t="s">
        <v>138</v>
      </c>
      <c r="W648" s="7">
        <v>1.0</v>
      </c>
      <c r="X648" s="7">
        <v>0.0</v>
      </c>
      <c r="Y648" s="7">
        <v>0.0</v>
      </c>
      <c r="Z648" s="7">
        <v>0.0</v>
      </c>
      <c r="AA648" s="7">
        <v>0.0</v>
      </c>
      <c r="AB648" s="7">
        <v>0.0</v>
      </c>
      <c r="AC648" s="7">
        <v>0.0</v>
      </c>
      <c r="AD648" s="7">
        <v>1.0</v>
      </c>
      <c r="AE648" s="7">
        <v>0.0</v>
      </c>
      <c r="AF648" s="10">
        <f t="shared" si="2"/>
        <v>0</v>
      </c>
      <c r="AG648" s="10">
        <f t="shared" si="3"/>
        <v>0</v>
      </c>
      <c r="AH648" s="7">
        <v>884.0</v>
      </c>
      <c r="AI648" s="11">
        <f t="shared" si="4"/>
        <v>14.73333333</v>
      </c>
      <c r="AJ648" s="7">
        <v>19.0</v>
      </c>
      <c r="AK648" s="11">
        <f t="shared" si="5"/>
        <v>19</v>
      </c>
      <c r="AL648" s="11">
        <f t="shared" si="6"/>
        <v>46.52631579</v>
      </c>
      <c r="AM648" s="12">
        <v>0.0</v>
      </c>
      <c r="AN648" s="11">
        <f t="shared" si="7"/>
        <v>0</v>
      </c>
      <c r="AO648" s="10" t="s">
        <v>151</v>
      </c>
      <c r="AP648" s="10" t="s">
        <v>151</v>
      </c>
      <c r="AQ648" s="10" t="s">
        <v>151</v>
      </c>
      <c r="AR648" s="7">
        <v>0.0</v>
      </c>
      <c r="AS648" s="7">
        <v>0.0</v>
      </c>
      <c r="AT648" s="13">
        <f t="shared" si="8"/>
        <v>0</v>
      </c>
      <c r="AU648" s="8"/>
      <c r="AV648" s="8"/>
      <c r="AW648" s="8"/>
      <c r="AX648" s="8">
        <v>0.0</v>
      </c>
      <c r="AY648" s="8"/>
      <c r="AZ648" s="8">
        <v>0.0</v>
      </c>
      <c r="BA648" s="7">
        <v>0.0</v>
      </c>
      <c r="BB648" s="7">
        <v>0.0</v>
      </c>
      <c r="BC648" s="7">
        <v>1.0</v>
      </c>
      <c r="BD648" s="7">
        <v>1.0</v>
      </c>
      <c r="BE648" s="7">
        <v>0.0</v>
      </c>
      <c r="BF648" s="7">
        <v>0.0</v>
      </c>
      <c r="BG648" s="14">
        <f t="shared" si="9"/>
        <v>0</v>
      </c>
      <c r="BH648" s="11">
        <f t="shared" si="10"/>
        <v>0</v>
      </c>
      <c r="BI648" s="11">
        <f t="shared" si="11"/>
        <v>4.07239819</v>
      </c>
      <c r="BJ648" s="11">
        <f t="shared" si="12"/>
        <v>4.07239819</v>
      </c>
      <c r="BK648" s="11">
        <f t="shared" si="13"/>
        <v>0</v>
      </c>
      <c r="BL648" s="11">
        <f t="shared" si="14"/>
        <v>0</v>
      </c>
      <c r="BM648" s="7">
        <v>0.0</v>
      </c>
      <c r="BN648" s="7">
        <v>0.0</v>
      </c>
      <c r="BO648" s="7">
        <v>0.0</v>
      </c>
      <c r="BP648" s="7">
        <v>0.0</v>
      </c>
      <c r="BQ648" s="7">
        <v>0.0</v>
      </c>
      <c r="BR648" s="7">
        <v>0.0</v>
      </c>
      <c r="BS648" s="9">
        <f t="shared" si="15"/>
        <v>1</v>
      </c>
      <c r="BT648" s="14">
        <v>0.06420000000000001</v>
      </c>
      <c r="BW648" s="15" t="str">
        <f t="shared" si="16"/>
        <v> </v>
      </c>
      <c r="BY648" s="7">
        <v>0.0</v>
      </c>
      <c r="BZ648" s="7">
        <v>0.0</v>
      </c>
      <c r="CA648" s="7">
        <v>0.0</v>
      </c>
      <c r="CB648" s="7">
        <v>0.0</v>
      </c>
      <c r="CC648" s="7">
        <v>0.0</v>
      </c>
      <c r="CD648" s="7">
        <v>0.0</v>
      </c>
      <c r="CE648" s="7">
        <v>0.0</v>
      </c>
      <c r="CF648" s="7">
        <v>0.0</v>
      </c>
      <c r="CG648" s="7">
        <v>0.0</v>
      </c>
      <c r="CH648" s="7">
        <v>0.0</v>
      </c>
      <c r="CI648" s="7">
        <v>0.0</v>
      </c>
      <c r="CJ648" s="7">
        <v>0.0</v>
      </c>
      <c r="CK648" s="7">
        <v>0.0</v>
      </c>
      <c r="CL648" s="15">
        <f t="shared" si="17"/>
        <v>0</v>
      </c>
      <c r="CM648" s="7">
        <v>0.0</v>
      </c>
      <c r="CN648" s="7">
        <v>0.0</v>
      </c>
      <c r="CO648" s="7">
        <v>0.0</v>
      </c>
      <c r="CP648" s="16">
        <f t="shared" si="18"/>
        <v>0</v>
      </c>
      <c r="CQ648" s="16">
        <f t="shared" si="19"/>
        <v>0</v>
      </c>
      <c r="CR648" s="17">
        <v>1.0</v>
      </c>
      <c r="CS648" s="14">
        <v>0.1</v>
      </c>
      <c r="CT648" s="14">
        <v>0.1</v>
      </c>
      <c r="CU648" s="14">
        <v>0.0</v>
      </c>
      <c r="CV648" s="14">
        <v>0.0</v>
      </c>
      <c r="CW648" s="14">
        <v>0.0</v>
      </c>
      <c r="CX648" s="14">
        <v>0.0</v>
      </c>
      <c r="CY648" s="14">
        <v>0.0</v>
      </c>
      <c r="CZ648" s="18">
        <f t="shared" si="20"/>
        <v>0</v>
      </c>
      <c r="DA648" s="18">
        <f t="shared" si="21"/>
        <v>0</v>
      </c>
      <c r="DB648" s="14">
        <v>0.0</v>
      </c>
      <c r="DC648" s="7">
        <v>0.0</v>
      </c>
      <c r="DD648" s="7">
        <v>0.0</v>
      </c>
      <c r="DE648" s="7">
        <v>0.0</v>
      </c>
      <c r="DF648" s="7">
        <v>1.0</v>
      </c>
      <c r="DG648" s="7">
        <v>0.0</v>
      </c>
      <c r="DH648" s="7">
        <v>0.0</v>
      </c>
      <c r="DI648" s="7">
        <v>0.0</v>
      </c>
      <c r="DJ648" s="7">
        <v>0.0</v>
      </c>
      <c r="DK648" s="7">
        <v>0.0</v>
      </c>
      <c r="DL648" s="7">
        <v>0.0</v>
      </c>
      <c r="DM648" s="7">
        <v>0.0</v>
      </c>
      <c r="DN648" s="9">
        <v>0.0</v>
      </c>
      <c r="DO648" s="9">
        <v>0.0</v>
      </c>
      <c r="DP648" s="9">
        <v>0.0</v>
      </c>
      <c r="DQ648" s="8">
        <v>0.0</v>
      </c>
      <c r="DR648" s="8">
        <v>0.0</v>
      </c>
      <c r="DS648" s="8"/>
      <c r="DT648" s="19">
        <v>0.0</v>
      </c>
      <c r="DU648" s="8">
        <v>0.0</v>
      </c>
      <c r="DV648" s="8">
        <v>0.0</v>
      </c>
      <c r="DW648" s="8">
        <v>0.0</v>
      </c>
      <c r="DX648" s="8">
        <v>0.0</v>
      </c>
      <c r="DY648" s="14">
        <f t="shared" si="22"/>
        <v>0</v>
      </c>
    </row>
    <row r="649" ht="12.75" customHeight="1">
      <c r="A649" s="7">
        <v>67.0</v>
      </c>
      <c r="B649" s="7" t="s">
        <v>2840</v>
      </c>
      <c r="C649" s="7" t="s">
        <v>2841</v>
      </c>
      <c r="D649" s="7" t="s">
        <v>162</v>
      </c>
      <c r="E649" s="7" t="s">
        <v>163</v>
      </c>
      <c r="F649" s="7" t="s">
        <v>163</v>
      </c>
      <c r="G649" s="7">
        <v>75.0</v>
      </c>
      <c r="H649" s="7">
        <v>200.0</v>
      </c>
      <c r="I649" s="7" t="s">
        <v>133</v>
      </c>
      <c r="J649" s="7">
        <v>2005.0</v>
      </c>
      <c r="K649" s="7">
        <v>1.0</v>
      </c>
      <c r="L649" s="7">
        <v>4.0</v>
      </c>
      <c r="M649" s="8"/>
      <c r="N649" s="8">
        <f t="shared" si="1"/>
        <v>29</v>
      </c>
      <c r="O649" s="7" t="s">
        <v>422</v>
      </c>
      <c r="P649" s="7" t="s">
        <v>2842</v>
      </c>
      <c r="Q649" s="8" t="s">
        <v>860</v>
      </c>
      <c r="R649" s="7" t="s">
        <v>860</v>
      </c>
      <c r="S649" s="9" t="s">
        <v>159</v>
      </c>
      <c r="T649" s="9">
        <v>54.0</v>
      </c>
      <c r="U649" s="9" t="s">
        <v>138</v>
      </c>
      <c r="V649" s="9" t="s">
        <v>138</v>
      </c>
      <c r="W649" s="7">
        <v>55.0</v>
      </c>
      <c r="X649" s="7">
        <v>14.0</v>
      </c>
      <c r="Y649" s="7">
        <v>22.0</v>
      </c>
      <c r="Z649" s="7">
        <v>12.0</v>
      </c>
      <c r="AA649" s="7">
        <v>36.0</v>
      </c>
      <c r="AB649" s="7">
        <v>-6.0</v>
      </c>
      <c r="AC649" s="7">
        <v>109.0</v>
      </c>
      <c r="AD649" s="7">
        <v>41.0</v>
      </c>
      <c r="AE649" s="7">
        <v>24.0</v>
      </c>
      <c r="AF649" s="10">
        <f t="shared" si="2"/>
        <v>0.128440367</v>
      </c>
      <c r="AG649" s="10">
        <f t="shared" si="3"/>
        <v>0.08045977011</v>
      </c>
      <c r="AH649" s="7">
        <v>52963.0</v>
      </c>
      <c r="AI649" s="11">
        <f t="shared" si="4"/>
        <v>16.04939394</v>
      </c>
      <c r="AJ649" s="7">
        <v>1251.0</v>
      </c>
      <c r="AK649" s="11">
        <f t="shared" si="5"/>
        <v>22.74545455</v>
      </c>
      <c r="AL649" s="11">
        <f t="shared" si="6"/>
        <v>42.33653078</v>
      </c>
      <c r="AM649" s="12">
        <v>134.0</v>
      </c>
      <c r="AN649" s="11">
        <f t="shared" si="7"/>
        <v>9.108245379</v>
      </c>
      <c r="AO649" s="10" t="s">
        <v>1098</v>
      </c>
      <c r="AP649" s="10" t="s">
        <v>1719</v>
      </c>
      <c r="AQ649" s="10" t="s">
        <v>442</v>
      </c>
      <c r="AR649" s="7">
        <v>20.0</v>
      </c>
      <c r="AS649" s="7">
        <v>29.0</v>
      </c>
      <c r="AT649" s="13">
        <f t="shared" si="8"/>
        <v>0.4081632653</v>
      </c>
      <c r="AU649" s="8"/>
      <c r="AV649" s="8"/>
      <c r="AW649" s="8">
        <v>30.0</v>
      </c>
      <c r="AX649" s="8">
        <v>12.0</v>
      </c>
      <c r="AY649" s="8">
        <v>19.0</v>
      </c>
      <c r="AZ649" s="8">
        <v>8.0</v>
      </c>
      <c r="BA649" s="7">
        <v>40.0</v>
      </c>
      <c r="BB649" s="7">
        <v>35.0</v>
      </c>
      <c r="BC649" s="7">
        <v>25.0</v>
      </c>
      <c r="BD649" s="7">
        <v>41.0</v>
      </c>
      <c r="BE649" s="7">
        <v>29.0</v>
      </c>
      <c r="BF649" s="7">
        <v>32.0</v>
      </c>
      <c r="BG649" s="14">
        <f t="shared" si="9"/>
        <v>2.718879218</v>
      </c>
      <c r="BH649" s="11">
        <f t="shared" si="10"/>
        <v>2.379019315</v>
      </c>
      <c r="BI649" s="11">
        <f t="shared" si="11"/>
        <v>1.699299511</v>
      </c>
      <c r="BJ649" s="11">
        <f t="shared" si="12"/>
        <v>2.786851198</v>
      </c>
      <c r="BK649" s="11">
        <f t="shared" si="13"/>
        <v>1.971187433</v>
      </c>
      <c r="BL649" s="11">
        <f t="shared" si="14"/>
        <v>2.175103374</v>
      </c>
      <c r="BM649" s="7">
        <v>30.0</v>
      </c>
      <c r="BN649" s="7">
        <v>15.0</v>
      </c>
      <c r="BO649" s="7">
        <v>0.0</v>
      </c>
      <c r="BP649" s="7">
        <v>0.0</v>
      </c>
      <c r="BQ649" s="7">
        <v>0.0</v>
      </c>
      <c r="BR649" s="7">
        <v>0.0</v>
      </c>
      <c r="BS649" s="9">
        <f t="shared" si="15"/>
        <v>90</v>
      </c>
      <c r="BT649" s="14">
        <v>-1.6991</v>
      </c>
      <c r="BW649" s="15" t="str">
        <f t="shared" si="16"/>
        <v> </v>
      </c>
      <c r="BY649" s="7">
        <v>3.0</v>
      </c>
      <c r="BZ649" s="7">
        <v>0.0</v>
      </c>
      <c r="CA649" s="7">
        <v>0.0</v>
      </c>
      <c r="CB649" s="7">
        <v>0.0</v>
      </c>
      <c r="CC649" s="7">
        <v>1.0</v>
      </c>
      <c r="CD649" s="7">
        <v>1.0</v>
      </c>
      <c r="CE649" s="7">
        <v>0.0</v>
      </c>
      <c r="CF649" s="7">
        <v>2.0</v>
      </c>
      <c r="CG649" s="7">
        <v>6.0</v>
      </c>
      <c r="CH649" s="7">
        <v>0.0</v>
      </c>
      <c r="CI649" s="7">
        <v>4.0</v>
      </c>
      <c r="CJ649" s="7">
        <v>0.0</v>
      </c>
      <c r="CK649" s="7">
        <v>1.0</v>
      </c>
      <c r="CL649" s="15">
        <f t="shared" si="17"/>
        <v>1</v>
      </c>
      <c r="CM649" s="7">
        <v>3.1</v>
      </c>
      <c r="CN649" s="7">
        <v>0.9</v>
      </c>
      <c r="CO649" s="7">
        <v>4.0</v>
      </c>
      <c r="CP649" s="16">
        <f t="shared" si="18"/>
        <v>0.07272727273</v>
      </c>
      <c r="CQ649" s="16">
        <f t="shared" si="19"/>
        <v>0.2718879218</v>
      </c>
      <c r="CR649" s="17">
        <v>4.0</v>
      </c>
      <c r="CS649" s="14">
        <v>23.0</v>
      </c>
      <c r="CT649" s="14">
        <v>18.3</v>
      </c>
      <c r="CU649" s="14">
        <v>3.1</v>
      </c>
      <c r="CV649" s="14">
        <v>4.8</v>
      </c>
      <c r="CW649" s="14">
        <v>1.2</v>
      </c>
      <c r="CX649" s="14">
        <v>0.0</v>
      </c>
      <c r="CY649" s="14">
        <v>6.0</v>
      </c>
      <c r="CZ649" s="18">
        <f t="shared" si="20"/>
        <v>0.1090909091</v>
      </c>
      <c r="DA649" s="18">
        <f t="shared" si="21"/>
        <v>0.4078318826</v>
      </c>
      <c r="DB649" s="14">
        <v>25.2202</v>
      </c>
      <c r="DC649" s="7">
        <v>0.0</v>
      </c>
      <c r="DD649" s="7">
        <v>1.0</v>
      </c>
      <c r="DE649" s="7">
        <v>3.0</v>
      </c>
      <c r="DF649" s="7">
        <v>37.0</v>
      </c>
      <c r="DG649" s="7">
        <v>8.0</v>
      </c>
      <c r="DH649" s="7">
        <v>4.0</v>
      </c>
      <c r="DI649" s="7">
        <v>6.0</v>
      </c>
      <c r="DJ649" s="7">
        <v>25.0</v>
      </c>
      <c r="DK649" s="7">
        <v>15.0</v>
      </c>
      <c r="DL649" s="7">
        <v>0.0</v>
      </c>
      <c r="DM649" s="7">
        <v>51.0</v>
      </c>
      <c r="DN649" s="9">
        <v>0.0</v>
      </c>
      <c r="DO649" s="9">
        <v>0.0</v>
      </c>
      <c r="DP649" s="9">
        <v>2.0</v>
      </c>
      <c r="DQ649" s="8">
        <v>186.0</v>
      </c>
      <c r="DR649" s="8">
        <v>27.0</v>
      </c>
      <c r="DS649" s="8" t="s">
        <v>2843</v>
      </c>
      <c r="DT649" s="19">
        <v>4.0</v>
      </c>
      <c r="DU649" s="8">
        <v>4.0</v>
      </c>
      <c r="DV649" s="8">
        <v>4.0</v>
      </c>
      <c r="DW649" s="8">
        <v>1317.0</v>
      </c>
      <c r="DX649" s="8">
        <v>0.0</v>
      </c>
      <c r="DY649" s="14">
        <f t="shared" si="22"/>
        <v>-1.340425532</v>
      </c>
    </row>
    <row r="650" ht="12.75" customHeight="1">
      <c r="A650" s="7">
        <v>51.0</v>
      </c>
      <c r="B650" s="7" t="s">
        <v>2844</v>
      </c>
      <c r="C650" s="7" t="s">
        <v>2845</v>
      </c>
      <c r="D650" s="7" t="s">
        <v>229</v>
      </c>
      <c r="E650" s="7" t="s">
        <v>163</v>
      </c>
      <c r="F650" s="7" t="s">
        <v>163</v>
      </c>
      <c r="G650" s="7">
        <v>72.0</v>
      </c>
      <c r="H650" s="7">
        <v>208.0</v>
      </c>
      <c r="I650" s="7" t="s">
        <v>133</v>
      </c>
      <c r="J650" s="7">
        <v>2012.0</v>
      </c>
      <c r="K650" s="7">
        <v>1.0</v>
      </c>
      <c r="L650" s="7">
        <v>8.0</v>
      </c>
      <c r="M650" s="8"/>
      <c r="N650" s="8">
        <f t="shared" si="1"/>
        <v>22</v>
      </c>
      <c r="O650" s="7" t="s">
        <v>2846</v>
      </c>
      <c r="P650" s="7" t="s">
        <v>2842</v>
      </c>
      <c r="Q650" s="8" t="s">
        <v>231</v>
      </c>
      <c r="R650" s="7" t="s">
        <v>231</v>
      </c>
      <c r="S650" s="9" t="s">
        <v>174</v>
      </c>
      <c r="T650" s="9">
        <v>22.0</v>
      </c>
      <c r="U650" s="9" t="s">
        <v>138</v>
      </c>
      <c r="V650" s="9" t="s">
        <v>138</v>
      </c>
      <c r="W650" s="7">
        <v>22.0</v>
      </c>
      <c r="X650" s="7">
        <v>0.0</v>
      </c>
      <c r="Y650" s="7">
        <v>7.0</v>
      </c>
      <c r="Z650" s="7">
        <v>2.0</v>
      </c>
      <c r="AA650" s="7">
        <v>7.0</v>
      </c>
      <c r="AB650" s="7">
        <v>4.0</v>
      </c>
      <c r="AC650" s="7">
        <v>25.0</v>
      </c>
      <c r="AD650" s="7">
        <v>10.0</v>
      </c>
      <c r="AE650" s="7">
        <v>25.0</v>
      </c>
      <c r="AF650" s="10">
        <f t="shared" si="2"/>
        <v>0</v>
      </c>
      <c r="AG650" s="10">
        <f t="shared" si="3"/>
        <v>0</v>
      </c>
      <c r="AH650" s="7">
        <v>20398.0</v>
      </c>
      <c r="AI650" s="11">
        <f t="shared" si="4"/>
        <v>15.4530303</v>
      </c>
      <c r="AJ650" s="7">
        <v>466.0</v>
      </c>
      <c r="AK650" s="11">
        <f t="shared" si="5"/>
        <v>21.18181818</v>
      </c>
      <c r="AL650" s="11">
        <f t="shared" si="6"/>
        <v>43.77253219</v>
      </c>
      <c r="AM650" s="12">
        <v>27.0</v>
      </c>
      <c r="AN650" s="11">
        <f t="shared" si="7"/>
        <v>4.765173056</v>
      </c>
      <c r="AO650" s="10" t="s">
        <v>151</v>
      </c>
      <c r="AP650" s="10" t="s">
        <v>225</v>
      </c>
      <c r="AQ650" s="10" t="s">
        <v>225</v>
      </c>
      <c r="AR650" s="7">
        <v>0.0</v>
      </c>
      <c r="AS650" s="7">
        <v>0.0</v>
      </c>
      <c r="AT650" s="13">
        <f t="shared" si="8"/>
        <v>0</v>
      </c>
      <c r="AU650" s="8"/>
      <c r="AV650" s="8"/>
      <c r="AW650" s="8"/>
      <c r="AX650" s="8">
        <v>0.0</v>
      </c>
      <c r="AY650" s="8"/>
      <c r="AZ650" s="8">
        <v>0.0</v>
      </c>
      <c r="BA650" s="7">
        <v>37.0</v>
      </c>
      <c r="BB650" s="7">
        <v>16.0</v>
      </c>
      <c r="BC650" s="7">
        <v>18.0</v>
      </c>
      <c r="BD650" s="7">
        <v>10.0</v>
      </c>
      <c r="BE650" s="7">
        <v>3.0</v>
      </c>
      <c r="BF650" s="7">
        <v>6.0</v>
      </c>
      <c r="BG650" s="14">
        <f t="shared" si="9"/>
        <v>6.530051966</v>
      </c>
      <c r="BH650" s="11">
        <f t="shared" si="10"/>
        <v>2.823806256</v>
      </c>
      <c r="BI650" s="11">
        <f t="shared" si="11"/>
        <v>3.176782037</v>
      </c>
      <c r="BJ650" s="11">
        <f t="shared" si="12"/>
        <v>1.76487891</v>
      </c>
      <c r="BK650" s="11">
        <f t="shared" si="13"/>
        <v>0.5294636729</v>
      </c>
      <c r="BL650" s="11">
        <f t="shared" si="14"/>
        <v>1.058927346</v>
      </c>
      <c r="BM650" s="7">
        <v>2.0</v>
      </c>
      <c r="BN650" s="7">
        <v>1.0</v>
      </c>
      <c r="BO650" s="7">
        <v>0.0</v>
      </c>
      <c r="BP650" s="7">
        <v>0.0</v>
      </c>
      <c r="BQ650" s="7">
        <v>0.0</v>
      </c>
      <c r="BR650" s="7">
        <v>0.0</v>
      </c>
      <c r="BS650" s="9">
        <f t="shared" si="15"/>
        <v>36</v>
      </c>
      <c r="BT650" s="14">
        <v>1.5377</v>
      </c>
      <c r="BW650" s="15" t="str">
        <f t="shared" si="16"/>
        <v> </v>
      </c>
      <c r="BY650" s="7">
        <v>0.0</v>
      </c>
      <c r="BZ650" s="7">
        <v>0.0</v>
      </c>
      <c r="CA650" s="7">
        <v>0.0</v>
      </c>
      <c r="CB650" s="7">
        <v>0.0</v>
      </c>
      <c r="CC650" s="7">
        <v>0.0</v>
      </c>
      <c r="CD650" s="7">
        <v>0.0</v>
      </c>
      <c r="CE650" s="7">
        <v>0.0</v>
      </c>
      <c r="CF650" s="7">
        <v>0.0</v>
      </c>
      <c r="CG650" s="7">
        <v>0.0</v>
      </c>
      <c r="CH650" s="7">
        <v>0.0</v>
      </c>
      <c r="CI650" s="7">
        <v>0.0</v>
      </c>
      <c r="CJ650" s="7">
        <v>0.0</v>
      </c>
      <c r="CK650" s="7">
        <v>0.0</v>
      </c>
      <c r="CL650" s="15">
        <f t="shared" si="17"/>
        <v>0</v>
      </c>
      <c r="CM650" s="7">
        <v>0.4</v>
      </c>
      <c r="CN650" s="7">
        <v>1.0</v>
      </c>
      <c r="CO650" s="7">
        <v>1.3</v>
      </c>
      <c r="CP650" s="16">
        <f t="shared" si="18"/>
        <v>0.05909090909</v>
      </c>
      <c r="CQ650" s="16">
        <f t="shared" si="19"/>
        <v>0.2294342583</v>
      </c>
      <c r="CR650" s="17">
        <v>3.0</v>
      </c>
      <c r="CS650" s="14">
        <v>5.9</v>
      </c>
      <c r="CT650" s="14">
        <v>6.5</v>
      </c>
      <c r="CU650" s="14">
        <v>3.0</v>
      </c>
      <c r="CV650" s="14">
        <v>1.1</v>
      </c>
      <c r="CW650" s="14">
        <v>1.0</v>
      </c>
      <c r="CX650" s="14">
        <v>0.0</v>
      </c>
      <c r="CY650" s="14">
        <v>2.1</v>
      </c>
      <c r="CZ650" s="18">
        <f t="shared" si="20"/>
        <v>0.09545454545</v>
      </c>
      <c r="DA650" s="18">
        <f t="shared" si="21"/>
        <v>0.370624571</v>
      </c>
      <c r="DB650" s="14">
        <v>46.56</v>
      </c>
      <c r="DC650" s="7">
        <v>0.0</v>
      </c>
      <c r="DD650" s="7">
        <v>0.0</v>
      </c>
      <c r="DE650" s="7">
        <v>2.0</v>
      </c>
      <c r="DF650" s="7">
        <v>8.0</v>
      </c>
      <c r="DG650" s="7">
        <v>1.0</v>
      </c>
      <c r="DH650" s="7">
        <v>0.0</v>
      </c>
      <c r="DI650" s="7">
        <v>10.0</v>
      </c>
      <c r="DJ650" s="7">
        <v>3.0</v>
      </c>
      <c r="DK650" s="7">
        <v>0.0</v>
      </c>
      <c r="DL650" s="7">
        <v>0.0</v>
      </c>
      <c r="DM650" s="7">
        <v>11.0</v>
      </c>
      <c r="DN650" s="9">
        <v>0.0</v>
      </c>
      <c r="DO650" s="9">
        <v>1.0</v>
      </c>
      <c r="DP650" s="9">
        <v>0.0</v>
      </c>
      <c r="DQ650" s="8">
        <v>83.0</v>
      </c>
      <c r="DR650" s="8">
        <v>0.0</v>
      </c>
      <c r="DS650" s="8"/>
      <c r="DT650" s="19">
        <v>0.833</v>
      </c>
      <c r="DU650" s="8">
        <v>0.863</v>
      </c>
      <c r="DV650" s="8">
        <v>0.5750000000000001</v>
      </c>
      <c r="DW650" s="8">
        <v>0.0</v>
      </c>
      <c r="DX650" s="8">
        <v>0.425</v>
      </c>
      <c r="DY650" s="14">
        <f t="shared" si="22"/>
        <v>1.398787463</v>
      </c>
    </row>
    <row r="651" ht="12.75" customHeight="1">
      <c r="A651" s="7">
        <v>11.0</v>
      </c>
      <c r="B651" s="7" t="s">
        <v>2275</v>
      </c>
      <c r="C651" s="7" t="s">
        <v>731</v>
      </c>
      <c r="D651" s="7" t="s">
        <v>311</v>
      </c>
      <c r="E651" s="7" t="s">
        <v>132</v>
      </c>
      <c r="F651" s="7" t="s">
        <v>132</v>
      </c>
      <c r="G651" s="7">
        <v>71.0</v>
      </c>
      <c r="H651" s="7">
        <v>185.0</v>
      </c>
      <c r="I651" s="7" t="s">
        <v>133</v>
      </c>
      <c r="J651" s="7">
        <v>2011.0</v>
      </c>
      <c r="K651" s="7">
        <v>2.0</v>
      </c>
      <c r="L651" s="7">
        <v>61.0</v>
      </c>
      <c r="M651" s="8" t="s">
        <v>146</v>
      </c>
      <c r="N651" s="8">
        <f t="shared" si="1"/>
        <v>23</v>
      </c>
      <c r="O651" s="7" t="s">
        <v>1095</v>
      </c>
      <c r="P651" s="7" t="s">
        <v>2847</v>
      </c>
      <c r="Q651" s="8" t="s">
        <v>305</v>
      </c>
      <c r="R651" s="7" t="s">
        <v>2848</v>
      </c>
      <c r="S651" s="9" t="s">
        <v>260</v>
      </c>
      <c r="T651" s="9">
        <v>42.0</v>
      </c>
      <c r="U651" s="9">
        <v>20.0</v>
      </c>
      <c r="V651" s="9" t="s">
        <v>138</v>
      </c>
      <c r="W651" s="7">
        <v>62.0</v>
      </c>
      <c r="X651" s="7">
        <v>6.0</v>
      </c>
      <c r="Y651" s="7">
        <v>11.0</v>
      </c>
      <c r="Z651" s="7">
        <v>6.0</v>
      </c>
      <c r="AA651" s="7">
        <v>17.0</v>
      </c>
      <c r="AB651" s="7">
        <v>5.0</v>
      </c>
      <c r="AC651" s="7">
        <v>88.0</v>
      </c>
      <c r="AD651" s="7">
        <v>27.0</v>
      </c>
      <c r="AE651" s="7">
        <v>40.0</v>
      </c>
      <c r="AF651" s="10">
        <f t="shared" si="2"/>
        <v>0.06818181818</v>
      </c>
      <c r="AG651" s="10">
        <f t="shared" si="3"/>
        <v>0.03870967742</v>
      </c>
      <c r="AH651" s="7">
        <v>41776.0</v>
      </c>
      <c r="AI651" s="11">
        <f t="shared" si="4"/>
        <v>11.23010753</v>
      </c>
      <c r="AJ651" s="7">
        <v>928.0</v>
      </c>
      <c r="AK651" s="11">
        <f t="shared" si="5"/>
        <v>14.96774194</v>
      </c>
      <c r="AL651" s="11">
        <f t="shared" si="6"/>
        <v>45.01724138</v>
      </c>
      <c r="AM651" s="12">
        <v>70.0</v>
      </c>
      <c r="AN651" s="11">
        <f t="shared" si="7"/>
        <v>6.032171582</v>
      </c>
      <c r="AO651" s="10" t="s">
        <v>1646</v>
      </c>
      <c r="AP651" s="10" t="s">
        <v>1272</v>
      </c>
      <c r="AQ651" s="10" t="s">
        <v>493</v>
      </c>
      <c r="AR651" s="7">
        <v>4.0</v>
      </c>
      <c r="AS651" s="7">
        <v>1.0</v>
      </c>
      <c r="AT651" s="13">
        <f t="shared" si="8"/>
        <v>0.8</v>
      </c>
      <c r="AU651" s="8"/>
      <c r="AV651" s="8"/>
      <c r="AW651" s="8">
        <v>4.0</v>
      </c>
      <c r="AX651" s="8">
        <v>4.0</v>
      </c>
      <c r="AY651" s="8">
        <v>1.0</v>
      </c>
      <c r="AZ651" s="8">
        <v>0.0</v>
      </c>
      <c r="BA651" s="7">
        <v>60.0</v>
      </c>
      <c r="BB651" s="7">
        <v>24.0</v>
      </c>
      <c r="BC651" s="7">
        <v>14.0</v>
      </c>
      <c r="BD651" s="7">
        <v>27.0</v>
      </c>
      <c r="BE651" s="7">
        <v>24.0</v>
      </c>
      <c r="BF651" s="7">
        <v>19.0</v>
      </c>
      <c r="BG651" s="14">
        <f t="shared" si="9"/>
        <v>5.170432784</v>
      </c>
      <c r="BH651" s="11">
        <f t="shared" si="10"/>
        <v>2.068173114</v>
      </c>
      <c r="BI651" s="11">
        <f t="shared" si="11"/>
        <v>1.206434316</v>
      </c>
      <c r="BJ651" s="11">
        <f t="shared" si="12"/>
        <v>2.326694753</v>
      </c>
      <c r="BK651" s="11">
        <f t="shared" si="13"/>
        <v>2.068173114</v>
      </c>
      <c r="BL651" s="11">
        <f t="shared" si="14"/>
        <v>1.637303715</v>
      </c>
      <c r="BM651" s="7">
        <v>10.0</v>
      </c>
      <c r="BN651" s="7">
        <v>5.0</v>
      </c>
      <c r="BO651" s="7">
        <v>0.0</v>
      </c>
      <c r="BP651" s="7">
        <v>0.0</v>
      </c>
      <c r="BQ651" s="7">
        <v>0.0</v>
      </c>
      <c r="BR651" s="7">
        <v>0.0</v>
      </c>
      <c r="BS651" s="9">
        <f t="shared" si="15"/>
        <v>48</v>
      </c>
      <c r="BT651" s="14">
        <v>6.8004999999999995</v>
      </c>
      <c r="BW651" s="15" t="str">
        <f t="shared" si="16"/>
        <v> </v>
      </c>
      <c r="BY651" s="7">
        <v>2.0</v>
      </c>
      <c r="BZ651" s="7">
        <v>0.0</v>
      </c>
      <c r="CA651" s="7">
        <v>1.0</v>
      </c>
      <c r="CB651" s="7">
        <v>0.0</v>
      </c>
      <c r="CC651" s="7">
        <v>0.0</v>
      </c>
      <c r="CD651" s="7">
        <v>0.0</v>
      </c>
      <c r="CE651" s="7">
        <v>0.0</v>
      </c>
      <c r="CF651" s="7">
        <v>1.0</v>
      </c>
      <c r="CG651" s="7">
        <v>1.0</v>
      </c>
      <c r="CH651" s="7">
        <v>0.0</v>
      </c>
      <c r="CI651" s="7">
        <v>4.0</v>
      </c>
      <c r="CJ651" s="7">
        <v>0.0</v>
      </c>
      <c r="CK651" s="7">
        <v>0.0</v>
      </c>
      <c r="CL651" s="15">
        <f t="shared" si="17"/>
        <v>0</v>
      </c>
      <c r="CM651" s="7">
        <v>0.7</v>
      </c>
      <c r="CN651" s="7">
        <v>0.9</v>
      </c>
      <c r="CO651" s="7">
        <v>1.6</v>
      </c>
      <c r="CP651" s="16">
        <f t="shared" si="18"/>
        <v>0.02580645161</v>
      </c>
      <c r="CQ651" s="16">
        <f t="shared" si="19"/>
        <v>0.1378782076</v>
      </c>
      <c r="CR651" s="17">
        <v>2.0</v>
      </c>
      <c r="CS651" s="14">
        <v>14.3</v>
      </c>
      <c r="CT651" s="14">
        <v>14.1</v>
      </c>
      <c r="CU651" s="14">
        <v>4.7</v>
      </c>
      <c r="CV651" s="14">
        <v>0.9</v>
      </c>
      <c r="CW651" s="14">
        <v>1.7000000000000002</v>
      </c>
      <c r="CX651" s="14">
        <v>0.0</v>
      </c>
      <c r="CY651" s="14">
        <v>2.6</v>
      </c>
      <c r="CZ651" s="18">
        <f t="shared" si="20"/>
        <v>0.04193548387</v>
      </c>
      <c r="DA651" s="18">
        <f t="shared" si="21"/>
        <v>0.2240520873</v>
      </c>
      <c r="DB651" s="14">
        <v>31.1136</v>
      </c>
      <c r="DC651" s="7">
        <v>3.0</v>
      </c>
      <c r="DD651" s="7">
        <v>2.0</v>
      </c>
      <c r="DE651" s="7">
        <v>5.0</v>
      </c>
      <c r="DF651" s="7">
        <v>17.0</v>
      </c>
      <c r="DG651" s="7">
        <v>5.0</v>
      </c>
      <c r="DH651" s="7">
        <v>1.0</v>
      </c>
      <c r="DI651" s="7">
        <v>8.0</v>
      </c>
      <c r="DJ651" s="7">
        <v>14.0</v>
      </c>
      <c r="DK651" s="7">
        <v>3.0</v>
      </c>
      <c r="DL651" s="7">
        <v>0.0</v>
      </c>
      <c r="DM651" s="7">
        <v>57.0</v>
      </c>
      <c r="DN651" s="9">
        <v>1.0</v>
      </c>
      <c r="DO651" s="9">
        <v>1.0</v>
      </c>
      <c r="DP651" s="9">
        <v>0.0</v>
      </c>
      <c r="DQ651" s="8">
        <v>186.0</v>
      </c>
      <c r="DR651" s="8">
        <v>0.0</v>
      </c>
      <c r="DS651" s="8"/>
      <c r="DT651" s="19">
        <v>0.7</v>
      </c>
      <c r="DU651" s="8">
        <v>0.7</v>
      </c>
      <c r="DV651" s="8">
        <v>0.7</v>
      </c>
      <c r="DW651" s="8">
        <v>0.0</v>
      </c>
      <c r="DX651" s="8">
        <v>0.0</v>
      </c>
      <c r="DY651" s="14">
        <f t="shared" si="22"/>
        <v>2.280851064</v>
      </c>
    </row>
    <row r="652" ht="12.75" customHeight="1">
      <c r="A652" s="7">
        <v>39.0</v>
      </c>
      <c r="B652" s="7" t="s">
        <v>2849</v>
      </c>
      <c r="C652" s="7" t="s">
        <v>2850</v>
      </c>
      <c r="D652" s="7" t="s">
        <v>271</v>
      </c>
      <c r="E652" s="7" t="s">
        <v>132</v>
      </c>
      <c r="F652" s="7" t="s">
        <v>132</v>
      </c>
      <c r="G652" s="7">
        <v>74.0</v>
      </c>
      <c r="H652" s="7">
        <v>202.0</v>
      </c>
      <c r="I652" s="7" t="s">
        <v>145</v>
      </c>
      <c r="M652" s="8"/>
      <c r="N652" s="8">
        <f t="shared" si="1"/>
        <v>29</v>
      </c>
      <c r="O652" s="7" t="s">
        <v>1659</v>
      </c>
      <c r="P652" s="7" t="s">
        <v>2851</v>
      </c>
      <c r="Q652" s="7" t="s">
        <v>447</v>
      </c>
      <c r="R652" s="7" t="s">
        <v>447</v>
      </c>
      <c r="S652" s="9" t="s">
        <v>174</v>
      </c>
      <c r="T652" s="9">
        <v>53.0</v>
      </c>
      <c r="U652" s="9" t="s">
        <v>138</v>
      </c>
      <c r="V652" s="9" t="s">
        <v>138</v>
      </c>
      <c r="W652" s="7">
        <v>54.0</v>
      </c>
      <c r="X652" s="7">
        <v>0.0</v>
      </c>
      <c r="Y652" s="7">
        <v>3.0</v>
      </c>
      <c r="Z652" s="7">
        <v>1.0</v>
      </c>
      <c r="AA652" s="7">
        <v>3.0</v>
      </c>
      <c r="AB652" s="7">
        <v>1.0</v>
      </c>
      <c r="AC652" s="7">
        <v>20.0</v>
      </c>
      <c r="AD652" s="7">
        <v>9.0</v>
      </c>
      <c r="AE652" s="7">
        <v>16.0</v>
      </c>
      <c r="AF652" s="10">
        <f t="shared" si="2"/>
        <v>0</v>
      </c>
      <c r="AG652" s="10">
        <f t="shared" si="3"/>
        <v>0</v>
      </c>
      <c r="AH652" s="7">
        <v>36882.0</v>
      </c>
      <c r="AI652" s="11">
        <f t="shared" si="4"/>
        <v>11.38333333</v>
      </c>
      <c r="AJ652" s="7">
        <v>889.0</v>
      </c>
      <c r="AK652" s="11">
        <f t="shared" si="5"/>
        <v>16.46296296</v>
      </c>
      <c r="AL652" s="11">
        <f t="shared" si="6"/>
        <v>41.48706412</v>
      </c>
      <c r="AM652" s="12">
        <v>3.0</v>
      </c>
      <c r="AN652" s="11">
        <f t="shared" si="7"/>
        <v>0.2928257687</v>
      </c>
      <c r="AO652" s="10" t="s">
        <v>151</v>
      </c>
      <c r="AP652" s="10" t="s">
        <v>184</v>
      </c>
      <c r="AQ652" s="10" t="s">
        <v>184</v>
      </c>
      <c r="AR652" s="7">
        <v>0.0</v>
      </c>
      <c r="AS652" s="7">
        <v>0.0</v>
      </c>
      <c r="AT652" s="13">
        <f t="shared" si="8"/>
        <v>0</v>
      </c>
      <c r="AU652" s="8"/>
      <c r="AV652" s="8"/>
      <c r="AW652" s="8"/>
      <c r="AX652" s="8">
        <v>0.0</v>
      </c>
      <c r="AY652" s="8"/>
      <c r="AZ652" s="8">
        <v>0.0</v>
      </c>
      <c r="BA652" s="7">
        <v>66.0</v>
      </c>
      <c r="BB652" s="7">
        <v>34.0</v>
      </c>
      <c r="BC652" s="7">
        <v>73.0</v>
      </c>
      <c r="BD652" s="7">
        <v>9.0</v>
      </c>
      <c r="BE652" s="7">
        <v>16.0</v>
      </c>
      <c r="BF652" s="7">
        <v>5.0</v>
      </c>
      <c r="BG652" s="14">
        <f t="shared" si="9"/>
        <v>6.442166911</v>
      </c>
      <c r="BH652" s="11">
        <f t="shared" si="10"/>
        <v>3.318692045</v>
      </c>
      <c r="BI652" s="11">
        <f t="shared" si="11"/>
        <v>7.125427038</v>
      </c>
      <c r="BJ652" s="11">
        <f t="shared" si="12"/>
        <v>0.878477306</v>
      </c>
      <c r="BK652" s="11">
        <f t="shared" si="13"/>
        <v>1.561737433</v>
      </c>
      <c r="BL652" s="11">
        <f t="shared" si="14"/>
        <v>0.4880429478</v>
      </c>
      <c r="BM652" s="7">
        <v>39.0</v>
      </c>
      <c r="BN652" s="7">
        <v>12.0</v>
      </c>
      <c r="BO652" s="7">
        <v>3.0</v>
      </c>
      <c r="BP652" s="7">
        <v>0.0</v>
      </c>
      <c r="BQ652" s="7">
        <v>0.0</v>
      </c>
      <c r="BR652" s="7">
        <v>0.0</v>
      </c>
      <c r="BS652" s="9">
        <f t="shared" si="15"/>
        <v>149</v>
      </c>
      <c r="BT652" s="14">
        <v>-2.6123000000000003</v>
      </c>
      <c r="BW652" s="15" t="str">
        <f t="shared" si="16"/>
        <v> </v>
      </c>
      <c r="BY652" s="7">
        <v>0.0</v>
      </c>
      <c r="BZ652" s="7">
        <v>0.0</v>
      </c>
      <c r="CA652" s="7">
        <v>0.0</v>
      </c>
      <c r="CB652" s="7">
        <v>0.0</v>
      </c>
      <c r="CC652" s="7">
        <v>0.0</v>
      </c>
      <c r="CD652" s="7">
        <v>0.0</v>
      </c>
      <c r="CE652" s="7">
        <v>0.0</v>
      </c>
      <c r="CF652" s="7">
        <v>0.0</v>
      </c>
      <c r="CG652" s="7">
        <v>0.0</v>
      </c>
      <c r="CH652" s="7">
        <v>0.0</v>
      </c>
      <c r="CI652" s="7">
        <v>0.0</v>
      </c>
      <c r="CJ652" s="7">
        <v>0.0</v>
      </c>
      <c r="CK652" s="7">
        <v>0.0</v>
      </c>
      <c r="CL652" s="15">
        <f t="shared" si="17"/>
        <v>0</v>
      </c>
      <c r="CM652" s="7">
        <v>-0.4</v>
      </c>
      <c r="CN652" s="7">
        <v>1.5</v>
      </c>
      <c r="CO652" s="7">
        <v>1.1</v>
      </c>
      <c r="CP652" s="16">
        <f t="shared" si="18"/>
        <v>0.02037037037</v>
      </c>
      <c r="CQ652" s="16">
        <f t="shared" si="19"/>
        <v>0.1073694485</v>
      </c>
      <c r="CR652" s="17">
        <v>2.0</v>
      </c>
      <c r="CS652" s="14">
        <v>9.1</v>
      </c>
      <c r="CT652" s="14">
        <v>13.0</v>
      </c>
      <c r="CU652" s="14">
        <v>-0.9</v>
      </c>
      <c r="CV652" s="14">
        <v>-1.1</v>
      </c>
      <c r="CW652" s="14">
        <v>1.5</v>
      </c>
      <c r="CX652" s="14">
        <v>0.0</v>
      </c>
      <c r="CY652" s="14">
        <v>0.5</v>
      </c>
      <c r="CZ652" s="18">
        <f t="shared" si="20"/>
        <v>0.009259259259</v>
      </c>
      <c r="DA652" s="18">
        <f t="shared" si="21"/>
        <v>0.04880429478</v>
      </c>
      <c r="DB652" s="14">
        <v>47.85</v>
      </c>
      <c r="DC652" s="7">
        <v>0.0</v>
      </c>
      <c r="DD652" s="7">
        <v>0.0</v>
      </c>
      <c r="DE652" s="7">
        <v>2.0</v>
      </c>
      <c r="DF652" s="7">
        <v>7.0</v>
      </c>
      <c r="DG652" s="7">
        <v>0.0</v>
      </c>
      <c r="DH652" s="7">
        <v>0.0</v>
      </c>
      <c r="DI652" s="7">
        <v>4.0</v>
      </c>
      <c r="DJ652" s="7">
        <v>2.0</v>
      </c>
      <c r="DK652" s="7">
        <v>0.0</v>
      </c>
      <c r="DL652" s="7">
        <v>0.0</v>
      </c>
      <c r="DM652" s="7">
        <v>14.0</v>
      </c>
      <c r="DN652" s="9">
        <v>0.0</v>
      </c>
      <c r="DO652" s="9">
        <v>0.0</v>
      </c>
      <c r="DP652" s="9">
        <v>0.0</v>
      </c>
      <c r="DQ652" s="8">
        <v>186.0</v>
      </c>
      <c r="DR652" s="8">
        <v>10.0</v>
      </c>
      <c r="DS652" s="8" t="s">
        <v>2852</v>
      </c>
      <c r="DT652" s="19">
        <v>0.6000000000000001</v>
      </c>
      <c r="DU652" s="7">
        <v>0.625</v>
      </c>
      <c r="DV652" s="7">
        <v>0.625</v>
      </c>
      <c r="DW652" s="8">
        <v>76.0</v>
      </c>
      <c r="DX652" s="7">
        <v>0.0</v>
      </c>
      <c r="DY652" s="14">
        <f t="shared" si="22"/>
        <v>0.3404255319</v>
      </c>
    </row>
    <row r="653" ht="12.75" customHeight="1">
      <c r="A653" s="7">
        <v>47.0</v>
      </c>
      <c r="B653" s="7" t="s">
        <v>2853</v>
      </c>
      <c r="C653" s="7" t="s">
        <v>2854</v>
      </c>
      <c r="D653" s="7" t="s">
        <v>162</v>
      </c>
      <c r="E653" s="7" t="s">
        <v>163</v>
      </c>
      <c r="F653" s="7" t="s">
        <v>163</v>
      </c>
      <c r="G653" s="7">
        <v>75.0</v>
      </c>
      <c r="H653" s="7">
        <v>230.0</v>
      </c>
      <c r="I653" s="7" t="s">
        <v>145</v>
      </c>
      <c r="J653" s="7">
        <v>2010.0</v>
      </c>
      <c r="K653" s="7">
        <v>6.0</v>
      </c>
      <c r="L653" s="7">
        <v>154.0</v>
      </c>
      <c r="M653" s="8"/>
      <c r="N653" s="8">
        <f t="shared" si="1"/>
        <v>25</v>
      </c>
      <c r="O653" s="7" t="s">
        <v>2855</v>
      </c>
      <c r="P653" s="7" t="s">
        <v>2856</v>
      </c>
      <c r="Q653" s="8" t="s">
        <v>182</v>
      </c>
      <c r="R653" s="7" t="s">
        <v>182</v>
      </c>
      <c r="S653" s="9" t="s">
        <v>174</v>
      </c>
      <c r="T653" s="9">
        <v>63.0</v>
      </c>
      <c r="U653" s="9" t="s">
        <v>138</v>
      </c>
      <c r="V653" s="9" t="s">
        <v>138</v>
      </c>
      <c r="W653" s="7">
        <v>64.0</v>
      </c>
      <c r="X653" s="7">
        <v>3.0</v>
      </c>
      <c r="Y653" s="7">
        <v>6.0</v>
      </c>
      <c r="Z653" s="7">
        <v>4.0</v>
      </c>
      <c r="AA653" s="7">
        <v>9.0</v>
      </c>
      <c r="AB653" s="7">
        <v>-6.0</v>
      </c>
      <c r="AC653" s="7">
        <v>69.0</v>
      </c>
      <c r="AD653" s="7">
        <v>22.0</v>
      </c>
      <c r="AE653" s="7">
        <v>60.0</v>
      </c>
      <c r="AF653" s="10">
        <f t="shared" si="2"/>
        <v>0.04347826087</v>
      </c>
      <c r="AG653" s="10">
        <f t="shared" si="3"/>
        <v>0.01986754967</v>
      </c>
      <c r="AH653" s="7">
        <v>62103.0</v>
      </c>
      <c r="AI653" s="11">
        <f t="shared" si="4"/>
        <v>16.17265625</v>
      </c>
      <c r="AJ653" s="7">
        <v>1390.0</v>
      </c>
      <c r="AK653" s="11">
        <f t="shared" si="5"/>
        <v>21.71875</v>
      </c>
      <c r="AL653" s="11">
        <f t="shared" si="6"/>
        <v>44.67841727</v>
      </c>
      <c r="AM653" s="12">
        <v>42.0</v>
      </c>
      <c r="AN653" s="11">
        <f t="shared" si="7"/>
        <v>2.434664992</v>
      </c>
      <c r="AO653" s="10" t="s">
        <v>2857</v>
      </c>
      <c r="AP653" s="10" t="s">
        <v>1655</v>
      </c>
      <c r="AQ653" s="10" t="s">
        <v>1158</v>
      </c>
      <c r="AR653" s="7">
        <v>0.0</v>
      </c>
      <c r="AS653" s="7">
        <v>1.0</v>
      </c>
      <c r="AT653" s="13">
        <f t="shared" si="8"/>
        <v>0</v>
      </c>
      <c r="AU653" s="8"/>
      <c r="AV653" s="8"/>
      <c r="AW653" s="8">
        <v>1.0</v>
      </c>
      <c r="AX653" s="8">
        <v>0.0</v>
      </c>
      <c r="AY653" s="8"/>
      <c r="AZ653" s="8">
        <v>0.0</v>
      </c>
      <c r="BA653" s="7">
        <v>73.0</v>
      </c>
      <c r="BB653" s="7">
        <v>139.0</v>
      </c>
      <c r="BC653" s="7">
        <v>70.0</v>
      </c>
      <c r="BD653" s="7">
        <v>22.0</v>
      </c>
      <c r="BE653" s="7">
        <v>25.0</v>
      </c>
      <c r="BF653" s="7">
        <v>7.0</v>
      </c>
      <c r="BG653" s="14">
        <f t="shared" si="9"/>
        <v>4.231679629</v>
      </c>
      <c r="BH653" s="11">
        <f t="shared" si="10"/>
        <v>8.057581759</v>
      </c>
      <c r="BI653" s="11">
        <f t="shared" si="11"/>
        <v>4.057774987</v>
      </c>
      <c r="BJ653" s="11">
        <f t="shared" si="12"/>
        <v>1.27530071</v>
      </c>
      <c r="BK653" s="11">
        <f t="shared" si="13"/>
        <v>1.449205352</v>
      </c>
      <c r="BL653" s="11">
        <f t="shared" si="14"/>
        <v>0.4057774987</v>
      </c>
      <c r="BM653" s="7">
        <v>102.0</v>
      </c>
      <c r="BN653" s="7">
        <v>29.0</v>
      </c>
      <c r="BO653" s="7">
        <v>4.0</v>
      </c>
      <c r="BP653" s="7">
        <v>2.0</v>
      </c>
      <c r="BQ653" s="7">
        <v>0.0</v>
      </c>
      <c r="BR653" s="7">
        <v>0.0</v>
      </c>
      <c r="BS653" s="9">
        <f t="shared" si="15"/>
        <v>315</v>
      </c>
      <c r="BT653" s="14">
        <v>-19.8295</v>
      </c>
      <c r="BW653" s="15" t="str">
        <f t="shared" si="16"/>
        <v> </v>
      </c>
      <c r="BY653" s="7">
        <v>0.0</v>
      </c>
      <c r="BZ653" s="7">
        <v>0.0</v>
      </c>
      <c r="CA653" s="7">
        <v>0.0</v>
      </c>
      <c r="CB653" s="7">
        <v>1.0</v>
      </c>
      <c r="CC653" s="7">
        <v>1.0</v>
      </c>
      <c r="CD653" s="7">
        <v>0.0</v>
      </c>
      <c r="CE653" s="7">
        <v>0.0</v>
      </c>
      <c r="CF653" s="7">
        <v>0.0</v>
      </c>
      <c r="CG653" s="7">
        <v>0.0</v>
      </c>
      <c r="CH653" s="7">
        <v>0.0</v>
      </c>
      <c r="CI653" s="7">
        <v>2.0</v>
      </c>
      <c r="CJ653" s="7">
        <v>0.0</v>
      </c>
      <c r="CK653" s="7">
        <v>0.0</v>
      </c>
      <c r="CL653" s="15">
        <f t="shared" si="17"/>
        <v>0</v>
      </c>
      <c r="CM653" s="7">
        <v>0.1</v>
      </c>
      <c r="CN653" s="7">
        <v>1.6</v>
      </c>
      <c r="CO653" s="7">
        <v>1.6</v>
      </c>
      <c r="CP653" s="16">
        <f t="shared" si="18"/>
        <v>0.025</v>
      </c>
      <c r="CQ653" s="16">
        <f t="shared" si="19"/>
        <v>0.09274914255</v>
      </c>
      <c r="CR653" s="17">
        <v>1.0</v>
      </c>
      <c r="CS653" s="14">
        <v>16.5</v>
      </c>
      <c r="CT653" s="14">
        <v>21.3</v>
      </c>
      <c r="CU653" s="14">
        <v>-2.6</v>
      </c>
      <c r="CV653" s="14">
        <v>-0.2</v>
      </c>
      <c r="CW653" s="14">
        <v>1.4</v>
      </c>
      <c r="CX653" s="14">
        <v>0.0</v>
      </c>
      <c r="CY653" s="14">
        <v>1.3</v>
      </c>
      <c r="CZ653" s="18">
        <f t="shared" si="20"/>
        <v>0.0203125</v>
      </c>
      <c r="DA653" s="18">
        <f t="shared" si="21"/>
        <v>0.07535867832</v>
      </c>
      <c r="DB653" s="14">
        <v>58.1449</v>
      </c>
      <c r="DC653" s="7">
        <v>0.0</v>
      </c>
      <c r="DD653" s="7">
        <v>2.0</v>
      </c>
      <c r="DE653" s="7">
        <v>2.0</v>
      </c>
      <c r="DF653" s="7">
        <v>18.0</v>
      </c>
      <c r="DG653" s="7">
        <v>2.0</v>
      </c>
      <c r="DH653" s="7">
        <v>0.0</v>
      </c>
      <c r="DI653" s="7">
        <v>27.0</v>
      </c>
      <c r="DJ653" s="7">
        <v>22.0</v>
      </c>
      <c r="DK653" s="7">
        <v>0.0</v>
      </c>
      <c r="DL653" s="7">
        <v>0.0</v>
      </c>
      <c r="DM653" s="7">
        <v>18.0</v>
      </c>
      <c r="DN653" s="9">
        <v>0.0</v>
      </c>
      <c r="DO653" s="9">
        <v>0.0</v>
      </c>
      <c r="DP653" s="9">
        <v>0.0</v>
      </c>
      <c r="DQ653" s="8">
        <v>186.0</v>
      </c>
      <c r="DR653" s="8">
        <v>0.0</v>
      </c>
      <c r="DS653" s="8"/>
      <c r="DT653" s="19">
        <v>1.1</v>
      </c>
      <c r="DU653" s="8">
        <v>1.075</v>
      </c>
      <c r="DV653" s="8">
        <v>1.075</v>
      </c>
      <c r="DW653" s="8">
        <v>0.0</v>
      </c>
      <c r="DX653" s="8">
        <v>0.0</v>
      </c>
      <c r="DY653" s="14">
        <f t="shared" si="22"/>
        <v>0.1829787234</v>
      </c>
    </row>
    <row r="654" ht="12.75" customHeight="1">
      <c r="A654" s="7">
        <v>9.0</v>
      </c>
      <c r="B654" s="7" t="s">
        <v>2858</v>
      </c>
      <c r="C654" s="7" t="s">
        <v>257</v>
      </c>
      <c r="D654" s="7" t="s">
        <v>162</v>
      </c>
      <c r="E654" s="7" t="s">
        <v>163</v>
      </c>
      <c r="F654" s="7" t="s">
        <v>163</v>
      </c>
      <c r="G654" s="7">
        <v>72.0</v>
      </c>
      <c r="H654" s="7">
        <v>195.0</v>
      </c>
      <c r="I654" s="7" t="s">
        <v>133</v>
      </c>
      <c r="J654" s="7">
        <v>2004.0</v>
      </c>
      <c r="K654" s="7">
        <v>3.0</v>
      </c>
      <c r="L654" s="7">
        <v>70.0</v>
      </c>
      <c r="M654" s="8"/>
      <c r="N654" s="8">
        <f t="shared" si="1"/>
        <v>31</v>
      </c>
      <c r="O654" s="7" t="s">
        <v>532</v>
      </c>
      <c r="P654" s="7" t="s">
        <v>2859</v>
      </c>
      <c r="Q654" s="8" t="s">
        <v>297</v>
      </c>
      <c r="R654" s="7" t="s">
        <v>297</v>
      </c>
      <c r="S654" s="9" t="s">
        <v>167</v>
      </c>
      <c r="T654" s="9">
        <v>35.0</v>
      </c>
      <c r="U654" s="9" t="s">
        <v>138</v>
      </c>
      <c r="V654" s="9" t="s">
        <v>138</v>
      </c>
      <c r="W654" s="7">
        <v>35.0</v>
      </c>
      <c r="X654" s="7">
        <v>1.0</v>
      </c>
      <c r="Y654" s="7">
        <v>6.0</v>
      </c>
      <c r="Z654" s="7">
        <v>4.0</v>
      </c>
      <c r="AA654" s="7">
        <v>7.0</v>
      </c>
      <c r="AB654" s="7">
        <v>-3.0</v>
      </c>
      <c r="AC654" s="7">
        <v>19.0</v>
      </c>
      <c r="AD654" s="7">
        <v>11.0</v>
      </c>
      <c r="AE654" s="7">
        <v>7.0</v>
      </c>
      <c r="AF654" s="10">
        <f t="shared" si="2"/>
        <v>0.05263157895</v>
      </c>
      <c r="AG654" s="10">
        <f t="shared" si="3"/>
        <v>0.02702702703</v>
      </c>
      <c r="AH654" s="7">
        <v>26847.0</v>
      </c>
      <c r="AI654" s="11">
        <f t="shared" si="4"/>
        <v>12.78428571</v>
      </c>
      <c r="AJ654" s="7">
        <v>621.0</v>
      </c>
      <c r="AK654" s="11">
        <f t="shared" si="5"/>
        <v>17.74285714</v>
      </c>
      <c r="AL654" s="11">
        <f t="shared" si="6"/>
        <v>43.23188406</v>
      </c>
      <c r="AM654" s="12">
        <v>81.0</v>
      </c>
      <c r="AN654" s="11">
        <f t="shared" si="7"/>
        <v>10.86154878</v>
      </c>
      <c r="AO654" s="10" t="s">
        <v>441</v>
      </c>
      <c r="AP654" s="10" t="s">
        <v>442</v>
      </c>
      <c r="AQ654" s="10" t="s">
        <v>1914</v>
      </c>
      <c r="AR654" s="7">
        <v>6.0</v>
      </c>
      <c r="AS654" s="7">
        <v>5.0</v>
      </c>
      <c r="AT654" s="13">
        <f t="shared" si="8"/>
        <v>0.5454545455</v>
      </c>
      <c r="AU654" s="8"/>
      <c r="AV654" s="8"/>
      <c r="AW654" s="8">
        <v>5.0</v>
      </c>
      <c r="AX654" s="8">
        <v>3.0</v>
      </c>
      <c r="AY654" s="8">
        <v>6.0</v>
      </c>
      <c r="AZ654" s="8">
        <v>3.0</v>
      </c>
      <c r="BA654" s="7">
        <v>22.0</v>
      </c>
      <c r="BB654" s="7">
        <v>40.0</v>
      </c>
      <c r="BC654" s="7">
        <v>15.0</v>
      </c>
      <c r="BD654" s="7">
        <v>11.0</v>
      </c>
      <c r="BE654" s="7">
        <v>15.0</v>
      </c>
      <c r="BF654" s="7">
        <v>5.0</v>
      </c>
      <c r="BG654" s="14">
        <f t="shared" si="9"/>
        <v>2.950050285</v>
      </c>
      <c r="BH654" s="11">
        <f t="shared" si="10"/>
        <v>5.363727791</v>
      </c>
      <c r="BI654" s="11">
        <f t="shared" si="11"/>
        <v>2.011397922</v>
      </c>
      <c r="BJ654" s="11">
        <f t="shared" si="12"/>
        <v>1.475025142</v>
      </c>
      <c r="BK654" s="11">
        <f t="shared" si="13"/>
        <v>2.011397922</v>
      </c>
      <c r="BL654" s="11">
        <f t="shared" si="14"/>
        <v>0.6704659739</v>
      </c>
      <c r="BM654" s="7">
        <v>59.0</v>
      </c>
      <c r="BN654" s="7">
        <v>2.0</v>
      </c>
      <c r="BO654" s="7">
        <v>7.0</v>
      </c>
      <c r="BP654" s="7">
        <v>2.0</v>
      </c>
      <c r="BQ654" s="7">
        <v>0.0</v>
      </c>
      <c r="BR654" s="7">
        <v>0.0</v>
      </c>
      <c r="BS654" s="9">
        <f t="shared" si="15"/>
        <v>121</v>
      </c>
      <c r="BT654" s="14">
        <v>0.1071</v>
      </c>
      <c r="BW654" s="15" t="str">
        <f t="shared" si="16"/>
        <v> </v>
      </c>
      <c r="BY654" s="7">
        <v>0.0</v>
      </c>
      <c r="BZ654" s="7">
        <v>0.0</v>
      </c>
      <c r="CA654" s="7">
        <v>1.0</v>
      </c>
      <c r="CB654" s="7">
        <v>0.0</v>
      </c>
      <c r="CC654" s="7">
        <v>0.0</v>
      </c>
      <c r="CD654" s="7">
        <v>0.0</v>
      </c>
      <c r="CE654" s="7">
        <v>0.0</v>
      </c>
      <c r="CF654" s="7">
        <v>0.0</v>
      </c>
      <c r="CG654" s="7">
        <v>0.0</v>
      </c>
      <c r="CH654" s="7">
        <v>0.0</v>
      </c>
      <c r="CI654" s="7">
        <v>1.0</v>
      </c>
      <c r="CJ654" s="7">
        <v>0.0</v>
      </c>
      <c r="CK654" s="7">
        <v>0.0</v>
      </c>
      <c r="CL654" s="15">
        <f t="shared" si="17"/>
        <v>0</v>
      </c>
      <c r="CM654" s="7">
        <v>-0.4</v>
      </c>
      <c r="CN654" s="7">
        <v>0.4</v>
      </c>
      <c r="CO654" s="7">
        <v>0.1</v>
      </c>
      <c r="CP654" s="16">
        <f t="shared" si="18"/>
        <v>0.002857142857</v>
      </c>
      <c r="CQ654" s="16">
        <f t="shared" si="19"/>
        <v>0.01340931948</v>
      </c>
      <c r="CR654" s="17">
        <v>4.0</v>
      </c>
      <c r="CS654" s="14">
        <v>6.0</v>
      </c>
      <c r="CT654" s="14">
        <v>7.3</v>
      </c>
      <c r="CU654" s="14">
        <v>-1.4</v>
      </c>
      <c r="CV654" s="14">
        <v>-0.1</v>
      </c>
      <c r="CW654" s="14">
        <v>0.7</v>
      </c>
      <c r="CX654" s="14">
        <v>0.0</v>
      </c>
      <c r="CY654" s="14">
        <v>0.7</v>
      </c>
      <c r="CZ654" s="18">
        <f t="shared" si="20"/>
        <v>0.02</v>
      </c>
      <c r="DA654" s="18">
        <f t="shared" si="21"/>
        <v>0.09386523634</v>
      </c>
      <c r="DB654" s="14">
        <v>26.4211</v>
      </c>
      <c r="DC654" s="7">
        <v>0.0</v>
      </c>
      <c r="DD654" s="7">
        <v>1.0</v>
      </c>
      <c r="DE654" s="7">
        <v>1.0</v>
      </c>
      <c r="DF654" s="7">
        <v>9.0</v>
      </c>
      <c r="DG654" s="7">
        <v>1.0</v>
      </c>
      <c r="DH654" s="7">
        <v>0.0</v>
      </c>
      <c r="DI654" s="7">
        <v>2.0</v>
      </c>
      <c r="DJ654" s="7">
        <v>4.0</v>
      </c>
      <c r="DK654" s="7">
        <v>0.0</v>
      </c>
      <c r="DL654" s="7">
        <v>0.0</v>
      </c>
      <c r="DM654" s="7">
        <v>12.0</v>
      </c>
      <c r="DN654" s="9">
        <v>0.0</v>
      </c>
      <c r="DO654" s="9">
        <v>0.0</v>
      </c>
      <c r="DP654" s="9">
        <v>1.0</v>
      </c>
      <c r="DQ654" s="8">
        <v>186.0</v>
      </c>
      <c r="DR654" s="8">
        <v>12.0</v>
      </c>
      <c r="DS654" s="8" t="s">
        <v>2860</v>
      </c>
      <c r="DT654" s="19">
        <v>2.0</v>
      </c>
      <c r="DU654" s="8">
        <v>2.5</v>
      </c>
      <c r="DV654" s="8">
        <v>2.157</v>
      </c>
      <c r="DW654" s="8">
        <v>366.0</v>
      </c>
      <c r="DX654" s="8">
        <v>0.0</v>
      </c>
      <c r="DY654" s="14">
        <f t="shared" si="22"/>
        <v>-2.719148936</v>
      </c>
    </row>
    <row r="655" ht="12.75" customHeight="1">
      <c r="A655" s="7">
        <v>26.0</v>
      </c>
      <c r="B655" s="7" t="s">
        <v>2861</v>
      </c>
      <c r="C655" s="7" t="s">
        <v>384</v>
      </c>
      <c r="D655" s="7" t="s">
        <v>162</v>
      </c>
      <c r="E655" s="7" t="s">
        <v>163</v>
      </c>
      <c r="F655" s="7" t="s">
        <v>163</v>
      </c>
      <c r="G655" s="7">
        <v>74.0</v>
      </c>
      <c r="H655" s="7">
        <v>204.0</v>
      </c>
      <c r="I655" s="7" t="s">
        <v>133</v>
      </c>
      <c r="J655" s="7">
        <v>2011.0</v>
      </c>
      <c r="K655" s="7">
        <v>1.0</v>
      </c>
      <c r="L655" s="7">
        <v>24.0</v>
      </c>
      <c r="M655" s="8" t="s">
        <v>146</v>
      </c>
      <c r="N655" s="8">
        <f t="shared" si="1"/>
        <v>23</v>
      </c>
      <c r="O655" s="7" t="s">
        <v>339</v>
      </c>
      <c r="P655" s="7" t="s">
        <v>2862</v>
      </c>
      <c r="Q655" s="8" t="s">
        <v>542</v>
      </c>
      <c r="R655" s="7" t="s">
        <v>542</v>
      </c>
      <c r="S655" s="9" t="s">
        <v>159</v>
      </c>
      <c r="T655" s="9">
        <v>26.0</v>
      </c>
      <c r="U655" s="9" t="s">
        <v>138</v>
      </c>
      <c r="V655" s="9" t="s">
        <v>138</v>
      </c>
      <c r="W655" s="7">
        <v>26.0</v>
      </c>
      <c r="X655" s="7">
        <v>2.0</v>
      </c>
      <c r="Y655" s="7">
        <v>1.0</v>
      </c>
      <c r="Z655" s="7">
        <v>0.0</v>
      </c>
      <c r="AA655" s="7">
        <v>3.0</v>
      </c>
      <c r="AB655" s="7">
        <v>-3.0</v>
      </c>
      <c r="AC655" s="7">
        <v>26.0</v>
      </c>
      <c r="AD655" s="7">
        <v>11.0</v>
      </c>
      <c r="AE655" s="7">
        <v>15.0</v>
      </c>
      <c r="AF655" s="10">
        <f t="shared" si="2"/>
        <v>0.07692307692</v>
      </c>
      <c r="AG655" s="10">
        <f t="shared" si="3"/>
        <v>0.03846153846</v>
      </c>
      <c r="AH655" s="7">
        <v>17687.0</v>
      </c>
      <c r="AI655" s="11">
        <f t="shared" si="4"/>
        <v>11.33782051</v>
      </c>
      <c r="AJ655" s="7">
        <v>423.0</v>
      </c>
      <c r="AK655" s="11">
        <f t="shared" si="5"/>
        <v>16.26923077</v>
      </c>
      <c r="AL655" s="11">
        <f t="shared" si="6"/>
        <v>41.81323877</v>
      </c>
      <c r="AM655" s="12">
        <v>0.0</v>
      </c>
      <c r="AN655" s="11">
        <f t="shared" si="7"/>
        <v>0</v>
      </c>
      <c r="AO655" s="10" t="s">
        <v>497</v>
      </c>
      <c r="AP655" s="10" t="s">
        <v>550</v>
      </c>
      <c r="AQ655" s="10" t="s">
        <v>496</v>
      </c>
      <c r="AR655" s="7">
        <v>1.0</v>
      </c>
      <c r="AS655" s="7">
        <v>1.0</v>
      </c>
      <c r="AT655" s="13">
        <f t="shared" si="8"/>
        <v>0.5</v>
      </c>
      <c r="AU655" s="8"/>
      <c r="AV655" s="8"/>
      <c r="AW655" s="8">
        <v>2.0</v>
      </c>
      <c r="AX655" s="8">
        <v>1.0</v>
      </c>
      <c r="AY655" s="8"/>
      <c r="AZ655" s="8">
        <v>0.0</v>
      </c>
      <c r="BA655" s="7">
        <v>21.0</v>
      </c>
      <c r="BB655" s="7">
        <v>18.0</v>
      </c>
      <c r="BC655" s="7">
        <v>10.0</v>
      </c>
      <c r="BD655" s="7">
        <v>11.0</v>
      </c>
      <c r="BE655" s="7">
        <v>5.0</v>
      </c>
      <c r="BF655" s="7">
        <v>6.0</v>
      </c>
      <c r="BG655" s="14">
        <f t="shared" si="9"/>
        <v>4.274325776</v>
      </c>
      <c r="BH655" s="11">
        <f t="shared" si="10"/>
        <v>3.663707808</v>
      </c>
      <c r="BI655" s="11">
        <f t="shared" si="11"/>
        <v>2.035393227</v>
      </c>
      <c r="BJ655" s="11">
        <f t="shared" si="12"/>
        <v>2.238932549</v>
      </c>
      <c r="BK655" s="11">
        <f t="shared" si="13"/>
        <v>1.017696613</v>
      </c>
      <c r="BL655" s="11">
        <f t="shared" si="14"/>
        <v>1.221235936</v>
      </c>
      <c r="BM655" s="7">
        <v>9.0</v>
      </c>
      <c r="BN655" s="7">
        <v>2.0</v>
      </c>
      <c r="BO655" s="7">
        <v>1.0</v>
      </c>
      <c r="BP655" s="7">
        <v>0.0</v>
      </c>
      <c r="BQ655" s="7">
        <v>0.0</v>
      </c>
      <c r="BR655" s="7">
        <v>0.0</v>
      </c>
      <c r="BS655" s="9">
        <f t="shared" si="15"/>
        <v>38</v>
      </c>
      <c r="BT655" s="14">
        <v>-1.431</v>
      </c>
      <c r="BU655" s="7">
        <v>1.0</v>
      </c>
      <c r="BV655" s="7">
        <v>0.0</v>
      </c>
      <c r="BW655" s="15">
        <f t="shared" si="16"/>
        <v>0</v>
      </c>
      <c r="BX655" s="7">
        <v>0.0</v>
      </c>
      <c r="BY655" s="7">
        <v>0.0</v>
      </c>
      <c r="BZ655" s="7">
        <v>0.0</v>
      </c>
      <c r="CA655" s="7">
        <v>1.0</v>
      </c>
      <c r="CB655" s="7">
        <v>0.0</v>
      </c>
      <c r="CC655" s="7">
        <v>1.0</v>
      </c>
      <c r="CD655" s="7">
        <v>0.0</v>
      </c>
      <c r="CE655" s="7">
        <v>0.0</v>
      </c>
      <c r="CF655" s="7">
        <v>0.0</v>
      </c>
      <c r="CG655" s="7">
        <v>0.0</v>
      </c>
      <c r="CH655" s="7">
        <v>0.0</v>
      </c>
      <c r="CI655" s="7">
        <v>1.0</v>
      </c>
      <c r="CJ655" s="7">
        <v>0.0</v>
      </c>
      <c r="CK655" s="7">
        <v>0.0</v>
      </c>
      <c r="CL655" s="15">
        <f t="shared" si="17"/>
        <v>0</v>
      </c>
      <c r="CM655" s="7">
        <v>-0.2</v>
      </c>
      <c r="CN655" s="7">
        <v>0.1</v>
      </c>
      <c r="CO655" s="7">
        <v>-0.1</v>
      </c>
      <c r="CP655" s="16">
        <f t="shared" si="18"/>
        <v>-0.003846153846</v>
      </c>
      <c r="CQ655" s="16">
        <f t="shared" si="19"/>
        <v>-0.02035393227</v>
      </c>
      <c r="CR655" s="17">
        <v>2.0</v>
      </c>
      <c r="CS655" s="14">
        <v>4.8</v>
      </c>
      <c r="CT655" s="14">
        <v>4.6</v>
      </c>
      <c r="CU655" s="14">
        <v>-2.8</v>
      </c>
      <c r="CV655" s="14">
        <v>-0.7</v>
      </c>
      <c r="CW655" s="14">
        <v>0.1</v>
      </c>
      <c r="CX655" s="14">
        <v>-0.2</v>
      </c>
      <c r="CY655" s="14">
        <v>-0.7</v>
      </c>
      <c r="CZ655" s="18">
        <f t="shared" si="20"/>
        <v>-0.02692307692</v>
      </c>
      <c r="DA655" s="18">
        <f t="shared" si="21"/>
        <v>-0.1424775259</v>
      </c>
      <c r="DB655" s="14">
        <v>29.1154</v>
      </c>
      <c r="DC655" s="7">
        <v>0.0</v>
      </c>
      <c r="DD655" s="7">
        <v>0.0</v>
      </c>
      <c r="DE655" s="7">
        <v>1.0</v>
      </c>
      <c r="DF655" s="7">
        <v>10.0</v>
      </c>
      <c r="DG655" s="7">
        <v>3.0</v>
      </c>
      <c r="DH655" s="7">
        <v>1.0</v>
      </c>
      <c r="DI655" s="7">
        <v>2.0</v>
      </c>
      <c r="DJ655" s="7">
        <v>2.0</v>
      </c>
      <c r="DK655" s="7">
        <v>3.0</v>
      </c>
      <c r="DL655" s="7">
        <v>0.0</v>
      </c>
      <c r="DM655" s="7">
        <v>15.0</v>
      </c>
      <c r="DN655" s="9">
        <v>0.0</v>
      </c>
      <c r="DO655" s="9">
        <v>0.0</v>
      </c>
      <c r="DP655" s="9">
        <v>0.0</v>
      </c>
      <c r="DQ655" s="8">
        <v>74.0</v>
      </c>
      <c r="DR655" s="8">
        <v>0.0</v>
      </c>
      <c r="DS655" s="8"/>
      <c r="DT655" s="19">
        <v>0.833</v>
      </c>
      <c r="DU655" s="8">
        <v>0.863</v>
      </c>
      <c r="DV655" s="8">
        <v>0.428</v>
      </c>
      <c r="DW655" s="8">
        <v>0.0</v>
      </c>
      <c r="DX655" s="8">
        <v>0.213</v>
      </c>
      <c r="DY655" s="14">
        <f t="shared" si="22"/>
        <v>-1.145069778</v>
      </c>
    </row>
    <row r="656" ht="12.75" customHeight="1">
      <c r="A656" s="7">
        <v>56.0</v>
      </c>
      <c r="B656" s="7" t="s">
        <v>2333</v>
      </c>
      <c r="C656" s="7" t="s">
        <v>1348</v>
      </c>
      <c r="E656" s="7" t="s">
        <v>243</v>
      </c>
      <c r="F656" s="7" t="s">
        <v>243</v>
      </c>
      <c r="G656" s="7">
        <v>71.0</v>
      </c>
      <c r="H656" s="7">
        <v>183.0</v>
      </c>
      <c r="I656" s="7" t="s">
        <v>145</v>
      </c>
      <c r="J656" s="7">
        <v>2010.0</v>
      </c>
      <c r="K656" s="7">
        <v>4.0</v>
      </c>
      <c r="L656" s="7">
        <v>111.0</v>
      </c>
      <c r="M656" s="8"/>
      <c r="N656" s="8">
        <f t="shared" si="1"/>
        <v>24</v>
      </c>
      <c r="O656" s="7" t="s">
        <v>2863</v>
      </c>
      <c r="P656" s="7" t="s">
        <v>2864</v>
      </c>
      <c r="Q656" s="8" t="s">
        <v>136</v>
      </c>
      <c r="R656" s="7" t="s">
        <v>136</v>
      </c>
      <c r="S656" s="9" t="s">
        <v>255</v>
      </c>
      <c r="T656" s="9">
        <v>35.0</v>
      </c>
      <c r="U656" s="9" t="s">
        <v>138</v>
      </c>
      <c r="V656" s="9" t="s">
        <v>138</v>
      </c>
      <c r="W656" s="7">
        <v>36.0</v>
      </c>
      <c r="X656" s="7">
        <v>6.0</v>
      </c>
      <c r="Y656" s="7">
        <v>6.0</v>
      </c>
      <c r="Z656" s="7">
        <v>3.0</v>
      </c>
      <c r="AA656" s="7">
        <v>12.0</v>
      </c>
      <c r="AB656" s="7">
        <v>2.0</v>
      </c>
      <c r="AC656" s="7">
        <v>65.0</v>
      </c>
      <c r="AD656" s="7">
        <v>39.0</v>
      </c>
      <c r="AE656" s="7">
        <v>31.0</v>
      </c>
      <c r="AF656" s="10">
        <f t="shared" si="2"/>
        <v>0.09230769231</v>
      </c>
      <c r="AG656" s="10">
        <f t="shared" si="3"/>
        <v>0.04444444444</v>
      </c>
      <c r="AH656" s="7">
        <v>24985.0</v>
      </c>
      <c r="AI656" s="11">
        <f t="shared" si="4"/>
        <v>11.56712963</v>
      </c>
      <c r="AJ656" s="7">
        <v>590.0</v>
      </c>
      <c r="AK656" s="11">
        <f t="shared" si="5"/>
        <v>16.38888889</v>
      </c>
      <c r="AL656" s="11">
        <f t="shared" si="6"/>
        <v>42.34745763</v>
      </c>
      <c r="AM656" s="12">
        <v>18.0</v>
      </c>
      <c r="AN656" s="11">
        <f t="shared" si="7"/>
        <v>2.593556134</v>
      </c>
      <c r="AO656" s="10" t="s">
        <v>216</v>
      </c>
      <c r="AP656" s="10" t="s">
        <v>216</v>
      </c>
      <c r="AQ656" s="10" t="s">
        <v>152</v>
      </c>
      <c r="AR656" s="7">
        <v>0.0</v>
      </c>
      <c r="AS656" s="7">
        <v>1.0</v>
      </c>
      <c r="AT656" s="13">
        <f t="shared" si="8"/>
        <v>0</v>
      </c>
      <c r="AU656" s="8"/>
      <c r="AV656" s="8"/>
      <c r="AW656" s="8">
        <v>1.0</v>
      </c>
      <c r="AX656" s="8">
        <v>0.0</v>
      </c>
      <c r="AY656" s="8"/>
      <c r="AZ656" s="8">
        <v>0.0</v>
      </c>
      <c r="BA656" s="7">
        <v>39.0</v>
      </c>
      <c r="BB656" s="7">
        <v>5.0</v>
      </c>
      <c r="BC656" s="7">
        <v>8.0</v>
      </c>
      <c r="BD656" s="7">
        <v>39.0</v>
      </c>
      <c r="BE656" s="7">
        <v>12.0</v>
      </c>
      <c r="BF656" s="7">
        <v>12.0</v>
      </c>
      <c r="BG656" s="14">
        <f t="shared" si="9"/>
        <v>5.619371623</v>
      </c>
      <c r="BH656" s="11">
        <f t="shared" si="10"/>
        <v>0.7204322594</v>
      </c>
      <c r="BI656" s="11">
        <f t="shared" si="11"/>
        <v>1.152691615</v>
      </c>
      <c r="BJ656" s="11">
        <f t="shared" si="12"/>
        <v>5.619371623</v>
      </c>
      <c r="BK656" s="11">
        <f t="shared" si="13"/>
        <v>1.729037422</v>
      </c>
      <c r="BL656" s="11">
        <f t="shared" si="14"/>
        <v>1.729037422</v>
      </c>
      <c r="BM656" s="7">
        <v>14.0</v>
      </c>
      <c r="BN656" s="7">
        <v>6.0</v>
      </c>
      <c r="BO656" s="7">
        <v>0.0</v>
      </c>
      <c r="BP656" s="7">
        <v>0.0</v>
      </c>
      <c r="BQ656" s="7">
        <v>0.0</v>
      </c>
      <c r="BR656" s="7">
        <v>0.0</v>
      </c>
      <c r="BS656" s="9">
        <f t="shared" si="15"/>
        <v>27</v>
      </c>
      <c r="BT656" s="14">
        <v>1.7544</v>
      </c>
      <c r="BW656" s="15" t="str">
        <f t="shared" si="16"/>
        <v> </v>
      </c>
      <c r="BY656" s="7">
        <v>0.0</v>
      </c>
      <c r="BZ656" s="7">
        <v>1.0</v>
      </c>
      <c r="CA656" s="7">
        <v>1.0</v>
      </c>
      <c r="CB656" s="7">
        <v>0.0</v>
      </c>
      <c r="CC656" s="7">
        <v>0.0</v>
      </c>
      <c r="CD656" s="7">
        <v>2.0</v>
      </c>
      <c r="CE656" s="7">
        <v>2.0</v>
      </c>
      <c r="CF656" s="7">
        <v>0.0</v>
      </c>
      <c r="CG656" s="7">
        <v>0.0</v>
      </c>
      <c r="CH656" s="7">
        <v>0.0</v>
      </c>
      <c r="CI656" s="7">
        <v>2.0</v>
      </c>
      <c r="CJ656" s="7">
        <v>0.0</v>
      </c>
      <c r="CK656" s="7">
        <v>0.0</v>
      </c>
      <c r="CL656" s="15">
        <f t="shared" si="17"/>
        <v>0</v>
      </c>
      <c r="CM656" s="7">
        <v>0.9</v>
      </c>
      <c r="CN656" s="7">
        <v>0.6000000000000001</v>
      </c>
      <c r="CO656" s="7">
        <v>1.4</v>
      </c>
      <c r="CP656" s="16">
        <f t="shared" si="18"/>
        <v>0.03888888889</v>
      </c>
      <c r="CQ656" s="16">
        <f t="shared" si="19"/>
        <v>0.2017210326</v>
      </c>
      <c r="CR656" s="17">
        <v>2.0</v>
      </c>
      <c r="CS656" s="14">
        <v>7.3</v>
      </c>
      <c r="CT656" s="14">
        <v>6.0</v>
      </c>
      <c r="CU656" s="14">
        <v>2.7</v>
      </c>
      <c r="CV656" s="14">
        <v>2.1</v>
      </c>
      <c r="CW656" s="14">
        <v>0.8</v>
      </c>
      <c r="CX656" s="14">
        <v>0.0</v>
      </c>
      <c r="CY656" s="14">
        <v>2.9</v>
      </c>
      <c r="CZ656" s="18">
        <f t="shared" si="20"/>
        <v>0.08055555556</v>
      </c>
      <c r="DA656" s="18">
        <f t="shared" si="21"/>
        <v>0.4178507104</v>
      </c>
      <c r="DB656" s="14">
        <v>34.0154</v>
      </c>
      <c r="DC656" s="7">
        <v>0.0</v>
      </c>
      <c r="DD656" s="7">
        <v>0.0</v>
      </c>
      <c r="DE656" s="7">
        <v>2.0</v>
      </c>
      <c r="DF656" s="7">
        <v>37.0</v>
      </c>
      <c r="DG656" s="7">
        <v>2.0</v>
      </c>
      <c r="DH656" s="7">
        <v>2.0</v>
      </c>
      <c r="DI656" s="7">
        <v>15.0</v>
      </c>
      <c r="DJ656" s="7">
        <v>9.0</v>
      </c>
      <c r="DK656" s="7">
        <v>2.0</v>
      </c>
      <c r="DL656" s="7">
        <v>0.0</v>
      </c>
      <c r="DM656" s="7">
        <v>35.0</v>
      </c>
      <c r="DN656" s="9">
        <v>1.0</v>
      </c>
      <c r="DO656" s="9">
        <v>0.0</v>
      </c>
      <c r="DP656" s="9">
        <v>1.0</v>
      </c>
      <c r="DQ656" s="8">
        <v>186.0</v>
      </c>
      <c r="DR656" s="8">
        <v>20.0</v>
      </c>
      <c r="DS656" s="8" t="s">
        <v>2865</v>
      </c>
      <c r="DT656" s="19">
        <v>0.735</v>
      </c>
      <c r="DU656" s="8">
        <v>0.735</v>
      </c>
      <c r="DV656" s="8">
        <v>0.735</v>
      </c>
      <c r="DW656" s="8">
        <v>179.0</v>
      </c>
      <c r="DX656" s="8">
        <v>0.0</v>
      </c>
      <c r="DY656" s="14">
        <f t="shared" si="22"/>
        <v>2.506382979</v>
      </c>
    </row>
    <row r="657" ht="12.75" customHeight="1">
      <c r="A657" s="7">
        <v>6.0</v>
      </c>
      <c r="B657" s="7" t="s">
        <v>2866</v>
      </c>
      <c r="C657" s="7" t="s">
        <v>1015</v>
      </c>
      <c r="D657" s="7" t="s">
        <v>736</v>
      </c>
      <c r="E657" s="7" t="s">
        <v>163</v>
      </c>
      <c r="F657" s="7" t="s">
        <v>163</v>
      </c>
      <c r="G657" s="7">
        <v>74.0</v>
      </c>
      <c r="H657" s="7">
        <v>215.0</v>
      </c>
      <c r="I657" s="7" t="s">
        <v>145</v>
      </c>
      <c r="J657" s="7">
        <v>2013.0</v>
      </c>
      <c r="K657" s="7">
        <v>1.0</v>
      </c>
      <c r="L657" s="7">
        <v>15.0</v>
      </c>
      <c r="M657" s="8" t="s">
        <v>146</v>
      </c>
      <c r="N657" s="8">
        <f t="shared" si="1"/>
        <v>21</v>
      </c>
      <c r="O657" s="7" t="s">
        <v>732</v>
      </c>
      <c r="P657" s="7" t="s">
        <v>2867</v>
      </c>
      <c r="Q657" s="8" t="s">
        <v>305</v>
      </c>
      <c r="R657" s="7" t="s">
        <v>305</v>
      </c>
      <c r="S657" s="9" t="s">
        <v>174</v>
      </c>
      <c r="T657" s="9">
        <v>15.0</v>
      </c>
      <c r="U657" s="9" t="s">
        <v>138</v>
      </c>
      <c r="V657" s="9" t="s">
        <v>138</v>
      </c>
      <c r="W657" s="7">
        <v>15.0</v>
      </c>
      <c r="X657" s="7">
        <v>2.0</v>
      </c>
      <c r="Y657" s="7">
        <v>2.0</v>
      </c>
      <c r="Z657" s="7">
        <v>1.0</v>
      </c>
      <c r="AA657" s="7">
        <v>4.0</v>
      </c>
      <c r="AB657" s="7">
        <v>1.0</v>
      </c>
      <c r="AC657" s="7">
        <v>15.0</v>
      </c>
      <c r="AD657" s="7">
        <v>13.0</v>
      </c>
      <c r="AE657" s="7">
        <v>13.0</v>
      </c>
      <c r="AF657" s="10">
        <f t="shared" si="2"/>
        <v>0.1333333333</v>
      </c>
      <c r="AG657" s="10">
        <f t="shared" si="3"/>
        <v>0.0487804878</v>
      </c>
      <c r="AH657" s="7">
        <v>14156.0</v>
      </c>
      <c r="AI657" s="11">
        <f t="shared" si="4"/>
        <v>15.72888889</v>
      </c>
      <c r="AJ657" s="7">
        <v>299.0</v>
      </c>
      <c r="AK657" s="11">
        <f t="shared" si="5"/>
        <v>19.93333333</v>
      </c>
      <c r="AL657" s="11">
        <f t="shared" si="6"/>
        <v>47.34448161</v>
      </c>
      <c r="AM657" s="12">
        <v>7.0</v>
      </c>
      <c r="AN657" s="11">
        <f t="shared" si="7"/>
        <v>1.780163888</v>
      </c>
      <c r="AO657" s="10" t="s">
        <v>569</v>
      </c>
      <c r="AP657" s="10" t="s">
        <v>569</v>
      </c>
      <c r="AQ657" s="10" t="s">
        <v>1554</v>
      </c>
      <c r="AR657" s="7">
        <v>0.0</v>
      </c>
      <c r="AS657" s="7">
        <v>0.0</v>
      </c>
      <c r="AT657" s="13">
        <f t="shared" si="8"/>
        <v>0</v>
      </c>
      <c r="AU657" s="8"/>
      <c r="AV657" s="8"/>
      <c r="AW657" s="8"/>
      <c r="AX657" s="8">
        <v>0.0</v>
      </c>
      <c r="AY657" s="8"/>
      <c r="AZ657" s="8">
        <v>0.0</v>
      </c>
      <c r="BA657" s="7">
        <v>15.0</v>
      </c>
      <c r="BB657" s="7">
        <v>13.0</v>
      </c>
      <c r="BC657" s="7">
        <v>11.0</v>
      </c>
      <c r="BD657" s="7">
        <v>13.0</v>
      </c>
      <c r="BE657" s="7">
        <v>5.0</v>
      </c>
      <c r="BF657" s="7">
        <v>3.0</v>
      </c>
      <c r="BG657" s="14">
        <f t="shared" si="9"/>
        <v>3.814636903</v>
      </c>
      <c r="BH657" s="11">
        <f t="shared" si="10"/>
        <v>3.306018649</v>
      </c>
      <c r="BI657" s="11">
        <f t="shared" si="11"/>
        <v>2.797400396</v>
      </c>
      <c r="BJ657" s="11">
        <f t="shared" si="12"/>
        <v>3.306018649</v>
      </c>
      <c r="BK657" s="11">
        <f t="shared" si="13"/>
        <v>1.271545634</v>
      </c>
      <c r="BL657" s="11">
        <f t="shared" si="14"/>
        <v>0.7629273806</v>
      </c>
      <c r="BM657" s="7">
        <v>5.0</v>
      </c>
      <c r="BN657" s="7">
        <v>0.0</v>
      </c>
      <c r="BO657" s="7">
        <v>1.0</v>
      </c>
      <c r="BP657" s="7">
        <v>0.0</v>
      </c>
      <c r="BQ657" s="7">
        <v>0.0</v>
      </c>
      <c r="BR657" s="7">
        <v>0.0</v>
      </c>
      <c r="BS657" s="9">
        <f t="shared" si="15"/>
        <v>30</v>
      </c>
      <c r="BT657" s="14">
        <v>2.0341</v>
      </c>
      <c r="BW657" s="15" t="str">
        <f t="shared" si="16"/>
        <v> </v>
      </c>
      <c r="BY657" s="7">
        <v>1.0</v>
      </c>
      <c r="BZ657" s="7">
        <v>0.0</v>
      </c>
      <c r="CA657" s="7">
        <v>0.0</v>
      </c>
      <c r="CB657" s="7">
        <v>0.0</v>
      </c>
      <c r="CC657" s="7">
        <v>0.0</v>
      </c>
      <c r="CD657" s="7">
        <v>0.0</v>
      </c>
      <c r="CE657" s="7">
        <v>0.0</v>
      </c>
      <c r="CF657" s="7">
        <v>2.0</v>
      </c>
      <c r="CG657" s="7">
        <v>0.0</v>
      </c>
      <c r="CH657" s="7">
        <v>0.0</v>
      </c>
      <c r="CI657" s="7">
        <v>0.0</v>
      </c>
      <c r="CJ657" s="7">
        <v>0.0</v>
      </c>
      <c r="CK657" s="7">
        <v>0.0</v>
      </c>
      <c r="CL657" s="15">
        <f t="shared" si="17"/>
        <v>0</v>
      </c>
      <c r="CM657" s="7">
        <v>0.4</v>
      </c>
      <c r="CN657" s="7">
        <v>0.6000000000000001</v>
      </c>
      <c r="CO657" s="7">
        <v>1.0</v>
      </c>
      <c r="CP657" s="16">
        <f t="shared" si="18"/>
        <v>0.06666666667</v>
      </c>
      <c r="CQ657" s="16">
        <f t="shared" si="19"/>
        <v>0.2543091269</v>
      </c>
      <c r="CR657" s="17">
        <v>2.0</v>
      </c>
      <c r="CS657" s="14">
        <v>4.8</v>
      </c>
      <c r="CT657" s="14">
        <v>5.2</v>
      </c>
      <c r="CU657" s="14">
        <v>0.6000000000000001</v>
      </c>
      <c r="CV657" s="14">
        <v>0.7</v>
      </c>
      <c r="CW657" s="14">
        <v>0.5</v>
      </c>
      <c r="CX657" s="14">
        <v>0.0</v>
      </c>
      <c r="CY657" s="14">
        <v>1.2</v>
      </c>
      <c r="CZ657" s="18">
        <f t="shared" si="20"/>
        <v>0.08</v>
      </c>
      <c r="DA657" s="18">
        <f t="shared" si="21"/>
        <v>0.3051709522</v>
      </c>
      <c r="DB657" s="14">
        <v>56.8667</v>
      </c>
      <c r="DC657" s="7">
        <v>1.0</v>
      </c>
      <c r="DD657" s="7">
        <v>1.0</v>
      </c>
      <c r="DE657" s="7">
        <v>0.0</v>
      </c>
      <c r="DF657" s="7">
        <v>11.0</v>
      </c>
      <c r="DG657" s="7">
        <v>0.0</v>
      </c>
      <c r="DH657" s="7">
        <v>0.0</v>
      </c>
      <c r="DI657" s="7">
        <v>7.0</v>
      </c>
      <c r="DJ657" s="7">
        <v>5.0</v>
      </c>
      <c r="DK657" s="7">
        <v>0.0</v>
      </c>
      <c r="DL657" s="7">
        <v>0.0</v>
      </c>
      <c r="DM657" s="7">
        <v>3.0</v>
      </c>
      <c r="DN657" s="9">
        <v>0.0</v>
      </c>
      <c r="DO657" s="9">
        <v>1.0</v>
      </c>
      <c r="DP657" s="9">
        <v>0.0</v>
      </c>
      <c r="DQ657" s="8">
        <v>54.0</v>
      </c>
      <c r="DR657" s="8">
        <v>0.0</v>
      </c>
      <c r="DS657" s="8"/>
      <c r="DT657" s="19">
        <v>0.925</v>
      </c>
      <c r="DU657" s="8">
        <v>0.894</v>
      </c>
      <c r="DV657" s="8">
        <v>0.396</v>
      </c>
      <c r="DW657" s="8">
        <v>0.0</v>
      </c>
      <c r="DX657" s="8">
        <v>0.5</v>
      </c>
      <c r="DY657" s="14">
        <f t="shared" si="22"/>
        <v>0.6971859986</v>
      </c>
    </row>
    <row r="658" ht="12.75" customHeight="1">
      <c r="A658" s="7">
        <v>26.0</v>
      </c>
      <c r="B658" s="7" t="s">
        <v>2868</v>
      </c>
      <c r="C658" s="7" t="s">
        <v>1618</v>
      </c>
      <c r="D658" s="7" t="s">
        <v>1619</v>
      </c>
      <c r="E658" s="7" t="s">
        <v>163</v>
      </c>
      <c r="F658" s="7" t="s">
        <v>163</v>
      </c>
      <c r="G658" s="7">
        <v>74.0</v>
      </c>
      <c r="H658" s="7">
        <v>195.0</v>
      </c>
      <c r="I658" s="7" t="s">
        <v>145</v>
      </c>
      <c r="M658" s="8"/>
      <c r="N658" s="8">
        <f t="shared" si="1"/>
        <v>30</v>
      </c>
      <c r="O658" s="7" t="s">
        <v>2869</v>
      </c>
      <c r="P658" s="7" t="s">
        <v>2870</v>
      </c>
      <c r="Q658" s="8" t="s">
        <v>325</v>
      </c>
      <c r="R658" s="7" t="s">
        <v>2871</v>
      </c>
      <c r="S658" s="9" t="s">
        <v>183</v>
      </c>
      <c r="T658" s="9">
        <v>60.0</v>
      </c>
      <c r="U658" s="9">
        <v>15.0</v>
      </c>
      <c r="V658" s="9" t="s">
        <v>138</v>
      </c>
      <c r="W658" s="7">
        <v>76.0</v>
      </c>
      <c r="X658" s="7">
        <v>14.0</v>
      </c>
      <c r="Y658" s="7">
        <v>29.0</v>
      </c>
      <c r="Z658" s="7">
        <v>15.0</v>
      </c>
      <c r="AA658" s="7">
        <v>43.0</v>
      </c>
      <c r="AB658" s="7">
        <v>-11.0</v>
      </c>
      <c r="AC658" s="7">
        <v>149.0</v>
      </c>
      <c r="AD658" s="7">
        <v>63.0</v>
      </c>
      <c r="AE658" s="7">
        <v>72.0</v>
      </c>
      <c r="AF658" s="10">
        <f t="shared" si="2"/>
        <v>0.09395973154</v>
      </c>
      <c r="AG658" s="10">
        <f t="shared" si="3"/>
        <v>0.04929577465</v>
      </c>
      <c r="AH658" s="7">
        <v>76744.0</v>
      </c>
      <c r="AI658" s="11">
        <f t="shared" si="4"/>
        <v>16.82982456</v>
      </c>
      <c r="AJ658" s="7">
        <v>1696.0</v>
      </c>
      <c r="AK658" s="11">
        <f t="shared" si="5"/>
        <v>22.31578947</v>
      </c>
      <c r="AL658" s="11">
        <f t="shared" si="6"/>
        <v>45.25</v>
      </c>
      <c r="AM658" s="12">
        <v>134.0</v>
      </c>
      <c r="AN658" s="11">
        <f t="shared" si="7"/>
        <v>6.28583342</v>
      </c>
      <c r="AO658" s="10" t="s">
        <v>2280</v>
      </c>
      <c r="AP658" s="10" t="s">
        <v>1724</v>
      </c>
      <c r="AQ658" s="10" t="s">
        <v>2872</v>
      </c>
      <c r="AR658" s="7">
        <v>2.0</v>
      </c>
      <c r="AS658" s="7">
        <v>4.0</v>
      </c>
      <c r="AT658" s="13">
        <f t="shared" si="8"/>
        <v>0.3333333333</v>
      </c>
      <c r="AU658" s="8"/>
      <c r="AV658" s="8"/>
      <c r="AW658" s="8">
        <v>6.0</v>
      </c>
      <c r="AX658" s="8">
        <v>2.0</v>
      </c>
      <c r="AY658" s="8"/>
      <c r="AZ658" s="8">
        <v>0.0</v>
      </c>
      <c r="BA658" s="7">
        <v>64.0</v>
      </c>
      <c r="BB658" s="7">
        <v>31.0</v>
      </c>
      <c r="BC658" s="7">
        <v>15.0</v>
      </c>
      <c r="BD658" s="7">
        <v>63.0</v>
      </c>
      <c r="BE658" s="7">
        <v>34.0</v>
      </c>
      <c r="BF658" s="7">
        <v>31.0</v>
      </c>
      <c r="BG658" s="14">
        <f t="shared" si="9"/>
        <v>3.002189096</v>
      </c>
      <c r="BH658" s="11">
        <f t="shared" si="10"/>
        <v>1.454185343</v>
      </c>
      <c r="BI658" s="11">
        <f t="shared" si="11"/>
        <v>0.7036380694</v>
      </c>
      <c r="BJ658" s="11">
        <f t="shared" si="12"/>
        <v>2.955279892</v>
      </c>
      <c r="BK658" s="11">
        <f t="shared" si="13"/>
        <v>1.594912957</v>
      </c>
      <c r="BL658" s="11">
        <f t="shared" si="14"/>
        <v>1.454185343</v>
      </c>
      <c r="BM658" s="7">
        <v>12.0</v>
      </c>
      <c r="BN658" s="7">
        <v>6.0</v>
      </c>
      <c r="BO658" s="7">
        <v>0.0</v>
      </c>
      <c r="BP658" s="7">
        <v>0.0</v>
      </c>
      <c r="BQ658" s="7">
        <v>0.0</v>
      </c>
      <c r="BR658" s="7">
        <v>0.0</v>
      </c>
      <c r="BS658" s="9">
        <f t="shared" si="15"/>
        <v>58</v>
      </c>
      <c r="BT658" s="14">
        <v>1.96</v>
      </c>
      <c r="BU658" s="7">
        <v>1.0</v>
      </c>
      <c r="BV658" s="7">
        <v>1.0</v>
      </c>
      <c r="BW658" s="15">
        <f t="shared" si="16"/>
        <v>1</v>
      </c>
      <c r="BX658" s="7">
        <v>1.0</v>
      </c>
      <c r="BY658" s="7">
        <v>2.0</v>
      </c>
      <c r="BZ658" s="7">
        <v>1.0</v>
      </c>
      <c r="CA658" s="7">
        <v>2.0</v>
      </c>
      <c r="CB658" s="7">
        <v>1.0</v>
      </c>
      <c r="CC658" s="7">
        <v>1.0</v>
      </c>
      <c r="CD658" s="7">
        <v>1.0</v>
      </c>
      <c r="CE658" s="7">
        <v>0.0</v>
      </c>
      <c r="CF658" s="7">
        <v>5.0</v>
      </c>
      <c r="CG658" s="7">
        <v>1.0</v>
      </c>
      <c r="CH658" s="7">
        <v>0.0</v>
      </c>
      <c r="CI658" s="7">
        <v>6.0</v>
      </c>
      <c r="CJ658" s="7">
        <v>0.0</v>
      </c>
      <c r="CK658" s="7">
        <v>0.0</v>
      </c>
      <c r="CL658" s="15">
        <f t="shared" si="17"/>
        <v>0</v>
      </c>
      <c r="CM658" s="7">
        <v>2.8</v>
      </c>
      <c r="CN658" s="7">
        <v>1.1</v>
      </c>
      <c r="CO658" s="7">
        <v>3.9</v>
      </c>
      <c r="CP658" s="16">
        <f t="shared" si="18"/>
        <v>0.05131578947</v>
      </c>
      <c r="CQ658" s="16">
        <f t="shared" si="19"/>
        <v>0.1829458981</v>
      </c>
      <c r="CR658" s="17">
        <v>4.0</v>
      </c>
      <c r="CS658" s="14">
        <v>30.8</v>
      </c>
      <c r="CT658" s="14">
        <v>27.6</v>
      </c>
      <c r="CU658" s="14">
        <v>-3.1</v>
      </c>
      <c r="CV658" s="14">
        <v>3.8</v>
      </c>
      <c r="CW658" s="14">
        <v>1.9</v>
      </c>
      <c r="CX658" s="14">
        <v>0.5</v>
      </c>
      <c r="CY658" s="14">
        <v>6.2</v>
      </c>
      <c r="CZ658" s="18">
        <f t="shared" si="20"/>
        <v>0.08157894737</v>
      </c>
      <c r="DA658" s="18">
        <f t="shared" si="21"/>
        <v>0.2908370687</v>
      </c>
      <c r="DB658" s="14">
        <v>33.6846</v>
      </c>
      <c r="DC658" s="7">
        <v>0.0</v>
      </c>
      <c r="DD658" s="7">
        <v>3.0</v>
      </c>
      <c r="DE658" s="7">
        <v>6.0</v>
      </c>
      <c r="DF658" s="7">
        <v>54.0</v>
      </c>
      <c r="DG658" s="7">
        <v>10.0</v>
      </c>
      <c r="DH658" s="7">
        <v>1.0</v>
      </c>
      <c r="DI658" s="7">
        <v>15.0</v>
      </c>
      <c r="DJ658" s="7">
        <v>35.0</v>
      </c>
      <c r="DK658" s="7">
        <v>3.0</v>
      </c>
      <c r="DL658" s="7">
        <v>0.0</v>
      </c>
      <c r="DM658" s="7">
        <v>85.0</v>
      </c>
      <c r="DN658" s="9">
        <v>2.0</v>
      </c>
      <c r="DO658" s="9">
        <v>3.0</v>
      </c>
      <c r="DP658" s="9">
        <v>1.0</v>
      </c>
      <c r="DQ658" s="8">
        <v>186.0</v>
      </c>
      <c r="DR658" s="8">
        <v>4.0</v>
      </c>
      <c r="DS658" s="8" t="s">
        <v>1600</v>
      </c>
      <c r="DT658" s="19">
        <v>4.5</v>
      </c>
      <c r="DU658" s="8">
        <v>4.5</v>
      </c>
      <c r="DV658" s="8">
        <v>4.5</v>
      </c>
      <c r="DW658" s="8">
        <v>220.0</v>
      </c>
      <c r="DX658" s="8">
        <v>0.0</v>
      </c>
      <c r="DY658" s="14">
        <f t="shared" si="22"/>
        <v>-2.204255319</v>
      </c>
    </row>
    <row r="659" ht="12.75" customHeight="1">
      <c r="A659" s="7">
        <v>3.0</v>
      </c>
      <c r="B659" s="7" t="s">
        <v>2873</v>
      </c>
      <c r="C659" s="7" t="s">
        <v>784</v>
      </c>
      <c r="D659" s="7" t="s">
        <v>358</v>
      </c>
      <c r="E659" s="7" t="s">
        <v>163</v>
      </c>
      <c r="F659" s="7" t="s">
        <v>163</v>
      </c>
      <c r="G659" s="7">
        <v>73.0</v>
      </c>
      <c r="H659" s="7">
        <v>200.0</v>
      </c>
      <c r="I659" s="7" t="s">
        <v>145</v>
      </c>
      <c r="J659" s="7">
        <v>2010.0</v>
      </c>
      <c r="K659" s="7">
        <v>1.0</v>
      </c>
      <c r="L659" s="7">
        <v>23.0</v>
      </c>
      <c r="M659" s="8"/>
      <c r="N659" s="8">
        <f t="shared" si="1"/>
        <v>24</v>
      </c>
      <c r="O659" s="7" t="s">
        <v>235</v>
      </c>
      <c r="P659" s="7" t="s">
        <v>2874</v>
      </c>
      <c r="Q659" s="8" t="s">
        <v>312</v>
      </c>
      <c r="R659" s="7" t="s">
        <v>312</v>
      </c>
      <c r="S659" s="9" t="s">
        <v>174</v>
      </c>
      <c r="T659" s="9">
        <v>55.0</v>
      </c>
      <c r="U659" s="9" t="s">
        <v>138</v>
      </c>
      <c r="V659" s="9" t="s">
        <v>138</v>
      </c>
      <c r="W659" s="7">
        <v>55.0</v>
      </c>
      <c r="X659" s="7">
        <v>1.0</v>
      </c>
      <c r="Y659" s="7">
        <v>10.0</v>
      </c>
      <c r="Z659" s="7">
        <v>6.0</v>
      </c>
      <c r="AA659" s="7">
        <v>11.0</v>
      </c>
      <c r="AB659" s="7">
        <v>-1.0</v>
      </c>
      <c r="AC659" s="7">
        <v>44.0</v>
      </c>
      <c r="AD659" s="7">
        <v>27.0</v>
      </c>
      <c r="AE659" s="7">
        <v>31.0</v>
      </c>
      <c r="AF659" s="10">
        <f t="shared" si="2"/>
        <v>0.02272727273</v>
      </c>
      <c r="AG659" s="10">
        <f t="shared" si="3"/>
        <v>0.009803921569</v>
      </c>
      <c r="AH659" s="7">
        <v>52480.0</v>
      </c>
      <c r="AI659" s="11">
        <f t="shared" si="4"/>
        <v>15.9030303</v>
      </c>
      <c r="AJ659" s="7">
        <v>1277.0</v>
      </c>
      <c r="AK659" s="11">
        <f t="shared" si="5"/>
        <v>23.21818182</v>
      </c>
      <c r="AL659" s="11">
        <f t="shared" si="6"/>
        <v>41.0963195</v>
      </c>
      <c r="AM659" s="12">
        <v>66.0</v>
      </c>
      <c r="AN659" s="11">
        <f t="shared" si="7"/>
        <v>4.527439024</v>
      </c>
      <c r="AO659" s="10" t="s">
        <v>2875</v>
      </c>
      <c r="AP659" s="10" t="s">
        <v>176</v>
      </c>
      <c r="AQ659" s="10" t="s">
        <v>2179</v>
      </c>
      <c r="AR659" s="7">
        <v>0.0</v>
      </c>
      <c r="AS659" s="7">
        <v>0.0</v>
      </c>
      <c r="AT659" s="13">
        <f t="shared" si="8"/>
        <v>0</v>
      </c>
      <c r="AU659" s="8"/>
      <c r="AV659" s="8"/>
      <c r="AW659" s="8"/>
      <c r="AX659" s="8">
        <v>0.0</v>
      </c>
      <c r="AY659" s="8"/>
      <c r="AZ659" s="8">
        <v>0.0</v>
      </c>
      <c r="BA659" s="7">
        <v>53.0</v>
      </c>
      <c r="BB659" s="7">
        <v>37.0</v>
      </c>
      <c r="BC659" s="7">
        <v>49.0</v>
      </c>
      <c r="BD659" s="7">
        <v>27.0</v>
      </c>
      <c r="BE659" s="7">
        <v>21.0</v>
      </c>
      <c r="BF659" s="7">
        <v>9.0</v>
      </c>
      <c r="BG659" s="14">
        <f t="shared" si="9"/>
        <v>3.635670732</v>
      </c>
      <c r="BH659" s="11">
        <f t="shared" si="10"/>
        <v>2.538109756</v>
      </c>
      <c r="BI659" s="11">
        <f t="shared" si="11"/>
        <v>3.361280488</v>
      </c>
      <c r="BJ659" s="11">
        <f t="shared" si="12"/>
        <v>1.852134146</v>
      </c>
      <c r="BK659" s="11">
        <f t="shared" si="13"/>
        <v>1.44054878</v>
      </c>
      <c r="BL659" s="11">
        <f t="shared" si="14"/>
        <v>0.6173780488</v>
      </c>
      <c r="BM659" s="7">
        <v>32.0</v>
      </c>
      <c r="BN659" s="7">
        <v>16.0</v>
      </c>
      <c r="BO659" s="7">
        <v>0.0</v>
      </c>
      <c r="BP659" s="7">
        <v>0.0</v>
      </c>
      <c r="BQ659" s="7">
        <v>0.0</v>
      </c>
      <c r="BR659" s="7">
        <v>0.0</v>
      </c>
      <c r="BS659" s="9">
        <f t="shared" si="15"/>
        <v>118</v>
      </c>
      <c r="BT659" s="14">
        <v>-8.1944</v>
      </c>
      <c r="BW659" s="15" t="str">
        <f t="shared" si="16"/>
        <v> </v>
      </c>
      <c r="BY659" s="7">
        <v>0.0</v>
      </c>
      <c r="BZ659" s="7">
        <v>0.0</v>
      </c>
      <c r="CA659" s="7">
        <v>0.0</v>
      </c>
      <c r="CB659" s="7">
        <v>0.0</v>
      </c>
      <c r="CC659" s="7">
        <v>0.0</v>
      </c>
      <c r="CD659" s="7">
        <v>0.0</v>
      </c>
      <c r="CE659" s="7">
        <v>0.0</v>
      </c>
      <c r="CF659" s="7">
        <v>1.0</v>
      </c>
      <c r="CG659" s="7">
        <v>0.0</v>
      </c>
      <c r="CH659" s="7">
        <v>0.0</v>
      </c>
      <c r="CI659" s="7">
        <v>0.0</v>
      </c>
      <c r="CJ659" s="7">
        <v>0.0</v>
      </c>
      <c r="CK659" s="7">
        <v>0.0</v>
      </c>
      <c r="CL659" s="15">
        <f t="shared" si="17"/>
        <v>0</v>
      </c>
      <c r="CM659" s="7">
        <v>0.30000000000000004</v>
      </c>
      <c r="CN659" s="7">
        <v>2.1</v>
      </c>
      <c r="CO659" s="7">
        <v>2.4</v>
      </c>
      <c r="CP659" s="16">
        <f t="shared" si="18"/>
        <v>0.04363636364</v>
      </c>
      <c r="CQ659" s="16">
        <f t="shared" si="19"/>
        <v>0.1646341463</v>
      </c>
      <c r="CR659" s="17">
        <v>0.0</v>
      </c>
      <c r="CS659" s="14">
        <v>16.3</v>
      </c>
      <c r="CT659" s="14">
        <v>18.0</v>
      </c>
      <c r="CU659" s="14">
        <v>3.3</v>
      </c>
      <c r="CV659" s="14">
        <v>0.30000000000000004</v>
      </c>
      <c r="CW659" s="14">
        <v>2.3</v>
      </c>
      <c r="CX659" s="14">
        <v>0.0</v>
      </c>
      <c r="CY659" s="14">
        <v>2.6</v>
      </c>
      <c r="CZ659" s="18">
        <f t="shared" si="20"/>
        <v>0.04727272727</v>
      </c>
      <c r="DA659" s="18">
        <f t="shared" si="21"/>
        <v>0.1783536585</v>
      </c>
      <c r="DB659" s="14">
        <v>50.2727</v>
      </c>
      <c r="DC659" s="7">
        <v>0.0</v>
      </c>
      <c r="DD659" s="7">
        <v>1.0</v>
      </c>
      <c r="DE659" s="7">
        <v>1.0</v>
      </c>
      <c r="DF659" s="7">
        <v>25.0</v>
      </c>
      <c r="DG659" s="7">
        <v>0.0</v>
      </c>
      <c r="DH659" s="7">
        <v>1.0</v>
      </c>
      <c r="DI659" s="7">
        <v>13.0</v>
      </c>
      <c r="DJ659" s="7">
        <v>9.0</v>
      </c>
      <c r="DK659" s="7">
        <v>0.0</v>
      </c>
      <c r="DL659" s="7">
        <v>0.0</v>
      </c>
      <c r="DM659" s="7">
        <v>21.0</v>
      </c>
      <c r="DN659" s="9">
        <v>0.0</v>
      </c>
      <c r="DO659" s="9">
        <v>0.0</v>
      </c>
      <c r="DP659" s="9">
        <v>0.0</v>
      </c>
      <c r="DQ659" s="8">
        <v>186.0</v>
      </c>
      <c r="DR659" s="8">
        <v>22.0</v>
      </c>
      <c r="DS659" s="8" t="s">
        <v>249</v>
      </c>
      <c r="DT659" s="19">
        <v>1.0</v>
      </c>
      <c r="DU659" s="8">
        <v>1.125</v>
      </c>
      <c r="DV659" s="8">
        <v>1.125</v>
      </c>
      <c r="DW659" s="8">
        <v>302.0</v>
      </c>
      <c r="DX659" s="8">
        <v>0.0</v>
      </c>
      <c r="DY659" s="14">
        <f t="shared" si="22"/>
        <v>1.376595745</v>
      </c>
    </row>
    <row r="660" ht="12.75" customHeight="1">
      <c r="A660" s="7">
        <v>27.0</v>
      </c>
      <c r="B660" s="7" t="s">
        <v>1442</v>
      </c>
      <c r="C660" s="7" t="s">
        <v>1806</v>
      </c>
      <c r="D660" s="7" t="s">
        <v>162</v>
      </c>
      <c r="E660" s="7" t="s">
        <v>163</v>
      </c>
      <c r="F660" s="7" t="s">
        <v>163</v>
      </c>
      <c r="G660" s="7">
        <v>74.0</v>
      </c>
      <c r="H660" s="7">
        <v>216.0</v>
      </c>
      <c r="I660" s="7" t="s">
        <v>133</v>
      </c>
      <c r="J660" s="7">
        <v>2003.0</v>
      </c>
      <c r="K660" s="7">
        <v>4.0</v>
      </c>
      <c r="L660" s="7">
        <v>132.0</v>
      </c>
      <c r="M660" s="8"/>
      <c r="N660" s="8">
        <f t="shared" si="1"/>
        <v>30</v>
      </c>
      <c r="O660" s="7" t="s">
        <v>354</v>
      </c>
      <c r="P660" s="7" t="s">
        <v>2876</v>
      </c>
      <c r="Q660" s="8" t="s">
        <v>136</v>
      </c>
      <c r="R660" s="7" t="s">
        <v>136</v>
      </c>
      <c r="S660" s="9" t="s">
        <v>174</v>
      </c>
      <c r="T660" s="9">
        <v>46.0</v>
      </c>
      <c r="U660" s="9" t="s">
        <v>138</v>
      </c>
      <c r="V660" s="9" t="s">
        <v>138</v>
      </c>
      <c r="W660" s="7">
        <v>47.0</v>
      </c>
      <c r="X660" s="7">
        <v>4.0</v>
      </c>
      <c r="Y660" s="7">
        <v>7.0</v>
      </c>
      <c r="Z660" s="7">
        <v>0.0</v>
      </c>
      <c r="AA660" s="7">
        <v>11.0</v>
      </c>
      <c r="AB660" s="7">
        <v>1.0</v>
      </c>
      <c r="AC660" s="7">
        <v>62.0</v>
      </c>
      <c r="AD660" s="7">
        <v>16.0</v>
      </c>
      <c r="AE660" s="7">
        <v>35.0</v>
      </c>
      <c r="AF660" s="10">
        <f t="shared" si="2"/>
        <v>0.06451612903</v>
      </c>
      <c r="AG660" s="10">
        <f t="shared" si="3"/>
        <v>0.03539823009</v>
      </c>
      <c r="AH660" s="7">
        <v>55733.0</v>
      </c>
      <c r="AI660" s="11">
        <f t="shared" si="4"/>
        <v>19.76347518</v>
      </c>
      <c r="AJ660" s="7">
        <v>1344.0</v>
      </c>
      <c r="AK660" s="11">
        <f t="shared" si="5"/>
        <v>28.59574468</v>
      </c>
      <c r="AL660" s="11">
        <f t="shared" si="6"/>
        <v>41.46800595</v>
      </c>
      <c r="AM660" s="12">
        <v>0.0</v>
      </c>
      <c r="AN660" s="11">
        <f t="shared" si="7"/>
        <v>0</v>
      </c>
      <c r="AO660" s="10" t="s">
        <v>550</v>
      </c>
      <c r="AP660" s="10" t="s">
        <v>239</v>
      </c>
      <c r="AQ660" s="10" t="s">
        <v>1384</v>
      </c>
      <c r="AR660" s="7">
        <v>0.0</v>
      </c>
      <c r="AS660" s="7">
        <v>0.0</v>
      </c>
      <c r="AT660" s="13">
        <f t="shared" si="8"/>
        <v>0</v>
      </c>
      <c r="AU660" s="8"/>
      <c r="AV660" s="8"/>
      <c r="AW660" s="8"/>
      <c r="AX660" s="8">
        <v>0.0</v>
      </c>
      <c r="AY660" s="8"/>
      <c r="AZ660" s="8">
        <v>0.0</v>
      </c>
      <c r="BA660" s="7">
        <v>73.0</v>
      </c>
      <c r="BB660" s="7">
        <v>49.0</v>
      </c>
      <c r="BC660" s="7">
        <v>62.0</v>
      </c>
      <c r="BD660" s="7">
        <v>16.0</v>
      </c>
      <c r="BE660" s="7">
        <v>26.0</v>
      </c>
      <c r="BF660" s="7">
        <v>8.0</v>
      </c>
      <c r="BG660" s="14">
        <f t="shared" si="9"/>
        <v>4.715339207</v>
      </c>
      <c r="BH660" s="11">
        <f t="shared" si="10"/>
        <v>3.1650907</v>
      </c>
      <c r="BI660" s="11">
        <f t="shared" si="11"/>
        <v>4.004808641</v>
      </c>
      <c r="BJ660" s="11">
        <f t="shared" si="12"/>
        <v>1.033499004</v>
      </c>
      <c r="BK660" s="11">
        <f t="shared" si="13"/>
        <v>1.679435882</v>
      </c>
      <c r="BL660" s="11">
        <f t="shared" si="14"/>
        <v>0.5167495021</v>
      </c>
      <c r="BM660" s="7">
        <v>36.0</v>
      </c>
      <c r="BN660" s="7">
        <v>18.0</v>
      </c>
      <c r="BO660" s="7">
        <v>0.0</v>
      </c>
      <c r="BP660" s="7">
        <v>0.0</v>
      </c>
      <c r="BQ660" s="7">
        <v>0.0</v>
      </c>
      <c r="BR660" s="7">
        <v>0.0</v>
      </c>
      <c r="BS660" s="9">
        <f t="shared" si="15"/>
        <v>147</v>
      </c>
      <c r="BT660" s="14">
        <v>-3.6147</v>
      </c>
      <c r="BW660" s="15" t="str">
        <f t="shared" si="16"/>
        <v> </v>
      </c>
      <c r="BY660" s="7">
        <v>0.0</v>
      </c>
      <c r="BZ660" s="7">
        <v>0.0</v>
      </c>
      <c r="CA660" s="7">
        <v>2.0</v>
      </c>
      <c r="CB660" s="7">
        <v>2.0</v>
      </c>
      <c r="CC660" s="7">
        <v>0.0</v>
      </c>
      <c r="CD660" s="7">
        <v>0.0</v>
      </c>
      <c r="CE660" s="7">
        <v>2.0</v>
      </c>
      <c r="CF660" s="7">
        <v>0.0</v>
      </c>
      <c r="CG660" s="7">
        <v>0.0</v>
      </c>
      <c r="CH660" s="7">
        <v>0.0</v>
      </c>
      <c r="CI660" s="7">
        <v>2.0</v>
      </c>
      <c r="CJ660" s="7">
        <v>0.0</v>
      </c>
      <c r="CK660" s="7">
        <v>0.0</v>
      </c>
      <c r="CL660" s="15">
        <f t="shared" si="17"/>
        <v>0</v>
      </c>
      <c r="CM660" s="7">
        <v>0.5</v>
      </c>
      <c r="CN660" s="7">
        <v>2.3</v>
      </c>
      <c r="CO660" s="7">
        <v>2.8</v>
      </c>
      <c r="CP660" s="16">
        <f t="shared" si="18"/>
        <v>0.05957446809</v>
      </c>
      <c r="CQ660" s="16">
        <f t="shared" si="19"/>
        <v>0.1808623257</v>
      </c>
      <c r="CR660" s="17">
        <v>4.0</v>
      </c>
      <c r="CS660" s="14">
        <v>15.4</v>
      </c>
      <c r="CT660" s="14">
        <v>21.7</v>
      </c>
      <c r="CU660" s="14">
        <v>1.9</v>
      </c>
      <c r="CV660" s="14">
        <v>1.0</v>
      </c>
      <c r="CW660" s="14">
        <v>3.0</v>
      </c>
      <c r="CX660" s="14">
        <v>0.0</v>
      </c>
      <c r="CY660" s="14">
        <v>4.1</v>
      </c>
      <c r="CZ660" s="18">
        <f t="shared" si="20"/>
        <v>0.08723404255</v>
      </c>
      <c r="DA660" s="18">
        <f t="shared" si="21"/>
        <v>0.2648341198</v>
      </c>
      <c r="DB660" s="14">
        <v>55.3387</v>
      </c>
      <c r="DC660" s="7">
        <v>0.0</v>
      </c>
      <c r="DD660" s="7">
        <v>0.0</v>
      </c>
      <c r="DE660" s="7">
        <v>2.0</v>
      </c>
      <c r="DF660" s="7">
        <v>14.0</v>
      </c>
      <c r="DG660" s="7">
        <v>3.0</v>
      </c>
      <c r="DH660" s="7">
        <v>1.0</v>
      </c>
      <c r="DI660" s="7">
        <v>36.0</v>
      </c>
      <c r="DJ660" s="7">
        <v>8.0</v>
      </c>
      <c r="DK660" s="7">
        <v>0.0</v>
      </c>
      <c r="DL660" s="7">
        <v>0.0</v>
      </c>
      <c r="DM660" s="7">
        <v>14.0</v>
      </c>
      <c r="DN660" s="9">
        <v>0.0</v>
      </c>
      <c r="DO660" s="9">
        <v>0.0</v>
      </c>
      <c r="DP660" s="9">
        <v>1.0</v>
      </c>
      <c r="DQ660" s="8">
        <v>186.0</v>
      </c>
      <c r="DR660" s="8">
        <v>35.0</v>
      </c>
      <c r="DS660" s="8" t="s">
        <v>2877</v>
      </c>
      <c r="DT660" s="19">
        <v>4.25</v>
      </c>
      <c r="DU660" s="8">
        <v>4.25</v>
      </c>
      <c r="DV660" s="8">
        <v>4.25</v>
      </c>
      <c r="DW660" s="8">
        <v>1814.0</v>
      </c>
      <c r="DX660" s="8">
        <v>0.0</v>
      </c>
      <c r="DY660" s="14">
        <f t="shared" si="22"/>
        <v>-3.772340426</v>
      </c>
    </row>
    <row r="661" ht="12.75" customHeight="1">
      <c r="A661" s="7">
        <v>10.0</v>
      </c>
      <c r="B661" s="7" t="s">
        <v>2878</v>
      </c>
      <c r="C661" s="7" t="s">
        <v>935</v>
      </c>
      <c r="D661" s="7" t="s">
        <v>162</v>
      </c>
      <c r="E661" s="7" t="s">
        <v>163</v>
      </c>
      <c r="F661" s="7" t="s">
        <v>163</v>
      </c>
      <c r="G661" s="7">
        <v>72.0</v>
      </c>
      <c r="H661" s="7">
        <v>200.0</v>
      </c>
      <c r="I661" s="7" t="s">
        <v>133</v>
      </c>
      <c r="J661" s="7">
        <v>2013.0</v>
      </c>
      <c r="K661" s="7">
        <v>6.0</v>
      </c>
      <c r="L661" s="7">
        <v>166.0</v>
      </c>
      <c r="M661" s="8" t="s">
        <v>146</v>
      </c>
      <c r="N661" s="8">
        <f t="shared" si="1"/>
        <v>22</v>
      </c>
      <c r="O661" s="7" t="s">
        <v>2879</v>
      </c>
      <c r="P661" s="7" t="s">
        <v>2880</v>
      </c>
      <c r="Q661" s="8" t="s">
        <v>305</v>
      </c>
      <c r="R661" s="7" t="s">
        <v>305</v>
      </c>
      <c r="S661" s="9" t="s">
        <v>150</v>
      </c>
      <c r="T661" s="9">
        <v>2.0</v>
      </c>
      <c r="U661" s="9" t="s">
        <v>138</v>
      </c>
      <c r="V661" s="9" t="s">
        <v>138</v>
      </c>
      <c r="W661" s="7">
        <v>2.0</v>
      </c>
      <c r="X661" s="7">
        <v>1.0</v>
      </c>
      <c r="Y661" s="7">
        <v>0.0</v>
      </c>
      <c r="Z661" s="7">
        <v>0.0</v>
      </c>
      <c r="AA661" s="7">
        <v>1.0</v>
      </c>
      <c r="AB661" s="7">
        <v>0.0</v>
      </c>
      <c r="AC661" s="7">
        <v>5.0</v>
      </c>
      <c r="AD661" s="7">
        <v>5.0</v>
      </c>
      <c r="AE661" s="7">
        <v>2.0</v>
      </c>
      <c r="AF661" s="10">
        <f t="shared" si="2"/>
        <v>0.2</v>
      </c>
      <c r="AG661" s="10">
        <f t="shared" si="3"/>
        <v>0.08333333333</v>
      </c>
      <c r="AH661" s="7">
        <v>2131.0</v>
      </c>
      <c r="AI661" s="11">
        <f t="shared" si="4"/>
        <v>17.75833333</v>
      </c>
      <c r="AJ661" s="7">
        <v>45.0</v>
      </c>
      <c r="AK661" s="11">
        <f t="shared" si="5"/>
        <v>22.5</v>
      </c>
      <c r="AL661" s="11">
        <f t="shared" si="6"/>
        <v>47.35555556</v>
      </c>
      <c r="AM661" s="12">
        <v>0.0</v>
      </c>
      <c r="AN661" s="11">
        <f t="shared" si="7"/>
        <v>0</v>
      </c>
      <c r="AO661" s="10" t="s">
        <v>216</v>
      </c>
      <c r="AP661" s="10" t="s">
        <v>151</v>
      </c>
      <c r="AQ661" s="10" t="s">
        <v>216</v>
      </c>
      <c r="AR661" s="7">
        <v>16.0</v>
      </c>
      <c r="AS661" s="7">
        <v>10.0</v>
      </c>
      <c r="AT661" s="13">
        <f t="shared" si="8"/>
        <v>0.6153846154</v>
      </c>
      <c r="AU661" s="8"/>
      <c r="AV661" s="8"/>
      <c r="AW661" s="8">
        <v>20.0</v>
      </c>
      <c r="AX661" s="8">
        <v>11.0</v>
      </c>
      <c r="AY661" s="8">
        <v>6.0</v>
      </c>
      <c r="AZ661" s="8">
        <v>5.0</v>
      </c>
      <c r="BA661" s="7">
        <v>0.0</v>
      </c>
      <c r="BB661" s="7">
        <v>3.0</v>
      </c>
      <c r="BC661" s="7">
        <v>3.0</v>
      </c>
      <c r="BD661" s="7">
        <v>5.0</v>
      </c>
      <c r="BE661" s="7">
        <v>2.0</v>
      </c>
      <c r="BF661" s="7">
        <v>1.0</v>
      </c>
      <c r="BG661" s="14">
        <f t="shared" si="9"/>
        <v>0</v>
      </c>
      <c r="BH661" s="11">
        <f t="shared" si="10"/>
        <v>5.068043172</v>
      </c>
      <c r="BI661" s="11">
        <f t="shared" si="11"/>
        <v>5.068043172</v>
      </c>
      <c r="BJ661" s="11">
        <f t="shared" si="12"/>
        <v>8.44673862</v>
      </c>
      <c r="BK661" s="11">
        <f t="shared" si="13"/>
        <v>3.378695448</v>
      </c>
      <c r="BL661" s="11">
        <f t="shared" si="14"/>
        <v>1.689347724</v>
      </c>
      <c r="BM661" s="7">
        <v>0.0</v>
      </c>
      <c r="BN661" s="7">
        <v>0.0</v>
      </c>
      <c r="BO661" s="7">
        <v>0.0</v>
      </c>
      <c r="BP661" s="7">
        <v>0.0</v>
      </c>
      <c r="BQ661" s="7">
        <v>0.0</v>
      </c>
      <c r="BR661" s="7">
        <v>0.0</v>
      </c>
      <c r="BS661" s="9">
        <f t="shared" si="15"/>
        <v>6</v>
      </c>
      <c r="BT661" s="14">
        <v>-0.053200000000000004</v>
      </c>
      <c r="BW661" s="15" t="str">
        <f t="shared" si="16"/>
        <v> </v>
      </c>
      <c r="BY661" s="7">
        <v>0.0</v>
      </c>
      <c r="BZ661" s="7">
        <v>0.0</v>
      </c>
      <c r="CA661" s="7">
        <v>0.0</v>
      </c>
      <c r="CB661" s="7">
        <v>0.0</v>
      </c>
      <c r="CC661" s="7">
        <v>0.0</v>
      </c>
      <c r="CD661" s="7">
        <v>0.0</v>
      </c>
      <c r="CE661" s="7">
        <v>0.0</v>
      </c>
      <c r="CF661" s="7">
        <v>0.0</v>
      </c>
      <c r="CG661" s="7">
        <v>0.0</v>
      </c>
      <c r="CH661" s="7">
        <v>0.0</v>
      </c>
      <c r="CI661" s="7">
        <v>1.0</v>
      </c>
      <c r="CJ661" s="7">
        <v>0.0</v>
      </c>
      <c r="CK661" s="7">
        <v>0.0</v>
      </c>
      <c r="CL661" s="15">
        <f t="shared" si="17"/>
        <v>0</v>
      </c>
      <c r="CM661" s="7">
        <v>0.1</v>
      </c>
      <c r="CN661" s="7">
        <v>0.0</v>
      </c>
      <c r="CO661" s="7">
        <v>0.2</v>
      </c>
      <c r="CP661" s="16">
        <f t="shared" si="18"/>
        <v>0.1</v>
      </c>
      <c r="CQ661" s="16">
        <f t="shared" si="19"/>
        <v>0.3378695448</v>
      </c>
      <c r="CR661" s="17">
        <v>3.0</v>
      </c>
      <c r="CS661" s="14">
        <v>0.30000000000000004</v>
      </c>
      <c r="CT661" s="14">
        <v>0.30000000000000004</v>
      </c>
      <c r="CU661" s="14">
        <v>1.0</v>
      </c>
      <c r="CV661" s="14">
        <v>0.4</v>
      </c>
      <c r="CW661" s="14">
        <v>0.1</v>
      </c>
      <c r="CX661" s="14">
        <v>0.0</v>
      </c>
      <c r="CY661" s="14">
        <v>0.5</v>
      </c>
      <c r="CZ661" s="18">
        <f t="shared" si="20"/>
        <v>0.25</v>
      </c>
      <c r="DA661" s="18">
        <f t="shared" si="21"/>
        <v>0.844673862</v>
      </c>
      <c r="DB661" s="14">
        <v>29.6</v>
      </c>
      <c r="DC661" s="7">
        <v>0.0</v>
      </c>
      <c r="DD661" s="7">
        <v>0.0</v>
      </c>
      <c r="DE661" s="7">
        <v>2.0</v>
      </c>
      <c r="DF661" s="7">
        <v>3.0</v>
      </c>
      <c r="DG661" s="7">
        <v>0.0</v>
      </c>
      <c r="DH661" s="7">
        <v>0.0</v>
      </c>
      <c r="DI661" s="7">
        <v>0.0</v>
      </c>
      <c r="DJ661" s="7">
        <v>2.0</v>
      </c>
      <c r="DK661" s="7">
        <v>0.0</v>
      </c>
      <c r="DL661" s="7">
        <v>0.0</v>
      </c>
      <c r="DM661" s="7">
        <v>3.0</v>
      </c>
      <c r="DN661" s="9">
        <v>0.0</v>
      </c>
      <c r="DO661" s="9">
        <v>0.0</v>
      </c>
      <c r="DP661" s="9">
        <v>1.0</v>
      </c>
      <c r="DQ661" s="8">
        <v>1.0</v>
      </c>
      <c r="DR661" s="8">
        <v>0.0</v>
      </c>
      <c r="DS661" s="8"/>
      <c r="DT661" s="19">
        <v>0.62</v>
      </c>
      <c r="DU661" s="8">
        <v>0.595</v>
      </c>
      <c r="DV661" s="8">
        <v>0.003</v>
      </c>
      <c r="DW661" s="8">
        <v>0.0</v>
      </c>
      <c r="DX661" s="8">
        <v>0.0</v>
      </c>
      <c r="DY661" s="14">
        <f t="shared" si="22"/>
        <v>0.4999084878</v>
      </c>
    </row>
    <row r="662" ht="12.75" customHeight="1">
      <c r="A662" s="7">
        <v>12.0</v>
      </c>
      <c r="B662" s="7" t="s">
        <v>2881</v>
      </c>
      <c r="C662" s="7" t="s">
        <v>1570</v>
      </c>
      <c r="E662" s="7" t="s">
        <v>693</v>
      </c>
      <c r="F662" s="7" t="s">
        <v>693</v>
      </c>
      <c r="G662" s="7">
        <v>72.0</v>
      </c>
      <c r="H662" s="7">
        <v>200.0</v>
      </c>
      <c r="I662" s="7" t="s">
        <v>133</v>
      </c>
      <c r="M662" s="8"/>
      <c r="N662" s="8">
        <f t="shared" si="1"/>
        <v>27</v>
      </c>
      <c r="O662" s="7" t="s">
        <v>743</v>
      </c>
      <c r="P662" s="7" t="s">
        <v>2882</v>
      </c>
      <c r="Q662" s="8" t="s">
        <v>394</v>
      </c>
      <c r="R662" s="7" t="s">
        <v>394</v>
      </c>
      <c r="S662" s="9" t="s">
        <v>159</v>
      </c>
      <c r="T662" s="9">
        <v>81.0</v>
      </c>
      <c r="U662" s="9" t="s">
        <v>138</v>
      </c>
      <c r="V662" s="9" t="s">
        <v>138</v>
      </c>
      <c r="W662" s="7">
        <v>82.0</v>
      </c>
      <c r="X662" s="7">
        <v>13.0</v>
      </c>
      <c r="Y662" s="7">
        <v>18.0</v>
      </c>
      <c r="Z662" s="7">
        <v>10.0</v>
      </c>
      <c r="AA662" s="7">
        <v>31.0</v>
      </c>
      <c r="AB662" s="7">
        <v>9.0</v>
      </c>
      <c r="AC662" s="7">
        <v>132.0</v>
      </c>
      <c r="AD662" s="7">
        <v>61.0</v>
      </c>
      <c r="AE662" s="7">
        <v>46.0</v>
      </c>
      <c r="AF662" s="10">
        <f t="shared" si="2"/>
        <v>0.09848484848</v>
      </c>
      <c r="AG662" s="10">
        <f t="shared" si="3"/>
        <v>0.05439330544</v>
      </c>
      <c r="AH662" s="7">
        <v>70353.0</v>
      </c>
      <c r="AI662" s="11">
        <f t="shared" si="4"/>
        <v>14.29939024</v>
      </c>
      <c r="AJ662" s="7">
        <v>1638.0</v>
      </c>
      <c r="AK662" s="11">
        <f t="shared" si="5"/>
        <v>19.97560976</v>
      </c>
      <c r="AL662" s="11">
        <f t="shared" si="6"/>
        <v>42.95054945</v>
      </c>
      <c r="AM662" s="12">
        <v>118.0</v>
      </c>
      <c r="AN662" s="11">
        <f t="shared" si="7"/>
        <v>6.038122042</v>
      </c>
      <c r="AO662" s="10" t="s">
        <v>2883</v>
      </c>
      <c r="AP662" s="10" t="s">
        <v>1285</v>
      </c>
      <c r="AQ662" s="10" t="s">
        <v>2884</v>
      </c>
      <c r="AR662" s="7">
        <v>33.0</v>
      </c>
      <c r="AS662" s="7">
        <v>49.0</v>
      </c>
      <c r="AT662" s="13">
        <f t="shared" si="8"/>
        <v>0.4024390244</v>
      </c>
      <c r="AU662" s="8"/>
      <c r="AV662" s="8"/>
      <c r="AW662" s="8">
        <v>48.0</v>
      </c>
      <c r="AX662" s="8">
        <v>17.0</v>
      </c>
      <c r="AY662" s="8">
        <v>34.0</v>
      </c>
      <c r="AZ662" s="8">
        <v>16.0</v>
      </c>
      <c r="BA662" s="7">
        <v>195.0</v>
      </c>
      <c r="BB662" s="7">
        <v>135.0</v>
      </c>
      <c r="BC662" s="7">
        <v>34.0</v>
      </c>
      <c r="BD662" s="7">
        <v>61.0</v>
      </c>
      <c r="BE662" s="7">
        <v>22.0</v>
      </c>
      <c r="BF662" s="7">
        <v>31.0</v>
      </c>
      <c r="BG662" s="14">
        <f t="shared" si="9"/>
        <v>9.978252527</v>
      </c>
      <c r="BH662" s="11">
        <f t="shared" si="10"/>
        <v>6.90802098</v>
      </c>
      <c r="BI662" s="11">
        <f t="shared" si="11"/>
        <v>1.739797876</v>
      </c>
      <c r="BJ662" s="11">
        <f t="shared" si="12"/>
        <v>3.121402072</v>
      </c>
      <c r="BK662" s="11">
        <f t="shared" si="13"/>
        <v>1.125751567</v>
      </c>
      <c r="BL662" s="11">
        <f t="shared" si="14"/>
        <v>1.586286299</v>
      </c>
      <c r="BM662" s="7">
        <v>30.0</v>
      </c>
      <c r="BN662" s="7">
        <v>14.0</v>
      </c>
      <c r="BO662" s="7">
        <v>0.0</v>
      </c>
      <c r="BP662" s="7">
        <v>0.0</v>
      </c>
      <c r="BQ662" s="7">
        <v>0.0</v>
      </c>
      <c r="BR662" s="7">
        <v>0.0</v>
      </c>
      <c r="BS662" s="9">
        <f t="shared" si="15"/>
        <v>199</v>
      </c>
      <c r="BT662" s="14">
        <v>2.6529</v>
      </c>
      <c r="BW662" s="15" t="str">
        <f t="shared" si="16"/>
        <v> </v>
      </c>
      <c r="BY662" s="7">
        <v>4.0</v>
      </c>
      <c r="BZ662" s="7">
        <v>0.0</v>
      </c>
      <c r="CA662" s="7">
        <v>4.0</v>
      </c>
      <c r="CB662" s="7">
        <v>0.0</v>
      </c>
      <c r="CC662" s="7">
        <v>2.0</v>
      </c>
      <c r="CD662" s="7">
        <v>1.0</v>
      </c>
      <c r="CE662" s="7">
        <v>0.0</v>
      </c>
      <c r="CF662" s="7">
        <v>2.0</v>
      </c>
      <c r="CG662" s="7">
        <v>5.0</v>
      </c>
      <c r="CH662" s="7">
        <v>0.0</v>
      </c>
      <c r="CI662" s="7">
        <v>3.0</v>
      </c>
      <c r="CJ662" s="7">
        <v>0.0</v>
      </c>
      <c r="CK662" s="7">
        <v>0.0</v>
      </c>
      <c r="CL662" s="15">
        <f t="shared" si="17"/>
        <v>0</v>
      </c>
      <c r="CM662" s="7">
        <v>1.6</v>
      </c>
      <c r="CN662" s="7">
        <v>1.8</v>
      </c>
      <c r="CO662" s="7">
        <v>3.4</v>
      </c>
      <c r="CP662" s="16">
        <f t="shared" si="18"/>
        <v>0.04146341463</v>
      </c>
      <c r="CQ662" s="16">
        <f t="shared" si="19"/>
        <v>0.1739797876</v>
      </c>
      <c r="CR662" s="17">
        <v>5.0</v>
      </c>
      <c r="CS662" s="14">
        <v>21.9</v>
      </c>
      <c r="CT662" s="14">
        <v>20.9</v>
      </c>
      <c r="CU662" s="14">
        <v>6.4</v>
      </c>
      <c r="CV662" s="14">
        <v>3.1</v>
      </c>
      <c r="CW662" s="14">
        <v>2.8</v>
      </c>
      <c r="CX662" s="14">
        <v>0.0</v>
      </c>
      <c r="CY662" s="14">
        <v>5.9</v>
      </c>
      <c r="CZ662" s="18">
        <f t="shared" si="20"/>
        <v>0.07195121951</v>
      </c>
      <c r="DA662" s="18">
        <f t="shared" si="21"/>
        <v>0.3019061021</v>
      </c>
      <c r="DB662" s="14">
        <v>27.5682</v>
      </c>
      <c r="DC662" s="7">
        <v>1.0</v>
      </c>
      <c r="DD662" s="7">
        <v>0.0</v>
      </c>
      <c r="DE662" s="7">
        <v>3.0</v>
      </c>
      <c r="DF662" s="7">
        <v>57.0</v>
      </c>
      <c r="DG662" s="7">
        <v>14.0</v>
      </c>
      <c r="DH662" s="7">
        <v>1.0</v>
      </c>
      <c r="DI662" s="7">
        <v>6.0</v>
      </c>
      <c r="DJ662" s="7">
        <v>29.0</v>
      </c>
      <c r="DK662" s="7">
        <v>14.0</v>
      </c>
      <c r="DL662" s="7">
        <v>1.0</v>
      </c>
      <c r="DM662" s="7">
        <v>67.0</v>
      </c>
      <c r="DN662" s="9">
        <v>2.0</v>
      </c>
      <c r="DO662" s="9">
        <v>1.0</v>
      </c>
      <c r="DP662" s="9">
        <v>2.0</v>
      </c>
      <c r="DQ662" s="8">
        <v>186.0</v>
      </c>
      <c r="DR662" s="8">
        <v>0.0</v>
      </c>
      <c r="DS662" s="8"/>
      <c r="DT662" s="19">
        <v>1.2</v>
      </c>
      <c r="DU662" s="8">
        <v>1.1</v>
      </c>
      <c r="DV662" s="8">
        <v>1.1</v>
      </c>
      <c r="DW662" s="8">
        <v>0.0</v>
      </c>
      <c r="DX662" s="8">
        <v>0.0</v>
      </c>
      <c r="DY662" s="14">
        <f t="shared" si="22"/>
        <v>4.729787234</v>
      </c>
    </row>
    <row r="663" ht="12.75" customHeight="1">
      <c r="A663" s="7">
        <v>67.0</v>
      </c>
      <c r="B663" s="7" t="s">
        <v>2885</v>
      </c>
      <c r="C663" s="7" t="s">
        <v>2886</v>
      </c>
      <c r="E663" s="7" t="s">
        <v>189</v>
      </c>
      <c r="F663" s="7" t="s">
        <v>189</v>
      </c>
      <c r="G663" s="7">
        <v>74.0</v>
      </c>
      <c r="H663" s="7">
        <v>201.0</v>
      </c>
      <c r="I663" s="7" t="s">
        <v>145</v>
      </c>
      <c r="J663" s="7">
        <v>2011.0</v>
      </c>
      <c r="K663" s="7">
        <v>1.0</v>
      </c>
      <c r="L663" s="7">
        <v>30.0</v>
      </c>
      <c r="M663" s="8"/>
      <c r="N663" s="8">
        <f t="shared" si="1"/>
        <v>22</v>
      </c>
      <c r="O663" s="7" t="s">
        <v>2887</v>
      </c>
      <c r="P663" s="7" t="s">
        <v>2888</v>
      </c>
      <c r="Q663" s="8" t="s">
        <v>458</v>
      </c>
      <c r="R663" s="7" t="s">
        <v>458</v>
      </c>
      <c r="S663" s="9" t="s">
        <v>150</v>
      </c>
      <c r="T663" s="9">
        <v>72.0</v>
      </c>
      <c r="U663" s="9" t="s">
        <v>138</v>
      </c>
      <c r="V663" s="9" t="s">
        <v>138</v>
      </c>
      <c r="W663" s="7">
        <v>72.0</v>
      </c>
      <c r="X663" s="7">
        <v>20.0</v>
      </c>
      <c r="Y663" s="7">
        <v>23.0</v>
      </c>
      <c r="Z663" s="7">
        <v>13.0</v>
      </c>
      <c r="AA663" s="7">
        <v>43.0</v>
      </c>
      <c r="AB663" s="7">
        <v>-1.0</v>
      </c>
      <c r="AC663" s="7">
        <v>169.0</v>
      </c>
      <c r="AD663" s="7">
        <v>77.0</v>
      </c>
      <c r="AE663" s="7">
        <v>61.0</v>
      </c>
      <c r="AF663" s="10">
        <f t="shared" si="2"/>
        <v>0.1183431953</v>
      </c>
      <c r="AG663" s="10">
        <f t="shared" si="3"/>
        <v>0.0651465798</v>
      </c>
      <c r="AH663" s="7">
        <v>69431.0</v>
      </c>
      <c r="AI663" s="11">
        <f t="shared" si="4"/>
        <v>16.07199074</v>
      </c>
      <c r="AJ663" s="7">
        <v>1479.0</v>
      </c>
      <c r="AK663" s="11">
        <f t="shared" si="5"/>
        <v>20.54166667</v>
      </c>
      <c r="AL663" s="11">
        <f t="shared" si="6"/>
        <v>46.94455713</v>
      </c>
      <c r="AM663" s="12">
        <v>136.0</v>
      </c>
      <c r="AN663" s="11">
        <f t="shared" si="7"/>
        <v>7.051605191</v>
      </c>
      <c r="AO663" s="10" t="s">
        <v>2354</v>
      </c>
      <c r="AP663" s="10" t="s">
        <v>557</v>
      </c>
      <c r="AQ663" s="10" t="s">
        <v>2889</v>
      </c>
      <c r="AR663" s="7">
        <v>197.0</v>
      </c>
      <c r="AS663" s="7">
        <v>254.0</v>
      </c>
      <c r="AT663" s="13">
        <f t="shared" si="8"/>
        <v>0.4368070953</v>
      </c>
      <c r="AU663" s="9">
        <v>5.0</v>
      </c>
      <c r="AV663" s="9">
        <v>5.0</v>
      </c>
      <c r="AW663" s="9">
        <v>303.0</v>
      </c>
      <c r="AX663" s="9">
        <v>133.0</v>
      </c>
      <c r="AY663" s="9">
        <v>148.0</v>
      </c>
      <c r="AZ663" s="9">
        <v>64.0</v>
      </c>
      <c r="BA663" s="7">
        <v>148.0</v>
      </c>
      <c r="BB663" s="7">
        <v>121.0</v>
      </c>
      <c r="BC663" s="7">
        <v>30.0</v>
      </c>
      <c r="BD663" s="7">
        <v>77.0</v>
      </c>
      <c r="BE663" s="7">
        <v>36.0</v>
      </c>
      <c r="BF663" s="7">
        <v>29.0</v>
      </c>
      <c r="BG663" s="14">
        <f t="shared" si="9"/>
        <v>7.673805649</v>
      </c>
      <c r="BH663" s="11">
        <f t="shared" si="10"/>
        <v>6.273854618</v>
      </c>
      <c r="BI663" s="11">
        <f t="shared" si="11"/>
        <v>1.555501145</v>
      </c>
      <c r="BJ663" s="11">
        <f t="shared" si="12"/>
        <v>3.992452939</v>
      </c>
      <c r="BK663" s="11">
        <f t="shared" si="13"/>
        <v>1.866601374</v>
      </c>
      <c r="BL663" s="11">
        <f t="shared" si="14"/>
        <v>1.503651107</v>
      </c>
      <c r="BM663" s="7">
        <v>19.0</v>
      </c>
      <c r="BN663" s="7">
        <v>7.0</v>
      </c>
      <c r="BO663" s="7">
        <v>1.0</v>
      </c>
      <c r="BP663" s="7">
        <v>0.0</v>
      </c>
      <c r="BQ663" s="7">
        <v>0.0</v>
      </c>
      <c r="BR663" s="7">
        <v>0.0</v>
      </c>
      <c r="BS663" s="9">
        <f t="shared" si="15"/>
        <v>171</v>
      </c>
      <c r="BT663" s="14">
        <v>10.1845</v>
      </c>
      <c r="BU663" s="7">
        <v>1.0</v>
      </c>
      <c r="BV663" s="7">
        <v>0.0</v>
      </c>
      <c r="BW663" s="15">
        <f t="shared" si="16"/>
        <v>0</v>
      </c>
      <c r="BX663" s="7">
        <v>0.0</v>
      </c>
      <c r="BY663" s="7">
        <v>5.0</v>
      </c>
      <c r="BZ663" s="7">
        <v>2.0</v>
      </c>
      <c r="CA663" s="7">
        <v>7.0</v>
      </c>
      <c r="CB663" s="7">
        <v>0.0</v>
      </c>
      <c r="CC663" s="7">
        <v>4.0</v>
      </c>
      <c r="CD663" s="7">
        <v>0.0</v>
      </c>
      <c r="CE663" s="7">
        <v>3.0</v>
      </c>
      <c r="CF663" s="7">
        <v>1.0</v>
      </c>
      <c r="CG663" s="7">
        <v>3.0</v>
      </c>
      <c r="CH663" s="7">
        <v>1.0</v>
      </c>
      <c r="CI663" s="7">
        <v>8.0</v>
      </c>
      <c r="CJ663" s="7">
        <v>0.0</v>
      </c>
      <c r="CK663" s="7">
        <v>0.0</v>
      </c>
      <c r="CL663" s="15">
        <f t="shared" si="17"/>
        <v>0</v>
      </c>
      <c r="CM663" s="7">
        <v>3.9</v>
      </c>
      <c r="CN663" s="7">
        <v>1.5</v>
      </c>
      <c r="CO663" s="7">
        <v>5.4</v>
      </c>
      <c r="CP663" s="16">
        <f t="shared" si="18"/>
        <v>0.075</v>
      </c>
      <c r="CQ663" s="16">
        <f t="shared" si="19"/>
        <v>0.2799902061</v>
      </c>
      <c r="CR663" s="17">
        <v>5.0</v>
      </c>
      <c r="CS663" s="14">
        <v>30.4</v>
      </c>
      <c r="CT663" s="14">
        <v>25.3</v>
      </c>
      <c r="CU663" s="14">
        <v>-2.2</v>
      </c>
      <c r="CV663" s="14">
        <v>4.9</v>
      </c>
      <c r="CW663" s="14">
        <v>1.9</v>
      </c>
      <c r="CX663" s="14">
        <v>-0.2</v>
      </c>
      <c r="CY663" s="14">
        <v>6.6</v>
      </c>
      <c r="CZ663" s="18">
        <f t="shared" si="20"/>
        <v>0.09166666667</v>
      </c>
      <c r="DA663" s="18">
        <f t="shared" si="21"/>
        <v>0.3422102519</v>
      </c>
      <c r="DB663" s="14">
        <v>26.3059</v>
      </c>
      <c r="DC663" s="7">
        <v>0.0</v>
      </c>
      <c r="DD663" s="7">
        <v>2.0</v>
      </c>
      <c r="DE663" s="7">
        <v>6.0</v>
      </c>
      <c r="DF663" s="7">
        <v>69.0</v>
      </c>
      <c r="DG663" s="7">
        <v>25.0</v>
      </c>
      <c r="DH663" s="7">
        <v>0.0</v>
      </c>
      <c r="DI663" s="7">
        <v>20.0</v>
      </c>
      <c r="DJ663" s="7">
        <v>11.0</v>
      </c>
      <c r="DK663" s="7">
        <v>15.0</v>
      </c>
      <c r="DL663" s="7">
        <v>2.0</v>
      </c>
      <c r="DM663" s="7">
        <v>97.0</v>
      </c>
      <c r="DN663" s="9">
        <v>6.0</v>
      </c>
      <c r="DO663" s="9">
        <v>3.0</v>
      </c>
      <c r="DP663" s="9">
        <v>6.0</v>
      </c>
      <c r="DQ663" s="8">
        <v>186.0</v>
      </c>
      <c r="DR663" s="8">
        <v>10.0</v>
      </c>
      <c r="DS663" s="8" t="s">
        <v>1229</v>
      </c>
      <c r="DT663" s="19">
        <v>0.833</v>
      </c>
      <c r="DU663" s="8">
        <v>0.894</v>
      </c>
      <c r="DV663" s="8">
        <v>0.894</v>
      </c>
      <c r="DW663" s="8">
        <v>109.0</v>
      </c>
      <c r="DX663" s="8">
        <v>0.0</v>
      </c>
      <c r="DY663" s="14">
        <f t="shared" si="22"/>
        <v>5.868085106</v>
      </c>
    </row>
    <row r="664" ht="12.75" customHeight="1">
      <c r="A664" s="7">
        <v>55.0</v>
      </c>
      <c r="B664" s="7" t="s">
        <v>2645</v>
      </c>
      <c r="C664" s="7" t="s">
        <v>593</v>
      </c>
      <c r="D664" s="7" t="s">
        <v>162</v>
      </c>
      <c r="E664" s="7" t="s">
        <v>163</v>
      </c>
      <c r="F664" s="7" t="s">
        <v>163</v>
      </c>
      <c r="G664" s="7">
        <v>72.0</v>
      </c>
      <c r="H664" s="7">
        <v>200.0</v>
      </c>
      <c r="I664" s="7" t="s">
        <v>145</v>
      </c>
      <c r="J664" s="7">
        <v>2010.0</v>
      </c>
      <c r="K664" s="7">
        <v>4.0</v>
      </c>
      <c r="L664" s="7">
        <v>103.0</v>
      </c>
      <c r="M664" s="8" t="s">
        <v>146</v>
      </c>
      <c r="N664" s="8">
        <f t="shared" si="1"/>
        <v>25</v>
      </c>
      <c r="O664" s="7" t="s">
        <v>770</v>
      </c>
      <c r="P664" s="7" t="s">
        <v>2890</v>
      </c>
      <c r="Q664" s="8" t="s">
        <v>182</v>
      </c>
      <c r="R664" s="7" t="s">
        <v>182</v>
      </c>
      <c r="S664" s="9" t="s">
        <v>174</v>
      </c>
      <c r="T664" s="9">
        <v>1.0</v>
      </c>
      <c r="U664" s="9" t="s">
        <v>138</v>
      </c>
      <c r="V664" s="9" t="s">
        <v>138</v>
      </c>
      <c r="W664" s="7">
        <v>1.0</v>
      </c>
      <c r="X664" s="7">
        <v>0.0</v>
      </c>
      <c r="Y664" s="7">
        <v>0.0</v>
      </c>
      <c r="Z664" s="7">
        <v>0.0</v>
      </c>
      <c r="AA664" s="7">
        <v>0.0</v>
      </c>
      <c r="AB664" s="7">
        <v>-2.0</v>
      </c>
      <c r="AC664" s="7">
        <v>0.0</v>
      </c>
      <c r="AD664" s="7">
        <v>0.0</v>
      </c>
      <c r="AE664" s="7">
        <v>0.0</v>
      </c>
      <c r="AF664" s="10">
        <f t="shared" si="2"/>
        <v>0</v>
      </c>
      <c r="AG664" s="10">
        <f t="shared" si="3"/>
        <v>0</v>
      </c>
      <c r="AH664" s="7">
        <v>849.0</v>
      </c>
      <c r="AI664" s="11">
        <f t="shared" si="4"/>
        <v>14.15</v>
      </c>
      <c r="AJ664" s="7">
        <v>18.0</v>
      </c>
      <c r="AK664" s="11">
        <f t="shared" si="5"/>
        <v>18</v>
      </c>
      <c r="AL664" s="11">
        <f t="shared" si="6"/>
        <v>47.16666667</v>
      </c>
      <c r="AM664" s="12">
        <v>0.0</v>
      </c>
      <c r="AN664" s="11">
        <f t="shared" si="7"/>
        <v>0</v>
      </c>
      <c r="AO664" s="10" t="s">
        <v>151</v>
      </c>
      <c r="AP664" s="10" t="s">
        <v>151</v>
      </c>
      <c r="AQ664" s="10" t="s">
        <v>151</v>
      </c>
      <c r="AR664" s="7">
        <v>0.0</v>
      </c>
      <c r="AS664" s="7">
        <v>0.0</v>
      </c>
      <c r="AT664" s="13">
        <f t="shared" si="8"/>
        <v>0</v>
      </c>
      <c r="AU664" s="8"/>
      <c r="AV664" s="8"/>
      <c r="AW664" s="8"/>
      <c r="AX664" s="8">
        <v>0.0</v>
      </c>
      <c r="AY664" s="8"/>
      <c r="AZ664" s="8">
        <v>0.0</v>
      </c>
      <c r="BA664" s="7">
        <v>2.0</v>
      </c>
      <c r="BB664" s="7">
        <v>0.0</v>
      </c>
      <c r="BC664" s="7">
        <v>4.0</v>
      </c>
      <c r="BD664" s="7">
        <v>0.0</v>
      </c>
      <c r="BE664" s="7">
        <v>0.0</v>
      </c>
      <c r="BF664" s="7">
        <v>0.0</v>
      </c>
      <c r="BG664" s="14">
        <f t="shared" si="9"/>
        <v>8.480565371</v>
      </c>
      <c r="BH664" s="11">
        <f t="shared" si="10"/>
        <v>0</v>
      </c>
      <c r="BI664" s="11">
        <f t="shared" si="11"/>
        <v>16.96113074</v>
      </c>
      <c r="BJ664" s="11">
        <f t="shared" si="12"/>
        <v>0</v>
      </c>
      <c r="BK664" s="11">
        <f t="shared" si="13"/>
        <v>0</v>
      </c>
      <c r="BL664" s="11">
        <f t="shared" si="14"/>
        <v>0</v>
      </c>
      <c r="BM664" s="7">
        <v>0.0</v>
      </c>
      <c r="BN664" s="7">
        <v>0.0</v>
      </c>
      <c r="BO664" s="7">
        <v>0.0</v>
      </c>
      <c r="BP664" s="7">
        <v>0.0</v>
      </c>
      <c r="BQ664" s="7">
        <v>0.0</v>
      </c>
      <c r="BR664" s="7">
        <v>0.0</v>
      </c>
      <c r="BS664" s="9">
        <f t="shared" si="15"/>
        <v>4</v>
      </c>
      <c r="BT664" s="14">
        <v>0.0637</v>
      </c>
      <c r="BW664" s="15" t="str">
        <f t="shared" si="16"/>
        <v> </v>
      </c>
      <c r="BY664" s="7">
        <v>0.0</v>
      </c>
      <c r="BZ664" s="7">
        <v>0.0</v>
      </c>
      <c r="CA664" s="7">
        <v>0.0</v>
      </c>
      <c r="CB664" s="7">
        <v>0.0</v>
      </c>
      <c r="CC664" s="7">
        <v>0.0</v>
      </c>
      <c r="CD664" s="7">
        <v>0.0</v>
      </c>
      <c r="CE664" s="7">
        <v>0.0</v>
      </c>
      <c r="CF664" s="7">
        <v>0.0</v>
      </c>
      <c r="CG664" s="7">
        <v>0.0</v>
      </c>
      <c r="CH664" s="7">
        <v>0.0</v>
      </c>
      <c r="CI664" s="7">
        <v>0.0</v>
      </c>
      <c r="CJ664" s="7">
        <v>0.0</v>
      </c>
      <c r="CK664" s="7">
        <v>0.0</v>
      </c>
      <c r="CL664" s="15">
        <f t="shared" si="17"/>
        <v>0</v>
      </c>
      <c r="CM664" s="7">
        <v>0.0</v>
      </c>
      <c r="CN664" s="7">
        <v>-0.1</v>
      </c>
      <c r="CO664" s="7">
        <v>-0.2</v>
      </c>
      <c r="CP664" s="16">
        <f t="shared" si="18"/>
        <v>-0.2</v>
      </c>
      <c r="CQ664" s="16">
        <f t="shared" si="19"/>
        <v>-0.8480565371</v>
      </c>
      <c r="CR664" s="17">
        <v>2.0</v>
      </c>
      <c r="CS664" s="14">
        <v>0.4</v>
      </c>
      <c r="CT664" s="14">
        <v>0.4</v>
      </c>
      <c r="CU664" s="14">
        <v>-1.9</v>
      </c>
      <c r="CV664" s="14">
        <v>-0.1</v>
      </c>
      <c r="CW664" s="14">
        <v>-0.2</v>
      </c>
      <c r="CX664" s="14">
        <v>0.0</v>
      </c>
      <c r="CY664" s="14">
        <v>-0.30000000000000004</v>
      </c>
      <c r="CZ664" s="18">
        <f t="shared" si="20"/>
        <v>-0.3</v>
      </c>
      <c r="DA664" s="18">
        <f t="shared" si="21"/>
        <v>-1.272084806</v>
      </c>
      <c r="DB664" s="14">
        <v>0.0</v>
      </c>
      <c r="DC664" s="7">
        <v>0.0</v>
      </c>
      <c r="DD664" s="7">
        <v>0.0</v>
      </c>
      <c r="DE664" s="7">
        <v>0.0</v>
      </c>
      <c r="DF664" s="7">
        <v>0.0</v>
      </c>
      <c r="DG664" s="7">
        <v>0.0</v>
      </c>
      <c r="DH664" s="7">
        <v>0.0</v>
      </c>
      <c r="DI664" s="7">
        <v>0.0</v>
      </c>
      <c r="DJ664" s="7">
        <v>0.0</v>
      </c>
      <c r="DK664" s="7">
        <v>0.0</v>
      </c>
      <c r="DL664" s="7">
        <v>0.0</v>
      </c>
      <c r="DM664" s="7">
        <v>0.0</v>
      </c>
      <c r="DN664" s="9">
        <v>0.0</v>
      </c>
      <c r="DO664" s="9">
        <v>0.0</v>
      </c>
      <c r="DP664" s="9">
        <v>0.0</v>
      </c>
      <c r="DQ664" s="8">
        <v>1.0</v>
      </c>
      <c r="DR664" s="8">
        <v>0.0</v>
      </c>
      <c r="DS664" s="8"/>
      <c r="DT664" s="19">
        <v>0.6000000000000001</v>
      </c>
      <c r="DU664" s="8">
        <v>0.6000000000000001</v>
      </c>
      <c r="DV664" s="8">
        <v>0.003</v>
      </c>
      <c r="DW664" s="8">
        <v>0.0</v>
      </c>
      <c r="DX664" s="8">
        <v>0.0</v>
      </c>
      <c r="DY664" s="14">
        <f t="shared" si="22"/>
        <v>-0.3000915122</v>
      </c>
    </row>
    <row r="665" ht="12.75" customHeight="1">
      <c r="A665" s="7">
        <v>64.0</v>
      </c>
      <c r="B665" s="7" t="s">
        <v>2891</v>
      </c>
      <c r="C665" s="7" t="s">
        <v>2892</v>
      </c>
      <c r="D665" s="7" t="s">
        <v>162</v>
      </c>
      <c r="E665" s="7" t="s">
        <v>163</v>
      </c>
      <c r="F665" s="7" t="s">
        <v>163</v>
      </c>
      <c r="G665" s="7">
        <v>73.0</v>
      </c>
      <c r="H665" s="7">
        <v>198.0</v>
      </c>
      <c r="I665" s="7" t="s">
        <v>145</v>
      </c>
      <c r="J665" s="7">
        <v>2009.0</v>
      </c>
      <c r="K665" s="7">
        <v>6.0</v>
      </c>
      <c r="L665" s="7">
        <v>176.0</v>
      </c>
      <c r="M665" s="8" t="s">
        <v>146</v>
      </c>
      <c r="N665" s="8">
        <f t="shared" si="1"/>
        <v>24</v>
      </c>
      <c r="O665" s="7" t="s">
        <v>614</v>
      </c>
      <c r="P665" s="7" t="s">
        <v>2893</v>
      </c>
      <c r="Q665" s="8" t="s">
        <v>149</v>
      </c>
      <c r="R665" s="7" t="s">
        <v>149</v>
      </c>
      <c r="S665" s="9" t="s">
        <v>247</v>
      </c>
      <c r="T665" s="9">
        <v>27.0</v>
      </c>
      <c r="U665" s="9" t="s">
        <v>138</v>
      </c>
      <c r="V665" s="9" t="s">
        <v>138</v>
      </c>
      <c r="W665" s="7">
        <v>27.0</v>
      </c>
      <c r="X665" s="7">
        <v>6.0</v>
      </c>
      <c r="Y665" s="7">
        <v>0.0</v>
      </c>
      <c r="Z665" s="7">
        <v>0.0</v>
      </c>
      <c r="AA665" s="7">
        <v>6.0</v>
      </c>
      <c r="AB665" s="7">
        <v>-2.0</v>
      </c>
      <c r="AC665" s="7">
        <v>18.0</v>
      </c>
      <c r="AD665" s="7">
        <v>2.0</v>
      </c>
      <c r="AE665" s="7">
        <v>1.0</v>
      </c>
      <c r="AF665" s="10">
        <f t="shared" si="2"/>
        <v>0.3333333333</v>
      </c>
      <c r="AG665" s="10">
        <f t="shared" si="3"/>
        <v>0.2857142857</v>
      </c>
      <c r="AH665" s="7">
        <v>11312.0</v>
      </c>
      <c r="AI665" s="11">
        <f t="shared" si="4"/>
        <v>6.982716049</v>
      </c>
      <c r="AJ665" s="7">
        <v>275.0</v>
      </c>
      <c r="AK665" s="11">
        <f t="shared" si="5"/>
        <v>10.18518519</v>
      </c>
      <c r="AL665" s="11">
        <f t="shared" si="6"/>
        <v>41.13454545</v>
      </c>
      <c r="AM665" s="12">
        <v>0.0</v>
      </c>
      <c r="AN665" s="11">
        <f t="shared" si="7"/>
        <v>0</v>
      </c>
      <c r="AO665" s="10" t="s">
        <v>200</v>
      </c>
      <c r="AP665" s="10" t="s">
        <v>151</v>
      </c>
      <c r="AQ665" s="10" t="s">
        <v>200</v>
      </c>
      <c r="AR665" s="7">
        <v>0.0</v>
      </c>
      <c r="AS665" s="7">
        <v>0.0</v>
      </c>
      <c r="AT665" s="13">
        <f t="shared" si="8"/>
        <v>0</v>
      </c>
      <c r="AU665" s="8"/>
      <c r="AV665" s="8"/>
      <c r="AW665" s="8"/>
      <c r="AX665" s="8">
        <v>0.0</v>
      </c>
      <c r="AY665" s="8"/>
      <c r="AZ665" s="8">
        <v>0.0</v>
      </c>
      <c r="BA665" s="7">
        <v>16.0</v>
      </c>
      <c r="BB665" s="7">
        <v>39.0</v>
      </c>
      <c r="BC665" s="7">
        <v>8.0</v>
      </c>
      <c r="BD665" s="7">
        <v>2.0</v>
      </c>
      <c r="BE665" s="7">
        <v>1.0</v>
      </c>
      <c r="BF665" s="7">
        <v>6.0</v>
      </c>
      <c r="BG665" s="14">
        <f t="shared" si="9"/>
        <v>5.091937765</v>
      </c>
      <c r="BH665" s="11">
        <f t="shared" si="10"/>
        <v>12.4115983</v>
      </c>
      <c r="BI665" s="11">
        <f t="shared" si="11"/>
        <v>2.545968883</v>
      </c>
      <c r="BJ665" s="11">
        <f t="shared" si="12"/>
        <v>0.6364922207</v>
      </c>
      <c r="BK665" s="11">
        <f t="shared" si="13"/>
        <v>0.3182461103</v>
      </c>
      <c r="BL665" s="11">
        <f t="shared" si="14"/>
        <v>1.909476662</v>
      </c>
      <c r="BM665" s="7">
        <v>47.0</v>
      </c>
      <c r="BN665" s="7">
        <v>6.0</v>
      </c>
      <c r="BO665" s="7">
        <v>5.0</v>
      </c>
      <c r="BP665" s="7">
        <v>1.0</v>
      </c>
      <c r="BQ665" s="7">
        <v>0.0</v>
      </c>
      <c r="BR665" s="7">
        <v>0.0</v>
      </c>
      <c r="BS665" s="9">
        <f t="shared" si="15"/>
        <v>99</v>
      </c>
      <c r="BT665" s="14">
        <v>-2.3486000000000002</v>
      </c>
      <c r="BW665" s="15" t="str">
        <f t="shared" si="16"/>
        <v> </v>
      </c>
      <c r="BY665" s="7">
        <v>0.0</v>
      </c>
      <c r="BZ665" s="7">
        <v>0.0</v>
      </c>
      <c r="CA665" s="7">
        <v>1.0</v>
      </c>
      <c r="CB665" s="7">
        <v>0.0</v>
      </c>
      <c r="CC665" s="7">
        <v>1.0</v>
      </c>
      <c r="CD665" s="7">
        <v>0.0</v>
      </c>
      <c r="CE665" s="7">
        <v>0.0</v>
      </c>
      <c r="CF665" s="7">
        <v>1.0</v>
      </c>
      <c r="CG665" s="7">
        <v>2.0</v>
      </c>
      <c r="CH665" s="7">
        <v>0.0</v>
      </c>
      <c r="CI665" s="7">
        <v>2.0</v>
      </c>
      <c r="CJ665" s="7">
        <v>0.0</v>
      </c>
      <c r="CK665" s="7">
        <v>0.0</v>
      </c>
      <c r="CL665" s="15">
        <f t="shared" si="17"/>
        <v>0</v>
      </c>
      <c r="CM665" s="7">
        <v>0.8</v>
      </c>
      <c r="CN665" s="7">
        <v>0.1</v>
      </c>
      <c r="CO665" s="7">
        <v>0.9</v>
      </c>
      <c r="CP665" s="16">
        <f t="shared" si="18"/>
        <v>0.03333333333</v>
      </c>
      <c r="CQ665" s="16">
        <f t="shared" si="19"/>
        <v>0.2864214993</v>
      </c>
      <c r="CR665" s="17">
        <v>3.0</v>
      </c>
      <c r="CS665" s="14">
        <v>5.4</v>
      </c>
      <c r="CT665" s="14">
        <v>5.1</v>
      </c>
      <c r="CU665" s="14">
        <v>-1.9</v>
      </c>
      <c r="CV665" s="14">
        <v>0.8</v>
      </c>
      <c r="CW665" s="14">
        <v>0.2</v>
      </c>
      <c r="CX665" s="14">
        <v>0.0</v>
      </c>
      <c r="CY665" s="14">
        <v>1.0</v>
      </c>
      <c r="CZ665" s="18">
        <f t="shared" si="20"/>
        <v>0.03703703704</v>
      </c>
      <c r="DA665" s="18">
        <f t="shared" si="21"/>
        <v>0.3182461103</v>
      </c>
      <c r="DB665" s="14">
        <v>30.5</v>
      </c>
      <c r="DC665" s="7">
        <v>0.0</v>
      </c>
      <c r="DD665" s="7">
        <v>0.0</v>
      </c>
      <c r="DE665" s="7">
        <v>0.0</v>
      </c>
      <c r="DF665" s="7">
        <v>2.0</v>
      </c>
      <c r="DG665" s="7">
        <v>2.0</v>
      </c>
      <c r="DH665" s="7">
        <v>0.0</v>
      </c>
      <c r="DI665" s="7">
        <v>2.0</v>
      </c>
      <c r="DJ665" s="7">
        <v>5.0</v>
      </c>
      <c r="DK665" s="7">
        <v>2.0</v>
      </c>
      <c r="DL665" s="7">
        <v>0.0</v>
      </c>
      <c r="DM665" s="7">
        <v>7.0</v>
      </c>
      <c r="DN665" s="9">
        <v>0.0</v>
      </c>
      <c r="DO665" s="9">
        <v>0.0</v>
      </c>
      <c r="DP665" s="9">
        <v>1.0</v>
      </c>
      <c r="DQ665" s="8">
        <v>186.0</v>
      </c>
      <c r="DR665" s="8">
        <v>0.0</v>
      </c>
      <c r="DS665" s="8"/>
      <c r="DT665" s="19">
        <v>0.6000000000000001</v>
      </c>
      <c r="DU665" s="8">
        <v>0.6000000000000001</v>
      </c>
      <c r="DV665" s="8">
        <v>0.6000000000000001</v>
      </c>
      <c r="DW665" s="8">
        <v>0.0</v>
      </c>
      <c r="DX665" s="8">
        <v>0.0</v>
      </c>
      <c r="DY665" s="14">
        <f t="shared" si="22"/>
        <v>0.8936170213</v>
      </c>
    </row>
    <row r="666" ht="12.75" customHeight="1">
      <c r="A666" s="7">
        <v>96.0</v>
      </c>
      <c r="B666" s="7" t="s">
        <v>2894</v>
      </c>
      <c r="C666" s="7" t="s">
        <v>2895</v>
      </c>
      <c r="E666" s="7" t="s">
        <v>243</v>
      </c>
      <c r="F666" s="7" t="s">
        <v>243</v>
      </c>
      <c r="G666" s="7">
        <v>76.0</v>
      </c>
      <c r="H666" s="7">
        <v>211.0</v>
      </c>
      <c r="I666" s="7" t="s">
        <v>133</v>
      </c>
      <c r="J666" s="7">
        <v>2015.0</v>
      </c>
      <c r="K666" s="7">
        <v>1.0</v>
      </c>
      <c r="L666" s="7">
        <v>10.0</v>
      </c>
      <c r="M666" s="8" t="s">
        <v>146</v>
      </c>
      <c r="N666" s="8">
        <f t="shared" si="1"/>
        <v>19</v>
      </c>
      <c r="O666" s="7" t="s">
        <v>2083</v>
      </c>
      <c r="P666" s="7" t="s">
        <v>2896</v>
      </c>
      <c r="Q666" s="8" t="s">
        <v>166</v>
      </c>
      <c r="R666" s="7" t="s">
        <v>166</v>
      </c>
      <c r="S666" s="9" t="s">
        <v>247</v>
      </c>
      <c r="T666" s="9">
        <v>9.0</v>
      </c>
      <c r="U666" s="9" t="s">
        <v>138</v>
      </c>
      <c r="V666" s="9" t="s">
        <v>138</v>
      </c>
      <c r="W666" s="7">
        <v>9.0</v>
      </c>
      <c r="X666" s="7">
        <v>0.0</v>
      </c>
      <c r="Y666" s="7">
        <v>0.0</v>
      </c>
      <c r="Z666" s="7">
        <v>0.0</v>
      </c>
      <c r="AA666" s="7">
        <v>0.0</v>
      </c>
      <c r="AB666" s="7">
        <v>-7.0</v>
      </c>
      <c r="AC666" s="7">
        <v>9.0</v>
      </c>
      <c r="AD666" s="7">
        <v>2.0</v>
      </c>
      <c r="AE666" s="7">
        <v>6.0</v>
      </c>
      <c r="AF666" s="10">
        <f t="shared" si="2"/>
        <v>0</v>
      </c>
      <c r="AG666" s="10">
        <f t="shared" si="3"/>
        <v>0</v>
      </c>
      <c r="AH666" s="7">
        <v>4837.0</v>
      </c>
      <c r="AI666" s="11">
        <f t="shared" si="4"/>
        <v>8.957407407</v>
      </c>
      <c r="AJ666" s="7">
        <v>115.0</v>
      </c>
      <c r="AK666" s="11">
        <f t="shared" si="5"/>
        <v>12.77777778</v>
      </c>
      <c r="AL666" s="11">
        <f t="shared" si="6"/>
        <v>42.06086957</v>
      </c>
      <c r="AM666" s="12">
        <v>0.0</v>
      </c>
      <c r="AN666" s="11">
        <f t="shared" si="7"/>
        <v>0</v>
      </c>
      <c r="AO666" s="10" t="s">
        <v>151</v>
      </c>
      <c r="AP666" s="10" t="s">
        <v>151</v>
      </c>
      <c r="AQ666" s="10" t="s">
        <v>151</v>
      </c>
      <c r="AR666" s="7">
        <v>13.0</v>
      </c>
      <c r="AS666" s="7">
        <v>11.0</v>
      </c>
      <c r="AT666" s="13">
        <f t="shared" si="8"/>
        <v>0.5416666667</v>
      </c>
      <c r="AU666" s="8"/>
      <c r="AV666" s="8"/>
      <c r="AW666" s="8">
        <v>16.0</v>
      </c>
      <c r="AX666" s="8">
        <v>9.0</v>
      </c>
      <c r="AY666" s="8">
        <v>8.0</v>
      </c>
      <c r="AZ666" s="8">
        <v>4.0</v>
      </c>
      <c r="BA666" s="7">
        <v>5.0</v>
      </c>
      <c r="BB666" s="7">
        <v>0.0</v>
      </c>
      <c r="BC666" s="7">
        <v>11.0</v>
      </c>
      <c r="BD666" s="7">
        <v>2.0</v>
      </c>
      <c r="BE666" s="7">
        <v>1.0</v>
      </c>
      <c r="BF666" s="7">
        <v>1.0</v>
      </c>
      <c r="BG666" s="14">
        <f t="shared" si="9"/>
        <v>3.721314865</v>
      </c>
      <c r="BH666" s="11">
        <f t="shared" si="10"/>
        <v>0</v>
      </c>
      <c r="BI666" s="11">
        <f t="shared" si="11"/>
        <v>8.186892702</v>
      </c>
      <c r="BJ666" s="11">
        <f t="shared" si="12"/>
        <v>1.488525946</v>
      </c>
      <c r="BK666" s="11">
        <f t="shared" si="13"/>
        <v>0.7442629729</v>
      </c>
      <c r="BL666" s="11">
        <f t="shared" si="14"/>
        <v>0.7442629729</v>
      </c>
      <c r="BM666" s="7">
        <v>2.0</v>
      </c>
      <c r="BN666" s="7">
        <v>1.0</v>
      </c>
      <c r="BO666" s="7">
        <v>0.0</v>
      </c>
      <c r="BP666" s="7">
        <v>0.0</v>
      </c>
      <c r="BQ666" s="7">
        <v>0.0</v>
      </c>
      <c r="BR666" s="7">
        <v>0.0</v>
      </c>
      <c r="BS666" s="9">
        <f t="shared" si="15"/>
        <v>13</v>
      </c>
      <c r="BT666" s="14">
        <v>-0.149</v>
      </c>
      <c r="BW666" s="15" t="str">
        <f t="shared" si="16"/>
        <v> </v>
      </c>
      <c r="BY666" s="7">
        <v>0.0</v>
      </c>
      <c r="BZ666" s="7">
        <v>0.0</v>
      </c>
      <c r="CA666" s="7">
        <v>0.0</v>
      </c>
      <c r="CB666" s="7">
        <v>0.0</v>
      </c>
      <c r="CC666" s="7">
        <v>0.0</v>
      </c>
      <c r="CD666" s="7">
        <v>0.0</v>
      </c>
      <c r="CE666" s="7">
        <v>0.0</v>
      </c>
      <c r="CF666" s="7">
        <v>0.0</v>
      </c>
      <c r="CG666" s="7">
        <v>0.0</v>
      </c>
      <c r="CH666" s="7">
        <v>0.0</v>
      </c>
      <c r="CI666" s="7">
        <v>0.0</v>
      </c>
      <c r="CJ666" s="7">
        <v>0.0</v>
      </c>
      <c r="CK666" s="7">
        <v>0.0</v>
      </c>
      <c r="CL666" s="15">
        <f t="shared" si="17"/>
        <v>0</v>
      </c>
      <c r="CM666" s="7">
        <v>-0.2</v>
      </c>
      <c r="CN666" s="7">
        <v>-0.2</v>
      </c>
      <c r="CO666" s="7">
        <v>-0.4</v>
      </c>
      <c r="CP666" s="16">
        <f t="shared" si="18"/>
        <v>-0.04444444444</v>
      </c>
      <c r="CQ666" s="16">
        <f t="shared" si="19"/>
        <v>-0.2977051892</v>
      </c>
      <c r="CR666" s="17">
        <v>2.0</v>
      </c>
      <c r="CS666" s="14">
        <v>1.8</v>
      </c>
      <c r="CT666" s="14">
        <v>1.8</v>
      </c>
      <c r="CU666" s="14">
        <v>-6.6</v>
      </c>
      <c r="CV666" s="14">
        <v>-0.8</v>
      </c>
      <c r="CW666" s="14">
        <v>-0.5</v>
      </c>
      <c r="CX666" s="14">
        <v>0.0</v>
      </c>
      <c r="CY666" s="14">
        <v>-1.3</v>
      </c>
      <c r="CZ666" s="18">
        <f t="shared" si="20"/>
        <v>-0.1444444444</v>
      </c>
      <c r="DA666" s="18">
        <f t="shared" si="21"/>
        <v>-0.9675418648</v>
      </c>
      <c r="DB666" s="14">
        <v>28.6667</v>
      </c>
      <c r="DC666" s="7">
        <v>0.0</v>
      </c>
      <c r="DD666" s="7">
        <v>0.0</v>
      </c>
      <c r="DE666" s="7">
        <v>0.0</v>
      </c>
      <c r="DF666" s="7">
        <v>2.0</v>
      </c>
      <c r="DG666" s="7">
        <v>0.0</v>
      </c>
      <c r="DH666" s="7">
        <v>1.0</v>
      </c>
      <c r="DI666" s="7">
        <v>0.0</v>
      </c>
      <c r="DJ666" s="7">
        <v>0.0</v>
      </c>
      <c r="DK666" s="7">
        <v>0.0</v>
      </c>
      <c r="DL666" s="7">
        <v>0.0</v>
      </c>
      <c r="DM666" s="7">
        <v>8.0</v>
      </c>
      <c r="DN666" s="9">
        <v>0.0</v>
      </c>
      <c r="DO666" s="9">
        <v>0.0</v>
      </c>
      <c r="DP666" s="9">
        <v>0.0</v>
      </c>
      <c r="DQ666" s="8">
        <v>23.0</v>
      </c>
      <c r="DR666" s="8">
        <v>0.0</v>
      </c>
      <c r="DS666" s="8"/>
      <c r="DT666" s="19">
        <v>0.925</v>
      </c>
      <c r="DU666" s="8">
        <v>0.925</v>
      </c>
      <c r="DV666" s="8">
        <v>0.20500000000000002</v>
      </c>
      <c r="DW666" s="8">
        <v>0.0</v>
      </c>
      <c r="DX666" s="8">
        <v>0.5</v>
      </c>
      <c r="DY666" s="14">
        <f t="shared" si="22"/>
        <v>-1.591466484</v>
      </c>
    </row>
    <row r="667" ht="12.75" customHeight="1">
      <c r="A667" s="7">
        <v>49.0</v>
      </c>
      <c r="B667" s="7" t="s">
        <v>2897</v>
      </c>
      <c r="C667" s="7" t="s">
        <v>2898</v>
      </c>
      <c r="E667" s="7" t="s">
        <v>189</v>
      </c>
      <c r="F667" s="7" t="s">
        <v>189</v>
      </c>
      <c r="G667" s="7">
        <v>74.0</v>
      </c>
      <c r="H667" s="7">
        <v>200.0</v>
      </c>
      <c r="I667" s="7" t="s">
        <v>133</v>
      </c>
      <c r="J667" s="7">
        <v>2011.0</v>
      </c>
      <c r="K667" s="7">
        <v>2.0</v>
      </c>
      <c r="L667" s="7">
        <v>42.0</v>
      </c>
      <c r="M667" s="8"/>
      <c r="N667" s="8">
        <f t="shared" si="1"/>
        <v>22</v>
      </c>
      <c r="O667" s="7" t="s">
        <v>345</v>
      </c>
      <c r="P667" s="7" t="s">
        <v>2899</v>
      </c>
      <c r="Q667" s="8" t="s">
        <v>685</v>
      </c>
      <c r="R667" s="7" t="s">
        <v>685</v>
      </c>
      <c r="S667" s="9" t="s">
        <v>150</v>
      </c>
      <c r="T667" s="9">
        <v>79.0</v>
      </c>
      <c r="U667" s="9" t="s">
        <v>138</v>
      </c>
      <c r="V667" s="9" t="s">
        <v>138</v>
      </c>
      <c r="W667" s="7">
        <v>80.0</v>
      </c>
      <c r="X667" s="7">
        <v>21.0</v>
      </c>
      <c r="Y667" s="7">
        <v>27.0</v>
      </c>
      <c r="Z667" s="7">
        <v>10.0</v>
      </c>
      <c r="AA667" s="7">
        <v>48.0</v>
      </c>
      <c r="AB667" s="7">
        <v>-6.0</v>
      </c>
      <c r="AC667" s="7">
        <v>160.0</v>
      </c>
      <c r="AD667" s="7">
        <v>75.0</v>
      </c>
      <c r="AE667" s="7">
        <v>60.0</v>
      </c>
      <c r="AF667" s="10">
        <f t="shared" si="2"/>
        <v>0.13125</v>
      </c>
      <c r="AG667" s="10">
        <f t="shared" si="3"/>
        <v>0.07118644068</v>
      </c>
      <c r="AH667" s="7">
        <v>81519.0</v>
      </c>
      <c r="AI667" s="11">
        <f t="shared" si="4"/>
        <v>16.983125</v>
      </c>
      <c r="AJ667" s="7">
        <v>1797.0</v>
      </c>
      <c r="AK667" s="11">
        <f t="shared" si="5"/>
        <v>22.4625</v>
      </c>
      <c r="AL667" s="11">
        <f t="shared" si="6"/>
        <v>45.3639399</v>
      </c>
      <c r="AM667" s="12">
        <v>86.0</v>
      </c>
      <c r="AN667" s="11">
        <f t="shared" si="7"/>
        <v>3.797887609</v>
      </c>
      <c r="AO667" s="10" t="s">
        <v>1149</v>
      </c>
      <c r="AP667" s="10" t="s">
        <v>1572</v>
      </c>
      <c r="AQ667" s="10" t="s">
        <v>1118</v>
      </c>
      <c r="AR667" s="7">
        <v>479.0</v>
      </c>
      <c r="AS667" s="7">
        <v>456.0</v>
      </c>
      <c r="AT667" s="13">
        <f t="shared" si="8"/>
        <v>0.5122994652</v>
      </c>
      <c r="AU667" s="9">
        <v>12.0</v>
      </c>
      <c r="AV667" s="9">
        <v>8.0</v>
      </c>
      <c r="AW667" s="9">
        <v>585.0</v>
      </c>
      <c r="AX667" s="9">
        <v>321.0</v>
      </c>
      <c r="AY667" s="9">
        <v>350.0</v>
      </c>
      <c r="AZ667" s="9">
        <v>158.0</v>
      </c>
      <c r="BA667" s="7">
        <v>87.0</v>
      </c>
      <c r="BB667" s="7">
        <v>32.0</v>
      </c>
      <c r="BC667" s="7">
        <v>34.0</v>
      </c>
      <c r="BD667" s="7">
        <v>75.0</v>
      </c>
      <c r="BE667" s="7">
        <v>31.0</v>
      </c>
      <c r="BF667" s="7">
        <v>42.0</v>
      </c>
      <c r="BG667" s="14">
        <f t="shared" si="9"/>
        <v>3.842049093</v>
      </c>
      <c r="BH667" s="11">
        <f t="shared" si="10"/>
        <v>1.413167482</v>
      </c>
      <c r="BI667" s="11">
        <f t="shared" si="11"/>
        <v>1.50149045</v>
      </c>
      <c r="BJ667" s="11">
        <f t="shared" si="12"/>
        <v>3.312111287</v>
      </c>
      <c r="BK667" s="11">
        <f t="shared" si="13"/>
        <v>1.369005999</v>
      </c>
      <c r="BL667" s="11">
        <f t="shared" si="14"/>
        <v>1.854782321</v>
      </c>
      <c r="BM667" s="7">
        <v>24.0</v>
      </c>
      <c r="BN667" s="7">
        <v>12.0</v>
      </c>
      <c r="BO667" s="7">
        <v>0.0</v>
      </c>
      <c r="BP667" s="7">
        <v>0.0</v>
      </c>
      <c r="BQ667" s="7">
        <v>0.0</v>
      </c>
      <c r="BR667" s="7">
        <v>0.0</v>
      </c>
      <c r="BS667" s="9">
        <f t="shared" si="15"/>
        <v>90</v>
      </c>
      <c r="BT667" s="14">
        <v>2.1693</v>
      </c>
      <c r="BU667" s="7">
        <v>2.0</v>
      </c>
      <c r="BV667" s="7">
        <v>0.0</v>
      </c>
      <c r="BW667" s="15">
        <f t="shared" si="16"/>
        <v>0</v>
      </c>
      <c r="BX667" s="7">
        <v>0.0</v>
      </c>
      <c r="BY667" s="7">
        <v>4.0</v>
      </c>
      <c r="BZ667" s="7">
        <v>2.0</v>
      </c>
      <c r="CA667" s="7">
        <v>5.0</v>
      </c>
      <c r="CB667" s="7">
        <v>0.0</v>
      </c>
      <c r="CC667" s="7">
        <v>3.0</v>
      </c>
      <c r="CD667" s="7">
        <v>1.0</v>
      </c>
      <c r="CE667" s="7">
        <v>0.0</v>
      </c>
      <c r="CF667" s="7">
        <v>5.0</v>
      </c>
      <c r="CG667" s="7">
        <v>1.0</v>
      </c>
      <c r="CH667" s="7">
        <v>0.0</v>
      </c>
      <c r="CI667" s="7">
        <v>11.0</v>
      </c>
      <c r="CJ667" s="7">
        <v>0.0</v>
      </c>
      <c r="CK667" s="7">
        <v>0.0</v>
      </c>
      <c r="CL667" s="15">
        <f t="shared" si="17"/>
        <v>0</v>
      </c>
      <c r="CM667" s="7">
        <v>4.0</v>
      </c>
      <c r="CN667" s="7">
        <v>1.6</v>
      </c>
      <c r="CO667" s="7">
        <v>5.6</v>
      </c>
      <c r="CP667" s="16">
        <f t="shared" si="18"/>
        <v>0.07</v>
      </c>
      <c r="CQ667" s="16">
        <f t="shared" si="19"/>
        <v>0.2473043094</v>
      </c>
      <c r="CR667" s="17">
        <v>4.0</v>
      </c>
      <c r="CS667" s="14">
        <v>35.1</v>
      </c>
      <c r="CT667" s="14">
        <v>29.1</v>
      </c>
      <c r="CU667" s="14">
        <v>4.6</v>
      </c>
      <c r="CV667" s="14">
        <v>4.9</v>
      </c>
      <c r="CW667" s="14">
        <v>3.3</v>
      </c>
      <c r="CX667" s="14">
        <v>-0.4</v>
      </c>
      <c r="CY667" s="14">
        <v>7.7</v>
      </c>
      <c r="CZ667" s="18">
        <f t="shared" si="20"/>
        <v>0.09625</v>
      </c>
      <c r="DA667" s="18">
        <f t="shared" si="21"/>
        <v>0.3400434255</v>
      </c>
      <c r="DB667" s="14">
        <v>30.8625</v>
      </c>
      <c r="DC667" s="7">
        <v>2.0</v>
      </c>
      <c r="DD667" s="7">
        <v>3.0</v>
      </c>
      <c r="DE667" s="7">
        <v>3.0</v>
      </c>
      <c r="DF667" s="7">
        <v>67.0</v>
      </c>
      <c r="DG667" s="7">
        <v>13.0</v>
      </c>
      <c r="DH667" s="7">
        <v>7.0</v>
      </c>
      <c r="DI667" s="7">
        <v>6.0</v>
      </c>
      <c r="DJ667" s="7">
        <v>47.0</v>
      </c>
      <c r="DK667" s="7">
        <v>6.0</v>
      </c>
      <c r="DL667" s="7">
        <v>0.0</v>
      </c>
      <c r="DM667" s="7">
        <v>81.0</v>
      </c>
      <c r="DN667" s="9">
        <v>2.0</v>
      </c>
      <c r="DO667" s="9">
        <v>2.0</v>
      </c>
      <c r="DP667" s="9">
        <v>5.0</v>
      </c>
      <c r="DQ667" s="8">
        <v>186.0</v>
      </c>
      <c r="DR667" s="8">
        <v>2.0</v>
      </c>
      <c r="DS667" s="8" t="s">
        <v>210</v>
      </c>
      <c r="DT667" s="19">
        <v>0.75</v>
      </c>
      <c r="DU667" s="8">
        <v>0.681</v>
      </c>
      <c r="DV667" s="8">
        <v>0.863</v>
      </c>
      <c r="DW667" s="8">
        <v>19.0</v>
      </c>
      <c r="DX667" s="8">
        <v>0.083</v>
      </c>
      <c r="DY667" s="14">
        <f t="shared" si="22"/>
        <v>7.034042553</v>
      </c>
    </row>
    <row r="668" ht="12.75" customHeight="1">
      <c r="A668" s="7">
        <v>70.0</v>
      </c>
      <c r="B668" s="7" t="s">
        <v>2208</v>
      </c>
      <c r="C668" s="7" t="s">
        <v>280</v>
      </c>
      <c r="E668" s="7" t="s">
        <v>189</v>
      </c>
      <c r="F668" s="7" t="s">
        <v>189</v>
      </c>
      <c r="G668" s="7">
        <v>75.0</v>
      </c>
      <c r="H668" s="7">
        <v>205.0</v>
      </c>
      <c r="I668" s="7" t="s">
        <v>133</v>
      </c>
      <c r="M668" s="8" t="s">
        <v>146</v>
      </c>
      <c r="N668" s="8">
        <f t="shared" si="1"/>
        <v>25</v>
      </c>
      <c r="O668" s="7" t="s">
        <v>1280</v>
      </c>
      <c r="P668" s="7" t="s">
        <v>2900</v>
      </c>
      <c r="Q668" s="8" t="s">
        <v>222</v>
      </c>
      <c r="R668" s="7" t="s">
        <v>222</v>
      </c>
      <c r="S668" s="9" t="s">
        <v>260</v>
      </c>
      <c r="T668" s="9">
        <v>44.0</v>
      </c>
      <c r="U668" s="9" t="s">
        <v>138</v>
      </c>
      <c r="V668" s="9" t="s">
        <v>138</v>
      </c>
      <c r="W668" s="7">
        <v>44.0</v>
      </c>
      <c r="X668" s="7">
        <v>4.0</v>
      </c>
      <c r="Y668" s="7">
        <v>5.0</v>
      </c>
      <c r="Z668" s="7">
        <v>1.0</v>
      </c>
      <c r="AA668" s="7">
        <v>9.0</v>
      </c>
      <c r="AB668" s="7">
        <v>9.0</v>
      </c>
      <c r="AC668" s="7">
        <v>42.0</v>
      </c>
      <c r="AD668" s="7">
        <v>11.0</v>
      </c>
      <c r="AE668" s="7">
        <v>14.0</v>
      </c>
      <c r="AF668" s="10">
        <f t="shared" si="2"/>
        <v>0.09523809524</v>
      </c>
      <c r="AG668" s="10">
        <f t="shared" si="3"/>
        <v>0.05970149254</v>
      </c>
      <c r="AH668" s="7">
        <v>24192.0</v>
      </c>
      <c r="AI668" s="11">
        <f t="shared" si="4"/>
        <v>9.163636364</v>
      </c>
      <c r="AJ668" s="7">
        <v>600.0</v>
      </c>
      <c r="AK668" s="11">
        <f t="shared" si="5"/>
        <v>13.63636364</v>
      </c>
      <c r="AL668" s="11">
        <f t="shared" si="6"/>
        <v>40.32</v>
      </c>
      <c r="AM668" s="12">
        <v>10.0</v>
      </c>
      <c r="AN668" s="11">
        <f t="shared" si="7"/>
        <v>1.488095238</v>
      </c>
      <c r="AO668" s="10" t="s">
        <v>467</v>
      </c>
      <c r="AP668" s="10" t="s">
        <v>1519</v>
      </c>
      <c r="AQ668" s="10" t="s">
        <v>216</v>
      </c>
      <c r="AR668" s="7">
        <v>144.0</v>
      </c>
      <c r="AS668" s="7">
        <v>163.0</v>
      </c>
      <c r="AT668" s="13">
        <f t="shared" si="8"/>
        <v>0.4690553746</v>
      </c>
      <c r="AU668" s="9">
        <v>1.0</v>
      </c>
      <c r="AV668" s="9">
        <v>1.0</v>
      </c>
      <c r="AW668" s="9">
        <v>184.0</v>
      </c>
      <c r="AX668" s="9">
        <v>88.0</v>
      </c>
      <c r="AY668" s="9">
        <v>123.0</v>
      </c>
      <c r="AZ668" s="9">
        <v>56.0</v>
      </c>
      <c r="BA668" s="7">
        <v>62.0</v>
      </c>
      <c r="BB668" s="7">
        <v>36.0</v>
      </c>
      <c r="BC668" s="7">
        <v>20.0</v>
      </c>
      <c r="BD668" s="7">
        <v>11.0</v>
      </c>
      <c r="BE668" s="7">
        <v>5.0</v>
      </c>
      <c r="BF668" s="7">
        <v>7.0</v>
      </c>
      <c r="BG668" s="14">
        <f t="shared" si="9"/>
        <v>9.226190476</v>
      </c>
      <c r="BH668" s="11">
        <f t="shared" si="10"/>
        <v>5.357142857</v>
      </c>
      <c r="BI668" s="11">
        <f t="shared" si="11"/>
        <v>2.976190476</v>
      </c>
      <c r="BJ668" s="11">
        <f t="shared" si="12"/>
        <v>1.636904762</v>
      </c>
      <c r="BK668" s="11">
        <f t="shared" si="13"/>
        <v>0.744047619</v>
      </c>
      <c r="BL668" s="11">
        <f t="shared" si="14"/>
        <v>1.041666667</v>
      </c>
      <c r="BM668" s="7">
        <v>4.0</v>
      </c>
      <c r="BN668" s="7">
        <v>2.0</v>
      </c>
      <c r="BO668" s="7">
        <v>0.0</v>
      </c>
      <c r="BP668" s="7">
        <v>0.0</v>
      </c>
      <c r="BQ668" s="7">
        <v>0.0</v>
      </c>
      <c r="BR668" s="7">
        <v>0.0</v>
      </c>
      <c r="BS668" s="9">
        <f t="shared" si="15"/>
        <v>60</v>
      </c>
      <c r="BT668" s="14">
        <v>4.2342</v>
      </c>
      <c r="BW668" s="15" t="str">
        <f t="shared" si="16"/>
        <v> </v>
      </c>
      <c r="BY668" s="7">
        <v>2.0</v>
      </c>
      <c r="BZ668" s="7">
        <v>0.0</v>
      </c>
      <c r="CA668" s="7">
        <v>1.0</v>
      </c>
      <c r="CB668" s="7">
        <v>0.0</v>
      </c>
      <c r="CC668" s="7">
        <v>0.0</v>
      </c>
      <c r="CD668" s="7">
        <v>0.0</v>
      </c>
      <c r="CE668" s="7">
        <v>0.0</v>
      </c>
      <c r="CF668" s="7">
        <v>0.0</v>
      </c>
      <c r="CG668" s="7">
        <v>2.0</v>
      </c>
      <c r="CH668" s="7">
        <v>0.0</v>
      </c>
      <c r="CI668" s="7">
        <v>2.0</v>
      </c>
      <c r="CJ668" s="7">
        <v>0.0</v>
      </c>
      <c r="CK668" s="7">
        <v>0.0</v>
      </c>
      <c r="CL668" s="15">
        <f t="shared" si="17"/>
        <v>0</v>
      </c>
      <c r="CM668" s="7">
        <v>0.30000000000000004</v>
      </c>
      <c r="CN668" s="7">
        <v>0.8</v>
      </c>
      <c r="CO668" s="7">
        <v>1.2</v>
      </c>
      <c r="CP668" s="16">
        <f t="shared" si="18"/>
        <v>0.02727272727</v>
      </c>
      <c r="CQ668" s="16">
        <f t="shared" si="19"/>
        <v>0.1785714286</v>
      </c>
      <c r="CR668" s="17">
        <v>3.0</v>
      </c>
      <c r="CS668" s="14">
        <v>8.2</v>
      </c>
      <c r="CT668" s="14">
        <v>8.0</v>
      </c>
      <c r="CU668" s="14">
        <v>8.5</v>
      </c>
      <c r="CV668" s="14">
        <v>0.2</v>
      </c>
      <c r="CW668" s="14">
        <v>1.7000000000000002</v>
      </c>
      <c r="CX668" s="14">
        <v>0.0</v>
      </c>
      <c r="CY668" s="14">
        <v>1.9</v>
      </c>
      <c r="CZ668" s="18">
        <f t="shared" si="20"/>
        <v>0.04318181818</v>
      </c>
      <c r="DA668" s="18">
        <f t="shared" si="21"/>
        <v>0.2827380952</v>
      </c>
      <c r="DB668" s="14">
        <v>28.119</v>
      </c>
      <c r="DC668" s="7">
        <v>0.0</v>
      </c>
      <c r="DD668" s="7">
        <v>0.0</v>
      </c>
      <c r="DE668" s="7">
        <v>2.0</v>
      </c>
      <c r="DF668" s="7">
        <v>9.0</v>
      </c>
      <c r="DG668" s="7">
        <v>4.0</v>
      </c>
      <c r="DH668" s="7">
        <v>1.0</v>
      </c>
      <c r="DI668" s="7">
        <v>3.0</v>
      </c>
      <c r="DJ668" s="7">
        <v>1.0</v>
      </c>
      <c r="DK668" s="7">
        <v>5.0</v>
      </c>
      <c r="DL668" s="7">
        <v>3.0</v>
      </c>
      <c r="DM668" s="7">
        <v>25.0</v>
      </c>
      <c r="DN668" s="9">
        <v>0.0</v>
      </c>
      <c r="DO668" s="9">
        <v>1.0</v>
      </c>
      <c r="DP668" s="9">
        <v>0.0</v>
      </c>
      <c r="DQ668" s="8">
        <v>125.0</v>
      </c>
      <c r="DR668" s="8">
        <v>0.0</v>
      </c>
      <c r="DS668" s="8"/>
      <c r="DT668" s="19">
        <v>0.5750000000000001</v>
      </c>
      <c r="DU668" s="8">
        <v>0.5750000000000001</v>
      </c>
      <c r="DV668" s="8">
        <v>0.386</v>
      </c>
      <c r="DW668" s="8">
        <v>0.0</v>
      </c>
      <c r="DX668" s="8">
        <v>0.0</v>
      </c>
      <c r="DY668" s="14">
        <f t="shared" si="22"/>
        <v>1.865156715</v>
      </c>
    </row>
    <row r="669" ht="12.75" customHeight="1">
      <c r="A669" s="7">
        <v>18.0</v>
      </c>
      <c r="B669" s="7" t="s">
        <v>2901</v>
      </c>
      <c r="C669" s="7" t="s">
        <v>357</v>
      </c>
      <c r="D669" s="7" t="s">
        <v>358</v>
      </c>
      <c r="E669" s="7" t="s">
        <v>163</v>
      </c>
      <c r="F669" s="7" t="s">
        <v>163</v>
      </c>
      <c r="G669" s="7">
        <v>72.0</v>
      </c>
      <c r="H669" s="7">
        <v>178.0</v>
      </c>
      <c r="I669" s="7" t="s">
        <v>145</v>
      </c>
      <c r="J669" s="7">
        <v>2011.0</v>
      </c>
      <c r="K669" s="7">
        <v>2.0</v>
      </c>
      <c r="L669" s="7">
        <v>32.0</v>
      </c>
      <c r="M669" s="8" t="s">
        <v>146</v>
      </c>
      <c r="N669" s="8">
        <f t="shared" si="1"/>
        <v>23</v>
      </c>
      <c r="O669" s="7" t="s">
        <v>2902</v>
      </c>
      <c r="P669" s="7" t="s">
        <v>2903</v>
      </c>
      <c r="Q669" s="8" t="s">
        <v>274</v>
      </c>
      <c r="R669" s="7" t="s">
        <v>274</v>
      </c>
      <c r="S669" s="9" t="s">
        <v>247</v>
      </c>
      <c r="T669" s="9">
        <v>13.0</v>
      </c>
      <c r="U669" s="9" t="s">
        <v>138</v>
      </c>
      <c r="V669" s="9" t="s">
        <v>138</v>
      </c>
      <c r="W669" s="7">
        <v>13.0</v>
      </c>
      <c r="X669" s="7">
        <v>4.0</v>
      </c>
      <c r="Y669" s="7">
        <v>2.0</v>
      </c>
      <c r="Z669" s="7">
        <v>2.0</v>
      </c>
      <c r="AA669" s="7">
        <v>6.0</v>
      </c>
      <c r="AB669" s="7">
        <v>1.0</v>
      </c>
      <c r="AC669" s="7">
        <v>16.0</v>
      </c>
      <c r="AD669" s="7">
        <v>6.0</v>
      </c>
      <c r="AE669" s="7">
        <v>2.0</v>
      </c>
      <c r="AF669" s="10">
        <f t="shared" si="2"/>
        <v>0.25</v>
      </c>
      <c r="AG669" s="10">
        <f t="shared" si="3"/>
        <v>0.1666666667</v>
      </c>
      <c r="AH669" s="7">
        <v>7244.0</v>
      </c>
      <c r="AI669" s="11">
        <f t="shared" si="4"/>
        <v>9.287179487</v>
      </c>
      <c r="AJ669" s="7">
        <v>185.0</v>
      </c>
      <c r="AK669" s="11">
        <f t="shared" si="5"/>
        <v>14.23076923</v>
      </c>
      <c r="AL669" s="11">
        <f t="shared" si="6"/>
        <v>39.15675676</v>
      </c>
      <c r="AM669" s="12">
        <v>9.0</v>
      </c>
      <c r="AN669" s="11">
        <f t="shared" si="7"/>
        <v>4.472667035</v>
      </c>
      <c r="AO669" s="10" t="s">
        <v>200</v>
      </c>
      <c r="AP669" s="10" t="s">
        <v>176</v>
      </c>
      <c r="AQ669" s="10" t="s">
        <v>152</v>
      </c>
      <c r="AR669" s="7">
        <v>0.0</v>
      </c>
      <c r="AS669" s="7">
        <v>0.0</v>
      </c>
      <c r="AT669" s="13">
        <f t="shared" si="8"/>
        <v>0</v>
      </c>
      <c r="AU669" s="8"/>
      <c r="AV669" s="8"/>
      <c r="AW669" s="8"/>
      <c r="AX669" s="8">
        <v>0.0</v>
      </c>
      <c r="AY669" s="8"/>
      <c r="AZ669" s="8">
        <v>0.0</v>
      </c>
      <c r="BA669" s="7">
        <v>12.0</v>
      </c>
      <c r="BB669" s="7">
        <v>6.0</v>
      </c>
      <c r="BC669" s="7">
        <v>2.0</v>
      </c>
      <c r="BD669" s="7">
        <v>6.0</v>
      </c>
      <c r="BE669" s="7">
        <v>2.0</v>
      </c>
      <c r="BF669" s="7">
        <v>2.0</v>
      </c>
      <c r="BG669" s="14">
        <f t="shared" si="9"/>
        <v>5.963556046</v>
      </c>
      <c r="BH669" s="11">
        <f t="shared" si="10"/>
        <v>2.981778023</v>
      </c>
      <c r="BI669" s="11">
        <f t="shared" si="11"/>
        <v>0.9939260077</v>
      </c>
      <c r="BJ669" s="11">
        <f t="shared" si="12"/>
        <v>2.981778023</v>
      </c>
      <c r="BK669" s="11">
        <f t="shared" si="13"/>
        <v>0.9939260077</v>
      </c>
      <c r="BL669" s="11">
        <f t="shared" si="14"/>
        <v>0.9939260077</v>
      </c>
      <c r="BM669" s="7">
        <v>4.0</v>
      </c>
      <c r="BN669" s="7">
        <v>2.0</v>
      </c>
      <c r="BO669" s="7">
        <v>0.0</v>
      </c>
      <c r="BP669" s="7">
        <v>0.0</v>
      </c>
      <c r="BQ669" s="7">
        <v>0.0</v>
      </c>
      <c r="BR669" s="7">
        <v>0.0</v>
      </c>
      <c r="BS669" s="9">
        <f t="shared" si="15"/>
        <v>12</v>
      </c>
      <c r="BT669" s="14">
        <v>-0.197</v>
      </c>
      <c r="BW669" s="15" t="str">
        <f t="shared" si="16"/>
        <v> </v>
      </c>
      <c r="BY669" s="7">
        <v>2.0</v>
      </c>
      <c r="BZ669" s="7">
        <v>0.0</v>
      </c>
      <c r="CA669" s="7">
        <v>0.0</v>
      </c>
      <c r="CB669" s="7">
        <v>0.0</v>
      </c>
      <c r="CC669" s="7">
        <v>0.0</v>
      </c>
      <c r="CD669" s="7">
        <v>1.0</v>
      </c>
      <c r="CE669" s="7">
        <v>1.0</v>
      </c>
      <c r="CF669" s="7">
        <v>0.0</v>
      </c>
      <c r="CG669" s="7">
        <v>1.0</v>
      </c>
      <c r="CH669" s="7">
        <v>0.0</v>
      </c>
      <c r="CI669" s="7">
        <v>1.0</v>
      </c>
      <c r="CJ669" s="7">
        <v>0.0</v>
      </c>
      <c r="CK669" s="7">
        <v>0.0</v>
      </c>
      <c r="CL669" s="15">
        <f t="shared" si="17"/>
        <v>0</v>
      </c>
      <c r="CM669" s="7">
        <v>0.8</v>
      </c>
      <c r="CN669" s="7">
        <v>0.2</v>
      </c>
      <c r="CO669" s="7">
        <v>1.0</v>
      </c>
      <c r="CP669" s="16">
        <f t="shared" si="18"/>
        <v>0.07692307692</v>
      </c>
      <c r="CQ669" s="16">
        <f t="shared" si="19"/>
        <v>0.4969630039</v>
      </c>
      <c r="CR669" s="17">
        <v>1.0</v>
      </c>
      <c r="CS669" s="14">
        <v>3.5</v>
      </c>
      <c r="CT669" s="14">
        <v>3.3</v>
      </c>
      <c r="CU669" s="14">
        <v>0.5</v>
      </c>
      <c r="CV669" s="14">
        <v>1.2</v>
      </c>
      <c r="CW669" s="14">
        <v>0.4</v>
      </c>
      <c r="CX669" s="14">
        <v>0.0</v>
      </c>
      <c r="CY669" s="14">
        <v>1.6</v>
      </c>
      <c r="CZ669" s="18">
        <f t="shared" si="20"/>
        <v>0.1230769231</v>
      </c>
      <c r="DA669" s="18">
        <f t="shared" si="21"/>
        <v>0.7951408062</v>
      </c>
      <c r="DB669" s="14">
        <v>21.9375</v>
      </c>
      <c r="DC669" s="7">
        <v>0.0</v>
      </c>
      <c r="DD669" s="7">
        <v>1.0</v>
      </c>
      <c r="DE669" s="7">
        <v>0.0</v>
      </c>
      <c r="DF669" s="7">
        <v>5.0</v>
      </c>
      <c r="DG669" s="7">
        <v>1.0</v>
      </c>
      <c r="DH669" s="7">
        <v>1.0</v>
      </c>
      <c r="DI669" s="7">
        <v>2.0</v>
      </c>
      <c r="DJ669" s="7">
        <v>0.0</v>
      </c>
      <c r="DK669" s="7">
        <v>2.0</v>
      </c>
      <c r="DL669" s="7">
        <v>0.0</v>
      </c>
      <c r="DM669" s="7">
        <v>10.0</v>
      </c>
      <c r="DN669" s="9">
        <v>0.0</v>
      </c>
      <c r="DO669" s="9">
        <v>1.0</v>
      </c>
      <c r="DP669" s="9">
        <v>0.0</v>
      </c>
      <c r="DQ669" s="8">
        <v>37.0</v>
      </c>
      <c r="DR669" s="8">
        <v>0.0</v>
      </c>
      <c r="DS669" s="8"/>
      <c r="DT669" s="19"/>
      <c r="DU669" s="8">
        <v>0.772</v>
      </c>
      <c r="DV669" s="8">
        <v>0.178</v>
      </c>
      <c r="DW669" s="8">
        <v>0.0</v>
      </c>
      <c r="DX669" s="8">
        <v>0.0</v>
      </c>
      <c r="DY669" s="14">
        <f t="shared" si="22"/>
        <v>1.454060856</v>
      </c>
    </row>
    <row r="670" ht="12.75" customHeight="1">
      <c r="A670" s="7">
        <v>92.0</v>
      </c>
      <c r="B670" s="7" t="s">
        <v>2904</v>
      </c>
      <c r="C670" s="7" t="s">
        <v>2203</v>
      </c>
      <c r="D670" s="7" t="s">
        <v>271</v>
      </c>
      <c r="E670" s="7" t="s">
        <v>132</v>
      </c>
      <c r="F670" s="7" t="s">
        <v>132</v>
      </c>
      <c r="G670" s="7">
        <v>68.0</v>
      </c>
      <c r="H670" s="7">
        <v>178.0</v>
      </c>
      <c r="I670" s="7" t="s">
        <v>133</v>
      </c>
      <c r="J670" s="7">
        <v>2011.0</v>
      </c>
      <c r="K670" s="7">
        <v>3.0</v>
      </c>
      <c r="L670" s="7">
        <v>91.0</v>
      </c>
      <c r="M670" s="8" t="s">
        <v>146</v>
      </c>
      <c r="N670" s="8">
        <f t="shared" si="1"/>
        <v>23</v>
      </c>
      <c r="O670" s="7" t="s">
        <v>354</v>
      </c>
      <c r="P670" s="7" t="s">
        <v>2905</v>
      </c>
      <c r="Q670" s="8" t="s">
        <v>325</v>
      </c>
      <c r="R670" s="7" t="s">
        <v>325</v>
      </c>
      <c r="S670" s="9" t="s">
        <v>150</v>
      </c>
      <c r="T670" s="9">
        <v>9.0</v>
      </c>
      <c r="U670" s="9" t="s">
        <v>138</v>
      </c>
      <c r="V670" s="9" t="s">
        <v>138</v>
      </c>
      <c r="W670" s="7">
        <v>9.0</v>
      </c>
      <c r="X670" s="7">
        <v>0.0</v>
      </c>
      <c r="Y670" s="7">
        <v>0.0</v>
      </c>
      <c r="Z670" s="7">
        <v>0.0</v>
      </c>
      <c r="AA670" s="7">
        <v>0.0</v>
      </c>
      <c r="AB670" s="7">
        <v>-1.0</v>
      </c>
      <c r="AC670" s="7">
        <v>15.0</v>
      </c>
      <c r="AD670" s="7">
        <v>8.0</v>
      </c>
      <c r="AE670" s="7">
        <v>5.0</v>
      </c>
      <c r="AF670" s="10">
        <f t="shared" si="2"/>
        <v>0</v>
      </c>
      <c r="AG670" s="10">
        <f t="shared" si="3"/>
        <v>0</v>
      </c>
      <c r="AH670" s="7">
        <v>6799.0</v>
      </c>
      <c r="AI670" s="11">
        <f t="shared" si="4"/>
        <v>12.59074074</v>
      </c>
      <c r="AJ670" s="7">
        <v>158.0</v>
      </c>
      <c r="AK670" s="11">
        <f t="shared" si="5"/>
        <v>17.55555556</v>
      </c>
      <c r="AL670" s="11">
        <f t="shared" si="6"/>
        <v>43.03164557</v>
      </c>
      <c r="AM670" s="12">
        <v>0.0</v>
      </c>
      <c r="AN670" s="11">
        <f t="shared" si="7"/>
        <v>0</v>
      </c>
      <c r="AO670" s="10" t="s">
        <v>151</v>
      </c>
      <c r="AP670" s="10" t="s">
        <v>151</v>
      </c>
      <c r="AQ670" s="10" t="s">
        <v>151</v>
      </c>
      <c r="AR670" s="7">
        <v>0.0</v>
      </c>
      <c r="AS670" s="7">
        <v>0.0</v>
      </c>
      <c r="AT670" s="13">
        <f t="shared" si="8"/>
        <v>0</v>
      </c>
      <c r="AU670" s="8"/>
      <c r="AV670" s="8"/>
      <c r="AW670" s="8"/>
      <c r="AX670" s="8">
        <v>0.0</v>
      </c>
      <c r="AY670" s="8"/>
      <c r="AZ670" s="8">
        <v>0.0</v>
      </c>
      <c r="BA670" s="7">
        <v>14.0</v>
      </c>
      <c r="BB670" s="7">
        <v>4.0</v>
      </c>
      <c r="BC670" s="7">
        <v>3.0</v>
      </c>
      <c r="BD670" s="7">
        <v>8.0</v>
      </c>
      <c r="BE670" s="7">
        <v>1.0</v>
      </c>
      <c r="BF670" s="7">
        <v>3.0</v>
      </c>
      <c r="BG670" s="14">
        <f t="shared" si="9"/>
        <v>7.412854832</v>
      </c>
      <c r="BH670" s="11">
        <f t="shared" si="10"/>
        <v>2.117958523</v>
      </c>
      <c r="BI670" s="11">
        <f t="shared" si="11"/>
        <v>1.588468892</v>
      </c>
      <c r="BJ670" s="11">
        <f t="shared" si="12"/>
        <v>4.235917047</v>
      </c>
      <c r="BK670" s="11">
        <f t="shared" si="13"/>
        <v>0.5294896308</v>
      </c>
      <c r="BL670" s="11">
        <f t="shared" si="14"/>
        <v>1.588468892</v>
      </c>
      <c r="BM670" s="7">
        <v>2.0</v>
      </c>
      <c r="BN670" s="7">
        <v>1.0</v>
      </c>
      <c r="BO670" s="7">
        <v>0.0</v>
      </c>
      <c r="BP670" s="7">
        <v>0.0</v>
      </c>
      <c r="BQ670" s="7">
        <v>0.0</v>
      </c>
      <c r="BR670" s="7">
        <v>0.0</v>
      </c>
      <c r="BS670" s="9">
        <f t="shared" si="15"/>
        <v>9</v>
      </c>
      <c r="BT670" s="14">
        <v>-0.1822</v>
      </c>
      <c r="BW670" s="15" t="str">
        <f t="shared" si="16"/>
        <v> </v>
      </c>
      <c r="BY670" s="7">
        <v>0.0</v>
      </c>
      <c r="BZ670" s="7">
        <v>0.0</v>
      </c>
      <c r="CA670" s="7">
        <v>0.0</v>
      </c>
      <c r="CB670" s="7">
        <v>0.0</v>
      </c>
      <c r="CC670" s="7">
        <v>0.0</v>
      </c>
      <c r="CD670" s="7">
        <v>0.0</v>
      </c>
      <c r="CE670" s="7">
        <v>0.0</v>
      </c>
      <c r="CF670" s="7">
        <v>0.0</v>
      </c>
      <c r="CG670" s="7">
        <v>0.0</v>
      </c>
      <c r="CH670" s="7">
        <v>0.0</v>
      </c>
      <c r="CI670" s="7">
        <v>0.0</v>
      </c>
      <c r="CJ670" s="7">
        <v>0.0</v>
      </c>
      <c r="CK670" s="7">
        <v>0.0</v>
      </c>
      <c r="CL670" s="15">
        <f t="shared" si="17"/>
        <v>0</v>
      </c>
      <c r="CM670" s="7">
        <v>-0.30000000000000004</v>
      </c>
      <c r="CN670" s="7">
        <v>0.1</v>
      </c>
      <c r="CO670" s="7">
        <v>-0.2</v>
      </c>
      <c r="CP670" s="16">
        <f t="shared" si="18"/>
        <v>-0.02222222222</v>
      </c>
      <c r="CQ670" s="16">
        <f t="shared" si="19"/>
        <v>-0.1058979262</v>
      </c>
      <c r="CR670" s="17">
        <v>0.0</v>
      </c>
      <c r="CS670" s="14">
        <v>1.8</v>
      </c>
      <c r="CT670" s="14">
        <v>1.5</v>
      </c>
      <c r="CU670" s="14">
        <v>-1.4</v>
      </c>
      <c r="CV670" s="14">
        <v>-0.8</v>
      </c>
      <c r="CW670" s="14">
        <v>0.0</v>
      </c>
      <c r="CX670" s="14">
        <v>0.0</v>
      </c>
      <c r="CY670" s="14">
        <v>-0.8</v>
      </c>
      <c r="CZ670" s="18">
        <f t="shared" si="20"/>
        <v>-0.08888888889</v>
      </c>
      <c r="DA670" s="18">
        <f t="shared" si="21"/>
        <v>-0.4235917047</v>
      </c>
      <c r="DB670" s="14">
        <v>29.8667</v>
      </c>
      <c r="DC670" s="7">
        <v>0.0</v>
      </c>
      <c r="DD670" s="7">
        <v>0.0</v>
      </c>
      <c r="DE670" s="7">
        <v>0.0</v>
      </c>
      <c r="DF670" s="7">
        <v>8.0</v>
      </c>
      <c r="DG670" s="7">
        <v>1.0</v>
      </c>
      <c r="DH670" s="7">
        <v>0.0</v>
      </c>
      <c r="DI670" s="7">
        <v>0.0</v>
      </c>
      <c r="DJ670" s="7">
        <v>3.0</v>
      </c>
      <c r="DK670" s="7">
        <v>0.0</v>
      </c>
      <c r="DL670" s="7">
        <v>2.0</v>
      </c>
      <c r="DM670" s="7">
        <v>9.0</v>
      </c>
      <c r="DN670" s="9">
        <v>0.0</v>
      </c>
      <c r="DO670" s="9">
        <v>0.0</v>
      </c>
      <c r="DP670" s="9">
        <v>0.0</v>
      </c>
      <c r="DQ670" s="8">
        <v>23.0</v>
      </c>
      <c r="DR670" s="8">
        <v>0.0</v>
      </c>
      <c r="DS670" s="8"/>
      <c r="DT670" s="19">
        <v>0.792</v>
      </c>
      <c r="DU670" s="8">
        <v>0.859</v>
      </c>
      <c r="DV670" s="8">
        <v>0.106</v>
      </c>
      <c r="DW670" s="8">
        <v>0.0</v>
      </c>
      <c r="DX670" s="8">
        <v>0.0</v>
      </c>
      <c r="DY670" s="14">
        <f t="shared" si="22"/>
        <v>-0.8808281858</v>
      </c>
    </row>
    <row r="671" ht="12.75" customHeight="1">
      <c r="A671" s="7">
        <v>21.0</v>
      </c>
      <c r="B671" s="7" t="s">
        <v>2681</v>
      </c>
      <c r="C671" s="7" t="s">
        <v>2906</v>
      </c>
      <c r="D671" s="7" t="s">
        <v>358</v>
      </c>
      <c r="E671" s="7" t="s">
        <v>163</v>
      </c>
      <c r="F671" s="7" t="s">
        <v>163</v>
      </c>
      <c r="G671" s="7">
        <v>73.0</v>
      </c>
      <c r="H671" s="7">
        <v>179.0</v>
      </c>
      <c r="I671" s="7" t="s">
        <v>133</v>
      </c>
      <c r="J671" s="7">
        <v>2005.0</v>
      </c>
      <c r="K671" s="7">
        <v>2.0</v>
      </c>
      <c r="L671" s="7">
        <v>51.0</v>
      </c>
      <c r="M671" s="8"/>
      <c r="N671" s="8">
        <f t="shared" si="1"/>
        <v>30</v>
      </c>
      <c r="O671" s="7" t="s">
        <v>2907</v>
      </c>
      <c r="P671" s="7" t="s">
        <v>2908</v>
      </c>
      <c r="Q671" s="8" t="s">
        <v>158</v>
      </c>
      <c r="R671" s="7" t="s">
        <v>158</v>
      </c>
      <c r="S671" s="9" t="s">
        <v>255</v>
      </c>
      <c r="T671" s="9">
        <v>29.0</v>
      </c>
      <c r="U671" s="9" t="s">
        <v>138</v>
      </c>
      <c r="V671" s="9" t="s">
        <v>138</v>
      </c>
      <c r="W671" s="7">
        <v>29.0</v>
      </c>
      <c r="X671" s="7">
        <v>4.0</v>
      </c>
      <c r="Y671" s="7">
        <v>1.0</v>
      </c>
      <c r="Z671" s="7">
        <v>0.0</v>
      </c>
      <c r="AA671" s="7">
        <v>5.0</v>
      </c>
      <c r="AB671" s="7">
        <v>-3.0</v>
      </c>
      <c r="AC671" s="7">
        <v>53.0</v>
      </c>
      <c r="AD671" s="7">
        <v>15.0</v>
      </c>
      <c r="AE671" s="7">
        <v>19.0</v>
      </c>
      <c r="AF671" s="10">
        <f t="shared" si="2"/>
        <v>0.07547169811</v>
      </c>
      <c r="AG671" s="10">
        <f t="shared" si="3"/>
        <v>0.04597701149</v>
      </c>
      <c r="AH671" s="7">
        <v>21474.0</v>
      </c>
      <c r="AI671" s="11">
        <f t="shared" si="4"/>
        <v>12.34137931</v>
      </c>
      <c r="AJ671" s="7">
        <v>526.0</v>
      </c>
      <c r="AK671" s="11">
        <f t="shared" si="5"/>
        <v>18.13793103</v>
      </c>
      <c r="AL671" s="11">
        <f t="shared" si="6"/>
        <v>40.82509506</v>
      </c>
      <c r="AM671" s="12">
        <v>0.0</v>
      </c>
      <c r="AN671" s="11">
        <f t="shared" si="7"/>
        <v>0</v>
      </c>
      <c r="AO671" s="10" t="s">
        <v>1537</v>
      </c>
      <c r="AP671" s="10" t="s">
        <v>473</v>
      </c>
      <c r="AQ671" s="10" t="s">
        <v>474</v>
      </c>
      <c r="AR671" s="7">
        <v>3.0</v>
      </c>
      <c r="AS671" s="7">
        <v>4.0</v>
      </c>
      <c r="AT671" s="13">
        <f t="shared" si="8"/>
        <v>0.4285714286</v>
      </c>
      <c r="AU671" s="8"/>
      <c r="AV671" s="8"/>
      <c r="AW671" s="8">
        <v>6.0</v>
      </c>
      <c r="AX671" s="8">
        <v>3.0</v>
      </c>
      <c r="AY671" s="8">
        <v>1.0</v>
      </c>
      <c r="AZ671" s="8">
        <v>0.0</v>
      </c>
      <c r="BA671" s="7">
        <v>14.0</v>
      </c>
      <c r="BB671" s="7">
        <v>12.0</v>
      </c>
      <c r="BC671" s="7">
        <v>7.0</v>
      </c>
      <c r="BD671" s="7">
        <v>15.0</v>
      </c>
      <c r="BE671" s="7">
        <v>11.0</v>
      </c>
      <c r="BF671" s="7">
        <v>8.0</v>
      </c>
      <c r="BG671" s="14">
        <f t="shared" si="9"/>
        <v>2.347024308</v>
      </c>
      <c r="BH671" s="11">
        <f t="shared" si="10"/>
        <v>2.011735122</v>
      </c>
      <c r="BI671" s="11">
        <f t="shared" si="11"/>
        <v>1.173512154</v>
      </c>
      <c r="BJ671" s="11">
        <f t="shared" si="12"/>
        <v>2.514668902</v>
      </c>
      <c r="BK671" s="11">
        <f t="shared" si="13"/>
        <v>1.844090528</v>
      </c>
      <c r="BL671" s="11">
        <f t="shared" si="14"/>
        <v>1.341156748</v>
      </c>
      <c r="BM671" s="7">
        <v>8.0</v>
      </c>
      <c r="BN671" s="7">
        <v>4.0</v>
      </c>
      <c r="BO671" s="7">
        <v>0.0</v>
      </c>
      <c r="BP671" s="7">
        <v>0.0</v>
      </c>
      <c r="BQ671" s="7">
        <v>0.0</v>
      </c>
      <c r="BR671" s="7">
        <v>0.0</v>
      </c>
      <c r="BS671" s="9">
        <f t="shared" si="15"/>
        <v>27</v>
      </c>
      <c r="BT671" s="14">
        <v>-0.3629</v>
      </c>
      <c r="BW671" s="15" t="str">
        <f t="shared" si="16"/>
        <v> </v>
      </c>
      <c r="BY671" s="7">
        <v>1.0</v>
      </c>
      <c r="BZ671" s="7">
        <v>0.0</v>
      </c>
      <c r="CA671" s="7">
        <v>0.0</v>
      </c>
      <c r="CB671" s="7">
        <v>0.0</v>
      </c>
      <c r="CC671" s="7">
        <v>0.0</v>
      </c>
      <c r="CD671" s="7">
        <v>0.0</v>
      </c>
      <c r="CE671" s="7">
        <v>0.0</v>
      </c>
      <c r="CF671" s="7">
        <v>1.0</v>
      </c>
      <c r="CG671" s="7">
        <v>2.0</v>
      </c>
      <c r="CH671" s="7">
        <v>0.0</v>
      </c>
      <c r="CI671" s="7">
        <v>1.0</v>
      </c>
      <c r="CJ671" s="7">
        <v>0.0</v>
      </c>
      <c r="CK671" s="7">
        <v>0.0</v>
      </c>
      <c r="CL671" s="15">
        <f t="shared" si="17"/>
        <v>0</v>
      </c>
      <c r="CM671" s="7">
        <v>0.0</v>
      </c>
      <c r="CN671" s="7">
        <v>0.2</v>
      </c>
      <c r="CO671" s="7">
        <v>0.2</v>
      </c>
      <c r="CP671" s="16">
        <f t="shared" si="18"/>
        <v>0.006896551724</v>
      </c>
      <c r="CQ671" s="16">
        <f t="shared" si="19"/>
        <v>0.03352891869</v>
      </c>
      <c r="CR671" s="17">
        <v>0.0</v>
      </c>
      <c r="CS671" s="14">
        <v>6.0</v>
      </c>
      <c r="CT671" s="14">
        <v>5.8</v>
      </c>
      <c r="CU671" s="14">
        <v>-1.4</v>
      </c>
      <c r="CV671" s="14">
        <v>-0.30000000000000004</v>
      </c>
      <c r="CW671" s="14">
        <v>0.5</v>
      </c>
      <c r="CX671" s="14">
        <v>0.0</v>
      </c>
      <c r="CY671" s="14">
        <v>0.1</v>
      </c>
      <c r="CZ671" s="18">
        <f t="shared" si="20"/>
        <v>0.003448275862</v>
      </c>
      <c r="DA671" s="18">
        <f t="shared" si="21"/>
        <v>0.01676445935</v>
      </c>
      <c r="DB671" s="14">
        <v>32.4717</v>
      </c>
      <c r="DC671" s="7">
        <v>1.0</v>
      </c>
      <c r="DD671" s="7">
        <v>2.0</v>
      </c>
      <c r="DE671" s="7">
        <v>1.0</v>
      </c>
      <c r="DF671" s="7">
        <v>11.0</v>
      </c>
      <c r="DG671" s="7">
        <v>1.0</v>
      </c>
      <c r="DH671" s="7">
        <v>1.0</v>
      </c>
      <c r="DI671" s="7">
        <v>4.0</v>
      </c>
      <c r="DJ671" s="7">
        <v>5.0</v>
      </c>
      <c r="DK671" s="7">
        <v>4.0</v>
      </c>
      <c r="DL671" s="7">
        <v>0.0</v>
      </c>
      <c r="DM671" s="7">
        <v>38.0</v>
      </c>
      <c r="DN671" s="9">
        <v>0.0</v>
      </c>
      <c r="DO671" s="9">
        <v>0.0</v>
      </c>
      <c r="DP671" s="9">
        <v>0.0</v>
      </c>
      <c r="DQ671" s="8">
        <v>186.0</v>
      </c>
      <c r="DR671" s="8">
        <v>0.0</v>
      </c>
      <c r="DS671" s="8"/>
      <c r="DT671" s="19">
        <v>3.15</v>
      </c>
      <c r="DU671" s="8">
        <v>3.15</v>
      </c>
      <c r="DV671" s="8">
        <v>2.807</v>
      </c>
      <c r="DW671" s="8">
        <v>0.0</v>
      </c>
      <c r="DX671" s="8">
        <v>0.0</v>
      </c>
      <c r="DY671" s="14">
        <f t="shared" si="22"/>
        <v>-4.70212766</v>
      </c>
    </row>
    <row r="672" ht="12.75" customHeight="1">
      <c r="A672" s="7">
        <v>24.0</v>
      </c>
      <c r="B672" s="7" t="s">
        <v>2909</v>
      </c>
      <c r="C672" s="7" t="s">
        <v>2910</v>
      </c>
      <c r="D672" s="7" t="s">
        <v>162</v>
      </c>
      <c r="E672" s="7" t="s">
        <v>163</v>
      </c>
      <c r="F672" s="7" t="s">
        <v>163</v>
      </c>
      <c r="G672" s="7">
        <v>70.0</v>
      </c>
      <c r="H672" s="7">
        <v>185.0</v>
      </c>
      <c r="I672" s="7" t="s">
        <v>145</v>
      </c>
      <c r="M672" s="8"/>
      <c r="N672" s="8">
        <f t="shared" si="1"/>
        <v>29</v>
      </c>
      <c r="O672" s="7" t="s">
        <v>339</v>
      </c>
      <c r="P672" s="7" t="s">
        <v>2911</v>
      </c>
      <c r="Q672" s="8" t="s">
        <v>394</v>
      </c>
      <c r="R672" s="7" t="s">
        <v>394</v>
      </c>
      <c r="S672" s="9" t="s">
        <v>183</v>
      </c>
      <c r="T672" s="9">
        <v>78.0</v>
      </c>
      <c r="U672" s="9" t="s">
        <v>138</v>
      </c>
      <c r="V672" s="9" t="s">
        <v>138</v>
      </c>
      <c r="W672" s="7">
        <v>79.0</v>
      </c>
      <c r="X672" s="7">
        <v>11.0</v>
      </c>
      <c r="Y672" s="7">
        <v>15.0</v>
      </c>
      <c r="Z672" s="7">
        <v>8.0</v>
      </c>
      <c r="AA672" s="7">
        <v>26.0</v>
      </c>
      <c r="AB672" s="7">
        <v>-5.0</v>
      </c>
      <c r="AC672" s="7">
        <v>127.0</v>
      </c>
      <c r="AD672" s="7">
        <v>61.0</v>
      </c>
      <c r="AE672" s="7">
        <v>27.0</v>
      </c>
      <c r="AF672" s="10">
        <f t="shared" si="2"/>
        <v>0.08661417323</v>
      </c>
      <c r="AG672" s="10">
        <f t="shared" si="3"/>
        <v>0.0511627907</v>
      </c>
      <c r="AH672" s="7">
        <v>72300.0</v>
      </c>
      <c r="AI672" s="11">
        <f t="shared" si="4"/>
        <v>15.25316456</v>
      </c>
      <c r="AJ672" s="7">
        <v>1663.0</v>
      </c>
      <c r="AK672" s="11">
        <f t="shared" si="5"/>
        <v>21.05063291</v>
      </c>
      <c r="AL672" s="11">
        <f t="shared" si="6"/>
        <v>43.47564642</v>
      </c>
      <c r="AM672" s="12">
        <v>99.0</v>
      </c>
      <c r="AN672" s="11">
        <f t="shared" si="7"/>
        <v>4.929460581</v>
      </c>
      <c r="AO672" s="10" t="s">
        <v>671</v>
      </c>
      <c r="AP672" s="10" t="s">
        <v>1783</v>
      </c>
      <c r="AQ672" s="10" t="s">
        <v>1768</v>
      </c>
      <c r="AR672" s="7">
        <v>24.0</v>
      </c>
      <c r="AS672" s="7">
        <v>26.0</v>
      </c>
      <c r="AT672" s="13">
        <f t="shared" si="8"/>
        <v>0.48</v>
      </c>
      <c r="AU672" s="8"/>
      <c r="AV672" s="8"/>
      <c r="AW672" s="8">
        <v>44.0</v>
      </c>
      <c r="AX672" s="8">
        <v>20.0</v>
      </c>
      <c r="AY672" s="8">
        <v>6.0</v>
      </c>
      <c r="AZ672" s="8">
        <v>4.0</v>
      </c>
      <c r="BA672" s="7">
        <v>133.0</v>
      </c>
      <c r="BB672" s="7">
        <v>81.0</v>
      </c>
      <c r="BC672" s="7">
        <v>60.0</v>
      </c>
      <c r="BD672" s="7">
        <v>61.0</v>
      </c>
      <c r="BE672" s="7">
        <v>20.0</v>
      </c>
      <c r="BF672" s="7">
        <v>34.0</v>
      </c>
      <c r="BG672" s="14">
        <f t="shared" si="9"/>
        <v>6.622406639</v>
      </c>
      <c r="BH672" s="11">
        <f t="shared" si="10"/>
        <v>4.033195021</v>
      </c>
      <c r="BI672" s="11">
        <f t="shared" si="11"/>
        <v>2.987551867</v>
      </c>
      <c r="BJ672" s="11">
        <f t="shared" si="12"/>
        <v>3.037344398</v>
      </c>
      <c r="BK672" s="11">
        <f t="shared" si="13"/>
        <v>0.9958506224</v>
      </c>
      <c r="BL672" s="11">
        <f t="shared" si="14"/>
        <v>1.692946058</v>
      </c>
      <c r="BM672" s="7">
        <v>27.0</v>
      </c>
      <c r="BN672" s="7">
        <v>11.0</v>
      </c>
      <c r="BO672" s="7">
        <v>1.0</v>
      </c>
      <c r="BP672" s="7">
        <v>0.0</v>
      </c>
      <c r="BQ672" s="7">
        <v>0.0</v>
      </c>
      <c r="BR672" s="7">
        <v>0.0</v>
      </c>
      <c r="BS672" s="9">
        <f t="shared" si="15"/>
        <v>169</v>
      </c>
      <c r="BT672" s="14">
        <v>-4.1091</v>
      </c>
      <c r="BU672" s="7">
        <v>1.0</v>
      </c>
      <c r="BV672" s="7">
        <v>0.0</v>
      </c>
      <c r="BW672" s="15">
        <f t="shared" si="16"/>
        <v>0</v>
      </c>
      <c r="BX672" s="7">
        <v>0.0</v>
      </c>
      <c r="BY672" s="7">
        <v>2.0</v>
      </c>
      <c r="BZ672" s="7">
        <v>1.0</v>
      </c>
      <c r="CA672" s="7">
        <v>2.0</v>
      </c>
      <c r="CB672" s="7">
        <v>2.0</v>
      </c>
      <c r="CC672" s="7">
        <v>3.0</v>
      </c>
      <c r="CD672" s="7">
        <v>0.0</v>
      </c>
      <c r="CE672" s="7">
        <v>1.0</v>
      </c>
      <c r="CF672" s="7">
        <v>3.0</v>
      </c>
      <c r="CG672" s="7">
        <v>0.0</v>
      </c>
      <c r="CH672" s="7">
        <v>0.0</v>
      </c>
      <c r="CI672" s="7">
        <v>4.0</v>
      </c>
      <c r="CJ672" s="7">
        <v>0.0</v>
      </c>
      <c r="CK672" s="7">
        <v>0.0</v>
      </c>
      <c r="CL672" s="15">
        <f t="shared" si="17"/>
        <v>0</v>
      </c>
      <c r="CM672" s="7">
        <v>0.7</v>
      </c>
      <c r="CN672" s="7">
        <v>1.2</v>
      </c>
      <c r="CO672" s="7">
        <v>1.9</v>
      </c>
      <c r="CP672" s="16">
        <f t="shared" si="18"/>
        <v>0.02405063291</v>
      </c>
      <c r="CQ672" s="16">
        <f t="shared" si="19"/>
        <v>0.09460580913</v>
      </c>
      <c r="CR672" s="17">
        <v>2.0</v>
      </c>
      <c r="CS672" s="14">
        <v>22.2</v>
      </c>
      <c r="CT672" s="14">
        <v>23.7</v>
      </c>
      <c r="CU672" s="14">
        <v>-5.3</v>
      </c>
      <c r="CV672" s="14">
        <v>1.0</v>
      </c>
      <c r="CW672" s="14">
        <v>2.1</v>
      </c>
      <c r="CX672" s="14">
        <v>-0.2</v>
      </c>
      <c r="CY672" s="14">
        <v>2.8</v>
      </c>
      <c r="CZ672" s="18">
        <f t="shared" si="20"/>
        <v>0.03544303797</v>
      </c>
      <c r="DA672" s="18">
        <f t="shared" si="21"/>
        <v>0.1394190871</v>
      </c>
      <c r="DB672" s="14">
        <v>33.0787</v>
      </c>
      <c r="DC672" s="7">
        <v>0.0</v>
      </c>
      <c r="DD672" s="7">
        <v>2.0</v>
      </c>
      <c r="DE672" s="7">
        <v>6.0</v>
      </c>
      <c r="DF672" s="7">
        <v>53.0</v>
      </c>
      <c r="DG672" s="7">
        <v>14.0</v>
      </c>
      <c r="DH672" s="7">
        <v>2.0</v>
      </c>
      <c r="DI672" s="7">
        <v>14.0</v>
      </c>
      <c r="DJ672" s="7">
        <v>26.0</v>
      </c>
      <c r="DK672" s="7">
        <v>5.0</v>
      </c>
      <c r="DL672" s="7">
        <v>0.0</v>
      </c>
      <c r="DM672" s="7">
        <v>66.0</v>
      </c>
      <c r="DN672" s="9">
        <v>2.0</v>
      </c>
      <c r="DO672" s="9">
        <v>0.0</v>
      </c>
      <c r="DP672" s="9">
        <v>0.0</v>
      </c>
      <c r="DQ672" s="8">
        <v>186.0</v>
      </c>
      <c r="DR672" s="8">
        <v>0.0</v>
      </c>
      <c r="DS672" s="8"/>
      <c r="DT672" s="19">
        <v>4.0</v>
      </c>
      <c r="DU672" s="8">
        <v>3.625</v>
      </c>
      <c r="DV672" s="8">
        <v>3.625</v>
      </c>
      <c r="DW672" s="8">
        <v>0.0</v>
      </c>
      <c r="DX672" s="8">
        <v>0.0</v>
      </c>
      <c r="DY672" s="14">
        <f t="shared" si="22"/>
        <v>-3.742553191</v>
      </c>
    </row>
    <row r="673" ht="12.75" customHeight="1">
      <c r="A673" s="7">
        <v>75.0</v>
      </c>
      <c r="B673" s="7" t="s">
        <v>2912</v>
      </c>
      <c r="C673" s="7" t="s">
        <v>1102</v>
      </c>
      <c r="D673" s="7" t="s">
        <v>736</v>
      </c>
      <c r="E673" s="7" t="s">
        <v>163</v>
      </c>
      <c r="F673" s="7" t="s">
        <v>163</v>
      </c>
      <c r="G673" s="7">
        <v>73.0</v>
      </c>
      <c r="H673" s="7">
        <v>224.0</v>
      </c>
      <c r="I673" s="7" t="s">
        <v>145</v>
      </c>
      <c r="J673" s="7">
        <v>2005.0</v>
      </c>
      <c r="K673" s="7">
        <v>5.0</v>
      </c>
      <c r="L673" s="7">
        <v>156.0</v>
      </c>
      <c r="M673" s="8"/>
      <c r="N673" s="8">
        <f t="shared" si="1"/>
        <v>29</v>
      </c>
      <c r="O673" s="7" t="s">
        <v>732</v>
      </c>
      <c r="P673" s="7" t="s">
        <v>2913</v>
      </c>
      <c r="Q673" s="8" t="s">
        <v>274</v>
      </c>
      <c r="R673" s="7" t="s">
        <v>274</v>
      </c>
      <c r="S673" s="9" t="s">
        <v>247</v>
      </c>
      <c r="T673" s="9">
        <v>64.0</v>
      </c>
      <c r="U673" s="9" t="s">
        <v>138</v>
      </c>
      <c r="V673" s="9" t="s">
        <v>138</v>
      </c>
      <c r="W673" s="7">
        <v>64.0</v>
      </c>
      <c r="X673" s="7">
        <v>3.0</v>
      </c>
      <c r="Y673" s="7">
        <v>1.0</v>
      </c>
      <c r="Z673" s="7">
        <v>0.0</v>
      </c>
      <c r="AA673" s="7">
        <v>4.0</v>
      </c>
      <c r="AB673" s="7">
        <v>-6.0</v>
      </c>
      <c r="AC673" s="7">
        <v>31.0</v>
      </c>
      <c r="AD673" s="7">
        <v>10.0</v>
      </c>
      <c r="AE673" s="7">
        <v>14.0</v>
      </c>
      <c r="AF673" s="10">
        <f t="shared" si="2"/>
        <v>0.09677419355</v>
      </c>
      <c r="AG673" s="10">
        <f t="shared" si="3"/>
        <v>0.05454545455</v>
      </c>
      <c r="AH673" s="7">
        <v>30831.0</v>
      </c>
      <c r="AI673" s="11">
        <f t="shared" si="4"/>
        <v>8.02890625</v>
      </c>
      <c r="AJ673" s="7">
        <v>762.0</v>
      </c>
      <c r="AK673" s="11">
        <f t="shared" si="5"/>
        <v>11.90625</v>
      </c>
      <c r="AL673" s="11">
        <f t="shared" si="6"/>
        <v>40.46062992</v>
      </c>
      <c r="AM673" s="12">
        <v>0.0</v>
      </c>
      <c r="AN673" s="11">
        <f t="shared" si="7"/>
        <v>0</v>
      </c>
      <c r="AO673" s="10" t="s">
        <v>216</v>
      </c>
      <c r="AP673" s="10" t="s">
        <v>686</v>
      </c>
      <c r="AQ673" s="10" t="s">
        <v>200</v>
      </c>
      <c r="AR673" s="7">
        <v>1.0</v>
      </c>
      <c r="AS673" s="7">
        <v>1.0</v>
      </c>
      <c r="AT673" s="13">
        <f t="shared" si="8"/>
        <v>0.5</v>
      </c>
      <c r="AU673" s="8"/>
      <c r="AV673" s="8"/>
      <c r="AW673" s="8"/>
      <c r="AX673" s="8">
        <v>0.0</v>
      </c>
      <c r="AY673" s="8">
        <v>2.0</v>
      </c>
      <c r="AZ673" s="8">
        <v>1.0</v>
      </c>
      <c r="BA673" s="7">
        <v>59.0</v>
      </c>
      <c r="BB673" s="7">
        <v>206.0</v>
      </c>
      <c r="BC673" s="7">
        <v>10.0</v>
      </c>
      <c r="BD673" s="7">
        <v>10.0</v>
      </c>
      <c r="BE673" s="7">
        <v>7.0</v>
      </c>
      <c r="BF673" s="7">
        <v>8.0</v>
      </c>
      <c r="BG673" s="14">
        <f t="shared" si="9"/>
        <v>6.889169991</v>
      </c>
      <c r="BH673" s="11">
        <f t="shared" si="10"/>
        <v>24.05371217</v>
      </c>
      <c r="BI673" s="11">
        <f t="shared" si="11"/>
        <v>1.167655931</v>
      </c>
      <c r="BJ673" s="11">
        <f t="shared" si="12"/>
        <v>1.167655931</v>
      </c>
      <c r="BK673" s="11">
        <f t="shared" si="13"/>
        <v>0.8173591515</v>
      </c>
      <c r="BL673" s="11">
        <f t="shared" si="14"/>
        <v>0.9341247446</v>
      </c>
      <c r="BM673" s="7">
        <v>68.0</v>
      </c>
      <c r="BN673" s="7">
        <v>9.0</v>
      </c>
      <c r="BO673" s="7">
        <v>6.0</v>
      </c>
      <c r="BP673" s="7">
        <v>0.0</v>
      </c>
      <c r="BQ673" s="7">
        <v>2.0</v>
      </c>
      <c r="BR673" s="7">
        <v>0.0</v>
      </c>
      <c r="BS673" s="9">
        <f t="shared" si="15"/>
        <v>290</v>
      </c>
      <c r="BT673" s="14">
        <v>-3.9243</v>
      </c>
      <c r="BW673" s="15" t="str">
        <f t="shared" si="16"/>
        <v> </v>
      </c>
      <c r="BY673" s="7">
        <v>0.0</v>
      </c>
      <c r="BZ673" s="7">
        <v>0.0</v>
      </c>
      <c r="CA673" s="7">
        <v>0.0</v>
      </c>
      <c r="CB673" s="7">
        <v>0.0</v>
      </c>
      <c r="CC673" s="7">
        <v>0.0</v>
      </c>
      <c r="CD673" s="7">
        <v>0.0</v>
      </c>
      <c r="CE673" s="7">
        <v>0.0</v>
      </c>
      <c r="CF673" s="7">
        <v>1.0</v>
      </c>
      <c r="CG673" s="7">
        <v>0.0</v>
      </c>
      <c r="CH673" s="7">
        <v>0.0</v>
      </c>
      <c r="CI673" s="7">
        <v>2.0</v>
      </c>
      <c r="CJ673" s="7">
        <v>0.0</v>
      </c>
      <c r="CK673" s="7">
        <v>0.0</v>
      </c>
      <c r="CL673" s="15">
        <f t="shared" si="17"/>
        <v>0</v>
      </c>
      <c r="CM673" s="7">
        <v>-0.6000000000000001</v>
      </c>
      <c r="CN673" s="7">
        <v>0.4</v>
      </c>
      <c r="CO673" s="7">
        <v>-0.30000000000000004</v>
      </c>
      <c r="CP673" s="16">
        <f t="shared" si="18"/>
        <v>-0.0046875</v>
      </c>
      <c r="CQ673" s="16">
        <f t="shared" si="19"/>
        <v>-0.03502967792</v>
      </c>
      <c r="CR673" s="17">
        <v>1.0</v>
      </c>
      <c r="CS673" s="14">
        <v>7.3</v>
      </c>
      <c r="CT673" s="14">
        <v>6.9</v>
      </c>
      <c r="CU673" s="14">
        <v>-6.7</v>
      </c>
      <c r="CV673" s="14">
        <v>-1.4</v>
      </c>
      <c r="CW673" s="14">
        <v>0.2</v>
      </c>
      <c r="CX673" s="14">
        <v>0.0</v>
      </c>
      <c r="CY673" s="14">
        <v>-1.2</v>
      </c>
      <c r="CZ673" s="18">
        <f t="shared" si="20"/>
        <v>-0.01875</v>
      </c>
      <c r="DA673" s="18">
        <f t="shared" si="21"/>
        <v>-0.1401187117</v>
      </c>
      <c r="DB673" s="14">
        <v>24.3226</v>
      </c>
      <c r="DC673" s="7">
        <v>0.0</v>
      </c>
      <c r="DD673" s="7">
        <v>0.0</v>
      </c>
      <c r="DE673" s="7">
        <v>0.0</v>
      </c>
      <c r="DF673" s="7">
        <v>10.0</v>
      </c>
      <c r="DG673" s="7">
        <v>3.0</v>
      </c>
      <c r="DH673" s="7">
        <v>0.0</v>
      </c>
      <c r="DI673" s="7">
        <v>3.0</v>
      </c>
      <c r="DJ673" s="7">
        <v>3.0</v>
      </c>
      <c r="DK673" s="7">
        <v>5.0</v>
      </c>
      <c r="DL673" s="7">
        <v>1.0</v>
      </c>
      <c r="DM673" s="7">
        <v>16.0</v>
      </c>
      <c r="DN673" s="9">
        <v>0.0</v>
      </c>
      <c r="DO673" s="9">
        <v>0.0</v>
      </c>
      <c r="DP673" s="9">
        <v>0.0</v>
      </c>
      <c r="DQ673" s="8">
        <v>186.0</v>
      </c>
      <c r="DR673" s="8">
        <v>0.0</v>
      </c>
      <c r="DS673" s="8"/>
      <c r="DT673" s="19">
        <v>1.125</v>
      </c>
      <c r="DU673" s="8">
        <v>1.125</v>
      </c>
      <c r="DV673" s="8">
        <v>1.125</v>
      </c>
      <c r="DW673" s="8">
        <v>0.0</v>
      </c>
      <c r="DX673" s="8">
        <v>0.0</v>
      </c>
      <c r="DY673" s="14">
        <f t="shared" si="22"/>
        <v>-2.423404255</v>
      </c>
    </row>
    <row r="674" ht="12.75" customHeight="1">
      <c r="A674" s="7">
        <v>22.0</v>
      </c>
      <c r="B674" s="7" t="s">
        <v>1366</v>
      </c>
      <c r="C674" s="7" t="s">
        <v>2914</v>
      </c>
      <c r="D674" s="7" t="s">
        <v>131</v>
      </c>
      <c r="E674" s="7" t="s">
        <v>132</v>
      </c>
      <c r="F674" s="7" t="s">
        <v>132</v>
      </c>
      <c r="G674" s="7">
        <v>74.0</v>
      </c>
      <c r="H674" s="7">
        <v>205.0</v>
      </c>
      <c r="I674" s="7" t="s">
        <v>145</v>
      </c>
      <c r="J674" s="7">
        <v>2008.0</v>
      </c>
      <c r="K674" s="7">
        <v>7.0</v>
      </c>
      <c r="L674" s="7">
        <v>184.0</v>
      </c>
      <c r="M674" s="8"/>
      <c r="N674" s="8">
        <f t="shared" si="1"/>
        <v>27</v>
      </c>
      <c r="O674" s="7" t="s">
        <v>512</v>
      </c>
      <c r="P674" s="7" t="s">
        <v>2915</v>
      </c>
      <c r="Q674" s="8" t="s">
        <v>166</v>
      </c>
      <c r="R674" s="7" t="s">
        <v>166</v>
      </c>
      <c r="S674" s="9" t="s">
        <v>174</v>
      </c>
      <c r="T674" s="9">
        <v>37.0</v>
      </c>
      <c r="U674" s="9" t="s">
        <v>138</v>
      </c>
      <c r="V674" s="9" t="s">
        <v>138</v>
      </c>
      <c r="W674" s="7">
        <v>37.0</v>
      </c>
      <c r="X674" s="7">
        <v>2.0</v>
      </c>
      <c r="Y674" s="7">
        <v>4.0</v>
      </c>
      <c r="Z674" s="7">
        <v>4.0</v>
      </c>
      <c r="AA674" s="7">
        <v>6.0</v>
      </c>
      <c r="AB674" s="7">
        <v>5.0</v>
      </c>
      <c r="AC674" s="7">
        <v>22.0</v>
      </c>
      <c r="AD674" s="7">
        <v>18.0</v>
      </c>
      <c r="AE674" s="7">
        <v>22.0</v>
      </c>
      <c r="AF674" s="10">
        <f t="shared" si="2"/>
        <v>0.09090909091</v>
      </c>
      <c r="AG674" s="10">
        <f t="shared" si="3"/>
        <v>0.03225806452</v>
      </c>
      <c r="AH674" s="7">
        <v>26149.0</v>
      </c>
      <c r="AI674" s="11">
        <f t="shared" si="4"/>
        <v>11.77882883</v>
      </c>
      <c r="AJ674" s="7">
        <v>625.0</v>
      </c>
      <c r="AK674" s="11">
        <f t="shared" si="5"/>
        <v>16.89189189</v>
      </c>
      <c r="AL674" s="11">
        <f t="shared" si="6"/>
        <v>41.8384</v>
      </c>
      <c r="AM674" s="12">
        <v>42.0</v>
      </c>
      <c r="AN674" s="11">
        <f t="shared" si="7"/>
        <v>5.782247887</v>
      </c>
      <c r="AO674" s="10" t="s">
        <v>317</v>
      </c>
      <c r="AP674" s="10" t="s">
        <v>1073</v>
      </c>
      <c r="AQ674" s="10" t="s">
        <v>660</v>
      </c>
      <c r="AR674" s="7">
        <v>0.0</v>
      </c>
      <c r="AS674" s="7">
        <v>0.0</v>
      </c>
      <c r="AT674" s="13">
        <f t="shared" si="8"/>
        <v>0</v>
      </c>
      <c r="AU674" s="8"/>
      <c r="AV674" s="8"/>
      <c r="AW674" s="8"/>
      <c r="AX674" s="8">
        <v>0.0</v>
      </c>
      <c r="AY674" s="8"/>
      <c r="AZ674" s="8">
        <v>0.0</v>
      </c>
      <c r="BA674" s="7">
        <v>31.0</v>
      </c>
      <c r="BB674" s="7">
        <v>47.0</v>
      </c>
      <c r="BC674" s="7">
        <v>39.0</v>
      </c>
      <c r="BD674" s="7">
        <v>18.0</v>
      </c>
      <c r="BE674" s="7">
        <v>12.0</v>
      </c>
      <c r="BF674" s="7">
        <v>6.0</v>
      </c>
      <c r="BG674" s="14">
        <f t="shared" si="9"/>
        <v>4.267849631</v>
      </c>
      <c r="BH674" s="11">
        <f t="shared" si="10"/>
        <v>6.470610731</v>
      </c>
      <c r="BI674" s="11">
        <f t="shared" si="11"/>
        <v>5.369230181</v>
      </c>
      <c r="BJ674" s="11">
        <f t="shared" si="12"/>
        <v>2.478106237</v>
      </c>
      <c r="BK674" s="11">
        <f t="shared" si="13"/>
        <v>1.652070825</v>
      </c>
      <c r="BL674" s="11">
        <f t="shared" si="14"/>
        <v>0.8260354124</v>
      </c>
      <c r="BM674" s="7">
        <v>10.0</v>
      </c>
      <c r="BN674" s="7">
        <v>5.0</v>
      </c>
      <c r="BO674" s="7">
        <v>0.0</v>
      </c>
      <c r="BP674" s="7">
        <v>0.0</v>
      </c>
      <c r="BQ674" s="7">
        <v>0.0</v>
      </c>
      <c r="BR674" s="7">
        <v>0.0</v>
      </c>
      <c r="BS674" s="9">
        <f t="shared" si="15"/>
        <v>96</v>
      </c>
      <c r="BT674" s="14">
        <v>-1.0456</v>
      </c>
      <c r="BW674" s="15" t="str">
        <f t="shared" si="16"/>
        <v> </v>
      </c>
      <c r="BY674" s="7">
        <v>0.0</v>
      </c>
      <c r="BZ674" s="7">
        <v>0.0</v>
      </c>
      <c r="CA674" s="7">
        <v>0.0</v>
      </c>
      <c r="CB674" s="7">
        <v>0.0</v>
      </c>
      <c r="CC674" s="7">
        <v>0.0</v>
      </c>
      <c r="CD674" s="7">
        <v>0.0</v>
      </c>
      <c r="CE674" s="7">
        <v>1.0</v>
      </c>
      <c r="CF674" s="7">
        <v>1.0</v>
      </c>
      <c r="CG674" s="7">
        <v>0.0</v>
      </c>
      <c r="CH674" s="7">
        <v>0.0</v>
      </c>
      <c r="CI674" s="7">
        <v>0.0</v>
      </c>
      <c r="CJ674" s="7">
        <v>0.0</v>
      </c>
      <c r="CK674" s="7">
        <v>0.0</v>
      </c>
      <c r="CL674" s="15">
        <f t="shared" si="17"/>
        <v>0</v>
      </c>
      <c r="CM674" s="7">
        <v>0.30000000000000004</v>
      </c>
      <c r="CN674" s="7">
        <v>1.4</v>
      </c>
      <c r="CO674" s="7">
        <v>1.7000000000000002</v>
      </c>
      <c r="CP674" s="16">
        <f t="shared" si="18"/>
        <v>0.04594594595</v>
      </c>
      <c r="CQ674" s="16">
        <f t="shared" si="19"/>
        <v>0.2340433669</v>
      </c>
      <c r="CR674" s="17">
        <v>2.0</v>
      </c>
      <c r="CS674" s="14">
        <v>8.1</v>
      </c>
      <c r="CT674" s="14">
        <v>8.6</v>
      </c>
      <c r="CU674" s="14">
        <v>6.9</v>
      </c>
      <c r="CV674" s="14">
        <v>0.5</v>
      </c>
      <c r="CW674" s="14">
        <v>1.5</v>
      </c>
      <c r="CX674" s="14">
        <v>0.0</v>
      </c>
      <c r="CY674" s="14">
        <v>2.0</v>
      </c>
      <c r="CZ674" s="18">
        <f t="shared" si="20"/>
        <v>0.05405405405</v>
      </c>
      <c r="DA674" s="18">
        <f t="shared" si="21"/>
        <v>0.2753451375</v>
      </c>
      <c r="DB674" s="14">
        <v>47.3182</v>
      </c>
      <c r="DC674" s="7">
        <v>0.0</v>
      </c>
      <c r="DD674" s="7">
        <v>1.0</v>
      </c>
      <c r="DE674" s="7">
        <v>3.0</v>
      </c>
      <c r="DF674" s="7">
        <v>14.0</v>
      </c>
      <c r="DG674" s="7">
        <v>0.0</v>
      </c>
      <c r="DH674" s="7">
        <v>0.0</v>
      </c>
      <c r="DI674" s="7">
        <v>4.0</v>
      </c>
      <c r="DJ674" s="7">
        <v>5.0</v>
      </c>
      <c r="DK674" s="7">
        <v>0.0</v>
      </c>
      <c r="DL674" s="7">
        <v>0.0</v>
      </c>
      <c r="DM674" s="7">
        <v>13.0</v>
      </c>
      <c r="DN674" s="9">
        <v>0.0</v>
      </c>
      <c r="DO674" s="9">
        <v>0.0</v>
      </c>
      <c r="DP674" s="9">
        <v>0.0</v>
      </c>
      <c r="DQ674" s="8">
        <v>150.0</v>
      </c>
      <c r="DR674" s="8">
        <v>0.0</v>
      </c>
      <c r="DS674" s="8"/>
      <c r="DT674" s="19">
        <v>0.8</v>
      </c>
      <c r="DU674" s="8">
        <v>0.75</v>
      </c>
      <c r="DV674" s="8">
        <v>0.605</v>
      </c>
      <c r="DW674" s="8">
        <v>0.0</v>
      </c>
      <c r="DX674" s="8">
        <v>0.0</v>
      </c>
      <c r="DY674" s="14">
        <f t="shared" si="22"/>
        <v>1.65648593</v>
      </c>
    </row>
    <row r="675" ht="12.75" customHeight="1">
      <c r="A675" s="7">
        <v>37.0</v>
      </c>
      <c r="B675" s="7" t="s">
        <v>2916</v>
      </c>
      <c r="C675" s="7" t="s">
        <v>837</v>
      </c>
      <c r="D675" s="7" t="s">
        <v>358</v>
      </c>
      <c r="E675" s="7" t="s">
        <v>163</v>
      </c>
      <c r="F675" s="7" t="s">
        <v>163</v>
      </c>
      <c r="G675" s="7">
        <v>71.0</v>
      </c>
      <c r="H675" s="7">
        <v>189.0</v>
      </c>
      <c r="I675" s="7" t="s">
        <v>145</v>
      </c>
      <c r="J675" s="7">
        <v>2008.0</v>
      </c>
      <c r="K675" s="7">
        <v>5.0</v>
      </c>
      <c r="L675" s="7">
        <v>137.0</v>
      </c>
      <c r="M675" s="8"/>
      <c r="N675" s="8">
        <f t="shared" si="1"/>
        <v>26</v>
      </c>
      <c r="O675" s="7" t="s">
        <v>705</v>
      </c>
      <c r="P675" s="7" t="s">
        <v>2917</v>
      </c>
      <c r="Q675" s="8" t="s">
        <v>325</v>
      </c>
      <c r="R675" s="7" t="s">
        <v>325</v>
      </c>
      <c r="S675" s="9" t="s">
        <v>174</v>
      </c>
      <c r="T675" s="9">
        <v>7.0</v>
      </c>
      <c r="U675" s="9" t="s">
        <v>138</v>
      </c>
      <c r="V675" s="9" t="s">
        <v>138</v>
      </c>
      <c r="W675" s="7">
        <v>7.0</v>
      </c>
      <c r="X675" s="7">
        <v>0.0</v>
      </c>
      <c r="Y675" s="7">
        <v>0.0</v>
      </c>
      <c r="Z675" s="7">
        <v>0.0</v>
      </c>
      <c r="AA675" s="7">
        <v>0.0</v>
      </c>
      <c r="AB675" s="7">
        <v>-2.0</v>
      </c>
      <c r="AC675" s="7">
        <v>7.0</v>
      </c>
      <c r="AD675" s="7">
        <v>1.0</v>
      </c>
      <c r="AE675" s="7">
        <v>2.0</v>
      </c>
      <c r="AF675" s="10">
        <f t="shared" si="2"/>
        <v>0</v>
      </c>
      <c r="AG675" s="10">
        <f t="shared" si="3"/>
        <v>0</v>
      </c>
      <c r="AH675" s="7">
        <v>4865.0</v>
      </c>
      <c r="AI675" s="11">
        <f t="shared" si="4"/>
        <v>11.58333333</v>
      </c>
      <c r="AJ675" s="7">
        <v>112.0</v>
      </c>
      <c r="AK675" s="11">
        <f t="shared" si="5"/>
        <v>16</v>
      </c>
      <c r="AL675" s="11">
        <f t="shared" si="6"/>
        <v>43.4375</v>
      </c>
      <c r="AM675" s="12">
        <v>0.0</v>
      </c>
      <c r="AN675" s="11">
        <f t="shared" si="7"/>
        <v>0</v>
      </c>
      <c r="AO675" s="10" t="s">
        <v>151</v>
      </c>
      <c r="AP675" s="10" t="s">
        <v>151</v>
      </c>
      <c r="AQ675" s="10" t="s">
        <v>151</v>
      </c>
      <c r="AR675" s="7">
        <v>0.0</v>
      </c>
      <c r="AS675" s="7">
        <v>0.0</v>
      </c>
      <c r="AT675" s="13">
        <f t="shared" si="8"/>
        <v>0</v>
      </c>
      <c r="AU675" s="8"/>
      <c r="AV675" s="8"/>
      <c r="AW675" s="8"/>
      <c r="AX675" s="8">
        <v>0.0</v>
      </c>
      <c r="AY675" s="8"/>
      <c r="AZ675" s="8">
        <v>0.0</v>
      </c>
      <c r="BA675" s="7">
        <v>7.0</v>
      </c>
      <c r="BB675" s="7">
        <v>4.0</v>
      </c>
      <c r="BC675" s="7">
        <v>7.0</v>
      </c>
      <c r="BD675" s="7">
        <v>1.0</v>
      </c>
      <c r="BE675" s="7">
        <v>1.0</v>
      </c>
      <c r="BF675" s="7">
        <v>0.0</v>
      </c>
      <c r="BG675" s="14">
        <f t="shared" si="9"/>
        <v>5.179856115</v>
      </c>
      <c r="BH675" s="11">
        <f t="shared" si="10"/>
        <v>2.95991778</v>
      </c>
      <c r="BI675" s="11">
        <f t="shared" si="11"/>
        <v>5.179856115</v>
      </c>
      <c r="BJ675" s="11">
        <f t="shared" si="12"/>
        <v>0.739979445</v>
      </c>
      <c r="BK675" s="11">
        <f t="shared" si="13"/>
        <v>0.739979445</v>
      </c>
      <c r="BL675" s="11">
        <f t="shared" si="14"/>
        <v>0</v>
      </c>
      <c r="BM675" s="7">
        <v>4.0</v>
      </c>
      <c r="BN675" s="7">
        <v>2.0</v>
      </c>
      <c r="BO675" s="7">
        <v>0.0</v>
      </c>
      <c r="BP675" s="7">
        <v>0.0</v>
      </c>
      <c r="BQ675" s="7">
        <v>0.0</v>
      </c>
      <c r="BR675" s="7">
        <v>0.0</v>
      </c>
      <c r="BS675" s="9">
        <f t="shared" si="15"/>
        <v>15</v>
      </c>
      <c r="BT675" s="14">
        <v>-1.6381999999999999</v>
      </c>
      <c r="BW675" s="15" t="str">
        <f t="shared" si="16"/>
        <v> </v>
      </c>
      <c r="BY675" s="7">
        <v>0.0</v>
      </c>
      <c r="BZ675" s="7">
        <v>0.0</v>
      </c>
      <c r="CA675" s="7">
        <v>0.0</v>
      </c>
      <c r="CB675" s="7">
        <v>0.0</v>
      </c>
      <c r="CC675" s="7">
        <v>0.0</v>
      </c>
      <c r="CD675" s="7">
        <v>0.0</v>
      </c>
      <c r="CE675" s="7">
        <v>0.0</v>
      </c>
      <c r="CF675" s="7">
        <v>0.0</v>
      </c>
      <c r="CG675" s="7">
        <v>0.0</v>
      </c>
      <c r="CH675" s="7">
        <v>0.0</v>
      </c>
      <c r="CI675" s="7">
        <v>0.0</v>
      </c>
      <c r="CJ675" s="7">
        <v>0.0</v>
      </c>
      <c r="CK675" s="7">
        <v>0.0</v>
      </c>
      <c r="CL675" s="15">
        <f t="shared" si="17"/>
        <v>0</v>
      </c>
      <c r="CM675" s="7">
        <v>-0.1</v>
      </c>
      <c r="CN675" s="7">
        <v>0.0</v>
      </c>
      <c r="CO675" s="7">
        <v>-0.1</v>
      </c>
      <c r="CP675" s="16">
        <f t="shared" si="18"/>
        <v>-0.01428571429</v>
      </c>
      <c r="CQ675" s="16">
        <f t="shared" si="19"/>
        <v>-0.0739979445</v>
      </c>
      <c r="CR675" s="17">
        <v>2.0</v>
      </c>
      <c r="CS675" s="14">
        <v>0.8</v>
      </c>
      <c r="CT675" s="14">
        <v>0.9</v>
      </c>
      <c r="CU675" s="14">
        <v>-2.2</v>
      </c>
      <c r="CV675" s="14">
        <v>-0.2</v>
      </c>
      <c r="CW675" s="14">
        <v>-0.2</v>
      </c>
      <c r="CX675" s="14">
        <v>0.0</v>
      </c>
      <c r="CY675" s="14">
        <v>-0.4</v>
      </c>
      <c r="CZ675" s="18">
        <f t="shared" si="20"/>
        <v>-0.05714285714</v>
      </c>
      <c r="DA675" s="18">
        <f t="shared" si="21"/>
        <v>-0.295991778</v>
      </c>
      <c r="DB675" s="14">
        <v>48.7143</v>
      </c>
      <c r="DC675" s="7">
        <v>0.0</v>
      </c>
      <c r="DD675" s="7">
        <v>0.0</v>
      </c>
      <c r="DE675" s="7">
        <v>0.0</v>
      </c>
      <c r="DF675" s="7">
        <v>1.0</v>
      </c>
      <c r="DG675" s="7">
        <v>0.0</v>
      </c>
      <c r="DH675" s="7">
        <v>0.0</v>
      </c>
      <c r="DI675" s="7">
        <v>1.0</v>
      </c>
      <c r="DJ675" s="7">
        <v>5.0</v>
      </c>
      <c r="DK675" s="7">
        <v>0.0</v>
      </c>
      <c r="DL675" s="7">
        <v>0.0</v>
      </c>
      <c r="DM675" s="7">
        <v>1.0</v>
      </c>
      <c r="DN675" s="9">
        <v>0.0</v>
      </c>
      <c r="DO675" s="9">
        <v>0.0</v>
      </c>
      <c r="DP675" s="9">
        <v>0.0</v>
      </c>
      <c r="DQ675" s="8">
        <v>14.0</v>
      </c>
      <c r="DR675" s="8">
        <v>0.0</v>
      </c>
      <c r="DS675" s="8"/>
      <c r="DT675" s="19">
        <v>0.6000000000000001</v>
      </c>
      <c r="DU675" s="8">
        <v>0.6000000000000001</v>
      </c>
      <c r="DV675" s="8">
        <v>0.045</v>
      </c>
      <c r="DW675" s="8">
        <v>0.0</v>
      </c>
      <c r="DX675" s="8">
        <v>0.0</v>
      </c>
      <c r="DY675" s="14">
        <f t="shared" si="22"/>
        <v>-0.4076641501</v>
      </c>
    </row>
    <row r="676" ht="12.75" customHeight="1">
      <c r="A676" s="7">
        <v>4.0</v>
      </c>
      <c r="B676" s="7" t="s">
        <v>2918</v>
      </c>
      <c r="C676" s="7" t="s">
        <v>678</v>
      </c>
      <c r="D676" s="7" t="s">
        <v>679</v>
      </c>
      <c r="E676" s="7" t="s">
        <v>132</v>
      </c>
      <c r="F676" s="7" t="s">
        <v>132</v>
      </c>
      <c r="G676" s="7">
        <v>74.0</v>
      </c>
      <c r="H676" s="7">
        <v>191.0</v>
      </c>
      <c r="I676" s="7" t="s">
        <v>133</v>
      </c>
      <c r="J676" s="7">
        <v>2011.0</v>
      </c>
      <c r="K676" s="7">
        <v>4.0</v>
      </c>
      <c r="L676" s="7">
        <v>98.0</v>
      </c>
      <c r="M676" s="8" t="s">
        <v>146</v>
      </c>
      <c r="N676" s="8">
        <f t="shared" si="1"/>
        <v>22</v>
      </c>
      <c r="O676" s="7" t="s">
        <v>213</v>
      </c>
      <c r="P676" s="7" t="s">
        <v>2919</v>
      </c>
      <c r="Q676" s="8" t="s">
        <v>447</v>
      </c>
      <c r="R676" s="7" t="s">
        <v>447</v>
      </c>
      <c r="S676" s="9" t="s">
        <v>174</v>
      </c>
      <c r="T676" s="9">
        <v>28.0</v>
      </c>
      <c r="U676" s="9" t="s">
        <v>138</v>
      </c>
      <c r="V676" s="9" t="s">
        <v>138</v>
      </c>
      <c r="W676" s="7">
        <v>29.0</v>
      </c>
      <c r="X676" s="7">
        <v>1.0</v>
      </c>
      <c r="Y676" s="7">
        <v>6.0</v>
      </c>
      <c r="Z676" s="7">
        <v>2.0</v>
      </c>
      <c r="AA676" s="7">
        <v>7.0</v>
      </c>
      <c r="AB676" s="7">
        <v>-4.0</v>
      </c>
      <c r="AC676" s="7">
        <v>27.0</v>
      </c>
      <c r="AD676" s="7">
        <v>6.0</v>
      </c>
      <c r="AE676" s="7">
        <v>18.0</v>
      </c>
      <c r="AF676" s="10">
        <f t="shared" si="2"/>
        <v>0.03703703704</v>
      </c>
      <c r="AG676" s="10">
        <f t="shared" si="3"/>
        <v>0.01960784314</v>
      </c>
      <c r="AH676" s="7">
        <v>21024.0</v>
      </c>
      <c r="AI676" s="11">
        <f t="shared" si="4"/>
        <v>12.08275862</v>
      </c>
      <c r="AJ676" s="7">
        <v>487.0</v>
      </c>
      <c r="AK676" s="11">
        <f t="shared" si="5"/>
        <v>16.79310345</v>
      </c>
      <c r="AL676" s="11">
        <f t="shared" si="6"/>
        <v>43.17043121</v>
      </c>
      <c r="AM676" s="12">
        <v>32.0</v>
      </c>
      <c r="AN676" s="11">
        <f t="shared" si="7"/>
        <v>5.479452055</v>
      </c>
      <c r="AO676" s="10" t="s">
        <v>1558</v>
      </c>
      <c r="AP676" s="10" t="s">
        <v>400</v>
      </c>
      <c r="AQ676" s="10" t="s">
        <v>225</v>
      </c>
      <c r="AR676" s="7">
        <v>0.0</v>
      </c>
      <c r="AS676" s="7">
        <v>0.0</v>
      </c>
      <c r="AT676" s="13">
        <f t="shared" si="8"/>
        <v>0</v>
      </c>
      <c r="AU676" s="8"/>
      <c r="AV676" s="8"/>
      <c r="AW676" s="8"/>
      <c r="AX676" s="8">
        <v>0.0</v>
      </c>
      <c r="AY676" s="8"/>
      <c r="AZ676" s="8">
        <v>0.0</v>
      </c>
      <c r="BA676" s="7">
        <v>27.0</v>
      </c>
      <c r="BB676" s="7">
        <v>3.0</v>
      </c>
      <c r="BC676" s="7">
        <v>23.0</v>
      </c>
      <c r="BD676" s="7">
        <v>6.0</v>
      </c>
      <c r="BE676" s="7">
        <v>10.0</v>
      </c>
      <c r="BF676" s="7">
        <v>2.0</v>
      </c>
      <c r="BG676" s="14">
        <f t="shared" si="9"/>
        <v>4.623287671</v>
      </c>
      <c r="BH676" s="11">
        <f t="shared" si="10"/>
        <v>0.5136986301</v>
      </c>
      <c r="BI676" s="11">
        <f t="shared" si="11"/>
        <v>3.938356164</v>
      </c>
      <c r="BJ676" s="11">
        <f t="shared" si="12"/>
        <v>1.02739726</v>
      </c>
      <c r="BK676" s="11">
        <f t="shared" si="13"/>
        <v>1.712328767</v>
      </c>
      <c r="BL676" s="11">
        <f t="shared" si="14"/>
        <v>0.3424657534</v>
      </c>
      <c r="BM676" s="7">
        <v>8.0</v>
      </c>
      <c r="BN676" s="7">
        <v>4.0</v>
      </c>
      <c r="BO676" s="7">
        <v>0.0</v>
      </c>
      <c r="BP676" s="7">
        <v>0.0</v>
      </c>
      <c r="BQ676" s="7">
        <v>0.0</v>
      </c>
      <c r="BR676" s="7">
        <v>0.0</v>
      </c>
      <c r="BS676" s="9">
        <f t="shared" si="15"/>
        <v>34</v>
      </c>
      <c r="BT676" s="14">
        <v>-0.3622</v>
      </c>
      <c r="BW676" s="15" t="str">
        <f t="shared" si="16"/>
        <v> </v>
      </c>
      <c r="BY676" s="7">
        <v>0.0</v>
      </c>
      <c r="BZ676" s="7">
        <v>0.0</v>
      </c>
      <c r="CA676" s="7">
        <v>0.0</v>
      </c>
      <c r="CB676" s="7">
        <v>0.0</v>
      </c>
      <c r="CC676" s="7">
        <v>0.0</v>
      </c>
      <c r="CD676" s="7">
        <v>0.0</v>
      </c>
      <c r="CE676" s="7">
        <v>0.0</v>
      </c>
      <c r="CF676" s="7">
        <v>0.0</v>
      </c>
      <c r="CG676" s="7">
        <v>0.0</v>
      </c>
      <c r="CH676" s="7">
        <v>0.0</v>
      </c>
      <c r="CI676" s="7">
        <v>1.0</v>
      </c>
      <c r="CJ676" s="7">
        <v>0.0</v>
      </c>
      <c r="CK676" s="7">
        <v>0.0</v>
      </c>
      <c r="CL676" s="15">
        <f t="shared" si="17"/>
        <v>0</v>
      </c>
      <c r="CM676" s="7">
        <v>0.5</v>
      </c>
      <c r="CN676" s="7">
        <v>0.5</v>
      </c>
      <c r="CO676" s="7">
        <v>0.9</v>
      </c>
      <c r="CP676" s="16">
        <f t="shared" si="18"/>
        <v>0.03103448276</v>
      </c>
      <c r="CQ676" s="16">
        <f t="shared" si="19"/>
        <v>0.154109589</v>
      </c>
      <c r="CR676" s="17">
        <v>2.0</v>
      </c>
      <c r="CS676" s="14">
        <v>8.5</v>
      </c>
      <c r="CT676" s="14">
        <v>7.5</v>
      </c>
      <c r="CU676" s="14">
        <v>-4.0</v>
      </c>
      <c r="CV676" s="14">
        <v>0.6000000000000001</v>
      </c>
      <c r="CW676" s="14">
        <v>0.30000000000000004</v>
      </c>
      <c r="CX676" s="14">
        <v>0.0</v>
      </c>
      <c r="CY676" s="14">
        <v>1.0</v>
      </c>
      <c r="CZ676" s="18">
        <f t="shared" si="20"/>
        <v>0.03448275862</v>
      </c>
      <c r="DA676" s="18">
        <f t="shared" si="21"/>
        <v>0.1712328767</v>
      </c>
      <c r="DB676" s="14">
        <v>44.0741</v>
      </c>
      <c r="DC676" s="7">
        <v>0.0</v>
      </c>
      <c r="DD676" s="7">
        <v>1.0</v>
      </c>
      <c r="DE676" s="7">
        <v>1.0</v>
      </c>
      <c r="DF676" s="7">
        <v>4.0</v>
      </c>
      <c r="DG676" s="7">
        <v>3.0</v>
      </c>
      <c r="DH676" s="7">
        <v>0.0</v>
      </c>
      <c r="DI676" s="7">
        <v>14.0</v>
      </c>
      <c r="DJ676" s="7">
        <v>2.0</v>
      </c>
      <c r="DK676" s="7">
        <v>0.0</v>
      </c>
      <c r="DL676" s="7">
        <v>1.0</v>
      </c>
      <c r="DM676" s="7">
        <v>7.0</v>
      </c>
      <c r="DN676" s="9">
        <v>0.0</v>
      </c>
      <c r="DO676" s="9">
        <v>0.0</v>
      </c>
      <c r="DP676" s="9">
        <v>0.0</v>
      </c>
      <c r="DQ676" s="8">
        <v>74.0</v>
      </c>
      <c r="DR676" s="8">
        <v>0.0</v>
      </c>
      <c r="DS676" s="8"/>
      <c r="DT676" s="19">
        <v>0.925</v>
      </c>
      <c r="DU676" s="8">
        <v>0.925</v>
      </c>
      <c r="DV676" s="8">
        <v>0.368</v>
      </c>
      <c r="DW676" s="8">
        <v>0.0</v>
      </c>
      <c r="DX676" s="8">
        <v>0.0</v>
      </c>
      <c r="DY676" s="14">
        <f t="shared" si="22"/>
        <v>0.6825897964</v>
      </c>
    </row>
    <row r="677" ht="12.75" customHeight="1">
      <c r="A677" s="7">
        <v>8.0</v>
      </c>
      <c r="B677" s="7" t="s">
        <v>2104</v>
      </c>
      <c r="C677" s="7" t="s">
        <v>2010</v>
      </c>
      <c r="D677" s="7" t="s">
        <v>170</v>
      </c>
      <c r="E677" s="7" t="s">
        <v>163</v>
      </c>
      <c r="F677" s="7" t="s">
        <v>163</v>
      </c>
      <c r="G677" s="7">
        <v>76.0</v>
      </c>
      <c r="H677" s="7">
        <v>212.0</v>
      </c>
      <c r="I677" s="7" t="s">
        <v>133</v>
      </c>
      <c r="J677" s="7">
        <v>2012.0</v>
      </c>
      <c r="K677" s="7">
        <v>1.0</v>
      </c>
      <c r="L677" s="7">
        <v>4.0</v>
      </c>
      <c r="M677" s="8" t="s">
        <v>146</v>
      </c>
      <c r="N677" s="8">
        <f t="shared" si="1"/>
        <v>22</v>
      </c>
      <c r="O677" s="7" t="s">
        <v>2920</v>
      </c>
      <c r="P677" s="7" t="s">
        <v>2921</v>
      </c>
      <c r="Q677" s="8" t="s">
        <v>860</v>
      </c>
      <c r="R677" s="7" t="s">
        <v>860</v>
      </c>
      <c r="S677" s="9" t="s">
        <v>174</v>
      </c>
      <c r="T677" s="9">
        <v>29.0</v>
      </c>
      <c r="U677" s="9" t="s">
        <v>138</v>
      </c>
      <c r="V677" s="9" t="s">
        <v>138</v>
      </c>
      <c r="W677" s="7">
        <v>29.0</v>
      </c>
      <c r="X677" s="7">
        <v>0.0</v>
      </c>
      <c r="Y677" s="7">
        <v>1.0</v>
      </c>
      <c r="Z677" s="7">
        <v>0.0</v>
      </c>
      <c r="AA677" s="7">
        <v>1.0</v>
      </c>
      <c r="AB677" s="7">
        <v>-6.0</v>
      </c>
      <c r="AC677" s="7">
        <v>24.0</v>
      </c>
      <c r="AD677" s="7">
        <v>10.0</v>
      </c>
      <c r="AE677" s="7">
        <v>27.0</v>
      </c>
      <c r="AF677" s="10">
        <f t="shared" si="2"/>
        <v>0</v>
      </c>
      <c r="AG677" s="10">
        <f t="shared" si="3"/>
        <v>0</v>
      </c>
      <c r="AH677" s="7">
        <v>31450.0</v>
      </c>
      <c r="AI677" s="11">
        <f t="shared" si="4"/>
        <v>18.07471264</v>
      </c>
      <c r="AJ677" s="7">
        <v>706.0</v>
      </c>
      <c r="AK677" s="11">
        <f t="shared" si="5"/>
        <v>24.34482759</v>
      </c>
      <c r="AL677" s="11">
        <f t="shared" si="6"/>
        <v>44.54674221</v>
      </c>
      <c r="AM677" s="12">
        <v>0.0</v>
      </c>
      <c r="AN677" s="11">
        <f t="shared" si="7"/>
        <v>0</v>
      </c>
      <c r="AO677" s="10" t="s">
        <v>151</v>
      </c>
      <c r="AP677" s="10" t="s">
        <v>890</v>
      </c>
      <c r="AQ677" s="10" t="s">
        <v>890</v>
      </c>
      <c r="AR677" s="7">
        <v>0.0</v>
      </c>
      <c r="AS677" s="7">
        <v>0.0</v>
      </c>
      <c r="AT677" s="13">
        <f t="shared" si="8"/>
        <v>0</v>
      </c>
      <c r="AU677" s="8"/>
      <c r="AV677" s="8"/>
      <c r="AW677" s="8"/>
      <c r="AX677" s="8">
        <v>0.0</v>
      </c>
      <c r="AY677" s="8"/>
      <c r="AZ677" s="8">
        <v>0.0</v>
      </c>
      <c r="BA677" s="7">
        <v>42.0</v>
      </c>
      <c r="BB677" s="7">
        <v>62.0</v>
      </c>
      <c r="BC677" s="7">
        <v>46.0</v>
      </c>
      <c r="BD677" s="7">
        <v>10.0</v>
      </c>
      <c r="BE677" s="7">
        <v>26.0</v>
      </c>
      <c r="BF677" s="7">
        <v>6.0</v>
      </c>
      <c r="BG677" s="14">
        <f t="shared" si="9"/>
        <v>4.807631161</v>
      </c>
      <c r="BH677" s="11">
        <f t="shared" si="10"/>
        <v>7.096979332</v>
      </c>
      <c r="BI677" s="11">
        <f t="shared" si="11"/>
        <v>5.265500795</v>
      </c>
      <c r="BJ677" s="11">
        <f t="shared" si="12"/>
        <v>1.144674086</v>
      </c>
      <c r="BK677" s="11">
        <f t="shared" si="13"/>
        <v>2.976152623</v>
      </c>
      <c r="BL677" s="11">
        <f t="shared" si="14"/>
        <v>0.6868044515</v>
      </c>
      <c r="BM677" s="7">
        <v>20.0</v>
      </c>
      <c r="BN677" s="7">
        <v>10.0</v>
      </c>
      <c r="BO677" s="7">
        <v>0.0</v>
      </c>
      <c r="BP677" s="7">
        <v>0.0</v>
      </c>
      <c r="BQ677" s="7">
        <v>0.0</v>
      </c>
      <c r="BR677" s="7">
        <v>0.0</v>
      </c>
      <c r="BS677" s="9">
        <f t="shared" si="15"/>
        <v>128</v>
      </c>
      <c r="BT677" s="14">
        <v>-2.9961</v>
      </c>
      <c r="BW677" s="15" t="str">
        <f t="shared" si="16"/>
        <v> </v>
      </c>
      <c r="BY677" s="7">
        <v>0.0</v>
      </c>
      <c r="BZ677" s="7">
        <v>0.0</v>
      </c>
      <c r="CA677" s="7">
        <v>0.0</v>
      </c>
      <c r="CB677" s="7">
        <v>0.0</v>
      </c>
      <c r="CC677" s="7">
        <v>0.0</v>
      </c>
      <c r="CD677" s="7">
        <v>0.0</v>
      </c>
      <c r="CE677" s="7">
        <v>0.0</v>
      </c>
      <c r="CF677" s="7">
        <v>0.0</v>
      </c>
      <c r="CG677" s="7">
        <v>0.0</v>
      </c>
      <c r="CH677" s="7">
        <v>0.0</v>
      </c>
      <c r="CI677" s="7">
        <v>0.0</v>
      </c>
      <c r="CJ677" s="7">
        <v>0.0</v>
      </c>
      <c r="CK677" s="7">
        <v>0.0</v>
      </c>
      <c r="CL677" s="15">
        <f t="shared" si="17"/>
        <v>0</v>
      </c>
      <c r="CM677" s="7">
        <v>-0.5</v>
      </c>
      <c r="CN677" s="7">
        <v>0.7</v>
      </c>
      <c r="CO677" s="7">
        <v>0.2</v>
      </c>
      <c r="CP677" s="16">
        <f t="shared" si="18"/>
        <v>0.006896551724</v>
      </c>
      <c r="CQ677" s="16">
        <f t="shared" si="19"/>
        <v>0.02289348172</v>
      </c>
      <c r="CR677" s="17">
        <v>3.0</v>
      </c>
      <c r="CS677" s="14">
        <v>8.4</v>
      </c>
      <c r="CT677" s="14">
        <v>9.9</v>
      </c>
      <c r="CU677" s="14">
        <v>-2.7</v>
      </c>
      <c r="CV677" s="14">
        <v>-1.6</v>
      </c>
      <c r="CW677" s="14">
        <v>0.4</v>
      </c>
      <c r="CX677" s="14">
        <v>0.0</v>
      </c>
      <c r="CY677" s="14">
        <v>-1.2</v>
      </c>
      <c r="CZ677" s="18">
        <f t="shared" si="20"/>
        <v>-0.04137931034</v>
      </c>
      <c r="DA677" s="18">
        <f t="shared" si="21"/>
        <v>-0.1373608903</v>
      </c>
      <c r="DB677" s="14">
        <v>52.1667</v>
      </c>
      <c r="DC677" s="7">
        <v>1.0</v>
      </c>
      <c r="DD677" s="7">
        <v>0.0</v>
      </c>
      <c r="DE677" s="7">
        <v>1.0</v>
      </c>
      <c r="DF677" s="7">
        <v>8.0</v>
      </c>
      <c r="DG677" s="7">
        <v>0.0</v>
      </c>
      <c r="DH677" s="7">
        <v>0.0</v>
      </c>
      <c r="DI677" s="7">
        <v>11.0</v>
      </c>
      <c r="DJ677" s="7">
        <v>6.0</v>
      </c>
      <c r="DK677" s="7">
        <v>0.0</v>
      </c>
      <c r="DL677" s="7">
        <v>0.0</v>
      </c>
      <c r="DM677" s="7">
        <v>7.0</v>
      </c>
      <c r="DN677" s="9">
        <v>0.0</v>
      </c>
      <c r="DO677" s="9">
        <v>0.0</v>
      </c>
      <c r="DP677" s="9">
        <v>1.0</v>
      </c>
      <c r="DQ677" s="8">
        <v>96.0</v>
      </c>
      <c r="DR677" s="8">
        <v>6.0</v>
      </c>
      <c r="DS677" s="8" t="s">
        <v>429</v>
      </c>
      <c r="DT677" s="19">
        <v>0.833</v>
      </c>
      <c r="DU677" s="8">
        <v>0.863</v>
      </c>
      <c r="DV677" s="8">
        <v>1.658</v>
      </c>
      <c r="DW677" s="8">
        <v>235.0</v>
      </c>
      <c r="DX677" s="8">
        <v>2.35</v>
      </c>
      <c r="DY677" s="14">
        <f t="shared" si="22"/>
        <v>-4.123678792</v>
      </c>
    </row>
    <row r="678" ht="12.75" customHeight="1">
      <c r="A678" s="7">
        <v>23.0</v>
      </c>
      <c r="B678" s="7" t="s">
        <v>2922</v>
      </c>
      <c r="C678" s="7" t="s">
        <v>2923</v>
      </c>
      <c r="D678" s="7" t="s">
        <v>170</v>
      </c>
      <c r="E678" s="7" t="s">
        <v>163</v>
      </c>
      <c r="F678" s="7" t="s">
        <v>163</v>
      </c>
      <c r="G678" s="7">
        <v>73.0</v>
      </c>
      <c r="H678" s="7">
        <v>189.0</v>
      </c>
      <c r="I678" s="7" t="s">
        <v>145</v>
      </c>
      <c r="J678" s="7">
        <v>2014.0</v>
      </c>
      <c r="K678" s="7">
        <v>1.0</v>
      </c>
      <c r="L678" s="7">
        <v>2.0</v>
      </c>
      <c r="M678" s="8" t="s">
        <v>146</v>
      </c>
      <c r="N678" s="8">
        <f t="shared" si="1"/>
        <v>20</v>
      </c>
      <c r="O678" s="7" t="s">
        <v>416</v>
      </c>
      <c r="P678" s="7" t="s">
        <v>2921</v>
      </c>
      <c r="Q678" s="8" t="s">
        <v>312</v>
      </c>
      <c r="R678" s="7" t="s">
        <v>312</v>
      </c>
      <c r="S678" s="9" t="s">
        <v>275</v>
      </c>
      <c r="T678" s="9">
        <v>79.0</v>
      </c>
      <c r="U678" s="9" t="s">
        <v>138</v>
      </c>
      <c r="V678" s="9" t="s">
        <v>138</v>
      </c>
      <c r="W678" s="7">
        <v>79.0</v>
      </c>
      <c r="X678" s="7">
        <v>23.0</v>
      </c>
      <c r="Y678" s="7">
        <v>19.0</v>
      </c>
      <c r="Z678" s="7">
        <v>13.0</v>
      </c>
      <c r="AA678" s="7">
        <v>42.0</v>
      </c>
      <c r="AB678" s="7">
        <v>-8.0</v>
      </c>
      <c r="AC678" s="7">
        <v>165.0</v>
      </c>
      <c r="AD678" s="7">
        <v>58.0</v>
      </c>
      <c r="AE678" s="7">
        <v>52.0</v>
      </c>
      <c r="AF678" s="10">
        <f t="shared" si="2"/>
        <v>0.1393939394</v>
      </c>
      <c r="AG678" s="10">
        <f t="shared" si="3"/>
        <v>0.08363636364</v>
      </c>
      <c r="AH678" s="7">
        <v>79803.0</v>
      </c>
      <c r="AI678" s="11">
        <f t="shared" si="4"/>
        <v>16.83607595</v>
      </c>
      <c r="AJ678" s="7">
        <v>1605.0</v>
      </c>
      <c r="AK678" s="11">
        <f t="shared" si="5"/>
        <v>20.3164557</v>
      </c>
      <c r="AL678" s="11">
        <f t="shared" si="6"/>
        <v>49.72149533</v>
      </c>
      <c r="AM678" s="12">
        <v>157.0</v>
      </c>
      <c r="AN678" s="11">
        <f t="shared" si="7"/>
        <v>7.08244051</v>
      </c>
      <c r="AO678" s="10" t="s">
        <v>1687</v>
      </c>
      <c r="AP678" s="10" t="s">
        <v>306</v>
      </c>
      <c r="AQ678" s="10" t="s">
        <v>2924</v>
      </c>
      <c r="AR678" s="7">
        <v>36.0</v>
      </c>
      <c r="AS678" s="7">
        <v>72.0</v>
      </c>
      <c r="AT678" s="13">
        <f t="shared" si="8"/>
        <v>0.3333333333</v>
      </c>
      <c r="AU678" s="8"/>
      <c r="AV678" s="8"/>
      <c r="AW678" s="8">
        <v>66.0</v>
      </c>
      <c r="AX678" s="8">
        <v>20.0</v>
      </c>
      <c r="AY678" s="8">
        <v>42.0</v>
      </c>
      <c r="AZ678" s="8">
        <v>16.0</v>
      </c>
      <c r="BA678" s="7">
        <v>121.0</v>
      </c>
      <c r="BB678" s="7">
        <v>26.0</v>
      </c>
      <c r="BC678" s="7">
        <v>26.0</v>
      </c>
      <c r="BD678" s="7">
        <v>58.0</v>
      </c>
      <c r="BE678" s="7">
        <v>20.0</v>
      </c>
      <c r="BF678" s="7">
        <v>19.0</v>
      </c>
      <c r="BG678" s="14">
        <f t="shared" si="9"/>
        <v>5.458441412</v>
      </c>
      <c r="BH678" s="11">
        <f t="shared" si="10"/>
        <v>1.172888237</v>
      </c>
      <c r="BI678" s="11">
        <f t="shared" si="11"/>
        <v>1.172888237</v>
      </c>
      <c r="BJ678" s="11">
        <f t="shared" si="12"/>
        <v>2.616442991</v>
      </c>
      <c r="BK678" s="11">
        <f t="shared" si="13"/>
        <v>0.902221721</v>
      </c>
      <c r="BL678" s="11">
        <f t="shared" si="14"/>
        <v>0.8571106349</v>
      </c>
      <c r="BM678" s="7">
        <v>8.0</v>
      </c>
      <c r="BN678" s="7">
        <v>4.0</v>
      </c>
      <c r="BO678" s="7">
        <v>0.0</v>
      </c>
      <c r="BP678" s="7">
        <v>0.0</v>
      </c>
      <c r="BQ678" s="7">
        <v>0.0</v>
      </c>
      <c r="BR678" s="7">
        <v>0.0</v>
      </c>
      <c r="BS678" s="9">
        <f t="shared" si="15"/>
        <v>60</v>
      </c>
      <c r="BT678" s="14">
        <v>7.4528</v>
      </c>
      <c r="BU678" s="7">
        <v>2.0</v>
      </c>
      <c r="BV678" s="7">
        <v>1.0</v>
      </c>
      <c r="BW678" s="15">
        <f t="shared" si="16"/>
        <v>0.5</v>
      </c>
      <c r="BX678" s="7">
        <v>1.0</v>
      </c>
      <c r="BY678" s="7">
        <v>3.0</v>
      </c>
      <c r="BZ678" s="7">
        <v>0.0</v>
      </c>
      <c r="CA678" s="7">
        <v>3.0</v>
      </c>
      <c r="CB678" s="7">
        <v>1.0</v>
      </c>
      <c r="CC678" s="7">
        <v>3.0</v>
      </c>
      <c r="CD678" s="7">
        <v>2.0</v>
      </c>
      <c r="CE678" s="7">
        <v>1.0</v>
      </c>
      <c r="CF678" s="7">
        <v>5.0</v>
      </c>
      <c r="CG678" s="7">
        <v>4.0</v>
      </c>
      <c r="CH678" s="7">
        <v>0.0</v>
      </c>
      <c r="CI678" s="7">
        <v>8.0</v>
      </c>
      <c r="CJ678" s="7">
        <v>0.0</v>
      </c>
      <c r="CK678" s="7">
        <v>0.0</v>
      </c>
      <c r="CL678" s="15">
        <f t="shared" si="17"/>
        <v>0</v>
      </c>
      <c r="CM678" s="7">
        <v>3.8</v>
      </c>
      <c r="CN678" s="7">
        <v>1.5</v>
      </c>
      <c r="CO678" s="7">
        <v>5.2</v>
      </c>
      <c r="CP678" s="16">
        <f t="shared" si="18"/>
        <v>0.06582278481</v>
      </c>
      <c r="CQ678" s="16">
        <f t="shared" si="19"/>
        <v>0.2345776475</v>
      </c>
      <c r="CR678" s="17">
        <v>5.0</v>
      </c>
      <c r="CS678" s="14">
        <v>33.4</v>
      </c>
      <c r="CT678" s="14">
        <v>25.5</v>
      </c>
      <c r="CU678" s="14">
        <v>1.5</v>
      </c>
      <c r="CV678" s="14">
        <v>4.4</v>
      </c>
      <c r="CW678" s="14">
        <v>1.7000000000000002</v>
      </c>
      <c r="CX678" s="14">
        <v>0.2</v>
      </c>
      <c r="CY678" s="14">
        <v>6.3</v>
      </c>
      <c r="CZ678" s="18">
        <f t="shared" si="20"/>
        <v>0.07974683544</v>
      </c>
      <c r="DA678" s="18">
        <f t="shared" si="21"/>
        <v>0.2841998421</v>
      </c>
      <c r="DB678" s="14">
        <v>24.3455</v>
      </c>
      <c r="DC678" s="7">
        <v>0.0</v>
      </c>
      <c r="DD678" s="7">
        <v>3.0</v>
      </c>
      <c r="DE678" s="7">
        <v>5.0</v>
      </c>
      <c r="DF678" s="7">
        <v>50.0</v>
      </c>
      <c r="DG678" s="7">
        <v>18.0</v>
      </c>
      <c r="DH678" s="7">
        <v>12.0</v>
      </c>
      <c r="DI678" s="7">
        <v>9.0</v>
      </c>
      <c r="DJ678" s="7">
        <v>25.0</v>
      </c>
      <c r="DK678" s="7">
        <v>15.0</v>
      </c>
      <c r="DL678" s="7">
        <v>1.0</v>
      </c>
      <c r="DM678" s="7">
        <v>85.0</v>
      </c>
      <c r="DN678" s="9">
        <v>6.0</v>
      </c>
      <c r="DO678" s="9">
        <v>4.0</v>
      </c>
      <c r="DP678" s="9">
        <v>3.0</v>
      </c>
      <c r="DQ678" s="8">
        <v>186.0</v>
      </c>
      <c r="DR678" s="8">
        <v>3.0</v>
      </c>
      <c r="DS678" s="8" t="s">
        <v>210</v>
      </c>
      <c r="DT678" s="19">
        <v>0.925</v>
      </c>
      <c r="DU678" s="8">
        <v>0.894</v>
      </c>
      <c r="DV678" s="8">
        <v>3.544</v>
      </c>
      <c r="DW678" s="8">
        <v>130.0</v>
      </c>
      <c r="DX678" s="8">
        <v>2.65</v>
      </c>
      <c r="DY678" s="14">
        <f t="shared" si="22"/>
        <v>-0.07021276596</v>
      </c>
    </row>
    <row r="679" ht="12.75" customHeight="1">
      <c r="A679" s="7">
        <v>71.0</v>
      </c>
      <c r="B679" s="7" t="s">
        <v>2925</v>
      </c>
      <c r="C679" s="7" t="s">
        <v>2926</v>
      </c>
      <c r="E679" s="7" t="s">
        <v>2927</v>
      </c>
      <c r="F679" s="7" t="s">
        <v>2927</v>
      </c>
      <c r="G679" s="7">
        <v>74.0</v>
      </c>
      <c r="H679" s="7">
        <v>200.0</v>
      </c>
      <c r="I679" s="7" t="s">
        <v>145</v>
      </c>
      <c r="M679" s="8" t="s">
        <v>146</v>
      </c>
      <c r="N679" s="8">
        <f t="shared" si="1"/>
        <v>23</v>
      </c>
      <c r="O679" s="7" t="s">
        <v>2928</v>
      </c>
      <c r="P679" s="7" t="s">
        <v>2929</v>
      </c>
      <c r="Q679" s="8" t="s">
        <v>166</v>
      </c>
      <c r="R679" s="7" t="s">
        <v>166</v>
      </c>
      <c r="S679" s="9" t="s">
        <v>247</v>
      </c>
      <c r="T679" s="9">
        <v>3.0</v>
      </c>
      <c r="U679" s="9" t="s">
        <v>138</v>
      </c>
      <c r="V679" s="9" t="s">
        <v>138</v>
      </c>
      <c r="W679" s="7">
        <v>3.0</v>
      </c>
      <c r="X679" s="7">
        <v>0.0</v>
      </c>
      <c r="Y679" s="7">
        <v>0.0</v>
      </c>
      <c r="Z679" s="7">
        <v>0.0</v>
      </c>
      <c r="AA679" s="7">
        <v>0.0</v>
      </c>
      <c r="AB679" s="7">
        <v>-2.0</v>
      </c>
      <c r="AC679" s="7">
        <v>1.0</v>
      </c>
      <c r="AD679" s="7">
        <v>1.0</v>
      </c>
      <c r="AE679" s="7">
        <v>1.0</v>
      </c>
      <c r="AF679" s="10">
        <f t="shared" si="2"/>
        <v>0</v>
      </c>
      <c r="AG679" s="10">
        <f t="shared" si="3"/>
        <v>0</v>
      </c>
      <c r="AH679" s="7">
        <v>1355.0</v>
      </c>
      <c r="AI679" s="11">
        <f t="shared" si="4"/>
        <v>7.527777778</v>
      </c>
      <c r="AJ679" s="7">
        <v>32.0</v>
      </c>
      <c r="AK679" s="11">
        <f t="shared" si="5"/>
        <v>10.66666667</v>
      </c>
      <c r="AL679" s="11">
        <f t="shared" si="6"/>
        <v>42.34375</v>
      </c>
      <c r="AM679" s="12">
        <v>0.0</v>
      </c>
      <c r="AN679" s="11">
        <f t="shared" si="7"/>
        <v>0</v>
      </c>
      <c r="AO679" s="10" t="s">
        <v>151</v>
      </c>
      <c r="AP679" s="10" t="s">
        <v>151</v>
      </c>
      <c r="AQ679" s="10" t="s">
        <v>151</v>
      </c>
      <c r="AR679" s="7">
        <v>0.0</v>
      </c>
      <c r="AS679" s="7">
        <v>3.0</v>
      </c>
      <c r="AT679" s="13">
        <f t="shared" si="8"/>
        <v>0</v>
      </c>
      <c r="AU679" s="8"/>
      <c r="AV679" s="8"/>
      <c r="AW679" s="8">
        <v>2.0</v>
      </c>
      <c r="AX679" s="8">
        <v>0.0</v>
      </c>
      <c r="AY679" s="8">
        <v>1.0</v>
      </c>
      <c r="AZ679" s="8">
        <v>0.0</v>
      </c>
      <c r="BA679" s="7">
        <v>0.0</v>
      </c>
      <c r="BB679" s="7">
        <v>1.0</v>
      </c>
      <c r="BC679" s="7">
        <v>3.0</v>
      </c>
      <c r="BD679" s="7">
        <v>1.0</v>
      </c>
      <c r="BE679" s="7">
        <v>0.0</v>
      </c>
      <c r="BF679" s="7">
        <v>1.0</v>
      </c>
      <c r="BG679" s="14">
        <f t="shared" si="9"/>
        <v>0</v>
      </c>
      <c r="BH679" s="11">
        <f t="shared" si="10"/>
        <v>2.656826568</v>
      </c>
      <c r="BI679" s="11">
        <f t="shared" si="11"/>
        <v>7.970479705</v>
      </c>
      <c r="BJ679" s="11">
        <f t="shared" si="12"/>
        <v>2.656826568</v>
      </c>
      <c r="BK679" s="11">
        <f t="shared" si="13"/>
        <v>0</v>
      </c>
      <c r="BL679" s="11">
        <f t="shared" si="14"/>
        <v>2.656826568</v>
      </c>
      <c r="BM679" s="7">
        <v>0.0</v>
      </c>
      <c r="BN679" s="7">
        <v>0.0</v>
      </c>
      <c r="BO679" s="7">
        <v>0.0</v>
      </c>
      <c r="BP679" s="7">
        <v>0.0</v>
      </c>
      <c r="BQ679" s="7">
        <v>0.0</v>
      </c>
      <c r="BR679" s="7">
        <v>0.0</v>
      </c>
      <c r="BS679" s="9">
        <f t="shared" si="15"/>
        <v>4</v>
      </c>
      <c r="BT679" s="14">
        <v>-0.0402</v>
      </c>
      <c r="BW679" s="15" t="str">
        <f t="shared" si="16"/>
        <v> </v>
      </c>
      <c r="BY679" s="7">
        <v>0.0</v>
      </c>
      <c r="BZ679" s="7">
        <v>0.0</v>
      </c>
      <c r="CA679" s="7">
        <v>0.0</v>
      </c>
      <c r="CB679" s="7">
        <v>0.0</v>
      </c>
      <c r="CC679" s="7">
        <v>0.0</v>
      </c>
      <c r="CD679" s="7">
        <v>0.0</v>
      </c>
      <c r="CE679" s="7">
        <v>0.0</v>
      </c>
      <c r="CF679" s="7">
        <v>0.0</v>
      </c>
      <c r="CG679" s="7">
        <v>0.0</v>
      </c>
      <c r="CH679" s="7">
        <v>0.0</v>
      </c>
      <c r="CI679" s="7">
        <v>0.0</v>
      </c>
      <c r="CJ679" s="7">
        <v>0.0</v>
      </c>
      <c r="CK679" s="7">
        <v>0.0</v>
      </c>
      <c r="CL679" s="15">
        <f t="shared" si="17"/>
        <v>0</v>
      </c>
      <c r="CM679" s="7">
        <v>-0.1</v>
      </c>
      <c r="CN679" s="7">
        <v>-0.1</v>
      </c>
      <c r="CO679" s="7">
        <v>-0.1</v>
      </c>
      <c r="CP679" s="16">
        <f t="shared" si="18"/>
        <v>-0.03333333333</v>
      </c>
      <c r="CQ679" s="16">
        <f t="shared" si="19"/>
        <v>-0.2656826568</v>
      </c>
      <c r="CR679" s="17">
        <v>1.0</v>
      </c>
      <c r="CS679" s="14">
        <v>0.5</v>
      </c>
      <c r="CT679" s="14">
        <v>0.5</v>
      </c>
      <c r="CU679" s="14">
        <v>-1.9</v>
      </c>
      <c r="CV679" s="14">
        <v>-0.2</v>
      </c>
      <c r="CW679" s="14">
        <v>-0.1</v>
      </c>
      <c r="CX679" s="14">
        <v>0.0</v>
      </c>
      <c r="CY679" s="14">
        <v>-0.4</v>
      </c>
      <c r="CZ679" s="18">
        <f t="shared" si="20"/>
        <v>-0.1333333333</v>
      </c>
      <c r="DA679" s="18">
        <f t="shared" si="21"/>
        <v>-1.062730627</v>
      </c>
      <c r="DB679" s="14">
        <v>25.0</v>
      </c>
      <c r="DC679" s="7">
        <v>0.0</v>
      </c>
      <c r="DD679" s="7">
        <v>0.0</v>
      </c>
      <c r="DE679" s="7">
        <v>0.0</v>
      </c>
      <c r="DF679" s="7">
        <v>1.0</v>
      </c>
      <c r="DG679" s="7">
        <v>0.0</v>
      </c>
      <c r="DH679" s="7">
        <v>0.0</v>
      </c>
      <c r="DI679" s="7">
        <v>0.0</v>
      </c>
      <c r="DJ679" s="7">
        <v>0.0</v>
      </c>
      <c r="DK679" s="7">
        <v>0.0</v>
      </c>
      <c r="DL679" s="7">
        <v>0.0</v>
      </c>
      <c r="DM679" s="7">
        <v>1.0</v>
      </c>
      <c r="DN679" s="9">
        <v>0.0</v>
      </c>
      <c r="DO679" s="9">
        <v>0.0</v>
      </c>
      <c r="DP679" s="9">
        <v>0.0</v>
      </c>
      <c r="DQ679" s="8">
        <v>13.0</v>
      </c>
      <c r="DR679" s="8">
        <v>0.0</v>
      </c>
      <c r="DS679" s="8"/>
      <c r="DT679" s="19">
        <v>0.63</v>
      </c>
      <c r="DU679" s="8">
        <v>0.62</v>
      </c>
      <c r="DV679" s="8">
        <v>0.043000000000000003</v>
      </c>
      <c r="DW679" s="8">
        <v>0.0</v>
      </c>
      <c r="DX679" s="8">
        <v>0.0</v>
      </c>
      <c r="DY679" s="14">
        <f t="shared" si="22"/>
        <v>-0.4097002974</v>
      </c>
    </row>
    <row r="680" ht="12.75" customHeight="1">
      <c r="A680" s="7">
        <v>63.0</v>
      </c>
      <c r="B680" s="7" t="s">
        <v>2930</v>
      </c>
      <c r="C680" s="7" t="s">
        <v>314</v>
      </c>
      <c r="D680" s="7" t="s">
        <v>315</v>
      </c>
      <c r="E680" s="7" t="s">
        <v>163</v>
      </c>
      <c r="F680" s="7" t="s">
        <v>163</v>
      </c>
      <c r="G680" s="7">
        <v>72.0</v>
      </c>
      <c r="H680" s="7">
        <v>179.0</v>
      </c>
      <c r="I680" s="7" t="s">
        <v>133</v>
      </c>
      <c r="J680" s="7">
        <v>1998.0</v>
      </c>
      <c r="K680" s="7">
        <v>2.0</v>
      </c>
      <c r="L680" s="7">
        <v>45.0</v>
      </c>
      <c r="M680" s="8"/>
      <c r="N680" s="8">
        <f t="shared" si="1"/>
        <v>36</v>
      </c>
      <c r="O680" s="7" t="s">
        <v>213</v>
      </c>
      <c r="P680" s="7" t="s">
        <v>2931</v>
      </c>
      <c r="Q680" s="8" t="s">
        <v>254</v>
      </c>
      <c r="R680" s="7" t="s">
        <v>254</v>
      </c>
      <c r="S680" s="9" t="s">
        <v>150</v>
      </c>
      <c r="T680" s="9">
        <v>80.0</v>
      </c>
      <c r="U680" s="9" t="s">
        <v>138</v>
      </c>
      <c r="V680" s="9" t="s">
        <v>138</v>
      </c>
      <c r="W680" s="7">
        <v>81.0</v>
      </c>
      <c r="X680" s="7">
        <v>7.0</v>
      </c>
      <c r="Y680" s="7">
        <v>43.0</v>
      </c>
      <c r="Z680" s="7">
        <v>19.0</v>
      </c>
      <c r="AA680" s="7">
        <v>50.0</v>
      </c>
      <c r="AB680" s="7">
        <v>11.0</v>
      </c>
      <c r="AC680" s="7">
        <v>76.0</v>
      </c>
      <c r="AD680" s="7">
        <v>27.0</v>
      </c>
      <c r="AE680" s="7">
        <v>20.0</v>
      </c>
      <c r="AF680" s="10">
        <f t="shared" si="2"/>
        <v>0.09210526316</v>
      </c>
      <c r="AG680" s="10">
        <f t="shared" si="3"/>
        <v>0.05691056911</v>
      </c>
      <c r="AH680" s="7">
        <v>84805.0</v>
      </c>
      <c r="AI680" s="11">
        <f t="shared" si="4"/>
        <v>17.44958848</v>
      </c>
      <c r="AJ680" s="7">
        <v>1725.0</v>
      </c>
      <c r="AK680" s="11">
        <f t="shared" si="5"/>
        <v>21.2962963</v>
      </c>
      <c r="AL680" s="11">
        <f t="shared" si="6"/>
        <v>49.16231884</v>
      </c>
      <c r="AM680" s="12">
        <v>190.0</v>
      </c>
      <c r="AN680" s="11">
        <f t="shared" si="7"/>
        <v>8.065562172</v>
      </c>
      <c r="AO680" s="10" t="s">
        <v>2932</v>
      </c>
      <c r="AP680" s="10" t="s">
        <v>2933</v>
      </c>
      <c r="AQ680" s="10" t="s">
        <v>2046</v>
      </c>
      <c r="AR680" s="7">
        <v>288.0</v>
      </c>
      <c r="AS680" s="7">
        <v>472.0</v>
      </c>
      <c r="AT680" s="13">
        <f t="shared" si="8"/>
        <v>0.3789473684</v>
      </c>
      <c r="AU680" s="9">
        <v>25.0</v>
      </c>
      <c r="AV680" s="9">
        <v>10.0</v>
      </c>
      <c r="AW680" s="9">
        <v>485.0</v>
      </c>
      <c r="AX680" s="9">
        <v>185.0</v>
      </c>
      <c r="AY680" s="9">
        <v>275.0</v>
      </c>
      <c r="AZ680" s="9">
        <v>103.0</v>
      </c>
      <c r="BA680" s="7">
        <v>76.0</v>
      </c>
      <c r="BB680" s="7">
        <v>61.0</v>
      </c>
      <c r="BC680" s="7">
        <v>20.0</v>
      </c>
      <c r="BD680" s="7">
        <v>27.0</v>
      </c>
      <c r="BE680" s="7">
        <v>50.0</v>
      </c>
      <c r="BF680" s="7">
        <v>22.0</v>
      </c>
      <c r="BG680" s="14">
        <f t="shared" si="9"/>
        <v>3.226224869</v>
      </c>
      <c r="BH680" s="11">
        <f t="shared" si="10"/>
        <v>2.58946996</v>
      </c>
      <c r="BI680" s="11">
        <f t="shared" si="11"/>
        <v>0.8490065444</v>
      </c>
      <c r="BJ680" s="11">
        <f t="shared" si="12"/>
        <v>1.146158835</v>
      </c>
      <c r="BK680" s="11">
        <f t="shared" si="13"/>
        <v>2.122516361</v>
      </c>
      <c r="BL680" s="11">
        <f t="shared" si="14"/>
        <v>0.9339071989</v>
      </c>
      <c r="BM680" s="7">
        <v>62.0</v>
      </c>
      <c r="BN680" s="7">
        <v>10.0</v>
      </c>
      <c r="BO680" s="7">
        <v>0.0</v>
      </c>
      <c r="BP680" s="7">
        <v>4.0</v>
      </c>
      <c r="BQ680" s="7">
        <v>0.0</v>
      </c>
      <c r="BR680" s="7">
        <v>0.0</v>
      </c>
      <c r="BS680" s="9">
        <f t="shared" si="15"/>
        <v>143</v>
      </c>
      <c r="BT680" s="14">
        <v>-1.7174</v>
      </c>
      <c r="BW680" s="15" t="str">
        <f t="shared" si="16"/>
        <v> </v>
      </c>
      <c r="BY680" s="7">
        <v>1.0</v>
      </c>
      <c r="BZ680" s="7">
        <v>0.0</v>
      </c>
      <c r="CA680" s="7">
        <v>0.0</v>
      </c>
      <c r="CB680" s="7">
        <v>0.0</v>
      </c>
      <c r="CC680" s="7">
        <v>0.0</v>
      </c>
      <c r="CD680" s="7">
        <v>0.0</v>
      </c>
      <c r="CE680" s="7">
        <v>1.0</v>
      </c>
      <c r="CF680" s="7">
        <v>0.0</v>
      </c>
      <c r="CG680" s="7">
        <v>2.0</v>
      </c>
      <c r="CH680" s="7">
        <v>0.0</v>
      </c>
      <c r="CI680" s="7">
        <v>4.0</v>
      </c>
      <c r="CJ680" s="7">
        <v>0.0</v>
      </c>
      <c r="CK680" s="7">
        <v>0.0</v>
      </c>
      <c r="CL680" s="15">
        <f t="shared" si="17"/>
        <v>0</v>
      </c>
      <c r="CM680" s="7">
        <v>2.6</v>
      </c>
      <c r="CN680" s="7">
        <v>2.1</v>
      </c>
      <c r="CO680" s="7">
        <v>4.6</v>
      </c>
      <c r="CP680" s="16">
        <f t="shared" si="18"/>
        <v>0.05679012346</v>
      </c>
      <c r="CQ680" s="16">
        <f t="shared" si="19"/>
        <v>0.1952715052</v>
      </c>
      <c r="CR680" s="17">
        <v>4.0</v>
      </c>
      <c r="CS680" s="14">
        <v>33.7</v>
      </c>
      <c r="CT680" s="14">
        <v>27.5</v>
      </c>
      <c r="CU680" s="14">
        <v>11.7</v>
      </c>
      <c r="CV680" s="14">
        <v>3.8</v>
      </c>
      <c r="CW680" s="14">
        <v>3.8</v>
      </c>
      <c r="CX680" s="14">
        <v>0.0</v>
      </c>
      <c r="CY680" s="14">
        <v>7.5</v>
      </c>
      <c r="CZ680" s="18">
        <f t="shared" si="20"/>
        <v>0.09259259259</v>
      </c>
      <c r="DA680" s="18">
        <f t="shared" si="21"/>
        <v>0.3183774542</v>
      </c>
      <c r="DB680" s="14">
        <v>29.8026</v>
      </c>
      <c r="DC680" s="7">
        <v>0.0</v>
      </c>
      <c r="DD680" s="7">
        <v>1.0</v>
      </c>
      <c r="DE680" s="7">
        <v>3.0</v>
      </c>
      <c r="DF680" s="7">
        <v>23.0</v>
      </c>
      <c r="DG680" s="7">
        <v>7.0</v>
      </c>
      <c r="DH680" s="7">
        <v>2.0</v>
      </c>
      <c r="DI680" s="7">
        <v>16.0</v>
      </c>
      <c r="DJ680" s="7">
        <v>7.0</v>
      </c>
      <c r="DK680" s="7">
        <v>6.0</v>
      </c>
      <c r="DL680" s="7">
        <v>1.0</v>
      </c>
      <c r="DM680" s="7">
        <v>37.0</v>
      </c>
      <c r="DN680" s="9">
        <v>1.0</v>
      </c>
      <c r="DO680" s="9">
        <v>2.0</v>
      </c>
      <c r="DP680" s="9">
        <v>3.0</v>
      </c>
      <c r="DQ680" s="8">
        <v>372.0</v>
      </c>
      <c r="DR680" s="8">
        <v>0.0</v>
      </c>
      <c r="DS680" s="8"/>
      <c r="DT680" s="19">
        <v>3.5</v>
      </c>
      <c r="DU680" s="8">
        <v>3.5</v>
      </c>
      <c r="DV680" s="8">
        <v>4.944</v>
      </c>
      <c r="DW680" s="8">
        <v>0.0</v>
      </c>
      <c r="DX680" s="8">
        <v>0.0</v>
      </c>
      <c r="DY680" s="14">
        <f t="shared" si="22"/>
        <v>-0.6787234043</v>
      </c>
    </row>
    <row r="681" ht="12.75" customHeight="1">
      <c r="A681" s="7">
        <v>17.0</v>
      </c>
      <c r="B681" s="7" t="s">
        <v>2934</v>
      </c>
      <c r="C681" s="7" t="s">
        <v>2935</v>
      </c>
      <c r="D681" s="7" t="s">
        <v>1246</v>
      </c>
      <c r="E681" s="7" t="s">
        <v>163</v>
      </c>
      <c r="F681" s="7" t="s">
        <v>163</v>
      </c>
      <c r="G681" s="7">
        <v>72.0</v>
      </c>
      <c r="H681" s="7">
        <v>199.0</v>
      </c>
      <c r="I681" s="7" t="s">
        <v>133</v>
      </c>
      <c r="J681" s="7">
        <v>1998.0</v>
      </c>
      <c r="K681" s="7">
        <v>3.0</v>
      </c>
      <c r="L681" s="7">
        <v>64.0</v>
      </c>
      <c r="M681" s="8"/>
      <c r="N681" s="8">
        <f t="shared" si="1"/>
        <v>35</v>
      </c>
      <c r="O681" s="7" t="s">
        <v>594</v>
      </c>
      <c r="P681" s="7" t="s">
        <v>2936</v>
      </c>
      <c r="Q681" s="8" t="s">
        <v>136</v>
      </c>
      <c r="R681" s="7" t="s">
        <v>136</v>
      </c>
      <c r="S681" s="9" t="s">
        <v>150</v>
      </c>
      <c r="T681" s="9">
        <v>67.0</v>
      </c>
      <c r="U681" s="9" t="s">
        <v>138</v>
      </c>
      <c r="V681" s="9" t="s">
        <v>138</v>
      </c>
      <c r="W681" s="7">
        <v>68.0</v>
      </c>
      <c r="X681" s="7">
        <v>10.0</v>
      </c>
      <c r="Y681" s="7">
        <v>18.0</v>
      </c>
      <c r="Z681" s="7">
        <v>14.0</v>
      </c>
      <c r="AA681" s="7">
        <v>28.0</v>
      </c>
      <c r="AB681" s="7">
        <v>4.0</v>
      </c>
      <c r="AC681" s="7">
        <v>164.0</v>
      </c>
      <c r="AD681" s="7">
        <v>56.0</v>
      </c>
      <c r="AE681" s="7">
        <v>87.0</v>
      </c>
      <c r="AF681" s="10">
        <f t="shared" si="2"/>
        <v>0.06097560976</v>
      </c>
      <c r="AG681" s="10">
        <f t="shared" si="3"/>
        <v>0.0325732899</v>
      </c>
      <c r="AH681" s="7">
        <v>60361.0</v>
      </c>
      <c r="AI681" s="11">
        <f t="shared" si="4"/>
        <v>14.79436275</v>
      </c>
      <c r="AJ681" s="7">
        <v>1302.0</v>
      </c>
      <c r="AK681" s="11">
        <f t="shared" si="5"/>
        <v>19.14705882</v>
      </c>
      <c r="AL681" s="11">
        <f t="shared" si="6"/>
        <v>46.36021505</v>
      </c>
      <c r="AM681" s="12">
        <v>131.0</v>
      </c>
      <c r="AN681" s="11">
        <f t="shared" si="7"/>
        <v>7.812991832</v>
      </c>
      <c r="AO681" s="10" t="s">
        <v>1117</v>
      </c>
      <c r="AP681" s="10" t="s">
        <v>1572</v>
      </c>
      <c r="AQ681" s="10" t="s">
        <v>1446</v>
      </c>
      <c r="AR681" s="7">
        <v>124.0</v>
      </c>
      <c r="AS681" s="7">
        <v>126.0</v>
      </c>
      <c r="AT681" s="13">
        <f t="shared" si="8"/>
        <v>0.496</v>
      </c>
      <c r="AU681" s="9">
        <v>4.0</v>
      </c>
      <c r="AV681" s="9">
        <v>3.0</v>
      </c>
      <c r="AW681" s="9">
        <v>157.0</v>
      </c>
      <c r="AX681" s="9">
        <v>74.0</v>
      </c>
      <c r="AY681" s="9">
        <v>93.0</v>
      </c>
      <c r="AZ681" s="9">
        <v>50.0</v>
      </c>
      <c r="BA681" s="7">
        <v>37.0</v>
      </c>
      <c r="BB681" s="7">
        <v>16.0</v>
      </c>
      <c r="BC681" s="7">
        <v>12.0</v>
      </c>
      <c r="BD681" s="7">
        <v>56.0</v>
      </c>
      <c r="BE681" s="7">
        <v>22.0</v>
      </c>
      <c r="BF681" s="7">
        <v>15.0</v>
      </c>
      <c r="BG681" s="14">
        <f t="shared" si="9"/>
        <v>2.206722884</v>
      </c>
      <c r="BH681" s="11">
        <f t="shared" si="10"/>
        <v>0.9542585444</v>
      </c>
      <c r="BI681" s="11">
        <f t="shared" si="11"/>
        <v>0.7156939083</v>
      </c>
      <c r="BJ681" s="11">
        <f t="shared" si="12"/>
        <v>3.339904905</v>
      </c>
      <c r="BK681" s="11">
        <f t="shared" si="13"/>
        <v>1.312105499</v>
      </c>
      <c r="BL681" s="11">
        <f t="shared" si="14"/>
        <v>0.8946173854</v>
      </c>
      <c r="BM681" s="7">
        <v>8.0</v>
      </c>
      <c r="BN681" s="7">
        <v>4.0</v>
      </c>
      <c r="BO681" s="7">
        <v>0.0</v>
      </c>
      <c r="BP681" s="7">
        <v>0.0</v>
      </c>
      <c r="BQ681" s="7">
        <v>0.0</v>
      </c>
      <c r="BR681" s="7">
        <v>0.0</v>
      </c>
      <c r="BS681" s="9">
        <f t="shared" si="15"/>
        <v>36</v>
      </c>
      <c r="BT681" s="14">
        <v>-2.4181</v>
      </c>
      <c r="BU681" s="7">
        <v>5.0</v>
      </c>
      <c r="BV681" s="7">
        <v>2.0</v>
      </c>
      <c r="BW681" s="15">
        <f t="shared" si="16"/>
        <v>0.4</v>
      </c>
      <c r="BX681" s="7">
        <v>1.0</v>
      </c>
      <c r="BY681" s="7">
        <v>5.0</v>
      </c>
      <c r="BZ681" s="7">
        <v>0.0</v>
      </c>
      <c r="CA681" s="7">
        <v>1.0</v>
      </c>
      <c r="CB681" s="7">
        <v>0.0</v>
      </c>
      <c r="CC681" s="7">
        <v>0.0</v>
      </c>
      <c r="CD681" s="7">
        <v>1.0</v>
      </c>
      <c r="CE681" s="7">
        <v>3.0</v>
      </c>
      <c r="CF681" s="7">
        <v>2.0</v>
      </c>
      <c r="CG681" s="7">
        <v>0.0</v>
      </c>
      <c r="CH681" s="7">
        <v>0.0</v>
      </c>
      <c r="CI681" s="7">
        <v>4.0</v>
      </c>
      <c r="CJ681" s="7">
        <v>0.0</v>
      </c>
      <c r="CK681" s="7">
        <v>0.0</v>
      </c>
      <c r="CL681" s="15">
        <f t="shared" si="17"/>
        <v>0</v>
      </c>
      <c r="CM681" s="7">
        <v>1.5</v>
      </c>
      <c r="CN681" s="7">
        <v>1.3</v>
      </c>
      <c r="CO681" s="7">
        <v>2.8</v>
      </c>
      <c r="CP681" s="16">
        <f t="shared" si="18"/>
        <v>0.04117647059</v>
      </c>
      <c r="CQ681" s="16">
        <f t="shared" si="19"/>
        <v>0.1669952453</v>
      </c>
      <c r="CR681" s="17">
        <v>4.0</v>
      </c>
      <c r="CS681" s="14">
        <v>21.0</v>
      </c>
      <c r="CT681" s="14">
        <v>14.4</v>
      </c>
      <c r="CU681" s="14">
        <v>7.0</v>
      </c>
      <c r="CV681" s="14">
        <v>2.4</v>
      </c>
      <c r="CW681" s="14">
        <v>1.5</v>
      </c>
      <c r="CX681" s="14">
        <v>0.30000000000000004</v>
      </c>
      <c r="CY681" s="14">
        <v>4.1</v>
      </c>
      <c r="CZ681" s="18">
        <f t="shared" si="20"/>
        <v>0.06029411765</v>
      </c>
      <c r="DA681" s="18">
        <f t="shared" si="21"/>
        <v>0.244528752</v>
      </c>
      <c r="DB681" s="14">
        <v>37.0976</v>
      </c>
      <c r="DC681" s="7">
        <v>1.0</v>
      </c>
      <c r="DD681" s="7">
        <v>2.0</v>
      </c>
      <c r="DE681" s="7">
        <v>5.0</v>
      </c>
      <c r="DF681" s="7">
        <v>48.0</v>
      </c>
      <c r="DG681" s="7">
        <v>14.0</v>
      </c>
      <c r="DH681" s="7">
        <v>3.0</v>
      </c>
      <c r="DI681" s="7">
        <v>37.0</v>
      </c>
      <c r="DJ681" s="7">
        <v>44.0</v>
      </c>
      <c r="DK681" s="7">
        <v>3.0</v>
      </c>
      <c r="DL681" s="7">
        <v>0.0</v>
      </c>
      <c r="DM681" s="7">
        <v>63.0</v>
      </c>
      <c r="DN681" s="9">
        <v>1.0</v>
      </c>
      <c r="DO681" s="9">
        <v>1.0</v>
      </c>
      <c r="DP681" s="9">
        <v>3.0</v>
      </c>
      <c r="DQ681" s="8">
        <v>372.0</v>
      </c>
      <c r="DR681" s="8">
        <v>13.0</v>
      </c>
      <c r="DS681" s="8" t="s">
        <v>210</v>
      </c>
      <c r="DT681" s="19">
        <v>3.0</v>
      </c>
      <c r="DU681" s="8">
        <v>3.0</v>
      </c>
      <c r="DV681" s="8">
        <v>4.0</v>
      </c>
      <c r="DW681" s="8">
        <v>634.0</v>
      </c>
      <c r="DX681" s="8">
        <v>1.0</v>
      </c>
      <c r="DY681" s="14">
        <f t="shared" si="22"/>
        <v>-2.070212766</v>
      </c>
    </row>
    <row r="682" ht="12.75" customHeight="1">
      <c r="A682" s="7">
        <v>10.0</v>
      </c>
      <c r="B682" s="7" t="s">
        <v>2937</v>
      </c>
      <c r="C682" s="7" t="s">
        <v>2938</v>
      </c>
      <c r="D682" s="7" t="s">
        <v>162</v>
      </c>
      <c r="E682" s="7" t="s">
        <v>163</v>
      </c>
      <c r="F682" s="7" t="s">
        <v>163</v>
      </c>
      <c r="G682" s="7">
        <v>71.0</v>
      </c>
      <c r="H682" s="7">
        <v>196.0</v>
      </c>
      <c r="I682" s="7" t="s">
        <v>133</v>
      </c>
      <c r="J682" s="7">
        <v>2003.0</v>
      </c>
      <c r="K682" s="7">
        <v>1.0</v>
      </c>
      <c r="L682" s="7">
        <v>24.0</v>
      </c>
      <c r="M682" s="8"/>
      <c r="N682" s="8">
        <f t="shared" si="1"/>
        <v>30</v>
      </c>
      <c r="O682" s="7" t="s">
        <v>213</v>
      </c>
      <c r="P682" s="7" t="s">
        <v>2936</v>
      </c>
      <c r="Q682" s="8" t="s">
        <v>173</v>
      </c>
      <c r="R682" s="7" t="s">
        <v>173</v>
      </c>
      <c r="S682" s="9" t="s">
        <v>260</v>
      </c>
      <c r="T682" s="9">
        <v>39.0</v>
      </c>
      <c r="U682" s="9" t="s">
        <v>138</v>
      </c>
      <c r="V682" s="9" t="s">
        <v>138</v>
      </c>
      <c r="W682" s="7">
        <v>39.0</v>
      </c>
      <c r="X682" s="7">
        <v>2.0</v>
      </c>
      <c r="Y682" s="7">
        <v>3.0</v>
      </c>
      <c r="Z682" s="7">
        <v>3.0</v>
      </c>
      <c r="AA682" s="7">
        <v>5.0</v>
      </c>
      <c r="AB682" s="7">
        <v>-2.0</v>
      </c>
      <c r="AC682" s="7">
        <v>46.0</v>
      </c>
      <c r="AD682" s="7">
        <v>18.0</v>
      </c>
      <c r="AE682" s="7">
        <v>13.0</v>
      </c>
      <c r="AF682" s="10">
        <f t="shared" si="2"/>
        <v>0.04347826087</v>
      </c>
      <c r="AG682" s="10">
        <f t="shared" si="3"/>
        <v>0.02597402597</v>
      </c>
      <c r="AH682" s="7">
        <v>28490.0</v>
      </c>
      <c r="AI682" s="11">
        <f t="shared" si="4"/>
        <v>12.17521368</v>
      </c>
      <c r="AJ682" s="7">
        <v>678.0</v>
      </c>
      <c r="AK682" s="11">
        <f t="shared" si="5"/>
        <v>17.38461538</v>
      </c>
      <c r="AL682" s="11">
        <f t="shared" si="6"/>
        <v>42.02064897</v>
      </c>
      <c r="AM682" s="12">
        <v>63.0</v>
      </c>
      <c r="AN682" s="11">
        <f t="shared" si="7"/>
        <v>7.960687961</v>
      </c>
      <c r="AO682" s="10" t="s">
        <v>239</v>
      </c>
      <c r="AP682" s="10" t="s">
        <v>681</v>
      </c>
      <c r="AQ682" s="10" t="s">
        <v>435</v>
      </c>
      <c r="AR682" s="7">
        <v>235.0</v>
      </c>
      <c r="AS682" s="7">
        <v>240.0</v>
      </c>
      <c r="AT682" s="13">
        <f t="shared" si="8"/>
        <v>0.4947368421</v>
      </c>
      <c r="AU682" s="9">
        <v>2.0</v>
      </c>
      <c r="AV682" s="9">
        <v>1.0</v>
      </c>
      <c r="AW682" s="9">
        <v>308.0</v>
      </c>
      <c r="AX682" s="9">
        <v>149.0</v>
      </c>
      <c r="AY682" s="9">
        <v>167.0</v>
      </c>
      <c r="AZ682" s="9">
        <v>86.0</v>
      </c>
      <c r="BA682" s="7">
        <v>25.0</v>
      </c>
      <c r="BB682" s="7">
        <v>39.0</v>
      </c>
      <c r="BC682" s="7">
        <v>19.0</v>
      </c>
      <c r="BD682" s="7">
        <v>18.0</v>
      </c>
      <c r="BE682" s="7">
        <v>10.0</v>
      </c>
      <c r="BF682" s="7">
        <v>12.0</v>
      </c>
      <c r="BG682" s="14">
        <f t="shared" si="9"/>
        <v>3.159003159</v>
      </c>
      <c r="BH682" s="11">
        <f t="shared" si="10"/>
        <v>4.928044928</v>
      </c>
      <c r="BI682" s="11">
        <f t="shared" si="11"/>
        <v>2.400842401</v>
      </c>
      <c r="BJ682" s="11">
        <f t="shared" si="12"/>
        <v>2.274482274</v>
      </c>
      <c r="BK682" s="11">
        <f t="shared" si="13"/>
        <v>1.263601264</v>
      </c>
      <c r="BL682" s="11">
        <f t="shared" si="14"/>
        <v>1.516321516</v>
      </c>
      <c r="BM682" s="7">
        <v>8.0</v>
      </c>
      <c r="BN682" s="7">
        <v>4.0</v>
      </c>
      <c r="BO682" s="7">
        <v>0.0</v>
      </c>
      <c r="BP682" s="7">
        <v>0.0</v>
      </c>
      <c r="BQ682" s="7">
        <v>0.0</v>
      </c>
      <c r="BR682" s="7">
        <v>0.0</v>
      </c>
      <c r="BS682" s="9">
        <f t="shared" si="15"/>
        <v>66</v>
      </c>
      <c r="BT682" s="14">
        <v>-0.4132</v>
      </c>
      <c r="BW682" s="15" t="str">
        <f t="shared" si="16"/>
        <v> </v>
      </c>
      <c r="BY682" s="7">
        <v>1.0</v>
      </c>
      <c r="BZ682" s="7">
        <v>0.0</v>
      </c>
      <c r="CA682" s="7">
        <v>1.0</v>
      </c>
      <c r="CB682" s="7">
        <v>0.0</v>
      </c>
      <c r="CC682" s="7">
        <v>0.0</v>
      </c>
      <c r="CD682" s="7">
        <v>0.0</v>
      </c>
      <c r="CE682" s="7">
        <v>0.0</v>
      </c>
      <c r="CF682" s="7">
        <v>0.0</v>
      </c>
      <c r="CG682" s="7">
        <v>0.0</v>
      </c>
      <c r="CH682" s="7">
        <v>0.0</v>
      </c>
      <c r="CI682" s="7">
        <v>2.0</v>
      </c>
      <c r="CJ682" s="7">
        <v>0.0</v>
      </c>
      <c r="CK682" s="7">
        <v>0.0</v>
      </c>
      <c r="CL682" s="15">
        <f t="shared" si="17"/>
        <v>0</v>
      </c>
      <c r="CM682" s="7">
        <v>-0.5</v>
      </c>
      <c r="CN682" s="7">
        <v>0.4</v>
      </c>
      <c r="CO682" s="7">
        <v>-0.1</v>
      </c>
      <c r="CP682" s="16">
        <f t="shared" si="18"/>
        <v>-0.002564102564</v>
      </c>
      <c r="CQ682" s="16">
        <f t="shared" si="19"/>
        <v>-0.01263601264</v>
      </c>
      <c r="CR682" s="17">
        <v>3.0</v>
      </c>
      <c r="CS682" s="14">
        <v>6.1</v>
      </c>
      <c r="CT682" s="14">
        <v>10.4</v>
      </c>
      <c r="CU682" s="14">
        <v>-4.2</v>
      </c>
      <c r="CV682" s="14">
        <v>-0.6000000000000001</v>
      </c>
      <c r="CW682" s="14">
        <v>2.1</v>
      </c>
      <c r="CX682" s="14">
        <v>0.0</v>
      </c>
      <c r="CY682" s="14">
        <v>1.5</v>
      </c>
      <c r="CZ682" s="18">
        <f t="shared" si="20"/>
        <v>0.03846153846</v>
      </c>
      <c r="DA682" s="18">
        <f t="shared" si="21"/>
        <v>0.1895401895</v>
      </c>
      <c r="DB682" s="14">
        <v>24.5217</v>
      </c>
      <c r="DC682" s="7">
        <v>0.0</v>
      </c>
      <c r="DD682" s="7">
        <v>1.0</v>
      </c>
      <c r="DE682" s="7">
        <v>3.0</v>
      </c>
      <c r="DF682" s="7">
        <v>14.0</v>
      </c>
      <c r="DG682" s="7">
        <v>6.0</v>
      </c>
      <c r="DH682" s="7">
        <v>1.0</v>
      </c>
      <c r="DI682" s="7">
        <v>0.0</v>
      </c>
      <c r="DJ682" s="7">
        <v>4.0</v>
      </c>
      <c r="DK682" s="7">
        <v>8.0</v>
      </c>
      <c r="DL682" s="7">
        <v>0.0</v>
      </c>
      <c r="DM682" s="7">
        <v>27.0</v>
      </c>
      <c r="DN682" s="9">
        <v>1.0</v>
      </c>
      <c r="DO682" s="9">
        <v>1.0</v>
      </c>
      <c r="DP682" s="9">
        <v>0.0</v>
      </c>
      <c r="DQ682" s="8">
        <v>281.0</v>
      </c>
      <c r="DR682" s="8">
        <v>0.0</v>
      </c>
      <c r="DS682" s="8"/>
      <c r="DT682" s="19">
        <v>4.12</v>
      </c>
      <c r="DU682" s="8">
        <v>4.12</v>
      </c>
      <c r="DV682" s="8">
        <v>3.6310000000000002</v>
      </c>
      <c r="DW682" s="8">
        <v>0.0</v>
      </c>
      <c r="DX682" s="8">
        <v>0.0</v>
      </c>
      <c r="DY682" s="14">
        <f t="shared" si="22"/>
        <v>-4.457629833</v>
      </c>
    </row>
    <row r="683" ht="12.75" customHeight="1">
      <c r="A683" s="7">
        <v>12.0</v>
      </c>
      <c r="B683" s="7" t="s">
        <v>2240</v>
      </c>
      <c r="C683" s="7" t="s">
        <v>935</v>
      </c>
      <c r="D683" s="7" t="s">
        <v>162</v>
      </c>
      <c r="E683" s="7" t="s">
        <v>163</v>
      </c>
      <c r="F683" s="7" t="s">
        <v>163</v>
      </c>
      <c r="G683" s="7">
        <v>72.0</v>
      </c>
      <c r="H683" s="7">
        <v>197.0</v>
      </c>
      <c r="I683" s="7" t="s">
        <v>133</v>
      </c>
      <c r="J683" s="7">
        <v>2003.0</v>
      </c>
      <c r="K683" s="7">
        <v>5.0</v>
      </c>
      <c r="L683" s="7">
        <v>163.0</v>
      </c>
      <c r="M683" s="8"/>
      <c r="N683" s="8">
        <f t="shared" si="1"/>
        <v>31</v>
      </c>
      <c r="O683" s="7" t="s">
        <v>594</v>
      </c>
      <c r="P683" s="7" t="s">
        <v>2939</v>
      </c>
      <c r="Q683" s="8" t="s">
        <v>839</v>
      </c>
      <c r="R683" s="7" t="s">
        <v>839</v>
      </c>
      <c r="S683" s="9" t="s">
        <v>238</v>
      </c>
      <c r="T683" s="9">
        <v>81.0</v>
      </c>
      <c r="U683" s="9" t="s">
        <v>138</v>
      </c>
      <c r="V683" s="9" t="s">
        <v>138</v>
      </c>
      <c r="W683" s="7">
        <v>82.0</v>
      </c>
      <c r="X683" s="7">
        <v>11.0</v>
      </c>
      <c r="Y683" s="7">
        <v>20.0</v>
      </c>
      <c r="Z683" s="7">
        <v>12.0</v>
      </c>
      <c r="AA683" s="7">
        <v>31.0</v>
      </c>
      <c r="AB683" s="7">
        <v>8.0</v>
      </c>
      <c r="AC683" s="7">
        <v>117.0</v>
      </c>
      <c r="AD683" s="7">
        <v>39.0</v>
      </c>
      <c r="AE683" s="7">
        <v>54.0</v>
      </c>
      <c r="AF683" s="10">
        <f t="shared" si="2"/>
        <v>0.09401709402</v>
      </c>
      <c r="AG683" s="10">
        <f t="shared" si="3"/>
        <v>0.05238095238</v>
      </c>
      <c r="AH683" s="7">
        <v>76858.0</v>
      </c>
      <c r="AI683" s="11">
        <f t="shared" si="4"/>
        <v>15.62154472</v>
      </c>
      <c r="AJ683" s="7">
        <v>1742.0</v>
      </c>
      <c r="AK683" s="11">
        <f t="shared" si="5"/>
        <v>21.24390244</v>
      </c>
      <c r="AL683" s="11">
        <f t="shared" si="6"/>
        <v>44.12055109</v>
      </c>
      <c r="AM683" s="12">
        <v>104.0</v>
      </c>
      <c r="AN683" s="11">
        <f t="shared" si="7"/>
        <v>4.871321138</v>
      </c>
      <c r="AO683" s="10" t="s">
        <v>224</v>
      </c>
      <c r="AP683" s="10" t="s">
        <v>538</v>
      </c>
      <c r="AQ683" s="10" t="s">
        <v>2940</v>
      </c>
      <c r="AR683" s="7">
        <v>523.0</v>
      </c>
      <c r="AS683" s="7">
        <v>438.0</v>
      </c>
      <c r="AT683" s="13">
        <f t="shared" si="8"/>
        <v>0.5442247659</v>
      </c>
      <c r="AU683" s="9">
        <v>34.0</v>
      </c>
      <c r="AV683" s="9">
        <v>22.0</v>
      </c>
      <c r="AW683" s="9">
        <v>611.0</v>
      </c>
      <c r="AX683" s="9">
        <v>333.0</v>
      </c>
      <c r="AY683" s="9">
        <v>350.0</v>
      </c>
      <c r="AZ683" s="9">
        <v>190.0</v>
      </c>
      <c r="BA683" s="7">
        <v>87.0</v>
      </c>
      <c r="BB683" s="7">
        <v>57.0</v>
      </c>
      <c r="BC683" s="7">
        <v>53.0</v>
      </c>
      <c r="BD683" s="7">
        <v>39.0</v>
      </c>
      <c r="BE683" s="7">
        <v>15.0</v>
      </c>
      <c r="BF683" s="7">
        <v>26.0</v>
      </c>
      <c r="BG683" s="14">
        <f t="shared" si="9"/>
        <v>4.07504749</v>
      </c>
      <c r="BH683" s="11">
        <f t="shared" si="10"/>
        <v>2.6698587</v>
      </c>
      <c r="BI683" s="11">
        <f t="shared" si="11"/>
        <v>2.482500195</v>
      </c>
      <c r="BJ683" s="11">
        <f t="shared" si="12"/>
        <v>1.826745427</v>
      </c>
      <c r="BK683" s="11">
        <f t="shared" si="13"/>
        <v>0.7025943949</v>
      </c>
      <c r="BL683" s="11">
        <f t="shared" si="14"/>
        <v>1.217830284</v>
      </c>
      <c r="BM683" s="7">
        <v>46.0</v>
      </c>
      <c r="BN683" s="7">
        <v>17.0</v>
      </c>
      <c r="BO683" s="7">
        <v>2.0</v>
      </c>
      <c r="BP683" s="7">
        <v>0.0</v>
      </c>
      <c r="BQ683" s="7">
        <v>0.0</v>
      </c>
      <c r="BR683" s="7">
        <v>0.0</v>
      </c>
      <c r="BS683" s="9">
        <f t="shared" si="15"/>
        <v>158</v>
      </c>
      <c r="BT683" s="14">
        <v>-5.9374</v>
      </c>
      <c r="BW683" s="15" t="str">
        <f t="shared" si="16"/>
        <v> </v>
      </c>
      <c r="BY683" s="7">
        <v>0.0</v>
      </c>
      <c r="BZ683" s="7">
        <v>0.0</v>
      </c>
      <c r="CA683" s="7">
        <v>3.0</v>
      </c>
      <c r="CB683" s="7">
        <v>1.0</v>
      </c>
      <c r="CC683" s="7">
        <v>3.0</v>
      </c>
      <c r="CD683" s="7">
        <v>0.0</v>
      </c>
      <c r="CE683" s="7">
        <v>0.0</v>
      </c>
      <c r="CF683" s="7">
        <v>1.0</v>
      </c>
      <c r="CG683" s="7">
        <v>0.0</v>
      </c>
      <c r="CH683" s="7">
        <v>0.0</v>
      </c>
      <c r="CI683" s="7">
        <v>7.0</v>
      </c>
      <c r="CJ683" s="7">
        <v>0.0</v>
      </c>
      <c r="CK683" s="7">
        <v>1.0</v>
      </c>
      <c r="CL683" s="15">
        <f t="shared" si="17"/>
        <v>1</v>
      </c>
      <c r="CM683" s="7">
        <v>1.2</v>
      </c>
      <c r="CN683" s="7">
        <v>1.7000000000000002</v>
      </c>
      <c r="CO683" s="7">
        <v>2.9</v>
      </c>
      <c r="CP683" s="16">
        <f t="shared" si="18"/>
        <v>0.03536585366</v>
      </c>
      <c r="CQ683" s="16">
        <f t="shared" si="19"/>
        <v>0.1358349163</v>
      </c>
      <c r="CR683" s="17">
        <v>4.0</v>
      </c>
      <c r="CS683" s="14">
        <v>22.4</v>
      </c>
      <c r="CT683" s="14">
        <v>27.3</v>
      </c>
      <c r="CU683" s="14">
        <v>9.1</v>
      </c>
      <c r="CV683" s="14">
        <v>3.0</v>
      </c>
      <c r="CW683" s="14">
        <v>3.8</v>
      </c>
      <c r="CX683" s="14">
        <v>0.0</v>
      </c>
      <c r="CY683" s="14">
        <v>6.8</v>
      </c>
      <c r="CZ683" s="18">
        <f t="shared" si="20"/>
        <v>0.08292682927</v>
      </c>
      <c r="DA683" s="18">
        <f t="shared" si="21"/>
        <v>0.318509459</v>
      </c>
      <c r="DB683" s="14">
        <v>27.0427</v>
      </c>
      <c r="DC683" s="7">
        <v>0.0</v>
      </c>
      <c r="DD683" s="7">
        <v>2.0</v>
      </c>
      <c r="DE683" s="7">
        <v>5.0</v>
      </c>
      <c r="DF683" s="7">
        <v>32.0</v>
      </c>
      <c r="DG683" s="7">
        <v>22.0</v>
      </c>
      <c r="DH683" s="7">
        <v>1.0</v>
      </c>
      <c r="DI683" s="7">
        <v>4.0</v>
      </c>
      <c r="DJ683" s="7">
        <v>8.0</v>
      </c>
      <c r="DK683" s="7">
        <v>6.0</v>
      </c>
      <c r="DL683" s="7">
        <v>2.0</v>
      </c>
      <c r="DM683" s="7">
        <v>74.0</v>
      </c>
      <c r="DN683" s="9">
        <v>0.0</v>
      </c>
      <c r="DO683" s="9">
        <v>1.0</v>
      </c>
      <c r="DP683" s="9">
        <v>0.0</v>
      </c>
      <c r="DQ683" s="8">
        <v>186.0</v>
      </c>
      <c r="DR683" s="8">
        <v>0.0</v>
      </c>
      <c r="DS683" s="8"/>
      <c r="DT683" s="19">
        <v>1.75</v>
      </c>
      <c r="DU683" s="8">
        <v>2.083</v>
      </c>
      <c r="DV683" s="8">
        <v>2.083</v>
      </c>
      <c r="DW683" s="8">
        <v>0.0</v>
      </c>
      <c r="DX683" s="8">
        <v>0.0</v>
      </c>
      <c r="DY683" s="14">
        <f t="shared" si="22"/>
        <v>3.538297872</v>
      </c>
    </row>
    <row r="684" ht="12.75" customHeight="1">
      <c r="A684" s="7">
        <v>8.0</v>
      </c>
      <c r="B684" s="7" t="s">
        <v>2941</v>
      </c>
      <c r="C684" s="7" t="s">
        <v>2132</v>
      </c>
      <c r="E684" s="7" t="s">
        <v>1136</v>
      </c>
      <c r="F684" s="7" t="s">
        <v>1136</v>
      </c>
      <c r="G684" s="7">
        <v>71.0</v>
      </c>
      <c r="H684" s="7">
        <v>185.0</v>
      </c>
      <c r="I684" s="7" t="s">
        <v>133</v>
      </c>
      <c r="J684" s="7">
        <v>2011.0</v>
      </c>
      <c r="K684" s="7">
        <v>4.0</v>
      </c>
      <c r="L684" s="7">
        <v>114.0</v>
      </c>
      <c r="M684" s="8"/>
      <c r="N684" s="8">
        <f t="shared" si="1"/>
        <v>23</v>
      </c>
      <c r="O684" s="7" t="s">
        <v>2254</v>
      </c>
      <c r="P684" s="7" t="s">
        <v>2942</v>
      </c>
      <c r="Q684" s="8" t="s">
        <v>839</v>
      </c>
      <c r="R684" s="7" t="s">
        <v>839</v>
      </c>
      <c r="S684" s="9" t="s">
        <v>238</v>
      </c>
      <c r="T684" s="9">
        <v>81.0</v>
      </c>
      <c r="U684" s="9" t="s">
        <v>138</v>
      </c>
      <c r="V684" s="9" t="s">
        <v>138</v>
      </c>
      <c r="W684" s="7">
        <v>82.0</v>
      </c>
      <c r="X684" s="7">
        <v>14.0</v>
      </c>
      <c r="Y684" s="7">
        <v>23.0</v>
      </c>
      <c r="Z684" s="7">
        <v>14.0</v>
      </c>
      <c r="AA684" s="7">
        <v>37.0</v>
      </c>
      <c r="AB684" s="7">
        <v>-21.0</v>
      </c>
      <c r="AC684" s="7">
        <v>189.0</v>
      </c>
      <c r="AD684" s="7">
        <v>79.0</v>
      </c>
      <c r="AE684" s="7">
        <v>81.0</v>
      </c>
      <c r="AF684" s="10">
        <f t="shared" si="2"/>
        <v>0.07407407407</v>
      </c>
      <c r="AG684" s="10">
        <f t="shared" si="3"/>
        <v>0.04011461318</v>
      </c>
      <c r="AH684" s="7">
        <v>85143.0</v>
      </c>
      <c r="AI684" s="11">
        <f t="shared" si="4"/>
        <v>17.3054878</v>
      </c>
      <c r="AJ684" s="7">
        <v>1938.0</v>
      </c>
      <c r="AK684" s="11">
        <f t="shared" si="5"/>
        <v>23.63414634</v>
      </c>
      <c r="AL684" s="11">
        <f t="shared" si="6"/>
        <v>43.93343653</v>
      </c>
      <c r="AM684" s="12">
        <v>179.0</v>
      </c>
      <c r="AN684" s="11">
        <f t="shared" si="7"/>
        <v>7.568443677</v>
      </c>
      <c r="AO684" s="10" t="s">
        <v>2149</v>
      </c>
      <c r="AP684" s="10" t="s">
        <v>2943</v>
      </c>
      <c r="AQ684" s="10" t="s">
        <v>1286</v>
      </c>
      <c r="AR684" s="7">
        <v>10.0</v>
      </c>
      <c r="AS684" s="7">
        <v>19.0</v>
      </c>
      <c r="AT684" s="13">
        <f t="shared" si="8"/>
        <v>0.3448275862</v>
      </c>
      <c r="AU684" s="8"/>
      <c r="AV684" s="8"/>
      <c r="AW684" s="8">
        <v>16.0</v>
      </c>
      <c r="AX684" s="8">
        <v>7.0</v>
      </c>
      <c r="AY684" s="8">
        <v>13.0</v>
      </c>
      <c r="AZ684" s="8">
        <v>3.0</v>
      </c>
      <c r="BA684" s="7">
        <v>127.0</v>
      </c>
      <c r="BB684" s="7">
        <v>54.0</v>
      </c>
      <c r="BC684" s="7">
        <v>43.0</v>
      </c>
      <c r="BD684" s="7">
        <v>79.0</v>
      </c>
      <c r="BE684" s="7">
        <v>11.0</v>
      </c>
      <c r="BF684" s="7">
        <v>31.0</v>
      </c>
      <c r="BG684" s="14">
        <f t="shared" si="9"/>
        <v>5.369789648</v>
      </c>
      <c r="BH684" s="11">
        <f t="shared" si="10"/>
        <v>2.283217646</v>
      </c>
      <c r="BI684" s="11">
        <f t="shared" si="11"/>
        <v>1.818117755</v>
      </c>
      <c r="BJ684" s="11">
        <f t="shared" si="12"/>
        <v>3.340262852</v>
      </c>
      <c r="BK684" s="11">
        <f t="shared" si="13"/>
        <v>0.4650998908</v>
      </c>
      <c r="BL684" s="11">
        <f t="shared" si="14"/>
        <v>1.310736056</v>
      </c>
      <c r="BM684" s="7">
        <v>10.0</v>
      </c>
      <c r="BN684" s="7">
        <v>5.0</v>
      </c>
      <c r="BO684" s="7">
        <v>0.0</v>
      </c>
      <c r="BP684" s="7">
        <v>0.0</v>
      </c>
      <c r="BQ684" s="7">
        <v>0.0</v>
      </c>
      <c r="BR684" s="7">
        <v>0.0</v>
      </c>
      <c r="BS684" s="9">
        <f t="shared" si="15"/>
        <v>107</v>
      </c>
      <c r="BT684" s="14">
        <v>15.9504</v>
      </c>
      <c r="BW684" s="15" t="str">
        <f t="shared" si="16"/>
        <v> </v>
      </c>
      <c r="BY684" s="7">
        <v>5.0</v>
      </c>
      <c r="BZ684" s="7">
        <v>0.0</v>
      </c>
      <c r="CA684" s="7">
        <v>1.0</v>
      </c>
      <c r="CB684" s="7">
        <v>1.0</v>
      </c>
      <c r="CC684" s="7">
        <v>2.0</v>
      </c>
      <c r="CD684" s="7">
        <v>0.0</v>
      </c>
      <c r="CE684" s="7">
        <v>2.0</v>
      </c>
      <c r="CF684" s="7">
        <v>2.0</v>
      </c>
      <c r="CG684" s="7">
        <v>0.0</v>
      </c>
      <c r="CH684" s="7">
        <v>0.0</v>
      </c>
      <c r="CI684" s="7">
        <v>8.0</v>
      </c>
      <c r="CJ684" s="7">
        <v>0.0</v>
      </c>
      <c r="CK684" s="7">
        <v>0.0</v>
      </c>
      <c r="CL684" s="15">
        <f t="shared" si="17"/>
        <v>0</v>
      </c>
      <c r="CM684" s="7">
        <v>1.8</v>
      </c>
      <c r="CN684" s="7">
        <v>0.6000000000000001</v>
      </c>
      <c r="CO684" s="7">
        <v>2.5</v>
      </c>
      <c r="CP684" s="16">
        <f t="shared" si="18"/>
        <v>0.03048780488</v>
      </c>
      <c r="CQ684" s="16">
        <f t="shared" si="19"/>
        <v>0.1057045206</v>
      </c>
      <c r="CR684" s="17">
        <v>6.0</v>
      </c>
      <c r="CS684" s="14">
        <v>30.2</v>
      </c>
      <c r="CT684" s="14">
        <v>31.3</v>
      </c>
      <c r="CU684" s="14">
        <v>-15.8</v>
      </c>
      <c r="CV684" s="14">
        <v>2.1</v>
      </c>
      <c r="CW684" s="14">
        <v>0.9</v>
      </c>
      <c r="CX684" s="14">
        <v>0.0</v>
      </c>
      <c r="CY684" s="14">
        <v>3.0</v>
      </c>
      <c r="CZ684" s="18">
        <f t="shared" si="20"/>
        <v>0.03658536585</v>
      </c>
      <c r="DA684" s="18">
        <f t="shared" si="21"/>
        <v>0.1268454248</v>
      </c>
      <c r="DB684" s="14">
        <v>28.127</v>
      </c>
      <c r="DC684" s="7">
        <v>3.0</v>
      </c>
      <c r="DD684" s="7">
        <v>2.0</v>
      </c>
      <c r="DE684" s="7">
        <v>9.0</v>
      </c>
      <c r="DF684" s="7">
        <v>65.0</v>
      </c>
      <c r="DG684" s="7">
        <v>31.0</v>
      </c>
      <c r="DH684" s="7">
        <v>1.0</v>
      </c>
      <c r="DI684" s="7">
        <v>14.0</v>
      </c>
      <c r="DJ684" s="7">
        <v>11.0</v>
      </c>
      <c r="DK684" s="7">
        <v>9.0</v>
      </c>
      <c r="DL684" s="7">
        <v>4.0</v>
      </c>
      <c r="DM684" s="7">
        <v>119.0</v>
      </c>
      <c r="DN684" s="9">
        <v>1.0</v>
      </c>
      <c r="DO684" s="9">
        <v>3.0</v>
      </c>
      <c r="DP684" s="9">
        <v>4.0</v>
      </c>
      <c r="DQ684" s="8">
        <v>186.0</v>
      </c>
      <c r="DR684" s="8">
        <v>0.0</v>
      </c>
      <c r="DS684" s="8"/>
      <c r="DT684" s="19">
        <v>0.925</v>
      </c>
      <c r="DU684" s="8">
        <v>0.853</v>
      </c>
      <c r="DV684" s="8">
        <v>0.925</v>
      </c>
      <c r="DW684" s="8">
        <v>0.0</v>
      </c>
      <c r="DX684" s="8">
        <v>0.0</v>
      </c>
      <c r="DY684" s="14">
        <f t="shared" si="22"/>
        <v>2.20212766</v>
      </c>
    </row>
    <row r="685" ht="12.75" customHeight="1">
      <c r="A685" s="7">
        <v>44.0</v>
      </c>
      <c r="B685" s="7" t="s">
        <v>2944</v>
      </c>
      <c r="C685" s="7" t="s">
        <v>657</v>
      </c>
      <c r="D685" s="7" t="s">
        <v>170</v>
      </c>
      <c r="E685" s="7" t="s">
        <v>163</v>
      </c>
      <c r="F685" s="7" t="s">
        <v>163</v>
      </c>
      <c r="G685" s="7">
        <v>73.0</v>
      </c>
      <c r="H685" s="7">
        <v>214.0</v>
      </c>
      <c r="I685" s="7" t="s">
        <v>133</v>
      </c>
      <c r="J685" s="7">
        <v>2012.0</v>
      </c>
      <c r="K685" s="7">
        <v>1.0</v>
      </c>
      <c r="L685" s="7">
        <v>5.0</v>
      </c>
      <c r="M685" s="8"/>
      <c r="N685" s="8">
        <f t="shared" si="1"/>
        <v>21</v>
      </c>
      <c r="O685" s="7" t="s">
        <v>1247</v>
      </c>
      <c r="P685" s="7" t="s">
        <v>2945</v>
      </c>
      <c r="Q685" s="8" t="s">
        <v>237</v>
      </c>
      <c r="R685" s="7" t="s">
        <v>237</v>
      </c>
      <c r="S685" s="9" t="s">
        <v>174</v>
      </c>
      <c r="T685" s="9">
        <v>81.0</v>
      </c>
      <c r="U685" s="9" t="s">
        <v>138</v>
      </c>
      <c r="V685" s="9" t="s">
        <v>138</v>
      </c>
      <c r="W685" s="7">
        <v>82.0</v>
      </c>
      <c r="X685" s="7">
        <v>9.0</v>
      </c>
      <c r="Y685" s="7">
        <v>27.0</v>
      </c>
      <c r="Z685" s="7">
        <v>8.0</v>
      </c>
      <c r="AA685" s="7">
        <v>36.0</v>
      </c>
      <c r="AB685" s="7">
        <v>-17.0</v>
      </c>
      <c r="AC685" s="7">
        <v>167.0</v>
      </c>
      <c r="AD685" s="7">
        <v>120.0</v>
      </c>
      <c r="AE685" s="7">
        <v>136.0</v>
      </c>
      <c r="AF685" s="10">
        <f t="shared" si="2"/>
        <v>0.05389221557</v>
      </c>
      <c r="AG685" s="10">
        <f t="shared" si="3"/>
        <v>0.02127659574</v>
      </c>
      <c r="AH685" s="7">
        <v>114277.0</v>
      </c>
      <c r="AI685" s="11">
        <f t="shared" si="4"/>
        <v>23.22703252</v>
      </c>
      <c r="AJ685" s="7">
        <v>2493.0</v>
      </c>
      <c r="AK685" s="11">
        <f t="shared" si="5"/>
        <v>30.40243902</v>
      </c>
      <c r="AL685" s="11">
        <f t="shared" si="6"/>
        <v>45.83914962</v>
      </c>
      <c r="AM685" s="12">
        <v>92.0</v>
      </c>
      <c r="AN685" s="11">
        <f t="shared" si="7"/>
        <v>2.898220989</v>
      </c>
      <c r="AO685" s="10" t="s">
        <v>1997</v>
      </c>
      <c r="AP685" s="10" t="s">
        <v>1929</v>
      </c>
      <c r="AQ685" s="10" t="s">
        <v>2213</v>
      </c>
      <c r="AR685" s="7">
        <v>0.0</v>
      </c>
      <c r="AS685" s="7">
        <v>0.0</v>
      </c>
      <c r="AT685" s="13">
        <f t="shared" si="8"/>
        <v>0</v>
      </c>
      <c r="AU685" s="8"/>
      <c r="AV685" s="8"/>
      <c r="AW685" s="8"/>
      <c r="AX685" s="8">
        <v>0.0</v>
      </c>
      <c r="AY685" s="8"/>
      <c r="AZ685" s="8">
        <v>0.0</v>
      </c>
      <c r="BA685" s="7">
        <v>121.0</v>
      </c>
      <c r="BB685" s="7">
        <v>58.0</v>
      </c>
      <c r="BC685" s="7">
        <v>122.0</v>
      </c>
      <c r="BD685" s="7">
        <v>120.0</v>
      </c>
      <c r="BE685" s="7">
        <v>72.0</v>
      </c>
      <c r="BF685" s="7">
        <v>35.0</v>
      </c>
      <c r="BG685" s="14">
        <f t="shared" si="9"/>
        <v>3.811790649</v>
      </c>
      <c r="BH685" s="11">
        <f t="shared" si="10"/>
        <v>1.827139319</v>
      </c>
      <c r="BI685" s="11">
        <f t="shared" si="11"/>
        <v>3.843293051</v>
      </c>
      <c r="BJ685" s="11">
        <f t="shared" si="12"/>
        <v>3.780288247</v>
      </c>
      <c r="BK685" s="11">
        <f t="shared" si="13"/>
        <v>2.268172948</v>
      </c>
      <c r="BL685" s="11">
        <f t="shared" si="14"/>
        <v>1.102584072</v>
      </c>
      <c r="BM685" s="7">
        <v>28.0</v>
      </c>
      <c r="BN685" s="7">
        <v>14.0</v>
      </c>
      <c r="BO685" s="7">
        <v>0.0</v>
      </c>
      <c r="BP685" s="7">
        <v>0.0</v>
      </c>
      <c r="BQ685" s="7">
        <v>0.0</v>
      </c>
      <c r="BR685" s="7">
        <v>0.0</v>
      </c>
      <c r="BS685" s="9">
        <f t="shared" si="15"/>
        <v>208</v>
      </c>
      <c r="BT685" s="14">
        <v>3.1678</v>
      </c>
      <c r="BW685" s="15" t="str">
        <f t="shared" si="16"/>
        <v> </v>
      </c>
      <c r="BY685" s="7">
        <v>1.0</v>
      </c>
      <c r="BZ685" s="7">
        <v>0.0</v>
      </c>
      <c r="CA685" s="7">
        <v>0.0</v>
      </c>
      <c r="CB685" s="7">
        <v>0.0</v>
      </c>
      <c r="CC685" s="7">
        <v>0.0</v>
      </c>
      <c r="CD685" s="7">
        <v>0.0</v>
      </c>
      <c r="CE685" s="7">
        <v>0.0</v>
      </c>
      <c r="CF685" s="7">
        <v>2.0</v>
      </c>
      <c r="CG685" s="7">
        <v>0.0</v>
      </c>
      <c r="CH685" s="7">
        <v>0.0</v>
      </c>
      <c r="CI685" s="7">
        <v>7.0</v>
      </c>
      <c r="CJ685" s="7">
        <v>0.0</v>
      </c>
      <c r="CK685" s="7">
        <v>0.0</v>
      </c>
      <c r="CL685" s="15">
        <f t="shared" si="17"/>
        <v>0</v>
      </c>
      <c r="CM685" s="7">
        <v>2.6</v>
      </c>
      <c r="CN685" s="7">
        <v>3.0</v>
      </c>
      <c r="CO685" s="7">
        <v>5.6</v>
      </c>
      <c r="CP685" s="16">
        <f t="shared" si="18"/>
        <v>0.06829268293</v>
      </c>
      <c r="CQ685" s="16">
        <f t="shared" si="19"/>
        <v>0.1764134515</v>
      </c>
      <c r="CR685" s="17">
        <v>7.0</v>
      </c>
      <c r="CS685" s="14">
        <v>42.7</v>
      </c>
      <c r="CT685" s="14">
        <v>46.1</v>
      </c>
      <c r="CU685" s="14">
        <v>-3.1</v>
      </c>
      <c r="CV685" s="14">
        <v>3.9</v>
      </c>
      <c r="CW685" s="14">
        <v>3.8</v>
      </c>
      <c r="CX685" s="14">
        <v>0.0</v>
      </c>
      <c r="CY685" s="14">
        <v>7.7</v>
      </c>
      <c r="CZ685" s="18">
        <f t="shared" si="20"/>
        <v>0.09390243902</v>
      </c>
      <c r="DA685" s="18">
        <f t="shared" si="21"/>
        <v>0.2425684958</v>
      </c>
      <c r="DB685" s="14">
        <v>52.6168</v>
      </c>
      <c r="DC685" s="7">
        <v>2.0</v>
      </c>
      <c r="DD685" s="7">
        <v>4.0</v>
      </c>
      <c r="DE685" s="7">
        <v>13.0</v>
      </c>
      <c r="DF685" s="7">
        <v>101.0</v>
      </c>
      <c r="DG685" s="7">
        <v>6.0</v>
      </c>
      <c r="DH685" s="7">
        <v>0.0</v>
      </c>
      <c r="DI685" s="7">
        <v>26.0</v>
      </c>
      <c r="DJ685" s="7">
        <v>31.0</v>
      </c>
      <c r="DK685" s="7">
        <v>1.0</v>
      </c>
      <c r="DL685" s="7">
        <v>0.0</v>
      </c>
      <c r="DM685" s="7">
        <v>103.0</v>
      </c>
      <c r="DN685" s="9">
        <v>0.0</v>
      </c>
      <c r="DO685" s="9">
        <v>2.0</v>
      </c>
      <c r="DP685" s="9">
        <v>1.0</v>
      </c>
      <c r="DQ685" s="8">
        <v>186.0</v>
      </c>
      <c r="DR685" s="8">
        <v>0.0</v>
      </c>
      <c r="DS685" s="8"/>
      <c r="DT685" s="19">
        <v>0.833</v>
      </c>
      <c r="DU685" s="8">
        <v>0.894</v>
      </c>
      <c r="DV685" s="8">
        <v>1.744</v>
      </c>
      <c r="DW685" s="8">
        <v>0.0</v>
      </c>
      <c r="DX685" s="8">
        <v>0.85</v>
      </c>
      <c r="DY685" s="14">
        <f t="shared" si="22"/>
        <v>5.159574468</v>
      </c>
    </row>
    <row r="686" ht="12.75" customHeight="1">
      <c r="A686" s="7">
        <v>36.0</v>
      </c>
      <c r="B686" s="7" t="s">
        <v>2946</v>
      </c>
      <c r="C686" s="7" t="s">
        <v>593</v>
      </c>
      <c r="D686" s="7" t="s">
        <v>162</v>
      </c>
      <c r="E686" s="7" t="s">
        <v>163</v>
      </c>
      <c r="F686" s="7" t="s">
        <v>163</v>
      </c>
      <c r="G686" s="7">
        <v>70.0</v>
      </c>
      <c r="H686" s="7">
        <v>188.0</v>
      </c>
      <c r="I686" s="7" t="s">
        <v>133</v>
      </c>
      <c r="J686" s="7">
        <v>2008.0</v>
      </c>
      <c r="K686" s="7">
        <v>6.0</v>
      </c>
      <c r="L686" s="7">
        <v>178.0</v>
      </c>
      <c r="M686" s="8"/>
      <c r="N686" s="8">
        <f t="shared" si="1"/>
        <v>25</v>
      </c>
      <c r="O686" s="7" t="s">
        <v>994</v>
      </c>
      <c r="P686" s="7" t="s">
        <v>2947</v>
      </c>
      <c r="Q686" s="8" t="s">
        <v>149</v>
      </c>
      <c r="R686" s="7" t="s">
        <v>149</v>
      </c>
      <c r="S686" s="9" t="s">
        <v>1682</v>
      </c>
      <c r="T686" s="9">
        <v>52.0</v>
      </c>
      <c r="U686" s="9" t="s">
        <v>138</v>
      </c>
      <c r="V686" s="9" t="s">
        <v>138</v>
      </c>
      <c r="W686" s="7">
        <v>52.0</v>
      </c>
      <c r="X686" s="7">
        <v>1.0</v>
      </c>
      <c r="Y686" s="7">
        <v>2.0</v>
      </c>
      <c r="Z686" s="7">
        <v>1.0</v>
      </c>
      <c r="AA686" s="7">
        <v>3.0</v>
      </c>
      <c r="AB686" s="7">
        <v>-5.0</v>
      </c>
      <c r="AC686" s="7">
        <v>38.0</v>
      </c>
      <c r="AD686" s="7">
        <v>16.0</v>
      </c>
      <c r="AE686" s="7">
        <v>10.0</v>
      </c>
      <c r="AF686" s="10">
        <f t="shared" si="2"/>
        <v>0.02631578947</v>
      </c>
      <c r="AG686" s="10">
        <f t="shared" si="3"/>
        <v>0.015625</v>
      </c>
      <c r="AH686" s="7">
        <v>25883.0</v>
      </c>
      <c r="AI686" s="11">
        <f t="shared" si="4"/>
        <v>8.295833333</v>
      </c>
      <c r="AJ686" s="7">
        <v>618.0</v>
      </c>
      <c r="AK686" s="11">
        <f t="shared" si="5"/>
        <v>11.88461538</v>
      </c>
      <c r="AL686" s="11">
        <f t="shared" si="6"/>
        <v>41.88187702</v>
      </c>
      <c r="AM686" s="12">
        <v>13.0</v>
      </c>
      <c r="AN686" s="11">
        <f t="shared" si="7"/>
        <v>1.808136615</v>
      </c>
      <c r="AO686" s="10" t="s">
        <v>473</v>
      </c>
      <c r="AP686" s="10" t="s">
        <v>1351</v>
      </c>
      <c r="AQ686" s="10" t="s">
        <v>787</v>
      </c>
      <c r="AR686" s="7">
        <v>0.0</v>
      </c>
      <c r="AS686" s="7">
        <v>1.0</v>
      </c>
      <c r="AT686" s="13">
        <f t="shared" si="8"/>
        <v>0</v>
      </c>
      <c r="AU686" s="8"/>
      <c r="AV686" s="8"/>
      <c r="AW686" s="8">
        <v>1.0</v>
      </c>
      <c r="AX686" s="8">
        <v>0.0</v>
      </c>
      <c r="AY686" s="8"/>
      <c r="AZ686" s="8">
        <v>0.0</v>
      </c>
      <c r="BA686" s="7">
        <v>62.0</v>
      </c>
      <c r="BB686" s="7">
        <v>154.0</v>
      </c>
      <c r="BC686" s="7">
        <v>15.0</v>
      </c>
      <c r="BD686" s="7">
        <v>16.0</v>
      </c>
      <c r="BE686" s="7">
        <v>9.0</v>
      </c>
      <c r="BF686" s="7">
        <v>8.0</v>
      </c>
      <c r="BG686" s="14">
        <f t="shared" si="9"/>
        <v>8.623420778</v>
      </c>
      <c r="BH686" s="11">
        <f t="shared" si="10"/>
        <v>21.41946451</v>
      </c>
      <c r="BI686" s="11">
        <f t="shared" si="11"/>
        <v>2.086311479</v>
      </c>
      <c r="BJ686" s="11">
        <f t="shared" si="12"/>
        <v>2.22539891</v>
      </c>
      <c r="BK686" s="11">
        <f t="shared" si="13"/>
        <v>1.251786887</v>
      </c>
      <c r="BL686" s="11">
        <f t="shared" si="14"/>
        <v>1.112699455</v>
      </c>
      <c r="BM686" s="7">
        <v>83.0</v>
      </c>
      <c r="BN686" s="7">
        <v>14.0</v>
      </c>
      <c r="BO686" s="7">
        <v>7.0</v>
      </c>
      <c r="BP686" s="7">
        <v>1.0</v>
      </c>
      <c r="BQ686" s="7">
        <v>1.0</v>
      </c>
      <c r="BR686" s="7">
        <v>0.0</v>
      </c>
      <c r="BS686" s="9">
        <f t="shared" si="15"/>
        <v>259</v>
      </c>
      <c r="BT686" s="14">
        <v>-2.8514</v>
      </c>
      <c r="BW686" s="15" t="str">
        <f t="shared" si="16"/>
        <v> </v>
      </c>
      <c r="BY686" s="7">
        <v>0.0</v>
      </c>
      <c r="BZ686" s="7">
        <v>0.0</v>
      </c>
      <c r="CA686" s="7">
        <v>0.0</v>
      </c>
      <c r="CB686" s="7">
        <v>0.0</v>
      </c>
      <c r="CC686" s="7">
        <v>0.0</v>
      </c>
      <c r="CD686" s="7">
        <v>0.0</v>
      </c>
      <c r="CE686" s="7">
        <v>0.0</v>
      </c>
      <c r="CF686" s="7">
        <v>1.0</v>
      </c>
      <c r="CG686" s="7">
        <v>0.0</v>
      </c>
      <c r="CH686" s="7">
        <v>0.0</v>
      </c>
      <c r="CI686" s="7">
        <v>0.0</v>
      </c>
      <c r="CJ686" s="7">
        <v>0.0</v>
      </c>
      <c r="CK686" s="7">
        <v>0.0</v>
      </c>
      <c r="CL686" s="15">
        <f t="shared" si="17"/>
        <v>0</v>
      </c>
      <c r="CM686" s="7">
        <v>-0.8</v>
      </c>
      <c r="CN686" s="7">
        <v>0.2</v>
      </c>
      <c r="CO686" s="7">
        <v>-0.5</v>
      </c>
      <c r="CP686" s="16">
        <f t="shared" si="18"/>
        <v>-0.009615384615</v>
      </c>
      <c r="CQ686" s="16">
        <f t="shared" si="19"/>
        <v>-0.06954371595</v>
      </c>
      <c r="CR686" s="17">
        <v>3.0</v>
      </c>
      <c r="CS686" s="14">
        <v>8.1</v>
      </c>
      <c r="CT686" s="14">
        <v>8.1</v>
      </c>
      <c r="CU686" s="14">
        <v>-5.0</v>
      </c>
      <c r="CV686" s="14">
        <v>-2.4</v>
      </c>
      <c r="CW686" s="14">
        <v>0.30000000000000004</v>
      </c>
      <c r="CX686" s="14">
        <v>0.0</v>
      </c>
      <c r="CY686" s="14">
        <v>-2.1</v>
      </c>
      <c r="CZ686" s="18">
        <f t="shared" si="20"/>
        <v>-0.04038461538</v>
      </c>
      <c r="DA686" s="18">
        <f t="shared" si="21"/>
        <v>-0.292083607</v>
      </c>
      <c r="DB686" s="14">
        <v>31.8421</v>
      </c>
      <c r="DC686" s="7">
        <v>0.0</v>
      </c>
      <c r="DD686" s="7">
        <v>0.0</v>
      </c>
      <c r="DE686" s="7">
        <v>4.0</v>
      </c>
      <c r="DF686" s="7">
        <v>12.0</v>
      </c>
      <c r="DG686" s="7">
        <v>2.0</v>
      </c>
      <c r="DH686" s="7">
        <v>0.0</v>
      </c>
      <c r="DI686" s="7">
        <v>3.0</v>
      </c>
      <c r="DJ686" s="7">
        <v>10.0</v>
      </c>
      <c r="DK686" s="7">
        <v>1.0</v>
      </c>
      <c r="DL686" s="7">
        <v>0.0</v>
      </c>
      <c r="DM686" s="7">
        <v>22.0</v>
      </c>
      <c r="DN686" s="9">
        <v>0.0</v>
      </c>
      <c r="DO686" s="9">
        <v>0.0</v>
      </c>
      <c r="DP686" s="9">
        <v>0.0</v>
      </c>
      <c r="DQ686" s="8">
        <v>145.0</v>
      </c>
      <c r="DR686" s="8">
        <v>3.0</v>
      </c>
      <c r="DS686" s="8" t="s">
        <v>210</v>
      </c>
      <c r="DT686" s="19">
        <v>0.85</v>
      </c>
      <c r="DU686" s="8">
        <v>0.85</v>
      </c>
      <c r="DV686" s="8">
        <v>0.663</v>
      </c>
      <c r="DW686" s="8">
        <v>31.0</v>
      </c>
      <c r="DX686" s="8">
        <v>0.0</v>
      </c>
      <c r="DY686" s="14">
        <f t="shared" si="22"/>
        <v>-2.598375658</v>
      </c>
    </row>
    <row r="687" ht="12.75" customHeight="1">
      <c r="A687" s="7">
        <v>55.0</v>
      </c>
      <c r="B687" s="7" t="s">
        <v>2948</v>
      </c>
      <c r="C687" s="7" t="s">
        <v>2082</v>
      </c>
      <c r="E687" s="7" t="s">
        <v>243</v>
      </c>
      <c r="F687" s="7" t="s">
        <v>243</v>
      </c>
      <c r="G687" s="7">
        <v>76.0</v>
      </c>
      <c r="H687" s="7">
        <v>207.0</v>
      </c>
      <c r="I687" s="7" t="s">
        <v>145</v>
      </c>
      <c r="J687" s="7">
        <v>2013.0</v>
      </c>
      <c r="K687" s="7">
        <v>1.0</v>
      </c>
      <c r="L687" s="7">
        <v>8.0</v>
      </c>
      <c r="M687" s="8"/>
      <c r="N687" s="8">
        <f t="shared" si="1"/>
        <v>21</v>
      </c>
      <c r="O687" s="7" t="s">
        <v>2949</v>
      </c>
      <c r="P687" s="7" t="s">
        <v>2950</v>
      </c>
      <c r="Q687" s="8" t="s">
        <v>312</v>
      </c>
      <c r="R687" s="7" t="s">
        <v>312</v>
      </c>
      <c r="S687" s="9" t="s">
        <v>174</v>
      </c>
      <c r="T687" s="9">
        <v>82.0</v>
      </c>
      <c r="U687" s="9" t="s">
        <v>138</v>
      </c>
      <c r="V687" s="9" t="s">
        <v>138</v>
      </c>
      <c r="W687" s="7">
        <v>82.0</v>
      </c>
      <c r="X687" s="7">
        <v>9.0</v>
      </c>
      <c r="Y687" s="7">
        <v>32.0</v>
      </c>
      <c r="Z687" s="7">
        <v>15.0</v>
      </c>
      <c r="AA687" s="7">
        <v>41.0</v>
      </c>
      <c r="AB687" s="7">
        <v>-21.0</v>
      </c>
      <c r="AC687" s="7">
        <v>202.0</v>
      </c>
      <c r="AD687" s="7">
        <v>61.0</v>
      </c>
      <c r="AE687" s="7">
        <v>133.0</v>
      </c>
      <c r="AF687" s="10">
        <f t="shared" si="2"/>
        <v>0.04455445545</v>
      </c>
      <c r="AG687" s="10">
        <f t="shared" si="3"/>
        <v>0.02272727273</v>
      </c>
      <c r="AH687" s="7">
        <v>124381.0</v>
      </c>
      <c r="AI687" s="11">
        <f t="shared" si="4"/>
        <v>25.28069106</v>
      </c>
      <c r="AJ687" s="7">
        <v>2573.0</v>
      </c>
      <c r="AK687" s="11">
        <f t="shared" si="5"/>
        <v>31.37804878</v>
      </c>
      <c r="AL687" s="11">
        <f t="shared" si="6"/>
        <v>48.34084726</v>
      </c>
      <c r="AM687" s="12">
        <v>158.0</v>
      </c>
      <c r="AN687" s="11">
        <f t="shared" si="7"/>
        <v>4.573045722</v>
      </c>
      <c r="AO687" s="10" t="s">
        <v>368</v>
      </c>
      <c r="AP687" s="10" t="s">
        <v>192</v>
      </c>
      <c r="AQ687" s="10" t="s">
        <v>538</v>
      </c>
      <c r="AR687" s="7">
        <v>0.0</v>
      </c>
      <c r="AS687" s="7">
        <v>0.0</v>
      </c>
      <c r="AT687" s="13">
        <f t="shared" si="8"/>
        <v>0</v>
      </c>
      <c r="AU687" s="8"/>
      <c r="AV687" s="8"/>
      <c r="AW687" s="8"/>
      <c r="AX687" s="8">
        <v>0.0</v>
      </c>
      <c r="AY687" s="8"/>
      <c r="AZ687" s="8">
        <v>0.0</v>
      </c>
      <c r="BA687" s="7">
        <v>169.0</v>
      </c>
      <c r="BB687" s="7">
        <v>139.0</v>
      </c>
      <c r="BC687" s="7">
        <v>137.0</v>
      </c>
      <c r="BD687" s="7">
        <v>61.0</v>
      </c>
      <c r="BE687" s="7">
        <v>48.0</v>
      </c>
      <c r="BF687" s="7">
        <v>20.0</v>
      </c>
      <c r="BG687" s="14">
        <f t="shared" si="9"/>
        <v>4.891422323</v>
      </c>
      <c r="BH687" s="11">
        <f t="shared" si="10"/>
        <v>4.023122503</v>
      </c>
      <c r="BI687" s="11">
        <f t="shared" si="11"/>
        <v>3.965235848</v>
      </c>
      <c r="BJ687" s="11">
        <f t="shared" si="12"/>
        <v>1.765542969</v>
      </c>
      <c r="BK687" s="11">
        <f t="shared" si="13"/>
        <v>1.389279713</v>
      </c>
      <c r="BL687" s="11">
        <f t="shared" si="14"/>
        <v>0.5788665471</v>
      </c>
      <c r="BM687" s="7">
        <v>33.0</v>
      </c>
      <c r="BN687" s="7">
        <v>9.0</v>
      </c>
      <c r="BO687" s="7">
        <v>1.0</v>
      </c>
      <c r="BP687" s="7">
        <v>1.0</v>
      </c>
      <c r="BQ687" s="7">
        <v>0.0</v>
      </c>
      <c r="BR687" s="7">
        <v>0.0</v>
      </c>
      <c r="BS687" s="9">
        <f t="shared" si="15"/>
        <v>310</v>
      </c>
      <c r="BT687" s="14">
        <v>15.9193</v>
      </c>
      <c r="BW687" s="15" t="str">
        <f t="shared" si="16"/>
        <v> </v>
      </c>
      <c r="BY687" s="7">
        <v>1.0</v>
      </c>
      <c r="BZ687" s="7">
        <v>0.0</v>
      </c>
      <c r="CA687" s="7">
        <v>1.0</v>
      </c>
      <c r="CB687" s="7">
        <v>1.0</v>
      </c>
      <c r="CC687" s="7">
        <v>0.0</v>
      </c>
      <c r="CD687" s="7">
        <v>1.0</v>
      </c>
      <c r="CE687" s="7">
        <v>3.0</v>
      </c>
      <c r="CF687" s="7">
        <v>0.0</v>
      </c>
      <c r="CG687" s="7">
        <v>0.0</v>
      </c>
      <c r="CH687" s="7">
        <v>0.0</v>
      </c>
      <c r="CI687" s="7">
        <v>5.0</v>
      </c>
      <c r="CJ687" s="7">
        <v>0.0</v>
      </c>
      <c r="CK687" s="7">
        <v>0.0</v>
      </c>
      <c r="CL687" s="15">
        <f t="shared" si="17"/>
        <v>0</v>
      </c>
      <c r="CM687" s="7">
        <v>3.2</v>
      </c>
      <c r="CN687" s="7">
        <v>3.5</v>
      </c>
      <c r="CO687" s="7">
        <v>6.7</v>
      </c>
      <c r="CP687" s="16">
        <f t="shared" si="18"/>
        <v>0.08170731707</v>
      </c>
      <c r="CQ687" s="16">
        <f t="shared" si="19"/>
        <v>0.1939202933</v>
      </c>
      <c r="CR687" s="17">
        <v>6.0</v>
      </c>
      <c r="CS687" s="14">
        <v>48.4</v>
      </c>
      <c r="CT687" s="14">
        <v>45.1</v>
      </c>
      <c r="CU687" s="14">
        <v>-10.3</v>
      </c>
      <c r="CV687" s="14">
        <v>5.1</v>
      </c>
      <c r="CW687" s="14">
        <v>3.2</v>
      </c>
      <c r="CX687" s="14">
        <v>0.0</v>
      </c>
      <c r="CY687" s="14">
        <v>8.3</v>
      </c>
      <c r="CZ687" s="18">
        <f t="shared" si="20"/>
        <v>0.1012195122</v>
      </c>
      <c r="DA687" s="18">
        <f t="shared" si="21"/>
        <v>0.2402296171</v>
      </c>
      <c r="DB687" s="14">
        <v>53.8317</v>
      </c>
      <c r="DC687" s="7">
        <v>0.0</v>
      </c>
      <c r="DD687" s="7">
        <v>3.0</v>
      </c>
      <c r="DE687" s="7">
        <v>9.0</v>
      </c>
      <c r="DF687" s="7">
        <v>49.0</v>
      </c>
      <c r="DG687" s="7">
        <v>6.0</v>
      </c>
      <c r="DH687" s="7">
        <v>1.0</v>
      </c>
      <c r="DI687" s="7">
        <v>85.0</v>
      </c>
      <c r="DJ687" s="7">
        <v>25.0</v>
      </c>
      <c r="DK687" s="7">
        <v>1.0</v>
      </c>
      <c r="DL687" s="7">
        <v>1.0</v>
      </c>
      <c r="DM687" s="7">
        <v>83.0</v>
      </c>
      <c r="DN687" s="9">
        <v>3.0</v>
      </c>
      <c r="DO687" s="9">
        <v>4.0</v>
      </c>
      <c r="DP687" s="9">
        <v>2.0</v>
      </c>
      <c r="DQ687" s="8">
        <v>186.0</v>
      </c>
      <c r="DR687" s="8">
        <v>0.0</v>
      </c>
      <c r="DS687" s="8"/>
      <c r="DT687" s="19">
        <v>0.925</v>
      </c>
      <c r="DU687" s="8">
        <v>0.925</v>
      </c>
      <c r="DV687" s="8">
        <v>1.775</v>
      </c>
      <c r="DW687" s="8">
        <v>0.0</v>
      </c>
      <c r="DX687" s="8">
        <v>0.85</v>
      </c>
      <c r="DY687" s="14">
        <f t="shared" si="22"/>
        <v>5.693617021</v>
      </c>
    </row>
    <row r="688" ht="12.75" customHeight="1">
      <c r="A688" s="7">
        <v>25.0</v>
      </c>
      <c r="B688" s="7" t="s">
        <v>2951</v>
      </c>
      <c r="C688" s="7" t="s">
        <v>2952</v>
      </c>
      <c r="D688" s="7" t="s">
        <v>162</v>
      </c>
      <c r="E688" s="7" t="s">
        <v>163</v>
      </c>
      <c r="F688" s="7" t="s">
        <v>163</v>
      </c>
      <c r="G688" s="7">
        <v>75.0</v>
      </c>
      <c r="H688" s="7">
        <v>220.0</v>
      </c>
      <c r="I688" s="7" t="s">
        <v>145</v>
      </c>
      <c r="J688" s="7">
        <v>2011.0</v>
      </c>
      <c r="K688" s="7">
        <v>2.0</v>
      </c>
      <c r="L688" s="7">
        <v>44.0</v>
      </c>
      <c r="M688" s="8"/>
      <c r="N688" s="8">
        <f t="shared" si="1"/>
        <v>22</v>
      </c>
      <c r="O688" s="7" t="s">
        <v>689</v>
      </c>
      <c r="P688" s="7" t="s">
        <v>2953</v>
      </c>
      <c r="Q688" s="8" t="s">
        <v>399</v>
      </c>
      <c r="R688" s="7" t="s">
        <v>399</v>
      </c>
      <c r="S688" s="9" t="s">
        <v>247</v>
      </c>
      <c r="T688" s="9">
        <v>8.0</v>
      </c>
      <c r="U688" s="9" t="s">
        <v>138</v>
      </c>
      <c r="V688" s="9" t="s">
        <v>138</v>
      </c>
      <c r="W688" s="7">
        <v>8.0</v>
      </c>
      <c r="X688" s="7">
        <v>0.0</v>
      </c>
      <c r="Y688" s="7">
        <v>1.0</v>
      </c>
      <c r="Z688" s="7">
        <v>0.0</v>
      </c>
      <c r="AA688" s="7">
        <v>1.0</v>
      </c>
      <c r="AB688" s="7">
        <v>-3.0</v>
      </c>
      <c r="AC688" s="7">
        <v>15.0</v>
      </c>
      <c r="AD688" s="7">
        <v>5.0</v>
      </c>
      <c r="AE688" s="7">
        <v>5.0</v>
      </c>
      <c r="AF688" s="10">
        <f t="shared" si="2"/>
        <v>0</v>
      </c>
      <c r="AG688" s="10">
        <f t="shared" si="3"/>
        <v>0</v>
      </c>
      <c r="AH688" s="7">
        <v>5569.0</v>
      </c>
      <c r="AI688" s="11">
        <f t="shared" si="4"/>
        <v>11.60208333</v>
      </c>
      <c r="AJ688" s="7">
        <v>136.0</v>
      </c>
      <c r="AK688" s="11">
        <f t="shared" si="5"/>
        <v>17</v>
      </c>
      <c r="AL688" s="11">
        <f t="shared" si="6"/>
        <v>40.94852941</v>
      </c>
      <c r="AM688" s="12">
        <v>0.0</v>
      </c>
      <c r="AN688" s="11">
        <f t="shared" si="7"/>
        <v>0</v>
      </c>
      <c r="AO688" s="10" t="s">
        <v>151</v>
      </c>
      <c r="AP688" s="10" t="s">
        <v>239</v>
      </c>
      <c r="AQ688" s="10" t="s">
        <v>239</v>
      </c>
      <c r="AR688" s="7">
        <v>0.0</v>
      </c>
      <c r="AS688" s="7">
        <v>0.0</v>
      </c>
      <c r="AT688" s="13">
        <f t="shared" si="8"/>
        <v>0</v>
      </c>
      <c r="AU688" s="8"/>
      <c r="AV688" s="8"/>
      <c r="AW688" s="8"/>
      <c r="AX688" s="8">
        <v>0.0</v>
      </c>
      <c r="AY688" s="8"/>
      <c r="AZ688" s="8">
        <v>0.0</v>
      </c>
      <c r="BA688" s="7">
        <v>11.0</v>
      </c>
      <c r="BB688" s="7">
        <v>30.0</v>
      </c>
      <c r="BC688" s="7">
        <v>3.0</v>
      </c>
      <c r="BD688" s="7">
        <v>5.0</v>
      </c>
      <c r="BE688" s="7">
        <v>3.0</v>
      </c>
      <c r="BF688" s="7">
        <v>2.0</v>
      </c>
      <c r="BG688" s="14">
        <f t="shared" si="9"/>
        <v>7.110791884</v>
      </c>
      <c r="BH688" s="11">
        <f t="shared" si="10"/>
        <v>19.39306877</v>
      </c>
      <c r="BI688" s="11">
        <f t="shared" si="11"/>
        <v>1.939306877</v>
      </c>
      <c r="BJ688" s="11">
        <f t="shared" si="12"/>
        <v>3.232178129</v>
      </c>
      <c r="BK688" s="11">
        <f t="shared" si="13"/>
        <v>1.939306877</v>
      </c>
      <c r="BL688" s="11">
        <f t="shared" si="14"/>
        <v>1.292871252</v>
      </c>
      <c r="BM688" s="7">
        <v>7.0</v>
      </c>
      <c r="BN688" s="7">
        <v>1.0</v>
      </c>
      <c r="BO688" s="7">
        <v>1.0</v>
      </c>
      <c r="BP688" s="7">
        <v>0.0</v>
      </c>
      <c r="BQ688" s="7">
        <v>0.0</v>
      </c>
      <c r="BR688" s="7">
        <v>0.0</v>
      </c>
      <c r="BS688" s="9">
        <f t="shared" si="15"/>
        <v>41</v>
      </c>
      <c r="BT688" s="14">
        <v>0.9062</v>
      </c>
      <c r="BW688" s="15" t="str">
        <f t="shared" si="16"/>
        <v> </v>
      </c>
      <c r="BY688" s="7">
        <v>0.0</v>
      </c>
      <c r="BZ688" s="7">
        <v>0.0</v>
      </c>
      <c r="CA688" s="7">
        <v>0.0</v>
      </c>
      <c r="CB688" s="7">
        <v>0.0</v>
      </c>
      <c r="CC688" s="7">
        <v>0.0</v>
      </c>
      <c r="CD688" s="7">
        <v>0.0</v>
      </c>
      <c r="CE688" s="7">
        <v>0.0</v>
      </c>
      <c r="CF688" s="7">
        <v>0.0</v>
      </c>
      <c r="CG688" s="7">
        <v>0.0</v>
      </c>
      <c r="CH688" s="7">
        <v>0.0</v>
      </c>
      <c r="CI688" s="7">
        <v>0.0</v>
      </c>
      <c r="CJ688" s="7">
        <v>0.0</v>
      </c>
      <c r="CK688" s="7">
        <v>0.0</v>
      </c>
      <c r="CL688" s="15">
        <f t="shared" si="17"/>
        <v>0</v>
      </c>
      <c r="CM688" s="7">
        <v>-0.1</v>
      </c>
      <c r="CN688" s="7">
        <v>0.0</v>
      </c>
      <c r="CO688" s="7">
        <v>-0.2</v>
      </c>
      <c r="CP688" s="16">
        <f t="shared" si="18"/>
        <v>-0.025</v>
      </c>
      <c r="CQ688" s="16">
        <f t="shared" si="19"/>
        <v>-0.1292871252</v>
      </c>
      <c r="CR688" s="17">
        <v>4.0</v>
      </c>
      <c r="CS688" s="14">
        <v>2.1</v>
      </c>
      <c r="CT688" s="14">
        <v>1.7000000000000002</v>
      </c>
      <c r="CU688" s="14">
        <v>-2.8</v>
      </c>
      <c r="CV688" s="14">
        <v>-0.6000000000000001</v>
      </c>
      <c r="CW688" s="14">
        <v>-0.2</v>
      </c>
      <c r="CX688" s="14">
        <v>0.0</v>
      </c>
      <c r="CY688" s="14">
        <v>-0.8</v>
      </c>
      <c r="CZ688" s="18">
        <f t="shared" si="20"/>
        <v>-0.1</v>
      </c>
      <c r="DA688" s="18">
        <f t="shared" si="21"/>
        <v>-0.5171485006</v>
      </c>
      <c r="DB688" s="14">
        <v>27.8</v>
      </c>
      <c r="DC688" s="7">
        <v>0.0</v>
      </c>
      <c r="DD688" s="7">
        <v>0.0</v>
      </c>
      <c r="DE688" s="7">
        <v>1.0</v>
      </c>
      <c r="DF688" s="7">
        <v>4.0</v>
      </c>
      <c r="DG688" s="7">
        <v>2.0</v>
      </c>
      <c r="DH688" s="7">
        <v>0.0</v>
      </c>
      <c r="DI688" s="7">
        <v>1.0</v>
      </c>
      <c r="DJ688" s="7">
        <v>0.0</v>
      </c>
      <c r="DK688" s="7">
        <v>0.0</v>
      </c>
      <c r="DL688" s="7">
        <v>0.0</v>
      </c>
      <c r="DM688" s="7">
        <v>12.0</v>
      </c>
      <c r="DN688" s="9">
        <v>0.0</v>
      </c>
      <c r="DO688" s="9">
        <v>0.0</v>
      </c>
      <c r="DP688" s="9">
        <v>0.0</v>
      </c>
      <c r="DQ688" s="8">
        <v>97.0</v>
      </c>
      <c r="DR688" s="8">
        <v>33.0</v>
      </c>
      <c r="DS688" s="8" t="s">
        <v>2954</v>
      </c>
      <c r="DT688" s="19">
        <v>0.833</v>
      </c>
      <c r="DU688" s="8">
        <v>0.8140000000000001</v>
      </c>
      <c r="DV688" s="8">
        <v>0.31</v>
      </c>
      <c r="DW688" s="8">
        <v>328.0</v>
      </c>
      <c r="DX688" s="8">
        <v>0.0</v>
      </c>
      <c r="DY688" s="14">
        <f t="shared" si="22"/>
        <v>-0.8493022192</v>
      </c>
    </row>
    <row r="689" ht="12.75" customHeight="1">
      <c r="A689" s="7">
        <v>37.0</v>
      </c>
      <c r="B689" s="7" t="s">
        <v>2955</v>
      </c>
      <c r="C689" s="7" t="s">
        <v>2952</v>
      </c>
      <c r="D689" s="7" t="s">
        <v>162</v>
      </c>
      <c r="E689" s="7" t="s">
        <v>163</v>
      </c>
      <c r="F689" s="7" t="s">
        <v>163</v>
      </c>
      <c r="G689" s="7">
        <v>74.0</v>
      </c>
      <c r="H689" s="7">
        <v>232.0</v>
      </c>
      <c r="I689" s="7" t="s">
        <v>133</v>
      </c>
      <c r="J689" s="7">
        <v>2014.0</v>
      </c>
      <c r="K689" s="7">
        <v>1.0</v>
      </c>
      <c r="L689" s="7">
        <v>10.0</v>
      </c>
      <c r="M689" s="8" t="s">
        <v>146</v>
      </c>
      <c r="N689" s="8">
        <f t="shared" si="1"/>
        <v>20</v>
      </c>
      <c r="O689" s="7" t="s">
        <v>482</v>
      </c>
      <c r="P689" s="7" t="s">
        <v>2953</v>
      </c>
      <c r="Q689" s="8" t="s">
        <v>458</v>
      </c>
      <c r="R689" s="7" t="s">
        <v>458</v>
      </c>
      <c r="S689" s="9" t="s">
        <v>159</v>
      </c>
      <c r="T689" s="9">
        <v>33.0</v>
      </c>
      <c r="U689" s="9" t="s">
        <v>138</v>
      </c>
      <c r="V689" s="9" t="s">
        <v>138</v>
      </c>
      <c r="W689" s="7">
        <v>33.0</v>
      </c>
      <c r="X689" s="7">
        <v>2.0</v>
      </c>
      <c r="Y689" s="7">
        <v>2.0</v>
      </c>
      <c r="Z689" s="7">
        <v>1.0</v>
      </c>
      <c r="AA689" s="7">
        <v>4.0</v>
      </c>
      <c r="AB689" s="7">
        <v>-2.0</v>
      </c>
      <c r="AC689" s="7">
        <v>55.0</v>
      </c>
      <c r="AD689" s="7">
        <v>24.0</v>
      </c>
      <c r="AE689" s="7">
        <v>22.0</v>
      </c>
      <c r="AF689" s="10">
        <f t="shared" si="2"/>
        <v>0.03636363636</v>
      </c>
      <c r="AG689" s="10">
        <f t="shared" si="3"/>
        <v>0.0198019802</v>
      </c>
      <c r="AH689" s="7">
        <v>23289.0</v>
      </c>
      <c r="AI689" s="11">
        <f t="shared" si="4"/>
        <v>11.76212121</v>
      </c>
      <c r="AJ689" s="7">
        <v>527.0</v>
      </c>
      <c r="AK689" s="11">
        <f t="shared" si="5"/>
        <v>15.96969697</v>
      </c>
      <c r="AL689" s="11">
        <f t="shared" si="6"/>
        <v>44.19165085</v>
      </c>
      <c r="AM689" s="12">
        <v>23.0</v>
      </c>
      <c r="AN689" s="11">
        <f t="shared" si="7"/>
        <v>3.555326549</v>
      </c>
      <c r="AO689" s="10" t="s">
        <v>239</v>
      </c>
      <c r="AP689" s="10" t="s">
        <v>239</v>
      </c>
      <c r="AQ689" s="10" t="s">
        <v>216</v>
      </c>
      <c r="AR689" s="7">
        <v>1.0</v>
      </c>
      <c r="AS689" s="7">
        <v>2.0</v>
      </c>
      <c r="AT689" s="13">
        <f t="shared" si="8"/>
        <v>0.3333333333</v>
      </c>
      <c r="AU689" s="8"/>
      <c r="AV689" s="8"/>
      <c r="AW689" s="8"/>
      <c r="AX689" s="8">
        <v>0.0</v>
      </c>
      <c r="AY689" s="8">
        <v>3.0</v>
      </c>
      <c r="AZ689" s="8">
        <v>1.0</v>
      </c>
      <c r="BA689" s="7">
        <v>41.0</v>
      </c>
      <c r="BB689" s="7">
        <v>93.0</v>
      </c>
      <c r="BC689" s="7">
        <v>10.0</v>
      </c>
      <c r="BD689" s="7">
        <v>24.0</v>
      </c>
      <c r="BE689" s="7">
        <v>4.0</v>
      </c>
      <c r="BF689" s="7">
        <v>8.0</v>
      </c>
      <c r="BG689" s="14">
        <f t="shared" si="9"/>
        <v>6.337756022</v>
      </c>
      <c r="BH689" s="11">
        <f t="shared" si="10"/>
        <v>14.37588561</v>
      </c>
      <c r="BI689" s="11">
        <f t="shared" si="11"/>
        <v>1.545794152</v>
      </c>
      <c r="BJ689" s="11">
        <f t="shared" si="12"/>
        <v>3.709905964</v>
      </c>
      <c r="BK689" s="11">
        <f t="shared" si="13"/>
        <v>0.6183176607</v>
      </c>
      <c r="BL689" s="11">
        <f t="shared" si="14"/>
        <v>1.236635321</v>
      </c>
      <c r="BM689" s="7">
        <v>37.0</v>
      </c>
      <c r="BN689" s="7">
        <v>11.0</v>
      </c>
      <c r="BO689" s="7">
        <v>1.0</v>
      </c>
      <c r="BP689" s="7">
        <v>1.0</v>
      </c>
      <c r="BQ689" s="7">
        <v>0.0</v>
      </c>
      <c r="BR689" s="7">
        <v>0.0</v>
      </c>
      <c r="BS689" s="9">
        <f t="shared" si="15"/>
        <v>141</v>
      </c>
      <c r="BT689" s="14">
        <v>-7.5396</v>
      </c>
      <c r="BW689" s="15" t="str">
        <f t="shared" si="16"/>
        <v> </v>
      </c>
      <c r="BY689" s="7">
        <v>0.0</v>
      </c>
      <c r="BZ689" s="7">
        <v>0.0</v>
      </c>
      <c r="CA689" s="7">
        <v>0.0</v>
      </c>
      <c r="CB689" s="7">
        <v>0.0</v>
      </c>
      <c r="CC689" s="7">
        <v>0.0</v>
      </c>
      <c r="CD689" s="7">
        <v>0.0</v>
      </c>
      <c r="CE689" s="7">
        <v>0.0</v>
      </c>
      <c r="CF689" s="7">
        <v>0.0</v>
      </c>
      <c r="CG689" s="7">
        <v>1.0</v>
      </c>
      <c r="CH689" s="7">
        <v>0.0</v>
      </c>
      <c r="CI689" s="7">
        <v>1.0</v>
      </c>
      <c r="CJ689" s="7">
        <v>0.0</v>
      </c>
      <c r="CK689" s="7">
        <v>0.0</v>
      </c>
      <c r="CL689" s="15">
        <f t="shared" si="17"/>
        <v>0</v>
      </c>
      <c r="CM689" s="7">
        <v>-0.4</v>
      </c>
      <c r="CN689" s="7">
        <v>0.4</v>
      </c>
      <c r="CO689" s="7">
        <v>0.0</v>
      </c>
      <c r="CP689" s="16">
        <f t="shared" si="18"/>
        <v>0</v>
      </c>
      <c r="CQ689" s="16">
        <f t="shared" si="19"/>
        <v>0</v>
      </c>
      <c r="CR689" s="17">
        <v>1.0</v>
      </c>
      <c r="CS689" s="14">
        <v>5.4</v>
      </c>
      <c r="CT689" s="14">
        <v>4.9</v>
      </c>
      <c r="CU689" s="14">
        <v>-3.1</v>
      </c>
      <c r="CV689" s="14">
        <v>-0.7</v>
      </c>
      <c r="CW689" s="14">
        <v>0.2</v>
      </c>
      <c r="CX689" s="14">
        <v>0.0</v>
      </c>
      <c r="CY689" s="14">
        <v>-0.5</v>
      </c>
      <c r="CZ689" s="18">
        <f t="shared" si="20"/>
        <v>-0.01515151515</v>
      </c>
      <c r="DA689" s="18">
        <f t="shared" si="21"/>
        <v>-0.07728970759</v>
      </c>
      <c r="DB689" s="14">
        <v>28.9273</v>
      </c>
      <c r="DC689" s="7">
        <v>0.0</v>
      </c>
      <c r="DD689" s="7">
        <v>2.0</v>
      </c>
      <c r="DE689" s="7">
        <v>1.0</v>
      </c>
      <c r="DF689" s="7">
        <v>21.0</v>
      </c>
      <c r="DG689" s="7">
        <v>10.0</v>
      </c>
      <c r="DH689" s="7">
        <v>0.0</v>
      </c>
      <c r="DI689" s="7">
        <v>0.0</v>
      </c>
      <c r="DJ689" s="7">
        <v>0.0</v>
      </c>
      <c r="DK689" s="7">
        <v>3.0</v>
      </c>
      <c r="DL689" s="7">
        <v>2.0</v>
      </c>
      <c r="DM689" s="7">
        <v>40.0</v>
      </c>
      <c r="DN689" s="9">
        <v>0.0</v>
      </c>
      <c r="DO689" s="9">
        <v>0.0</v>
      </c>
      <c r="DP689" s="9">
        <v>0.0</v>
      </c>
      <c r="DQ689" s="8">
        <v>73.0</v>
      </c>
      <c r="DR689" s="8">
        <v>0.0</v>
      </c>
      <c r="DS689" s="8"/>
      <c r="DT689" s="19">
        <v>0.925</v>
      </c>
      <c r="DU689" s="8">
        <v>0.894</v>
      </c>
      <c r="DV689" s="8">
        <v>0.639</v>
      </c>
      <c r="DW689" s="8">
        <v>0.0</v>
      </c>
      <c r="DX689" s="8">
        <v>0.5</v>
      </c>
      <c r="DY689" s="14">
        <f t="shared" si="22"/>
        <v>-1.400297415</v>
      </c>
    </row>
    <row r="690" ht="12.75" customHeight="1">
      <c r="A690" s="7">
        <v>55.0</v>
      </c>
      <c r="B690" s="7" t="s">
        <v>2956</v>
      </c>
      <c r="C690" s="7" t="s">
        <v>2957</v>
      </c>
      <c r="D690" s="7" t="s">
        <v>155</v>
      </c>
      <c r="E690" s="7" t="s">
        <v>132</v>
      </c>
      <c r="F690" s="7" t="s">
        <v>132</v>
      </c>
      <c r="G690" s="7">
        <v>78.0</v>
      </c>
      <c r="H690" s="7">
        <v>232.0</v>
      </c>
      <c r="I690" s="7" t="s">
        <v>145</v>
      </c>
      <c r="M690" s="8" t="s">
        <v>146</v>
      </c>
      <c r="N690" s="8">
        <f t="shared" si="1"/>
        <v>24</v>
      </c>
      <c r="O690" s="7" t="s">
        <v>2958</v>
      </c>
      <c r="P690" s="7" t="s">
        <v>2959</v>
      </c>
      <c r="Q690" s="8" t="s">
        <v>542</v>
      </c>
      <c r="R690" s="7" t="s">
        <v>542</v>
      </c>
      <c r="S690" s="9" t="s">
        <v>247</v>
      </c>
      <c r="T690" s="9">
        <v>3.0</v>
      </c>
      <c r="U690" s="9" t="s">
        <v>138</v>
      </c>
      <c r="V690" s="9" t="s">
        <v>138</v>
      </c>
      <c r="W690" s="7">
        <v>3.0</v>
      </c>
      <c r="X690" s="7">
        <v>1.0</v>
      </c>
      <c r="Y690" s="7">
        <v>1.0</v>
      </c>
      <c r="Z690" s="7">
        <v>0.0</v>
      </c>
      <c r="AA690" s="7">
        <v>2.0</v>
      </c>
      <c r="AB690" s="7">
        <v>2.0</v>
      </c>
      <c r="AC690" s="7">
        <v>5.0</v>
      </c>
      <c r="AD690" s="7">
        <v>0.0</v>
      </c>
      <c r="AE690" s="7">
        <v>2.0</v>
      </c>
      <c r="AF690" s="10">
        <f t="shared" si="2"/>
        <v>0.2</v>
      </c>
      <c r="AG690" s="10">
        <f t="shared" si="3"/>
        <v>0.1428571429</v>
      </c>
      <c r="AH690" s="7">
        <v>1548.0</v>
      </c>
      <c r="AI690" s="11">
        <f t="shared" si="4"/>
        <v>8.6</v>
      </c>
      <c r="AJ690" s="7">
        <v>42.0</v>
      </c>
      <c r="AK690" s="11">
        <f t="shared" si="5"/>
        <v>14</v>
      </c>
      <c r="AL690" s="11">
        <f t="shared" si="6"/>
        <v>36.85714286</v>
      </c>
      <c r="AM690" s="12">
        <v>0.0</v>
      </c>
      <c r="AN690" s="11">
        <f t="shared" si="7"/>
        <v>0</v>
      </c>
      <c r="AO690" s="10" t="s">
        <v>176</v>
      </c>
      <c r="AP690" s="10" t="s">
        <v>176</v>
      </c>
      <c r="AQ690" s="10" t="s">
        <v>200</v>
      </c>
      <c r="AR690" s="7">
        <v>0.0</v>
      </c>
      <c r="AS690" s="7">
        <v>1.0</v>
      </c>
      <c r="AT690" s="13">
        <f t="shared" si="8"/>
        <v>0</v>
      </c>
      <c r="AU690" s="8"/>
      <c r="AV690" s="8"/>
      <c r="AW690" s="8">
        <v>1.0</v>
      </c>
      <c r="AX690" s="8">
        <v>0.0</v>
      </c>
      <c r="AY690" s="8"/>
      <c r="AZ690" s="8">
        <v>0.0</v>
      </c>
      <c r="BA690" s="7">
        <v>2.0</v>
      </c>
      <c r="BB690" s="7">
        <v>11.0</v>
      </c>
      <c r="BC690" s="7">
        <v>1.0</v>
      </c>
      <c r="BD690" s="7">
        <v>0.0</v>
      </c>
      <c r="BE690" s="7">
        <v>1.0</v>
      </c>
      <c r="BF690" s="7">
        <v>0.0</v>
      </c>
      <c r="BG690" s="14">
        <f t="shared" si="9"/>
        <v>4.651162791</v>
      </c>
      <c r="BH690" s="11">
        <f t="shared" si="10"/>
        <v>25.58139535</v>
      </c>
      <c r="BI690" s="11">
        <f t="shared" si="11"/>
        <v>2.325581395</v>
      </c>
      <c r="BJ690" s="11">
        <f t="shared" si="12"/>
        <v>0</v>
      </c>
      <c r="BK690" s="11">
        <f t="shared" si="13"/>
        <v>2.325581395</v>
      </c>
      <c r="BL690" s="11">
        <f t="shared" si="14"/>
        <v>0</v>
      </c>
      <c r="BM690" s="7">
        <v>4.0</v>
      </c>
      <c r="BN690" s="7">
        <v>2.0</v>
      </c>
      <c r="BO690" s="7">
        <v>0.0</v>
      </c>
      <c r="BP690" s="7">
        <v>0.0</v>
      </c>
      <c r="BQ690" s="7">
        <v>0.0</v>
      </c>
      <c r="BR690" s="7">
        <v>0.0</v>
      </c>
      <c r="BS690" s="9">
        <f t="shared" si="15"/>
        <v>16</v>
      </c>
      <c r="BT690" s="14">
        <v>-0.0487</v>
      </c>
      <c r="BW690" s="15" t="str">
        <f t="shared" si="16"/>
        <v> </v>
      </c>
      <c r="BY690" s="7">
        <v>0.0</v>
      </c>
      <c r="BZ690" s="7">
        <v>0.0</v>
      </c>
      <c r="CA690" s="7">
        <v>1.0</v>
      </c>
      <c r="CB690" s="7">
        <v>0.0</v>
      </c>
      <c r="CC690" s="7">
        <v>0.0</v>
      </c>
      <c r="CD690" s="7">
        <v>1.0</v>
      </c>
      <c r="CE690" s="7">
        <v>0.0</v>
      </c>
      <c r="CF690" s="7">
        <v>0.0</v>
      </c>
      <c r="CG690" s="7">
        <v>0.0</v>
      </c>
      <c r="CH690" s="7">
        <v>0.0</v>
      </c>
      <c r="CI690" s="7">
        <v>0.0</v>
      </c>
      <c r="CJ690" s="7">
        <v>0.0</v>
      </c>
      <c r="CK690" s="7">
        <v>0.0</v>
      </c>
      <c r="CL690" s="15">
        <f t="shared" si="17"/>
        <v>0</v>
      </c>
      <c r="CM690" s="7">
        <v>0.30000000000000004</v>
      </c>
      <c r="CN690" s="7">
        <v>0.1</v>
      </c>
      <c r="CO690" s="7">
        <v>0.4</v>
      </c>
      <c r="CP690" s="16">
        <f t="shared" si="18"/>
        <v>0.1333333333</v>
      </c>
      <c r="CQ690" s="16">
        <f t="shared" si="19"/>
        <v>0.9302325581</v>
      </c>
      <c r="CR690" s="17">
        <v>3.0</v>
      </c>
      <c r="CS690" s="14">
        <v>1.0</v>
      </c>
      <c r="CT690" s="14">
        <v>0.9</v>
      </c>
      <c r="CU690" s="14">
        <v>2.0</v>
      </c>
      <c r="CV690" s="14">
        <v>0.5</v>
      </c>
      <c r="CW690" s="14">
        <v>0.30000000000000004</v>
      </c>
      <c r="CX690" s="14">
        <v>0.0</v>
      </c>
      <c r="CY690" s="14">
        <v>0.8</v>
      </c>
      <c r="CZ690" s="18">
        <f t="shared" si="20"/>
        <v>0.2666666667</v>
      </c>
      <c r="DA690" s="18">
        <f t="shared" si="21"/>
        <v>1.860465116</v>
      </c>
      <c r="DB690" s="14">
        <v>39.6</v>
      </c>
      <c r="DC690" s="7">
        <v>0.0</v>
      </c>
      <c r="DD690" s="7">
        <v>0.0</v>
      </c>
      <c r="DE690" s="7">
        <v>0.0</v>
      </c>
      <c r="DF690" s="7">
        <v>0.0</v>
      </c>
      <c r="DG690" s="7">
        <v>2.0</v>
      </c>
      <c r="DH690" s="7">
        <v>1.0</v>
      </c>
      <c r="DI690" s="7">
        <v>0.0</v>
      </c>
      <c r="DJ690" s="7">
        <v>1.0</v>
      </c>
      <c r="DK690" s="7">
        <v>0.0</v>
      </c>
      <c r="DL690" s="7">
        <v>0.0</v>
      </c>
      <c r="DM690" s="7">
        <v>1.0</v>
      </c>
      <c r="DN690" s="9">
        <v>0.0</v>
      </c>
      <c r="DO690" s="9">
        <v>0.0</v>
      </c>
      <c r="DP690" s="9">
        <v>1.0</v>
      </c>
      <c r="DQ690" s="8">
        <v>6.0</v>
      </c>
      <c r="DR690" s="8">
        <v>0.0</v>
      </c>
      <c r="DS690" s="8"/>
      <c r="DT690" s="19">
        <v>0.925</v>
      </c>
      <c r="DU690" s="8">
        <v>0.925</v>
      </c>
      <c r="DV690" s="8">
        <v>0.04</v>
      </c>
      <c r="DW690" s="8">
        <v>0.0</v>
      </c>
      <c r="DX690" s="8">
        <v>0.30000000000000004</v>
      </c>
      <c r="DY690" s="14">
        <f t="shared" si="22"/>
        <v>0.7526424159</v>
      </c>
    </row>
    <row r="691" ht="12.75" customHeight="1">
      <c r="A691" s="7">
        <v>71.0</v>
      </c>
      <c r="B691" s="7" t="s">
        <v>2960</v>
      </c>
      <c r="C691" s="7" t="s">
        <v>353</v>
      </c>
      <c r="D691" s="7" t="s">
        <v>162</v>
      </c>
      <c r="E691" s="7" t="s">
        <v>163</v>
      </c>
      <c r="F691" s="7" t="s">
        <v>163</v>
      </c>
      <c r="G691" s="7">
        <v>71.0</v>
      </c>
      <c r="H691" s="7">
        <v>174.0</v>
      </c>
      <c r="I691" s="7" t="s">
        <v>145</v>
      </c>
      <c r="M691" s="8" t="s">
        <v>146</v>
      </c>
      <c r="N691" s="8">
        <f t="shared" si="1"/>
        <v>22</v>
      </c>
      <c r="O691" s="7" t="s">
        <v>2961</v>
      </c>
      <c r="P691" s="7" t="s">
        <v>2962</v>
      </c>
      <c r="Q691" s="8" t="s">
        <v>312</v>
      </c>
      <c r="R691" s="7" t="s">
        <v>312</v>
      </c>
      <c r="S691" s="9" t="s">
        <v>159</v>
      </c>
      <c r="T691" s="9">
        <v>2.0</v>
      </c>
      <c r="U691" s="9" t="s">
        <v>138</v>
      </c>
      <c r="V691" s="9" t="s">
        <v>138</v>
      </c>
      <c r="W691" s="7">
        <v>2.0</v>
      </c>
      <c r="X691" s="7">
        <v>1.0</v>
      </c>
      <c r="Y691" s="7">
        <v>1.0</v>
      </c>
      <c r="Z691" s="7">
        <v>0.0</v>
      </c>
      <c r="AA691" s="7">
        <v>2.0</v>
      </c>
      <c r="AB691" s="7">
        <v>2.0</v>
      </c>
      <c r="AC691" s="7">
        <v>8.0</v>
      </c>
      <c r="AD691" s="7">
        <v>2.0</v>
      </c>
      <c r="AE691" s="7">
        <v>2.0</v>
      </c>
      <c r="AF691" s="10">
        <f t="shared" si="2"/>
        <v>0.125</v>
      </c>
      <c r="AG691" s="10">
        <f t="shared" si="3"/>
        <v>0.08333333333</v>
      </c>
      <c r="AH691" s="7">
        <v>1410.0</v>
      </c>
      <c r="AI691" s="11">
        <f t="shared" si="4"/>
        <v>11.75</v>
      </c>
      <c r="AJ691" s="7">
        <v>32.0</v>
      </c>
      <c r="AK691" s="11">
        <f t="shared" si="5"/>
        <v>16</v>
      </c>
      <c r="AL691" s="11">
        <f t="shared" si="6"/>
        <v>44.0625</v>
      </c>
      <c r="AM691" s="12">
        <v>0.0</v>
      </c>
      <c r="AN691" s="11">
        <f t="shared" si="7"/>
        <v>0</v>
      </c>
      <c r="AO691" s="10" t="s">
        <v>152</v>
      </c>
      <c r="AP691" s="10" t="s">
        <v>152</v>
      </c>
      <c r="AQ691" s="10" t="s">
        <v>2803</v>
      </c>
      <c r="AR691" s="7">
        <v>0.0</v>
      </c>
      <c r="AS691" s="7">
        <v>0.0</v>
      </c>
      <c r="AT691" s="13">
        <f t="shared" si="8"/>
        <v>0</v>
      </c>
      <c r="AU691" s="8"/>
      <c r="AV691" s="8"/>
      <c r="AW691" s="8"/>
      <c r="AX691" s="8">
        <v>0.0</v>
      </c>
      <c r="AY691" s="8"/>
      <c r="AZ691" s="8">
        <v>0.0</v>
      </c>
      <c r="BA691" s="7">
        <v>1.0</v>
      </c>
      <c r="BB691" s="7">
        <v>3.0</v>
      </c>
      <c r="BC691" s="7">
        <v>0.0</v>
      </c>
      <c r="BD691" s="7">
        <v>2.0</v>
      </c>
      <c r="BE691" s="7">
        <v>0.0</v>
      </c>
      <c r="BF691" s="7">
        <v>0.0</v>
      </c>
      <c r="BG691" s="14">
        <f t="shared" si="9"/>
        <v>2.553191489</v>
      </c>
      <c r="BH691" s="11">
        <f t="shared" si="10"/>
        <v>7.659574468</v>
      </c>
      <c r="BI691" s="11">
        <f t="shared" si="11"/>
        <v>0</v>
      </c>
      <c r="BJ691" s="11">
        <f t="shared" si="12"/>
        <v>5.106382979</v>
      </c>
      <c r="BK691" s="11">
        <f t="shared" si="13"/>
        <v>0</v>
      </c>
      <c r="BL691" s="11">
        <f t="shared" si="14"/>
        <v>0</v>
      </c>
      <c r="BM691" s="7">
        <v>0.0</v>
      </c>
      <c r="BN691" s="7">
        <v>0.0</v>
      </c>
      <c r="BO691" s="7">
        <v>0.0</v>
      </c>
      <c r="BP691" s="7">
        <v>0.0</v>
      </c>
      <c r="BQ691" s="7">
        <v>0.0</v>
      </c>
      <c r="BR691" s="7">
        <v>0.0</v>
      </c>
      <c r="BS691" s="9">
        <f t="shared" si="15"/>
        <v>3</v>
      </c>
      <c r="BT691" s="14">
        <v>-0.0325</v>
      </c>
      <c r="BW691" s="15" t="str">
        <f t="shared" si="16"/>
        <v> </v>
      </c>
      <c r="BY691" s="7">
        <v>0.0</v>
      </c>
      <c r="BZ691" s="7">
        <v>0.0</v>
      </c>
      <c r="CA691" s="7">
        <v>0.0</v>
      </c>
      <c r="CB691" s="7">
        <v>0.0</v>
      </c>
      <c r="CC691" s="7">
        <v>0.0</v>
      </c>
      <c r="CD691" s="7">
        <v>0.0</v>
      </c>
      <c r="CE691" s="7">
        <v>0.0</v>
      </c>
      <c r="CF691" s="7">
        <v>1.0</v>
      </c>
      <c r="CG691" s="7">
        <v>0.0</v>
      </c>
      <c r="CH691" s="7">
        <v>0.0</v>
      </c>
      <c r="CI691" s="7">
        <v>0.0</v>
      </c>
      <c r="CJ691" s="7">
        <v>0.0</v>
      </c>
      <c r="CK691" s="7">
        <v>0.0</v>
      </c>
      <c r="CL691" s="15">
        <f t="shared" si="17"/>
        <v>0</v>
      </c>
      <c r="CM691" s="7">
        <v>0.30000000000000004</v>
      </c>
      <c r="CN691" s="7">
        <v>0.1</v>
      </c>
      <c r="CO691" s="7">
        <v>0.4</v>
      </c>
      <c r="CP691" s="16">
        <f t="shared" si="18"/>
        <v>0.2</v>
      </c>
      <c r="CQ691" s="16">
        <f t="shared" si="19"/>
        <v>1.021276596</v>
      </c>
      <c r="CR691" s="17">
        <v>2.0</v>
      </c>
      <c r="CS691" s="14">
        <v>0.5</v>
      </c>
      <c r="CT691" s="14">
        <v>0.5</v>
      </c>
      <c r="CU691" s="14">
        <v>2.1</v>
      </c>
      <c r="CV691" s="14">
        <v>0.7</v>
      </c>
      <c r="CW691" s="14">
        <v>0.30000000000000004</v>
      </c>
      <c r="CX691" s="14">
        <v>0.0</v>
      </c>
      <c r="CY691" s="14">
        <v>0.9</v>
      </c>
      <c r="CZ691" s="18">
        <f t="shared" si="20"/>
        <v>0.45</v>
      </c>
      <c r="DA691" s="18">
        <f t="shared" si="21"/>
        <v>2.29787234</v>
      </c>
      <c r="DB691" s="14">
        <v>35.875</v>
      </c>
      <c r="DC691" s="7">
        <v>0.0</v>
      </c>
      <c r="DD691" s="7">
        <v>0.0</v>
      </c>
      <c r="DE691" s="7">
        <v>0.0</v>
      </c>
      <c r="DF691" s="7">
        <v>2.0</v>
      </c>
      <c r="DG691" s="7">
        <v>0.0</v>
      </c>
      <c r="DH691" s="7">
        <v>0.0</v>
      </c>
      <c r="DI691" s="7">
        <v>0.0</v>
      </c>
      <c r="DJ691" s="7">
        <v>4.0</v>
      </c>
      <c r="DK691" s="7">
        <v>0.0</v>
      </c>
      <c r="DL691" s="7">
        <v>0.0</v>
      </c>
      <c r="DM691" s="7">
        <v>4.0</v>
      </c>
      <c r="DN691" s="9">
        <v>0.0</v>
      </c>
      <c r="DO691" s="9">
        <v>1.0</v>
      </c>
      <c r="DP691" s="9">
        <v>0.0</v>
      </c>
      <c r="DQ691" s="8">
        <v>3.0</v>
      </c>
      <c r="DR691" s="8">
        <v>0.0</v>
      </c>
      <c r="DS691" s="8"/>
      <c r="DT691" s="19">
        <v>0.843</v>
      </c>
      <c r="DU691" s="8">
        <v>0.843</v>
      </c>
      <c r="DV691" s="8">
        <v>0.014</v>
      </c>
      <c r="DW691" s="8">
        <v>0.0</v>
      </c>
      <c r="DX691" s="8">
        <v>0.0</v>
      </c>
      <c r="DY691" s="14">
        <f t="shared" si="22"/>
        <v>0.8890871654</v>
      </c>
    </row>
    <row r="692" ht="12.75" customHeight="1">
      <c r="A692" s="7">
        <v>21.0</v>
      </c>
      <c r="B692" s="7" t="s">
        <v>1750</v>
      </c>
      <c r="C692" s="7" t="s">
        <v>2963</v>
      </c>
      <c r="E692" s="7" t="s">
        <v>391</v>
      </c>
      <c r="F692" s="7" t="s">
        <v>391</v>
      </c>
      <c r="G692" s="7">
        <v>72.0</v>
      </c>
      <c r="H692" s="7">
        <v>200.0</v>
      </c>
      <c r="I692" s="7" t="s">
        <v>133</v>
      </c>
      <c r="M692" s="8"/>
      <c r="N692" s="8">
        <f t="shared" si="1"/>
        <v>26</v>
      </c>
      <c r="O692" s="7" t="s">
        <v>2964</v>
      </c>
      <c r="P692" s="7" t="s">
        <v>2965</v>
      </c>
      <c r="Q692" s="8" t="s">
        <v>399</v>
      </c>
      <c r="R692" s="7" t="s">
        <v>399</v>
      </c>
      <c r="S692" s="9" t="s">
        <v>159</v>
      </c>
      <c r="T692" s="9">
        <v>79.0</v>
      </c>
      <c r="U692" s="9" t="s">
        <v>138</v>
      </c>
      <c r="V692" s="9" t="s">
        <v>138</v>
      </c>
      <c r="W692" s="7">
        <v>80.0</v>
      </c>
      <c r="X692" s="7">
        <v>13.0</v>
      </c>
      <c r="Y692" s="7">
        <v>16.0</v>
      </c>
      <c r="Z692" s="7">
        <v>10.0</v>
      </c>
      <c r="AA692" s="7">
        <v>29.0</v>
      </c>
      <c r="AB692" s="7">
        <v>11.0</v>
      </c>
      <c r="AC692" s="7">
        <v>111.0</v>
      </c>
      <c r="AD692" s="7">
        <v>54.0</v>
      </c>
      <c r="AE692" s="7">
        <v>37.0</v>
      </c>
      <c r="AF692" s="10">
        <f t="shared" si="2"/>
        <v>0.1171171171</v>
      </c>
      <c r="AG692" s="10">
        <f t="shared" si="3"/>
        <v>0.06435643564</v>
      </c>
      <c r="AH692" s="7">
        <v>66514.0</v>
      </c>
      <c r="AI692" s="11">
        <f t="shared" si="4"/>
        <v>13.85708333</v>
      </c>
      <c r="AJ692" s="7">
        <v>1695.0</v>
      </c>
      <c r="AK692" s="11">
        <f t="shared" si="5"/>
        <v>21.1875</v>
      </c>
      <c r="AL692" s="11">
        <f t="shared" si="6"/>
        <v>39.24129794</v>
      </c>
      <c r="AM692" s="12">
        <v>121.0</v>
      </c>
      <c r="AN692" s="11">
        <f t="shared" si="7"/>
        <v>6.548997204</v>
      </c>
      <c r="AO692" s="10" t="s">
        <v>1373</v>
      </c>
      <c r="AP692" s="10" t="s">
        <v>2521</v>
      </c>
      <c r="AQ692" s="10" t="s">
        <v>2966</v>
      </c>
      <c r="AR692" s="7">
        <v>15.0</v>
      </c>
      <c r="AS692" s="7">
        <v>20.0</v>
      </c>
      <c r="AT692" s="13">
        <f t="shared" si="8"/>
        <v>0.4285714286</v>
      </c>
      <c r="AU692" s="9">
        <v>1.0</v>
      </c>
      <c r="AV692" s="9">
        <v>1.0</v>
      </c>
      <c r="AW692" s="9">
        <v>22.0</v>
      </c>
      <c r="AX692" s="9">
        <v>5.0</v>
      </c>
      <c r="AY692" s="9">
        <v>13.0</v>
      </c>
      <c r="AZ692" s="9">
        <v>10.0</v>
      </c>
      <c r="BA692" s="7">
        <v>146.0</v>
      </c>
      <c r="BB692" s="7">
        <v>123.0</v>
      </c>
      <c r="BC692" s="7">
        <v>58.0</v>
      </c>
      <c r="BD692" s="7">
        <v>54.0</v>
      </c>
      <c r="BE692" s="7">
        <v>24.0</v>
      </c>
      <c r="BF692" s="7">
        <v>30.0</v>
      </c>
      <c r="BG692" s="14">
        <f t="shared" si="9"/>
        <v>7.902095799</v>
      </c>
      <c r="BH692" s="11">
        <f t="shared" si="10"/>
        <v>6.657245091</v>
      </c>
      <c r="BI692" s="11">
        <f t="shared" si="11"/>
        <v>3.139188742</v>
      </c>
      <c r="BJ692" s="11">
        <f t="shared" si="12"/>
        <v>2.922692967</v>
      </c>
      <c r="BK692" s="11">
        <f t="shared" si="13"/>
        <v>1.298974652</v>
      </c>
      <c r="BL692" s="11">
        <f t="shared" si="14"/>
        <v>1.623718315</v>
      </c>
      <c r="BM692" s="7">
        <v>123.0</v>
      </c>
      <c r="BN692" s="7">
        <v>39.0</v>
      </c>
      <c r="BO692" s="7">
        <v>9.0</v>
      </c>
      <c r="BP692" s="7">
        <v>0.0</v>
      </c>
      <c r="BQ692" s="7">
        <v>0.0</v>
      </c>
      <c r="BR692" s="7">
        <v>0.0</v>
      </c>
      <c r="BS692" s="9">
        <f t="shared" si="15"/>
        <v>313</v>
      </c>
      <c r="BT692" s="14">
        <v>-6.455</v>
      </c>
      <c r="BW692" s="15" t="str">
        <f t="shared" si="16"/>
        <v> </v>
      </c>
      <c r="BY692" s="7">
        <v>1.0</v>
      </c>
      <c r="BZ692" s="7">
        <v>0.0</v>
      </c>
      <c r="CA692" s="7">
        <v>6.0</v>
      </c>
      <c r="CB692" s="7">
        <v>3.0</v>
      </c>
      <c r="CC692" s="7">
        <v>2.0</v>
      </c>
      <c r="CD692" s="7">
        <v>0.0</v>
      </c>
      <c r="CE692" s="7">
        <v>0.0</v>
      </c>
      <c r="CF692" s="7">
        <v>0.0</v>
      </c>
      <c r="CG692" s="7">
        <v>2.0</v>
      </c>
      <c r="CH692" s="7">
        <v>0.0</v>
      </c>
      <c r="CI692" s="7">
        <v>9.0</v>
      </c>
      <c r="CJ692" s="7">
        <v>0.0</v>
      </c>
      <c r="CK692" s="7">
        <v>0.0</v>
      </c>
      <c r="CL692" s="15">
        <f t="shared" si="17"/>
        <v>0</v>
      </c>
      <c r="CM692" s="7">
        <v>1.7000000000000002</v>
      </c>
      <c r="CN692" s="7">
        <v>1.4</v>
      </c>
      <c r="CO692" s="7">
        <v>3.2</v>
      </c>
      <c r="CP692" s="16">
        <f t="shared" si="18"/>
        <v>0.04</v>
      </c>
      <c r="CQ692" s="16">
        <f t="shared" si="19"/>
        <v>0.1731966203</v>
      </c>
      <c r="CR692" s="17">
        <v>3.0</v>
      </c>
      <c r="CS692" s="14">
        <v>18.6</v>
      </c>
      <c r="CT692" s="14">
        <v>21.2</v>
      </c>
      <c r="CU692" s="14">
        <v>5.7</v>
      </c>
      <c r="CV692" s="14">
        <v>4.5</v>
      </c>
      <c r="CW692" s="14">
        <v>3.4</v>
      </c>
      <c r="CX692" s="14">
        <v>0.0</v>
      </c>
      <c r="CY692" s="14">
        <v>7.9</v>
      </c>
      <c r="CZ692" s="18">
        <f t="shared" si="20"/>
        <v>0.09875</v>
      </c>
      <c r="DA692" s="18">
        <f t="shared" si="21"/>
        <v>0.4275791563</v>
      </c>
      <c r="DB692" s="14">
        <v>29.2162</v>
      </c>
      <c r="DC692" s="7">
        <v>0.0</v>
      </c>
      <c r="DD692" s="7">
        <v>0.0</v>
      </c>
      <c r="DE692" s="7">
        <v>5.0</v>
      </c>
      <c r="DF692" s="7">
        <v>49.0</v>
      </c>
      <c r="DG692" s="7">
        <v>13.0</v>
      </c>
      <c r="DH692" s="7">
        <v>1.0</v>
      </c>
      <c r="DI692" s="7">
        <v>7.0</v>
      </c>
      <c r="DJ692" s="7">
        <v>10.0</v>
      </c>
      <c r="DK692" s="7">
        <v>8.0</v>
      </c>
      <c r="DL692" s="7">
        <v>4.0</v>
      </c>
      <c r="DM692" s="7">
        <v>68.0</v>
      </c>
      <c r="DN692" s="9">
        <v>3.0</v>
      </c>
      <c r="DO692" s="9">
        <v>2.0</v>
      </c>
      <c r="DP692" s="9">
        <v>1.0</v>
      </c>
      <c r="DQ692" s="8">
        <v>186.0</v>
      </c>
      <c r="DR692" s="8">
        <v>2.0</v>
      </c>
      <c r="DS692" s="8" t="s">
        <v>210</v>
      </c>
      <c r="DT692" s="19">
        <v>1.8</v>
      </c>
      <c r="DU692" s="8">
        <v>2.0</v>
      </c>
      <c r="DV692" s="8">
        <v>2.0</v>
      </c>
      <c r="DW692" s="8">
        <v>49.0</v>
      </c>
      <c r="DX692" s="8">
        <v>0.0</v>
      </c>
      <c r="DY692" s="14">
        <f t="shared" si="22"/>
        <v>4.814893617</v>
      </c>
    </row>
    <row r="693" ht="12.75" customHeight="1">
      <c r="A693" s="7">
        <v>32.0</v>
      </c>
      <c r="B693" s="7" t="s">
        <v>2967</v>
      </c>
      <c r="C693" s="7" t="s">
        <v>2968</v>
      </c>
      <c r="E693" s="7" t="s">
        <v>1232</v>
      </c>
      <c r="F693" s="7" t="s">
        <v>1232</v>
      </c>
      <c r="G693" s="7">
        <v>73.0</v>
      </c>
      <c r="H693" s="7">
        <v>210.0</v>
      </c>
      <c r="I693" s="7" t="s">
        <v>145</v>
      </c>
      <c r="J693" s="7">
        <v>1996.0</v>
      </c>
      <c r="K693" s="7">
        <v>4.0</v>
      </c>
      <c r="L693" s="7">
        <v>105.0</v>
      </c>
      <c r="M693" s="8"/>
      <c r="N693" s="8">
        <f t="shared" si="1"/>
        <v>37</v>
      </c>
      <c r="O693" s="7" t="s">
        <v>1961</v>
      </c>
      <c r="P693" s="7" t="s">
        <v>2969</v>
      </c>
      <c r="Q693" s="8" t="s">
        <v>222</v>
      </c>
      <c r="R693" s="7" t="s">
        <v>222</v>
      </c>
      <c r="S693" s="9" t="s">
        <v>174</v>
      </c>
      <c r="T693" s="9">
        <v>51.0</v>
      </c>
      <c r="U693" s="9" t="s">
        <v>138</v>
      </c>
      <c r="V693" s="9" t="s">
        <v>138</v>
      </c>
      <c r="W693" s="7">
        <v>51.0</v>
      </c>
      <c r="X693" s="7">
        <v>1.0</v>
      </c>
      <c r="Y693" s="7">
        <v>12.0</v>
      </c>
      <c r="Z693" s="7">
        <v>6.0</v>
      </c>
      <c r="AA693" s="7">
        <v>13.0</v>
      </c>
      <c r="AB693" s="7">
        <v>3.0</v>
      </c>
      <c r="AC693" s="7">
        <v>41.0</v>
      </c>
      <c r="AD693" s="7">
        <v>13.0</v>
      </c>
      <c r="AE693" s="7">
        <v>36.0</v>
      </c>
      <c r="AF693" s="10">
        <f t="shared" si="2"/>
        <v>0.0243902439</v>
      </c>
      <c r="AG693" s="10">
        <f t="shared" si="3"/>
        <v>0.01111111111</v>
      </c>
      <c r="AH693" s="7">
        <v>49451.0</v>
      </c>
      <c r="AI693" s="11">
        <f t="shared" si="4"/>
        <v>16.16045752</v>
      </c>
      <c r="AJ693" s="7">
        <v>1096.0</v>
      </c>
      <c r="AK693" s="11">
        <f t="shared" si="5"/>
        <v>21.49019608</v>
      </c>
      <c r="AL693" s="11">
        <f t="shared" si="6"/>
        <v>45.11952555</v>
      </c>
      <c r="AM693" s="12">
        <v>71.0</v>
      </c>
      <c r="AN693" s="11">
        <f t="shared" si="7"/>
        <v>5.168752907</v>
      </c>
      <c r="AO693" s="10" t="s">
        <v>2444</v>
      </c>
      <c r="AP693" s="10" t="s">
        <v>799</v>
      </c>
      <c r="AQ693" s="10" t="s">
        <v>739</v>
      </c>
      <c r="AR693" s="7">
        <v>0.0</v>
      </c>
      <c r="AS693" s="7">
        <v>0.0</v>
      </c>
      <c r="AT693" s="13">
        <f t="shared" si="8"/>
        <v>0</v>
      </c>
      <c r="AU693" s="8"/>
      <c r="AV693" s="8"/>
      <c r="AW693" s="8"/>
      <c r="AX693" s="8">
        <v>0.0</v>
      </c>
      <c r="AY693" s="8"/>
      <c r="AZ693" s="8">
        <v>0.0</v>
      </c>
      <c r="BA693" s="7">
        <v>134.0</v>
      </c>
      <c r="BB693" s="7">
        <v>81.0</v>
      </c>
      <c r="BC693" s="7">
        <v>63.0</v>
      </c>
      <c r="BD693" s="7">
        <v>13.0</v>
      </c>
      <c r="BE693" s="7">
        <v>24.0</v>
      </c>
      <c r="BF693" s="7">
        <v>6.0</v>
      </c>
      <c r="BG693" s="14">
        <f t="shared" si="9"/>
        <v>9.75511112</v>
      </c>
      <c r="BH693" s="11">
        <f t="shared" si="10"/>
        <v>5.896746274</v>
      </c>
      <c r="BI693" s="11">
        <f t="shared" si="11"/>
        <v>4.586358213</v>
      </c>
      <c r="BJ693" s="11">
        <f t="shared" si="12"/>
        <v>0.9463913773</v>
      </c>
      <c r="BK693" s="11">
        <f t="shared" si="13"/>
        <v>1.747184081</v>
      </c>
      <c r="BL693" s="11">
        <f t="shared" si="14"/>
        <v>0.4367960203</v>
      </c>
      <c r="BM693" s="7">
        <v>33.0</v>
      </c>
      <c r="BN693" s="7">
        <v>9.0</v>
      </c>
      <c r="BO693" s="7">
        <v>1.0</v>
      </c>
      <c r="BP693" s="7">
        <v>0.0</v>
      </c>
      <c r="BQ693" s="7">
        <v>1.0</v>
      </c>
      <c r="BR693" s="7">
        <v>0.0</v>
      </c>
      <c r="BS693" s="9">
        <f t="shared" si="15"/>
        <v>178</v>
      </c>
      <c r="BT693" s="14">
        <v>-1.4692</v>
      </c>
      <c r="BW693" s="15" t="str">
        <f t="shared" si="16"/>
        <v> </v>
      </c>
      <c r="BY693" s="7">
        <v>0.0</v>
      </c>
      <c r="BZ693" s="7">
        <v>0.0</v>
      </c>
      <c r="CA693" s="7">
        <v>0.0</v>
      </c>
      <c r="CB693" s="7">
        <v>0.0</v>
      </c>
      <c r="CC693" s="7">
        <v>0.0</v>
      </c>
      <c r="CD693" s="7">
        <v>0.0</v>
      </c>
      <c r="CE693" s="7">
        <v>0.0</v>
      </c>
      <c r="CF693" s="7">
        <v>0.0</v>
      </c>
      <c r="CG693" s="7">
        <v>0.0</v>
      </c>
      <c r="CH693" s="7">
        <v>0.0</v>
      </c>
      <c r="CI693" s="7">
        <v>1.0</v>
      </c>
      <c r="CJ693" s="7">
        <v>0.0</v>
      </c>
      <c r="CK693" s="7">
        <v>0.0</v>
      </c>
      <c r="CL693" s="15">
        <f t="shared" si="17"/>
        <v>0</v>
      </c>
      <c r="CM693" s="7">
        <v>0.5</v>
      </c>
      <c r="CN693" s="7">
        <v>2.0</v>
      </c>
      <c r="CO693" s="7">
        <v>2.5</v>
      </c>
      <c r="CP693" s="16">
        <f t="shared" si="18"/>
        <v>0.04901960784</v>
      </c>
      <c r="CQ693" s="16">
        <f t="shared" si="19"/>
        <v>0.1819983418</v>
      </c>
      <c r="CR693" s="17">
        <v>1.0</v>
      </c>
      <c r="CS693" s="14">
        <v>16.4</v>
      </c>
      <c r="CT693" s="14">
        <v>17.2</v>
      </c>
      <c r="CU693" s="14">
        <v>2.1</v>
      </c>
      <c r="CV693" s="14">
        <v>0.9</v>
      </c>
      <c r="CW693" s="14">
        <v>1.9</v>
      </c>
      <c r="CX693" s="14">
        <v>0.0</v>
      </c>
      <c r="CY693" s="14">
        <v>2.8</v>
      </c>
      <c r="CZ693" s="18">
        <f t="shared" si="20"/>
        <v>0.05490196078</v>
      </c>
      <c r="DA693" s="18">
        <f t="shared" si="21"/>
        <v>0.2038381428</v>
      </c>
      <c r="DB693" s="14">
        <v>47.4634</v>
      </c>
      <c r="DC693" s="7">
        <v>0.0</v>
      </c>
      <c r="DD693" s="7">
        <v>0.0</v>
      </c>
      <c r="DE693" s="7">
        <v>0.0</v>
      </c>
      <c r="DF693" s="7">
        <v>13.0</v>
      </c>
      <c r="DG693" s="7">
        <v>1.0</v>
      </c>
      <c r="DH693" s="7">
        <v>0.0</v>
      </c>
      <c r="DI693" s="7">
        <v>21.0</v>
      </c>
      <c r="DJ693" s="7">
        <v>2.0</v>
      </c>
      <c r="DK693" s="7">
        <v>0.0</v>
      </c>
      <c r="DL693" s="7">
        <v>0.0</v>
      </c>
      <c r="DM693" s="7">
        <v>17.0</v>
      </c>
      <c r="DN693" s="9">
        <v>0.0</v>
      </c>
      <c r="DO693" s="9">
        <v>0.0</v>
      </c>
      <c r="DP693" s="9">
        <v>0.0</v>
      </c>
      <c r="DQ693" s="8">
        <v>186.0</v>
      </c>
      <c r="DR693" s="8">
        <v>18.0</v>
      </c>
      <c r="DS693" s="8" t="s">
        <v>2970</v>
      </c>
      <c r="DT693" s="19">
        <v>0.6000000000000001</v>
      </c>
      <c r="DU693" s="8">
        <v>0.6000000000000001</v>
      </c>
      <c r="DV693" s="8">
        <v>0.8</v>
      </c>
      <c r="DW693" s="8">
        <v>176.0</v>
      </c>
      <c r="DX693" s="8">
        <v>0.2</v>
      </c>
      <c r="DY693" s="14">
        <f t="shared" si="22"/>
        <v>2.268085106</v>
      </c>
    </row>
    <row r="694" ht="12.75" customHeight="1">
      <c r="A694" s="7">
        <v>5.0</v>
      </c>
      <c r="B694" s="7" t="s">
        <v>2971</v>
      </c>
      <c r="C694" s="7" t="s">
        <v>2972</v>
      </c>
      <c r="D694" s="7" t="s">
        <v>410</v>
      </c>
      <c r="E694" s="7" t="s">
        <v>132</v>
      </c>
      <c r="F694" s="7" t="s">
        <v>132</v>
      </c>
      <c r="G694" s="7">
        <v>71.0</v>
      </c>
      <c r="H694" s="7">
        <v>191.0</v>
      </c>
      <c r="I694" s="7" t="s">
        <v>145</v>
      </c>
      <c r="M694" s="8"/>
      <c r="N694" s="8">
        <f t="shared" si="1"/>
        <v>25</v>
      </c>
      <c r="O694" s="7" t="s">
        <v>2973</v>
      </c>
      <c r="P694" s="7" t="s">
        <v>2974</v>
      </c>
      <c r="Q694" s="8" t="s">
        <v>312</v>
      </c>
      <c r="R694" s="7" t="s">
        <v>312</v>
      </c>
      <c r="S694" s="9" t="s">
        <v>174</v>
      </c>
      <c r="T694" s="9">
        <v>1.0</v>
      </c>
      <c r="U694" s="9" t="s">
        <v>138</v>
      </c>
      <c r="V694" s="9" t="s">
        <v>138</v>
      </c>
      <c r="W694" s="7">
        <v>1.0</v>
      </c>
      <c r="X694" s="7">
        <v>0.0</v>
      </c>
      <c r="Y694" s="7">
        <v>0.0</v>
      </c>
      <c r="Z694" s="7">
        <v>0.0</v>
      </c>
      <c r="AA694" s="7">
        <v>0.0</v>
      </c>
      <c r="AB694" s="7">
        <v>0.0</v>
      </c>
      <c r="AC694" s="7">
        <v>1.0</v>
      </c>
      <c r="AD694" s="7">
        <v>0.0</v>
      </c>
      <c r="AE694" s="7">
        <v>1.0</v>
      </c>
      <c r="AF694" s="10">
        <f t="shared" si="2"/>
        <v>0</v>
      </c>
      <c r="AG694" s="10">
        <f t="shared" si="3"/>
        <v>0</v>
      </c>
      <c r="AH694" s="7">
        <v>930.0</v>
      </c>
      <c r="AI694" s="11">
        <f t="shared" si="4"/>
        <v>15.5</v>
      </c>
      <c r="AJ694" s="7">
        <v>23.0</v>
      </c>
      <c r="AK694" s="11">
        <f t="shared" si="5"/>
        <v>23</v>
      </c>
      <c r="AL694" s="11">
        <f t="shared" si="6"/>
        <v>40.43478261</v>
      </c>
      <c r="AM694" s="12">
        <v>0.0</v>
      </c>
      <c r="AN694" s="11">
        <f t="shared" si="7"/>
        <v>0</v>
      </c>
      <c r="AO694" s="10" t="s">
        <v>151</v>
      </c>
      <c r="AP694" s="10" t="s">
        <v>151</v>
      </c>
      <c r="AQ694" s="10" t="s">
        <v>151</v>
      </c>
      <c r="AR694" s="7">
        <v>0.0</v>
      </c>
      <c r="AS694" s="7">
        <v>0.0</v>
      </c>
      <c r="AT694" s="13">
        <f t="shared" si="8"/>
        <v>0</v>
      </c>
      <c r="AU694" s="8"/>
      <c r="AV694" s="8"/>
      <c r="AW694" s="8"/>
      <c r="AX694" s="8">
        <v>0.0</v>
      </c>
      <c r="AY694" s="8"/>
      <c r="AZ694" s="8">
        <v>0.0</v>
      </c>
      <c r="BA694" s="7">
        <v>0.0</v>
      </c>
      <c r="BB694" s="7">
        <v>3.0</v>
      </c>
      <c r="BC694" s="7">
        <v>2.0</v>
      </c>
      <c r="BD694" s="7">
        <v>0.0</v>
      </c>
      <c r="BE694" s="7">
        <v>1.0</v>
      </c>
      <c r="BF694" s="7">
        <v>0.0</v>
      </c>
      <c r="BG694" s="14">
        <f t="shared" si="9"/>
        <v>0</v>
      </c>
      <c r="BH694" s="11">
        <f t="shared" si="10"/>
        <v>11.61290323</v>
      </c>
      <c r="BI694" s="11">
        <f t="shared" si="11"/>
        <v>7.741935484</v>
      </c>
      <c r="BJ694" s="11">
        <f t="shared" si="12"/>
        <v>0</v>
      </c>
      <c r="BK694" s="11">
        <f t="shared" si="13"/>
        <v>3.870967742</v>
      </c>
      <c r="BL694" s="11">
        <f t="shared" si="14"/>
        <v>0</v>
      </c>
      <c r="BM694" s="7">
        <v>2.0</v>
      </c>
      <c r="BN694" s="7">
        <v>1.0</v>
      </c>
      <c r="BO694" s="7">
        <v>0.0</v>
      </c>
      <c r="BP694" s="7">
        <v>0.0</v>
      </c>
      <c r="BQ694" s="7">
        <v>0.0</v>
      </c>
      <c r="BR694" s="7">
        <v>0.0</v>
      </c>
      <c r="BS694" s="9">
        <f t="shared" si="15"/>
        <v>7</v>
      </c>
      <c r="BT694" s="14">
        <v>0.0646</v>
      </c>
      <c r="BW694" s="15" t="str">
        <f t="shared" si="16"/>
        <v> </v>
      </c>
      <c r="BY694" s="7">
        <v>0.0</v>
      </c>
      <c r="BZ694" s="7">
        <v>0.0</v>
      </c>
      <c r="CA694" s="7">
        <v>0.0</v>
      </c>
      <c r="CB694" s="7">
        <v>0.0</v>
      </c>
      <c r="CC694" s="7">
        <v>0.0</v>
      </c>
      <c r="CD694" s="7">
        <v>0.0</v>
      </c>
      <c r="CE694" s="7">
        <v>0.0</v>
      </c>
      <c r="CF694" s="7">
        <v>0.0</v>
      </c>
      <c r="CG694" s="7">
        <v>0.0</v>
      </c>
      <c r="CH694" s="7">
        <v>0.0</v>
      </c>
      <c r="CI694" s="7">
        <v>0.0</v>
      </c>
      <c r="CJ694" s="7">
        <v>0.0</v>
      </c>
      <c r="CK694" s="7">
        <v>0.0</v>
      </c>
      <c r="CL694" s="15">
        <f t="shared" si="17"/>
        <v>0</v>
      </c>
      <c r="CM694" s="7">
        <v>0.0</v>
      </c>
      <c r="CN694" s="7">
        <v>0.0</v>
      </c>
      <c r="CO694" s="7">
        <v>0.0</v>
      </c>
      <c r="CP694" s="16">
        <f t="shared" si="18"/>
        <v>0</v>
      </c>
      <c r="CQ694" s="16">
        <f t="shared" si="19"/>
        <v>0</v>
      </c>
      <c r="CR694" s="17">
        <v>4.0</v>
      </c>
      <c r="CS694" s="14">
        <v>0.1</v>
      </c>
      <c r="CT694" s="14">
        <v>0.1</v>
      </c>
      <c r="CU694" s="14">
        <v>0.0</v>
      </c>
      <c r="CV694" s="14">
        <v>0.0</v>
      </c>
      <c r="CW694" s="14">
        <v>0.0</v>
      </c>
      <c r="CX694" s="14">
        <v>0.0</v>
      </c>
      <c r="CY694" s="14">
        <v>0.0</v>
      </c>
      <c r="CZ694" s="18">
        <f t="shared" si="20"/>
        <v>0</v>
      </c>
      <c r="DA694" s="18">
        <f t="shared" si="21"/>
        <v>0</v>
      </c>
      <c r="DB694" s="14">
        <v>37.0</v>
      </c>
      <c r="DC694" s="7">
        <v>0.0</v>
      </c>
      <c r="DD694" s="7">
        <v>0.0</v>
      </c>
      <c r="DE694" s="7">
        <v>0.0</v>
      </c>
      <c r="DF694" s="7">
        <v>0.0</v>
      </c>
      <c r="DG694" s="7">
        <v>0.0</v>
      </c>
      <c r="DH694" s="7">
        <v>0.0</v>
      </c>
      <c r="DI694" s="7">
        <v>0.0</v>
      </c>
      <c r="DJ694" s="7">
        <v>1.0</v>
      </c>
      <c r="DK694" s="7">
        <v>0.0</v>
      </c>
      <c r="DL694" s="7">
        <v>0.0</v>
      </c>
      <c r="DM694" s="7">
        <v>0.0</v>
      </c>
      <c r="DN694" s="9">
        <v>0.0</v>
      </c>
      <c r="DO694" s="9">
        <v>0.0</v>
      </c>
      <c r="DP694" s="9">
        <v>0.0</v>
      </c>
      <c r="DQ694" s="8">
        <v>20.0</v>
      </c>
      <c r="DR694" s="8">
        <v>0.0</v>
      </c>
      <c r="DS694" s="8"/>
      <c r="DT694" s="19">
        <v>0.675</v>
      </c>
      <c r="DU694" s="8">
        <v>0.65</v>
      </c>
      <c r="DV694" s="8">
        <v>0.07</v>
      </c>
      <c r="DW694" s="8">
        <v>0.0</v>
      </c>
      <c r="DX694" s="8">
        <v>0.0</v>
      </c>
      <c r="DY694" s="14">
        <f t="shared" si="22"/>
        <v>-0.02310684054</v>
      </c>
    </row>
    <row r="695" ht="12.75" customHeight="1">
      <c r="A695" s="7">
        <v>5.0</v>
      </c>
      <c r="B695" s="7" t="s">
        <v>1762</v>
      </c>
      <c r="C695" s="7" t="s">
        <v>1999</v>
      </c>
      <c r="E695" s="7" t="s">
        <v>189</v>
      </c>
      <c r="F695" s="7" t="s">
        <v>189</v>
      </c>
      <c r="G695" s="7">
        <v>74.0</v>
      </c>
      <c r="H695" s="7">
        <v>187.0</v>
      </c>
      <c r="I695" s="7" t="s">
        <v>145</v>
      </c>
      <c r="J695" s="7">
        <v>2009.0</v>
      </c>
      <c r="K695" s="7">
        <v>1.0</v>
      </c>
      <c r="L695" s="7">
        <v>17.0</v>
      </c>
      <c r="M695" s="8"/>
      <c r="N695" s="8">
        <f t="shared" si="1"/>
        <v>25</v>
      </c>
      <c r="O695" s="7" t="s">
        <v>272</v>
      </c>
      <c r="P695" s="7" t="s">
        <v>2975</v>
      </c>
      <c r="Q695" s="8" t="s">
        <v>222</v>
      </c>
      <c r="R695" s="7" t="s">
        <v>222</v>
      </c>
      <c r="S695" s="9" t="s">
        <v>174</v>
      </c>
      <c r="T695" s="9">
        <v>9.0</v>
      </c>
      <c r="U695" s="9" t="s">
        <v>138</v>
      </c>
      <c r="V695" s="9" t="s">
        <v>138</v>
      </c>
      <c r="W695" s="7">
        <v>9.0</v>
      </c>
      <c r="X695" s="7">
        <v>0.0</v>
      </c>
      <c r="Y695" s="7">
        <v>2.0</v>
      </c>
      <c r="Z695" s="7">
        <v>0.0</v>
      </c>
      <c r="AA695" s="7">
        <v>2.0</v>
      </c>
      <c r="AB695" s="7">
        <v>-2.0</v>
      </c>
      <c r="AC695" s="7">
        <v>13.0</v>
      </c>
      <c r="AD695" s="7">
        <v>5.0</v>
      </c>
      <c r="AE695" s="7">
        <v>7.0</v>
      </c>
      <c r="AF695" s="10">
        <f t="shared" si="2"/>
        <v>0</v>
      </c>
      <c r="AG695" s="10">
        <f t="shared" si="3"/>
        <v>0</v>
      </c>
      <c r="AH695" s="7">
        <v>7761.0</v>
      </c>
      <c r="AI695" s="11">
        <f t="shared" si="4"/>
        <v>14.37222222</v>
      </c>
      <c r="AJ695" s="7">
        <v>176.0</v>
      </c>
      <c r="AK695" s="11">
        <f t="shared" si="5"/>
        <v>19.55555556</v>
      </c>
      <c r="AL695" s="11">
        <f t="shared" si="6"/>
        <v>44.09659091</v>
      </c>
      <c r="AM695" s="12">
        <v>0.0</v>
      </c>
      <c r="AN695" s="11">
        <f t="shared" si="7"/>
        <v>0</v>
      </c>
      <c r="AO695" s="10" t="s">
        <v>151</v>
      </c>
      <c r="AP695" s="10" t="s">
        <v>216</v>
      </c>
      <c r="AQ695" s="10" t="s">
        <v>216</v>
      </c>
      <c r="AR695" s="7">
        <v>0.0</v>
      </c>
      <c r="AS695" s="7">
        <v>0.0</v>
      </c>
      <c r="AT695" s="13">
        <f t="shared" si="8"/>
        <v>0</v>
      </c>
      <c r="AU695" s="8"/>
      <c r="AV695" s="8"/>
      <c r="AW695" s="8"/>
      <c r="AX695" s="8">
        <v>0.0</v>
      </c>
      <c r="AY695" s="8"/>
      <c r="AZ695" s="8">
        <v>0.0</v>
      </c>
      <c r="BA695" s="7">
        <v>16.0</v>
      </c>
      <c r="BB695" s="7">
        <v>3.0</v>
      </c>
      <c r="BC695" s="7">
        <v>3.0</v>
      </c>
      <c r="BD695" s="7">
        <v>5.0</v>
      </c>
      <c r="BE695" s="7">
        <v>12.0</v>
      </c>
      <c r="BF695" s="7">
        <v>4.0</v>
      </c>
      <c r="BG695" s="14">
        <f t="shared" si="9"/>
        <v>7.421724005</v>
      </c>
      <c r="BH695" s="11">
        <f t="shared" si="10"/>
        <v>1.391573251</v>
      </c>
      <c r="BI695" s="11">
        <f t="shared" si="11"/>
        <v>1.391573251</v>
      </c>
      <c r="BJ695" s="11">
        <f t="shared" si="12"/>
        <v>2.319288751</v>
      </c>
      <c r="BK695" s="11">
        <f t="shared" si="13"/>
        <v>5.566293003</v>
      </c>
      <c r="BL695" s="11">
        <f t="shared" si="14"/>
        <v>1.855431001</v>
      </c>
      <c r="BM695" s="7">
        <v>6.0</v>
      </c>
      <c r="BN695" s="7">
        <v>3.0</v>
      </c>
      <c r="BO695" s="7">
        <v>0.0</v>
      </c>
      <c r="BP695" s="7">
        <v>0.0</v>
      </c>
      <c r="BQ695" s="7">
        <v>0.0</v>
      </c>
      <c r="BR695" s="7">
        <v>0.0</v>
      </c>
      <c r="BS695" s="9">
        <f t="shared" si="15"/>
        <v>12</v>
      </c>
      <c r="BT695" s="14">
        <v>-0.42150000000000004</v>
      </c>
      <c r="BW695" s="15" t="str">
        <f t="shared" si="16"/>
        <v> </v>
      </c>
      <c r="BY695" s="7">
        <v>0.0</v>
      </c>
      <c r="BZ695" s="7">
        <v>0.0</v>
      </c>
      <c r="CA695" s="7">
        <v>0.0</v>
      </c>
      <c r="CB695" s="7">
        <v>0.0</v>
      </c>
      <c r="CC695" s="7">
        <v>0.0</v>
      </c>
      <c r="CD695" s="7">
        <v>0.0</v>
      </c>
      <c r="CE695" s="7">
        <v>0.0</v>
      </c>
      <c r="CF695" s="7">
        <v>0.0</v>
      </c>
      <c r="CG695" s="7">
        <v>0.0</v>
      </c>
      <c r="CH695" s="7">
        <v>0.0</v>
      </c>
      <c r="CI695" s="7">
        <v>0.0</v>
      </c>
      <c r="CJ695" s="7">
        <v>0.0</v>
      </c>
      <c r="CK695" s="7">
        <v>0.0</v>
      </c>
      <c r="CL695" s="15">
        <f t="shared" si="17"/>
        <v>0</v>
      </c>
      <c r="CM695" s="7">
        <v>0.1</v>
      </c>
      <c r="CN695" s="7">
        <v>0.1</v>
      </c>
      <c r="CO695" s="7">
        <v>0.2</v>
      </c>
      <c r="CP695" s="16">
        <f t="shared" si="18"/>
        <v>0.02222222222</v>
      </c>
      <c r="CQ695" s="16">
        <f t="shared" si="19"/>
        <v>0.09277155006</v>
      </c>
      <c r="CR695" s="17">
        <v>1.0</v>
      </c>
      <c r="CS695" s="14">
        <v>2.6</v>
      </c>
      <c r="CT695" s="14">
        <v>1.6</v>
      </c>
      <c r="CU695" s="14">
        <v>-1.9</v>
      </c>
      <c r="CV695" s="14">
        <v>0.1</v>
      </c>
      <c r="CW695" s="14">
        <v>-0.2</v>
      </c>
      <c r="CX695" s="14">
        <v>0.0</v>
      </c>
      <c r="CY695" s="14">
        <v>-0.1</v>
      </c>
      <c r="CZ695" s="18">
        <f t="shared" si="20"/>
        <v>-0.01111111111</v>
      </c>
      <c r="DA695" s="18">
        <f t="shared" si="21"/>
        <v>-0.04638577503</v>
      </c>
      <c r="DB695" s="14">
        <v>49.1538</v>
      </c>
      <c r="DC695" s="7">
        <v>0.0</v>
      </c>
      <c r="DD695" s="7">
        <v>0.0</v>
      </c>
      <c r="DE695" s="7">
        <v>1.0</v>
      </c>
      <c r="DF695" s="7">
        <v>4.0</v>
      </c>
      <c r="DG695" s="7">
        <v>0.0</v>
      </c>
      <c r="DH695" s="7">
        <v>0.0</v>
      </c>
      <c r="DI695" s="7">
        <v>9.0</v>
      </c>
      <c r="DJ695" s="7">
        <v>1.0</v>
      </c>
      <c r="DK695" s="7">
        <v>0.0</v>
      </c>
      <c r="DL695" s="7">
        <v>0.0</v>
      </c>
      <c r="DM695" s="7">
        <v>3.0</v>
      </c>
      <c r="DN695" s="9">
        <v>0.0</v>
      </c>
      <c r="DO695" s="9">
        <v>0.0</v>
      </c>
      <c r="DP695" s="9">
        <v>0.0</v>
      </c>
      <c r="DQ695" s="8">
        <v>186.0</v>
      </c>
      <c r="DR695" s="8">
        <v>0.0</v>
      </c>
      <c r="DS695" s="8"/>
      <c r="DT695" s="19">
        <v>1.0</v>
      </c>
      <c r="DU695" s="8">
        <v>1.05</v>
      </c>
      <c r="DV695" s="8">
        <v>0.529</v>
      </c>
      <c r="DW695" s="8">
        <v>0.0</v>
      </c>
      <c r="DX695" s="8">
        <v>0.0</v>
      </c>
      <c r="DY695" s="14">
        <f t="shared" si="22"/>
        <v>-0.05531914894</v>
      </c>
    </row>
    <row r="696" ht="12.75" customHeight="1">
      <c r="A696" s="7">
        <v>2.0</v>
      </c>
      <c r="B696" s="7" t="s">
        <v>2976</v>
      </c>
      <c r="C696" s="7" t="s">
        <v>2977</v>
      </c>
      <c r="D696" s="7" t="s">
        <v>358</v>
      </c>
      <c r="E696" s="7" t="s">
        <v>163</v>
      </c>
      <c r="F696" s="7" t="s">
        <v>163</v>
      </c>
      <c r="G696" s="7">
        <v>70.0</v>
      </c>
      <c r="H696" s="7">
        <v>170.0</v>
      </c>
      <c r="I696" s="7" t="s">
        <v>133</v>
      </c>
      <c r="J696" s="7">
        <v>2005.0</v>
      </c>
      <c r="K696" s="7">
        <v>3.0</v>
      </c>
      <c r="L696" s="7">
        <v>67.0</v>
      </c>
      <c r="M696" s="8"/>
      <c r="N696" s="8">
        <f t="shared" si="1"/>
        <v>28</v>
      </c>
      <c r="O696" s="7" t="s">
        <v>2237</v>
      </c>
      <c r="P696" s="7" t="s">
        <v>2978</v>
      </c>
      <c r="Q696" s="8" t="s">
        <v>399</v>
      </c>
      <c r="R696" s="7" t="s">
        <v>2979</v>
      </c>
      <c r="S696" s="9" t="s">
        <v>174</v>
      </c>
      <c r="T696" s="9">
        <v>51.0</v>
      </c>
      <c r="U696" s="9">
        <v>11.0</v>
      </c>
      <c r="V696" s="9" t="s">
        <v>138</v>
      </c>
      <c r="W696" s="7">
        <v>62.0</v>
      </c>
      <c r="X696" s="7">
        <v>4.0</v>
      </c>
      <c r="Y696" s="7">
        <v>15.0</v>
      </c>
      <c r="Z696" s="7">
        <v>7.0</v>
      </c>
      <c r="AA696" s="7">
        <v>19.0</v>
      </c>
      <c r="AB696" s="7">
        <v>-5.0</v>
      </c>
      <c r="AC696" s="7">
        <v>70.0</v>
      </c>
      <c r="AD696" s="7">
        <v>56.0</v>
      </c>
      <c r="AE696" s="7">
        <v>63.0</v>
      </c>
      <c r="AF696" s="10">
        <f t="shared" si="2"/>
        <v>0.05714285714</v>
      </c>
      <c r="AG696" s="10">
        <f t="shared" si="3"/>
        <v>0.02116402116</v>
      </c>
      <c r="AH696" s="7">
        <v>85842.0</v>
      </c>
      <c r="AI696" s="11">
        <f t="shared" si="4"/>
        <v>23.07580645</v>
      </c>
      <c r="AJ696" s="7">
        <v>1923.0</v>
      </c>
      <c r="AK696" s="11">
        <f t="shared" si="5"/>
        <v>31.01612903</v>
      </c>
      <c r="AL696" s="11">
        <f t="shared" si="6"/>
        <v>44.63962559</v>
      </c>
      <c r="AM696" s="12">
        <v>61.0</v>
      </c>
      <c r="AN696" s="11">
        <f t="shared" si="7"/>
        <v>2.558188299</v>
      </c>
      <c r="AO696" s="10" t="s">
        <v>1395</v>
      </c>
      <c r="AP696" s="10" t="s">
        <v>2980</v>
      </c>
      <c r="AQ696" s="10" t="s">
        <v>2981</v>
      </c>
      <c r="AR696" s="7">
        <v>0.0</v>
      </c>
      <c r="AS696" s="7">
        <v>1.0</v>
      </c>
      <c r="AT696" s="13">
        <f t="shared" si="8"/>
        <v>0</v>
      </c>
      <c r="AU696" s="8"/>
      <c r="AV696" s="8"/>
      <c r="AW696" s="8">
        <v>1.0</v>
      </c>
      <c r="AX696" s="8">
        <v>0.0</v>
      </c>
      <c r="AY696" s="8"/>
      <c r="AZ696" s="8">
        <v>0.0</v>
      </c>
      <c r="BA696" s="7">
        <v>85.0</v>
      </c>
      <c r="BB696" s="7">
        <v>40.0</v>
      </c>
      <c r="BC696" s="7">
        <v>210.0</v>
      </c>
      <c r="BD696" s="7">
        <v>56.0</v>
      </c>
      <c r="BE696" s="7">
        <v>47.0</v>
      </c>
      <c r="BF696" s="7">
        <v>23.0</v>
      </c>
      <c r="BG696" s="14">
        <f t="shared" si="9"/>
        <v>3.564688614</v>
      </c>
      <c r="BH696" s="11">
        <f t="shared" si="10"/>
        <v>1.677500524</v>
      </c>
      <c r="BI696" s="11">
        <f t="shared" si="11"/>
        <v>8.806877752</v>
      </c>
      <c r="BJ696" s="11">
        <f t="shared" si="12"/>
        <v>2.348500734</v>
      </c>
      <c r="BK696" s="11">
        <f t="shared" si="13"/>
        <v>1.971063116</v>
      </c>
      <c r="BL696" s="11">
        <f t="shared" si="14"/>
        <v>0.9645628014</v>
      </c>
      <c r="BM696" s="7">
        <v>10.0</v>
      </c>
      <c r="BN696" s="7">
        <v>5.0</v>
      </c>
      <c r="BO696" s="7">
        <v>0.0</v>
      </c>
      <c r="BP696" s="7">
        <v>0.0</v>
      </c>
      <c r="BQ696" s="7">
        <v>0.0</v>
      </c>
      <c r="BR696" s="7">
        <v>0.0</v>
      </c>
      <c r="BS696" s="9">
        <f t="shared" si="15"/>
        <v>260</v>
      </c>
      <c r="BT696" s="14">
        <v>6.5525</v>
      </c>
      <c r="BW696" s="15" t="str">
        <f t="shared" si="16"/>
        <v> </v>
      </c>
      <c r="BY696" s="7">
        <v>0.0</v>
      </c>
      <c r="BZ696" s="7">
        <v>1.0</v>
      </c>
      <c r="CA696" s="7">
        <v>1.0</v>
      </c>
      <c r="CB696" s="7">
        <v>0.0</v>
      </c>
      <c r="CC696" s="7">
        <v>0.0</v>
      </c>
      <c r="CD696" s="7">
        <v>0.0</v>
      </c>
      <c r="CE696" s="7">
        <v>0.0</v>
      </c>
      <c r="CF696" s="7">
        <v>1.0</v>
      </c>
      <c r="CG696" s="7">
        <v>0.0</v>
      </c>
      <c r="CH696" s="7">
        <v>0.0</v>
      </c>
      <c r="CI696" s="7">
        <v>3.0</v>
      </c>
      <c r="CJ696" s="7">
        <v>0.0</v>
      </c>
      <c r="CK696" s="7">
        <v>0.0</v>
      </c>
      <c r="CL696" s="15">
        <f t="shared" si="17"/>
        <v>0</v>
      </c>
      <c r="CM696" s="7">
        <v>0.8</v>
      </c>
      <c r="CN696" s="7">
        <v>2.1</v>
      </c>
      <c r="CO696" s="7">
        <v>2.8</v>
      </c>
      <c r="CP696" s="16">
        <f t="shared" si="18"/>
        <v>0.04516129032</v>
      </c>
      <c r="CQ696" s="16">
        <f t="shared" si="19"/>
        <v>0.1174250367</v>
      </c>
      <c r="CR696" s="17">
        <v>5.0</v>
      </c>
      <c r="CS696" s="14">
        <v>26.5</v>
      </c>
      <c r="CT696" s="14">
        <v>30.1</v>
      </c>
      <c r="CU696" s="14">
        <v>-1.5</v>
      </c>
      <c r="CV696" s="14">
        <v>1.0</v>
      </c>
      <c r="CW696" s="14">
        <v>2.7</v>
      </c>
      <c r="CX696" s="14">
        <v>0.0</v>
      </c>
      <c r="CY696" s="14">
        <v>3.7</v>
      </c>
      <c r="CZ696" s="18">
        <f t="shared" si="20"/>
        <v>0.05967741935</v>
      </c>
      <c r="DA696" s="18">
        <f t="shared" si="21"/>
        <v>0.1551687985</v>
      </c>
      <c r="DB696" s="14">
        <v>41.3571</v>
      </c>
      <c r="DC696" s="7">
        <v>0.0</v>
      </c>
      <c r="DD696" s="7">
        <v>1.0</v>
      </c>
      <c r="DE696" s="7">
        <v>3.0</v>
      </c>
      <c r="DF696" s="7">
        <v>52.0</v>
      </c>
      <c r="DG696" s="7">
        <v>2.0</v>
      </c>
      <c r="DH696" s="7">
        <v>0.0</v>
      </c>
      <c r="DI696" s="7">
        <v>17.0</v>
      </c>
      <c r="DJ696" s="7">
        <v>13.0</v>
      </c>
      <c r="DK696" s="7">
        <v>0.0</v>
      </c>
      <c r="DL696" s="7">
        <v>0.0</v>
      </c>
      <c r="DM696" s="7">
        <v>38.0</v>
      </c>
      <c r="DN696" s="9">
        <v>1.0</v>
      </c>
      <c r="DO696" s="9">
        <v>0.0</v>
      </c>
      <c r="DP696" s="9">
        <v>2.0</v>
      </c>
      <c r="DQ696" s="8">
        <v>227.0</v>
      </c>
      <c r="DR696" s="8">
        <v>18.0</v>
      </c>
      <c r="DS696" s="8" t="s">
        <v>363</v>
      </c>
      <c r="DT696" s="19">
        <v>2.6</v>
      </c>
      <c r="DU696" s="8">
        <v>2.6</v>
      </c>
      <c r="DV696" s="8">
        <v>3.173</v>
      </c>
      <c r="DW696" s="8">
        <v>571.0</v>
      </c>
      <c r="DX696" s="8">
        <v>0.0</v>
      </c>
      <c r="DY696" s="14">
        <f t="shared" si="22"/>
        <v>-1.622900938</v>
      </c>
    </row>
    <row r="697" ht="12.75" customHeight="1">
      <c r="A697" s="7">
        <v>17.0</v>
      </c>
      <c r="B697" s="7" t="s">
        <v>2982</v>
      </c>
      <c r="C697" s="7" t="s">
        <v>2983</v>
      </c>
      <c r="D697" s="7" t="s">
        <v>131</v>
      </c>
      <c r="E697" s="7" t="s">
        <v>132</v>
      </c>
      <c r="F697" s="7" t="s">
        <v>132</v>
      </c>
      <c r="G697" s="7">
        <v>71.0</v>
      </c>
      <c r="H697" s="7">
        <v>192.0</v>
      </c>
      <c r="I697" s="7" t="s">
        <v>145</v>
      </c>
      <c r="J697" s="7">
        <v>2010.0</v>
      </c>
      <c r="K697" s="7">
        <v>3.0</v>
      </c>
      <c r="L697" s="7">
        <v>80.0</v>
      </c>
      <c r="M697" s="8" t="s">
        <v>146</v>
      </c>
      <c r="N697" s="8">
        <f t="shared" si="1"/>
        <v>23</v>
      </c>
      <c r="O697" s="7" t="s">
        <v>449</v>
      </c>
      <c r="P697" s="7" t="s">
        <v>2984</v>
      </c>
      <c r="Q697" s="8" t="s">
        <v>231</v>
      </c>
      <c r="R697" s="7" t="s">
        <v>231</v>
      </c>
      <c r="S697" s="9" t="s">
        <v>247</v>
      </c>
      <c r="T697" s="9">
        <v>41.0</v>
      </c>
      <c r="U697" s="9" t="s">
        <v>138</v>
      </c>
      <c r="V697" s="9" t="s">
        <v>138</v>
      </c>
      <c r="W697" s="7">
        <v>41.0</v>
      </c>
      <c r="X697" s="7">
        <v>4.0</v>
      </c>
      <c r="Y697" s="7">
        <v>7.0</v>
      </c>
      <c r="Z697" s="7">
        <v>4.0</v>
      </c>
      <c r="AA697" s="7">
        <v>11.0</v>
      </c>
      <c r="AB697" s="7">
        <v>1.0</v>
      </c>
      <c r="AC697" s="7">
        <v>68.0</v>
      </c>
      <c r="AD697" s="7">
        <v>28.0</v>
      </c>
      <c r="AE697" s="7">
        <v>18.0</v>
      </c>
      <c r="AF697" s="10">
        <f t="shared" si="2"/>
        <v>0.05882352941</v>
      </c>
      <c r="AG697" s="10">
        <f t="shared" si="3"/>
        <v>0.0350877193</v>
      </c>
      <c r="AH697" s="7">
        <v>30744.0</v>
      </c>
      <c r="AI697" s="11">
        <f t="shared" si="4"/>
        <v>12.49756098</v>
      </c>
      <c r="AJ697" s="7">
        <v>765.0</v>
      </c>
      <c r="AK697" s="11">
        <f t="shared" si="5"/>
        <v>18.65853659</v>
      </c>
      <c r="AL697" s="11">
        <f t="shared" si="6"/>
        <v>40.18823529</v>
      </c>
      <c r="AM697" s="12">
        <v>47.0</v>
      </c>
      <c r="AN697" s="11">
        <f t="shared" si="7"/>
        <v>5.503512881</v>
      </c>
      <c r="AO697" s="10" t="s">
        <v>239</v>
      </c>
      <c r="AP697" s="10" t="s">
        <v>696</v>
      </c>
      <c r="AQ697" s="10" t="s">
        <v>1498</v>
      </c>
      <c r="AR697" s="7">
        <v>1.0</v>
      </c>
      <c r="AS697" s="7">
        <v>3.0</v>
      </c>
      <c r="AT697" s="13">
        <f t="shared" si="8"/>
        <v>0.25</v>
      </c>
      <c r="AU697" s="8"/>
      <c r="AV697" s="8"/>
      <c r="AW697" s="8">
        <v>3.0</v>
      </c>
      <c r="AX697" s="8">
        <v>1.0</v>
      </c>
      <c r="AY697" s="8">
        <v>1.0</v>
      </c>
      <c r="AZ697" s="8">
        <v>0.0</v>
      </c>
      <c r="BA697" s="7">
        <v>81.0</v>
      </c>
      <c r="BB697" s="7">
        <v>62.0</v>
      </c>
      <c r="BC697" s="7">
        <v>23.0</v>
      </c>
      <c r="BD697" s="7">
        <v>28.0</v>
      </c>
      <c r="BE697" s="7">
        <v>8.0</v>
      </c>
      <c r="BF697" s="7">
        <v>10.0</v>
      </c>
      <c r="BG697" s="14">
        <f t="shared" si="9"/>
        <v>9.484777518</v>
      </c>
      <c r="BH697" s="11">
        <f t="shared" si="10"/>
        <v>7.259953162</v>
      </c>
      <c r="BI697" s="11">
        <f t="shared" si="11"/>
        <v>2.693208431</v>
      </c>
      <c r="BJ697" s="11">
        <f t="shared" si="12"/>
        <v>3.278688525</v>
      </c>
      <c r="BK697" s="11">
        <f t="shared" si="13"/>
        <v>0.9367681499</v>
      </c>
      <c r="BL697" s="11">
        <f t="shared" si="14"/>
        <v>1.170960187</v>
      </c>
      <c r="BM697" s="7">
        <v>12.0</v>
      </c>
      <c r="BN697" s="7">
        <v>6.0</v>
      </c>
      <c r="BO697" s="7">
        <v>0.0</v>
      </c>
      <c r="BP697" s="7">
        <v>0.0</v>
      </c>
      <c r="BQ697" s="7">
        <v>0.0</v>
      </c>
      <c r="BR697" s="7">
        <v>0.0</v>
      </c>
      <c r="BS697" s="9">
        <f t="shared" si="15"/>
        <v>97</v>
      </c>
      <c r="BT697" s="14">
        <v>5.119</v>
      </c>
      <c r="BW697" s="15" t="str">
        <f t="shared" si="16"/>
        <v> </v>
      </c>
      <c r="BY697" s="7">
        <v>1.0</v>
      </c>
      <c r="BZ697" s="7">
        <v>0.0</v>
      </c>
      <c r="CA697" s="7">
        <v>1.0</v>
      </c>
      <c r="CB697" s="7">
        <v>0.0</v>
      </c>
      <c r="CC697" s="7">
        <v>0.0</v>
      </c>
      <c r="CD697" s="7">
        <v>0.0</v>
      </c>
      <c r="CE697" s="7">
        <v>0.0</v>
      </c>
      <c r="CF697" s="7">
        <v>0.0</v>
      </c>
      <c r="CG697" s="7">
        <v>1.0</v>
      </c>
      <c r="CH697" s="7">
        <v>0.0</v>
      </c>
      <c r="CI697" s="7">
        <v>3.0</v>
      </c>
      <c r="CJ697" s="7">
        <v>0.0</v>
      </c>
      <c r="CK697" s="7">
        <v>0.0</v>
      </c>
      <c r="CL697" s="15">
        <f t="shared" si="17"/>
        <v>0</v>
      </c>
      <c r="CM697" s="7">
        <v>0.30000000000000004</v>
      </c>
      <c r="CN697" s="7">
        <v>0.5</v>
      </c>
      <c r="CO697" s="7">
        <v>0.8</v>
      </c>
      <c r="CP697" s="16">
        <f t="shared" si="18"/>
        <v>0.01951219512</v>
      </c>
      <c r="CQ697" s="16">
        <f t="shared" si="19"/>
        <v>0.09367681499</v>
      </c>
      <c r="CR697" s="17">
        <v>4.0</v>
      </c>
      <c r="CS697" s="14">
        <v>9.2</v>
      </c>
      <c r="CT697" s="14">
        <v>9.1</v>
      </c>
      <c r="CU697" s="14">
        <v>-1.8</v>
      </c>
      <c r="CV697" s="14">
        <v>0.4</v>
      </c>
      <c r="CW697" s="14">
        <v>0.8</v>
      </c>
      <c r="CX697" s="14">
        <v>0.0</v>
      </c>
      <c r="CY697" s="14">
        <v>1.2</v>
      </c>
      <c r="CZ697" s="18">
        <f t="shared" si="20"/>
        <v>0.02926829268</v>
      </c>
      <c r="DA697" s="18">
        <f t="shared" si="21"/>
        <v>0.1405152225</v>
      </c>
      <c r="DB697" s="14">
        <v>23.352899999999998</v>
      </c>
      <c r="DC697" s="7">
        <v>0.0</v>
      </c>
      <c r="DD697" s="7">
        <v>2.0</v>
      </c>
      <c r="DE697" s="7">
        <v>2.0</v>
      </c>
      <c r="DF697" s="7">
        <v>24.0</v>
      </c>
      <c r="DG697" s="7">
        <v>11.0</v>
      </c>
      <c r="DH697" s="7">
        <v>0.0</v>
      </c>
      <c r="DI697" s="7">
        <v>3.0</v>
      </c>
      <c r="DJ697" s="7">
        <v>7.0</v>
      </c>
      <c r="DK697" s="7">
        <v>3.0</v>
      </c>
      <c r="DL697" s="7">
        <v>1.0</v>
      </c>
      <c r="DM697" s="7">
        <v>43.0</v>
      </c>
      <c r="DN697" s="9">
        <v>0.0</v>
      </c>
      <c r="DO697" s="9">
        <v>1.0</v>
      </c>
      <c r="DP697" s="9">
        <v>2.0</v>
      </c>
      <c r="DQ697" s="8">
        <v>142.0</v>
      </c>
      <c r="DR697" s="8">
        <v>21.0</v>
      </c>
      <c r="DS697" s="8" t="s">
        <v>2985</v>
      </c>
      <c r="DT697" s="19">
        <v>0.665</v>
      </c>
      <c r="DU697" s="8">
        <v>0.652</v>
      </c>
      <c r="DV697" s="8">
        <v>0.687</v>
      </c>
      <c r="DW697" s="8">
        <v>227.0</v>
      </c>
      <c r="DX697" s="8">
        <v>0.23500000000000001</v>
      </c>
      <c r="DY697" s="14">
        <f t="shared" si="22"/>
        <v>0.631686113</v>
      </c>
    </row>
    <row r="698" ht="12.75" customHeight="1">
      <c r="A698" s="7">
        <v>15.0</v>
      </c>
      <c r="B698" s="7" t="s">
        <v>2986</v>
      </c>
      <c r="C698" s="7" t="s">
        <v>1348</v>
      </c>
      <c r="E698" s="7" t="s">
        <v>243</v>
      </c>
      <c r="F698" s="7" t="s">
        <v>243</v>
      </c>
      <c r="G698" s="7">
        <v>72.0</v>
      </c>
      <c r="H698" s="7">
        <v>200.0</v>
      </c>
      <c r="I698" s="7" t="s">
        <v>133</v>
      </c>
      <c r="J698" s="7">
        <v>2001.0</v>
      </c>
      <c r="K698" s="7">
        <v>1.0</v>
      </c>
      <c r="L698" s="7">
        <v>9.0</v>
      </c>
      <c r="M698" s="8"/>
      <c r="N698" s="8">
        <f t="shared" si="1"/>
        <v>32</v>
      </c>
      <c r="O698" s="7" t="s">
        <v>2987</v>
      </c>
      <c r="P698" s="7" t="s">
        <v>2988</v>
      </c>
      <c r="Q698" s="8" t="s">
        <v>490</v>
      </c>
      <c r="R698" s="7" t="s">
        <v>490</v>
      </c>
      <c r="S698" s="9" t="s">
        <v>255</v>
      </c>
      <c r="T698" s="9">
        <v>32.0</v>
      </c>
      <c r="U698" s="9" t="s">
        <v>138</v>
      </c>
      <c r="V698" s="9" t="s">
        <v>138</v>
      </c>
      <c r="W698" s="7">
        <v>33.0</v>
      </c>
      <c r="X698" s="7">
        <v>0.0</v>
      </c>
      <c r="Y698" s="7">
        <v>1.0</v>
      </c>
      <c r="Z698" s="7">
        <v>1.0</v>
      </c>
      <c r="AA698" s="7">
        <v>1.0</v>
      </c>
      <c r="AB698" s="7">
        <v>-7.0</v>
      </c>
      <c r="AC698" s="7">
        <v>34.0</v>
      </c>
      <c r="AD698" s="7">
        <v>10.0</v>
      </c>
      <c r="AE698" s="7">
        <v>8.0</v>
      </c>
      <c r="AF698" s="10">
        <f t="shared" si="2"/>
        <v>0</v>
      </c>
      <c r="AG698" s="10">
        <f t="shared" si="3"/>
        <v>0</v>
      </c>
      <c r="AH698" s="7">
        <v>22779.0</v>
      </c>
      <c r="AI698" s="11">
        <f t="shared" si="4"/>
        <v>11.50454545</v>
      </c>
      <c r="AJ698" s="7">
        <v>503.0</v>
      </c>
      <c r="AK698" s="11">
        <f t="shared" si="5"/>
        <v>15.24242424</v>
      </c>
      <c r="AL698" s="11">
        <f t="shared" si="6"/>
        <v>45.28628231</v>
      </c>
      <c r="AM698" s="12">
        <v>26.0</v>
      </c>
      <c r="AN698" s="11">
        <f t="shared" si="7"/>
        <v>4.109047807</v>
      </c>
      <c r="AO698" s="10" t="s">
        <v>151</v>
      </c>
      <c r="AP698" s="10" t="s">
        <v>184</v>
      </c>
      <c r="AQ698" s="10" t="s">
        <v>184</v>
      </c>
      <c r="AR698" s="7">
        <v>2.0</v>
      </c>
      <c r="AS698" s="7">
        <v>3.0</v>
      </c>
      <c r="AT698" s="13">
        <f t="shared" si="8"/>
        <v>0.4</v>
      </c>
      <c r="AU698" s="8"/>
      <c r="AV698" s="8"/>
      <c r="AW698" s="8">
        <v>3.0</v>
      </c>
      <c r="AX698" s="8">
        <v>1.0</v>
      </c>
      <c r="AY698" s="8">
        <v>2.0</v>
      </c>
      <c r="AZ698" s="8">
        <v>1.0</v>
      </c>
      <c r="BA698" s="7">
        <v>40.0</v>
      </c>
      <c r="BB698" s="7">
        <v>63.0</v>
      </c>
      <c r="BC698" s="7">
        <v>8.0</v>
      </c>
      <c r="BD698" s="7">
        <v>10.0</v>
      </c>
      <c r="BE698" s="7">
        <v>8.0</v>
      </c>
      <c r="BF698" s="7">
        <v>10.0</v>
      </c>
      <c r="BG698" s="14">
        <f t="shared" si="9"/>
        <v>6.321612011</v>
      </c>
      <c r="BH698" s="11">
        <f t="shared" si="10"/>
        <v>9.956538917</v>
      </c>
      <c r="BI698" s="11">
        <f t="shared" si="11"/>
        <v>1.264322402</v>
      </c>
      <c r="BJ698" s="11">
        <f t="shared" si="12"/>
        <v>1.580403003</v>
      </c>
      <c r="BK698" s="11">
        <f t="shared" si="13"/>
        <v>1.264322402</v>
      </c>
      <c r="BL698" s="11">
        <f t="shared" si="14"/>
        <v>1.580403003</v>
      </c>
      <c r="BM698" s="7">
        <v>8.0</v>
      </c>
      <c r="BN698" s="7">
        <v>4.0</v>
      </c>
      <c r="BO698" s="7">
        <v>0.0</v>
      </c>
      <c r="BP698" s="7">
        <v>0.0</v>
      </c>
      <c r="BQ698" s="7">
        <v>0.0</v>
      </c>
      <c r="BR698" s="7">
        <v>0.0</v>
      </c>
      <c r="BS698" s="9">
        <f t="shared" si="15"/>
        <v>79</v>
      </c>
      <c r="BT698" s="14">
        <v>-2.6941</v>
      </c>
      <c r="BW698" s="15" t="str">
        <f t="shared" si="16"/>
        <v> </v>
      </c>
      <c r="BY698" s="7">
        <v>0.0</v>
      </c>
      <c r="BZ698" s="7">
        <v>0.0</v>
      </c>
      <c r="CA698" s="7">
        <v>0.0</v>
      </c>
      <c r="CB698" s="7">
        <v>0.0</v>
      </c>
      <c r="CC698" s="7">
        <v>0.0</v>
      </c>
      <c r="CD698" s="7">
        <v>0.0</v>
      </c>
      <c r="CE698" s="7">
        <v>0.0</v>
      </c>
      <c r="CF698" s="7">
        <v>0.0</v>
      </c>
      <c r="CG698" s="7">
        <v>0.0</v>
      </c>
      <c r="CH698" s="7">
        <v>0.0</v>
      </c>
      <c r="CI698" s="7">
        <v>0.0</v>
      </c>
      <c r="CJ698" s="7">
        <v>0.0</v>
      </c>
      <c r="CK698" s="7">
        <v>0.0</v>
      </c>
      <c r="CL698" s="15">
        <f t="shared" si="17"/>
        <v>0</v>
      </c>
      <c r="CM698" s="7">
        <v>-0.9</v>
      </c>
      <c r="CN698" s="7">
        <v>0.30000000000000004</v>
      </c>
      <c r="CO698" s="7">
        <v>-0.7</v>
      </c>
      <c r="CP698" s="16">
        <f t="shared" si="18"/>
        <v>-0.02121212121</v>
      </c>
      <c r="CQ698" s="16">
        <f t="shared" si="19"/>
        <v>-0.1106282102</v>
      </c>
      <c r="CR698" s="17">
        <v>2.0</v>
      </c>
      <c r="CS698" s="14">
        <v>6.7</v>
      </c>
      <c r="CT698" s="14">
        <v>6.8</v>
      </c>
      <c r="CU698" s="14">
        <v>-5.8</v>
      </c>
      <c r="CV698" s="14">
        <v>-2.7</v>
      </c>
      <c r="CW698" s="14">
        <v>0.4</v>
      </c>
      <c r="CX698" s="14">
        <v>0.0</v>
      </c>
      <c r="CY698" s="14">
        <v>-2.3</v>
      </c>
      <c r="CZ698" s="18">
        <f t="shared" si="20"/>
        <v>-0.0696969697</v>
      </c>
      <c r="DA698" s="18">
        <f t="shared" si="21"/>
        <v>-0.3634926906</v>
      </c>
      <c r="DB698" s="14">
        <v>28.0588</v>
      </c>
      <c r="DC698" s="7">
        <v>0.0</v>
      </c>
      <c r="DD698" s="7">
        <v>0.0</v>
      </c>
      <c r="DE698" s="7">
        <v>1.0</v>
      </c>
      <c r="DF698" s="7">
        <v>9.0</v>
      </c>
      <c r="DG698" s="7">
        <v>4.0</v>
      </c>
      <c r="DH698" s="7">
        <v>0.0</v>
      </c>
      <c r="DI698" s="7">
        <v>3.0</v>
      </c>
      <c r="DJ698" s="7">
        <v>14.0</v>
      </c>
      <c r="DK698" s="7">
        <v>3.0</v>
      </c>
      <c r="DL698" s="7">
        <v>0.0</v>
      </c>
      <c r="DM698" s="7">
        <v>10.0</v>
      </c>
      <c r="DN698" s="9">
        <v>0.0</v>
      </c>
      <c r="DO698" s="9">
        <v>0.0</v>
      </c>
      <c r="DP698" s="9">
        <v>0.0</v>
      </c>
      <c r="DQ698" s="8">
        <v>372.0</v>
      </c>
      <c r="DR698" s="8">
        <v>34.0</v>
      </c>
      <c r="DS698" s="8" t="s">
        <v>2989</v>
      </c>
      <c r="DT698" s="19">
        <v>5.0</v>
      </c>
      <c r="DU698" s="8">
        <v>4.75</v>
      </c>
      <c r="DV698" s="8">
        <v>4.75</v>
      </c>
      <c r="DW698" s="8">
        <v>1576.0</v>
      </c>
      <c r="DX698" s="8">
        <v>0.0</v>
      </c>
      <c r="DY698" s="14">
        <f t="shared" si="22"/>
        <v>-10.06595745</v>
      </c>
    </row>
    <row r="699" ht="12.75" customHeight="1">
      <c r="A699" s="7">
        <v>6.0</v>
      </c>
      <c r="B699" s="7" t="s">
        <v>2990</v>
      </c>
      <c r="C699" s="7" t="s">
        <v>2991</v>
      </c>
      <c r="D699" s="7" t="s">
        <v>155</v>
      </c>
      <c r="E699" s="7" t="s">
        <v>132</v>
      </c>
      <c r="F699" s="7" t="s">
        <v>132</v>
      </c>
      <c r="G699" s="7">
        <v>74.0</v>
      </c>
      <c r="H699" s="7">
        <v>209.0</v>
      </c>
      <c r="I699" s="7" t="s">
        <v>145</v>
      </c>
      <c r="J699" s="7">
        <v>2005.0</v>
      </c>
      <c r="K699" s="7">
        <v>1.0</v>
      </c>
      <c r="L699" s="7">
        <v>2.0</v>
      </c>
      <c r="M699" s="8"/>
      <c r="N699" s="8">
        <f t="shared" si="1"/>
        <v>28</v>
      </c>
      <c r="O699" s="7" t="s">
        <v>1297</v>
      </c>
      <c r="P699" s="7" t="s">
        <v>732</v>
      </c>
      <c r="Q699" s="8" t="s">
        <v>542</v>
      </c>
      <c r="R699" s="7" t="s">
        <v>542</v>
      </c>
      <c r="S699" s="9" t="s">
        <v>183</v>
      </c>
      <c r="T699" s="9">
        <v>80.0</v>
      </c>
      <c r="U699" s="9" t="s">
        <v>138</v>
      </c>
      <c r="V699" s="9" t="s">
        <v>138</v>
      </c>
      <c r="W699" s="7">
        <v>81.0</v>
      </c>
      <c r="X699" s="7">
        <v>22.0</v>
      </c>
      <c r="Y699" s="7">
        <v>34.0</v>
      </c>
      <c r="Z699" s="7">
        <v>23.0</v>
      </c>
      <c r="AA699" s="7">
        <v>56.0</v>
      </c>
      <c r="AB699" s="7">
        <v>-9.0</v>
      </c>
      <c r="AC699" s="7">
        <v>183.0</v>
      </c>
      <c r="AD699" s="7">
        <v>65.0</v>
      </c>
      <c r="AE699" s="7">
        <v>93.0</v>
      </c>
      <c r="AF699" s="10">
        <f t="shared" si="2"/>
        <v>0.1202185792</v>
      </c>
      <c r="AG699" s="10">
        <f t="shared" si="3"/>
        <v>0.06451612903</v>
      </c>
      <c r="AH699" s="7">
        <v>83470.0</v>
      </c>
      <c r="AI699" s="11">
        <f t="shared" si="4"/>
        <v>17.17489712</v>
      </c>
      <c r="AJ699" s="7">
        <v>1760.0</v>
      </c>
      <c r="AK699" s="11">
        <f t="shared" si="5"/>
        <v>21.72839506</v>
      </c>
      <c r="AL699" s="11">
        <f t="shared" si="6"/>
        <v>47.42613636</v>
      </c>
      <c r="AM699" s="12">
        <v>202.0</v>
      </c>
      <c r="AN699" s="11">
        <f t="shared" si="7"/>
        <v>8.712112136</v>
      </c>
      <c r="AO699" s="10" t="s">
        <v>1687</v>
      </c>
      <c r="AP699" s="10" t="s">
        <v>1352</v>
      </c>
      <c r="AQ699" s="10" t="s">
        <v>2992</v>
      </c>
      <c r="AR699" s="7">
        <v>3.0</v>
      </c>
      <c r="AS699" s="7">
        <v>8.0</v>
      </c>
      <c r="AT699" s="13">
        <f t="shared" si="8"/>
        <v>0.2727272727</v>
      </c>
      <c r="AU699" s="8"/>
      <c r="AV699" s="8"/>
      <c r="AW699" s="8">
        <v>9.0</v>
      </c>
      <c r="AX699" s="8">
        <v>3.0</v>
      </c>
      <c r="AY699" s="8">
        <v>2.0</v>
      </c>
      <c r="AZ699" s="8">
        <v>0.0</v>
      </c>
      <c r="BA699" s="7">
        <v>106.0</v>
      </c>
      <c r="BB699" s="7">
        <v>106.0</v>
      </c>
      <c r="BC699" s="7">
        <v>24.0</v>
      </c>
      <c r="BD699" s="7">
        <v>65.0</v>
      </c>
      <c r="BE699" s="7">
        <v>52.0</v>
      </c>
      <c r="BF699" s="7">
        <v>52.0</v>
      </c>
      <c r="BG699" s="14">
        <f t="shared" si="9"/>
        <v>4.571702408</v>
      </c>
      <c r="BH699" s="11">
        <f t="shared" si="10"/>
        <v>4.571702408</v>
      </c>
      <c r="BI699" s="11">
        <f t="shared" si="11"/>
        <v>1.035102432</v>
      </c>
      <c r="BJ699" s="11">
        <f t="shared" si="12"/>
        <v>2.80340242</v>
      </c>
      <c r="BK699" s="11">
        <f t="shared" si="13"/>
        <v>2.242721936</v>
      </c>
      <c r="BL699" s="11">
        <f t="shared" si="14"/>
        <v>2.242721936</v>
      </c>
      <c r="BM699" s="7">
        <v>28.0</v>
      </c>
      <c r="BN699" s="7">
        <v>13.0</v>
      </c>
      <c r="BO699" s="7">
        <v>0.0</v>
      </c>
      <c r="BP699" s="7">
        <v>0.0</v>
      </c>
      <c r="BQ699" s="7">
        <v>0.0</v>
      </c>
      <c r="BR699" s="7">
        <v>0.0</v>
      </c>
      <c r="BS699" s="9">
        <f t="shared" si="15"/>
        <v>158</v>
      </c>
      <c r="BT699" s="14">
        <v>12.358</v>
      </c>
      <c r="BU699" s="7">
        <v>11.0</v>
      </c>
      <c r="BV699" s="7">
        <v>6.0</v>
      </c>
      <c r="BW699" s="15">
        <f t="shared" si="16"/>
        <v>0.5454545455</v>
      </c>
      <c r="BX699" s="7">
        <v>1.0</v>
      </c>
      <c r="BY699" s="7">
        <v>3.0</v>
      </c>
      <c r="BZ699" s="7">
        <v>1.0</v>
      </c>
      <c r="CA699" s="7">
        <v>2.0</v>
      </c>
      <c r="CB699" s="7">
        <v>2.0</v>
      </c>
      <c r="CC699" s="7">
        <v>1.0</v>
      </c>
      <c r="CD699" s="7">
        <v>1.0</v>
      </c>
      <c r="CE699" s="7">
        <v>0.0</v>
      </c>
      <c r="CF699" s="7">
        <v>6.0</v>
      </c>
      <c r="CG699" s="7">
        <v>0.0</v>
      </c>
      <c r="CH699" s="7">
        <v>0.0</v>
      </c>
      <c r="CI699" s="7">
        <v>14.0</v>
      </c>
      <c r="CJ699" s="7">
        <v>0.0</v>
      </c>
      <c r="CK699" s="7">
        <v>0.0</v>
      </c>
      <c r="CL699" s="15">
        <f t="shared" si="17"/>
        <v>0</v>
      </c>
      <c r="CM699" s="7">
        <v>5.2</v>
      </c>
      <c r="CN699" s="7">
        <v>0.8</v>
      </c>
      <c r="CO699" s="7">
        <v>6.0</v>
      </c>
      <c r="CP699" s="16">
        <f t="shared" si="18"/>
        <v>0.07407407407</v>
      </c>
      <c r="CQ699" s="16">
        <f t="shared" si="19"/>
        <v>0.258775608</v>
      </c>
      <c r="CR699" s="17">
        <v>6.0</v>
      </c>
      <c r="CS699" s="14">
        <v>35.0</v>
      </c>
      <c r="CT699" s="14">
        <v>27.9</v>
      </c>
      <c r="CU699" s="14">
        <v>-3.3</v>
      </c>
      <c r="CV699" s="14">
        <v>8.9</v>
      </c>
      <c r="CW699" s="14">
        <v>1.5</v>
      </c>
      <c r="CX699" s="14">
        <v>1.7000000000000002</v>
      </c>
      <c r="CY699" s="14">
        <v>12.0</v>
      </c>
      <c r="CZ699" s="18">
        <f t="shared" si="20"/>
        <v>0.1481481481</v>
      </c>
      <c r="DA699" s="18">
        <f t="shared" si="21"/>
        <v>0.517551216</v>
      </c>
      <c r="DB699" s="14">
        <v>31.071</v>
      </c>
      <c r="DC699" s="7">
        <v>0.0</v>
      </c>
      <c r="DD699" s="7">
        <v>0.0</v>
      </c>
      <c r="DE699" s="7">
        <v>5.0</v>
      </c>
      <c r="DF699" s="7">
        <v>60.0</v>
      </c>
      <c r="DG699" s="7">
        <v>19.0</v>
      </c>
      <c r="DH699" s="7">
        <v>2.0</v>
      </c>
      <c r="DI699" s="7">
        <v>7.0</v>
      </c>
      <c r="DJ699" s="7">
        <v>37.0</v>
      </c>
      <c r="DK699" s="7">
        <v>5.0</v>
      </c>
      <c r="DL699" s="7">
        <v>4.0</v>
      </c>
      <c r="DM699" s="7">
        <v>109.0</v>
      </c>
      <c r="DN699" s="9">
        <v>5.0</v>
      </c>
      <c r="DO699" s="9">
        <v>1.0</v>
      </c>
      <c r="DP699" s="9">
        <v>5.0</v>
      </c>
      <c r="DQ699" s="8">
        <v>186.0</v>
      </c>
      <c r="DR699" s="8">
        <v>1.0</v>
      </c>
      <c r="DS699" s="8" t="s">
        <v>2734</v>
      </c>
      <c r="DT699" s="19">
        <v>6.5</v>
      </c>
      <c r="DU699" s="8">
        <v>7.25</v>
      </c>
      <c r="DV699" s="8">
        <v>7.25</v>
      </c>
      <c r="DW699" s="8">
        <v>88.0</v>
      </c>
      <c r="DX699" s="8">
        <v>0.0</v>
      </c>
      <c r="DY699" s="14">
        <f t="shared" si="22"/>
        <v>-2.255319149</v>
      </c>
    </row>
    <row r="700" ht="12.75" customHeight="1">
      <c r="A700" s="7">
        <v>33.0</v>
      </c>
      <c r="B700" s="7" t="s">
        <v>2993</v>
      </c>
      <c r="C700" s="7" t="s">
        <v>1934</v>
      </c>
      <c r="D700" s="7" t="s">
        <v>1935</v>
      </c>
      <c r="E700" s="7" t="s">
        <v>132</v>
      </c>
      <c r="G700" s="7">
        <v>71.0</v>
      </c>
      <c r="H700" s="7">
        <v>170.0</v>
      </c>
      <c r="I700" s="7" t="s">
        <v>145</v>
      </c>
      <c r="M700" s="8"/>
      <c r="N700" s="8">
        <f t="shared" si="1"/>
        <v>29</v>
      </c>
      <c r="O700" s="7" t="s">
        <v>1115</v>
      </c>
      <c r="P700" s="7" t="s">
        <v>732</v>
      </c>
      <c r="Q700" s="8" t="s">
        <v>685</v>
      </c>
      <c r="R700" s="7" t="s">
        <v>685</v>
      </c>
      <c r="S700" s="9" t="s">
        <v>150</v>
      </c>
      <c r="T700" s="9">
        <v>6.0</v>
      </c>
      <c r="U700" s="9" t="s">
        <v>138</v>
      </c>
      <c r="V700" s="9" t="s">
        <v>138</v>
      </c>
      <c r="W700" s="7">
        <v>6.0</v>
      </c>
      <c r="X700" s="7">
        <v>2.0</v>
      </c>
      <c r="Y700" s="7">
        <v>0.0</v>
      </c>
      <c r="Z700" s="7">
        <v>0.0</v>
      </c>
      <c r="AA700" s="7">
        <v>2.0</v>
      </c>
      <c r="AB700" s="7">
        <v>1.0</v>
      </c>
      <c r="AC700" s="7">
        <v>5.0</v>
      </c>
      <c r="AD700" s="7">
        <v>0.0</v>
      </c>
      <c r="AE700" s="7">
        <v>4.0</v>
      </c>
      <c r="AF700" s="10">
        <f t="shared" si="2"/>
        <v>0.4</v>
      </c>
      <c r="AG700" s="10">
        <f t="shared" si="3"/>
        <v>0.2222222222</v>
      </c>
      <c r="AH700" s="7">
        <v>4393.0</v>
      </c>
      <c r="AI700" s="11">
        <f t="shared" si="4"/>
        <v>12.20277778</v>
      </c>
      <c r="AJ700" s="7">
        <v>104.0</v>
      </c>
      <c r="AK700" s="11">
        <f t="shared" si="5"/>
        <v>17.33333333</v>
      </c>
      <c r="AL700" s="11">
        <f t="shared" si="6"/>
        <v>42.24038462</v>
      </c>
      <c r="AM700" s="12">
        <v>0.0</v>
      </c>
      <c r="AN700" s="11">
        <f t="shared" si="7"/>
        <v>0</v>
      </c>
      <c r="AO700" s="10" t="s">
        <v>216</v>
      </c>
      <c r="AP700" s="10" t="s">
        <v>151</v>
      </c>
      <c r="AQ700" s="10" t="s">
        <v>216</v>
      </c>
      <c r="AR700" s="7">
        <v>35.0</v>
      </c>
      <c r="AS700" s="7">
        <v>24.0</v>
      </c>
      <c r="AT700" s="13">
        <f t="shared" si="8"/>
        <v>0.593220339</v>
      </c>
      <c r="AU700" s="9">
        <v>2.0</v>
      </c>
      <c r="AV700" s="9">
        <v>2.0</v>
      </c>
      <c r="AW700" s="9">
        <v>46.0</v>
      </c>
      <c r="AX700" s="9">
        <v>25.0</v>
      </c>
      <c r="AY700" s="9">
        <v>13.0</v>
      </c>
      <c r="AZ700" s="9">
        <v>10.0</v>
      </c>
      <c r="BA700" s="7">
        <v>8.0</v>
      </c>
      <c r="BB700" s="7">
        <v>2.0</v>
      </c>
      <c r="BC700" s="7">
        <v>0.0</v>
      </c>
      <c r="BD700" s="7">
        <v>0.0</v>
      </c>
      <c r="BE700" s="7">
        <v>2.0</v>
      </c>
      <c r="BF700" s="7">
        <v>4.0</v>
      </c>
      <c r="BG700" s="14">
        <f t="shared" si="9"/>
        <v>6.555884361</v>
      </c>
      <c r="BH700" s="11">
        <f t="shared" si="10"/>
        <v>1.63897109</v>
      </c>
      <c r="BI700" s="11">
        <f t="shared" si="11"/>
        <v>0</v>
      </c>
      <c r="BJ700" s="11">
        <f t="shared" si="12"/>
        <v>0</v>
      </c>
      <c r="BK700" s="11">
        <f t="shared" si="13"/>
        <v>1.63897109</v>
      </c>
      <c r="BL700" s="11">
        <f t="shared" si="14"/>
        <v>3.277942181</v>
      </c>
      <c r="BM700" s="7">
        <v>2.0</v>
      </c>
      <c r="BN700" s="7">
        <v>1.0</v>
      </c>
      <c r="BO700" s="7">
        <v>0.0</v>
      </c>
      <c r="BP700" s="7">
        <v>0.0</v>
      </c>
      <c r="BQ700" s="7">
        <v>0.0</v>
      </c>
      <c r="BR700" s="7">
        <v>0.0</v>
      </c>
      <c r="BS700" s="9">
        <f t="shared" si="15"/>
        <v>4</v>
      </c>
      <c r="BT700" s="14">
        <v>-1.0915</v>
      </c>
      <c r="BU700" s="7">
        <v>1.0</v>
      </c>
      <c r="BV700" s="7">
        <v>0.0</v>
      </c>
      <c r="BW700" s="15">
        <f t="shared" si="16"/>
        <v>0</v>
      </c>
      <c r="BX700" s="7">
        <v>0.0</v>
      </c>
      <c r="BY700" s="7">
        <v>1.0</v>
      </c>
      <c r="BZ700" s="7">
        <v>0.0</v>
      </c>
      <c r="CA700" s="7">
        <v>0.0</v>
      </c>
      <c r="CB700" s="7">
        <v>0.0</v>
      </c>
      <c r="CC700" s="7">
        <v>0.0</v>
      </c>
      <c r="CD700" s="7">
        <v>0.0</v>
      </c>
      <c r="CE700" s="7">
        <v>0.0</v>
      </c>
      <c r="CF700" s="7">
        <v>1.0</v>
      </c>
      <c r="CG700" s="7">
        <v>0.0</v>
      </c>
      <c r="CH700" s="7">
        <v>0.0</v>
      </c>
      <c r="CI700" s="7">
        <v>1.0</v>
      </c>
      <c r="CJ700" s="7">
        <v>0.0</v>
      </c>
      <c r="CK700" s="7">
        <v>0.0</v>
      </c>
      <c r="CL700" s="15">
        <f t="shared" si="17"/>
        <v>0</v>
      </c>
      <c r="CM700" s="7">
        <v>0.2</v>
      </c>
      <c r="CN700" s="7">
        <v>0.1</v>
      </c>
      <c r="CO700" s="7">
        <v>0.4</v>
      </c>
      <c r="CP700" s="16">
        <f t="shared" si="18"/>
        <v>0.06666666667</v>
      </c>
      <c r="CQ700" s="16">
        <f t="shared" si="19"/>
        <v>0.3277942181</v>
      </c>
      <c r="CR700" s="17">
        <v>0.0</v>
      </c>
      <c r="CS700" s="14">
        <v>1.7000000000000002</v>
      </c>
      <c r="CT700" s="14">
        <v>1.4</v>
      </c>
      <c r="CU700" s="14">
        <v>1.5</v>
      </c>
      <c r="CV700" s="14">
        <v>0.30000000000000004</v>
      </c>
      <c r="CW700" s="14">
        <v>0.30000000000000004</v>
      </c>
      <c r="CX700" s="14">
        <v>-0.2</v>
      </c>
      <c r="CY700" s="14">
        <v>0.4</v>
      </c>
      <c r="CZ700" s="18">
        <f t="shared" si="20"/>
        <v>0.06666666667</v>
      </c>
      <c r="DA700" s="18">
        <f t="shared" si="21"/>
        <v>0.3277942181</v>
      </c>
      <c r="DB700" s="14">
        <v>25.2</v>
      </c>
      <c r="DC700" s="7">
        <v>0.0</v>
      </c>
      <c r="DD700" s="7">
        <v>0.0</v>
      </c>
      <c r="DE700" s="7">
        <v>0.0</v>
      </c>
      <c r="DF700" s="7">
        <v>0.0</v>
      </c>
      <c r="DG700" s="7">
        <v>0.0</v>
      </c>
      <c r="DH700" s="7">
        <v>0.0</v>
      </c>
      <c r="DI700" s="7">
        <v>0.0</v>
      </c>
      <c r="DJ700" s="7">
        <v>1.0</v>
      </c>
      <c r="DK700" s="7">
        <v>1.0</v>
      </c>
      <c r="DL700" s="7">
        <v>0.0</v>
      </c>
      <c r="DM700" s="7">
        <v>3.0</v>
      </c>
      <c r="DN700" s="9">
        <v>0.0</v>
      </c>
      <c r="DO700" s="9">
        <v>0.0</v>
      </c>
      <c r="DP700" s="9">
        <v>1.0</v>
      </c>
      <c r="DQ700" s="8">
        <v>13.0</v>
      </c>
      <c r="DR700" s="8">
        <v>1.0</v>
      </c>
      <c r="DS700" s="8" t="s">
        <v>210</v>
      </c>
      <c r="DT700" s="19">
        <v>0.6000000000000001</v>
      </c>
      <c r="DU700" s="8">
        <v>0.6000000000000001</v>
      </c>
      <c r="DV700" s="8">
        <v>0.042</v>
      </c>
      <c r="DW700" s="8">
        <v>7.0</v>
      </c>
      <c r="DX700" s="8">
        <v>0.0</v>
      </c>
      <c r="DY700" s="14">
        <f t="shared" si="22"/>
        <v>0.3924273622</v>
      </c>
    </row>
    <row r="701" ht="12.75" customHeight="1">
      <c r="A701" s="7">
        <v>21.0</v>
      </c>
      <c r="B701" s="7" t="s">
        <v>2994</v>
      </c>
      <c r="C701" s="7" t="s">
        <v>2995</v>
      </c>
      <c r="D701" s="7" t="s">
        <v>410</v>
      </c>
      <c r="E701" s="7" t="s">
        <v>132</v>
      </c>
      <c r="F701" s="7" t="s">
        <v>163</v>
      </c>
      <c r="G701" s="7">
        <v>73.0</v>
      </c>
      <c r="H701" s="7">
        <v>213.0</v>
      </c>
      <c r="I701" s="7" t="s">
        <v>133</v>
      </c>
      <c r="J701" s="7">
        <v>2013.0</v>
      </c>
      <c r="K701" s="7">
        <v>1.0</v>
      </c>
      <c r="L701" s="7">
        <v>19.0</v>
      </c>
      <c r="M701" s="8" t="s">
        <v>146</v>
      </c>
      <c r="N701" s="8">
        <f t="shared" si="1"/>
        <v>21</v>
      </c>
      <c r="O701" s="7" t="s">
        <v>2996</v>
      </c>
      <c r="P701" s="7" t="s">
        <v>2997</v>
      </c>
      <c r="Q701" s="8" t="s">
        <v>182</v>
      </c>
      <c r="R701" s="7" t="s">
        <v>182</v>
      </c>
      <c r="S701" s="9" t="s">
        <v>159</v>
      </c>
      <c r="T701" s="9">
        <v>31.0</v>
      </c>
      <c r="U701" s="9" t="s">
        <v>138</v>
      </c>
      <c r="V701" s="9" t="s">
        <v>138</v>
      </c>
      <c r="W701" s="7">
        <v>32.0</v>
      </c>
      <c r="X701" s="7">
        <v>2.0</v>
      </c>
      <c r="Y701" s="7">
        <v>7.0</v>
      </c>
      <c r="Z701" s="7">
        <v>6.0</v>
      </c>
      <c r="AA701" s="7">
        <v>9.0</v>
      </c>
      <c r="AB701" s="7">
        <v>5.0</v>
      </c>
      <c r="AC701" s="7">
        <v>32.0</v>
      </c>
      <c r="AD701" s="7">
        <v>11.0</v>
      </c>
      <c r="AE701" s="7">
        <v>12.0</v>
      </c>
      <c r="AF701" s="10">
        <f t="shared" si="2"/>
        <v>0.0625</v>
      </c>
      <c r="AG701" s="10">
        <f t="shared" si="3"/>
        <v>0.03636363636</v>
      </c>
      <c r="AH701" s="7">
        <v>18267.0</v>
      </c>
      <c r="AI701" s="11">
        <f t="shared" si="4"/>
        <v>9.5140625</v>
      </c>
      <c r="AJ701" s="7">
        <v>447.0</v>
      </c>
      <c r="AK701" s="11">
        <f t="shared" si="5"/>
        <v>13.96875</v>
      </c>
      <c r="AL701" s="11">
        <f t="shared" si="6"/>
        <v>40.86577181</v>
      </c>
      <c r="AM701" s="12">
        <v>53.0</v>
      </c>
      <c r="AN701" s="11">
        <f t="shared" si="7"/>
        <v>10.44506487</v>
      </c>
      <c r="AO701" s="10" t="s">
        <v>569</v>
      </c>
      <c r="AP701" s="10" t="s">
        <v>225</v>
      </c>
      <c r="AQ701" s="10" t="s">
        <v>1112</v>
      </c>
      <c r="AR701" s="7">
        <v>1.0</v>
      </c>
      <c r="AS701" s="7">
        <v>2.0</v>
      </c>
      <c r="AT701" s="13">
        <f t="shared" si="8"/>
        <v>0.3333333333</v>
      </c>
      <c r="AU701" s="8"/>
      <c r="AV701" s="8"/>
      <c r="AW701" s="8">
        <v>3.0</v>
      </c>
      <c r="AX701" s="8">
        <v>1.0</v>
      </c>
      <c r="AY701" s="8"/>
      <c r="AZ701" s="8">
        <v>0.0</v>
      </c>
      <c r="BA701" s="7">
        <v>24.0</v>
      </c>
      <c r="BB701" s="7">
        <v>39.0</v>
      </c>
      <c r="BC701" s="7">
        <v>9.0</v>
      </c>
      <c r="BD701" s="7">
        <v>11.0</v>
      </c>
      <c r="BE701" s="7">
        <v>9.0</v>
      </c>
      <c r="BF701" s="7">
        <v>9.0</v>
      </c>
      <c r="BG701" s="14">
        <f t="shared" si="9"/>
        <v>4.729840696</v>
      </c>
      <c r="BH701" s="11">
        <f t="shared" si="10"/>
        <v>7.685991132</v>
      </c>
      <c r="BI701" s="11">
        <f t="shared" si="11"/>
        <v>1.773690261</v>
      </c>
      <c r="BJ701" s="11">
        <f t="shared" si="12"/>
        <v>2.167843652</v>
      </c>
      <c r="BK701" s="11">
        <f t="shared" si="13"/>
        <v>1.773690261</v>
      </c>
      <c r="BL701" s="11">
        <f t="shared" si="14"/>
        <v>1.773690261</v>
      </c>
      <c r="BM701" s="7">
        <v>15.0</v>
      </c>
      <c r="BN701" s="7">
        <v>5.0</v>
      </c>
      <c r="BO701" s="7">
        <v>1.0</v>
      </c>
      <c r="BP701" s="7">
        <v>0.0</v>
      </c>
      <c r="BQ701" s="7">
        <v>0.0</v>
      </c>
      <c r="BR701" s="7">
        <v>0.0</v>
      </c>
      <c r="BS701" s="9">
        <f t="shared" si="15"/>
        <v>64</v>
      </c>
      <c r="BT701" s="14">
        <v>-2.5453</v>
      </c>
      <c r="BW701" s="15" t="str">
        <f t="shared" si="16"/>
        <v> </v>
      </c>
      <c r="BY701" s="7">
        <v>1.0</v>
      </c>
      <c r="BZ701" s="7">
        <v>0.0</v>
      </c>
      <c r="CA701" s="7">
        <v>0.0</v>
      </c>
      <c r="CB701" s="7">
        <v>0.0</v>
      </c>
      <c r="CC701" s="7">
        <v>0.0</v>
      </c>
      <c r="CD701" s="7">
        <v>0.0</v>
      </c>
      <c r="CE701" s="7">
        <v>0.0</v>
      </c>
      <c r="CF701" s="7">
        <v>0.0</v>
      </c>
      <c r="CG701" s="7">
        <v>2.0</v>
      </c>
      <c r="CH701" s="7">
        <v>0.0</v>
      </c>
      <c r="CI701" s="7">
        <v>0.0</v>
      </c>
      <c r="CJ701" s="7">
        <v>0.0</v>
      </c>
      <c r="CK701" s="7">
        <v>0.0</v>
      </c>
      <c r="CL701" s="15">
        <f t="shared" si="17"/>
        <v>0</v>
      </c>
      <c r="CM701" s="7">
        <v>0.4</v>
      </c>
      <c r="CN701" s="7">
        <v>0.5</v>
      </c>
      <c r="CO701" s="7">
        <v>0.9</v>
      </c>
      <c r="CP701" s="16">
        <f t="shared" si="18"/>
        <v>0.028125</v>
      </c>
      <c r="CQ701" s="16">
        <f t="shared" si="19"/>
        <v>0.1773690261</v>
      </c>
      <c r="CR701" s="17">
        <v>4.0</v>
      </c>
      <c r="CS701" s="14">
        <v>5.6</v>
      </c>
      <c r="CT701" s="14">
        <v>5.4</v>
      </c>
      <c r="CU701" s="14">
        <v>6.1</v>
      </c>
      <c r="CV701" s="14">
        <v>1.0</v>
      </c>
      <c r="CW701" s="14">
        <v>1.0</v>
      </c>
      <c r="CX701" s="14">
        <v>0.0</v>
      </c>
      <c r="CY701" s="14">
        <v>2.0</v>
      </c>
      <c r="CZ701" s="18">
        <f t="shared" si="20"/>
        <v>0.0625</v>
      </c>
      <c r="DA701" s="18">
        <f t="shared" si="21"/>
        <v>0.3941533914</v>
      </c>
      <c r="DB701" s="14">
        <v>25.875</v>
      </c>
      <c r="DC701" s="7">
        <v>0.0</v>
      </c>
      <c r="DD701" s="7">
        <v>0.0</v>
      </c>
      <c r="DE701" s="7">
        <v>2.0</v>
      </c>
      <c r="DF701" s="7">
        <v>9.0</v>
      </c>
      <c r="DG701" s="7">
        <v>3.0</v>
      </c>
      <c r="DH701" s="7">
        <v>0.0</v>
      </c>
      <c r="DI701" s="7">
        <v>5.0</v>
      </c>
      <c r="DJ701" s="7">
        <v>12.0</v>
      </c>
      <c r="DK701" s="7">
        <v>6.0</v>
      </c>
      <c r="DL701" s="7">
        <v>0.0</v>
      </c>
      <c r="DM701" s="7">
        <v>6.0</v>
      </c>
      <c r="DN701" s="9">
        <v>0.0</v>
      </c>
      <c r="DO701" s="9">
        <v>0.0</v>
      </c>
      <c r="DP701" s="9">
        <v>1.0</v>
      </c>
      <c r="DQ701" s="8">
        <v>78.0</v>
      </c>
      <c r="DR701" s="8">
        <v>0.0</v>
      </c>
      <c r="DS701" s="8"/>
      <c r="DT701" s="19">
        <v>0.925</v>
      </c>
      <c r="DU701" s="8">
        <v>0.894</v>
      </c>
      <c r="DV701" s="8">
        <v>0.509</v>
      </c>
      <c r="DW701" s="8">
        <v>0.0</v>
      </c>
      <c r="DX701" s="8">
        <v>0.35</v>
      </c>
      <c r="DY701" s="14">
        <f t="shared" si="22"/>
        <v>1.407755662</v>
      </c>
    </row>
    <row r="702" ht="12.75" customHeight="1">
      <c r="A702" s="7">
        <v>20.0</v>
      </c>
      <c r="B702" s="7" t="s">
        <v>2998</v>
      </c>
      <c r="C702" s="7" t="s">
        <v>337</v>
      </c>
      <c r="D702" s="7" t="s">
        <v>338</v>
      </c>
      <c r="E702" s="7" t="s">
        <v>132</v>
      </c>
      <c r="F702" s="7" t="s">
        <v>132</v>
      </c>
      <c r="G702" s="7">
        <v>73.0</v>
      </c>
      <c r="H702" s="7">
        <v>202.0</v>
      </c>
      <c r="I702" s="7" t="s">
        <v>133</v>
      </c>
      <c r="J702" s="7">
        <v>2011.0</v>
      </c>
      <c r="K702" s="7">
        <v>2.0</v>
      </c>
      <c r="L702" s="7">
        <v>43.0</v>
      </c>
      <c r="M702" s="8"/>
      <c r="N702" s="8">
        <f t="shared" si="1"/>
        <v>23</v>
      </c>
      <c r="O702" s="7" t="s">
        <v>532</v>
      </c>
      <c r="P702" s="7" t="s">
        <v>2999</v>
      </c>
      <c r="Q702" s="8" t="s">
        <v>182</v>
      </c>
      <c r="R702" s="7" t="s">
        <v>182</v>
      </c>
      <c r="S702" s="9" t="s">
        <v>255</v>
      </c>
      <c r="T702" s="9">
        <v>77.0</v>
      </c>
      <c r="U702" s="9" t="s">
        <v>138</v>
      </c>
      <c r="V702" s="9" t="s">
        <v>138</v>
      </c>
      <c r="W702" s="7">
        <v>78.0</v>
      </c>
      <c r="X702" s="7">
        <v>31.0</v>
      </c>
      <c r="Y702" s="7">
        <v>22.0</v>
      </c>
      <c r="Z702" s="7">
        <v>11.0</v>
      </c>
      <c r="AA702" s="7">
        <v>53.0</v>
      </c>
      <c r="AB702" s="7">
        <v>1.0</v>
      </c>
      <c r="AC702" s="7">
        <v>233.0</v>
      </c>
      <c r="AD702" s="7">
        <v>79.0</v>
      </c>
      <c r="AE702" s="7">
        <v>84.0</v>
      </c>
      <c r="AF702" s="10">
        <f t="shared" si="2"/>
        <v>0.1330472103</v>
      </c>
      <c r="AG702" s="10">
        <f t="shared" si="3"/>
        <v>0.07828282828</v>
      </c>
      <c r="AH702" s="7">
        <v>80582.0</v>
      </c>
      <c r="AI702" s="11">
        <f t="shared" si="4"/>
        <v>17.21837607</v>
      </c>
      <c r="AJ702" s="7">
        <v>1762.0</v>
      </c>
      <c r="AK702" s="11">
        <f t="shared" si="5"/>
        <v>22.58974359</v>
      </c>
      <c r="AL702" s="11">
        <f t="shared" si="6"/>
        <v>45.73325766</v>
      </c>
      <c r="AM702" s="12">
        <v>102.0</v>
      </c>
      <c r="AN702" s="11">
        <f t="shared" si="7"/>
        <v>4.556848924</v>
      </c>
      <c r="AO702" s="10" t="s">
        <v>822</v>
      </c>
      <c r="AP702" s="10" t="s">
        <v>1439</v>
      </c>
      <c r="AQ702" s="10" t="s">
        <v>3000</v>
      </c>
      <c r="AR702" s="7">
        <v>19.0</v>
      </c>
      <c r="AS702" s="7">
        <v>15.0</v>
      </c>
      <c r="AT702" s="13">
        <f t="shared" si="8"/>
        <v>0.5588235294</v>
      </c>
      <c r="AU702" s="8"/>
      <c r="AV702" s="8"/>
      <c r="AW702" s="8">
        <v>19.0</v>
      </c>
      <c r="AX702" s="8">
        <v>12.0</v>
      </c>
      <c r="AY702" s="8">
        <v>15.0</v>
      </c>
      <c r="AZ702" s="8">
        <v>7.0</v>
      </c>
      <c r="BA702" s="7">
        <v>49.0</v>
      </c>
      <c r="BB702" s="7">
        <v>43.0</v>
      </c>
      <c r="BC702" s="7">
        <v>25.0</v>
      </c>
      <c r="BD702" s="7">
        <v>79.0</v>
      </c>
      <c r="BE702" s="7">
        <v>31.0</v>
      </c>
      <c r="BF702" s="7">
        <v>33.0</v>
      </c>
      <c r="BG702" s="14">
        <f t="shared" si="9"/>
        <v>2.189074483</v>
      </c>
      <c r="BH702" s="11">
        <f t="shared" si="10"/>
        <v>1.921024546</v>
      </c>
      <c r="BI702" s="11">
        <f t="shared" si="11"/>
        <v>1.116874736</v>
      </c>
      <c r="BJ702" s="11">
        <f t="shared" si="12"/>
        <v>3.529324167</v>
      </c>
      <c r="BK702" s="11">
        <f t="shared" si="13"/>
        <v>1.384924673</v>
      </c>
      <c r="BL702" s="11">
        <f t="shared" si="14"/>
        <v>1.474274652</v>
      </c>
      <c r="BM702" s="7">
        <v>14.0</v>
      </c>
      <c r="BN702" s="7">
        <v>7.0</v>
      </c>
      <c r="BO702" s="7">
        <v>0.0</v>
      </c>
      <c r="BP702" s="7">
        <v>0.0</v>
      </c>
      <c r="BQ702" s="7">
        <v>0.0</v>
      </c>
      <c r="BR702" s="7">
        <v>0.0</v>
      </c>
      <c r="BS702" s="9">
        <f t="shared" si="15"/>
        <v>82</v>
      </c>
      <c r="BT702" s="14">
        <v>8.6455</v>
      </c>
      <c r="BU702" s="7">
        <v>1.0</v>
      </c>
      <c r="BV702" s="7">
        <v>0.0</v>
      </c>
      <c r="BW702" s="15">
        <f t="shared" si="16"/>
        <v>0</v>
      </c>
      <c r="BX702" s="7">
        <v>0.0</v>
      </c>
      <c r="BY702" s="7">
        <v>4.0</v>
      </c>
      <c r="BZ702" s="7">
        <v>0.0</v>
      </c>
      <c r="CA702" s="7">
        <v>7.0</v>
      </c>
      <c r="CB702" s="7">
        <v>3.0</v>
      </c>
      <c r="CC702" s="7">
        <v>6.0</v>
      </c>
      <c r="CD702" s="7">
        <v>1.0</v>
      </c>
      <c r="CE702" s="7">
        <v>1.0</v>
      </c>
      <c r="CF702" s="7">
        <v>14.0</v>
      </c>
      <c r="CG702" s="7">
        <v>2.0</v>
      </c>
      <c r="CH702" s="7">
        <v>0.0</v>
      </c>
      <c r="CI702" s="7">
        <v>7.0</v>
      </c>
      <c r="CJ702" s="7">
        <v>0.0</v>
      </c>
      <c r="CK702" s="7">
        <v>0.0</v>
      </c>
      <c r="CL702" s="15">
        <f t="shared" si="17"/>
        <v>0</v>
      </c>
      <c r="CM702" s="7">
        <v>5.8</v>
      </c>
      <c r="CN702" s="7">
        <v>1.5</v>
      </c>
      <c r="CO702" s="7">
        <v>7.2</v>
      </c>
      <c r="CP702" s="16">
        <f t="shared" si="18"/>
        <v>0.09230769231</v>
      </c>
      <c r="CQ702" s="16">
        <f t="shared" si="19"/>
        <v>0.3216599241</v>
      </c>
      <c r="CR702" s="17">
        <v>5.0</v>
      </c>
      <c r="CS702" s="14">
        <v>30.7</v>
      </c>
      <c r="CT702" s="14">
        <v>26.0</v>
      </c>
      <c r="CU702" s="14">
        <v>9.7</v>
      </c>
      <c r="CV702" s="14">
        <v>10.5</v>
      </c>
      <c r="CW702" s="14">
        <v>2.1</v>
      </c>
      <c r="CX702" s="14">
        <v>-0.2</v>
      </c>
      <c r="CY702" s="14">
        <v>12.4</v>
      </c>
      <c r="CZ702" s="18">
        <f t="shared" si="20"/>
        <v>0.158974359</v>
      </c>
      <c r="DA702" s="18">
        <f t="shared" si="21"/>
        <v>0.5539698692</v>
      </c>
      <c r="DB702" s="14">
        <v>26.4421</v>
      </c>
      <c r="DC702" s="7">
        <v>2.0</v>
      </c>
      <c r="DD702" s="7">
        <v>2.0</v>
      </c>
      <c r="DE702" s="7">
        <v>8.0</v>
      </c>
      <c r="DF702" s="7">
        <v>67.0</v>
      </c>
      <c r="DG702" s="7">
        <v>42.0</v>
      </c>
      <c r="DH702" s="7">
        <v>4.0</v>
      </c>
      <c r="DI702" s="7">
        <v>12.0</v>
      </c>
      <c r="DJ702" s="7">
        <v>92.0</v>
      </c>
      <c r="DK702" s="7">
        <v>10.0</v>
      </c>
      <c r="DL702" s="7">
        <v>5.0</v>
      </c>
      <c r="DM702" s="7">
        <v>68.0</v>
      </c>
      <c r="DN702" s="9">
        <v>5.0</v>
      </c>
      <c r="DO702" s="9">
        <v>3.0</v>
      </c>
      <c r="DP702" s="9">
        <v>2.0</v>
      </c>
      <c r="DQ702" s="8">
        <v>186.0</v>
      </c>
      <c r="DR702" s="8">
        <v>4.0</v>
      </c>
      <c r="DS702" s="8" t="s">
        <v>2397</v>
      </c>
      <c r="DT702" s="19">
        <v>4.0</v>
      </c>
      <c r="DU702" s="8">
        <v>6.0</v>
      </c>
      <c r="DV702" s="8">
        <v>6.0</v>
      </c>
      <c r="DW702" s="8">
        <v>293.0</v>
      </c>
      <c r="DX702" s="8">
        <v>0.0</v>
      </c>
      <c r="DY702" s="14">
        <f t="shared" si="22"/>
        <v>0.8042553191</v>
      </c>
    </row>
    <row r="703" ht="12.75" customHeight="1">
      <c r="A703" s="7">
        <v>20.0</v>
      </c>
      <c r="B703" s="7" t="s">
        <v>805</v>
      </c>
      <c r="C703" s="7" t="s">
        <v>1108</v>
      </c>
      <c r="E703" s="7" t="s">
        <v>243</v>
      </c>
      <c r="F703" s="7" t="s">
        <v>243</v>
      </c>
      <c r="G703" s="7">
        <v>71.0</v>
      </c>
      <c r="H703" s="7">
        <v>203.0</v>
      </c>
      <c r="I703" s="7" t="s">
        <v>133</v>
      </c>
      <c r="J703" s="7">
        <v>2011.0</v>
      </c>
      <c r="K703" s="7">
        <v>2.0</v>
      </c>
      <c r="L703" s="7">
        <v>52.0</v>
      </c>
      <c r="M703" s="8" t="s">
        <v>146</v>
      </c>
      <c r="N703" s="8">
        <f t="shared" si="1"/>
        <v>22</v>
      </c>
      <c r="O703" s="7" t="s">
        <v>3001</v>
      </c>
      <c r="P703" s="7" t="s">
        <v>3002</v>
      </c>
      <c r="Q703" s="8" t="s">
        <v>254</v>
      </c>
      <c r="R703" s="7" t="s">
        <v>254</v>
      </c>
      <c r="S703" s="9" t="s">
        <v>183</v>
      </c>
      <c r="T703" s="9">
        <v>60.0</v>
      </c>
      <c r="U703" s="9" t="s">
        <v>138</v>
      </c>
      <c r="V703" s="9" t="s">
        <v>138</v>
      </c>
      <c r="W703" s="7">
        <v>61.0</v>
      </c>
      <c r="X703" s="7">
        <v>5.0</v>
      </c>
      <c r="Y703" s="7">
        <v>5.0</v>
      </c>
      <c r="Z703" s="7">
        <v>2.0</v>
      </c>
      <c r="AA703" s="7">
        <v>10.0</v>
      </c>
      <c r="AB703" s="7">
        <v>-1.0</v>
      </c>
      <c r="AC703" s="7">
        <v>61.0</v>
      </c>
      <c r="AD703" s="7">
        <v>30.0</v>
      </c>
      <c r="AE703" s="7">
        <v>30.0</v>
      </c>
      <c r="AF703" s="10">
        <f t="shared" si="2"/>
        <v>0.08196721311</v>
      </c>
      <c r="AG703" s="10">
        <f t="shared" si="3"/>
        <v>0.04132231405</v>
      </c>
      <c r="AH703" s="7">
        <v>43923.0</v>
      </c>
      <c r="AI703" s="11">
        <f t="shared" si="4"/>
        <v>12.00081967</v>
      </c>
      <c r="AJ703" s="7">
        <v>1072.0</v>
      </c>
      <c r="AK703" s="11">
        <f t="shared" si="5"/>
        <v>17.57377049</v>
      </c>
      <c r="AL703" s="11">
        <f t="shared" si="6"/>
        <v>40.97294776</v>
      </c>
      <c r="AM703" s="12">
        <v>41.0</v>
      </c>
      <c r="AN703" s="11">
        <f t="shared" si="7"/>
        <v>3.3604262</v>
      </c>
      <c r="AO703" s="10" t="s">
        <v>276</v>
      </c>
      <c r="AP703" s="10" t="s">
        <v>276</v>
      </c>
      <c r="AQ703" s="10" t="s">
        <v>435</v>
      </c>
      <c r="AR703" s="7">
        <v>2.0</v>
      </c>
      <c r="AS703" s="7">
        <v>1.0</v>
      </c>
      <c r="AT703" s="13">
        <f t="shared" si="8"/>
        <v>0.6666666667</v>
      </c>
      <c r="AU703" s="8"/>
      <c r="AV703" s="8"/>
      <c r="AW703" s="8">
        <v>3.0</v>
      </c>
      <c r="AX703" s="8">
        <v>2.0</v>
      </c>
      <c r="AY703" s="8"/>
      <c r="AZ703" s="8">
        <v>0.0</v>
      </c>
      <c r="BA703" s="7">
        <v>92.0</v>
      </c>
      <c r="BB703" s="7">
        <v>164.0</v>
      </c>
      <c r="BC703" s="7">
        <v>30.0</v>
      </c>
      <c r="BD703" s="7">
        <v>30.0</v>
      </c>
      <c r="BE703" s="7">
        <v>12.0</v>
      </c>
      <c r="BF703" s="7">
        <v>17.0</v>
      </c>
      <c r="BG703" s="14">
        <f t="shared" si="9"/>
        <v>7.540468547</v>
      </c>
      <c r="BH703" s="11">
        <f t="shared" si="10"/>
        <v>13.4417048</v>
      </c>
      <c r="BI703" s="11">
        <f t="shared" si="11"/>
        <v>2.458848439</v>
      </c>
      <c r="BJ703" s="11">
        <f t="shared" si="12"/>
        <v>2.458848439</v>
      </c>
      <c r="BK703" s="11">
        <f t="shared" si="13"/>
        <v>0.9835393757</v>
      </c>
      <c r="BL703" s="11">
        <f t="shared" si="14"/>
        <v>1.393347449</v>
      </c>
      <c r="BM703" s="7">
        <v>28.0</v>
      </c>
      <c r="BN703" s="7">
        <v>14.0</v>
      </c>
      <c r="BO703" s="7">
        <v>0.0</v>
      </c>
      <c r="BP703" s="7">
        <v>0.0</v>
      </c>
      <c r="BQ703" s="7">
        <v>0.0</v>
      </c>
      <c r="BR703" s="7">
        <v>0.0</v>
      </c>
      <c r="BS703" s="9">
        <f t="shared" si="15"/>
        <v>222</v>
      </c>
      <c r="BT703" s="14">
        <v>0.24330000000000002</v>
      </c>
      <c r="BW703" s="15" t="str">
        <f t="shared" si="16"/>
        <v> </v>
      </c>
      <c r="BY703" s="7">
        <v>0.0</v>
      </c>
      <c r="BZ703" s="7">
        <v>0.0</v>
      </c>
      <c r="CA703" s="7">
        <v>1.0</v>
      </c>
      <c r="CB703" s="7">
        <v>2.0</v>
      </c>
      <c r="CC703" s="7">
        <v>0.0</v>
      </c>
      <c r="CD703" s="7">
        <v>1.0</v>
      </c>
      <c r="CE703" s="7">
        <v>1.0</v>
      </c>
      <c r="CF703" s="7">
        <v>0.0</v>
      </c>
      <c r="CG703" s="7">
        <v>1.0</v>
      </c>
      <c r="CH703" s="7">
        <v>0.0</v>
      </c>
      <c r="CI703" s="7">
        <v>2.0</v>
      </c>
      <c r="CJ703" s="7">
        <v>0.0</v>
      </c>
      <c r="CK703" s="7">
        <v>0.0</v>
      </c>
      <c r="CL703" s="15">
        <f t="shared" si="17"/>
        <v>0</v>
      </c>
      <c r="CM703" s="7">
        <v>-0.30000000000000004</v>
      </c>
      <c r="CN703" s="7">
        <v>0.8</v>
      </c>
      <c r="CO703" s="7">
        <v>0.4</v>
      </c>
      <c r="CP703" s="16">
        <f t="shared" si="18"/>
        <v>0.006557377049</v>
      </c>
      <c r="CQ703" s="16">
        <f t="shared" si="19"/>
        <v>0.03278464586</v>
      </c>
      <c r="CR703" s="17">
        <v>4.0</v>
      </c>
      <c r="CS703" s="14">
        <v>10.8</v>
      </c>
      <c r="CT703" s="14">
        <v>13.5</v>
      </c>
      <c r="CU703" s="14">
        <v>-2.3</v>
      </c>
      <c r="CV703" s="14">
        <v>-0.5</v>
      </c>
      <c r="CW703" s="14">
        <v>1.9</v>
      </c>
      <c r="CX703" s="14">
        <v>0.0</v>
      </c>
      <c r="CY703" s="14">
        <v>1.5</v>
      </c>
      <c r="CZ703" s="18">
        <f t="shared" si="20"/>
        <v>0.02459016393</v>
      </c>
      <c r="DA703" s="18">
        <f t="shared" si="21"/>
        <v>0.122942422</v>
      </c>
      <c r="DB703" s="14">
        <v>30.7377</v>
      </c>
      <c r="DC703" s="7">
        <v>0.0</v>
      </c>
      <c r="DD703" s="7">
        <v>1.0</v>
      </c>
      <c r="DE703" s="7">
        <v>2.0</v>
      </c>
      <c r="DF703" s="7">
        <v>27.0</v>
      </c>
      <c r="DG703" s="7">
        <v>7.0</v>
      </c>
      <c r="DH703" s="7">
        <v>2.0</v>
      </c>
      <c r="DI703" s="7">
        <v>2.0</v>
      </c>
      <c r="DJ703" s="7">
        <v>6.0</v>
      </c>
      <c r="DK703" s="7">
        <v>4.0</v>
      </c>
      <c r="DL703" s="7">
        <v>0.0</v>
      </c>
      <c r="DM703" s="7">
        <v>40.0</v>
      </c>
      <c r="DN703" s="9">
        <v>0.0</v>
      </c>
      <c r="DO703" s="9">
        <v>1.0</v>
      </c>
      <c r="DP703" s="9">
        <v>0.0</v>
      </c>
      <c r="DQ703" s="8">
        <v>167.0</v>
      </c>
      <c r="DR703" s="8">
        <v>8.0</v>
      </c>
      <c r="DS703" s="8" t="s">
        <v>1146</v>
      </c>
      <c r="DT703" s="19">
        <v>0.843</v>
      </c>
      <c r="DU703" s="8">
        <v>0.781</v>
      </c>
      <c r="DV703" s="8">
        <v>0.8310000000000001</v>
      </c>
      <c r="DW703" s="8">
        <v>84.0</v>
      </c>
      <c r="DX703" s="8">
        <v>0.083</v>
      </c>
      <c r="DY703" s="14">
        <f t="shared" si="22"/>
        <v>0.7825897964</v>
      </c>
    </row>
    <row r="704" ht="12.75" customHeight="1">
      <c r="A704" s="7">
        <v>25.0</v>
      </c>
      <c r="B704" s="7" t="s">
        <v>329</v>
      </c>
      <c r="C704" s="7" t="s">
        <v>2898</v>
      </c>
      <c r="E704" s="7" t="s">
        <v>189</v>
      </c>
      <c r="F704" s="7" t="s">
        <v>189</v>
      </c>
      <c r="G704" s="7">
        <v>74.0</v>
      </c>
      <c r="H704" s="7">
        <v>194.0</v>
      </c>
      <c r="I704" s="7" t="s">
        <v>133</v>
      </c>
      <c r="J704" s="7">
        <v>2009.0</v>
      </c>
      <c r="K704" s="7">
        <v>2.0</v>
      </c>
      <c r="L704" s="7">
        <v>61.0</v>
      </c>
      <c r="M704" s="8" t="s">
        <v>146</v>
      </c>
      <c r="N704" s="8">
        <f t="shared" si="1"/>
        <v>24</v>
      </c>
      <c r="O704" s="7" t="s">
        <v>3003</v>
      </c>
      <c r="P704" s="7" t="s">
        <v>3004</v>
      </c>
      <c r="Q704" s="8" t="s">
        <v>839</v>
      </c>
      <c r="R704" s="7" t="s">
        <v>839</v>
      </c>
      <c r="S704" s="9" t="s">
        <v>174</v>
      </c>
      <c r="T704" s="9">
        <v>4.0</v>
      </c>
      <c r="U704" s="9" t="s">
        <v>138</v>
      </c>
      <c r="V704" s="9" t="s">
        <v>138</v>
      </c>
      <c r="W704" s="7">
        <v>4.0</v>
      </c>
      <c r="X704" s="7">
        <v>0.0</v>
      </c>
      <c r="Y704" s="7">
        <v>0.0</v>
      </c>
      <c r="Z704" s="7">
        <v>0.0</v>
      </c>
      <c r="AA704" s="7">
        <v>0.0</v>
      </c>
      <c r="AB704" s="7">
        <v>0.0</v>
      </c>
      <c r="AC704" s="7">
        <v>5.0</v>
      </c>
      <c r="AD704" s="7">
        <v>1.0</v>
      </c>
      <c r="AE704" s="7">
        <v>1.0</v>
      </c>
      <c r="AF704" s="10">
        <f t="shared" si="2"/>
        <v>0</v>
      </c>
      <c r="AG704" s="10">
        <f t="shared" si="3"/>
        <v>0</v>
      </c>
      <c r="AH704" s="7">
        <v>3813.0</v>
      </c>
      <c r="AI704" s="11">
        <f t="shared" si="4"/>
        <v>15.8875</v>
      </c>
      <c r="AJ704" s="7">
        <v>93.0</v>
      </c>
      <c r="AK704" s="11">
        <f t="shared" si="5"/>
        <v>23.25</v>
      </c>
      <c r="AL704" s="11">
        <f t="shared" si="6"/>
        <v>41</v>
      </c>
      <c r="AM704" s="12">
        <v>0.0</v>
      </c>
      <c r="AN704" s="11">
        <f t="shared" si="7"/>
        <v>0</v>
      </c>
      <c r="AO704" s="10" t="s">
        <v>151</v>
      </c>
      <c r="AP704" s="10" t="s">
        <v>151</v>
      </c>
      <c r="AQ704" s="10" t="s">
        <v>151</v>
      </c>
      <c r="AR704" s="7">
        <v>0.0</v>
      </c>
      <c r="AS704" s="7">
        <v>0.0</v>
      </c>
      <c r="AT704" s="13">
        <f t="shared" si="8"/>
        <v>0</v>
      </c>
      <c r="AU704" s="8"/>
      <c r="AV704" s="8"/>
      <c r="AW704" s="8"/>
      <c r="AX704" s="8">
        <v>0.0</v>
      </c>
      <c r="AY704" s="8"/>
      <c r="AZ704" s="8">
        <v>0.0</v>
      </c>
      <c r="BA704" s="7">
        <v>5.0</v>
      </c>
      <c r="BB704" s="7">
        <v>3.0</v>
      </c>
      <c r="BC704" s="7">
        <v>11.0</v>
      </c>
      <c r="BD704" s="7">
        <v>1.0</v>
      </c>
      <c r="BE704" s="7">
        <v>1.0</v>
      </c>
      <c r="BF704" s="7">
        <v>1.0</v>
      </c>
      <c r="BG704" s="14">
        <f t="shared" si="9"/>
        <v>4.720692368</v>
      </c>
      <c r="BH704" s="11">
        <f t="shared" si="10"/>
        <v>2.832415421</v>
      </c>
      <c r="BI704" s="11">
        <f t="shared" si="11"/>
        <v>10.38552321</v>
      </c>
      <c r="BJ704" s="11">
        <f t="shared" si="12"/>
        <v>0.9441384736</v>
      </c>
      <c r="BK704" s="11">
        <f t="shared" si="13"/>
        <v>0.9441384736</v>
      </c>
      <c r="BL704" s="11">
        <f t="shared" si="14"/>
        <v>0.9441384736</v>
      </c>
      <c r="BM704" s="7">
        <v>2.0</v>
      </c>
      <c r="BN704" s="7">
        <v>1.0</v>
      </c>
      <c r="BO704" s="7">
        <v>0.0</v>
      </c>
      <c r="BP704" s="7">
        <v>0.0</v>
      </c>
      <c r="BQ704" s="7">
        <v>0.0</v>
      </c>
      <c r="BR704" s="7">
        <v>0.0</v>
      </c>
      <c r="BS704" s="9">
        <f t="shared" si="15"/>
        <v>16</v>
      </c>
      <c r="BT704" s="14">
        <v>-0.7707</v>
      </c>
      <c r="BW704" s="15" t="str">
        <f t="shared" si="16"/>
        <v> </v>
      </c>
      <c r="BY704" s="7">
        <v>0.0</v>
      </c>
      <c r="BZ704" s="7">
        <v>0.0</v>
      </c>
      <c r="CA704" s="7">
        <v>0.0</v>
      </c>
      <c r="CB704" s="7">
        <v>0.0</v>
      </c>
      <c r="CC704" s="7">
        <v>0.0</v>
      </c>
      <c r="CD704" s="7">
        <v>0.0</v>
      </c>
      <c r="CE704" s="7">
        <v>0.0</v>
      </c>
      <c r="CF704" s="7">
        <v>0.0</v>
      </c>
      <c r="CG704" s="7">
        <v>0.0</v>
      </c>
      <c r="CH704" s="7">
        <v>0.0</v>
      </c>
      <c r="CI704" s="7">
        <v>0.0</v>
      </c>
      <c r="CJ704" s="7">
        <v>0.0</v>
      </c>
      <c r="CK704" s="7">
        <v>0.0</v>
      </c>
      <c r="CL704" s="15">
        <f t="shared" si="17"/>
        <v>0</v>
      </c>
      <c r="CM704" s="7">
        <v>-0.1</v>
      </c>
      <c r="CN704" s="7">
        <v>0.1</v>
      </c>
      <c r="CO704" s="7">
        <v>0.0</v>
      </c>
      <c r="CP704" s="16">
        <f t="shared" si="18"/>
        <v>0</v>
      </c>
      <c r="CQ704" s="16">
        <f t="shared" si="19"/>
        <v>0</v>
      </c>
      <c r="CR704" s="17">
        <v>2.0</v>
      </c>
      <c r="CS704" s="14">
        <v>0.6000000000000001</v>
      </c>
      <c r="CT704" s="14">
        <v>0.7</v>
      </c>
      <c r="CU704" s="14">
        <v>0.1</v>
      </c>
      <c r="CV704" s="14">
        <v>-0.1</v>
      </c>
      <c r="CW704" s="14">
        <v>0.1</v>
      </c>
      <c r="CX704" s="14">
        <v>0.0</v>
      </c>
      <c r="CY704" s="14">
        <v>-0.1</v>
      </c>
      <c r="CZ704" s="18">
        <f t="shared" si="20"/>
        <v>-0.025</v>
      </c>
      <c r="DA704" s="18">
        <f t="shared" si="21"/>
        <v>-0.09441384736</v>
      </c>
      <c r="DB704" s="14">
        <v>57.2</v>
      </c>
      <c r="DC704" s="7">
        <v>0.0</v>
      </c>
      <c r="DD704" s="7">
        <v>0.0</v>
      </c>
      <c r="DE704" s="7">
        <v>0.0</v>
      </c>
      <c r="DF704" s="7">
        <v>1.0</v>
      </c>
      <c r="DG704" s="7">
        <v>0.0</v>
      </c>
      <c r="DH704" s="7">
        <v>0.0</v>
      </c>
      <c r="DI704" s="7">
        <v>0.0</v>
      </c>
      <c r="DJ704" s="7">
        <v>1.0</v>
      </c>
      <c r="DK704" s="7">
        <v>0.0</v>
      </c>
      <c r="DL704" s="7">
        <v>0.0</v>
      </c>
      <c r="DM704" s="7">
        <v>4.0</v>
      </c>
      <c r="DN704" s="9">
        <v>0.0</v>
      </c>
      <c r="DO704" s="9">
        <v>0.0</v>
      </c>
      <c r="DP704" s="9">
        <v>0.0</v>
      </c>
      <c r="DQ704" s="8">
        <v>20.0</v>
      </c>
      <c r="DR704" s="8">
        <v>0.0</v>
      </c>
      <c r="DS704" s="8"/>
      <c r="DT704" s="19">
        <v>0.6000000000000001</v>
      </c>
      <c r="DU704" s="8">
        <v>0.6000000000000001</v>
      </c>
      <c r="DV704" s="8">
        <v>0.065</v>
      </c>
      <c r="DW704" s="8">
        <v>0.0</v>
      </c>
      <c r="DX704" s="8">
        <v>0.0</v>
      </c>
      <c r="DY704" s="14">
        <f t="shared" si="22"/>
        <v>-0.1124685427</v>
      </c>
    </row>
    <row r="705" ht="12.75" customHeight="1">
      <c r="A705" s="7">
        <v>38.0</v>
      </c>
      <c r="B705" s="7" t="s">
        <v>2390</v>
      </c>
      <c r="C705" s="7" t="s">
        <v>3005</v>
      </c>
      <c r="D705" s="7" t="s">
        <v>311</v>
      </c>
      <c r="E705" s="7" t="s">
        <v>132</v>
      </c>
      <c r="F705" s="7" t="s">
        <v>132</v>
      </c>
      <c r="G705" s="7">
        <v>74.0</v>
      </c>
      <c r="H705" s="7">
        <v>207.0</v>
      </c>
      <c r="I705" s="7" t="s">
        <v>145</v>
      </c>
      <c r="J705" s="7">
        <v>2013.0</v>
      </c>
      <c r="K705" s="7">
        <v>2.0</v>
      </c>
      <c r="L705" s="7">
        <v>42.0</v>
      </c>
      <c r="M705" s="8" t="s">
        <v>146</v>
      </c>
      <c r="N705" s="8">
        <f t="shared" si="1"/>
        <v>20</v>
      </c>
      <c r="O705" s="7" t="s">
        <v>1979</v>
      </c>
      <c r="P705" s="7" t="s">
        <v>3006</v>
      </c>
      <c r="Q705" s="8" t="s">
        <v>490</v>
      </c>
      <c r="R705" s="7" t="s">
        <v>490</v>
      </c>
      <c r="S705" s="9" t="s">
        <v>174</v>
      </c>
      <c r="T705" s="9">
        <v>1.0</v>
      </c>
      <c r="U705" s="9" t="s">
        <v>138</v>
      </c>
      <c r="V705" s="9" t="s">
        <v>138</v>
      </c>
      <c r="W705" s="7">
        <v>1.0</v>
      </c>
      <c r="X705" s="7">
        <v>0.0</v>
      </c>
      <c r="Y705" s="7">
        <v>0.0</v>
      </c>
      <c r="Z705" s="7">
        <v>0.0</v>
      </c>
      <c r="AA705" s="7">
        <v>0.0</v>
      </c>
      <c r="AB705" s="7">
        <v>2.0</v>
      </c>
      <c r="AC705" s="7">
        <v>1.0</v>
      </c>
      <c r="AD705" s="7">
        <v>0.0</v>
      </c>
      <c r="AE705" s="7">
        <v>0.0</v>
      </c>
      <c r="AF705" s="10">
        <f t="shared" si="2"/>
        <v>0</v>
      </c>
      <c r="AG705" s="10">
        <f t="shared" si="3"/>
        <v>0</v>
      </c>
      <c r="AH705" s="7">
        <v>875.0</v>
      </c>
      <c r="AI705" s="11">
        <f t="shared" si="4"/>
        <v>14.58333333</v>
      </c>
      <c r="AJ705" s="7">
        <v>19.0</v>
      </c>
      <c r="AK705" s="11">
        <f t="shared" si="5"/>
        <v>19</v>
      </c>
      <c r="AL705" s="11">
        <f t="shared" si="6"/>
        <v>46.05263158</v>
      </c>
      <c r="AM705" s="12">
        <v>0.0</v>
      </c>
      <c r="AN705" s="11">
        <f t="shared" si="7"/>
        <v>0</v>
      </c>
      <c r="AO705" s="10" t="s">
        <v>151</v>
      </c>
      <c r="AP705" s="10" t="s">
        <v>151</v>
      </c>
      <c r="AQ705" s="10" t="s">
        <v>151</v>
      </c>
      <c r="AR705" s="7">
        <v>0.0</v>
      </c>
      <c r="AS705" s="7">
        <v>0.0</v>
      </c>
      <c r="AT705" s="13">
        <f t="shared" si="8"/>
        <v>0</v>
      </c>
      <c r="AU705" s="8"/>
      <c r="AV705" s="8"/>
      <c r="AW705" s="8"/>
      <c r="AX705" s="8">
        <v>0.0</v>
      </c>
      <c r="AY705" s="8"/>
      <c r="AZ705" s="8">
        <v>0.0</v>
      </c>
      <c r="BA705" s="7">
        <v>2.0</v>
      </c>
      <c r="BB705" s="7">
        <v>0.0</v>
      </c>
      <c r="BC705" s="7">
        <v>2.0</v>
      </c>
      <c r="BD705" s="7">
        <v>0.0</v>
      </c>
      <c r="BE705" s="7">
        <v>1.0</v>
      </c>
      <c r="BF705" s="7">
        <v>0.0</v>
      </c>
      <c r="BG705" s="14">
        <f t="shared" si="9"/>
        <v>8.228571429</v>
      </c>
      <c r="BH705" s="11">
        <f t="shared" si="10"/>
        <v>0</v>
      </c>
      <c r="BI705" s="11">
        <f t="shared" si="11"/>
        <v>8.228571429</v>
      </c>
      <c r="BJ705" s="11">
        <f t="shared" si="12"/>
        <v>0</v>
      </c>
      <c r="BK705" s="11">
        <f t="shared" si="13"/>
        <v>4.114285714</v>
      </c>
      <c r="BL705" s="11">
        <f t="shared" si="14"/>
        <v>0</v>
      </c>
      <c r="BM705" s="7">
        <v>2.0</v>
      </c>
      <c r="BN705" s="7">
        <v>1.0</v>
      </c>
      <c r="BO705" s="7">
        <v>0.0</v>
      </c>
      <c r="BP705" s="7">
        <v>0.0</v>
      </c>
      <c r="BQ705" s="7">
        <v>0.0</v>
      </c>
      <c r="BR705" s="7">
        <v>0.0</v>
      </c>
      <c r="BS705" s="9">
        <f t="shared" si="15"/>
        <v>4</v>
      </c>
      <c r="BT705" s="14">
        <v>0.0713</v>
      </c>
      <c r="BW705" s="15" t="str">
        <f t="shared" si="16"/>
        <v> </v>
      </c>
      <c r="BY705" s="7">
        <v>0.0</v>
      </c>
      <c r="BZ705" s="7">
        <v>0.0</v>
      </c>
      <c r="CA705" s="7">
        <v>0.0</v>
      </c>
      <c r="CB705" s="7">
        <v>0.0</v>
      </c>
      <c r="CC705" s="7">
        <v>0.0</v>
      </c>
      <c r="CD705" s="7">
        <v>0.0</v>
      </c>
      <c r="CE705" s="7">
        <v>0.0</v>
      </c>
      <c r="CF705" s="7">
        <v>0.0</v>
      </c>
      <c r="CG705" s="7">
        <v>0.0</v>
      </c>
      <c r="CH705" s="7">
        <v>0.0</v>
      </c>
      <c r="CI705" s="7">
        <v>0.0</v>
      </c>
      <c r="CJ705" s="7">
        <v>0.0</v>
      </c>
      <c r="CK705" s="7">
        <v>0.0</v>
      </c>
      <c r="CL705" s="15">
        <f t="shared" si="17"/>
        <v>0</v>
      </c>
      <c r="CM705" s="7">
        <v>0.0</v>
      </c>
      <c r="CN705" s="7">
        <v>0.2</v>
      </c>
      <c r="CO705" s="7">
        <v>0.2</v>
      </c>
      <c r="CP705" s="16">
        <f t="shared" si="18"/>
        <v>0.2</v>
      </c>
      <c r="CQ705" s="16">
        <f t="shared" si="19"/>
        <v>0.8228571429</v>
      </c>
      <c r="CR705" s="17">
        <v>3.0</v>
      </c>
      <c r="CS705" s="14">
        <v>0.5</v>
      </c>
      <c r="CT705" s="14">
        <v>0.6000000000000001</v>
      </c>
      <c r="CU705" s="14">
        <v>2.1</v>
      </c>
      <c r="CV705" s="14">
        <v>-0.1</v>
      </c>
      <c r="CW705" s="14">
        <v>0.4</v>
      </c>
      <c r="CX705" s="14">
        <v>0.0</v>
      </c>
      <c r="CY705" s="14">
        <v>0.30000000000000004</v>
      </c>
      <c r="CZ705" s="18">
        <f t="shared" si="20"/>
        <v>0.3</v>
      </c>
      <c r="DA705" s="18">
        <f t="shared" si="21"/>
        <v>1.234285714</v>
      </c>
      <c r="DB705" s="14">
        <v>34.0</v>
      </c>
      <c r="DC705" s="7">
        <v>0.0</v>
      </c>
      <c r="DD705" s="7">
        <v>0.0</v>
      </c>
      <c r="DE705" s="7">
        <v>0.0</v>
      </c>
      <c r="DF705" s="7">
        <v>0.0</v>
      </c>
      <c r="DG705" s="7">
        <v>0.0</v>
      </c>
      <c r="DH705" s="7">
        <v>0.0</v>
      </c>
      <c r="DI705" s="7">
        <v>0.0</v>
      </c>
      <c r="DJ705" s="7">
        <v>1.0</v>
      </c>
      <c r="DK705" s="7">
        <v>0.0</v>
      </c>
      <c r="DL705" s="7">
        <v>0.0</v>
      </c>
      <c r="DM705" s="7">
        <v>0.0</v>
      </c>
      <c r="DN705" s="9">
        <v>0.0</v>
      </c>
      <c r="DO705" s="9">
        <v>0.0</v>
      </c>
      <c r="DP705" s="9">
        <v>0.0</v>
      </c>
      <c r="DQ705" s="8">
        <v>0.0</v>
      </c>
      <c r="DR705" s="8">
        <v>0.0</v>
      </c>
      <c r="DS705" s="8"/>
      <c r="DT705" s="19">
        <v>0.0</v>
      </c>
      <c r="DU705" s="8">
        <v>0.0</v>
      </c>
      <c r="DV705" s="8">
        <v>0.0</v>
      </c>
      <c r="DW705" s="8">
        <v>0.0</v>
      </c>
      <c r="DX705" s="8">
        <v>0.0</v>
      </c>
      <c r="DY705" s="14">
        <f t="shared" si="22"/>
        <v>0.3</v>
      </c>
    </row>
    <row r="706" ht="12.75" customHeight="1">
      <c r="A706" s="7">
        <v>25.0</v>
      </c>
      <c r="B706" s="7" t="s">
        <v>3007</v>
      </c>
      <c r="C706" s="7" t="s">
        <v>657</v>
      </c>
      <c r="D706" s="7" t="s">
        <v>170</v>
      </c>
      <c r="E706" s="7" t="s">
        <v>163</v>
      </c>
      <c r="F706" s="7" t="s">
        <v>163</v>
      </c>
      <c r="G706" s="7">
        <v>72.0</v>
      </c>
      <c r="H706" s="7">
        <v>189.0</v>
      </c>
      <c r="I706" s="7" t="s">
        <v>145</v>
      </c>
      <c r="J706" s="7">
        <v>2004.0</v>
      </c>
      <c r="K706" s="7">
        <v>6.0</v>
      </c>
      <c r="L706" s="7">
        <v>178.0</v>
      </c>
      <c r="M706" s="8"/>
      <c r="N706" s="8">
        <f t="shared" si="1"/>
        <v>30</v>
      </c>
      <c r="O706" s="7" t="s">
        <v>213</v>
      </c>
      <c r="P706" s="7" t="s">
        <v>3008</v>
      </c>
      <c r="Q706" s="8" t="s">
        <v>458</v>
      </c>
      <c r="R706" s="7" t="s">
        <v>458</v>
      </c>
      <c r="S706" s="9" t="s">
        <v>275</v>
      </c>
      <c r="T706" s="9">
        <v>0.0</v>
      </c>
      <c r="U706" s="9" t="s">
        <v>138</v>
      </c>
      <c r="V706" s="9" t="s">
        <v>138</v>
      </c>
      <c r="W706" s="7">
        <v>70.0</v>
      </c>
      <c r="X706" s="7">
        <v>9.0</v>
      </c>
      <c r="Y706" s="7">
        <v>9.0</v>
      </c>
      <c r="Z706" s="7">
        <v>1.0</v>
      </c>
      <c r="AA706" s="7">
        <v>18.0</v>
      </c>
      <c r="AB706" s="7">
        <v>-4.0</v>
      </c>
      <c r="AC706" s="7">
        <v>81.0</v>
      </c>
      <c r="AD706" s="7">
        <v>22.0</v>
      </c>
      <c r="AE706" s="7">
        <v>28.0</v>
      </c>
      <c r="AF706" s="10">
        <f t="shared" si="2"/>
        <v>0.1111111111</v>
      </c>
      <c r="AG706" s="10">
        <f t="shared" si="3"/>
        <v>0.06870229008</v>
      </c>
      <c r="AH706" s="7">
        <v>42389.0</v>
      </c>
      <c r="AI706" s="11">
        <f t="shared" si="4"/>
        <v>10.09261905</v>
      </c>
      <c r="AJ706" s="7">
        <v>993.0</v>
      </c>
      <c r="AK706" s="11">
        <f t="shared" si="5"/>
        <v>14.18571429</v>
      </c>
      <c r="AL706" s="11">
        <f t="shared" si="6"/>
        <v>42.6878147</v>
      </c>
      <c r="AM706" s="12">
        <v>18.0</v>
      </c>
      <c r="AN706" s="11">
        <f t="shared" si="7"/>
        <v>1.528698483</v>
      </c>
      <c r="AO706" s="10" t="s">
        <v>681</v>
      </c>
      <c r="AP706" s="10" t="s">
        <v>681</v>
      </c>
      <c r="AQ706" s="10" t="s">
        <v>442</v>
      </c>
      <c r="AR706" s="7">
        <v>75.0</v>
      </c>
      <c r="AS706" s="7">
        <v>83.0</v>
      </c>
      <c r="AT706" s="13">
        <f t="shared" si="8"/>
        <v>0.4746835443</v>
      </c>
      <c r="AU706" s="8"/>
      <c r="AV706" s="8"/>
      <c r="AW706" s="8">
        <v>113.0</v>
      </c>
      <c r="AX706" s="8">
        <v>52.0</v>
      </c>
      <c r="AY706" s="8">
        <v>45.0</v>
      </c>
      <c r="AZ706" s="8">
        <v>23.0</v>
      </c>
      <c r="BA706" s="7">
        <v>66.0</v>
      </c>
      <c r="BB706" s="7">
        <v>28.0</v>
      </c>
      <c r="BC706" s="7">
        <v>20.0</v>
      </c>
      <c r="BD706" s="7">
        <v>22.0</v>
      </c>
      <c r="BE706" s="7">
        <v>15.0</v>
      </c>
      <c r="BF706" s="7">
        <v>5.0</v>
      </c>
      <c r="BG706" s="14">
        <f t="shared" si="9"/>
        <v>5.605227771</v>
      </c>
      <c r="BH706" s="11">
        <f t="shared" si="10"/>
        <v>2.377975418</v>
      </c>
      <c r="BI706" s="11">
        <f t="shared" si="11"/>
        <v>1.69855387</v>
      </c>
      <c r="BJ706" s="11">
        <f t="shared" si="12"/>
        <v>1.868409257</v>
      </c>
      <c r="BK706" s="11">
        <f t="shared" si="13"/>
        <v>1.273915403</v>
      </c>
      <c r="BL706" s="11">
        <f t="shared" si="14"/>
        <v>0.4246384675</v>
      </c>
      <c r="BM706" s="7">
        <v>8.0</v>
      </c>
      <c r="BN706" s="7">
        <v>4.0</v>
      </c>
      <c r="BO706" s="7">
        <v>0.0</v>
      </c>
      <c r="BP706" s="7">
        <v>0.0</v>
      </c>
      <c r="BQ706" s="7">
        <v>0.0</v>
      </c>
      <c r="BR706" s="7">
        <v>0.0</v>
      </c>
      <c r="BS706" s="9">
        <f t="shared" si="15"/>
        <v>56</v>
      </c>
      <c r="BT706" s="14">
        <v>1.011</v>
      </c>
      <c r="BW706" s="15" t="str">
        <f t="shared" si="16"/>
        <v> </v>
      </c>
      <c r="BY706" s="7">
        <v>2.0</v>
      </c>
      <c r="BZ706" s="7">
        <v>0.0</v>
      </c>
      <c r="CA706" s="7">
        <v>1.0</v>
      </c>
      <c r="CB706" s="7">
        <v>0.0</v>
      </c>
      <c r="CC706" s="7">
        <v>1.0</v>
      </c>
      <c r="CD706" s="7">
        <v>0.0</v>
      </c>
      <c r="CE706" s="7">
        <v>1.0</v>
      </c>
      <c r="CF706" s="7">
        <v>2.0</v>
      </c>
      <c r="CG706" s="7">
        <v>2.0</v>
      </c>
      <c r="CH706" s="7">
        <v>0.0</v>
      </c>
      <c r="CI706" s="7">
        <v>3.0</v>
      </c>
      <c r="CJ706" s="7">
        <v>0.0</v>
      </c>
      <c r="CK706" s="7">
        <v>0.0</v>
      </c>
      <c r="CL706" s="15">
        <f t="shared" si="17"/>
        <v>0</v>
      </c>
      <c r="CM706" s="7">
        <v>1.1</v>
      </c>
      <c r="CN706" s="7">
        <v>0.8</v>
      </c>
      <c r="CO706" s="7">
        <v>1.9</v>
      </c>
      <c r="CP706" s="16">
        <f t="shared" si="18"/>
        <v>0.02714285714</v>
      </c>
      <c r="CQ706" s="16">
        <f t="shared" si="19"/>
        <v>0.1613626177</v>
      </c>
      <c r="CR706" s="17">
        <v>1.0</v>
      </c>
      <c r="CS706" s="14">
        <v>14.0</v>
      </c>
      <c r="CT706" s="14">
        <v>12.6</v>
      </c>
      <c r="CU706" s="14">
        <v>-5.3</v>
      </c>
      <c r="CV706" s="14">
        <v>1.6</v>
      </c>
      <c r="CW706" s="14">
        <v>0.9</v>
      </c>
      <c r="CX706" s="14">
        <v>0.0</v>
      </c>
      <c r="CY706" s="14">
        <v>2.5</v>
      </c>
      <c r="CZ706" s="18">
        <f t="shared" si="20"/>
        <v>0.03571428571</v>
      </c>
      <c r="DA706" s="18">
        <f t="shared" si="21"/>
        <v>0.2123192338</v>
      </c>
      <c r="DB706" s="14">
        <v>25.679</v>
      </c>
      <c r="DC706" s="7">
        <v>1.0</v>
      </c>
      <c r="DD706" s="7">
        <v>1.0</v>
      </c>
      <c r="DE706" s="7">
        <v>1.0</v>
      </c>
      <c r="DF706" s="7">
        <v>19.0</v>
      </c>
      <c r="DG706" s="7">
        <v>8.0</v>
      </c>
      <c r="DH706" s="7">
        <v>0.0</v>
      </c>
      <c r="DI706" s="7">
        <v>3.0</v>
      </c>
      <c r="DJ706" s="7">
        <v>9.0</v>
      </c>
      <c r="DK706" s="7">
        <v>9.0</v>
      </c>
      <c r="DL706" s="7">
        <v>1.0</v>
      </c>
      <c r="DM706" s="7">
        <v>51.0</v>
      </c>
      <c r="DN706" s="9">
        <v>1.0</v>
      </c>
      <c r="DO706" s="9">
        <v>2.0</v>
      </c>
      <c r="DP706" s="9">
        <v>0.0</v>
      </c>
      <c r="DQ706" s="8">
        <v>186.0</v>
      </c>
      <c r="DR706" s="8">
        <v>0.0</v>
      </c>
      <c r="DS706" s="8"/>
      <c r="DT706" s="19">
        <v>0.875</v>
      </c>
      <c r="DU706" s="8">
        <v>0.875</v>
      </c>
      <c r="DV706" s="8">
        <v>0.875</v>
      </c>
      <c r="DW706" s="8">
        <v>0.0</v>
      </c>
      <c r="DX706" s="8">
        <v>0.0</v>
      </c>
      <c r="DY706" s="14">
        <f t="shared" si="22"/>
        <v>1.808510638</v>
      </c>
    </row>
    <row r="707" ht="12.75" customHeight="1">
      <c r="A707" s="7">
        <v>58.0</v>
      </c>
      <c r="B707" s="7" t="s">
        <v>3009</v>
      </c>
      <c r="C707" s="7" t="s">
        <v>3010</v>
      </c>
      <c r="D707" s="7" t="s">
        <v>315</v>
      </c>
      <c r="E707" s="7" t="s">
        <v>163</v>
      </c>
      <c r="F707" s="7" t="s">
        <v>163</v>
      </c>
      <c r="G707" s="7">
        <v>74.0</v>
      </c>
      <c r="H707" s="7">
        <v>227.0</v>
      </c>
      <c r="I707" s="7" t="s">
        <v>145</v>
      </c>
      <c r="J707" s="7">
        <v>2009.0</v>
      </c>
      <c r="K707" s="7">
        <v>4.0</v>
      </c>
      <c r="L707" s="7">
        <v>94.0</v>
      </c>
      <c r="M707" s="8"/>
      <c r="N707" s="8">
        <f t="shared" si="1"/>
        <v>25</v>
      </c>
      <c r="O707" s="7" t="s">
        <v>272</v>
      </c>
      <c r="P707" s="7" t="s">
        <v>3011</v>
      </c>
      <c r="Q707" s="8" t="s">
        <v>182</v>
      </c>
      <c r="R707" s="7" t="s">
        <v>182</v>
      </c>
      <c r="S707" s="9" t="s">
        <v>174</v>
      </c>
      <c r="T707" s="9">
        <v>64.0</v>
      </c>
      <c r="U707" s="9" t="s">
        <v>138</v>
      </c>
      <c r="V707" s="9" t="s">
        <v>138</v>
      </c>
      <c r="W707" s="7">
        <v>65.0</v>
      </c>
      <c r="X707" s="7">
        <v>4.0</v>
      </c>
      <c r="Y707" s="7">
        <v>21.0</v>
      </c>
      <c r="Z707" s="7">
        <v>10.0</v>
      </c>
      <c r="AA707" s="7">
        <v>25.0</v>
      </c>
      <c r="AB707" s="7">
        <v>-7.0</v>
      </c>
      <c r="AC707" s="7">
        <v>122.0</v>
      </c>
      <c r="AD707" s="7">
        <v>60.0</v>
      </c>
      <c r="AE707" s="7">
        <v>76.0</v>
      </c>
      <c r="AF707" s="10">
        <f t="shared" si="2"/>
        <v>0.03278688525</v>
      </c>
      <c r="AG707" s="10">
        <f t="shared" si="3"/>
        <v>0.01550387597</v>
      </c>
      <c r="AH707" s="7">
        <v>90373.0</v>
      </c>
      <c r="AI707" s="11">
        <f t="shared" si="4"/>
        <v>23.1725641</v>
      </c>
      <c r="AJ707" s="7">
        <v>1753.0</v>
      </c>
      <c r="AK707" s="11">
        <f t="shared" si="5"/>
        <v>26.96923077</v>
      </c>
      <c r="AL707" s="11">
        <f t="shared" si="6"/>
        <v>51.55333714</v>
      </c>
      <c r="AM707" s="12">
        <v>122.0</v>
      </c>
      <c r="AN707" s="11">
        <f t="shared" si="7"/>
        <v>4.859858586</v>
      </c>
      <c r="AO707" s="10" t="s">
        <v>3012</v>
      </c>
      <c r="AP707" s="10" t="s">
        <v>1440</v>
      </c>
      <c r="AQ707" s="10" t="s">
        <v>1097</v>
      </c>
      <c r="AR707" s="7">
        <v>0.0</v>
      </c>
      <c r="AS707" s="7">
        <v>0.0</v>
      </c>
      <c r="AT707" s="13">
        <f t="shared" si="8"/>
        <v>0</v>
      </c>
      <c r="AU707" s="8"/>
      <c r="AV707" s="8"/>
      <c r="AW707" s="8"/>
      <c r="AX707" s="8">
        <v>0.0</v>
      </c>
      <c r="AY707" s="8"/>
      <c r="AZ707" s="8">
        <v>0.0</v>
      </c>
      <c r="BA707" s="7">
        <v>111.0</v>
      </c>
      <c r="BB707" s="7">
        <v>122.0</v>
      </c>
      <c r="BC707" s="7">
        <v>111.0</v>
      </c>
      <c r="BD707" s="7">
        <v>60.0</v>
      </c>
      <c r="BE707" s="7">
        <v>14.0</v>
      </c>
      <c r="BF707" s="7">
        <v>14.0</v>
      </c>
      <c r="BG707" s="14">
        <f t="shared" si="9"/>
        <v>4.421674615</v>
      </c>
      <c r="BH707" s="11">
        <f t="shared" si="10"/>
        <v>4.859858586</v>
      </c>
      <c r="BI707" s="11">
        <f t="shared" si="11"/>
        <v>4.421674615</v>
      </c>
      <c r="BJ707" s="11">
        <f t="shared" si="12"/>
        <v>2.390094387</v>
      </c>
      <c r="BK707" s="11">
        <f t="shared" si="13"/>
        <v>0.5576886902</v>
      </c>
      <c r="BL707" s="11">
        <f t="shared" si="14"/>
        <v>0.5576886902</v>
      </c>
      <c r="BM707" s="7">
        <v>45.0</v>
      </c>
      <c r="BN707" s="7">
        <v>15.0</v>
      </c>
      <c r="BO707" s="7">
        <v>1.0</v>
      </c>
      <c r="BP707" s="7">
        <v>0.0</v>
      </c>
      <c r="BQ707" s="7">
        <v>1.0</v>
      </c>
      <c r="BR707" s="7">
        <v>0.0</v>
      </c>
      <c r="BS707" s="9">
        <f t="shared" si="15"/>
        <v>279</v>
      </c>
      <c r="BT707" s="14">
        <v>-3.4129</v>
      </c>
      <c r="BW707" s="15" t="str">
        <f t="shared" si="16"/>
        <v> </v>
      </c>
      <c r="BY707" s="7">
        <v>1.0</v>
      </c>
      <c r="BZ707" s="7">
        <v>0.0</v>
      </c>
      <c r="CA707" s="7">
        <v>0.0</v>
      </c>
      <c r="CB707" s="7">
        <v>0.0</v>
      </c>
      <c r="CC707" s="7">
        <v>0.0</v>
      </c>
      <c r="CD707" s="7">
        <v>0.0</v>
      </c>
      <c r="CE707" s="7">
        <v>1.0</v>
      </c>
      <c r="CF707" s="7">
        <v>3.0</v>
      </c>
      <c r="CG707" s="7">
        <v>0.0</v>
      </c>
      <c r="CH707" s="7">
        <v>0.0</v>
      </c>
      <c r="CI707" s="7">
        <v>0.0</v>
      </c>
      <c r="CJ707" s="7">
        <v>0.0</v>
      </c>
      <c r="CK707" s="7">
        <v>0.0</v>
      </c>
      <c r="CL707" s="15">
        <f t="shared" si="17"/>
        <v>0</v>
      </c>
      <c r="CM707" s="7">
        <v>1.4</v>
      </c>
      <c r="CN707" s="7">
        <v>2.4</v>
      </c>
      <c r="CO707" s="7">
        <v>3.8</v>
      </c>
      <c r="CP707" s="16">
        <f t="shared" si="18"/>
        <v>0.05846153846</v>
      </c>
      <c r="CQ707" s="16">
        <f t="shared" si="19"/>
        <v>0.1513726445</v>
      </c>
      <c r="CR707" s="17">
        <v>6.0</v>
      </c>
      <c r="CS707" s="14">
        <v>29.9</v>
      </c>
      <c r="CT707" s="14">
        <v>31.1</v>
      </c>
      <c r="CU707" s="14">
        <v>-0.1</v>
      </c>
      <c r="CV707" s="14">
        <v>2.5</v>
      </c>
      <c r="CW707" s="14">
        <v>2.3</v>
      </c>
      <c r="CX707" s="14">
        <v>0.0</v>
      </c>
      <c r="CY707" s="14">
        <v>4.9</v>
      </c>
      <c r="CZ707" s="18">
        <f t="shared" si="20"/>
        <v>0.07538461538</v>
      </c>
      <c r="DA707" s="18">
        <f t="shared" si="21"/>
        <v>0.1951910416</v>
      </c>
      <c r="DB707" s="14">
        <v>48.2541</v>
      </c>
      <c r="DC707" s="7">
        <v>2.0</v>
      </c>
      <c r="DD707" s="7">
        <v>1.0</v>
      </c>
      <c r="DE707" s="7">
        <v>1.0</v>
      </c>
      <c r="DF707" s="7">
        <v>56.0</v>
      </c>
      <c r="DG707" s="7">
        <v>10.0</v>
      </c>
      <c r="DH707" s="7">
        <v>0.0</v>
      </c>
      <c r="DI707" s="7">
        <v>42.0</v>
      </c>
      <c r="DJ707" s="7">
        <v>40.0</v>
      </c>
      <c r="DK707" s="7">
        <v>0.0</v>
      </c>
      <c r="DL707" s="7">
        <v>0.0</v>
      </c>
      <c r="DM707" s="7">
        <v>30.0</v>
      </c>
      <c r="DN707" s="9">
        <v>1.0</v>
      </c>
      <c r="DO707" s="9">
        <v>0.0</v>
      </c>
      <c r="DP707" s="9">
        <v>0.0</v>
      </c>
      <c r="DQ707" s="8">
        <v>186.0</v>
      </c>
      <c r="DR707" s="8">
        <v>17.0</v>
      </c>
      <c r="DS707" s="8" t="s">
        <v>3013</v>
      </c>
      <c r="DT707" s="19">
        <v>1.3</v>
      </c>
      <c r="DU707" s="8">
        <v>1.3</v>
      </c>
      <c r="DV707" s="8">
        <v>1.3</v>
      </c>
      <c r="DW707" s="8">
        <v>270.0</v>
      </c>
      <c r="DX707" s="8">
        <v>0.0</v>
      </c>
      <c r="DY707" s="14">
        <f t="shared" si="22"/>
        <v>3.304255319</v>
      </c>
    </row>
    <row r="708" ht="12.75" customHeight="1">
      <c r="A708" s="7">
        <v>5.0</v>
      </c>
      <c r="B708" s="7" t="s">
        <v>891</v>
      </c>
      <c r="C708" s="7" t="s">
        <v>3014</v>
      </c>
      <c r="E708" s="7" t="s">
        <v>3015</v>
      </c>
      <c r="F708" s="7" t="s">
        <v>203</v>
      </c>
      <c r="G708" s="7">
        <v>74.0</v>
      </c>
      <c r="H708" s="7">
        <v>198.0</v>
      </c>
      <c r="I708" s="7" t="s">
        <v>133</v>
      </c>
      <c r="J708" s="7">
        <v>2008.0</v>
      </c>
      <c r="K708" s="7">
        <v>1.0</v>
      </c>
      <c r="L708" s="7">
        <v>19.0</v>
      </c>
      <c r="M708" s="8"/>
      <c r="N708" s="8">
        <f t="shared" si="1"/>
        <v>26</v>
      </c>
      <c r="O708" s="7" t="s">
        <v>3016</v>
      </c>
      <c r="P708" s="7" t="s">
        <v>3017</v>
      </c>
      <c r="Q708" s="8" t="s">
        <v>297</v>
      </c>
      <c r="R708" s="7" t="s">
        <v>297</v>
      </c>
      <c r="S708" s="9" t="s">
        <v>174</v>
      </c>
      <c r="T708" s="9">
        <v>41.0</v>
      </c>
      <c r="U708" s="9" t="s">
        <v>138</v>
      </c>
      <c r="V708" s="9" t="s">
        <v>138</v>
      </c>
      <c r="W708" s="7">
        <v>41.0</v>
      </c>
      <c r="X708" s="7">
        <v>2.0</v>
      </c>
      <c r="Y708" s="7">
        <v>6.0</v>
      </c>
      <c r="Z708" s="7">
        <v>3.0</v>
      </c>
      <c r="AA708" s="7">
        <v>8.0</v>
      </c>
      <c r="AB708" s="7">
        <v>5.0</v>
      </c>
      <c r="AC708" s="7">
        <v>29.0</v>
      </c>
      <c r="AD708" s="7">
        <v>10.0</v>
      </c>
      <c r="AE708" s="7">
        <v>33.0</v>
      </c>
      <c r="AF708" s="10">
        <f t="shared" si="2"/>
        <v>0.06896551724</v>
      </c>
      <c r="AG708" s="10">
        <f t="shared" si="3"/>
        <v>0.02777777778</v>
      </c>
      <c r="AH708" s="7">
        <v>42743.0</v>
      </c>
      <c r="AI708" s="11">
        <f t="shared" si="4"/>
        <v>17.37520325</v>
      </c>
      <c r="AJ708" s="7">
        <v>981.0</v>
      </c>
      <c r="AK708" s="11">
        <f t="shared" si="5"/>
        <v>23.92682927</v>
      </c>
      <c r="AL708" s="11">
        <f t="shared" si="6"/>
        <v>43.57084608</v>
      </c>
      <c r="AM708" s="12">
        <v>16.0</v>
      </c>
      <c r="AN708" s="11">
        <f t="shared" si="7"/>
        <v>1.347589079</v>
      </c>
      <c r="AO708" s="10" t="s">
        <v>240</v>
      </c>
      <c r="AP708" s="10" t="s">
        <v>239</v>
      </c>
      <c r="AQ708" s="10" t="s">
        <v>176</v>
      </c>
      <c r="AR708" s="7">
        <v>0.0</v>
      </c>
      <c r="AS708" s="7">
        <v>0.0</v>
      </c>
      <c r="AT708" s="13">
        <f t="shared" si="8"/>
        <v>0</v>
      </c>
      <c r="AU708" s="8"/>
      <c r="AV708" s="8"/>
      <c r="AW708" s="8"/>
      <c r="AX708" s="8">
        <v>0.0</v>
      </c>
      <c r="AY708" s="8"/>
      <c r="AZ708" s="8">
        <v>0.0</v>
      </c>
      <c r="BA708" s="7">
        <v>70.0</v>
      </c>
      <c r="BB708" s="7">
        <v>71.0</v>
      </c>
      <c r="BC708" s="7">
        <v>58.0</v>
      </c>
      <c r="BD708" s="7">
        <v>10.0</v>
      </c>
      <c r="BE708" s="7">
        <v>12.0</v>
      </c>
      <c r="BF708" s="7">
        <v>5.0</v>
      </c>
      <c r="BG708" s="14">
        <f t="shared" si="9"/>
        <v>5.89570222</v>
      </c>
      <c r="BH708" s="11">
        <f t="shared" si="10"/>
        <v>5.979926538</v>
      </c>
      <c r="BI708" s="11">
        <f t="shared" si="11"/>
        <v>4.885010411</v>
      </c>
      <c r="BJ708" s="11">
        <f t="shared" si="12"/>
        <v>0.8422431743</v>
      </c>
      <c r="BK708" s="11">
        <f t="shared" si="13"/>
        <v>1.010691809</v>
      </c>
      <c r="BL708" s="11">
        <f t="shared" si="14"/>
        <v>0.4211215872</v>
      </c>
      <c r="BM708" s="7">
        <v>26.0</v>
      </c>
      <c r="BN708" s="7">
        <v>8.0</v>
      </c>
      <c r="BO708" s="7">
        <v>2.0</v>
      </c>
      <c r="BP708" s="7">
        <v>0.0</v>
      </c>
      <c r="BQ708" s="7">
        <v>0.0</v>
      </c>
      <c r="BR708" s="7">
        <v>0.0</v>
      </c>
      <c r="BS708" s="9">
        <f t="shared" si="15"/>
        <v>157</v>
      </c>
      <c r="BT708" s="14">
        <v>0.7272000000000001</v>
      </c>
      <c r="BW708" s="15" t="str">
        <f t="shared" si="16"/>
        <v> </v>
      </c>
      <c r="BY708" s="7">
        <v>0.0</v>
      </c>
      <c r="BZ708" s="7">
        <v>0.0</v>
      </c>
      <c r="CA708" s="7">
        <v>1.0</v>
      </c>
      <c r="CB708" s="7">
        <v>0.0</v>
      </c>
      <c r="CC708" s="7">
        <v>0.0</v>
      </c>
      <c r="CD708" s="7">
        <v>0.0</v>
      </c>
      <c r="CE708" s="7">
        <v>2.0</v>
      </c>
      <c r="CF708" s="7">
        <v>0.0</v>
      </c>
      <c r="CG708" s="7">
        <v>0.0</v>
      </c>
      <c r="CH708" s="7">
        <v>0.0</v>
      </c>
      <c r="CI708" s="7">
        <v>0.0</v>
      </c>
      <c r="CJ708" s="7">
        <v>0.0</v>
      </c>
      <c r="CK708" s="7">
        <v>0.0</v>
      </c>
      <c r="CL708" s="15">
        <f t="shared" si="17"/>
        <v>0</v>
      </c>
      <c r="CM708" s="7">
        <v>0.2</v>
      </c>
      <c r="CN708" s="7">
        <v>2.2</v>
      </c>
      <c r="CO708" s="7">
        <v>2.4</v>
      </c>
      <c r="CP708" s="16">
        <f t="shared" si="18"/>
        <v>0.05853658537</v>
      </c>
      <c r="CQ708" s="16">
        <f t="shared" si="19"/>
        <v>0.2021383618</v>
      </c>
      <c r="CR708" s="17">
        <v>4.0</v>
      </c>
      <c r="CS708" s="14">
        <v>11.6</v>
      </c>
      <c r="CT708" s="14">
        <v>15.6</v>
      </c>
      <c r="CU708" s="14">
        <v>8.4</v>
      </c>
      <c r="CV708" s="14">
        <v>0.4</v>
      </c>
      <c r="CW708" s="14">
        <v>2.6</v>
      </c>
      <c r="CX708" s="14">
        <v>0.0</v>
      </c>
      <c r="CY708" s="14">
        <v>3.1</v>
      </c>
      <c r="CZ708" s="18">
        <f t="shared" si="20"/>
        <v>0.0756097561</v>
      </c>
      <c r="DA708" s="18">
        <f t="shared" si="21"/>
        <v>0.261095384</v>
      </c>
      <c r="DB708" s="14">
        <v>51.4483</v>
      </c>
      <c r="DC708" s="7">
        <v>0.0</v>
      </c>
      <c r="DD708" s="7">
        <v>0.0</v>
      </c>
      <c r="DE708" s="7">
        <v>2.0</v>
      </c>
      <c r="DF708" s="7">
        <v>8.0</v>
      </c>
      <c r="DG708" s="7">
        <v>3.0</v>
      </c>
      <c r="DH708" s="7">
        <v>0.0</v>
      </c>
      <c r="DI708" s="7">
        <v>15.0</v>
      </c>
      <c r="DJ708" s="7">
        <v>3.0</v>
      </c>
      <c r="DK708" s="7">
        <v>0.0</v>
      </c>
      <c r="DL708" s="7">
        <v>0.0</v>
      </c>
      <c r="DM708" s="7">
        <v>8.0</v>
      </c>
      <c r="DN708" s="9">
        <v>0.0</v>
      </c>
      <c r="DO708" s="9">
        <v>1.0</v>
      </c>
      <c r="DP708" s="9">
        <v>0.0</v>
      </c>
      <c r="DQ708" s="8">
        <v>186.0</v>
      </c>
      <c r="DR708" s="8">
        <v>41.0</v>
      </c>
      <c r="DS708" s="8" t="s">
        <v>3018</v>
      </c>
      <c r="DT708" s="19">
        <v>3.2</v>
      </c>
      <c r="DU708" s="8">
        <v>3.6</v>
      </c>
      <c r="DV708" s="8">
        <v>3.6</v>
      </c>
      <c r="DW708" s="8">
        <v>1800.0</v>
      </c>
      <c r="DX708" s="8">
        <v>0.0</v>
      </c>
      <c r="DY708" s="14">
        <f t="shared" si="22"/>
        <v>-3.389361702</v>
      </c>
    </row>
    <row r="709" ht="12.75" customHeight="1">
      <c r="A709" s="7">
        <v>6.0</v>
      </c>
      <c r="B709" s="7" t="s">
        <v>914</v>
      </c>
      <c r="C709" s="7" t="s">
        <v>314</v>
      </c>
      <c r="D709" s="7" t="s">
        <v>315</v>
      </c>
      <c r="E709" s="7" t="s">
        <v>163</v>
      </c>
      <c r="F709" s="7" t="s">
        <v>163</v>
      </c>
      <c r="G709" s="7">
        <v>75.0</v>
      </c>
      <c r="H709" s="7">
        <v>211.0</v>
      </c>
      <c r="I709" s="7" t="s">
        <v>133</v>
      </c>
      <c r="J709" s="7">
        <v>2008.0</v>
      </c>
      <c r="K709" s="7">
        <v>2.0</v>
      </c>
      <c r="L709" s="7">
        <v>55.0</v>
      </c>
      <c r="M709" s="8"/>
      <c r="N709" s="8">
        <f t="shared" si="1"/>
        <v>25</v>
      </c>
      <c r="O709" s="7" t="s">
        <v>3019</v>
      </c>
      <c r="P709" s="7" t="s">
        <v>3020</v>
      </c>
      <c r="Q709" s="8" t="s">
        <v>447</v>
      </c>
      <c r="R709" s="7" t="s">
        <v>447</v>
      </c>
      <c r="S709" s="9" t="s">
        <v>174</v>
      </c>
      <c r="T709" s="9">
        <v>72.0</v>
      </c>
      <c r="U709" s="9" t="s">
        <v>138</v>
      </c>
      <c r="V709" s="9" t="s">
        <v>138</v>
      </c>
      <c r="W709" s="7">
        <v>73.0</v>
      </c>
      <c r="X709" s="7">
        <v>5.0</v>
      </c>
      <c r="Y709" s="7">
        <v>16.0</v>
      </c>
      <c r="Z709" s="7">
        <v>7.0</v>
      </c>
      <c r="AA709" s="7">
        <v>21.0</v>
      </c>
      <c r="AB709" s="7">
        <v>6.0</v>
      </c>
      <c r="AC709" s="7">
        <v>126.0</v>
      </c>
      <c r="AD709" s="7">
        <v>64.0</v>
      </c>
      <c r="AE709" s="7">
        <v>107.0</v>
      </c>
      <c r="AF709" s="10">
        <f t="shared" si="2"/>
        <v>0.03968253968</v>
      </c>
      <c r="AG709" s="10">
        <f t="shared" si="3"/>
        <v>0.01683501684</v>
      </c>
      <c r="AH709" s="7">
        <v>90666.0</v>
      </c>
      <c r="AI709" s="11">
        <f t="shared" si="4"/>
        <v>20.7</v>
      </c>
      <c r="AJ709" s="7">
        <v>2000.0</v>
      </c>
      <c r="AK709" s="11">
        <f t="shared" si="5"/>
        <v>27.39726027</v>
      </c>
      <c r="AL709" s="11">
        <f t="shared" si="6"/>
        <v>45.333</v>
      </c>
      <c r="AM709" s="12">
        <v>86.0</v>
      </c>
      <c r="AN709" s="11">
        <f t="shared" si="7"/>
        <v>3.414730991</v>
      </c>
      <c r="AO709" s="10" t="s">
        <v>2487</v>
      </c>
      <c r="AP709" s="10" t="s">
        <v>1139</v>
      </c>
      <c r="AQ709" s="10" t="s">
        <v>943</v>
      </c>
      <c r="AR709" s="7">
        <v>0.0</v>
      </c>
      <c r="AS709" s="7">
        <v>0.0</v>
      </c>
      <c r="AT709" s="13">
        <f t="shared" si="8"/>
        <v>0</v>
      </c>
      <c r="AU709" s="8"/>
      <c r="AV709" s="8"/>
      <c r="AW709" s="8"/>
      <c r="AX709" s="8">
        <v>0.0</v>
      </c>
      <c r="AY709" s="8"/>
      <c r="AZ709" s="8">
        <v>0.0</v>
      </c>
      <c r="BA709" s="7">
        <v>126.0</v>
      </c>
      <c r="BB709" s="7">
        <v>66.0</v>
      </c>
      <c r="BC709" s="7">
        <v>105.0</v>
      </c>
      <c r="BD709" s="7">
        <v>64.0</v>
      </c>
      <c r="BE709" s="7">
        <v>39.0</v>
      </c>
      <c r="BF709" s="7">
        <v>23.0</v>
      </c>
      <c r="BG709" s="14">
        <f t="shared" si="9"/>
        <v>5.002977963</v>
      </c>
      <c r="BH709" s="11">
        <f t="shared" si="10"/>
        <v>2.620607504</v>
      </c>
      <c r="BI709" s="11">
        <f t="shared" si="11"/>
        <v>4.169148303</v>
      </c>
      <c r="BJ709" s="11">
        <f t="shared" si="12"/>
        <v>2.541195156</v>
      </c>
      <c r="BK709" s="11">
        <f t="shared" si="13"/>
        <v>1.548540798</v>
      </c>
      <c r="BL709" s="11">
        <f t="shared" si="14"/>
        <v>0.9132420091</v>
      </c>
      <c r="BM709" s="7">
        <v>22.0</v>
      </c>
      <c r="BN709" s="7">
        <v>11.0</v>
      </c>
      <c r="BO709" s="7">
        <v>0.0</v>
      </c>
      <c r="BP709" s="7">
        <v>0.0</v>
      </c>
      <c r="BQ709" s="7">
        <v>0.0</v>
      </c>
      <c r="BR709" s="7">
        <v>0.0</v>
      </c>
      <c r="BS709" s="9">
        <f t="shared" si="15"/>
        <v>193</v>
      </c>
      <c r="BT709" s="14">
        <v>7.8289</v>
      </c>
      <c r="BW709" s="15" t="str">
        <f t="shared" si="16"/>
        <v> </v>
      </c>
      <c r="BY709" s="7">
        <v>0.0</v>
      </c>
      <c r="BZ709" s="7">
        <v>0.0</v>
      </c>
      <c r="CA709" s="7">
        <v>0.0</v>
      </c>
      <c r="CB709" s="7">
        <v>0.0</v>
      </c>
      <c r="CC709" s="7">
        <v>0.0</v>
      </c>
      <c r="CD709" s="7">
        <v>0.0</v>
      </c>
      <c r="CE709" s="7">
        <v>1.0</v>
      </c>
      <c r="CF709" s="7">
        <v>0.0</v>
      </c>
      <c r="CG709" s="7">
        <v>1.0</v>
      </c>
      <c r="CH709" s="7">
        <v>0.0</v>
      </c>
      <c r="CI709" s="7">
        <v>3.0</v>
      </c>
      <c r="CJ709" s="7">
        <v>0.0</v>
      </c>
      <c r="CK709" s="7">
        <v>0.0</v>
      </c>
      <c r="CL709" s="15">
        <f t="shared" si="17"/>
        <v>0</v>
      </c>
      <c r="CM709" s="7">
        <v>1.1</v>
      </c>
      <c r="CN709" s="7">
        <v>4.0</v>
      </c>
      <c r="CO709" s="7">
        <v>5.0</v>
      </c>
      <c r="CP709" s="16">
        <f t="shared" si="18"/>
        <v>0.06849315068</v>
      </c>
      <c r="CQ709" s="16">
        <f t="shared" si="19"/>
        <v>0.1985308716</v>
      </c>
      <c r="CR709" s="17">
        <v>5.0</v>
      </c>
      <c r="CS709" s="14">
        <v>26.6</v>
      </c>
      <c r="CT709" s="14">
        <v>33.0</v>
      </c>
      <c r="CU709" s="14">
        <v>2.8</v>
      </c>
      <c r="CV709" s="14">
        <v>2.0</v>
      </c>
      <c r="CW709" s="14">
        <v>4.9</v>
      </c>
      <c r="CX709" s="14">
        <v>0.0</v>
      </c>
      <c r="CY709" s="14">
        <v>6.9</v>
      </c>
      <c r="CZ709" s="18">
        <f t="shared" si="20"/>
        <v>0.09452054795</v>
      </c>
      <c r="DA709" s="18">
        <f t="shared" si="21"/>
        <v>0.2739726027</v>
      </c>
      <c r="DB709" s="14">
        <v>50.0556</v>
      </c>
      <c r="DC709" s="7">
        <v>0.0</v>
      </c>
      <c r="DD709" s="7">
        <v>1.0</v>
      </c>
      <c r="DE709" s="7">
        <v>6.0</v>
      </c>
      <c r="DF709" s="7">
        <v>57.0</v>
      </c>
      <c r="DG709" s="7">
        <v>3.0</v>
      </c>
      <c r="DH709" s="7">
        <v>0.0</v>
      </c>
      <c r="DI709" s="7">
        <v>49.0</v>
      </c>
      <c r="DJ709" s="7">
        <v>20.0</v>
      </c>
      <c r="DK709" s="7">
        <v>5.0</v>
      </c>
      <c r="DL709" s="7">
        <v>1.0</v>
      </c>
      <c r="DM709" s="7">
        <v>48.0</v>
      </c>
      <c r="DN709" s="9">
        <v>1.0</v>
      </c>
      <c r="DO709" s="9">
        <v>2.0</v>
      </c>
      <c r="DP709" s="9">
        <v>3.0</v>
      </c>
      <c r="DQ709" s="8">
        <v>186.0</v>
      </c>
      <c r="DR709" s="8">
        <v>7.0</v>
      </c>
      <c r="DS709" s="8" t="s">
        <v>461</v>
      </c>
      <c r="DT709" s="19">
        <v>3.0</v>
      </c>
      <c r="DU709" s="8">
        <v>4.0</v>
      </c>
      <c r="DV709" s="8">
        <v>4.0</v>
      </c>
      <c r="DW709" s="8">
        <v>341.0</v>
      </c>
      <c r="DX709" s="8">
        <v>0.0</v>
      </c>
      <c r="DY709" s="14">
        <f t="shared" si="22"/>
        <v>-0.4404255319</v>
      </c>
    </row>
    <row r="710" ht="12.75" customHeight="1">
      <c r="A710" s="7">
        <v>22.0</v>
      </c>
      <c r="B710" s="7" t="s">
        <v>3021</v>
      </c>
      <c r="C710" s="7" t="s">
        <v>2836</v>
      </c>
      <c r="D710" s="7" t="s">
        <v>358</v>
      </c>
      <c r="E710" s="7" t="s">
        <v>163</v>
      </c>
      <c r="F710" s="7" t="s">
        <v>163</v>
      </c>
      <c r="G710" s="7">
        <v>72.0</v>
      </c>
      <c r="H710" s="7">
        <v>195.0</v>
      </c>
      <c r="I710" s="7" t="s">
        <v>145</v>
      </c>
      <c r="J710" s="7">
        <v>2007.0</v>
      </c>
      <c r="K710" s="7">
        <v>4.0</v>
      </c>
      <c r="L710" s="7">
        <v>112.0</v>
      </c>
      <c r="M710" s="8"/>
      <c r="N710" s="8">
        <f t="shared" si="1"/>
        <v>26</v>
      </c>
      <c r="O710" s="7" t="s">
        <v>2726</v>
      </c>
      <c r="P710" s="7" t="s">
        <v>3022</v>
      </c>
      <c r="Q710" s="8" t="s">
        <v>399</v>
      </c>
      <c r="R710" s="7" t="s">
        <v>399</v>
      </c>
      <c r="S710" s="9" t="s">
        <v>275</v>
      </c>
      <c r="T710" s="9">
        <v>70.0</v>
      </c>
      <c r="U710" s="9" t="s">
        <v>138</v>
      </c>
      <c r="V710" s="9" t="s">
        <v>138</v>
      </c>
      <c r="W710" s="7">
        <v>71.0</v>
      </c>
      <c r="X710" s="7">
        <v>11.0</v>
      </c>
      <c r="Y710" s="7">
        <v>12.0</v>
      </c>
      <c r="Z710" s="7">
        <v>8.0</v>
      </c>
      <c r="AA710" s="7">
        <v>23.0</v>
      </c>
      <c r="AB710" s="7">
        <v>6.0</v>
      </c>
      <c r="AC710" s="7">
        <v>125.0</v>
      </c>
      <c r="AD710" s="7">
        <v>38.0</v>
      </c>
      <c r="AE710" s="7">
        <v>58.0</v>
      </c>
      <c r="AF710" s="10">
        <f t="shared" si="2"/>
        <v>0.088</v>
      </c>
      <c r="AG710" s="10">
        <f t="shared" si="3"/>
        <v>0.04977375566</v>
      </c>
      <c r="AH710" s="7">
        <v>54007.0</v>
      </c>
      <c r="AI710" s="11">
        <f t="shared" si="4"/>
        <v>12.67769953</v>
      </c>
      <c r="AJ710" s="7">
        <v>1354.0</v>
      </c>
      <c r="AK710" s="11">
        <f t="shared" si="5"/>
        <v>19.07042254</v>
      </c>
      <c r="AL710" s="11">
        <f t="shared" si="6"/>
        <v>39.88700148</v>
      </c>
      <c r="AM710" s="12">
        <v>73.0</v>
      </c>
      <c r="AN710" s="11">
        <f t="shared" si="7"/>
        <v>4.866035884</v>
      </c>
      <c r="AO710" s="10" t="s">
        <v>176</v>
      </c>
      <c r="AP710" s="10" t="s">
        <v>1537</v>
      </c>
      <c r="AQ710" s="10" t="s">
        <v>2162</v>
      </c>
      <c r="AR710" s="7">
        <v>9.0</v>
      </c>
      <c r="AS710" s="7">
        <v>15.0</v>
      </c>
      <c r="AT710" s="13">
        <f t="shared" si="8"/>
        <v>0.375</v>
      </c>
      <c r="AU710" s="8"/>
      <c r="AV710" s="8"/>
      <c r="AW710" s="8">
        <v>17.0</v>
      </c>
      <c r="AX710" s="8">
        <v>4.0</v>
      </c>
      <c r="AY710" s="8">
        <v>7.0</v>
      </c>
      <c r="AZ710" s="8">
        <v>5.0</v>
      </c>
      <c r="BA710" s="7">
        <v>69.0</v>
      </c>
      <c r="BB710" s="7">
        <v>71.0</v>
      </c>
      <c r="BC710" s="7">
        <v>52.0</v>
      </c>
      <c r="BD710" s="7">
        <v>38.0</v>
      </c>
      <c r="BE710" s="7">
        <v>27.0</v>
      </c>
      <c r="BF710" s="7">
        <v>30.0</v>
      </c>
      <c r="BG710" s="14">
        <f t="shared" si="9"/>
        <v>4.599403781</v>
      </c>
      <c r="BH710" s="11">
        <f t="shared" si="10"/>
        <v>4.732719833</v>
      </c>
      <c r="BI710" s="11">
        <f t="shared" si="11"/>
        <v>3.466217342</v>
      </c>
      <c r="BJ710" s="11">
        <f t="shared" si="12"/>
        <v>2.533004981</v>
      </c>
      <c r="BK710" s="11">
        <f t="shared" si="13"/>
        <v>1.799766697</v>
      </c>
      <c r="BL710" s="11">
        <f t="shared" si="14"/>
        <v>1.999740774</v>
      </c>
      <c r="BM710" s="7">
        <v>21.0</v>
      </c>
      <c r="BN710" s="7">
        <v>8.0</v>
      </c>
      <c r="BO710" s="7">
        <v>1.0</v>
      </c>
      <c r="BP710" s="7">
        <v>0.0</v>
      </c>
      <c r="BQ710" s="7">
        <v>0.0</v>
      </c>
      <c r="BR710" s="7">
        <v>0.0</v>
      </c>
      <c r="BS710" s="9">
        <f t="shared" si="15"/>
        <v>145</v>
      </c>
      <c r="BT710" s="14">
        <v>-0.0823</v>
      </c>
      <c r="BU710" s="7">
        <v>1.0</v>
      </c>
      <c r="BV710" s="7">
        <v>0.0</v>
      </c>
      <c r="BW710" s="15">
        <f t="shared" si="16"/>
        <v>0</v>
      </c>
      <c r="BX710" s="7">
        <v>0.0</v>
      </c>
      <c r="BY710" s="7">
        <v>1.0</v>
      </c>
      <c r="BZ710" s="7">
        <v>0.0</v>
      </c>
      <c r="CA710" s="7">
        <v>1.0</v>
      </c>
      <c r="CB710" s="7">
        <v>0.0</v>
      </c>
      <c r="CC710" s="7">
        <v>2.0</v>
      </c>
      <c r="CD710" s="7">
        <v>0.0</v>
      </c>
      <c r="CE710" s="7">
        <v>0.0</v>
      </c>
      <c r="CF710" s="7">
        <v>1.0</v>
      </c>
      <c r="CG710" s="7">
        <v>2.0</v>
      </c>
      <c r="CH710" s="7">
        <v>0.0</v>
      </c>
      <c r="CI710" s="7">
        <v>6.0</v>
      </c>
      <c r="CJ710" s="7">
        <v>0.0</v>
      </c>
      <c r="CK710" s="7">
        <v>0.0</v>
      </c>
      <c r="CL710" s="15">
        <f t="shared" si="17"/>
        <v>0</v>
      </c>
      <c r="CM710" s="7">
        <v>1.4</v>
      </c>
      <c r="CN710" s="7">
        <v>1.0</v>
      </c>
      <c r="CO710" s="7">
        <v>2.4</v>
      </c>
      <c r="CP710" s="16">
        <f t="shared" si="18"/>
        <v>0.0338028169</v>
      </c>
      <c r="CQ710" s="16">
        <f t="shared" si="19"/>
        <v>0.1599792619</v>
      </c>
      <c r="CR710" s="17">
        <v>2.0</v>
      </c>
      <c r="CS710" s="14">
        <v>16.1</v>
      </c>
      <c r="CT710" s="14">
        <v>19.9</v>
      </c>
      <c r="CU710" s="14">
        <v>0.6000000000000001</v>
      </c>
      <c r="CV710" s="14">
        <v>3.0</v>
      </c>
      <c r="CW710" s="14">
        <v>3.1</v>
      </c>
      <c r="CX710" s="14">
        <v>-0.2</v>
      </c>
      <c r="CY710" s="14">
        <v>5.9</v>
      </c>
      <c r="CZ710" s="18">
        <f t="shared" si="20"/>
        <v>0.08309859155</v>
      </c>
      <c r="DA710" s="18">
        <f t="shared" si="21"/>
        <v>0.3932823523</v>
      </c>
      <c r="DB710" s="14">
        <v>27.96</v>
      </c>
      <c r="DC710" s="7">
        <v>1.0</v>
      </c>
      <c r="DD710" s="7">
        <v>1.0</v>
      </c>
      <c r="DE710" s="7">
        <v>3.0</v>
      </c>
      <c r="DF710" s="7">
        <v>33.0</v>
      </c>
      <c r="DG710" s="7">
        <v>12.0</v>
      </c>
      <c r="DH710" s="7">
        <v>4.0</v>
      </c>
      <c r="DI710" s="7">
        <v>2.0</v>
      </c>
      <c r="DJ710" s="7">
        <v>15.0</v>
      </c>
      <c r="DK710" s="7">
        <v>7.0</v>
      </c>
      <c r="DL710" s="7">
        <v>3.0</v>
      </c>
      <c r="DM710" s="7">
        <v>82.0</v>
      </c>
      <c r="DN710" s="9">
        <v>2.0</v>
      </c>
      <c r="DO710" s="9">
        <v>3.0</v>
      </c>
      <c r="DP710" s="9">
        <v>1.0</v>
      </c>
      <c r="DQ710" s="8">
        <v>186.0</v>
      </c>
      <c r="DR710" s="8">
        <v>1.0</v>
      </c>
      <c r="DS710" s="8" t="s">
        <v>210</v>
      </c>
      <c r="DT710" s="19">
        <v>0.7</v>
      </c>
      <c r="DU710" s="8">
        <v>0.65</v>
      </c>
      <c r="DV710" s="8">
        <v>0.65</v>
      </c>
      <c r="DW710" s="8">
        <v>8.0</v>
      </c>
      <c r="DX710" s="8">
        <v>0.0</v>
      </c>
      <c r="DY710" s="14">
        <f t="shared" si="22"/>
        <v>5.687234043</v>
      </c>
    </row>
    <row r="711" ht="12.75" customHeight="1">
      <c r="A711" s="7">
        <v>59.0</v>
      </c>
      <c r="B711" s="7" t="s">
        <v>3023</v>
      </c>
      <c r="C711" s="7" t="s">
        <v>3024</v>
      </c>
      <c r="D711" s="7" t="s">
        <v>1318</v>
      </c>
      <c r="E711" s="7" t="s">
        <v>132</v>
      </c>
      <c r="F711" s="7" t="s">
        <v>132</v>
      </c>
      <c r="G711" s="7">
        <v>74.0</v>
      </c>
      <c r="H711" s="7">
        <v>219.0</v>
      </c>
      <c r="I711" s="7" t="s">
        <v>133</v>
      </c>
      <c r="M711" s="8" t="s">
        <v>146</v>
      </c>
      <c r="N711" s="8">
        <f t="shared" si="1"/>
        <v>25</v>
      </c>
      <c r="O711" s="7" t="s">
        <v>1889</v>
      </c>
      <c r="P711" s="7" t="s">
        <v>3025</v>
      </c>
      <c r="Q711" s="8" t="s">
        <v>312</v>
      </c>
      <c r="R711" s="7" t="s">
        <v>312</v>
      </c>
      <c r="S711" s="9" t="s">
        <v>260</v>
      </c>
      <c r="T711" s="9">
        <v>17.0</v>
      </c>
      <c r="U711" s="9" t="s">
        <v>138</v>
      </c>
      <c r="V711" s="9" t="s">
        <v>138</v>
      </c>
      <c r="W711" s="7">
        <v>17.0</v>
      </c>
      <c r="X711" s="7">
        <v>1.0</v>
      </c>
      <c r="Y711" s="7">
        <v>2.0</v>
      </c>
      <c r="Z711" s="7">
        <v>1.0</v>
      </c>
      <c r="AA711" s="7">
        <v>3.0</v>
      </c>
      <c r="AB711" s="7">
        <v>3.0</v>
      </c>
      <c r="AC711" s="7">
        <v>18.0</v>
      </c>
      <c r="AD711" s="7">
        <v>4.0</v>
      </c>
      <c r="AE711" s="7">
        <v>4.0</v>
      </c>
      <c r="AF711" s="10">
        <f t="shared" si="2"/>
        <v>0.05555555556</v>
      </c>
      <c r="AG711" s="10">
        <f t="shared" si="3"/>
        <v>0.03846153846</v>
      </c>
      <c r="AH711" s="7">
        <v>8490.0</v>
      </c>
      <c r="AI711" s="11">
        <f t="shared" si="4"/>
        <v>8.323529412</v>
      </c>
      <c r="AJ711" s="7">
        <v>226.0</v>
      </c>
      <c r="AK711" s="11">
        <f t="shared" si="5"/>
        <v>13.29411765</v>
      </c>
      <c r="AL711" s="11">
        <f t="shared" si="6"/>
        <v>37.56637168</v>
      </c>
      <c r="AM711" s="12">
        <v>14.0</v>
      </c>
      <c r="AN711" s="11">
        <f t="shared" si="7"/>
        <v>5.93639576</v>
      </c>
      <c r="AO711" s="10" t="s">
        <v>184</v>
      </c>
      <c r="AP711" s="10" t="s">
        <v>192</v>
      </c>
      <c r="AQ711" s="10" t="s">
        <v>185</v>
      </c>
      <c r="AR711" s="7">
        <v>40.0</v>
      </c>
      <c r="AS711" s="7">
        <v>73.0</v>
      </c>
      <c r="AT711" s="13">
        <f t="shared" si="8"/>
        <v>0.3539823009</v>
      </c>
      <c r="AU711" s="8"/>
      <c r="AV711" s="8"/>
      <c r="AW711" s="8">
        <v>84.0</v>
      </c>
      <c r="AX711" s="8">
        <v>28.0</v>
      </c>
      <c r="AY711" s="8">
        <v>29.0</v>
      </c>
      <c r="AZ711" s="8">
        <v>12.0</v>
      </c>
      <c r="BA711" s="7">
        <v>13.0</v>
      </c>
      <c r="BB711" s="7">
        <v>13.0</v>
      </c>
      <c r="BC711" s="7">
        <v>9.0</v>
      </c>
      <c r="BD711" s="7">
        <v>4.0</v>
      </c>
      <c r="BE711" s="7">
        <v>4.0</v>
      </c>
      <c r="BF711" s="7">
        <v>3.0</v>
      </c>
      <c r="BG711" s="14">
        <f t="shared" si="9"/>
        <v>5.512367491</v>
      </c>
      <c r="BH711" s="11">
        <f t="shared" si="10"/>
        <v>5.512367491</v>
      </c>
      <c r="BI711" s="11">
        <f t="shared" si="11"/>
        <v>3.816254417</v>
      </c>
      <c r="BJ711" s="11">
        <f t="shared" si="12"/>
        <v>1.696113074</v>
      </c>
      <c r="BK711" s="11">
        <f t="shared" si="13"/>
        <v>1.696113074</v>
      </c>
      <c r="BL711" s="11">
        <f t="shared" si="14"/>
        <v>1.272084806</v>
      </c>
      <c r="BM711" s="7">
        <v>2.0</v>
      </c>
      <c r="BN711" s="7">
        <v>1.0</v>
      </c>
      <c r="BO711" s="7">
        <v>0.0</v>
      </c>
      <c r="BP711" s="7">
        <v>0.0</v>
      </c>
      <c r="BQ711" s="7">
        <v>0.0</v>
      </c>
      <c r="BR711" s="7">
        <v>0.0</v>
      </c>
      <c r="BS711" s="9">
        <f t="shared" si="15"/>
        <v>24</v>
      </c>
      <c r="BT711" s="14">
        <v>2.6031</v>
      </c>
      <c r="BW711" s="15" t="str">
        <f t="shared" si="16"/>
        <v> </v>
      </c>
      <c r="BY711" s="7">
        <v>0.0</v>
      </c>
      <c r="BZ711" s="7">
        <v>0.0</v>
      </c>
      <c r="CA711" s="7">
        <v>1.0</v>
      </c>
      <c r="CB711" s="7">
        <v>0.0</v>
      </c>
      <c r="CC711" s="7">
        <v>0.0</v>
      </c>
      <c r="CD711" s="7">
        <v>0.0</v>
      </c>
      <c r="CE711" s="7">
        <v>0.0</v>
      </c>
      <c r="CF711" s="7">
        <v>0.0</v>
      </c>
      <c r="CG711" s="7">
        <v>0.0</v>
      </c>
      <c r="CH711" s="7">
        <v>0.0</v>
      </c>
      <c r="CI711" s="7">
        <v>1.0</v>
      </c>
      <c r="CJ711" s="7">
        <v>0.0</v>
      </c>
      <c r="CK711" s="7">
        <v>0.0</v>
      </c>
      <c r="CL711" s="15">
        <f t="shared" si="17"/>
        <v>0</v>
      </c>
      <c r="CM711" s="7">
        <v>0.1</v>
      </c>
      <c r="CN711" s="7">
        <v>0.30000000000000004</v>
      </c>
      <c r="CO711" s="7">
        <v>0.4</v>
      </c>
      <c r="CP711" s="16">
        <f t="shared" si="18"/>
        <v>0.02352941176</v>
      </c>
      <c r="CQ711" s="16">
        <f t="shared" si="19"/>
        <v>0.1696113074</v>
      </c>
      <c r="CR711" s="17">
        <v>3.0</v>
      </c>
      <c r="CS711" s="14">
        <v>2.5</v>
      </c>
      <c r="CT711" s="14">
        <v>2.8</v>
      </c>
      <c r="CU711" s="14">
        <v>3.3</v>
      </c>
      <c r="CV711" s="14">
        <v>0.2</v>
      </c>
      <c r="CW711" s="14">
        <v>0.7</v>
      </c>
      <c r="CX711" s="14">
        <v>0.0</v>
      </c>
      <c r="CY711" s="14">
        <v>0.9</v>
      </c>
      <c r="CZ711" s="18">
        <f t="shared" si="20"/>
        <v>0.05294117647</v>
      </c>
      <c r="DA711" s="18">
        <f t="shared" si="21"/>
        <v>0.3816254417</v>
      </c>
      <c r="DB711" s="14">
        <v>30.4444</v>
      </c>
      <c r="DC711" s="7">
        <v>0.0</v>
      </c>
      <c r="DD711" s="7">
        <v>0.0</v>
      </c>
      <c r="DE711" s="7">
        <v>1.0</v>
      </c>
      <c r="DF711" s="7">
        <v>3.0</v>
      </c>
      <c r="DG711" s="7">
        <v>3.0</v>
      </c>
      <c r="DH711" s="7">
        <v>0.0</v>
      </c>
      <c r="DI711" s="7">
        <v>1.0</v>
      </c>
      <c r="DJ711" s="7">
        <v>2.0</v>
      </c>
      <c r="DK711" s="7">
        <v>0.0</v>
      </c>
      <c r="DL711" s="7">
        <v>0.0</v>
      </c>
      <c r="DM711" s="7">
        <v>12.0</v>
      </c>
      <c r="DN711" s="9">
        <v>0.0</v>
      </c>
      <c r="DO711" s="9">
        <v>0.0</v>
      </c>
      <c r="DP711" s="9">
        <v>1.0</v>
      </c>
      <c r="DQ711" s="8">
        <v>61.0</v>
      </c>
      <c r="DR711" s="8">
        <v>0.0</v>
      </c>
      <c r="DS711" s="8"/>
      <c r="DT711" s="19">
        <v>0.874</v>
      </c>
      <c r="DU711" s="8">
        <v>0.874</v>
      </c>
      <c r="DV711" s="8">
        <v>0.28700000000000003</v>
      </c>
      <c r="DW711" s="8">
        <v>0.0</v>
      </c>
      <c r="DX711" s="8">
        <v>0.0</v>
      </c>
      <c r="DY711" s="14">
        <f t="shared" si="22"/>
        <v>0.6731411576</v>
      </c>
    </row>
    <row r="712" ht="12.75" customHeight="1">
      <c r="A712" s="7">
        <v>55.0</v>
      </c>
      <c r="B712" s="7" t="s">
        <v>3026</v>
      </c>
      <c r="C712" s="7" t="s">
        <v>1806</v>
      </c>
      <c r="D712" s="7" t="s">
        <v>162</v>
      </c>
      <c r="E712" s="7" t="s">
        <v>163</v>
      </c>
      <c r="F712" s="7" t="s">
        <v>163</v>
      </c>
      <c r="G712" s="7">
        <v>75.0</v>
      </c>
      <c r="H712" s="7">
        <v>207.0</v>
      </c>
      <c r="I712" s="7" t="s">
        <v>145</v>
      </c>
      <c r="J712" s="7">
        <v>2011.0</v>
      </c>
      <c r="K712" s="7">
        <v>1.0</v>
      </c>
      <c r="L712" s="7">
        <v>7.0</v>
      </c>
      <c r="M712" s="8"/>
      <c r="N712" s="8">
        <f t="shared" si="1"/>
        <v>22</v>
      </c>
      <c r="O712" s="7" t="s">
        <v>235</v>
      </c>
      <c r="P712" s="7" t="s">
        <v>3027</v>
      </c>
      <c r="Q712" s="8" t="s">
        <v>246</v>
      </c>
      <c r="R712" s="7" t="s">
        <v>246</v>
      </c>
      <c r="S712" s="9" t="s">
        <v>150</v>
      </c>
      <c r="T712" s="9">
        <v>70.0</v>
      </c>
      <c r="U712" s="9" t="s">
        <v>138</v>
      </c>
      <c r="V712" s="9" t="s">
        <v>138</v>
      </c>
      <c r="W712" s="7">
        <v>71.0</v>
      </c>
      <c r="X712" s="7">
        <v>29.0</v>
      </c>
      <c r="Y712" s="7">
        <v>32.0</v>
      </c>
      <c r="Z712" s="7">
        <v>20.0</v>
      </c>
      <c r="AA712" s="7">
        <v>61.0</v>
      </c>
      <c r="AB712" s="7">
        <v>16.0</v>
      </c>
      <c r="AC712" s="7">
        <v>194.0</v>
      </c>
      <c r="AD712" s="7">
        <v>69.0</v>
      </c>
      <c r="AE712" s="7">
        <v>57.0</v>
      </c>
      <c r="AF712" s="10">
        <f t="shared" si="2"/>
        <v>0.1494845361</v>
      </c>
      <c r="AG712" s="10">
        <f t="shared" si="3"/>
        <v>0.090625</v>
      </c>
      <c r="AH712" s="7">
        <v>79018.0</v>
      </c>
      <c r="AI712" s="11">
        <f t="shared" si="4"/>
        <v>18.54882629</v>
      </c>
      <c r="AJ712" s="7">
        <v>1641.0</v>
      </c>
      <c r="AK712" s="11">
        <f t="shared" si="5"/>
        <v>23.11267606</v>
      </c>
      <c r="AL712" s="11">
        <f t="shared" si="6"/>
        <v>48.15234613</v>
      </c>
      <c r="AM712" s="12">
        <v>167.0</v>
      </c>
      <c r="AN712" s="11">
        <f t="shared" si="7"/>
        <v>7.608393024</v>
      </c>
      <c r="AO712" s="10" t="s">
        <v>3028</v>
      </c>
      <c r="AP712" s="10" t="s">
        <v>696</v>
      </c>
      <c r="AQ712" s="10" t="s">
        <v>1213</v>
      </c>
      <c r="AR712" s="7">
        <v>515.0</v>
      </c>
      <c r="AS712" s="7">
        <v>651.0</v>
      </c>
      <c r="AT712" s="13">
        <f t="shared" si="8"/>
        <v>0.4416809605</v>
      </c>
      <c r="AU712" s="9">
        <v>22.0</v>
      </c>
      <c r="AV712" s="9">
        <v>9.0</v>
      </c>
      <c r="AW712" s="9">
        <v>794.0</v>
      </c>
      <c r="AX712" s="9">
        <v>358.0</v>
      </c>
      <c r="AY712" s="9">
        <v>372.0</v>
      </c>
      <c r="AZ712" s="9">
        <v>157.0</v>
      </c>
      <c r="BA712" s="7">
        <v>112.0</v>
      </c>
      <c r="BB712" s="7">
        <v>53.0</v>
      </c>
      <c r="BC712" s="7">
        <v>36.0</v>
      </c>
      <c r="BD712" s="7">
        <v>69.0</v>
      </c>
      <c r="BE712" s="7">
        <v>35.0</v>
      </c>
      <c r="BF712" s="7">
        <v>61.0</v>
      </c>
      <c r="BG712" s="14">
        <f t="shared" si="9"/>
        <v>5.102634843</v>
      </c>
      <c r="BH712" s="11">
        <f t="shared" si="10"/>
        <v>2.414639702</v>
      </c>
      <c r="BI712" s="11">
        <f t="shared" si="11"/>
        <v>1.640132628</v>
      </c>
      <c r="BJ712" s="11">
        <f t="shared" si="12"/>
        <v>3.143587537</v>
      </c>
      <c r="BK712" s="11">
        <f t="shared" si="13"/>
        <v>1.594573388</v>
      </c>
      <c r="BL712" s="11">
        <f t="shared" si="14"/>
        <v>2.77911362</v>
      </c>
      <c r="BM712" s="7">
        <v>48.0</v>
      </c>
      <c r="BN712" s="7">
        <v>19.0</v>
      </c>
      <c r="BO712" s="7">
        <v>0.0</v>
      </c>
      <c r="BP712" s="7">
        <v>1.0</v>
      </c>
      <c r="BQ712" s="7">
        <v>0.0</v>
      </c>
      <c r="BR712" s="7">
        <v>0.0</v>
      </c>
      <c r="BS712" s="9">
        <f t="shared" si="15"/>
        <v>137</v>
      </c>
      <c r="BT712" s="14">
        <v>4.0262</v>
      </c>
      <c r="BU712" s="7">
        <v>3.0</v>
      </c>
      <c r="BV712" s="7">
        <v>2.0</v>
      </c>
      <c r="BW712" s="15">
        <f t="shared" si="16"/>
        <v>0.6666666667</v>
      </c>
      <c r="BX712" s="7">
        <v>2.0</v>
      </c>
      <c r="BY712" s="7">
        <v>8.0</v>
      </c>
      <c r="BZ712" s="7">
        <v>1.0</v>
      </c>
      <c r="CA712" s="7">
        <v>3.0</v>
      </c>
      <c r="CB712" s="7">
        <v>2.0</v>
      </c>
      <c r="CC712" s="7">
        <v>5.0</v>
      </c>
      <c r="CD712" s="7">
        <v>2.0</v>
      </c>
      <c r="CE712" s="7">
        <v>2.0</v>
      </c>
      <c r="CF712" s="7">
        <v>5.0</v>
      </c>
      <c r="CG712" s="7">
        <v>1.0</v>
      </c>
      <c r="CH712" s="7">
        <v>0.0</v>
      </c>
      <c r="CI712" s="7">
        <v>14.0</v>
      </c>
      <c r="CJ712" s="7">
        <v>0.0</v>
      </c>
      <c r="CK712" s="7">
        <v>0.0</v>
      </c>
      <c r="CL712" s="15">
        <f t="shared" si="17"/>
        <v>0</v>
      </c>
      <c r="CM712" s="7">
        <v>6.6</v>
      </c>
      <c r="CN712" s="7">
        <v>2.1</v>
      </c>
      <c r="CO712" s="7">
        <v>8.6</v>
      </c>
      <c r="CP712" s="16">
        <f t="shared" si="18"/>
        <v>0.1211267606</v>
      </c>
      <c r="CQ712" s="16">
        <f t="shared" si="19"/>
        <v>0.3918094611</v>
      </c>
      <c r="CR712" s="17">
        <v>7.0</v>
      </c>
      <c r="CS712" s="14">
        <v>33.1</v>
      </c>
      <c r="CT712" s="14">
        <v>28.0</v>
      </c>
      <c r="CU712" s="14">
        <v>20.5</v>
      </c>
      <c r="CV712" s="14">
        <v>12.0</v>
      </c>
      <c r="CW712" s="14">
        <v>4.2</v>
      </c>
      <c r="CX712" s="14">
        <v>0.2</v>
      </c>
      <c r="CY712" s="14">
        <v>16.5</v>
      </c>
      <c r="CZ712" s="18">
        <f t="shared" si="20"/>
        <v>0.2323943662</v>
      </c>
      <c r="DA712" s="18">
        <f t="shared" si="21"/>
        <v>0.7517274545</v>
      </c>
      <c r="DB712" s="14">
        <v>26.6701</v>
      </c>
      <c r="DC712" s="7">
        <v>1.0</v>
      </c>
      <c r="DD712" s="7">
        <v>6.0</v>
      </c>
      <c r="DE712" s="7">
        <v>9.0</v>
      </c>
      <c r="DF712" s="7">
        <v>53.0</v>
      </c>
      <c r="DG712" s="7">
        <v>20.0</v>
      </c>
      <c r="DH712" s="7">
        <v>9.0</v>
      </c>
      <c r="DI712" s="7">
        <v>13.0</v>
      </c>
      <c r="DJ712" s="7">
        <v>33.0</v>
      </c>
      <c r="DK712" s="7">
        <v>12.0</v>
      </c>
      <c r="DL712" s="7">
        <v>1.0</v>
      </c>
      <c r="DM712" s="7">
        <v>106.0</v>
      </c>
      <c r="DN712" s="9">
        <v>4.0</v>
      </c>
      <c r="DO712" s="9">
        <v>4.0</v>
      </c>
      <c r="DP712" s="9">
        <v>3.0</v>
      </c>
      <c r="DQ712" s="8">
        <v>186.0</v>
      </c>
      <c r="DR712" s="8">
        <v>11.0</v>
      </c>
      <c r="DS712" s="8" t="s">
        <v>1287</v>
      </c>
      <c r="DT712" s="19">
        <v>0.833</v>
      </c>
      <c r="DU712" s="8">
        <v>0.863</v>
      </c>
      <c r="DV712" s="8">
        <v>1.5630000000000002</v>
      </c>
      <c r="DW712" s="8">
        <v>230.0</v>
      </c>
      <c r="DX712" s="8">
        <v>0.85</v>
      </c>
      <c r="DY712" s="14">
        <f t="shared" si="22"/>
        <v>14.34468085</v>
      </c>
    </row>
    <row r="713" ht="12.75" customHeight="1">
      <c r="A713" s="7">
        <v>10.0</v>
      </c>
      <c r="B713" s="7" t="s">
        <v>3029</v>
      </c>
      <c r="C713" s="7" t="s">
        <v>902</v>
      </c>
      <c r="D713" s="7" t="s">
        <v>229</v>
      </c>
      <c r="E713" s="7" t="s">
        <v>163</v>
      </c>
      <c r="F713" s="7" t="s">
        <v>163</v>
      </c>
      <c r="G713" s="7">
        <v>73.0</v>
      </c>
      <c r="H713" s="7">
        <v>195.0</v>
      </c>
      <c r="I713" s="7" t="s">
        <v>133</v>
      </c>
      <c r="J713" s="7">
        <v>2009.0</v>
      </c>
      <c r="K713" s="7">
        <v>1.0</v>
      </c>
      <c r="L713" s="7">
        <v>5.0</v>
      </c>
      <c r="M713" s="8"/>
      <c r="N713" s="8">
        <f t="shared" si="1"/>
        <v>24</v>
      </c>
      <c r="O713" s="7" t="s">
        <v>2435</v>
      </c>
      <c r="P713" s="7" t="s">
        <v>3030</v>
      </c>
      <c r="Q713" s="8" t="s">
        <v>394</v>
      </c>
      <c r="R713" s="7" t="s">
        <v>394</v>
      </c>
      <c r="S713" s="9" t="s">
        <v>260</v>
      </c>
      <c r="T713" s="9">
        <v>79.0</v>
      </c>
      <c r="U713" s="9" t="s">
        <v>138</v>
      </c>
      <c r="V713" s="9" t="s">
        <v>138</v>
      </c>
      <c r="W713" s="7">
        <v>80.0</v>
      </c>
      <c r="X713" s="7">
        <v>26.0</v>
      </c>
      <c r="Y713" s="7">
        <v>33.0</v>
      </c>
      <c r="Z713" s="7">
        <v>19.0</v>
      </c>
      <c r="AA713" s="7">
        <v>59.0</v>
      </c>
      <c r="AB713" s="7">
        <v>3.0</v>
      </c>
      <c r="AC713" s="7">
        <v>178.0</v>
      </c>
      <c r="AD713" s="7">
        <v>72.0</v>
      </c>
      <c r="AE713" s="7">
        <v>73.0</v>
      </c>
      <c r="AF713" s="10">
        <f t="shared" si="2"/>
        <v>0.1460674157</v>
      </c>
      <c r="AG713" s="10">
        <f t="shared" si="3"/>
        <v>0.08049535604</v>
      </c>
      <c r="AH713" s="7">
        <v>81091.0</v>
      </c>
      <c r="AI713" s="11">
        <f t="shared" si="4"/>
        <v>16.89395833</v>
      </c>
      <c r="AJ713" s="7">
        <v>1720.0</v>
      </c>
      <c r="AK713" s="11">
        <f t="shared" si="5"/>
        <v>21.5</v>
      </c>
      <c r="AL713" s="11">
        <f t="shared" si="6"/>
        <v>47.14593023</v>
      </c>
      <c r="AM713" s="12">
        <v>183.0</v>
      </c>
      <c r="AN713" s="11">
        <f t="shared" si="7"/>
        <v>8.124206139</v>
      </c>
      <c r="AO713" s="10" t="s">
        <v>714</v>
      </c>
      <c r="AP713" s="10" t="s">
        <v>1452</v>
      </c>
      <c r="AQ713" s="10" t="s">
        <v>3031</v>
      </c>
      <c r="AR713" s="7">
        <v>52.0</v>
      </c>
      <c r="AS713" s="7">
        <v>64.0</v>
      </c>
      <c r="AT713" s="13">
        <f t="shared" si="8"/>
        <v>0.4482758621</v>
      </c>
      <c r="AU713" s="8"/>
      <c r="AV713" s="8"/>
      <c r="AW713" s="8">
        <v>75.0</v>
      </c>
      <c r="AX713" s="8">
        <v>38.0</v>
      </c>
      <c r="AY713" s="8">
        <v>41.0</v>
      </c>
      <c r="AZ713" s="8">
        <v>14.0</v>
      </c>
      <c r="BA713" s="7">
        <v>106.0</v>
      </c>
      <c r="BB713" s="7">
        <v>187.0</v>
      </c>
      <c r="BC713" s="7">
        <v>30.0</v>
      </c>
      <c r="BD713" s="7">
        <v>72.0</v>
      </c>
      <c r="BE713" s="7">
        <v>35.0</v>
      </c>
      <c r="BF713" s="7">
        <v>30.0</v>
      </c>
      <c r="BG713" s="14">
        <f t="shared" si="9"/>
        <v>4.705824321</v>
      </c>
      <c r="BH713" s="11">
        <f t="shared" si="10"/>
        <v>8.301784415</v>
      </c>
      <c r="BI713" s="11">
        <f t="shared" si="11"/>
        <v>1.331837072</v>
      </c>
      <c r="BJ713" s="11">
        <f t="shared" si="12"/>
        <v>3.196408973</v>
      </c>
      <c r="BK713" s="11">
        <f t="shared" si="13"/>
        <v>1.553809917</v>
      </c>
      <c r="BL713" s="11">
        <f t="shared" si="14"/>
        <v>1.331837072</v>
      </c>
      <c r="BM713" s="7">
        <v>33.0</v>
      </c>
      <c r="BN713" s="7">
        <v>9.0</v>
      </c>
      <c r="BO713" s="7">
        <v>3.0</v>
      </c>
      <c r="BP713" s="7">
        <v>0.0</v>
      </c>
      <c r="BQ713" s="7">
        <v>0.0</v>
      </c>
      <c r="BR713" s="7">
        <v>0.0</v>
      </c>
      <c r="BS713" s="9">
        <f t="shared" si="15"/>
        <v>253</v>
      </c>
      <c r="BT713" s="14">
        <v>4.8576</v>
      </c>
      <c r="BU713" s="7">
        <v>3.0</v>
      </c>
      <c r="BV713" s="7">
        <v>0.0</v>
      </c>
      <c r="BW713" s="15">
        <f t="shared" si="16"/>
        <v>0</v>
      </c>
      <c r="BX713" s="7">
        <v>0.0</v>
      </c>
      <c r="BY713" s="7">
        <v>7.0</v>
      </c>
      <c r="BZ713" s="7">
        <v>0.0</v>
      </c>
      <c r="CA713" s="7">
        <v>5.0</v>
      </c>
      <c r="CB713" s="7">
        <v>0.0</v>
      </c>
      <c r="CC713" s="7">
        <v>1.0</v>
      </c>
      <c r="CD713" s="7">
        <v>2.0</v>
      </c>
      <c r="CE713" s="7">
        <v>0.0</v>
      </c>
      <c r="CF713" s="7">
        <v>6.0</v>
      </c>
      <c r="CG713" s="7">
        <v>7.0</v>
      </c>
      <c r="CH713" s="7">
        <v>1.0</v>
      </c>
      <c r="CI713" s="7">
        <v>9.0</v>
      </c>
      <c r="CJ713" s="7">
        <v>0.0</v>
      </c>
      <c r="CK713" s="7">
        <v>1.0</v>
      </c>
      <c r="CL713" s="15">
        <f t="shared" si="17"/>
        <v>1</v>
      </c>
      <c r="CM713" s="7">
        <v>5.7</v>
      </c>
      <c r="CN713" s="7">
        <v>1.7000000000000002</v>
      </c>
      <c r="CO713" s="7">
        <v>7.4</v>
      </c>
      <c r="CP713" s="16">
        <f t="shared" si="18"/>
        <v>0.0925</v>
      </c>
      <c r="CQ713" s="16">
        <f t="shared" si="19"/>
        <v>0.3285198111</v>
      </c>
      <c r="CR713" s="17">
        <v>7.0</v>
      </c>
      <c r="CS713" s="14">
        <v>35.2</v>
      </c>
      <c r="CT713" s="14">
        <v>24.7</v>
      </c>
      <c r="CU713" s="14">
        <v>5.7</v>
      </c>
      <c r="CV713" s="14">
        <v>9.1</v>
      </c>
      <c r="CW713" s="14">
        <v>1.5</v>
      </c>
      <c r="CX713" s="14">
        <v>-0.6000000000000001</v>
      </c>
      <c r="CY713" s="14">
        <v>10.0</v>
      </c>
      <c r="CZ713" s="18">
        <f t="shared" si="20"/>
        <v>0.125</v>
      </c>
      <c r="DA713" s="18">
        <f t="shared" si="21"/>
        <v>0.4439456906</v>
      </c>
      <c r="DB713" s="14">
        <v>26.236</v>
      </c>
      <c r="DC713" s="7">
        <v>2.0</v>
      </c>
      <c r="DD713" s="7">
        <v>7.0</v>
      </c>
      <c r="DE713" s="7">
        <v>5.0</v>
      </c>
      <c r="DF713" s="7">
        <v>58.0</v>
      </c>
      <c r="DG713" s="7">
        <v>10.0</v>
      </c>
      <c r="DH713" s="7">
        <v>7.0</v>
      </c>
      <c r="DI713" s="7">
        <v>16.0</v>
      </c>
      <c r="DJ713" s="7">
        <v>44.0</v>
      </c>
      <c r="DK713" s="7">
        <v>22.0</v>
      </c>
      <c r="DL713" s="7">
        <v>1.0</v>
      </c>
      <c r="DM713" s="7">
        <v>78.0</v>
      </c>
      <c r="DN713" s="9">
        <v>4.0</v>
      </c>
      <c r="DO713" s="9">
        <v>5.0</v>
      </c>
      <c r="DP713" s="9">
        <v>2.0</v>
      </c>
      <c r="DQ713" s="8">
        <v>186.0</v>
      </c>
      <c r="DR713" s="8">
        <v>1.0</v>
      </c>
      <c r="DS713" s="8" t="s">
        <v>210</v>
      </c>
      <c r="DT713" s="19">
        <v>2.75</v>
      </c>
      <c r="DU713" s="8">
        <v>2.5</v>
      </c>
      <c r="DV713" s="8">
        <v>2.5</v>
      </c>
      <c r="DW713" s="8">
        <v>30.0</v>
      </c>
      <c r="DX713" s="8">
        <v>0.0</v>
      </c>
      <c r="DY713" s="14">
        <f t="shared" si="22"/>
        <v>5.85106383</v>
      </c>
    </row>
    <row r="714" ht="12.75" customHeight="1">
      <c r="A714" s="7">
        <v>52.0</v>
      </c>
      <c r="B714" s="7" t="s">
        <v>3032</v>
      </c>
      <c r="C714" s="7" t="s">
        <v>902</v>
      </c>
      <c r="D714" s="7" t="s">
        <v>229</v>
      </c>
      <c r="E714" s="7" t="s">
        <v>163</v>
      </c>
      <c r="F714" s="7" t="s">
        <v>163</v>
      </c>
      <c r="G714" s="7">
        <v>74.0</v>
      </c>
      <c r="H714" s="7">
        <v>229.0</v>
      </c>
      <c r="I714" s="7" t="s">
        <v>145</v>
      </c>
      <c r="J714" s="7">
        <v>2008.0</v>
      </c>
      <c r="K714" s="7">
        <v>1.0</v>
      </c>
      <c r="L714" s="7">
        <v>5.0</v>
      </c>
      <c r="M714" s="8"/>
      <c r="N714" s="8">
        <f t="shared" si="1"/>
        <v>26</v>
      </c>
      <c r="O714" s="7" t="s">
        <v>1477</v>
      </c>
      <c r="P714" s="7" t="s">
        <v>3030</v>
      </c>
      <c r="Q714" s="8" t="s">
        <v>197</v>
      </c>
      <c r="R714" s="7" t="s">
        <v>2199</v>
      </c>
      <c r="S714" s="9" t="s">
        <v>174</v>
      </c>
      <c r="T714" s="9">
        <v>29.0</v>
      </c>
      <c r="U714" s="9">
        <v>42.0</v>
      </c>
      <c r="V714" s="9" t="s">
        <v>138</v>
      </c>
      <c r="W714" s="7">
        <v>72.0</v>
      </c>
      <c r="X714" s="7">
        <v>4.0</v>
      </c>
      <c r="Y714" s="7">
        <v>12.0</v>
      </c>
      <c r="Z714" s="7">
        <v>3.0</v>
      </c>
      <c r="AA714" s="7">
        <v>16.0</v>
      </c>
      <c r="AB714" s="7">
        <v>-2.0</v>
      </c>
      <c r="AC714" s="7">
        <v>76.0</v>
      </c>
      <c r="AD714" s="7">
        <v>33.0</v>
      </c>
      <c r="AE714" s="7">
        <v>92.0</v>
      </c>
      <c r="AF714" s="10">
        <f t="shared" si="2"/>
        <v>0.05263157895</v>
      </c>
      <c r="AG714" s="10">
        <f t="shared" si="3"/>
        <v>0.01990049751</v>
      </c>
      <c r="AH714" s="7">
        <v>75908.0</v>
      </c>
      <c r="AI714" s="11">
        <f t="shared" si="4"/>
        <v>17.5712963</v>
      </c>
      <c r="AJ714" s="7">
        <v>1848.0</v>
      </c>
      <c r="AK714" s="11">
        <f t="shared" si="5"/>
        <v>25.66666667</v>
      </c>
      <c r="AL714" s="11">
        <f t="shared" si="6"/>
        <v>41.07575758</v>
      </c>
      <c r="AM714" s="12">
        <v>33.0</v>
      </c>
      <c r="AN714" s="11">
        <f t="shared" si="7"/>
        <v>1.565052432</v>
      </c>
      <c r="AO714" s="10" t="s">
        <v>240</v>
      </c>
      <c r="AP714" s="10" t="s">
        <v>239</v>
      </c>
      <c r="AQ714" s="10" t="s">
        <v>176</v>
      </c>
      <c r="AR714" s="7">
        <v>1.0</v>
      </c>
      <c r="AS714" s="7">
        <v>1.0</v>
      </c>
      <c r="AT714" s="13">
        <f t="shared" si="8"/>
        <v>0.5</v>
      </c>
      <c r="AU714" s="8"/>
      <c r="AV714" s="8"/>
      <c r="AW714" s="8">
        <v>1.0</v>
      </c>
      <c r="AX714" s="8">
        <v>1.0</v>
      </c>
      <c r="AY714" s="8">
        <v>1.0</v>
      </c>
      <c r="AZ714" s="8">
        <v>0.0</v>
      </c>
      <c r="BA714" s="7">
        <v>130.0</v>
      </c>
      <c r="BB714" s="7">
        <v>234.0</v>
      </c>
      <c r="BC714" s="7">
        <v>106.0</v>
      </c>
      <c r="BD714" s="7">
        <v>33.0</v>
      </c>
      <c r="BE714" s="7">
        <v>53.0</v>
      </c>
      <c r="BF714" s="7">
        <v>11.0</v>
      </c>
      <c r="BG714" s="14">
        <f t="shared" si="9"/>
        <v>6.165358065</v>
      </c>
      <c r="BH714" s="11">
        <f t="shared" si="10"/>
        <v>11.09764452</v>
      </c>
      <c r="BI714" s="11">
        <f t="shared" si="11"/>
        <v>5.027138115</v>
      </c>
      <c r="BJ714" s="11">
        <f t="shared" si="12"/>
        <v>1.565052432</v>
      </c>
      <c r="BK714" s="11">
        <f t="shared" si="13"/>
        <v>2.513569057</v>
      </c>
      <c r="BL714" s="11">
        <f t="shared" si="14"/>
        <v>0.521684144</v>
      </c>
      <c r="BM714" s="7">
        <v>82.0</v>
      </c>
      <c r="BN714" s="7">
        <v>15.0</v>
      </c>
      <c r="BO714" s="7">
        <v>6.0</v>
      </c>
      <c r="BP714" s="7">
        <v>2.0</v>
      </c>
      <c r="BQ714" s="7">
        <v>0.0</v>
      </c>
      <c r="BR714" s="7">
        <v>0.0</v>
      </c>
      <c r="BS714" s="9">
        <f t="shared" si="15"/>
        <v>428</v>
      </c>
      <c r="BT714" s="14">
        <v>-2.2152</v>
      </c>
      <c r="BW714" s="15" t="str">
        <f t="shared" si="16"/>
        <v> </v>
      </c>
      <c r="BY714" s="7">
        <v>2.0</v>
      </c>
      <c r="BZ714" s="7">
        <v>0.0</v>
      </c>
      <c r="CA714" s="7">
        <v>0.0</v>
      </c>
      <c r="CB714" s="7">
        <v>0.0</v>
      </c>
      <c r="CC714" s="7">
        <v>0.0</v>
      </c>
      <c r="CD714" s="7">
        <v>0.0</v>
      </c>
      <c r="CE714" s="7">
        <v>0.0</v>
      </c>
      <c r="CF714" s="7">
        <v>3.0</v>
      </c>
      <c r="CG714" s="7">
        <v>0.0</v>
      </c>
      <c r="CH714" s="7">
        <v>0.0</v>
      </c>
      <c r="CI714" s="7">
        <v>1.0</v>
      </c>
      <c r="CJ714" s="7">
        <v>0.0</v>
      </c>
      <c r="CK714" s="7">
        <v>0.0</v>
      </c>
      <c r="CL714" s="15">
        <f t="shared" si="17"/>
        <v>0</v>
      </c>
      <c r="CM714" s="7">
        <v>0.7</v>
      </c>
      <c r="CN714" s="7">
        <v>2.6</v>
      </c>
      <c r="CO714" s="7">
        <v>3.3</v>
      </c>
      <c r="CP714" s="16">
        <f t="shared" si="18"/>
        <v>0.04583333333</v>
      </c>
      <c r="CQ714" s="16">
        <f t="shared" si="19"/>
        <v>0.1565052432</v>
      </c>
      <c r="CR714" s="17">
        <v>3.0</v>
      </c>
      <c r="CS714" s="14">
        <v>24.0</v>
      </c>
      <c r="CT714" s="14">
        <v>32.6</v>
      </c>
      <c r="CU714" s="14">
        <v>-11.4</v>
      </c>
      <c r="CV714" s="14">
        <v>0.6000000000000001</v>
      </c>
      <c r="CW714" s="14">
        <v>3.0</v>
      </c>
      <c r="CX714" s="14">
        <v>0.0</v>
      </c>
      <c r="CY714" s="14">
        <v>3.6</v>
      </c>
      <c r="CZ714" s="18">
        <f t="shared" si="20"/>
        <v>0.05</v>
      </c>
      <c r="DA714" s="18">
        <f t="shared" si="21"/>
        <v>0.1707329926</v>
      </c>
      <c r="DB714" s="14">
        <v>57.4868</v>
      </c>
      <c r="DC714" s="7">
        <v>0.0</v>
      </c>
      <c r="DD714" s="7">
        <v>0.0</v>
      </c>
      <c r="DE714" s="7">
        <v>1.0</v>
      </c>
      <c r="DF714" s="7">
        <v>32.0</v>
      </c>
      <c r="DG714" s="7">
        <v>0.0</v>
      </c>
      <c r="DH714" s="7">
        <v>0.0</v>
      </c>
      <c r="DI714" s="7">
        <v>26.0</v>
      </c>
      <c r="DJ714" s="7">
        <v>13.0</v>
      </c>
      <c r="DK714" s="7">
        <v>0.0</v>
      </c>
      <c r="DL714" s="7">
        <v>0.0</v>
      </c>
      <c r="DM714" s="7">
        <v>37.0</v>
      </c>
      <c r="DN714" s="9">
        <v>1.0</v>
      </c>
      <c r="DO714" s="9">
        <v>0.0</v>
      </c>
      <c r="DP714" s="9">
        <v>1.0</v>
      </c>
      <c r="DQ714" s="8">
        <v>281.0</v>
      </c>
      <c r="DR714" s="8">
        <v>5.0</v>
      </c>
      <c r="DS714" s="8" t="s">
        <v>249</v>
      </c>
      <c r="DT714" s="19">
        <v>3.35</v>
      </c>
      <c r="DU714" s="8">
        <v>3.6</v>
      </c>
      <c r="DV714" s="8">
        <v>3.599</v>
      </c>
      <c r="DW714" s="8">
        <v>220.0</v>
      </c>
      <c r="DX714" s="8">
        <v>0.0</v>
      </c>
      <c r="DY714" s="14">
        <f t="shared" si="22"/>
        <v>-2.289544727</v>
      </c>
    </row>
    <row r="715" ht="12.75" customHeight="1">
      <c r="A715" s="7">
        <v>8.0</v>
      </c>
      <c r="B715" s="7" t="s">
        <v>3033</v>
      </c>
      <c r="C715" s="7" t="s">
        <v>583</v>
      </c>
      <c r="D715" s="7" t="s">
        <v>358</v>
      </c>
      <c r="E715" s="7" t="s">
        <v>163</v>
      </c>
      <c r="F715" s="7" t="s">
        <v>163</v>
      </c>
      <c r="G715" s="7">
        <v>72.0</v>
      </c>
      <c r="H715" s="7">
        <v>190.0</v>
      </c>
      <c r="I715" s="7" t="s">
        <v>133</v>
      </c>
      <c r="M715" s="8"/>
      <c r="N715" s="8">
        <f t="shared" si="1"/>
        <v>28</v>
      </c>
      <c r="O715" s="7" t="s">
        <v>272</v>
      </c>
      <c r="P715" s="7" t="s">
        <v>3034</v>
      </c>
      <c r="Q715" s="8" t="s">
        <v>490</v>
      </c>
      <c r="R715" s="7" t="s">
        <v>490</v>
      </c>
      <c r="S715" s="9" t="s">
        <v>174</v>
      </c>
      <c r="T715" s="9">
        <v>66.0</v>
      </c>
      <c r="U715" s="9" t="s">
        <v>138</v>
      </c>
      <c r="V715" s="9" t="s">
        <v>138</v>
      </c>
      <c r="W715" s="7">
        <v>67.0</v>
      </c>
      <c r="X715" s="7">
        <v>6.0</v>
      </c>
      <c r="Y715" s="7">
        <v>13.0</v>
      </c>
      <c r="Z715" s="7">
        <v>10.0</v>
      </c>
      <c r="AA715" s="7">
        <v>19.0</v>
      </c>
      <c r="AB715" s="7">
        <v>-22.0</v>
      </c>
      <c r="AC715" s="7">
        <v>104.0</v>
      </c>
      <c r="AD715" s="7">
        <v>34.0</v>
      </c>
      <c r="AE715" s="7">
        <v>44.0</v>
      </c>
      <c r="AF715" s="10">
        <f t="shared" si="2"/>
        <v>0.05769230769</v>
      </c>
      <c r="AG715" s="10">
        <f t="shared" si="3"/>
        <v>0.03296703297</v>
      </c>
      <c r="AH715" s="7">
        <v>74969.0</v>
      </c>
      <c r="AI715" s="11">
        <f t="shared" si="4"/>
        <v>18.64900498</v>
      </c>
      <c r="AJ715" s="7">
        <v>1642.0</v>
      </c>
      <c r="AK715" s="11">
        <f t="shared" si="5"/>
        <v>24.50746269</v>
      </c>
      <c r="AL715" s="11">
        <f t="shared" si="6"/>
        <v>45.65712546</v>
      </c>
      <c r="AM715" s="12">
        <v>76.0</v>
      </c>
      <c r="AN715" s="11">
        <f t="shared" si="7"/>
        <v>3.649508463</v>
      </c>
      <c r="AO715" s="10" t="s">
        <v>441</v>
      </c>
      <c r="AP715" s="10" t="s">
        <v>3035</v>
      </c>
      <c r="AQ715" s="10" t="s">
        <v>943</v>
      </c>
      <c r="AR715" s="7">
        <v>0.0</v>
      </c>
      <c r="AS715" s="7">
        <v>0.0</v>
      </c>
      <c r="AT715" s="13">
        <f t="shared" si="8"/>
        <v>0</v>
      </c>
      <c r="AU715" s="8"/>
      <c r="AV715" s="8"/>
      <c r="AW715" s="8"/>
      <c r="AX715" s="8">
        <v>0.0</v>
      </c>
      <c r="AY715" s="8"/>
      <c r="AZ715" s="8">
        <v>0.0</v>
      </c>
      <c r="BA715" s="7">
        <v>116.0</v>
      </c>
      <c r="BB715" s="7">
        <v>47.0</v>
      </c>
      <c r="BC715" s="7">
        <v>88.0</v>
      </c>
      <c r="BD715" s="7">
        <v>34.0</v>
      </c>
      <c r="BE715" s="7">
        <v>29.0</v>
      </c>
      <c r="BF715" s="7">
        <v>16.0</v>
      </c>
      <c r="BG715" s="14">
        <f t="shared" si="9"/>
        <v>5.570302392</v>
      </c>
      <c r="BH715" s="11">
        <f t="shared" si="10"/>
        <v>2.256932866</v>
      </c>
      <c r="BI715" s="11">
        <f t="shared" si="11"/>
        <v>4.225746642</v>
      </c>
      <c r="BJ715" s="11">
        <f t="shared" si="12"/>
        <v>1.632674839</v>
      </c>
      <c r="BK715" s="11">
        <f t="shared" si="13"/>
        <v>1.392575598</v>
      </c>
      <c r="BL715" s="11">
        <f t="shared" si="14"/>
        <v>0.7683175713</v>
      </c>
      <c r="BM715" s="7">
        <v>16.0</v>
      </c>
      <c r="BN715" s="7">
        <v>8.0</v>
      </c>
      <c r="BO715" s="7">
        <v>0.0</v>
      </c>
      <c r="BP715" s="7">
        <v>0.0</v>
      </c>
      <c r="BQ715" s="7">
        <v>0.0</v>
      </c>
      <c r="BR715" s="7">
        <v>0.0</v>
      </c>
      <c r="BS715" s="9">
        <f t="shared" si="15"/>
        <v>151</v>
      </c>
      <c r="BT715" s="14">
        <v>4.0624</v>
      </c>
      <c r="BU715" s="7">
        <v>1.0</v>
      </c>
      <c r="BV715" s="7">
        <v>0.0</v>
      </c>
      <c r="BW715" s="15">
        <f t="shared" si="16"/>
        <v>0</v>
      </c>
      <c r="BX715" s="7">
        <v>0.0</v>
      </c>
      <c r="BY715" s="7">
        <v>1.0</v>
      </c>
      <c r="BZ715" s="7">
        <v>0.0</v>
      </c>
      <c r="CA715" s="7">
        <v>3.0</v>
      </c>
      <c r="CB715" s="7">
        <v>0.0</v>
      </c>
      <c r="CC715" s="7">
        <v>0.0</v>
      </c>
      <c r="CD715" s="7">
        <v>0.0</v>
      </c>
      <c r="CE715" s="7">
        <v>1.0</v>
      </c>
      <c r="CF715" s="7">
        <v>3.0</v>
      </c>
      <c r="CG715" s="7">
        <v>0.0</v>
      </c>
      <c r="CH715" s="7">
        <v>0.0</v>
      </c>
      <c r="CI715" s="7">
        <v>2.0</v>
      </c>
      <c r="CJ715" s="7">
        <v>0.0</v>
      </c>
      <c r="CK715" s="7">
        <v>0.0</v>
      </c>
      <c r="CL715" s="15">
        <f t="shared" si="17"/>
        <v>0</v>
      </c>
      <c r="CM715" s="7">
        <v>1.3</v>
      </c>
      <c r="CN715" s="7">
        <v>1.8</v>
      </c>
      <c r="CO715" s="7">
        <v>3.1</v>
      </c>
      <c r="CP715" s="16">
        <f t="shared" si="18"/>
        <v>0.04626865672</v>
      </c>
      <c r="CQ715" s="16">
        <f t="shared" si="19"/>
        <v>0.1488615294</v>
      </c>
      <c r="CR715" s="17">
        <v>2.0</v>
      </c>
      <c r="CS715" s="14">
        <v>32.8</v>
      </c>
      <c r="CT715" s="14">
        <v>30.3</v>
      </c>
      <c r="CU715" s="14">
        <v>-14.2</v>
      </c>
      <c r="CV715" s="14">
        <v>0.1</v>
      </c>
      <c r="CW715" s="14">
        <v>1.7000000000000002</v>
      </c>
      <c r="CX715" s="14">
        <v>-0.2</v>
      </c>
      <c r="CY715" s="14">
        <v>1.6</v>
      </c>
      <c r="CZ715" s="18">
        <f t="shared" si="20"/>
        <v>0.02388059701</v>
      </c>
      <c r="DA715" s="18">
        <f t="shared" si="21"/>
        <v>0.07683175713</v>
      </c>
      <c r="DB715" s="14">
        <v>49.1346</v>
      </c>
      <c r="DC715" s="7">
        <v>1.0</v>
      </c>
      <c r="DD715" s="7">
        <v>1.0</v>
      </c>
      <c r="DE715" s="7">
        <v>0.0</v>
      </c>
      <c r="DF715" s="7">
        <v>32.0</v>
      </c>
      <c r="DG715" s="7">
        <v>5.0</v>
      </c>
      <c r="DH715" s="7">
        <v>0.0</v>
      </c>
      <c r="DI715" s="7">
        <v>26.0</v>
      </c>
      <c r="DJ715" s="7">
        <v>34.0</v>
      </c>
      <c r="DK715" s="7">
        <v>1.0</v>
      </c>
      <c r="DL715" s="7">
        <v>0.0</v>
      </c>
      <c r="DM715" s="7">
        <v>38.0</v>
      </c>
      <c r="DN715" s="9">
        <v>2.0</v>
      </c>
      <c r="DO715" s="9">
        <v>1.0</v>
      </c>
      <c r="DP715" s="9">
        <v>1.0</v>
      </c>
      <c r="DQ715" s="8">
        <v>186.0</v>
      </c>
      <c r="DR715" s="8">
        <v>12.0</v>
      </c>
      <c r="DS715" s="8" t="s">
        <v>461</v>
      </c>
      <c r="DT715" s="19">
        <v>0.625</v>
      </c>
      <c r="DU715" s="8">
        <v>0.625</v>
      </c>
      <c r="DV715" s="8">
        <v>0.625</v>
      </c>
      <c r="DW715" s="8">
        <v>91.0</v>
      </c>
      <c r="DX715" s="8">
        <v>0.0</v>
      </c>
      <c r="DY715" s="14">
        <f t="shared" si="22"/>
        <v>1.440425532</v>
      </c>
    </row>
    <row r="716" ht="12.75" customHeight="1">
      <c r="A716" s="7">
        <v>88.0</v>
      </c>
      <c r="B716" s="7" t="s">
        <v>3036</v>
      </c>
      <c r="C716" s="7" t="s">
        <v>3037</v>
      </c>
      <c r="D716" s="7" t="s">
        <v>271</v>
      </c>
      <c r="E716" s="7" t="s">
        <v>132</v>
      </c>
      <c r="F716" s="7" t="s">
        <v>132</v>
      </c>
      <c r="G716" s="7">
        <v>72.0</v>
      </c>
      <c r="H716" s="7">
        <v>191.0</v>
      </c>
      <c r="I716" s="7" t="s">
        <v>133</v>
      </c>
      <c r="M716" s="8"/>
      <c r="N716" s="8">
        <f t="shared" si="1"/>
        <v>24</v>
      </c>
      <c r="O716" s="7" t="s">
        <v>1659</v>
      </c>
      <c r="P716" s="7" t="s">
        <v>3038</v>
      </c>
      <c r="Q716" s="8" t="s">
        <v>173</v>
      </c>
      <c r="R716" s="7" t="s">
        <v>173</v>
      </c>
      <c r="S716" s="9" t="s">
        <v>174</v>
      </c>
      <c r="T716" s="9">
        <v>72.0</v>
      </c>
      <c r="U716" s="9" t="s">
        <v>138</v>
      </c>
      <c r="V716" s="9" t="s">
        <v>138</v>
      </c>
      <c r="W716" s="7">
        <v>72.0</v>
      </c>
      <c r="X716" s="7">
        <v>2.0</v>
      </c>
      <c r="Y716" s="7">
        <v>14.0</v>
      </c>
      <c r="Z716" s="7">
        <v>8.0</v>
      </c>
      <c r="AA716" s="7">
        <v>16.0</v>
      </c>
      <c r="AB716" s="7">
        <v>12.0</v>
      </c>
      <c r="AC716" s="7">
        <v>80.0</v>
      </c>
      <c r="AD716" s="7">
        <v>46.0</v>
      </c>
      <c r="AE716" s="7">
        <v>58.0</v>
      </c>
      <c r="AF716" s="10">
        <f t="shared" si="2"/>
        <v>0.025</v>
      </c>
      <c r="AG716" s="10">
        <f t="shared" si="3"/>
        <v>0.01086956522</v>
      </c>
      <c r="AH716" s="7">
        <v>78061.0</v>
      </c>
      <c r="AI716" s="11">
        <f t="shared" si="4"/>
        <v>18.06967593</v>
      </c>
      <c r="AJ716" s="7">
        <v>1686.0</v>
      </c>
      <c r="AK716" s="11">
        <f t="shared" si="5"/>
        <v>23.41666667</v>
      </c>
      <c r="AL716" s="11">
        <f t="shared" si="6"/>
        <v>46.2995255</v>
      </c>
      <c r="AM716" s="12">
        <v>94.0</v>
      </c>
      <c r="AN716" s="11">
        <f t="shared" si="7"/>
        <v>4.33507129</v>
      </c>
      <c r="AO716" s="10" t="s">
        <v>1091</v>
      </c>
      <c r="AP716" s="10" t="s">
        <v>2792</v>
      </c>
      <c r="AQ716" s="10" t="s">
        <v>1753</v>
      </c>
      <c r="AR716" s="7">
        <v>0.0</v>
      </c>
      <c r="AS716" s="7">
        <v>0.0</v>
      </c>
      <c r="AT716" s="13">
        <f t="shared" si="8"/>
        <v>0</v>
      </c>
      <c r="AU716" s="8"/>
      <c r="AV716" s="8"/>
      <c r="AW716" s="8"/>
      <c r="AX716" s="8">
        <v>0.0</v>
      </c>
      <c r="AY716" s="8"/>
      <c r="AZ716" s="8">
        <v>0.0</v>
      </c>
      <c r="BA716" s="7">
        <v>69.0</v>
      </c>
      <c r="BB716" s="7">
        <v>69.0</v>
      </c>
      <c r="BC716" s="7">
        <v>111.0</v>
      </c>
      <c r="BD716" s="7">
        <v>46.0</v>
      </c>
      <c r="BE716" s="7">
        <v>42.0</v>
      </c>
      <c r="BF716" s="7">
        <v>34.0</v>
      </c>
      <c r="BG716" s="14">
        <f t="shared" si="9"/>
        <v>3.182126798</v>
      </c>
      <c r="BH716" s="11">
        <f t="shared" si="10"/>
        <v>3.182126798</v>
      </c>
      <c r="BI716" s="11">
        <f t="shared" si="11"/>
        <v>5.119073545</v>
      </c>
      <c r="BJ716" s="11">
        <f t="shared" si="12"/>
        <v>2.121417866</v>
      </c>
      <c r="BK716" s="11">
        <f t="shared" si="13"/>
        <v>1.936946747</v>
      </c>
      <c r="BL716" s="11">
        <f t="shared" si="14"/>
        <v>1.568004509</v>
      </c>
      <c r="BM716" s="7">
        <v>16.0</v>
      </c>
      <c r="BN716" s="7">
        <v>3.0</v>
      </c>
      <c r="BO716" s="7">
        <v>2.0</v>
      </c>
      <c r="BP716" s="7">
        <v>0.0</v>
      </c>
      <c r="BQ716" s="7">
        <v>0.0</v>
      </c>
      <c r="BR716" s="7">
        <v>0.0</v>
      </c>
      <c r="BS716" s="9">
        <f t="shared" si="15"/>
        <v>198</v>
      </c>
      <c r="BT716" s="14">
        <v>15.1546</v>
      </c>
      <c r="BW716" s="15" t="str">
        <f t="shared" si="16"/>
        <v> </v>
      </c>
      <c r="BY716" s="7">
        <v>0.0</v>
      </c>
      <c r="BZ716" s="7">
        <v>0.0</v>
      </c>
      <c r="CA716" s="7">
        <v>1.0</v>
      </c>
      <c r="CB716" s="7">
        <v>0.0</v>
      </c>
      <c r="CC716" s="7">
        <v>0.0</v>
      </c>
      <c r="CD716" s="7">
        <v>0.0</v>
      </c>
      <c r="CE716" s="7">
        <v>2.0</v>
      </c>
      <c r="CF716" s="7">
        <v>0.0</v>
      </c>
      <c r="CG716" s="7">
        <v>0.0</v>
      </c>
      <c r="CH716" s="7">
        <v>0.0</v>
      </c>
      <c r="CI716" s="7">
        <v>0.0</v>
      </c>
      <c r="CJ716" s="7">
        <v>0.0</v>
      </c>
      <c r="CK716" s="7">
        <v>0.0</v>
      </c>
      <c r="CL716" s="15">
        <f t="shared" si="17"/>
        <v>0</v>
      </c>
      <c r="CM716" s="7">
        <v>0.4</v>
      </c>
      <c r="CN716" s="7">
        <v>3.7</v>
      </c>
      <c r="CO716" s="7">
        <v>4.1</v>
      </c>
      <c r="CP716" s="16">
        <f t="shared" si="18"/>
        <v>0.05694444444</v>
      </c>
      <c r="CQ716" s="16">
        <f t="shared" si="19"/>
        <v>0.1890828967</v>
      </c>
      <c r="CR716" s="17">
        <v>3.0</v>
      </c>
      <c r="CS716" s="14">
        <v>20.6</v>
      </c>
      <c r="CT716" s="14">
        <v>27.7</v>
      </c>
      <c r="CU716" s="14">
        <v>2.2</v>
      </c>
      <c r="CV716" s="14">
        <v>1.1</v>
      </c>
      <c r="CW716" s="14">
        <v>4.4</v>
      </c>
      <c r="CX716" s="14">
        <v>0.0</v>
      </c>
      <c r="CY716" s="14">
        <v>5.6</v>
      </c>
      <c r="CZ716" s="18">
        <f t="shared" si="20"/>
        <v>0.07777777778</v>
      </c>
      <c r="DA716" s="18">
        <f t="shared" si="21"/>
        <v>0.2582595662</v>
      </c>
      <c r="DB716" s="14">
        <v>47.4</v>
      </c>
      <c r="DC716" s="7">
        <v>2.0</v>
      </c>
      <c r="DD716" s="7">
        <v>1.0</v>
      </c>
      <c r="DE716" s="7">
        <v>3.0</v>
      </c>
      <c r="DF716" s="7">
        <v>40.0</v>
      </c>
      <c r="DG716" s="7">
        <v>4.0</v>
      </c>
      <c r="DH716" s="7">
        <v>0.0</v>
      </c>
      <c r="DI716" s="7">
        <v>28.0</v>
      </c>
      <c r="DJ716" s="7">
        <v>6.0</v>
      </c>
      <c r="DK716" s="7">
        <v>1.0</v>
      </c>
      <c r="DL716" s="7">
        <v>0.0</v>
      </c>
      <c r="DM716" s="7">
        <v>41.0</v>
      </c>
      <c r="DN716" s="9">
        <v>0.0</v>
      </c>
      <c r="DO716" s="9">
        <v>0.0</v>
      </c>
      <c r="DP716" s="9">
        <v>1.0</v>
      </c>
      <c r="DQ716" s="8">
        <v>186.0</v>
      </c>
      <c r="DR716" s="8">
        <v>2.0</v>
      </c>
      <c r="DS716" s="8" t="s">
        <v>249</v>
      </c>
      <c r="DT716" s="19">
        <v>0.75</v>
      </c>
      <c r="DU716" s="8">
        <v>0.812</v>
      </c>
      <c r="DV716" s="8">
        <v>0.8130000000000001</v>
      </c>
      <c r="DW716" s="8">
        <v>20.0</v>
      </c>
      <c r="DX716" s="8">
        <v>0.0</v>
      </c>
      <c r="DY716" s="14">
        <f t="shared" si="22"/>
        <v>5.040425532</v>
      </c>
    </row>
    <row r="717" ht="12.75" customHeight="1">
      <c r="A717" s="7">
        <v>10.0</v>
      </c>
      <c r="B717" s="7" t="s">
        <v>3039</v>
      </c>
      <c r="C717" s="7" t="s">
        <v>3040</v>
      </c>
      <c r="D717" s="7" t="s">
        <v>311</v>
      </c>
      <c r="E717" s="7" t="s">
        <v>132</v>
      </c>
      <c r="F717" s="7" t="s">
        <v>132</v>
      </c>
      <c r="G717" s="7">
        <v>73.0</v>
      </c>
      <c r="H717" s="7">
        <v>198.0</v>
      </c>
      <c r="I717" s="7" t="s">
        <v>133</v>
      </c>
      <c r="M717" s="8" t="s">
        <v>146</v>
      </c>
      <c r="N717" s="8">
        <f t="shared" si="1"/>
        <v>25</v>
      </c>
      <c r="O717" s="7" t="s">
        <v>900</v>
      </c>
      <c r="P717" s="7" t="s">
        <v>3041</v>
      </c>
      <c r="Q717" s="8" t="s">
        <v>312</v>
      </c>
      <c r="R717" s="7" t="s">
        <v>312</v>
      </c>
      <c r="S717" s="9" t="s">
        <v>255</v>
      </c>
      <c r="T717" s="9">
        <v>2.0</v>
      </c>
      <c r="U717" s="9" t="s">
        <v>138</v>
      </c>
      <c r="V717" s="9" t="s">
        <v>138</v>
      </c>
      <c r="W717" s="7">
        <v>2.0</v>
      </c>
      <c r="X717" s="7">
        <v>0.0</v>
      </c>
      <c r="Y717" s="7">
        <v>0.0</v>
      </c>
      <c r="Z717" s="7">
        <v>0.0</v>
      </c>
      <c r="AA717" s="7">
        <v>0.0</v>
      </c>
      <c r="AB717" s="7">
        <v>0.0</v>
      </c>
      <c r="AC717" s="7">
        <v>5.0</v>
      </c>
      <c r="AD717" s="7">
        <v>2.0</v>
      </c>
      <c r="AE717" s="7">
        <v>0.0</v>
      </c>
      <c r="AF717" s="10">
        <f t="shared" si="2"/>
        <v>0</v>
      </c>
      <c r="AG717" s="10">
        <f t="shared" si="3"/>
        <v>0</v>
      </c>
      <c r="AH717" s="7">
        <v>1515.0</v>
      </c>
      <c r="AI717" s="11">
        <f t="shared" si="4"/>
        <v>12.625</v>
      </c>
      <c r="AJ717" s="7">
        <v>30.0</v>
      </c>
      <c r="AK717" s="11">
        <f t="shared" si="5"/>
        <v>15</v>
      </c>
      <c r="AL717" s="11">
        <f t="shared" si="6"/>
        <v>50.5</v>
      </c>
      <c r="AM717" s="12">
        <v>0.0</v>
      </c>
      <c r="AN717" s="11">
        <f t="shared" si="7"/>
        <v>0</v>
      </c>
      <c r="AO717" s="10" t="s">
        <v>151</v>
      </c>
      <c r="AP717" s="10" t="s">
        <v>151</v>
      </c>
      <c r="AQ717" s="10" t="s">
        <v>151</v>
      </c>
      <c r="AR717" s="7">
        <v>0.0</v>
      </c>
      <c r="AS717" s="7">
        <v>0.0</v>
      </c>
      <c r="AT717" s="13">
        <f t="shared" si="8"/>
        <v>0</v>
      </c>
      <c r="AU717" s="8"/>
      <c r="AV717" s="8"/>
      <c r="AW717" s="8"/>
      <c r="AX717" s="8">
        <v>0.0</v>
      </c>
      <c r="AY717" s="8"/>
      <c r="AZ717" s="8">
        <v>0.0</v>
      </c>
      <c r="BA717" s="7">
        <v>0.0</v>
      </c>
      <c r="BB717" s="7">
        <v>3.0</v>
      </c>
      <c r="BC717" s="7">
        <v>0.0</v>
      </c>
      <c r="BD717" s="7">
        <v>2.0</v>
      </c>
      <c r="BE717" s="7">
        <v>0.0</v>
      </c>
      <c r="BF717" s="7">
        <v>0.0</v>
      </c>
      <c r="BG717" s="14">
        <f t="shared" si="9"/>
        <v>0</v>
      </c>
      <c r="BH717" s="11">
        <f t="shared" si="10"/>
        <v>7.128712871</v>
      </c>
      <c r="BI717" s="11">
        <f t="shared" si="11"/>
        <v>0</v>
      </c>
      <c r="BJ717" s="11">
        <f t="shared" si="12"/>
        <v>4.752475248</v>
      </c>
      <c r="BK717" s="11">
        <f t="shared" si="13"/>
        <v>0</v>
      </c>
      <c r="BL717" s="11">
        <f t="shared" si="14"/>
        <v>0</v>
      </c>
      <c r="BM717" s="7">
        <v>0.0</v>
      </c>
      <c r="BN717" s="7">
        <v>0.0</v>
      </c>
      <c r="BO717" s="7">
        <v>0.0</v>
      </c>
      <c r="BP717" s="7">
        <v>0.0</v>
      </c>
      <c r="BQ717" s="7">
        <v>0.0</v>
      </c>
      <c r="BR717" s="7">
        <v>0.0</v>
      </c>
      <c r="BS717" s="9">
        <f t="shared" si="15"/>
        <v>3</v>
      </c>
      <c r="BT717" s="14">
        <v>-0.0403</v>
      </c>
      <c r="BW717" s="15" t="str">
        <f t="shared" si="16"/>
        <v> </v>
      </c>
      <c r="BY717" s="7">
        <v>0.0</v>
      </c>
      <c r="BZ717" s="7">
        <v>0.0</v>
      </c>
      <c r="CA717" s="7">
        <v>0.0</v>
      </c>
      <c r="CB717" s="7">
        <v>0.0</v>
      </c>
      <c r="CC717" s="7">
        <v>0.0</v>
      </c>
      <c r="CD717" s="7">
        <v>0.0</v>
      </c>
      <c r="CE717" s="7">
        <v>0.0</v>
      </c>
      <c r="CF717" s="7">
        <v>0.0</v>
      </c>
      <c r="CG717" s="7">
        <v>0.0</v>
      </c>
      <c r="CH717" s="7">
        <v>0.0</v>
      </c>
      <c r="CI717" s="7">
        <v>0.0</v>
      </c>
      <c r="CJ717" s="7">
        <v>0.0</v>
      </c>
      <c r="CK717" s="7">
        <v>0.0</v>
      </c>
      <c r="CL717" s="15">
        <f t="shared" si="17"/>
        <v>0</v>
      </c>
      <c r="CM717" s="7">
        <v>-0.1</v>
      </c>
      <c r="CN717" s="7">
        <v>0.0</v>
      </c>
      <c r="CO717" s="7">
        <v>0.0</v>
      </c>
      <c r="CP717" s="16">
        <f t="shared" si="18"/>
        <v>0</v>
      </c>
      <c r="CQ717" s="16">
        <f t="shared" si="19"/>
        <v>0</v>
      </c>
      <c r="CR717" s="17">
        <v>2.0</v>
      </c>
      <c r="CS717" s="14">
        <v>0.1</v>
      </c>
      <c r="CT717" s="14">
        <v>0.1</v>
      </c>
      <c r="CU717" s="14">
        <v>0.0</v>
      </c>
      <c r="CV717" s="14">
        <v>0.0</v>
      </c>
      <c r="CW717" s="14">
        <v>0.0</v>
      </c>
      <c r="CX717" s="14">
        <v>0.0</v>
      </c>
      <c r="CY717" s="14">
        <v>0.0</v>
      </c>
      <c r="CZ717" s="18">
        <f t="shared" si="20"/>
        <v>0</v>
      </c>
      <c r="DA717" s="18">
        <f t="shared" si="21"/>
        <v>0</v>
      </c>
      <c r="DB717" s="14">
        <v>44.0</v>
      </c>
      <c r="DC717" s="7">
        <v>0.0</v>
      </c>
      <c r="DD717" s="7">
        <v>0.0</v>
      </c>
      <c r="DE717" s="7">
        <v>0.0</v>
      </c>
      <c r="DF717" s="7">
        <v>2.0</v>
      </c>
      <c r="DG717" s="7">
        <v>0.0</v>
      </c>
      <c r="DH717" s="7">
        <v>0.0</v>
      </c>
      <c r="DI717" s="7">
        <v>0.0</v>
      </c>
      <c r="DJ717" s="7">
        <v>0.0</v>
      </c>
      <c r="DK717" s="7">
        <v>0.0</v>
      </c>
      <c r="DL717" s="7">
        <v>0.0</v>
      </c>
      <c r="DM717" s="7">
        <v>5.0</v>
      </c>
      <c r="DN717" s="9">
        <v>0.0</v>
      </c>
      <c r="DO717" s="9">
        <v>0.0</v>
      </c>
      <c r="DP717" s="9">
        <v>0.0</v>
      </c>
      <c r="DQ717" s="8">
        <v>3.0</v>
      </c>
      <c r="DR717" s="8">
        <v>0.0</v>
      </c>
      <c r="DS717" s="8"/>
      <c r="DT717" s="19">
        <v>0.7</v>
      </c>
      <c r="DU717" s="8">
        <v>0.7</v>
      </c>
      <c r="DV717" s="8">
        <v>0.011</v>
      </c>
      <c r="DW717" s="8">
        <v>0.0</v>
      </c>
      <c r="DX717" s="8">
        <v>0.0</v>
      </c>
      <c r="DY717" s="14">
        <f t="shared" si="22"/>
        <v>-0.004529855868</v>
      </c>
    </row>
    <row r="718" ht="12.75" customHeight="1">
      <c r="A718" s="7">
        <v>10.0</v>
      </c>
      <c r="B718" s="7" t="s">
        <v>3042</v>
      </c>
      <c r="C718" s="7" t="s">
        <v>3043</v>
      </c>
      <c r="D718" s="7" t="s">
        <v>271</v>
      </c>
      <c r="E718" s="7" t="s">
        <v>132</v>
      </c>
      <c r="F718" s="7" t="s">
        <v>132</v>
      </c>
      <c r="G718" s="7">
        <v>69.0</v>
      </c>
      <c r="H718" s="7">
        <v>184.0</v>
      </c>
      <c r="I718" s="7" t="s">
        <v>145</v>
      </c>
      <c r="J718" s="7">
        <v>2009.0</v>
      </c>
      <c r="K718" s="7">
        <v>1.0</v>
      </c>
      <c r="L718" s="7">
        <v>22.0</v>
      </c>
      <c r="M718" s="8"/>
      <c r="N718" s="8">
        <f t="shared" si="1"/>
        <v>25</v>
      </c>
      <c r="O718" s="7" t="s">
        <v>777</v>
      </c>
      <c r="P718" s="7" t="s">
        <v>3044</v>
      </c>
      <c r="Q718" s="8" t="s">
        <v>447</v>
      </c>
      <c r="R718" s="7" t="s">
        <v>447</v>
      </c>
      <c r="S718" s="9" t="s">
        <v>275</v>
      </c>
      <c r="T718" s="9">
        <v>26.0</v>
      </c>
      <c r="U718" s="9" t="s">
        <v>138</v>
      </c>
      <c r="V718" s="9" t="s">
        <v>138</v>
      </c>
      <c r="W718" s="7">
        <v>26.0</v>
      </c>
      <c r="X718" s="7">
        <v>2.0</v>
      </c>
      <c r="Y718" s="7">
        <v>2.0</v>
      </c>
      <c r="Z718" s="7">
        <v>1.0</v>
      </c>
      <c r="AA718" s="7">
        <v>4.0</v>
      </c>
      <c r="AB718" s="7">
        <v>2.0</v>
      </c>
      <c r="AC718" s="7">
        <v>30.0</v>
      </c>
      <c r="AD718" s="7">
        <v>7.0</v>
      </c>
      <c r="AE718" s="7">
        <v>10.0</v>
      </c>
      <c r="AF718" s="10">
        <f t="shared" si="2"/>
        <v>0.06666666667</v>
      </c>
      <c r="AG718" s="10">
        <f t="shared" si="3"/>
        <v>0.04255319149</v>
      </c>
      <c r="AH718" s="7">
        <v>14689.0</v>
      </c>
      <c r="AI718" s="11">
        <f t="shared" si="4"/>
        <v>9.416025641</v>
      </c>
      <c r="AJ718" s="7">
        <v>357.0</v>
      </c>
      <c r="AK718" s="11">
        <f t="shared" si="5"/>
        <v>13.73076923</v>
      </c>
      <c r="AL718" s="11">
        <f t="shared" si="6"/>
        <v>41.14565826</v>
      </c>
      <c r="AM718" s="12">
        <v>10.0</v>
      </c>
      <c r="AN718" s="11">
        <f t="shared" si="7"/>
        <v>2.450813534</v>
      </c>
      <c r="AO718" s="10" t="s">
        <v>467</v>
      </c>
      <c r="AP718" s="10" t="s">
        <v>467</v>
      </c>
      <c r="AQ718" s="10" t="s">
        <v>526</v>
      </c>
      <c r="AR718" s="7">
        <v>1.0</v>
      </c>
      <c r="AS718" s="7">
        <v>2.0</v>
      </c>
      <c r="AT718" s="13">
        <f t="shared" si="8"/>
        <v>0.3333333333</v>
      </c>
      <c r="AU718" s="8"/>
      <c r="AV718" s="8"/>
      <c r="AW718" s="8">
        <v>2.0</v>
      </c>
      <c r="AX718" s="8">
        <v>1.0</v>
      </c>
      <c r="AY718" s="8">
        <v>1.0</v>
      </c>
      <c r="AZ718" s="8">
        <v>0.0</v>
      </c>
      <c r="BA718" s="7">
        <v>18.0</v>
      </c>
      <c r="BB718" s="7">
        <v>15.0</v>
      </c>
      <c r="BC718" s="7">
        <v>13.0</v>
      </c>
      <c r="BD718" s="7">
        <v>7.0</v>
      </c>
      <c r="BE718" s="7">
        <v>6.0</v>
      </c>
      <c r="BF718" s="7">
        <v>1.0</v>
      </c>
      <c r="BG718" s="14">
        <f t="shared" si="9"/>
        <v>4.411464361</v>
      </c>
      <c r="BH718" s="11">
        <f t="shared" si="10"/>
        <v>3.676220301</v>
      </c>
      <c r="BI718" s="11">
        <f t="shared" si="11"/>
        <v>3.186057594</v>
      </c>
      <c r="BJ718" s="11">
        <f t="shared" si="12"/>
        <v>1.715569474</v>
      </c>
      <c r="BK718" s="11">
        <f t="shared" si="13"/>
        <v>1.47048812</v>
      </c>
      <c r="BL718" s="11">
        <f t="shared" si="14"/>
        <v>0.2450813534</v>
      </c>
      <c r="BM718" s="7">
        <v>2.0</v>
      </c>
      <c r="BN718" s="7">
        <v>1.0</v>
      </c>
      <c r="BO718" s="7">
        <v>0.0</v>
      </c>
      <c r="BP718" s="7">
        <v>0.0</v>
      </c>
      <c r="BQ718" s="7">
        <v>0.0</v>
      </c>
      <c r="BR718" s="7">
        <v>0.0</v>
      </c>
      <c r="BS718" s="9">
        <f t="shared" si="15"/>
        <v>30</v>
      </c>
      <c r="BT718" s="14">
        <v>-1.3867</v>
      </c>
      <c r="BW718" s="15" t="str">
        <f t="shared" si="16"/>
        <v> </v>
      </c>
      <c r="BY718" s="7">
        <v>0.0</v>
      </c>
      <c r="BZ718" s="7">
        <v>0.0</v>
      </c>
      <c r="CA718" s="7">
        <v>0.0</v>
      </c>
      <c r="CB718" s="7">
        <v>0.0</v>
      </c>
      <c r="CC718" s="7">
        <v>0.0</v>
      </c>
      <c r="CD718" s="7">
        <v>0.0</v>
      </c>
      <c r="CE718" s="7">
        <v>0.0</v>
      </c>
      <c r="CF718" s="7">
        <v>0.0</v>
      </c>
      <c r="CG718" s="7">
        <v>0.0</v>
      </c>
      <c r="CH718" s="7">
        <v>0.0</v>
      </c>
      <c r="CI718" s="7">
        <v>2.0</v>
      </c>
      <c r="CJ718" s="7">
        <v>0.0</v>
      </c>
      <c r="CK718" s="7">
        <v>0.0</v>
      </c>
      <c r="CL718" s="15">
        <f t="shared" si="17"/>
        <v>0</v>
      </c>
      <c r="CM718" s="7">
        <v>0.0</v>
      </c>
      <c r="CN718" s="7">
        <v>0.4</v>
      </c>
      <c r="CO718" s="7">
        <v>0.4</v>
      </c>
      <c r="CP718" s="16">
        <f t="shared" si="18"/>
        <v>0.01538461538</v>
      </c>
      <c r="CQ718" s="16">
        <f t="shared" si="19"/>
        <v>0.09803254136</v>
      </c>
      <c r="CR718" s="17">
        <v>2.0</v>
      </c>
      <c r="CS718" s="14">
        <v>4.9</v>
      </c>
      <c r="CT718" s="14">
        <v>4.9</v>
      </c>
      <c r="CU718" s="14">
        <v>1.7000000000000002</v>
      </c>
      <c r="CV718" s="14">
        <v>-0.4</v>
      </c>
      <c r="CW718" s="14">
        <v>0.9</v>
      </c>
      <c r="CX718" s="14">
        <v>0.0</v>
      </c>
      <c r="CY718" s="14">
        <v>0.5</v>
      </c>
      <c r="CZ718" s="18">
        <f t="shared" si="20"/>
        <v>0.01923076923</v>
      </c>
      <c r="DA718" s="18">
        <f t="shared" si="21"/>
        <v>0.1225406767</v>
      </c>
      <c r="DB718" s="14">
        <v>29.6667</v>
      </c>
      <c r="DC718" s="7">
        <v>1.0</v>
      </c>
      <c r="DD718" s="7">
        <v>0.0</v>
      </c>
      <c r="DE718" s="7">
        <v>1.0</v>
      </c>
      <c r="DF718" s="7">
        <v>5.0</v>
      </c>
      <c r="DG718" s="7">
        <v>3.0</v>
      </c>
      <c r="DH718" s="7">
        <v>2.0</v>
      </c>
      <c r="DI718" s="7">
        <v>0.0</v>
      </c>
      <c r="DJ718" s="7">
        <v>3.0</v>
      </c>
      <c r="DK718" s="7">
        <v>1.0</v>
      </c>
      <c r="DL718" s="7">
        <v>0.0</v>
      </c>
      <c r="DM718" s="7">
        <v>21.0</v>
      </c>
      <c r="DN718" s="9">
        <v>0.0</v>
      </c>
      <c r="DO718" s="9">
        <v>0.0</v>
      </c>
      <c r="DP718" s="9">
        <v>0.0</v>
      </c>
      <c r="DQ718" s="8">
        <v>73.0</v>
      </c>
      <c r="DR718" s="8">
        <v>2.0</v>
      </c>
      <c r="DS718" s="8" t="s">
        <v>342</v>
      </c>
      <c r="DT718" s="19">
        <v>0.6000000000000001</v>
      </c>
      <c r="DU718" s="8">
        <v>0.6000000000000001</v>
      </c>
      <c r="DV718" s="8">
        <v>0.23500000000000001</v>
      </c>
      <c r="DW718" s="8">
        <v>15.0</v>
      </c>
      <c r="DX718" s="8">
        <v>0.0</v>
      </c>
      <c r="DY718" s="14">
        <f t="shared" si="22"/>
        <v>0.4592770533</v>
      </c>
    </row>
    <row r="719" ht="12.75" customHeight="1">
      <c r="A719" s="7">
        <v>55.0</v>
      </c>
      <c r="B719" s="7" t="s">
        <v>3045</v>
      </c>
      <c r="C719" s="7" t="s">
        <v>357</v>
      </c>
      <c r="D719" s="7" t="s">
        <v>358</v>
      </c>
      <c r="E719" s="7" t="s">
        <v>163</v>
      </c>
      <c r="F719" s="7" t="s">
        <v>163</v>
      </c>
      <c r="G719" s="7">
        <v>78.0</v>
      </c>
      <c r="H719" s="7">
        <v>217.0</v>
      </c>
      <c r="I719" s="7" t="s">
        <v>133</v>
      </c>
      <c r="J719" s="7">
        <v>2004.0</v>
      </c>
      <c r="K719" s="7">
        <v>1.0</v>
      </c>
      <c r="L719" s="7">
        <v>27.0</v>
      </c>
      <c r="M719" s="8"/>
      <c r="N719" s="8">
        <f t="shared" si="1"/>
        <v>29</v>
      </c>
      <c r="O719" s="7" t="s">
        <v>797</v>
      </c>
      <c r="P719" s="7" t="s">
        <v>3046</v>
      </c>
      <c r="Q719" s="8" t="s">
        <v>197</v>
      </c>
      <c r="R719" s="7" t="s">
        <v>197</v>
      </c>
      <c r="S719" s="9" t="s">
        <v>174</v>
      </c>
      <c r="T719" s="9">
        <v>1.0</v>
      </c>
      <c r="U719" s="9" t="s">
        <v>138</v>
      </c>
      <c r="V719" s="9" t="s">
        <v>138</v>
      </c>
      <c r="W719" s="7">
        <v>1.0</v>
      </c>
      <c r="X719" s="7">
        <v>0.0</v>
      </c>
      <c r="Y719" s="7">
        <v>0.0</v>
      </c>
      <c r="Z719" s="7">
        <v>0.0</v>
      </c>
      <c r="AA719" s="7">
        <v>0.0</v>
      </c>
      <c r="AB719" s="7">
        <v>-1.0</v>
      </c>
      <c r="AC719" s="7">
        <v>1.0</v>
      </c>
      <c r="AD719" s="7">
        <v>0.0</v>
      </c>
      <c r="AE719" s="7">
        <v>0.0</v>
      </c>
      <c r="AF719" s="10">
        <f t="shared" si="2"/>
        <v>0</v>
      </c>
      <c r="AG719" s="10">
        <f t="shared" si="3"/>
        <v>0</v>
      </c>
      <c r="AH719" s="7">
        <v>1095.0</v>
      </c>
      <c r="AI719" s="11">
        <f t="shared" si="4"/>
        <v>18.25</v>
      </c>
      <c r="AJ719" s="7">
        <v>26.0</v>
      </c>
      <c r="AK719" s="11">
        <f t="shared" si="5"/>
        <v>26</v>
      </c>
      <c r="AL719" s="11">
        <f t="shared" si="6"/>
        <v>42.11538462</v>
      </c>
      <c r="AM719" s="12">
        <v>0.0</v>
      </c>
      <c r="AN719" s="11">
        <f t="shared" si="7"/>
        <v>0</v>
      </c>
      <c r="AO719" s="10" t="s">
        <v>151</v>
      </c>
      <c r="AP719" s="10" t="s">
        <v>151</v>
      </c>
      <c r="AQ719" s="10" t="s">
        <v>151</v>
      </c>
      <c r="AR719" s="7">
        <v>0.0</v>
      </c>
      <c r="AS719" s="7">
        <v>0.0</v>
      </c>
      <c r="AT719" s="13">
        <f t="shared" si="8"/>
        <v>0</v>
      </c>
      <c r="AU719" s="8"/>
      <c r="AV719" s="8"/>
      <c r="AW719" s="8"/>
      <c r="AX719" s="8">
        <v>0.0</v>
      </c>
      <c r="AY719" s="8"/>
      <c r="AZ719" s="8">
        <v>0.0</v>
      </c>
      <c r="BA719" s="7">
        <v>0.0</v>
      </c>
      <c r="BB719" s="7">
        <v>0.0</v>
      </c>
      <c r="BC719" s="7">
        <v>2.0</v>
      </c>
      <c r="BD719" s="7">
        <v>0.0</v>
      </c>
      <c r="BE719" s="7">
        <v>0.0</v>
      </c>
      <c r="BF719" s="7">
        <v>0.0</v>
      </c>
      <c r="BG719" s="14">
        <f t="shared" si="9"/>
        <v>0</v>
      </c>
      <c r="BH719" s="11">
        <f t="shared" si="10"/>
        <v>0</v>
      </c>
      <c r="BI719" s="11">
        <f t="shared" si="11"/>
        <v>6.575342466</v>
      </c>
      <c r="BJ719" s="11">
        <f t="shared" si="12"/>
        <v>0</v>
      </c>
      <c r="BK719" s="11">
        <f t="shared" si="13"/>
        <v>0</v>
      </c>
      <c r="BL719" s="11">
        <f t="shared" si="14"/>
        <v>0</v>
      </c>
      <c r="BM719" s="7">
        <v>0.0</v>
      </c>
      <c r="BN719" s="7">
        <v>0.0</v>
      </c>
      <c r="BO719" s="7">
        <v>0.0</v>
      </c>
      <c r="BP719" s="7">
        <v>0.0</v>
      </c>
      <c r="BQ719" s="7">
        <v>0.0</v>
      </c>
      <c r="BR719" s="7">
        <v>0.0</v>
      </c>
      <c r="BS719" s="9">
        <f t="shared" si="15"/>
        <v>2</v>
      </c>
      <c r="BT719" s="14">
        <v>1.0462</v>
      </c>
      <c r="BW719" s="15" t="str">
        <f t="shared" si="16"/>
        <v> </v>
      </c>
      <c r="BY719" s="7">
        <v>0.0</v>
      </c>
      <c r="BZ719" s="7">
        <v>0.0</v>
      </c>
      <c r="CA719" s="7">
        <v>0.0</v>
      </c>
      <c r="CB719" s="7">
        <v>0.0</v>
      </c>
      <c r="CC719" s="7">
        <v>0.0</v>
      </c>
      <c r="CD719" s="7">
        <v>0.0</v>
      </c>
      <c r="CE719" s="7">
        <v>0.0</v>
      </c>
      <c r="CF719" s="7">
        <v>0.0</v>
      </c>
      <c r="CG719" s="7">
        <v>0.0</v>
      </c>
      <c r="CH719" s="7">
        <v>0.0</v>
      </c>
      <c r="CI719" s="7">
        <v>0.0</v>
      </c>
      <c r="CJ719" s="7">
        <v>0.0</v>
      </c>
      <c r="CK719" s="7">
        <v>0.0</v>
      </c>
      <c r="CL719" s="15">
        <f t="shared" si="17"/>
        <v>0</v>
      </c>
      <c r="CM719" s="7">
        <v>0.0</v>
      </c>
      <c r="CN719" s="7">
        <v>0.0</v>
      </c>
      <c r="CO719" s="7">
        <v>-0.1</v>
      </c>
      <c r="CP719" s="16">
        <f t="shared" si="18"/>
        <v>-0.1</v>
      </c>
      <c r="CQ719" s="16">
        <f t="shared" si="19"/>
        <v>-0.3287671233</v>
      </c>
      <c r="CR719" s="17">
        <v>5.0</v>
      </c>
      <c r="CS719" s="14">
        <v>0.30000000000000004</v>
      </c>
      <c r="CT719" s="14">
        <v>0.7</v>
      </c>
      <c r="CU719" s="14">
        <v>-1.1</v>
      </c>
      <c r="CV719" s="14">
        <v>-0.1</v>
      </c>
      <c r="CW719" s="14">
        <v>0.0</v>
      </c>
      <c r="CX719" s="14">
        <v>0.0</v>
      </c>
      <c r="CY719" s="14">
        <v>-0.1</v>
      </c>
      <c r="CZ719" s="18">
        <f t="shared" si="20"/>
        <v>-0.1</v>
      </c>
      <c r="DA719" s="18">
        <f t="shared" si="21"/>
        <v>-0.3287671233</v>
      </c>
      <c r="DB719" s="14">
        <v>65.0</v>
      </c>
      <c r="DC719" s="7">
        <v>0.0</v>
      </c>
      <c r="DD719" s="7">
        <v>0.0</v>
      </c>
      <c r="DE719" s="7">
        <v>0.0</v>
      </c>
      <c r="DF719" s="7">
        <v>0.0</v>
      </c>
      <c r="DG719" s="7">
        <v>0.0</v>
      </c>
      <c r="DH719" s="7">
        <v>0.0</v>
      </c>
      <c r="DI719" s="7">
        <v>0.0</v>
      </c>
      <c r="DJ719" s="7">
        <v>0.0</v>
      </c>
      <c r="DK719" s="7">
        <v>1.0</v>
      </c>
      <c r="DL719" s="7">
        <v>0.0</v>
      </c>
      <c r="DM719" s="7">
        <v>0.0</v>
      </c>
      <c r="DN719" s="9">
        <v>0.0</v>
      </c>
      <c r="DO719" s="9">
        <v>0.0</v>
      </c>
      <c r="DP719" s="9">
        <v>0.0</v>
      </c>
      <c r="DQ719" s="8">
        <v>6.0</v>
      </c>
      <c r="DR719" s="8">
        <v>0.0</v>
      </c>
      <c r="DS719" s="8"/>
      <c r="DT719" s="19">
        <v>0.85</v>
      </c>
      <c r="DU719" s="8">
        <v>0.85</v>
      </c>
      <c r="DV719" s="8">
        <v>0.027</v>
      </c>
      <c r="DW719" s="8">
        <v>0.0</v>
      </c>
      <c r="DX719" s="8">
        <v>0.0</v>
      </c>
      <c r="DY719" s="14">
        <f t="shared" si="22"/>
        <v>-0.1196980096</v>
      </c>
    </row>
    <row r="720" ht="12.75" customHeight="1">
      <c r="A720" s="7">
        <v>4.0</v>
      </c>
      <c r="B720" s="7" t="s">
        <v>3047</v>
      </c>
      <c r="C720" s="7" t="s">
        <v>1551</v>
      </c>
      <c r="D720" s="7" t="s">
        <v>170</v>
      </c>
      <c r="E720" s="7" t="s">
        <v>163</v>
      </c>
      <c r="F720" s="7" t="s">
        <v>163</v>
      </c>
      <c r="G720" s="7">
        <v>74.0</v>
      </c>
      <c r="H720" s="7">
        <v>193.0</v>
      </c>
      <c r="I720" s="7" t="s">
        <v>145</v>
      </c>
      <c r="J720" s="7">
        <v>2008.0</v>
      </c>
      <c r="K720" s="7">
        <v>2.0</v>
      </c>
      <c r="L720" s="7">
        <v>43.0</v>
      </c>
      <c r="M720" s="8"/>
      <c r="N720" s="8">
        <f t="shared" si="1"/>
        <v>25</v>
      </c>
      <c r="O720" s="7" t="s">
        <v>134</v>
      </c>
      <c r="P720" s="7" t="s">
        <v>3046</v>
      </c>
      <c r="Q720" s="8" t="s">
        <v>231</v>
      </c>
      <c r="R720" s="7" t="s">
        <v>3048</v>
      </c>
      <c r="S720" s="9" t="s">
        <v>174</v>
      </c>
      <c r="T720" s="9">
        <v>44.0</v>
      </c>
      <c r="U720" s="9">
        <v>18.0</v>
      </c>
      <c r="V720" s="9" t="s">
        <v>138</v>
      </c>
      <c r="W720" s="7">
        <v>63.0</v>
      </c>
      <c r="X720" s="7">
        <v>4.0</v>
      </c>
      <c r="Y720" s="7">
        <v>14.0</v>
      </c>
      <c r="Z720" s="7">
        <v>6.0</v>
      </c>
      <c r="AA720" s="7">
        <v>18.0</v>
      </c>
      <c r="AB720" s="7">
        <v>-15.0</v>
      </c>
      <c r="AC720" s="7">
        <v>82.0</v>
      </c>
      <c r="AD720" s="7">
        <v>41.0</v>
      </c>
      <c r="AE720" s="7">
        <v>55.0</v>
      </c>
      <c r="AF720" s="10">
        <f t="shared" si="2"/>
        <v>0.0487804878</v>
      </c>
      <c r="AG720" s="10">
        <f t="shared" si="3"/>
        <v>0.02247191011</v>
      </c>
      <c r="AH720" s="7">
        <v>69721.0</v>
      </c>
      <c r="AI720" s="11">
        <f t="shared" si="4"/>
        <v>18.44470899</v>
      </c>
      <c r="AJ720" s="7">
        <v>1527.0</v>
      </c>
      <c r="AK720" s="11">
        <f t="shared" si="5"/>
        <v>24.23809524</v>
      </c>
      <c r="AL720" s="11">
        <f t="shared" si="6"/>
        <v>45.65880812</v>
      </c>
      <c r="AM720" s="12">
        <v>63.0</v>
      </c>
      <c r="AN720" s="11">
        <f t="shared" si="7"/>
        <v>3.252965391</v>
      </c>
      <c r="AO720" s="10" t="s">
        <v>240</v>
      </c>
      <c r="AP720" s="10" t="s">
        <v>1098</v>
      </c>
      <c r="AQ720" s="10" t="s">
        <v>681</v>
      </c>
      <c r="AR720" s="7">
        <v>0.0</v>
      </c>
      <c r="AS720" s="7">
        <v>2.0</v>
      </c>
      <c r="AT720" s="13">
        <f t="shared" si="8"/>
        <v>0</v>
      </c>
      <c r="AU720" s="8"/>
      <c r="AV720" s="8"/>
      <c r="AW720" s="8"/>
      <c r="AX720" s="8">
        <v>0.0</v>
      </c>
      <c r="AY720" s="8">
        <v>2.0</v>
      </c>
      <c r="AZ720" s="8">
        <v>0.0</v>
      </c>
      <c r="BA720" s="7">
        <v>127.0</v>
      </c>
      <c r="BB720" s="7">
        <v>36.0</v>
      </c>
      <c r="BC720" s="7">
        <v>72.0</v>
      </c>
      <c r="BD720" s="7">
        <v>41.0</v>
      </c>
      <c r="BE720" s="7">
        <v>40.0</v>
      </c>
      <c r="BF720" s="7">
        <v>21.0</v>
      </c>
      <c r="BG720" s="14">
        <f t="shared" si="9"/>
        <v>6.557565153</v>
      </c>
      <c r="BH720" s="11">
        <f t="shared" si="10"/>
        <v>1.858837366</v>
      </c>
      <c r="BI720" s="11">
        <f t="shared" si="11"/>
        <v>3.717674732</v>
      </c>
      <c r="BJ720" s="11">
        <f t="shared" si="12"/>
        <v>2.117009222</v>
      </c>
      <c r="BK720" s="11">
        <f t="shared" si="13"/>
        <v>2.065374851</v>
      </c>
      <c r="BL720" s="11">
        <f t="shared" si="14"/>
        <v>1.084321797</v>
      </c>
      <c r="BM720" s="7">
        <v>16.0</v>
      </c>
      <c r="BN720" s="7">
        <v>8.0</v>
      </c>
      <c r="BO720" s="7">
        <v>0.0</v>
      </c>
      <c r="BP720" s="7">
        <v>0.0</v>
      </c>
      <c r="BQ720" s="7">
        <v>0.0</v>
      </c>
      <c r="BR720" s="7">
        <v>0.0</v>
      </c>
      <c r="BS720" s="9">
        <f t="shared" si="15"/>
        <v>124</v>
      </c>
      <c r="BT720" s="14">
        <v>3.9449</v>
      </c>
      <c r="BW720" s="15" t="str">
        <f t="shared" si="16"/>
        <v> </v>
      </c>
      <c r="BY720" s="7">
        <v>1.0</v>
      </c>
      <c r="BZ720" s="7">
        <v>0.0</v>
      </c>
      <c r="CA720" s="7">
        <v>0.0</v>
      </c>
      <c r="CB720" s="7">
        <v>0.0</v>
      </c>
      <c r="CC720" s="7">
        <v>1.0</v>
      </c>
      <c r="CD720" s="7">
        <v>0.0</v>
      </c>
      <c r="CE720" s="7">
        <v>1.0</v>
      </c>
      <c r="CF720" s="7">
        <v>0.0</v>
      </c>
      <c r="CG720" s="7">
        <v>1.0</v>
      </c>
      <c r="CH720" s="7">
        <v>0.0</v>
      </c>
      <c r="CI720" s="7">
        <v>1.0</v>
      </c>
      <c r="CJ720" s="7">
        <v>0.0</v>
      </c>
      <c r="CK720" s="7">
        <v>0.0</v>
      </c>
      <c r="CL720" s="15">
        <f t="shared" si="17"/>
        <v>0</v>
      </c>
      <c r="CM720" s="7">
        <v>1.0</v>
      </c>
      <c r="CN720" s="7">
        <v>1.3</v>
      </c>
      <c r="CO720" s="7">
        <v>2.3</v>
      </c>
      <c r="CP720" s="16">
        <f t="shared" si="18"/>
        <v>0.03650793651</v>
      </c>
      <c r="CQ720" s="16">
        <f t="shared" si="19"/>
        <v>0.1187590539</v>
      </c>
      <c r="CR720" s="17">
        <v>3.0</v>
      </c>
      <c r="CS720" s="14">
        <v>26.3</v>
      </c>
      <c r="CT720" s="14">
        <v>24.2</v>
      </c>
      <c r="CU720" s="14">
        <v>-9.2</v>
      </c>
      <c r="CV720" s="14">
        <v>0.9</v>
      </c>
      <c r="CW720" s="14">
        <v>0.2</v>
      </c>
      <c r="CX720" s="14">
        <v>0.0</v>
      </c>
      <c r="CY720" s="14">
        <v>1.0</v>
      </c>
      <c r="CZ720" s="18">
        <f t="shared" si="20"/>
        <v>0.01587301587</v>
      </c>
      <c r="DA720" s="18">
        <f t="shared" si="21"/>
        <v>0.05163437128</v>
      </c>
      <c r="DB720" s="14">
        <v>43.4756</v>
      </c>
      <c r="DC720" s="7">
        <v>0.0</v>
      </c>
      <c r="DD720" s="7">
        <v>3.0</v>
      </c>
      <c r="DE720" s="7">
        <v>6.0</v>
      </c>
      <c r="DF720" s="7">
        <v>32.0</v>
      </c>
      <c r="DG720" s="7">
        <v>3.0</v>
      </c>
      <c r="DH720" s="7">
        <v>1.0</v>
      </c>
      <c r="DI720" s="7">
        <v>21.0</v>
      </c>
      <c r="DJ720" s="7">
        <v>18.0</v>
      </c>
      <c r="DK720" s="7">
        <v>4.0</v>
      </c>
      <c r="DL720" s="7">
        <v>0.0</v>
      </c>
      <c r="DM720" s="7">
        <v>35.0</v>
      </c>
      <c r="DN720" s="9">
        <v>0.0</v>
      </c>
      <c r="DO720" s="9">
        <v>1.0</v>
      </c>
      <c r="DP720" s="9">
        <v>0.0</v>
      </c>
      <c r="DQ720" s="8">
        <v>229.0</v>
      </c>
      <c r="DR720" s="8">
        <v>15.0</v>
      </c>
      <c r="DS720" s="8" t="s">
        <v>3049</v>
      </c>
      <c r="DT720" s="19">
        <v>3.9</v>
      </c>
      <c r="DU720" s="8">
        <v>3.9</v>
      </c>
      <c r="DV720" s="8">
        <v>3.9</v>
      </c>
      <c r="DW720" s="8">
        <v>713.0</v>
      </c>
      <c r="DX720" s="8">
        <v>0.0</v>
      </c>
      <c r="DY720" s="14">
        <f t="shared" si="22"/>
        <v>-5.857126516</v>
      </c>
    </row>
    <row r="721" ht="12.75" customHeight="1">
      <c r="A721" s="7">
        <v>55.0</v>
      </c>
      <c r="B721" s="7" t="s">
        <v>3050</v>
      </c>
      <c r="C721" s="7" t="s">
        <v>3051</v>
      </c>
      <c r="D721" s="7" t="s">
        <v>229</v>
      </c>
      <c r="E721" s="7" t="s">
        <v>163</v>
      </c>
      <c r="F721" s="7" t="s">
        <v>163</v>
      </c>
      <c r="G721" s="7">
        <v>73.0</v>
      </c>
      <c r="H721" s="7">
        <v>203.0</v>
      </c>
      <c r="I721" s="7" t="s">
        <v>133</v>
      </c>
      <c r="J721" s="7">
        <v>2000.0</v>
      </c>
      <c r="K721" s="7">
        <v>2.0</v>
      </c>
      <c r="L721" s="7">
        <v>33.0</v>
      </c>
      <c r="M721" s="8"/>
      <c r="N721" s="8">
        <f t="shared" si="1"/>
        <v>33</v>
      </c>
      <c r="O721" s="7" t="s">
        <v>482</v>
      </c>
      <c r="P721" s="7" t="s">
        <v>3046</v>
      </c>
      <c r="Q721" s="8" t="s">
        <v>394</v>
      </c>
      <c r="R721" s="7" t="s">
        <v>394</v>
      </c>
      <c r="S721" s="9" t="s">
        <v>174</v>
      </c>
      <c r="T721" s="9">
        <v>80.0</v>
      </c>
      <c r="U721" s="9" t="s">
        <v>138</v>
      </c>
      <c r="V721" s="9" t="s">
        <v>138</v>
      </c>
      <c r="W721" s="7">
        <v>81.0</v>
      </c>
      <c r="X721" s="7">
        <v>1.0</v>
      </c>
      <c r="Y721" s="7">
        <v>9.0</v>
      </c>
      <c r="Z721" s="7">
        <v>2.0</v>
      </c>
      <c r="AA721" s="7">
        <v>10.0</v>
      </c>
      <c r="AB721" s="7">
        <v>-1.0</v>
      </c>
      <c r="AC721" s="7">
        <v>70.0</v>
      </c>
      <c r="AD721" s="7">
        <v>36.0</v>
      </c>
      <c r="AE721" s="7">
        <v>55.0</v>
      </c>
      <c r="AF721" s="10">
        <f t="shared" si="2"/>
        <v>0.01428571429</v>
      </c>
      <c r="AG721" s="10">
        <f t="shared" si="3"/>
        <v>0.006211180124</v>
      </c>
      <c r="AH721" s="7">
        <v>87221.0</v>
      </c>
      <c r="AI721" s="11">
        <f t="shared" si="4"/>
        <v>17.94670782</v>
      </c>
      <c r="AJ721" s="7">
        <v>2147.0</v>
      </c>
      <c r="AK721" s="11">
        <f t="shared" si="5"/>
        <v>26.50617284</v>
      </c>
      <c r="AL721" s="11">
        <f t="shared" si="6"/>
        <v>40.62459245</v>
      </c>
      <c r="AM721" s="12">
        <v>27.0</v>
      </c>
      <c r="AN721" s="11">
        <f t="shared" si="7"/>
        <v>1.11441052</v>
      </c>
      <c r="AO721" s="10" t="s">
        <v>3052</v>
      </c>
      <c r="AP721" s="10" t="s">
        <v>3053</v>
      </c>
      <c r="AQ721" s="10" t="s">
        <v>1372</v>
      </c>
      <c r="AR721" s="7">
        <v>1.0</v>
      </c>
      <c r="AS721" s="7">
        <v>0.0</v>
      </c>
      <c r="AT721" s="13">
        <f t="shared" si="8"/>
        <v>1</v>
      </c>
      <c r="AU721" s="8"/>
      <c r="AV721" s="8"/>
      <c r="AW721" s="8"/>
      <c r="AX721" s="8">
        <v>0.0</v>
      </c>
      <c r="AY721" s="8">
        <v>1.0</v>
      </c>
      <c r="AZ721" s="8">
        <v>1.0</v>
      </c>
      <c r="BA721" s="7">
        <v>157.0</v>
      </c>
      <c r="BB721" s="7">
        <v>85.0</v>
      </c>
      <c r="BC721" s="7">
        <v>174.0</v>
      </c>
      <c r="BD721" s="7">
        <v>36.0</v>
      </c>
      <c r="BE721" s="7">
        <v>38.0</v>
      </c>
      <c r="BF721" s="7">
        <v>4.0</v>
      </c>
      <c r="BG721" s="14">
        <f t="shared" si="9"/>
        <v>6.480090804</v>
      </c>
      <c r="BH721" s="11">
        <f t="shared" si="10"/>
        <v>3.508329416</v>
      </c>
      <c r="BI721" s="11">
        <f t="shared" si="11"/>
        <v>7.181756687</v>
      </c>
      <c r="BJ721" s="11">
        <f t="shared" si="12"/>
        <v>1.485880694</v>
      </c>
      <c r="BK721" s="11">
        <f t="shared" si="13"/>
        <v>1.568429621</v>
      </c>
      <c r="BL721" s="11">
        <f t="shared" si="14"/>
        <v>0.1650978549</v>
      </c>
      <c r="BM721" s="7">
        <v>42.0</v>
      </c>
      <c r="BN721" s="7">
        <v>20.0</v>
      </c>
      <c r="BO721" s="7">
        <v>0.0</v>
      </c>
      <c r="BP721" s="7">
        <v>0.0</v>
      </c>
      <c r="BQ721" s="7">
        <v>0.0</v>
      </c>
      <c r="BR721" s="7">
        <v>0.0</v>
      </c>
      <c r="BS721" s="9">
        <f t="shared" si="15"/>
        <v>301</v>
      </c>
      <c r="BT721" s="14">
        <v>-6.0973</v>
      </c>
      <c r="BW721" s="15" t="str">
        <f t="shared" si="16"/>
        <v> </v>
      </c>
      <c r="BY721" s="7">
        <v>0.0</v>
      </c>
      <c r="BZ721" s="7">
        <v>0.0</v>
      </c>
      <c r="CA721" s="7">
        <v>0.0</v>
      </c>
      <c r="CB721" s="7">
        <v>0.0</v>
      </c>
      <c r="CC721" s="7">
        <v>0.0</v>
      </c>
      <c r="CD721" s="7">
        <v>0.0</v>
      </c>
      <c r="CE721" s="7">
        <v>1.0</v>
      </c>
      <c r="CF721" s="7">
        <v>0.0</v>
      </c>
      <c r="CG721" s="7">
        <v>0.0</v>
      </c>
      <c r="CH721" s="7">
        <v>0.0</v>
      </c>
      <c r="CI721" s="7">
        <v>0.0</v>
      </c>
      <c r="CJ721" s="7">
        <v>0.0</v>
      </c>
      <c r="CK721" s="7">
        <v>0.0</v>
      </c>
      <c r="CL721" s="15">
        <f t="shared" si="17"/>
        <v>0</v>
      </c>
      <c r="CM721" s="7">
        <v>-0.6000000000000001</v>
      </c>
      <c r="CN721" s="7">
        <v>3.1</v>
      </c>
      <c r="CO721" s="7">
        <v>2.5</v>
      </c>
      <c r="CP721" s="16">
        <f t="shared" si="18"/>
        <v>0.03086419753</v>
      </c>
      <c r="CQ721" s="16">
        <f t="shared" si="19"/>
        <v>0.1031861593</v>
      </c>
      <c r="CR721" s="17">
        <v>4.0</v>
      </c>
      <c r="CS721" s="14">
        <v>22.2</v>
      </c>
      <c r="CT721" s="14">
        <v>33.5</v>
      </c>
      <c r="CU721" s="14">
        <v>-3.4</v>
      </c>
      <c r="CV721" s="14">
        <v>-1.6</v>
      </c>
      <c r="CW721" s="14">
        <v>3.7</v>
      </c>
      <c r="CX721" s="14">
        <v>0.0</v>
      </c>
      <c r="CY721" s="14">
        <v>2.1</v>
      </c>
      <c r="CZ721" s="18">
        <f t="shared" si="20"/>
        <v>0.02592592593</v>
      </c>
      <c r="DA721" s="18">
        <f t="shared" si="21"/>
        <v>0.08667637381</v>
      </c>
      <c r="DB721" s="14">
        <v>54.8286</v>
      </c>
      <c r="DC721" s="7">
        <v>0.0</v>
      </c>
      <c r="DD721" s="7">
        <v>0.0</v>
      </c>
      <c r="DE721" s="7">
        <v>3.0</v>
      </c>
      <c r="DF721" s="7">
        <v>33.0</v>
      </c>
      <c r="DG721" s="7">
        <v>2.0</v>
      </c>
      <c r="DH721" s="7">
        <v>1.0</v>
      </c>
      <c r="DI721" s="7">
        <v>41.0</v>
      </c>
      <c r="DJ721" s="7">
        <v>10.0</v>
      </c>
      <c r="DK721" s="7">
        <v>1.0</v>
      </c>
      <c r="DL721" s="7">
        <v>0.0</v>
      </c>
      <c r="DM721" s="7">
        <v>15.0</v>
      </c>
      <c r="DN721" s="9">
        <v>0.0</v>
      </c>
      <c r="DO721" s="9">
        <v>0.0</v>
      </c>
      <c r="DP721" s="9">
        <v>0.0</v>
      </c>
      <c r="DQ721" s="8">
        <v>186.0</v>
      </c>
      <c r="DR721" s="8">
        <v>1.0</v>
      </c>
      <c r="DS721" s="8" t="s">
        <v>210</v>
      </c>
      <c r="DT721" s="19">
        <v>2.25</v>
      </c>
      <c r="DU721" s="8">
        <v>2.25</v>
      </c>
      <c r="DV721" s="8">
        <v>2.25</v>
      </c>
      <c r="DW721" s="8">
        <v>27.0</v>
      </c>
      <c r="DX721" s="8">
        <v>0.0</v>
      </c>
      <c r="DY721" s="14">
        <f t="shared" si="22"/>
        <v>-1.517021277</v>
      </c>
    </row>
    <row r="722" ht="12.75" customHeight="1">
      <c r="A722" s="7">
        <v>17.0</v>
      </c>
      <c r="B722" s="7" t="s">
        <v>2651</v>
      </c>
      <c r="C722" s="7" t="s">
        <v>3054</v>
      </c>
      <c r="D722" s="7" t="s">
        <v>229</v>
      </c>
      <c r="E722" s="7" t="s">
        <v>163</v>
      </c>
      <c r="F722" s="7" t="s">
        <v>163</v>
      </c>
      <c r="G722" s="7">
        <v>70.0</v>
      </c>
      <c r="H722" s="7">
        <v>190.0</v>
      </c>
      <c r="I722" s="7" t="s">
        <v>133</v>
      </c>
      <c r="J722" s="7">
        <v>2010.0</v>
      </c>
      <c r="K722" s="7">
        <v>1.0</v>
      </c>
      <c r="L722" s="7">
        <v>14.0</v>
      </c>
      <c r="M722" s="8"/>
      <c r="N722" s="8">
        <f t="shared" si="1"/>
        <v>23</v>
      </c>
      <c r="O722" s="7" t="s">
        <v>3055</v>
      </c>
      <c r="P722" s="7" t="s">
        <v>3056</v>
      </c>
      <c r="Q722" s="8" t="s">
        <v>274</v>
      </c>
      <c r="R722" s="7" t="s">
        <v>274</v>
      </c>
      <c r="S722" s="9" t="s">
        <v>167</v>
      </c>
      <c r="T722" s="9">
        <v>33.0</v>
      </c>
      <c r="U722" s="9" t="s">
        <v>138</v>
      </c>
      <c r="V722" s="9" t="s">
        <v>138</v>
      </c>
      <c r="W722" s="7">
        <v>33.0</v>
      </c>
      <c r="X722" s="7">
        <v>8.0</v>
      </c>
      <c r="Y722" s="7">
        <v>14.0</v>
      </c>
      <c r="Z722" s="7">
        <v>9.0</v>
      </c>
      <c r="AA722" s="7">
        <v>22.0</v>
      </c>
      <c r="AB722" s="7">
        <v>8.0</v>
      </c>
      <c r="AC722" s="7">
        <v>63.0</v>
      </c>
      <c r="AD722" s="7">
        <v>21.0</v>
      </c>
      <c r="AE722" s="7">
        <v>21.0</v>
      </c>
      <c r="AF722" s="10">
        <f t="shared" si="2"/>
        <v>0.126984127</v>
      </c>
      <c r="AG722" s="10">
        <f t="shared" si="3"/>
        <v>0.07619047619</v>
      </c>
      <c r="AH722" s="7">
        <v>34063.0</v>
      </c>
      <c r="AI722" s="11">
        <f t="shared" si="4"/>
        <v>17.20353535</v>
      </c>
      <c r="AJ722" s="7">
        <v>807.0</v>
      </c>
      <c r="AK722" s="11">
        <f t="shared" si="5"/>
        <v>24.45454545</v>
      </c>
      <c r="AL722" s="11">
        <f t="shared" si="6"/>
        <v>42.2094176</v>
      </c>
      <c r="AM722" s="12">
        <v>75.0</v>
      </c>
      <c r="AN722" s="11">
        <f t="shared" si="7"/>
        <v>7.926489152</v>
      </c>
      <c r="AO722" s="10" t="s">
        <v>1425</v>
      </c>
      <c r="AP722" s="10" t="s">
        <v>1724</v>
      </c>
      <c r="AQ722" s="10" t="s">
        <v>1420</v>
      </c>
      <c r="AR722" s="7">
        <v>15.0</v>
      </c>
      <c r="AS722" s="7">
        <v>17.0</v>
      </c>
      <c r="AT722" s="13">
        <f t="shared" si="8"/>
        <v>0.46875</v>
      </c>
      <c r="AU722" s="8"/>
      <c r="AV722" s="8"/>
      <c r="AW722" s="8">
        <v>18.0</v>
      </c>
      <c r="AX722" s="8">
        <v>7.0</v>
      </c>
      <c r="AY722" s="8">
        <v>14.0</v>
      </c>
      <c r="AZ722" s="8">
        <v>8.0</v>
      </c>
      <c r="BA722" s="7">
        <v>34.0</v>
      </c>
      <c r="BB722" s="7">
        <v>26.0</v>
      </c>
      <c r="BC722" s="7">
        <v>21.0</v>
      </c>
      <c r="BD722" s="7">
        <v>21.0</v>
      </c>
      <c r="BE722" s="7">
        <v>18.0</v>
      </c>
      <c r="BF722" s="7">
        <v>16.0</v>
      </c>
      <c r="BG722" s="14">
        <f t="shared" si="9"/>
        <v>3.593341749</v>
      </c>
      <c r="BH722" s="11">
        <f t="shared" si="10"/>
        <v>2.747849573</v>
      </c>
      <c r="BI722" s="11">
        <f t="shared" si="11"/>
        <v>2.219416963</v>
      </c>
      <c r="BJ722" s="11">
        <f t="shared" si="12"/>
        <v>2.219416963</v>
      </c>
      <c r="BK722" s="11">
        <f t="shared" si="13"/>
        <v>1.902357397</v>
      </c>
      <c r="BL722" s="11">
        <f t="shared" si="14"/>
        <v>1.690984353</v>
      </c>
      <c r="BM722" s="7">
        <v>8.0</v>
      </c>
      <c r="BN722" s="7">
        <v>4.0</v>
      </c>
      <c r="BO722" s="7">
        <v>0.0</v>
      </c>
      <c r="BP722" s="7">
        <v>0.0</v>
      </c>
      <c r="BQ722" s="7">
        <v>0.0</v>
      </c>
      <c r="BR722" s="7">
        <v>0.0</v>
      </c>
      <c r="BS722" s="9">
        <f t="shared" si="15"/>
        <v>55</v>
      </c>
      <c r="BT722" s="14">
        <v>-0.5910000000000001</v>
      </c>
      <c r="BU722" s="7">
        <v>1.0</v>
      </c>
      <c r="BV722" s="7">
        <v>0.0</v>
      </c>
      <c r="BW722" s="15">
        <f t="shared" si="16"/>
        <v>0</v>
      </c>
      <c r="BX722" s="7">
        <v>0.0</v>
      </c>
      <c r="BY722" s="7">
        <v>2.0</v>
      </c>
      <c r="BZ722" s="7">
        <v>1.0</v>
      </c>
      <c r="CA722" s="7">
        <v>1.0</v>
      </c>
      <c r="CB722" s="7">
        <v>1.0</v>
      </c>
      <c r="CC722" s="7">
        <v>0.0</v>
      </c>
      <c r="CD722" s="7">
        <v>0.0</v>
      </c>
      <c r="CE722" s="7">
        <v>1.0</v>
      </c>
      <c r="CF722" s="7">
        <v>0.0</v>
      </c>
      <c r="CG722" s="7">
        <v>1.0</v>
      </c>
      <c r="CH722" s="7">
        <v>0.0</v>
      </c>
      <c r="CI722" s="7">
        <v>6.0</v>
      </c>
      <c r="CJ722" s="7">
        <v>0.0</v>
      </c>
      <c r="CK722" s="7">
        <v>0.0</v>
      </c>
      <c r="CL722" s="15">
        <f t="shared" si="17"/>
        <v>0</v>
      </c>
      <c r="CM722" s="7">
        <v>1.8</v>
      </c>
      <c r="CN722" s="7">
        <v>1.0</v>
      </c>
      <c r="CO722" s="7">
        <v>2.8</v>
      </c>
      <c r="CP722" s="16">
        <f t="shared" si="18"/>
        <v>0.08484848485</v>
      </c>
      <c r="CQ722" s="16">
        <f t="shared" si="19"/>
        <v>0.2959222617</v>
      </c>
      <c r="CR722" s="17">
        <v>5.0</v>
      </c>
      <c r="CS722" s="14">
        <v>13.2</v>
      </c>
      <c r="CT722" s="14">
        <v>11.2</v>
      </c>
      <c r="CU722" s="14">
        <v>7.4</v>
      </c>
      <c r="CV722" s="14">
        <v>3.2</v>
      </c>
      <c r="CW722" s="14">
        <v>1.6</v>
      </c>
      <c r="CX722" s="14">
        <v>-0.2</v>
      </c>
      <c r="CY722" s="14">
        <v>4.6</v>
      </c>
      <c r="CZ722" s="18">
        <f t="shared" si="20"/>
        <v>0.1393939394</v>
      </c>
      <c r="DA722" s="18">
        <f t="shared" si="21"/>
        <v>0.4861580014</v>
      </c>
      <c r="DB722" s="14">
        <v>29.9683</v>
      </c>
      <c r="DC722" s="7">
        <v>0.0</v>
      </c>
      <c r="DD722" s="7">
        <v>2.0</v>
      </c>
      <c r="DE722" s="7">
        <v>2.0</v>
      </c>
      <c r="DF722" s="7">
        <v>17.0</v>
      </c>
      <c r="DG722" s="7">
        <v>4.0</v>
      </c>
      <c r="DH722" s="7">
        <v>0.0</v>
      </c>
      <c r="DI722" s="7">
        <v>10.0</v>
      </c>
      <c r="DJ722" s="7">
        <v>10.0</v>
      </c>
      <c r="DK722" s="7">
        <v>5.0</v>
      </c>
      <c r="DL722" s="7">
        <v>0.0</v>
      </c>
      <c r="DM722" s="7">
        <v>34.0</v>
      </c>
      <c r="DN722" s="9">
        <v>0.0</v>
      </c>
      <c r="DO722" s="9">
        <v>4.0</v>
      </c>
      <c r="DP722" s="9">
        <v>0.0</v>
      </c>
      <c r="DQ722" s="8">
        <v>186.0</v>
      </c>
      <c r="DR722" s="8">
        <v>49.0</v>
      </c>
      <c r="DS722" s="8" t="s">
        <v>2834</v>
      </c>
      <c r="DT722" s="19">
        <v>2.7</v>
      </c>
      <c r="DU722" s="8">
        <v>2.35</v>
      </c>
      <c r="DV722" s="8">
        <v>2.35</v>
      </c>
      <c r="DW722" s="8">
        <v>1404.0</v>
      </c>
      <c r="DX722" s="8">
        <v>0.0</v>
      </c>
      <c r="DY722" s="14">
        <f t="shared" si="22"/>
        <v>0.770212766</v>
      </c>
    </row>
    <row r="723" ht="12.75" customHeight="1">
      <c r="A723" s="7">
        <v>22.0</v>
      </c>
      <c r="B723" s="7" t="s">
        <v>3057</v>
      </c>
      <c r="C723" s="7" t="s">
        <v>583</v>
      </c>
      <c r="D723" s="7" t="s">
        <v>358</v>
      </c>
      <c r="E723" s="7" t="s">
        <v>163</v>
      </c>
      <c r="F723" s="7" t="s">
        <v>163</v>
      </c>
      <c r="G723" s="7">
        <v>80.0</v>
      </c>
      <c r="H723" s="7">
        <v>260.0</v>
      </c>
      <c r="I723" s="7" t="s">
        <v>133</v>
      </c>
      <c r="M723" s="8"/>
      <c r="N723" s="8">
        <f t="shared" si="1"/>
        <v>33</v>
      </c>
      <c r="O723" s="7" t="s">
        <v>770</v>
      </c>
      <c r="P723" s="7" t="s">
        <v>1539</v>
      </c>
      <c r="Q723" s="8" t="s">
        <v>206</v>
      </c>
      <c r="R723" s="7" t="s">
        <v>3058</v>
      </c>
      <c r="S723" s="9" t="s">
        <v>3059</v>
      </c>
      <c r="T723" s="9">
        <v>11.0</v>
      </c>
      <c r="U723" s="9">
        <v>1.0</v>
      </c>
      <c r="V723" s="9" t="s">
        <v>138</v>
      </c>
      <c r="W723" s="7">
        <v>12.0</v>
      </c>
      <c r="X723" s="7">
        <v>0.0</v>
      </c>
      <c r="Y723" s="7">
        <v>1.0</v>
      </c>
      <c r="Z723" s="7">
        <v>1.0</v>
      </c>
      <c r="AA723" s="7">
        <v>1.0</v>
      </c>
      <c r="AB723" s="7">
        <v>-1.0</v>
      </c>
      <c r="AC723" s="7">
        <v>6.0</v>
      </c>
      <c r="AD723" s="7">
        <v>0.0</v>
      </c>
      <c r="AE723" s="7">
        <v>0.0</v>
      </c>
      <c r="AF723" s="10">
        <f t="shared" si="2"/>
        <v>0</v>
      </c>
      <c r="AG723" s="10">
        <f t="shared" si="3"/>
        <v>0</v>
      </c>
      <c r="AH723" s="7">
        <v>4700.0</v>
      </c>
      <c r="AI723" s="11">
        <f t="shared" si="4"/>
        <v>6.527777778</v>
      </c>
      <c r="AJ723" s="7">
        <v>126.0</v>
      </c>
      <c r="AK723" s="11">
        <f t="shared" si="5"/>
        <v>10.5</v>
      </c>
      <c r="AL723" s="11">
        <f t="shared" si="6"/>
        <v>37.3015873</v>
      </c>
      <c r="AM723" s="12">
        <v>27.0</v>
      </c>
      <c r="AN723" s="11">
        <f t="shared" si="7"/>
        <v>20.68085106</v>
      </c>
      <c r="AO723" s="10" t="s">
        <v>151</v>
      </c>
      <c r="AP723" s="10" t="s">
        <v>152</v>
      </c>
      <c r="AQ723" s="10" t="s">
        <v>152</v>
      </c>
      <c r="AR723" s="7">
        <v>0.0</v>
      </c>
      <c r="AS723" s="7">
        <v>0.0</v>
      </c>
      <c r="AT723" s="13">
        <f t="shared" si="8"/>
        <v>0</v>
      </c>
      <c r="AU723" s="8"/>
      <c r="AV723" s="8"/>
      <c r="AW723" s="8"/>
      <c r="AX723" s="8">
        <v>0.0</v>
      </c>
      <c r="AY723" s="8"/>
      <c r="AZ723" s="8">
        <v>0.0</v>
      </c>
      <c r="BA723" s="7">
        <v>4.0</v>
      </c>
      <c r="BB723" s="7">
        <v>23.0</v>
      </c>
      <c r="BC723" s="7">
        <v>3.0</v>
      </c>
      <c r="BD723" s="7">
        <v>0.0</v>
      </c>
      <c r="BE723" s="7">
        <v>3.0</v>
      </c>
      <c r="BF723" s="7">
        <v>1.0</v>
      </c>
      <c r="BG723" s="14">
        <f t="shared" si="9"/>
        <v>3.063829787</v>
      </c>
      <c r="BH723" s="11">
        <f t="shared" si="10"/>
        <v>17.61702128</v>
      </c>
      <c r="BI723" s="11">
        <f t="shared" si="11"/>
        <v>2.29787234</v>
      </c>
      <c r="BJ723" s="11">
        <f t="shared" si="12"/>
        <v>0</v>
      </c>
      <c r="BK723" s="11">
        <f t="shared" si="13"/>
        <v>2.29787234</v>
      </c>
      <c r="BL723" s="11">
        <f t="shared" si="14"/>
        <v>0.7659574468</v>
      </c>
      <c r="BM723" s="7">
        <v>27.0</v>
      </c>
      <c r="BN723" s="7">
        <v>6.0</v>
      </c>
      <c r="BO723" s="7">
        <v>1.0</v>
      </c>
      <c r="BP723" s="7">
        <v>1.0</v>
      </c>
      <c r="BQ723" s="7">
        <v>0.0</v>
      </c>
      <c r="BR723" s="7">
        <v>0.0</v>
      </c>
      <c r="BS723" s="9">
        <f t="shared" si="15"/>
        <v>54</v>
      </c>
      <c r="BT723" s="14">
        <v>-1.1491</v>
      </c>
      <c r="BW723" s="15" t="str">
        <f t="shared" si="16"/>
        <v> </v>
      </c>
      <c r="BY723" s="7">
        <v>0.0</v>
      </c>
      <c r="BZ723" s="7">
        <v>0.0</v>
      </c>
      <c r="CA723" s="7">
        <v>0.0</v>
      </c>
      <c r="CB723" s="7">
        <v>0.0</v>
      </c>
      <c r="CC723" s="7">
        <v>0.0</v>
      </c>
      <c r="CD723" s="7">
        <v>0.0</v>
      </c>
      <c r="CE723" s="7">
        <v>0.0</v>
      </c>
      <c r="CF723" s="7">
        <v>0.0</v>
      </c>
      <c r="CG723" s="7">
        <v>0.0</v>
      </c>
      <c r="CH723" s="7">
        <v>0.0</v>
      </c>
      <c r="CI723" s="7">
        <v>0.0</v>
      </c>
      <c r="CJ723" s="7">
        <v>0.0</v>
      </c>
      <c r="CK723" s="7">
        <v>0.0</v>
      </c>
      <c r="CL723" s="15">
        <f t="shared" si="17"/>
        <v>0</v>
      </c>
      <c r="CM723" s="7">
        <v>-0.1</v>
      </c>
      <c r="CN723" s="7">
        <v>0.0</v>
      </c>
      <c r="CO723" s="7">
        <v>-0.1</v>
      </c>
      <c r="CP723" s="16">
        <f t="shared" si="18"/>
        <v>-0.008333333333</v>
      </c>
      <c r="CQ723" s="16">
        <f t="shared" si="19"/>
        <v>-0.07659574468</v>
      </c>
      <c r="CR723" s="17">
        <v>3.0</v>
      </c>
      <c r="CS723" s="14">
        <v>1.2</v>
      </c>
      <c r="CT723" s="14">
        <v>1.2</v>
      </c>
      <c r="CU723" s="14">
        <v>-0.9</v>
      </c>
      <c r="CV723" s="14">
        <v>-0.2</v>
      </c>
      <c r="CW723" s="14">
        <v>0.0</v>
      </c>
      <c r="CX723" s="14">
        <v>0.0</v>
      </c>
      <c r="CY723" s="14">
        <v>-0.2</v>
      </c>
      <c r="CZ723" s="18">
        <f t="shared" si="20"/>
        <v>-0.01666666667</v>
      </c>
      <c r="DA723" s="18">
        <f t="shared" si="21"/>
        <v>-0.1531914894</v>
      </c>
      <c r="DB723" s="14">
        <v>39.5</v>
      </c>
      <c r="DC723" s="7">
        <v>0.0</v>
      </c>
      <c r="DD723" s="7">
        <v>0.0</v>
      </c>
      <c r="DE723" s="7">
        <v>0.0</v>
      </c>
      <c r="DF723" s="7">
        <v>0.0</v>
      </c>
      <c r="DG723" s="7">
        <v>1.0</v>
      </c>
      <c r="DH723" s="7">
        <v>0.0</v>
      </c>
      <c r="DI723" s="7">
        <v>2.0</v>
      </c>
      <c r="DJ723" s="7">
        <v>1.0</v>
      </c>
      <c r="DK723" s="7">
        <v>0.0</v>
      </c>
      <c r="DL723" s="7">
        <v>1.0</v>
      </c>
      <c r="DM723" s="7">
        <v>1.0</v>
      </c>
      <c r="DN723" s="9">
        <v>0.0</v>
      </c>
      <c r="DO723" s="9">
        <v>0.0</v>
      </c>
      <c r="DP723" s="9">
        <v>0.0</v>
      </c>
      <c r="DQ723" s="8">
        <v>101.0</v>
      </c>
      <c r="DR723" s="8">
        <v>0.0</v>
      </c>
      <c r="DS723" s="8"/>
      <c r="DT723" s="19">
        <v>0.5750000000000001</v>
      </c>
      <c r="DU723" s="8">
        <v>0.5750000000000001</v>
      </c>
      <c r="DV723" s="8">
        <v>0.312</v>
      </c>
      <c r="DW723" s="8">
        <v>0.0</v>
      </c>
      <c r="DX723" s="8">
        <v>0.0</v>
      </c>
      <c r="DY723" s="14">
        <f t="shared" si="22"/>
        <v>-0.2283916724</v>
      </c>
    </row>
    <row r="724" ht="12.75" customHeight="1">
      <c r="A724" s="7">
        <v>7.0</v>
      </c>
      <c r="B724" s="7" t="s">
        <v>3060</v>
      </c>
      <c r="C724" s="7" t="s">
        <v>2633</v>
      </c>
      <c r="D724" s="7" t="s">
        <v>311</v>
      </c>
      <c r="E724" s="7" t="s">
        <v>132</v>
      </c>
      <c r="F724" s="7" t="s">
        <v>132</v>
      </c>
      <c r="G724" s="7">
        <v>73.0</v>
      </c>
      <c r="H724" s="7">
        <v>212.0</v>
      </c>
      <c r="I724" s="7" t="s">
        <v>133</v>
      </c>
      <c r="J724" s="7">
        <v>1998.0</v>
      </c>
      <c r="K724" s="7">
        <v>5.0</v>
      </c>
      <c r="L724" s="7">
        <v>134.0</v>
      </c>
      <c r="M724" s="8"/>
      <c r="N724" s="8">
        <f t="shared" si="1"/>
        <v>37</v>
      </c>
      <c r="O724" s="7" t="s">
        <v>2073</v>
      </c>
      <c r="P724" s="7" t="s">
        <v>3061</v>
      </c>
      <c r="Q724" s="8" t="s">
        <v>197</v>
      </c>
      <c r="R724" s="7" t="s">
        <v>3062</v>
      </c>
      <c r="S724" s="9" t="s">
        <v>174</v>
      </c>
      <c r="T724" s="9">
        <v>25.0</v>
      </c>
      <c r="U724" s="9">
        <v>17.0</v>
      </c>
      <c r="V724" s="9">
        <v>21.0</v>
      </c>
      <c r="W724" s="7">
        <v>63.0</v>
      </c>
      <c r="X724" s="7">
        <v>0.0</v>
      </c>
      <c r="Y724" s="7">
        <v>10.0</v>
      </c>
      <c r="Z724" s="7">
        <v>5.0</v>
      </c>
      <c r="AA724" s="7">
        <v>10.0</v>
      </c>
      <c r="AB724" s="7">
        <v>7.0</v>
      </c>
      <c r="AC724" s="7">
        <v>35.0</v>
      </c>
      <c r="AD724" s="7">
        <v>13.0</v>
      </c>
      <c r="AE724" s="7">
        <v>23.0</v>
      </c>
      <c r="AF724" s="10">
        <f t="shared" si="2"/>
        <v>0</v>
      </c>
      <c r="AG724" s="10">
        <f t="shared" si="3"/>
        <v>0</v>
      </c>
      <c r="AH724" s="7">
        <v>59762.0</v>
      </c>
      <c r="AI724" s="11">
        <f t="shared" si="4"/>
        <v>15.81005291</v>
      </c>
      <c r="AJ724" s="7">
        <v>1382.0</v>
      </c>
      <c r="AK724" s="11">
        <f t="shared" si="5"/>
        <v>21.93650794</v>
      </c>
      <c r="AL724" s="11">
        <f t="shared" si="6"/>
        <v>43.2431259</v>
      </c>
      <c r="AM724" s="12">
        <v>48.0</v>
      </c>
      <c r="AN724" s="11">
        <f t="shared" si="7"/>
        <v>2.891469496</v>
      </c>
      <c r="AO724" s="10" t="s">
        <v>151</v>
      </c>
      <c r="AP724" s="10" t="s">
        <v>1784</v>
      </c>
      <c r="AQ724" s="10" t="s">
        <v>1784</v>
      </c>
      <c r="AR724" s="7">
        <v>0.0</v>
      </c>
      <c r="AS724" s="7">
        <v>1.0</v>
      </c>
      <c r="AT724" s="13">
        <f t="shared" si="8"/>
        <v>0</v>
      </c>
      <c r="AU724" s="8"/>
      <c r="AV724" s="8"/>
      <c r="AW724" s="8">
        <v>1.0</v>
      </c>
      <c r="AX724" s="8">
        <v>0.0</v>
      </c>
      <c r="AY724" s="8"/>
      <c r="AZ724" s="8">
        <v>0.0</v>
      </c>
      <c r="BA724" s="7">
        <v>67.0</v>
      </c>
      <c r="BB724" s="7">
        <v>31.0</v>
      </c>
      <c r="BC724" s="7">
        <v>75.0</v>
      </c>
      <c r="BD724" s="7">
        <v>13.0</v>
      </c>
      <c r="BE724" s="7">
        <v>29.0</v>
      </c>
      <c r="BF724" s="7">
        <v>5.0</v>
      </c>
      <c r="BG724" s="14">
        <f t="shared" si="9"/>
        <v>4.036009504</v>
      </c>
      <c r="BH724" s="11">
        <f t="shared" si="10"/>
        <v>1.867407383</v>
      </c>
      <c r="BI724" s="11">
        <f t="shared" si="11"/>
        <v>4.517921087</v>
      </c>
      <c r="BJ724" s="11">
        <f t="shared" si="12"/>
        <v>0.7831063217</v>
      </c>
      <c r="BK724" s="11">
        <f t="shared" si="13"/>
        <v>1.746929487</v>
      </c>
      <c r="BL724" s="11">
        <f t="shared" si="14"/>
        <v>0.3011947391</v>
      </c>
      <c r="BM724" s="7">
        <v>10.0</v>
      </c>
      <c r="BN724" s="7">
        <v>5.0</v>
      </c>
      <c r="BO724" s="7">
        <v>0.0</v>
      </c>
      <c r="BP724" s="7">
        <v>0.0</v>
      </c>
      <c r="BQ724" s="7">
        <v>0.0</v>
      </c>
      <c r="BR724" s="7">
        <v>0.0</v>
      </c>
      <c r="BS724" s="9">
        <f t="shared" si="15"/>
        <v>116</v>
      </c>
      <c r="BT724" s="14">
        <v>4.7366</v>
      </c>
      <c r="BW724" s="15" t="str">
        <f t="shared" si="16"/>
        <v> </v>
      </c>
      <c r="BY724" s="7">
        <v>0.0</v>
      </c>
      <c r="BZ724" s="7">
        <v>0.0</v>
      </c>
      <c r="CA724" s="7">
        <v>0.0</v>
      </c>
      <c r="CB724" s="7">
        <v>0.0</v>
      </c>
      <c r="CC724" s="7">
        <v>0.0</v>
      </c>
      <c r="CD724" s="7">
        <v>0.0</v>
      </c>
      <c r="CE724" s="7">
        <v>0.0</v>
      </c>
      <c r="CF724" s="7">
        <v>0.0</v>
      </c>
      <c r="CG724" s="7">
        <v>0.0</v>
      </c>
      <c r="CH724" s="7">
        <v>0.0</v>
      </c>
      <c r="CI724" s="7">
        <v>0.0</v>
      </c>
      <c r="CJ724" s="7">
        <v>0.0</v>
      </c>
      <c r="CK724" s="7">
        <v>0.0</v>
      </c>
      <c r="CL724" s="15">
        <f t="shared" si="17"/>
        <v>0</v>
      </c>
      <c r="CM724" s="7">
        <v>-0.1</v>
      </c>
      <c r="CN724" s="7">
        <v>2.6</v>
      </c>
      <c r="CO724" s="7">
        <v>2.5</v>
      </c>
      <c r="CP724" s="16">
        <f t="shared" si="18"/>
        <v>0.03968253968</v>
      </c>
      <c r="CQ724" s="16">
        <f t="shared" si="19"/>
        <v>0.1505973696</v>
      </c>
      <c r="CR724" s="17">
        <v>3.0</v>
      </c>
      <c r="CS724" s="14">
        <v>16.7</v>
      </c>
      <c r="CT724" s="14">
        <v>23.7</v>
      </c>
      <c r="CU724" s="14">
        <v>0.9</v>
      </c>
      <c r="CV724" s="14">
        <v>-0.4</v>
      </c>
      <c r="CW724" s="14">
        <v>3.6</v>
      </c>
      <c r="CX724" s="14">
        <v>0.0</v>
      </c>
      <c r="CY724" s="14">
        <v>3.2</v>
      </c>
      <c r="CZ724" s="18">
        <f t="shared" si="20"/>
        <v>0.05079365079</v>
      </c>
      <c r="DA724" s="18">
        <f t="shared" si="21"/>
        <v>0.192764633</v>
      </c>
      <c r="DB724" s="14">
        <v>51.5714</v>
      </c>
      <c r="DC724" s="7">
        <v>0.0</v>
      </c>
      <c r="DD724" s="7">
        <v>0.0</v>
      </c>
      <c r="DE724" s="7">
        <v>3.0</v>
      </c>
      <c r="DF724" s="7">
        <v>10.0</v>
      </c>
      <c r="DG724" s="7">
        <v>0.0</v>
      </c>
      <c r="DH724" s="7">
        <v>0.0</v>
      </c>
      <c r="DI724" s="7">
        <v>20.0</v>
      </c>
      <c r="DJ724" s="7">
        <v>2.0</v>
      </c>
      <c r="DK724" s="7">
        <v>0.0</v>
      </c>
      <c r="DL724" s="7">
        <v>0.0</v>
      </c>
      <c r="DM724" s="7">
        <v>13.0</v>
      </c>
      <c r="DN724" s="9">
        <v>0.0</v>
      </c>
      <c r="DO724" s="9">
        <v>1.0</v>
      </c>
      <c r="DP724" s="9">
        <v>0.0</v>
      </c>
      <c r="DQ724" s="8">
        <v>348.0</v>
      </c>
      <c r="DR724" s="8">
        <v>1.0</v>
      </c>
      <c r="DS724" s="8" t="s">
        <v>429</v>
      </c>
      <c r="DT724" s="19">
        <v>3.0</v>
      </c>
      <c r="DU724" s="8">
        <v>3.375</v>
      </c>
      <c r="DV724" s="8">
        <v>3.328</v>
      </c>
      <c r="DW724" s="8">
        <v>41.0</v>
      </c>
      <c r="DX724" s="8">
        <v>0.0</v>
      </c>
      <c r="DY724" s="14">
        <f t="shared" si="22"/>
        <v>-1.691420728</v>
      </c>
    </row>
    <row r="725" ht="12.75" customHeight="1">
      <c r="A725" s="7">
        <v>7.0</v>
      </c>
      <c r="B725" s="7" t="s">
        <v>3063</v>
      </c>
      <c r="C725" s="7" t="s">
        <v>3064</v>
      </c>
      <c r="D725" s="7" t="s">
        <v>170</v>
      </c>
      <c r="E725" s="7" t="s">
        <v>163</v>
      </c>
      <c r="F725" s="7" t="s">
        <v>163</v>
      </c>
      <c r="G725" s="7">
        <v>75.0</v>
      </c>
      <c r="H725" s="7">
        <v>220.0</v>
      </c>
      <c r="I725" s="7" t="s">
        <v>145</v>
      </c>
      <c r="J725" s="7">
        <v>2003.0</v>
      </c>
      <c r="K725" s="7">
        <v>1.0</v>
      </c>
      <c r="L725" s="7">
        <v>14.0</v>
      </c>
      <c r="M725" s="8"/>
      <c r="N725" s="8">
        <f t="shared" si="1"/>
        <v>30</v>
      </c>
      <c r="O725" s="7" t="s">
        <v>705</v>
      </c>
      <c r="P725" s="7" t="s">
        <v>3065</v>
      </c>
      <c r="Q725" s="8" t="s">
        <v>222</v>
      </c>
      <c r="R725" s="7" t="s">
        <v>222</v>
      </c>
      <c r="S725" s="9" t="s">
        <v>174</v>
      </c>
      <c r="T725" s="9">
        <v>81.0</v>
      </c>
      <c r="U725" s="9" t="s">
        <v>138</v>
      </c>
      <c r="V725" s="9" t="s">
        <v>138</v>
      </c>
      <c r="W725" s="7">
        <v>81.0</v>
      </c>
      <c r="X725" s="7">
        <v>14.0</v>
      </c>
      <c r="Y725" s="7">
        <v>35.0</v>
      </c>
      <c r="Z725" s="7">
        <v>15.0</v>
      </c>
      <c r="AA725" s="7">
        <v>49.0</v>
      </c>
      <c r="AB725" s="7">
        <v>6.0</v>
      </c>
      <c r="AC725" s="7">
        <v>167.0</v>
      </c>
      <c r="AD725" s="7">
        <v>60.0</v>
      </c>
      <c r="AE725" s="7">
        <v>134.0</v>
      </c>
      <c r="AF725" s="10">
        <f t="shared" si="2"/>
        <v>0.08383233533</v>
      </c>
      <c r="AG725" s="10">
        <f t="shared" si="3"/>
        <v>0.03878116343</v>
      </c>
      <c r="AH725" s="7">
        <v>110918.0</v>
      </c>
      <c r="AI725" s="11">
        <f t="shared" si="4"/>
        <v>22.82263374</v>
      </c>
      <c r="AJ725" s="7">
        <v>2465.0</v>
      </c>
      <c r="AK725" s="11">
        <f t="shared" si="5"/>
        <v>30.43209877</v>
      </c>
      <c r="AL725" s="11">
        <f t="shared" si="6"/>
        <v>44.99716024</v>
      </c>
      <c r="AM725" s="12">
        <v>97.0</v>
      </c>
      <c r="AN725" s="11">
        <f t="shared" si="7"/>
        <v>3.148271696</v>
      </c>
      <c r="AO725" s="10" t="s">
        <v>3066</v>
      </c>
      <c r="AP725" s="10" t="s">
        <v>177</v>
      </c>
      <c r="AQ725" s="10" t="s">
        <v>2355</v>
      </c>
      <c r="AR725" s="7">
        <v>0.0</v>
      </c>
      <c r="AS725" s="7">
        <v>0.0</v>
      </c>
      <c r="AT725" s="13">
        <f t="shared" si="8"/>
        <v>0</v>
      </c>
      <c r="AU725" s="8"/>
      <c r="AV725" s="8"/>
      <c r="AW725" s="8"/>
      <c r="AX725" s="8">
        <v>0.0</v>
      </c>
      <c r="AY725" s="8"/>
      <c r="AZ725" s="8">
        <v>0.0</v>
      </c>
      <c r="BA725" s="7">
        <v>174.0</v>
      </c>
      <c r="BB725" s="7">
        <v>121.0</v>
      </c>
      <c r="BC725" s="7">
        <v>150.0</v>
      </c>
      <c r="BD725" s="7">
        <v>60.0</v>
      </c>
      <c r="BE725" s="7">
        <v>89.0</v>
      </c>
      <c r="BF725" s="7">
        <v>19.0</v>
      </c>
      <c r="BG725" s="14">
        <f t="shared" si="9"/>
        <v>5.647415208</v>
      </c>
      <c r="BH725" s="11">
        <f t="shared" si="10"/>
        <v>3.927225518</v>
      </c>
      <c r="BI725" s="11">
        <f t="shared" si="11"/>
        <v>4.868461386</v>
      </c>
      <c r="BJ725" s="11">
        <f t="shared" si="12"/>
        <v>1.947384554</v>
      </c>
      <c r="BK725" s="11">
        <f t="shared" si="13"/>
        <v>2.888620422</v>
      </c>
      <c r="BL725" s="11">
        <f t="shared" si="14"/>
        <v>0.6166717755</v>
      </c>
      <c r="BM725" s="7">
        <v>32.0</v>
      </c>
      <c r="BN725" s="7">
        <v>16.0</v>
      </c>
      <c r="BO725" s="7">
        <v>0.0</v>
      </c>
      <c r="BP725" s="7">
        <v>0.0</v>
      </c>
      <c r="BQ725" s="7">
        <v>0.0</v>
      </c>
      <c r="BR725" s="7">
        <v>0.0</v>
      </c>
      <c r="BS725" s="9">
        <f t="shared" si="15"/>
        <v>303</v>
      </c>
      <c r="BT725" s="14">
        <v>-4.4711</v>
      </c>
      <c r="BW725" s="15" t="str">
        <f t="shared" si="16"/>
        <v> </v>
      </c>
      <c r="BY725" s="7">
        <v>5.0</v>
      </c>
      <c r="BZ725" s="7">
        <v>1.0</v>
      </c>
      <c r="CA725" s="7">
        <v>3.0</v>
      </c>
      <c r="CB725" s="7">
        <v>0.0</v>
      </c>
      <c r="CC725" s="7">
        <v>1.0</v>
      </c>
      <c r="CD725" s="7">
        <v>0.0</v>
      </c>
      <c r="CE725" s="7">
        <v>12.0</v>
      </c>
      <c r="CF725" s="7">
        <v>0.0</v>
      </c>
      <c r="CG725" s="7">
        <v>0.0</v>
      </c>
      <c r="CH725" s="7">
        <v>0.0</v>
      </c>
      <c r="CI725" s="7">
        <v>1.0</v>
      </c>
      <c r="CJ725" s="7">
        <v>0.0</v>
      </c>
      <c r="CK725" s="7">
        <v>0.0</v>
      </c>
      <c r="CL725" s="15">
        <f t="shared" si="17"/>
        <v>0</v>
      </c>
      <c r="CM725" s="7">
        <v>4.8</v>
      </c>
      <c r="CN725" s="7">
        <v>4.4</v>
      </c>
      <c r="CO725" s="7">
        <v>9.2</v>
      </c>
      <c r="CP725" s="16">
        <f t="shared" si="18"/>
        <v>0.1135802469</v>
      </c>
      <c r="CQ725" s="16">
        <f t="shared" si="19"/>
        <v>0.298598965</v>
      </c>
      <c r="CR725" s="17">
        <v>5.0</v>
      </c>
      <c r="CS725" s="14">
        <v>45.0</v>
      </c>
      <c r="CT725" s="14">
        <v>38.9</v>
      </c>
      <c r="CU725" s="14">
        <v>2.3</v>
      </c>
      <c r="CV725" s="14">
        <v>9.0</v>
      </c>
      <c r="CW725" s="14">
        <v>3.6</v>
      </c>
      <c r="CX725" s="14">
        <v>0.0</v>
      </c>
      <c r="CY725" s="14">
        <v>12.6</v>
      </c>
      <c r="CZ725" s="18">
        <f t="shared" si="20"/>
        <v>0.1555555556</v>
      </c>
      <c r="DA725" s="18">
        <f t="shared" si="21"/>
        <v>0.4089507564</v>
      </c>
      <c r="DB725" s="14">
        <v>52.3832</v>
      </c>
      <c r="DC725" s="7">
        <v>2.0</v>
      </c>
      <c r="DD725" s="7">
        <v>3.0</v>
      </c>
      <c r="DE725" s="7">
        <v>3.0</v>
      </c>
      <c r="DF725" s="7">
        <v>52.0</v>
      </c>
      <c r="DG725" s="7">
        <v>1.0</v>
      </c>
      <c r="DH725" s="7">
        <v>0.0</v>
      </c>
      <c r="DI725" s="7">
        <v>123.0</v>
      </c>
      <c r="DJ725" s="7">
        <v>13.0</v>
      </c>
      <c r="DK725" s="7">
        <v>0.0</v>
      </c>
      <c r="DL725" s="7">
        <v>0.0</v>
      </c>
      <c r="DM725" s="7">
        <v>30.0</v>
      </c>
      <c r="DN725" s="9">
        <v>3.0</v>
      </c>
      <c r="DO725" s="9">
        <v>1.0</v>
      </c>
      <c r="DP725" s="9">
        <v>2.0</v>
      </c>
      <c r="DQ725" s="8">
        <v>186.0</v>
      </c>
      <c r="DR725" s="8">
        <v>1.0</v>
      </c>
      <c r="DS725" s="8" t="s">
        <v>342</v>
      </c>
      <c r="DT725" s="19">
        <v>5.0</v>
      </c>
      <c r="DU725" s="8">
        <v>5.8</v>
      </c>
      <c r="DV725" s="8">
        <v>5.8</v>
      </c>
      <c r="DW725" s="8">
        <v>71.0</v>
      </c>
      <c r="DX725" s="8">
        <v>0.0</v>
      </c>
      <c r="DY725" s="14">
        <f t="shared" si="22"/>
        <v>1.429787234</v>
      </c>
    </row>
    <row r="726" ht="12.75" customHeight="1">
      <c r="A726" s="7">
        <v>22.0</v>
      </c>
      <c r="B726" s="7" t="s">
        <v>2666</v>
      </c>
      <c r="C726" s="7" t="s">
        <v>1758</v>
      </c>
      <c r="E726" s="7" t="s">
        <v>189</v>
      </c>
      <c r="F726" s="7" t="s">
        <v>189</v>
      </c>
      <c r="G726" s="7">
        <v>73.0</v>
      </c>
      <c r="H726" s="7">
        <v>187.0</v>
      </c>
      <c r="I726" s="7" t="s">
        <v>133</v>
      </c>
      <c r="J726" s="7">
        <v>1999.0</v>
      </c>
      <c r="K726" s="7">
        <v>1.0</v>
      </c>
      <c r="L726" s="7">
        <v>2.0</v>
      </c>
      <c r="M726" s="8"/>
      <c r="N726" s="8">
        <f t="shared" si="1"/>
        <v>35</v>
      </c>
      <c r="O726" s="7" t="s">
        <v>785</v>
      </c>
      <c r="P726" s="7" t="s">
        <v>3067</v>
      </c>
      <c r="Q726" s="7" t="s">
        <v>297</v>
      </c>
      <c r="R726" s="7" t="s">
        <v>297</v>
      </c>
      <c r="S726" s="8" t="s">
        <v>159</v>
      </c>
      <c r="T726" s="8">
        <v>82.0</v>
      </c>
      <c r="U726" s="8" t="s">
        <v>138</v>
      </c>
      <c r="V726" s="8" t="s">
        <v>138</v>
      </c>
      <c r="W726" s="7">
        <v>82.0</v>
      </c>
      <c r="X726" s="7">
        <v>28.0</v>
      </c>
      <c r="Y726" s="7">
        <v>33.0</v>
      </c>
      <c r="Z726" s="7">
        <v>20.0</v>
      </c>
      <c r="AA726" s="7">
        <v>61.0</v>
      </c>
      <c r="AB726" s="7">
        <v>7.0</v>
      </c>
      <c r="AC726" s="7">
        <v>258.0</v>
      </c>
      <c r="AD726" s="7">
        <v>82.0</v>
      </c>
      <c r="AE726" s="7">
        <v>56.0</v>
      </c>
      <c r="AF726" s="10">
        <f t="shared" si="2"/>
        <v>0.1085271318</v>
      </c>
      <c r="AG726" s="10">
        <f t="shared" si="3"/>
        <v>0.07070707071</v>
      </c>
      <c r="AH726" s="7">
        <v>90202.0</v>
      </c>
      <c r="AI726" s="11">
        <f t="shared" si="4"/>
        <v>18.33373984</v>
      </c>
      <c r="AJ726" s="7">
        <v>1923.0</v>
      </c>
      <c r="AK726" s="11">
        <f t="shared" si="5"/>
        <v>23.45121951</v>
      </c>
      <c r="AL726" s="11">
        <f t="shared" si="6"/>
        <v>46.90691628</v>
      </c>
      <c r="AM726" s="12">
        <v>209.0</v>
      </c>
      <c r="AN726" s="11">
        <f t="shared" si="7"/>
        <v>8.341278464</v>
      </c>
      <c r="AO726" s="10" t="s">
        <v>1397</v>
      </c>
      <c r="AP726" s="10" t="s">
        <v>702</v>
      </c>
      <c r="AQ726" s="10" t="s">
        <v>1213</v>
      </c>
      <c r="AR726" s="7">
        <v>5.0</v>
      </c>
      <c r="AS726" s="7">
        <v>14.0</v>
      </c>
      <c r="AT726" s="13">
        <f t="shared" si="8"/>
        <v>0.2631578947</v>
      </c>
      <c r="AU726" s="8"/>
      <c r="AV726" s="8"/>
      <c r="AW726" s="8">
        <v>12.0</v>
      </c>
      <c r="AX726" s="8">
        <v>3.0</v>
      </c>
      <c r="AY726" s="8">
        <v>7.0</v>
      </c>
      <c r="AZ726" s="8">
        <v>2.0</v>
      </c>
      <c r="BA726" s="7">
        <v>51.0</v>
      </c>
      <c r="BB726" s="7">
        <v>20.0</v>
      </c>
      <c r="BC726" s="7">
        <v>19.0</v>
      </c>
      <c r="BD726" s="7">
        <v>82.0</v>
      </c>
      <c r="BE726" s="7">
        <v>31.0</v>
      </c>
      <c r="BF726" s="7">
        <v>24.0</v>
      </c>
      <c r="BG726" s="14">
        <f t="shared" si="9"/>
        <v>2.035431587</v>
      </c>
      <c r="BH726" s="11">
        <f t="shared" si="10"/>
        <v>0.7982084654</v>
      </c>
      <c r="BI726" s="11">
        <f t="shared" si="11"/>
        <v>0.7582980422</v>
      </c>
      <c r="BJ726" s="11">
        <f t="shared" si="12"/>
        <v>3.272654708</v>
      </c>
      <c r="BK726" s="11">
        <f t="shared" si="13"/>
        <v>1.237223121</v>
      </c>
      <c r="BL726" s="11">
        <f t="shared" si="14"/>
        <v>0.9578501585</v>
      </c>
      <c r="BM726" s="7">
        <v>36.0</v>
      </c>
      <c r="BN726" s="7">
        <v>18.0</v>
      </c>
      <c r="BO726" s="7">
        <v>0.0</v>
      </c>
      <c r="BP726" s="7">
        <v>0.0</v>
      </c>
      <c r="BQ726" s="7">
        <v>0.0</v>
      </c>
      <c r="BR726" s="7">
        <v>0.0</v>
      </c>
      <c r="BS726" s="9">
        <f t="shared" si="15"/>
        <v>75</v>
      </c>
      <c r="BT726" s="14">
        <v>-3.6679</v>
      </c>
      <c r="BU726" s="7">
        <v>2.0</v>
      </c>
      <c r="BV726" s="7">
        <v>0.0</v>
      </c>
      <c r="BW726" s="15">
        <f t="shared" si="16"/>
        <v>0</v>
      </c>
      <c r="BX726" s="7">
        <v>0.0</v>
      </c>
      <c r="BY726" s="7">
        <v>4.0</v>
      </c>
      <c r="BZ726" s="7">
        <v>1.0</v>
      </c>
      <c r="CA726" s="7">
        <v>6.0</v>
      </c>
      <c r="CB726" s="7">
        <v>2.0</v>
      </c>
      <c r="CC726" s="7">
        <v>1.0</v>
      </c>
      <c r="CD726" s="7">
        <v>1.0</v>
      </c>
      <c r="CE726" s="7">
        <v>5.0</v>
      </c>
      <c r="CF726" s="7">
        <v>4.0</v>
      </c>
      <c r="CG726" s="7">
        <v>1.0</v>
      </c>
      <c r="CH726" s="7">
        <v>0.0</v>
      </c>
      <c r="CI726" s="7">
        <v>16.0</v>
      </c>
      <c r="CJ726" s="7">
        <v>0.0</v>
      </c>
      <c r="CK726" s="7">
        <v>0.0</v>
      </c>
      <c r="CL726" s="15">
        <f t="shared" si="17"/>
        <v>0</v>
      </c>
      <c r="CM726" s="7">
        <v>5.8</v>
      </c>
      <c r="CN726" s="7">
        <v>2.2</v>
      </c>
      <c r="CO726" s="7">
        <v>8.0</v>
      </c>
      <c r="CP726" s="16">
        <f t="shared" si="18"/>
        <v>0.09756097561</v>
      </c>
      <c r="CQ726" s="16">
        <f t="shared" si="19"/>
        <v>0.3192833862</v>
      </c>
      <c r="CR726" s="17">
        <v>4.0</v>
      </c>
      <c r="CS726" s="14">
        <v>35.0</v>
      </c>
      <c r="CT726" s="14">
        <v>26.7</v>
      </c>
      <c r="CU726" s="14">
        <v>23.5</v>
      </c>
      <c r="CV726" s="14">
        <v>10.6</v>
      </c>
      <c r="CW726" s="14">
        <v>3.0</v>
      </c>
      <c r="CX726" s="14">
        <v>-0.4</v>
      </c>
      <c r="CY726" s="14">
        <v>13.2</v>
      </c>
      <c r="CZ726" s="18">
        <f t="shared" si="20"/>
        <v>0.1609756098</v>
      </c>
      <c r="DA726" s="18">
        <f t="shared" si="21"/>
        <v>0.5268175872</v>
      </c>
      <c r="DB726" s="14">
        <v>31.0853</v>
      </c>
      <c r="DC726" s="7">
        <v>0.0</v>
      </c>
      <c r="DD726" s="7">
        <v>6.0</v>
      </c>
      <c r="DE726" s="7">
        <v>10.0</v>
      </c>
      <c r="DF726" s="7">
        <v>66.0</v>
      </c>
      <c r="DG726" s="7">
        <v>15.0</v>
      </c>
      <c r="DH726" s="7">
        <v>11.0</v>
      </c>
      <c r="DI726" s="7">
        <v>46.0</v>
      </c>
      <c r="DJ726" s="7">
        <v>28.0</v>
      </c>
      <c r="DK726" s="7">
        <v>9.0</v>
      </c>
      <c r="DL726" s="7">
        <v>4.0</v>
      </c>
      <c r="DM726" s="7">
        <v>145.0</v>
      </c>
      <c r="DN726" s="9">
        <v>6.0</v>
      </c>
      <c r="DO726" s="9">
        <v>7.0</v>
      </c>
      <c r="DP726" s="9">
        <v>2.0</v>
      </c>
      <c r="DQ726" s="8">
        <v>186.0</v>
      </c>
      <c r="DR726" s="8">
        <v>0.0</v>
      </c>
      <c r="DT726" s="19">
        <v>7.0</v>
      </c>
      <c r="DU726" s="7">
        <v>7.0</v>
      </c>
      <c r="DV726" s="7">
        <v>7.0</v>
      </c>
      <c r="DW726" s="8">
        <v>0.0</v>
      </c>
      <c r="DX726" s="7">
        <v>0.0</v>
      </c>
      <c r="DY726" s="14">
        <f t="shared" si="22"/>
        <v>-0.5234042553</v>
      </c>
    </row>
    <row r="727" ht="12.75" customHeight="1">
      <c r="A727" s="7">
        <v>33.0</v>
      </c>
      <c r="B727" s="7" t="s">
        <v>2666</v>
      </c>
      <c r="C727" s="7" t="s">
        <v>1758</v>
      </c>
      <c r="E727" s="7" t="s">
        <v>189</v>
      </c>
      <c r="F727" s="7" t="s">
        <v>189</v>
      </c>
      <c r="G727" s="7">
        <v>74.0</v>
      </c>
      <c r="H727" s="7">
        <v>188.0</v>
      </c>
      <c r="I727" s="7" t="s">
        <v>133</v>
      </c>
      <c r="J727" s="7">
        <v>1999.0</v>
      </c>
      <c r="K727" s="7">
        <v>1.0</v>
      </c>
      <c r="L727" s="7">
        <v>3.0</v>
      </c>
      <c r="M727" s="8"/>
      <c r="N727" s="8">
        <f t="shared" si="1"/>
        <v>35</v>
      </c>
      <c r="O727" s="7" t="s">
        <v>3068</v>
      </c>
      <c r="P727" s="7" t="s">
        <v>3067</v>
      </c>
      <c r="Q727" s="8" t="s">
        <v>297</v>
      </c>
      <c r="R727" s="7" t="s">
        <v>297</v>
      </c>
      <c r="S727" s="9" t="s">
        <v>150</v>
      </c>
      <c r="T727" s="9">
        <v>74.0</v>
      </c>
      <c r="U727" s="9" t="s">
        <v>138</v>
      </c>
      <c r="V727" s="9" t="s">
        <v>138</v>
      </c>
      <c r="W727" s="7">
        <v>74.0</v>
      </c>
      <c r="X727" s="7">
        <v>11.0</v>
      </c>
      <c r="Y727" s="7">
        <v>44.0</v>
      </c>
      <c r="Z727" s="7">
        <v>30.0</v>
      </c>
      <c r="AA727" s="7">
        <v>55.0</v>
      </c>
      <c r="AB727" s="7">
        <v>0.0</v>
      </c>
      <c r="AC727" s="7">
        <v>99.0</v>
      </c>
      <c r="AD727" s="7">
        <v>31.0</v>
      </c>
      <c r="AE727" s="7">
        <v>27.0</v>
      </c>
      <c r="AF727" s="10">
        <f t="shared" si="2"/>
        <v>0.1111111111</v>
      </c>
      <c r="AG727" s="10">
        <f t="shared" si="3"/>
        <v>0.07006369427</v>
      </c>
      <c r="AH727" s="7">
        <v>81602.0</v>
      </c>
      <c r="AI727" s="11">
        <f t="shared" si="4"/>
        <v>18.37882883</v>
      </c>
      <c r="AJ727" s="7">
        <v>1722.0</v>
      </c>
      <c r="AK727" s="11">
        <f t="shared" si="5"/>
        <v>23.27027027</v>
      </c>
      <c r="AL727" s="11">
        <f t="shared" si="6"/>
        <v>47.38792102</v>
      </c>
      <c r="AM727" s="12">
        <v>300.0</v>
      </c>
      <c r="AN727" s="11">
        <f t="shared" si="7"/>
        <v>13.23496973</v>
      </c>
      <c r="AO727" s="10" t="s">
        <v>2670</v>
      </c>
      <c r="AP727" s="10" t="s">
        <v>3069</v>
      </c>
      <c r="AQ727" s="10" t="s">
        <v>3070</v>
      </c>
      <c r="AR727" s="7">
        <v>620.0</v>
      </c>
      <c r="AS727" s="7">
        <v>727.0</v>
      </c>
      <c r="AT727" s="13">
        <f t="shared" si="8"/>
        <v>0.4602821084</v>
      </c>
      <c r="AU727" s="9">
        <v>49.0</v>
      </c>
      <c r="AV727" s="9">
        <v>18.0</v>
      </c>
      <c r="AW727" s="9">
        <v>882.0</v>
      </c>
      <c r="AX727" s="9">
        <v>384.0</v>
      </c>
      <c r="AY727" s="9">
        <v>465.0</v>
      </c>
      <c r="AZ727" s="9">
        <v>236.0</v>
      </c>
      <c r="BA727" s="7">
        <v>38.0</v>
      </c>
      <c r="BB727" s="7">
        <v>9.0</v>
      </c>
      <c r="BC727" s="7">
        <v>19.0</v>
      </c>
      <c r="BD727" s="7">
        <v>31.0</v>
      </c>
      <c r="BE727" s="7">
        <v>50.0</v>
      </c>
      <c r="BF727" s="7">
        <v>23.0</v>
      </c>
      <c r="BG727" s="14">
        <f t="shared" si="9"/>
        <v>1.676429499</v>
      </c>
      <c r="BH727" s="11">
        <f t="shared" si="10"/>
        <v>0.3970490919</v>
      </c>
      <c r="BI727" s="11">
        <f t="shared" si="11"/>
        <v>0.8382147496</v>
      </c>
      <c r="BJ727" s="11">
        <f t="shared" si="12"/>
        <v>1.367613539</v>
      </c>
      <c r="BK727" s="11">
        <f t="shared" si="13"/>
        <v>2.205828289</v>
      </c>
      <c r="BL727" s="11">
        <f t="shared" si="14"/>
        <v>1.014681013</v>
      </c>
      <c r="BM727" s="7">
        <v>24.0</v>
      </c>
      <c r="BN727" s="7">
        <v>12.0</v>
      </c>
      <c r="BO727" s="7">
        <v>0.0</v>
      </c>
      <c r="BP727" s="7">
        <v>0.0</v>
      </c>
      <c r="BQ727" s="7">
        <v>0.0</v>
      </c>
      <c r="BR727" s="7">
        <v>0.0</v>
      </c>
      <c r="BS727" s="9">
        <f t="shared" si="15"/>
        <v>52</v>
      </c>
      <c r="BT727" s="14">
        <v>-4.696</v>
      </c>
      <c r="BW727" s="15" t="str">
        <f t="shared" si="16"/>
        <v> </v>
      </c>
      <c r="BY727" s="7">
        <v>1.0</v>
      </c>
      <c r="BZ727" s="7">
        <v>0.0</v>
      </c>
      <c r="CA727" s="7">
        <v>0.0</v>
      </c>
      <c r="CB727" s="7">
        <v>1.0</v>
      </c>
      <c r="CC727" s="7">
        <v>1.0</v>
      </c>
      <c r="CD727" s="7">
        <v>1.0</v>
      </c>
      <c r="CE727" s="7">
        <v>0.0</v>
      </c>
      <c r="CF727" s="7">
        <v>0.0</v>
      </c>
      <c r="CG727" s="7">
        <v>1.0</v>
      </c>
      <c r="CH727" s="7">
        <v>0.0</v>
      </c>
      <c r="CI727" s="7">
        <v>8.0</v>
      </c>
      <c r="CJ727" s="7">
        <v>0.0</v>
      </c>
      <c r="CK727" s="7">
        <v>0.0</v>
      </c>
      <c r="CL727" s="15">
        <f t="shared" si="17"/>
        <v>0</v>
      </c>
      <c r="CM727" s="7">
        <v>3.6</v>
      </c>
      <c r="CN727" s="7">
        <v>1.7000000000000002</v>
      </c>
      <c r="CO727" s="7">
        <v>5.4</v>
      </c>
      <c r="CP727" s="16">
        <f t="shared" si="18"/>
        <v>0.07297297297</v>
      </c>
      <c r="CQ727" s="16">
        <f t="shared" si="19"/>
        <v>0.2382294552</v>
      </c>
      <c r="CR727" s="17">
        <v>4.0</v>
      </c>
      <c r="CS727" s="14">
        <v>32.1</v>
      </c>
      <c r="CT727" s="14">
        <v>23.8</v>
      </c>
      <c r="CU727" s="14">
        <v>16.3</v>
      </c>
      <c r="CV727" s="14">
        <v>6.8</v>
      </c>
      <c r="CW727" s="14">
        <v>2.1</v>
      </c>
      <c r="CX727" s="14">
        <v>0.0</v>
      </c>
      <c r="CY727" s="14">
        <v>8.9</v>
      </c>
      <c r="CZ727" s="18">
        <f t="shared" si="20"/>
        <v>0.1202702703</v>
      </c>
      <c r="DA727" s="18">
        <f t="shared" si="21"/>
        <v>0.3926374354</v>
      </c>
      <c r="DB727" s="14">
        <v>27.6465</v>
      </c>
      <c r="DC727" s="7">
        <v>0.0</v>
      </c>
      <c r="DD727" s="7">
        <v>0.0</v>
      </c>
      <c r="DE727" s="7">
        <v>4.0</v>
      </c>
      <c r="DF727" s="7">
        <v>27.0</v>
      </c>
      <c r="DG727" s="7">
        <v>9.0</v>
      </c>
      <c r="DH727" s="7">
        <v>4.0</v>
      </c>
      <c r="DI727" s="7">
        <v>15.0</v>
      </c>
      <c r="DJ727" s="7">
        <v>9.0</v>
      </c>
      <c r="DK727" s="7">
        <v>3.0</v>
      </c>
      <c r="DL727" s="7">
        <v>1.0</v>
      </c>
      <c r="DM727" s="7">
        <v>58.0</v>
      </c>
      <c r="DN727" s="9">
        <v>0.0</v>
      </c>
      <c r="DO727" s="9">
        <v>3.0</v>
      </c>
      <c r="DP727" s="9">
        <v>2.0</v>
      </c>
      <c r="DQ727" s="8">
        <v>186.0</v>
      </c>
      <c r="DR727" s="8">
        <v>8.0</v>
      </c>
      <c r="DS727" s="8" t="s">
        <v>3071</v>
      </c>
      <c r="DT727" s="19">
        <v>7.0</v>
      </c>
      <c r="DU727" s="8">
        <v>7.0</v>
      </c>
      <c r="DV727" s="8">
        <v>7.0</v>
      </c>
      <c r="DW727" s="8">
        <v>683.0</v>
      </c>
      <c r="DX727" s="8">
        <v>0.0</v>
      </c>
      <c r="DY727" s="14">
        <f t="shared" si="22"/>
        <v>-4.823404255</v>
      </c>
    </row>
    <row r="728" ht="12.75" customHeight="1">
      <c r="A728" s="7">
        <v>91.0</v>
      </c>
      <c r="B728" s="7" t="s">
        <v>3072</v>
      </c>
      <c r="C728" s="7" t="s">
        <v>1602</v>
      </c>
      <c r="D728" s="7" t="s">
        <v>162</v>
      </c>
      <c r="E728" s="7" t="s">
        <v>163</v>
      </c>
      <c r="F728" s="7" t="s">
        <v>163</v>
      </c>
      <c r="G728" s="7">
        <v>73.0</v>
      </c>
      <c r="H728" s="7">
        <v>200.0</v>
      </c>
      <c r="I728" s="7" t="s">
        <v>145</v>
      </c>
      <c r="J728" s="7">
        <v>2010.0</v>
      </c>
      <c r="K728" s="7">
        <v>1.0</v>
      </c>
      <c r="L728" s="7">
        <v>2.0</v>
      </c>
      <c r="M728" s="8"/>
      <c r="N728" s="8">
        <f t="shared" si="1"/>
        <v>24</v>
      </c>
      <c r="O728" s="7" t="s">
        <v>614</v>
      </c>
      <c r="P728" s="7" t="s">
        <v>3073</v>
      </c>
      <c r="Q728" s="8" t="s">
        <v>399</v>
      </c>
      <c r="R728" s="7" t="s">
        <v>399</v>
      </c>
      <c r="S728" s="9" t="s">
        <v>275</v>
      </c>
      <c r="T728" s="9">
        <v>71.0</v>
      </c>
      <c r="U728" s="9" t="s">
        <v>138</v>
      </c>
      <c r="V728" s="9" t="s">
        <v>138</v>
      </c>
      <c r="W728" s="7">
        <v>72.0</v>
      </c>
      <c r="X728" s="7">
        <v>33.0</v>
      </c>
      <c r="Y728" s="7">
        <v>40.0</v>
      </c>
      <c r="Z728" s="7">
        <v>26.0</v>
      </c>
      <c r="AA728" s="7">
        <v>73.0</v>
      </c>
      <c r="AB728" s="7">
        <v>2.0</v>
      </c>
      <c r="AC728" s="7">
        <v>278.0</v>
      </c>
      <c r="AD728" s="7">
        <v>105.0</v>
      </c>
      <c r="AE728" s="7">
        <v>130.0</v>
      </c>
      <c r="AF728" s="10">
        <f t="shared" si="2"/>
        <v>0.118705036</v>
      </c>
      <c r="AG728" s="10">
        <f t="shared" si="3"/>
        <v>0.06432748538</v>
      </c>
      <c r="AH728" s="7">
        <v>83991.0</v>
      </c>
      <c r="AI728" s="11">
        <f t="shared" si="4"/>
        <v>19.44236111</v>
      </c>
      <c r="AJ728" s="7">
        <v>1744.0</v>
      </c>
      <c r="AK728" s="11">
        <f t="shared" si="5"/>
        <v>24.22222222</v>
      </c>
      <c r="AL728" s="11">
        <f t="shared" si="6"/>
        <v>48.15997706</v>
      </c>
      <c r="AM728" s="12">
        <v>177.0</v>
      </c>
      <c r="AN728" s="11">
        <f t="shared" si="7"/>
        <v>7.586527128</v>
      </c>
      <c r="AO728" s="10" t="s">
        <v>1430</v>
      </c>
      <c r="AP728" s="10" t="s">
        <v>318</v>
      </c>
      <c r="AQ728" s="10" t="s">
        <v>3074</v>
      </c>
      <c r="AR728" s="7">
        <v>470.0</v>
      </c>
      <c r="AS728" s="7">
        <v>376.0</v>
      </c>
      <c r="AT728" s="13">
        <f t="shared" si="8"/>
        <v>0.5555555556</v>
      </c>
      <c r="AU728" s="9">
        <v>28.0</v>
      </c>
      <c r="AV728" s="9">
        <v>18.0</v>
      </c>
      <c r="AW728" s="9">
        <v>595.0</v>
      </c>
      <c r="AX728" s="9">
        <v>340.0</v>
      </c>
      <c r="AY728" s="9">
        <v>251.0</v>
      </c>
      <c r="AZ728" s="9">
        <v>130.0</v>
      </c>
      <c r="BA728" s="7">
        <v>32.0</v>
      </c>
      <c r="BB728" s="7">
        <v>80.0</v>
      </c>
      <c r="BC728" s="7">
        <v>27.0</v>
      </c>
      <c r="BD728" s="7">
        <v>105.0</v>
      </c>
      <c r="BE728" s="7">
        <v>46.0</v>
      </c>
      <c r="BF728" s="7">
        <v>21.0</v>
      </c>
      <c r="BG728" s="14">
        <f t="shared" si="9"/>
        <v>1.371575526</v>
      </c>
      <c r="BH728" s="11">
        <f t="shared" si="10"/>
        <v>3.428938815</v>
      </c>
      <c r="BI728" s="11">
        <f t="shared" si="11"/>
        <v>1.15726685</v>
      </c>
      <c r="BJ728" s="11">
        <f t="shared" si="12"/>
        <v>4.500482195</v>
      </c>
      <c r="BK728" s="11">
        <f t="shared" si="13"/>
        <v>1.971639819</v>
      </c>
      <c r="BL728" s="11">
        <f t="shared" si="14"/>
        <v>0.9000964389</v>
      </c>
      <c r="BM728" s="7">
        <v>16.0</v>
      </c>
      <c r="BN728" s="7">
        <v>8.0</v>
      </c>
      <c r="BO728" s="7">
        <v>0.0</v>
      </c>
      <c r="BP728" s="7">
        <v>0.0</v>
      </c>
      <c r="BQ728" s="7">
        <v>0.0</v>
      </c>
      <c r="BR728" s="7">
        <v>0.0</v>
      </c>
      <c r="BS728" s="9">
        <f t="shared" si="15"/>
        <v>123</v>
      </c>
      <c r="BT728" s="14">
        <v>7.4711</v>
      </c>
      <c r="BU728" s="7">
        <v>4.0</v>
      </c>
      <c r="BV728" s="7">
        <v>2.0</v>
      </c>
      <c r="BW728" s="15">
        <f t="shared" si="16"/>
        <v>0.5</v>
      </c>
      <c r="BX728" s="7">
        <v>1.0</v>
      </c>
      <c r="BY728" s="7">
        <v>5.0</v>
      </c>
      <c r="BZ728" s="7">
        <v>1.0</v>
      </c>
      <c r="CA728" s="7">
        <v>6.0</v>
      </c>
      <c r="CB728" s="7">
        <v>3.0</v>
      </c>
      <c r="CC728" s="7">
        <v>2.0</v>
      </c>
      <c r="CD728" s="7">
        <v>0.0</v>
      </c>
      <c r="CE728" s="7">
        <v>5.0</v>
      </c>
      <c r="CF728" s="7">
        <v>3.0</v>
      </c>
      <c r="CG728" s="7">
        <v>1.0</v>
      </c>
      <c r="CH728" s="7">
        <v>0.0</v>
      </c>
      <c r="CI728" s="7">
        <v>22.0</v>
      </c>
      <c r="CJ728" s="7">
        <v>0.0</v>
      </c>
      <c r="CK728" s="7">
        <v>0.0</v>
      </c>
      <c r="CL728" s="15">
        <f t="shared" si="17"/>
        <v>0</v>
      </c>
      <c r="CM728" s="7">
        <v>8.2</v>
      </c>
      <c r="CN728" s="7">
        <v>1.3</v>
      </c>
      <c r="CO728" s="7">
        <v>9.6</v>
      </c>
      <c r="CP728" s="16">
        <f t="shared" si="18"/>
        <v>0.1333333333</v>
      </c>
      <c r="CQ728" s="16">
        <f t="shared" si="19"/>
        <v>0.4114726578</v>
      </c>
      <c r="CR728" s="17">
        <v>6.0</v>
      </c>
      <c r="CS728" s="14">
        <v>38.1</v>
      </c>
      <c r="CT728" s="14">
        <v>29.0</v>
      </c>
      <c r="CU728" s="14">
        <v>5.5</v>
      </c>
      <c r="CV728" s="14">
        <v>15.2</v>
      </c>
      <c r="CW728" s="14">
        <v>0.9</v>
      </c>
      <c r="CX728" s="14">
        <v>0.5</v>
      </c>
      <c r="CY728" s="14">
        <v>16.6</v>
      </c>
      <c r="CZ728" s="18">
        <f t="shared" si="20"/>
        <v>0.2305555556</v>
      </c>
      <c r="DA728" s="18">
        <f t="shared" si="21"/>
        <v>0.7115048041</v>
      </c>
      <c r="DB728" s="14">
        <v>33.2518</v>
      </c>
      <c r="DC728" s="7">
        <v>2.0</v>
      </c>
      <c r="DD728" s="7">
        <v>4.0</v>
      </c>
      <c r="DE728" s="7">
        <v>14.0</v>
      </c>
      <c r="DF728" s="7">
        <v>85.0</v>
      </c>
      <c r="DG728" s="7">
        <v>10.0</v>
      </c>
      <c r="DH728" s="7">
        <v>0.0</v>
      </c>
      <c r="DI728" s="7">
        <v>77.0</v>
      </c>
      <c r="DJ728" s="7">
        <v>35.0</v>
      </c>
      <c r="DK728" s="7">
        <v>5.0</v>
      </c>
      <c r="DL728" s="7">
        <v>1.0</v>
      </c>
      <c r="DM728" s="7">
        <v>150.0</v>
      </c>
      <c r="DN728" s="9">
        <v>5.0</v>
      </c>
      <c r="DO728" s="9">
        <v>3.0</v>
      </c>
      <c r="DP728" s="9">
        <v>2.0</v>
      </c>
      <c r="DQ728" s="8">
        <v>186.0</v>
      </c>
      <c r="DR728" s="8">
        <v>10.0</v>
      </c>
      <c r="DS728" s="8" t="s">
        <v>3075</v>
      </c>
      <c r="DT728" s="19">
        <v>6.0</v>
      </c>
      <c r="DU728" s="8">
        <v>5.75</v>
      </c>
      <c r="DV728" s="8">
        <v>5.75</v>
      </c>
      <c r="DW728" s="8">
        <v>701.0</v>
      </c>
      <c r="DX728" s="8">
        <v>0.0</v>
      </c>
      <c r="DY728" s="14">
        <f t="shared" si="22"/>
        <v>5.536170213</v>
      </c>
    </row>
    <row r="729" ht="12.75" customHeight="1">
      <c r="A729" s="7">
        <v>44.0</v>
      </c>
      <c r="B729" s="7" t="s">
        <v>3076</v>
      </c>
      <c r="C729" s="7" t="s">
        <v>3077</v>
      </c>
      <c r="E729" s="7" t="s">
        <v>1136</v>
      </c>
      <c r="F729" s="7" t="s">
        <v>1136</v>
      </c>
      <c r="G729" s="7">
        <v>72.0</v>
      </c>
      <c r="H729" s="7">
        <v>198.0</v>
      </c>
      <c r="I729" s="7" t="s">
        <v>133</v>
      </c>
      <c r="J729" s="7">
        <v>2001.0</v>
      </c>
      <c r="K729" s="7">
        <v>6.0</v>
      </c>
      <c r="L729" s="7">
        <v>172.0</v>
      </c>
      <c r="M729" s="8"/>
      <c r="N729" s="8">
        <f t="shared" si="1"/>
        <v>34</v>
      </c>
      <c r="O729" s="7" t="s">
        <v>1280</v>
      </c>
      <c r="P729" s="7" t="s">
        <v>3078</v>
      </c>
      <c r="Q729" s="8" t="s">
        <v>149</v>
      </c>
      <c r="R729" s="7" t="s">
        <v>149</v>
      </c>
      <c r="S729" s="9" t="s">
        <v>174</v>
      </c>
      <c r="T729" s="9">
        <v>61.0</v>
      </c>
      <c r="U729" s="9" t="s">
        <v>138</v>
      </c>
      <c r="V729" s="9" t="s">
        <v>138</v>
      </c>
      <c r="W729" s="7">
        <v>61.0</v>
      </c>
      <c r="X729" s="7">
        <v>1.0</v>
      </c>
      <c r="Y729" s="7">
        <v>11.0</v>
      </c>
      <c r="Z729" s="7">
        <v>6.0</v>
      </c>
      <c r="AA729" s="7">
        <v>12.0</v>
      </c>
      <c r="AB729" s="7">
        <v>-1.0</v>
      </c>
      <c r="AC729" s="7">
        <v>66.0</v>
      </c>
      <c r="AD729" s="7">
        <v>23.0</v>
      </c>
      <c r="AE729" s="7">
        <v>43.0</v>
      </c>
      <c r="AF729" s="10">
        <f t="shared" si="2"/>
        <v>0.01515151515</v>
      </c>
      <c r="AG729" s="10">
        <f t="shared" si="3"/>
        <v>0.007575757576</v>
      </c>
      <c r="AH729" s="7">
        <v>70995.0</v>
      </c>
      <c r="AI729" s="11">
        <f t="shared" si="4"/>
        <v>19.39754098</v>
      </c>
      <c r="AJ729" s="7">
        <v>1510.0</v>
      </c>
      <c r="AK729" s="11">
        <f t="shared" si="5"/>
        <v>24.75409836</v>
      </c>
      <c r="AL729" s="11">
        <f t="shared" si="6"/>
        <v>47.01655629</v>
      </c>
      <c r="AM729" s="12">
        <v>79.0</v>
      </c>
      <c r="AN729" s="11">
        <f t="shared" si="7"/>
        <v>4.00591591</v>
      </c>
      <c r="AO729" s="10" t="s">
        <v>3079</v>
      </c>
      <c r="AP729" s="10" t="s">
        <v>1831</v>
      </c>
      <c r="AQ729" s="10" t="s">
        <v>406</v>
      </c>
      <c r="AR729" s="7">
        <v>0.0</v>
      </c>
      <c r="AS729" s="7">
        <v>0.0</v>
      </c>
      <c r="AT729" s="13">
        <f t="shared" si="8"/>
        <v>0</v>
      </c>
      <c r="AU729" s="8"/>
      <c r="AV729" s="8"/>
      <c r="AW729" s="8"/>
      <c r="AX729" s="8">
        <v>0.0</v>
      </c>
      <c r="AY729" s="8"/>
      <c r="AZ729" s="8">
        <v>0.0</v>
      </c>
      <c r="BA729" s="7">
        <v>140.0</v>
      </c>
      <c r="BB729" s="7">
        <v>127.0</v>
      </c>
      <c r="BC729" s="7">
        <v>120.0</v>
      </c>
      <c r="BD729" s="7">
        <v>23.0</v>
      </c>
      <c r="BE729" s="7">
        <v>24.0</v>
      </c>
      <c r="BF729" s="7">
        <v>16.0</v>
      </c>
      <c r="BG729" s="14">
        <f t="shared" si="9"/>
        <v>7.099091485</v>
      </c>
      <c r="BH729" s="11">
        <f t="shared" si="10"/>
        <v>6.439890133</v>
      </c>
      <c r="BI729" s="11">
        <f t="shared" si="11"/>
        <v>6.084935559</v>
      </c>
      <c r="BJ729" s="11">
        <f t="shared" si="12"/>
        <v>1.166279315</v>
      </c>
      <c r="BK729" s="11">
        <f t="shared" si="13"/>
        <v>1.216987112</v>
      </c>
      <c r="BL729" s="11">
        <f t="shared" si="14"/>
        <v>0.8113247412</v>
      </c>
      <c r="BM729" s="7">
        <v>24.0</v>
      </c>
      <c r="BN729" s="7">
        <v>12.0</v>
      </c>
      <c r="BO729" s="7">
        <v>0.0</v>
      </c>
      <c r="BP729" s="7">
        <v>0.0</v>
      </c>
      <c r="BQ729" s="7">
        <v>0.0</v>
      </c>
      <c r="BR729" s="7">
        <v>0.0</v>
      </c>
      <c r="BS729" s="9">
        <f t="shared" si="15"/>
        <v>271</v>
      </c>
      <c r="BT729" s="14">
        <v>-1.6025</v>
      </c>
      <c r="BW729" s="15" t="str">
        <f t="shared" si="16"/>
        <v> </v>
      </c>
      <c r="BY729" s="7">
        <v>0.0</v>
      </c>
      <c r="BZ729" s="7">
        <v>0.0</v>
      </c>
      <c r="CA729" s="7">
        <v>0.0</v>
      </c>
      <c r="CB729" s="7">
        <v>0.0</v>
      </c>
      <c r="CC729" s="7">
        <v>0.0</v>
      </c>
      <c r="CD729" s="7">
        <v>0.0</v>
      </c>
      <c r="CE729" s="7">
        <v>1.0</v>
      </c>
      <c r="CF729" s="7">
        <v>0.0</v>
      </c>
      <c r="CG729" s="7">
        <v>0.0</v>
      </c>
      <c r="CH729" s="7">
        <v>0.0</v>
      </c>
      <c r="CI729" s="7">
        <v>0.0</v>
      </c>
      <c r="CJ729" s="7">
        <v>0.0</v>
      </c>
      <c r="CK729" s="7">
        <v>0.0</v>
      </c>
      <c r="CL729" s="15">
        <f t="shared" si="17"/>
        <v>0</v>
      </c>
      <c r="CM729" s="7">
        <v>0.0</v>
      </c>
      <c r="CN729" s="7">
        <v>2.1</v>
      </c>
      <c r="CO729" s="7">
        <v>2.0</v>
      </c>
      <c r="CP729" s="16">
        <f t="shared" si="18"/>
        <v>0.03278688525</v>
      </c>
      <c r="CQ729" s="16">
        <f t="shared" si="19"/>
        <v>0.1014155926</v>
      </c>
      <c r="CR729" s="17">
        <v>4.0</v>
      </c>
      <c r="CS729" s="14">
        <v>19.0</v>
      </c>
      <c r="CT729" s="14">
        <v>23.6</v>
      </c>
      <c r="CU729" s="14">
        <v>-4.0</v>
      </c>
      <c r="CV729" s="14">
        <v>-0.1</v>
      </c>
      <c r="CW729" s="14">
        <v>1.7000000000000002</v>
      </c>
      <c r="CX729" s="14">
        <v>0.0</v>
      </c>
      <c r="CY729" s="14">
        <v>1.6</v>
      </c>
      <c r="CZ729" s="18">
        <f t="shared" si="20"/>
        <v>0.0262295082</v>
      </c>
      <c r="DA729" s="18">
        <f t="shared" si="21"/>
        <v>0.08113247412</v>
      </c>
      <c r="DB729" s="14">
        <v>58.5909</v>
      </c>
      <c r="DC729" s="7">
        <v>0.0</v>
      </c>
      <c r="DD729" s="7">
        <v>0.0</v>
      </c>
      <c r="DE729" s="7">
        <v>1.0</v>
      </c>
      <c r="DF729" s="7">
        <v>22.0</v>
      </c>
      <c r="DG729" s="7">
        <v>1.0</v>
      </c>
      <c r="DH729" s="7">
        <v>0.0</v>
      </c>
      <c r="DI729" s="7">
        <v>20.0</v>
      </c>
      <c r="DJ729" s="7">
        <v>20.0</v>
      </c>
      <c r="DK729" s="7">
        <v>0.0</v>
      </c>
      <c r="DL729" s="7">
        <v>0.0</v>
      </c>
      <c r="DM729" s="7">
        <v>25.0</v>
      </c>
      <c r="DN729" s="9">
        <v>0.0</v>
      </c>
      <c r="DO729" s="9">
        <v>1.0</v>
      </c>
      <c r="DP729" s="9">
        <v>0.0</v>
      </c>
      <c r="DQ729" s="8">
        <v>186.0</v>
      </c>
      <c r="DR729" s="8">
        <v>19.0</v>
      </c>
      <c r="DS729" s="8" t="s">
        <v>3080</v>
      </c>
      <c r="DT729" s="19">
        <v>4.5</v>
      </c>
      <c r="DU729" s="8">
        <v>4.0</v>
      </c>
      <c r="DV729" s="8">
        <v>4.0</v>
      </c>
      <c r="DW729" s="8">
        <v>927.0</v>
      </c>
      <c r="DX729" s="8">
        <v>0.0</v>
      </c>
      <c r="DY729" s="14">
        <f t="shared" si="22"/>
        <v>-5.740425532</v>
      </c>
    </row>
    <row r="730" ht="12.75" customHeight="1">
      <c r="A730" s="7">
        <v>36.0</v>
      </c>
      <c r="B730" s="7" t="s">
        <v>3081</v>
      </c>
      <c r="C730" s="7" t="s">
        <v>1415</v>
      </c>
      <c r="E730" s="7" t="s">
        <v>1232</v>
      </c>
      <c r="F730" s="7" t="s">
        <v>1232</v>
      </c>
      <c r="G730" s="7">
        <v>73.0</v>
      </c>
      <c r="H730" s="7">
        <v>185.0</v>
      </c>
      <c r="I730" s="7" t="s">
        <v>133</v>
      </c>
      <c r="M730" s="8"/>
      <c r="N730" s="8">
        <f t="shared" si="1"/>
        <v>23</v>
      </c>
      <c r="O730" s="7" t="s">
        <v>1855</v>
      </c>
      <c r="P730" s="7" t="s">
        <v>3082</v>
      </c>
      <c r="Q730" s="8" t="s">
        <v>839</v>
      </c>
      <c r="R730" s="7" t="s">
        <v>3083</v>
      </c>
      <c r="S730" s="9" t="s">
        <v>167</v>
      </c>
      <c r="T730" s="9">
        <v>22.0</v>
      </c>
      <c r="U730" s="9">
        <v>6.0</v>
      </c>
      <c r="V730" s="9">
        <v>11.0</v>
      </c>
      <c r="W730" s="7">
        <v>39.0</v>
      </c>
      <c r="X730" s="7">
        <v>1.0</v>
      </c>
      <c r="Y730" s="7">
        <v>5.0</v>
      </c>
      <c r="Z730" s="7">
        <v>2.0</v>
      </c>
      <c r="AA730" s="7">
        <v>6.0</v>
      </c>
      <c r="AB730" s="7">
        <v>-5.0</v>
      </c>
      <c r="AC730" s="7">
        <v>49.0</v>
      </c>
      <c r="AD730" s="7">
        <v>15.0</v>
      </c>
      <c r="AE730" s="7">
        <v>22.0</v>
      </c>
      <c r="AF730" s="10">
        <f t="shared" si="2"/>
        <v>0.02040816327</v>
      </c>
      <c r="AG730" s="10">
        <f t="shared" si="3"/>
        <v>0.01162790698</v>
      </c>
      <c r="AH730" s="7">
        <v>27297.0</v>
      </c>
      <c r="AI730" s="11">
        <f t="shared" si="4"/>
        <v>11.66538462</v>
      </c>
      <c r="AJ730" s="7">
        <v>607.0</v>
      </c>
      <c r="AK730" s="11">
        <f t="shared" si="5"/>
        <v>15.56410256</v>
      </c>
      <c r="AL730" s="11">
        <f t="shared" si="6"/>
        <v>44.97034596</v>
      </c>
      <c r="AM730" s="12">
        <v>78.0</v>
      </c>
      <c r="AN730" s="11">
        <f t="shared" si="7"/>
        <v>10.28684471</v>
      </c>
      <c r="AO730" s="10" t="s">
        <v>441</v>
      </c>
      <c r="AP730" s="10" t="s">
        <v>435</v>
      </c>
      <c r="AQ730" s="10" t="s">
        <v>442</v>
      </c>
      <c r="AR730" s="7">
        <v>2.0</v>
      </c>
      <c r="AS730" s="7">
        <v>2.0</v>
      </c>
      <c r="AT730" s="13">
        <f t="shared" si="8"/>
        <v>0.5</v>
      </c>
      <c r="AU730" s="8"/>
      <c r="AV730" s="8"/>
      <c r="AW730" s="8">
        <v>2.0</v>
      </c>
      <c r="AX730" s="8">
        <v>2.0</v>
      </c>
      <c r="AY730" s="8">
        <v>2.0</v>
      </c>
      <c r="AZ730" s="8">
        <v>0.0</v>
      </c>
      <c r="BA730" s="7">
        <v>41.0</v>
      </c>
      <c r="BB730" s="7">
        <v>50.0</v>
      </c>
      <c r="BC730" s="7">
        <v>18.0</v>
      </c>
      <c r="BD730" s="7">
        <v>15.0</v>
      </c>
      <c r="BE730" s="7">
        <v>9.0</v>
      </c>
      <c r="BF730" s="7">
        <v>14.0</v>
      </c>
      <c r="BG730" s="14">
        <f t="shared" si="9"/>
        <v>5.407187603</v>
      </c>
      <c r="BH730" s="11">
        <f t="shared" si="10"/>
        <v>6.594131223</v>
      </c>
      <c r="BI730" s="11">
        <f t="shared" si="11"/>
        <v>2.37388724</v>
      </c>
      <c r="BJ730" s="11">
        <f t="shared" si="12"/>
        <v>1.978239367</v>
      </c>
      <c r="BK730" s="11">
        <f t="shared" si="13"/>
        <v>1.18694362</v>
      </c>
      <c r="BL730" s="11">
        <f t="shared" si="14"/>
        <v>1.846356742</v>
      </c>
      <c r="BM730" s="7">
        <v>16.0</v>
      </c>
      <c r="BN730" s="7">
        <v>3.0</v>
      </c>
      <c r="BO730" s="7">
        <v>0.0</v>
      </c>
      <c r="BP730" s="7">
        <v>1.0</v>
      </c>
      <c r="BQ730" s="7">
        <v>0.0</v>
      </c>
      <c r="BR730" s="7">
        <v>0.0</v>
      </c>
      <c r="BS730" s="9">
        <f t="shared" si="15"/>
        <v>84</v>
      </c>
      <c r="BT730" s="14">
        <v>2.4394</v>
      </c>
      <c r="BW730" s="15" t="str">
        <f t="shared" si="16"/>
        <v> </v>
      </c>
      <c r="BY730" s="7">
        <v>0.0</v>
      </c>
      <c r="BZ730" s="7">
        <v>0.0</v>
      </c>
      <c r="CA730" s="7">
        <v>0.0</v>
      </c>
      <c r="CB730" s="7">
        <v>0.0</v>
      </c>
      <c r="CC730" s="7">
        <v>0.0</v>
      </c>
      <c r="CD730" s="7">
        <v>0.0</v>
      </c>
      <c r="CE730" s="7">
        <v>0.0</v>
      </c>
      <c r="CF730" s="7">
        <v>1.0</v>
      </c>
      <c r="CG730" s="7">
        <v>0.0</v>
      </c>
      <c r="CH730" s="7">
        <v>0.0</v>
      </c>
      <c r="CI730" s="7">
        <v>0.0</v>
      </c>
      <c r="CJ730" s="7">
        <v>0.0</v>
      </c>
      <c r="CK730" s="7">
        <v>0.0</v>
      </c>
      <c r="CL730" s="15">
        <f t="shared" si="17"/>
        <v>0</v>
      </c>
      <c r="CM730" s="7">
        <v>-0.5</v>
      </c>
      <c r="CN730" s="7">
        <v>0.4</v>
      </c>
      <c r="CO730" s="7">
        <v>-0.1</v>
      </c>
      <c r="CP730" s="16">
        <f t="shared" si="18"/>
        <v>-0.002564102564</v>
      </c>
      <c r="CQ730" s="16">
        <f t="shared" si="19"/>
        <v>-0.01318826245</v>
      </c>
      <c r="CR730" s="17">
        <v>3.0</v>
      </c>
      <c r="CS730" s="14">
        <v>6.4</v>
      </c>
      <c r="CT730" s="14">
        <v>5.6</v>
      </c>
      <c r="CU730" s="14">
        <v>-4.7</v>
      </c>
      <c r="CV730" s="14">
        <v>-0.6000000000000001</v>
      </c>
      <c r="CW730" s="14">
        <v>0.1</v>
      </c>
      <c r="CX730" s="14">
        <v>0.0</v>
      </c>
      <c r="CY730" s="14">
        <v>-0.5</v>
      </c>
      <c r="CZ730" s="18">
        <f t="shared" si="20"/>
        <v>-0.01282051282</v>
      </c>
      <c r="DA730" s="18">
        <f t="shared" si="21"/>
        <v>-0.06594131223</v>
      </c>
      <c r="DB730" s="14">
        <v>29.449</v>
      </c>
      <c r="DC730" s="7">
        <v>0.0</v>
      </c>
      <c r="DD730" s="7">
        <v>0.0</v>
      </c>
      <c r="DE730" s="7">
        <v>3.0</v>
      </c>
      <c r="DF730" s="7">
        <v>12.0</v>
      </c>
      <c r="DG730" s="7">
        <v>9.0</v>
      </c>
      <c r="DH730" s="7">
        <v>0.0</v>
      </c>
      <c r="DI730" s="7">
        <v>6.0</v>
      </c>
      <c r="DJ730" s="7">
        <v>9.0</v>
      </c>
      <c r="DK730" s="7">
        <v>1.0</v>
      </c>
      <c r="DL730" s="7">
        <v>2.0</v>
      </c>
      <c r="DM730" s="7">
        <v>22.0</v>
      </c>
      <c r="DN730" s="9">
        <v>0.0</v>
      </c>
      <c r="DO730" s="9">
        <v>0.0</v>
      </c>
      <c r="DP730" s="9">
        <v>0.0</v>
      </c>
      <c r="DQ730" s="8">
        <v>186.0</v>
      </c>
      <c r="DR730" s="8">
        <v>19.0</v>
      </c>
      <c r="DS730" s="8" t="s">
        <v>407</v>
      </c>
      <c r="DT730" s="19">
        <v>0.925</v>
      </c>
      <c r="DU730" s="8">
        <v>0.925</v>
      </c>
      <c r="DV730" s="8">
        <v>1.35</v>
      </c>
      <c r="DW730" s="8">
        <v>312.0</v>
      </c>
      <c r="DX730" s="8">
        <v>1.275</v>
      </c>
      <c r="DY730" s="14">
        <f t="shared" si="22"/>
        <v>-2.20212766</v>
      </c>
    </row>
    <row r="731" ht="12.75" customHeight="1">
      <c r="A731" s="7">
        <v>2.0</v>
      </c>
      <c r="B731" s="7" t="s">
        <v>3084</v>
      </c>
      <c r="C731" s="7" t="s">
        <v>3085</v>
      </c>
      <c r="E731" s="7" t="s">
        <v>818</v>
      </c>
      <c r="F731" s="7" t="s">
        <v>818</v>
      </c>
      <c r="G731" s="7">
        <v>72.0</v>
      </c>
      <c r="H731" s="7">
        <v>198.0</v>
      </c>
      <c r="I731" s="7" t="s">
        <v>133</v>
      </c>
      <c r="J731" s="7">
        <v>2004.0</v>
      </c>
      <c r="K731" s="7">
        <v>3.0</v>
      </c>
      <c r="L731" s="7">
        <v>71.0</v>
      </c>
      <c r="M731" s="8"/>
      <c r="N731" s="8">
        <f t="shared" si="1"/>
        <v>29</v>
      </c>
      <c r="O731" s="7" t="s">
        <v>2587</v>
      </c>
      <c r="P731" s="7" t="s">
        <v>3086</v>
      </c>
      <c r="Q731" s="8" t="s">
        <v>860</v>
      </c>
      <c r="R731" s="7" t="s">
        <v>860</v>
      </c>
      <c r="S731" s="9" t="s">
        <v>174</v>
      </c>
      <c r="T731" s="9">
        <v>80.0</v>
      </c>
      <c r="U731" s="9" t="s">
        <v>138</v>
      </c>
      <c r="V731" s="9" t="s">
        <v>138</v>
      </c>
      <c r="W731" s="7">
        <v>81.0</v>
      </c>
      <c r="X731" s="7">
        <v>6.0</v>
      </c>
      <c r="Y731" s="7">
        <v>24.0</v>
      </c>
      <c r="Z731" s="7">
        <v>13.0</v>
      </c>
      <c r="AA731" s="7">
        <v>30.0</v>
      </c>
      <c r="AB731" s="7">
        <v>-15.0</v>
      </c>
      <c r="AC731" s="7">
        <v>155.0</v>
      </c>
      <c r="AD731" s="7">
        <v>61.0</v>
      </c>
      <c r="AE731" s="7">
        <v>162.0</v>
      </c>
      <c r="AF731" s="10">
        <f t="shared" si="2"/>
        <v>0.03870967742</v>
      </c>
      <c r="AG731" s="10">
        <f t="shared" si="3"/>
        <v>0.01587301587</v>
      </c>
      <c r="AH731" s="7">
        <v>106136.0</v>
      </c>
      <c r="AI731" s="11">
        <f t="shared" si="4"/>
        <v>21.83868313</v>
      </c>
      <c r="AJ731" s="7">
        <v>2291.0</v>
      </c>
      <c r="AK731" s="11">
        <f t="shared" si="5"/>
        <v>28.28395062</v>
      </c>
      <c r="AL731" s="11">
        <f t="shared" si="6"/>
        <v>46.32736796</v>
      </c>
      <c r="AM731" s="12">
        <v>98.0</v>
      </c>
      <c r="AN731" s="11">
        <f t="shared" si="7"/>
        <v>3.324037084</v>
      </c>
      <c r="AO731" s="10" t="s">
        <v>544</v>
      </c>
      <c r="AP731" s="10" t="s">
        <v>557</v>
      </c>
      <c r="AQ731" s="10" t="s">
        <v>834</v>
      </c>
      <c r="AR731" s="7">
        <v>0.0</v>
      </c>
      <c r="AS731" s="7">
        <v>0.0</v>
      </c>
      <c r="AT731" s="13">
        <f t="shared" si="8"/>
        <v>0</v>
      </c>
      <c r="AU731" s="8"/>
      <c r="AV731" s="8"/>
      <c r="AW731" s="8"/>
      <c r="AX731" s="8">
        <v>0.0</v>
      </c>
      <c r="AY731" s="8"/>
      <c r="AZ731" s="8">
        <v>0.0</v>
      </c>
      <c r="BA731" s="7">
        <v>179.0</v>
      </c>
      <c r="BB731" s="7">
        <v>60.0</v>
      </c>
      <c r="BC731" s="7">
        <v>156.0</v>
      </c>
      <c r="BD731" s="7">
        <v>61.0</v>
      </c>
      <c r="BE731" s="7">
        <v>82.0</v>
      </c>
      <c r="BF731" s="7">
        <v>37.0</v>
      </c>
      <c r="BG731" s="14">
        <f t="shared" si="9"/>
        <v>6.071455491</v>
      </c>
      <c r="BH731" s="11">
        <f t="shared" si="10"/>
        <v>2.035124746</v>
      </c>
      <c r="BI731" s="11">
        <f t="shared" si="11"/>
        <v>5.291324339</v>
      </c>
      <c r="BJ731" s="11">
        <f t="shared" si="12"/>
        <v>2.069043491</v>
      </c>
      <c r="BK731" s="11">
        <f t="shared" si="13"/>
        <v>2.781337152</v>
      </c>
      <c r="BL731" s="11">
        <f t="shared" si="14"/>
        <v>1.254993593</v>
      </c>
      <c r="BM731" s="7">
        <v>12.0</v>
      </c>
      <c r="BN731" s="7">
        <v>6.0</v>
      </c>
      <c r="BO731" s="7">
        <v>0.0</v>
      </c>
      <c r="BP731" s="7">
        <v>0.0</v>
      </c>
      <c r="BQ731" s="7">
        <v>0.0</v>
      </c>
      <c r="BR731" s="7">
        <v>0.0</v>
      </c>
      <c r="BS731" s="9">
        <f t="shared" si="15"/>
        <v>228</v>
      </c>
      <c r="BT731" s="14">
        <v>6.2288</v>
      </c>
      <c r="BW731" s="15" t="str">
        <f t="shared" si="16"/>
        <v> </v>
      </c>
      <c r="BY731" s="7">
        <v>1.0</v>
      </c>
      <c r="BZ731" s="7">
        <v>2.0</v>
      </c>
      <c r="CA731" s="7">
        <v>2.0</v>
      </c>
      <c r="CB731" s="7">
        <v>0.0</v>
      </c>
      <c r="CC731" s="7">
        <v>0.0</v>
      </c>
      <c r="CD731" s="7">
        <v>0.0</v>
      </c>
      <c r="CE731" s="7">
        <v>3.0</v>
      </c>
      <c r="CF731" s="7">
        <v>1.0</v>
      </c>
      <c r="CG731" s="7">
        <v>0.0</v>
      </c>
      <c r="CH731" s="7">
        <v>0.0</v>
      </c>
      <c r="CI731" s="7">
        <v>2.0</v>
      </c>
      <c r="CJ731" s="7">
        <v>0.0</v>
      </c>
      <c r="CK731" s="7">
        <v>0.0</v>
      </c>
      <c r="CL731" s="15">
        <f t="shared" si="17"/>
        <v>0</v>
      </c>
      <c r="CM731" s="7">
        <v>1.8</v>
      </c>
      <c r="CN731" s="7">
        <v>2.9</v>
      </c>
      <c r="CO731" s="7">
        <v>4.7</v>
      </c>
      <c r="CP731" s="16">
        <f t="shared" si="18"/>
        <v>0.05802469136</v>
      </c>
      <c r="CQ731" s="16">
        <f t="shared" si="19"/>
        <v>0.1594181051</v>
      </c>
      <c r="CR731" s="17">
        <v>6.0</v>
      </c>
      <c r="CS731" s="14">
        <v>41.0</v>
      </c>
      <c r="CT731" s="14">
        <v>38.2</v>
      </c>
      <c r="CU731" s="14">
        <v>-2.5</v>
      </c>
      <c r="CV731" s="14">
        <v>1.9</v>
      </c>
      <c r="CW731" s="14">
        <v>2.4</v>
      </c>
      <c r="CX731" s="14">
        <v>0.0</v>
      </c>
      <c r="CY731" s="14">
        <v>4.4</v>
      </c>
      <c r="CZ731" s="18">
        <f t="shared" si="20"/>
        <v>0.05432098765</v>
      </c>
      <c r="DA731" s="18">
        <f t="shared" si="21"/>
        <v>0.1492424813</v>
      </c>
      <c r="DB731" s="14">
        <v>48.8387</v>
      </c>
      <c r="DC731" s="7">
        <v>1.0</v>
      </c>
      <c r="DD731" s="7">
        <v>1.0</v>
      </c>
      <c r="DE731" s="7">
        <v>4.0</v>
      </c>
      <c r="DF731" s="7">
        <v>55.0</v>
      </c>
      <c r="DG731" s="7">
        <v>7.0</v>
      </c>
      <c r="DH731" s="7">
        <v>0.0</v>
      </c>
      <c r="DI731" s="7">
        <v>82.0</v>
      </c>
      <c r="DJ731" s="7">
        <v>14.0</v>
      </c>
      <c r="DK731" s="7">
        <v>1.0</v>
      </c>
      <c r="DL731" s="7">
        <v>2.0</v>
      </c>
      <c r="DM731" s="7">
        <v>49.0</v>
      </c>
      <c r="DN731" s="9">
        <v>1.0</v>
      </c>
      <c r="DO731" s="9">
        <v>1.0</v>
      </c>
      <c r="DP731" s="9">
        <v>0.0</v>
      </c>
      <c r="DQ731" s="8">
        <v>186.0</v>
      </c>
      <c r="DR731" s="8">
        <v>1.0</v>
      </c>
      <c r="DS731" s="8" t="s">
        <v>335</v>
      </c>
      <c r="DT731" s="19">
        <v>6.5</v>
      </c>
      <c r="DU731" s="8">
        <v>5.5</v>
      </c>
      <c r="DV731" s="8">
        <v>5.5</v>
      </c>
      <c r="DW731" s="8">
        <v>67.0</v>
      </c>
      <c r="DX731" s="8">
        <v>0.0</v>
      </c>
      <c r="DY731" s="14">
        <f t="shared" si="22"/>
        <v>-6.131914894</v>
      </c>
    </row>
    <row r="732" ht="12.75" customHeight="1">
      <c r="A732" s="7">
        <v>42.0</v>
      </c>
      <c r="B732" s="7" t="s">
        <v>3087</v>
      </c>
      <c r="C732" s="7" t="s">
        <v>1873</v>
      </c>
      <c r="D732" s="7" t="s">
        <v>162</v>
      </c>
      <c r="E732" s="7" t="s">
        <v>163</v>
      </c>
      <c r="F732" s="7" t="s">
        <v>163</v>
      </c>
      <c r="G732" s="7">
        <v>74.0</v>
      </c>
      <c r="H732" s="7">
        <v>208.0</v>
      </c>
      <c r="I732" s="7" t="s">
        <v>133</v>
      </c>
      <c r="M732" s="8"/>
      <c r="N732" s="8">
        <f t="shared" si="1"/>
        <v>28</v>
      </c>
      <c r="O732" s="7" t="s">
        <v>563</v>
      </c>
      <c r="P732" s="7" t="s">
        <v>3088</v>
      </c>
      <c r="Q732" s="8" t="s">
        <v>839</v>
      </c>
      <c r="R732" s="7" t="s">
        <v>839</v>
      </c>
      <c r="S732" s="9" t="s">
        <v>159</v>
      </c>
      <c r="T732" s="9">
        <v>1.0</v>
      </c>
      <c r="U732" s="9" t="s">
        <v>138</v>
      </c>
      <c r="V732" s="9" t="s">
        <v>138</v>
      </c>
      <c r="W732" s="7">
        <v>1.0</v>
      </c>
      <c r="X732" s="7">
        <v>0.0</v>
      </c>
      <c r="Y732" s="7">
        <v>0.0</v>
      </c>
      <c r="Z732" s="7">
        <v>0.0</v>
      </c>
      <c r="AA732" s="7">
        <v>0.0</v>
      </c>
      <c r="AB732" s="7">
        <v>0.0</v>
      </c>
      <c r="AC732" s="7">
        <v>1.0</v>
      </c>
      <c r="AD732" s="7">
        <v>0.0</v>
      </c>
      <c r="AE732" s="7">
        <v>0.0</v>
      </c>
      <c r="AF732" s="10">
        <f t="shared" si="2"/>
        <v>0</v>
      </c>
      <c r="AG732" s="10">
        <f t="shared" si="3"/>
        <v>0</v>
      </c>
      <c r="AH732" s="7">
        <v>573.0</v>
      </c>
      <c r="AI732" s="11">
        <f t="shared" si="4"/>
        <v>9.55</v>
      </c>
      <c r="AJ732" s="7">
        <v>17.0</v>
      </c>
      <c r="AK732" s="11">
        <f t="shared" si="5"/>
        <v>17</v>
      </c>
      <c r="AL732" s="11">
        <f t="shared" si="6"/>
        <v>33.70588235</v>
      </c>
      <c r="AM732" s="12">
        <v>0.0</v>
      </c>
      <c r="AN732" s="11">
        <f t="shared" si="7"/>
        <v>0</v>
      </c>
      <c r="AO732" s="10" t="s">
        <v>151</v>
      </c>
      <c r="AP732" s="10" t="s">
        <v>151</v>
      </c>
      <c r="AQ732" s="10" t="s">
        <v>151</v>
      </c>
      <c r="AR732" s="7">
        <v>0.0</v>
      </c>
      <c r="AS732" s="7">
        <v>0.0</v>
      </c>
      <c r="AT732" s="13">
        <f t="shared" si="8"/>
        <v>0</v>
      </c>
      <c r="AU732" s="8"/>
      <c r="AV732" s="8"/>
      <c r="AW732" s="8"/>
      <c r="AX732" s="8">
        <v>0.0</v>
      </c>
      <c r="AY732" s="8"/>
      <c r="AZ732" s="8">
        <v>0.0</v>
      </c>
      <c r="BA732" s="7">
        <v>0.0</v>
      </c>
      <c r="BB732" s="7">
        <v>3.0</v>
      </c>
      <c r="BC732" s="7">
        <v>0.0</v>
      </c>
      <c r="BD732" s="7">
        <v>0.0</v>
      </c>
      <c r="BE732" s="7">
        <v>0.0</v>
      </c>
      <c r="BF732" s="7">
        <v>0.0</v>
      </c>
      <c r="BG732" s="14">
        <f t="shared" si="9"/>
        <v>0</v>
      </c>
      <c r="BH732" s="11">
        <f t="shared" si="10"/>
        <v>18.84816754</v>
      </c>
      <c r="BI732" s="11">
        <f t="shared" si="11"/>
        <v>0</v>
      </c>
      <c r="BJ732" s="11">
        <f t="shared" si="12"/>
        <v>0</v>
      </c>
      <c r="BK732" s="11">
        <f t="shared" si="13"/>
        <v>0</v>
      </c>
      <c r="BL732" s="11">
        <f t="shared" si="14"/>
        <v>0</v>
      </c>
      <c r="BM732" s="7">
        <v>5.0</v>
      </c>
      <c r="BN732" s="7">
        <v>0.0</v>
      </c>
      <c r="BO732" s="7">
        <v>1.0</v>
      </c>
      <c r="BP732" s="7">
        <v>0.0</v>
      </c>
      <c r="BQ732" s="7">
        <v>0.0</v>
      </c>
      <c r="BR732" s="7">
        <v>0.0</v>
      </c>
      <c r="BS732" s="9">
        <f t="shared" si="15"/>
        <v>9</v>
      </c>
      <c r="BT732" s="14">
        <v>-0.0148</v>
      </c>
      <c r="BW732" s="15" t="str">
        <f t="shared" si="16"/>
        <v> </v>
      </c>
      <c r="BY732" s="7">
        <v>0.0</v>
      </c>
      <c r="BZ732" s="7">
        <v>0.0</v>
      </c>
      <c r="CA732" s="7">
        <v>0.0</v>
      </c>
      <c r="CB732" s="7">
        <v>0.0</v>
      </c>
      <c r="CC732" s="7">
        <v>0.0</v>
      </c>
      <c r="CD732" s="7">
        <v>0.0</v>
      </c>
      <c r="CE732" s="7">
        <v>0.0</v>
      </c>
      <c r="CF732" s="7">
        <v>0.0</v>
      </c>
      <c r="CG732" s="7">
        <v>0.0</v>
      </c>
      <c r="CH732" s="7">
        <v>0.0</v>
      </c>
      <c r="CI732" s="7">
        <v>0.0</v>
      </c>
      <c r="CJ732" s="7">
        <v>0.0</v>
      </c>
      <c r="CK732" s="7">
        <v>0.0</v>
      </c>
      <c r="CL732" s="15">
        <f t="shared" si="17"/>
        <v>0</v>
      </c>
      <c r="CM732" s="7">
        <v>0.0</v>
      </c>
      <c r="CN732" s="7">
        <v>0.0</v>
      </c>
      <c r="CO732" s="7">
        <v>0.0</v>
      </c>
      <c r="CP732" s="16">
        <f t="shared" si="18"/>
        <v>0</v>
      </c>
      <c r="CQ732" s="16">
        <f t="shared" si="19"/>
        <v>0</v>
      </c>
      <c r="CR732" s="17">
        <v>2.0</v>
      </c>
      <c r="CS732" s="14">
        <v>0.1</v>
      </c>
      <c r="CT732" s="14">
        <v>0.1</v>
      </c>
      <c r="CU732" s="14">
        <v>0.0</v>
      </c>
      <c r="CV732" s="14">
        <v>0.0</v>
      </c>
      <c r="CW732" s="14">
        <v>0.0</v>
      </c>
      <c r="CX732" s="14">
        <v>0.0</v>
      </c>
      <c r="CY732" s="14">
        <v>0.0</v>
      </c>
      <c r="CZ732" s="18">
        <f t="shared" si="20"/>
        <v>0</v>
      </c>
      <c r="DA732" s="18">
        <f t="shared" si="21"/>
        <v>0</v>
      </c>
      <c r="DB732" s="14">
        <v>17.0</v>
      </c>
      <c r="DC732" s="7">
        <v>0.0</v>
      </c>
      <c r="DD732" s="7">
        <v>0.0</v>
      </c>
      <c r="DE732" s="7">
        <v>0.0</v>
      </c>
      <c r="DF732" s="7">
        <v>0.0</v>
      </c>
      <c r="DG732" s="7">
        <v>0.0</v>
      </c>
      <c r="DH732" s="7">
        <v>0.0</v>
      </c>
      <c r="DI732" s="7">
        <v>0.0</v>
      </c>
      <c r="DJ732" s="7">
        <v>0.0</v>
      </c>
      <c r="DK732" s="7">
        <v>0.0</v>
      </c>
      <c r="DL732" s="7">
        <v>0.0</v>
      </c>
      <c r="DM732" s="7">
        <v>1.0</v>
      </c>
      <c r="DN732" s="9">
        <v>0.0</v>
      </c>
      <c r="DO732" s="9">
        <v>0.0</v>
      </c>
      <c r="DP732" s="9">
        <v>0.0</v>
      </c>
      <c r="DQ732" s="8">
        <v>11.0</v>
      </c>
      <c r="DR732" s="8">
        <v>5.0</v>
      </c>
      <c r="DS732" s="8" t="s">
        <v>210</v>
      </c>
      <c r="DT732" s="19">
        <v>0.5750000000000001</v>
      </c>
      <c r="DU732" s="8">
        <v>0.5750000000000001</v>
      </c>
      <c r="DV732" s="8">
        <v>0.034</v>
      </c>
      <c r="DW732" s="8">
        <v>35.0</v>
      </c>
      <c r="DX732" s="8">
        <v>0.0</v>
      </c>
      <c r="DY732" s="14">
        <f t="shared" si="22"/>
        <v>-0.003134294212</v>
      </c>
    </row>
    <row r="733" ht="12.75" customHeight="1">
      <c r="A733" s="7">
        <v>13.0</v>
      </c>
      <c r="B733" s="7" t="s">
        <v>3089</v>
      </c>
      <c r="C733" s="7" t="s">
        <v>3090</v>
      </c>
      <c r="E733" s="7" t="s">
        <v>219</v>
      </c>
      <c r="F733" s="7" t="s">
        <v>219</v>
      </c>
      <c r="G733" s="7">
        <v>74.0</v>
      </c>
      <c r="H733" s="7">
        <v>211.0</v>
      </c>
      <c r="I733" s="7" t="s">
        <v>145</v>
      </c>
      <c r="J733" s="7">
        <v>2002.0</v>
      </c>
      <c r="K733" s="7">
        <v>1.0</v>
      </c>
      <c r="L733" s="7">
        <v>13.0</v>
      </c>
      <c r="M733" s="8"/>
      <c r="N733" s="8">
        <f t="shared" si="1"/>
        <v>31</v>
      </c>
      <c r="O733" s="7" t="s">
        <v>700</v>
      </c>
      <c r="P733" s="7" t="s">
        <v>3091</v>
      </c>
      <c r="Q733" s="8" t="s">
        <v>206</v>
      </c>
      <c r="R733" s="7" t="s">
        <v>206</v>
      </c>
      <c r="S733" s="9" t="s">
        <v>247</v>
      </c>
      <c r="T733" s="9">
        <v>15.0</v>
      </c>
      <c r="U733" s="9" t="s">
        <v>138</v>
      </c>
      <c r="V733" s="9" t="s">
        <v>138</v>
      </c>
      <c r="W733" s="7">
        <v>15.0</v>
      </c>
      <c r="X733" s="7">
        <v>1.0</v>
      </c>
      <c r="Y733" s="7">
        <v>3.0</v>
      </c>
      <c r="Z733" s="7">
        <v>1.0</v>
      </c>
      <c r="AA733" s="7">
        <v>4.0</v>
      </c>
      <c r="AB733" s="7">
        <v>1.0</v>
      </c>
      <c r="AC733" s="7">
        <v>18.0</v>
      </c>
      <c r="AD733" s="7">
        <v>11.0</v>
      </c>
      <c r="AE733" s="7">
        <v>12.0</v>
      </c>
      <c r="AF733" s="10">
        <f t="shared" si="2"/>
        <v>0.05555555556</v>
      </c>
      <c r="AG733" s="10">
        <f t="shared" si="3"/>
        <v>0.0243902439</v>
      </c>
      <c r="AH733" s="7">
        <v>11102.0</v>
      </c>
      <c r="AI733" s="11">
        <f t="shared" si="4"/>
        <v>12.33555556</v>
      </c>
      <c r="AJ733" s="7">
        <v>254.0</v>
      </c>
      <c r="AK733" s="11">
        <f t="shared" si="5"/>
        <v>16.93333333</v>
      </c>
      <c r="AL733" s="11">
        <f t="shared" si="6"/>
        <v>43.70866142</v>
      </c>
      <c r="AM733" s="12">
        <v>12.0</v>
      </c>
      <c r="AN733" s="11">
        <f t="shared" si="7"/>
        <v>3.891190776</v>
      </c>
      <c r="AO733" s="10" t="s">
        <v>466</v>
      </c>
      <c r="AP733" s="10" t="s">
        <v>176</v>
      </c>
      <c r="AQ733" s="10" t="s">
        <v>526</v>
      </c>
      <c r="AR733" s="7">
        <v>1.0</v>
      </c>
      <c r="AS733" s="7">
        <v>0.0</v>
      </c>
      <c r="AT733" s="13">
        <f t="shared" si="8"/>
        <v>1</v>
      </c>
      <c r="AU733" s="8"/>
      <c r="AV733" s="8"/>
      <c r="AW733" s="8">
        <v>1.0</v>
      </c>
      <c r="AX733" s="8">
        <v>1.0</v>
      </c>
      <c r="AY733" s="8"/>
      <c r="AZ733" s="8">
        <v>0.0</v>
      </c>
      <c r="BA733" s="7">
        <v>20.0</v>
      </c>
      <c r="BB733" s="7">
        <v>6.0</v>
      </c>
      <c r="BC733" s="7">
        <v>4.0</v>
      </c>
      <c r="BD733" s="7">
        <v>11.0</v>
      </c>
      <c r="BE733" s="7">
        <v>8.0</v>
      </c>
      <c r="BF733" s="7">
        <v>6.0</v>
      </c>
      <c r="BG733" s="14">
        <f t="shared" si="9"/>
        <v>6.485317961</v>
      </c>
      <c r="BH733" s="11">
        <f t="shared" si="10"/>
        <v>1.945595388</v>
      </c>
      <c r="BI733" s="11">
        <f t="shared" si="11"/>
        <v>1.297063592</v>
      </c>
      <c r="BJ733" s="11">
        <f t="shared" si="12"/>
        <v>3.566924878</v>
      </c>
      <c r="BK733" s="11">
        <f t="shared" si="13"/>
        <v>2.594127184</v>
      </c>
      <c r="BL733" s="11">
        <f t="shared" si="14"/>
        <v>1.945595388</v>
      </c>
      <c r="BM733" s="7">
        <v>12.0</v>
      </c>
      <c r="BN733" s="7">
        <v>6.0</v>
      </c>
      <c r="BO733" s="7">
        <v>0.0</v>
      </c>
      <c r="BP733" s="7">
        <v>0.0</v>
      </c>
      <c r="BQ733" s="7">
        <v>0.0</v>
      </c>
      <c r="BR733" s="7">
        <v>0.0</v>
      </c>
      <c r="BS733" s="9">
        <f t="shared" si="15"/>
        <v>22</v>
      </c>
      <c r="BT733" s="14">
        <v>-4.1035</v>
      </c>
      <c r="BW733" s="15" t="str">
        <f t="shared" si="16"/>
        <v> </v>
      </c>
      <c r="BY733" s="7">
        <v>0.0</v>
      </c>
      <c r="BZ733" s="7">
        <v>0.0</v>
      </c>
      <c r="CA733" s="7">
        <v>0.0</v>
      </c>
      <c r="CB733" s="7">
        <v>0.0</v>
      </c>
      <c r="CC733" s="7">
        <v>0.0</v>
      </c>
      <c r="CD733" s="7">
        <v>0.0</v>
      </c>
      <c r="CE733" s="7">
        <v>0.0</v>
      </c>
      <c r="CF733" s="7">
        <v>0.0</v>
      </c>
      <c r="CG733" s="7">
        <v>0.0</v>
      </c>
      <c r="CH733" s="7">
        <v>0.0</v>
      </c>
      <c r="CI733" s="7">
        <v>1.0</v>
      </c>
      <c r="CJ733" s="7">
        <v>0.0</v>
      </c>
      <c r="CK733" s="7">
        <v>0.0</v>
      </c>
      <c r="CL733" s="15">
        <f t="shared" si="17"/>
        <v>0</v>
      </c>
      <c r="CM733" s="7">
        <v>0.0</v>
      </c>
      <c r="CN733" s="7">
        <v>0.30000000000000004</v>
      </c>
      <c r="CO733" s="7">
        <v>0.30000000000000004</v>
      </c>
      <c r="CP733" s="16">
        <f t="shared" si="18"/>
        <v>0.02</v>
      </c>
      <c r="CQ733" s="16">
        <f t="shared" si="19"/>
        <v>0.09727976941</v>
      </c>
      <c r="CR733" s="17">
        <v>1.0</v>
      </c>
      <c r="CS733" s="14">
        <v>3.9</v>
      </c>
      <c r="CT733" s="14">
        <v>3.3</v>
      </c>
      <c r="CU733" s="14">
        <v>1.9</v>
      </c>
      <c r="CV733" s="14">
        <v>-0.2</v>
      </c>
      <c r="CW733" s="14">
        <v>0.4</v>
      </c>
      <c r="CX733" s="14">
        <v>0.0</v>
      </c>
      <c r="CY733" s="14">
        <v>0.2</v>
      </c>
      <c r="CZ733" s="18">
        <f t="shared" si="20"/>
        <v>0.01333333333</v>
      </c>
      <c r="DA733" s="18">
        <f t="shared" si="21"/>
        <v>0.06485317961</v>
      </c>
      <c r="DB733" s="14">
        <v>37.2778</v>
      </c>
      <c r="DC733" s="7">
        <v>0.0</v>
      </c>
      <c r="DD733" s="7">
        <v>0.0</v>
      </c>
      <c r="DE733" s="7">
        <v>1.0</v>
      </c>
      <c r="DF733" s="7">
        <v>10.0</v>
      </c>
      <c r="DG733" s="7">
        <v>1.0</v>
      </c>
      <c r="DH733" s="7">
        <v>0.0</v>
      </c>
      <c r="DI733" s="7">
        <v>4.0</v>
      </c>
      <c r="DJ733" s="7">
        <v>2.0</v>
      </c>
      <c r="DK733" s="7">
        <v>0.0</v>
      </c>
      <c r="DL733" s="7">
        <v>0.0</v>
      </c>
      <c r="DM733" s="7">
        <v>11.0</v>
      </c>
      <c r="DN733" s="9">
        <v>0.0</v>
      </c>
      <c r="DO733" s="9">
        <v>0.0</v>
      </c>
      <c r="DP733" s="9">
        <v>0.0</v>
      </c>
      <c r="DQ733" s="8">
        <v>250.0</v>
      </c>
      <c r="DR733" s="8">
        <v>5.0</v>
      </c>
      <c r="DS733" s="8" t="s">
        <v>249</v>
      </c>
      <c r="DT733" s="19">
        <v>1.1</v>
      </c>
      <c r="DU733" s="8">
        <v>1.1</v>
      </c>
      <c r="DV733" s="8">
        <v>2.702</v>
      </c>
      <c r="DW733" s="8">
        <v>67.0</v>
      </c>
      <c r="DX733" s="8">
        <v>0.0</v>
      </c>
      <c r="DY733" s="14">
        <f t="shared" si="22"/>
        <v>-3.976069549</v>
      </c>
    </row>
    <row r="734" ht="12.75" customHeight="1">
      <c r="A734" s="7">
        <v>47.0</v>
      </c>
      <c r="B734" s="7" t="s">
        <v>3092</v>
      </c>
      <c r="C734" s="7" t="s">
        <v>3093</v>
      </c>
      <c r="D734" s="7" t="s">
        <v>311</v>
      </c>
      <c r="E734" s="7" t="s">
        <v>132</v>
      </c>
      <c r="F734" s="7" t="s">
        <v>132</v>
      </c>
      <c r="G734" s="7">
        <v>77.0</v>
      </c>
      <c r="H734" s="7">
        <v>228.0</v>
      </c>
      <c r="I734" s="7" t="s">
        <v>133</v>
      </c>
      <c r="J734" s="7">
        <v>2006.0</v>
      </c>
      <c r="K734" s="7">
        <v>3.0</v>
      </c>
      <c r="L734" s="7">
        <v>85.0</v>
      </c>
      <c r="M734" s="8"/>
      <c r="N734" s="8">
        <f t="shared" si="1"/>
        <v>28</v>
      </c>
      <c r="O734" s="7" t="s">
        <v>1494</v>
      </c>
      <c r="P734" s="7" t="s">
        <v>3094</v>
      </c>
      <c r="Q734" s="8" t="s">
        <v>231</v>
      </c>
      <c r="R734" s="7" t="s">
        <v>231</v>
      </c>
      <c r="S734" s="9" t="s">
        <v>159</v>
      </c>
      <c r="T734" s="9">
        <v>4.0</v>
      </c>
      <c r="U734" s="9" t="s">
        <v>138</v>
      </c>
      <c r="V734" s="9" t="s">
        <v>138</v>
      </c>
      <c r="W734" s="7">
        <v>4.0</v>
      </c>
      <c r="X734" s="7">
        <v>0.0</v>
      </c>
      <c r="Y734" s="7">
        <v>1.0</v>
      </c>
      <c r="Z734" s="7">
        <v>0.0</v>
      </c>
      <c r="AA734" s="7">
        <v>1.0</v>
      </c>
      <c r="AB734" s="7">
        <v>1.0</v>
      </c>
      <c r="AC734" s="7">
        <v>1.0</v>
      </c>
      <c r="AD734" s="7">
        <v>0.0</v>
      </c>
      <c r="AE734" s="7">
        <v>0.0</v>
      </c>
      <c r="AF734" s="10">
        <f t="shared" si="2"/>
        <v>0</v>
      </c>
      <c r="AG734" s="10">
        <f t="shared" si="3"/>
        <v>0</v>
      </c>
      <c r="AH734" s="7">
        <v>1391.0</v>
      </c>
      <c r="AI734" s="11">
        <f t="shared" si="4"/>
        <v>5.795833333</v>
      </c>
      <c r="AJ734" s="7">
        <v>34.0</v>
      </c>
      <c r="AK734" s="11">
        <f t="shared" si="5"/>
        <v>8.5</v>
      </c>
      <c r="AL734" s="11">
        <f t="shared" si="6"/>
        <v>40.91176471</v>
      </c>
      <c r="AM734" s="12">
        <v>0.0</v>
      </c>
      <c r="AN734" s="11">
        <f t="shared" si="7"/>
        <v>0</v>
      </c>
      <c r="AO734" s="10" t="s">
        <v>151</v>
      </c>
      <c r="AP734" s="10" t="s">
        <v>152</v>
      </c>
      <c r="AQ734" s="10" t="s">
        <v>152</v>
      </c>
      <c r="AR734" s="7">
        <v>0.0</v>
      </c>
      <c r="AS734" s="7">
        <v>0.0</v>
      </c>
      <c r="AT734" s="13">
        <f t="shared" si="8"/>
        <v>0</v>
      </c>
      <c r="AU734" s="8"/>
      <c r="AV734" s="8"/>
      <c r="AW734" s="8"/>
      <c r="AX734" s="8">
        <v>0.0</v>
      </c>
      <c r="AY734" s="8"/>
      <c r="AZ734" s="8">
        <v>0.0</v>
      </c>
      <c r="BA734" s="7">
        <v>2.0</v>
      </c>
      <c r="BB734" s="7">
        <v>13.0</v>
      </c>
      <c r="BC734" s="7">
        <v>1.0</v>
      </c>
      <c r="BD734" s="7">
        <v>0.0</v>
      </c>
      <c r="BE734" s="7">
        <v>1.0</v>
      </c>
      <c r="BF734" s="7">
        <v>0.0</v>
      </c>
      <c r="BG734" s="14">
        <f t="shared" si="9"/>
        <v>5.176132279</v>
      </c>
      <c r="BH734" s="11">
        <f t="shared" si="10"/>
        <v>33.64485981</v>
      </c>
      <c r="BI734" s="11">
        <f t="shared" si="11"/>
        <v>2.588066139</v>
      </c>
      <c r="BJ734" s="11">
        <f t="shared" si="12"/>
        <v>0</v>
      </c>
      <c r="BK734" s="11">
        <f t="shared" si="13"/>
        <v>2.588066139</v>
      </c>
      <c r="BL734" s="11">
        <f t="shared" si="14"/>
        <v>0</v>
      </c>
      <c r="BM734" s="7">
        <v>19.0</v>
      </c>
      <c r="BN734" s="7">
        <v>2.0</v>
      </c>
      <c r="BO734" s="7">
        <v>1.0</v>
      </c>
      <c r="BP734" s="7">
        <v>0.0</v>
      </c>
      <c r="BQ734" s="7">
        <v>1.0</v>
      </c>
      <c r="BR734" s="7">
        <v>0.0</v>
      </c>
      <c r="BS734" s="9">
        <f t="shared" si="15"/>
        <v>34</v>
      </c>
      <c r="BT734" s="14">
        <v>-1.0419</v>
      </c>
      <c r="BW734" s="15" t="str">
        <f t="shared" si="16"/>
        <v> </v>
      </c>
      <c r="BY734" s="7">
        <v>0.0</v>
      </c>
      <c r="BZ734" s="7">
        <v>0.0</v>
      </c>
      <c r="CA734" s="7">
        <v>0.0</v>
      </c>
      <c r="CB734" s="7">
        <v>0.0</v>
      </c>
      <c r="CC734" s="7">
        <v>0.0</v>
      </c>
      <c r="CD734" s="7">
        <v>0.0</v>
      </c>
      <c r="CE734" s="7">
        <v>0.0</v>
      </c>
      <c r="CF734" s="7">
        <v>0.0</v>
      </c>
      <c r="CG734" s="7">
        <v>0.0</v>
      </c>
      <c r="CH734" s="7">
        <v>0.0</v>
      </c>
      <c r="CI734" s="7">
        <v>0.0</v>
      </c>
      <c r="CJ734" s="7">
        <v>0.0</v>
      </c>
      <c r="CK734" s="7">
        <v>0.0</v>
      </c>
      <c r="CL734" s="15">
        <f t="shared" si="17"/>
        <v>0</v>
      </c>
      <c r="CM734" s="7">
        <v>0.0</v>
      </c>
      <c r="CN734" s="7">
        <v>0.1</v>
      </c>
      <c r="CO734" s="7">
        <v>0.1</v>
      </c>
      <c r="CP734" s="16">
        <f t="shared" si="18"/>
        <v>0.025</v>
      </c>
      <c r="CQ734" s="16">
        <f t="shared" si="19"/>
        <v>0.2588066139</v>
      </c>
      <c r="CR734" s="17">
        <v>3.0</v>
      </c>
      <c r="CS734" s="14">
        <v>0.4</v>
      </c>
      <c r="CT734" s="14">
        <v>0.4</v>
      </c>
      <c r="CU734" s="14">
        <v>0.9</v>
      </c>
      <c r="CV734" s="14">
        <v>0.2</v>
      </c>
      <c r="CW734" s="14">
        <v>0.1</v>
      </c>
      <c r="CX734" s="14">
        <v>0.0</v>
      </c>
      <c r="CY734" s="14">
        <v>0.30000000000000004</v>
      </c>
      <c r="CZ734" s="18">
        <f t="shared" si="20"/>
        <v>0.075</v>
      </c>
      <c r="DA734" s="18">
        <f t="shared" si="21"/>
        <v>0.7764198418</v>
      </c>
      <c r="DB734" s="14">
        <v>8.0</v>
      </c>
      <c r="DC734" s="7">
        <v>0.0</v>
      </c>
      <c r="DD734" s="7">
        <v>0.0</v>
      </c>
      <c r="DE734" s="7">
        <v>0.0</v>
      </c>
      <c r="DF734" s="7">
        <v>0.0</v>
      </c>
      <c r="DG734" s="7">
        <v>0.0</v>
      </c>
      <c r="DH734" s="7">
        <v>0.0</v>
      </c>
      <c r="DI734" s="7">
        <v>0.0</v>
      </c>
      <c r="DJ734" s="7">
        <v>0.0</v>
      </c>
      <c r="DK734" s="7">
        <v>0.0</v>
      </c>
      <c r="DL734" s="7">
        <v>0.0</v>
      </c>
      <c r="DM734" s="7">
        <v>1.0</v>
      </c>
      <c r="DN734" s="9">
        <v>0.0</v>
      </c>
      <c r="DO734" s="9">
        <v>0.0</v>
      </c>
      <c r="DP734" s="9">
        <v>0.0</v>
      </c>
      <c r="DQ734" s="8">
        <v>9.0</v>
      </c>
      <c r="DR734" s="8">
        <v>0.0</v>
      </c>
      <c r="DS734" s="8"/>
      <c r="DT734" s="19">
        <v>0.5750000000000001</v>
      </c>
      <c r="DU734" s="8">
        <v>0.5750000000000001</v>
      </c>
      <c r="DV734" s="8">
        <v>0.028</v>
      </c>
      <c r="DW734" s="8">
        <v>0.0</v>
      </c>
      <c r="DX734" s="8">
        <v>0.0</v>
      </c>
      <c r="DY734" s="14">
        <f t="shared" si="22"/>
        <v>0.2970487303</v>
      </c>
    </row>
    <row r="735" ht="12.75" customHeight="1">
      <c r="A735" s="7">
        <v>28.0</v>
      </c>
      <c r="B735" s="7" t="s">
        <v>3095</v>
      </c>
      <c r="C735" s="7" t="s">
        <v>3096</v>
      </c>
      <c r="D735" s="7" t="s">
        <v>229</v>
      </c>
      <c r="E735" s="7" t="s">
        <v>163</v>
      </c>
      <c r="F735" s="7" t="s">
        <v>163</v>
      </c>
      <c r="G735" s="7">
        <v>74.0</v>
      </c>
      <c r="H735" s="7">
        <v>205.0</v>
      </c>
      <c r="I735" s="7" t="s">
        <v>145</v>
      </c>
      <c r="J735" s="7">
        <v>2012.0</v>
      </c>
      <c r="K735" s="7">
        <v>2.0</v>
      </c>
      <c r="L735" s="7">
        <v>60.0</v>
      </c>
      <c r="M735" s="8"/>
      <c r="N735" s="8">
        <f t="shared" si="1"/>
        <v>21</v>
      </c>
      <c r="O735" s="7" t="s">
        <v>3097</v>
      </c>
      <c r="P735" s="7" t="s">
        <v>3098</v>
      </c>
      <c r="Q735" s="8" t="s">
        <v>490</v>
      </c>
      <c r="R735" s="7" t="s">
        <v>490</v>
      </c>
      <c r="S735" s="9" t="s">
        <v>174</v>
      </c>
      <c r="T735" s="9">
        <v>71.0</v>
      </c>
      <c r="U735" s="9" t="s">
        <v>138</v>
      </c>
      <c r="V735" s="9" t="s">
        <v>138</v>
      </c>
      <c r="W735" s="7">
        <v>72.0</v>
      </c>
      <c r="X735" s="7">
        <v>1.0</v>
      </c>
      <c r="Y735" s="7">
        <v>20.0</v>
      </c>
      <c r="Z735" s="7">
        <v>11.0</v>
      </c>
      <c r="AA735" s="7">
        <v>21.0</v>
      </c>
      <c r="AB735" s="7">
        <v>-8.0</v>
      </c>
      <c r="AC735" s="7">
        <v>94.0</v>
      </c>
      <c r="AD735" s="7">
        <v>47.0</v>
      </c>
      <c r="AE735" s="7">
        <v>60.0</v>
      </c>
      <c r="AF735" s="10">
        <f t="shared" si="2"/>
        <v>0.01063829787</v>
      </c>
      <c r="AG735" s="10">
        <f t="shared" si="3"/>
        <v>0.004975124378</v>
      </c>
      <c r="AH735" s="7">
        <v>78472.0</v>
      </c>
      <c r="AI735" s="11">
        <f t="shared" si="4"/>
        <v>18.16481481</v>
      </c>
      <c r="AJ735" s="7">
        <v>1663.0</v>
      </c>
      <c r="AK735" s="11">
        <f t="shared" si="5"/>
        <v>23.09722222</v>
      </c>
      <c r="AL735" s="11">
        <f t="shared" si="6"/>
        <v>47.18701143</v>
      </c>
      <c r="AM735" s="12">
        <v>113.0</v>
      </c>
      <c r="AN735" s="11">
        <f t="shared" si="7"/>
        <v>5.18401468</v>
      </c>
      <c r="AO735" s="10" t="s">
        <v>3099</v>
      </c>
      <c r="AP735" s="10" t="s">
        <v>1808</v>
      </c>
      <c r="AQ735" s="10" t="s">
        <v>1633</v>
      </c>
      <c r="AR735" s="7">
        <v>0.0</v>
      </c>
      <c r="AS735" s="7">
        <v>0.0</v>
      </c>
      <c r="AT735" s="13">
        <f t="shared" si="8"/>
        <v>0</v>
      </c>
      <c r="AU735" s="8"/>
      <c r="AV735" s="8"/>
      <c r="AW735" s="8"/>
      <c r="AX735" s="8">
        <v>0.0</v>
      </c>
      <c r="AY735" s="8"/>
      <c r="AZ735" s="8">
        <v>0.0</v>
      </c>
      <c r="BA735" s="7">
        <v>55.0</v>
      </c>
      <c r="BB735" s="7">
        <v>66.0</v>
      </c>
      <c r="BC735" s="7">
        <v>41.0</v>
      </c>
      <c r="BD735" s="7">
        <v>47.0</v>
      </c>
      <c r="BE735" s="7">
        <v>36.0</v>
      </c>
      <c r="BF735" s="7">
        <v>16.0</v>
      </c>
      <c r="BG735" s="14">
        <f t="shared" si="9"/>
        <v>2.523192986</v>
      </c>
      <c r="BH735" s="11">
        <f t="shared" si="10"/>
        <v>3.027831583</v>
      </c>
      <c r="BI735" s="11">
        <f t="shared" si="11"/>
        <v>1.88092568</v>
      </c>
      <c r="BJ735" s="11">
        <f t="shared" si="12"/>
        <v>2.156183097</v>
      </c>
      <c r="BK735" s="11">
        <f t="shared" si="13"/>
        <v>1.6515445</v>
      </c>
      <c r="BL735" s="11">
        <f t="shared" si="14"/>
        <v>0.7340197778</v>
      </c>
      <c r="BM735" s="7">
        <v>32.0</v>
      </c>
      <c r="BN735" s="7">
        <v>15.0</v>
      </c>
      <c r="BO735" s="7">
        <v>0.0</v>
      </c>
      <c r="BP735" s="7">
        <v>0.0</v>
      </c>
      <c r="BQ735" s="7">
        <v>0.0</v>
      </c>
      <c r="BR735" s="7">
        <v>0.0</v>
      </c>
      <c r="BS735" s="9">
        <f t="shared" si="15"/>
        <v>139</v>
      </c>
      <c r="BT735" s="14">
        <v>1.6971</v>
      </c>
      <c r="BW735" s="15" t="str">
        <f t="shared" si="16"/>
        <v> </v>
      </c>
      <c r="BY735" s="7">
        <v>0.0</v>
      </c>
      <c r="BZ735" s="7">
        <v>0.0</v>
      </c>
      <c r="CA735" s="7">
        <v>0.0</v>
      </c>
      <c r="CB735" s="7">
        <v>0.0</v>
      </c>
      <c r="CC735" s="7">
        <v>0.0</v>
      </c>
      <c r="CD735" s="7">
        <v>0.0</v>
      </c>
      <c r="CE735" s="7">
        <v>1.0</v>
      </c>
      <c r="CF735" s="7">
        <v>0.0</v>
      </c>
      <c r="CG735" s="7">
        <v>0.0</v>
      </c>
      <c r="CH735" s="7">
        <v>0.0</v>
      </c>
      <c r="CI735" s="7">
        <v>0.0</v>
      </c>
      <c r="CJ735" s="7">
        <v>0.0</v>
      </c>
      <c r="CK735" s="7">
        <v>0.0</v>
      </c>
      <c r="CL735" s="15">
        <f t="shared" si="17"/>
        <v>0</v>
      </c>
      <c r="CM735" s="7">
        <v>0.9</v>
      </c>
      <c r="CN735" s="7">
        <v>3.1</v>
      </c>
      <c r="CO735" s="7">
        <v>4.0</v>
      </c>
      <c r="CP735" s="16">
        <f t="shared" si="18"/>
        <v>0.05555555556</v>
      </c>
      <c r="CQ735" s="16">
        <f t="shared" si="19"/>
        <v>0.1835049444</v>
      </c>
      <c r="CR735" s="17">
        <v>4.0</v>
      </c>
      <c r="CS735" s="14">
        <v>30.2</v>
      </c>
      <c r="CT735" s="14">
        <v>27.3</v>
      </c>
      <c r="CU735" s="14">
        <v>0.2</v>
      </c>
      <c r="CV735" s="14">
        <v>0.6000000000000001</v>
      </c>
      <c r="CW735" s="14">
        <v>3.3</v>
      </c>
      <c r="CX735" s="14">
        <v>0.0</v>
      </c>
      <c r="CY735" s="14">
        <v>3.8</v>
      </c>
      <c r="CZ735" s="18">
        <f t="shared" si="20"/>
        <v>0.05277777778</v>
      </c>
      <c r="DA735" s="18">
        <f t="shared" si="21"/>
        <v>0.1743296972</v>
      </c>
      <c r="DB735" s="14">
        <v>49.9681</v>
      </c>
      <c r="DC735" s="7">
        <v>0.0</v>
      </c>
      <c r="DD735" s="7">
        <v>1.0</v>
      </c>
      <c r="DE735" s="7">
        <v>6.0</v>
      </c>
      <c r="DF735" s="7">
        <v>40.0</v>
      </c>
      <c r="DG735" s="7">
        <v>1.0</v>
      </c>
      <c r="DH735" s="7">
        <v>0.0</v>
      </c>
      <c r="DI735" s="7">
        <v>52.0</v>
      </c>
      <c r="DJ735" s="7">
        <v>23.0</v>
      </c>
      <c r="DK735" s="7">
        <v>3.0</v>
      </c>
      <c r="DL735" s="7">
        <v>0.0</v>
      </c>
      <c r="DM735" s="7">
        <v>15.0</v>
      </c>
      <c r="DN735" s="9">
        <v>0.0</v>
      </c>
      <c r="DO735" s="9">
        <v>0.0</v>
      </c>
      <c r="DP735" s="9">
        <v>1.0</v>
      </c>
      <c r="DQ735" s="8">
        <v>186.0</v>
      </c>
      <c r="DR735" s="8">
        <v>3.0</v>
      </c>
      <c r="DS735" s="8" t="s">
        <v>429</v>
      </c>
      <c r="DT735" s="19">
        <v>0.5750000000000001</v>
      </c>
      <c r="DU735" s="8">
        <v>0.606</v>
      </c>
      <c r="DV735" s="8">
        <v>0.888</v>
      </c>
      <c r="DW735" s="8">
        <v>33.0</v>
      </c>
      <c r="DX735" s="8">
        <v>0.308</v>
      </c>
      <c r="DY735" s="14">
        <f t="shared" si="22"/>
        <v>3.080851064</v>
      </c>
    </row>
    <row r="736" ht="12.75" customHeight="1">
      <c r="A736" s="7">
        <v>77.0</v>
      </c>
      <c r="B736" s="7" t="s">
        <v>2182</v>
      </c>
      <c r="C736" s="7" t="s">
        <v>3100</v>
      </c>
      <c r="D736" s="7" t="s">
        <v>162</v>
      </c>
      <c r="E736" s="7" t="s">
        <v>163</v>
      </c>
      <c r="F736" s="7" t="s">
        <v>163</v>
      </c>
      <c r="G736" s="7">
        <v>72.0</v>
      </c>
      <c r="H736" s="7">
        <v>186.0</v>
      </c>
      <c r="I736" s="7" t="s">
        <v>133</v>
      </c>
      <c r="M736" s="8"/>
      <c r="N736" s="8">
        <f t="shared" si="1"/>
        <v>23</v>
      </c>
      <c r="O736" s="7" t="s">
        <v>743</v>
      </c>
      <c r="P736" s="7" t="s">
        <v>3101</v>
      </c>
      <c r="Q736" s="8" t="s">
        <v>458</v>
      </c>
      <c r="R736" s="7" t="s">
        <v>458</v>
      </c>
      <c r="S736" s="9" t="s">
        <v>150</v>
      </c>
      <c r="T736" s="9">
        <v>1.0</v>
      </c>
      <c r="U736" s="9" t="s">
        <v>138</v>
      </c>
      <c r="V736" s="9" t="s">
        <v>138</v>
      </c>
      <c r="W736" s="7">
        <v>1.0</v>
      </c>
      <c r="X736" s="7">
        <v>0.0</v>
      </c>
      <c r="Y736" s="7">
        <v>0.0</v>
      </c>
      <c r="Z736" s="7">
        <v>0.0</v>
      </c>
      <c r="AA736" s="7">
        <v>0.0</v>
      </c>
      <c r="AB736" s="7">
        <v>0.0</v>
      </c>
      <c r="AC736" s="7">
        <v>0.0</v>
      </c>
      <c r="AD736" s="7">
        <v>0.0</v>
      </c>
      <c r="AE736" s="7">
        <v>0.0</v>
      </c>
      <c r="AF736" s="10">
        <f t="shared" si="2"/>
        <v>0</v>
      </c>
      <c r="AG736" s="10">
        <f t="shared" si="3"/>
        <v>0</v>
      </c>
      <c r="AH736" s="7">
        <v>501.0</v>
      </c>
      <c r="AI736" s="11">
        <f t="shared" si="4"/>
        <v>8.35</v>
      </c>
      <c r="AJ736" s="7">
        <v>13.0</v>
      </c>
      <c r="AK736" s="11">
        <f t="shared" si="5"/>
        <v>13</v>
      </c>
      <c r="AL736" s="11">
        <f t="shared" si="6"/>
        <v>38.53846154</v>
      </c>
      <c r="AM736" s="12">
        <v>0.0</v>
      </c>
      <c r="AN736" s="11">
        <f t="shared" si="7"/>
        <v>0</v>
      </c>
      <c r="AO736" s="10" t="s">
        <v>151</v>
      </c>
      <c r="AP736" s="10" t="s">
        <v>151</v>
      </c>
      <c r="AQ736" s="10" t="s">
        <v>151</v>
      </c>
      <c r="AR736" s="7">
        <v>2.0</v>
      </c>
      <c r="AS736" s="7">
        <v>2.0</v>
      </c>
      <c r="AT736" s="13">
        <f t="shared" si="8"/>
        <v>0.5</v>
      </c>
      <c r="AU736" s="8"/>
      <c r="AV736" s="8"/>
      <c r="AW736" s="8">
        <v>4.0</v>
      </c>
      <c r="AX736" s="8">
        <v>2.0</v>
      </c>
      <c r="AY736" s="8"/>
      <c r="AZ736" s="8">
        <v>0.0</v>
      </c>
      <c r="BA736" s="7">
        <v>1.0</v>
      </c>
      <c r="BB736" s="7">
        <v>0.0</v>
      </c>
      <c r="BC736" s="7">
        <v>2.0</v>
      </c>
      <c r="BD736" s="7">
        <v>0.0</v>
      </c>
      <c r="BE736" s="7">
        <v>0.0</v>
      </c>
      <c r="BF736" s="7">
        <v>0.0</v>
      </c>
      <c r="BG736" s="14">
        <f t="shared" si="9"/>
        <v>7.185628743</v>
      </c>
      <c r="BH736" s="11">
        <f t="shared" si="10"/>
        <v>0</v>
      </c>
      <c r="BI736" s="11">
        <f t="shared" si="11"/>
        <v>14.37125749</v>
      </c>
      <c r="BJ736" s="11">
        <f t="shared" si="12"/>
        <v>0</v>
      </c>
      <c r="BK736" s="11">
        <f t="shared" si="13"/>
        <v>0</v>
      </c>
      <c r="BL736" s="11">
        <f t="shared" si="14"/>
        <v>0</v>
      </c>
      <c r="BM736" s="7">
        <v>0.0</v>
      </c>
      <c r="BN736" s="7">
        <v>0.0</v>
      </c>
      <c r="BO736" s="7">
        <v>0.0</v>
      </c>
      <c r="BP736" s="7">
        <v>0.0</v>
      </c>
      <c r="BQ736" s="7">
        <v>0.0</v>
      </c>
      <c r="BR736" s="7">
        <v>0.0</v>
      </c>
      <c r="BS736" s="9">
        <f t="shared" si="15"/>
        <v>2</v>
      </c>
      <c r="BT736" s="14">
        <v>-0.0142</v>
      </c>
      <c r="BW736" s="15" t="str">
        <f t="shared" si="16"/>
        <v> </v>
      </c>
      <c r="BY736" s="7">
        <v>0.0</v>
      </c>
      <c r="BZ736" s="7">
        <v>0.0</v>
      </c>
      <c r="CA736" s="7">
        <v>0.0</v>
      </c>
      <c r="CB736" s="7">
        <v>0.0</v>
      </c>
      <c r="CC736" s="7">
        <v>0.0</v>
      </c>
      <c r="CD736" s="7">
        <v>0.0</v>
      </c>
      <c r="CE736" s="7">
        <v>0.0</v>
      </c>
      <c r="CF736" s="7">
        <v>0.0</v>
      </c>
      <c r="CG736" s="7">
        <v>0.0</v>
      </c>
      <c r="CH736" s="7">
        <v>0.0</v>
      </c>
      <c r="CI736" s="7">
        <v>0.0</v>
      </c>
      <c r="CJ736" s="7">
        <v>0.0</v>
      </c>
      <c r="CK736" s="7">
        <v>0.0</v>
      </c>
      <c r="CL736" s="15">
        <f t="shared" si="17"/>
        <v>0</v>
      </c>
      <c r="CM736" s="7">
        <v>0.0</v>
      </c>
      <c r="CN736" s="7">
        <v>0.0</v>
      </c>
      <c r="CO736" s="7">
        <v>0.0</v>
      </c>
      <c r="CP736" s="16">
        <f t="shared" si="18"/>
        <v>0</v>
      </c>
      <c r="CQ736" s="16">
        <f t="shared" si="19"/>
        <v>0</v>
      </c>
      <c r="CR736" s="17">
        <v>1.0</v>
      </c>
      <c r="CS736" s="14">
        <v>0.1</v>
      </c>
      <c r="CT736" s="14">
        <v>0.0</v>
      </c>
      <c r="CU736" s="14">
        <v>0.0</v>
      </c>
      <c r="CV736" s="14">
        <v>0.0</v>
      </c>
      <c r="CW736" s="14">
        <v>0.0</v>
      </c>
      <c r="CX736" s="14">
        <v>0.0</v>
      </c>
      <c r="CY736" s="14">
        <v>0.0</v>
      </c>
      <c r="CZ736" s="18">
        <f t="shared" si="20"/>
        <v>0</v>
      </c>
      <c r="DA736" s="18">
        <f t="shared" si="21"/>
        <v>0</v>
      </c>
      <c r="DB736" s="14">
        <v>0.0</v>
      </c>
      <c r="DC736" s="7">
        <v>0.0</v>
      </c>
      <c r="DD736" s="7">
        <v>0.0</v>
      </c>
      <c r="DE736" s="7">
        <v>0.0</v>
      </c>
      <c r="DF736" s="7">
        <v>0.0</v>
      </c>
      <c r="DG736" s="7">
        <v>0.0</v>
      </c>
      <c r="DH736" s="7">
        <v>0.0</v>
      </c>
      <c r="DI736" s="7">
        <v>0.0</v>
      </c>
      <c r="DJ736" s="7">
        <v>0.0</v>
      </c>
      <c r="DK736" s="7">
        <v>0.0</v>
      </c>
      <c r="DL736" s="7">
        <v>0.0</v>
      </c>
      <c r="DM736" s="7">
        <v>0.0</v>
      </c>
      <c r="DN736" s="9">
        <v>0.0</v>
      </c>
      <c r="DO736" s="9">
        <v>0.0</v>
      </c>
      <c r="DP736" s="9">
        <v>0.0</v>
      </c>
      <c r="DQ736" s="8">
        <v>11.0</v>
      </c>
      <c r="DR736" s="8">
        <v>0.0</v>
      </c>
      <c r="DS736" s="8"/>
      <c r="DT736" s="19">
        <v>0.605</v>
      </c>
      <c r="DU736" s="8">
        <v>0.605</v>
      </c>
      <c r="DV736" s="8">
        <v>0.036000000000000004</v>
      </c>
      <c r="DW736" s="8">
        <v>0.0</v>
      </c>
      <c r="DX736" s="8">
        <v>0.0</v>
      </c>
      <c r="DY736" s="14">
        <f t="shared" si="22"/>
        <v>-0.007389613361</v>
      </c>
    </row>
    <row r="737" ht="12.75" customHeight="1">
      <c r="A737" s="7">
        <v>10.0</v>
      </c>
      <c r="B737" s="7" t="s">
        <v>3102</v>
      </c>
      <c r="C737" s="7" t="s">
        <v>1102</v>
      </c>
      <c r="D737" s="7" t="s">
        <v>736</v>
      </c>
      <c r="E737" s="7" t="s">
        <v>163</v>
      </c>
      <c r="F737" s="7" t="s">
        <v>163</v>
      </c>
      <c r="G737" s="7">
        <v>73.0</v>
      </c>
      <c r="H737" s="7">
        <v>195.0</v>
      </c>
      <c r="I737" s="7" t="s">
        <v>145</v>
      </c>
      <c r="J737" s="7">
        <v>2001.0</v>
      </c>
      <c r="K737" s="7">
        <v>3.0</v>
      </c>
      <c r="L737" s="7">
        <v>95.0</v>
      </c>
      <c r="M737" s="8"/>
      <c r="N737" s="8">
        <f t="shared" si="1"/>
        <v>34</v>
      </c>
      <c r="O737" s="7" t="s">
        <v>684</v>
      </c>
      <c r="P737" s="7" t="s">
        <v>3103</v>
      </c>
      <c r="Q737" s="8" t="s">
        <v>399</v>
      </c>
      <c r="R737" s="7" t="s">
        <v>399</v>
      </c>
      <c r="S737" s="9" t="s">
        <v>159</v>
      </c>
      <c r="T737" s="9">
        <v>75.0</v>
      </c>
      <c r="U737" s="9" t="s">
        <v>138</v>
      </c>
      <c r="V737" s="9" t="s">
        <v>138</v>
      </c>
      <c r="W737" s="7">
        <v>76.0</v>
      </c>
      <c r="X737" s="7">
        <v>20.0</v>
      </c>
      <c r="Y737" s="7">
        <v>35.0</v>
      </c>
      <c r="Z737" s="7">
        <v>25.0</v>
      </c>
      <c r="AA737" s="7">
        <v>55.0</v>
      </c>
      <c r="AB737" s="7">
        <v>-3.0</v>
      </c>
      <c r="AC737" s="7">
        <v>226.0</v>
      </c>
      <c r="AD737" s="7">
        <v>98.0</v>
      </c>
      <c r="AE737" s="7">
        <v>82.0</v>
      </c>
      <c r="AF737" s="10">
        <f t="shared" si="2"/>
        <v>0.08849557522</v>
      </c>
      <c r="AG737" s="10">
        <f t="shared" si="3"/>
        <v>0.04926108374</v>
      </c>
      <c r="AH737" s="7">
        <v>80337.0</v>
      </c>
      <c r="AI737" s="11">
        <f t="shared" si="4"/>
        <v>17.61776316</v>
      </c>
      <c r="AJ737" s="7">
        <v>1744.0</v>
      </c>
      <c r="AK737" s="11">
        <f t="shared" si="5"/>
        <v>22.94736842</v>
      </c>
      <c r="AL737" s="11">
        <f t="shared" si="6"/>
        <v>46.06479358</v>
      </c>
      <c r="AM737" s="12">
        <v>203.0</v>
      </c>
      <c r="AN737" s="11">
        <f t="shared" si="7"/>
        <v>9.096680235</v>
      </c>
      <c r="AO737" s="10" t="s">
        <v>290</v>
      </c>
      <c r="AP737" s="10" t="s">
        <v>1929</v>
      </c>
      <c r="AQ737" s="10" t="s">
        <v>1118</v>
      </c>
      <c r="AR737" s="7">
        <v>16.0</v>
      </c>
      <c r="AS737" s="7">
        <v>17.0</v>
      </c>
      <c r="AT737" s="13">
        <f t="shared" si="8"/>
        <v>0.4848484848</v>
      </c>
      <c r="AU737" s="8"/>
      <c r="AV737" s="8"/>
      <c r="AW737" s="8">
        <v>24.0</v>
      </c>
      <c r="AX737" s="8">
        <v>11.0</v>
      </c>
      <c r="AY737" s="8">
        <v>9.0</v>
      </c>
      <c r="AZ737" s="8">
        <v>5.0</v>
      </c>
      <c r="BA737" s="7">
        <v>67.0</v>
      </c>
      <c r="BB737" s="7">
        <v>76.0</v>
      </c>
      <c r="BC737" s="7">
        <v>24.0</v>
      </c>
      <c r="BD737" s="7">
        <v>98.0</v>
      </c>
      <c r="BE737" s="7">
        <v>46.0</v>
      </c>
      <c r="BF737" s="7">
        <v>51.0</v>
      </c>
      <c r="BG737" s="14">
        <f t="shared" si="9"/>
        <v>3.00235259</v>
      </c>
      <c r="BH737" s="11">
        <f t="shared" si="10"/>
        <v>3.405653684</v>
      </c>
      <c r="BI737" s="11">
        <f t="shared" si="11"/>
        <v>1.075469584</v>
      </c>
      <c r="BJ737" s="11">
        <f t="shared" si="12"/>
        <v>4.391500803</v>
      </c>
      <c r="BK737" s="11">
        <f t="shared" si="13"/>
        <v>2.061316703</v>
      </c>
      <c r="BL737" s="11">
        <f t="shared" si="14"/>
        <v>2.285372867</v>
      </c>
      <c r="BM737" s="7">
        <v>27.0</v>
      </c>
      <c r="BN737" s="7">
        <v>11.0</v>
      </c>
      <c r="BO737" s="7">
        <v>1.0</v>
      </c>
      <c r="BP737" s="7">
        <v>0.0</v>
      </c>
      <c r="BQ737" s="7">
        <v>0.0</v>
      </c>
      <c r="BR737" s="7">
        <v>0.0</v>
      </c>
      <c r="BS737" s="9">
        <f t="shared" si="15"/>
        <v>128</v>
      </c>
      <c r="BT737" s="14">
        <v>-3.7281</v>
      </c>
      <c r="BU737" s="7">
        <v>3.0</v>
      </c>
      <c r="BV737" s="7">
        <v>3.0</v>
      </c>
      <c r="BW737" s="15">
        <f t="shared" si="16"/>
        <v>1</v>
      </c>
      <c r="BX737" s="7">
        <v>1.0</v>
      </c>
      <c r="BY737" s="7">
        <v>3.0</v>
      </c>
      <c r="BZ737" s="7">
        <v>0.0</v>
      </c>
      <c r="CA737" s="7">
        <v>6.0</v>
      </c>
      <c r="CB737" s="7">
        <v>2.0</v>
      </c>
      <c r="CC737" s="7">
        <v>0.0</v>
      </c>
      <c r="CD737" s="7">
        <v>0.0</v>
      </c>
      <c r="CE737" s="7">
        <v>3.0</v>
      </c>
      <c r="CF737" s="7">
        <v>3.0</v>
      </c>
      <c r="CG737" s="7">
        <v>4.0</v>
      </c>
      <c r="CH737" s="7">
        <v>0.0</v>
      </c>
      <c r="CI737" s="7">
        <v>10.0</v>
      </c>
      <c r="CJ737" s="7">
        <v>0.0</v>
      </c>
      <c r="CK737" s="7">
        <v>0.0</v>
      </c>
      <c r="CL737" s="15">
        <f t="shared" si="17"/>
        <v>0</v>
      </c>
      <c r="CM737" s="7">
        <v>4.9</v>
      </c>
      <c r="CN737" s="7">
        <v>1.0</v>
      </c>
      <c r="CO737" s="7">
        <v>5.9</v>
      </c>
      <c r="CP737" s="16">
        <f t="shared" si="18"/>
        <v>0.07763157895</v>
      </c>
      <c r="CQ737" s="16">
        <f t="shared" si="19"/>
        <v>0.2643862728</v>
      </c>
      <c r="CR737" s="17">
        <v>4.0</v>
      </c>
      <c r="CS737" s="14">
        <v>31.4</v>
      </c>
      <c r="CT737" s="14">
        <v>23.9</v>
      </c>
      <c r="CU737" s="14">
        <v>0.8</v>
      </c>
      <c r="CV737" s="14">
        <v>9.3</v>
      </c>
      <c r="CW737" s="14">
        <v>0.5</v>
      </c>
      <c r="CX737" s="14">
        <v>1.4</v>
      </c>
      <c r="CY737" s="14">
        <v>11.2</v>
      </c>
      <c r="CZ737" s="18">
        <f t="shared" si="20"/>
        <v>0.1473684211</v>
      </c>
      <c r="DA737" s="18">
        <f t="shared" si="21"/>
        <v>0.501885806</v>
      </c>
      <c r="DB737" s="14">
        <v>32.6195</v>
      </c>
      <c r="DC737" s="7">
        <v>1.0</v>
      </c>
      <c r="DD737" s="7">
        <v>6.0</v>
      </c>
      <c r="DE737" s="7">
        <v>13.0</v>
      </c>
      <c r="DF737" s="7">
        <v>78.0</v>
      </c>
      <c r="DG737" s="7">
        <v>16.0</v>
      </c>
      <c r="DH737" s="7">
        <v>0.0</v>
      </c>
      <c r="DI737" s="7">
        <v>43.0</v>
      </c>
      <c r="DJ737" s="7">
        <v>23.0</v>
      </c>
      <c r="DK737" s="7">
        <v>12.0</v>
      </c>
      <c r="DL737" s="7">
        <v>3.0</v>
      </c>
      <c r="DM737" s="7">
        <v>129.0</v>
      </c>
      <c r="DN737" s="9">
        <v>2.0</v>
      </c>
      <c r="DO737" s="9">
        <v>1.0</v>
      </c>
      <c r="DP737" s="9">
        <v>2.0</v>
      </c>
      <c r="DQ737" s="8">
        <v>186.0</v>
      </c>
      <c r="DR737" s="8">
        <v>6.0</v>
      </c>
      <c r="DS737" s="8" t="s">
        <v>249</v>
      </c>
      <c r="DT737" s="19">
        <v>5.5</v>
      </c>
      <c r="DU737" s="8">
        <v>5.9</v>
      </c>
      <c r="DV737" s="8">
        <v>5.9</v>
      </c>
      <c r="DW737" s="8">
        <v>432.0</v>
      </c>
      <c r="DX737" s="8">
        <v>0.0</v>
      </c>
      <c r="DY737" s="14">
        <f t="shared" si="22"/>
        <v>-0.1829787234</v>
      </c>
    </row>
    <row r="738" ht="12.75" customHeight="1">
      <c r="A738" s="7">
        <v>22.0</v>
      </c>
      <c r="B738" s="7" t="s">
        <v>2636</v>
      </c>
      <c r="C738" s="7" t="s">
        <v>3104</v>
      </c>
      <c r="D738" s="7" t="s">
        <v>311</v>
      </c>
      <c r="E738" s="7" t="s">
        <v>132</v>
      </c>
      <c r="F738" s="7" t="s">
        <v>132</v>
      </c>
      <c r="G738" s="7">
        <v>72.0</v>
      </c>
      <c r="H738" s="7">
        <v>202.0</v>
      </c>
      <c r="I738" s="7" t="s">
        <v>145</v>
      </c>
      <c r="J738" s="7">
        <v>2007.0</v>
      </c>
      <c r="K738" s="7">
        <v>1.0</v>
      </c>
      <c r="L738" s="7">
        <v>14.0</v>
      </c>
      <c r="M738" s="8"/>
      <c r="N738" s="8">
        <f t="shared" si="1"/>
        <v>27</v>
      </c>
      <c r="O738" s="7" t="s">
        <v>456</v>
      </c>
      <c r="P738" s="7" t="s">
        <v>3105</v>
      </c>
      <c r="Q738" s="8" t="s">
        <v>274</v>
      </c>
      <c r="R738" s="7" t="s">
        <v>274</v>
      </c>
      <c r="S738" s="9" t="s">
        <v>174</v>
      </c>
      <c r="T738" s="9">
        <v>72.0</v>
      </c>
      <c r="U738" s="9" t="s">
        <v>138</v>
      </c>
      <c r="V738" s="9" t="s">
        <v>138</v>
      </c>
      <c r="W738" s="7">
        <v>72.0</v>
      </c>
      <c r="X738" s="7">
        <v>14.0</v>
      </c>
      <c r="Y738" s="7">
        <v>30.0</v>
      </c>
      <c r="Z738" s="7">
        <v>18.0</v>
      </c>
      <c r="AA738" s="7">
        <v>44.0</v>
      </c>
      <c r="AB738" s="7">
        <v>-14.0</v>
      </c>
      <c r="AC738" s="7">
        <v>180.0</v>
      </c>
      <c r="AD738" s="7">
        <v>70.0</v>
      </c>
      <c r="AE738" s="7">
        <v>100.0</v>
      </c>
      <c r="AF738" s="10">
        <f t="shared" si="2"/>
        <v>0.07777777778</v>
      </c>
      <c r="AG738" s="10">
        <f t="shared" si="3"/>
        <v>0.04</v>
      </c>
      <c r="AH738" s="7">
        <v>96864.0</v>
      </c>
      <c r="AI738" s="11">
        <f t="shared" si="4"/>
        <v>22.42222222</v>
      </c>
      <c r="AJ738" s="7">
        <v>2041.0</v>
      </c>
      <c r="AK738" s="11">
        <f t="shared" si="5"/>
        <v>28.34722222</v>
      </c>
      <c r="AL738" s="11">
        <f t="shared" si="6"/>
        <v>47.45908868</v>
      </c>
      <c r="AM738" s="12">
        <v>134.0</v>
      </c>
      <c r="AN738" s="11">
        <f t="shared" si="7"/>
        <v>4.980178394</v>
      </c>
      <c r="AO738" s="10" t="s">
        <v>1655</v>
      </c>
      <c r="AP738" s="10" t="s">
        <v>298</v>
      </c>
      <c r="AQ738" s="10" t="s">
        <v>676</v>
      </c>
      <c r="AR738" s="7">
        <v>0.0</v>
      </c>
      <c r="AS738" s="7">
        <v>0.0</v>
      </c>
      <c r="AT738" s="13">
        <f t="shared" si="8"/>
        <v>0</v>
      </c>
      <c r="AU738" s="8"/>
      <c r="AV738" s="8"/>
      <c r="AW738" s="8"/>
      <c r="AX738" s="8">
        <v>0.0</v>
      </c>
      <c r="AY738" s="8"/>
      <c r="AZ738" s="8">
        <v>0.0</v>
      </c>
      <c r="BA738" s="7">
        <v>87.0</v>
      </c>
      <c r="BB738" s="7">
        <v>82.0</v>
      </c>
      <c r="BC738" s="7">
        <v>113.0</v>
      </c>
      <c r="BD738" s="7">
        <v>70.0</v>
      </c>
      <c r="BE738" s="7">
        <v>39.0</v>
      </c>
      <c r="BF738" s="7">
        <v>37.0</v>
      </c>
      <c r="BG738" s="14">
        <f t="shared" si="9"/>
        <v>3.233399405</v>
      </c>
      <c r="BH738" s="11">
        <f t="shared" si="10"/>
        <v>3.047571853</v>
      </c>
      <c r="BI738" s="11">
        <f t="shared" si="11"/>
        <v>4.199702676</v>
      </c>
      <c r="BJ738" s="11">
        <f t="shared" si="12"/>
        <v>2.601585728</v>
      </c>
      <c r="BK738" s="11">
        <f t="shared" si="13"/>
        <v>1.449454906</v>
      </c>
      <c r="BL738" s="11">
        <f t="shared" si="14"/>
        <v>1.375123885</v>
      </c>
      <c r="BM738" s="7">
        <v>51.0</v>
      </c>
      <c r="BN738" s="7">
        <v>18.0</v>
      </c>
      <c r="BO738" s="7">
        <v>1.0</v>
      </c>
      <c r="BP738" s="7">
        <v>1.0</v>
      </c>
      <c r="BQ738" s="7">
        <v>0.0</v>
      </c>
      <c r="BR738" s="7">
        <v>0.0</v>
      </c>
      <c r="BS738" s="9">
        <f t="shared" si="15"/>
        <v>247</v>
      </c>
      <c r="BT738" s="14">
        <v>1.2481</v>
      </c>
      <c r="BU738" s="7">
        <v>7.0</v>
      </c>
      <c r="BV738" s="7">
        <v>1.0</v>
      </c>
      <c r="BW738" s="15">
        <f t="shared" si="16"/>
        <v>0.1428571429</v>
      </c>
      <c r="BX738" s="7">
        <v>1.0</v>
      </c>
      <c r="BY738" s="7">
        <v>4.0</v>
      </c>
      <c r="BZ738" s="7">
        <v>1.0</v>
      </c>
      <c r="CA738" s="7">
        <v>1.0</v>
      </c>
      <c r="CB738" s="7">
        <v>1.0</v>
      </c>
      <c r="CC738" s="7">
        <v>1.0</v>
      </c>
      <c r="CD738" s="7">
        <v>0.0</v>
      </c>
      <c r="CE738" s="7">
        <v>8.0</v>
      </c>
      <c r="CF738" s="7">
        <v>0.0</v>
      </c>
      <c r="CG738" s="7">
        <v>0.0</v>
      </c>
      <c r="CH738" s="7">
        <v>1.0</v>
      </c>
      <c r="CI738" s="7">
        <v>4.0</v>
      </c>
      <c r="CJ738" s="7">
        <v>0.0</v>
      </c>
      <c r="CK738" s="7">
        <v>0.0</v>
      </c>
      <c r="CL738" s="15">
        <f t="shared" si="17"/>
        <v>0</v>
      </c>
      <c r="CM738" s="7">
        <v>4.5</v>
      </c>
      <c r="CN738" s="7">
        <v>2.6</v>
      </c>
      <c r="CO738" s="7">
        <v>7.1</v>
      </c>
      <c r="CP738" s="16">
        <f t="shared" si="18"/>
        <v>0.09861111111</v>
      </c>
      <c r="CQ738" s="16">
        <f t="shared" si="19"/>
        <v>0.2638751239</v>
      </c>
      <c r="CR738" s="17">
        <v>6.0</v>
      </c>
      <c r="CS738" s="14">
        <v>41.3</v>
      </c>
      <c r="CT738" s="14">
        <v>33.6</v>
      </c>
      <c r="CU738" s="14">
        <v>-15.9</v>
      </c>
      <c r="CV738" s="14">
        <v>8.2</v>
      </c>
      <c r="CW738" s="14">
        <v>0.6000000000000001</v>
      </c>
      <c r="CX738" s="14">
        <v>-0.8</v>
      </c>
      <c r="CY738" s="14">
        <v>8.0</v>
      </c>
      <c r="CZ738" s="18">
        <f t="shared" si="20"/>
        <v>0.1111111111</v>
      </c>
      <c r="DA738" s="18">
        <f t="shared" si="21"/>
        <v>0.2973240833</v>
      </c>
      <c r="DB738" s="14">
        <v>48.3556</v>
      </c>
      <c r="DC738" s="7">
        <v>0.0</v>
      </c>
      <c r="DD738" s="7">
        <v>5.0</v>
      </c>
      <c r="DE738" s="7">
        <v>5.0</v>
      </c>
      <c r="DF738" s="7">
        <v>60.0</v>
      </c>
      <c r="DG738" s="7">
        <v>5.0</v>
      </c>
      <c r="DH738" s="7">
        <v>0.0</v>
      </c>
      <c r="DI738" s="7">
        <v>63.0</v>
      </c>
      <c r="DJ738" s="7">
        <v>13.0</v>
      </c>
      <c r="DK738" s="7">
        <v>0.0</v>
      </c>
      <c r="DL738" s="7">
        <v>1.0</v>
      </c>
      <c r="DM738" s="7">
        <v>98.0</v>
      </c>
      <c r="DN738" s="9">
        <v>3.0</v>
      </c>
      <c r="DO738" s="9">
        <v>2.0</v>
      </c>
      <c r="DP738" s="9">
        <v>3.0</v>
      </c>
      <c r="DQ738" s="8">
        <v>186.0</v>
      </c>
      <c r="DR738" s="8">
        <v>10.0</v>
      </c>
      <c r="DS738" s="8" t="s">
        <v>249</v>
      </c>
      <c r="DT738" s="19">
        <v>4.3</v>
      </c>
      <c r="DU738" s="8">
        <v>4.25</v>
      </c>
      <c r="DV738" s="8">
        <v>4.25</v>
      </c>
      <c r="DW738" s="8">
        <v>518.0</v>
      </c>
      <c r="DX738" s="8">
        <v>0.0</v>
      </c>
      <c r="DY738" s="14">
        <f t="shared" si="22"/>
        <v>0.1276595745</v>
      </c>
    </row>
    <row r="739" ht="12.75" customHeight="1">
      <c r="A739" s="7">
        <v>65.0</v>
      </c>
      <c r="B739" s="7" t="s">
        <v>3106</v>
      </c>
      <c r="C739" s="7" t="s">
        <v>935</v>
      </c>
      <c r="D739" s="7" t="s">
        <v>162</v>
      </c>
      <c r="E739" s="7" t="s">
        <v>163</v>
      </c>
      <c r="F739" s="7" t="s">
        <v>163</v>
      </c>
      <c r="G739" s="7">
        <v>71.0</v>
      </c>
      <c r="H739" s="7">
        <v>179.0</v>
      </c>
      <c r="I739" s="7" t="s">
        <v>145</v>
      </c>
      <c r="J739" s="7">
        <v>2011.0</v>
      </c>
      <c r="K739" s="7">
        <v>5.0</v>
      </c>
      <c r="L739" s="7">
        <v>139.0</v>
      </c>
      <c r="M739" s="8"/>
      <c r="N739" s="8">
        <f t="shared" si="1"/>
        <v>24</v>
      </c>
      <c r="O739" s="7" t="s">
        <v>164</v>
      </c>
      <c r="P739" s="7" t="s">
        <v>3107</v>
      </c>
      <c r="Q739" s="8" t="s">
        <v>222</v>
      </c>
      <c r="R739" s="7" t="s">
        <v>222</v>
      </c>
      <c r="S739" s="9" t="s">
        <v>238</v>
      </c>
      <c r="T739" s="9">
        <v>78.0</v>
      </c>
      <c r="U739" s="9" t="s">
        <v>138</v>
      </c>
      <c r="V739" s="9" t="s">
        <v>138</v>
      </c>
      <c r="W739" s="7">
        <v>78.0</v>
      </c>
      <c r="X739" s="7">
        <v>14.0</v>
      </c>
      <c r="Y739" s="7">
        <v>20.0</v>
      </c>
      <c r="Z739" s="7">
        <v>8.0</v>
      </c>
      <c r="AA739" s="7">
        <v>34.0</v>
      </c>
      <c r="AB739" s="7">
        <v>11.0</v>
      </c>
      <c r="AC739" s="7">
        <v>153.0</v>
      </c>
      <c r="AD739" s="7">
        <v>58.0</v>
      </c>
      <c r="AE739" s="7">
        <v>64.0</v>
      </c>
      <c r="AF739" s="10">
        <f t="shared" si="2"/>
        <v>0.09150326797</v>
      </c>
      <c r="AG739" s="10">
        <f t="shared" si="3"/>
        <v>0.05090909091</v>
      </c>
      <c r="AH739" s="7">
        <v>68567.0</v>
      </c>
      <c r="AI739" s="11">
        <f t="shared" si="4"/>
        <v>14.65106838</v>
      </c>
      <c r="AJ739" s="7">
        <v>1541.0</v>
      </c>
      <c r="AK739" s="11">
        <f t="shared" si="5"/>
        <v>19.75641026</v>
      </c>
      <c r="AL739" s="11">
        <f t="shared" si="6"/>
        <v>44.49513303</v>
      </c>
      <c r="AM739" s="12">
        <v>94.0</v>
      </c>
      <c r="AN739" s="11">
        <f t="shared" si="7"/>
        <v>4.935318739</v>
      </c>
      <c r="AO739" s="10" t="s">
        <v>751</v>
      </c>
      <c r="AP739" s="10" t="s">
        <v>623</v>
      </c>
      <c r="AQ739" s="10" t="s">
        <v>200</v>
      </c>
      <c r="AR739" s="7">
        <v>146.0</v>
      </c>
      <c r="AS739" s="7">
        <v>168.0</v>
      </c>
      <c r="AT739" s="13">
        <f t="shared" si="8"/>
        <v>0.4649681529</v>
      </c>
      <c r="AU739" s="9">
        <v>2.0</v>
      </c>
      <c r="AV739" s="9">
        <v>1.0</v>
      </c>
      <c r="AW739" s="9">
        <v>232.0</v>
      </c>
      <c r="AX739" s="9">
        <v>103.0</v>
      </c>
      <c r="AY739" s="9">
        <v>82.0</v>
      </c>
      <c r="AZ739" s="9">
        <v>43.0</v>
      </c>
      <c r="BA739" s="7">
        <v>190.0</v>
      </c>
      <c r="BB739" s="7">
        <v>148.0</v>
      </c>
      <c r="BC739" s="7">
        <v>21.0</v>
      </c>
      <c r="BD739" s="7">
        <v>58.0</v>
      </c>
      <c r="BE739" s="7">
        <v>23.0</v>
      </c>
      <c r="BF739" s="7">
        <v>21.0</v>
      </c>
      <c r="BG739" s="14">
        <f t="shared" si="9"/>
        <v>9.97564426</v>
      </c>
      <c r="BH739" s="11">
        <f t="shared" si="10"/>
        <v>7.770501845</v>
      </c>
      <c r="BI739" s="11">
        <f t="shared" si="11"/>
        <v>1.102571208</v>
      </c>
      <c r="BJ739" s="11">
        <f t="shared" si="12"/>
        <v>3.045196669</v>
      </c>
      <c r="BK739" s="11">
        <f t="shared" si="13"/>
        <v>1.207577989</v>
      </c>
      <c r="BL739" s="11">
        <f t="shared" si="14"/>
        <v>1.102571208</v>
      </c>
      <c r="BM739" s="7">
        <v>69.0</v>
      </c>
      <c r="BN739" s="7">
        <v>27.0</v>
      </c>
      <c r="BO739" s="7">
        <v>3.0</v>
      </c>
      <c r="BP739" s="7">
        <v>0.0</v>
      </c>
      <c r="BQ739" s="7">
        <v>0.0</v>
      </c>
      <c r="BR739" s="7">
        <v>0.0</v>
      </c>
      <c r="BS739" s="9">
        <f t="shared" si="15"/>
        <v>241</v>
      </c>
      <c r="BT739" s="14">
        <v>-0.9447000000000001</v>
      </c>
      <c r="BW739" s="15" t="str">
        <f t="shared" si="16"/>
        <v> </v>
      </c>
      <c r="BY739" s="7">
        <v>1.0</v>
      </c>
      <c r="BZ739" s="7">
        <v>0.0</v>
      </c>
      <c r="CA739" s="7">
        <v>2.0</v>
      </c>
      <c r="CB739" s="7">
        <v>2.0</v>
      </c>
      <c r="CC739" s="7">
        <v>3.0</v>
      </c>
      <c r="CD739" s="7">
        <v>1.0</v>
      </c>
      <c r="CE739" s="7">
        <v>2.0</v>
      </c>
      <c r="CF739" s="7">
        <v>0.0</v>
      </c>
      <c r="CG739" s="7">
        <v>1.0</v>
      </c>
      <c r="CH739" s="7">
        <v>0.0</v>
      </c>
      <c r="CI739" s="7">
        <v>7.0</v>
      </c>
      <c r="CJ739" s="7">
        <v>1.0</v>
      </c>
      <c r="CK739" s="7">
        <v>1.0</v>
      </c>
      <c r="CL739" s="15">
        <f t="shared" si="17"/>
        <v>1</v>
      </c>
      <c r="CM739" s="7">
        <v>2.2</v>
      </c>
      <c r="CN739" s="7">
        <v>1.7000000000000002</v>
      </c>
      <c r="CO739" s="7">
        <v>3.9</v>
      </c>
      <c r="CP739" s="16">
        <f t="shared" si="18"/>
        <v>0.05</v>
      </c>
      <c r="CQ739" s="16">
        <f t="shared" si="19"/>
        <v>0.2047632243</v>
      </c>
      <c r="CR739" s="17">
        <v>5.0</v>
      </c>
      <c r="CS739" s="14">
        <v>23.2</v>
      </c>
      <c r="CT739" s="14">
        <v>19.4</v>
      </c>
      <c r="CU739" s="14">
        <v>10.7</v>
      </c>
      <c r="CV739" s="14">
        <v>3.9</v>
      </c>
      <c r="CW739" s="14">
        <v>2.7</v>
      </c>
      <c r="CX739" s="14">
        <v>0.0</v>
      </c>
      <c r="CY739" s="14">
        <v>6.7</v>
      </c>
      <c r="CZ739" s="18">
        <f t="shared" si="20"/>
        <v>0.0858974359</v>
      </c>
      <c r="DA739" s="18">
        <f t="shared" si="21"/>
        <v>0.3517727187</v>
      </c>
      <c r="DB739" s="14">
        <v>25.3725</v>
      </c>
      <c r="DC739" s="7">
        <v>2.0</v>
      </c>
      <c r="DD739" s="7">
        <v>1.0</v>
      </c>
      <c r="DE739" s="7">
        <v>3.0</v>
      </c>
      <c r="DF739" s="7">
        <v>52.0</v>
      </c>
      <c r="DG739" s="7">
        <v>23.0</v>
      </c>
      <c r="DH739" s="7">
        <v>3.0</v>
      </c>
      <c r="DI739" s="7">
        <v>10.0</v>
      </c>
      <c r="DJ739" s="7">
        <v>17.0</v>
      </c>
      <c r="DK739" s="7">
        <v>7.0</v>
      </c>
      <c r="DL739" s="7">
        <v>3.0</v>
      </c>
      <c r="DM739" s="7">
        <v>90.0</v>
      </c>
      <c r="DN739" s="9">
        <v>1.0</v>
      </c>
      <c r="DO739" s="9">
        <v>2.0</v>
      </c>
      <c r="DP739" s="9">
        <v>3.0</v>
      </c>
      <c r="DQ739" s="8">
        <v>186.0</v>
      </c>
      <c r="DR739" s="8">
        <v>4.0</v>
      </c>
      <c r="DS739" s="8" t="s">
        <v>210</v>
      </c>
      <c r="DT739" s="19">
        <v>2.5</v>
      </c>
      <c r="DU739" s="8">
        <v>2.0</v>
      </c>
      <c r="DV739" s="8">
        <v>2.0</v>
      </c>
      <c r="DW739" s="8">
        <v>98.0</v>
      </c>
      <c r="DX739" s="8">
        <v>0.0</v>
      </c>
      <c r="DY739" s="14">
        <f t="shared" si="22"/>
        <v>3.614893617</v>
      </c>
    </row>
    <row r="740" ht="12.75" customHeight="1">
      <c r="A740" s="7">
        <v>48.0</v>
      </c>
      <c r="B740" s="7" t="s">
        <v>294</v>
      </c>
      <c r="C740" s="7" t="s">
        <v>3108</v>
      </c>
      <c r="D740" s="7" t="s">
        <v>562</v>
      </c>
      <c r="E740" s="7" t="s">
        <v>163</v>
      </c>
      <c r="F740" s="7" t="s">
        <v>163</v>
      </c>
      <c r="G740" s="7">
        <v>75.0</v>
      </c>
      <c r="H740" s="7">
        <v>202.0</v>
      </c>
      <c r="I740" s="7" t="s">
        <v>145</v>
      </c>
      <c r="J740" s="7">
        <v>2011.0</v>
      </c>
      <c r="K740" s="7">
        <v>3.0</v>
      </c>
      <c r="L740" s="7">
        <v>76.0</v>
      </c>
      <c r="M740" s="8" t="s">
        <v>146</v>
      </c>
      <c r="N740" s="8">
        <f t="shared" si="1"/>
        <v>23</v>
      </c>
      <c r="O740" s="7" t="s">
        <v>940</v>
      </c>
      <c r="P740" s="7" t="s">
        <v>3107</v>
      </c>
      <c r="Q740" s="8" t="s">
        <v>325</v>
      </c>
      <c r="R740" s="7" t="s">
        <v>325</v>
      </c>
      <c r="S740" s="9" t="s">
        <v>247</v>
      </c>
      <c r="T740" s="9">
        <v>53.0</v>
      </c>
      <c r="U740" s="9" t="s">
        <v>138</v>
      </c>
      <c r="V740" s="9" t="s">
        <v>138</v>
      </c>
      <c r="W740" s="7">
        <v>53.0</v>
      </c>
      <c r="X740" s="7">
        <v>5.0</v>
      </c>
      <c r="Y740" s="7">
        <v>2.0</v>
      </c>
      <c r="Z740" s="7">
        <v>1.0</v>
      </c>
      <c r="AA740" s="7">
        <v>7.0</v>
      </c>
      <c r="AB740" s="7">
        <v>-7.0</v>
      </c>
      <c r="AC740" s="7">
        <v>72.0</v>
      </c>
      <c r="AD740" s="7">
        <v>25.0</v>
      </c>
      <c r="AE740" s="7">
        <v>15.0</v>
      </c>
      <c r="AF740" s="10">
        <f t="shared" si="2"/>
        <v>0.06944444444</v>
      </c>
      <c r="AG740" s="10">
        <f t="shared" si="3"/>
        <v>0.04464285714</v>
      </c>
      <c r="AH740" s="7">
        <v>38926.0</v>
      </c>
      <c r="AI740" s="11">
        <f t="shared" si="4"/>
        <v>12.2408805</v>
      </c>
      <c r="AJ740" s="7">
        <v>887.0</v>
      </c>
      <c r="AK740" s="11">
        <f t="shared" si="5"/>
        <v>16.73584906</v>
      </c>
      <c r="AL740" s="11">
        <f t="shared" si="6"/>
        <v>43.88500564</v>
      </c>
      <c r="AM740" s="12">
        <v>23.0</v>
      </c>
      <c r="AN740" s="11">
        <f t="shared" si="7"/>
        <v>2.127112984</v>
      </c>
      <c r="AO740" s="10" t="s">
        <v>276</v>
      </c>
      <c r="AP740" s="10" t="s">
        <v>441</v>
      </c>
      <c r="AQ740" s="10" t="s">
        <v>696</v>
      </c>
      <c r="AR740" s="7">
        <v>16.0</v>
      </c>
      <c r="AS740" s="7">
        <v>21.0</v>
      </c>
      <c r="AT740" s="13">
        <f t="shared" si="8"/>
        <v>0.4324324324</v>
      </c>
      <c r="AU740" s="8"/>
      <c r="AV740" s="8"/>
      <c r="AW740" s="8">
        <v>17.0</v>
      </c>
      <c r="AX740" s="8">
        <v>8.0</v>
      </c>
      <c r="AY740" s="8">
        <v>20.0</v>
      </c>
      <c r="AZ740" s="8">
        <v>8.0</v>
      </c>
      <c r="BA740" s="7">
        <v>53.0</v>
      </c>
      <c r="BB740" s="7">
        <v>88.0</v>
      </c>
      <c r="BC740" s="7">
        <v>20.0</v>
      </c>
      <c r="BD740" s="7">
        <v>25.0</v>
      </c>
      <c r="BE740" s="7">
        <v>5.0</v>
      </c>
      <c r="BF740" s="7">
        <v>21.0</v>
      </c>
      <c r="BG740" s="14">
        <f t="shared" si="9"/>
        <v>4.90160818</v>
      </c>
      <c r="BH740" s="11">
        <f t="shared" si="10"/>
        <v>8.138519242</v>
      </c>
      <c r="BI740" s="11">
        <f t="shared" si="11"/>
        <v>1.849663464</v>
      </c>
      <c r="BJ740" s="11">
        <f t="shared" si="12"/>
        <v>2.31207933</v>
      </c>
      <c r="BK740" s="11">
        <f t="shared" si="13"/>
        <v>0.462415866</v>
      </c>
      <c r="BL740" s="11">
        <f t="shared" si="14"/>
        <v>1.942146637</v>
      </c>
      <c r="BM740" s="7">
        <v>13.0</v>
      </c>
      <c r="BN740" s="7">
        <v>4.0</v>
      </c>
      <c r="BO740" s="7">
        <v>1.0</v>
      </c>
      <c r="BP740" s="7">
        <v>0.0</v>
      </c>
      <c r="BQ740" s="7">
        <v>0.0</v>
      </c>
      <c r="BR740" s="7">
        <v>0.0</v>
      </c>
      <c r="BS740" s="9">
        <f t="shared" si="15"/>
        <v>122</v>
      </c>
      <c r="BT740" s="14">
        <v>7.0631</v>
      </c>
      <c r="BW740" s="15" t="str">
        <f t="shared" si="16"/>
        <v> </v>
      </c>
      <c r="BY740" s="7">
        <v>2.0</v>
      </c>
      <c r="BZ740" s="7">
        <v>0.0</v>
      </c>
      <c r="CA740" s="7">
        <v>1.0</v>
      </c>
      <c r="CB740" s="7">
        <v>2.0</v>
      </c>
      <c r="CC740" s="7">
        <v>1.0</v>
      </c>
      <c r="CD740" s="7">
        <v>0.0</v>
      </c>
      <c r="CE740" s="7">
        <v>3.0</v>
      </c>
      <c r="CF740" s="7">
        <v>1.0</v>
      </c>
      <c r="CG740" s="7">
        <v>0.0</v>
      </c>
      <c r="CH740" s="7">
        <v>0.0</v>
      </c>
      <c r="CI740" s="7">
        <v>0.0</v>
      </c>
      <c r="CJ740" s="7">
        <v>0.0</v>
      </c>
      <c r="CK740" s="7">
        <v>0.0</v>
      </c>
      <c r="CL740" s="15">
        <f t="shared" si="17"/>
        <v>0</v>
      </c>
      <c r="CM740" s="7">
        <v>-0.4</v>
      </c>
      <c r="CN740" s="7">
        <v>0.30000000000000004</v>
      </c>
      <c r="CO740" s="7">
        <v>-0.1</v>
      </c>
      <c r="CP740" s="16">
        <f t="shared" si="18"/>
        <v>-0.001886792453</v>
      </c>
      <c r="CQ740" s="16">
        <f t="shared" si="19"/>
        <v>-0.00924831732</v>
      </c>
      <c r="CR740" s="17">
        <v>3.0</v>
      </c>
      <c r="CS740" s="14">
        <v>11.2</v>
      </c>
      <c r="CT740" s="14">
        <v>9.9</v>
      </c>
      <c r="CU740" s="14">
        <v>-9.6</v>
      </c>
      <c r="CV740" s="14">
        <v>-1.6</v>
      </c>
      <c r="CW740" s="14">
        <v>0.1</v>
      </c>
      <c r="CX740" s="14">
        <v>0.0</v>
      </c>
      <c r="CY740" s="14">
        <v>-1.5</v>
      </c>
      <c r="CZ740" s="18">
        <f t="shared" si="20"/>
        <v>-0.02830188679</v>
      </c>
      <c r="DA740" s="18">
        <f t="shared" si="21"/>
        <v>-0.1387247598</v>
      </c>
      <c r="DB740" s="14">
        <v>33.0556</v>
      </c>
      <c r="DC740" s="7">
        <v>0.0</v>
      </c>
      <c r="DD740" s="7">
        <v>2.0</v>
      </c>
      <c r="DE740" s="7">
        <v>2.0</v>
      </c>
      <c r="DF740" s="7">
        <v>21.0</v>
      </c>
      <c r="DG740" s="7">
        <v>5.0</v>
      </c>
      <c r="DH740" s="7">
        <v>0.0</v>
      </c>
      <c r="DI740" s="7">
        <v>15.0</v>
      </c>
      <c r="DJ740" s="7">
        <v>9.0</v>
      </c>
      <c r="DK740" s="7">
        <v>4.0</v>
      </c>
      <c r="DL740" s="7">
        <v>0.0</v>
      </c>
      <c r="DM740" s="7">
        <v>39.0</v>
      </c>
      <c r="DN740" s="9">
        <v>0.0</v>
      </c>
      <c r="DO740" s="9">
        <v>1.0</v>
      </c>
      <c r="DP740" s="9">
        <v>1.0</v>
      </c>
      <c r="DQ740" s="8">
        <v>132.0</v>
      </c>
      <c r="DR740" s="8">
        <v>0.0</v>
      </c>
      <c r="DS740" s="8"/>
      <c r="DT740" s="19">
        <v>0.6930000000000001</v>
      </c>
      <c r="DU740" s="8">
        <v>0.674</v>
      </c>
      <c r="DV740" s="8">
        <v>0.645</v>
      </c>
      <c r="DW740" s="8">
        <v>0.0</v>
      </c>
      <c r="DX740" s="8">
        <v>0.233</v>
      </c>
      <c r="DY740" s="14">
        <f t="shared" si="22"/>
        <v>-2.04186685</v>
      </c>
    </row>
    <row r="741" ht="12.75" customHeight="1">
      <c r="A741" s="7">
        <v>15.0</v>
      </c>
      <c r="B741" s="7" t="s">
        <v>3109</v>
      </c>
      <c r="C741" s="7" t="s">
        <v>380</v>
      </c>
      <c r="D741" s="7" t="s">
        <v>162</v>
      </c>
      <c r="E741" s="7" t="s">
        <v>163</v>
      </c>
      <c r="F741" s="7" t="s">
        <v>163</v>
      </c>
      <c r="G741" s="7">
        <v>75.0</v>
      </c>
      <c r="H741" s="7">
        <v>222.0</v>
      </c>
      <c r="I741" s="7" t="s">
        <v>133</v>
      </c>
      <c r="J741" s="7">
        <v>2010.0</v>
      </c>
      <c r="K741" s="7">
        <v>1.0</v>
      </c>
      <c r="L741" s="7">
        <v>21.0</v>
      </c>
      <c r="M741" s="8"/>
      <c r="N741" s="8">
        <f t="shared" si="1"/>
        <v>24</v>
      </c>
      <c r="O741" s="7" t="s">
        <v>2566</v>
      </c>
      <c r="P741" s="7" t="s">
        <v>3110</v>
      </c>
      <c r="Q741" s="8" t="s">
        <v>136</v>
      </c>
      <c r="R741" s="7" t="s">
        <v>136</v>
      </c>
      <c r="S741" s="9" t="s">
        <v>150</v>
      </c>
      <c r="T741" s="9">
        <v>80.0</v>
      </c>
      <c r="U741" s="9" t="s">
        <v>138</v>
      </c>
      <c r="V741" s="9" t="s">
        <v>138</v>
      </c>
      <c r="W741" s="7">
        <v>81.0</v>
      </c>
      <c r="X741" s="7">
        <v>14.0</v>
      </c>
      <c r="Y741" s="7">
        <v>11.0</v>
      </c>
      <c r="Z741" s="7">
        <v>5.0</v>
      </c>
      <c r="AA741" s="7">
        <v>25.0</v>
      </c>
      <c r="AB741" s="7">
        <v>-8.0</v>
      </c>
      <c r="AC741" s="7">
        <v>128.0</v>
      </c>
      <c r="AD741" s="7">
        <v>38.0</v>
      </c>
      <c r="AE741" s="7">
        <v>33.0</v>
      </c>
      <c r="AF741" s="10">
        <f t="shared" si="2"/>
        <v>0.109375</v>
      </c>
      <c r="AG741" s="10">
        <f t="shared" si="3"/>
        <v>0.07035175879</v>
      </c>
      <c r="AH741" s="7">
        <v>74022.0</v>
      </c>
      <c r="AI741" s="11">
        <f t="shared" si="4"/>
        <v>15.2308642</v>
      </c>
      <c r="AJ741" s="7">
        <v>1800.0</v>
      </c>
      <c r="AK741" s="11">
        <f t="shared" si="5"/>
        <v>22.22222222</v>
      </c>
      <c r="AL741" s="11">
        <f t="shared" si="6"/>
        <v>41.12333333</v>
      </c>
      <c r="AM741" s="12">
        <v>75.0</v>
      </c>
      <c r="AN741" s="11">
        <f t="shared" si="7"/>
        <v>3.647564238</v>
      </c>
      <c r="AO741" s="10" t="s">
        <v>752</v>
      </c>
      <c r="AP741" s="10" t="s">
        <v>1831</v>
      </c>
      <c r="AQ741" s="10" t="s">
        <v>3111</v>
      </c>
      <c r="AR741" s="7">
        <v>358.0</v>
      </c>
      <c r="AS741" s="7">
        <v>424.0</v>
      </c>
      <c r="AT741" s="13">
        <f t="shared" si="8"/>
        <v>0.4578005115</v>
      </c>
      <c r="AU741" s="9">
        <v>12.0</v>
      </c>
      <c r="AV741" s="9">
        <v>6.0</v>
      </c>
      <c r="AW741" s="9">
        <v>489.0</v>
      </c>
      <c r="AX741" s="9">
        <v>222.0</v>
      </c>
      <c r="AY741" s="9">
        <v>293.0</v>
      </c>
      <c r="AZ741" s="9">
        <v>136.0</v>
      </c>
      <c r="BA741" s="7">
        <v>91.0</v>
      </c>
      <c r="BB741" s="7">
        <v>72.0</v>
      </c>
      <c r="BC741" s="7">
        <v>40.0</v>
      </c>
      <c r="BD741" s="7">
        <v>38.0</v>
      </c>
      <c r="BE741" s="7">
        <v>21.0</v>
      </c>
      <c r="BF741" s="7">
        <v>20.0</v>
      </c>
      <c r="BG741" s="14">
        <f t="shared" si="9"/>
        <v>4.425711275</v>
      </c>
      <c r="BH741" s="11">
        <f t="shared" si="10"/>
        <v>3.501661668</v>
      </c>
      <c r="BI741" s="11">
        <f t="shared" si="11"/>
        <v>1.945367593</v>
      </c>
      <c r="BJ741" s="11">
        <f t="shared" si="12"/>
        <v>1.848099214</v>
      </c>
      <c r="BK741" s="11">
        <f t="shared" si="13"/>
        <v>1.021317987</v>
      </c>
      <c r="BL741" s="11">
        <f t="shared" si="14"/>
        <v>0.9726837967</v>
      </c>
      <c r="BM741" s="7">
        <v>12.0</v>
      </c>
      <c r="BN741" s="7">
        <v>6.0</v>
      </c>
      <c r="BO741" s="7">
        <v>0.0</v>
      </c>
      <c r="BP741" s="7">
        <v>0.0</v>
      </c>
      <c r="BQ741" s="7">
        <v>0.0</v>
      </c>
      <c r="BR741" s="7">
        <v>0.0</v>
      </c>
      <c r="BS741" s="9">
        <f t="shared" si="15"/>
        <v>124</v>
      </c>
      <c r="BT741" s="14">
        <v>-4.5252</v>
      </c>
      <c r="BU741" s="7">
        <v>1.0</v>
      </c>
      <c r="BV741" s="7">
        <v>1.0</v>
      </c>
      <c r="BW741" s="15">
        <f t="shared" si="16"/>
        <v>1</v>
      </c>
      <c r="BX741" s="7">
        <v>1.0</v>
      </c>
      <c r="BY741" s="7">
        <v>2.0</v>
      </c>
      <c r="BZ741" s="7">
        <v>0.0</v>
      </c>
      <c r="CA741" s="7">
        <v>2.0</v>
      </c>
      <c r="CB741" s="7">
        <v>0.0</v>
      </c>
      <c r="CC741" s="7">
        <v>2.0</v>
      </c>
      <c r="CD741" s="7">
        <v>0.0</v>
      </c>
      <c r="CE741" s="7">
        <v>0.0</v>
      </c>
      <c r="CF741" s="7">
        <v>5.0</v>
      </c>
      <c r="CG741" s="7">
        <v>2.0</v>
      </c>
      <c r="CH741" s="7">
        <v>0.0</v>
      </c>
      <c r="CI741" s="7">
        <v>5.0</v>
      </c>
      <c r="CJ741" s="7">
        <v>0.0</v>
      </c>
      <c r="CK741" s="7">
        <v>0.0</v>
      </c>
      <c r="CL741" s="15">
        <f t="shared" si="17"/>
        <v>0</v>
      </c>
      <c r="CM741" s="7">
        <v>1.0</v>
      </c>
      <c r="CN741" s="7">
        <v>1.1</v>
      </c>
      <c r="CO741" s="7">
        <v>2.1</v>
      </c>
      <c r="CP741" s="16">
        <f t="shared" si="18"/>
        <v>0.02592592593</v>
      </c>
      <c r="CQ741" s="16">
        <f t="shared" si="19"/>
        <v>0.1021317987</v>
      </c>
      <c r="CR741" s="17">
        <v>3.0</v>
      </c>
      <c r="CS741" s="14">
        <v>25.5</v>
      </c>
      <c r="CT741" s="14">
        <v>29.2</v>
      </c>
      <c r="CU741" s="14">
        <v>-6.2</v>
      </c>
      <c r="CV741" s="14">
        <v>0.0</v>
      </c>
      <c r="CW741" s="14">
        <v>3.3</v>
      </c>
      <c r="CX741" s="14">
        <v>0.5</v>
      </c>
      <c r="CY741" s="14">
        <v>3.8</v>
      </c>
      <c r="CZ741" s="18">
        <f t="shared" si="20"/>
        <v>0.04691358025</v>
      </c>
      <c r="DA741" s="18">
        <f t="shared" si="21"/>
        <v>0.1848099214</v>
      </c>
      <c r="DB741" s="14">
        <v>27.3047</v>
      </c>
      <c r="DC741" s="7">
        <v>1.0</v>
      </c>
      <c r="DD741" s="7">
        <v>0.0</v>
      </c>
      <c r="DE741" s="7">
        <v>11.0</v>
      </c>
      <c r="DF741" s="7">
        <v>26.0</v>
      </c>
      <c r="DG741" s="7">
        <v>12.0</v>
      </c>
      <c r="DH741" s="7">
        <v>6.0</v>
      </c>
      <c r="DI741" s="7">
        <v>5.0</v>
      </c>
      <c r="DJ741" s="7">
        <v>32.0</v>
      </c>
      <c r="DK741" s="7">
        <v>7.0</v>
      </c>
      <c r="DL741" s="7">
        <v>0.0</v>
      </c>
      <c r="DM741" s="7">
        <v>66.0</v>
      </c>
      <c r="DN741" s="9">
        <v>4.0</v>
      </c>
      <c r="DO741" s="9">
        <v>2.0</v>
      </c>
      <c r="DP741" s="9">
        <v>0.0</v>
      </c>
      <c r="DQ741" s="8">
        <v>186.0</v>
      </c>
      <c r="DR741" s="8">
        <v>1.0</v>
      </c>
      <c r="DS741" s="8" t="s">
        <v>342</v>
      </c>
      <c r="DT741" s="19">
        <v>1.05</v>
      </c>
      <c r="DU741" s="8">
        <v>0.95</v>
      </c>
      <c r="DV741" s="8">
        <v>0.95</v>
      </c>
      <c r="DW741" s="8">
        <v>12.0</v>
      </c>
      <c r="DX741" s="8">
        <v>0.0</v>
      </c>
      <c r="DY741" s="14">
        <f t="shared" si="22"/>
        <v>2.94893617</v>
      </c>
    </row>
    <row r="742" ht="12.75" customHeight="1">
      <c r="A742" s="7">
        <v>43.0</v>
      </c>
      <c r="B742" s="7" t="s">
        <v>3112</v>
      </c>
      <c r="C742" s="7" t="s">
        <v>2078</v>
      </c>
      <c r="D742" s="7" t="s">
        <v>602</v>
      </c>
      <c r="E742" s="7" t="s">
        <v>132</v>
      </c>
      <c r="F742" s="7" t="s">
        <v>132</v>
      </c>
      <c r="G742" s="7">
        <v>68.0</v>
      </c>
      <c r="H742" s="7">
        <v>175.0</v>
      </c>
      <c r="I742" s="7" t="s">
        <v>133</v>
      </c>
      <c r="M742" s="8" t="s">
        <v>146</v>
      </c>
      <c r="N742" s="8">
        <f t="shared" si="1"/>
        <v>23</v>
      </c>
      <c r="O742" s="7" t="s">
        <v>3113</v>
      </c>
      <c r="P742" s="7" t="s">
        <v>3114</v>
      </c>
      <c r="Q742" s="8" t="s">
        <v>231</v>
      </c>
      <c r="R742" s="7" t="s">
        <v>231</v>
      </c>
      <c r="S742" s="9" t="s">
        <v>159</v>
      </c>
      <c r="T742" s="9">
        <v>44.0</v>
      </c>
      <c r="U742" s="9" t="s">
        <v>138</v>
      </c>
      <c r="V742" s="9" t="s">
        <v>138</v>
      </c>
      <c r="W742" s="7">
        <v>44.0</v>
      </c>
      <c r="X742" s="7">
        <v>7.0</v>
      </c>
      <c r="Y742" s="7">
        <v>3.0</v>
      </c>
      <c r="Z742" s="7">
        <v>2.0</v>
      </c>
      <c r="AA742" s="7">
        <v>10.0</v>
      </c>
      <c r="AB742" s="7">
        <v>-1.0</v>
      </c>
      <c r="AC742" s="7">
        <v>51.0</v>
      </c>
      <c r="AD742" s="7">
        <v>14.0</v>
      </c>
      <c r="AE742" s="7">
        <v>24.0</v>
      </c>
      <c r="AF742" s="10">
        <f t="shared" si="2"/>
        <v>0.137254902</v>
      </c>
      <c r="AG742" s="10">
        <f t="shared" si="3"/>
        <v>0.07865168539</v>
      </c>
      <c r="AH742" s="7">
        <v>25748.0</v>
      </c>
      <c r="AI742" s="11">
        <f t="shared" si="4"/>
        <v>9.753030303</v>
      </c>
      <c r="AJ742" s="7">
        <v>603.0</v>
      </c>
      <c r="AK742" s="11">
        <f t="shared" si="5"/>
        <v>13.70454545</v>
      </c>
      <c r="AL742" s="11">
        <f t="shared" si="6"/>
        <v>42.69983416</v>
      </c>
      <c r="AM742" s="12">
        <v>33.0</v>
      </c>
      <c r="AN742" s="11">
        <f t="shared" si="7"/>
        <v>4.613950598</v>
      </c>
      <c r="AO742" s="10" t="s">
        <v>216</v>
      </c>
      <c r="AP742" s="10" t="s">
        <v>552</v>
      </c>
      <c r="AQ742" s="10" t="s">
        <v>498</v>
      </c>
      <c r="AR742" s="7">
        <v>1.0</v>
      </c>
      <c r="AS742" s="7">
        <v>7.0</v>
      </c>
      <c r="AT742" s="13">
        <f t="shared" si="8"/>
        <v>0.125</v>
      </c>
      <c r="AU742" s="8"/>
      <c r="AV742" s="8"/>
      <c r="AW742" s="8">
        <v>5.0</v>
      </c>
      <c r="AX742" s="8">
        <v>1.0</v>
      </c>
      <c r="AY742" s="8">
        <v>3.0</v>
      </c>
      <c r="AZ742" s="8">
        <v>0.0</v>
      </c>
      <c r="BA742" s="7">
        <v>56.0</v>
      </c>
      <c r="BB742" s="7">
        <v>15.0</v>
      </c>
      <c r="BC742" s="7">
        <v>5.0</v>
      </c>
      <c r="BD742" s="7">
        <v>14.0</v>
      </c>
      <c r="BE742" s="7">
        <v>9.0</v>
      </c>
      <c r="BF742" s="7">
        <v>7.0</v>
      </c>
      <c r="BG742" s="14">
        <f t="shared" si="9"/>
        <v>7.829734348</v>
      </c>
      <c r="BH742" s="11">
        <f t="shared" si="10"/>
        <v>2.097250272</v>
      </c>
      <c r="BI742" s="11">
        <f t="shared" si="11"/>
        <v>0.699083424</v>
      </c>
      <c r="BJ742" s="11">
        <f t="shared" si="12"/>
        <v>1.957433587</v>
      </c>
      <c r="BK742" s="11">
        <f t="shared" si="13"/>
        <v>1.258350163</v>
      </c>
      <c r="BL742" s="11">
        <f t="shared" si="14"/>
        <v>0.9787167935</v>
      </c>
      <c r="BM742" s="7">
        <v>8.0</v>
      </c>
      <c r="BN742" s="7">
        <v>4.0</v>
      </c>
      <c r="BO742" s="7">
        <v>0.0</v>
      </c>
      <c r="BP742" s="7">
        <v>0.0</v>
      </c>
      <c r="BQ742" s="7">
        <v>0.0</v>
      </c>
      <c r="BR742" s="7">
        <v>0.0</v>
      </c>
      <c r="BS742" s="9">
        <f t="shared" si="15"/>
        <v>28</v>
      </c>
      <c r="BT742" s="14">
        <v>3.4741</v>
      </c>
      <c r="BW742" s="15" t="str">
        <f t="shared" si="16"/>
        <v> </v>
      </c>
      <c r="BY742" s="7">
        <v>1.0</v>
      </c>
      <c r="BZ742" s="7">
        <v>0.0</v>
      </c>
      <c r="CA742" s="7">
        <v>0.0</v>
      </c>
      <c r="CB742" s="7">
        <v>0.0</v>
      </c>
      <c r="CC742" s="7">
        <v>0.0</v>
      </c>
      <c r="CD742" s="7">
        <v>0.0</v>
      </c>
      <c r="CE742" s="7">
        <v>0.0</v>
      </c>
      <c r="CF742" s="7">
        <v>2.0</v>
      </c>
      <c r="CG742" s="7">
        <v>2.0</v>
      </c>
      <c r="CH742" s="7">
        <v>0.0</v>
      </c>
      <c r="CI742" s="7">
        <v>3.0</v>
      </c>
      <c r="CJ742" s="7">
        <v>0.0</v>
      </c>
      <c r="CK742" s="7">
        <v>0.0</v>
      </c>
      <c r="CL742" s="15">
        <f t="shared" si="17"/>
        <v>0</v>
      </c>
      <c r="CM742" s="7">
        <v>0.7</v>
      </c>
      <c r="CN742" s="7">
        <v>0.4</v>
      </c>
      <c r="CO742" s="7">
        <v>1.1</v>
      </c>
      <c r="CP742" s="16">
        <f t="shared" si="18"/>
        <v>0.025</v>
      </c>
      <c r="CQ742" s="16">
        <f t="shared" si="19"/>
        <v>0.1537983533</v>
      </c>
      <c r="CR742" s="17">
        <v>1.0</v>
      </c>
      <c r="CS742" s="14">
        <v>8.1</v>
      </c>
      <c r="CT742" s="14">
        <v>7.6</v>
      </c>
      <c r="CU742" s="14">
        <v>-3.0</v>
      </c>
      <c r="CV742" s="14">
        <v>1.1</v>
      </c>
      <c r="CW742" s="14">
        <v>0.4</v>
      </c>
      <c r="CX742" s="14">
        <v>0.0</v>
      </c>
      <c r="CY742" s="14">
        <v>1.5</v>
      </c>
      <c r="CZ742" s="18">
        <f t="shared" si="20"/>
        <v>0.03409090909</v>
      </c>
      <c r="DA742" s="18">
        <f t="shared" si="21"/>
        <v>0.2097250272</v>
      </c>
      <c r="DB742" s="14">
        <v>25.6863</v>
      </c>
      <c r="DC742" s="7">
        <v>1.0</v>
      </c>
      <c r="DD742" s="7">
        <v>0.0</v>
      </c>
      <c r="DE742" s="7">
        <v>1.0</v>
      </c>
      <c r="DF742" s="7">
        <v>12.0</v>
      </c>
      <c r="DG742" s="7">
        <v>6.0</v>
      </c>
      <c r="DH742" s="7">
        <v>0.0</v>
      </c>
      <c r="DI742" s="7">
        <v>2.0</v>
      </c>
      <c r="DJ742" s="7">
        <v>9.0</v>
      </c>
      <c r="DK742" s="7">
        <v>3.0</v>
      </c>
      <c r="DL742" s="7">
        <v>0.0</v>
      </c>
      <c r="DM742" s="7">
        <v>31.0</v>
      </c>
      <c r="DN742" s="9">
        <v>1.0</v>
      </c>
      <c r="DO742" s="9">
        <v>0.0</v>
      </c>
      <c r="DP742" s="9">
        <v>1.0</v>
      </c>
      <c r="DQ742" s="8">
        <v>96.0</v>
      </c>
      <c r="DR742" s="8">
        <v>0.0</v>
      </c>
      <c r="DS742" s="8"/>
      <c r="DT742" s="19">
        <v>0.667</v>
      </c>
      <c r="DU742" s="8">
        <v>0.667</v>
      </c>
      <c r="DV742" s="8">
        <v>0.34500000000000003</v>
      </c>
      <c r="DW742" s="8">
        <v>0.0</v>
      </c>
      <c r="DX742" s="8">
        <v>0.0</v>
      </c>
      <c r="DY742" s="14">
        <f t="shared" si="22"/>
        <v>1.369938229</v>
      </c>
    </row>
    <row r="743" ht="12.75" customHeight="1">
      <c r="A743" s="7">
        <v>49.0</v>
      </c>
      <c r="B743" s="7" t="s">
        <v>3115</v>
      </c>
      <c r="C743" s="7" t="s">
        <v>357</v>
      </c>
      <c r="D743" s="7" t="s">
        <v>358</v>
      </c>
      <c r="E743" s="7" t="s">
        <v>163</v>
      </c>
      <c r="F743" s="7" t="s">
        <v>163</v>
      </c>
      <c r="G743" s="7">
        <v>70.0</v>
      </c>
      <c r="H743" s="7">
        <v>181.0</v>
      </c>
      <c r="I743" s="7" t="s">
        <v>133</v>
      </c>
      <c r="J743" s="7">
        <v>2013.0</v>
      </c>
      <c r="K743" s="7">
        <v>1.0</v>
      </c>
      <c r="L743" s="7">
        <v>24.0</v>
      </c>
      <c r="M743" s="8" t="s">
        <v>146</v>
      </c>
      <c r="N743" s="8">
        <f t="shared" si="1"/>
        <v>21</v>
      </c>
      <c r="O743" s="7" t="s">
        <v>3116</v>
      </c>
      <c r="P743" s="7" t="s">
        <v>3117</v>
      </c>
      <c r="Q743" s="8" t="s">
        <v>158</v>
      </c>
      <c r="R743" s="7" t="s">
        <v>3118</v>
      </c>
      <c r="S743" s="9" t="s">
        <v>260</v>
      </c>
      <c r="T743" s="9">
        <v>1.0</v>
      </c>
      <c r="U743" s="9">
        <v>7.0</v>
      </c>
      <c r="V743" s="9" t="s">
        <v>138</v>
      </c>
      <c r="W743" s="7">
        <v>8.0</v>
      </c>
      <c r="X743" s="7">
        <v>2.0</v>
      </c>
      <c r="Y743" s="7">
        <v>1.0</v>
      </c>
      <c r="Z743" s="7">
        <v>0.0</v>
      </c>
      <c r="AA743" s="7">
        <v>3.0</v>
      </c>
      <c r="AB743" s="7">
        <v>-4.0</v>
      </c>
      <c r="AC743" s="7">
        <v>12.0</v>
      </c>
      <c r="AD743" s="7">
        <v>7.0</v>
      </c>
      <c r="AE743" s="7">
        <v>4.0</v>
      </c>
      <c r="AF743" s="10">
        <f t="shared" si="2"/>
        <v>0.1666666667</v>
      </c>
      <c r="AG743" s="10">
        <f t="shared" si="3"/>
        <v>0.08695652174</v>
      </c>
      <c r="AH743" s="7">
        <v>7183.0</v>
      </c>
      <c r="AI743" s="11">
        <f t="shared" si="4"/>
        <v>14.96458333</v>
      </c>
      <c r="AJ743" s="7">
        <v>156.0</v>
      </c>
      <c r="AK743" s="11">
        <f t="shared" si="5"/>
        <v>19.5</v>
      </c>
      <c r="AL743" s="11">
        <f t="shared" si="6"/>
        <v>46.04487179</v>
      </c>
      <c r="AM743" s="12">
        <v>0.0</v>
      </c>
      <c r="AN743" s="11">
        <f t="shared" si="7"/>
        <v>0</v>
      </c>
      <c r="AO743" s="10" t="s">
        <v>176</v>
      </c>
      <c r="AP743" s="10" t="s">
        <v>686</v>
      </c>
      <c r="AQ743" s="10" t="s">
        <v>216</v>
      </c>
      <c r="AR743" s="7">
        <v>0.0</v>
      </c>
      <c r="AS743" s="7">
        <v>1.0</v>
      </c>
      <c r="AT743" s="13">
        <f t="shared" si="8"/>
        <v>0</v>
      </c>
      <c r="AU743" s="8"/>
      <c r="AV743" s="8"/>
      <c r="AW743" s="8"/>
      <c r="AX743" s="8">
        <v>0.0</v>
      </c>
      <c r="AY743" s="8">
        <v>1.0</v>
      </c>
      <c r="AZ743" s="8">
        <v>0.0</v>
      </c>
      <c r="BA743" s="7">
        <v>19.0</v>
      </c>
      <c r="BB743" s="7">
        <v>9.0</v>
      </c>
      <c r="BC743" s="7">
        <v>3.0</v>
      </c>
      <c r="BD743" s="7">
        <v>7.0</v>
      </c>
      <c r="BE743" s="7">
        <v>2.0</v>
      </c>
      <c r="BF743" s="7">
        <v>1.0</v>
      </c>
      <c r="BG743" s="14">
        <f t="shared" si="9"/>
        <v>9.522483642</v>
      </c>
      <c r="BH743" s="11">
        <f t="shared" si="10"/>
        <v>4.510650146</v>
      </c>
      <c r="BI743" s="11">
        <f t="shared" si="11"/>
        <v>1.503550049</v>
      </c>
      <c r="BJ743" s="11">
        <f t="shared" si="12"/>
        <v>3.508283447</v>
      </c>
      <c r="BK743" s="11">
        <f t="shared" si="13"/>
        <v>1.002366699</v>
      </c>
      <c r="BL743" s="11">
        <f t="shared" si="14"/>
        <v>0.5011833496</v>
      </c>
      <c r="BM743" s="7">
        <v>2.0</v>
      </c>
      <c r="BN743" s="7">
        <v>1.0</v>
      </c>
      <c r="BO743" s="7">
        <v>0.0</v>
      </c>
      <c r="BP743" s="7">
        <v>0.0</v>
      </c>
      <c r="BQ743" s="7">
        <v>0.0</v>
      </c>
      <c r="BR743" s="7">
        <v>0.0</v>
      </c>
      <c r="BS743" s="9">
        <f t="shared" si="15"/>
        <v>14</v>
      </c>
      <c r="BT743" s="14">
        <v>-0.1097</v>
      </c>
      <c r="BW743" s="15" t="str">
        <f t="shared" si="16"/>
        <v> </v>
      </c>
      <c r="BY743" s="7">
        <v>0.0</v>
      </c>
      <c r="BZ743" s="7">
        <v>0.0</v>
      </c>
      <c r="CA743" s="7">
        <v>0.0</v>
      </c>
      <c r="CB743" s="7">
        <v>0.0</v>
      </c>
      <c r="CC743" s="7">
        <v>0.0</v>
      </c>
      <c r="CD743" s="7">
        <v>0.0</v>
      </c>
      <c r="CE743" s="7">
        <v>1.0</v>
      </c>
      <c r="CF743" s="7">
        <v>0.0</v>
      </c>
      <c r="CG743" s="7">
        <v>0.0</v>
      </c>
      <c r="CH743" s="7">
        <v>0.0</v>
      </c>
      <c r="CI743" s="7">
        <v>1.0</v>
      </c>
      <c r="CJ743" s="7">
        <v>0.0</v>
      </c>
      <c r="CK743" s="7">
        <v>0.0</v>
      </c>
      <c r="CL743" s="15">
        <f t="shared" si="17"/>
        <v>0</v>
      </c>
      <c r="CM743" s="7">
        <v>0.2</v>
      </c>
      <c r="CN743" s="7">
        <v>-0.1</v>
      </c>
      <c r="CO743" s="7">
        <v>0.2</v>
      </c>
      <c r="CP743" s="16">
        <f t="shared" si="18"/>
        <v>0.025</v>
      </c>
      <c r="CQ743" s="16">
        <f t="shared" si="19"/>
        <v>0.1002366699</v>
      </c>
      <c r="CR743" s="17">
        <v>3.0</v>
      </c>
      <c r="CS743" s="14">
        <v>3.0</v>
      </c>
      <c r="CT743" s="14">
        <v>1.7000000000000002</v>
      </c>
      <c r="CU743" s="14">
        <v>-2.9</v>
      </c>
      <c r="CV743" s="14">
        <v>0.0</v>
      </c>
      <c r="CW743" s="14">
        <v>-0.30000000000000004</v>
      </c>
      <c r="CX743" s="14">
        <v>0.0</v>
      </c>
      <c r="CY743" s="14">
        <v>-0.30000000000000004</v>
      </c>
      <c r="CZ743" s="18">
        <f t="shared" si="20"/>
        <v>-0.0375</v>
      </c>
      <c r="DA743" s="18">
        <f t="shared" si="21"/>
        <v>-0.1503550049</v>
      </c>
      <c r="DB743" s="14">
        <v>22.25</v>
      </c>
      <c r="DC743" s="7">
        <v>0.0</v>
      </c>
      <c r="DD743" s="7">
        <v>0.0</v>
      </c>
      <c r="DE743" s="7">
        <v>1.0</v>
      </c>
      <c r="DF743" s="7">
        <v>6.0</v>
      </c>
      <c r="DG743" s="7">
        <v>2.0</v>
      </c>
      <c r="DH743" s="7">
        <v>0.0</v>
      </c>
      <c r="DI743" s="7">
        <v>1.0</v>
      </c>
      <c r="DJ743" s="7">
        <v>2.0</v>
      </c>
      <c r="DK743" s="7">
        <v>1.0</v>
      </c>
      <c r="DL743" s="7">
        <v>1.0</v>
      </c>
      <c r="DM743" s="7">
        <v>5.0</v>
      </c>
      <c r="DN743" s="9">
        <v>0.0</v>
      </c>
      <c r="DO743" s="9">
        <v>0.0</v>
      </c>
      <c r="DP743" s="9">
        <v>0.0</v>
      </c>
      <c r="DQ743" s="8">
        <v>17.0</v>
      </c>
      <c r="DR743" s="8">
        <v>0.0</v>
      </c>
      <c r="DS743" s="8"/>
      <c r="DT743" s="19">
        <v>0.925</v>
      </c>
      <c r="DU743" s="8">
        <v>0.902</v>
      </c>
      <c r="DV743" s="8">
        <v>0.098</v>
      </c>
      <c r="DW743" s="8">
        <v>0.0</v>
      </c>
      <c r="DX743" s="8">
        <v>0.426</v>
      </c>
      <c r="DY743" s="14">
        <f t="shared" si="22"/>
        <v>-0.4015557081</v>
      </c>
    </row>
    <row r="744" ht="12.75" customHeight="1">
      <c r="A744" s="7">
        <v>17.0</v>
      </c>
      <c r="B744" s="7" t="s">
        <v>3119</v>
      </c>
      <c r="C744" s="7" t="s">
        <v>3120</v>
      </c>
      <c r="D744" s="7" t="s">
        <v>162</v>
      </c>
      <c r="E744" s="7" t="s">
        <v>163</v>
      </c>
      <c r="F744" s="7" t="s">
        <v>163</v>
      </c>
      <c r="G744" s="7">
        <v>73.0</v>
      </c>
      <c r="H744" s="7">
        <v>205.0</v>
      </c>
      <c r="I744" s="7" t="s">
        <v>133</v>
      </c>
      <c r="J744" s="7">
        <v>2012.0</v>
      </c>
      <c r="K744" s="7">
        <v>2.0</v>
      </c>
      <c r="L744" s="7">
        <v>61.0</v>
      </c>
      <c r="M744" s="8" t="s">
        <v>146</v>
      </c>
      <c r="N744" s="8">
        <f t="shared" si="1"/>
        <v>21</v>
      </c>
      <c r="O744" s="7" t="s">
        <v>3121</v>
      </c>
      <c r="P744" s="7" t="s">
        <v>3122</v>
      </c>
      <c r="Q744" s="8" t="s">
        <v>399</v>
      </c>
      <c r="R744" s="7" t="s">
        <v>399</v>
      </c>
      <c r="S744" s="9" t="s">
        <v>150</v>
      </c>
      <c r="T744" s="9">
        <v>3.0</v>
      </c>
      <c r="U744" s="9" t="s">
        <v>138</v>
      </c>
      <c r="V744" s="9" t="s">
        <v>138</v>
      </c>
      <c r="W744" s="7">
        <v>3.0</v>
      </c>
      <c r="X744" s="7">
        <v>0.0</v>
      </c>
      <c r="Y744" s="7">
        <v>0.0</v>
      </c>
      <c r="Z744" s="7">
        <v>0.0</v>
      </c>
      <c r="AA744" s="7">
        <v>0.0</v>
      </c>
      <c r="AB744" s="7">
        <v>2.0</v>
      </c>
      <c r="AC744" s="7">
        <v>1.0</v>
      </c>
      <c r="AD744" s="7">
        <v>0.0</v>
      </c>
      <c r="AE744" s="7">
        <v>1.0</v>
      </c>
      <c r="AF744" s="10">
        <f t="shared" si="2"/>
        <v>0</v>
      </c>
      <c r="AG744" s="10">
        <f t="shared" si="3"/>
        <v>0</v>
      </c>
      <c r="AH744" s="7">
        <v>2181.0</v>
      </c>
      <c r="AI744" s="11">
        <f t="shared" si="4"/>
        <v>12.11666667</v>
      </c>
      <c r="AJ744" s="7">
        <v>50.0</v>
      </c>
      <c r="AK744" s="11">
        <f t="shared" si="5"/>
        <v>16.66666667</v>
      </c>
      <c r="AL744" s="11">
        <f t="shared" si="6"/>
        <v>43.62</v>
      </c>
      <c r="AM744" s="12">
        <v>0.0</v>
      </c>
      <c r="AN744" s="11">
        <f t="shared" si="7"/>
        <v>0</v>
      </c>
      <c r="AO744" s="10" t="s">
        <v>151</v>
      </c>
      <c r="AP744" s="10" t="s">
        <v>151</v>
      </c>
      <c r="AQ744" s="10" t="s">
        <v>151</v>
      </c>
      <c r="AR744" s="7">
        <v>0.0</v>
      </c>
      <c r="AS744" s="7">
        <v>1.0</v>
      </c>
      <c r="AT744" s="13">
        <f t="shared" si="8"/>
        <v>0</v>
      </c>
      <c r="AU744" s="8"/>
      <c r="AV744" s="8"/>
      <c r="AW744" s="8"/>
      <c r="AX744" s="8">
        <v>0.0</v>
      </c>
      <c r="AY744" s="8">
        <v>1.0</v>
      </c>
      <c r="AZ744" s="8">
        <v>0.0</v>
      </c>
      <c r="BA744" s="7">
        <v>4.0</v>
      </c>
      <c r="BB744" s="7">
        <v>2.0</v>
      </c>
      <c r="BC744" s="7">
        <v>0.0</v>
      </c>
      <c r="BD744" s="7">
        <v>0.0</v>
      </c>
      <c r="BE744" s="7">
        <v>1.0</v>
      </c>
      <c r="BF744" s="7">
        <v>0.0</v>
      </c>
      <c r="BG744" s="14">
        <f t="shared" si="9"/>
        <v>6.602475928</v>
      </c>
      <c r="BH744" s="11">
        <f t="shared" si="10"/>
        <v>3.301237964</v>
      </c>
      <c r="BI744" s="11">
        <f t="shared" si="11"/>
        <v>0</v>
      </c>
      <c r="BJ744" s="11">
        <f t="shared" si="12"/>
        <v>0</v>
      </c>
      <c r="BK744" s="11">
        <f t="shared" si="13"/>
        <v>1.650618982</v>
      </c>
      <c r="BL744" s="11">
        <f t="shared" si="14"/>
        <v>0</v>
      </c>
      <c r="BM744" s="7">
        <v>0.0</v>
      </c>
      <c r="BN744" s="7">
        <v>0.0</v>
      </c>
      <c r="BO744" s="7">
        <v>0.0</v>
      </c>
      <c r="BP744" s="7">
        <v>0.0</v>
      </c>
      <c r="BQ744" s="7">
        <v>0.0</v>
      </c>
      <c r="BR744" s="7">
        <v>0.0</v>
      </c>
      <c r="BS744" s="9">
        <f t="shared" si="15"/>
        <v>2</v>
      </c>
      <c r="BT744" s="14">
        <v>-0.0639</v>
      </c>
      <c r="BW744" s="15" t="str">
        <f t="shared" si="16"/>
        <v> </v>
      </c>
      <c r="BY744" s="7">
        <v>0.0</v>
      </c>
      <c r="BZ744" s="7">
        <v>0.0</v>
      </c>
      <c r="CA744" s="7">
        <v>0.0</v>
      </c>
      <c r="CB744" s="7">
        <v>0.0</v>
      </c>
      <c r="CC744" s="7">
        <v>0.0</v>
      </c>
      <c r="CD744" s="7">
        <v>0.0</v>
      </c>
      <c r="CE744" s="7">
        <v>0.0</v>
      </c>
      <c r="CF744" s="7">
        <v>0.0</v>
      </c>
      <c r="CG744" s="7">
        <v>0.0</v>
      </c>
      <c r="CH744" s="7">
        <v>0.0</v>
      </c>
      <c r="CI744" s="7">
        <v>0.0</v>
      </c>
      <c r="CJ744" s="7">
        <v>0.0</v>
      </c>
      <c r="CK744" s="7">
        <v>0.0</v>
      </c>
      <c r="CL744" s="15">
        <f t="shared" si="17"/>
        <v>0</v>
      </c>
      <c r="CM744" s="7">
        <v>-0.1</v>
      </c>
      <c r="CN744" s="7">
        <v>0.1</v>
      </c>
      <c r="CO744" s="7">
        <v>0.0</v>
      </c>
      <c r="CP744" s="16">
        <f t="shared" si="18"/>
        <v>0</v>
      </c>
      <c r="CQ744" s="16">
        <f t="shared" si="19"/>
        <v>0</v>
      </c>
      <c r="CR744" s="17">
        <v>1.0</v>
      </c>
      <c r="CS744" s="14">
        <v>0.9</v>
      </c>
      <c r="CT744" s="14">
        <v>0.9</v>
      </c>
      <c r="CU744" s="14">
        <v>1.8</v>
      </c>
      <c r="CV744" s="14">
        <v>-0.4</v>
      </c>
      <c r="CW744" s="14">
        <v>0.30000000000000004</v>
      </c>
      <c r="CX744" s="14">
        <v>0.0</v>
      </c>
      <c r="CY744" s="14">
        <v>-0.2</v>
      </c>
      <c r="CZ744" s="18">
        <f t="shared" si="20"/>
        <v>-0.06666666667</v>
      </c>
      <c r="DA744" s="18">
        <f t="shared" si="21"/>
        <v>-0.3301237964</v>
      </c>
      <c r="DB744" s="14">
        <v>6.0</v>
      </c>
      <c r="DC744" s="7">
        <v>0.0</v>
      </c>
      <c r="DD744" s="7">
        <v>0.0</v>
      </c>
      <c r="DE744" s="7">
        <v>0.0</v>
      </c>
      <c r="DF744" s="7">
        <v>0.0</v>
      </c>
      <c r="DG744" s="7">
        <v>0.0</v>
      </c>
      <c r="DH744" s="7">
        <v>0.0</v>
      </c>
      <c r="DI744" s="7">
        <v>0.0</v>
      </c>
      <c r="DJ744" s="7">
        <v>0.0</v>
      </c>
      <c r="DK744" s="7">
        <v>0.0</v>
      </c>
      <c r="DL744" s="7">
        <v>0.0</v>
      </c>
      <c r="DM744" s="7">
        <v>1.0</v>
      </c>
      <c r="DN744" s="9">
        <v>0.0</v>
      </c>
      <c r="DO744" s="9">
        <v>0.0</v>
      </c>
      <c r="DP744" s="9">
        <v>0.0</v>
      </c>
      <c r="DQ744" s="8">
        <v>10.0</v>
      </c>
      <c r="DR744" s="8">
        <v>0.0</v>
      </c>
      <c r="DS744" s="8"/>
      <c r="DT744" s="19">
        <v>0.8180000000000001</v>
      </c>
      <c r="DU744" s="8">
        <v>0.87</v>
      </c>
      <c r="DV744" s="8">
        <v>0.047</v>
      </c>
      <c r="DW744" s="8">
        <v>0.0</v>
      </c>
      <c r="DX744" s="8">
        <v>0.0</v>
      </c>
      <c r="DY744" s="14">
        <f t="shared" si="22"/>
        <v>-0.2370853352</v>
      </c>
    </row>
    <row r="745" ht="12.75" customHeight="1">
      <c r="A745" s="7">
        <v>22.0</v>
      </c>
      <c r="B745" s="7" t="s">
        <v>3123</v>
      </c>
      <c r="C745" s="7" t="s">
        <v>3124</v>
      </c>
      <c r="D745" s="7" t="s">
        <v>3125</v>
      </c>
      <c r="E745" s="7" t="s">
        <v>132</v>
      </c>
      <c r="F745" s="7" t="s">
        <v>132</v>
      </c>
      <c r="G745" s="7">
        <v>75.0</v>
      </c>
      <c r="H745" s="7">
        <v>205.0</v>
      </c>
      <c r="I745" s="7" t="s">
        <v>145</v>
      </c>
      <c r="J745" s="7">
        <v>2009.0</v>
      </c>
      <c r="K745" s="7">
        <v>2.0</v>
      </c>
      <c r="L745" s="7">
        <v>44.0</v>
      </c>
      <c r="M745" s="8"/>
      <c r="N745" s="8">
        <f t="shared" si="1"/>
        <v>25</v>
      </c>
      <c r="O745" s="7" t="s">
        <v>1121</v>
      </c>
      <c r="P745" s="7" t="s">
        <v>3122</v>
      </c>
      <c r="Q745" s="8" t="s">
        <v>158</v>
      </c>
      <c r="R745" s="7" t="s">
        <v>158</v>
      </c>
      <c r="S745" s="9" t="s">
        <v>275</v>
      </c>
      <c r="T745" s="9">
        <v>2.0</v>
      </c>
      <c r="U745" s="9" t="s">
        <v>138</v>
      </c>
      <c r="V745" s="9" t="s">
        <v>138</v>
      </c>
      <c r="W745" s="7">
        <v>2.0</v>
      </c>
      <c r="X745" s="7">
        <v>0.0</v>
      </c>
      <c r="Y745" s="7">
        <v>1.0</v>
      </c>
      <c r="Z745" s="7">
        <v>1.0</v>
      </c>
      <c r="AA745" s="7">
        <v>1.0</v>
      </c>
      <c r="AB745" s="7">
        <v>0.0</v>
      </c>
      <c r="AC745" s="7">
        <v>3.0</v>
      </c>
      <c r="AD745" s="7">
        <v>0.0</v>
      </c>
      <c r="AE745" s="7">
        <v>0.0</v>
      </c>
      <c r="AF745" s="10">
        <f t="shared" si="2"/>
        <v>0</v>
      </c>
      <c r="AG745" s="10">
        <f t="shared" si="3"/>
        <v>0</v>
      </c>
      <c r="AH745" s="7">
        <v>1679.0</v>
      </c>
      <c r="AI745" s="11">
        <f t="shared" si="4"/>
        <v>13.99166667</v>
      </c>
      <c r="AJ745" s="7">
        <v>37.0</v>
      </c>
      <c r="AK745" s="11">
        <f t="shared" si="5"/>
        <v>18.5</v>
      </c>
      <c r="AL745" s="11">
        <f t="shared" si="6"/>
        <v>45.37837838</v>
      </c>
      <c r="AM745" s="12">
        <v>10.0</v>
      </c>
      <c r="AN745" s="11">
        <f t="shared" si="7"/>
        <v>21.44133413</v>
      </c>
      <c r="AO745" s="10" t="s">
        <v>151</v>
      </c>
      <c r="AP745" s="10" t="s">
        <v>152</v>
      </c>
      <c r="AQ745" s="10" t="s">
        <v>152</v>
      </c>
      <c r="AR745" s="7">
        <v>4.0</v>
      </c>
      <c r="AS745" s="7">
        <v>6.0</v>
      </c>
      <c r="AT745" s="13">
        <f t="shared" si="8"/>
        <v>0.4</v>
      </c>
      <c r="AU745" s="8"/>
      <c r="AV745" s="8"/>
      <c r="AW745" s="8">
        <v>6.0</v>
      </c>
      <c r="AX745" s="8">
        <v>3.0</v>
      </c>
      <c r="AY745" s="8">
        <v>4.0</v>
      </c>
      <c r="AZ745" s="8">
        <v>1.0</v>
      </c>
      <c r="BA745" s="7">
        <v>2.0</v>
      </c>
      <c r="BB745" s="7">
        <v>0.0</v>
      </c>
      <c r="BC745" s="7">
        <v>1.0</v>
      </c>
      <c r="BD745" s="7">
        <v>0.0</v>
      </c>
      <c r="BE745" s="7">
        <v>0.0</v>
      </c>
      <c r="BF745" s="7">
        <v>1.0</v>
      </c>
      <c r="BG745" s="14">
        <f t="shared" si="9"/>
        <v>4.288266825</v>
      </c>
      <c r="BH745" s="11">
        <f t="shared" si="10"/>
        <v>0</v>
      </c>
      <c r="BI745" s="11">
        <f t="shared" si="11"/>
        <v>2.144133413</v>
      </c>
      <c r="BJ745" s="11">
        <f t="shared" si="12"/>
        <v>0</v>
      </c>
      <c r="BK745" s="11">
        <f t="shared" si="13"/>
        <v>0</v>
      </c>
      <c r="BL745" s="11">
        <f t="shared" si="14"/>
        <v>2.144133413</v>
      </c>
      <c r="BM745" s="7">
        <v>2.0</v>
      </c>
      <c r="BN745" s="7">
        <v>1.0</v>
      </c>
      <c r="BO745" s="7">
        <v>0.0</v>
      </c>
      <c r="BP745" s="7">
        <v>0.0</v>
      </c>
      <c r="BQ745" s="7">
        <v>0.0</v>
      </c>
      <c r="BR745" s="7">
        <v>0.0</v>
      </c>
      <c r="BS745" s="9">
        <f t="shared" si="15"/>
        <v>3</v>
      </c>
      <c r="BT745" s="14">
        <v>-0.0794</v>
      </c>
      <c r="BW745" s="15" t="str">
        <f t="shared" si="16"/>
        <v> </v>
      </c>
      <c r="BY745" s="7">
        <v>0.0</v>
      </c>
      <c r="BZ745" s="7">
        <v>0.0</v>
      </c>
      <c r="CA745" s="7">
        <v>0.0</v>
      </c>
      <c r="CB745" s="7">
        <v>0.0</v>
      </c>
      <c r="CC745" s="7">
        <v>0.0</v>
      </c>
      <c r="CD745" s="7">
        <v>0.0</v>
      </c>
      <c r="CE745" s="7">
        <v>0.0</v>
      </c>
      <c r="CF745" s="7">
        <v>0.0</v>
      </c>
      <c r="CG745" s="7">
        <v>0.0</v>
      </c>
      <c r="CH745" s="7">
        <v>0.0</v>
      </c>
      <c r="CI745" s="7">
        <v>0.0</v>
      </c>
      <c r="CJ745" s="7">
        <v>0.0</v>
      </c>
      <c r="CK745" s="7">
        <v>0.0</v>
      </c>
      <c r="CL745" s="15">
        <f t="shared" si="17"/>
        <v>0</v>
      </c>
      <c r="CM745" s="7">
        <v>0.0</v>
      </c>
      <c r="CN745" s="7">
        <v>0.0</v>
      </c>
      <c r="CO745" s="7">
        <v>0.1</v>
      </c>
      <c r="CP745" s="16">
        <f t="shared" si="18"/>
        <v>0.05</v>
      </c>
      <c r="CQ745" s="16">
        <f t="shared" si="19"/>
        <v>0.2144133413</v>
      </c>
      <c r="CR745" s="17">
        <v>4.0</v>
      </c>
      <c r="CS745" s="14">
        <v>0.5</v>
      </c>
      <c r="CT745" s="14">
        <v>0.7</v>
      </c>
      <c r="CU745" s="14">
        <v>-0.1</v>
      </c>
      <c r="CV745" s="14">
        <v>0.1</v>
      </c>
      <c r="CW745" s="14">
        <v>0.1</v>
      </c>
      <c r="CX745" s="14">
        <v>0.0</v>
      </c>
      <c r="CY745" s="14">
        <v>0.2</v>
      </c>
      <c r="CZ745" s="18">
        <f t="shared" si="20"/>
        <v>0.1</v>
      </c>
      <c r="DA745" s="18">
        <f t="shared" si="21"/>
        <v>0.4288266825</v>
      </c>
      <c r="DB745" s="14">
        <v>43.3333</v>
      </c>
      <c r="DC745" s="7">
        <v>0.0</v>
      </c>
      <c r="DD745" s="7">
        <v>0.0</v>
      </c>
      <c r="DE745" s="7">
        <v>0.0</v>
      </c>
      <c r="DF745" s="7">
        <v>0.0</v>
      </c>
      <c r="DG745" s="7">
        <v>0.0</v>
      </c>
      <c r="DH745" s="7">
        <v>0.0</v>
      </c>
      <c r="DI745" s="7">
        <v>0.0</v>
      </c>
      <c r="DJ745" s="7">
        <v>0.0</v>
      </c>
      <c r="DK745" s="7">
        <v>0.0</v>
      </c>
      <c r="DL745" s="7">
        <v>0.0</v>
      </c>
      <c r="DM745" s="7">
        <v>3.0</v>
      </c>
      <c r="DN745" s="9">
        <v>0.0</v>
      </c>
      <c r="DO745" s="9">
        <v>0.0</v>
      </c>
      <c r="DP745" s="9">
        <v>0.0</v>
      </c>
      <c r="DQ745" s="8">
        <v>3.0</v>
      </c>
      <c r="DR745" s="8">
        <v>0.0</v>
      </c>
      <c r="DS745" s="8"/>
      <c r="DT745" s="19">
        <v>0.851</v>
      </c>
      <c r="DU745" s="8">
        <v>0.851</v>
      </c>
      <c r="DV745" s="8">
        <v>0.014</v>
      </c>
      <c r="DW745" s="8">
        <v>0.0</v>
      </c>
      <c r="DX745" s="8">
        <v>0.0</v>
      </c>
      <c r="DY745" s="14">
        <f t="shared" si="22"/>
        <v>0.1890871654</v>
      </c>
    </row>
    <row r="746" ht="12.75" customHeight="1">
      <c r="A746" s="7">
        <v>21.0</v>
      </c>
      <c r="B746" s="7" t="s">
        <v>3126</v>
      </c>
      <c r="C746" s="7" t="s">
        <v>3124</v>
      </c>
      <c r="D746" s="7" t="s">
        <v>3125</v>
      </c>
      <c r="E746" s="7" t="s">
        <v>132</v>
      </c>
      <c r="F746" s="7" t="s">
        <v>132</v>
      </c>
      <c r="G746" s="7">
        <v>73.0</v>
      </c>
      <c r="H746" s="7">
        <v>194.0</v>
      </c>
      <c r="I746" s="7" t="s">
        <v>145</v>
      </c>
      <c r="J746" s="7">
        <v>2011.0</v>
      </c>
      <c r="K746" s="7">
        <v>3.0</v>
      </c>
      <c r="L746" s="7">
        <v>82.0</v>
      </c>
      <c r="M746" s="8"/>
      <c r="N746" s="8">
        <f t="shared" si="1"/>
        <v>23</v>
      </c>
      <c r="O746" s="7" t="s">
        <v>482</v>
      </c>
      <c r="P746" s="7" t="s">
        <v>3122</v>
      </c>
      <c r="Q746" s="8" t="s">
        <v>197</v>
      </c>
      <c r="R746" s="7" t="s">
        <v>197</v>
      </c>
      <c r="S746" s="9" t="s">
        <v>150</v>
      </c>
      <c r="T746" s="9">
        <v>67.0</v>
      </c>
      <c r="U746" s="9" t="s">
        <v>138</v>
      </c>
      <c r="V746" s="9" t="s">
        <v>138</v>
      </c>
      <c r="W746" s="7">
        <v>68.0</v>
      </c>
      <c r="X746" s="7">
        <v>3.0</v>
      </c>
      <c r="Y746" s="7">
        <v>7.0</v>
      </c>
      <c r="Z746" s="7">
        <v>5.0</v>
      </c>
      <c r="AA746" s="7">
        <v>10.0</v>
      </c>
      <c r="AB746" s="7">
        <v>-10.0</v>
      </c>
      <c r="AC746" s="7">
        <v>90.0</v>
      </c>
      <c r="AD746" s="7">
        <v>34.0</v>
      </c>
      <c r="AE746" s="7">
        <v>31.0</v>
      </c>
      <c r="AF746" s="10">
        <f t="shared" si="2"/>
        <v>0.03333333333</v>
      </c>
      <c r="AG746" s="10">
        <f t="shared" si="3"/>
        <v>0.01935483871</v>
      </c>
      <c r="AH746" s="7">
        <v>50617.0</v>
      </c>
      <c r="AI746" s="11">
        <f t="shared" si="4"/>
        <v>12.40612745</v>
      </c>
      <c r="AJ746" s="7">
        <v>1242.0</v>
      </c>
      <c r="AK746" s="11">
        <f t="shared" si="5"/>
        <v>18.26470588</v>
      </c>
      <c r="AL746" s="11">
        <f t="shared" si="6"/>
        <v>40.75442834</v>
      </c>
      <c r="AM746" s="12">
        <v>95.0</v>
      </c>
      <c r="AN746" s="11">
        <f t="shared" si="7"/>
        <v>6.756623269</v>
      </c>
      <c r="AO746" s="10" t="s">
        <v>537</v>
      </c>
      <c r="AP746" s="10" t="s">
        <v>225</v>
      </c>
      <c r="AQ746" s="10" t="s">
        <v>3127</v>
      </c>
      <c r="AR746" s="7">
        <v>384.0</v>
      </c>
      <c r="AS746" s="7">
        <v>357.0</v>
      </c>
      <c r="AT746" s="13">
        <f t="shared" si="8"/>
        <v>0.5182186235</v>
      </c>
      <c r="AU746" s="9">
        <v>1.0</v>
      </c>
      <c r="AV746" s="9">
        <v>1.0</v>
      </c>
      <c r="AW746" s="9">
        <v>503.0</v>
      </c>
      <c r="AX746" s="9">
        <v>258.0</v>
      </c>
      <c r="AY746" s="9">
        <v>238.0</v>
      </c>
      <c r="AZ746" s="9">
        <v>126.0</v>
      </c>
      <c r="BA746" s="7">
        <v>71.0</v>
      </c>
      <c r="BB746" s="7">
        <v>97.0</v>
      </c>
      <c r="BC746" s="7">
        <v>17.0</v>
      </c>
      <c r="BD746" s="7">
        <v>34.0</v>
      </c>
      <c r="BE746" s="7">
        <v>7.0</v>
      </c>
      <c r="BF746" s="7">
        <v>13.0</v>
      </c>
      <c r="BG746" s="14">
        <f t="shared" si="9"/>
        <v>5.049686864</v>
      </c>
      <c r="BH746" s="11">
        <f t="shared" si="10"/>
        <v>6.898867969</v>
      </c>
      <c r="BI746" s="11">
        <f t="shared" si="11"/>
        <v>1.209079953</v>
      </c>
      <c r="BJ746" s="11">
        <f t="shared" si="12"/>
        <v>2.418159907</v>
      </c>
      <c r="BK746" s="11">
        <f t="shared" si="13"/>
        <v>0.4978564514</v>
      </c>
      <c r="BL746" s="11">
        <f t="shared" si="14"/>
        <v>0.9245905526</v>
      </c>
      <c r="BM746" s="7">
        <v>32.0</v>
      </c>
      <c r="BN746" s="7">
        <v>15.0</v>
      </c>
      <c r="BO746" s="7">
        <v>0.0</v>
      </c>
      <c r="BP746" s="7">
        <v>0.0</v>
      </c>
      <c r="BQ746" s="7">
        <v>0.0</v>
      </c>
      <c r="BR746" s="7">
        <v>0.0</v>
      </c>
      <c r="BS746" s="9">
        <f t="shared" si="15"/>
        <v>146</v>
      </c>
      <c r="BT746" s="14">
        <v>-10.8383</v>
      </c>
      <c r="BW746" s="15" t="str">
        <f t="shared" si="16"/>
        <v> </v>
      </c>
      <c r="BY746" s="7">
        <v>1.0</v>
      </c>
      <c r="BZ746" s="7">
        <v>0.0</v>
      </c>
      <c r="CA746" s="7">
        <v>1.0</v>
      </c>
      <c r="CB746" s="7">
        <v>0.0</v>
      </c>
      <c r="CC746" s="7">
        <v>0.0</v>
      </c>
      <c r="CD746" s="7">
        <v>0.0</v>
      </c>
      <c r="CE746" s="7">
        <v>0.0</v>
      </c>
      <c r="CF746" s="7">
        <v>0.0</v>
      </c>
      <c r="CG746" s="7">
        <v>1.0</v>
      </c>
      <c r="CH746" s="7">
        <v>0.0</v>
      </c>
      <c r="CI746" s="7">
        <v>2.0</v>
      </c>
      <c r="CJ746" s="7">
        <v>0.0</v>
      </c>
      <c r="CK746" s="7">
        <v>0.0</v>
      </c>
      <c r="CL746" s="15">
        <f t="shared" si="17"/>
        <v>0</v>
      </c>
      <c r="CM746" s="7">
        <v>-0.9</v>
      </c>
      <c r="CN746" s="7">
        <v>0.5</v>
      </c>
      <c r="CO746" s="7">
        <v>-0.4</v>
      </c>
      <c r="CP746" s="16">
        <f t="shared" si="18"/>
        <v>-0.005882352941</v>
      </c>
      <c r="CQ746" s="16">
        <f t="shared" si="19"/>
        <v>-0.02844894008</v>
      </c>
      <c r="CR746" s="17">
        <v>2.0</v>
      </c>
      <c r="CS746" s="14">
        <v>12.6</v>
      </c>
      <c r="CT746" s="14">
        <v>14.0</v>
      </c>
      <c r="CU746" s="14">
        <v>-13.6</v>
      </c>
      <c r="CV746" s="14">
        <v>-1.7000000000000002</v>
      </c>
      <c r="CW746" s="14">
        <v>0.7</v>
      </c>
      <c r="CX746" s="14">
        <v>0.0</v>
      </c>
      <c r="CY746" s="14">
        <v>-0.9</v>
      </c>
      <c r="CZ746" s="18">
        <f t="shared" si="20"/>
        <v>-0.01323529412</v>
      </c>
      <c r="DA746" s="18">
        <f t="shared" si="21"/>
        <v>-0.06401011518</v>
      </c>
      <c r="DB746" s="14">
        <v>33.0</v>
      </c>
      <c r="DC746" s="7">
        <v>0.0</v>
      </c>
      <c r="DD746" s="7">
        <v>1.0</v>
      </c>
      <c r="DE746" s="7">
        <v>1.0</v>
      </c>
      <c r="DF746" s="7">
        <v>32.0</v>
      </c>
      <c r="DG746" s="7">
        <v>6.0</v>
      </c>
      <c r="DH746" s="7">
        <v>0.0</v>
      </c>
      <c r="DI746" s="7">
        <v>8.0</v>
      </c>
      <c r="DJ746" s="7">
        <v>10.0</v>
      </c>
      <c r="DK746" s="7">
        <v>13.0</v>
      </c>
      <c r="DL746" s="7">
        <v>3.0</v>
      </c>
      <c r="DM746" s="7">
        <v>50.0</v>
      </c>
      <c r="DN746" s="9">
        <v>0.0</v>
      </c>
      <c r="DO746" s="9">
        <v>0.0</v>
      </c>
      <c r="DP746" s="9">
        <v>1.0</v>
      </c>
      <c r="DQ746" s="8">
        <v>186.0</v>
      </c>
      <c r="DR746" s="8">
        <v>0.0</v>
      </c>
      <c r="DS746" s="8"/>
      <c r="DT746" s="19">
        <v>0.6000000000000001</v>
      </c>
      <c r="DU746" s="8">
        <v>0.6000000000000001</v>
      </c>
      <c r="DV746" s="8">
        <v>0.6000000000000001</v>
      </c>
      <c r="DW746" s="8">
        <v>0.0</v>
      </c>
      <c r="DX746" s="8">
        <v>0.0</v>
      </c>
      <c r="DY746" s="14">
        <f t="shared" si="22"/>
        <v>-1.006382979</v>
      </c>
    </row>
    <row r="747" ht="12.75" customHeight="1">
      <c r="A747" s="7">
        <v>50.0</v>
      </c>
      <c r="B747" s="7" t="s">
        <v>3128</v>
      </c>
      <c r="C747" s="7" t="s">
        <v>898</v>
      </c>
      <c r="D747" s="7" t="s">
        <v>131</v>
      </c>
      <c r="E747" s="7" t="s">
        <v>132</v>
      </c>
      <c r="F747" s="7" t="s">
        <v>132</v>
      </c>
      <c r="G747" s="7">
        <v>73.0</v>
      </c>
      <c r="H747" s="7">
        <v>205.0</v>
      </c>
      <c r="I747" s="7" t="s">
        <v>133</v>
      </c>
      <c r="J747" s="7">
        <v>2012.0</v>
      </c>
      <c r="K747" s="7">
        <v>2.0</v>
      </c>
      <c r="L747" s="7">
        <v>42.0</v>
      </c>
      <c r="M747" s="8" t="s">
        <v>146</v>
      </c>
      <c r="N747" s="8">
        <f t="shared" si="1"/>
        <v>21</v>
      </c>
      <c r="O747" s="7" t="s">
        <v>684</v>
      </c>
      <c r="P747" s="7" t="s">
        <v>3129</v>
      </c>
      <c r="Q747" s="8" t="s">
        <v>158</v>
      </c>
      <c r="R747" s="7" t="s">
        <v>158</v>
      </c>
      <c r="S747" s="9" t="s">
        <v>174</v>
      </c>
      <c r="T747" s="9">
        <v>1.0</v>
      </c>
      <c r="U747" s="9" t="s">
        <v>138</v>
      </c>
      <c r="V747" s="9" t="s">
        <v>138</v>
      </c>
      <c r="W747" s="7">
        <v>1.0</v>
      </c>
      <c r="X747" s="7">
        <v>1.0</v>
      </c>
      <c r="Y747" s="7">
        <v>0.0</v>
      </c>
      <c r="Z747" s="7">
        <v>0.0</v>
      </c>
      <c r="AA747" s="7">
        <v>1.0</v>
      </c>
      <c r="AB747" s="7">
        <v>1.0</v>
      </c>
      <c r="AC747" s="7">
        <v>1.0</v>
      </c>
      <c r="AD747" s="7">
        <v>0.0</v>
      </c>
      <c r="AE747" s="7">
        <v>2.0</v>
      </c>
      <c r="AF747" s="10">
        <f t="shared" si="2"/>
        <v>1</v>
      </c>
      <c r="AG747" s="10">
        <f t="shared" si="3"/>
        <v>0.3333333333</v>
      </c>
      <c r="AH747" s="7">
        <v>1079.0</v>
      </c>
      <c r="AI747" s="11">
        <f t="shared" si="4"/>
        <v>17.98333333</v>
      </c>
      <c r="AJ747" s="7">
        <v>25.0</v>
      </c>
      <c r="AK747" s="11">
        <f t="shared" si="5"/>
        <v>25</v>
      </c>
      <c r="AL747" s="11">
        <f t="shared" si="6"/>
        <v>43.16</v>
      </c>
      <c r="AM747" s="12">
        <v>0.0</v>
      </c>
      <c r="AN747" s="11">
        <f t="shared" si="7"/>
        <v>0</v>
      </c>
      <c r="AO747" s="10" t="s">
        <v>152</v>
      </c>
      <c r="AP747" s="10" t="s">
        <v>151</v>
      </c>
      <c r="AQ747" s="10" t="s">
        <v>152</v>
      </c>
      <c r="AR747" s="7">
        <v>0.0</v>
      </c>
      <c r="AS747" s="7">
        <v>0.0</v>
      </c>
      <c r="AT747" s="13">
        <f t="shared" si="8"/>
        <v>0</v>
      </c>
      <c r="AU747" s="8"/>
      <c r="AV747" s="8"/>
      <c r="AW747" s="8"/>
      <c r="AX747" s="8">
        <v>0.0</v>
      </c>
      <c r="AY747" s="8"/>
      <c r="AZ747" s="8">
        <v>0.0</v>
      </c>
      <c r="BA747" s="7">
        <v>1.0</v>
      </c>
      <c r="BB747" s="7">
        <v>3.0</v>
      </c>
      <c r="BC747" s="7">
        <v>2.0</v>
      </c>
      <c r="BD747" s="7">
        <v>0.0</v>
      </c>
      <c r="BE747" s="7">
        <v>0.0</v>
      </c>
      <c r="BF747" s="7">
        <v>0.0</v>
      </c>
      <c r="BG747" s="14">
        <f t="shared" si="9"/>
        <v>3.336422614</v>
      </c>
      <c r="BH747" s="11">
        <f t="shared" si="10"/>
        <v>10.00926784</v>
      </c>
      <c r="BI747" s="11">
        <f t="shared" si="11"/>
        <v>6.672845227</v>
      </c>
      <c r="BJ747" s="11">
        <f t="shared" si="12"/>
        <v>0</v>
      </c>
      <c r="BK747" s="11">
        <f t="shared" si="13"/>
        <v>0</v>
      </c>
      <c r="BL747" s="11">
        <f t="shared" si="14"/>
        <v>0</v>
      </c>
      <c r="BM747" s="7">
        <v>2.0</v>
      </c>
      <c r="BN747" s="7">
        <v>1.0</v>
      </c>
      <c r="BO747" s="7">
        <v>0.0</v>
      </c>
      <c r="BP747" s="7">
        <v>0.0</v>
      </c>
      <c r="BQ747" s="7">
        <v>0.0</v>
      </c>
      <c r="BR747" s="7">
        <v>0.0</v>
      </c>
      <c r="BS747" s="9">
        <f t="shared" si="15"/>
        <v>7</v>
      </c>
      <c r="BT747" s="14">
        <v>-0.9264</v>
      </c>
      <c r="BW747" s="15" t="str">
        <f t="shared" si="16"/>
        <v> </v>
      </c>
      <c r="BY747" s="7">
        <v>0.0</v>
      </c>
      <c r="BZ747" s="7">
        <v>0.0</v>
      </c>
      <c r="CA747" s="7">
        <v>1.0</v>
      </c>
      <c r="CB747" s="7">
        <v>0.0</v>
      </c>
      <c r="CC747" s="7">
        <v>1.0</v>
      </c>
      <c r="CD747" s="7">
        <v>0.0</v>
      </c>
      <c r="CE747" s="7">
        <v>0.0</v>
      </c>
      <c r="CF747" s="7">
        <v>0.0</v>
      </c>
      <c r="CG747" s="7">
        <v>0.0</v>
      </c>
      <c r="CH747" s="7">
        <v>0.0</v>
      </c>
      <c r="CI747" s="7">
        <v>0.0</v>
      </c>
      <c r="CJ747" s="7">
        <v>0.0</v>
      </c>
      <c r="CK747" s="7">
        <v>0.0</v>
      </c>
      <c r="CL747" s="15">
        <f t="shared" si="17"/>
        <v>0</v>
      </c>
      <c r="CM747" s="7">
        <v>0.2</v>
      </c>
      <c r="CN747" s="7">
        <v>0.1</v>
      </c>
      <c r="CO747" s="7">
        <v>0.30000000000000004</v>
      </c>
      <c r="CP747" s="16">
        <f t="shared" si="18"/>
        <v>0.3</v>
      </c>
      <c r="CQ747" s="16">
        <f t="shared" si="19"/>
        <v>1.000926784</v>
      </c>
      <c r="CR747" s="17">
        <v>5.0</v>
      </c>
      <c r="CS747" s="14">
        <v>0.2</v>
      </c>
      <c r="CT747" s="14">
        <v>0.30000000000000004</v>
      </c>
      <c r="CU747" s="14">
        <v>1.1</v>
      </c>
      <c r="CV747" s="14">
        <v>0.5</v>
      </c>
      <c r="CW747" s="14">
        <v>0.2</v>
      </c>
      <c r="CX747" s="14">
        <v>0.0</v>
      </c>
      <c r="CY747" s="14">
        <v>0.6000000000000001</v>
      </c>
      <c r="CZ747" s="18">
        <f t="shared" si="20"/>
        <v>0.6</v>
      </c>
      <c r="DA747" s="18">
        <f t="shared" si="21"/>
        <v>2.001853568</v>
      </c>
      <c r="DB747" s="14">
        <v>35.0</v>
      </c>
      <c r="DC747" s="7">
        <v>0.0</v>
      </c>
      <c r="DD747" s="7">
        <v>0.0</v>
      </c>
      <c r="DE747" s="7">
        <v>0.0</v>
      </c>
      <c r="DF747" s="7">
        <v>0.0</v>
      </c>
      <c r="DG747" s="7">
        <v>1.0</v>
      </c>
      <c r="DH747" s="7">
        <v>0.0</v>
      </c>
      <c r="DI747" s="7">
        <v>0.0</v>
      </c>
      <c r="DJ747" s="7">
        <v>0.0</v>
      </c>
      <c r="DK747" s="7">
        <v>0.0</v>
      </c>
      <c r="DL747" s="7">
        <v>0.0</v>
      </c>
      <c r="DM747" s="7">
        <v>0.0</v>
      </c>
      <c r="DN747" s="9">
        <v>0.0</v>
      </c>
      <c r="DO747" s="9">
        <v>0.0</v>
      </c>
      <c r="DP747" s="9">
        <v>0.0</v>
      </c>
      <c r="DQ747" s="8">
        <v>2.0</v>
      </c>
      <c r="DR747" s="8">
        <v>0.0</v>
      </c>
      <c r="DS747" s="8"/>
      <c r="DT747" s="19">
        <v>0.925</v>
      </c>
      <c r="DU747" s="8">
        <v>0.894</v>
      </c>
      <c r="DV747" s="8">
        <v>0.01</v>
      </c>
      <c r="DW747" s="8">
        <v>0.0</v>
      </c>
      <c r="DX747" s="8">
        <v>0.0</v>
      </c>
      <c r="DY747" s="14">
        <f t="shared" si="22"/>
        <v>0.5913063372</v>
      </c>
    </row>
    <row r="748" ht="12.75" customHeight="1">
      <c r="A748" s="7">
        <v>33.0</v>
      </c>
      <c r="B748" s="7" t="s">
        <v>3130</v>
      </c>
      <c r="C748" s="7" t="s">
        <v>287</v>
      </c>
      <c r="E748" s="7" t="s">
        <v>189</v>
      </c>
      <c r="F748" s="7" t="s">
        <v>189</v>
      </c>
      <c r="G748" s="7">
        <v>74.0</v>
      </c>
      <c r="H748" s="7">
        <v>196.0</v>
      </c>
      <c r="I748" s="7" t="s">
        <v>145</v>
      </c>
      <c r="J748" s="7">
        <v>2009.0</v>
      </c>
      <c r="K748" s="7">
        <v>2.0</v>
      </c>
      <c r="L748" s="7">
        <v>39.0</v>
      </c>
      <c r="M748" s="8"/>
      <c r="N748" s="8">
        <f t="shared" si="1"/>
        <v>25</v>
      </c>
      <c r="O748" s="7" t="s">
        <v>3131</v>
      </c>
      <c r="P748" s="7" t="s">
        <v>3132</v>
      </c>
      <c r="Q748" s="8" t="s">
        <v>458</v>
      </c>
      <c r="R748" s="7" t="s">
        <v>458</v>
      </c>
      <c r="S748" s="9" t="s">
        <v>183</v>
      </c>
      <c r="T748" s="9">
        <v>82.0</v>
      </c>
      <c r="U748" s="9" t="s">
        <v>138</v>
      </c>
      <c r="V748" s="9" t="s">
        <v>138</v>
      </c>
      <c r="W748" s="7">
        <v>82.0</v>
      </c>
      <c r="X748" s="7">
        <v>20.0</v>
      </c>
      <c r="Y748" s="7">
        <v>19.0</v>
      </c>
      <c r="Z748" s="7">
        <v>11.0</v>
      </c>
      <c r="AA748" s="7">
        <v>39.0</v>
      </c>
      <c r="AB748" s="7">
        <v>8.0</v>
      </c>
      <c r="AC748" s="7">
        <v>215.0</v>
      </c>
      <c r="AD748" s="7">
        <v>78.0</v>
      </c>
      <c r="AE748" s="7">
        <v>74.0</v>
      </c>
      <c r="AF748" s="10">
        <f t="shared" si="2"/>
        <v>0.09302325581</v>
      </c>
      <c r="AG748" s="10">
        <f t="shared" si="3"/>
        <v>0.05449591281</v>
      </c>
      <c r="AH748" s="7">
        <v>83514.0</v>
      </c>
      <c r="AI748" s="11">
        <f t="shared" si="4"/>
        <v>16.97439024</v>
      </c>
      <c r="AJ748" s="7">
        <v>1977.0</v>
      </c>
      <c r="AK748" s="11">
        <f t="shared" si="5"/>
        <v>24.1097561</v>
      </c>
      <c r="AL748" s="11">
        <f t="shared" si="6"/>
        <v>42.24279211</v>
      </c>
      <c r="AM748" s="12">
        <v>165.0</v>
      </c>
      <c r="AN748" s="11">
        <f t="shared" si="7"/>
        <v>7.112579927</v>
      </c>
      <c r="AO748" s="10" t="s">
        <v>216</v>
      </c>
      <c r="AP748" s="10" t="s">
        <v>377</v>
      </c>
      <c r="AQ748" s="10" t="s">
        <v>3133</v>
      </c>
      <c r="AR748" s="7">
        <v>4.0</v>
      </c>
      <c r="AS748" s="7">
        <v>16.0</v>
      </c>
      <c r="AT748" s="13">
        <f t="shared" si="8"/>
        <v>0.2</v>
      </c>
      <c r="AU748" s="8"/>
      <c r="AV748" s="8"/>
      <c r="AW748" s="8">
        <v>14.0</v>
      </c>
      <c r="AX748" s="8">
        <v>3.0</v>
      </c>
      <c r="AY748" s="8">
        <v>6.0</v>
      </c>
      <c r="AZ748" s="8">
        <v>1.0</v>
      </c>
      <c r="BA748" s="7">
        <v>129.0</v>
      </c>
      <c r="BB748" s="7">
        <v>87.0</v>
      </c>
      <c r="BC748" s="7">
        <v>58.0</v>
      </c>
      <c r="BD748" s="7">
        <v>78.0</v>
      </c>
      <c r="BE748" s="7">
        <v>39.0</v>
      </c>
      <c r="BF748" s="7">
        <v>44.0</v>
      </c>
      <c r="BG748" s="14">
        <f t="shared" si="9"/>
        <v>5.560744306</v>
      </c>
      <c r="BH748" s="11">
        <f t="shared" si="10"/>
        <v>3.750269416</v>
      </c>
      <c r="BI748" s="11">
        <f t="shared" si="11"/>
        <v>2.500179611</v>
      </c>
      <c r="BJ748" s="11">
        <f t="shared" si="12"/>
        <v>3.362310511</v>
      </c>
      <c r="BK748" s="11">
        <f t="shared" si="13"/>
        <v>1.681155255</v>
      </c>
      <c r="BL748" s="11">
        <f t="shared" si="14"/>
        <v>1.89668798</v>
      </c>
      <c r="BM748" s="7">
        <v>32.0</v>
      </c>
      <c r="BN748" s="7">
        <v>16.0</v>
      </c>
      <c r="BO748" s="7">
        <v>0.0</v>
      </c>
      <c r="BP748" s="7">
        <v>0.0</v>
      </c>
      <c r="BQ748" s="7">
        <v>0.0</v>
      </c>
      <c r="BR748" s="7">
        <v>0.0</v>
      </c>
      <c r="BS748" s="9">
        <f t="shared" si="15"/>
        <v>177</v>
      </c>
      <c r="BT748" s="14">
        <v>0.8149000000000001</v>
      </c>
      <c r="BU748" s="7">
        <v>7.0</v>
      </c>
      <c r="BV748" s="7">
        <v>4.0</v>
      </c>
      <c r="BW748" s="15">
        <f t="shared" si="16"/>
        <v>0.5714285714</v>
      </c>
      <c r="BX748" s="7">
        <v>1.0</v>
      </c>
      <c r="BY748" s="7">
        <v>1.0</v>
      </c>
      <c r="BZ748" s="7">
        <v>1.0</v>
      </c>
      <c r="CA748" s="7">
        <v>2.0</v>
      </c>
      <c r="CB748" s="7">
        <v>2.0</v>
      </c>
      <c r="CC748" s="7">
        <v>2.0</v>
      </c>
      <c r="CD748" s="7">
        <v>0.0</v>
      </c>
      <c r="CE748" s="7">
        <v>4.0</v>
      </c>
      <c r="CF748" s="7">
        <v>2.0</v>
      </c>
      <c r="CG748" s="7">
        <v>3.0</v>
      </c>
      <c r="CH748" s="7">
        <v>0.0</v>
      </c>
      <c r="CI748" s="7">
        <v>9.0</v>
      </c>
      <c r="CJ748" s="7">
        <v>0.0</v>
      </c>
      <c r="CK748" s="7">
        <v>0.0</v>
      </c>
      <c r="CL748" s="15">
        <f t="shared" si="17"/>
        <v>0</v>
      </c>
      <c r="CM748" s="7">
        <v>2.8</v>
      </c>
      <c r="CN748" s="7">
        <v>2.2</v>
      </c>
      <c r="CO748" s="7">
        <v>5.0</v>
      </c>
      <c r="CP748" s="16">
        <f t="shared" si="18"/>
        <v>0.06097560976</v>
      </c>
      <c r="CQ748" s="16">
        <f t="shared" si="19"/>
        <v>0.2155327251</v>
      </c>
      <c r="CR748" s="17">
        <v>8.0</v>
      </c>
      <c r="CS748" s="14">
        <v>26.8</v>
      </c>
      <c r="CT748" s="14">
        <v>32.9</v>
      </c>
      <c r="CU748" s="14">
        <v>4.2</v>
      </c>
      <c r="CV748" s="14">
        <v>5.2</v>
      </c>
      <c r="CW748" s="14">
        <v>6.7</v>
      </c>
      <c r="CX748" s="14">
        <v>1.2</v>
      </c>
      <c r="CY748" s="14">
        <v>13.0</v>
      </c>
      <c r="CZ748" s="18">
        <f t="shared" si="20"/>
        <v>0.1585365854</v>
      </c>
      <c r="DA748" s="18">
        <f t="shared" si="21"/>
        <v>0.5603850851</v>
      </c>
      <c r="DB748" s="14">
        <v>31.9628</v>
      </c>
      <c r="DC748" s="7">
        <v>0.0</v>
      </c>
      <c r="DD748" s="7">
        <v>4.0</v>
      </c>
      <c r="DE748" s="7">
        <v>9.0</v>
      </c>
      <c r="DF748" s="7">
        <v>65.0</v>
      </c>
      <c r="DG748" s="7">
        <v>19.0</v>
      </c>
      <c r="DH748" s="7">
        <v>1.0</v>
      </c>
      <c r="DI748" s="7">
        <v>46.0</v>
      </c>
      <c r="DJ748" s="7">
        <v>22.0</v>
      </c>
      <c r="DK748" s="7">
        <v>12.0</v>
      </c>
      <c r="DL748" s="7">
        <v>2.0</v>
      </c>
      <c r="DM748" s="7">
        <v>113.0</v>
      </c>
      <c r="DN748" s="9">
        <v>4.0</v>
      </c>
      <c r="DO748" s="9">
        <v>4.0</v>
      </c>
      <c r="DP748" s="9">
        <v>2.0</v>
      </c>
      <c r="DQ748" s="8">
        <v>186.0</v>
      </c>
      <c r="DR748" s="8">
        <v>0.0</v>
      </c>
      <c r="DS748" s="8"/>
      <c r="DT748" s="19">
        <v>3.75</v>
      </c>
      <c r="DU748" s="8">
        <v>3.75</v>
      </c>
      <c r="DV748" s="8">
        <v>3.75</v>
      </c>
      <c r="DW748" s="8">
        <v>0.0</v>
      </c>
      <c r="DX748" s="8">
        <v>0.0</v>
      </c>
      <c r="DY748" s="14">
        <f t="shared" si="22"/>
        <v>6.191489362</v>
      </c>
    </row>
    <row r="749" ht="12.75" customHeight="1">
      <c r="A749" s="7">
        <v>23.0</v>
      </c>
      <c r="B749" s="7" t="s">
        <v>217</v>
      </c>
      <c r="C749" s="7" t="s">
        <v>3134</v>
      </c>
      <c r="D749" s="7" t="s">
        <v>562</v>
      </c>
      <c r="E749" s="7" t="s">
        <v>163</v>
      </c>
      <c r="F749" s="7" t="s">
        <v>163</v>
      </c>
      <c r="G749" s="7">
        <v>72.0</v>
      </c>
      <c r="H749" s="7">
        <v>202.0</v>
      </c>
      <c r="I749" s="7" t="s">
        <v>133</v>
      </c>
      <c r="M749" s="8"/>
      <c r="N749" s="8">
        <f t="shared" si="1"/>
        <v>27</v>
      </c>
      <c r="O749" s="7" t="s">
        <v>512</v>
      </c>
      <c r="P749" s="7" t="s">
        <v>3135</v>
      </c>
      <c r="Q749" s="8" t="s">
        <v>173</v>
      </c>
      <c r="R749" s="7" t="s">
        <v>173</v>
      </c>
      <c r="S749" s="9" t="s">
        <v>260</v>
      </c>
      <c r="T749" s="9">
        <v>10.0</v>
      </c>
      <c r="U749" s="9" t="s">
        <v>138</v>
      </c>
      <c r="V749" s="9" t="s">
        <v>138</v>
      </c>
      <c r="W749" s="7">
        <v>10.0</v>
      </c>
      <c r="X749" s="7">
        <v>1.0</v>
      </c>
      <c r="Y749" s="7">
        <v>0.0</v>
      </c>
      <c r="Z749" s="7">
        <v>0.0</v>
      </c>
      <c r="AA749" s="7">
        <v>1.0</v>
      </c>
      <c r="AB749" s="7">
        <v>0.0</v>
      </c>
      <c r="AC749" s="7">
        <v>13.0</v>
      </c>
      <c r="AD749" s="7">
        <v>3.0</v>
      </c>
      <c r="AE749" s="7">
        <v>7.0</v>
      </c>
      <c r="AF749" s="10">
        <f t="shared" si="2"/>
        <v>0.07692307692</v>
      </c>
      <c r="AG749" s="10">
        <f t="shared" si="3"/>
        <v>0.04347826087</v>
      </c>
      <c r="AH749" s="7">
        <v>5960.0</v>
      </c>
      <c r="AI749" s="11">
        <f t="shared" si="4"/>
        <v>9.933333333</v>
      </c>
      <c r="AJ749" s="7">
        <v>140.0</v>
      </c>
      <c r="AK749" s="11">
        <f t="shared" si="5"/>
        <v>14</v>
      </c>
      <c r="AL749" s="11">
        <f t="shared" si="6"/>
        <v>42.57142857</v>
      </c>
      <c r="AM749" s="12">
        <v>0.0</v>
      </c>
      <c r="AN749" s="11">
        <f t="shared" si="7"/>
        <v>0</v>
      </c>
      <c r="AO749" s="10" t="s">
        <v>176</v>
      </c>
      <c r="AP749" s="10" t="s">
        <v>151</v>
      </c>
      <c r="AQ749" s="10" t="s">
        <v>176</v>
      </c>
      <c r="AR749" s="7">
        <v>33.0</v>
      </c>
      <c r="AS749" s="7">
        <v>44.0</v>
      </c>
      <c r="AT749" s="13">
        <f t="shared" si="8"/>
        <v>0.4285714286</v>
      </c>
      <c r="AU749" s="8"/>
      <c r="AV749" s="8"/>
      <c r="AW749" s="8">
        <v>53.0</v>
      </c>
      <c r="AX749" s="8">
        <v>25.0</v>
      </c>
      <c r="AY749" s="8">
        <v>24.0</v>
      </c>
      <c r="AZ749" s="8">
        <v>8.0</v>
      </c>
      <c r="BA749" s="7">
        <v>9.0</v>
      </c>
      <c r="BB749" s="7">
        <v>20.0</v>
      </c>
      <c r="BC749" s="7">
        <v>6.0</v>
      </c>
      <c r="BD749" s="7">
        <v>3.0</v>
      </c>
      <c r="BE749" s="7">
        <v>3.0</v>
      </c>
      <c r="BF749" s="7">
        <v>4.0</v>
      </c>
      <c r="BG749" s="14">
        <f t="shared" si="9"/>
        <v>5.436241611</v>
      </c>
      <c r="BH749" s="11">
        <f t="shared" si="10"/>
        <v>12.08053691</v>
      </c>
      <c r="BI749" s="11">
        <f t="shared" si="11"/>
        <v>3.624161074</v>
      </c>
      <c r="BJ749" s="11">
        <f t="shared" si="12"/>
        <v>1.812080537</v>
      </c>
      <c r="BK749" s="11">
        <f t="shared" si="13"/>
        <v>1.812080537</v>
      </c>
      <c r="BL749" s="11">
        <f t="shared" si="14"/>
        <v>2.416107383</v>
      </c>
      <c r="BM749" s="7">
        <v>2.0</v>
      </c>
      <c r="BN749" s="7">
        <v>1.0</v>
      </c>
      <c r="BO749" s="7">
        <v>0.0</v>
      </c>
      <c r="BP749" s="7">
        <v>0.0</v>
      </c>
      <c r="BQ749" s="7">
        <v>0.0</v>
      </c>
      <c r="BR749" s="7">
        <v>0.0</v>
      </c>
      <c r="BS749" s="9">
        <f t="shared" si="15"/>
        <v>28</v>
      </c>
      <c r="BT749" s="14">
        <v>0.7786000000000001</v>
      </c>
      <c r="BW749" s="15" t="str">
        <f t="shared" si="16"/>
        <v> </v>
      </c>
      <c r="BY749" s="7">
        <v>0.0</v>
      </c>
      <c r="BZ749" s="7">
        <v>0.0</v>
      </c>
      <c r="CA749" s="7">
        <v>0.0</v>
      </c>
      <c r="CB749" s="7">
        <v>0.0</v>
      </c>
      <c r="CC749" s="7">
        <v>0.0</v>
      </c>
      <c r="CD749" s="7">
        <v>0.0</v>
      </c>
      <c r="CE749" s="7">
        <v>0.0</v>
      </c>
      <c r="CF749" s="7">
        <v>0.0</v>
      </c>
      <c r="CG749" s="7">
        <v>0.0</v>
      </c>
      <c r="CH749" s="7">
        <v>0.0</v>
      </c>
      <c r="CI749" s="7">
        <v>1.0</v>
      </c>
      <c r="CJ749" s="7">
        <v>0.0</v>
      </c>
      <c r="CK749" s="7">
        <v>0.0</v>
      </c>
      <c r="CL749" s="15">
        <f t="shared" si="17"/>
        <v>0</v>
      </c>
      <c r="CM749" s="7">
        <v>-0.1</v>
      </c>
      <c r="CN749" s="7">
        <v>0.1</v>
      </c>
      <c r="CO749" s="7">
        <v>0.1</v>
      </c>
      <c r="CP749" s="16">
        <f t="shared" si="18"/>
        <v>0.01</v>
      </c>
      <c r="CQ749" s="16">
        <f t="shared" si="19"/>
        <v>0.06040268456</v>
      </c>
      <c r="CR749" s="17">
        <v>4.0</v>
      </c>
      <c r="CS749" s="14">
        <v>1.8</v>
      </c>
      <c r="CT749" s="14">
        <v>2.2</v>
      </c>
      <c r="CU749" s="14">
        <v>-0.7</v>
      </c>
      <c r="CV749" s="14">
        <v>-0.30000000000000004</v>
      </c>
      <c r="CW749" s="14">
        <v>0.30000000000000004</v>
      </c>
      <c r="CX749" s="14">
        <v>0.0</v>
      </c>
      <c r="CY749" s="14">
        <v>0.0</v>
      </c>
      <c r="CZ749" s="18">
        <f t="shared" si="20"/>
        <v>0</v>
      </c>
      <c r="DA749" s="18">
        <f t="shared" si="21"/>
        <v>0</v>
      </c>
      <c r="DB749" s="14">
        <v>43.0</v>
      </c>
      <c r="DC749" s="7">
        <v>0.0</v>
      </c>
      <c r="DD749" s="7">
        <v>0.0</v>
      </c>
      <c r="DE749" s="7">
        <v>1.0</v>
      </c>
      <c r="DF749" s="7">
        <v>2.0</v>
      </c>
      <c r="DG749" s="7">
        <v>0.0</v>
      </c>
      <c r="DH749" s="7">
        <v>0.0</v>
      </c>
      <c r="DI749" s="7">
        <v>2.0</v>
      </c>
      <c r="DJ749" s="7">
        <v>6.0</v>
      </c>
      <c r="DK749" s="7">
        <v>1.0</v>
      </c>
      <c r="DL749" s="7">
        <v>0.0</v>
      </c>
      <c r="DM749" s="7">
        <v>4.0</v>
      </c>
      <c r="DN749" s="9">
        <v>0.0</v>
      </c>
      <c r="DO749" s="9">
        <v>0.0</v>
      </c>
      <c r="DP749" s="9">
        <v>0.0</v>
      </c>
      <c r="DQ749" s="8">
        <v>23.0</v>
      </c>
      <c r="DR749" s="8">
        <v>0.0</v>
      </c>
      <c r="DS749" s="8"/>
      <c r="DT749" s="19">
        <v>0.5750000000000001</v>
      </c>
      <c r="DU749" s="8">
        <v>0.5750000000000001</v>
      </c>
      <c r="DV749" s="8">
        <v>0.07100000000000001</v>
      </c>
      <c r="DW749" s="8">
        <v>0.0</v>
      </c>
      <c r="DX749" s="8">
        <v>0.0</v>
      </c>
      <c r="DY749" s="14">
        <f t="shared" si="22"/>
        <v>-0.006360100663</v>
      </c>
    </row>
    <row r="750" ht="12.75" customHeight="1">
      <c r="A750" s="7">
        <v>17.0</v>
      </c>
      <c r="B750" s="7" t="s">
        <v>3136</v>
      </c>
      <c r="C750" s="7" t="s">
        <v>2892</v>
      </c>
      <c r="D750" s="7" t="s">
        <v>162</v>
      </c>
      <c r="E750" s="7" t="s">
        <v>163</v>
      </c>
      <c r="F750" s="7" t="s">
        <v>163</v>
      </c>
      <c r="G750" s="7">
        <v>74.0</v>
      </c>
      <c r="H750" s="7">
        <v>185.0</v>
      </c>
      <c r="I750" s="7" t="s">
        <v>145</v>
      </c>
      <c r="J750" s="7">
        <v>2007.0</v>
      </c>
      <c r="K750" s="7">
        <v>2.0</v>
      </c>
      <c r="L750" s="7">
        <v>61.0</v>
      </c>
      <c r="M750" s="8"/>
      <c r="N750" s="8">
        <f t="shared" si="1"/>
        <v>27</v>
      </c>
      <c r="O750" s="7" t="s">
        <v>3137</v>
      </c>
      <c r="P750" s="7" t="s">
        <v>3138</v>
      </c>
      <c r="Q750" s="8" t="s">
        <v>394</v>
      </c>
      <c r="R750" s="7" t="s">
        <v>394</v>
      </c>
      <c r="S750" s="9" t="s">
        <v>183</v>
      </c>
      <c r="T750" s="9">
        <v>80.0</v>
      </c>
      <c r="U750" s="9" t="s">
        <v>138</v>
      </c>
      <c r="V750" s="9" t="s">
        <v>138</v>
      </c>
      <c r="W750" s="7">
        <v>81.0</v>
      </c>
      <c r="X750" s="7">
        <v>32.0</v>
      </c>
      <c r="Y750" s="7">
        <v>28.0</v>
      </c>
      <c r="Z750" s="7">
        <v>18.0</v>
      </c>
      <c r="AA750" s="7">
        <v>60.0</v>
      </c>
      <c r="AB750" s="7">
        <v>-7.0</v>
      </c>
      <c r="AC750" s="7">
        <v>229.0</v>
      </c>
      <c r="AD750" s="7">
        <v>89.0</v>
      </c>
      <c r="AE750" s="7">
        <v>75.0</v>
      </c>
      <c r="AF750" s="10">
        <f t="shared" si="2"/>
        <v>0.1397379913</v>
      </c>
      <c r="AG750" s="10">
        <f t="shared" si="3"/>
        <v>0.08142493639</v>
      </c>
      <c r="AH750" s="7">
        <v>83758.0</v>
      </c>
      <c r="AI750" s="11">
        <f t="shared" si="4"/>
        <v>17.23415638</v>
      </c>
      <c r="AJ750" s="7">
        <v>1831.0</v>
      </c>
      <c r="AK750" s="11">
        <f t="shared" si="5"/>
        <v>22.60493827</v>
      </c>
      <c r="AL750" s="11">
        <f t="shared" si="6"/>
        <v>45.74440197</v>
      </c>
      <c r="AM750" s="12">
        <v>176.0</v>
      </c>
      <c r="AN750" s="11">
        <f t="shared" si="7"/>
        <v>7.564650541</v>
      </c>
      <c r="AO750" s="10" t="s">
        <v>3139</v>
      </c>
      <c r="AP750" s="10" t="s">
        <v>176</v>
      </c>
      <c r="AQ750" s="10" t="s">
        <v>498</v>
      </c>
      <c r="AR750" s="7">
        <v>5.0</v>
      </c>
      <c r="AS750" s="7">
        <v>2.0</v>
      </c>
      <c r="AT750" s="13">
        <f t="shared" si="8"/>
        <v>0.7142857143</v>
      </c>
      <c r="AU750" s="8"/>
      <c r="AV750" s="8"/>
      <c r="AW750" s="8">
        <v>6.0</v>
      </c>
      <c r="AX750" s="8">
        <v>4.0</v>
      </c>
      <c r="AY750" s="8">
        <v>1.0</v>
      </c>
      <c r="AZ750" s="8">
        <v>1.0</v>
      </c>
      <c r="BA750" s="7">
        <v>110.0</v>
      </c>
      <c r="BB750" s="7">
        <v>192.0</v>
      </c>
      <c r="BC750" s="7">
        <v>44.0</v>
      </c>
      <c r="BD750" s="7">
        <v>89.0</v>
      </c>
      <c r="BE750" s="7">
        <v>31.0</v>
      </c>
      <c r="BF750" s="7">
        <v>25.0</v>
      </c>
      <c r="BG750" s="14">
        <f t="shared" si="9"/>
        <v>4.727906588</v>
      </c>
      <c r="BH750" s="11">
        <f t="shared" si="10"/>
        <v>8.252346045</v>
      </c>
      <c r="BI750" s="11">
        <f t="shared" si="11"/>
        <v>1.891162635</v>
      </c>
      <c r="BJ750" s="11">
        <f t="shared" si="12"/>
        <v>3.825306239</v>
      </c>
      <c r="BK750" s="11">
        <f t="shared" si="13"/>
        <v>1.332410038</v>
      </c>
      <c r="BL750" s="11">
        <f t="shared" si="14"/>
        <v>1.074524225</v>
      </c>
      <c r="BM750" s="7">
        <v>147.0</v>
      </c>
      <c r="BN750" s="7">
        <v>31.0</v>
      </c>
      <c r="BO750" s="7">
        <v>5.0</v>
      </c>
      <c r="BP750" s="7">
        <v>4.0</v>
      </c>
      <c r="BQ750" s="7">
        <v>1.0</v>
      </c>
      <c r="BR750" s="7">
        <v>1.0</v>
      </c>
      <c r="BS750" s="9">
        <f t="shared" si="15"/>
        <v>388</v>
      </c>
      <c r="BT750" s="14">
        <v>-8.14</v>
      </c>
      <c r="BU750" s="7">
        <v>5.0</v>
      </c>
      <c r="BV750" s="7">
        <v>1.0</v>
      </c>
      <c r="BW750" s="15">
        <f t="shared" si="16"/>
        <v>0.2</v>
      </c>
      <c r="BX750" s="7">
        <v>0.0</v>
      </c>
      <c r="BY750" s="7">
        <v>3.0</v>
      </c>
      <c r="BZ750" s="7">
        <v>0.0</v>
      </c>
      <c r="CA750" s="7">
        <v>5.0</v>
      </c>
      <c r="CB750" s="7">
        <v>3.0</v>
      </c>
      <c r="CC750" s="7">
        <v>1.0</v>
      </c>
      <c r="CD750" s="7">
        <v>3.0</v>
      </c>
      <c r="CE750" s="7">
        <v>0.0</v>
      </c>
      <c r="CF750" s="7">
        <v>7.0</v>
      </c>
      <c r="CG750" s="7">
        <v>7.0</v>
      </c>
      <c r="CH750" s="7">
        <v>0.0</v>
      </c>
      <c r="CI750" s="7">
        <v>14.0</v>
      </c>
      <c r="CJ750" s="7">
        <v>0.0</v>
      </c>
      <c r="CK750" s="7">
        <v>0.0</v>
      </c>
      <c r="CL750" s="15">
        <f t="shared" si="17"/>
        <v>0</v>
      </c>
      <c r="CM750" s="7">
        <v>6.3</v>
      </c>
      <c r="CN750" s="7">
        <v>1.3</v>
      </c>
      <c r="CO750" s="7">
        <v>7.6</v>
      </c>
      <c r="CP750" s="16">
        <f t="shared" si="18"/>
        <v>0.09382716049</v>
      </c>
      <c r="CQ750" s="16">
        <f t="shared" si="19"/>
        <v>0.3266553643</v>
      </c>
      <c r="CR750" s="17">
        <v>8.0</v>
      </c>
      <c r="CS750" s="14">
        <v>40.5</v>
      </c>
      <c r="CT750" s="14">
        <v>30.0</v>
      </c>
      <c r="CU750" s="14">
        <v>-2.5</v>
      </c>
      <c r="CV750" s="14">
        <v>8.1</v>
      </c>
      <c r="CW750" s="14">
        <v>1.2</v>
      </c>
      <c r="CX750" s="14">
        <v>-0.4</v>
      </c>
      <c r="CY750" s="14">
        <v>9.0</v>
      </c>
      <c r="CZ750" s="18">
        <f t="shared" si="20"/>
        <v>0.1111111111</v>
      </c>
      <c r="DA750" s="18">
        <f t="shared" si="21"/>
        <v>0.3868287208</v>
      </c>
      <c r="DB750" s="14">
        <v>27.3668</v>
      </c>
      <c r="DC750" s="7">
        <v>0.0</v>
      </c>
      <c r="DD750" s="7">
        <v>3.0</v>
      </c>
      <c r="DE750" s="7">
        <v>11.0</v>
      </c>
      <c r="DF750" s="7">
        <v>75.0</v>
      </c>
      <c r="DG750" s="7">
        <v>31.0</v>
      </c>
      <c r="DH750" s="7">
        <v>10.0</v>
      </c>
      <c r="DI750" s="7">
        <v>6.0</v>
      </c>
      <c r="DJ750" s="7">
        <v>41.0</v>
      </c>
      <c r="DK750" s="7">
        <v>17.0</v>
      </c>
      <c r="DL750" s="7">
        <v>4.0</v>
      </c>
      <c r="DM750" s="7">
        <v>120.0</v>
      </c>
      <c r="DN750" s="9">
        <v>5.0</v>
      </c>
      <c r="DO750" s="9">
        <v>5.0</v>
      </c>
      <c r="DP750" s="9">
        <v>3.0</v>
      </c>
      <c r="DQ750" s="8">
        <v>186.0</v>
      </c>
      <c r="DR750" s="8">
        <v>0.0</v>
      </c>
      <c r="DS750" s="8"/>
      <c r="DT750" s="19">
        <v>3.8</v>
      </c>
      <c r="DU750" s="8">
        <v>3.975</v>
      </c>
      <c r="DV750" s="8">
        <v>3.975</v>
      </c>
      <c r="DW750" s="8">
        <v>0.0</v>
      </c>
      <c r="DX750" s="8">
        <v>0.0</v>
      </c>
      <c r="DY750" s="14">
        <f t="shared" si="22"/>
        <v>1.712765957</v>
      </c>
    </row>
    <row r="751" ht="12.75" customHeight="1">
      <c r="A751" s="7">
        <v>49.0</v>
      </c>
      <c r="B751" s="7" t="s">
        <v>3140</v>
      </c>
      <c r="C751" s="7" t="s">
        <v>1649</v>
      </c>
      <c r="E751" s="7" t="s">
        <v>1232</v>
      </c>
      <c r="F751" s="7" t="s">
        <v>1232</v>
      </c>
      <c r="G751" s="7">
        <v>71.0</v>
      </c>
      <c r="H751" s="7">
        <v>176.0</v>
      </c>
      <c r="I751" s="7" t="s">
        <v>133</v>
      </c>
      <c r="J751" s="7">
        <v>2015.0</v>
      </c>
      <c r="K751" s="7">
        <v>5.0</v>
      </c>
      <c r="L751" s="7">
        <v>137.0</v>
      </c>
      <c r="M751" s="8" t="s">
        <v>146</v>
      </c>
      <c r="N751" s="8">
        <f t="shared" si="1"/>
        <v>21</v>
      </c>
      <c r="O751" s="7" t="s">
        <v>3141</v>
      </c>
      <c r="P751" s="7" t="s">
        <v>1071</v>
      </c>
      <c r="Q751" s="8" t="s">
        <v>231</v>
      </c>
      <c r="R751" s="7" t="s">
        <v>231</v>
      </c>
      <c r="S751" s="9" t="s">
        <v>150</v>
      </c>
      <c r="T751" s="9">
        <v>3.0</v>
      </c>
      <c r="U751" s="9" t="s">
        <v>138</v>
      </c>
      <c r="V751" s="9" t="s">
        <v>138</v>
      </c>
      <c r="W751" s="7">
        <v>3.0</v>
      </c>
      <c r="X751" s="7">
        <v>0.0</v>
      </c>
      <c r="Y751" s="7">
        <v>1.0</v>
      </c>
      <c r="Z751" s="7">
        <v>1.0</v>
      </c>
      <c r="AA751" s="7">
        <v>1.0</v>
      </c>
      <c r="AB751" s="7">
        <v>0.0</v>
      </c>
      <c r="AC751" s="7">
        <v>2.0</v>
      </c>
      <c r="AD751" s="7">
        <v>0.0</v>
      </c>
      <c r="AE751" s="7">
        <v>0.0</v>
      </c>
      <c r="AF751" s="10">
        <f t="shared" si="2"/>
        <v>0</v>
      </c>
      <c r="AG751" s="10">
        <f t="shared" si="3"/>
        <v>0</v>
      </c>
      <c r="AH751" s="7">
        <v>1093.0</v>
      </c>
      <c r="AI751" s="11">
        <f t="shared" si="4"/>
        <v>6.072222222</v>
      </c>
      <c r="AJ751" s="7">
        <v>28.0</v>
      </c>
      <c r="AK751" s="11">
        <f t="shared" si="5"/>
        <v>9.333333333</v>
      </c>
      <c r="AL751" s="11">
        <f t="shared" si="6"/>
        <v>39.03571429</v>
      </c>
      <c r="AM751" s="12">
        <v>14.0</v>
      </c>
      <c r="AN751" s="11">
        <f t="shared" si="7"/>
        <v>46.1116194</v>
      </c>
      <c r="AO751" s="10" t="s">
        <v>151</v>
      </c>
      <c r="AP751" s="10" t="s">
        <v>152</v>
      </c>
      <c r="AQ751" s="10" t="s">
        <v>152</v>
      </c>
      <c r="AR751" s="7">
        <v>0.0</v>
      </c>
      <c r="AS751" s="7">
        <v>0.0</v>
      </c>
      <c r="AT751" s="13">
        <f t="shared" si="8"/>
        <v>0</v>
      </c>
      <c r="AU751" s="8"/>
      <c r="AV751" s="8"/>
      <c r="AW751" s="8"/>
      <c r="AX751" s="8">
        <v>0.0</v>
      </c>
      <c r="AY751" s="8"/>
      <c r="AZ751" s="8">
        <v>0.0</v>
      </c>
      <c r="BA751" s="7">
        <v>0.0</v>
      </c>
      <c r="BB751" s="7">
        <v>1.0</v>
      </c>
      <c r="BC751" s="7">
        <v>1.0</v>
      </c>
      <c r="BD751" s="7">
        <v>0.0</v>
      </c>
      <c r="BE751" s="7">
        <v>1.0</v>
      </c>
      <c r="BF751" s="7">
        <v>0.0</v>
      </c>
      <c r="BG751" s="14">
        <f t="shared" si="9"/>
        <v>0</v>
      </c>
      <c r="BH751" s="11">
        <f t="shared" si="10"/>
        <v>3.2936871</v>
      </c>
      <c r="BI751" s="11">
        <f t="shared" si="11"/>
        <v>3.2936871</v>
      </c>
      <c r="BJ751" s="11">
        <f t="shared" si="12"/>
        <v>0</v>
      </c>
      <c r="BK751" s="11">
        <f t="shared" si="13"/>
        <v>3.2936871</v>
      </c>
      <c r="BL751" s="11">
        <f t="shared" si="14"/>
        <v>0</v>
      </c>
      <c r="BM751" s="7">
        <v>0.0</v>
      </c>
      <c r="BN751" s="7">
        <v>0.0</v>
      </c>
      <c r="BO751" s="7">
        <v>0.0</v>
      </c>
      <c r="BP751" s="7">
        <v>0.0</v>
      </c>
      <c r="BQ751" s="7">
        <v>0.0</v>
      </c>
      <c r="BR751" s="7">
        <v>0.0</v>
      </c>
      <c r="BS751" s="9">
        <f t="shared" si="15"/>
        <v>2</v>
      </c>
      <c r="BT751" s="14">
        <v>-0.0328</v>
      </c>
      <c r="BW751" s="15" t="str">
        <f t="shared" si="16"/>
        <v> </v>
      </c>
      <c r="BY751" s="7">
        <v>0.0</v>
      </c>
      <c r="BZ751" s="7">
        <v>0.0</v>
      </c>
      <c r="CA751" s="7">
        <v>0.0</v>
      </c>
      <c r="CB751" s="7">
        <v>0.0</v>
      </c>
      <c r="CC751" s="7">
        <v>0.0</v>
      </c>
      <c r="CD751" s="7">
        <v>0.0</v>
      </c>
      <c r="CE751" s="7">
        <v>0.0</v>
      </c>
      <c r="CF751" s="7">
        <v>0.0</v>
      </c>
      <c r="CG751" s="7">
        <v>0.0</v>
      </c>
      <c r="CH751" s="7">
        <v>0.0</v>
      </c>
      <c r="CI751" s="7">
        <v>0.0</v>
      </c>
      <c r="CJ751" s="7">
        <v>0.0</v>
      </c>
      <c r="CK751" s="7">
        <v>0.0</v>
      </c>
      <c r="CL751" s="15">
        <f t="shared" si="17"/>
        <v>0</v>
      </c>
      <c r="CM751" s="7">
        <v>0.1</v>
      </c>
      <c r="CN751" s="7">
        <v>0.0</v>
      </c>
      <c r="CO751" s="7">
        <v>0.1</v>
      </c>
      <c r="CP751" s="16">
        <f t="shared" si="18"/>
        <v>0.03333333333</v>
      </c>
      <c r="CQ751" s="16">
        <f t="shared" si="19"/>
        <v>0.32936871</v>
      </c>
      <c r="CR751" s="17">
        <v>2.0</v>
      </c>
      <c r="CS751" s="14">
        <v>0.6000000000000001</v>
      </c>
      <c r="CT751" s="14">
        <v>0.5</v>
      </c>
      <c r="CU751" s="14">
        <v>-0.2</v>
      </c>
      <c r="CV751" s="14">
        <v>0.1</v>
      </c>
      <c r="CW751" s="14">
        <v>0.0</v>
      </c>
      <c r="CX751" s="14">
        <v>0.0</v>
      </c>
      <c r="CY751" s="14">
        <v>0.1</v>
      </c>
      <c r="CZ751" s="18">
        <f t="shared" si="20"/>
        <v>0.03333333333</v>
      </c>
      <c r="DA751" s="18">
        <f t="shared" si="21"/>
        <v>0.32936871</v>
      </c>
      <c r="DB751" s="14">
        <v>10.5</v>
      </c>
      <c r="DC751" s="7">
        <v>0.0</v>
      </c>
      <c r="DD751" s="7">
        <v>0.0</v>
      </c>
      <c r="DE751" s="7">
        <v>0.0</v>
      </c>
      <c r="DF751" s="7">
        <v>0.0</v>
      </c>
      <c r="DG751" s="7">
        <v>0.0</v>
      </c>
      <c r="DH751" s="7">
        <v>0.0</v>
      </c>
      <c r="DI751" s="7">
        <v>0.0</v>
      </c>
      <c r="DJ751" s="7">
        <v>0.0</v>
      </c>
      <c r="DK751" s="7">
        <v>0.0</v>
      </c>
      <c r="DL751" s="7">
        <v>1.0</v>
      </c>
      <c r="DM751" s="7">
        <v>1.0</v>
      </c>
      <c r="DN751" s="9">
        <v>0.0</v>
      </c>
      <c r="DO751" s="9">
        <v>0.0</v>
      </c>
      <c r="DP751" s="9">
        <v>0.0</v>
      </c>
      <c r="DQ751" s="8">
        <v>6.0</v>
      </c>
      <c r="DR751" s="8">
        <v>0.0</v>
      </c>
      <c r="DS751" s="8"/>
      <c r="DT751" s="19">
        <v>0.667</v>
      </c>
      <c r="DU751" s="8">
        <v>0.6930000000000001</v>
      </c>
      <c r="DV751" s="8">
        <v>0.03</v>
      </c>
      <c r="DW751" s="8">
        <v>0.0</v>
      </c>
      <c r="DX751" s="8">
        <v>0.258</v>
      </c>
      <c r="DY751" s="14">
        <f t="shared" si="22"/>
        <v>0.07391901167</v>
      </c>
    </row>
    <row r="752" ht="12.75" customHeight="1">
      <c r="A752" s="7">
        <v>46.0</v>
      </c>
      <c r="B752" s="7" t="s">
        <v>3142</v>
      </c>
      <c r="C752" s="7" t="s">
        <v>3143</v>
      </c>
      <c r="D752" s="7" t="s">
        <v>1302</v>
      </c>
      <c r="E752" s="7" t="s">
        <v>132</v>
      </c>
      <c r="F752" s="7" t="s">
        <v>132</v>
      </c>
      <c r="G752" s="7">
        <v>71.0</v>
      </c>
      <c r="H752" s="7">
        <v>190.0</v>
      </c>
      <c r="I752" s="7" t="s">
        <v>145</v>
      </c>
      <c r="M752" s="8"/>
      <c r="N752" s="8">
        <f t="shared" si="1"/>
        <v>28</v>
      </c>
      <c r="O752" s="7" t="s">
        <v>213</v>
      </c>
      <c r="P752" s="7" t="s">
        <v>3144</v>
      </c>
      <c r="Q752" s="8" t="s">
        <v>490</v>
      </c>
      <c r="R752" s="7" t="s">
        <v>490</v>
      </c>
      <c r="S752" s="9" t="s">
        <v>247</v>
      </c>
      <c r="T752" s="9">
        <v>18.0</v>
      </c>
      <c r="U752" s="9" t="s">
        <v>138</v>
      </c>
      <c r="V752" s="9" t="s">
        <v>138</v>
      </c>
      <c r="W752" s="7">
        <v>18.0</v>
      </c>
      <c r="X752" s="7">
        <v>3.0</v>
      </c>
      <c r="Y752" s="7">
        <v>1.0</v>
      </c>
      <c r="Z752" s="7">
        <v>0.0</v>
      </c>
      <c r="AA752" s="7">
        <v>4.0</v>
      </c>
      <c r="AB752" s="7">
        <v>-2.0</v>
      </c>
      <c r="AC752" s="7">
        <v>29.0</v>
      </c>
      <c r="AD752" s="7">
        <v>18.0</v>
      </c>
      <c r="AE752" s="7">
        <v>6.0</v>
      </c>
      <c r="AF752" s="10">
        <f t="shared" si="2"/>
        <v>0.1034482759</v>
      </c>
      <c r="AG752" s="10">
        <f t="shared" si="3"/>
        <v>0.05660377358</v>
      </c>
      <c r="AH752" s="7">
        <v>13419.0</v>
      </c>
      <c r="AI752" s="11">
        <f t="shared" si="4"/>
        <v>12.425</v>
      </c>
      <c r="AJ752" s="7">
        <v>300.0</v>
      </c>
      <c r="AK752" s="11">
        <f t="shared" si="5"/>
        <v>16.66666667</v>
      </c>
      <c r="AL752" s="11">
        <f t="shared" si="6"/>
        <v>44.73</v>
      </c>
      <c r="AM752" s="12">
        <v>0.0</v>
      </c>
      <c r="AN752" s="11">
        <f t="shared" si="7"/>
        <v>0</v>
      </c>
      <c r="AO752" s="10" t="s">
        <v>185</v>
      </c>
      <c r="AP752" s="10" t="s">
        <v>184</v>
      </c>
      <c r="AQ752" s="10" t="s">
        <v>186</v>
      </c>
      <c r="AR752" s="7">
        <v>0.0</v>
      </c>
      <c r="AS752" s="7">
        <v>2.0</v>
      </c>
      <c r="AT752" s="13">
        <f t="shared" si="8"/>
        <v>0</v>
      </c>
      <c r="AU752" s="8"/>
      <c r="AV752" s="8"/>
      <c r="AW752" s="8">
        <v>2.0</v>
      </c>
      <c r="AX752" s="8">
        <v>0.0</v>
      </c>
      <c r="AY752" s="8"/>
      <c r="AZ752" s="8">
        <v>0.0</v>
      </c>
      <c r="BA752" s="7">
        <v>25.0</v>
      </c>
      <c r="BB752" s="7">
        <v>25.0</v>
      </c>
      <c r="BC752" s="7">
        <v>6.0</v>
      </c>
      <c r="BD752" s="7">
        <v>18.0</v>
      </c>
      <c r="BE752" s="7">
        <v>2.0</v>
      </c>
      <c r="BF752" s="7">
        <v>3.0</v>
      </c>
      <c r="BG752" s="14">
        <f t="shared" si="9"/>
        <v>6.706908115</v>
      </c>
      <c r="BH752" s="11">
        <f t="shared" si="10"/>
        <v>6.706908115</v>
      </c>
      <c r="BI752" s="11">
        <f t="shared" si="11"/>
        <v>1.609657948</v>
      </c>
      <c r="BJ752" s="11">
        <f t="shared" si="12"/>
        <v>4.828973843</v>
      </c>
      <c r="BK752" s="11">
        <f t="shared" si="13"/>
        <v>0.5365526492</v>
      </c>
      <c r="BL752" s="11">
        <f t="shared" si="14"/>
        <v>0.8048289738</v>
      </c>
      <c r="BM752" s="7">
        <v>4.0</v>
      </c>
      <c r="BN752" s="7">
        <v>2.0</v>
      </c>
      <c r="BO752" s="7">
        <v>0.0</v>
      </c>
      <c r="BP752" s="7">
        <v>0.0</v>
      </c>
      <c r="BQ752" s="7">
        <v>0.0</v>
      </c>
      <c r="BR752" s="7">
        <v>0.0</v>
      </c>
      <c r="BS752" s="9">
        <f t="shared" si="15"/>
        <v>35</v>
      </c>
      <c r="BT752" s="14">
        <v>-1.2608000000000001</v>
      </c>
      <c r="BW752" s="15" t="str">
        <f t="shared" si="16"/>
        <v> </v>
      </c>
      <c r="BY752" s="7">
        <v>1.0</v>
      </c>
      <c r="BZ752" s="7">
        <v>0.0</v>
      </c>
      <c r="CA752" s="7">
        <v>0.0</v>
      </c>
      <c r="CB752" s="7">
        <v>0.0</v>
      </c>
      <c r="CC752" s="7">
        <v>1.0</v>
      </c>
      <c r="CD752" s="7">
        <v>0.0</v>
      </c>
      <c r="CE752" s="7">
        <v>0.0</v>
      </c>
      <c r="CF752" s="7">
        <v>0.0</v>
      </c>
      <c r="CG752" s="7">
        <v>0.0</v>
      </c>
      <c r="CH752" s="7">
        <v>0.0</v>
      </c>
      <c r="CI752" s="7">
        <v>2.0</v>
      </c>
      <c r="CJ752" s="7">
        <v>0.0</v>
      </c>
      <c r="CK752" s="7">
        <v>0.0</v>
      </c>
      <c r="CL752" s="15">
        <f t="shared" si="17"/>
        <v>0</v>
      </c>
      <c r="CM752" s="7">
        <v>0.2</v>
      </c>
      <c r="CN752" s="7">
        <v>0.30000000000000004</v>
      </c>
      <c r="CO752" s="7">
        <v>0.4</v>
      </c>
      <c r="CP752" s="16">
        <f t="shared" si="18"/>
        <v>0.02222222222</v>
      </c>
      <c r="CQ752" s="16">
        <f t="shared" si="19"/>
        <v>0.1073105298</v>
      </c>
      <c r="CR752" s="17">
        <v>1.0</v>
      </c>
      <c r="CS752" s="14">
        <v>4.3</v>
      </c>
      <c r="CT752" s="14">
        <v>3.9</v>
      </c>
      <c r="CU752" s="14">
        <v>-1.0</v>
      </c>
      <c r="CV752" s="14">
        <v>0.0</v>
      </c>
      <c r="CW752" s="14">
        <v>0.4</v>
      </c>
      <c r="CX752" s="14">
        <v>0.0</v>
      </c>
      <c r="CY752" s="14">
        <v>0.4</v>
      </c>
      <c r="CZ752" s="18">
        <f t="shared" si="20"/>
        <v>0.02222222222</v>
      </c>
      <c r="DA752" s="18">
        <f t="shared" si="21"/>
        <v>0.1073105298</v>
      </c>
      <c r="DB752" s="14">
        <v>37.8966</v>
      </c>
      <c r="DC752" s="7">
        <v>0.0</v>
      </c>
      <c r="DD752" s="7">
        <v>0.0</v>
      </c>
      <c r="DE752" s="7">
        <v>1.0</v>
      </c>
      <c r="DF752" s="7">
        <v>17.0</v>
      </c>
      <c r="DG752" s="7">
        <v>3.0</v>
      </c>
      <c r="DH752" s="7">
        <v>0.0</v>
      </c>
      <c r="DI752" s="7">
        <v>4.0</v>
      </c>
      <c r="DJ752" s="7">
        <v>7.0</v>
      </c>
      <c r="DK752" s="7">
        <v>1.0</v>
      </c>
      <c r="DL752" s="7">
        <v>0.0</v>
      </c>
      <c r="DM752" s="7">
        <v>14.0</v>
      </c>
      <c r="DN752" s="9">
        <v>0.0</v>
      </c>
      <c r="DO752" s="9">
        <v>1.0</v>
      </c>
      <c r="DP752" s="9">
        <v>0.0</v>
      </c>
      <c r="DQ752" s="8">
        <v>39.0</v>
      </c>
      <c r="DR752" s="8">
        <v>0.0</v>
      </c>
      <c r="DS752" s="8"/>
      <c r="DT752" s="19">
        <v>0.5750000000000001</v>
      </c>
      <c r="DU752" s="8">
        <v>0.562</v>
      </c>
      <c r="DV752" s="8">
        <v>0.11800000000000001</v>
      </c>
      <c r="DW752" s="8">
        <v>0.0</v>
      </c>
      <c r="DX752" s="8">
        <v>0.0</v>
      </c>
      <c r="DY752" s="14">
        <f t="shared" si="22"/>
        <v>0.3943033631</v>
      </c>
    </row>
    <row r="753" ht="12.75" customHeight="1">
      <c r="A753" s="7">
        <v>10.0</v>
      </c>
      <c r="B753" s="7" t="s">
        <v>3145</v>
      </c>
      <c r="C753" s="7" t="s">
        <v>2010</v>
      </c>
      <c r="D753" s="7" t="s">
        <v>170</v>
      </c>
      <c r="E753" s="7" t="s">
        <v>163</v>
      </c>
      <c r="F753" s="7" t="s">
        <v>163</v>
      </c>
      <c r="G753" s="7">
        <v>73.0</v>
      </c>
      <c r="H753" s="7">
        <v>200.0</v>
      </c>
      <c r="I753" s="7" t="s">
        <v>145</v>
      </c>
      <c r="J753" s="7">
        <v>2012.0</v>
      </c>
      <c r="K753" s="7">
        <v>2.0</v>
      </c>
      <c r="L753" s="7">
        <v>50.0</v>
      </c>
      <c r="M753" s="8" t="s">
        <v>146</v>
      </c>
      <c r="N753" s="8">
        <f t="shared" si="1"/>
        <v>22</v>
      </c>
      <c r="O753" s="7" t="s">
        <v>2726</v>
      </c>
      <c r="P753" s="7" t="s">
        <v>3146</v>
      </c>
      <c r="Q753" s="8" t="s">
        <v>254</v>
      </c>
      <c r="R753" s="7" t="s">
        <v>254</v>
      </c>
      <c r="S753" s="9" t="s">
        <v>275</v>
      </c>
      <c r="T753" s="9">
        <v>34.0</v>
      </c>
      <c r="U753" s="9" t="s">
        <v>138</v>
      </c>
      <c r="V753" s="9" t="s">
        <v>138</v>
      </c>
      <c r="W753" s="7">
        <v>34.0</v>
      </c>
      <c r="X753" s="7">
        <v>4.0</v>
      </c>
      <c r="Y753" s="7">
        <v>2.0</v>
      </c>
      <c r="Z753" s="7">
        <v>0.0</v>
      </c>
      <c r="AA753" s="7">
        <v>6.0</v>
      </c>
      <c r="AB753" s="7">
        <v>5.0</v>
      </c>
      <c r="AC753" s="7">
        <v>25.0</v>
      </c>
      <c r="AD753" s="7">
        <v>9.0</v>
      </c>
      <c r="AE753" s="7">
        <v>10.0</v>
      </c>
      <c r="AF753" s="10">
        <f t="shared" si="2"/>
        <v>0.16</v>
      </c>
      <c r="AG753" s="10">
        <f t="shared" si="3"/>
        <v>0.09090909091</v>
      </c>
      <c r="AH753" s="7">
        <v>20317.0</v>
      </c>
      <c r="AI753" s="11">
        <f t="shared" si="4"/>
        <v>9.959313725</v>
      </c>
      <c r="AJ753" s="7">
        <v>507.0</v>
      </c>
      <c r="AK753" s="11">
        <f t="shared" si="5"/>
        <v>14.91176471</v>
      </c>
      <c r="AL753" s="11">
        <f t="shared" si="6"/>
        <v>40.0729783</v>
      </c>
      <c r="AM753" s="12">
        <v>0.0</v>
      </c>
      <c r="AN753" s="11">
        <f t="shared" si="7"/>
        <v>0</v>
      </c>
      <c r="AO753" s="10" t="s">
        <v>1554</v>
      </c>
      <c r="AP753" s="10" t="s">
        <v>569</v>
      </c>
      <c r="AQ753" s="10" t="s">
        <v>400</v>
      </c>
      <c r="AR753" s="7">
        <v>141.0</v>
      </c>
      <c r="AS753" s="7">
        <v>111.0</v>
      </c>
      <c r="AT753" s="13">
        <f t="shared" si="8"/>
        <v>0.5595238095</v>
      </c>
      <c r="AU753" s="9">
        <v>1.0</v>
      </c>
      <c r="AV753" s="9">
        <v>1.0</v>
      </c>
      <c r="AW753" s="9">
        <v>157.0</v>
      </c>
      <c r="AX753" s="9">
        <v>81.0</v>
      </c>
      <c r="AY753" s="9">
        <v>95.0</v>
      </c>
      <c r="AZ753" s="9">
        <v>60.0</v>
      </c>
      <c r="BA753" s="7">
        <v>20.0</v>
      </c>
      <c r="BB753" s="7">
        <v>35.0</v>
      </c>
      <c r="BC753" s="7">
        <v>20.0</v>
      </c>
      <c r="BD753" s="7">
        <v>9.0</v>
      </c>
      <c r="BE753" s="7">
        <v>5.0</v>
      </c>
      <c r="BF753" s="7">
        <v>7.0</v>
      </c>
      <c r="BG753" s="14">
        <f t="shared" si="9"/>
        <v>3.54383029</v>
      </c>
      <c r="BH753" s="11">
        <f t="shared" si="10"/>
        <v>6.201703007</v>
      </c>
      <c r="BI753" s="11">
        <f t="shared" si="11"/>
        <v>3.54383029</v>
      </c>
      <c r="BJ753" s="11">
        <f t="shared" si="12"/>
        <v>1.59472363</v>
      </c>
      <c r="BK753" s="11">
        <f t="shared" si="13"/>
        <v>0.8859575725</v>
      </c>
      <c r="BL753" s="11">
        <f t="shared" si="14"/>
        <v>1.240340601</v>
      </c>
      <c r="BM753" s="7">
        <v>12.0</v>
      </c>
      <c r="BN753" s="7">
        <v>1.0</v>
      </c>
      <c r="BO753" s="7">
        <v>2.0</v>
      </c>
      <c r="BP753" s="7">
        <v>0.0</v>
      </c>
      <c r="BQ753" s="7">
        <v>0.0</v>
      </c>
      <c r="BR753" s="7">
        <v>0.0</v>
      </c>
      <c r="BS753" s="9">
        <f t="shared" si="15"/>
        <v>69</v>
      </c>
      <c r="BT753" s="14">
        <v>-0.8273</v>
      </c>
      <c r="BW753" s="15" t="str">
        <f t="shared" si="16"/>
        <v> </v>
      </c>
      <c r="BY753" s="7">
        <v>0.0</v>
      </c>
      <c r="BZ753" s="7">
        <v>0.0</v>
      </c>
      <c r="CA753" s="7">
        <v>0.0</v>
      </c>
      <c r="CB753" s="7">
        <v>0.0</v>
      </c>
      <c r="CC753" s="7">
        <v>1.0</v>
      </c>
      <c r="CD753" s="7">
        <v>0.0</v>
      </c>
      <c r="CE753" s="7">
        <v>0.0</v>
      </c>
      <c r="CF753" s="7">
        <v>1.0</v>
      </c>
      <c r="CG753" s="7">
        <v>2.0</v>
      </c>
      <c r="CH753" s="7">
        <v>0.0</v>
      </c>
      <c r="CI753" s="7">
        <v>0.0</v>
      </c>
      <c r="CJ753" s="7">
        <v>0.0</v>
      </c>
      <c r="CK753" s="7">
        <v>0.0</v>
      </c>
      <c r="CL753" s="15">
        <f t="shared" si="17"/>
        <v>0</v>
      </c>
      <c r="CM753" s="7">
        <v>0.2</v>
      </c>
      <c r="CN753" s="7">
        <v>0.6000000000000001</v>
      </c>
      <c r="CO753" s="7">
        <v>0.8</v>
      </c>
      <c r="CP753" s="16">
        <f t="shared" si="18"/>
        <v>0.02352941176</v>
      </c>
      <c r="CQ753" s="16">
        <f t="shared" si="19"/>
        <v>0.1417532116</v>
      </c>
      <c r="CR753" s="17">
        <v>3.0</v>
      </c>
      <c r="CS753" s="14">
        <v>6.1</v>
      </c>
      <c r="CT753" s="14">
        <v>7.4</v>
      </c>
      <c r="CU753" s="14">
        <v>4.3</v>
      </c>
      <c r="CV753" s="14">
        <v>0.1</v>
      </c>
      <c r="CW753" s="14">
        <v>1.6</v>
      </c>
      <c r="CX753" s="14">
        <v>0.0</v>
      </c>
      <c r="CY753" s="14">
        <v>1.7000000000000002</v>
      </c>
      <c r="CZ753" s="18">
        <f t="shared" si="20"/>
        <v>0.05</v>
      </c>
      <c r="DA753" s="18">
        <f t="shared" si="21"/>
        <v>0.3012255746</v>
      </c>
      <c r="DB753" s="14">
        <v>21.48</v>
      </c>
      <c r="DC753" s="7">
        <v>0.0</v>
      </c>
      <c r="DD753" s="7">
        <v>1.0</v>
      </c>
      <c r="DE753" s="7">
        <v>2.0</v>
      </c>
      <c r="DF753" s="7">
        <v>6.0</v>
      </c>
      <c r="DG753" s="7">
        <v>5.0</v>
      </c>
      <c r="DH753" s="7">
        <v>1.0</v>
      </c>
      <c r="DI753" s="7">
        <v>2.0</v>
      </c>
      <c r="DJ753" s="7">
        <v>2.0</v>
      </c>
      <c r="DK753" s="7">
        <v>6.0</v>
      </c>
      <c r="DL753" s="7">
        <v>0.0</v>
      </c>
      <c r="DM753" s="7">
        <v>9.0</v>
      </c>
      <c r="DN753" s="9">
        <v>1.0</v>
      </c>
      <c r="DO753" s="9">
        <v>0.0</v>
      </c>
      <c r="DP753" s="9">
        <v>0.0</v>
      </c>
      <c r="DQ753" s="8">
        <v>77.0</v>
      </c>
      <c r="DR753" s="8">
        <v>0.0</v>
      </c>
      <c r="DS753" s="8"/>
      <c r="DT753" s="19">
        <v>0.6000000000000001</v>
      </c>
      <c r="DU753" s="8">
        <v>0.635</v>
      </c>
      <c r="DV753" s="8">
        <v>0.364</v>
      </c>
      <c r="DW753" s="8">
        <v>0.0</v>
      </c>
      <c r="DX753" s="8">
        <v>0.21</v>
      </c>
      <c r="DY753" s="14">
        <f t="shared" si="22"/>
        <v>1.409974834</v>
      </c>
    </row>
    <row r="754" ht="12.75" customHeight="1">
      <c r="A754" s="7">
        <v>8.0</v>
      </c>
      <c r="B754" s="7" t="s">
        <v>3147</v>
      </c>
      <c r="C754" s="7" t="s">
        <v>2043</v>
      </c>
      <c r="D754" s="7" t="s">
        <v>1302</v>
      </c>
      <c r="E754" s="7" t="s">
        <v>132</v>
      </c>
      <c r="F754" s="7" t="s">
        <v>132</v>
      </c>
      <c r="G754" s="7">
        <v>73.0</v>
      </c>
      <c r="H754" s="7">
        <v>216.0</v>
      </c>
      <c r="I754" s="7" t="s">
        <v>145</v>
      </c>
      <c r="J754" s="7">
        <v>2005.0</v>
      </c>
      <c r="K754" s="7">
        <v>1.0</v>
      </c>
      <c r="L754" s="7">
        <v>7.0</v>
      </c>
      <c r="M754" s="8"/>
      <c r="N754" s="8">
        <f t="shared" si="1"/>
        <v>28</v>
      </c>
      <c r="O754" s="7" t="s">
        <v>1211</v>
      </c>
      <c r="P754" s="7" t="s">
        <v>3148</v>
      </c>
      <c r="Q754" s="8" t="s">
        <v>166</v>
      </c>
      <c r="R754" s="7" t="s">
        <v>166</v>
      </c>
      <c r="S754" s="9" t="s">
        <v>183</v>
      </c>
      <c r="T754" s="9">
        <v>74.0</v>
      </c>
      <c r="U754" s="9" t="s">
        <v>138</v>
      </c>
      <c r="V754" s="9" t="s">
        <v>138</v>
      </c>
      <c r="W754" s="7">
        <v>74.0</v>
      </c>
      <c r="X754" s="7">
        <v>8.0</v>
      </c>
      <c r="Y754" s="7">
        <v>6.0</v>
      </c>
      <c r="Z754" s="7">
        <v>6.0</v>
      </c>
      <c r="AA754" s="7">
        <v>14.0</v>
      </c>
      <c r="AB754" s="7">
        <v>-4.0</v>
      </c>
      <c r="AC754" s="7">
        <v>106.0</v>
      </c>
      <c r="AD754" s="7">
        <v>38.0</v>
      </c>
      <c r="AE754" s="7">
        <v>32.0</v>
      </c>
      <c r="AF754" s="10">
        <f t="shared" si="2"/>
        <v>0.07547169811</v>
      </c>
      <c r="AG754" s="10">
        <f t="shared" si="3"/>
        <v>0.04545454545</v>
      </c>
      <c r="AH754" s="7">
        <v>39216.0</v>
      </c>
      <c r="AI754" s="11">
        <f t="shared" si="4"/>
        <v>8.832432432</v>
      </c>
      <c r="AJ754" s="7">
        <v>961.0</v>
      </c>
      <c r="AK754" s="11">
        <f t="shared" si="5"/>
        <v>12.98648649</v>
      </c>
      <c r="AL754" s="11">
        <f t="shared" si="6"/>
        <v>40.8074922</v>
      </c>
      <c r="AM754" s="12">
        <v>91.0</v>
      </c>
      <c r="AN754" s="11">
        <f t="shared" si="7"/>
        <v>8.35373317</v>
      </c>
      <c r="AO754" s="10" t="s">
        <v>318</v>
      </c>
      <c r="AP754" s="10" t="s">
        <v>660</v>
      </c>
      <c r="AQ754" s="10" t="s">
        <v>1325</v>
      </c>
      <c r="AR754" s="7">
        <v>4.0</v>
      </c>
      <c r="AS754" s="7">
        <v>15.0</v>
      </c>
      <c r="AT754" s="13">
        <f t="shared" si="8"/>
        <v>0.2105263158</v>
      </c>
      <c r="AU754" s="8"/>
      <c r="AV754" s="8"/>
      <c r="AW754" s="8">
        <v>13.0</v>
      </c>
      <c r="AX754" s="8">
        <v>3.0</v>
      </c>
      <c r="AY754" s="8">
        <v>6.0</v>
      </c>
      <c r="AZ754" s="8">
        <v>1.0</v>
      </c>
      <c r="BA754" s="7">
        <v>74.0</v>
      </c>
      <c r="BB754" s="7">
        <v>97.0</v>
      </c>
      <c r="BC754" s="7">
        <v>25.0</v>
      </c>
      <c r="BD754" s="7">
        <v>38.0</v>
      </c>
      <c r="BE754" s="7">
        <v>8.0</v>
      </c>
      <c r="BF754" s="7">
        <v>17.0</v>
      </c>
      <c r="BG754" s="14">
        <f t="shared" si="9"/>
        <v>6.793145655</v>
      </c>
      <c r="BH754" s="11">
        <f t="shared" si="10"/>
        <v>8.904528764</v>
      </c>
      <c r="BI754" s="11">
        <f t="shared" si="11"/>
        <v>2.29498164</v>
      </c>
      <c r="BJ754" s="11">
        <f t="shared" si="12"/>
        <v>3.488372093</v>
      </c>
      <c r="BK754" s="11">
        <f t="shared" si="13"/>
        <v>0.7343941248</v>
      </c>
      <c r="BL754" s="11">
        <f t="shared" si="14"/>
        <v>1.560587515</v>
      </c>
      <c r="BM754" s="7">
        <v>11.0</v>
      </c>
      <c r="BN754" s="7">
        <v>3.0</v>
      </c>
      <c r="BO754" s="7">
        <v>1.0</v>
      </c>
      <c r="BP754" s="7">
        <v>0.0</v>
      </c>
      <c r="BQ754" s="7">
        <v>0.0</v>
      </c>
      <c r="BR754" s="7">
        <v>0.0</v>
      </c>
      <c r="BS754" s="9">
        <f t="shared" si="15"/>
        <v>134</v>
      </c>
      <c r="BT754" s="14">
        <v>3.7175000000000002</v>
      </c>
      <c r="BW754" s="15" t="str">
        <f t="shared" si="16"/>
        <v> </v>
      </c>
      <c r="BY754" s="7">
        <v>3.0</v>
      </c>
      <c r="BZ754" s="7">
        <v>0.0</v>
      </c>
      <c r="CA754" s="7">
        <v>0.0</v>
      </c>
      <c r="CB754" s="7">
        <v>1.0</v>
      </c>
      <c r="CC754" s="7">
        <v>0.0</v>
      </c>
      <c r="CD754" s="7">
        <v>0.0</v>
      </c>
      <c r="CE754" s="7">
        <v>1.0</v>
      </c>
      <c r="CF754" s="7">
        <v>2.0</v>
      </c>
      <c r="CG754" s="7">
        <v>1.0</v>
      </c>
      <c r="CH754" s="7">
        <v>0.0</v>
      </c>
      <c r="CI754" s="7">
        <v>4.0</v>
      </c>
      <c r="CJ754" s="7">
        <v>0.0</v>
      </c>
      <c r="CK754" s="7">
        <v>0.0</v>
      </c>
      <c r="CL754" s="15">
        <f t="shared" si="17"/>
        <v>0</v>
      </c>
      <c r="CM754" s="7">
        <v>0.6000000000000001</v>
      </c>
      <c r="CN754" s="7">
        <v>0.6000000000000001</v>
      </c>
      <c r="CO754" s="7">
        <v>1.2</v>
      </c>
      <c r="CP754" s="16">
        <f t="shared" si="18"/>
        <v>0.01621621622</v>
      </c>
      <c r="CQ754" s="16">
        <f t="shared" si="19"/>
        <v>0.1101591187</v>
      </c>
      <c r="CR754" s="17">
        <v>4.0</v>
      </c>
      <c r="CS754" s="14">
        <v>12.6</v>
      </c>
      <c r="CT754" s="14">
        <v>13.2</v>
      </c>
      <c r="CU754" s="14">
        <v>-2.0</v>
      </c>
      <c r="CV754" s="14">
        <v>0.6000000000000001</v>
      </c>
      <c r="CW754" s="14">
        <v>1.1</v>
      </c>
      <c r="CX754" s="14">
        <v>0.0</v>
      </c>
      <c r="CY754" s="14">
        <v>1.7000000000000002</v>
      </c>
      <c r="CZ754" s="18">
        <f t="shared" si="20"/>
        <v>0.02297297297</v>
      </c>
      <c r="DA754" s="18">
        <f t="shared" si="21"/>
        <v>0.1560587515</v>
      </c>
      <c r="DB754" s="14">
        <v>33.4151</v>
      </c>
      <c r="DC754" s="7">
        <v>0.0</v>
      </c>
      <c r="DD754" s="7">
        <v>3.0</v>
      </c>
      <c r="DE754" s="7">
        <v>6.0</v>
      </c>
      <c r="DF754" s="7">
        <v>29.0</v>
      </c>
      <c r="DG754" s="7">
        <v>12.0</v>
      </c>
      <c r="DH754" s="7">
        <v>2.0</v>
      </c>
      <c r="DI754" s="7">
        <v>8.0</v>
      </c>
      <c r="DJ754" s="7">
        <v>13.0</v>
      </c>
      <c r="DK754" s="7">
        <v>3.0</v>
      </c>
      <c r="DL754" s="7">
        <v>3.0</v>
      </c>
      <c r="DM754" s="7">
        <v>65.0</v>
      </c>
      <c r="DN754" s="9">
        <v>0.0</v>
      </c>
      <c r="DO754" s="9">
        <v>1.0</v>
      </c>
      <c r="DP754" s="9">
        <v>0.0</v>
      </c>
      <c r="DQ754" s="8">
        <v>186.0</v>
      </c>
      <c r="DR754" s="8">
        <v>5.0</v>
      </c>
      <c r="DS754" s="8" t="s">
        <v>320</v>
      </c>
      <c r="DT754" s="19">
        <v>0.675</v>
      </c>
      <c r="DU754" s="8">
        <v>0.675</v>
      </c>
      <c r="DV754" s="8">
        <v>0.675</v>
      </c>
      <c r="DW754" s="8">
        <v>41.0</v>
      </c>
      <c r="DX754" s="8">
        <v>0.0</v>
      </c>
      <c r="DY754" s="14">
        <f t="shared" si="22"/>
        <v>1.434042553</v>
      </c>
    </row>
    <row r="755" ht="12.75" customHeight="1">
      <c r="A755" s="7">
        <v>53.0</v>
      </c>
      <c r="B755" s="7" t="s">
        <v>3149</v>
      </c>
      <c r="C755" s="7" t="s">
        <v>353</v>
      </c>
      <c r="D755" s="7" t="s">
        <v>162</v>
      </c>
      <c r="E755" s="7" t="s">
        <v>163</v>
      </c>
      <c r="F755" s="7" t="s">
        <v>163</v>
      </c>
      <c r="G755" s="7">
        <v>71.0</v>
      </c>
      <c r="H755" s="7">
        <v>200.0</v>
      </c>
      <c r="I755" s="7" t="s">
        <v>133</v>
      </c>
      <c r="J755" s="7">
        <v>2010.0</v>
      </c>
      <c r="K755" s="7">
        <v>1.0</v>
      </c>
      <c r="L755" s="7">
        <v>7.0</v>
      </c>
      <c r="M755" s="8"/>
      <c r="N755" s="8">
        <f t="shared" si="1"/>
        <v>23</v>
      </c>
      <c r="O755" s="7" t="s">
        <v>797</v>
      </c>
      <c r="P755" s="7" t="s">
        <v>3150</v>
      </c>
      <c r="Q755" s="8" t="s">
        <v>685</v>
      </c>
      <c r="R755" s="7" t="s">
        <v>685</v>
      </c>
      <c r="S755" s="9" t="s">
        <v>159</v>
      </c>
      <c r="T755" s="9">
        <v>81.0</v>
      </c>
      <c r="U755" s="9" t="s">
        <v>138</v>
      </c>
      <c r="V755" s="9" t="s">
        <v>138</v>
      </c>
      <c r="W755" s="7">
        <v>82.0</v>
      </c>
      <c r="X755" s="7">
        <v>28.0</v>
      </c>
      <c r="Y755" s="7">
        <v>23.0</v>
      </c>
      <c r="Z755" s="7">
        <v>20.0</v>
      </c>
      <c r="AA755" s="7">
        <v>51.0</v>
      </c>
      <c r="AB755" s="7">
        <v>-2.0</v>
      </c>
      <c r="AC755" s="7">
        <v>258.0</v>
      </c>
      <c r="AD755" s="7">
        <v>80.0</v>
      </c>
      <c r="AE755" s="7">
        <v>97.0</v>
      </c>
      <c r="AF755" s="10">
        <f t="shared" si="2"/>
        <v>0.1085271318</v>
      </c>
      <c r="AG755" s="10">
        <f t="shared" si="3"/>
        <v>0.06436781609</v>
      </c>
      <c r="AH755" s="7">
        <v>80129.0</v>
      </c>
      <c r="AI755" s="11">
        <f t="shared" si="4"/>
        <v>16.28638211</v>
      </c>
      <c r="AJ755" s="7">
        <v>1711.0</v>
      </c>
      <c r="AK755" s="11">
        <f t="shared" si="5"/>
        <v>20.86585366</v>
      </c>
      <c r="AL755" s="11">
        <f t="shared" si="6"/>
        <v>46.83167738</v>
      </c>
      <c r="AM755" s="12">
        <v>218.0</v>
      </c>
      <c r="AN755" s="11">
        <f t="shared" si="7"/>
        <v>9.794206841</v>
      </c>
      <c r="AO755" s="10" t="s">
        <v>1183</v>
      </c>
      <c r="AP755" s="10" t="s">
        <v>140</v>
      </c>
      <c r="AQ755" s="10" t="s">
        <v>1213</v>
      </c>
      <c r="AR755" s="7">
        <v>20.0</v>
      </c>
      <c r="AS755" s="7">
        <v>27.0</v>
      </c>
      <c r="AT755" s="13">
        <f t="shared" si="8"/>
        <v>0.4255319149</v>
      </c>
      <c r="AU755" s="8"/>
      <c r="AV755" s="8"/>
      <c r="AW755" s="8">
        <v>27.0</v>
      </c>
      <c r="AX755" s="8">
        <v>11.0</v>
      </c>
      <c r="AY755" s="8">
        <v>20.0</v>
      </c>
      <c r="AZ755" s="8">
        <v>9.0</v>
      </c>
      <c r="BA755" s="7">
        <v>86.0</v>
      </c>
      <c r="BB755" s="7">
        <v>21.0</v>
      </c>
      <c r="BC755" s="7">
        <v>17.0</v>
      </c>
      <c r="BD755" s="7">
        <v>80.0</v>
      </c>
      <c r="BE755" s="7">
        <v>43.0</v>
      </c>
      <c r="BF755" s="7">
        <v>77.0</v>
      </c>
      <c r="BG755" s="14">
        <f t="shared" si="9"/>
        <v>3.863769671</v>
      </c>
      <c r="BH755" s="11">
        <f t="shared" si="10"/>
        <v>0.9434786407</v>
      </c>
      <c r="BI755" s="11">
        <f t="shared" si="11"/>
        <v>0.7637684234</v>
      </c>
      <c r="BJ755" s="11">
        <f t="shared" si="12"/>
        <v>3.594204345</v>
      </c>
      <c r="BK755" s="11">
        <f t="shared" si="13"/>
        <v>1.931884836</v>
      </c>
      <c r="BL755" s="11">
        <f t="shared" si="14"/>
        <v>3.459421683</v>
      </c>
      <c r="BM755" s="7">
        <v>38.0</v>
      </c>
      <c r="BN755" s="7">
        <v>13.0</v>
      </c>
      <c r="BO755" s="7">
        <v>0.0</v>
      </c>
      <c r="BP755" s="7">
        <v>1.0</v>
      </c>
      <c r="BQ755" s="7">
        <v>0.0</v>
      </c>
      <c r="BR755" s="7">
        <v>0.0</v>
      </c>
      <c r="BS755" s="9">
        <f t="shared" si="15"/>
        <v>76</v>
      </c>
      <c r="BT755" s="14">
        <v>16.9077</v>
      </c>
      <c r="BU755" s="7">
        <v>3.0</v>
      </c>
      <c r="BV755" s="7">
        <v>0.0</v>
      </c>
      <c r="BW755" s="15">
        <f t="shared" si="16"/>
        <v>0</v>
      </c>
      <c r="BX755" s="7">
        <v>0.0</v>
      </c>
      <c r="BY755" s="7">
        <v>6.0</v>
      </c>
      <c r="BZ755" s="7">
        <v>1.0</v>
      </c>
      <c r="CA755" s="7">
        <v>7.0</v>
      </c>
      <c r="CB755" s="7">
        <v>1.0</v>
      </c>
      <c r="CC755" s="7">
        <v>2.0</v>
      </c>
      <c r="CD755" s="7">
        <v>1.0</v>
      </c>
      <c r="CE755" s="7">
        <v>1.0</v>
      </c>
      <c r="CF755" s="7">
        <v>4.0</v>
      </c>
      <c r="CG755" s="7">
        <v>5.0</v>
      </c>
      <c r="CH755" s="7">
        <v>0.0</v>
      </c>
      <c r="CI755" s="7">
        <v>15.0</v>
      </c>
      <c r="CJ755" s="7">
        <v>0.0</v>
      </c>
      <c r="CK755" s="7">
        <v>1.0</v>
      </c>
      <c r="CL755" s="15">
        <f t="shared" si="17"/>
        <v>1</v>
      </c>
      <c r="CM755" s="7">
        <v>5.2</v>
      </c>
      <c r="CN755" s="7">
        <v>1.8</v>
      </c>
      <c r="CO755" s="7">
        <v>7.0</v>
      </c>
      <c r="CP755" s="16">
        <f t="shared" si="18"/>
        <v>0.08536585366</v>
      </c>
      <c r="CQ755" s="16">
        <f t="shared" si="19"/>
        <v>0.3144928802</v>
      </c>
      <c r="CR755" s="17">
        <v>6.0</v>
      </c>
      <c r="CS755" s="14">
        <v>32.5</v>
      </c>
      <c r="CT755" s="14">
        <v>28.3</v>
      </c>
      <c r="CU755" s="14">
        <v>9.2</v>
      </c>
      <c r="CV755" s="14">
        <v>8.4</v>
      </c>
      <c r="CW755" s="14">
        <v>3.4</v>
      </c>
      <c r="CX755" s="14">
        <v>-0.6000000000000001</v>
      </c>
      <c r="CY755" s="14">
        <v>11.2</v>
      </c>
      <c r="CZ755" s="18">
        <f t="shared" si="20"/>
        <v>0.1365853659</v>
      </c>
      <c r="DA755" s="18">
        <f t="shared" si="21"/>
        <v>0.5031886084</v>
      </c>
      <c r="DB755" s="14">
        <v>25.9457</v>
      </c>
      <c r="DC755" s="7">
        <v>1.0</v>
      </c>
      <c r="DD755" s="7">
        <v>4.0</v>
      </c>
      <c r="DE755" s="7">
        <v>6.0</v>
      </c>
      <c r="DF755" s="7">
        <v>69.0</v>
      </c>
      <c r="DG755" s="7">
        <v>30.0</v>
      </c>
      <c r="DH755" s="7">
        <v>4.0</v>
      </c>
      <c r="DI755" s="7">
        <v>40.0</v>
      </c>
      <c r="DJ755" s="7">
        <v>60.0</v>
      </c>
      <c r="DK755" s="7">
        <v>10.0</v>
      </c>
      <c r="DL755" s="7">
        <v>4.0</v>
      </c>
      <c r="DM755" s="7">
        <v>110.0</v>
      </c>
      <c r="DN755" s="9">
        <v>6.0</v>
      </c>
      <c r="DO755" s="9">
        <v>6.0</v>
      </c>
      <c r="DP755" s="9">
        <v>5.0</v>
      </c>
      <c r="DQ755" s="8">
        <v>186.0</v>
      </c>
      <c r="DR755" s="8">
        <v>0.0</v>
      </c>
      <c r="DS755" s="8"/>
      <c r="DT755" s="19">
        <v>6.0</v>
      </c>
      <c r="DU755" s="8">
        <v>5.725</v>
      </c>
      <c r="DV755" s="8">
        <v>5.725</v>
      </c>
      <c r="DW755" s="8">
        <v>0.0</v>
      </c>
      <c r="DX755" s="8">
        <v>0.0</v>
      </c>
      <c r="DY755" s="14">
        <f t="shared" si="22"/>
        <v>0.1893617021</v>
      </c>
    </row>
    <row r="756" ht="12.75" customHeight="1">
      <c r="A756" s="7">
        <v>76.0</v>
      </c>
      <c r="B756" s="7" t="s">
        <v>3151</v>
      </c>
      <c r="C756" s="7" t="s">
        <v>3043</v>
      </c>
      <c r="D756" s="7" t="s">
        <v>271</v>
      </c>
      <c r="E756" s="7" t="s">
        <v>132</v>
      </c>
      <c r="F756" s="7" t="s">
        <v>132</v>
      </c>
      <c r="G756" s="7">
        <v>75.0</v>
      </c>
      <c r="H756" s="7">
        <v>206.0</v>
      </c>
      <c r="I756" s="7" t="s">
        <v>133</v>
      </c>
      <c r="J756" s="7">
        <v>2012.0</v>
      </c>
      <c r="K756" s="7">
        <v>1.0</v>
      </c>
      <c r="L756" s="7">
        <v>28.0</v>
      </c>
      <c r="M756" s="8" t="s">
        <v>146</v>
      </c>
      <c r="N756" s="8">
        <f t="shared" si="1"/>
        <v>21</v>
      </c>
      <c r="O756" s="7" t="s">
        <v>3152</v>
      </c>
      <c r="P756" s="7" t="s">
        <v>3153</v>
      </c>
      <c r="Q756" s="8" t="s">
        <v>610</v>
      </c>
      <c r="R756" s="7" t="s">
        <v>610</v>
      </c>
      <c r="S756" s="9" t="s">
        <v>174</v>
      </c>
      <c r="T756" s="9">
        <v>6.0</v>
      </c>
      <c r="U756" s="9" t="s">
        <v>138</v>
      </c>
      <c r="V756" s="9" t="s">
        <v>138</v>
      </c>
      <c r="W756" s="7">
        <v>7.0</v>
      </c>
      <c r="X756" s="7">
        <v>0.0</v>
      </c>
      <c r="Y756" s="7">
        <v>0.0</v>
      </c>
      <c r="Z756" s="7">
        <v>0.0</v>
      </c>
      <c r="AA756" s="7">
        <v>0.0</v>
      </c>
      <c r="AB756" s="7">
        <v>1.0</v>
      </c>
      <c r="AC756" s="7">
        <v>6.0</v>
      </c>
      <c r="AD756" s="7">
        <v>3.0</v>
      </c>
      <c r="AE756" s="7">
        <v>8.0</v>
      </c>
      <c r="AF756" s="10">
        <f t="shared" si="2"/>
        <v>0</v>
      </c>
      <c r="AG756" s="10">
        <f t="shared" si="3"/>
        <v>0</v>
      </c>
      <c r="AH756" s="7">
        <v>7448.0</v>
      </c>
      <c r="AI756" s="11">
        <f t="shared" si="4"/>
        <v>17.73333333</v>
      </c>
      <c r="AJ756" s="7">
        <v>179.0</v>
      </c>
      <c r="AK756" s="11">
        <f t="shared" si="5"/>
        <v>25.57142857</v>
      </c>
      <c r="AL756" s="11">
        <f t="shared" si="6"/>
        <v>41.60893855</v>
      </c>
      <c r="AM756" s="12">
        <v>0.0</v>
      </c>
      <c r="AN756" s="11">
        <f t="shared" si="7"/>
        <v>0</v>
      </c>
      <c r="AO756" s="10" t="s">
        <v>151</v>
      </c>
      <c r="AP756" s="10" t="s">
        <v>151</v>
      </c>
      <c r="AQ756" s="10" t="s">
        <v>151</v>
      </c>
      <c r="AR756" s="7">
        <v>0.0</v>
      </c>
      <c r="AS756" s="7">
        <v>0.0</v>
      </c>
      <c r="AT756" s="13">
        <f t="shared" si="8"/>
        <v>0</v>
      </c>
      <c r="AU756" s="8"/>
      <c r="AV756" s="8"/>
      <c r="AW756" s="8"/>
      <c r="AX756" s="8">
        <v>0.0</v>
      </c>
      <c r="AY756" s="8"/>
      <c r="AZ756" s="8">
        <v>0.0</v>
      </c>
      <c r="BA756" s="7">
        <v>8.0</v>
      </c>
      <c r="BB756" s="7">
        <v>11.0</v>
      </c>
      <c r="BC756" s="7">
        <v>11.0</v>
      </c>
      <c r="BD756" s="7">
        <v>3.0</v>
      </c>
      <c r="BE756" s="7">
        <v>3.0</v>
      </c>
      <c r="BF756" s="7">
        <v>4.0</v>
      </c>
      <c r="BG756" s="14">
        <f t="shared" si="9"/>
        <v>3.866809882</v>
      </c>
      <c r="BH756" s="11">
        <f t="shared" si="10"/>
        <v>5.316863588</v>
      </c>
      <c r="BI756" s="11">
        <f t="shared" si="11"/>
        <v>5.316863588</v>
      </c>
      <c r="BJ756" s="11">
        <f t="shared" si="12"/>
        <v>1.450053706</v>
      </c>
      <c r="BK756" s="11">
        <f t="shared" si="13"/>
        <v>1.450053706</v>
      </c>
      <c r="BL756" s="11">
        <f t="shared" si="14"/>
        <v>1.933404941</v>
      </c>
      <c r="BM756" s="7">
        <v>4.0</v>
      </c>
      <c r="BN756" s="7">
        <v>2.0</v>
      </c>
      <c r="BO756" s="7">
        <v>0.0</v>
      </c>
      <c r="BP756" s="7">
        <v>0.0</v>
      </c>
      <c r="BQ756" s="7">
        <v>0.0</v>
      </c>
      <c r="BR756" s="7">
        <v>0.0</v>
      </c>
      <c r="BS756" s="9">
        <f t="shared" si="15"/>
        <v>26</v>
      </c>
      <c r="BT756" s="14">
        <v>-1.5533000000000001</v>
      </c>
      <c r="BW756" s="15" t="str">
        <f t="shared" si="16"/>
        <v> </v>
      </c>
      <c r="BY756" s="7">
        <v>0.0</v>
      </c>
      <c r="BZ756" s="7">
        <v>0.0</v>
      </c>
      <c r="CA756" s="7">
        <v>0.0</v>
      </c>
      <c r="CB756" s="7">
        <v>0.0</v>
      </c>
      <c r="CC756" s="7">
        <v>0.0</v>
      </c>
      <c r="CD756" s="7">
        <v>0.0</v>
      </c>
      <c r="CE756" s="7">
        <v>0.0</v>
      </c>
      <c r="CF756" s="7">
        <v>0.0</v>
      </c>
      <c r="CG756" s="7">
        <v>0.0</v>
      </c>
      <c r="CH756" s="7">
        <v>0.0</v>
      </c>
      <c r="CI756" s="7">
        <v>0.0</v>
      </c>
      <c r="CJ756" s="7">
        <v>0.0</v>
      </c>
      <c r="CK756" s="7">
        <v>0.0</v>
      </c>
      <c r="CL756" s="15">
        <f t="shared" si="17"/>
        <v>0</v>
      </c>
      <c r="CM756" s="7">
        <v>-0.2</v>
      </c>
      <c r="CN756" s="7">
        <v>0.30000000000000004</v>
      </c>
      <c r="CO756" s="7">
        <v>0.1</v>
      </c>
      <c r="CP756" s="16">
        <f t="shared" si="18"/>
        <v>0.01428571429</v>
      </c>
      <c r="CQ756" s="16">
        <f t="shared" si="19"/>
        <v>0.04833512352</v>
      </c>
      <c r="CR756" s="17">
        <v>4.0</v>
      </c>
      <c r="CS756" s="14">
        <v>1.8</v>
      </c>
      <c r="CT756" s="14">
        <v>2.8</v>
      </c>
      <c r="CU756" s="14">
        <v>0.30000000000000004</v>
      </c>
      <c r="CV756" s="14">
        <v>-0.4</v>
      </c>
      <c r="CW756" s="14">
        <v>0.30000000000000004</v>
      </c>
      <c r="CX756" s="14">
        <v>0.0</v>
      </c>
      <c r="CY756" s="14">
        <v>-0.1</v>
      </c>
      <c r="CZ756" s="18">
        <f t="shared" si="20"/>
        <v>-0.01428571429</v>
      </c>
      <c r="DA756" s="18">
        <f t="shared" si="21"/>
        <v>-0.04833512352</v>
      </c>
      <c r="DB756" s="14">
        <v>34.5</v>
      </c>
      <c r="DC756" s="7">
        <v>0.0</v>
      </c>
      <c r="DD756" s="7">
        <v>0.0</v>
      </c>
      <c r="DE756" s="7">
        <v>1.0</v>
      </c>
      <c r="DF756" s="7">
        <v>2.0</v>
      </c>
      <c r="DG756" s="7">
        <v>0.0</v>
      </c>
      <c r="DH756" s="7">
        <v>0.0</v>
      </c>
      <c r="DI756" s="7">
        <v>1.0</v>
      </c>
      <c r="DJ756" s="7">
        <v>2.0</v>
      </c>
      <c r="DK756" s="7">
        <v>0.0</v>
      </c>
      <c r="DL756" s="7">
        <v>0.0</v>
      </c>
      <c r="DM756" s="7">
        <v>3.0</v>
      </c>
      <c r="DN756" s="9">
        <v>0.0</v>
      </c>
      <c r="DO756" s="9">
        <v>0.0</v>
      </c>
      <c r="DP756" s="9">
        <v>0.0</v>
      </c>
      <c r="DQ756" s="8">
        <v>11.0</v>
      </c>
      <c r="DR756" s="8">
        <v>0.0</v>
      </c>
      <c r="DS756" s="8"/>
      <c r="DT756" s="19">
        <v>0.925</v>
      </c>
      <c r="DU756" s="8">
        <v>0.925</v>
      </c>
      <c r="DV756" s="8">
        <v>0.055</v>
      </c>
      <c r="DW756" s="8">
        <v>0.0</v>
      </c>
      <c r="DX756" s="8">
        <v>0.0</v>
      </c>
      <c r="DY756" s="14">
        <f t="shared" si="22"/>
        <v>-0.1478151453</v>
      </c>
    </row>
    <row r="757" ht="12.75" customHeight="1">
      <c r="A757" s="7">
        <v>74.0</v>
      </c>
      <c r="B757" s="7" t="s">
        <v>3154</v>
      </c>
      <c r="C757" s="7" t="s">
        <v>3124</v>
      </c>
      <c r="D757" s="7" t="s">
        <v>3125</v>
      </c>
      <c r="E757" s="7" t="s">
        <v>132</v>
      </c>
      <c r="F757" s="7" t="s">
        <v>132</v>
      </c>
      <c r="G757" s="7">
        <v>74.0</v>
      </c>
      <c r="H757" s="7">
        <v>205.0</v>
      </c>
      <c r="I757" s="7" t="s">
        <v>133</v>
      </c>
      <c r="J757" s="7">
        <v>2012.0</v>
      </c>
      <c r="K757" s="7">
        <v>4.0</v>
      </c>
      <c r="L757" s="7">
        <v>120.0</v>
      </c>
      <c r="M757" s="8" t="s">
        <v>146</v>
      </c>
      <c r="N757" s="8">
        <f t="shared" si="1"/>
        <v>21</v>
      </c>
      <c r="O757" s="7" t="s">
        <v>3155</v>
      </c>
      <c r="P757" s="7" t="s">
        <v>3156</v>
      </c>
      <c r="Q757" s="8" t="s">
        <v>685</v>
      </c>
      <c r="R757" s="7" t="s">
        <v>685</v>
      </c>
      <c r="S757" s="9" t="s">
        <v>174</v>
      </c>
      <c r="T757" s="9">
        <v>62.0</v>
      </c>
      <c r="U757" s="9" t="s">
        <v>138</v>
      </c>
      <c r="V757" s="9" t="s">
        <v>138</v>
      </c>
      <c r="W757" s="7">
        <v>63.0</v>
      </c>
      <c r="X757" s="7">
        <v>2.0</v>
      </c>
      <c r="Y757" s="7">
        <v>18.0</v>
      </c>
      <c r="Z757" s="7">
        <v>7.0</v>
      </c>
      <c r="AA757" s="7">
        <v>20.0</v>
      </c>
      <c r="AB757" s="7">
        <v>1.0</v>
      </c>
      <c r="AC757" s="7">
        <v>84.0</v>
      </c>
      <c r="AD757" s="7">
        <v>41.0</v>
      </c>
      <c r="AE757" s="7">
        <v>60.0</v>
      </c>
      <c r="AF757" s="10">
        <f t="shared" si="2"/>
        <v>0.02380952381</v>
      </c>
      <c r="AG757" s="10">
        <f t="shared" si="3"/>
        <v>0.01081081081</v>
      </c>
      <c r="AH757" s="7">
        <v>79331.0</v>
      </c>
      <c r="AI757" s="11">
        <f t="shared" si="4"/>
        <v>20.98703704</v>
      </c>
      <c r="AJ757" s="7">
        <v>1622.0</v>
      </c>
      <c r="AK757" s="11">
        <f t="shared" si="5"/>
        <v>25.74603175</v>
      </c>
      <c r="AL757" s="11">
        <f t="shared" si="6"/>
        <v>48.90937115</v>
      </c>
      <c r="AM757" s="12">
        <v>63.0</v>
      </c>
      <c r="AN757" s="11">
        <f t="shared" si="7"/>
        <v>2.858907615</v>
      </c>
      <c r="AO757" s="10" t="s">
        <v>2462</v>
      </c>
      <c r="AP757" s="10" t="s">
        <v>496</v>
      </c>
      <c r="AQ757" s="10" t="s">
        <v>1041</v>
      </c>
      <c r="AR757" s="7">
        <v>0.0</v>
      </c>
      <c r="AS757" s="7">
        <v>0.0</v>
      </c>
      <c r="AT757" s="13">
        <f t="shared" si="8"/>
        <v>0</v>
      </c>
      <c r="AU757" s="8"/>
      <c r="AV757" s="8"/>
      <c r="AW757" s="8"/>
      <c r="AX757" s="8">
        <v>0.0</v>
      </c>
      <c r="AY757" s="8"/>
      <c r="AZ757" s="8">
        <v>0.0</v>
      </c>
      <c r="BA757" s="7">
        <v>106.0</v>
      </c>
      <c r="BB757" s="7">
        <v>41.0</v>
      </c>
      <c r="BC757" s="7">
        <v>119.0</v>
      </c>
      <c r="BD757" s="7">
        <v>41.0</v>
      </c>
      <c r="BE757" s="7">
        <v>25.0</v>
      </c>
      <c r="BF757" s="7">
        <v>54.0</v>
      </c>
      <c r="BG757" s="14">
        <f t="shared" si="9"/>
        <v>4.810225511</v>
      </c>
      <c r="BH757" s="11">
        <f t="shared" si="10"/>
        <v>1.860558924</v>
      </c>
      <c r="BI757" s="11">
        <f t="shared" si="11"/>
        <v>5.400158828</v>
      </c>
      <c r="BJ757" s="11">
        <f t="shared" si="12"/>
        <v>1.860558924</v>
      </c>
      <c r="BK757" s="11">
        <f t="shared" si="13"/>
        <v>1.134487149</v>
      </c>
      <c r="BL757" s="11">
        <f t="shared" si="14"/>
        <v>2.450492241</v>
      </c>
      <c r="BM757" s="7">
        <v>8.0</v>
      </c>
      <c r="BN757" s="7">
        <v>4.0</v>
      </c>
      <c r="BO757" s="7">
        <v>0.0</v>
      </c>
      <c r="BP757" s="7">
        <v>0.0</v>
      </c>
      <c r="BQ757" s="7">
        <v>0.0</v>
      </c>
      <c r="BR757" s="7">
        <v>0.0</v>
      </c>
      <c r="BS757" s="9">
        <f t="shared" si="15"/>
        <v>168</v>
      </c>
      <c r="BT757" s="14">
        <v>11.0518</v>
      </c>
      <c r="BU757" s="7">
        <v>2.0</v>
      </c>
      <c r="BV757" s="7">
        <v>1.0</v>
      </c>
      <c r="BW757" s="15">
        <f t="shared" si="16"/>
        <v>0.5</v>
      </c>
      <c r="BX757" s="7">
        <v>1.0</v>
      </c>
      <c r="BY757" s="7">
        <v>1.0</v>
      </c>
      <c r="BZ757" s="7">
        <v>0.0</v>
      </c>
      <c r="CA757" s="7">
        <v>0.0</v>
      </c>
      <c r="CB757" s="7">
        <v>0.0</v>
      </c>
      <c r="CC757" s="7">
        <v>0.0</v>
      </c>
      <c r="CD757" s="7">
        <v>0.0</v>
      </c>
      <c r="CE757" s="7">
        <v>0.0</v>
      </c>
      <c r="CF757" s="7">
        <v>0.0</v>
      </c>
      <c r="CG757" s="7">
        <v>0.0</v>
      </c>
      <c r="CH757" s="7">
        <v>0.0</v>
      </c>
      <c r="CI757" s="7">
        <v>2.0</v>
      </c>
      <c r="CJ757" s="7">
        <v>0.0</v>
      </c>
      <c r="CK757" s="7">
        <v>0.0</v>
      </c>
      <c r="CL757" s="15">
        <f t="shared" si="17"/>
        <v>0</v>
      </c>
      <c r="CM757" s="7">
        <v>0.8</v>
      </c>
      <c r="CN757" s="7">
        <v>3.7</v>
      </c>
      <c r="CO757" s="7">
        <v>4.5</v>
      </c>
      <c r="CP757" s="16">
        <f t="shared" si="18"/>
        <v>0.07142857143</v>
      </c>
      <c r="CQ757" s="16">
        <f t="shared" si="19"/>
        <v>0.2042076868</v>
      </c>
      <c r="CR757" s="17">
        <v>6.0</v>
      </c>
      <c r="CS757" s="14">
        <v>22.1</v>
      </c>
      <c r="CT757" s="14">
        <v>26.0</v>
      </c>
      <c r="CU757" s="14">
        <v>8.0</v>
      </c>
      <c r="CV757" s="14">
        <v>2.2</v>
      </c>
      <c r="CW757" s="14">
        <v>4.8</v>
      </c>
      <c r="CX757" s="14">
        <v>0.2</v>
      </c>
      <c r="CY757" s="14">
        <v>7.3</v>
      </c>
      <c r="CZ757" s="18">
        <f t="shared" si="20"/>
        <v>0.1158730159</v>
      </c>
      <c r="DA757" s="18">
        <f t="shared" si="21"/>
        <v>0.3312702474</v>
      </c>
      <c r="DB757" s="14">
        <v>51.0595</v>
      </c>
      <c r="DC757" s="7">
        <v>0.0</v>
      </c>
      <c r="DD757" s="7">
        <v>1.0</v>
      </c>
      <c r="DE757" s="7">
        <v>2.0</v>
      </c>
      <c r="DF757" s="7">
        <v>38.0</v>
      </c>
      <c r="DG757" s="7">
        <v>4.0</v>
      </c>
      <c r="DH757" s="7">
        <v>0.0</v>
      </c>
      <c r="DI757" s="7">
        <v>37.0</v>
      </c>
      <c r="DJ757" s="7">
        <v>14.0</v>
      </c>
      <c r="DK757" s="7">
        <v>0.0</v>
      </c>
      <c r="DL757" s="7">
        <v>0.0</v>
      </c>
      <c r="DM757" s="7">
        <v>29.0</v>
      </c>
      <c r="DN757" s="9">
        <v>0.0</v>
      </c>
      <c r="DO757" s="9">
        <v>1.0</v>
      </c>
      <c r="DP757" s="9">
        <v>1.0</v>
      </c>
      <c r="DQ757" s="8">
        <v>141.0</v>
      </c>
      <c r="DR757" s="8">
        <v>0.0</v>
      </c>
      <c r="DS757" s="8"/>
      <c r="DT757" s="19">
        <v>0.6930000000000001</v>
      </c>
      <c r="DU757" s="8">
        <v>0.743</v>
      </c>
      <c r="DV757" s="8">
        <v>0.7010000000000001</v>
      </c>
      <c r="DW757" s="8">
        <v>0.0</v>
      </c>
      <c r="DX757" s="8">
        <v>0.0</v>
      </c>
      <c r="DY757" s="14">
        <f t="shared" si="22"/>
        <v>6.695607412</v>
      </c>
    </row>
    <row r="758" ht="12.75" customHeight="1">
      <c r="A758" s="7">
        <v>42.0</v>
      </c>
      <c r="B758" s="7" t="s">
        <v>3157</v>
      </c>
      <c r="C758" s="7" t="s">
        <v>3158</v>
      </c>
      <c r="E758" s="7" t="s">
        <v>219</v>
      </c>
      <c r="F758" s="7" t="s">
        <v>219</v>
      </c>
      <c r="G758" s="7">
        <v>74.0</v>
      </c>
      <c r="H758" s="7">
        <v>187.0</v>
      </c>
      <c r="I758" s="7" t="s">
        <v>145</v>
      </c>
      <c r="J758" s="7">
        <v>2013.0</v>
      </c>
      <c r="K758" s="7">
        <v>3.0</v>
      </c>
      <c r="L758" s="7">
        <v>88.0</v>
      </c>
      <c r="M758" s="8" t="s">
        <v>146</v>
      </c>
      <c r="N758" s="8">
        <f t="shared" si="1"/>
        <v>21</v>
      </c>
      <c r="O758" s="7" t="s">
        <v>2170</v>
      </c>
      <c r="P758" s="7" t="s">
        <v>3159</v>
      </c>
      <c r="Q758" s="8" t="s">
        <v>860</v>
      </c>
      <c r="R758" s="7" t="s">
        <v>860</v>
      </c>
      <c r="S758" s="9" t="s">
        <v>159</v>
      </c>
      <c r="T758" s="9">
        <v>11.0</v>
      </c>
      <c r="U758" s="9" t="s">
        <v>138</v>
      </c>
      <c r="V758" s="9" t="s">
        <v>138</v>
      </c>
      <c r="W758" s="7">
        <v>11.0</v>
      </c>
      <c r="X758" s="7">
        <v>0.0</v>
      </c>
      <c r="Y758" s="7">
        <v>1.0</v>
      </c>
      <c r="Z758" s="7">
        <v>1.0</v>
      </c>
      <c r="AA758" s="7">
        <v>1.0</v>
      </c>
      <c r="AB758" s="7">
        <v>-5.0</v>
      </c>
      <c r="AC758" s="7">
        <v>5.0</v>
      </c>
      <c r="AD758" s="7">
        <v>4.0</v>
      </c>
      <c r="AE758" s="7">
        <v>7.0</v>
      </c>
      <c r="AF758" s="10">
        <f t="shared" si="2"/>
        <v>0</v>
      </c>
      <c r="AG758" s="10">
        <f t="shared" si="3"/>
        <v>0</v>
      </c>
      <c r="AH758" s="7">
        <v>5736.0</v>
      </c>
      <c r="AI758" s="11">
        <f t="shared" si="4"/>
        <v>8.690909091</v>
      </c>
      <c r="AJ758" s="7">
        <v>138.0</v>
      </c>
      <c r="AK758" s="11">
        <f t="shared" si="5"/>
        <v>12.54545455</v>
      </c>
      <c r="AL758" s="11">
        <f t="shared" si="6"/>
        <v>41.56521739</v>
      </c>
      <c r="AM758" s="12">
        <v>16.0</v>
      </c>
      <c r="AN758" s="11">
        <f t="shared" si="7"/>
        <v>10.041841</v>
      </c>
      <c r="AO758" s="10" t="s">
        <v>151</v>
      </c>
      <c r="AP758" s="10" t="s">
        <v>216</v>
      </c>
      <c r="AQ758" s="10" t="s">
        <v>216</v>
      </c>
      <c r="AR758" s="7">
        <v>1.0</v>
      </c>
      <c r="AS758" s="7">
        <v>0.0</v>
      </c>
      <c r="AT758" s="13">
        <f t="shared" si="8"/>
        <v>1</v>
      </c>
      <c r="AU758" s="8"/>
      <c r="AV758" s="8"/>
      <c r="AW758" s="8"/>
      <c r="AX758" s="8">
        <v>0.0</v>
      </c>
      <c r="AY758" s="8">
        <v>1.0</v>
      </c>
      <c r="AZ758" s="8">
        <v>1.0</v>
      </c>
      <c r="BA758" s="7">
        <v>7.0</v>
      </c>
      <c r="BB758" s="7">
        <v>13.0</v>
      </c>
      <c r="BC758" s="7">
        <v>1.0</v>
      </c>
      <c r="BD758" s="7">
        <v>4.0</v>
      </c>
      <c r="BE758" s="7">
        <v>2.0</v>
      </c>
      <c r="BF758" s="7">
        <v>2.0</v>
      </c>
      <c r="BG758" s="14">
        <f t="shared" si="9"/>
        <v>4.393305439</v>
      </c>
      <c r="BH758" s="11">
        <f t="shared" si="10"/>
        <v>8.158995816</v>
      </c>
      <c r="BI758" s="11">
        <f t="shared" si="11"/>
        <v>0.6276150628</v>
      </c>
      <c r="BJ758" s="11">
        <f t="shared" si="12"/>
        <v>2.510460251</v>
      </c>
      <c r="BK758" s="11">
        <f t="shared" si="13"/>
        <v>1.255230126</v>
      </c>
      <c r="BL758" s="11">
        <f t="shared" si="14"/>
        <v>1.255230126</v>
      </c>
      <c r="BM758" s="7">
        <v>2.0</v>
      </c>
      <c r="BN758" s="7">
        <v>1.0</v>
      </c>
      <c r="BO758" s="7">
        <v>0.0</v>
      </c>
      <c r="BP758" s="7">
        <v>0.0</v>
      </c>
      <c r="BQ758" s="7">
        <v>0.0</v>
      </c>
      <c r="BR758" s="7">
        <v>0.0</v>
      </c>
      <c r="BS758" s="9">
        <f t="shared" si="15"/>
        <v>16</v>
      </c>
      <c r="BT758" s="14">
        <v>-0.1524</v>
      </c>
      <c r="BW758" s="15" t="str">
        <f t="shared" si="16"/>
        <v> </v>
      </c>
      <c r="BY758" s="7">
        <v>0.0</v>
      </c>
      <c r="BZ758" s="7">
        <v>0.0</v>
      </c>
      <c r="CA758" s="7">
        <v>0.0</v>
      </c>
      <c r="CB758" s="7">
        <v>0.0</v>
      </c>
      <c r="CC758" s="7">
        <v>0.0</v>
      </c>
      <c r="CD758" s="7">
        <v>0.0</v>
      </c>
      <c r="CE758" s="7">
        <v>0.0</v>
      </c>
      <c r="CF758" s="7">
        <v>0.0</v>
      </c>
      <c r="CG758" s="7">
        <v>0.0</v>
      </c>
      <c r="CH758" s="7">
        <v>0.0</v>
      </c>
      <c r="CI758" s="7">
        <v>0.0</v>
      </c>
      <c r="CJ758" s="7">
        <v>0.0</v>
      </c>
      <c r="CK758" s="7">
        <v>0.0</v>
      </c>
      <c r="CL758" s="15">
        <f t="shared" si="17"/>
        <v>0</v>
      </c>
      <c r="CM758" s="7">
        <v>-0.2</v>
      </c>
      <c r="CN758" s="7">
        <v>-0.1</v>
      </c>
      <c r="CO758" s="7">
        <v>-0.2</v>
      </c>
      <c r="CP758" s="16">
        <f t="shared" si="18"/>
        <v>-0.01818181818</v>
      </c>
      <c r="CQ758" s="16">
        <f t="shared" si="19"/>
        <v>-0.1255230126</v>
      </c>
      <c r="CR758" s="17">
        <v>1.0</v>
      </c>
      <c r="CS758" s="14">
        <v>2.4</v>
      </c>
      <c r="CT758" s="14">
        <v>2.3</v>
      </c>
      <c r="CU758" s="14">
        <v>-4.1</v>
      </c>
      <c r="CV758" s="14">
        <v>-0.7</v>
      </c>
      <c r="CW758" s="14">
        <v>-0.2</v>
      </c>
      <c r="CX758" s="14">
        <v>0.0</v>
      </c>
      <c r="CY758" s="14">
        <v>-0.9</v>
      </c>
      <c r="CZ758" s="18">
        <f t="shared" si="20"/>
        <v>-0.08181818182</v>
      </c>
      <c r="DA758" s="18">
        <f t="shared" si="21"/>
        <v>-0.5648535565</v>
      </c>
      <c r="DB758" s="14">
        <v>27.4</v>
      </c>
      <c r="DC758" s="7">
        <v>0.0</v>
      </c>
      <c r="DD758" s="7">
        <v>0.0</v>
      </c>
      <c r="DE758" s="7">
        <v>1.0</v>
      </c>
      <c r="DF758" s="7">
        <v>3.0</v>
      </c>
      <c r="DG758" s="7">
        <v>1.0</v>
      </c>
      <c r="DH758" s="7">
        <v>0.0</v>
      </c>
      <c r="DI758" s="7">
        <v>1.0</v>
      </c>
      <c r="DJ758" s="7">
        <v>2.0</v>
      </c>
      <c r="DK758" s="7">
        <v>0.0</v>
      </c>
      <c r="DL758" s="7">
        <v>0.0</v>
      </c>
      <c r="DM758" s="7">
        <v>1.0</v>
      </c>
      <c r="DN758" s="9">
        <v>0.0</v>
      </c>
      <c r="DO758" s="9">
        <v>0.0</v>
      </c>
      <c r="DP758" s="9">
        <v>0.0</v>
      </c>
      <c r="DQ758" s="8">
        <v>29.0</v>
      </c>
      <c r="DR758" s="8">
        <v>0.0</v>
      </c>
      <c r="DS758" s="8"/>
      <c r="DT758" s="19">
        <v>0.925</v>
      </c>
      <c r="DU758" s="8">
        <v>0.925</v>
      </c>
      <c r="DV758" s="8">
        <v>0.23800000000000002</v>
      </c>
      <c r="DW758" s="8">
        <v>0.0</v>
      </c>
      <c r="DX758" s="8">
        <v>0.6000000000000001</v>
      </c>
      <c r="DY758" s="14">
        <f t="shared" si="22"/>
        <v>-1.223930451</v>
      </c>
    </row>
    <row r="759" ht="12.75" customHeight="1">
      <c r="A759" s="7">
        <v>15.0</v>
      </c>
      <c r="B759" s="7" t="s">
        <v>3160</v>
      </c>
      <c r="C759" s="7" t="s">
        <v>3161</v>
      </c>
      <c r="E759" s="7" t="s">
        <v>1232</v>
      </c>
      <c r="F759" s="7" t="s">
        <v>1232</v>
      </c>
      <c r="G759" s="7">
        <v>76.0</v>
      </c>
      <c r="H759" s="7">
        <v>210.0</v>
      </c>
      <c r="I759" s="7" t="s">
        <v>133</v>
      </c>
      <c r="J759" s="7">
        <v>2004.0</v>
      </c>
      <c r="K759" s="7">
        <v>1.0</v>
      </c>
      <c r="L759" s="7">
        <v>9.0</v>
      </c>
      <c r="M759" s="8"/>
      <c r="N759" s="8">
        <f t="shared" si="1"/>
        <v>30</v>
      </c>
      <c r="O759" s="7" t="s">
        <v>3162</v>
      </c>
      <c r="P759" s="7" t="s">
        <v>3163</v>
      </c>
      <c r="Q759" s="8" t="s">
        <v>158</v>
      </c>
      <c r="R759" s="7" t="s">
        <v>158</v>
      </c>
      <c r="S759" s="9" t="s">
        <v>174</v>
      </c>
      <c r="T759" s="9">
        <v>22.0</v>
      </c>
      <c r="U759" s="9" t="s">
        <v>138</v>
      </c>
      <c r="V759" s="9" t="s">
        <v>138</v>
      </c>
      <c r="W759" s="7">
        <v>22.0</v>
      </c>
      <c r="X759" s="7">
        <v>0.0</v>
      </c>
      <c r="Y759" s="7">
        <v>0.0</v>
      </c>
      <c r="Z759" s="7">
        <v>0.0</v>
      </c>
      <c r="AA759" s="7">
        <v>0.0</v>
      </c>
      <c r="AB759" s="7">
        <v>-7.0</v>
      </c>
      <c r="AC759" s="7">
        <v>11.0</v>
      </c>
      <c r="AD759" s="7">
        <v>4.0</v>
      </c>
      <c r="AE759" s="7">
        <v>9.0</v>
      </c>
      <c r="AF759" s="10">
        <f t="shared" si="2"/>
        <v>0</v>
      </c>
      <c r="AG759" s="10">
        <f t="shared" si="3"/>
        <v>0</v>
      </c>
      <c r="AH759" s="7">
        <v>15293.0</v>
      </c>
      <c r="AI759" s="11">
        <f t="shared" si="4"/>
        <v>11.58560606</v>
      </c>
      <c r="AJ759" s="7">
        <v>376.0</v>
      </c>
      <c r="AK759" s="11">
        <f t="shared" si="5"/>
        <v>17.09090909</v>
      </c>
      <c r="AL759" s="11">
        <f t="shared" si="6"/>
        <v>40.67287234</v>
      </c>
      <c r="AM759" s="12">
        <v>0.0</v>
      </c>
      <c r="AN759" s="11">
        <f t="shared" si="7"/>
        <v>0</v>
      </c>
      <c r="AO759" s="10" t="s">
        <v>151</v>
      </c>
      <c r="AP759" s="10" t="s">
        <v>151</v>
      </c>
      <c r="AQ759" s="10" t="s">
        <v>151</v>
      </c>
      <c r="AR759" s="7">
        <v>0.0</v>
      </c>
      <c r="AS759" s="7">
        <v>0.0</v>
      </c>
      <c r="AT759" s="13">
        <f t="shared" si="8"/>
        <v>0</v>
      </c>
      <c r="AU759" s="8"/>
      <c r="AV759" s="8"/>
      <c r="AW759" s="8"/>
      <c r="AX759" s="8">
        <v>0.0</v>
      </c>
      <c r="AY759" s="8"/>
      <c r="AZ759" s="8">
        <v>0.0</v>
      </c>
      <c r="BA759" s="7">
        <v>14.0</v>
      </c>
      <c r="BB759" s="7">
        <v>39.0</v>
      </c>
      <c r="BC759" s="7">
        <v>33.0</v>
      </c>
      <c r="BD759" s="7">
        <v>4.0</v>
      </c>
      <c r="BE759" s="7">
        <v>4.0</v>
      </c>
      <c r="BF759" s="7">
        <v>1.0</v>
      </c>
      <c r="BG759" s="14">
        <f t="shared" si="9"/>
        <v>3.29562545</v>
      </c>
      <c r="BH759" s="11">
        <f t="shared" si="10"/>
        <v>9.180670895</v>
      </c>
      <c r="BI759" s="11">
        <f t="shared" si="11"/>
        <v>7.768259988</v>
      </c>
      <c r="BJ759" s="11">
        <f t="shared" si="12"/>
        <v>0.9416072713</v>
      </c>
      <c r="BK759" s="11">
        <f t="shared" si="13"/>
        <v>0.9416072713</v>
      </c>
      <c r="BL759" s="11">
        <f t="shared" si="14"/>
        <v>0.2354018178</v>
      </c>
      <c r="BM759" s="7">
        <v>6.0</v>
      </c>
      <c r="BN759" s="7">
        <v>3.0</v>
      </c>
      <c r="BO759" s="7">
        <v>0.0</v>
      </c>
      <c r="BP759" s="7">
        <v>0.0</v>
      </c>
      <c r="BQ759" s="7">
        <v>0.0</v>
      </c>
      <c r="BR759" s="7">
        <v>0.0</v>
      </c>
      <c r="BS759" s="9">
        <f t="shared" si="15"/>
        <v>78</v>
      </c>
      <c r="BT759" s="14">
        <v>1.1299000000000001</v>
      </c>
      <c r="BW759" s="15" t="str">
        <f t="shared" si="16"/>
        <v> </v>
      </c>
      <c r="BY759" s="7">
        <v>0.0</v>
      </c>
      <c r="BZ759" s="7">
        <v>0.0</v>
      </c>
      <c r="CA759" s="7">
        <v>0.0</v>
      </c>
      <c r="CB759" s="7">
        <v>0.0</v>
      </c>
      <c r="CC759" s="7">
        <v>0.0</v>
      </c>
      <c r="CD759" s="7">
        <v>0.0</v>
      </c>
      <c r="CE759" s="7">
        <v>0.0</v>
      </c>
      <c r="CF759" s="7">
        <v>0.0</v>
      </c>
      <c r="CG759" s="7">
        <v>0.0</v>
      </c>
      <c r="CH759" s="7">
        <v>0.0</v>
      </c>
      <c r="CI759" s="7">
        <v>0.0</v>
      </c>
      <c r="CJ759" s="7">
        <v>0.0</v>
      </c>
      <c r="CK759" s="7">
        <v>0.0</v>
      </c>
      <c r="CL759" s="15">
        <f t="shared" si="17"/>
        <v>0</v>
      </c>
      <c r="CM759" s="7">
        <v>-0.30000000000000004</v>
      </c>
      <c r="CN759" s="7">
        <v>-0.1</v>
      </c>
      <c r="CO759" s="7">
        <v>-0.5</v>
      </c>
      <c r="CP759" s="16">
        <f t="shared" si="18"/>
        <v>-0.02272727273</v>
      </c>
      <c r="CQ759" s="16">
        <f t="shared" si="19"/>
        <v>-0.1177009089</v>
      </c>
      <c r="CR759" s="17">
        <v>4.0</v>
      </c>
      <c r="CS759" s="14">
        <v>5.1</v>
      </c>
      <c r="CT759" s="14">
        <v>6.4</v>
      </c>
      <c r="CU759" s="14">
        <v>-5.9</v>
      </c>
      <c r="CV759" s="14">
        <v>-1.2</v>
      </c>
      <c r="CW759" s="14">
        <v>-0.2</v>
      </c>
      <c r="CX759" s="14">
        <v>0.0</v>
      </c>
      <c r="CY759" s="14">
        <v>-1.4</v>
      </c>
      <c r="CZ759" s="18">
        <f t="shared" si="20"/>
        <v>-0.06363636364</v>
      </c>
      <c r="DA759" s="18">
        <f t="shared" si="21"/>
        <v>-0.329562545</v>
      </c>
      <c r="DB759" s="14">
        <v>43.0</v>
      </c>
      <c r="DC759" s="7">
        <v>0.0</v>
      </c>
      <c r="DD759" s="7">
        <v>0.0</v>
      </c>
      <c r="DE759" s="7">
        <v>1.0</v>
      </c>
      <c r="DF759" s="7">
        <v>3.0</v>
      </c>
      <c r="DG759" s="7">
        <v>1.0</v>
      </c>
      <c r="DH759" s="7">
        <v>0.0</v>
      </c>
      <c r="DI759" s="7">
        <v>2.0</v>
      </c>
      <c r="DJ759" s="7">
        <v>2.0</v>
      </c>
      <c r="DK759" s="7">
        <v>0.0</v>
      </c>
      <c r="DL759" s="7">
        <v>0.0</v>
      </c>
      <c r="DM759" s="7">
        <v>6.0</v>
      </c>
      <c r="DN759" s="9">
        <v>0.0</v>
      </c>
      <c r="DO759" s="9">
        <v>0.0</v>
      </c>
      <c r="DP759" s="9">
        <v>0.0</v>
      </c>
      <c r="DQ759" s="8">
        <v>186.0</v>
      </c>
      <c r="DR759" s="8">
        <v>32.0</v>
      </c>
      <c r="DS759" s="8" t="s">
        <v>3164</v>
      </c>
      <c r="DT759" s="19">
        <v>3.75</v>
      </c>
      <c r="DU759" s="8">
        <v>3.5</v>
      </c>
      <c r="DV759" s="8">
        <v>3.5</v>
      </c>
      <c r="DW759" s="8">
        <v>1366.0</v>
      </c>
      <c r="DX759" s="8">
        <v>0.0</v>
      </c>
      <c r="DY759" s="14">
        <f t="shared" si="22"/>
        <v>-7.676595745</v>
      </c>
    </row>
    <row r="760" ht="12.75" customHeight="1">
      <c r="A760" s="7">
        <v>26.0</v>
      </c>
      <c r="B760" s="7" t="s">
        <v>499</v>
      </c>
      <c r="C760" s="7" t="s">
        <v>3165</v>
      </c>
      <c r="D760" s="7" t="s">
        <v>518</v>
      </c>
      <c r="E760" s="7" t="s">
        <v>132</v>
      </c>
      <c r="F760" s="7" t="s">
        <v>132</v>
      </c>
      <c r="G760" s="7">
        <v>71.0</v>
      </c>
      <c r="H760" s="7">
        <v>198.0</v>
      </c>
      <c r="I760" s="7" t="s">
        <v>145</v>
      </c>
      <c r="J760" s="7">
        <v>2008.0</v>
      </c>
      <c r="K760" s="7">
        <v>6.0</v>
      </c>
      <c r="L760" s="7">
        <v>169.0</v>
      </c>
      <c r="M760" s="8"/>
      <c r="N760" s="8">
        <f t="shared" si="1"/>
        <v>27</v>
      </c>
      <c r="O760" s="7" t="s">
        <v>825</v>
      </c>
      <c r="P760" s="7" t="s">
        <v>3166</v>
      </c>
      <c r="Q760" s="8" t="s">
        <v>237</v>
      </c>
      <c r="R760" s="7" t="s">
        <v>3167</v>
      </c>
      <c r="S760" s="9" t="s">
        <v>238</v>
      </c>
      <c r="T760" s="9">
        <v>6.0</v>
      </c>
      <c r="U760" s="9">
        <v>16.0</v>
      </c>
      <c r="V760" s="9" t="s">
        <v>138</v>
      </c>
      <c r="W760" s="7">
        <v>22.0</v>
      </c>
      <c r="X760" s="7">
        <v>2.0</v>
      </c>
      <c r="Y760" s="7">
        <v>4.0</v>
      </c>
      <c r="Z760" s="7">
        <v>2.0</v>
      </c>
      <c r="AA760" s="7">
        <v>6.0</v>
      </c>
      <c r="AB760" s="7">
        <v>2.0</v>
      </c>
      <c r="AC760" s="7">
        <v>17.0</v>
      </c>
      <c r="AD760" s="7">
        <v>9.0</v>
      </c>
      <c r="AE760" s="7">
        <v>8.0</v>
      </c>
      <c r="AF760" s="10">
        <f t="shared" si="2"/>
        <v>0.1176470588</v>
      </c>
      <c r="AG760" s="10">
        <f t="shared" si="3"/>
        <v>0.05882352941</v>
      </c>
      <c r="AH760" s="7">
        <v>15962.0</v>
      </c>
      <c r="AI760" s="11">
        <f t="shared" si="4"/>
        <v>12.09242424</v>
      </c>
      <c r="AJ760" s="7">
        <v>401.0</v>
      </c>
      <c r="AK760" s="11">
        <f t="shared" si="5"/>
        <v>18.22727273</v>
      </c>
      <c r="AL760" s="11">
        <f t="shared" si="6"/>
        <v>39.80548628</v>
      </c>
      <c r="AM760" s="12">
        <v>0.0</v>
      </c>
      <c r="AN760" s="11">
        <f t="shared" si="7"/>
        <v>0</v>
      </c>
      <c r="AO760" s="10" t="s">
        <v>497</v>
      </c>
      <c r="AP760" s="10" t="s">
        <v>576</v>
      </c>
      <c r="AQ760" s="10" t="s">
        <v>803</v>
      </c>
      <c r="AR760" s="7">
        <v>100.0</v>
      </c>
      <c r="AS760" s="7">
        <v>85.0</v>
      </c>
      <c r="AT760" s="13">
        <f t="shared" si="8"/>
        <v>0.5405405405</v>
      </c>
      <c r="AU760" s="9">
        <v>3.0</v>
      </c>
      <c r="AV760" s="9">
        <v>0.0</v>
      </c>
      <c r="AW760" s="9">
        <v>127.0</v>
      </c>
      <c r="AX760" s="9">
        <v>64.0</v>
      </c>
      <c r="AY760" s="9">
        <v>58.0</v>
      </c>
      <c r="AZ760" s="9">
        <v>36.0</v>
      </c>
      <c r="BA760" s="7">
        <v>37.0</v>
      </c>
      <c r="BB760" s="7">
        <v>18.0</v>
      </c>
      <c r="BC760" s="7">
        <v>16.0</v>
      </c>
      <c r="BD760" s="7">
        <v>9.0</v>
      </c>
      <c r="BE760" s="7">
        <v>3.0</v>
      </c>
      <c r="BF760" s="7">
        <v>8.0</v>
      </c>
      <c r="BG760" s="14">
        <f t="shared" si="9"/>
        <v>8.344818945</v>
      </c>
      <c r="BH760" s="11">
        <f t="shared" si="10"/>
        <v>4.059641649</v>
      </c>
      <c r="BI760" s="11">
        <f t="shared" si="11"/>
        <v>3.608570355</v>
      </c>
      <c r="BJ760" s="11">
        <f t="shared" si="12"/>
        <v>2.029820824</v>
      </c>
      <c r="BK760" s="11">
        <f t="shared" si="13"/>
        <v>0.6766069415</v>
      </c>
      <c r="BL760" s="11">
        <f t="shared" si="14"/>
        <v>1.804285177</v>
      </c>
      <c r="BM760" s="7">
        <v>0.0</v>
      </c>
      <c r="BN760" s="7">
        <v>0.0</v>
      </c>
      <c r="BO760" s="7">
        <v>0.0</v>
      </c>
      <c r="BP760" s="7">
        <v>0.0</v>
      </c>
      <c r="BQ760" s="7">
        <v>0.0</v>
      </c>
      <c r="BR760" s="7">
        <v>0.0</v>
      </c>
      <c r="BS760" s="9">
        <f t="shared" si="15"/>
        <v>34</v>
      </c>
      <c r="BT760" s="14">
        <v>-0.7108</v>
      </c>
      <c r="BW760" s="15" t="str">
        <f t="shared" si="16"/>
        <v> </v>
      </c>
      <c r="BY760" s="7">
        <v>1.0</v>
      </c>
      <c r="BZ760" s="7">
        <v>0.0</v>
      </c>
      <c r="CA760" s="7">
        <v>1.0</v>
      </c>
      <c r="CB760" s="7">
        <v>0.0</v>
      </c>
      <c r="CC760" s="7">
        <v>0.0</v>
      </c>
      <c r="CD760" s="7">
        <v>0.0</v>
      </c>
      <c r="CE760" s="7">
        <v>0.0</v>
      </c>
      <c r="CF760" s="7">
        <v>1.0</v>
      </c>
      <c r="CG760" s="7">
        <v>0.0</v>
      </c>
      <c r="CH760" s="7">
        <v>0.0</v>
      </c>
      <c r="CI760" s="7">
        <v>1.0</v>
      </c>
      <c r="CJ760" s="7">
        <v>0.0</v>
      </c>
      <c r="CK760" s="7">
        <v>0.0</v>
      </c>
      <c r="CL760" s="15">
        <f t="shared" si="17"/>
        <v>0</v>
      </c>
      <c r="CM760" s="7">
        <v>0.1</v>
      </c>
      <c r="CN760" s="7">
        <v>0.4</v>
      </c>
      <c r="CO760" s="7">
        <v>0.5</v>
      </c>
      <c r="CP760" s="16">
        <f t="shared" si="18"/>
        <v>0.02272727273</v>
      </c>
      <c r="CQ760" s="16">
        <f t="shared" si="19"/>
        <v>0.1127678236</v>
      </c>
      <c r="CR760" s="17">
        <v>2.0</v>
      </c>
      <c r="CS760" s="14">
        <v>5.0</v>
      </c>
      <c r="CT760" s="14">
        <v>6.2</v>
      </c>
      <c r="CU760" s="14">
        <v>3.1</v>
      </c>
      <c r="CV760" s="14">
        <v>0.2</v>
      </c>
      <c r="CW760" s="14">
        <v>1.2</v>
      </c>
      <c r="CX760" s="14">
        <v>0.0</v>
      </c>
      <c r="CY760" s="14">
        <v>1.4</v>
      </c>
      <c r="CZ760" s="18">
        <f t="shared" si="20"/>
        <v>0.06363636364</v>
      </c>
      <c r="DA760" s="18">
        <f t="shared" si="21"/>
        <v>0.315749906</v>
      </c>
      <c r="DB760" s="14">
        <v>32.9412</v>
      </c>
      <c r="DC760" s="7">
        <v>0.0</v>
      </c>
      <c r="DD760" s="7">
        <v>0.0</v>
      </c>
      <c r="DE760" s="7">
        <v>1.0</v>
      </c>
      <c r="DF760" s="7">
        <v>8.0</v>
      </c>
      <c r="DG760" s="7">
        <v>1.0</v>
      </c>
      <c r="DH760" s="7">
        <v>0.0</v>
      </c>
      <c r="DI760" s="7">
        <v>3.0</v>
      </c>
      <c r="DJ760" s="7">
        <v>5.0</v>
      </c>
      <c r="DK760" s="7">
        <v>1.0</v>
      </c>
      <c r="DL760" s="7">
        <v>0.0</v>
      </c>
      <c r="DM760" s="7">
        <v>7.0</v>
      </c>
      <c r="DN760" s="9">
        <v>1.0</v>
      </c>
      <c r="DO760" s="9">
        <v>0.0</v>
      </c>
      <c r="DP760" s="9">
        <v>0.0</v>
      </c>
      <c r="DQ760" s="8">
        <v>186.0</v>
      </c>
      <c r="DR760" s="8">
        <v>24.0</v>
      </c>
      <c r="DS760" s="8" t="s">
        <v>3168</v>
      </c>
      <c r="DT760" s="19">
        <v>1.5</v>
      </c>
      <c r="DU760" s="8">
        <v>1.5</v>
      </c>
      <c r="DV760" s="8">
        <v>1.255</v>
      </c>
      <c r="DW760" s="8">
        <v>439.0</v>
      </c>
      <c r="DX760" s="8">
        <v>0.0</v>
      </c>
      <c r="DY760" s="14">
        <f t="shared" si="22"/>
        <v>-0.1</v>
      </c>
    </row>
    <row r="761" ht="12.75" customHeight="1">
      <c r="A761" s="7">
        <v>2.0</v>
      </c>
      <c r="B761" s="7" t="s">
        <v>1789</v>
      </c>
      <c r="C761" s="7" t="s">
        <v>523</v>
      </c>
      <c r="D761" s="7" t="s">
        <v>162</v>
      </c>
      <c r="E761" s="7" t="s">
        <v>163</v>
      </c>
      <c r="F761" s="7" t="s">
        <v>163</v>
      </c>
      <c r="G761" s="7">
        <v>74.0</v>
      </c>
      <c r="H761" s="7">
        <v>211.0</v>
      </c>
      <c r="I761" s="7" t="s">
        <v>133</v>
      </c>
      <c r="J761" s="7">
        <v>2007.0</v>
      </c>
      <c r="K761" s="7">
        <v>1.0</v>
      </c>
      <c r="L761" s="7">
        <v>27.0</v>
      </c>
      <c r="M761" s="8"/>
      <c r="N761" s="8">
        <f t="shared" si="1"/>
        <v>26</v>
      </c>
      <c r="O761" s="7" t="s">
        <v>1437</v>
      </c>
      <c r="P761" s="7" t="s">
        <v>3166</v>
      </c>
      <c r="Q761" s="8" t="s">
        <v>136</v>
      </c>
      <c r="R761" s="7" t="s">
        <v>136</v>
      </c>
      <c r="S761" s="9" t="s">
        <v>174</v>
      </c>
      <c r="T761" s="9">
        <v>62.0</v>
      </c>
      <c r="U761" s="9" t="s">
        <v>138</v>
      </c>
      <c r="V761" s="9" t="s">
        <v>138</v>
      </c>
      <c r="W761" s="7">
        <v>63.0</v>
      </c>
      <c r="X761" s="7">
        <v>3.0</v>
      </c>
      <c r="Y761" s="7">
        <v>12.0</v>
      </c>
      <c r="Z761" s="7">
        <v>6.0</v>
      </c>
      <c r="AA761" s="7">
        <v>15.0</v>
      </c>
      <c r="AB761" s="7">
        <v>1.0</v>
      </c>
      <c r="AC761" s="7">
        <v>82.0</v>
      </c>
      <c r="AD761" s="7">
        <v>33.0</v>
      </c>
      <c r="AE761" s="7">
        <v>57.0</v>
      </c>
      <c r="AF761" s="10">
        <f t="shared" si="2"/>
        <v>0.03658536585</v>
      </c>
      <c r="AG761" s="10">
        <f t="shared" si="3"/>
        <v>0.01744186047</v>
      </c>
      <c r="AH761" s="7">
        <v>66540.0</v>
      </c>
      <c r="AI761" s="11">
        <f t="shared" si="4"/>
        <v>17.6031746</v>
      </c>
      <c r="AJ761" s="7">
        <v>1586.0</v>
      </c>
      <c r="AK761" s="11">
        <f t="shared" si="5"/>
        <v>25.17460317</v>
      </c>
      <c r="AL761" s="11">
        <f t="shared" si="6"/>
        <v>41.95460277</v>
      </c>
      <c r="AM761" s="12">
        <v>77.0</v>
      </c>
      <c r="AN761" s="11">
        <f t="shared" si="7"/>
        <v>4.165915239</v>
      </c>
      <c r="AO761" s="10" t="s">
        <v>551</v>
      </c>
      <c r="AP761" s="10" t="s">
        <v>497</v>
      </c>
      <c r="AQ761" s="10" t="s">
        <v>581</v>
      </c>
      <c r="AR761" s="7">
        <v>0.0</v>
      </c>
      <c r="AS761" s="7">
        <v>0.0</v>
      </c>
      <c r="AT761" s="13">
        <f t="shared" si="8"/>
        <v>0</v>
      </c>
      <c r="AU761" s="8"/>
      <c r="AV761" s="8"/>
      <c r="AW761" s="8"/>
      <c r="AX761" s="8">
        <v>0.0</v>
      </c>
      <c r="AY761" s="8"/>
      <c r="AZ761" s="8">
        <v>0.0</v>
      </c>
      <c r="BA761" s="7">
        <v>107.0</v>
      </c>
      <c r="BB761" s="7">
        <v>94.0</v>
      </c>
      <c r="BC761" s="7">
        <v>42.0</v>
      </c>
      <c r="BD761" s="7">
        <v>33.0</v>
      </c>
      <c r="BE761" s="7">
        <v>35.0</v>
      </c>
      <c r="BF761" s="7">
        <v>10.0</v>
      </c>
      <c r="BG761" s="14">
        <f t="shared" si="9"/>
        <v>5.788999098</v>
      </c>
      <c r="BH761" s="11">
        <f t="shared" si="10"/>
        <v>5.085662759</v>
      </c>
      <c r="BI761" s="11">
        <f t="shared" si="11"/>
        <v>2.272317403</v>
      </c>
      <c r="BJ761" s="11">
        <f t="shared" si="12"/>
        <v>1.785392245</v>
      </c>
      <c r="BK761" s="11">
        <f t="shared" si="13"/>
        <v>1.893597836</v>
      </c>
      <c r="BL761" s="11">
        <f t="shared" si="14"/>
        <v>0.5410279531</v>
      </c>
      <c r="BM761" s="7">
        <v>62.0</v>
      </c>
      <c r="BN761" s="7">
        <v>26.0</v>
      </c>
      <c r="BO761" s="7">
        <v>2.0</v>
      </c>
      <c r="BP761" s="7">
        <v>0.0</v>
      </c>
      <c r="BQ761" s="7">
        <v>0.0</v>
      </c>
      <c r="BR761" s="7">
        <v>0.0</v>
      </c>
      <c r="BS761" s="9">
        <f t="shared" si="15"/>
        <v>200</v>
      </c>
      <c r="BT761" s="14">
        <v>-4.5669</v>
      </c>
      <c r="BW761" s="15" t="str">
        <f t="shared" si="16"/>
        <v> </v>
      </c>
      <c r="BY761" s="7">
        <v>1.0</v>
      </c>
      <c r="BZ761" s="7">
        <v>0.0</v>
      </c>
      <c r="CA761" s="7">
        <v>0.0</v>
      </c>
      <c r="CB761" s="7">
        <v>0.0</v>
      </c>
      <c r="CC761" s="7">
        <v>0.0</v>
      </c>
      <c r="CD761" s="7">
        <v>0.0</v>
      </c>
      <c r="CE761" s="7">
        <v>1.0</v>
      </c>
      <c r="CF761" s="7">
        <v>0.0</v>
      </c>
      <c r="CG761" s="7">
        <v>0.0</v>
      </c>
      <c r="CH761" s="7">
        <v>0.0</v>
      </c>
      <c r="CI761" s="7">
        <v>2.0</v>
      </c>
      <c r="CJ761" s="7">
        <v>0.0</v>
      </c>
      <c r="CK761" s="7">
        <v>0.0</v>
      </c>
      <c r="CL761" s="15">
        <f t="shared" si="17"/>
        <v>0</v>
      </c>
      <c r="CM761" s="7">
        <v>0.7</v>
      </c>
      <c r="CN761" s="7">
        <v>2.7</v>
      </c>
      <c r="CO761" s="7">
        <v>3.4</v>
      </c>
      <c r="CP761" s="16">
        <f t="shared" si="18"/>
        <v>0.05396825397</v>
      </c>
      <c r="CQ761" s="16">
        <f t="shared" si="19"/>
        <v>0.1839495041</v>
      </c>
      <c r="CR761" s="17">
        <v>0.0</v>
      </c>
      <c r="CS761" s="14">
        <v>20.4</v>
      </c>
      <c r="CT761" s="14">
        <v>23.7</v>
      </c>
      <c r="CU761" s="14">
        <v>2.7</v>
      </c>
      <c r="CV761" s="14">
        <v>1.1</v>
      </c>
      <c r="CW761" s="14">
        <v>2.8</v>
      </c>
      <c r="CX761" s="14">
        <v>0.0</v>
      </c>
      <c r="CY761" s="14">
        <v>3.9</v>
      </c>
      <c r="CZ761" s="18">
        <f t="shared" si="20"/>
        <v>0.0619047619</v>
      </c>
      <c r="DA761" s="18">
        <f t="shared" si="21"/>
        <v>0.2110009017</v>
      </c>
      <c r="DB761" s="14">
        <v>50.439</v>
      </c>
      <c r="DC761" s="7">
        <v>1.0</v>
      </c>
      <c r="DD761" s="7">
        <v>1.0</v>
      </c>
      <c r="DE761" s="7">
        <v>2.0</v>
      </c>
      <c r="DF761" s="7">
        <v>29.0</v>
      </c>
      <c r="DG761" s="7">
        <v>0.0</v>
      </c>
      <c r="DH761" s="7">
        <v>0.0</v>
      </c>
      <c r="DI761" s="7">
        <v>45.0</v>
      </c>
      <c r="DJ761" s="7">
        <v>4.0</v>
      </c>
      <c r="DK761" s="7">
        <v>0.0</v>
      </c>
      <c r="DL761" s="7">
        <v>0.0</v>
      </c>
      <c r="DM761" s="7">
        <v>33.0</v>
      </c>
      <c r="DN761" s="9">
        <v>0.0</v>
      </c>
      <c r="DO761" s="9">
        <v>2.0</v>
      </c>
      <c r="DP761" s="9">
        <v>0.0</v>
      </c>
      <c r="DQ761" s="8">
        <v>186.0</v>
      </c>
      <c r="DR761" s="8">
        <v>5.0</v>
      </c>
      <c r="DS761" s="8" t="s">
        <v>342</v>
      </c>
      <c r="DT761" s="19">
        <v>2.25</v>
      </c>
      <c r="DU761" s="8">
        <v>2.75</v>
      </c>
      <c r="DV761" s="8">
        <v>2.75</v>
      </c>
      <c r="DW761" s="8">
        <v>168.0</v>
      </c>
      <c r="DX761" s="8">
        <v>0.0</v>
      </c>
      <c r="DY761" s="14">
        <f t="shared" si="22"/>
        <v>-0.7808510638</v>
      </c>
    </row>
    <row r="762" ht="12.75" customHeight="1">
      <c r="A762" s="7">
        <v>15.0</v>
      </c>
      <c r="B762" s="7" t="s">
        <v>3169</v>
      </c>
      <c r="C762" s="7" t="s">
        <v>2043</v>
      </c>
      <c r="D762" s="7" t="s">
        <v>1302</v>
      </c>
      <c r="E762" s="7" t="s">
        <v>132</v>
      </c>
      <c r="F762" s="7" t="s">
        <v>132</v>
      </c>
      <c r="G762" s="7">
        <v>73.0</v>
      </c>
      <c r="H762" s="7">
        <v>208.0</v>
      </c>
      <c r="I762" s="7" t="s">
        <v>145</v>
      </c>
      <c r="J762" s="7">
        <v>2009.0</v>
      </c>
      <c r="K762" s="7">
        <v>4.0</v>
      </c>
      <c r="L762" s="7">
        <v>98.0</v>
      </c>
      <c r="M762" s="8"/>
      <c r="N762" s="8">
        <f t="shared" si="1"/>
        <v>26</v>
      </c>
      <c r="O762" s="7" t="s">
        <v>979</v>
      </c>
      <c r="P762" s="7" t="s">
        <v>3166</v>
      </c>
      <c r="Q762" s="8" t="s">
        <v>254</v>
      </c>
      <c r="R762" s="7" t="s">
        <v>254</v>
      </c>
      <c r="S762" s="9" t="s">
        <v>247</v>
      </c>
      <c r="T762" s="9">
        <v>81.0</v>
      </c>
      <c r="U762" s="9" t="s">
        <v>138</v>
      </c>
      <c r="V762" s="9" t="s">
        <v>138</v>
      </c>
      <c r="W762" s="7">
        <v>82.0</v>
      </c>
      <c r="X762" s="7">
        <v>21.0</v>
      </c>
      <c r="Y762" s="7">
        <v>16.0</v>
      </c>
      <c r="Z762" s="7">
        <v>14.0</v>
      </c>
      <c r="AA762" s="7">
        <v>37.0</v>
      </c>
      <c r="AB762" s="7">
        <v>4.0</v>
      </c>
      <c r="AC762" s="7">
        <v>199.0</v>
      </c>
      <c r="AD762" s="7">
        <v>75.0</v>
      </c>
      <c r="AE762" s="7">
        <v>73.0</v>
      </c>
      <c r="AF762" s="10">
        <f t="shared" si="2"/>
        <v>0.1055276382</v>
      </c>
      <c r="AG762" s="10">
        <f t="shared" si="3"/>
        <v>0.06051873199</v>
      </c>
      <c r="AH762" s="7">
        <v>74709.0</v>
      </c>
      <c r="AI762" s="11">
        <f t="shared" si="4"/>
        <v>15.1847561</v>
      </c>
      <c r="AJ762" s="7">
        <v>1704.0</v>
      </c>
      <c r="AK762" s="11">
        <f t="shared" si="5"/>
        <v>20.7804878</v>
      </c>
      <c r="AL762" s="11">
        <f t="shared" si="6"/>
        <v>43.84330986</v>
      </c>
      <c r="AM762" s="12">
        <v>157.0</v>
      </c>
      <c r="AN762" s="11">
        <f t="shared" si="7"/>
        <v>7.565353572</v>
      </c>
      <c r="AO762" s="10" t="s">
        <v>1439</v>
      </c>
      <c r="AP762" s="10" t="s">
        <v>239</v>
      </c>
      <c r="AQ762" s="10" t="s">
        <v>812</v>
      </c>
      <c r="AR762" s="7">
        <v>76.0</v>
      </c>
      <c r="AS762" s="7">
        <v>154.0</v>
      </c>
      <c r="AT762" s="13">
        <f t="shared" si="8"/>
        <v>0.3304347826</v>
      </c>
      <c r="AU762" s="8"/>
      <c r="AV762" s="8"/>
      <c r="AW762" s="8">
        <v>181.0</v>
      </c>
      <c r="AX762" s="8">
        <v>56.0</v>
      </c>
      <c r="AY762" s="8">
        <v>49.0</v>
      </c>
      <c r="AZ762" s="8">
        <v>20.0</v>
      </c>
      <c r="BA762" s="7">
        <v>94.0</v>
      </c>
      <c r="BB762" s="7">
        <v>84.0</v>
      </c>
      <c r="BC762" s="7">
        <v>18.0</v>
      </c>
      <c r="BD762" s="7">
        <v>75.0</v>
      </c>
      <c r="BE762" s="7">
        <v>44.0</v>
      </c>
      <c r="BF762" s="7">
        <v>42.0</v>
      </c>
      <c r="BG762" s="14">
        <f t="shared" si="9"/>
        <v>4.52957475</v>
      </c>
      <c r="BH762" s="11">
        <f t="shared" si="10"/>
        <v>4.047705096</v>
      </c>
      <c r="BI762" s="11">
        <f t="shared" si="11"/>
        <v>0.8673653777</v>
      </c>
      <c r="BJ762" s="11">
        <f t="shared" si="12"/>
        <v>3.614022407</v>
      </c>
      <c r="BK762" s="11">
        <f t="shared" si="13"/>
        <v>2.120226479</v>
      </c>
      <c r="BL762" s="11">
        <f t="shared" si="14"/>
        <v>2.023852548</v>
      </c>
      <c r="BM762" s="7">
        <v>40.0</v>
      </c>
      <c r="BN762" s="7">
        <v>19.0</v>
      </c>
      <c r="BO762" s="7">
        <v>0.0</v>
      </c>
      <c r="BP762" s="7">
        <v>0.0</v>
      </c>
      <c r="BQ762" s="7">
        <v>0.0</v>
      </c>
      <c r="BR762" s="7">
        <v>0.0</v>
      </c>
      <c r="BS762" s="9">
        <f t="shared" si="15"/>
        <v>142</v>
      </c>
      <c r="BT762" s="14">
        <v>-5.9166</v>
      </c>
      <c r="BU762" s="7">
        <v>6.0</v>
      </c>
      <c r="BV762" s="7">
        <v>2.0</v>
      </c>
      <c r="BW762" s="15">
        <f t="shared" si="16"/>
        <v>0.3333333333</v>
      </c>
      <c r="BX762" s="7">
        <v>2.0</v>
      </c>
      <c r="BY762" s="7">
        <v>9.0</v>
      </c>
      <c r="BZ762" s="7">
        <v>0.0</v>
      </c>
      <c r="CA762" s="7">
        <v>6.0</v>
      </c>
      <c r="CB762" s="7">
        <v>0.0</v>
      </c>
      <c r="CC762" s="7">
        <v>2.0</v>
      </c>
      <c r="CD762" s="7">
        <v>1.0</v>
      </c>
      <c r="CE762" s="7">
        <v>1.0</v>
      </c>
      <c r="CF762" s="7">
        <v>4.0</v>
      </c>
      <c r="CG762" s="7">
        <v>2.0</v>
      </c>
      <c r="CH762" s="7">
        <v>0.0</v>
      </c>
      <c r="CI762" s="7">
        <v>11.0</v>
      </c>
      <c r="CJ762" s="7">
        <v>0.0</v>
      </c>
      <c r="CK762" s="7">
        <v>0.0</v>
      </c>
      <c r="CL762" s="15">
        <f t="shared" si="17"/>
        <v>0</v>
      </c>
      <c r="CM762" s="7">
        <v>3.1</v>
      </c>
      <c r="CN762" s="7">
        <v>1.6</v>
      </c>
      <c r="CO762" s="7">
        <v>4.7</v>
      </c>
      <c r="CP762" s="16">
        <f t="shared" si="18"/>
        <v>0.05731707317</v>
      </c>
      <c r="CQ762" s="16">
        <f t="shared" si="19"/>
        <v>0.2264787375</v>
      </c>
      <c r="CR762" s="17">
        <v>5.0</v>
      </c>
      <c r="CS762" s="14">
        <v>28.9</v>
      </c>
      <c r="CT762" s="14">
        <v>25.2</v>
      </c>
      <c r="CU762" s="14">
        <v>4.3</v>
      </c>
      <c r="CV762" s="14">
        <v>3.8</v>
      </c>
      <c r="CW762" s="14">
        <v>3.0</v>
      </c>
      <c r="CX762" s="14">
        <v>0.0</v>
      </c>
      <c r="CY762" s="14">
        <v>6.9</v>
      </c>
      <c r="CZ762" s="18">
        <f t="shared" si="20"/>
        <v>0.08414634146</v>
      </c>
      <c r="DA762" s="18">
        <f t="shared" si="21"/>
        <v>0.3324900614</v>
      </c>
      <c r="DB762" s="14">
        <v>26.9648</v>
      </c>
      <c r="DC762" s="7">
        <v>0.0</v>
      </c>
      <c r="DD762" s="7">
        <v>4.0</v>
      </c>
      <c r="DE762" s="7">
        <v>14.0</v>
      </c>
      <c r="DF762" s="7">
        <v>57.0</v>
      </c>
      <c r="DG762" s="7">
        <v>19.0</v>
      </c>
      <c r="DH762" s="7">
        <v>4.0</v>
      </c>
      <c r="DI762" s="7">
        <v>18.0</v>
      </c>
      <c r="DJ762" s="7">
        <v>32.0</v>
      </c>
      <c r="DK762" s="7">
        <v>12.0</v>
      </c>
      <c r="DL762" s="7">
        <v>5.0</v>
      </c>
      <c r="DM762" s="7">
        <v>109.0</v>
      </c>
      <c r="DN762" s="9">
        <v>2.0</v>
      </c>
      <c r="DO762" s="9">
        <v>5.0</v>
      </c>
      <c r="DP762" s="9">
        <v>3.0</v>
      </c>
      <c r="DQ762" s="8">
        <v>186.0</v>
      </c>
      <c r="DR762" s="8">
        <v>0.0</v>
      </c>
      <c r="DS762" s="8"/>
      <c r="DT762" s="19">
        <v>3.75</v>
      </c>
      <c r="DU762" s="8">
        <v>4.25</v>
      </c>
      <c r="DV762" s="8">
        <v>4.25</v>
      </c>
      <c r="DW762" s="8">
        <v>0.0</v>
      </c>
      <c r="DX762" s="8">
        <v>0.0</v>
      </c>
      <c r="DY762" s="14">
        <f t="shared" si="22"/>
        <v>-0.9723404255</v>
      </c>
    </row>
    <row r="763" ht="12.75" customHeight="1">
      <c r="A763" s="7">
        <v>18.0</v>
      </c>
      <c r="B763" s="7" t="s">
        <v>3170</v>
      </c>
      <c r="C763" s="7" t="s">
        <v>353</v>
      </c>
      <c r="D763" s="7" t="s">
        <v>162</v>
      </c>
      <c r="E763" s="7" t="s">
        <v>163</v>
      </c>
      <c r="F763" s="7" t="s">
        <v>163</v>
      </c>
      <c r="G763" s="7">
        <v>72.0</v>
      </c>
      <c r="H763" s="7">
        <v>185.0</v>
      </c>
      <c r="I763" s="7" t="s">
        <v>133</v>
      </c>
      <c r="J763" s="7">
        <v>2009.0</v>
      </c>
      <c r="K763" s="7">
        <v>3.0</v>
      </c>
      <c r="L763" s="7">
        <v>69.0</v>
      </c>
      <c r="M763" s="8"/>
      <c r="N763" s="8">
        <f t="shared" si="1"/>
        <v>24</v>
      </c>
      <c r="O763" s="7" t="s">
        <v>2919</v>
      </c>
      <c r="P763" s="7" t="s">
        <v>3166</v>
      </c>
      <c r="Q763" s="8" t="s">
        <v>325</v>
      </c>
      <c r="R763" s="7" t="s">
        <v>325</v>
      </c>
      <c r="S763" s="9" t="s">
        <v>183</v>
      </c>
      <c r="T763" s="9">
        <v>82.0</v>
      </c>
      <c r="U763" s="9" t="s">
        <v>138</v>
      </c>
      <c r="V763" s="9" t="s">
        <v>138</v>
      </c>
      <c r="W763" s="7">
        <v>82.0</v>
      </c>
      <c r="X763" s="7">
        <v>25.0</v>
      </c>
      <c r="Y763" s="7">
        <v>25.0</v>
      </c>
      <c r="Z763" s="7">
        <v>17.0</v>
      </c>
      <c r="AA763" s="7">
        <v>50.0</v>
      </c>
      <c r="AB763" s="7">
        <v>19.0</v>
      </c>
      <c r="AC763" s="7">
        <v>173.0</v>
      </c>
      <c r="AD763" s="7">
        <v>58.0</v>
      </c>
      <c r="AE763" s="7">
        <v>68.0</v>
      </c>
      <c r="AF763" s="10">
        <f t="shared" si="2"/>
        <v>0.1445086705</v>
      </c>
      <c r="AG763" s="10">
        <f t="shared" si="3"/>
        <v>0.08361204013</v>
      </c>
      <c r="AH763" s="7">
        <v>91566.0</v>
      </c>
      <c r="AI763" s="11">
        <f t="shared" si="4"/>
        <v>18.61097561</v>
      </c>
      <c r="AJ763" s="7">
        <v>1957.0</v>
      </c>
      <c r="AK763" s="11">
        <f t="shared" si="5"/>
        <v>23.86585366</v>
      </c>
      <c r="AL763" s="11">
        <f t="shared" si="6"/>
        <v>46.7889627</v>
      </c>
      <c r="AM763" s="12">
        <v>136.0</v>
      </c>
      <c r="AN763" s="11">
        <f t="shared" si="7"/>
        <v>5.346962846</v>
      </c>
      <c r="AO763" s="10" t="s">
        <v>1430</v>
      </c>
      <c r="AP763" s="10" t="s">
        <v>1430</v>
      </c>
      <c r="AQ763" s="10" t="s">
        <v>3171</v>
      </c>
      <c r="AR763" s="7">
        <v>0.0</v>
      </c>
      <c r="AS763" s="7">
        <v>2.0</v>
      </c>
      <c r="AT763" s="13">
        <f t="shared" si="8"/>
        <v>0</v>
      </c>
      <c r="AU763" s="8"/>
      <c r="AV763" s="8"/>
      <c r="AW763" s="8">
        <v>2.0</v>
      </c>
      <c r="AX763" s="8">
        <v>0.0</v>
      </c>
      <c r="AY763" s="8"/>
      <c r="AZ763" s="8">
        <v>0.0</v>
      </c>
      <c r="BA763" s="7">
        <v>120.0</v>
      </c>
      <c r="BB763" s="7">
        <v>85.0</v>
      </c>
      <c r="BC763" s="7">
        <v>39.0</v>
      </c>
      <c r="BD763" s="7">
        <v>58.0</v>
      </c>
      <c r="BE763" s="7">
        <v>31.0</v>
      </c>
      <c r="BF763" s="7">
        <v>51.0</v>
      </c>
      <c r="BG763" s="14">
        <f t="shared" si="9"/>
        <v>4.717908394</v>
      </c>
      <c r="BH763" s="11">
        <f t="shared" si="10"/>
        <v>3.341851779</v>
      </c>
      <c r="BI763" s="11">
        <f t="shared" si="11"/>
        <v>1.533320228</v>
      </c>
      <c r="BJ763" s="11">
        <f t="shared" si="12"/>
        <v>2.28032239</v>
      </c>
      <c r="BK763" s="11">
        <f t="shared" si="13"/>
        <v>1.218793002</v>
      </c>
      <c r="BL763" s="11">
        <f t="shared" si="14"/>
        <v>2.005111067</v>
      </c>
      <c r="BM763" s="7">
        <v>31.0</v>
      </c>
      <c r="BN763" s="7">
        <v>8.0</v>
      </c>
      <c r="BO763" s="7">
        <v>1.0</v>
      </c>
      <c r="BP763" s="7">
        <v>1.0</v>
      </c>
      <c r="BQ763" s="7">
        <v>0.0</v>
      </c>
      <c r="BR763" s="7">
        <v>0.0</v>
      </c>
      <c r="BS763" s="9">
        <f t="shared" si="15"/>
        <v>156</v>
      </c>
      <c r="BT763" s="14">
        <v>4.7707</v>
      </c>
      <c r="BU763" s="7">
        <v>1.0</v>
      </c>
      <c r="BV763" s="7">
        <v>0.0</v>
      </c>
      <c r="BW763" s="15">
        <f t="shared" si="16"/>
        <v>0</v>
      </c>
      <c r="BX763" s="7">
        <v>0.0</v>
      </c>
      <c r="BY763" s="7">
        <v>6.0</v>
      </c>
      <c r="BZ763" s="7">
        <v>0.0</v>
      </c>
      <c r="CA763" s="7">
        <v>3.0</v>
      </c>
      <c r="CB763" s="7">
        <v>3.0</v>
      </c>
      <c r="CC763" s="7">
        <v>2.0</v>
      </c>
      <c r="CD763" s="7">
        <v>1.0</v>
      </c>
      <c r="CE763" s="7">
        <v>4.0</v>
      </c>
      <c r="CF763" s="7">
        <v>8.0</v>
      </c>
      <c r="CG763" s="7">
        <v>3.0</v>
      </c>
      <c r="CH763" s="7">
        <v>0.0</v>
      </c>
      <c r="CI763" s="7">
        <v>7.0</v>
      </c>
      <c r="CJ763" s="7">
        <v>0.0</v>
      </c>
      <c r="CK763" s="7">
        <v>1.0</v>
      </c>
      <c r="CL763" s="15">
        <f t="shared" si="17"/>
        <v>1</v>
      </c>
      <c r="CM763" s="7">
        <v>4.3</v>
      </c>
      <c r="CN763" s="7">
        <v>2.3</v>
      </c>
      <c r="CO763" s="7">
        <v>6.6</v>
      </c>
      <c r="CP763" s="16">
        <f t="shared" si="18"/>
        <v>0.08048780488</v>
      </c>
      <c r="CQ763" s="16">
        <f t="shared" si="19"/>
        <v>0.2594849617</v>
      </c>
      <c r="CR763" s="17">
        <v>7.0</v>
      </c>
      <c r="CS763" s="14">
        <v>31.8</v>
      </c>
      <c r="CT763" s="14">
        <v>31.4</v>
      </c>
      <c r="CU763" s="14">
        <v>10.6</v>
      </c>
      <c r="CV763" s="14">
        <v>8.2</v>
      </c>
      <c r="CW763" s="14">
        <v>4.1</v>
      </c>
      <c r="CX763" s="14">
        <v>-0.2</v>
      </c>
      <c r="CY763" s="14">
        <v>12.1</v>
      </c>
      <c r="CZ763" s="18">
        <f t="shared" si="20"/>
        <v>0.1475609756</v>
      </c>
      <c r="DA763" s="18">
        <f t="shared" si="21"/>
        <v>0.4757224297</v>
      </c>
      <c r="DB763" s="14">
        <v>28.8035</v>
      </c>
      <c r="DC763" s="7">
        <v>0.0</v>
      </c>
      <c r="DD763" s="7">
        <v>5.0</v>
      </c>
      <c r="DE763" s="7">
        <v>6.0</v>
      </c>
      <c r="DF763" s="7">
        <v>47.0</v>
      </c>
      <c r="DG763" s="7">
        <v>19.0</v>
      </c>
      <c r="DH763" s="7">
        <v>1.0</v>
      </c>
      <c r="DI763" s="7">
        <v>29.0</v>
      </c>
      <c r="DJ763" s="7">
        <v>32.0</v>
      </c>
      <c r="DK763" s="7">
        <v>16.0</v>
      </c>
      <c r="DL763" s="7">
        <v>1.0</v>
      </c>
      <c r="DM763" s="7">
        <v>75.0</v>
      </c>
      <c r="DN763" s="9">
        <v>4.0</v>
      </c>
      <c r="DO763" s="9">
        <v>1.0</v>
      </c>
      <c r="DP763" s="9">
        <v>5.0</v>
      </c>
      <c r="DQ763" s="8">
        <v>186.0</v>
      </c>
      <c r="DR763" s="8">
        <v>0.0</v>
      </c>
      <c r="DS763" s="8"/>
      <c r="DT763" s="19">
        <v>3.35</v>
      </c>
      <c r="DU763" s="8">
        <v>3.425</v>
      </c>
      <c r="DV763" s="8">
        <v>3.425</v>
      </c>
      <c r="DW763" s="8">
        <v>0.0</v>
      </c>
      <c r="DX763" s="8">
        <v>0.0</v>
      </c>
      <c r="DY763" s="14">
        <f t="shared" si="22"/>
        <v>5.982978723</v>
      </c>
    </row>
    <row r="764" ht="12.75" customHeight="1">
      <c r="A764" s="7">
        <v>15.0</v>
      </c>
      <c r="B764" s="7" t="s">
        <v>3172</v>
      </c>
      <c r="C764" s="7" t="s">
        <v>3173</v>
      </c>
      <c r="D764" s="7" t="s">
        <v>229</v>
      </c>
      <c r="E764" s="7" t="s">
        <v>163</v>
      </c>
      <c r="F764" s="7" t="s">
        <v>163</v>
      </c>
      <c r="G764" s="7">
        <v>74.0</v>
      </c>
      <c r="H764" s="7">
        <v>209.0</v>
      </c>
      <c r="I764" s="7" t="s">
        <v>133</v>
      </c>
      <c r="J764" s="7">
        <v>2008.0</v>
      </c>
      <c r="K764" s="7">
        <v>3.0</v>
      </c>
      <c r="L764" s="7">
        <v>79.0</v>
      </c>
      <c r="M764" s="8"/>
      <c r="N764" s="8">
        <f t="shared" si="1"/>
        <v>27</v>
      </c>
      <c r="O764" s="7" t="s">
        <v>2007</v>
      </c>
      <c r="P764" s="7" t="s">
        <v>3166</v>
      </c>
      <c r="Q764" s="8" t="s">
        <v>542</v>
      </c>
      <c r="R764" s="7" t="s">
        <v>542</v>
      </c>
      <c r="S764" s="9" t="s">
        <v>260</v>
      </c>
      <c r="T764" s="9">
        <v>80.0</v>
      </c>
      <c r="U764" s="9" t="s">
        <v>138</v>
      </c>
      <c r="V764" s="9" t="s">
        <v>138</v>
      </c>
      <c r="W764" s="7">
        <v>81.0</v>
      </c>
      <c r="X764" s="7">
        <v>25.0</v>
      </c>
      <c r="Y764" s="7">
        <v>11.0</v>
      </c>
      <c r="Z764" s="7">
        <v>7.0</v>
      </c>
      <c r="AA764" s="7">
        <v>36.0</v>
      </c>
      <c r="AB764" s="7">
        <v>16.0</v>
      </c>
      <c r="AC764" s="7">
        <v>121.0</v>
      </c>
      <c r="AD764" s="7">
        <v>55.0</v>
      </c>
      <c r="AE764" s="7">
        <v>44.0</v>
      </c>
      <c r="AF764" s="10">
        <f t="shared" si="2"/>
        <v>0.2066115702</v>
      </c>
      <c r="AG764" s="10">
        <f t="shared" si="3"/>
        <v>0.1136363636</v>
      </c>
      <c r="AH764" s="7">
        <v>74843.0</v>
      </c>
      <c r="AI764" s="11">
        <f t="shared" si="4"/>
        <v>15.39979424</v>
      </c>
      <c r="AJ764" s="7">
        <v>1670.0</v>
      </c>
      <c r="AK764" s="11">
        <f t="shared" si="5"/>
        <v>20.61728395</v>
      </c>
      <c r="AL764" s="11">
        <f t="shared" si="6"/>
        <v>44.81616766</v>
      </c>
      <c r="AM764" s="12">
        <v>74.0</v>
      </c>
      <c r="AN764" s="11">
        <f t="shared" si="7"/>
        <v>3.559451118</v>
      </c>
      <c r="AO764" s="10" t="s">
        <v>216</v>
      </c>
      <c r="AP764" s="10" t="s">
        <v>405</v>
      </c>
      <c r="AQ764" s="10" t="s">
        <v>2200</v>
      </c>
      <c r="AR764" s="7">
        <v>380.0</v>
      </c>
      <c r="AS764" s="7">
        <v>349.0</v>
      </c>
      <c r="AT764" s="13">
        <f t="shared" si="8"/>
        <v>0.5212620027</v>
      </c>
      <c r="AU764" s="9">
        <v>14.0</v>
      </c>
      <c r="AV764" s="9">
        <v>8.0</v>
      </c>
      <c r="AW764" s="9">
        <v>480.0</v>
      </c>
      <c r="AX764" s="9">
        <v>260.0</v>
      </c>
      <c r="AY764" s="9">
        <v>249.0</v>
      </c>
      <c r="AZ764" s="9">
        <v>120.0</v>
      </c>
      <c r="BA764" s="7">
        <v>105.0</v>
      </c>
      <c r="BB764" s="7">
        <v>175.0</v>
      </c>
      <c r="BC764" s="7">
        <v>26.0</v>
      </c>
      <c r="BD764" s="7">
        <v>55.0</v>
      </c>
      <c r="BE764" s="7">
        <v>26.0</v>
      </c>
      <c r="BF764" s="7">
        <v>33.0</v>
      </c>
      <c r="BG764" s="14">
        <f t="shared" si="9"/>
        <v>5.050572532</v>
      </c>
      <c r="BH764" s="11">
        <f t="shared" si="10"/>
        <v>8.417620886</v>
      </c>
      <c r="BI764" s="11">
        <f t="shared" si="11"/>
        <v>1.25061796</v>
      </c>
      <c r="BJ764" s="11">
        <f t="shared" si="12"/>
        <v>2.645537993</v>
      </c>
      <c r="BK764" s="11">
        <f t="shared" si="13"/>
        <v>1.25061796</v>
      </c>
      <c r="BL764" s="11">
        <f t="shared" si="14"/>
        <v>1.587322796</v>
      </c>
      <c r="BM764" s="7">
        <v>80.0</v>
      </c>
      <c r="BN764" s="7">
        <v>25.0</v>
      </c>
      <c r="BO764" s="7">
        <v>4.0</v>
      </c>
      <c r="BP764" s="7">
        <v>1.0</v>
      </c>
      <c r="BQ764" s="7">
        <v>0.0</v>
      </c>
      <c r="BR764" s="7">
        <v>0.0</v>
      </c>
      <c r="BS764" s="9">
        <f t="shared" si="15"/>
        <v>285</v>
      </c>
      <c r="BT764" s="14">
        <v>-2.9024</v>
      </c>
      <c r="BU764" s="7">
        <v>2.0</v>
      </c>
      <c r="BV764" s="7">
        <v>0.0</v>
      </c>
      <c r="BW764" s="15">
        <f t="shared" si="16"/>
        <v>0</v>
      </c>
      <c r="BX764" s="7">
        <v>0.0</v>
      </c>
      <c r="BY764" s="7">
        <v>5.0</v>
      </c>
      <c r="BZ764" s="7">
        <v>0.0</v>
      </c>
      <c r="CA764" s="7">
        <v>4.0</v>
      </c>
      <c r="CB764" s="7">
        <v>1.0</v>
      </c>
      <c r="CC764" s="7">
        <v>1.0</v>
      </c>
      <c r="CD764" s="7">
        <v>1.0</v>
      </c>
      <c r="CE764" s="7">
        <v>1.0</v>
      </c>
      <c r="CF764" s="7">
        <v>4.0</v>
      </c>
      <c r="CG764" s="7">
        <v>3.0</v>
      </c>
      <c r="CH764" s="7">
        <v>0.0</v>
      </c>
      <c r="CI764" s="7">
        <v>15.0</v>
      </c>
      <c r="CJ764" s="7">
        <v>1.0</v>
      </c>
      <c r="CK764" s="7">
        <v>1.0</v>
      </c>
      <c r="CL764" s="15">
        <f t="shared" si="17"/>
        <v>1</v>
      </c>
      <c r="CM764" s="7">
        <v>3.6</v>
      </c>
      <c r="CN764" s="7">
        <v>1.7000000000000002</v>
      </c>
      <c r="CO764" s="7">
        <v>5.4</v>
      </c>
      <c r="CP764" s="16">
        <f t="shared" si="18"/>
        <v>0.06666666667</v>
      </c>
      <c r="CQ764" s="16">
        <f t="shared" si="19"/>
        <v>0.2597437302</v>
      </c>
      <c r="CR764" s="17">
        <v>4.0</v>
      </c>
      <c r="CS764" s="14">
        <v>24.6</v>
      </c>
      <c r="CT764" s="14">
        <v>24.4</v>
      </c>
      <c r="CU764" s="14">
        <v>13.7</v>
      </c>
      <c r="CV764" s="14">
        <v>6.8</v>
      </c>
      <c r="CW764" s="14">
        <v>2.9</v>
      </c>
      <c r="CX764" s="14">
        <v>-0.4</v>
      </c>
      <c r="CY764" s="14">
        <v>9.3</v>
      </c>
      <c r="CZ764" s="18">
        <f t="shared" si="20"/>
        <v>0.1148148148</v>
      </c>
      <c r="DA764" s="18">
        <f t="shared" si="21"/>
        <v>0.4473364242</v>
      </c>
      <c r="DB764" s="14">
        <v>30.4793</v>
      </c>
      <c r="DC764" s="7">
        <v>1.0</v>
      </c>
      <c r="DD764" s="7">
        <v>3.0</v>
      </c>
      <c r="DE764" s="7">
        <v>6.0</v>
      </c>
      <c r="DF764" s="7">
        <v>45.0</v>
      </c>
      <c r="DG764" s="7">
        <v>8.0</v>
      </c>
      <c r="DH764" s="7">
        <v>2.0</v>
      </c>
      <c r="DI764" s="7">
        <v>11.0</v>
      </c>
      <c r="DJ764" s="7">
        <v>16.0</v>
      </c>
      <c r="DK764" s="7">
        <v>10.0</v>
      </c>
      <c r="DL764" s="7">
        <v>1.0</v>
      </c>
      <c r="DM764" s="7">
        <v>73.0</v>
      </c>
      <c r="DN764" s="9">
        <v>2.0</v>
      </c>
      <c r="DO764" s="9">
        <v>5.0</v>
      </c>
      <c r="DP764" s="9">
        <v>0.0</v>
      </c>
      <c r="DQ764" s="8">
        <v>186.0</v>
      </c>
      <c r="DR764" s="8">
        <v>0.0</v>
      </c>
      <c r="DS764" s="8"/>
      <c r="DT764" s="19">
        <v>2.0</v>
      </c>
      <c r="DU764" s="8">
        <v>1.887</v>
      </c>
      <c r="DV764" s="8">
        <v>1.888</v>
      </c>
      <c r="DW764" s="8">
        <v>0.0</v>
      </c>
      <c r="DX764" s="8">
        <v>0.0</v>
      </c>
      <c r="DY764" s="14">
        <f t="shared" si="22"/>
        <v>6.453191489</v>
      </c>
    </row>
    <row r="765" ht="12.75" customHeight="1">
      <c r="A765" s="7">
        <v>25.0</v>
      </c>
      <c r="B765" s="7" t="s">
        <v>3174</v>
      </c>
      <c r="C765" s="7" t="s">
        <v>2892</v>
      </c>
      <c r="D765" s="7" t="s">
        <v>162</v>
      </c>
      <c r="E765" s="7" t="s">
        <v>163</v>
      </c>
      <c r="F765" s="7" t="s">
        <v>163</v>
      </c>
      <c r="G765" s="7">
        <v>72.0</v>
      </c>
      <c r="H765" s="7">
        <v>214.0</v>
      </c>
      <c r="I765" s="7" t="s">
        <v>145</v>
      </c>
      <c r="J765" s="7">
        <v>2010.0</v>
      </c>
      <c r="K765" s="7">
        <v>2.0</v>
      </c>
      <c r="L765" s="7">
        <v>42.0</v>
      </c>
      <c r="M765" s="8"/>
      <c r="N765" s="8">
        <f t="shared" si="1"/>
        <v>23</v>
      </c>
      <c r="O765" s="7" t="s">
        <v>3175</v>
      </c>
      <c r="P765" s="7" t="s">
        <v>3176</v>
      </c>
      <c r="Q765" s="8" t="s">
        <v>490</v>
      </c>
      <c r="R765" s="7" t="s">
        <v>3177</v>
      </c>
      <c r="S765" s="9" t="s">
        <v>238</v>
      </c>
      <c r="T765" s="9">
        <v>46.0</v>
      </c>
      <c r="U765" s="9">
        <v>18.0</v>
      </c>
      <c r="V765" s="9" t="s">
        <v>138</v>
      </c>
      <c r="W765" s="7">
        <v>64.0</v>
      </c>
      <c r="X765" s="7">
        <v>14.0</v>
      </c>
      <c r="Y765" s="7">
        <v>11.0</v>
      </c>
      <c r="Z765" s="7">
        <v>5.0</v>
      </c>
      <c r="AA765" s="7">
        <v>25.0</v>
      </c>
      <c r="AB765" s="7">
        <v>-3.0</v>
      </c>
      <c r="AC765" s="7">
        <v>94.0</v>
      </c>
      <c r="AD765" s="7">
        <v>31.0</v>
      </c>
      <c r="AE765" s="7">
        <v>25.0</v>
      </c>
      <c r="AF765" s="10">
        <f t="shared" si="2"/>
        <v>0.1489361702</v>
      </c>
      <c r="AG765" s="10">
        <f t="shared" si="3"/>
        <v>0.09333333333</v>
      </c>
      <c r="AH765" s="7">
        <v>47203.0</v>
      </c>
      <c r="AI765" s="11">
        <f t="shared" si="4"/>
        <v>12.29244792</v>
      </c>
      <c r="AJ765" s="7">
        <v>1162.0</v>
      </c>
      <c r="AK765" s="11">
        <f t="shared" si="5"/>
        <v>18.15625</v>
      </c>
      <c r="AL765" s="11">
        <f t="shared" si="6"/>
        <v>40.6222031</v>
      </c>
      <c r="AM765" s="12">
        <v>48.0</v>
      </c>
      <c r="AN765" s="11">
        <f t="shared" si="7"/>
        <v>3.660784272</v>
      </c>
      <c r="AO765" s="10" t="s">
        <v>696</v>
      </c>
      <c r="AP765" s="10" t="s">
        <v>1313</v>
      </c>
      <c r="AQ765" s="10" t="s">
        <v>3178</v>
      </c>
      <c r="AR765" s="7">
        <v>2.0</v>
      </c>
      <c r="AS765" s="7">
        <v>3.0</v>
      </c>
      <c r="AT765" s="13">
        <f t="shared" si="8"/>
        <v>0.4</v>
      </c>
      <c r="AU765" s="8"/>
      <c r="AV765" s="8"/>
      <c r="AW765" s="8">
        <v>3.0</v>
      </c>
      <c r="AX765" s="8">
        <v>1.0</v>
      </c>
      <c r="AY765" s="8">
        <v>2.0</v>
      </c>
      <c r="AZ765" s="8">
        <v>1.0</v>
      </c>
      <c r="BA765" s="7">
        <v>98.0</v>
      </c>
      <c r="BB765" s="7">
        <v>105.0</v>
      </c>
      <c r="BC765" s="7">
        <v>23.0</v>
      </c>
      <c r="BD765" s="7">
        <v>31.0</v>
      </c>
      <c r="BE765" s="7">
        <v>18.0</v>
      </c>
      <c r="BF765" s="7">
        <v>7.0</v>
      </c>
      <c r="BG765" s="14">
        <f t="shared" si="9"/>
        <v>7.474101222</v>
      </c>
      <c r="BH765" s="11">
        <f t="shared" si="10"/>
        <v>8.007965595</v>
      </c>
      <c r="BI765" s="11">
        <f t="shared" si="11"/>
        <v>1.754125797</v>
      </c>
      <c r="BJ765" s="11">
        <f t="shared" si="12"/>
        <v>2.364256509</v>
      </c>
      <c r="BK765" s="11">
        <f t="shared" si="13"/>
        <v>1.372794102</v>
      </c>
      <c r="BL765" s="11">
        <f t="shared" si="14"/>
        <v>0.533864373</v>
      </c>
      <c r="BM765" s="7">
        <v>30.0</v>
      </c>
      <c r="BN765" s="7">
        <v>15.0</v>
      </c>
      <c r="BO765" s="7">
        <v>0.0</v>
      </c>
      <c r="BP765" s="7">
        <v>0.0</v>
      </c>
      <c r="BQ765" s="7">
        <v>0.0</v>
      </c>
      <c r="BR765" s="7">
        <v>0.0</v>
      </c>
      <c r="BS765" s="9">
        <f t="shared" si="15"/>
        <v>158</v>
      </c>
      <c r="BT765" s="14">
        <v>0.8762000000000001</v>
      </c>
      <c r="BW765" s="15" t="str">
        <f t="shared" si="16"/>
        <v> </v>
      </c>
      <c r="BY765" s="7">
        <v>2.0</v>
      </c>
      <c r="BZ765" s="7">
        <v>0.0</v>
      </c>
      <c r="CA765" s="7">
        <v>5.0</v>
      </c>
      <c r="CB765" s="7">
        <v>0.0</v>
      </c>
      <c r="CC765" s="7">
        <v>4.0</v>
      </c>
      <c r="CD765" s="7">
        <v>0.0</v>
      </c>
      <c r="CE765" s="7">
        <v>1.0</v>
      </c>
      <c r="CF765" s="7">
        <v>2.0</v>
      </c>
      <c r="CG765" s="7">
        <v>3.0</v>
      </c>
      <c r="CH765" s="7">
        <v>0.0</v>
      </c>
      <c r="CI765" s="7">
        <v>4.0</v>
      </c>
      <c r="CJ765" s="7">
        <v>0.0</v>
      </c>
      <c r="CK765" s="7">
        <v>0.0</v>
      </c>
      <c r="CL765" s="15">
        <f t="shared" si="17"/>
        <v>0</v>
      </c>
      <c r="CM765" s="7">
        <v>2.2</v>
      </c>
      <c r="CN765" s="7">
        <v>0.9</v>
      </c>
      <c r="CO765" s="7">
        <v>3.1</v>
      </c>
      <c r="CP765" s="16">
        <f t="shared" si="18"/>
        <v>0.0484375</v>
      </c>
      <c r="CQ765" s="16">
        <f t="shared" si="19"/>
        <v>0.2364256509</v>
      </c>
      <c r="CR765" s="17">
        <v>5.0</v>
      </c>
      <c r="CS765" s="14">
        <v>18.8</v>
      </c>
      <c r="CT765" s="14">
        <v>17.9</v>
      </c>
      <c r="CU765" s="14">
        <v>0.6000000000000001</v>
      </c>
      <c r="CV765" s="14">
        <v>2.8</v>
      </c>
      <c r="CW765" s="14">
        <v>2.0</v>
      </c>
      <c r="CX765" s="14">
        <v>0.0</v>
      </c>
      <c r="CY765" s="14">
        <v>4.7</v>
      </c>
      <c r="CZ765" s="18">
        <f t="shared" si="20"/>
        <v>0.0734375</v>
      </c>
      <c r="DA765" s="18">
        <f t="shared" si="21"/>
        <v>0.3584517933</v>
      </c>
      <c r="DB765" s="14">
        <v>30.6277</v>
      </c>
      <c r="DC765" s="7">
        <v>0.0</v>
      </c>
      <c r="DD765" s="7">
        <v>0.0</v>
      </c>
      <c r="DE765" s="7">
        <v>1.0</v>
      </c>
      <c r="DF765" s="7">
        <v>30.0</v>
      </c>
      <c r="DG765" s="7">
        <v>12.0</v>
      </c>
      <c r="DH765" s="7">
        <v>4.0</v>
      </c>
      <c r="DI765" s="7">
        <v>3.0</v>
      </c>
      <c r="DJ765" s="7">
        <v>13.0</v>
      </c>
      <c r="DK765" s="7">
        <v>7.0</v>
      </c>
      <c r="DL765" s="7">
        <v>0.0</v>
      </c>
      <c r="DM765" s="7">
        <v>55.0</v>
      </c>
      <c r="DN765" s="9">
        <v>2.0</v>
      </c>
      <c r="DO765" s="9">
        <v>1.0</v>
      </c>
      <c r="DP765" s="9">
        <v>0.0</v>
      </c>
      <c r="DQ765" s="8">
        <v>186.0</v>
      </c>
      <c r="DR765" s="8">
        <v>9.0</v>
      </c>
      <c r="DS765" s="8" t="s">
        <v>249</v>
      </c>
      <c r="DT765" s="19">
        <v>0.8</v>
      </c>
      <c r="DU765" s="8">
        <v>0.8</v>
      </c>
      <c r="DV765" s="8">
        <v>0.8</v>
      </c>
      <c r="DW765" s="8">
        <v>88.0</v>
      </c>
      <c r="DX765" s="8">
        <v>0.0</v>
      </c>
      <c r="DY765" s="14">
        <f t="shared" si="22"/>
        <v>4.168085106</v>
      </c>
    </row>
    <row r="766" ht="12.75" customHeight="1">
      <c r="A766" s="7">
        <v>34.0</v>
      </c>
      <c r="B766" s="7" t="s">
        <v>1608</v>
      </c>
      <c r="C766" s="7" t="s">
        <v>3179</v>
      </c>
      <c r="E766" s="7" t="s">
        <v>189</v>
      </c>
      <c r="F766" s="7" t="s">
        <v>189</v>
      </c>
      <c r="G766" s="7">
        <v>75.0</v>
      </c>
      <c r="H766" s="7">
        <v>216.0</v>
      </c>
      <c r="I766" s="7" t="s">
        <v>133</v>
      </c>
      <c r="J766" s="7">
        <v>2004.0</v>
      </c>
      <c r="K766" s="7">
        <v>2.0</v>
      </c>
      <c r="L766" s="7">
        <v>49.0</v>
      </c>
      <c r="M766" s="8"/>
      <c r="N766" s="8">
        <f t="shared" si="1"/>
        <v>30</v>
      </c>
      <c r="O766" s="7" t="s">
        <v>1663</v>
      </c>
      <c r="P766" s="7" t="s">
        <v>3180</v>
      </c>
      <c r="Q766" s="8" t="s">
        <v>166</v>
      </c>
      <c r="R766" s="7" t="s">
        <v>166</v>
      </c>
      <c r="S766" s="9" t="s">
        <v>150</v>
      </c>
      <c r="T766" s="9">
        <v>82.0</v>
      </c>
      <c r="U766" s="9" t="s">
        <v>138</v>
      </c>
      <c r="V766" s="9" t="s">
        <v>138</v>
      </c>
      <c r="W766" s="7">
        <v>82.0</v>
      </c>
      <c r="X766" s="7">
        <v>12.0</v>
      </c>
      <c r="Y766" s="7">
        <v>39.0</v>
      </c>
      <c r="Z766" s="7">
        <v>27.0</v>
      </c>
      <c r="AA766" s="7">
        <v>51.0</v>
      </c>
      <c r="AB766" s="7">
        <v>-7.0</v>
      </c>
      <c r="AC766" s="7">
        <v>163.0</v>
      </c>
      <c r="AD766" s="7">
        <v>54.0</v>
      </c>
      <c r="AE766" s="7">
        <v>50.0</v>
      </c>
      <c r="AF766" s="10">
        <f t="shared" si="2"/>
        <v>0.0736196319</v>
      </c>
      <c r="AG766" s="10">
        <f t="shared" si="3"/>
        <v>0.04494382022</v>
      </c>
      <c r="AH766" s="7">
        <v>88634.0</v>
      </c>
      <c r="AI766" s="11">
        <f t="shared" si="4"/>
        <v>18.01504065</v>
      </c>
      <c r="AJ766" s="7">
        <v>1867.0</v>
      </c>
      <c r="AK766" s="11">
        <f t="shared" si="5"/>
        <v>22.76829268</v>
      </c>
      <c r="AL766" s="11">
        <f t="shared" si="6"/>
        <v>47.4740225</v>
      </c>
      <c r="AM766" s="12">
        <v>260.0</v>
      </c>
      <c r="AN766" s="11">
        <f t="shared" si="7"/>
        <v>10.56028161</v>
      </c>
      <c r="AO766" s="10" t="s">
        <v>1646</v>
      </c>
      <c r="AP766" s="10" t="s">
        <v>278</v>
      </c>
      <c r="AQ766" s="10" t="s">
        <v>3181</v>
      </c>
      <c r="AR766" s="7">
        <v>339.0</v>
      </c>
      <c r="AS766" s="7">
        <v>380.0</v>
      </c>
      <c r="AT766" s="13">
        <f t="shared" si="8"/>
        <v>0.471488178</v>
      </c>
      <c r="AU766" s="9">
        <v>13.0</v>
      </c>
      <c r="AV766" s="9">
        <v>7.0</v>
      </c>
      <c r="AW766" s="9">
        <v>407.0</v>
      </c>
      <c r="AX766" s="9">
        <v>195.0</v>
      </c>
      <c r="AY766" s="9">
        <v>312.0</v>
      </c>
      <c r="AZ766" s="9">
        <v>144.0</v>
      </c>
      <c r="BA766" s="7">
        <v>82.0</v>
      </c>
      <c r="BB766" s="7">
        <v>27.0</v>
      </c>
      <c r="BC766" s="7">
        <v>71.0</v>
      </c>
      <c r="BD766" s="7">
        <v>54.0</v>
      </c>
      <c r="BE766" s="7">
        <v>26.0</v>
      </c>
      <c r="BF766" s="7">
        <v>32.0</v>
      </c>
      <c r="BG766" s="14">
        <f t="shared" si="9"/>
        <v>3.330550353</v>
      </c>
      <c r="BH766" s="11">
        <f t="shared" si="10"/>
        <v>1.096644628</v>
      </c>
      <c r="BI766" s="11">
        <f t="shared" si="11"/>
        <v>2.883769208</v>
      </c>
      <c r="BJ766" s="11">
        <f t="shared" si="12"/>
        <v>2.193289257</v>
      </c>
      <c r="BK766" s="11">
        <f t="shared" si="13"/>
        <v>1.056028161</v>
      </c>
      <c r="BL766" s="11">
        <f t="shared" si="14"/>
        <v>1.299726967</v>
      </c>
      <c r="BM766" s="7">
        <v>32.0</v>
      </c>
      <c r="BN766" s="7">
        <v>16.0</v>
      </c>
      <c r="BO766" s="7">
        <v>0.0</v>
      </c>
      <c r="BP766" s="7">
        <v>0.0</v>
      </c>
      <c r="BQ766" s="7">
        <v>0.0</v>
      </c>
      <c r="BR766" s="7">
        <v>0.0</v>
      </c>
      <c r="BS766" s="9">
        <f t="shared" si="15"/>
        <v>130</v>
      </c>
      <c r="BT766" s="14">
        <v>3.8006</v>
      </c>
      <c r="BW766" s="15" t="str">
        <f t="shared" si="16"/>
        <v> </v>
      </c>
      <c r="BY766" s="7">
        <v>3.0</v>
      </c>
      <c r="BZ766" s="7">
        <v>0.0</v>
      </c>
      <c r="CA766" s="7">
        <v>0.0</v>
      </c>
      <c r="CB766" s="7">
        <v>2.0</v>
      </c>
      <c r="CC766" s="7">
        <v>1.0</v>
      </c>
      <c r="CD766" s="7">
        <v>1.0</v>
      </c>
      <c r="CE766" s="7">
        <v>0.0</v>
      </c>
      <c r="CF766" s="7">
        <v>0.0</v>
      </c>
      <c r="CG766" s="7">
        <v>2.0</v>
      </c>
      <c r="CH766" s="7">
        <v>0.0</v>
      </c>
      <c r="CI766" s="7">
        <v>8.0</v>
      </c>
      <c r="CJ766" s="7">
        <v>0.0</v>
      </c>
      <c r="CK766" s="7">
        <v>0.0</v>
      </c>
      <c r="CL766" s="15">
        <f t="shared" si="17"/>
        <v>0</v>
      </c>
      <c r="CM766" s="7">
        <v>2.9</v>
      </c>
      <c r="CN766" s="7">
        <v>1.4</v>
      </c>
      <c r="CO766" s="7">
        <v>4.3</v>
      </c>
      <c r="CP766" s="16">
        <f t="shared" si="18"/>
        <v>0.05243902439</v>
      </c>
      <c r="CQ766" s="16">
        <f t="shared" si="19"/>
        <v>0.1746508112</v>
      </c>
      <c r="CR766" s="17">
        <v>8.0</v>
      </c>
      <c r="CS766" s="14">
        <v>30.3</v>
      </c>
      <c r="CT766" s="14">
        <v>29.7</v>
      </c>
      <c r="CU766" s="14">
        <v>0.1</v>
      </c>
      <c r="CV766" s="14">
        <v>6.1</v>
      </c>
      <c r="CW766" s="14">
        <v>2.3</v>
      </c>
      <c r="CX766" s="14">
        <v>0.0</v>
      </c>
      <c r="CY766" s="14">
        <v>8.4</v>
      </c>
      <c r="CZ766" s="18">
        <f t="shared" si="20"/>
        <v>0.1024390244</v>
      </c>
      <c r="DA766" s="18">
        <f t="shared" si="21"/>
        <v>0.3411783289</v>
      </c>
      <c r="DB766" s="14">
        <v>31.865</v>
      </c>
      <c r="DC766" s="7">
        <v>0.0</v>
      </c>
      <c r="DD766" s="7">
        <v>2.0</v>
      </c>
      <c r="DE766" s="7">
        <v>5.0</v>
      </c>
      <c r="DF766" s="7">
        <v>47.0</v>
      </c>
      <c r="DG766" s="7">
        <v>33.0</v>
      </c>
      <c r="DH766" s="7">
        <v>2.0</v>
      </c>
      <c r="DI766" s="7">
        <v>4.0</v>
      </c>
      <c r="DJ766" s="7">
        <v>11.0</v>
      </c>
      <c r="DK766" s="7">
        <v>3.0</v>
      </c>
      <c r="DL766" s="7">
        <v>1.0</v>
      </c>
      <c r="DM766" s="7">
        <v>109.0</v>
      </c>
      <c r="DN766" s="9">
        <v>1.0</v>
      </c>
      <c r="DO766" s="9">
        <v>2.0</v>
      </c>
      <c r="DP766" s="9">
        <v>1.0</v>
      </c>
      <c r="DQ766" s="8">
        <v>186.0</v>
      </c>
      <c r="DR766" s="8">
        <v>0.0</v>
      </c>
      <c r="DS766" s="8"/>
      <c r="DT766" s="19">
        <v>5.0</v>
      </c>
      <c r="DU766" s="8">
        <v>4.75</v>
      </c>
      <c r="DV766" s="8">
        <v>4.75</v>
      </c>
      <c r="DW766" s="8">
        <v>0.0</v>
      </c>
      <c r="DX766" s="8">
        <v>0.0</v>
      </c>
      <c r="DY766" s="14">
        <f t="shared" si="22"/>
        <v>-0.5361702128</v>
      </c>
    </row>
    <row r="767" ht="12.75" customHeight="1">
      <c r="A767" s="7">
        <v>41.0</v>
      </c>
      <c r="B767" s="7" t="s">
        <v>3182</v>
      </c>
      <c r="C767" s="7" t="s">
        <v>3183</v>
      </c>
      <c r="E767" s="7" t="s">
        <v>219</v>
      </c>
      <c r="F767" s="7" t="s">
        <v>219</v>
      </c>
      <c r="G767" s="7">
        <v>71.0</v>
      </c>
      <c r="H767" s="7">
        <v>186.0</v>
      </c>
      <c r="I767" s="7" t="s">
        <v>133</v>
      </c>
      <c r="M767" s="8" t="s">
        <v>146</v>
      </c>
      <c r="N767" s="8">
        <f t="shared" si="1"/>
        <v>22</v>
      </c>
      <c r="O767" s="7" t="s">
        <v>2129</v>
      </c>
      <c r="P767" s="7" t="s">
        <v>3184</v>
      </c>
      <c r="Q767" s="8" t="s">
        <v>237</v>
      </c>
      <c r="R767" s="7" t="s">
        <v>237</v>
      </c>
      <c r="S767" s="9" t="s">
        <v>247</v>
      </c>
      <c r="T767" s="9">
        <v>11.0</v>
      </c>
      <c r="U767" s="9" t="s">
        <v>138</v>
      </c>
      <c r="V767" s="9" t="s">
        <v>138</v>
      </c>
      <c r="W767" s="7">
        <v>11.0</v>
      </c>
      <c r="X767" s="7">
        <v>2.0</v>
      </c>
      <c r="Y767" s="7">
        <v>3.0</v>
      </c>
      <c r="Z767" s="7">
        <v>1.0</v>
      </c>
      <c r="AA767" s="7">
        <v>5.0</v>
      </c>
      <c r="AB767" s="7">
        <v>-4.0</v>
      </c>
      <c r="AC767" s="7">
        <v>33.0</v>
      </c>
      <c r="AD767" s="7">
        <v>9.0</v>
      </c>
      <c r="AE767" s="7">
        <v>11.0</v>
      </c>
      <c r="AF767" s="10">
        <f t="shared" si="2"/>
        <v>0.06060606061</v>
      </c>
      <c r="AG767" s="10">
        <f t="shared" si="3"/>
        <v>0.03773584906</v>
      </c>
      <c r="AH767" s="7">
        <v>10310.0</v>
      </c>
      <c r="AI767" s="11">
        <f t="shared" si="4"/>
        <v>15.62121212</v>
      </c>
      <c r="AJ767" s="7">
        <v>246.0</v>
      </c>
      <c r="AK767" s="11">
        <f t="shared" si="5"/>
        <v>22.36363636</v>
      </c>
      <c r="AL767" s="11">
        <f t="shared" si="6"/>
        <v>41.91056911</v>
      </c>
      <c r="AM767" s="12">
        <v>20.0</v>
      </c>
      <c r="AN767" s="11">
        <f t="shared" si="7"/>
        <v>6.983511154</v>
      </c>
      <c r="AO767" s="10" t="s">
        <v>176</v>
      </c>
      <c r="AP767" s="10" t="s">
        <v>216</v>
      </c>
      <c r="AQ767" s="10" t="s">
        <v>617</v>
      </c>
      <c r="AR767" s="7">
        <v>0.0</v>
      </c>
      <c r="AS767" s="7">
        <v>1.0</v>
      </c>
      <c r="AT767" s="13">
        <f t="shared" si="8"/>
        <v>0</v>
      </c>
      <c r="AU767" s="8"/>
      <c r="AV767" s="8"/>
      <c r="AW767" s="8">
        <v>1.0</v>
      </c>
      <c r="AX767" s="8">
        <v>0.0</v>
      </c>
      <c r="AY767" s="8"/>
      <c r="AZ767" s="8">
        <v>0.0</v>
      </c>
      <c r="BA767" s="7">
        <v>29.0</v>
      </c>
      <c r="BB767" s="7">
        <v>34.0</v>
      </c>
      <c r="BC767" s="7">
        <v>6.0</v>
      </c>
      <c r="BD767" s="7">
        <v>9.0</v>
      </c>
      <c r="BE767" s="7">
        <v>3.0</v>
      </c>
      <c r="BF767" s="7">
        <v>2.0</v>
      </c>
      <c r="BG767" s="14">
        <f t="shared" si="9"/>
        <v>10.12609117</v>
      </c>
      <c r="BH767" s="11">
        <f t="shared" si="10"/>
        <v>11.87196896</v>
      </c>
      <c r="BI767" s="11">
        <f t="shared" si="11"/>
        <v>2.095053346</v>
      </c>
      <c r="BJ767" s="11">
        <f t="shared" si="12"/>
        <v>3.142580019</v>
      </c>
      <c r="BK767" s="11">
        <f t="shared" si="13"/>
        <v>1.047526673</v>
      </c>
      <c r="BL767" s="11">
        <f t="shared" si="14"/>
        <v>0.6983511154</v>
      </c>
      <c r="BM767" s="7">
        <v>6.0</v>
      </c>
      <c r="BN767" s="7">
        <v>3.0</v>
      </c>
      <c r="BO767" s="7">
        <v>0.0</v>
      </c>
      <c r="BP767" s="7">
        <v>0.0</v>
      </c>
      <c r="BQ767" s="7">
        <v>0.0</v>
      </c>
      <c r="BR767" s="7">
        <v>0.0</v>
      </c>
      <c r="BS767" s="9">
        <f t="shared" si="15"/>
        <v>46</v>
      </c>
      <c r="BT767" s="14">
        <v>0.8189000000000001</v>
      </c>
      <c r="BU767" s="7">
        <v>1.0</v>
      </c>
      <c r="BV767" s="7">
        <v>1.0</v>
      </c>
      <c r="BW767" s="15">
        <f t="shared" si="16"/>
        <v>1</v>
      </c>
      <c r="BX767" s="7">
        <v>1.0</v>
      </c>
      <c r="BY767" s="7">
        <v>0.0</v>
      </c>
      <c r="BZ767" s="7">
        <v>0.0</v>
      </c>
      <c r="CA767" s="7">
        <v>0.0</v>
      </c>
      <c r="CB767" s="7">
        <v>0.0</v>
      </c>
      <c r="CC767" s="7">
        <v>0.0</v>
      </c>
      <c r="CD767" s="7">
        <v>0.0</v>
      </c>
      <c r="CE767" s="7">
        <v>0.0</v>
      </c>
      <c r="CF767" s="7">
        <v>2.0</v>
      </c>
      <c r="CG767" s="7">
        <v>0.0</v>
      </c>
      <c r="CH767" s="7">
        <v>0.0</v>
      </c>
      <c r="CI767" s="7">
        <v>0.0</v>
      </c>
      <c r="CJ767" s="7">
        <v>0.0</v>
      </c>
      <c r="CK767" s="7">
        <v>0.0</v>
      </c>
      <c r="CL767" s="15">
        <f t="shared" si="17"/>
        <v>0</v>
      </c>
      <c r="CM767" s="7">
        <v>0.30000000000000004</v>
      </c>
      <c r="CN767" s="7">
        <v>0.0</v>
      </c>
      <c r="CO767" s="7">
        <v>0.30000000000000004</v>
      </c>
      <c r="CP767" s="16">
        <f t="shared" si="18"/>
        <v>0.02727272727</v>
      </c>
      <c r="CQ767" s="16">
        <f t="shared" si="19"/>
        <v>0.1047526673</v>
      </c>
      <c r="CR767" s="17">
        <v>5.0</v>
      </c>
      <c r="CS767" s="14">
        <v>4.1</v>
      </c>
      <c r="CT767" s="14">
        <v>3.3</v>
      </c>
      <c r="CU767" s="14">
        <v>-2.5</v>
      </c>
      <c r="CV767" s="14">
        <v>0.2</v>
      </c>
      <c r="CW767" s="14">
        <v>-0.1</v>
      </c>
      <c r="CX767" s="14">
        <v>0.5</v>
      </c>
      <c r="CY767" s="14">
        <v>0.6000000000000001</v>
      </c>
      <c r="CZ767" s="18">
        <f t="shared" si="20"/>
        <v>0.05454545455</v>
      </c>
      <c r="DA767" s="18">
        <f t="shared" si="21"/>
        <v>0.2095053346</v>
      </c>
      <c r="DB767" s="14">
        <v>30.8788</v>
      </c>
      <c r="DC767" s="7">
        <v>0.0</v>
      </c>
      <c r="DD767" s="7">
        <v>0.0</v>
      </c>
      <c r="DE767" s="7">
        <v>1.0</v>
      </c>
      <c r="DF767" s="7">
        <v>8.0</v>
      </c>
      <c r="DG767" s="7">
        <v>4.0</v>
      </c>
      <c r="DH767" s="7">
        <v>0.0</v>
      </c>
      <c r="DI767" s="7">
        <v>0.0</v>
      </c>
      <c r="DJ767" s="7">
        <v>11.0</v>
      </c>
      <c r="DK767" s="7">
        <v>0.0</v>
      </c>
      <c r="DL767" s="7">
        <v>0.0</v>
      </c>
      <c r="DM767" s="7">
        <v>18.0</v>
      </c>
      <c r="DN767" s="9">
        <v>1.0</v>
      </c>
      <c r="DO767" s="9">
        <v>0.0</v>
      </c>
      <c r="DP767" s="9">
        <v>1.0</v>
      </c>
      <c r="DQ767" s="8">
        <v>35.0</v>
      </c>
      <c r="DR767" s="8">
        <v>7.0</v>
      </c>
      <c r="DS767" s="8" t="s">
        <v>249</v>
      </c>
      <c r="DT767" s="19">
        <v>0.667</v>
      </c>
      <c r="DU767" s="8">
        <v>0.737</v>
      </c>
      <c r="DV767" s="8">
        <v>0.139</v>
      </c>
      <c r="DW767" s="8">
        <v>85.0</v>
      </c>
      <c r="DX767" s="8">
        <v>0.0</v>
      </c>
      <c r="DY767" s="14">
        <f t="shared" si="22"/>
        <v>0.5244566461</v>
      </c>
    </row>
    <row r="768" ht="12.75" customHeight="1">
      <c r="A768" s="7">
        <v>16.0</v>
      </c>
      <c r="B768" s="7" t="s">
        <v>3185</v>
      </c>
      <c r="C768" s="7" t="s">
        <v>3186</v>
      </c>
      <c r="D768" s="7" t="s">
        <v>162</v>
      </c>
      <c r="E768" s="7" t="s">
        <v>163</v>
      </c>
      <c r="F768" s="7" t="s">
        <v>163</v>
      </c>
      <c r="G768" s="7">
        <v>73.0</v>
      </c>
      <c r="H768" s="7">
        <v>198.0</v>
      </c>
      <c r="I768" s="7" t="s">
        <v>133</v>
      </c>
      <c r="J768" s="7">
        <v>2007.0</v>
      </c>
      <c r="K768" s="7">
        <v>2.0</v>
      </c>
      <c r="L768" s="7">
        <v>58.0</v>
      </c>
      <c r="M768" s="8"/>
      <c r="N768" s="8">
        <f t="shared" si="1"/>
        <v>27</v>
      </c>
      <c r="O768" s="7" t="s">
        <v>482</v>
      </c>
      <c r="P768" s="7" t="s">
        <v>3187</v>
      </c>
      <c r="Q768" s="8" t="s">
        <v>628</v>
      </c>
      <c r="R768" s="7" t="s">
        <v>2826</v>
      </c>
      <c r="S768" s="9" t="s">
        <v>260</v>
      </c>
      <c r="T768" s="9">
        <v>35.0</v>
      </c>
      <c r="U768" s="9">
        <v>23.0</v>
      </c>
      <c r="V768" s="9" t="s">
        <v>138</v>
      </c>
      <c r="W768" s="7">
        <v>58.0</v>
      </c>
      <c r="X768" s="7">
        <v>3.0</v>
      </c>
      <c r="Y768" s="7">
        <v>10.0</v>
      </c>
      <c r="Z768" s="7">
        <v>3.0</v>
      </c>
      <c r="AA768" s="7">
        <v>13.0</v>
      </c>
      <c r="AB768" s="7">
        <v>-2.0</v>
      </c>
      <c r="AC768" s="7">
        <v>53.0</v>
      </c>
      <c r="AD768" s="7">
        <v>24.0</v>
      </c>
      <c r="AE768" s="7">
        <v>31.0</v>
      </c>
      <c r="AF768" s="10">
        <f t="shared" si="2"/>
        <v>0.05660377358</v>
      </c>
      <c r="AG768" s="10">
        <f t="shared" si="3"/>
        <v>0.02777777778</v>
      </c>
      <c r="AH768" s="7">
        <v>49684.0</v>
      </c>
      <c r="AI768" s="11">
        <f t="shared" si="4"/>
        <v>14.27701149</v>
      </c>
      <c r="AJ768" s="7">
        <v>1250.0</v>
      </c>
      <c r="AK768" s="11">
        <f t="shared" si="5"/>
        <v>21.55172414</v>
      </c>
      <c r="AL768" s="11">
        <f t="shared" si="6"/>
        <v>39.7472</v>
      </c>
      <c r="AM768" s="12">
        <v>40.0</v>
      </c>
      <c r="AN768" s="11">
        <f t="shared" si="7"/>
        <v>2.898317366</v>
      </c>
      <c r="AO768" s="10" t="s">
        <v>591</v>
      </c>
      <c r="AP768" s="10" t="s">
        <v>216</v>
      </c>
      <c r="AQ768" s="10" t="s">
        <v>1958</v>
      </c>
      <c r="AR768" s="7">
        <v>309.0</v>
      </c>
      <c r="AS768" s="7">
        <v>292.0</v>
      </c>
      <c r="AT768" s="13">
        <f t="shared" si="8"/>
        <v>0.5141430948</v>
      </c>
      <c r="AU768" s="9">
        <v>17.0</v>
      </c>
      <c r="AV768" s="9">
        <v>7.0</v>
      </c>
      <c r="AW768" s="9">
        <v>356.0</v>
      </c>
      <c r="AX768" s="9">
        <v>187.0</v>
      </c>
      <c r="AY768" s="9">
        <v>245.0</v>
      </c>
      <c r="AZ768" s="9">
        <v>122.0</v>
      </c>
      <c r="BA768" s="7">
        <v>54.0</v>
      </c>
      <c r="BB768" s="7">
        <v>65.0</v>
      </c>
      <c r="BC768" s="7">
        <v>45.0</v>
      </c>
      <c r="BD768" s="7">
        <v>24.0</v>
      </c>
      <c r="BE768" s="7">
        <v>13.0</v>
      </c>
      <c r="BF768" s="7">
        <v>31.0</v>
      </c>
      <c r="BG768" s="14">
        <f t="shared" si="9"/>
        <v>3.912728444</v>
      </c>
      <c r="BH768" s="11">
        <f t="shared" si="10"/>
        <v>4.709765719</v>
      </c>
      <c r="BI768" s="11">
        <f t="shared" si="11"/>
        <v>3.260607036</v>
      </c>
      <c r="BJ768" s="11">
        <f t="shared" si="12"/>
        <v>1.738990419</v>
      </c>
      <c r="BK768" s="11">
        <f t="shared" si="13"/>
        <v>0.9419531439</v>
      </c>
      <c r="BL768" s="11">
        <f t="shared" si="14"/>
        <v>2.246195958</v>
      </c>
      <c r="BM768" s="7">
        <v>24.0</v>
      </c>
      <c r="BN768" s="7">
        <v>11.0</v>
      </c>
      <c r="BO768" s="7">
        <v>0.0</v>
      </c>
      <c r="BP768" s="7">
        <v>0.0</v>
      </c>
      <c r="BQ768" s="7">
        <v>0.0</v>
      </c>
      <c r="BR768" s="7">
        <v>0.0</v>
      </c>
      <c r="BS768" s="9">
        <f t="shared" si="15"/>
        <v>134</v>
      </c>
      <c r="BT768" s="14">
        <v>-11.2003</v>
      </c>
      <c r="BW768" s="15" t="str">
        <f t="shared" si="16"/>
        <v> </v>
      </c>
      <c r="BY768" s="7">
        <v>1.0</v>
      </c>
      <c r="BZ768" s="7">
        <v>0.0</v>
      </c>
      <c r="CA768" s="7">
        <v>0.0</v>
      </c>
      <c r="CB768" s="7">
        <v>0.0</v>
      </c>
      <c r="CC768" s="7">
        <v>0.0</v>
      </c>
      <c r="CD768" s="7">
        <v>0.0</v>
      </c>
      <c r="CE768" s="7">
        <v>0.0</v>
      </c>
      <c r="CF768" s="7">
        <v>1.0</v>
      </c>
      <c r="CG768" s="7">
        <v>1.0</v>
      </c>
      <c r="CH768" s="7">
        <v>0.0</v>
      </c>
      <c r="CI768" s="7">
        <v>1.0</v>
      </c>
      <c r="CJ768" s="7">
        <v>0.0</v>
      </c>
      <c r="CK768" s="7">
        <v>0.0</v>
      </c>
      <c r="CL768" s="15">
        <f t="shared" si="17"/>
        <v>0</v>
      </c>
      <c r="CM768" s="7">
        <v>-0.5</v>
      </c>
      <c r="CN768" s="7">
        <v>0.9</v>
      </c>
      <c r="CO768" s="7">
        <v>0.4</v>
      </c>
      <c r="CP768" s="16">
        <f t="shared" si="18"/>
        <v>0.006896551724</v>
      </c>
      <c r="CQ768" s="16">
        <f t="shared" si="19"/>
        <v>0.02898317366</v>
      </c>
      <c r="CR768" s="17">
        <v>4.0</v>
      </c>
      <c r="CS768" s="14">
        <v>13.5</v>
      </c>
      <c r="CT768" s="14">
        <v>18.3</v>
      </c>
      <c r="CU768" s="14">
        <v>-1.2</v>
      </c>
      <c r="CV768" s="14">
        <v>-1.0</v>
      </c>
      <c r="CW768" s="14">
        <v>2.8</v>
      </c>
      <c r="CX768" s="14">
        <v>0.0</v>
      </c>
      <c r="CY768" s="14">
        <v>1.8</v>
      </c>
      <c r="CZ768" s="18">
        <f t="shared" si="20"/>
        <v>0.03103448276</v>
      </c>
      <c r="DA768" s="18">
        <f t="shared" si="21"/>
        <v>0.1304242815</v>
      </c>
      <c r="DB768" s="14">
        <v>25.0377</v>
      </c>
      <c r="DC768" s="7">
        <v>1.0</v>
      </c>
      <c r="DD768" s="7">
        <v>0.0</v>
      </c>
      <c r="DE768" s="7">
        <v>3.0</v>
      </c>
      <c r="DF768" s="7">
        <v>20.0</v>
      </c>
      <c r="DG768" s="7">
        <v>5.0</v>
      </c>
      <c r="DH768" s="7">
        <v>4.0</v>
      </c>
      <c r="DI768" s="7">
        <v>2.0</v>
      </c>
      <c r="DJ768" s="7">
        <v>6.0</v>
      </c>
      <c r="DK768" s="7">
        <v>3.0</v>
      </c>
      <c r="DL768" s="7">
        <v>0.0</v>
      </c>
      <c r="DM768" s="7">
        <v>33.0</v>
      </c>
      <c r="DN768" s="9">
        <v>0.0</v>
      </c>
      <c r="DO768" s="9">
        <v>0.0</v>
      </c>
      <c r="DP768" s="9">
        <v>0.0</v>
      </c>
      <c r="DQ768" s="8">
        <v>324.0</v>
      </c>
      <c r="DR768" s="8">
        <v>22.0</v>
      </c>
      <c r="DS768" s="8" t="s">
        <v>577</v>
      </c>
      <c r="DT768" s="19">
        <v>2.2</v>
      </c>
      <c r="DU768" s="8">
        <v>2.2</v>
      </c>
      <c r="DV768" s="8">
        <v>3.833</v>
      </c>
      <c r="DW768" s="8">
        <v>590.0</v>
      </c>
      <c r="DX768" s="8">
        <v>0.0</v>
      </c>
      <c r="DY768" s="14">
        <f t="shared" si="22"/>
        <v>-4.316884008</v>
      </c>
    </row>
    <row r="769" ht="12.75" customHeight="1">
      <c r="A769" s="7">
        <v>90.0</v>
      </c>
      <c r="B769" s="7" t="s">
        <v>3188</v>
      </c>
      <c r="C769" s="7" t="s">
        <v>353</v>
      </c>
      <c r="D769" s="7" t="s">
        <v>162</v>
      </c>
      <c r="E769" s="7" t="s">
        <v>163</v>
      </c>
      <c r="F769" s="7" t="s">
        <v>163</v>
      </c>
      <c r="G769" s="7">
        <v>75.0</v>
      </c>
      <c r="H769" s="7">
        <v>220.0</v>
      </c>
      <c r="I769" s="7" t="s">
        <v>145</v>
      </c>
      <c r="J769" s="7">
        <v>2001.0</v>
      </c>
      <c r="K769" s="7">
        <v>1.0</v>
      </c>
      <c r="L769" s="7">
        <v>2.0</v>
      </c>
      <c r="M769" s="8"/>
      <c r="N769" s="8">
        <f t="shared" si="1"/>
        <v>32</v>
      </c>
      <c r="O769" s="7" t="s">
        <v>832</v>
      </c>
      <c r="P769" s="7" t="s">
        <v>3189</v>
      </c>
      <c r="Q769" s="8" t="s">
        <v>399</v>
      </c>
      <c r="R769" s="7" t="s">
        <v>399</v>
      </c>
      <c r="S769" s="9" t="s">
        <v>150</v>
      </c>
      <c r="T769" s="9">
        <v>74.0</v>
      </c>
      <c r="U769" s="9" t="s">
        <v>138</v>
      </c>
      <c r="V769" s="9" t="s">
        <v>138</v>
      </c>
      <c r="W769" s="7">
        <v>75.0</v>
      </c>
      <c r="X769" s="7">
        <v>33.0</v>
      </c>
      <c r="Y769" s="7">
        <v>30.0</v>
      </c>
      <c r="Z769" s="7">
        <v>18.0</v>
      </c>
      <c r="AA769" s="7">
        <v>63.0</v>
      </c>
      <c r="AB769" s="7">
        <v>4.0</v>
      </c>
      <c r="AC769" s="7">
        <v>202.0</v>
      </c>
      <c r="AD769" s="7">
        <v>86.0</v>
      </c>
      <c r="AE769" s="7">
        <v>103.0</v>
      </c>
      <c r="AF769" s="10">
        <f t="shared" si="2"/>
        <v>0.1633663366</v>
      </c>
      <c r="AG769" s="10">
        <f t="shared" si="3"/>
        <v>0.08439897698</v>
      </c>
      <c r="AH769" s="7">
        <v>74340.0</v>
      </c>
      <c r="AI769" s="11">
        <f t="shared" si="4"/>
        <v>16.52</v>
      </c>
      <c r="AJ769" s="7">
        <v>1635.0</v>
      </c>
      <c r="AK769" s="11">
        <f t="shared" si="5"/>
        <v>21.8</v>
      </c>
      <c r="AL769" s="11">
        <f t="shared" si="6"/>
        <v>45.46788991</v>
      </c>
      <c r="AM769" s="12">
        <v>161.0</v>
      </c>
      <c r="AN769" s="11">
        <f t="shared" si="7"/>
        <v>7.796610169</v>
      </c>
      <c r="AO769" s="10" t="s">
        <v>1452</v>
      </c>
      <c r="AP769" s="10" t="s">
        <v>208</v>
      </c>
      <c r="AQ769" s="10" t="s">
        <v>300</v>
      </c>
      <c r="AR769" s="7">
        <v>538.0</v>
      </c>
      <c r="AS769" s="7">
        <v>443.0</v>
      </c>
      <c r="AT769" s="13">
        <f t="shared" si="8"/>
        <v>0.5484199796</v>
      </c>
      <c r="AU769" s="9">
        <v>7.0</v>
      </c>
      <c r="AV769" s="9">
        <v>4.0</v>
      </c>
      <c r="AW769" s="9">
        <v>675.0</v>
      </c>
      <c r="AX769" s="9">
        <v>363.0</v>
      </c>
      <c r="AY769" s="9">
        <v>306.0</v>
      </c>
      <c r="AZ769" s="9">
        <v>175.0</v>
      </c>
      <c r="BA769" s="7">
        <v>35.0</v>
      </c>
      <c r="BB769" s="7">
        <v>9.0</v>
      </c>
      <c r="BC769" s="7">
        <v>20.0</v>
      </c>
      <c r="BD769" s="7">
        <v>86.0</v>
      </c>
      <c r="BE769" s="7">
        <v>62.0</v>
      </c>
      <c r="BF769" s="7">
        <v>45.0</v>
      </c>
      <c r="BG769" s="14">
        <f t="shared" si="9"/>
        <v>1.694915254</v>
      </c>
      <c r="BH769" s="11">
        <f t="shared" si="10"/>
        <v>0.4358353511</v>
      </c>
      <c r="BI769" s="11">
        <f t="shared" si="11"/>
        <v>0.9685230024</v>
      </c>
      <c r="BJ769" s="11">
        <f t="shared" si="12"/>
        <v>4.16464891</v>
      </c>
      <c r="BK769" s="11">
        <f t="shared" si="13"/>
        <v>3.002421308</v>
      </c>
      <c r="BL769" s="11">
        <f t="shared" si="14"/>
        <v>2.179176755</v>
      </c>
      <c r="BM769" s="7">
        <v>22.0</v>
      </c>
      <c r="BN769" s="7">
        <v>11.0</v>
      </c>
      <c r="BO769" s="7">
        <v>0.0</v>
      </c>
      <c r="BP769" s="7">
        <v>0.0</v>
      </c>
      <c r="BQ769" s="7">
        <v>0.0</v>
      </c>
      <c r="BR769" s="7">
        <v>0.0</v>
      </c>
      <c r="BS769" s="9">
        <f t="shared" si="15"/>
        <v>51</v>
      </c>
      <c r="BT769" s="14">
        <v>-2.3996</v>
      </c>
      <c r="BU769" s="7">
        <v>2.0</v>
      </c>
      <c r="BV769" s="7">
        <v>1.0</v>
      </c>
      <c r="BW769" s="15">
        <f t="shared" si="16"/>
        <v>0.5</v>
      </c>
      <c r="BX769" s="7">
        <v>0.0</v>
      </c>
      <c r="BY769" s="7">
        <v>9.0</v>
      </c>
      <c r="BZ769" s="7">
        <v>0.0</v>
      </c>
      <c r="CA769" s="7">
        <v>7.0</v>
      </c>
      <c r="CB769" s="7">
        <v>2.0</v>
      </c>
      <c r="CC769" s="7">
        <v>3.0</v>
      </c>
      <c r="CD769" s="7">
        <v>0.0</v>
      </c>
      <c r="CE769" s="7">
        <v>4.0</v>
      </c>
      <c r="CF769" s="7">
        <v>2.0</v>
      </c>
      <c r="CG769" s="7">
        <v>4.0</v>
      </c>
      <c r="CH769" s="7">
        <v>0.0</v>
      </c>
      <c r="CI769" s="7">
        <v>20.0</v>
      </c>
      <c r="CJ769" s="7">
        <v>0.0</v>
      </c>
      <c r="CK769" s="7">
        <v>0.0</v>
      </c>
      <c r="CL769" s="15">
        <f t="shared" si="17"/>
        <v>0</v>
      </c>
      <c r="CM769" s="7">
        <v>7.5</v>
      </c>
      <c r="CN769" s="7">
        <v>1.3</v>
      </c>
      <c r="CO769" s="7">
        <v>8.8</v>
      </c>
      <c r="CP769" s="16">
        <f t="shared" si="18"/>
        <v>0.1173333333</v>
      </c>
      <c r="CQ769" s="16">
        <f t="shared" si="19"/>
        <v>0.4261501211</v>
      </c>
      <c r="CR769" s="17">
        <v>4.0</v>
      </c>
      <c r="CS769" s="14">
        <v>29.4</v>
      </c>
      <c r="CT769" s="14">
        <v>20.3</v>
      </c>
      <c r="CU769" s="14">
        <v>10.2</v>
      </c>
      <c r="CV769" s="14">
        <v>15.5</v>
      </c>
      <c r="CW769" s="14">
        <v>0.7</v>
      </c>
      <c r="CX769" s="14">
        <v>0.2</v>
      </c>
      <c r="CY769" s="14">
        <v>16.4</v>
      </c>
      <c r="CZ769" s="18">
        <f t="shared" si="20"/>
        <v>0.2186666667</v>
      </c>
      <c r="DA769" s="18">
        <f t="shared" si="21"/>
        <v>0.794188862</v>
      </c>
      <c r="DB769" s="14">
        <v>31.4554</v>
      </c>
      <c r="DC769" s="7">
        <v>2.0</v>
      </c>
      <c r="DD769" s="7">
        <v>4.0</v>
      </c>
      <c r="DE769" s="7">
        <v>13.0</v>
      </c>
      <c r="DF769" s="7">
        <v>67.0</v>
      </c>
      <c r="DG769" s="7">
        <v>13.0</v>
      </c>
      <c r="DH769" s="7">
        <v>2.0</v>
      </c>
      <c r="DI769" s="7">
        <v>28.0</v>
      </c>
      <c r="DJ769" s="7">
        <v>21.0</v>
      </c>
      <c r="DK769" s="7">
        <v>11.0</v>
      </c>
      <c r="DL769" s="7">
        <v>5.0</v>
      </c>
      <c r="DM769" s="7">
        <v>122.0</v>
      </c>
      <c r="DN769" s="9">
        <v>6.0</v>
      </c>
      <c r="DO769" s="9">
        <v>4.0</v>
      </c>
      <c r="DP769" s="9">
        <v>6.0</v>
      </c>
      <c r="DQ769" s="8">
        <v>186.0</v>
      </c>
      <c r="DR769" s="8">
        <v>7.0</v>
      </c>
      <c r="DS769" s="8" t="s">
        <v>1229</v>
      </c>
      <c r="DT769" s="19">
        <v>7.5</v>
      </c>
      <c r="DU769" s="8">
        <v>7.5</v>
      </c>
      <c r="DV769" s="8">
        <v>7.5</v>
      </c>
      <c r="DW769" s="8">
        <v>640.0</v>
      </c>
      <c r="DX769" s="8">
        <v>0.0</v>
      </c>
      <c r="DY769" s="14">
        <f t="shared" si="22"/>
        <v>1.612765957</v>
      </c>
    </row>
    <row r="770" ht="12.75" customHeight="1">
      <c r="A770" s="7">
        <v>51.0</v>
      </c>
      <c r="B770" s="7" t="s">
        <v>3190</v>
      </c>
      <c r="C770" s="7" t="s">
        <v>344</v>
      </c>
      <c r="D770" s="7" t="s">
        <v>162</v>
      </c>
      <c r="E770" s="7" t="s">
        <v>163</v>
      </c>
      <c r="F770" s="7" t="s">
        <v>163</v>
      </c>
      <c r="G770" s="7">
        <v>70.0</v>
      </c>
      <c r="H770" s="7">
        <v>184.0</v>
      </c>
      <c r="I770" s="7" t="s">
        <v>133</v>
      </c>
      <c r="J770" s="7">
        <v>2010.0</v>
      </c>
      <c r="K770" s="7">
        <v>2.0</v>
      </c>
      <c r="L770" s="7">
        <v>45.0</v>
      </c>
      <c r="M770" s="8"/>
      <c r="N770" s="8">
        <f t="shared" si="1"/>
        <v>24</v>
      </c>
      <c r="O770" s="7" t="s">
        <v>732</v>
      </c>
      <c r="P770" s="7" t="s">
        <v>3191</v>
      </c>
      <c r="Q770" s="8" t="s">
        <v>149</v>
      </c>
      <c r="R770" s="7" t="s">
        <v>149</v>
      </c>
      <c r="S770" s="9" t="s">
        <v>260</v>
      </c>
      <c r="T770" s="9">
        <v>80.0</v>
      </c>
      <c r="U770" s="9" t="s">
        <v>138</v>
      </c>
      <c r="V770" s="9" t="s">
        <v>138</v>
      </c>
      <c r="W770" s="7">
        <v>80.0</v>
      </c>
      <c r="X770" s="7">
        <v>13.0</v>
      </c>
      <c r="Y770" s="7">
        <v>36.0</v>
      </c>
      <c r="Z770" s="7">
        <v>29.0</v>
      </c>
      <c r="AA770" s="7">
        <v>49.0</v>
      </c>
      <c r="AB770" s="7">
        <v>-9.0</v>
      </c>
      <c r="AC770" s="7">
        <v>162.0</v>
      </c>
      <c r="AD770" s="7">
        <v>55.0</v>
      </c>
      <c r="AE770" s="7">
        <v>58.0</v>
      </c>
      <c r="AF770" s="10">
        <f t="shared" si="2"/>
        <v>0.08024691358</v>
      </c>
      <c r="AG770" s="10">
        <f t="shared" si="3"/>
        <v>0.04727272727</v>
      </c>
      <c r="AH770" s="7">
        <v>72677.0</v>
      </c>
      <c r="AI770" s="11">
        <f t="shared" si="4"/>
        <v>15.14104167</v>
      </c>
      <c r="AJ770" s="7">
        <v>1539.0</v>
      </c>
      <c r="AK770" s="11">
        <f t="shared" si="5"/>
        <v>19.2375</v>
      </c>
      <c r="AL770" s="11">
        <f t="shared" si="6"/>
        <v>47.22352177</v>
      </c>
      <c r="AM770" s="12">
        <v>309.0</v>
      </c>
      <c r="AN770" s="11">
        <f t="shared" si="7"/>
        <v>15.30608033</v>
      </c>
      <c r="AO770" s="10" t="s">
        <v>3192</v>
      </c>
      <c r="AP770" s="10" t="s">
        <v>2098</v>
      </c>
      <c r="AQ770" s="10" t="s">
        <v>3193</v>
      </c>
      <c r="AR770" s="7">
        <v>304.0</v>
      </c>
      <c r="AS770" s="7">
        <v>407.0</v>
      </c>
      <c r="AT770" s="13">
        <f t="shared" si="8"/>
        <v>0.4275668073</v>
      </c>
      <c r="AU770" s="9">
        <v>3.0</v>
      </c>
      <c r="AV770" s="9">
        <v>0.0</v>
      </c>
      <c r="AW770" s="9">
        <v>420.0</v>
      </c>
      <c r="AX770" s="9">
        <v>183.0</v>
      </c>
      <c r="AY770" s="9">
        <v>291.0</v>
      </c>
      <c r="AZ770" s="9">
        <v>121.0</v>
      </c>
      <c r="BA770" s="7">
        <v>58.0</v>
      </c>
      <c r="BB770" s="7">
        <v>53.0</v>
      </c>
      <c r="BC770" s="7">
        <v>19.0</v>
      </c>
      <c r="BD770" s="7">
        <v>55.0</v>
      </c>
      <c r="BE770" s="7">
        <v>35.0</v>
      </c>
      <c r="BF770" s="7">
        <v>25.0</v>
      </c>
      <c r="BG770" s="14">
        <f t="shared" si="9"/>
        <v>2.872985952</v>
      </c>
      <c r="BH770" s="11">
        <f t="shared" si="10"/>
        <v>2.625314749</v>
      </c>
      <c r="BI770" s="11">
        <f t="shared" si="11"/>
        <v>0.9411505703</v>
      </c>
      <c r="BJ770" s="11">
        <f t="shared" si="12"/>
        <v>2.72438323</v>
      </c>
      <c r="BK770" s="11">
        <f t="shared" si="13"/>
        <v>1.733698419</v>
      </c>
      <c r="BL770" s="11">
        <f t="shared" si="14"/>
        <v>1.238356014</v>
      </c>
      <c r="BM770" s="7">
        <v>35.0</v>
      </c>
      <c r="BN770" s="7">
        <v>10.0</v>
      </c>
      <c r="BO770" s="7">
        <v>1.0</v>
      </c>
      <c r="BP770" s="7">
        <v>0.0</v>
      </c>
      <c r="BQ770" s="7">
        <v>1.0</v>
      </c>
      <c r="BR770" s="7">
        <v>0.0</v>
      </c>
      <c r="BS770" s="9">
        <f t="shared" si="15"/>
        <v>108</v>
      </c>
      <c r="BT770" s="14">
        <v>-1.4595</v>
      </c>
      <c r="BU770" s="7">
        <v>4.0</v>
      </c>
      <c r="BV770" s="7">
        <v>3.0</v>
      </c>
      <c r="BW770" s="15">
        <f t="shared" si="16"/>
        <v>0.75</v>
      </c>
      <c r="BX770" s="7">
        <v>3.0</v>
      </c>
      <c r="BY770" s="7">
        <v>3.0</v>
      </c>
      <c r="BZ770" s="7">
        <v>0.0</v>
      </c>
      <c r="CA770" s="7">
        <v>4.0</v>
      </c>
      <c r="CB770" s="7">
        <v>1.0</v>
      </c>
      <c r="CC770" s="7">
        <v>2.0</v>
      </c>
      <c r="CD770" s="7">
        <v>0.0</v>
      </c>
      <c r="CE770" s="7">
        <v>1.0</v>
      </c>
      <c r="CF770" s="7">
        <v>1.0</v>
      </c>
      <c r="CG770" s="7">
        <v>0.0</v>
      </c>
      <c r="CH770" s="7">
        <v>0.0</v>
      </c>
      <c r="CI770" s="7">
        <v>9.0</v>
      </c>
      <c r="CJ770" s="7">
        <v>0.0</v>
      </c>
      <c r="CK770" s="7">
        <v>0.0</v>
      </c>
      <c r="CL770" s="15">
        <f t="shared" si="17"/>
        <v>0</v>
      </c>
      <c r="CM770" s="7">
        <v>3.6</v>
      </c>
      <c r="CN770" s="7">
        <v>0.9</v>
      </c>
      <c r="CO770" s="7">
        <v>4.5</v>
      </c>
      <c r="CP770" s="16">
        <f t="shared" si="18"/>
        <v>0.05625</v>
      </c>
      <c r="CQ770" s="16">
        <f t="shared" si="19"/>
        <v>0.2229040824</v>
      </c>
      <c r="CR770" s="17">
        <v>3.0</v>
      </c>
      <c r="CS770" s="14">
        <v>28.5</v>
      </c>
      <c r="CT770" s="14">
        <v>21.2</v>
      </c>
      <c r="CU770" s="14">
        <v>-8.1</v>
      </c>
      <c r="CV770" s="14">
        <v>6.8</v>
      </c>
      <c r="CW770" s="14">
        <v>0.1</v>
      </c>
      <c r="CX770" s="14">
        <v>1.2</v>
      </c>
      <c r="CY770" s="14">
        <v>8.1</v>
      </c>
      <c r="CZ770" s="18">
        <f t="shared" si="20"/>
        <v>0.10125</v>
      </c>
      <c r="DA770" s="18">
        <f t="shared" si="21"/>
        <v>0.4012273484</v>
      </c>
      <c r="DB770" s="14">
        <v>33.5679</v>
      </c>
      <c r="DC770" s="7">
        <v>1.0</v>
      </c>
      <c r="DD770" s="7">
        <v>4.0</v>
      </c>
      <c r="DE770" s="7">
        <v>5.0</v>
      </c>
      <c r="DF770" s="7">
        <v>45.0</v>
      </c>
      <c r="DG770" s="7">
        <v>17.0</v>
      </c>
      <c r="DH770" s="7">
        <v>1.0</v>
      </c>
      <c r="DI770" s="7">
        <v>14.0</v>
      </c>
      <c r="DJ770" s="7">
        <v>23.0</v>
      </c>
      <c r="DK770" s="7">
        <v>5.0</v>
      </c>
      <c r="DL770" s="7">
        <v>1.0</v>
      </c>
      <c r="DM770" s="7">
        <v>101.0</v>
      </c>
      <c r="DN770" s="9">
        <v>4.0</v>
      </c>
      <c r="DO770" s="9">
        <v>4.0</v>
      </c>
      <c r="DP770" s="9">
        <v>1.0</v>
      </c>
      <c r="DQ770" s="8">
        <v>186.0</v>
      </c>
      <c r="DR770" s="8">
        <v>2.0</v>
      </c>
      <c r="DS770" s="8" t="s">
        <v>1746</v>
      </c>
      <c r="DT770" s="19">
        <v>0.8</v>
      </c>
      <c r="DU770" s="8">
        <v>0.95</v>
      </c>
      <c r="DV770" s="8">
        <v>0.95</v>
      </c>
      <c r="DW770" s="8">
        <v>23.0</v>
      </c>
      <c r="DX770" s="8">
        <v>0.0</v>
      </c>
      <c r="DY770" s="14">
        <f t="shared" si="22"/>
        <v>7.24893617</v>
      </c>
    </row>
    <row r="771" ht="12.75" customHeight="1">
      <c r="A771" s="7">
        <v>41.0</v>
      </c>
      <c r="B771" s="7" t="s">
        <v>3194</v>
      </c>
      <c r="C771" s="7" t="s">
        <v>3195</v>
      </c>
      <c r="E771" s="7" t="s">
        <v>3196</v>
      </c>
      <c r="F771" s="7" t="s">
        <v>3196</v>
      </c>
      <c r="G771" s="7">
        <v>72.0</v>
      </c>
      <c r="H771" s="7">
        <v>180.0</v>
      </c>
      <c r="I771" s="7" t="s">
        <v>145</v>
      </c>
      <c r="J771" s="7">
        <v>2015.0</v>
      </c>
      <c r="K771" s="7">
        <v>2.0</v>
      </c>
      <c r="L771" s="7">
        <v>46.0</v>
      </c>
      <c r="M771" s="8" t="s">
        <v>146</v>
      </c>
      <c r="N771" s="8">
        <f t="shared" si="1"/>
        <v>18</v>
      </c>
      <c r="O771" s="7" t="s">
        <v>785</v>
      </c>
      <c r="P771" s="7" t="s">
        <v>3197</v>
      </c>
      <c r="Q771" s="8" t="s">
        <v>231</v>
      </c>
      <c r="R771" s="7" t="s">
        <v>231</v>
      </c>
      <c r="S771" s="9" t="s">
        <v>247</v>
      </c>
      <c r="T771" s="9">
        <v>18.0</v>
      </c>
      <c r="U771" s="9" t="s">
        <v>138</v>
      </c>
      <c r="V771" s="9" t="s">
        <v>138</v>
      </c>
      <c r="W771" s="7">
        <v>18.0</v>
      </c>
      <c r="X771" s="7">
        <v>2.0</v>
      </c>
      <c r="Y771" s="7">
        <v>0.0</v>
      </c>
      <c r="Z771" s="7">
        <v>0.0</v>
      </c>
      <c r="AA771" s="7">
        <v>2.0</v>
      </c>
      <c r="AB771" s="7">
        <v>-1.0</v>
      </c>
      <c r="AC771" s="7">
        <v>23.0</v>
      </c>
      <c r="AD771" s="7">
        <v>8.0</v>
      </c>
      <c r="AE771" s="7">
        <v>12.0</v>
      </c>
      <c r="AF771" s="10">
        <f t="shared" si="2"/>
        <v>0.08695652174</v>
      </c>
      <c r="AG771" s="10">
        <f t="shared" si="3"/>
        <v>0.04651162791</v>
      </c>
      <c r="AH771" s="7">
        <v>9423.0</v>
      </c>
      <c r="AI771" s="11">
        <f t="shared" si="4"/>
        <v>8.725</v>
      </c>
      <c r="AJ771" s="7">
        <v>221.0</v>
      </c>
      <c r="AK771" s="11">
        <f t="shared" si="5"/>
        <v>12.27777778</v>
      </c>
      <c r="AL771" s="11">
        <f t="shared" si="6"/>
        <v>42.63800905</v>
      </c>
      <c r="AM771" s="12">
        <v>0.0</v>
      </c>
      <c r="AN771" s="11">
        <f t="shared" si="7"/>
        <v>0</v>
      </c>
      <c r="AO771" s="10" t="s">
        <v>152</v>
      </c>
      <c r="AP771" s="10" t="s">
        <v>151</v>
      </c>
      <c r="AQ771" s="10" t="s">
        <v>152</v>
      </c>
      <c r="AR771" s="7">
        <v>1.0</v>
      </c>
      <c r="AS771" s="7">
        <v>1.0</v>
      </c>
      <c r="AT771" s="13">
        <f t="shared" si="8"/>
        <v>0.5</v>
      </c>
      <c r="AU771" s="8"/>
      <c r="AV771" s="8"/>
      <c r="AW771" s="8">
        <v>1.0</v>
      </c>
      <c r="AX771" s="8">
        <v>0.0</v>
      </c>
      <c r="AY771" s="8">
        <v>1.0</v>
      </c>
      <c r="AZ771" s="8">
        <v>1.0</v>
      </c>
      <c r="BA771" s="7">
        <v>16.0</v>
      </c>
      <c r="BB771" s="7">
        <v>14.0</v>
      </c>
      <c r="BC771" s="7">
        <v>3.0</v>
      </c>
      <c r="BD771" s="7">
        <v>8.0</v>
      </c>
      <c r="BE771" s="7">
        <v>5.0</v>
      </c>
      <c r="BF771" s="7">
        <v>4.0</v>
      </c>
      <c r="BG771" s="14">
        <f t="shared" si="9"/>
        <v>6.112702961</v>
      </c>
      <c r="BH771" s="11">
        <f t="shared" si="10"/>
        <v>5.348615091</v>
      </c>
      <c r="BI771" s="11">
        <f t="shared" si="11"/>
        <v>1.146131805</v>
      </c>
      <c r="BJ771" s="11">
        <f t="shared" si="12"/>
        <v>3.05635148</v>
      </c>
      <c r="BK771" s="11">
        <f t="shared" si="13"/>
        <v>1.910219675</v>
      </c>
      <c r="BL771" s="11">
        <f t="shared" si="14"/>
        <v>1.52817574</v>
      </c>
      <c r="BM771" s="7">
        <v>0.0</v>
      </c>
      <c r="BN771" s="7">
        <v>0.0</v>
      </c>
      <c r="BO771" s="7">
        <v>0.0</v>
      </c>
      <c r="BP771" s="7">
        <v>0.0</v>
      </c>
      <c r="BQ771" s="7">
        <v>0.0</v>
      </c>
      <c r="BR771" s="7">
        <v>0.0</v>
      </c>
      <c r="BS771" s="9">
        <f t="shared" si="15"/>
        <v>17</v>
      </c>
      <c r="BT771" s="14">
        <v>0.7687</v>
      </c>
      <c r="BW771" s="15" t="str">
        <f t="shared" si="16"/>
        <v> </v>
      </c>
      <c r="BY771" s="7">
        <v>0.0</v>
      </c>
      <c r="BZ771" s="7">
        <v>0.0</v>
      </c>
      <c r="CA771" s="7">
        <v>0.0</v>
      </c>
      <c r="CB771" s="7">
        <v>0.0</v>
      </c>
      <c r="CC771" s="7">
        <v>0.0</v>
      </c>
      <c r="CD771" s="7">
        <v>0.0</v>
      </c>
      <c r="CE771" s="7">
        <v>0.0</v>
      </c>
      <c r="CF771" s="7">
        <v>1.0</v>
      </c>
      <c r="CG771" s="7">
        <v>0.0</v>
      </c>
      <c r="CH771" s="7">
        <v>0.0</v>
      </c>
      <c r="CI771" s="7">
        <v>1.0</v>
      </c>
      <c r="CJ771" s="7">
        <v>0.0</v>
      </c>
      <c r="CK771" s="7">
        <v>0.0</v>
      </c>
      <c r="CL771" s="15">
        <f t="shared" si="17"/>
        <v>0</v>
      </c>
      <c r="CM771" s="7">
        <v>0.0</v>
      </c>
      <c r="CN771" s="7">
        <v>0.1</v>
      </c>
      <c r="CO771" s="7">
        <v>0.1</v>
      </c>
      <c r="CP771" s="16">
        <f t="shared" si="18"/>
        <v>0.005555555556</v>
      </c>
      <c r="CQ771" s="16">
        <f t="shared" si="19"/>
        <v>0.03820439351</v>
      </c>
      <c r="CR771" s="17">
        <v>2.0</v>
      </c>
      <c r="CS771" s="14">
        <v>2.0</v>
      </c>
      <c r="CT771" s="14">
        <v>1.9</v>
      </c>
      <c r="CU771" s="14">
        <v>-1.4</v>
      </c>
      <c r="CV771" s="14">
        <v>0.2</v>
      </c>
      <c r="CW771" s="14">
        <v>0.1</v>
      </c>
      <c r="CX771" s="14">
        <v>0.0</v>
      </c>
      <c r="CY771" s="14">
        <v>0.30000000000000004</v>
      </c>
      <c r="CZ771" s="18">
        <f t="shared" si="20"/>
        <v>0.01666666667</v>
      </c>
      <c r="DA771" s="18">
        <f t="shared" si="21"/>
        <v>0.1146131805</v>
      </c>
      <c r="DB771" s="14">
        <v>35.3913</v>
      </c>
      <c r="DC771" s="7">
        <v>0.0</v>
      </c>
      <c r="DD771" s="7">
        <v>2.0</v>
      </c>
      <c r="DE771" s="7">
        <v>2.0</v>
      </c>
      <c r="DF771" s="7">
        <v>4.0</v>
      </c>
      <c r="DG771" s="7">
        <v>2.0</v>
      </c>
      <c r="DH771" s="7">
        <v>0.0</v>
      </c>
      <c r="DI771" s="7">
        <v>3.0</v>
      </c>
      <c r="DJ771" s="7">
        <v>5.0</v>
      </c>
      <c r="DK771" s="7">
        <v>1.0</v>
      </c>
      <c r="DL771" s="7">
        <v>1.0</v>
      </c>
      <c r="DM771" s="7">
        <v>11.0</v>
      </c>
      <c r="DN771" s="9">
        <v>1.0</v>
      </c>
      <c r="DO771" s="9">
        <v>0.0</v>
      </c>
      <c r="DP771" s="9">
        <v>0.0</v>
      </c>
      <c r="DQ771" s="8">
        <v>73.0</v>
      </c>
      <c r="DR771" s="8">
        <v>0.0</v>
      </c>
      <c r="DS771" s="8"/>
      <c r="DT771" s="19">
        <v>0.667</v>
      </c>
      <c r="DU771" s="8">
        <v>0.6930000000000001</v>
      </c>
      <c r="DV771" s="8">
        <v>0.363</v>
      </c>
      <c r="DW771" s="8">
        <v>0.0</v>
      </c>
      <c r="DX771" s="8">
        <v>0.258</v>
      </c>
      <c r="DY771" s="14">
        <f t="shared" si="22"/>
        <v>-0.01306337223</v>
      </c>
    </row>
    <row r="772" ht="12.75" customHeight="1">
      <c r="A772" s="7">
        <v>46.0</v>
      </c>
      <c r="B772" s="7" t="s">
        <v>3198</v>
      </c>
      <c r="C772" s="7" t="s">
        <v>583</v>
      </c>
      <c r="D772" s="7" t="s">
        <v>358</v>
      </c>
      <c r="E772" s="7" t="s">
        <v>163</v>
      </c>
      <c r="F772" s="7" t="s">
        <v>163</v>
      </c>
      <c r="G772" s="7">
        <v>69.0</v>
      </c>
      <c r="H772" s="7">
        <v>176.0</v>
      </c>
      <c r="I772" s="7" t="s">
        <v>145</v>
      </c>
      <c r="J772" s="7">
        <v>2008.0</v>
      </c>
      <c r="K772" s="7">
        <v>6.0</v>
      </c>
      <c r="L772" s="7">
        <v>156.0</v>
      </c>
      <c r="M772" s="8"/>
      <c r="N772" s="8">
        <f t="shared" si="1"/>
        <v>26</v>
      </c>
      <c r="O772" s="7" t="s">
        <v>519</v>
      </c>
      <c r="P772" s="7" t="s">
        <v>3199</v>
      </c>
      <c r="Q772" s="8" t="s">
        <v>447</v>
      </c>
      <c r="R772" s="7" t="s">
        <v>447</v>
      </c>
      <c r="S772" s="9" t="s">
        <v>174</v>
      </c>
      <c r="T772" s="9">
        <v>76.0</v>
      </c>
      <c r="U772" s="9" t="s">
        <v>138</v>
      </c>
      <c r="V772" s="9" t="s">
        <v>138</v>
      </c>
      <c r="W772" s="7">
        <v>77.0</v>
      </c>
      <c r="X772" s="7">
        <v>11.0</v>
      </c>
      <c r="Y772" s="7">
        <v>18.0</v>
      </c>
      <c r="Z772" s="7">
        <v>8.0</v>
      </c>
      <c r="AA772" s="7">
        <v>29.0</v>
      </c>
      <c r="AB772" s="7">
        <v>11.0</v>
      </c>
      <c r="AC772" s="7">
        <v>122.0</v>
      </c>
      <c r="AD772" s="7">
        <v>57.0</v>
      </c>
      <c r="AE772" s="7">
        <v>69.0</v>
      </c>
      <c r="AF772" s="10">
        <f t="shared" si="2"/>
        <v>0.09016393443</v>
      </c>
      <c r="AG772" s="10">
        <f t="shared" si="3"/>
        <v>0.04435483871</v>
      </c>
      <c r="AH772" s="7">
        <v>104775.0</v>
      </c>
      <c r="AI772" s="11">
        <f t="shared" si="4"/>
        <v>22.67857143</v>
      </c>
      <c r="AJ772" s="7">
        <v>2268.0</v>
      </c>
      <c r="AK772" s="11">
        <f t="shared" si="5"/>
        <v>29.45454545</v>
      </c>
      <c r="AL772" s="11">
        <f t="shared" si="6"/>
        <v>46.19708995</v>
      </c>
      <c r="AM772" s="12">
        <v>71.0</v>
      </c>
      <c r="AN772" s="11">
        <f t="shared" si="7"/>
        <v>2.439513243</v>
      </c>
      <c r="AO772" s="10" t="s">
        <v>550</v>
      </c>
      <c r="AP772" s="10" t="s">
        <v>3200</v>
      </c>
      <c r="AQ772" s="10" t="s">
        <v>140</v>
      </c>
      <c r="AR772" s="7">
        <v>0.0</v>
      </c>
      <c r="AS772" s="7">
        <v>0.0</v>
      </c>
      <c r="AT772" s="13">
        <f t="shared" si="8"/>
        <v>0</v>
      </c>
      <c r="AU772" s="8"/>
      <c r="AV772" s="8"/>
      <c r="AW772" s="8"/>
      <c r="AX772" s="8">
        <v>0.0</v>
      </c>
      <c r="AY772" s="8"/>
      <c r="AZ772" s="8">
        <v>0.0</v>
      </c>
      <c r="BA772" s="7">
        <v>112.0</v>
      </c>
      <c r="BB772" s="7">
        <v>51.0</v>
      </c>
      <c r="BC772" s="7">
        <v>157.0</v>
      </c>
      <c r="BD772" s="7">
        <v>57.0</v>
      </c>
      <c r="BE772" s="7">
        <v>22.0</v>
      </c>
      <c r="BF772" s="7">
        <v>19.0</v>
      </c>
      <c r="BG772" s="14">
        <f t="shared" si="9"/>
        <v>3.848246242</v>
      </c>
      <c r="BH772" s="11">
        <f t="shared" si="10"/>
        <v>1.752326414</v>
      </c>
      <c r="BI772" s="11">
        <f t="shared" si="11"/>
        <v>5.394416607</v>
      </c>
      <c r="BJ772" s="11">
        <f t="shared" si="12"/>
        <v>1.958482462</v>
      </c>
      <c r="BK772" s="11">
        <f t="shared" si="13"/>
        <v>0.7559055118</v>
      </c>
      <c r="BL772" s="11">
        <f t="shared" si="14"/>
        <v>0.6528274875</v>
      </c>
      <c r="BM772" s="7">
        <v>14.0</v>
      </c>
      <c r="BN772" s="7">
        <v>7.0</v>
      </c>
      <c r="BO772" s="7">
        <v>0.0</v>
      </c>
      <c r="BP772" s="7">
        <v>0.0</v>
      </c>
      <c r="BQ772" s="7">
        <v>0.0</v>
      </c>
      <c r="BR772" s="7">
        <v>0.0</v>
      </c>
      <c r="BS772" s="9">
        <f t="shared" si="15"/>
        <v>222</v>
      </c>
      <c r="BT772" s="14">
        <v>8.9398</v>
      </c>
      <c r="BW772" s="15" t="str">
        <f t="shared" si="16"/>
        <v> </v>
      </c>
      <c r="BY772" s="7">
        <v>3.0</v>
      </c>
      <c r="BZ772" s="7">
        <v>0.0</v>
      </c>
      <c r="CA772" s="7">
        <v>2.0</v>
      </c>
      <c r="CB772" s="7">
        <v>0.0</v>
      </c>
      <c r="CC772" s="7">
        <v>2.0</v>
      </c>
      <c r="CD772" s="7">
        <v>0.0</v>
      </c>
      <c r="CE772" s="7">
        <v>2.0</v>
      </c>
      <c r="CF772" s="7">
        <v>2.0</v>
      </c>
      <c r="CG772" s="7">
        <v>0.0</v>
      </c>
      <c r="CH772" s="7">
        <v>0.0</v>
      </c>
      <c r="CI772" s="7">
        <v>5.0</v>
      </c>
      <c r="CJ772" s="7">
        <v>0.0</v>
      </c>
      <c r="CK772" s="7">
        <v>0.0</v>
      </c>
      <c r="CL772" s="15">
        <f t="shared" si="17"/>
        <v>0</v>
      </c>
      <c r="CM772" s="7">
        <v>2.4</v>
      </c>
      <c r="CN772" s="7">
        <v>4.9</v>
      </c>
      <c r="CO772" s="7">
        <v>7.2</v>
      </c>
      <c r="CP772" s="16">
        <f t="shared" si="18"/>
        <v>0.09350649351</v>
      </c>
      <c r="CQ772" s="16">
        <f t="shared" si="19"/>
        <v>0.2473872584</v>
      </c>
      <c r="CR772" s="17">
        <v>6.0</v>
      </c>
      <c r="CS772" s="14">
        <v>38.9</v>
      </c>
      <c r="CT772" s="14">
        <v>38.4</v>
      </c>
      <c r="CU772" s="14">
        <v>7.8</v>
      </c>
      <c r="CV772" s="14">
        <v>3.0</v>
      </c>
      <c r="CW772" s="14">
        <v>6.1</v>
      </c>
      <c r="CX772" s="14">
        <v>0.0</v>
      </c>
      <c r="CY772" s="14">
        <v>9.1</v>
      </c>
      <c r="CZ772" s="18">
        <f t="shared" si="20"/>
        <v>0.1181818182</v>
      </c>
      <c r="DA772" s="18">
        <f t="shared" si="21"/>
        <v>0.3126700072</v>
      </c>
      <c r="DB772" s="14">
        <v>46.5738</v>
      </c>
      <c r="DC772" s="7">
        <v>1.0</v>
      </c>
      <c r="DD772" s="7">
        <v>0.0</v>
      </c>
      <c r="DE772" s="7">
        <v>6.0</v>
      </c>
      <c r="DF772" s="7">
        <v>50.0</v>
      </c>
      <c r="DG772" s="7">
        <v>4.0</v>
      </c>
      <c r="DH772" s="7">
        <v>1.0</v>
      </c>
      <c r="DI772" s="7">
        <v>53.0</v>
      </c>
      <c r="DJ772" s="7">
        <v>11.0</v>
      </c>
      <c r="DK772" s="7">
        <v>0.0</v>
      </c>
      <c r="DL772" s="7">
        <v>1.0</v>
      </c>
      <c r="DM772" s="7">
        <v>52.0</v>
      </c>
      <c r="DN772" s="9">
        <v>3.0</v>
      </c>
      <c r="DO772" s="9">
        <v>1.0</v>
      </c>
      <c r="DP772" s="9">
        <v>5.0</v>
      </c>
      <c r="DQ772" s="8">
        <v>186.0</v>
      </c>
      <c r="DR772" s="8">
        <v>5.0</v>
      </c>
      <c r="DS772" s="8" t="s">
        <v>3201</v>
      </c>
      <c r="DT772" s="19">
        <v>3.6</v>
      </c>
      <c r="DU772" s="8">
        <v>2.667</v>
      </c>
      <c r="DV772" s="8">
        <v>2.667</v>
      </c>
      <c r="DW772" s="8">
        <v>163.0</v>
      </c>
      <c r="DX772" s="8">
        <v>0.0</v>
      </c>
      <c r="DY772" s="14">
        <f t="shared" si="22"/>
        <v>4.595744681</v>
      </c>
    </row>
    <row r="773" ht="12.75" customHeight="1">
      <c r="A773" s="7">
        <v>12.0</v>
      </c>
      <c r="B773" s="7" t="s">
        <v>3202</v>
      </c>
      <c r="C773" s="7" t="s">
        <v>547</v>
      </c>
      <c r="D773" s="7" t="s">
        <v>162</v>
      </c>
      <c r="E773" s="7" t="s">
        <v>163</v>
      </c>
      <c r="F773" s="7" t="s">
        <v>163</v>
      </c>
      <c r="G773" s="7">
        <v>76.0</v>
      </c>
      <c r="H773" s="7">
        <v>205.0</v>
      </c>
      <c r="I773" s="7" t="s">
        <v>133</v>
      </c>
      <c r="J773" s="7">
        <v>2003.0</v>
      </c>
      <c r="K773" s="7">
        <v>1.0</v>
      </c>
      <c r="L773" s="7">
        <v>2.0</v>
      </c>
      <c r="M773" s="8"/>
      <c r="N773" s="8">
        <f t="shared" si="1"/>
        <v>31</v>
      </c>
      <c r="O773" s="7" t="s">
        <v>563</v>
      </c>
      <c r="P773" s="7" t="s">
        <v>3203</v>
      </c>
      <c r="Q773" s="8" t="s">
        <v>610</v>
      </c>
      <c r="R773" s="7" t="s">
        <v>3204</v>
      </c>
      <c r="S773" s="9" t="s">
        <v>260</v>
      </c>
      <c r="T773" s="9">
        <v>62.0</v>
      </c>
      <c r="U773" s="9">
        <v>20.0</v>
      </c>
      <c r="V773" s="9" t="s">
        <v>138</v>
      </c>
      <c r="W773" s="7">
        <v>83.0</v>
      </c>
      <c r="X773" s="7">
        <v>13.0</v>
      </c>
      <c r="Y773" s="7">
        <v>26.0</v>
      </c>
      <c r="Z773" s="7">
        <v>16.0</v>
      </c>
      <c r="AA773" s="7">
        <v>39.0</v>
      </c>
      <c r="AB773" s="7">
        <v>-2.0</v>
      </c>
      <c r="AC773" s="7">
        <v>199.0</v>
      </c>
      <c r="AD773" s="7">
        <v>98.0</v>
      </c>
      <c r="AE773" s="7">
        <v>81.0</v>
      </c>
      <c r="AF773" s="10">
        <f t="shared" si="2"/>
        <v>0.06532663317</v>
      </c>
      <c r="AG773" s="10">
        <f t="shared" si="3"/>
        <v>0.03439153439</v>
      </c>
      <c r="AH773" s="7">
        <v>92406.0</v>
      </c>
      <c r="AI773" s="11">
        <f t="shared" si="4"/>
        <v>18.55542169</v>
      </c>
      <c r="AJ773" s="7">
        <v>1986.0</v>
      </c>
      <c r="AK773" s="11">
        <f t="shared" si="5"/>
        <v>23.92771084</v>
      </c>
      <c r="AL773" s="11">
        <f t="shared" si="6"/>
        <v>46.52870091</v>
      </c>
      <c r="AM773" s="12">
        <v>188.0</v>
      </c>
      <c r="AN773" s="11">
        <f t="shared" si="7"/>
        <v>7.324199727</v>
      </c>
      <c r="AO773" s="10" t="s">
        <v>1117</v>
      </c>
      <c r="AP773" s="10" t="s">
        <v>3205</v>
      </c>
      <c r="AQ773" s="10" t="s">
        <v>1958</v>
      </c>
      <c r="AR773" s="7">
        <v>446.0</v>
      </c>
      <c r="AS773" s="7">
        <v>396.0</v>
      </c>
      <c r="AT773" s="13">
        <f t="shared" si="8"/>
        <v>0.5296912114</v>
      </c>
      <c r="AU773" s="9">
        <v>19.0</v>
      </c>
      <c r="AV773" s="9">
        <v>6.0</v>
      </c>
      <c r="AW773" s="9">
        <v>553.0</v>
      </c>
      <c r="AX773" s="9">
        <v>301.0</v>
      </c>
      <c r="AY773" s="9">
        <v>283.0</v>
      </c>
      <c r="AZ773" s="9">
        <v>142.0</v>
      </c>
      <c r="BA773" s="7">
        <v>107.0</v>
      </c>
      <c r="BB773" s="7">
        <v>74.0</v>
      </c>
      <c r="BC773" s="7">
        <v>33.0</v>
      </c>
      <c r="BD773" s="7">
        <v>98.0</v>
      </c>
      <c r="BE773" s="7">
        <v>39.0</v>
      </c>
      <c r="BF773" s="7">
        <v>62.0</v>
      </c>
      <c r="BG773" s="14">
        <f t="shared" si="9"/>
        <v>4.168560483</v>
      </c>
      <c r="BH773" s="11">
        <f t="shared" si="10"/>
        <v>2.88292968</v>
      </c>
      <c r="BI773" s="11">
        <f t="shared" si="11"/>
        <v>1.285630803</v>
      </c>
      <c r="BJ773" s="11">
        <f t="shared" si="12"/>
        <v>3.8179339</v>
      </c>
      <c r="BK773" s="11">
        <f t="shared" si="13"/>
        <v>1.519381858</v>
      </c>
      <c r="BL773" s="11">
        <f t="shared" si="14"/>
        <v>2.41542757</v>
      </c>
      <c r="BM773" s="7">
        <v>34.0</v>
      </c>
      <c r="BN773" s="7">
        <v>17.0</v>
      </c>
      <c r="BO773" s="7">
        <v>0.0</v>
      </c>
      <c r="BP773" s="7">
        <v>0.0</v>
      </c>
      <c r="BQ773" s="7">
        <v>0.0</v>
      </c>
      <c r="BR773" s="7">
        <v>0.0</v>
      </c>
      <c r="BS773" s="9">
        <f t="shared" si="15"/>
        <v>141</v>
      </c>
      <c r="BT773" s="14">
        <v>1.8592</v>
      </c>
      <c r="BU773" s="7">
        <v>1.0</v>
      </c>
      <c r="BV773" s="7">
        <v>0.0</v>
      </c>
      <c r="BW773" s="15">
        <f t="shared" si="16"/>
        <v>0</v>
      </c>
      <c r="BX773" s="7">
        <v>0.0</v>
      </c>
      <c r="BY773" s="7">
        <v>4.0</v>
      </c>
      <c r="BZ773" s="7">
        <v>0.0</v>
      </c>
      <c r="CA773" s="7">
        <v>0.0</v>
      </c>
      <c r="CB773" s="7">
        <v>1.0</v>
      </c>
      <c r="CC773" s="7">
        <v>2.0</v>
      </c>
      <c r="CD773" s="7">
        <v>0.0</v>
      </c>
      <c r="CE773" s="7">
        <v>1.0</v>
      </c>
      <c r="CF773" s="7">
        <v>3.0</v>
      </c>
      <c r="CG773" s="7">
        <v>1.0</v>
      </c>
      <c r="CH773" s="7">
        <v>0.0</v>
      </c>
      <c r="CI773" s="7">
        <v>6.0</v>
      </c>
      <c r="CJ773" s="7">
        <v>0.0</v>
      </c>
      <c r="CK773" s="7">
        <v>0.0</v>
      </c>
      <c r="CL773" s="15">
        <f t="shared" si="17"/>
        <v>0</v>
      </c>
      <c r="CM773" s="7">
        <v>1.6</v>
      </c>
      <c r="CN773" s="7">
        <v>1.8</v>
      </c>
      <c r="CO773" s="7">
        <v>3.4</v>
      </c>
      <c r="CP773" s="16">
        <f t="shared" si="18"/>
        <v>0.04096385542</v>
      </c>
      <c r="CQ773" s="16">
        <f t="shared" si="19"/>
        <v>0.1324589312</v>
      </c>
      <c r="CR773" s="17">
        <v>5.0</v>
      </c>
      <c r="CS773" s="14">
        <v>32.0</v>
      </c>
      <c r="CT773" s="14">
        <v>27.7</v>
      </c>
      <c r="CU773" s="14">
        <v>5.0</v>
      </c>
      <c r="CV773" s="14">
        <v>1.7000000000000002</v>
      </c>
      <c r="CW773" s="14">
        <v>2.9</v>
      </c>
      <c r="CX773" s="14">
        <v>-0.2</v>
      </c>
      <c r="CY773" s="14">
        <v>4.4</v>
      </c>
      <c r="CZ773" s="18">
        <f t="shared" si="20"/>
        <v>0.05301204819</v>
      </c>
      <c r="DA773" s="18">
        <f t="shared" si="21"/>
        <v>0.1714174404</v>
      </c>
      <c r="DB773" s="14">
        <v>23.2462</v>
      </c>
      <c r="DC773" s="7">
        <v>0.0</v>
      </c>
      <c r="DD773" s="7">
        <v>4.0</v>
      </c>
      <c r="DE773" s="7">
        <v>9.0</v>
      </c>
      <c r="DF773" s="7">
        <v>85.0</v>
      </c>
      <c r="DG773" s="7">
        <v>27.0</v>
      </c>
      <c r="DH773" s="7">
        <v>6.0</v>
      </c>
      <c r="DI773" s="7">
        <v>19.0</v>
      </c>
      <c r="DJ773" s="7">
        <v>38.0</v>
      </c>
      <c r="DK773" s="7">
        <v>8.0</v>
      </c>
      <c r="DL773" s="7">
        <v>10.0</v>
      </c>
      <c r="DM773" s="7">
        <v>91.0</v>
      </c>
      <c r="DN773" s="9">
        <v>3.0</v>
      </c>
      <c r="DO773" s="9">
        <v>4.0</v>
      </c>
      <c r="DP773" s="9">
        <v>2.0</v>
      </c>
      <c r="DQ773" s="8">
        <v>228.0</v>
      </c>
      <c r="DR773" s="8">
        <v>0.0</v>
      </c>
      <c r="DS773" s="8"/>
      <c r="DT773" s="19">
        <v>9.5</v>
      </c>
      <c r="DU773" s="8">
        <v>8.25</v>
      </c>
      <c r="DV773" s="8">
        <v>8.249</v>
      </c>
      <c r="DW773" s="8">
        <v>0.0</v>
      </c>
      <c r="DX773" s="8">
        <v>0.0</v>
      </c>
      <c r="DY773" s="14">
        <f t="shared" si="22"/>
        <v>-11.71660947</v>
      </c>
    </row>
    <row r="774" ht="12.75" customHeight="1">
      <c r="A774" s="7">
        <v>11.0</v>
      </c>
      <c r="B774" s="7" t="s">
        <v>3206</v>
      </c>
      <c r="C774" s="7" t="s">
        <v>547</v>
      </c>
      <c r="D774" s="7" t="s">
        <v>162</v>
      </c>
      <c r="E774" s="7" t="s">
        <v>163</v>
      </c>
      <c r="F774" s="7" t="s">
        <v>163</v>
      </c>
      <c r="G774" s="7">
        <v>76.0</v>
      </c>
      <c r="H774" s="7">
        <v>220.0</v>
      </c>
      <c r="I774" s="7" t="s">
        <v>133</v>
      </c>
      <c r="J774" s="7">
        <v>2006.0</v>
      </c>
      <c r="K774" s="7">
        <v>1.0</v>
      </c>
      <c r="L774" s="7">
        <v>2.0</v>
      </c>
      <c r="M774" s="8"/>
      <c r="N774" s="8">
        <f t="shared" si="1"/>
        <v>27</v>
      </c>
      <c r="O774" s="7" t="s">
        <v>777</v>
      </c>
      <c r="P774" s="7" t="s">
        <v>3203</v>
      </c>
      <c r="Q774" s="8" t="s">
        <v>685</v>
      </c>
      <c r="R774" s="7" t="s">
        <v>685</v>
      </c>
      <c r="S774" s="9" t="s">
        <v>150</v>
      </c>
      <c r="T774" s="9">
        <v>81.0</v>
      </c>
      <c r="U774" s="9" t="s">
        <v>138</v>
      </c>
      <c r="V774" s="9" t="s">
        <v>138</v>
      </c>
      <c r="W774" s="7">
        <v>82.0</v>
      </c>
      <c r="X774" s="7">
        <v>20.0</v>
      </c>
      <c r="Y774" s="7">
        <v>28.0</v>
      </c>
      <c r="Z774" s="7">
        <v>20.0</v>
      </c>
      <c r="AA774" s="7">
        <v>48.0</v>
      </c>
      <c r="AB774" s="7">
        <v>6.0</v>
      </c>
      <c r="AC774" s="7">
        <v>151.0</v>
      </c>
      <c r="AD774" s="7">
        <v>66.0</v>
      </c>
      <c r="AE774" s="7">
        <v>54.0</v>
      </c>
      <c r="AF774" s="10">
        <f t="shared" si="2"/>
        <v>0.1324503311</v>
      </c>
      <c r="AG774" s="10">
        <f t="shared" si="3"/>
        <v>0.07380073801</v>
      </c>
      <c r="AH774" s="7">
        <v>90039.0</v>
      </c>
      <c r="AI774" s="11">
        <f t="shared" si="4"/>
        <v>18.30060976</v>
      </c>
      <c r="AJ774" s="7">
        <v>2104.0</v>
      </c>
      <c r="AK774" s="11">
        <f t="shared" si="5"/>
        <v>25.65853659</v>
      </c>
      <c r="AL774" s="11">
        <f t="shared" si="6"/>
        <v>42.79420152</v>
      </c>
      <c r="AM774" s="12">
        <v>213.0</v>
      </c>
      <c r="AN774" s="11">
        <f t="shared" si="7"/>
        <v>8.516309599</v>
      </c>
      <c r="AO774" s="10" t="s">
        <v>283</v>
      </c>
      <c r="AP774" s="10" t="s">
        <v>377</v>
      </c>
      <c r="AQ774" s="10" t="s">
        <v>3207</v>
      </c>
      <c r="AR774" s="7">
        <v>806.0</v>
      </c>
      <c r="AS774" s="7">
        <v>589.0</v>
      </c>
      <c r="AT774" s="13">
        <f t="shared" si="8"/>
        <v>0.5777777778</v>
      </c>
      <c r="AU774" s="9">
        <v>40.0</v>
      </c>
      <c r="AV774" s="9">
        <v>17.0</v>
      </c>
      <c r="AW774" s="9">
        <v>946.0</v>
      </c>
      <c r="AX774" s="9">
        <v>536.0</v>
      </c>
      <c r="AY774" s="9">
        <v>449.0</v>
      </c>
      <c r="AZ774" s="9">
        <v>270.0</v>
      </c>
      <c r="BA774" s="7">
        <v>117.0</v>
      </c>
      <c r="BB774" s="7">
        <v>165.0</v>
      </c>
      <c r="BC774" s="7">
        <v>31.0</v>
      </c>
      <c r="BD774" s="7">
        <v>66.0</v>
      </c>
      <c r="BE774" s="7">
        <v>50.0</v>
      </c>
      <c r="BF774" s="7">
        <v>55.0</v>
      </c>
      <c r="BG774" s="14">
        <f t="shared" si="9"/>
        <v>4.677972878</v>
      </c>
      <c r="BH774" s="11">
        <f t="shared" si="10"/>
        <v>6.597141239</v>
      </c>
      <c r="BI774" s="11">
        <f t="shared" si="11"/>
        <v>1.239462899</v>
      </c>
      <c r="BJ774" s="11">
        <f t="shared" si="12"/>
        <v>2.638856496</v>
      </c>
      <c r="BK774" s="11">
        <f t="shared" si="13"/>
        <v>1.999133709</v>
      </c>
      <c r="BL774" s="11">
        <f t="shared" si="14"/>
        <v>2.19904708</v>
      </c>
      <c r="BM774" s="7">
        <v>34.0</v>
      </c>
      <c r="BN774" s="7">
        <v>17.0</v>
      </c>
      <c r="BO774" s="7">
        <v>0.0</v>
      </c>
      <c r="BP774" s="7">
        <v>0.0</v>
      </c>
      <c r="BQ774" s="7">
        <v>0.0</v>
      </c>
      <c r="BR774" s="7">
        <v>0.0</v>
      </c>
      <c r="BS774" s="9">
        <f t="shared" si="15"/>
        <v>230</v>
      </c>
      <c r="BT774" s="14">
        <v>0.5930000000000001</v>
      </c>
      <c r="BW774" s="15" t="str">
        <f t="shared" si="16"/>
        <v> </v>
      </c>
      <c r="BY774" s="7">
        <v>5.0</v>
      </c>
      <c r="BZ774" s="7">
        <v>3.0</v>
      </c>
      <c r="CA774" s="7">
        <v>4.0</v>
      </c>
      <c r="CB774" s="7">
        <v>1.0</v>
      </c>
      <c r="CC774" s="7">
        <v>1.0</v>
      </c>
      <c r="CD774" s="7">
        <v>2.0</v>
      </c>
      <c r="CE774" s="7">
        <v>0.0</v>
      </c>
      <c r="CF774" s="7">
        <v>6.0</v>
      </c>
      <c r="CG774" s="7">
        <v>1.0</v>
      </c>
      <c r="CH774" s="7">
        <v>0.0</v>
      </c>
      <c r="CI774" s="7">
        <v>10.0</v>
      </c>
      <c r="CJ774" s="7">
        <v>0.0</v>
      </c>
      <c r="CK774" s="7">
        <v>0.0</v>
      </c>
      <c r="CL774" s="15">
        <f t="shared" si="17"/>
        <v>0</v>
      </c>
      <c r="CM774" s="7">
        <v>3.5</v>
      </c>
      <c r="CN774" s="7">
        <v>2.3</v>
      </c>
      <c r="CO774" s="7">
        <v>5.8</v>
      </c>
      <c r="CP774" s="16">
        <f t="shared" si="18"/>
        <v>0.07073170732</v>
      </c>
      <c r="CQ774" s="16">
        <f t="shared" si="19"/>
        <v>0.2318995102</v>
      </c>
      <c r="CR774" s="17">
        <v>8.0</v>
      </c>
      <c r="CS774" s="14">
        <v>29.4</v>
      </c>
      <c r="CT774" s="14">
        <v>28.0</v>
      </c>
      <c r="CU774" s="14">
        <v>17.9</v>
      </c>
      <c r="CV774" s="14">
        <v>7.3</v>
      </c>
      <c r="CW774" s="14">
        <v>5.6</v>
      </c>
      <c r="CX774" s="14">
        <v>0.0</v>
      </c>
      <c r="CY774" s="14">
        <v>12.9</v>
      </c>
      <c r="CZ774" s="18">
        <f t="shared" si="20"/>
        <v>0.1573170732</v>
      </c>
      <c r="DA774" s="18">
        <f t="shared" si="21"/>
        <v>0.5157764969</v>
      </c>
      <c r="DB774" s="14">
        <v>24.9404</v>
      </c>
      <c r="DC774" s="7">
        <v>2.0</v>
      </c>
      <c r="DD774" s="7">
        <v>2.0</v>
      </c>
      <c r="DE774" s="7">
        <v>2.0</v>
      </c>
      <c r="DF774" s="7">
        <v>60.0</v>
      </c>
      <c r="DG774" s="7">
        <v>18.0</v>
      </c>
      <c r="DH774" s="7">
        <v>8.0</v>
      </c>
      <c r="DI774" s="7">
        <v>3.0</v>
      </c>
      <c r="DJ774" s="7">
        <v>41.0</v>
      </c>
      <c r="DK774" s="7">
        <v>12.0</v>
      </c>
      <c r="DL774" s="7">
        <v>2.0</v>
      </c>
      <c r="DM774" s="7">
        <v>67.0</v>
      </c>
      <c r="DN774" s="9">
        <v>4.0</v>
      </c>
      <c r="DO774" s="9">
        <v>4.0</v>
      </c>
      <c r="DP774" s="9">
        <v>3.0</v>
      </c>
      <c r="DQ774" s="8">
        <v>186.0</v>
      </c>
      <c r="DR774" s="8">
        <v>0.0</v>
      </c>
      <c r="DS774" s="8"/>
      <c r="DT774" s="19">
        <v>6.0</v>
      </c>
      <c r="DU774" s="8">
        <v>6.0</v>
      </c>
      <c r="DV774" s="8">
        <v>6.0</v>
      </c>
      <c r="DW774" s="8">
        <v>0.0</v>
      </c>
      <c r="DX774" s="8">
        <v>0.0</v>
      </c>
      <c r="DY774" s="14">
        <f t="shared" si="22"/>
        <v>1.304255319</v>
      </c>
    </row>
    <row r="775" ht="12.75" customHeight="1">
      <c r="A775" s="7">
        <v>18.0</v>
      </c>
      <c r="B775" s="7" t="s">
        <v>1930</v>
      </c>
      <c r="C775" s="7" t="s">
        <v>547</v>
      </c>
      <c r="D775" s="7" t="s">
        <v>162</v>
      </c>
      <c r="E775" s="7" t="s">
        <v>163</v>
      </c>
      <c r="F775" s="7" t="s">
        <v>163</v>
      </c>
      <c r="G775" s="7">
        <v>76.0</v>
      </c>
      <c r="H775" s="7">
        <v>207.0</v>
      </c>
      <c r="I775" s="7" t="s">
        <v>133</v>
      </c>
      <c r="J775" s="7">
        <v>2005.0</v>
      </c>
      <c r="K775" s="7">
        <v>1.0</v>
      </c>
      <c r="L775" s="7">
        <v>12.0</v>
      </c>
      <c r="M775" s="8"/>
      <c r="N775" s="8">
        <f t="shared" si="1"/>
        <v>29</v>
      </c>
      <c r="O775" s="7" t="s">
        <v>2468</v>
      </c>
      <c r="P775" s="7" t="s">
        <v>3203</v>
      </c>
      <c r="Q775" s="8" t="s">
        <v>610</v>
      </c>
      <c r="R775" s="7" t="s">
        <v>610</v>
      </c>
      <c r="S775" s="9" t="s">
        <v>174</v>
      </c>
      <c r="T775" s="9">
        <v>77.0</v>
      </c>
      <c r="U775" s="9" t="s">
        <v>138</v>
      </c>
      <c r="V775" s="9" t="s">
        <v>138</v>
      </c>
      <c r="W775" s="7">
        <v>77.0</v>
      </c>
      <c r="X775" s="7">
        <v>2.0</v>
      </c>
      <c r="Y775" s="7">
        <v>13.0</v>
      </c>
      <c r="Z775" s="7">
        <v>5.0</v>
      </c>
      <c r="AA775" s="7">
        <v>15.0</v>
      </c>
      <c r="AB775" s="7">
        <v>2.0</v>
      </c>
      <c r="AC775" s="7">
        <v>65.0</v>
      </c>
      <c r="AD775" s="7">
        <v>28.0</v>
      </c>
      <c r="AE775" s="7">
        <v>52.0</v>
      </c>
      <c r="AF775" s="10">
        <f t="shared" si="2"/>
        <v>0.03076923077</v>
      </c>
      <c r="AG775" s="10">
        <f t="shared" si="3"/>
        <v>0.01379310345</v>
      </c>
      <c r="AH775" s="7">
        <v>90918.0</v>
      </c>
      <c r="AI775" s="11">
        <f t="shared" si="4"/>
        <v>19.67922078</v>
      </c>
      <c r="AJ775" s="7">
        <v>2102.0</v>
      </c>
      <c r="AK775" s="11">
        <f t="shared" si="5"/>
        <v>27.2987013</v>
      </c>
      <c r="AL775" s="11">
        <f t="shared" si="6"/>
        <v>43.25309229</v>
      </c>
      <c r="AM775" s="12">
        <v>64.0</v>
      </c>
      <c r="AN775" s="11">
        <f t="shared" si="7"/>
        <v>2.534151653</v>
      </c>
      <c r="AO775" s="10" t="s">
        <v>1091</v>
      </c>
      <c r="AP775" s="10" t="s">
        <v>1139</v>
      </c>
      <c r="AQ775" s="10" t="s">
        <v>2325</v>
      </c>
      <c r="AR775" s="7">
        <v>1.0</v>
      </c>
      <c r="AS775" s="7">
        <v>3.0</v>
      </c>
      <c r="AT775" s="13">
        <f t="shared" si="8"/>
        <v>0.25</v>
      </c>
      <c r="AU775" s="8"/>
      <c r="AV775" s="8"/>
      <c r="AW775" s="8">
        <v>3.0</v>
      </c>
      <c r="AX775" s="8">
        <v>0.0</v>
      </c>
      <c r="AY775" s="8">
        <v>1.0</v>
      </c>
      <c r="AZ775" s="8">
        <v>1.0</v>
      </c>
      <c r="BA775" s="7">
        <v>126.0</v>
      </c>
      <c r="BB775" s="7">
        <v>65.0</v>
      </c>
      <c r="BC775" s="7">
        <v>120.0</v>
      </c>
      <c r="BD775" s="7">
        <v>28.0</v>
      </c>
      <c r="BE775" s="7">
        <v>49.0</v>
      </c>
      <c r="BF775" s="7">
        <v>20.0</v>
      </c>
      <c r="BG775" s="14">
        <f t="shared" si="9"/>
        <v>4.989111067</v>
      </c>
      <c r="BH775" s="11">
        <f t="shared" si="10"/>
        <v>2.573747773</v>
      </c>
      <c r="BI775" s="11">
        <f t="shared" si="11"/>
        <v>4.75153435</v>
      </c>
      <c r="BJ775" s="11">
        <f t="shared" si="12"/>
        <v>1.108691348</v>
      </c>
      <c r="BK775" s="11">
        <f t="shared" si="13"/>
        <v>1.940209859</v>
      </c>
      <c r="BL775" s="11">
        <f t="shared" si="14"/>
        <v>0.7919223916</v>
      </c>
      <c r="BM775" s="7">
        <v>36.0</v>
      </c>
      <c r="BN775" s="7">
        <v>18.0</v>
      </c>
      <c r="BO775" s="7">
        <v>0.0</v>
      </c>
      <c r="BP775" s="7">
        <v>0.0</v>
      </c>
      <c r="BQ775" s="7">
        <v>0.0</v>
      </c>
      <c r="BR775" s="7">
        <v>0.0</v>
      </c>
      <c r="BS775" s="9">
        <f t="shared" si="15"/>
        <v>221</v>
      </c>
      <c r="BT775" s="14">
        <v>-4.3897</v>
      </c>
      <c r="BW775" s="15" t="str">
        <f t="shared" si="16"/>
        <v> </v>
      </c>
      <c r="BY775" s="7">
        <v>2.0</v>
      </c>
      <c r="BZ775" s="7">
        <v>0.0</v>
      </c>
      <c r="CA775" s="7">
        <v>1.0</v>
      </c>
      <c r="CB775" s="7">
        <v>0.0</v>
      </c>
      <c r="CC775" s="7">
        <v>0.0</v>
      </c>
      <c r="CD775" s="7">
        <v>0.0</v>
      </c>
      <c r="CE775" s="7">
        <v>0.0</v>
      </c>
      <c r="CF775" s="7">
        <v>1.0</v>
      </c>
      <c r="CG775" s="7">
        <v>1.0</v>
      </c>
      <c r="CH775" s="7">
        <v>0.0</v>
      </c>
      <c r="CI775" s="7">
        <v>0.0</v>
      </c>
      <c r="CJ775" s="7">
        <v>0.0</v>
      </c>
      <c r="CK775" s="7">
        <v>0.0</v>
      </c>
      <c r="CL775" s="15">
        <f t="shared" si="17"/>
        <v>0</v>
      </c>
      <c r="CM775" s="7">
        <v>0.0</v>
      </c>
      <c r="CN775" s="7">
        <v>2.7</v>
      </c>
      <c r="CO775" s="7">
        <v>2.8</v>
      </c>
      <c r="CP775" s="16">
        <f t="shared" si="18"/>
        <v>0.03636363636</v>
      </c>
      <c r="CQ775" s="16">
        <f t="shared" si="19"/>
        <v>0.1108691348</v>
      </c>
      <c r="CR775" s="17">
        <v>4.0</v>
      </c>
      <c r="CS775" s="14">
        <v>22.9</v>
      </c>
      <c r="CT775" s="14">
        <v>31.3</v>
      </c>
      <c r="CU775" s="14">
        <v>-6.3</v>
      </c>
      <c r="CV775" s="14">
        <v>0.30000000000000004</v>
      </c>
      <c r="CW775" s="14">
        <v>2.4</v>
      </c>
      <c r="CX775" s="14">
        <v>0.0</v>
      </c>
      <c r="CY775" s="14">
        <v>2.7</v>
      </c>
      <c r="CZ775" s="18">
        <f t="shared" si="20"/>
        <v>0.03506493506</v>
      </c>
      <c r="DA775" s="18">
        <f t="shared" si="21"/>
        <v>0.1069095229</v>
      </c>
      <c r="DB775" s="14">
        <v>55.3846</v>
      </c>
      <c r="DC775" s="7">
        <v>0.0</v>
      </c>
      <c r="DD775" s="7">
        <v>1.0</v>
      </c>
      <c r="DE775" s="7">
        <v>3.0</v>
      </c>
      <c r="DF775" s="7">
        <v>24.0</v>
      </c>
      <c r="DG775" s="7">
        <v>2.0</v>
      </c>
      <c r="DH775" s="7">
        <v>0.0</v>
      </c>
      <c r="DI775" s="7">
        <v>16.0</v>
      </c>
      <c r="DJ775" s="7">
        <v>10.0</v>
      </c>
      <c r="DK775" s="7">
        <v>4.0</v>
      </c>
      <c r="DL775" s="7">
        <v>0.0</v>
      </c>
      <c r="DM775" s="7">
        <v>33.0</v>
      </c>
      <c r="DN775" s="9">
        <v>0.0</v>
      </c>
      <c r="DO775" s="9">
        <v>0.0</v>
      </c>
      <c r="DP775" s="9">
        <v>1.0</v>
      </c>
      <c r="DQ775" s="8">
        <v>186.0</v>
      </c>
      <c r="DR775" s="8">
        <v>4.0</v>
      </c>
      <c r="DS775" s="8" t="s">
        <v>3208</v>
      </c>
      <c r="DT775" s="19">
        <v>7.0</v>
      </c>
      <c r="DU775" s="8">
        <v>5.7</v>
      </c>
      <c r="DV775" s="8">
        <v>5.7</v>
      </c>
      <c r="DW775" s="8">
        <v>278.0</v>
      </c>
      <c r="DX775" s="8">
        <v>0.0</v>
      </c>
      <c r="DY775" s="14">
        <f t="shared" si="22"/>
        <v>-8.257446809</v>
      </c>
    </row>
    <row r="776" ht="12.75" customHeight="1">
      <c r="A776" s="7">
        <v>12.0</v>
      </c>
      <c r="B776" s="7" t="s">
        <v>3209</v>
      </c>
      <c r="C776" s="7" t="s">
        <v>1301</v>
      </c>
      <c r="D776" s="7" t="s">
        <v>1302</v>
      </c>
      <c r="E776" s="7" t="s">
        <v>132</v>
      </c>
      <c r="F776" s="7" t="s">
        <v>132</v>
      </c>
      <c r="G776" s="7">
        <v>74.0</v>
      </c>
      <c r="H776" s="7">
        <v>214.0</v>
      </c>
      <c r="I776" s="7" t="s">
        <v>145</v>
      </c>
      <c r="J776" s="7">
        <v>2004.0</v>
      </c>
      <c r="K776" s="7">
        <v>1.0</v>
      </c>
      <c r="L776" s="7">
        <v>13.0</v>
      </c>
      <c r="M776" s="8"/>
      <c r="N776" s="8">
        <f t="shared" si="1"/>
        <v>30</v>
      </c>
      <c r="O776" s="7" t="s">
        <v>1121</v>
      </c>
      <c r="P776" s="7" t="s">
        <v>3210</v>
      </c>
      <c r="Q776" s="8" t="s">
        <v>246</v>
      </c>
      <c r="R776" s="7" t="s">
        <v>246</v>
      </c>
      <c r="S776" s="9" t="s">
        <v>238</v>
      </c>
      <c r="T776" s="9">
        <v>77.0</v>
      </c>
      <c r="U776" s="9" t="s">
        <v>138</v>
      </c>
      <c r="V776" s="9" t="s">
        <v>138</v>
      </c>
      <c r="W776" s="7">
        <v>78.0</v>
      </c>
      <c r="X776" s="7">
        <v>21.0</v>
      </c>
      <c r="Y776" s="7">
        <v>17.0</v>
      </c>
      <c r="Z776" s="7">
        <v>10.0</v>
      </c>
      <c r="AA776" s="7">
        <v>38.0</v>
      </c>
      <c r="AB776" s="7">
        <v>-23.0</v>
      </c>
      <c r="AC776" s="7">
        <v>187.0</v>
      </c>
      <c r="AD776" s="7">
        <v>40.0</v>
      </c>
      <c r="AE776" s="7">
        <v>62.0</v>
      </c>
      <c r="AF776" s="10">
        <f t="shared" si="2"/>
        <v>0.1122994652</v>
      </c>
      <c r="AG776" s="10">
        <f t="shared" si="3"/>
        <v>0.07266435986</v>
      </c>
      <c r="AH776" s="7">
        <v>83646.0</v>
      </c>
      <c r="AI776" s="11">
        <f t="shared" si="4"/>
        <v>17.87307692</v>
      </c>
      <c r="AJ776" s="7">
        <v>1811.0</v>
      </c>
      <c r="AK776" s="11">
        <f t="shared" si="5"/>
        <v>23.21794872</v>
      </c>
      <c r="AL776" s="11">
        <f t="shared" si="6"/>
        <v>46.18774158</v>
      </c>
      <c r="AM776" s="12">
        <v>122.0</v>
      </c>
      <c r="AN776" s="11">
        <f t="shared" si="7"/>
        <v>5.250699376</v>
      </c>
      <c r="AO776" s="10" t="s">
        <v>177</v>
      </c>
      <c r="AP776" s="10" t="s">
        <v>176</v>
      </c>
      <c r="AQ776" s="10" t="s">
        <v>1179</v>
      </c>
      <c r="AR776" s="7">
        <v>51.0</v>
      </c>
      <c r="AS776" s="7">
        <v>50.0</v>
      </c>
      <c r="AT776" s="13">
        <f t="shared" si="8"/>
        <v>0.504950495</v>
      </c>
      <c r="AU776" s="8"/>
      <c r="AV776" s="8"/>
      <c r="AW776" s="8">
        <v>76.0</v>
      </c>
      <c r="AX776" s="8">
        <v>36.0</v>
      </c>
      <c r="AY776" s="8">
        <v>25.0</v>
      </c>
      <c r="AZ776" s="8">
        <v>15.0</v>
      </c>
      <c r="BA776" s="7">
        <v>63.0</v>
      </c>
      <c r="BB776" s="7">
        <v>59.0</v>
      </c>
      <c r="BC776" s="7">
        <v>15.0</v>
      </c>
      <c r="BD776" s="7">
        <v>40.0</v>
      </c>
      <c r="BE776" s="7">
        <v>34.0</v>
      </c>
      <c r="BF776" s="7">
        <v>30.0</v>
      </c>
      <c r="BG776" s="14">
        <f t="shared" si="9"/>
        <v>2.711426727</v>
      </c>
      <c r="BH776" s="11">
        <f t="shared" si="10"/>
        <v>2.539272649</v>
      </c>
      <c r="BI776" s="11">
        <f t="shared" si="11"/>
        <v>0.6455777921</v>
      </c>
      <c r="BJ776" s="11">
        <f t="shared" si="12"/>
        <v>1.721540779</v>
      </c>
      <c r="BK776" s="11">
        <f t="shared" si="13"/>
        <v>1.463309662</v>
      </c>
      <c r="BL776" s="11">
        <f t="shared" si="14"/>
        <v>1.291155584</v>
      </c>
      <c r="BM776" s="7">
        <v>28.0</v>
      </c>
      <c r="BN776" s="7">
        <v>14.0</v>
      </c>
      <c r="BO776" s="7">
        <v>0.0</v>
      </c>
      <c r="BP776" s="7">
        <v>0.0</v>
      </c>
      <c r="BQ776" s="7">
        <v>0.0</v>
      </c>
      <c r="BR776" s="7">
        <v>0.0</v>
      </c>
      <c r="BS776" s="9">
        <f t="shared" si="15"/>
        <v>102</v>
      </c>
      <c r="BT776" s="14">
        <v>-4.6594</v>
      </c>
      <c r="BU776" s="7">
        <v>1.0</v>
      </c>
      <c r="BV776" s="7">
        <v>0.0</v>
      </c>
      <c r="BW776" s="15">
        <f t="shared" si="16"/>
        <v>0</v>
      </c>
      <c r="BX776" s="7">
        <v>0.0</v>
      </c>
      <c r="BY776" s="7">
        <v>3.0</v>
      </c>
      <c r="BZ776" s="7">
        <v>0.0</v>
      </c>
      <c r="CA776" s="7">
        <v>6.0</v>
      </c>
      <c r="CB776" s="7">
        <v>2.0</v>
      </c>
      <c r="CC776" s="7">
        <v>3.0</v>
      </c>
      <c r="CD776" s="7">
        <v>0.0</v>
      </c>
      <c r="CE776" s="7">
        <v>0.0</v>
      </c>
      <c r="CF776" s="7">
        <v>1.0</v>
      </c>
      <c r="CG776" s="7">
        <v>1.0</v>
      </c>
      <c r="CH776" s="7">
        <v>0.0</v>
      </c>
      <c r="CI776" s="7">
        <v>16.0</v>
      </c>
      <c r="CJ776" s="7">
        <v>0.0</v>
      </c>
      <c r="CK776" s="7">
        <v>0.0</v>
      </c>
      <c r="CL776" s="15">
        <f t="shared" si="17"/>
        <v>0</v>
      </c>
      <c r="CM776" s="7">
        <v>2.8</v>
      </c>
      <c r="CN776" s="7">
        <v>0.5</v>
      </c>
      <c r="CO776" s="7">
        <v>3.3</v>
      </c>
      <c r="CP776" s="16">
        <f t="shared" si="18"/>
        <v>0.04230769231</v>
      </c>
      <c r="CQ776" s="16">
        <f t="shared" si="19"/>
        <v>0.1420271143</v>
      </c>
      <c r="CR776" s="17">
        <v>3.0</v>
      </c>
      <c r="CS776" s="14">
        <v>31.0</v>
      </c>
      <c r="CT776" s="14">
        <v>29.9</v>
      </c>
      <c r="CU776" s="14">
        <v>-18.6</v>
      </c>
      <c r="CV776" s="14">
        <v>3.4</v>
      </c>
      <c r="CW776" s="14">
        <v>1.0</v>
      </c>
      <c r="CX776" s="14">
        <v>-0.2</v>
      </c>
      <c r="CY776" s="14">
        <v>4.1</v>
      </c>
      <c r="CZ776" s="18">
        <f t="shared" si="20"/>
        <v>0.05256410256</v>
      </c>
      <c r="DA776" s="18">
        <f t="shared" si="21"/>
        <v>0.1764579298</v>
      </c>
      <c r="DB776" s="14">
        <v>30.369</v>
      </c>
      <c r="DC776" s="7">
        <v>0.0</v>
      </c>
      <c r="DD776" s="7">
        <v>1.0</v>
      </c>
      <c r="DE776" s="7">
        <v>7.0</v>
      </c>
      <c r="DF776" s="7">
        <v>32.0</v>
      </c>
      <c r="DG776" s="7">
        <v>16.0</v>
      </c>
      <c r="DH776" s="7">
        <v>3.0</v>
      </c>
      <c r="DI776" s="7">
        <v>9.0</v>
      </c>
      <c r="DJ776" s="7">
        <v>24.0</v>
      </c>
      <c r="DK776" s="7">
        <v>3.0</v>
      </c>
      <c r="DL776" s="7">
        <v>3.0</v>
      </c>
      <c r="DM776" s="7">
        <v>129.0</v>
      </c>
      <c r="DN776" s="9">
        <v>5.0</v>
      </c>
      <c r="DO776" s="9">
        <v>2.0</v>
      </c>
      <c r="DP776" s="9">
        <v>1.0</v>
      </c>
      <c r="DQ776" s="8">
        <v>186.0</v>
      </c>
      <c r="DR776" s="8">
        <v>3.0</v>
      </c>
      <c r="DS776" s="8" t="s">
        <v>429</v>
      </c>
      <c r="DT776" s="19">
        <v>4.35</v>
      </c>
      <c r="DU776" s="8">
        <v>4.35</v>
      </c>
      <c r="DV776" s="8">
        <v>4.35</v>
      </c>
      <c r="DW776" s="8">
        <v>159.0</v>
      </c>
      <c r="DX776" s="8">
        <v>0.0</v>
      </c>
      <c r="DY776" s="14">
        <f t="shared" si="22"/>
        <v>-3.985106383</v>
      </c>
    </row>
    <row r="777" ht="12.75" customHeight="1">
      <c r="A777" s="7">
        <v>18.0</v>
      </c>
      <c r="B777" s="7" t="s">
        <v>3211</v>
      </c>
      <c r="C777" s="7" t="s">
        <v>593</v>
      </c>
      <c r="D777" s="7" t="s">
        <v>162</v>
      </c>
      <c r="E777" s="7" t="s">
        <v>163</v>
      </c>
      <c r="F777" s="7" t="s">
        <v>163</v>
      </c>
      <c r="G777" s="7">
        <v>73.0</v>
      </c>
      <c r="H777" s="7">
        <v>195.0</v>
      </c>
      <c r="I777" s="7" t="s">
        <v>133</v>
      </c>
      <c r="J777" s="7">
        <v>2002.0</v>
      </c>
      <c r="K777" s="7">
        <v>2.0</v>
      </c>
      <c r="L777" s="7">
        <v>57.0</v>
      </c>
      <c r="M777" s="8"/>
      <c r="N777" s="8">
        <f t="shared" si="1"/>
        <v>32</v>
      </c>
      <c r="O777" s="7" t="s">
        <v>339</v>
      </c>
      <c r="P777" s="7" t="s">
        <v>3212</v>
      </c>
      <c r="Q777" s="8" t="s">
        <v>158</v>
      </c>
      <c r="R777" s="7" t="s">
        <v>158</v>
      </c>
      <c r="S777" s="9" t="s">
        <v>150</v>
      </c>
      <c r="T777" s="9">
        <v>80.0</v>
      </c>
      <c r="U777" s="9" t="s">
        <v>138</v>
      </c>
      <c r="V777" s="9" t="s">
        <v>138</v>
      </c>
      <c r="W777" s="7">
        <v>80.0</v>
      </c>
      <c r="X777" s="7">
        <v>6.0</v>
      </c>
      <c r="Y777" s="7">
        <v>11.0</v>
      </c>
      <c r="Z777" s="7">
        <v>8.0</v>
      </c>
      <c r="AA777" s="7">
        <v>17.0</v>
      </c>
      <c r="AB777" s="7">
        <v>-4.0</v>
      </c>
      <c r="AC777" s="7">
        <v>58.0</v>
      </c>
      <c r="AD777" s="7">
        <v>24.0</v>
      </c>
      <c r="AE777" s="7">
        <v>29.0</v>
      </c>
      <c r="AF777" s="10">
        <f t="shared" si="2"/>
        <v>0.1034482759</v>
      </c>
      <c r="AG777" s="10">
        <f t="shared" si="3"/>
        <v>0.05405405405</v>
      </c>
      <c r="AH777" s="7">
        <v>60948.0</v>
      </c>
      <c r="AI777" s="11">
        <f t="shared" si="4"/>
        <v>12.6975</v>
      </c>
      <c r="AJ777" s="7">
        <v>1564.0</v>
      </c>
      <c r="AK777" s="11">
        <f t="shared" si="5"/>
        <v>19.55</v>
      </c>
      <c r="AL777" s="11">
        <f t="shared" si="6"/>
        <v>38.96930946</v>
      </c>
      <c r="AM777" s="12">
        <v>101.0</v>
      </c>
      <c r="AN777" s="11">
        <f t="shared" si="7"/>
        <v>5.965741288</v>
      </c>
      <c r="AO777" s="10" t="s">
        <v>1646</v>
      </c>
      <c r="AP777" s="10" t="s">
        <v>1272</v>
      </c>
      <c r="AQ777" s="10" t="s">
        <v>493</v>
      </c>
      <c r="AR777" s="7">
        <v>373.0</v>
      </c>
      <c r="AS777" s="7">
        <v>415.0</v>
      </c>
      <c r="AT777" s="13">
        <f t="shared" si="8"/>
        <v>0.4733502538</v>
      </c>
      <c r="AU777" s="9">
        <v>6.0</v>
      </c>
      <c r="AV777" s="9">
        <v>0.0</v>
      </c>
      <c r="AW777" s="9">
        <v>475.0</v>
      </c>
      <c r="AX777" s="9">
        <v>221.0</v>
      </c>
      <c r="AY777" s="9">
        <v>313.0</v>
      </c>
      <c r="AZ777" s="9">
        <v>152.0</v>
      </c>
      <c r="BA777" s="7">
        <v>60.0</v>
      </c>
      <c r="BB777" s="7">
        <v>77.0</v>
      </c>
      <c r="BC777" s="7">
        <v>45.0</v>
      </c>
      <c r="BD777" s="7">
        <v>24.0</v>
      </c>
      <c r="BE777" s="7">
        <v>34.0</v>
      </c>
      <c r="BF777" s="7">
        <v>34.0</v>
      </c>
      <c r="BG777" s="14">
        <f t="shared" si="9"/>
        <v>3.544004725</v>
      </c>
      <c r="BH777" s="11">
        <f t="shared" si="10"/>
        <v>4.548139398</v>
      </c>
      <c r="BI777" s="11">
        <f t="shared" si="11"/>
        <v>2.658003544</v>
      </c>
      <c r="BJ777" s="11">
        <f t="shared" si="12"/>
        <v>1.41760189</v>
      </c>
      <c r="BK777" s="11">
        <f t="shared" si="13"/>
        <v>2.008269344</v>
      </c>
      <c r="BL777" s="11">
        <f t="shared" si="14"/>
        <v>2.008269344</v>
      </c>
      <c r="BM777" s="7">
        <v>52.0</v>
      </c>
      <c r="BN777" s="7">
        <v>16.0</v>
      </c>
      <c r="BO777" s="7">
        <v>0.0</v>
      </c>
      <c r="BP777" s="7">
        <v>2.0</v>
      </c>
      <c r="BQ777" s="7">
        <v>0.0</v>
      </c>
      <c r="BR777" s="7">
        <v>0.0</v>
      </c>
      <c r="BS777" s="9">
        <f t="shared" si="15"/>
        <v>174</v>
      </c>
      <c r="BT777" s="14">
        <v>-3.6567</v>
      </c>
      <c r="BW777" s="15" t="str">
        <f t="shared" si="16"/>
        <v> </v>
      </c>
      <c r="BY777" s="7">
        <v>2.0</v>
      </c>
      <c r="BZ777" s="7">
        <v>0.0</v>
      </c>
      <c r="CA777" s="7">
        <v>0.0</v>
      </c>
      <c r="CB777" s="7">
        <v>0.0</v>
      </c>
      <c r="CC777" s="7">
        <v>1.0</v>
      </c>
      <c r="CD777" s="7">
        <v>1.0</v>
      </c>
      <c r="CE777" s="7">
        <v>0.0</v>
      </c>
      <c r="CF777" s="7">
        <v>0.0</v>
      </c>
      <c r="CG777" s="7">
        <v>1.0</v>
      </c>
      <c r="CH777" s="7">
        <v>0.0</v>
      </c>
      <c r="CI777" s="7">
        <v>3.0</v>
      </c>
      <c r="CJ777" s="7">
        <v>0.0</v>
      </c>
      <c r="CK777" s="7">
        <v>0.0</v>
      </c>
      <c r="CL777" s="15">
        <f t="shared" si="17"/>
        <v>0</v>
      </c>
      <c r="CM777" s="7">
        <v>-0.30000000000000004</v>
      </c>
      <c r="CN777" s="7">
        <v>0.8</v>
      </c>
      <c r="CO777" s="7">
        <v>0.5</v>
      </c>
      <c r="CP777" s="16">
        <f t="shared" si="18"/>
        <v>0.00625</v>
      </c>
      <c r="CQ777" s="16">
        <f t="shared" si="19"/>
        <v>0.02953337271</v>
      </c>
      <c r="CR777" s="17">
        <v>2.0</v>
      </c>
      <c r="CS777" s="14">
        <v>16.0</v>
      </c>
      <c r="CT777" s="14">
        <v>21.3</v>
      </c>
      <c r="CU777" s="14">
        <v>-3.6</v>
      </c>
      <c r="CV777" s="14">
        <v>-0.4</v>
      </c>
      <c r="CW777" s="14">
        <v>2.2</v>
      </c>
      <c r="CX777" s="14">
        <v>0.0</v>
      </c>
      <c r="CY777" s="14">
        <v>1.8</v>
      </c>
      <c r="CZ777" s="18">
        <f t="shared" si="20"/>
        <v>0.0225</v>
      </c>
      <c r="DA777" s="18">
        <f t="shared" si="21"/>
        <v>0.1063201418</v>
      </c>
      <c r="DB777" s="14">
        <v>29.6552</v>
      </c>
      <c r="DC777" s="7">
        <v>0.0</v>
      </c>
      <c r="DD777" s="7">
        <v>2.0</v>
      </c>
      <c r="DE777" s="7">
        <v>2.0</v>
      </c>
      <c r="DF777" s="7">
        <v>20.0</v>
      </c>
      <c r="DG777" s="7">
        <v>6.0</v>
      </c>
      <c r="DH777" s="7">
        <v>2.0</v>
      </c>
      <c r="DI777" s="7">
        <v>12.0</v>
      </c>
      <c r="DJ777" s="7">
        <v>9.0</v>
      </c>
      <c r="DK777" s="7">
        <v>5.0</v>
      </c>
      <c r="DL777" s="7">
        <v>1.0</v>
      </c>
      <c r="DM777" s="7">
        <v>23.0</v>
      </c>
      <c r="DN777" s="9">
        <v>0.0</v>
      </c>
      <c r="DO777" s="9">
        <v>1.0</v>
      </c>
      <c r="DP777" s="9">
        <v>1.0</v>
      </c>
      <c r="DQ777" s="8">
        <v>186.0</v>
      </c>
      <c r="DR777" s="8">
        <v>1.0</v>
      </c>
      <c r="DS777" s="8" t="s">
        <v>429</v>
      </c>
      <c r="DT777" s="19">
        <v>3.875</v>
      </c>
      <c r="DU777" s="8">
        <v>3.25</v>
      </c>
      <c r="DV777" s="8">
        <v>3.125</v>
      </c>
      <c r="DW777" s="8">
        <v>40.0</v>
      </c>
      <c r="DX777" s="8">
        <v>0.0</v>
      </c>
      <c r="DY777" s="14">
        <f t="shared" si="22"/>
        <v>-3.678723404</v>
      </c>
    </row>
    <row r="778" ht="12.75" customHeight="1">
      <c r="A778" s="7">
        <v>25.0</v>
      </c>
      <c r="B778" s="7" t="s">
        <v>3213</v>
      </c>
      <c r="C778" s="7" t="s">
        <v>1378</v>
      </c>
      <c r="E778" s="7" t="s">
        <v>189</v>
      </c>
      <c r="F778" s="7" t="s">
        <v>189</v>
      </c>
      <c r="G778" s="7">
        <v>75.0</v>
      </c>
      <c r="H778" s="7">
        <v>209.0</v>
      </c>
      <c r="I778" s="7" t="s">
        <v>133</v>
      </c>
      <c r="J778" s="7">
        <v>2006.0</v>
      </c>
      <c r="K778" s="7">
        <v>6.0</v>
      </c>
      <c r="L778" s="7">
        <v>161.0</v>
      </c>
      <c r="M778" s="8"/>
      <c r="N778" s="8">
        <f t="shared" si="1"/>
        <v>30</v>
      </c>
      <c r="O778" s="7" t="s">
        <v>252</v>
      </c>
      <c r="P778" s="7" t="s">
        <v>3214</v>
      </c>
      <c r="Q778" s="8" t="s">
        <v>610</v>
      </c>
      <c r="R778" s="7" t="s">
        <v>610</v>
      </c>
      <c r="S778" s="9" t="s">
        <v>255</v>
      </c>
      <c r="T778" s="9">
        <v>74.0</v>
      </c>
      <c r="U778" s="9" t="s">
        <v>138</v>
      </c>
      <c r="V778" s="9" t="s">
        <v>138</v>
      </c>
      <c r="W778" s="7">
        <v>75.0</v>
      </c>
      <c r="X778" s="7">
        <v>9.0</v>
      </c>
      <c r="Y778" s="7">
        <v>11.0</v>
      </c>
      <c r="Z778" s="7">
        <v>5.0</v>
      </c>
      <c r="AA778" s="7">
        <v>20.0</v>
      </c>
      <c r="AB778" s="7">
        <v>6.0</v>
      </c>
      <c r="AC778" s="7">
        <v>125.0</v>
      </c>
      <c r="AD778" s="7">
        <v>50.0</v>
      </c>
      <c r="AE778" s="7">
        <v>36.0</v>
      </c>
      <c r="AF778" s="10">
        <f t="shared" si="2"/>
        <v>0.072</v>
      </c>
      <c r="AG778" s="10">
        <f t="shared" si="3"/>
        <v>0.04265402844</v>
      </c>
      <c r="AH778" s="7">
        <v>54914.0</v>
      </c>
      <c r="AI778" s="11">
        <f t="shared" si="4"/>
        <v>12.20311111</v>
      </c>
      <c r="AJ778" s="7">
        <v>1415.0</v>
      </c>
      <c r="AK778" s="11">
        <f t="shared" si="5"/>
        <v>18.86666667</v>
      </c>
      <c r="AL778" s="11">
        <f t="shared" si="6"/>
        <v>38.80848057</v>
      </c>
      <c r="AM778" s="12">
        <v>68.0</v>
      </c>
      <c r="AN778" s="11">
        <f t="shared" si="7"/>
        <v>4.457879594</v>
      </c>
      <c r="AO778" s="10" t="s">
        <v>714</v>
      </c>
      <c r="AP778" s="10" t="s">
        <v>1384</v>
      </c>
      <c r="AQ778" s="10" t="s">
        <v>498</v>
      </c>
      <c r="AR778" s="7">
        <v>2.0</v>
      </c>
      <c r="AS778" s="7">
        <v>4.0</v>
      </c>
      <c r="AT778" s="13">
        <f t="shared" si="8"/>
        <v>0.3333333333</v>
      </c>
      <c r="AU778" s="8"/>
      <c r="AV778" s="8"/>
      <c r="AW778" s="8">
        <v>3.0</v>
      </c>
      <c r="AX778" s="8">
        <v>2.0</v>
      </c>
      <c r="AY778" s="8">
        <v>3.0</v>
      </c>
      <c r="AZ778" s="8">
        <v>0.0</v>
      </c>
      <c r="BA778" s="7">
        <v>108.0</v>
      </c>
      <c r="BB778" s="7">
        <v>144.0</v>
      </c>
      <c r="BC778" s="7">
        <v>33.0</v>
      </c>
      <c r="BD778" s="7">
        <v>50.0</v>
      </c>
      <c r="BE778" s="7">
        <v>22.0</v>
      </c>
      <c r="BF778" s="7">
        <v>29.0</v>
      </c>
      <c r="BG778" s="14">
        <f t="shared" si="9"/>
        <v>7.080161707</v>
      </c>
      <c r="BH778" s="11">
        <f t="shared" si="10"/>
        <v>9.44021561</v>
      </c>
      <c r="BI778" s="11">
        <f t="shared" si="11"/>
        <v>2.163382744</v>
      </c>
      <c r="BJ778" s="11">
        <f t="shared" si="12"/>
        <v>3.277852642</v>
      </c>
      <c r="BK778" s="11">
        <f t="shared" si="13"/>
        <v>1.442255163</v>
      </c>
      <c r="BL778" s="11">
        <f t="shared" si="14"/>
        <v>1.901154533</v>
      </c>
      <c r="BM778" s="7">
        <v>22.0</v>
      </c>
      <c r="BN778" s="7">
        <v>11.0</v>
      </c>
      <c r="BO778" s="7">
        <v>0.0</v>
      </c>
      <c r="BP778" s="7">
        <v>0.0</v>
      </c>
      <c r="BQ778" s="7">
        <v>0.0</v>
      </c>
      <c r="BR778" s="7">
        <v>0.0</v>
      </c>
      <c r="BS778" s="9">
        <f t="shared" si="15"/>
        <v>199</v>
      </c>
      <c r="BT778" s="14">
        <v>1.7784</v>
      </c>
      <c r="BW778" s="15" t="str">
        <f t="shared" si="16"/>
        <v> </v>
      </c>
      <c r="BY778" s="7">
        <v>1.0</v>
      </c>
      <c r="BZ778" s="7">
        <v>0.0</v>
      </c>
      <c r="CA778" s="7">
        <v>0.0</v>
      </c>
      <c r="CB778" s="7">
        <v>1.0</v>
      </c>
      <c r="CC778" s="7">
        <v>2.0</v>
      </c>
      <c r="CD778" s="7">
        <v>0.0</v>
      </c>
      <c r="CE778" s="7">
        <v>0.0</v>
      </c>
      <c r="CF778" s="7">
        <v>2.0</v>
      </c>
      <c r="CG778" s="7">
        <v>1.0</v>
      </c>
      <c r="CH778" s="7">
        <v>0.0</v>
      </c>
      <c r="CI778" s="7">
        <v>4.0</v>
      </c>
      <c r="CJ778" s="7">
        <v>0.0</v>
      </c>
      <c r="CK778" s="7">
        <v>0.0</v>
      </c>
      <c r="CL778" s="15">
        <f t="shared" si="17"/>
        <v>0</v>
      </c>
      <c r="CM778" s="7">
        <v>0.8</v>
      </c>
      <c r="CN778" s="7">
        <v>1.1</v>
      </c>
      <c r="CO778" s="7">
        <v>1.8</v>
      </c>
      <c r="CP778" s="16">
        <f t="shared" si="18"/>
        <v>0.024</v>
      </c>
      <c r="CQ778" s="16">
        <f t="shared" si="19"/>
        <v>0.1180026951</v>
      </c>
      <c r="CR778" s="17">
        <v>4.0</v>
      </c>
      <c r="CS778" s="14">
        <v>15.8</v>
      </c>
      <c r="CT778" s="14">
        <v>18.0</v>
      </c>
      <c r="CU778" s="14">
        <v>1.2</v>
      </c>
      <c r="CV778" s="14">
        <v>1.7000000000000002</v>
      </c>
      <c r="CW778" s="14">
        <v>2.2</v>
      </c>
      <c r="CX778" s="14">
        <v>0.0</v>
      </c>
      <c r="CY778" s="14">
        <v>3.8</v>
      </c>
      <c r="CZ778" s="18">
        <f t="shared" si="20"/>
        <v>0.05066666667</v>
      </c>
      <c r="DA778" s="18">
        <f t="shared" si="21"/>
        <v>0.2491168008</v>
      </c>
      <c r="DB778" s="14">
        <v>27.808</v>
      </c>
      <c r="DC778" s="7">
        <v>0.0</v>
      </c>
      <c r="DD778" s="7">
        <v>2.0</v>
      </c>
      <c r="DE778" s="7">
        <v>2.0</v>
      </c>
      <c r="DF778" s="7">
        <v>46.0</v>
      </c>
      <c r="DG778" s="7">
        <v>12.0</v>
      </c>
      <c r="DH778" s="7">
        <v>0.0</v>
      </c>
      <c r="DI778" s="7">
        <v>10.0</v>
      </c>
      <c r="DJ778" s="7">
        <v>26.0</v>
      </c>
      <c r="DK778" s="7">
        <v>11.0</v>
      </c>
      <c r="DL778" s="7">
        <v>1.0</v>
      </c>
      <c r="DM778" s="7">
        <v>65.0</v>
      </c>
      <c r="DN778" s="9">
        <v>0.0</v>
      </c>
      <c r="DO778" s="9">
        <v>0.0</v>
      </c>
      <c r="DP778" s="9">
        <v>1.0</v>
      </c>
      <c r="DQ778" s="8">
        <v>372.0</v>
      </c>
      <c r="DR778" s="8">
        <v>3.0</v>
      </c>
      <c r="DS778" s="8" t="s">
        <v>1549</v>
      </c>
      <c r="DT778" s="19">
        <v>1.1</v>
      </c>
      <c r="DU778" s="8">
        <v>1.1</v>
      </c>
      <c r="DV778" s="8">
        <v>1.767</v>
      </c>
      <c r="DW778" s="8">
        <v>40.0</v>
      </c>
      <c r="DX778" s="8">
        <v>0.0</v>
      </c>
      <c r="DY778" s="14">
        <f t="shared" si="22"/>
        <v>2.380851064</v>
      </c>
    </row>
    <row r="779" ht="12.75" customHeight="1">
      <c r="A779" s="7">
        <v>91.0</v>
      </c>
      <c r="B779" s="7" t="s">
        <v>3215</v>
      </c>
      <c r="C779" s="7" t="s">
        <v>487</v>
      </c>
      <c r="D779" s="7" t="s">
        <v>162</v>
      </c>
      <c r="E779" s="7" t="s">
        <v>163</v>
      </c>
      <c r="F779" s="7" t="s">
        <v>163</v>
      </c>
      <c r="G779" s="7">
        <v>73.0</v>
      </c>
      <c r="H779" s="7">
        <v>194.0</v>
      </c>
      <c r="I779" s="7" t="s">
        <v>145</v>
      </c>
      <c r="J779" s="7">
        <v>2008.0</v>
      </c>
      <c r="K779" s="7">
        <v>1.0</v>
      </c>
      <c r="L779" s="7">
        <v>1.0</v>
      </c>
      <c r="M779" s="8"/>
      <c r="N779" s="8">
        <f t="shared" si="1"/>
        <v>26</v>
      </c>
      <c r="O779" s="7" t="s">
        <v>1979</v>
      </c>
      <c r="P779" s="7" t="s">
        <v>3216</v>
      </c>
      <c r="Q779" s="8" t="s">
        <v>215</v>
      </c>
      <c r="R779" s="7" t="s">
        <v>215</v>
      </c>
      <c r="S779" s="9" t="s">
        <v>275</v>
      </c>
      <c r="T779" s="9">
        <v>76.0</v>
      </c>
      <c r="U779" s="9" t="s">
        <v>138</v>
      </c>
      <c r="V779" s="9" t="s">
        <v>138</v>
      </c>
      <c r="W779" s="7">
        <v>77.0</v>
      </c>
      <c r="X779" s="7">
        <v>36.0</v>
      </c>
      <c r="Y779" s="7">
        <v>28.0</v>
      </c>
      <c r="Z779" s="7">
        <v>17.0</v>
      </c>
      <c r="AA779" s="7">
        <v>64.0</v>
      </c>
      <c r="AB779" s="7">
        <v>3.0</v>
      </c>
      <c r="AC779" s="7">
        <v>216.0</v>
      </c>
      <c r="AD779" s="7">
        <v>95.0</v>
      </c>
      <c r="AE779" s="7">
        <v>93.0</v>
      </c>
      <c r="AF779" s="10">
        <f t="shared" si="2"/>
        <v>0.1666666667</v>
      </c>
      <c r="AG779" s="10">
        <f t="shared" si="3"/>
        <v>0.08910891089</v>
      </c>
      <c r="AH779" s="7">
        <v>91266.0</v>
      </c>
      <c r="AI779" s="11">
        <f t="shared" si="4"/>
        <v>19.75454545</v>
      </c>
      <c r="AJ779" s="7">
        <v>1736.0</v>
      </c>
      <c r="AK779" s="11">
        <f t="shared" si="5"/>
        <v>22.54545455</v>
      </c>
      <c r="AL779" s="11">
        <f t="shared" si="6"/>
        <v>52.57258065</v>
      </c>
      <c r="AM779" s="12">
        <v>136.0</v>
      </c>
      <c r="AN779" s="11">
        <f t="shared" si="7"/>
        <v>5.364538821</v>
      </c>
      <c r="AO779" s="10" t="s">
        <v>400</v>
      </c>
      <c r="AP779" s="10" t="s">
        <v>1652</v>
      </c>
      <c r="AQ779" s="10" t="s">
        <v>3217</v>
      </c>
      <c r="AR779" s="7">
        <v>463.0</v>
      </c>
      <c r="AS779" s="7">
        <v>464.0</v>
      </c>
      <c r="AT779" s="13">
        <f t="shared" si="8"/>
        <v>0.4994606257</v>
      </c>
      <c r="AU779" s="9">
        <v>1.0</v>
      </c>
      <c r="AV779" s="9">
        <v>0.0</v>
      </c>
      <c r="AW779" s="9">
        <v>653.0</v>
      </c>
      <c r="AX779" s="9">
        <v>325.0</v>
      </c>
      <c r="AY779" s="9">
        <v>274.0</v>
      </c>
      <c r="AZ779" s="9">
        <v>138.0</v>
      </c>
      <c r="BA779" s="7">
        <v>81.0</v>
      </c>
      <c r="BB779" s="7">
        <v>109.0</v>
      </c>
      <c r="BC779" s="7">
        <v>35.0</v>
      </c>
      <c r="BD779" s="7">
        <v>95.0</v>
      </c>
      <c r="BE779" s="7">
        <v>45.0</v>
      </c>
      <c r="BF779" s="7">
        <v>45.0</v>
      </c>
      <c r="BG779" s="14">
        <f t="shared" si="9"/>
        <v>3.195056209</v>
      </c>
      <c r="BH779" s="11">
        <f t="shared" si="10"/>
        <v>4.299520084</v>
      </c>
      <c r="BI779" s="11">
        <f t="shared" si="11"/>
        <v>1.380579844</v>
      </c>
      <c r="BJ779" s="11">
        <f t="shared" si="12"/>
        <v>3.747288147</v>
      </c>
      <c r="BK779" s="11">
        <f t="shared" si="13"/>
        <v>1.775031227</v>
      </c>
      <c r="BL779" s="11">
        <f t="shared" si="14"/>
        <v>1.775031227</v>
      </c>
      <c r="BM779" s="7">
        <v>38.0</v>
      </c>
      <c r="BN779" s="7">
        <v>19.0</v>
      </c>
      <c r="BO779" s="7">
        <v>0.0</v>
      </c>
      <c r="BP779" s="7">
        <v>0.0</v>
      </c>
      <c r="BQ779" s="7">
        <v>0.0</v>
      </c>
      <c r="BR779" s="7">
        <v>0.0</v>
      </c>
      <c r="BS779" s="9">
        <f t="shared" si="15"/>
        <v>182</v>
      </c>
      <c r="BT779" s="14">
        <v>-1.9573</v>
      </c>
      <c r="BU779" s="7">
        <v>1.0</v>
      </c>
      <c r="BV779" s="7">
        <v>1.0</v>
      </c>
      <c r="BW779" s="15">
        <f t="shared" si="16"/>
        <v>1</v>
      </c>
      <c r="BX779" s="7">
        <v>1.0</v>
      </c>
      <c r="BY779" s="7">
        <v>5.0</v>
      </c>
      <c r="BZ779" s="7">
        <v>0.0</v>
      </c>
      <c r="CA779" s="7">
        <v>8.0</v>
      </c>
      <c r="CB779" s="7">
        <v>2.0</v>
      </c>
      <c r="CC779" s="7">
        <v>3.0</v>
      </c>
      <c r="CD779" s="7">
        <v>1.0</v>
      </c>
      <c r="CE779" s="7">
        <v>11.0</v>
      </c>
      <c r="CF779" s="7">
        <v>3.0</v>
      </c>
      <c r="CG779" s="7">
        <v>1.0</v>
      </c>
      <c r="CH779" s="7">
        <v>0.0</v>
      </c>
      <c r="CI779" s="7">
        <v>17.0</v>
      </c>
      <c r="CJ779" s="7">
        <v>1.0</v>
      </c>
      <c r="CK779" s="7">
        <v>3.0</v>
      </c>
      <c r="CL779" s="15">
        <f t="shared" si="17"/>
        <v>3</v>
      </c>
      <c r="CM779" s="7">
        <v>7.3</v>
      </c>
      <c r="CN779" s="7">
        <v>1.9</v>
      </c>
      <c r="CO779" s="7">
        <v>9.2</v>
      </c>
      <c r="CP779" s="16">
        <f t="shared" si="18"/>
        <v>0.1194805195</v>
      </c>
      <c r="CQ779" s="16">
        <f t="shared" si="19"/>
        <v>0.3628952732</v>
      </c>
      <c r="CR779" s="17">
        <v>4.0</v>
      </c>
      <c r="CS779" s="14">
        <v>37.5</v>
      </c>
      <c r="CT779" s="14">
        <v>28.1</v>
      </c>
      <c r="CU779" s="14">
        <v>0.7</v>
      </c>
      <c r="CV779" s="14">
        <v>13.0</v>
      </c>
      <c r="CW779" s="14">
        <v>1.9</v>
      </c>
      <c r="CX779" s="14">
        <v>0.5</v>
      </c>
      <c r="CY779" s="14">
        <v>15.4</v>
      </c>
      <c r="CZ779" s="18">
        <f t="shared" si="20"/>
        <v>0.2</v>
      </c>
      <c r="DA779" s="18">
        <f t="shared" si="21"/>
        <v>0.6074551312</v>
      </c>
      <c r="DB779" s="14">
        <v>32.9537</v>
      </c>
      <c r="DC779" s="7">
        <v>2.0</v>
      </c>
      <c r="DD779" s="7">
        <v>5.0</v>
      </c>
      <c r="DE779" s="7">
        <v>19.0</v>
      </c>
      <c r="DF779" s="7">
        <v>69.0</v>
      </c>
      <c r="DG779" s="7">
        <v>17.0</v>
      </c>
      <c r="DH779" s="7">
        <v>2.0</v>
      </c>
      <c r="DI779" s="7">
        <v>68.0</v>
      </c>
      <c r="DJ779" s="7">
        <v>28.0</v>
      </c>
      <c r="DK779" s="7">
        <v>10.0</v>
      </c>
      <c r="DL779" s="7">
        <v>0.0</v>
      </c>
      <c r="DM779" s="7">
        <v>91.0</v>
      </c>
      <c r="DN779" s="9">
        <v>4.0</v>
      </c>
      <c r="DO779" s="9">
        <v>9.0</v>
      </c>
      <c r="DP779" s="9">
        <v>5.0</v>
      </c>
      <c r="DQ779" s="8">
        <v>186.0</v>
      </c>
      <c r="DR779" s="8">
        <v>5.0</v>
      </c>
      <c r="DS779" s="8" t="s">
        <v>3218</v>
      </c>
      <c r="DT779" s="19">
        <v>5.5</v>
      </c>
      <c r="DU779" s="8">
        <v>7.5</v>
      </c>
      <c r="DV779" s="8">
        <v>7.5</v>
      </c>
      <c r="DW779" s="8">
        <v>457.0</v>
      </c>
      <c r="DX779" s="8">
        <v>0.0</v>
      </c>
      <c r="DY779" s="14">
        <f t="shared" si="22"/>
        <v>0.6127659574</v>
      </c>
    </row>
    <row r="780" ht="12.75" customHeight="1">
      <c r="A780" s="7">
        <v>20.0</v>
      </c>
      <c r="B780" s="7" t="s">
        <v>3219</v>
      </c>
      <c r="C780" s="7" t="s">
        <v>420</v>
      </c>
      <c r="D780" s="7" t="s">
        <v>358</v>
      </c>
      <c r="E780" s="7" t="s">
        <v>163</v>
      </c>
      <c r="F780" s="7" t="s">
        <v>163</v>
      </c>
      <c r="G780" s="7">
        <v>74.0</v>
      </c>
      <c r="H780" s="7">
        <v>196.0</v>
      </c>
      <c r="I780" s="7" t="s">
        <v>133</v>
      </c>
      <c r="M780" s="8"/>
      <c r="N780" s="8">
        <f t="shared" si="1"/>
        <v>26</v>
      </c>
      <c r="O780" s="7" t="s">
        <v>732</v>
      </c>
      <c r="P780" s="7" t="s">
        <v>3220</v>
      </c>
      <c r="Q780" s="8" t="s">
        <v>173</v>
      </c>
      <c r="R780" s="7" t="s">
        <v>173</v>
      </c>
      <c r="S780" s="9" t="s">
        <v>174</v>
      </c>
      <c r="T780" s="9">
        <v>1.0</v>
      </c>
      <c r="U780" s="9" t="s">
        <v>138</v>
      </c>
      <c r="V780" s="9" t="s">
        <v>138</v>
      </c>
      <c r="W780" s="7">
        <v>1.0</v>
      </c>
      <c r="X780" s="7">
        <v>0.0</v>
      </c>
      <c r="Y780" s="7">
        <v>0.0</v>
      </c>
      <c r="Z780" s="7">
        <v>0.0</v>
      </c>
      <c r="AA780" s="7">
        <v>0.0</v>
      </c>
      <c r="AB780" s="7">
        <v>-1.0</v>
      </c>
      <c r="AC780" s="7">
        <v>0.0</v>
      </c>
      <c r="AD780" s="7">
        <v>0.0</v>
      </c>
      <c r="AE780" s="7">
        <v>0.0</v>
      </c>
      <c r="AF780" s="10">
        <f t="shared" si="2"/>
        <v>0</v>
      </c>
      <c r="AG780" s="10">
        <f t="shared" si="3"/>
        <v>0</v>
      </c>
      <c r="AH780" s="7">
        <v>521.0</v>
      </c>
      <c r="AI780" s="11">
        <f t="shared" si="4"/>
        <v>8.683333333</v>
      </c>
      <c r="AJ780" s="7">
        <v>19.0</v>
      </c>
      <c r="AK780" s="11">
        <f t="shared" si="5"/>
        <v>19</v>
      </c>
      <c r="AL780" s="11">
        <f t="shared" si="6"/>
        <v>27.42105263</v>
      </c>
      <c r="AM780" s="12">
        <v>0.0</v>
      </c>
      <c r="AN780" s="11">
        <f t="shared" si="7"/>
        <v>0</v>
      </c>
      <c r="AO780" s="10" t="s">
        <v>151</v>
      </c>
      <c r="AP780" s="10" t="s">
        <v>151</v>
      </c>
      <c r="AQ780" s="10" t="s">
        <v>151</v>
      </c>
      <c r="AR780" s="7">
        <v>0.0</v>
      </c>
      <c r="AS780" s="7">
        <v>0.0</v>
      </c>
      <c r="AT780" s="13">
        <f t="shared" si="8"/>
        <v>0</v>
      </c>
      <c r="AU780" s="8"/>
      <c r="AV780" s="8"/>
      <c r="AW780" s="8"/>
      <c r="AX780" s="8">
        <v>0.0</v>
      </c>
      <c r="AY780" s="8"/>
      <c r="AZ780" s="8">
        <v>0.0</v>
      </c>
      <c r="BA780" s="7">
        <v>1.0</v>
      </c>
      <c r="BB780" s="7">
        <v>0.0</v>
      </c>
      <c r="BC780" s="7">
        <v>0.0</v>
      </c>
      <c r="BD780" s="7">
        <v>0.0</v>
      </c>
      <c r="BE780" s="7">
        <v>0.0</v>
      </c>
      <c r="BF780" s="7">
        <v>0.0</v>
      </c>
      <c r="BG780" s="14">
        <f t="shared" si="9"/>
        <v>6.909788868</v>
      </c>
      <c r="BH780" s="11">
        <f t="shared" si="10"/>
        <v>0</v>
      </c>
      <c r="BI780" s="11">
        <f t="shared" si="11"/>
        <v>0</v>
      </c>
      <c r="BJ780" s="11">
        <f t="shared" si="12"/>
        <v>0</v>
      </c>
      <c r="BK780" s="11">
        <f t="shared" si="13"/>
        <v>0</v>
      </c>
      <c r="BL780" s="11">
        <f t="shared" si="14"/>
        <v>0</v>
      </c>
      <c r="BM780" s="7">
        <v>2.0</v>
      </c>
      <c r="BN780" s="7">
        <v>1.0</v>
      </c>
      <c r="BO780" s="7">
        <v>0.0</v>
      </c>
      <c r="BP780" s="7">
        <v>0.0</v>
      </c>
      <c r="BQ780" s="7">
        <v>0.0</v>
      </c>
      <c r="BR780" s="7">
        <v>0.0</v>
      </c>
      <c r="BS780" s="9">
        <f t="shared" si="15"/>
        <v>2</v>
      </c>
      <c r="BT780" s="14">
        <v>-0.9588000000000001</v>
      </c>
      <c r="BW780" s="15" t="str">
        <f t="shared" si="16"/>
        <v> </v>
      </c>
      <c r="BY780" s="7">
        <v>0.0</v>
      </c>
      <c r="BZ780" s="7">
        <v>0.0</v>
      </c>
      <c r="CA780" s="7">
        <v>0.0</v>
      </c>
      <c r="CB780" s="7">
        <v>0.0</v>
      </c>
      <c r="CC780" s="7">
        <v>0.0</v>
      </c>
      <c r="CD780" s="7">
        <v>0.0</v>
      </c>
      <c r="CE780" s="7">
        <v>0.0</v>
      </c>
      <c r="CF780" s="7">
        <v>0.0</v>
      </c>
      <c r="CG780" s="7">
        <v>0.0</v>
      </c>
      <c r="CH780" s="7">
        <v>0.0</v>
      </c>
      <c r="CI780" s="7">
        <v>0.0</v>
      </c>
      <c r="CJ780" s="7">
        <v>0.0</v>
      </c>
      <c r="CK780" s="7">
        <v>0.0</v>
      </c>
      <c r="CL780" s="15">
        <f t="shared" si="17"/>
        <v>0</v>
      </c>
      <c r="CM780" s="7">
        <v>0.0</v>
      </c>
      <c r="CN780" s="7">
        <v>-0.1</v>
      </c>
      <c r="CO780" s="7">
        <v>-0.1</v>
      </c>
      <c r="CP780" s="16">
        <f t="shared" si="18"/>
        <v>-0.1</v>
      </c>
      <c r="CQ780" s="16">
        <f t="shared" si="19"/>
        <v>-0.6909788868</v>
      </c>
      <c r="CR780" s="17">
        <v>0.0</v>
      </c>
      <c r="CS780" s="14">
        <v>0.6000000000000001</v>
      </c>
      <c r="CT780" s="14">
        <v>0.7</v>
      </c>
      <c r="CU780" s="14">
        <v>-1.3</v>
      </c>
      <c r="CV780" s="14">
        <v>-0.1</v>
      </c>
      <c r="CW780" s="14">
        <v>-0.1</v>
      </c>
      <c r="CX780" s="14">
        <v>0.0</v>
      </c>
      <c r="CY780" s="14">
        <v>-0.30000000000000004</v>
      </c>
      <c r="CZ780" s="18">
        <f t="shared" si="20"/>
        <v>-0.3</v>
      </c>
      <c r="DA780" s="18">
        <f t="shared" si="21"/>
        <v>-2.07293666</v>
      </c>
      <c r="DB780" s="14">
        <v>0.0</v>
      </c>
      <c r="DC780" s="7">
        <v>0.0</v>
      </c>
      <c r="DD780" s="7">
        <v>0.0</v>
      </c>
      <c r="DE780" s="7">
        <v>0.0</v>
      </c>
      <c r="DF780" s="7">
        <v>0.0</v>
      </c>
      <c r="DG780" s="7">
        <v>0.0</v>
      </c>
      <c r="DH780" s="7">
        <v>0.0</v>
      </c>
      <c r="DI780" s="7">
        <v>0.0</v>
      </c>
      <c r="DJ780" s="7">
        <v>0.0</v>
      </c>
      <c r="DK780" s="7">
        <v>0.0</v>
      </c>
      <c r="DL780" s="7">
        <v>0.0</v>
      </c>
      <c r="DM780" s="7">
        <v>0.0</v>
      </c>
      <c r="DN780" s="9">
        <v>0.0</v>
      </c>
      <c r="DO780" s="9">
        <v>0.0</v>
      </c>
      <c r="DP780" s="9">
        <v>0.0</v>
      </c>
      <c r="DQ780" s="8">
        <v>18.0</v>
      </c>
      <c r="DR780" s="8">
        <v>0.0</v>
      </c>
      <c r="DS780" s="8"/>
      <c r="DT780" s="19">
        <v>0.5750000000000001</v>
      </c>
      <c r="DU780" s="8">
        <v>0.5750000000000001</v>
      </c>
      <c r="DV780" s="8">
        <v>0.056</v>
      </c>
      <c r="DW780" s="8">
        <v>0.0</v>
      </c>
      <c r="DX780" s="8">
        <v>0.0</v>
      </c>
      <c r="DY780" s="14">
        <f t="shared" si="22"/>
        <v>-0.3059025395</v>
      </c>
    </row>
    <row r="781" ht="12.75" customHeight="1">
      <c r="A781" s="7">
        <v>26.0</v>
      </c>
      <c r="B781" s="7" t="s">
        <v>3221</v>
      </c>
      <c r="C781" s="7" t="s">
        <v>438</v>
      </c>
      <c r="D781" s="7" t="s">
        <v>315</v>
      </c>
      <c r="E781" s="7" t="s">
        <v>163</v>
      </c>
      <c r="F781" s="7" t="s">
        <v>132</v>
      </c>
      <c r="G781" s="7">
        <v>72.0</v>
      </c>
      <c r="H781" s="7">
        <v>205.0</v>
      </c>
      <c r="I781" s="7" t="s">
        <v>133</v>
      </c>
      <c r="J781" s="7">
        <v>2005.0</v>
      </c>
      <c r="K781" s="7">
        <v>2.0</v>
      </c>
      <c r="L781" s="7">
        <v>44.0</v>
      </c>
      <c r="M781" s="8"/>
      <c r="N781" s="8">
        <f t="shared" si="1"/>
        <v>30</v>
      </c>
      <c r="O781" s="7" t="s">
        <v>726</v>
      </c>
      <c r="P781" s="7" t="s">
        <v>3222</v>
      </c>
      <c r="Q781" s="8" t="s">
        <v>274</v>
      </c>
      <c r="R781" s="7" t="s">
        <v>274</v>
      </c>
      <c r="S781" s="9" t="s">
        <v>150</v>
      </c>
      <c r="T781" s="9">
        <v>64.0</v>
      </c>
      <c r="U781" s="9" t="s">
        <v>138</v>
      </c>
      <c r="V781" s="9" t="s">
        <v>138</v>
      </c>
      <c r="W781" s="7">
        <v>64.0</v>
      </c>
      <c r="X781" s="7">
        <v>10.0</v>
      </c>
      <c r="Y781" s="7">
        <v>39.0</v>
      </c>
      <c r="Z781" s="7">
        <v>20.0</v>
      </c>
      <c r="AA781" s="7">
        <v>49.0</v>
      </c>
      <c r="AB781" s="7">
        <v>3.0</v>
      </c>
      <c r="AC781" s="7">
        <v>103.0</v>
      </c>
      <c r="AD781" s="7">
        <v>51.0</v>
      </c>
      <c r="AE781" s="7">
        <v>25.0</v>
      </c>
      <c r="AF781" s="10">
        <f t="shared" si="2"/>
        <v>0.09708737864</v>
      </c>
      <c r="AG781" s="10">
        <f t="shared" si="3"/>
        <v>0.05586592179</v>
      </c>
      <c r="AH781" s="7">
        <v>73542.0</v>
      </c>
      <c r="AI781" s="11">
        <f t="shared" si="4"/>
        <v>19.1515625</v>
      </c>
      <c r="AJ781" s="7">
        <v>1714.0</v>
      </c>
      <c r="AK781" s="11">
        <f t="shared" si="5"/>
        <v>26.78125</v>
      </c>
      <c r="AL781" s="11">
        <f t="shared" si="6"/>
        <v>42.90665111</v>
      </c>
      <c r="AM781" s="12">
        <v>160.0</v>
      </c>
      <c r="AN781" s="11">
        <f t="shared" si="7"/>
        <v>7.832259117</v>
      </c>
      <c r="AO781" s="10" t="s">
        <v>2794</v>
      </c>
      <c r="AP781" s="10" t="s">
        <v>774</v>
      </c>
      <c r="AQ781" s="10" t="s">
        <v>3223</v>
      </c>
      <c r="AR781" s="7">
        <v>684.0</v>
      </c>
      <c r="AS781" s="7">
        <v>536.0</v>
      </c>
      <c r="AT781" s="13">
        <f t="shared" si="8"/>
        <v>0.5606557377</v>
      </c>
      <c r="AU781" s="9">
        <v>24.0</v>
      </c>
      <c r="AV781" s="9">
        <v>18.0</v>
      </c>
      <c r="AW781" s="9">
        <v>766.0</v>
      </c>
      <c r="AX781" s="9">
        <v>401.0</v>
      </c>
      <c r="AY781" s="9">
        <v>454.0</v>
      </c>
      <c r="AZ781" s="9">
        <v>283.0</v>
      </c>
      <c r="BA781" s="7">
        <v>42.0</v>
      </c>
      <c r="BB781" s="7">
        <v>32.0</v>
      </c>
      <c r="BC781" s="7">
        <v>40.0</v>
      </c>
      <c r="BD781" s="7">
        <v>51.0</v>
      </c>
      <c r="BE781" s="7">
        <v>7.0</v>
      </c>
      <c r="BF781" s="7">
        <v>20.0</v>
      </c>
      <c r="BG781" s="14">
        <f t="shared" si="9"/>
        <v>2.055968018</v>
      </c>
      <c r="BH781" s="11">
        <f t="shared" si="10"/>
        <v>1.566451823</v>
      </c>
      <c r="BI781" s="11">
        <f t="shared" si="11"/>
        <v>1.958064779</v>
      </c>
      <c r="BJ781" s="11">
        <f t="shared" si="12"/>
        <v>2.496532594</v>
      </c>
      <c r="BK781" s="11">
        <f t="shared" si="13"/>
        <v>0.3426613364</v>
      </c>
      <c r="BL781" s="11">
        <f t="shared" si="14"/>
        <v>0.9790323897</v>
      </c>
      <c r="BM781" s="7">
        <v>26.0</v>
      </c>
      <c r="BN781" s="7">
        <v>13.0</v>
      </c>
      <c r="BO781" s="7">
        <v>0.0</v>
      </c>
      <c r="BP781" s="7">
        <v>0.0</v>
      </c>
      <c r="BQ781" s="7">
        <v>0.0</v>
      </c>
      <c r="BR781" s="7">
        <v>0.0</v>
      </c>
      <c r="BS781" s="9">
        <f t="shared" si="15"/>
        <v>98</v>
      </c>
      <c r="BT781" s="14">
        <v>-4.5182</v>
      </c>
      <c r="BU781" s="7">
        <v>1.0</v>
      </c>
      <c r="BV781" s="7">
        <v>0.0</v>
      </c>
      <c r="BW781" s="15">
        <f t="shared" si="16"/>
        <v>0</v>
      </c>
      <c r="BX781" s="7">
        <v>0.0</v>
      </c>
      <c r="BY781" s="7">
        <v>1.0</v>
      </c>
      <c r="BZ781" s="7">
        <v>0.0</v>
      </c>
      <c r="CA781" s="7">
        <v>2.0</v>
      </c>
      <c r="CB781" s="7">
        <v>0.0</v>
      </c>
      <c r="CC781" s="7">
        <v>2.0</v>
      </c>
      <c r="CD781" s="7">
        <v>0.0</v>
      </c>
      <c r="CE781" s="7">
        <v>0.0</v>
      </c>
      <c r="CF781" s="7">
        <v>0.0</v>
      </c>
      <c r="CG781" s="7">
        <v>4.0</v>
      </c>
      <c r="CH781" s="7">
        <v>0.0</v>
      </c>
      <c r="CI781" s="7">
        <v>4.0</v>
      </c>
      <c r="CJ781" s="7">
        <v>0.0</v>
      </c>
      <c r="CK781" s="7">
        <v>0.0</v>
      </c>
      <c r="CL781" s="15">
        <f t="shared" si="17"/>
        <v>0</v>
      </c>
      <c r="CM781" s="7">
        <v>3.2</v>
      </c>
      <c r="CN781" s="7">
        <v>1.6</v>
      </c>
      <c r="CO781" s="7">
        <v>4.9</v>
      </c>
      <c r="CP781" s="16">
        <f t="shared" si="18"/>
        <v>0.0765625</v>
      </c>
      <c r="CQ781" s="16">
        <f t="shared" si="19"/>
        <v>0.2398629355</v>
      </c>
      <c r="CR781" s="17">
        <v>5.0</v>
      </c>
      <c r="CS781" s="14">
        <v>32.2</v>
      </c>
      <c r="CT781" s="14">
        <v>29.7</v>
      </c>
      <c r="CU781" s="14">
        <v>0.7</v>
      </c>
      <c r="CV781" s="14">
        <v>4.5</v>
      </c>
      <c r="CW781" s="14">
        <v>3.1</v>
      </c>
      <c r="CX781" s="14">
        <v>-0.2</v>
      </c>
      <c r="CY781" s="14">
        <v>7.4</v>
      </c>
      <c r="CZ781" s="18">
        <f t="shared" si="20"/>
        <v>0.115625</v>
      </c>
      <c r="DA781" s="18">
        <f t="shared" si="21"/>
        <v>0.3622419842</v>
      </c>
      <c r="DB781" s="14">
        <v>20.3495</v>
      </c>
      <c r="DC781" s="7">
        <v>1.0</v>
      </c>
      <c r="DD781" s="7">
        <v>3.0</v>
      </c>
      <c r="DE781" s="7">
        <v>3.0</v>
      </c>
      <c r="DF781" s="7">
        <v>44.0</v>
      </c>
      <c r="DG781" s="7">
        <v>14.0</v>
      </c>
      <c r="DH781" s="7">
        <v>7.0</v>
      </c>
      <c r="DI781" s="7">
        <v>0.0</v>
      </c>
      <c r="DJ781" s="7">
        <v>4.0</v>
      </c>
      <c r="DK781" s="7">
        <v>14.0</v>
      </c>
      <c r="DL781" s="7">
        <v>0.0</v>
      </c>
      <c r="DM781" s="7">
        <v>64.0</v>
      </c>
      <c r="DN781" s="9">
        <v>1.0</v>
      </c>
      <c r="DO781" s="9">
        <v>1.0</v>
      </c>
      <c r="DP781" s="9">
        <v>1.0</v>
      </c>
      <c r="DQ781" s="8">
        <v>186.0</v>
      </c>
      <c r="DR781" s="8">
        <v>18.0</v>
      </c>
      <c r="DS781" s="8" t="s">
        <v>2748</v>
      </c>
      <c r="DT781" s="19">
        <v>7.0</v>
      </c>
      <c r="DU781" s="8">
        <v>7.0</v>
      </c>
      <c r="DV781" s="8">
        <v>7.0</v>
      </c>
      <c r="DW781" s="8">
        <v>1537.0</v>
      </c>
      <c r="DX781" s="8">
        <v>0.0</v>
      </c>
      <c r="DY781" s="14">
        <f t="shared" si="22"/>
        <v>-6.323404255</v>
      </c>
    </row>
    <row r="782" ht="12.75" customHeight="1">
      <c r="A782" s="7">
        <v>20.0</v>
      </c>
      <c r="B782" s="7" t="s">
        <v>3224</v>
      </c>
      <c r="C782" s="7" t="s">
        <v>1102</v>
      </c>
      <c r="D782" s="7" t="s">
        <v>736</v>
      </c>
      <c r="E782" s="7" t="s">
        <v>163</v>
      </c>
      <c r="F782" s="7" t="s">
        <v>189</v>
      </c>
      <c r="G782" s="7">
        <v>71.0</v>
      </c>
      <c r="H782" s="7">
        <v>212.0</v>
      </c>
      <c r="I782" s="7" t="s">
        <v>133</v>
      </c>
      <c r="J782" s="7">
        <v>2002.0</v>
      </c>
      <c r="K782" s="7">
        <v>1.0</v>
      </c>
      <c r="L782" s="7">
        <v>24.0</v>
      </c>
      <c r="M782" s="8"/>
      <c r="N782" s="8">
        <f t="shared" si="1"/>
        <v>31</v>
      </c>
      <c r="O782" s="7" t="s">
        <v>700</v>
      </c>
      <c r="P782" s="7" t="s">
        <v>3225</v>
      </c>
      <c r="Q782" s="8" t="s">
        <v>274</v>
      </c>
      <c r="R782" s="7" t="s">
        <v>274</v>
      </c>
      <c r="S782" s="9" t="s">
        <v>167</v>
      </c>
      <c r="T782" s="9">
        <v>67.0</v>
      </c>
      <c r="U782" s="9" t="s">
        <v>138</v>
      </c>
      <c r="V782" s="9" t="s">
        <v>138</v>
      </c>
      <c r="W782" s="7">
        <v>67.0</v>
      </c>
      <c r="X782" s="7">
        <v>17.0</v>
      </c>
      <c r="Y782" s="7">
        <v>35.0</v>
      </c>
      <c r="Z782" s="7">
        <v>20.0</v>
      </c>
      <c r="AA782" s="7">
        <v>52.0</v>
      </c>
      <c r="AB782" s="7">
        <v>3.0</v>
      </c>
      <c r="AC782" s="7">
        <v>172.0</v>
      </c>
      <c r="AD782" s="7">
        <v>54.0</v>
      </c>
      <c r="AE782" s="7">
        <v>66.0</v>
      </c>
      <c r="AF782" s="10">
        <f t="shared" si="2"/>
        <v>0.0988372093</v>
      </c>
      <c r="AG782" s="10">
        <f t="shared" si="3"/>
        <v>0.05821917808</v>
      </c>
      <c r="AH782" s="7">
        <v>81892.0</v>
      </c>
      <c r="AI782" s="11">
        <f t="shared" si="4"/>
        <v>20.37114428</v>
      </c>
      <c r="AJ782" s="7">
        <v>1950.0</v>
      </c>
      <c r="AK782" s="11">
        <f t="shared" si="5"/>
        <v>29.10447761</v>
      </c>
      <c r="AL782" s="11">
        <f t="shared" si="6"/>
        <v>41.99589744</v>
      </c>
      <c r="AM782" s="12">
        <v>158.0</v>
      </c>
      <c r="AN782" s="11">
        <f t="shared" si="7"/>
        <v>6.945733405</v>
      </c>
      <c r="AO782" s="10" t="s">
        <v>2980</v>
      </c>
      <c r="AP782" s="10" t="s">
        <v>3226</v>
      </c>
      <c r="AQ782" s="10" t="s">
        <v>1893</v>
      </c>
      <c r="AR782" s="7">
        <v>159.0</v>
      </c>
      <c r="AS782" s="7">
        <v>198.0</v>
      </c>
      <c r="AT782" s="13">
        <f t="shared" si="8"/>
        <v>0.4453781513</v>
      </c>
      <c r="AU782" s="9">
        <v>15.0</v>
      </c>
      <c r="AV782" s="9">
        <v>7.0</v>
      </c>
      <c r="AW782" s="9">
        <v>171.0</v>
      </c>
      <c r="AX782" s="9">
        <v>85.0</v>
      </c>
      <c r="AY782" s="9">
        <v>186.0</v>
      </c>
      <c r="AZ782" s="9">
        <v>74.0</v>
      </c>
      <c r="BA782" s="7">
        <v>103.0</v>
      </c>
      <c r="BB782" s="7">
        <v>50.0</v>
      </c>
      <c r="BC782" s="7">
        <v>35.0</v>
      </c>
      <c r="BD782" s="7">
        <v>54.0</v>
      </c>
      <c r="BE782" s="7">
        <v>20.0</v>
      </c>
      <c r="BF782" s="7">
        <v>36.0</v>
      </c>
      <c r="BG782" s="14">
        <f t="shared" si="9"/>
        <v>4.527914815</v>
      </c>
      <c r="BH782" s="11">
        <f t="shared" si="10"/>
        <v>2.1980169</v>
      </c>
      <c r="BI782" s="11">
        <f t="shared" si="11"/>
        <v>1.53861183</v>
      </c>
      <c r="BJ782" s="11">
        <f t="shared" si="12"/>
        <v>2.373858252</v>
      </c>
      <c r="BK782" s="11">
        <f t="shared" si="13"/>
        <v>0.8792067601</v>
      </c>
      <c r="BL782" s="11">
        <f t="shared" si="14"/>
        <v>1.582572168</v>
      </c>
      <c r="BM782" s="7">
        <v>48.0</v>
      </c>
      <c r="BN782" s="7">
        <v>24.0</v>
      </c>
      <c r="BO782" s="7">
        <v>0.0</v>
      </c>
      <c r="BP782" s="7">
        <v>0.0</v>
      </c>
      <c r="BQ782" s="7">
        <v>0.0</v>
      </c>
      <c r="BR782" s="7">
        <v>0.0</v>
      </c>
      <c r="BS782" s="9">
        <f t="shared" si="15"/>
        <v>133</v>
      </c>
      <c r="BT782" s="14">
        <v>-5.6307</v>
      </c>
      <c r="BU782" s="7">
        <v>6.0</v>
      </c>
      <c r="BV782" s="7">
        <v>4.0</v>
      </c>
      <c r="BW782" s="15">
        <f t="shared" si="16"/>
        <v>0.6666666667</v>
      </c>
      <c r="BX782" s="7">
        <v>1.0</v>
      </c>
      <c r="BY782" s="7">
        <v>3.0</v>
      </c>
      <c r="BZ782" s="7">
        <v>1.0</v>
      </c>
      <c r="CA782" s="7">
        <v>2.0</v>
      </c>
      <c r="CB782" s="7">
        <v>1.0</v>
      </c>
      <c r="CC782" s="7">
        <v>1.0</v>
      </c>
      <c r="CD782" s="7">
        <v>1.0</v>
      </c>
      <c r="CE782" s="7">
        <v>4.0</v>
      </c>
      <c r="CF782" s="7">
        <v>2.0</v>
      </c>
      <c r="CG782" s="7">
        <v>2.0</v>
      </c>
      <c r="CH782" s="7">
        <v>0.0</v>
      </c>
      <c r="CI782" s="7">
        <v>7.0</v>
      </c>
      <c r="CJ782" s="7">
        <v>0.0</v>
      </c>
      <c r="CK782" s="7">
        <v>0.0</v>
      </c>
      <c r="CL782" s="15">
        <f t="shared" si="17"/>
        <v>0</v>
      </c>
      <c r="CM782" s="7">
        <v>4.0</v>
      </c>
      <c r="CN782" s="7">
        <v>1.8</v>
      </c>
      <c r="CO782" s="7">
        <v>5.8</v>
      </c>
      <c r="CP782" s="16">
        <f t="shared" si="18"/>
        <v>0.08656716418</v>
      </c>
      <c r="CQ782" s="16">
        <f t="shared" si="19"/>
        <v>0.2549699604</v>
      </c>
      <c r="CR782" s="17">
        <v>6.0</v>
      </c>
      <c r="CS782" s="14">
        <v>31.0</v>
      </c>
      <c r="CT782" s="14">
        <v>27.9</v>
      </c>
      <c r="CU782" s="14">
        <v>1.4</v>
      </c>
      <c r="CV782" s="14">
        <v>7.4</v>
      </c>
      <c r="CW782" s="14">
        <v>3.0</v>
      </c>
      <c r="CX782" s="14">
        <v>1.4</v>
      </c>
      <c r="CY782" s="14">
        <v>11.8</v>
      </c>
      <c r="CZ782" s="18">
        <f t="shared" si="20"/>
        <v>0.176119403</v>
      </c>
      <c r="DA782" s="18">
        <f t="shared" si="21"/>
        <v>0.5187319885</v>
      </c>
      <c r="DB782" s="14">
        <v>33.3779</v>
      </c>
      <c r="DC782" s="7">
        <v>0.0</v>
      </c>
      <c r="DD782" s="7">
        <v>4.0</v>
      </c>
      <c r="DE782" s="7">
        <v>6.0</v>
      </c>
      <c r="DF782" s="7">
        <v>44.0</v>
      </c>
      <c r="DG782" s="7">
        <v>9.0</v>
      </c>
      <c r="DH782" s="7">
        <v>1.0</v>
      </c>
      <c r="DI782" s="7">
        <v>40.0</v>
      </c>
      <c r="DJ782" s="7">
        <v>17.0</v>
      </c>
      <c r="DK782" s="7">
        <v>9.0</v>
      </c>
      <c r="DL782" s="7">
        <v>0.0</v>
      </c>
      <c r="DM782" s="7">
        <v>96.0</v>
      </c>
      <c r="DN782" s="9">
        <v>3.0</v>
      </c>
      <c r="DO782" s="9">
        <v>5.0</v>
      </c>
      <c r="DP782" s="9">
        <v>3.0</v>
      </c>
      <c r="DQ782" s="8">
        <v>186.0</v>
      </c>
      <c r="DR782" s="8">
        <v>15.0</v>
      </c>
      <c r="DS782" s="8" t="s">
        <v>210</v>
      </c>
      <c r="DT782" s="19">
        <v>5.8</v>
      </c>
      <c r="DU782" s="8">
        <v>5.8</v>
      </c>
      <c r="DV782" s="8">
        <v>5.8</v>
      </c>
      <c r="DW782" s="8">
        <v>1061.0</v>
      </c>
      <c r="DX782" s="8">
        <v>0.0</v>
      </c>
      <c r="DY782" s="14">
        <f t="shared" si="22"/>
        <v>0.629787234</v>
      </c>
    </row>
    <row r="783" ht="12.75" customHeight="1">
      <c r="A783" s="7">
        <v>20.0</v>
      </c>
      <c r="B783" s="7" t="s">
        <v>3227</v>
      </c>
      <c r="C783" s="7" t="s">
        <v>3228</v>
      </c>
      <c r="D783" s="7" t="s">
        <v>311</v>
      </c>
      <c r="E783" s="7" t="s">
        <v>132</v>
      </c>
      <c r="F783" s="7" t="s">
        <v>132</v>
      </c>
      <c r="G783" s="7">
        <v>71.0</v>
      </c>
      <c r="H783" s="7">
        <v>195.0</v>
      </c>
      <c r="I783" s="7" t="s">
        <v>145</v>
      </c>
      <c r="J783" s="7">
        <v>2003.0</v>
      </c>
      <c r="K783" s="7">
        <v>5.0</v>
      </c>
      <c r="L783" s="7">
        <v>148.0</v>
      </c>
      <c r="M783" s="8"/>
      <c r="N783" s="8">
        <f t="shared" si="1"/>
        <v>33</v>
      </c>
      <c r="O783" s="7" t="s">
        <v>2211</v>
      </c>
      <c r="P783" s="7" t="s">
        <v>3229</v>
      </c>
      <c r="Q783" s="8" t="s">
        <v>149</v>
      </c>
      <c r="R783" s="7" t="s">
        <v>3230</v>
      </c>
      <c r="S783" s="9" t="s">
        <v>247</v>
      </c>
      <c r="T783" s="9">
        <v>62.0</v>
      </c>
      <c r="U783" s="9">
        <v>19.0</v>
      </c>
      <c r="V783" s="9" t="s">
        <v>138</v>
      </c>
      <c r="W783" s="7">
        <v>82.0</v>
      </c>
      <c r="X783" s="7">
        <v>19.0</v>
      </c>
      <c r="Y783" s="7">
        <v>32.0</v>
      </c>
      <c r="Z783" s="7">
        <v>15.0</v>
      </c>
      <c r="AA783" s="7">
        <v>51.0</v>
      </c>
      <c r="AB783" s="7">
        <v>4.0</v>
      </c>
      <c r="AC783" s="7">
        <v>146.0</v>
      </c>
      <c r="AD783" s="7">
        <v>52.0</v>
      </c>
      <c r="AE783" s="7">
        <v>59.0</v>
      </c>
      <c r="AF783" s="10">
        <f t="shared" si="2"/>
        <v>0.1301369863</v>
      </c>
      <c r="AG783" s="10">
        <f t="shared" si="3"/>
        <v>0.07392996109</v>
      </c>
      <c r="AH783" s="7">
        <v>88283.0</v>
      </c>
      <c r="AI783" s="11">
        <f t="shared" si="4"/>
        <v>17.94369919</v>
      </c>
      <c r="AJ783" s="7">
        <v>1927.0</v>
      </c>
      <c r="AK783" s="11">
        <f t="shared" si="5"/>
        <v>23.5</v>
      </c>
      <c r="AL783" s="11">
        <f t="shared" si="6"/>
        <v>45.81370005</v>
      </c>
      <c r="AM783" s="12">
        <v>106.0</v>
      </c>
      <c r="AN783" s="11">
        <f t="shared" si="7"/>
        <v>4.322462988</v>
      </c>
      <c r="AO783" s="10" t="s">
        <v>1139</v>
      </c>
      <c r="AP783" s="10" t="s">
        <v>1140</v>
      </c>
      <c r="AQ783" s="10" t="s">
        <v>1141</v>
      </c>
      <c r="AR783" s="7">
        <v>2.0</v>
      </c>
      <c r="AS783" s="7">
        <v>11.0</v>
      </c>
      <c r="AT783" s="13">
        <f t="shared" si="8"/>
        <v>0.1538461538</v>
      </c>
      <c r="AU783" s="8"/>
      <c r="AV783" s="8"/>
      <c r="AW783" s="8">
        <v>6.0</v>
      </c>
      <c r="AX783" s="8">
        <v>0.0</v>
      </c>
      <c r="AY783" s="8">
        <v>7.0</v>
      </c>
      <c r="AZ783" s="8">
        <v>2.0</v>
      </c>
      <c r="BA783" s="7">
        <v>72.0</v>
      </c>
      <c r="BB783" s="7">
        <v>113.0</v>
      </c>
      <c r="BC783" s="7">
        <v>34.0</v>
      </c>
      <c r="BD783" s="7">
        <v>52.0</v>
      </c>
      <c r="BE783" s="7">
        <v>30.0</v>
      </c>
      <c r="BF783" s="7">
        <v>31.0</v>
      </c>
      <c r="BG783" s="14">
        <f t="shared" si="9"/>
        <v>2.936012596</v>
      </c>
      <c r="BH783" s="11">
        <f t="shared" si="10"/>
        <v>4.607908657</v>
      </c>
      <c r="BI783" s="11">
        <f t="shared" si="11"/>
        <v>1.386450392</v>
      </c>
      <c r="BJ783" s="11">
        <f t="shared" si="12"/>
        <v>2.120453541</v>
      </c>
      <c r="BK783" s="11">
        <f t="shared" si="13"/>
        <v>1.223338582</v>
      </c>
      <c r="BL783" s="11">
        <f t="shared" si="14"/>
        <v>1.264116534</v>
      </c>
      <c r="BM783" s="7">
        <v>38.0</v>
      </c>
      <c r="BN783" s="7">
        <v>18.0</v>
      </c>
      <c r="BO783" s="7">
        <v>0.0</v>
      </c>
      <c r="BP783" s="7">
        <v>0.0</v>
      </c>
      <c r="BQ783" s="7">
        <v>0.0</v>
      </c>
      <c r="BR783" s="7">
        <v>0.0</v>
      </c>
      <c r="BS783" s="9">
        <f t="shared" si="15"/>
        <v>185</v>
      </c>
      <c r="BT783" s="14">
        <v>-8.1307</v>
      </c>
      <c r="BU783" s="7">
        <v>6.0</v>
      </c>
      <c r="BV783" s="7">
        <v>1.0</v>
      </c>
      <c r="BW783" s="15">
        <f t="shared" si="16"/>
        <v>0.1666666667</v>
      </c>
      <c r="BX783" s="7">
        <v>1.0</v>
      </c>
      <c r="BY783" s="7">
        <v>5.0</v>
      </c>
      <c r="BZ783" s="7">
        <v>2.0</v>
      </c>
      <c r="CA783" s="7">
        <v>4.0</v>
      </c>
      <c r="CB783" s="7">
        <v>1.0</v>
      </c>
      <c r="CC783" s="7">
        <v>1.0</v>
      </c>
      <c r="CD783" s="7">
        <v>2.0</v>
      </c>
      <c r="CE783" s="7">
        <v>1.0</v>
      </c>
      <c r="CF783" s="7">
        <v>6.0</v>
      </c>
      <c r="CG783" s="7">
        <v>1.0</v>
      </c>
      <c r="CH783" s="7">
        <v>0.0</v>
      </c>
      <c r="CI783" s="7">
        <v>8.0</v>
      </c>
      <c r="CJ783" s="7">
        <v>0.0</v>
      </c>
      <c r="CK783" s="7">
        <v>0.0</v>
      </c>
      <c r="CL783" s="15">
        <f t="shared" si="17"/>
        <v>0</v>
      </c>
      <c r="CM783" s="7">
        <v>3.9</v>
      </c>
      <c r="CN783" s="7">
        <v>2.2</v>
      </c>
      <c r="CO783" s="7">
        <v>6.1</v>
      </c>
      <c r="CP783" s="16">
        <f t="shared" si="18"/>
        <v>0.0743902439</v>
      </c>
      <c r="CQ783" s="16">
        <f t="shared" si="19"/>
        <v>0.2487455116</v>
      </c>
      <c r="CR783" s="17">
        <v>5.0</v>
      </c>
      <c r="CS783" s="14">
        <v>34.9</v>
      </c>
      <c r="CT783" s="14">
        <v>34.1</v>
      </c>
      <c r="CU783" s="14">
        <v>13.8</v>
      </c>
      <c r="CV783" s="14">
        <v>5.9</v>
      </c>
      <c r="CW783" s="14">
        <v>5.3</v>
      </c>
      <c r="CX783" s="14">
        <v>-0.6000000000000001</v>
      </c>
      <c r="CY783" s="14">
        <v>10.6</v>
      </c>
      <c r="CZ783" s="18">
        <f t="shared" si="20"/>
        <v>0.1292682927</v>
      </c>
      <c r="DA783" s="18">
        <f t="shared" si="21"/>
        <v>0.4322462988</v>
      </c>
      <c r="DB783" s="14">
        <v>27.1233</v>
      </c>
      <c r="DC783" s="7">
        <v>1.0</v>
      </c>
      <c r="DD783" s="7">
        <v>3.0</v>
      </c>
      <c r="DE783" s="7">
        <v>5.0</v>
      </c>
      <c r="DF783" s="7">
        <v>43.0</v>
      </c>
      <c r="DG783" s="7">
        <v>12.0</v>
      </c>
      <c r="DH783" s="7">
        <v>3.0</v>
      </c>
      <c r="DI783" s="7">
        <v>8.0</v>
      </c>
      <c r="DJ783" s="7">
        <v>41.0</v>
      </c>
      <c r="DK783" s="7">
        <v>8.0</v>
      </c>
      <c r="DL783" s="7">
        <v>4.0</v>
      </c>
      <c r="DM783" s="7">
        <v>70.0</v>
      </c>
      <c r="DN783" s="9">
        <v>4.0</v>
      </c>
      <c r="DO783" s="9">
        <v>1.0</v>
      </c>
      <c r="DP783" s="9">
        <v>6.0</v>
      </c>
      <c r="DQ783" s="8">
        <v>186.0</v>
      </c>
      <c r="DR783" s="8">
        <v>0.0</v>
      </c>
      <c r="DS783" s="8"/>
      <c r="DT783" s="19">
        <v>0.85</v>
      </c>
      <c r="DU783" s="8">
        <v>0.85</v>
      </c>
      <c r="DV783" s="8">
        <v>0.85</v>
      </c>
      <c r="DW783" s="8">
        <v>0.0</v>
      </c>
      <c r="DX783" s="8">
        <v>0.0</v>
      </c>
      <c r="DY783" s="14">
        <f t="shared" si="22"/>
        <v>9.961702128</v>
      </c>
    </row>
    <row r="784" ht="12.75" customHeight="1">
      <c r="A784" s="7">
        <v>21.0</v>
      </c>
      <c r="B784" s="7" t="s">
        <v>3231</v>
      </c>
      <c r="C784" s="7" t="s">
        <v>3232</v>
      </c>
      <c r="D784" s="7" t="s">
        <v>271</v>
      </c>
      <c r="E784" s="7" t="s">
        <v>132</v>
      </c>
      <c r="F784" s="7" t="s">
        <v>132</v>
      </c>
      <c r="G784" s="7">
        <v>72.0</v>
      </c>
      <c r="H784" s="7">
        <v>196.0</v>
      </c>
      <c r="I784" s="7" t="s">
        <v>145</v>
      </c>
      <c r="J784" s="7">
        <v>2008.0</v>
      </c>
      <c r="K784" s="7">
        <v>2.0</v>
      </c>
      <c r="L784" s="7">
        <v>51.0</v>
      </c>
      <c r="M784" s="8"/>
      <c r="N784" s="8">
        <f t="shared" si="1"/>
        <v>25</v>
      </c>
      <c r="O784" s="7" t="s">
        <v>1115</v>
      </c>
      <c r="P784" s="7" t="s">
        <v>3233</v>
      </c>
      <c r="Q784" s="8" t="s">
        <v>610</v>
      </c>
      <c r="R784" s="7" t="s">
        <v>610</v>
      </c>
      <c r="S784" s="9" t="s">
        <v>150</v>
      </c>
      <c r="T784" s="9">
        <v>71.0</v>
      </c>
      <c r="U784" s="9" t="s">
        <v>138</v>
      </c>
      <c r="V784" s="9" t="s">
        <v>138</v>
      </c>
      <c r="W784" s="7">
        <v>72.0</v>
      </c>
      <c r="X784" s="7">
        <v>22.0</v>
      </c>
      <c r="Y784" s="7">
        <v>31.0</v>
      </c>
      <c r="Z784" s="7">
        <v>16.0</v>
      </c>
      <c r="AA784" s="7">
        <v>53.0</v>
      </c>
      <c r="AB784" s="7">
        <v>5.0</v>
      </c>
      <c r="AC784" s="7">
        <v>192.0</v>
      </c>
      <c r="AD784" s="7">
        <v>62.0</v>
      </c>
      <c r="AE784" s="7">
        <v>52.0</v>
      </c>
      <c r="AF784" s="10">
        <f t="shared" si="2"/>
        <v>0.1145833333</v>
      </c>
      <c r="AG784" s="10">
        <f t="shared" si="3"/>
        <v>0.07189542484</v>
      </c>
      <c r="AH784" s="7">
        <v>76703.0</v>
      </c>
      <c r="AI784" s="11">
        <f t="shared" si="4"/>
        <v>17.75532407</v>
      </c>
      <c r="AJ784" s="7">
        <v>1757.0</v>
      </c>
      <c r="AK784" s="11">
        <f t="shared" si="5"/>
        <v>24.40277778</v>
      </c>
      <c r="AL784" s="11">
        <f t="shared" si="6"/>
        <v>43.65566306</v>
      </c>
      <c r="AM784" s="12">
        <v>147.0</v>
      </c>
      <c r="AN784" s="11">
        <f t="shared" si="7"/>
        <v>6.899339009</v>
      </c>
      <c r="AO784" s="10" t="s">
        <v>738</v>
      </c>
      <c r="AP784" s="10" t="s">
        <v>1929</v>
      </c>
      <c r="AQ784" s="10" t="s">
        <v>3234</v>
      </c>
      <c r="AR784" s="7">
        <v>515.0</v>
      </c>
      <c r="AS784" s="7">
        <v>588.0</v>
      </c>
      <c r="AT784" s="13">
        <f t="shared" si="8"/>
        <v>0.4669084316</v>
      </c>
      <c r="AU784" s="9">
        <v>36.0</v>
      </c>
      <c r="AV784" s="9">
        <v>11.0</v>
      </c>
      <c r="AW784" s="9">
        <v>770.0</v>
      </c>
      <c r="AX784" s="9">
        <v>369.0</v>
      </c>
      <c r="AY784" s="9">
        <v>315.0</v>
      </c>
      <c r="AZ784" s="9">
        <v>136.0</v>
      </c>
      <c r="BA784" s="7">
        <v>89.0</v>
      </c>
      <c r="BB784" s="7">
        <v>38.0</v>
      </c>
      <c r="BC784" s="7">
        <v>39.0</v>
      </c>
      <c r="BD784" s="7">
        <v>62.0</v>
      </c>
      <c r="BE784" s="7">
        <v>30.0</v>
      </c>
      <c r="BF784" s="7">
        <v>62.0</v>
      </c>
      <c r="BG784" s="14">
        <f t="shared" si="9"/>
        <v>4.177150829</v>
      </c>
      <c r="BH784" s="11">
        <f t="shared" si="10"/>
        <v>1.783502601</v>
      </c>
      <c r="BI784" s="11">
        <f t="shared" si="11"/>
        <v>1.83043688</v>
      </c>
      <c r="BJ784" s="11">
        <f t="shared" si="12"/>
        <v>2.909925296</v>
      </c>
      <c r="BK784" s="11">
        <f t="shared" si="13"/>
        <v>1.408028369</v>
      </c>
      <c r="BL784" s="11">
        <f t="shared" si="14"/>
        <v>2.909925296</v>
      </c>
      <c r="BM784" s="7">
        <v>20.0</v>
      </c>
      <c r="BN784" s="7">
        <v>9.0</v>
      </c>
      <c r="BO784" s="7">
        <v>0.0</v>
      </c>
      <c r="BP784" s="7">
        <v>0.0</v>
      </c>
      <c r="BQ784" s="7">
        <v>0.0</v>
      </c>
      <c r="BR784" s="7">
        <v>0.0</v>
      </c>
      <c r="BS784" s="9">
        <f t="shared" si="15"/>
        <v>97</v>
      </c>
      <c r="BT784" s="14">
        <v>2.3834</v>
      </c>
      <c r="BU784" s="7">
        <v>2.0</v>
      </c>
      <c r="BV784" s="7">
        <v>2.0</v>
      </c>
      <c r="BW784" s="15">
        <f t="shared" si="16"/>
        <v>1</v>
      </c>
      <c r="BX784" s="7">
        <v>0.0</v>
      </c>
      <c r="BY784" s="7">
        <v>3.0</v>
      </c>
      <c r="BZ784" s="7">
        <v>0.0</v>
      </c>
      <c r="CA784" s="7">
        <v>5.0</v>
      </c>
      <c r="CB784" s="7">
        <v>1.0</v>
      </c>
      <c r="CC784" s="7">
        <v>3.0</v>
      </c>
      <c r="CD784" s="7">
        <v>0.0</v>
      </c>
      <c r="CE784" s="7">
        <v>1.0</v>
      </c>
      <c r="CF784" s="7">
        <v>3.0</v>
      </c>
      <c r="CG784" s="7">
        <v>2.0</v>
      </c>
      <c r="CH784" s="7">
        <v>0.0</v>
      </c>
      <c r="CI784" s="7">
        <v>13.0</v>
      </c>
      <c r="CJ784" s="7">
        <v>0.0</v>
      </c>
      <c r="CK784" s="7">
        <v>0.0</v>
      </c>
      <c r="CL784" s="15">
        <f t="shared" si="17"/>
        <v>0</v>
      </c>
      <c r="CM784" s="7">
        <v>5.0</v>
      </c>
      <c r="CN784" s="7">
        <v>1.4</v>
      </c>
      <c r="CO784" s="7">
        <v>6.4</v>
      </c>
      <c r="CP784" s="16">
        <f t="shared" si="18"/>
        <v>0.08888888889</v>
      </c>
      <c r="CQ784" s="16">
        <f t="shared" si="19"/>
        <v>0.3003793854</v>
      </c>
      <c r="CR784" s="17">
        <v>8.0</v>
      </c>
      <c r="CS784" s="14">
        <v>31.3</v>
      </c>
      <c r="CT784" s="14">
        <v>30.2</v>
      </c>
      <c r="CU784" s="14">
        <v>-0.7</v>
      </c>
      <c r="CV784" s="14">
        <v>8.9</v>
      </c>
      <c r="CW784" s="14">
        <v>2.4</v>
      </c>
      <c r="CX784" s="14">
        <v>0.9</v>
      </c>
      <c r="CY784" s="14">
        <v>12.2</v>
      </c>
      <c r="CZ784" s="18">
        <f t="shared" si="20"/>
        <v>0.1694444444</v>
      </c>
      <c r="DA784" s="18">
        <f t="shared" si="21"/>
        <v>0.5725982035</v>
      </c>
      <c r="DB784" s="14">
        <v>32.1042</v>
      </c>
      <c r="DC784" s="7">
        <v>1.0</v>
      </c>
      <c r="DD784" s="7">
        <v>2.0</v>
      </c>
      <c r="DE784" s="7">
        <v>11.0</v>
      </c>
      <c r="DF784" s="7">
        <v>48.0</v>
      </c>
      <c r="DG784" s="7">
        <v>15.0</v>
      </c>
      <c r="DH784" s="7">
        <v>1.0</v>
      </c>
      <c r="DI784" s="7">
        <v>20.0</v>
      </c>
      <c r="DJ784" s="7">
        <v>39.0</v>
      </c>
      <c r="DK784" s="7">
        <v>10.0</v>
      </c>
      <c r="DL784" s="7">
        <v>1.0</v>
      </c>
      <c r="DM784" s="7">
        <v>106.0</v>
      </c>
      <c r="DN784" s="9">
        <v>5.0</v>
      </c>
      <c r="DO784" s="9">
        <v>3.0</v>
      </c>
      <c r="DP784" s="9">
        <v>2.0</v>
      </c>
      <c r="DQ784" s="8">
        <v>186.0</v>
      </c>
      <c r="DR784" s="8">
        <v>10.0</v>
      </c>
      <c r="DS784" s="8" t="s">
        <v>3235</v>
      </c>
      <c r="DT784" s="19">
        <v>8.0</v>
      </c>
      <c r="DU784" s="8">
        <v>6.5</v>
      </c>
      <c r="DV784" s="8">
        <v>6.5</v>
      </c>
      <c r="DW784" s="8">
        <v>793.0</v>
      </c>
      <c r="DX784" s="8">
        <v>0.0</v>
      </c>
      <c r="DY784" s="14">
        <f t="shared" si="22"/>
        <v>-0.4595744681</v>
      </c>
    </row>
    <row r="785" ht="12.75" customHeight="1">
      <c r="A785" s="7">
        <v>18.0</v>
      </c>
      <c r="B785" s="7" t="s">
        <v>3236</v>
      </c>
      <c r="C785" s="7" t="s">
        <v>902</v>
      </c>
      <c r="D785" s="7" t="s">
        <v>229</v>
      </c>
      <c r="E785" s="7" t="s">
        <v>163</v>
      </c>
      <c r="F785" s="7" t="s">
        <v>163</v>
      </c>
      <c r="G785" s="7">
        <v>71.0</v>
      </c>
      <c r="H785" s="7">
        <v>190.0</v>
      </c>
      <c r="I785" s="7" t="s">
        <v>133</v>
      </c>
      <c r="J785" s="7">
        <v>2012.0</v>
      </c>
      <c r="K785" s="7">
        <v>3.0</v>
      </c>
      <c r="L785" s="7">
        <v>77.0</v>
      </c>
      <c r="M785" s="8" t="s">
        <v>146</v>
      </c>
      <c r="N785" s="8">
        <f t="shared" si="1"/>
        <v>21</v>
      </c>
      <c r="O785" s="7" t="s">
        <v>3237</v>
      </c>
      <c r="P785" s="7" t="s">
        <v>3238</v>
      </c>
      <c r="Q785" s="8" t="s">
        <v>173</v>
      </c>
      <c r="R785" s="7" t="s">
        <v>173</v>
      </c>
      <c r="S785" s="9" t="s">
        <v>150</v>
      </c>
      <c r="T785" s="9">
        <v>9.0</v>
      </c>
      <c r="U785" s="9" t="s">
        <v>138</v>
      </c>
      <c r="V785" s="9" t="s">
        <v>138</v>
      </c>
      <c r="W785" s="7">
        <v>9.0</v>
      </c>
      <c r="X785" s="7">
        <v>0.0</v>
      </c>
      <c r="Y785" s="7">
        <v>0.0</v>
      </c>
      <c r="Z785" s="7">
        <v>0.0</v>
      </c>
      <c r="AA785" s="7">
        <v>0.0</v>
      </c>
      <c r="AB785" s="7">
        <v>-3.0</v>
      </c>
      <c r="AC785" s="7">
        <v>2.0</v>
      </c>
      <c r="AD785" s="7">
        <v>1.0</v>
      </c>
      <c r="AE785" s="7">
        <v>1.0</v>
      </c>
      <c r="AF785" s="10">
        <f t="shared" si="2"/>
        <v>0</v>
      </c>
      <c r="AG785" s="10">
        <f t="shared" si="3"/>
        <v>0</v>
      </c>
      <c r="AH785" s="7">
        <v>4243.0</v>
      </c>
      <c r="AI785" s="11">
        <f t="shared" si="4"/>
        <v>7.857407407</v>
      </c>
      <c r="AJ785" s="7">
        <v>96.0</v>
      </c>
      <c r="AK785" s="11">
        <f t="shared" si="5"/>
        <v>10.66666667</v>
      </c>
      <c r="AL785" s="11">
        <f t="shared" si="6"/>
        <v>44.19791667</v>
      </c>
      <c r="AM785" s="12">
        <v>0.0</v>
      </c>
      <c r="AN785" s="11">
        <f t="shared" si="7"/>
        <v>0</v>
      </c>
      <c r="AO785" s="10" t="s">
        <v>151</v>
      </c>
      <c r="AP785" s="10" t="s">
        <v>151</v>
      </c>
      <c r="AQ785" s="10" t="s">
        <v>151</v>
      </c>
      <c r="AR785" s="7">
        <v>30.0</v>
      </c>
      <c r="AS785" s="7">
        <v>25.0</v>
      </c>
      <c r="AT785" s="13">
        <f t="shared" si="8"/>
        <v>0.5454545455</v>
      </c>
      <c r="AU785" s="8"/>
      <c r="AV785" s="8"/>
      <c r="AW785" s="8">
        <v>42.0</v>
      </c>
      <c r="AX785" s="8">
        <v>24.0</v>
      </c>
      <c r="AY785" s="8">
        <v>13.0</v>
      </c>
      <c r="AZ785" s="8">
        <v>6.0</v>
      </c>
      <c r="BA785" s="7">
        <v>9.0</v>
      </c>
      <c r="BB785" s="7">
        <v>5.0</v>
      </c>
      <c r="BC785" s="7">
        <v>4.0</v>
      </c>
      <c r="BD785" s="7">
        <v>1.0</v>
      </c>
      <c r="BE785" s="7">
        <v>1.0</v>
      </c>
      <c r="BF785" s="7">
        <v>3.0</v>
      </c>
      <c r="BG785" s="14">
        <f t="shared" si="9"/>
        <v>7.636106528</v>
      </c>
      <c r="BH785" s="11">
        <f t="shared" si="10"/>
        <v>4.242281405</v>
      </c>
      <c r="BI785" s="11">
        <f t="shared" si="11"/>
        <v>3.393825124</v>
      </c>
      <c r="BJ785" s="11">
        <f t="shared" si="12"/>
        <v>0.8484562809</v>
      </c>
      <c r="BK785" s="11">
        <f t="shared" si="13"/>
        <v>0.8484562809</v>
      </c>
      <c r="BL785" s="11">
        <f t="shared" si="14"/>
        <v>2.545368843</v>
      </c>
      <c r="BM785" s="7">
        <v>2.0</v>
      </c>
      <c r="BN785" s="7">
        <v>1.0</v>
      </c>
      <c r="BO785" s="7">
        <v>0.0</v>
      </c>
      <c r="BP785" s="7">
        <v>0.0</v>
      </c>
      <c r="BQ785" s="7">
        <v>0.0</v>
      </c>
      <c r="BR785" s="7">
        <v>0.0</v>
      </c>
      <c r="BS785" s="9">
        <f t="shared" si="15"/>
        <v>11</v>
      </c>
      <c r="BT785" s="14">
        <v>-1.1236</v>
      </c>
      <c r="BW785" s="15" t="str">
        <f t="shared" si="16"/>
        <v> </v>
      </c>
      <c r="BY785" s="7">
        <v>0.0</v>
      </c>
      <c r="BZ785" s="7">
        <v>0.0</v>
      </c>
      <c r="CA785" s="7">
        <v>0.0</v>
      </c>
      <c r="CB785" s="7">
        <v>0.0</v>
      </c>
      <c r="CC785" s="7">
        <v>0.0</v>
      </c>
      <c r="CD785" s="7">
        <v>0.0</v>
      </c>
      <c r="CE785" s="7">
        <v>0.0</v>
      </c>
      <c r="CF785" s="7">
        <v>0.0</v>
      </c>
      <c r="CG785" s="7">
        <v>0.0</v>
      </c>
      <c r="CH785" s="7">
        <v>0.0</v>
      </c>
      <c r="CI785" s="7">
        <v>0.0</v>
      </c>
      <c r="CJ785" s="7">
        <v>0.0</v>
      </c>
      <c r="CK785" s="7">
        <v>0.0</v>
      </c>
      <c r="CL785" s="15">
        <f t="shared" si="17"/>
        <v>0</v>
      </c>
      <c r="CM785" s="7">
        <v>-0.2</v>
      </c>
      <c r="CN785" s="7">
        <v>-0.1</v>
      </c>
      <c r="CO785" s="7">
        <v>-0.30000000000000004</v>
      </c>
      <c r="CP785" s="16">
        <f t="shared" si="18"/>
        <v>-0.03333333333</v>
      </c>
      <c r="CQ785" s="16">
        <f t="shared" si="19"/>
        <v>-0.2545368843</v>
      </c>
      <c r="CR785" s="17">
        <v>1.0</v>
      </c>
      <c r="CS785" s="14">
        <v>1.1</v>
      </c>
      <c r="CT785" s="14">
        <v>1.1</v>
      </c>
      <c r="CU785" s="14">
        <v>-3.3</v>
      </c>
      <c r="CV785" s="14">
        <v>-0.5</v>
      </c>
      <c r="CW785" s="14">
        <v>-0.2</v>
      </c>
      <c r="CX785" s="14">
        <v>0.0</v>
      </c>
      <c r="CY785" s="14">
        <v>-0.7</v>
      </c>
      <c r="CZ785" s="18">
        <f t="shared" si="20"/>
        <v>-0.07777777778</v>
      </c>
      <c r="DA785" s="18">
        <f t="shared" si="21"/>
        <v>-0.5939193967</v>
      </c>
      <c r="DB785" s="14">
        <v>12.0</v>
      </c>
      <c r="DC785" s="7">
        <v>0.0</v>
      </c>
      <c r="DD785" s="7">
        <v>0.0</v>
      </c>
      <c r="DE785" s="7">
        <v>0.0</v>
      </c>
      <c r="DF785" s="7">
        <v>1.0</v>
      </c>
      <c r="DG785" s="7">
        <v>1.0</v>
      </c>
      <c r="DH785" s="7">
        <v>0.0</v>
      </c>
      <c r="DI785" s="7">
        <v>0.0</v>
      </c>
      <c r="DJ785" s="7">
        <v>0.0</v>
      </c>
      <c r="DK785" s="7">
        <v>0.0</v>
      </c>
      <c r="DL785" s="7">
        <v>0.0</v>
      </c>
      <c r="DM785" s="7">
        <v>1.0</v>
      </c>
      <c r="DN785" s="9">
        <v>0.0</v>
      </c>
      <c r="DO785" s="9">
        <v>0.0</v>
      </c>
      <c r="DP785" s="9">
        <v>0.0</v>
      </c>
      <c r="DQ785" s="8">
        <v>29.0</v>
      </c>
      <c r="DR785" s="8">
        <v>0.0</v>
      </c>
      <c r="DS785" s="8"/>
      <c r="DT785" s="19">
        <v>0.6930000000000001</v>
      </c>
      <c r="DU785" s="8">
        <v>0.726</v>
      </c>
      <c r="DV785" s="8">
        <v>0.14400000000000002</v>
      </c>
      <c r="DW785" s="8">
        <v>0.0</v>
      </c>
      <c r="DX785" s="8">
        <v>0.233</v>
      </c>
      <c r="DY785" s="14">
        <f t="shared" si="22"/>
        <v>-0.8239304507</v>
      </c>
    </row>
    <row r="786" ht="12.75" customHeight="1">
      <c r="A786" s="7">
        <v>29.0</v>
      </c>
      <c r="B786" s="7" t="s">
        <v>3239</v>
      </c>
      <c r="C786" s="7" t="s">
        <v>353</v>
      </c>
      <c r="D786" s="7" t="s">
        <v>162</v>
      </c>
      <c r="E786" s="7" t="s">
        <v>163</v>
      </c>
      <c r="F786" s="7" t="s">
        <v>163</v>
      </c>
      <c r="G786" s="7">
        <v>74.0</v>
      </c>
      <c r="H786" s="7">
        <v>231.0</v>
      </c>
      <c r="I786" s="7" t="s">
        <v>145</v>
      </c>
      <c r="J786" s="7">
        <v>2006.0</v>
      </c>
      <c r="K786" s="7">
        <v>1.0</v>
      </c>
      <c r="L786" s="7">
        <v>18.0</v>
      </c>
      <c r="M786" s="8"/>
      <c r="N786" s="8">
        <f t="shared" si="1"/>
        <v>28</v>
      </c>
      <c r="O786" s="7" t="s">
        <v>464</v>
      </c>
      <c r="P786" s="7" t="s">
        <v>3240</v>
      </c>
      <c r="Q786" s="8" t="s">
        <v>458</v>
      </c>
      <c r="R786" s="7" t="s">
        <v>458</v>
      </c>
      <c r="S786" s="9" t="s">
        <v>247</v>
      </c>
      <c r="T786" s="9">
        <v>56.0</v>
      </c>
      <c r="U786" s="9" t="s">
        <v>138</v>
      </c>
      <c r="V786" s="9" t="s">
        <v>138</v>
      </c>
      <c r="W786" s="7">
        <v>56.0</v>
      </c>
      <c r="X786" s="7">
        <v>8.0</v>
      </c>
      <c r="Y786" s="7">
        <v>12.0</v>
      </c>
      <c r="Z786" s="7">
        <v>9.0</v>
      </c>
      <c r="AA786" s="7">
        <v>20.0</v>
      </c>
      <c r="AB786" s="7">
        <v>2.0</v>
      </c>
      <c r="AC786" s="7">
        <v>78.0</v>
      </c>
      <c r="AD786" s="7">
        <v>32.0</v>
      </c>
      <c r="AE786" s="7">
        <v>23.0</v>
      </c>
      <c r="AF786" s="10">
        <f t="shared" si="2"/>
        <v>0.1025641026</v>
      </c>
      <c r="AG786" s="10">
        <f t="shared" si="3"/>
        <v>0.06015037594</v>
      </c>
      <c r="AH786" s="7">
        <v>36271.0</v>
      </c>
      <c r="AI786" s="11">
        <f t="shared" si="4"/>
        <v>10.79494048</v>
      </c>
      <c r="AJ786" s="7">
        <v>827.0</v>
      </c>
      <c r="AK786" s="11">
        <f t="shared" si="5"/>
        <v>14.76785714</v>
      </c>
      <c r="AL786" s="11">
        <f t="shared" si="6"/>
        <v>43.85852479</v>
      </c>
      <c r="AM786" s="12">
        <v>89.0</v>
      </c>
      <c r="AN786" s="11">
        <f t="shared" si="7"/>
        <v>8.83350335</v>
      </c>
      <c r="AO786" s="10" t="s">
        <v>1425</v>
      </c>
      <c r="AP786" s="10" t="s">
        <v>492</v>
      </c>
      <c r="AQ786" s="10" t="s">
        <v>1060</v>
      </c>
      <c r="AR786" s="7">
        <v>3.0</v>
      </c>
      <c r="AS786" s="7">
        <v>6.0</v>
      </c>
      <c r="AT786" s="13">
        <f t="shared" si="8"/>
        <v>0.3333333333</v>
      </c>
      <c r="AU786" s="8"/>
      <c r="AV786" s="8"/>
      <c r="AW786" s="8">
        <v>6.0</v>
      </c>
      <c r="AX786" s="8">
        <v>2.0</v>
      </c>
      <c r="AY786" s="8">
        <v>3.0</v>
      </c>
      <c r="AZ786" s="8">
        <v>1.0</v>
      </c>
      <c r="BA786" s="7">
        <v>56.0</v>
      </c>
      <c r="BB786" s="7">
        <v>72.0</v>
      </c>
      <c r="BC786" s="7">
        <v>10.0</v>
      </c>
      <c r="BD786" s="7">
        <v>32.0</v>
      </c>
      <c r="BE786" s="7">
        <v>20.0</v>
      </c>
      <c r="BF786" s="7">
        <v>12.0</v>
      </c>
      <c r="BG786" s="14">
        <f t="shared" si="9"/>
        <v>5.558159411</v>
      </c>
      <c r="BH786" s="11">
        <f t="shared" si="10"/>
        <v>7.146204957</v>
      </c>
      <c r="BI786" s="11">
        <f t="shared" si="11"/>
        <v>0.9925284663</v>
      </c>
      <c r="BJ786" s="11">
        <f t="shared" si="12"/>
        <v>3.176091092</v>
      </c>
      <c r="BK786" s="11">
        <f t="shared" si="13"/>
        <v>1.985056933</v>
      </c>
      <c r="BL786" s="11">
        <f t="shared" si="14"/>
        <v>1.19103416</v>
      </c>
      <c r="BM786" s="7">
        <v>73.0</v>
      </c>
      <c r="BN786" s="7">
        <v>13.0</v>
      </c>
      <c r="BO786" s="7">
        <v>7.0</v>
      </c>
      <c r="BP786" s="7">
        <v>1.0</v>
      </c>
      <c r="BQ786" s="7">
        <v>0.0</v>
      </c>
      <c r="BR786" s="7">
        <v>0.0</v>
      </c>
      <c r="BS786" s="9">
        <f t="shared" si="15"/>
        <v>162</v>
      </c>
      <c r="BT786" s="14">
        <v>-3.6588000000000003</v>
      </c>
      <c r="BU786" s="7">
        <v>1.0</v>
      </c>
      <c r="BV786" s="7">
        <v>1.0</v>
      </c>
      <c r="BW786" s="15">
        <f t="shared" si="16"/>
        <v>1</v>
      </c>
      <c r="BX786" s="7">
        <v>1.0</v>
      </c>
      <c r="BY786" s="7">
        <v>2.0</v>
      </c>
      <c r="BZ786" s="7">
        <v>0.0</v>
      </c>
      <c r="CA786" s="7">
        <v>1.0</v>
      </c>
      <c r="CB786" s="7">
        <v>0.0</v>
      </c>
      <c r="CC786" s="7">
        <v>0.0</v>
      </c>
      <c r="CD786" s="7">
        <v>1.0</v>
      </c>
      <c r="CE786" s="7">
        <v>0.0</v>
      </c>
      <c r="CF786" s="7">
        <v>0.0</v>
      </c>
      <c r="CG786" s="7">
        <v>4.0</v>
      </c>
      <c r="CH786" s="7">
        <v>0.0</v>
      </c>
      <c r="CI786" s="7">
        <v>3.0</v>
      </c>
      <c r="CJ786" s="7">
        <v>1.0</v>
      </c>
      <c r="CK786" s="7">
        <v>1.0</v>
      </c>
      <c r="CL786" s="15">
        <f t="shared" si="17"/>
        <v>1</v>
      </c>
      <c r="CM786" s="7">
        <v>1.5</v>
      </c>
      <c r="CN786" s="7">
        <v>0.9</v>
      </c>
      <c r="CO786" s="7">
        <v>2.4</v>
      </c>
      <c r="CP786" s="16">
        <f t="shared" si="18"/>
        <v>0.04285714286</v>
      </c>
      <c r="CQ786" s="16">
        <f t="shared" si="19"/>
        <v>0.2382068319</v>
      </c>
      <c r="CR786" s="17">
        <v>1.0</v>
      </c>
      <c r="CS786" s="14">
        <v>14.6</v>
      </c>
      <c r="CT786" s="14">
        <v>12.5</v>
      </c>
      <c r="CU786" s="14">
        <v>1.9</v>
      </c>
      <c r="CV786" s="14">
        <v>1.8</v>
      </c>
      <c r="CW786" s="14">
        <v>1.2</v>
      </c>
      <c r="CX786" s="14">
        <v>0.5</v>
      </c>
      <c r="CY786" s="14">
        <v>3.5</v>
      </c>
      <c r="CZ786" s="18">
        <f t="shared" si="20"/>
        <v>0.0625</v>
      </c>
      <c r="DA786" s="18">
        <f t="shared" si="21"/>
        <v>0.3473849632</v>
      </c>
      <c r="DB786" s="14">
        <v>27.9487</v>
      </c>
      <c r="DC786" s="7">
        <v>0.0</v>
      </c>
      <c r="DD786" s="7">
        <v>1.0</v>
      </c>
      <c r="DE786" s="7">
        <v>5.0</v>
      </c>
      <c r="DF786" s="7">
        <v>26.0</v>
      </c>
      <c r="DG786" s="7">
        <v>13.0</v>
      </c>
      <c r="DH786" s="7">
        <v>1.0</v>
      </c>
      <c r="DI786" s="7">
        <v>8.0</v>
      </c>
      <c r="DJ786" s="7">
        <v>5.0</v>
      </c>
      <c r="DK786" s="7">
        <v>10.0</v>
      </c>
      <c r="DL786" s="7">
        <v>2.0</v>
      </c>
      <c r="DM786" s="7">
        <v>39.0</v>
      </c>
      <c r="DN786" s="9">
        <v>1.0</v>
      </c>
      <c r="DO786" s="9">
        <v>0.0</v>
      </c>
      <c r="DP786" s="9">
        <v>0.0</v>
      </c>
      <c r="DQ786" s="8">
        <v>186.0</v>
      </c>
      <c r="DR786" s="8">
        <v>19.0</v>
      </c>
      <c r="DS786" s="8" t="s">
        <v>3241</v>
      </c>
      <c r="DT786" s="19">
        <v>1.7000000000000002</v>
      </c>
      <c r="DU786" s="8">
        <v>1.7000000000000002</v>
      </c>
      <c r="DV786" s="8">
        <v>1.7000000000000002</v>
      </c>
      <c r="DW786" s="8">
        <v>394.0</v>
      </c>
      <c r="DX786" s="8">
        <v>0.0</v>
      </c>
      <c r="DY786" s="14">
        <f t="shared" si="22"/>
        <v>1.053191489</v>
      </c>
    </row>
    <row r="787" ht="12.75" customHeight="1">
      <c r="A787" s="7">
        <v>19.0</v>
      </c>
      <c r="B787" s="7" t="s">
        <v>3242</v>
      </c>
      <c r="C787" s="7" t="s">
        <v>3096</v>
      </c>
      <c r="D787" s="7" t="s">
        <v>229</v>
      </c>
      <c r="E787" s="7" t="s">
        <v>163</v>
      </c>
      <c r="F787" s="7" t="s">
        <v>163</v>
      </c>
      <c r="G787" s="7">
        <v>73.0</v>
      </c>
      <c r="H787" s="7">
        <v>216.0</v>
      </c>
      <c r="I787" s="7" t="s">
        <v>145</v>
      </c>
      <c r="J787" s="7">
        <v>2002.0</v>
      </c>
      <c r="K787" s="7">
        <v>2.0</v>
      </c>
      <c r="L787" s="7">
        <v>36.0</v>
      </c>
      <c r="M787" s="8"/>
      <c r="N787" s="8">
        <f t="shared" si="1"/>
        <v>33</v>
      </c>
      <c r="O787" s="7" t="s">
        <v>3243</v>
      </c>
      <c r="P787" s="7" t="s">
        <v>3244</v>
      </c>
      <c r="Q787" s="8" t="s">
        <v>447</v>
      </c>
      <c r="R787" s="7" t="s">
        <v>3245</v>
      </c>
      <c r="S787" s="9" t="s">
        <v>150</v>
      </c>
      <c r="T787" s="9">
        <v>29.0</v>
      </c>
      <c r="U787" s="9">
        <v>50.0</v>
      </c>
      <c r="V787" s="9" t="s">
        <v>138</v>
      </c>
      <c r="W787" s="7">
        <v>80.0</v>
      </c>
      <c r="X787" s="7">
        <v>4.0</v>
      </c>
      <c r="Y787" s="7">
        <v>5.0</v>
      </c>
      <c r="Z787" s="7">
        <v>1.0</v>
      </c>
      <c r="AA787" s="7">
        <v>9.0</v>
      </c>
      <c r="AB787" s="7">
        <v>-1.0</v>
      </c>
      <c r="AC787" s="7">
        <v>49.0</v>
      </c>
      <c r="AD787" s="7">
        <v>17.0</v>
      </c>
      <c r="AE787" s="7">
        <v>12.0</v>
      </c>
      <c r="AF787" s="10">
        <f t="shared" si="2"/>
        <v>0.08163265306</v>
      </c>
      <c r="AG787" s="10">
        <f t="shared" si="3"/>
        <v>0.05128205128</v>
      </c>
      <c r="AH787" s="7">
        <v>58450.0</v>
      </c>
      <c r="AI787" s="11">
        <f t="shared" si="4"/>
        <v>12.17708333</v>
      </c>
      <c r="AJ787" s="7">
        <v>1495.0</v>
      </c>
      <c r="AK787" s="11">
        <f t="shared" si="5"/>
        <v>18.6875</v>
      </c>
      <c r="AL787" s="11">
        <f t="shared" si="6"/>
        <v>39.09698997</v>
      </c>
      <c r="AM787" s="12">
        <v>16.0</v>
      </c>
      <c r="AN787" s="11">
        <f t="shared" si="7"/>
        <v>0.9854576561</v>
      </c>
      <c r="AO787" s="10" t="s">
        <v>467</v>
      </c>
      <c r="AP787" s="10" t="s">
        <v>1519</v>
      </c>
      <c r="AQ787" s="10" t="s">
        <v>216</v>
      </c>
      <c r="AR787" s="7">
        <v>481.0</v>
      </c>
      <c r="AS787" s="7">
        <v>362.0</v>
      </c>
      <c r="AT787" s="13">
        <f t="shared" si="8"/>
        <v>0.5705812574</v>
      </c>
      <c r="AU787" s="9">
        <v>2.0</v>
      </c>
      <c r="AV787" s="9">
        <v>0.0</v>
      </c>
      <c r="AW787" s="9">
        <v>632.0</v>
      </c>
      <c r="AX787" s="9">
        <v>367.0</v>
      </c>
      <c r="AY787" s="9">
        <v>211.0</v>
      </c>
      <c r="AZ787" s="9">
        <v>114.0</v>
      </c>
      <c r="BA787" s="7">
        <v>95.0</v>
      </c>
      <c r="BB787" s="7">
        <v>117.0</v>
      </c>
      <c r="BC787" s="7">
        <v>69.0</v>
      </c>
      <c r="BD787" s="7">
        <v>17.0</v>
      </c>
      <c r="BE787" s="7">
        <v>11.0</v>
      </c>
      <c r="BF787" s="7">
        <v>8.0</v>
      </c>
      <c r="BG787" s="14">
        <f t="shared" si="9"/>
        <v>5.851154833</v>
      </c>
      <c r="BH787" s="11">
        <f t="shared" si="10"/>
        <v>7.20615911</v>
      </c>
      <c r="BI787" s="11">
        <f t="shared" si="11"/>
        <v>4.249786142</v>
      </c>
      <c r="BJ787" s="11">
        <f t="shared" si="12"/>
        <v>1.04704876</v>
      </c>
      <c r="BK787" s="11">
        <f t="shared" si="13"/>
        <v>0.6775021386</v>
      </c>
      <c r="BL787" s="11">
        <f t="shared" si="14"/>
        <v>0.4927288281</v>
      </c>
      <c r="BM787" s="7">
        <v>36.0</v>
      </c>
      <c r="BN787" s="7">
        <v>18.0</v>
      </c>
      <c r="BO787" s="7">
        <v>0.0</v>
      </c>
      <c r="BP787" s="7">
        <v>0.0</v>
      </c>
      <c r="BQ787" s="7">
        <v>0.0</v>
      </c>
      <c r="BR787" s="7">
        <v>0.0</v>
      </c>
      <c r="BS787" s="9">
        <f t="shared" si="15"/>
        <v>222</v>
      </c>
      <c r="BT787" s="14">
        <v>-12.6554</v>
      </c>
      <c r="BW787" s="15" t="str">
        <f t="shared" si="16"/>
        <v> </v>
      </c>
      <c r="BY787" s="7">
        <v>2.0</v>
      </c>
      <c r="BZ787" s="7">
        <v>0.0</v>
      </c>
      <c r="CA787" s="7">
        <v>0.0</v>
      </c>
      <c r="CB787" s="7">
        <v>0.0</v>
      </c>
      <c r="CC787" s="7">
        <v>0.0</v>
      </c>
      <c r="CD787" s="7">
        <v>0.0</v>
      </c>
      <c r="CE787" s="7">
        <v>2.0</v>
      </c>
      <c r="CF787" s="7">
        <v>1.0</v>
      </c>
      <c r="CG787" s="7">
        <v>0.0</v>
      </c>
      <c r="CH787" s="7">
        <v>0.0</v>
      </c>
      <c r="CI787" s="7">
        <v>1.0</v>
      </c>
      <c r="CJ787" s="7">
        <v>0.0</v>
      </c>
      <c r="CK787" s="7">
        <v>0.0</v>
      </c>
      <c r="CL787" s="15">
        <f t="shared" si="17"/>
        <v>0</v>
      </c>
      <c r="CM787" s="7">
        <v>-1.2</v>
      </c>
      <c r="CN787" s="7">
        <v>1.0</v>
      </c>
      <c r="CO787" s="7">
        <v>-0.2</v>
      </c>
      <c r="CP787" s="16">
        <f t="shared" si="18"/>
        <v>-0.0025</v>
      </c>
      <c r="CQ787" s="16">
        <f t="shared" si="19"/>
        <v>-0.0123182207</v>
      </c>
      <c r="CR787" s="17">
        <v>4.0</v>
      </c>
      <c r="CS787" s="14">
        <v>12.9</v>
      </c>
      <c r="CT787" s="14">
        <v>20.2</v>
      </c>
      <c r="CU787" s="14">
        <v>-5.8</v>
      </c>
      <c r="CV787" s="14">
        <v>-1.9</v>
      </c>
      <c r="CW787" s="14">
        <v>2.1</v>
      </c>
      <c r="CX787" s="14">
        <v>0.0</v>
      </c>
      <c r="CY787" s="14">
        <v>0.2</v>
      </c>
      <c r="CZ787" s="18">
        <f t="shared" si="20"/>
        <v>0.0025</v>
      </c>
      <c r="DA787" s="18">
        <f t="shared" si="21"/>
        <v>0.0123182207</v>
      </c>
      <c r="DB787" s="14">
        <v>31.6735</v>
      </c>
      <c r="DC787" s="7">
        <v>1.0</v>
      </c>
      <c r="DD787" s="7">
        <v>1.0</v>
      </c>
      <c r="DE787" s="7">
        <v>2.0</v>
      </c>
      <c r="DF787" s="7">
        <v>13.0</v>
      </c>
      <c r="DG787" s="7">
        <v>6.0</v>
      </c>
      <c r="DH787" s="7">
        <v>2.0</v>
      </c>
      <c r="DI787" s="7">
        <v>12.0</v>
      </c>
      <c r="DJ787" s="7">
        <v>3.0</v>
      </c>
      <c r="DK787" s="7">
        <v>3.0</v>
      </c>
      <c r="DL787" s="7">
        <v>0.0</v>
      </c>
      <c r="DM787" s="7">
        <v>23.0</v>
      </c>
      <c r="DN787" s="9">
        <v>0.0</v>
      </c>
      <c r="DO787" s="9">
        <v>1.0</v>
      </c>
      <c r="DP787" s="9">
        <v>0.0</v>
      </c>
      <c r="DQ787" s="8">
        <v>186.0</v>
      </c>
      <c r="DR787" s="8">
        <v>0.0</v>
      </c>
      <c r="DS787" s="8"/>
      <c r="DT787" s="19">
        <v>0.8</v>
      </c>
      <c r="DU787" s="8">
        <v>0.8</v>
      </c>
      <c r="DV787" s="8">
        <v>0.8</v>
      </c>
      <c r="DW787" s="8">
        <v>0.0</v>
      </c>
      <c r="DX787" s="8">
        <v>0.0</v>
      </c>
      <c r="DY787" s="14">
        <f t="shared" si="22"/>
        <v>-0.3319148936</v>
      </c>
    </row>
    <row r="788" ht="12.75" customHeight="1">
      <c r="A788" s="7">
        <v>61.0</v>
      </c>
      <c r="B788" s="7" t="s">
        <v>3246</v>
      </c>
      <c r="C788" s="7" t="s">
        <v>1102</v>
      </c>
      <c r="D788" s="7" t="s">
        <v>736</v>
      </c>
      <c r="E788" s="7" t="s">
        <v>163</v>
      </c>
      <c r="F788" s="7" t="s">
        <v>163</v>
      </c>
      <c r="G788" s="7">
        <v>75.0</v>
      </c>
      <c r="H788" s="7">
        <v>205.0</v>
      </c>
      <c r="I788" s="7" t="s">
        <v>145</v>
      </c>
      <c r="J788" s="7">
        <v>2010.0</v>
      </c>
      <c r="K788" s="7">
        <v>6.0</v>
      </c>
      <c r="L788" s="7">
        <v>178.0</v>
      </c>
      <c r="M788" s="8"/>
      <c r="N788" s="8">
        <f t="shared" si="1"/>
        <v>23</v>
      </c>
      <c r="O788" s="7" t="s">
        <v>235</v>
      </c>
      <c r="P788" s="7" t="s">
        <v>3247</v>
      </c>
      <c r="Q788" s="8" t="s">
        <v>542</v>
      </c>
      <c r="R788" s="7" t="s">
        <v>542</v>
      </c>
      <c r="S788" s="9" t="s">
        <v>247</v>
      </c>
      <c r="T788" s="9">
        <v>74.0</v>
      </c>
      <c r="U788" s="9" t="s">
        <v>138</v>
      </c>
      <c r="V788" s="9" t="s">
        <v>138</v>
      </c>
      <c r="W788" s="7">
        <v>75.0</v>
      </c>
      <c r="X788" s="7">
        <v>23.0</v>
      </c>
      <c r="Y788" s="7">
        <v>38.0</v>
      </c>
      <c r="Z788" s="7">
        <v>21.0</v>
      </c>
      <c r="AA788" s="7">
        <v>61.0</v>
      </c>
      <c r="AB788" s="7">
        <v>-4.0</v>
      </c>
      <c r="AC788" s="7">
        <v>151.0</v>
      </c>
      <c r="AD788" s="7">
        <v>65.0</v>
      </c>
      <c r="AE788" s="7">
        <v>56.0</v>
      </c>
      <c r="AF788" s="10">
        <f t="shared" si="2"/>
        <v>0.1523178808</v>
      </c>
      <c r="AG788" s="10">
        <f t="shared" si="3"/>
        <v>0.08455882353</v>
      </c>
      <c r="AH788" s="7">
        <v>90511.0</v>
      </c>
      <c r="AI788" s="11">
        <f t="shared" si="4"/>
        <v>20.11355556</v>
      </c>
      <c r="AJ788" s="7">
        <v>1789.0</v>
      </c>
      <c r="AK788" s="11">
        <f t="shared" si="5"/>
        <v>23.85333333</v>
      </c>
      <c r="AL788" s="11">
        <f t="shared" si="6"/>
        <v>50.59306875</v>
      </c>
      <c r="AM788" s="12">
        <v>181.0</v>
      </c>
      <c r="AN788" s="11">
        <f t="shared" si="7"/>
        <v>7.199124968</v>
      </c>
      <c r="AO788" s="10" t="s">
        <v>139</v>
      </c>
      <c r="AP788" s="10" t="s">
        <v>1334</v>
      </c>
      <c r="AQ788" s="10" t="s">
        <v>395</v>
      </c>
      <c r="AR788" s="7">
        <v>8.0</v>
      </c>
      <c r="AS788" s="7">
        <v>11.0</v>
      </c>
      <c r="AT788" s="13">
        <f t="shared" si="8"/>
        <v>0.4210526316</v>
      </c>
      <c r="AU788" s="8"/>
      <c r="AV788" s="8"/>
      <c r="AW788" s="8">
        <v>11.0</v>
      </c>
      <c r="AX788" s="8">
        <v>6.0</v>
      </c>
      <c r="AY788" s="8">
        <v>8.0</v>
      </c>
      <c r="AZ788" s="8">
        <v>2.0</v>
      </c>
      <c r="BA788" s="7">
        <v>99.0</v>
      </c>
      <c r="BB788" s="7">
        <v>55.0</v>
      </c>
      <c r="BC788" s="7">
        <v>54.0</v>
      </c>
      <c r="BD788" s="7">
        <v>65.0</v>
      </c>
      <c r="BE788" s="7">
        <v>54.0</v>
      </c>
      <c r="BF788" s="7">
        <v>128.0</v>
      </c>
      <c r="BG788" s="14">
        <f t="shared" si="9"/>
        <v>3.937642938</v>
      </c>
      <c r="BH788" s="11">
        <f t="shared" si="10"/>
        <v>2.18757941</v>
      </c>
      <c r="BI788" s="11">
        <f t="shared" si="11"/>
        <v>2.147805239</v>
      </c>
      <c r="BJ788" s="11">
        <f t="shared" si="12"/>
        <v>2.585321121</v>
      </c>
      <c r="BK788" s="11">
        <f t="shared" si="13"/>
        <v>2.147805239</v>
      </c>
      <c r="BL788" s="11">
        <f t="shared" si="14"/>
        <v>5.0910939</v>
      </c>
      <c r="BM788" s="7">
        <v>38.0</v>
      </c>
      <c r="BN788" s="7">
        <v>19.0</v>
      </c>
      <c r="BO788" s="7">
        <v>0.0</v>
      </c>
      <c r="BP788" s="7">
        <v>0.0</v>
      </c>
      <c r="BQ788" s="7">
        <v>0.0</v>
      </c>
      <c r="BR788" s="7">
        <v>0.0</v>
      </c>
      <c r="BS788" s="9">
        <f t="shared" si="15"/>
        <v>147</v>
      </c>
      <c r="BT788" s="14">
        <v>-10.4059</v>
      </c>
      <c r="BU788" s="7">
        <v>3.0</v>
      </c>
      <c r="BV788" s="7">
        <v>0.0</v>
      </c>
      <c r="BW788" s="15">
        <f t="shared" si="16"/>
        <v>0</v>
      </c>
      <c r="BX788" s="7">
        <v>0.0</v>
      </c>
      <c r="BY788" s="7">
        <v>2.0</v>
      </c>
      <c r="BZ788" s="7">
        <v>1.0</v>
      </c>
      <c r="CA788" s="7">
        <v>1.0</v>
      </c>
      <c r="CB788" s="7">
        <v>3.0</v>
      </c>
      <c r="CC788" s="7">
        <v>4.0</v>
      </c>
      <c r="CD788" s="7">
        <v>1.0</v>
      </c>
      <c r="CE788" s="7">
        <v>2.0</v>
      </c>
      <c r="CF788" s="7">
        <v>0.0</v>
      </c>
      <c r="CG788" s="7">
        <v>2.0</v>
      </c>
      <c r="CH788" s="7">
        <v>0.0</v>
      </c>
      <c r="CI788" s="7">
        <v>14.0</v>
      </c>
      <c r="CJ788" s="7">
        <v>0.0</v>
      </c>
      <c r="CK788" s="7">
        <v>0.0</v>
      </c>
      <c r="CL788" s="15">
        <f t="shared" si="17"/>
        <v>0</v>
      </c>
      <c r="CM788" s="7">
        <v>5.6</v>
      </c>
      <c r="CN788" s="7">
        <v>1.1</v>
      </c>
      <c r="CO788" s="7">
        <v>6.7</v>
      </c>
      <c r="CP788" s="16">
        <f t="shared" si="18"/>
        <v>0.08933333333</v>
      </c>
      <c r="CQ788" s="16">
        <f t="shared" si="19"/>
        <v>0.2664869463</v>
      </c>
      <c r="CR788" s="17">
        <v>6.0</v>
      </c>
      <c r="CS788" s="14">
        <v>38.3</v>
      </c>
      <c r="CT788" s="14">
        <v>32.5</v>
      </c>
      <c r="CU788" s="14">
        <v>-5.5</v>
      </c>
      <c r="CV788" s="14">
        <v>9.5</v>
      </c>
      <c r="CW788" s="14">
        <v>1.2</v>
      </c>
      <c r="CX788" s="14">
        <v>-0.6000000000000001</v>
      </c>
      <c r="CY788" s="14">
        <v>10.0</v>
      </c>
      <c r="CZ788" s="18">
        <f t="shared" si="20"/>
        <v>0.1333333333</v>
      </c>
      <c r="DA788" s="18">
        <f t="shared" si="21"/>
        <v>0.397741711</v>
      </c>
      <c r="DB788" s="14">
        <v>25.874200000000002</v>
      </c>
      <c r="DC788" s="7">
        <v>2.0</v>
      </c>
      <c r="DD788" s="7">
        <v>3.0</v>
      </c>
      <c r="DE788" s="7">
        <v>11.0</v>
      </c>
      <c r="DF788" s="7">
        <v>49.0</v>
      </c>
      <c r="DG788" s="7">
        <v>22.0</v>
      </c>
      <c r="DH788" s="7">
        <v>2.0</v>
      </c>
      <c r="DI788" s="7">
        <v>14.0</v>
      </c>
      <c r="DJ788" s="7">
        <v>13.0</v>
      </c>
      <c r="DK788" s="7">
        <v>11.0</v>
      </c>
      <c r="DL788" s="7">
        <v>3.0</v>
      </c>
      <c r="DM788" s="7">
        <v>86.0</v>
      </c>
      <c r="DN788" s="9">
        <v>3.0</v>
      </c>
      <c r="DO788" s="9">
        <v>1.0</v>
      </c>
      <c r="DP788" s="9">
        <v>3.0</v>
      </c>
      <c r="DQ788" s="8">
        <v>186.0</v>
      </c>
      <c r="DR788" s="8">
        <v>5.0</v>
      </c>
      <c r="DS788" s="8" t="s">
        <v>3248</v>
      </c>
      <c r="DT788" s="19">
        <v>2.25</v>
      </c>
      <c r="DU788" s="8">
        <v>3.5</v>
      </c>
      <c r="DV788" s="8">
        <v>3.5</v>
      </c>
      <c r="DW788" s="8">
        <v>213.0</v>
      </c>
      <c r="DX788" s="8">
        <v>0.0</v>
      </c>
      <c r="DY788" s="14">
        <f t="shared" si="22"/>
        <v>3.723404255</v>
      </c>
    </row>
    <row r="789" ht="12.75" customHeight="1">
      <c r="A789" s="7">
        <v>26.0</v>
      </c>
      <c r="B789" s="7" t="s">
        <v>639</v>
      </c>
      <c r="C789" s="7" t="s">
        <v>1102</v>
      </c>
      <c r="D789" s="7" t="s">
        <v>736</v>
      </c>
      <c r="E789" s="7" t="s">
        <v>163</v>
      </c>
      <c r="F789" s="7" t="s">
        <v>163</v>
      </c>
      <c r="G789" s="7">
        <v>75.0</v>
      </c>
      <c r="H789" s="7">
        <v>210.0</v>
      </c>
      <c r="I789" s="7" t="s">
        <v>145</v>
      </c>
      <c r="J789" s="7">
        <v>2008.0</v>
      </c>
      <c r="K789" s="7">
        <v>3.0</v>
      </c>
      <c r="L789" s="7">
        <v>69.0</v>
      </c>
      <c r="M789" s="8"/>
      <c r="N789" s="8">
        <f t="shared" si="1"/>
        <v>25</v>
      </c>
      <c r="O789" s="7" t="s">
        <v>743</v>
      </c>
      <c r="P789" s="7" t="s">
        <v>3247</v>
      </c>
      <c r="Q789" s="8" t="s">
        <v>839</v>
      </c>
      <c r="R789" s="7" t="s">
        <v>839</v>
      </c>
      <c r="S789" s="9" t="s">
        <v>174</v>
      </c>
      <c r="T789" s="9">
        <v>74.0</v>
      </c>
      <c r="U789" s="9" t="s">
        <v>138</v>
      </c>
      <c r="V789" s="9" t="s">
        <v>138</v>
      </c>
      <c r="W789" s="7">
        <v>75.0</v>
      </c>
      <c r="X789" s="7">
        <v>6.0</v>
      </c>
      <c r="Y789" s="7">
        <v>30.0</v>
      </c>
      <c r="Z789" s="7">
        <v>15.0</v>
      </c>
      <c r="AA789" s="7">
        <v>36.0</v>
      </c>
      <c r="AB789" s="7">
        <v>-10.0</v>
      </c>
      <c r="AC789" s="7">
        <v>161.0</v>
      </c>
      <c r="AD789" s="7">
        <v>85.0</v>
      </c>
      <c r="AE789" s="7">
        <v>118.0</v>
      </c>
      <c r="AF789" s="10">
        <f t="shared" si="2"/>
        <v>0.03726708075</v>
      </c>
      <c r="AG789" s="10">
        <f t="shared" si="3"/>
        <v>0.01648351648</v>
      </c>
      <c r="AH789" s="7">
        <v>101099.0</v>
      </c>
      <c r="AI789" s="11">
        <f t="shared" si="4"/>
        <v>22.46644444</v>
      </c>
      <c r="AJ789" s="7">
        <v>2250.0</v>
      </c>
      <c r="AK789" s="11">
        <f t="shared" si="5"/>
        <v>30</v>
      </c>
      <c r="AL789" s="11">
        <f t="shared" si="6"/>
        <v>44.93288889</v>
      </c>
      <c r="AM789" s="12">
        <v>143.0</v>
      </c>
      <c r="AN789" s="11">
        <f t="shared" si="7"/>
        <v>5.092038497</v>
      </c>
      <c r="AO789" s="10" t="s">
        <v>2470</v>
      </c>
      <c r="AP789" s="10" t="s">
        <v>1783</v>
      </c>
      <c r="AQ789" s="10" t="s">
        <v>2807</v>
      </c>
      <c r="AR789" s="7">
        <v>0.0</v>
      </c>
      <c r="AS789" s="7">
        <v>2.0</v>
      </c>
      <c r="AT789" s="13">
        <f t="shared" si="8"/>
        <v>0</v>
      </c>
      <c r="AU789" s="8"/>
      <c r="AV789" s="8"/>
      <c r="AW789" s="8">
        <v>1.0</v>
      </c>
      <c r="AX789" s="8">
        <v>0.0</v>
      </c>
      <c r="AY789" s="8">
        <v>1.0</v>
      </c>
      <c r="AZ789" s="8">
        <v>0.0</v>
      </c>
      <c r="BA789" s="7">
        <v>151.0</v>
      </c>
      <c r="BB789" s="7">
        <v>137.0</v>
      </c>
      <c r="BC789" s="7">
        <v>143.0</v>
      </c>
      <c r="BD789" s="7">
        <v>85.0</v>
      </c>
      <c r="BE789" s="7">
        <v>20.0</v>
      </c>
      <c r="BF789" s="7">
        <v>15.0</v>
      </c>
      <c r="BG789" s="14">
        <f t="shared" si="9"/>
        <v>5.376907783</v>
      </c>
      <c r="BH789" s="11">
        <f t="shared" si="10"/>
        <v>4.878386532</v>
      </c>
      <c r="BI789" s="11">
        <f t="shared" si="11"/>
        <v>5.092038497</v>
      </c>
      <c r="BJ789" s="11">
        <f t="shared" si="12"/>
        <v>3.026736169</v>
      </c>
      <c r="BK789" s="11">
        <f t="shared" si="13"/>
        <v>0.7121732164</v>
      </c>
      <c r="BL789" s="11">
        <f t="shared" si="14"/>
        <v>0.5341299123</v>
      </c>
      <c r="BM789" s="7">
        <v>62.0</v>
      </c>
      <c r="BN789" s="7">
        <v>31.0</v>
      </c>
      <c r="BO789" s="7">
        <v>0.0</v>
      </c>
      <c r="BP789" s="7">
        <v>0.0</v>
      </c>
      <c r="BQ789" s="7">
        <v>0.0</v>
      </c>
      <c r="BR789" s="7">
        <v>0.0</v>
      </c>
      <c r="BS789" s="9">
        <f t="shared" si="15"/>
        <v>342</v>
      </c>
      <c r="BT789" s="14">
        <v>-9.4124</v>
      </c>
      <c r="BW789" s="15" t="str">
        <f t="shared" si="16"/>
        <v> </v>
      </c>
      <c r="BY789" s="7">
        <v>2.0</v>
      </c>
      <c r="BZ789" s="7">
        <v>0.0</v>
      </c>
      <c r="CA789" s="7">
        <v>1.0</v>
      </c>
      <c r="CB789" s="7">
        <v>0.0</v>
      </c>
      <c r="CC789" s="7">
        <v>0.0</v>
      </c>
      <c r="CD789" s="7">
        <v>0.0</v>
      </c>
      <c r="CE789" s="7">
        <v>4.0</v>
      </c>
      <c r="CF789" s="7">
        <v>0.0</v>
      </c>
      <c r="CG789" s="7">
        <v>0.0</v>
      </c>
      <c r="CH789" s="7">
        <v>0.0</v>
      </c>
      <c r="CI789" s="7">
        <v>2.0</v>
      </c>
      <c r="CJ789" s="7">
        <v>0.0</v>
      </c>
      <c r="CK789" s="7">
        <v>0.0</v>
      </c>
      <c r="CL789" s="15">
        <f t="shared" si="17"/>
        <v>0</v>
      </c>
      <c r="CM789" s="7">
        <v>2.7</v>
      </c>
      <c r="CN789" s="7">
        <v>2.5</v>
      </c>
      <c r="CO789" s="7">
        <v>5.1</v>
      </c>
      <c r="CP789" s="16">
        <f t="shared" si="18"/>
        <v>0.068</v>
      </c>
      <c r="CQ789" s="16">
        <f t="shared" si="19"/>
        <v>0.1816041702</v>
      </c>
      <c r="CR789" s="17">
        <v>6.0</v>
      </c>
      <c r="CS789" s="14">
        <v>38.1</v>
      </c>
      <c r="CT789" s="14">
        <v>35.0</v>
      </c>
      <c r="CU789" s="14">
        <v>-1.7000000000000002</v>
      </c>
      <c r="CV789" s="14">
        <v>4.9</v>
      </c>
      <c r="CW789" s="14">
        <v>1.6</v>
      </c>
      <c r="CX789" s="14">
        <v>0.0</v>
      </c>
      <c r="CY789" s="14">
        <v>6.5</v>
      </c>
      <c r="CZ789" s="18">
        <f t="shared" si="20"/>
        <v>0.08666666667</v>
      </c>
      <c r="DA789" s="18">
        <f t="shared" si="21"/>
        <v>0.2314562953</v>
      </c>
      <c r="DB789" s="14">
        <v>54.5342</v>
      </c>
      <c r="DC789" s="7">
        <v>1.0</v>
      </c>
      <c r="DD789" s="7">
        <v>1.0</v>
      </c>
      <c r="DE789" s="7">
        <v>5.0</v>
      </c>
      <c r="DF789" s="7">
        <v>78.0</v>
      </c>
      <c r="DG789" s="7">
        <v>1.0</v>
      </c>
      <c r="DH789" s="7">
        <v>0.0</v>
      </c>
      <c r="DI789" s="7">
        <v>87.0</v>
      </c>
      <c r="DJ789" s="7">
        <v>9.0</v>
      </c>
      <c r="DK789" s="7">
        <v>0.0</v>
      </c>
      <c r="DL789" s="7">
        <v>0.0</v>
      </c>
      <c r="DM789" s="7">
        <v>64.0</v>
      </c>
      <c r="DN789" s="9">
        <v>0.0</v>
      </c>
      <c r="DO789" s="9">
        <v>1.0</v>
      </c>
      <c r="DP789" s="9">
        <v>3.0</v>
      </c>
      <c r="DQ789" s="8">
        <v>186.0</v>
      </c>
      <c r="DR789" s="8">
        <v>7.0</v>
      </c>
      <c r="DS789" s="8" t="s">
        <v>741</v>
      </c>
      <c r="DT789" s="19">
        <v>1.45</v>
      </c>
      <c r="DU789" s="8">
        <v>1.15</v>
      </c>
      <c r="DV789" s="8">
        <v>1.15</v>
      </c>
      <c r="DW789" s="8">
        <v>98.0</v>
      </c>
      <c r="DX789" s="8">
        <v>0.0</v>
      </c>
      <c r="DY789" s="14">
        <f t="shared" si="22"/>
        <v>5.223404255</v>
      </c>
    </row>
    <row r="790" ht="12.75" customHeight="1">
      <c r="A790" s="7">
        <v>3.0</v>
      </c>
      <c r="B790" s="7" t="s">
        <v>3249</v>
      </c>
      <c r="C790" s="7" t="s">
        <v>2506</v>
      </c>
      <c r="D790" s="7" t="s">
        <v>170</v>
      </c>
      <c r="E790" s="7" t="s">
        <v>163</v>
      </c>
      <c r="F790" s="7" t="s">
        <v>163</v>
      </c>
      <c r="G790" s="7">
        <v>76.0</v>
      </c>
      <c r="H790" s="7">
        <v>216.0</v>
      </c>
      <c r="I790" s="7" t="s">
        <v>133</v>
      </c>
      <c r="J790" s="7">
        <v>2004.0</v>
      </c>
      <c r="K790" s="7">
        <v>3.0</v>
      </c>
      <c r="L790" s="7">
        <v>79.0</v>
      </c>
      <c r="M790" s="8"/>
      <c r="N790" s="8">
        <f t="shared" si="1"/>
        <v>30</v>
      </c>
      <c r="O790" s="7" t="s">
        <v>3250</v>
      </c>
      <c r="P790" s="7" t="s">
        <v>3251</v>
      </c>
      <c r="Q790" s="8" t="s">
        <v>458</v>
      </c>
      <c r="R790" s="7" t="s">
        <v>458</v>
      </c>
      <c r="S790" s="9" t="s">
        <v>174</v>
      </c>
      <c r="T790" s="9">
        <v>50.0</v>
      </c>
      <c r="U790" s="9" t="s">
        <v>138</v>
      </c>
      <c r="V790" s="9" t="s">
        <v>138</v>
      </c>
      <c r="W790" s="7">
        <v>50.0</v>
      </c>
      <c r="X790" s="7">
        <v>1.0</v>
      </c>
      <c r="Y790" s="7">
        <v>5.0</v>
      </c>
      <c r="Z790" s="7">
        <v>1.0</v>
      </c>
      <c r="AA790" s="7">
        <v>6.0</v>
      </c>
      <c r="AB790" s="7">
        <v>4.0</v>
      </c>
      <c r="AC790" s="7">
        <v>32.0</v>
      </c>
      <c r="AD790" s="7">
        <v>16.0</v>
      </c>
      <c r="AE790" s="7">
        <v>23.0</v>
      </c>
      <c r="AF790" s="10">
        <f t="shared" si="2"/>
        <v>0.03125</v>
      </c>
      <c r="AG790" s="10">
        <f t="shared" si="3"/>
        <v>0.01408450704</v>
      </c>
      <c r="AH790" s="7">
        <v>46081.0</v>
      </c>
      <c r="AI790" s="11">
        <f t="shared" si="4"/>
        <v>15.36033333</v>
      </c>
      <c r="AJ790" s="7">
        <v>1037.0</v>
      </c>
      <c r="AK790" s="11">
        <f t="shared" si="5"/>
        <v>20.74</v>
      </c>
      <c r="AL790" s="11">
        <f t="shared" si="6"/>
        <v>44.43683703</v>
      </c>
      <c r="AM790" s="12">
        <v>16.0</v>
      </c>
      <c r="AN790" s="11">
        <f t="shared" si="7"/>
        <v>1.249972874</v>
      </c>
      <c r="AO790" s="10" t="s">
        <v>375</v>
      </c>
      <c r="AP790" s="10" t="s">
        <v>239</v>
      </c>
      <c r="AQ790" s="10" t="s">
        <v>460</v>
      </c>
      <c r="AR790" s="7">
        <v>0.0</v>
      </c>
      <c r="AS790" s="7">
        <v>0.0</v>
      </c>
      <c r="AT790" s="13">
        <f t="shared" si="8"/>
        <v>0</v>
      </c>
      <c r="AU790" s="8"/>
      <c r="AV790" s="8"/>
      <c r="AW790" s="8"/>
      <c r="AX790" s="8">
        <v>0.0</v>
      </c>
      <c r="AY790" s="8"/>
      <c r="AZ790" s="8">
        <v>0.0</v>
      </c>
      <c r="BA790" s="7">
        <v>113.0</v>
      </c>
      <c r="BB790" s="7">
        <v>123.0</v>
      </c>
      <c r="BC790" s="7">
        <v>55.0</v>
      </c>
      <c r="BD790" s="7">
        <v>16.0</v>
      </c>
      <c r="BE790" s="7">
        <v>31.0</v>
      </c>
      <c r="BF790" s="7">
        <v>2.0</v>
      </c>
      <c r="BG790" s="14">
        <f t="shared" si="9"/>
        <v>8.827933422</v>
      </c>
      <c r="BH790" s="11">
        <f t="shared" si="10"/>
        <v>9.609166468</v>
      </c>
      <c r="BI790" s="11">
        <f t="shared" si="11"/>
        <v>4.296781754</v>
      </c>
      <c r="BJ790" s="11">
        <f t="shared" si="12"/>
        <v>1.249972874</v>
      </c>
      <c r="BK790" s="11">
        <f t="shared" si="13"/>
        <v>2.421822443</v>
      </c>
      <c r="BL790" s="11">
        <f t="shared" si="14"/>
        <v>0.1562466092</v>
      </c>
      <c r="BM790" s="7">
        <v>67.0</v>
      </c>
      <c r="BN790" s="7">
        <v>11.0</v>
      </c>
      <c r="BO790" s="7">
        <v>7.0</v>
      </c>
      <c r="BP790" s="7">
        <v>1.0</v>
      </c>
      <c r="BQ790" s="7">
        <v>0.0</v>
      </c>
      <c r="BR790" s="7">
        <v>0.0</v>
      </c>
      <c r="BS790" s="9">
        <f t="shared" si="15"/>
        <v>252</v>
      </c>
      <c r="BT790" s="14">
        <v>-6.1001</v>
      </c>
      <c r="BW790" s="15" t="str">
        <f t="shared" si="16"/>
        <v> </v>
      </c>
      <c r="BY790" s="7">
        <v>0.0</v>
      </c>
      <c r="BZ790" s="7">
        <v>0.0</v>
      </c>
      <c r="CA790" s="7">
        <v>0.0</v>
      </c>
      <c r="CB790" s="7">
        <v>1.0</v>
      </c>
      <c r="CC790" s="7">
        <v>0.0</v>
      </c>
      <c r="CD790" s="7">
        <v>0.0</v>
      </c>
      <c r="CE790" s="7">
        <v>0.0</v>
      </c>
      <c r="CF790" s="7">
        <v>0.0</v>
      </c>
      <c r="CG790" s="7">
        <v>0.0</v>
      </c>
      <c r="CH790" s="7">
        <v>0.0</v>
      </c>
      <c r="CI790" s="7">
        <v>1.0</v>
      </c>
      <c r="CJ790" s="7">
        <v>0.0</v>
      </c>
      <c r="CK790" s="7">
        <v>0.0</v>
      </c>
      <c r="CL790" s="15">
        <f t="shared" si="17"/>
        <v>0</v>
      </c>
      <c r="CM790" s="7">
        <v>-0.2</v>
      </c>
      <c r="CN790" s="7">
        <v>2.3</v>
      </c>
      <c r="CO790" s="7">
        <v>2.2</v>
      </c>
      <c r="CP790" s="16">
        <f t="shared" si="18"/>
        <v>0.044</v>
      </c>
      <c r="CQ790" s="16">
        <f t="shared" si="19"/>
        <v>0.1718712702</v>
      </c>
      <c r="CR790" s="17">
        <v>2.0</v>
      </c>
      <c r="CS790" s="14">
        <v>11.6</v>
      </c>
      <c r="CT790" s="14">
        <v>17.9</v>
      </c>
      <c r="CU790" s="14">
        <v>1.7000000000000002</v>
      </c>
      <c r="CV790" s="14">
        <v>-0.5</v>
      </c>
      <c r="CW790" s="14">
        <v>3.8</v>
      </c>
      <c r="CX790" s="14">
        <v>0.0</v>
      </c>
      <c r="CY790" s="14">
        <v>3.3</v>
      </c>
      <c r="CZ790" s="18">
        <f t="shared" si="20"/>
        <v>0.066</v>
      </c>
      <c r="DA790" s="18">
        <f t="shared" si="21"/>
        <v>0.2578069052</v>
      </c>
      <c r="DB790" s="14">
        <v>53.0</v>
      </c>
      <c r="DC790" s="7">
        <v>0.0</v>
      </c>
      <c r="DD790" s="7">
        <v>0.0</v>
      </c>
      <c r="DE790" s="7">
        <v>1.0</v>
      </c>
      <c r="DF790" s="7">
        <v>15.0</v>
      </c>
      <c r="DG790" s="7">
        <v>1.0</v>
      </c>
      <c r="DH790" s="7">
        <v>0.0</v>
      </c>
      <c r="DI790" s="7">
        <v>12.0</v>
      </c>
      <c r="DJ790" s="7">
        <v>3.0</v>
      </c>
      <c r="DK790" s="7">
        <v>1.0</v>
      </c>
      <c r="DL790" s="7">
        <v>0.0</v>
      </c>
      <c r="DM790" s="7">
        <v>15.0</v>
      </c>
      <c r="DN790" s="9">
        <v>0.0</v>
      </c>
      <c r="DO790" s="9">
        <v>0.0</v>
      </c>
      <c r="DP790" s="9">
        <v>0.0</v>
      </c>
      <c r="DQ790" s="8">
        <v>186.0</v>
      </c>
      <c r="DR790" s="8">
        <v>19.0</v>
      </c>
      <c r="DS790" s="8" t="s">
        <v>1027</v>
      </c>
      <c r="DT790" s="19">
        <v>3.25</v>
      </c>
      <c r="DU790" s="8">
        <v>3.25</v>
      </c>
      <c r="DV790" s="8">
        <v>3.25</v>
      </c>
      <c r="DW790" s="8">
        <v>753.0</v>
      </c>
      <c r="DX790" s="8">
        <v>0.0</v>
      </c>
      <c r="DY790" s="14">
        <f t="shared" si="22"/>
        <v>-2.444680851</v>
      </c>
    </row>
    <row r="791" ht="12.75" customHeight="1">
      <c r="A791" s="7">
        <v>28.0</v>
      </c>
      <c r="B791" s="7" t="s">
        <v>3252</v>
      </c>
      <c r="C791" s="7" t="s">
        <v>3253</v>
      </c>
      <c r="D791" s="7" t="s">
        <v>229</v>
      </c>
      <c r="E791" s="7" t="s">
        <v>163</v>
      </c>
      <c r="F791" s="7" t="s">
        <v>163</v>
      </c>
      <c r="G791" s="7">
        <v>75.0</v>
      </c>
      <c r="H791" s="7">
        <v>210.0</v>
      </c>
      <c r="I791" s="7" t="s">
        <v>145</v>
      </c>
      <c r="J791" s="7">
        <v>2003.0</v>
      </c>
      <c r="K791" s="7">
        <v>5.0</v>
      </c>
      <c r="L791" s="7">
        <v>137.0</v>
      </c>
      <c r="M791" s="8"/>
      <c r="N791" s="8">
        <f t="shared" si="1"/>
        <v>31</v>
      </c>
      <c r="O791" s="7" t="s">
        <v>331</v>
      </c>
      <c r="P791" s="7" t="s">
        <v>3254</v>
      </c>
      <c r="Q791" s="8" t="s">
        <v>447</v>
      </c>
      <c r="R791" s="7" t="s">
        <v>447</v>
      </c>
      <c r="S791" s="9" t="s">
        <v>174</v>
      </c>
      <c r="T791" s="9">
        <v>2.0</v>
      </c>
      <c r="U791" s="9" t="s">
        <v>138</v>
      </c>
      <c r="V791" s="9" t="s">
        <v>138</v>
      </c>
      <c r="W791" s="7">
        <v>2.0</v>
      </c>
      <c r="X791" s="7">
        <v>0.0</v>
      </c>
      <c r="Y791" s="7">
        <v>0.0</v>
      </c>
      <c r="Z791" s="7">
        <v>0.0</v>
      </c>
      <c r="AA791" s="7">
        <v>0.0</v>
      </c>
      <c r="AB791" s="7">
        <v>1.0</v>
      </c>
      <c r="AC791" s="7">
        <v>0.0</v>
      </c>
      <c r="AD791" s="7">
        <v>1.0</v>
      </c>
      <c r="AE791" s="7">
        <v>1.0</v>
      </c>
      <c r="AF791" s="10">
        <f t="shared" si="2"/>
        <v>0</v>
      </c>
      <c r="AG791" s="10">
        <f t="shared" si="3"/>
        <v>0</v>
      </c>
      <c r="AH791" s="7">
        <v>906.0</v>
      </c>
      <c r="AI791" s="11">
        <f t="shared" si="4"/>
        <v>7.55</v>
      </c>
      <c r="AJ791" s="7">
        <v>21.0</v>
      </c>
      <c r="AK791" s="11">
        <f t="shared" si="5"/>
        <v>10.5</v>
      </c>
      <c r="AL791" s="11">
        <f t="shared" si="6"/>
        <v>43.14285714</v>
      </c>
      <c r="AM791" s="12">
        <v>0.0</v>
      </c>
      <c r="AN791" s="11">
        <f t="shared" si="7"/>
        <v>0</v>
      </c>
      <c r="AO791" s="10" t="s">
        <v>151</v>
      </c>
      <c r="AP791" s="10" t="s">
        <v>151</v>
      </c>
      <c r="AQ791" s="10" t="s">
        <v>151</v>
      </c>
      <c r="AR791" s="7">
        <v>0.0</v>
      </c>
      <c r="AS791" s="7">
        <v>0.0</v>
      </c>
      <c r="AT791" s="13">
        <f t="shared" si="8"/>
        <v>0</v>
      </c>
      <c r="AU791" s="8"/>
      <c r="AV791" s="8"/>
      <c r="AW791" s="8"/>
      <c r="AX791" s="8">
        <v>0.0</v>
      </c>
      <c r="AY791" s="8"/>
      <c r="AZ791" s="8">
        <v>0.0</v>
      </c>
      <c r="BA791" s="7">
        <v>1.0</v>
      </c>
      <c r="BB791" s="7">
        <v>4.0</v>
      </c>
      <c r="BC791" s="7">
        <v>0.0</v>
      </c>
      <c r="BD791" s="7">
        <v>1.0</v>
      </c>
      <c r="BE791" s="7">
        <v>0.0</v>
      </c>
      <c r="BF791" s="7">
        <v>0.0</v>
      </c>
      <c r="BG791" s="14">
        <f t="shared" si="9"/>
        <v>3.973509934</v>
      </c>
      <c r="BH791" s="11">
        <f t="shared" si="10"/>
        <v>15.89403974</v>
      </c>
      <c r="BI791" s="11">
        <f t="shared" si="11"/>
        <v>0</v>
      </c>
      <c r="BJ791" s="11">
        <f t="shared" si="12"/>
        <v>3.973509934</v>
      </c>
      <c r="BK791" s="11">
        <f t="shared" si="13"/>
        <v>0</v>
      </c>
      <c r="BL791" s="11">
        <f t="shared" si="14"/>
        <v>0</v>
      </c>
      <c r="BM791" s="7">
        <v>0.0</v>
      </c>
      <c r="BN791" s="7">
        <v>0.0</v>
      </c>
      <c r="BO791" s="7">
        <v>0.0</v>
      </c>
      <c r="BP791" s="7">
        <v>0.0</v>
      </c>
      <c r="BQ791" s="7">
        <v>0.0</v>
      </c>
      <c r="BR791" s="7">
        <v>0.0</v>
      </c>
      <c r="BS791" s="9">
        <f t="shared" si="15"/>
        <v>4</v>
      </c>
      <c r="BT791" s="14">
        <v>0.07060000000000001</v>
      </c>
      <c r="BW791" s="15" t="str">
        <f t="shared" si="16"/>
        <v> </v>
      </c>
      <c r="BY791" s="7">
        <v>0.0</v>
      </c>
      <c r="BZ791" s="7">
        <v>0.0</v>
      </c>
      <c r="CA791" s="7">
        <v>0.0</v>
      </c>
      <c r="CB791" s="7">
        <v>0.0</v>
      </c>
      <c r="CC791" s="7">
        <v>0.0</v>
      </c>
      <c r="CD791" s="7">
        <v>0.0</v>
      </c>
      <c r="CE791" s="7">
        <v>0.0</v>
      </c>
      <c r="CF791" s="7">
        <v>0.0</v>
      </c>
      <c r="CG791" s="7">
        <v>0.0</v>
      </c>
      <c r="CH791" s="7">
        <v>0.0</v>
      </c>
      <c r="CI791" s="7">
        <v>0.0</v>
      </c>
      <c r="CJ791" s="7">
        <v>0.0</v>
      </c>
      <c r="CK791" s="7">
        <v>0.0</v>
      </c>
      <c r="CL791" s="15">
        <f t="shared" si="17"/>
        <v>0</v>
      </c>
      <c r="CM791" s="7">
        <v>0.0</v>
      </c>
      <c r="CN791" s="7">
        <v>0.1</v>
      </c>
      <c r="CO791" s="7">
        <v>0.1</v>
      </c>
      <c r="CP791" s="16">
        <f t="shared" si="18"/>
        <v>0.05</v>
      </c>
      <c r="CQ791" s="16">
        <f t="shared" si="19"/>
        <v>0.3973509934</v>
      </c>
      <c r="CR791" s="17">
        <v>4.0</v>
      </c>
      <c r="CS791" s="14">
        <v>0.30000000000000004</v>
      </c>
      <c r="CT791" s="14">
        <v>0.4</v>
      </c>
      <c r="CU791" s="14">
        <v>1.0</v>
      </c>
      <c r="CV791" s="14">
        <v>-0.1</v>
      </c>
      <c r="CW791" s="14">
        <v>0.2</v>
      </c>
      <c r="CX791" s="14">
        <v>0.0</v>
      </c>
      <c r="CY791" s="14">
        <v>0.1</v>
      </c>
      <c r="CZ791" s="18">
        <f t="shared" si="20"/>
        <v>0.05</v>
      </c>
      <c r="DA791" s="18">
        <f t="shared" si="21"/>
        <v>0.3973509934</v>
      </c>
      <c r="DB791" s="14">
        <v>0.0</v>
      </c>
      <c r="DC791" s="7">
        <v>0.0</v>
      </c>
      <c r="DD791" s="7">
        <v>0.0</v>
      </c>
      <c r="DE791" s="7">
        <v>1.0</v>
      </c>
      <c r="DF791" s="7">
        <v>0.0</v>
      </c>
      <c r="DG791" s="7">
        <v>0.0</v>
      </c>
      <c r="DH791" s="7">
        <v>0.0</v>
      </c>
      <c r="DI791" s="7">
        <v>0.0</v>
      </c>
      <c r="DJ791" s="7">
        <v>0.0</v>
      </c>
      <c r="DK791" s="7">
        <v>0.0</v>
      </c>
      <c r="DL791" s="7">
        <v>0.0</v>
      </c>
      <c r="DM791" s="7">
        <v>0.0</v>
      </c>
      <c r="DN791" s="9">
        <v>0.0</v>
      </c>
      <c r="DO791" s="9">
        <v>0.0</v>
      </c>
      <c r="DP791" s="9">
        <v>0.0</v>
      </c>
      <c r="DQ791" s="8">
        <v>387.0</v>
      </c>
      <c r="DR791" s="8">
        <v>0.0</v>
      </c>
      <c r="DS791" s="8"/>
      <c r="DT791" s="19">
        <v>0.65</v>
      </c>
      <c r="DU791" s="8">
        <v>0.65</v>
      </c>
      <c r="DV791" s="8">
        <v>1.3519999999999999</v>
      </c>
      <c r="DW791" s="8">
        <v>0.0</v>
      </c>
      <c r="DX791" s="8">
        <v>0.0</v>
      </c>
      <c r="DY791" s="14">
        <f t="shared" si="22"/>
        <v>-0.3417982155</v>
      </c>
    </row>
    <row r="792" ht="12.75" customHeight="1">
      <c r="A792" s="7">
        <v>37.0</v>
      </c>
      <c r="B792" s="7" t="s">
        <v>3255</v>
      </c>
      <c r="C792" s="7" t="s">
        <v>3256</v>
      </c>
      <c r="D792" s="7" t="s">
        <v>602</v>
      </c>
      <c r="E792" s="7" t="s">
        <v>132</v>
      </c>
      <c r="F792" s="7" t="s">
        <v>132</v>
      </c>
      <c r="G792" s="7">
        <v>73.0</v>
      </c>
      <c r="H792" s="7">
        <v>206.0</v>
      </c>
      <c r="I792" s="7" t="s">
        <v>133</v>
      </c>
      <c r="J792" s="7">
        <v>2006.0</v>
      </c>
      <c r="K792" s="7">
        <v>3.0</v>
      </c>
      <c r="L792" s="7">
        <v>65.0</v>
      </c>
      <c r="M792" s="8"/>
      <c r="N792" s="8">
        <f t="shared" si="1"/>
        <v>28</v>
      </c>
      <c r="O792" s="7" t="s">
        <v>603</v>
      </c>
      <c r="P792" s="7" t="s">
        <v>3257</v>
      </c>
      <c r="Q792" s="8" t="s">
        <v>305</v>
      </c>
      <c r="R792" s="7" t="s">
        <v>305</v>
      </c>
      <c r="S792" s="9" t="s">
        <v>174</v>
      </c>
      <c r="T792" s="9">
        <v>51.0</v>
      </c>
      <c r="U792" s="9" t="s">
        <v>138</v>
      </c>
      <c r="V792" s="9" t="s">
        <v>138</v>
      </c>
      <c r="W792" s="7">
        <v>52.0</v>
      </c>
      <c r="X792" s="7">
        <v>1.0</v>
      </c>
      <c r="Y792" s="7">
        <v>5.0</v>
      </c>
      <c r="Z792" s="7">
        <v>1.0</v>
      </c>
      <c r="AA792" s="7">
        <v>6.0</v>
      </c>
      <c r="AB792" s="7">
        <v>1.0</v>
      </c>
      <c r="AC792" s="7">
        <v>43.0</v>
      </c>
      <c r="AD792" s="7">
        <v>26.0</v>
      </c>
      <c r="AE792" s="7">
        <v>41.0</v>
      </c>
      <c r="AF792" s="10">
        <f t="shared" si="2"/>
        <v>0.02325581395</v>
      </c>
      <c r="AG792" s="10">
        <f t="shared" si="3"/>
        <v>0.009090909091</v>
      </c>
      <c r="AH792" s="7">
        <v>48164.0</v>
      </c>
      <c r="AI792" s="11">
        <f t="shared" si="4"/>
        <v>15.43717949</v>
      </c>
      <c r="AJ792" s="7">
        <v>1039.0</v>
      </c>
      <c r="AK792" s="11">
        <f t="shared" si="5"/>
        <v>19.98076923</v>
      </c>
      <c r="AL792" s="11">
        <f t="shared" si="6"/>
        <v>46.35611165</v>
      </c>
      <c r="AM792" s="12">
        <v>8.0</v>
      </c>
      <c r="AN792" s="11">
        <f t="shared" si="7"/>
        <v>0.5979569803</v>
      </c>
      <c r="AO792" s="10" t="s">
        <v>1025</v>
      </c>
      <c r="AP792" s="10" t="s">
        <v>184</v>
      </c>
      <c r="AQ792" s="10" t="s">
        <v>985</v>
      </c>
      <c r="AR792" s="7">
        <v>0.0</v>
      </c>
      <c r="AS792" s="7">
        <v>0.0</v>
      </c>
      <c r="AT792" s="13">
        <f t="shared" si="8"/>
        <v>0</v>
      </c>
      <c r="AU792" s="8"/>
      <c r="AV792" s="8"/>
      <c r="AW792" s="8"/>
      <c r="AX792" s="8">
        <v>0.0</v>
      </c>
      <c r="AY792" s="8"/>
      <c r="AZ792" s="8">
        <v>0.0</v>
      </c>
      <c r="BA792" s="7">
        <v>82.0</v>
      </c>
      <c r="BB792" s="7">
        <v>106.0</v>
      </c>
      <c r="BC792" s="7">
        <v>65.0</v>
      </c>
      <c r="BD792" s="7">
        <v>26.0</v>
      </c>
      <c r="BE792" s="7">
        <v>26.0</v>
      </c>
      <c r="BF792" s="7">
        <v>9.0</v>
      </c>
      <c r="BG792" s="14">
        <f t="shared" si="9"/>
        <v>6.129059048</v>
      </c>
      <c r="BH792" s="11">
        <f t="shared" si="10"/>
        <v>7.922929989</v>
      </c>
      <c r="BI792" s="11">
        <f t="shared" si="11"/>
        <v>4.858400465</v>
      </c>
      <c r="BJ792" s="11">
        <f t="shared" si="12"/>
        <v>1.943360186</v>
      </c>
      <c r="BK792" s="11">
        <f t="shared" si="13"/>
        <v>1.943360186</v>
      </c>
      <c r="BL792" s="11">
        <f t="shared" si="14"/>
        <v>0.6727016029</v>
      </c>
      <c r="BM792" s="7">
        <v>31.0</v>
      </c>
      <c r="BN792" s="7">
        <v>13.0</v>
      </c>
      <c r="BO792" s="7">
        <v>1.0</v>
      </c>
      <c r="BP792" s="7">
        <v>0.0</v>
      </c>
      <c r="BQ792" s="7">
        <v>0.0</v>
      </c>
      <c r="BR792" s="7">
        <v>0.0</v>
      </c>
      <c r="BS792" s="9">
        <f t="shared" si="15"/>
        <v>203</v>
      </c>
      <c r="BT792" s="14">
        <v>-1.8881000000000001</v>
      </c>
      <c r="BW792" s="15" t="str">
        <f t="shared" si="16"/>
        <v> </v>
      </c>
      <c r="BY792" s="7">
        <v>0.0</v>
      </c>
      <c r="BZ792" s="7">
        <v>0.0</v>
      </c>
      <c r="CA792" s="7">
        <v>0.0</v>
      </c>
      <c r="CB792" s="7">
        <v>0.0</v>
      </c>
      <c r="CC792" s="7">
        <v>0.0</v>
      </c>
      <c r="CD792" s="7">
        <v>0.0</v>
      </c>
      <c r="CE792" s="7">
        <v>1.0</v>
      </c>
      <c r="CF792" s="7">
        <v>0.0</v>
      </c>
      <c r="CG792" s="7">
        <v>0.0</v>
      </c>
      <c r="CH792" s="7">
        <v>0.0</v>
      </c>
      <c r="CI792" s="7">
        <v>0.0</v>
      </c>
      <c r="CJ792" s="7">
        <v>0.0</v>
      </c>
      <c r="CK792" s="7">
        <v>0.0</v>
      </c>
      <c r="CL792" s="15">
        <f t="shared" si="17"/>
        <v>0</v>
      </c>
      <c r="CM792" s="7">
        <v>-0.2</v>
      </c>
      <c r="CN792" s="7">
        <v>1.8</v>
      </c>
      <c r="CO792" s="7">
        <v>1.6</v>
      </c>
      <c r="CP792" s="16">
        <f t="shared" si="18"/>
        <v>0.03076923077</v>
      </c>
      <c r="CQ792" s="16">
        <f t="shared" si="19"/>
        <v>0.1195913961</v>
      </c>
      <c r="CR792" s="17">
        <v>1.0</v>
      </c>
      <c r="CS792" s="14">
        <v>13.8</v>
      </c>
      <c r="CT792" s="14">
        <v>19.3</v>
      </c>
      <c r="CU792" s="14">
        <v>-1.8</v>
      </c>
      <c r="CV792" s="14">
        <v>-0.9</v>
      </c>
      <c r="CW792" s="14">
        <v>2.5</v>
      </c>
      <c r="CX792" s="14">
        <v>0.0</v>
      </c>
      <c r="CY792" s="14">
        <v>1.6</v>
      </c>
      <c r="CZ792" s="18">
        <f t="shared" si="20"/>
        <v>0.03076923077</v>
      </c>
      <c r="DA792" s="18">
        <f t="shared" si="21"/>
        <v>0.1195913961</v>
      </c>
      <c r="DB792" s="14">
        <v>51.3721</v>
      </c>
      <c r="DC792" s="7">
        <v>0.0</v>
      </c>
      <c r="DD792" s="7">
        <v>0.0</v>
      </c>
      <c r="DE792" s="7">
        <v>2.0</v>
      </c>
      <c r="DF792" s="7">
        <v>24.0</v>
      </c>
      <c r="DG792" s="7">
        <v>1.0</v>
      </c>
      <c r="DH792" s="7">
        <v>0.0</v>
      </c>
      <c r="DI792" s="7">
        <v>11.0</v>
      </c>
      <c r="DJ792" s="7">
        <v>9.0</v>
      </c>
      <c r="DK792" s="7">
        <v>1.0</v>
      </c>
      <c r="DL792" s="7">
        <v>0.0</v>
      </c>
      <c r="DM792" s="7">
        <v>21.0</v>
      </c>
      <c r="DN792" s="9">
        <v>0.0</v>
      </c>
      <c r="DO792" s="9">
        <v>0.0</v>
      </c>
      <c r="DP792" s="9">
        <v>1.0</v>
      </c>
      <c r="DQ792" s="8">
        <v>186.0</v>
      </c>
      <c r="DR792" s="8">
        <v>3.0</v>
      </c>
      <c r="DS792" s="8" t="s">
        <v>210</v>
      </c>
      <c r="DT792" s="19">
        <v>0.925</v>
      </c>
      <c r="DU792" s="8">
        <v>0.775</v>
      </c>
      <c r="DV792" s="8">
        <v>0.775</v>
      </c>
      <c r="DW792" s="8">
        <v>28.0</v>
      </c>
      <c r="DX792" s="8">
        <v>0.0</v>
      </c>
      <c r="DY792" s="14">
        <f t="shared" si="22"/>
        <v>1.121276596</v>
      </c>
    </row>
    <row r="793" ht="12.75" customHeight="1">
      <c r="A793" s="7">
        <v>6.0</v>
      </c>
      <c r="B793" s="7" t="s">
        <v>3258</v>
      </c>
      <c r="C793" s="7" t="s">
        <v>3259</v>
      </c>
      <c r="E793" s="7" t="s">
        <v>189</v>
      </c>
      <c r="F793" s="7" t="s">
        <v>189</v>
      </c>
      <c r="G793" s="7">
        <v>71.0</v>
      </c>
      <c r="H793" s="7">
        <v>190.0</v>
      </c>
      <c r="I793" s="7" t="s">
        <v>145</v>
      </c>
      <c r="J793" s="7">
        <v>2005.0</v>
      </c>
      <c r="K793" s="7">
        <v>7.0</v>
      </c>
      <c r="L793" s="7">
        <v>216.0</v>
      </c>
      <c r="M793" s="8"/>
      <c r="N793" s="8">
        <f t="shared" si="1"/>
        <v>29</v>
      </c>
      <c r="O793" s="7" t="s">
        <v>2170</v>
      </c>
      <c r="P793" s="7" t="s">
        <v>3260</v>
      </c>
      <c r="Q793" s="8" t="s">
        <v>215</v>
      </c>
      <c r="R793" s="7" t="s">
        <v>215</v>
      </c>
      <c r="S793" s="9" t="s">
        <v>174</v>
      </c>
      <c r="T793" s="9">
        <v>72.0</v>
      </c>
      <c r="U793" s="9" t="s">
        <v>138</v>
      </c>
      <c r="V793" s="9" t="s">
        <v>138</v>
      </c>
      <c r="W793" s="7">
        <v>73.0</v>
      </c>
      <c r="X793" s="7">
        <v>9.0</v>
      </c>
      <c r="Y793" s="7">
        <v>25.0</v>
      </c>
      <c r="Z793" s="7">
        <v>10.0</v>
      </c>
      <c r="AA793" s="7">
        <v>34.0</v>
      </c>
      <c r="AB793" s="7">
        <v>16.0</v>
      </c>
      <c r="AC793" s="7">
        <v>127.0</v>
      </c>
      <c r="AD793" s="7">
        <v>48.0</v>
      </c>
      <c r="AE793" s="7">
        <v>72.0</v>
      </c>
      <c r="AF793" s="10">
        <f t="shared" si="2"/>
        <v>0.07086614173</v>
      </c>
      <c r="AG793" s="10">
        <f t="shared" si="3"/>
        <v>0.03643724696</v>
      </c>
      <c r="AH793" s="7">
        <v>96700.0</v>
      </c>
      <c r="AI793" s="11">
        <f t="shared" si="4"/>
        <v>22.07762557</v>
      </c>
      <c r="AJ793" s="7">
        <v>1832.0</v>
      </c>
      <c r="AK793" s="11">
        <f t="shared" si="5"/>
        <v>25.09589041</v>
      </c>
      <c r="AL793" s="11">
        <f t="shared" si="6"/>
        <v>52.78384279</v>
      </c>
      <c r="AM793" s="12">
        <v>81.0</v>
      </c>
      <c r="AN793" s="11">
        <f t="shared" si="7"/>
        <v>3.015511892</v>
      </c>
      <c r="AO793" s="10" t="s">
        <v>3261</v>
      </c>
      <c r="AP793" s="10" t="s">
        <v>1272</v>
      </c>
      <c r="AQ793" s="10" t="s">
        <v>509</v>
      </c>
      <c r="AR793" s="7">
        <v>0.0</v>
      </c>
      <c r="AS793" s="7">
        <v>0.0</v>
      </c>
      <c r="AT793" s="13">
        <f t="shared" si="8"/>
        <v>0</v>
      </c>
      <c r="AU793" s="8"/>
      <c r="AV793" s="8"/>
      <c r="AW793" s="8"/>
      <c r="AX793" s="8">
        <v>0.0</v>
      </c>
      <c r="AY793" s="8"/>
      <c r="AZ793" s="8">
        <v>0.0</v>
      </c>
      <c r="BA793" s="7">
        <v>106.0</v>
      </c>
      <c r="BB793" s="7">
        <v>99.0</v>
      </c>
      <c r="BC793" s="7">
        <v>73.0</v>
      </c>
      <c r="BD793" s="7">
        <v>48.0</v>
      </c>
      <c r="BE793" s="7">
        <v>35.0</v>
      </c>
      <c r="BF793" s="7">
        <v>26.0</v>
      </c>
      <c r="BG793" s="14">
        <f t="shared" si="9"/>
        <v>3.94622544</v>
      </c>
      <c r="BH793" s="11">
        <f t="shared" si="10"/>
        <v>3.685625646</v>
      </c>
      <c r="BI793" s="11">
        <f t="shared" si="11"/>
        <v>2.717683557</v>
      </c>
      <c r="BJ793" s="11">
        <f t="shared" si="12"/>
        <v>1.78697001</v>
      </c>
      <c r="BK793" s="11">
        <f t="shared" si="13"/>
        <v>1.302998966</v>
      </c>
      <c r="BL793" s="11">
        <f t="shared" si="14"/>
        <v>0.9679420889</v>
      </c>
      <c r="BM793" s="7">
        <v>20.0</v>
      </c>
      <c r="BN793" s="7">
        <v>10.0</v>
      </c>
      <c r="BO793" s="7">
        <v>0.0</v>
      </c>
      <c r="BP793" s="7">
        <v>0.0</v>
      </c>
      <c r="BQ793" s="7">
        <v>0.0</v>
      </c>
      <c r="BR793" s="7">
        <v>0.0</v>
      </c>
      <c r="BS793" s="9">
        <f t="shared" si="15"/>
        <v>192</v>
      </c>
      <c r="BT793" s="14">
        <v>0.16440000000000002</v>
      </c>
      <c r="BW793" s="15" t="str">
        <f t="shared" si="16"/>
        <v> </v>
      </c>
      <c r="BY793" s="7">
        <v>1.0</v>
      </c>
      <c r="BZ793" s="7">
        <v>0.0</v>
      </c>
      <c r="CA793" s="7">
        <v>0.0</v>
      </c>
      <c r="CB793" s="7">
        <v>1.0</v>
      </c>
      <c r="CC793" s="7">
        <v>1.0</v>
      </c>
      <c r="CD793" s="7">
        <v>0.0</v>
      </c>
      <c r="CE793" s="7">
        <v>0.0</v>
      </c>
      <c r="CF793" s="7">
        <v>0.0</v>
      </c>
      <c r="CG793" s="7">
        <v>1.0</v>
      </c>
      <c r="CH793" s="7">
        <v>0.0</v>
      </c>
      <c r="CI793" s="7">
        <v>7.0</v>
      </c>
      <c r="CJ793" s="7">
        <v>0.0</v>
      </c>
      <c r="CK793" s="7">
        <v>0.0</v>
      </c>
      <c r="CL793" s="15">
        <f t="shared" si="17"/>
        <v>0</v>
      </c>
      <c r="CM793" s="7">
        <v>2.9</v>
      </c>
      <c r="CN793" s="7">
        <v>4.9</v>
      </c>
      <c r="CO793" s="7">
        <v>7.9</v>
      </c>
      <c r="CP793" s="16">
        <f t="shared" si="18"/>
        <v>0.1082191781</v>
      </c>
      <c r="CQ793" s="16">
        <f t="shared" si="19"/>
        <v>0.2941054809</v>
      </c>
      <c r="CR793" s="17">
        <v>6.0</v>
      </c>
      <c r="CS793" s="14">
        <v>34.1</v>
      </c>
      <c r="CT793" s="14">
        <v>31.6</v>
      </c>
      <c r="CU793" s="14">
        <v>11.4</v>
      </c>
      <c r="CV793" s="14">
        <v>6.0</v>
      </c>
      <c r="CW793" s="14">
        <v>5.5</v>
      </c>
      <c r="CX793" s="14">
        <v>0.0</v>
      </c>
      <c r="CY793" s="14">
        <v>11.5</v>
      </c>
      <c r="CZ793" s="18">
        <f t="shared" si="20"/>
        <v>0.1575342466</v>
      </c>
      <c r="DA793" s="18">
        <f t="shared" si="21"/>
        <v>0.4281282316</v>
      </c>
      <c r="DB793" s="14">
        <v>48.1024</v>
      </c>
      <c r="DC793" s="7">
        <v>2.0</v>
      </c>
      <c r="DD793" s="7">
        <v>1.0</v>
      </c>
      <c r="DE793" s="7">
        <v>5.0</v>
      </c>
      <c r="DF793" s="7">
        <v>40.0</v>
      </c>
      <c r="DG793" s="7">
        <v>6.0</v>
      </c>
      <c r="DH793" s="7">
        <v>0.0</v>
      </c>
      <c r="DI793" s="7">
        <v>59.0</v>
      </c>
      <c r="DJ793" s="7">
        <v>7.0</v>
      </c>
      <c r="DK793" s="7">
        <v>3.0</v>
      </c>
      <c r="DL793" s="7">
        <v>0.0</v>
      </c>
      <c r="DM793" s="7">
        <v>52.0</v>
      </c>
      <c r="DN793" s="9">
        <v>0.0</v>
      </c>
      <c r="DO793" s="9">
        <v>1.0</v>
      </c>
      <c r="DP793" s="9">
        <v>2.0</v>
      </c>
      <c r="DQ793" s="8">
        <v>186.0</v>
      </c>
      <c r="DR793" s="8">
        <v>9.0</v>
      </c>
      <c r="DS793" s="8" t="s">
        <v>1194</v>
      </c>
      <c r="DT793" s="19">
        <v>4.5</v>
      </c>
      <c r="DU793" s="8">
        <v>4.5</v>
      </c>
      <c r="DV793" s="8">
        <v>4.5</v>
      </c>
      <c r="DW793" s="8">
        <v>494.0</v>
      </c>
      <c r="DX793" s="8">
        <v>0.0</v>
      </c>
      <c r="DY793" s="14">
        <f t="shared" si="22"/>
        <v>3.095744681</v>
      </c>
    </row>
    <row r="794" ht="12.75" customHeight="1">
      <c r="A794" s="7">
        <v>10.0</v>
      </c>
      <c r="B794" s="7" t="s">
        <v>3262</v>
      </c>
      <c r="C794" s="7" t="s">
        <v>3263</v>
      </c>
      <c r="D794" s="7" t="s">
        <v>170</v>
      </c>
      <c r="E794" s="7" t="s">
        <v>163</v>
      </c>
      <c r="F794" s="7" t="s">
        <v>163</v>
      </c>
      <c r="G794" s="7">
        <v>71.0</v>
      </c>
      <c r="H794" s="7">
        <v>185.0</v>
      </c>
      <c r="I794" s="7" t="s">
        <v>133</v>
      </c>
      <c r="M794" s="8"/>
      <c r="N794" s="8">
        <f t="shared" si="1"/>
        <v>28</v>
      </c>
      <c r="O794" s="7" t="s">
        <v>825</v>
      </c>
      <c r="P794" s="7" t="s">
        <v>3264</v>
      </c>
      <c r="Q794" s="8" t="s">
        <v>166</v>
      </c>
      <c r="R794" s="7" t="s">
        <v>166</v>
      </c>
      <c r="S794" s="9" t="s">
        <v>150</v>
      </c>
      <c r="T794" s="9">
        <v>7.0</v>
      </c>
      <c r="U794" s="9" t="s">
        <v>138</v>
      </c>
      <c r="V794" s="9" t="s">
        <v>138</v>
      </c>
      <c r="W794" s="7">
        <v>7.0</v>
      </c>
      <c r="X794" s="7">
        <v>0.0</v>
      </c>
      <c r="Y794" s="7">
        <v>0.0</v>
      </c>
      <c r="Z794" s="7">
        <v>0.0</v>
      </c>
      <c r="AA794" s="7">
        <v>0.0</v>
      </c>
      <c r="AB794" s="7">
        <v>-1.0</v>
      </c>
      <c r="AC794" s="7">
        <v>8.0</v>
      </c>
      <c r="AD794" s="7">
        <v>1.0</v>
      </c>
      <c r="AE794" s="7">
        <v>1.0</v>
      </c>
      <c r="AF794" s="10">
        <f t="shared" si="2"/>
        <v>0</v>
      </c>
      <c r="AG794" s="10">
        <f t="shared" si="3"/>
        <v>0</v>
      </c>
      <c r="AH794" s="7">
        <v>3085.0</v>
      </c>
      <c r="AI794" s="11">
        <f t="shared" si="4"/>
        <v>7.345238095</v>
      </c>
      <c r="AJ794" s="7">
        <v>87.0</v>
      </c>
      <c r="AK794" s="11">
        <f t="shared" si="5"/>
        <v>12.42857143</v>
      </c>
      <c r="AL794" s="11">
        <f t="shared" si="6"/>
        <v>35.45977011</v>
      </c>
      <c r="AM794" s="12">
        <v>0.0</v>
      </c>
      <c r="AN794" s="11">
        <f t="shared" si="7"/>
        <v>0</v>
      </c>
      <c r="AO794" s="10" t="s">
        <v>151</v>
      </c>
      <c r="AP794" s="10" t="s">
        <v>151</v>
      </c>
      <c r="AQ794" s="10" t="s">
        <v>151</v>
      </c>
      <c r="AR794" s="7">
        <v>26.0</v>
      </c>
      <c r="AS794" s="7">
        <v>21.0</v>
      </c>
      <c r="AT794" s="13">
        <f t="shared" si="8"/>
        <v>0.5531914894</v>
      </c>
      <c r="AU794" s="8"/>
      <c r="AV794" s="8"/>
      <c r="AW794" s="8">
        <v>34.0</v>
      </c>
      <c r="AX794" s="8">
        <v>21.0</v>
      </c>
      <c r="AY794" s="8">
        <v>13.0</v>
      </c>
      <c r="AZ794" s="8">
        <v>5.0</v>
      </c>
      <c r="BA794" s="7">
        <v>8.0</v>
      </c>
      <c r="BB794" s="7">
        <v>6.0</v>
      </c>
      <c r="BC794" s="7">
        <v>4.0</v>
      </c>
      <c r="BD794" s="7">
        <v>1.0</v>
      </c>
      <c r="BE794" s="7">
        <v>2.0</v>
      </c>
      <c r="BF794" s="7">
        <v>0.0</v>
      </c>
      <c r="BG794" s="14">
        <f t="shared" si="9"/>
        <v>9.335494327</v>
      </c>
      <c r="BH794" s="11">
        <f t="shared" si="10"/>
        <v>7.001620746</v>
      </c>
      <c r="BI794" s="11">
        <f t="shared" si="11"/>
        <v>4.667747164</v>
      </c>
      <c r="BJ794" s="11">
        <f t="shared" si="12"/>
        <v>1.166936791</v>
      </c>
      <c r="BK794" s="11">
        <f t="shared" si="13"/>
        <v>2.333873582</v>
      </c>
      <c r="BL794" s="11">
        <f t="shared" si="14"/>
        <v>0</v>
      </c>
      <c r="BM794" s="7">
        <v>4.0</v>
      </c>
      <c r="BN794" s="7">
        <v>2.0</v>
      </c>
      <c r="BO794" s="7">
        <v>0.0</v>
      </c>
      <c r="BP794" s="7">
        <v>0.0</v>
      </c>
      <c r="BQ794" s="7">
        <v>0.0</v>
      </c>
      <c r="BR794" s="7">
        <v>0.0</v>
      </c>
      <c r="BS794" s="9">
        <f t="shared" si="15"/>
        <v>14</v>
      </c>
      <c r="BT794" s="14">
        <v>-1.0956</v>
      </c>
      <c r="BW794" s="15" t="str">
        <f t="shared" si="16"/>
        <v> </v>
      </c>
      <c r="BY794" s="7">
        <v>0.0</v>
      </c>
      <c r="BZ794" s="7">
        <v>0.0</v>
      </c>
      <c r="CA794" s="7">
        <v>0.0</v>
      </c>
      <c r="CB794" s="7">
        <v>0.0</v>
      </c>
      <c r="CC794" s="7">
        <v>0.0</v>
      </c>
      <c r="CD794" s="7">
        <v>0.0</v>
      </c>
      <c r="CE794" s="7">
        <v>0.0</v>
      </c>
      <c r="CF794" s="7">
        <v>0.0</v>
      </c>
      <c r="CG794" s="7">
        <v>0.0</v>
      </c>
      <c r="CH794" s="7">
        <v>0.0</v>
      </c>
      <c r="CI794" s="7">
        <v>0.0</v>
      </c>
      <c r="CJ794" s="7">
        <v>0.0</v>
      </c>
      <c r="CK794" s="7">
        <v>0.0</v>
      </c>
      <c r="CL794" s="15">
        <f t="shared" si="17"/>
        <v>0</v>
      </c>
      <c r="CM794" s="7">
        <v>-0.1</v>
      </c>
      <c r="CN794" s="7">
        <v>0.0</v>
      </c>
      <c r="CO794" s="7">
        <v>-0.1</v>
      </c>
      <c r="CP794" s="16">
        <f t="shared" si="18"/>
        <v>-0.01428571429</v>
      </c>
      <c r="CQ794" s="16">
        <f t="shared" si="19"/>
        <v>-0.1166936791</v>
      </c>
      <c r="CR794" s="17">
        <v>3.0</v>
      </c>
      <c r="CS794" s="14">
        <v>1.3</v>
      </c>
      <c r="CT794" s="14">
        <v>1.3</v>
      </c>
      <c r="CU794" s="14">
        <v>-0.7</v>
      </c>
      <c r="CV794" s="14">
        <v>-0.6000000000000001</v>
      </c>
      <c r="CW794" s="14">
        <v>0.0</v>
      </c>
      <c r="CX794" s="14">
        <v>0.0</v>
      </c>
      <c r="CY794" s="14">
        <v>-0.6000000000000001</v>
      </c>
      <c r="CZ794" s="18">
        <f t="shared" si="20"/>
        <v>-0.08571428571</v>
      </c>
      <c r="DA794" s="18">
        <f t="shared" si="21"/>
        <v>-0.7001620746</v>
      </c>
      <c r="DB794" s="14">
        <v>37.0</v>
      </c>
      <c r="DC794" s="7">
        <v>0.0</v>
      </c>
      <c r="DD794" s="7">
        <v>0.0</v>
      </c>
      <c r="DE794" s="7">
        <v>0.0</v>
      </c>
      <c r="DF794" s="7">
        <v>1.0</v>
      </c>
      <c r="DG794" s="7">
        <v>2.0</v>
      </c>
      <c r="DH794" s="7">
        <v>0.0</v>
      </c>
      <c r="DI794" s="7">
        <v>1.0</v>
      </c>
      <c r="DJ794" s="7">
        <v>2.0</v>
      </c>
      <c r="DK794" s="7">
        <v>0.0</v>
      </c>
      <c r="DL794" s="7">
        <v>1.0</v>
      </c>
      <c r="DM794" s="7">
        <v>2.0</v>
      </c>
      <c r="DN794" s="9">
        <v>0.0</v>
      </c>
      <c r="DO794" s="9">
        <v>0.0</v>
      </c>
      <c r="DP794" s="9">
        <v>0.0</v>
      </c>
      <c r="DQ794" s="8">
        <v>114.0</v>
      </c>
      <c r="DR794" s="8">
        <v>44.0</v>
      </c>
      <c r="DS794" s="8" t="s">
        <v>3248</v>
      </c>
      <c r="DT794" s="19">
        <v>0.65</v>
      </c>
      <c r="DU794" s="8">
        <v>0.65</v>
      </c>
      <c r="DV794" s="8">
        <v>0.398</v>
      </c>
      <c r="DW794" s="8">
        <v>349.0</v>
      </c>
      <c r="DX794" s="8">
        <v>0.0</v>
      </c>
      <c r="DY794" s="14">
        <f t="shared" si="22"/>
        <v>-0.7295813315</v>
      </c>
    </row>
    <row r="795" ht="12.75" customHeight="1">
      <c r="A795" s="7">
        <v>32.0</v>
      </c>
      <c r="B795" s="7" t="s">
        <v>3265</v>
      </c>
      <c r="C795" s="7" t="s">
        <v>295</v>
      </c>
      <c r="E795" s="7" t="s">
        <v>203</v>
      </c>
      <c r="F795" s="7" t="s">
        <v>203</v>
      </c>
      <c r="G795" s="7">
        <v>71.0</v>
      </c>
      <c r="H795" s="7">
        <v>191.0</v>
      </c>
      <c r="I795" s="7" t="s">
        <v>133</v>
      </c>
      <c r="J795" s="7">
        <v>2004.0</v>
      </c>
      <c r="K795" s="7">
        <v>9.0</v>
      </c>
      <c r="L795" s="7">
        <v>262.0</v>
      </c>
      <c r="M795" s="8"/>
      <c r="N795" s="8">
        <f t="shared" si="1"/>
        <v>38</v>
      </c>
      <c r="O795" s="7" t="s">
        <v>235</v>
      </c>
      <c r="P795" s="7" t="s">
        <v>3266</v>
      </c>
      <c r="Q795" s="8" t="s">
        <v>394</v>
      </c>
      <c r="R795" s="7" t="s">
        <v>394</v>
      </c>
      <c r="S795" s="9" t="s">
        <v>174</v>
      </c>
      <c r="T795" s="9">
        <v>61.0</v>
      </c>
      <c r="U795" s="9" t="s">
        <v>138</v>
      </c>
      <c r="V795" s="9" t="s">
        <v>138</v>
      </c>
      <c r="W795" s="7">
        <v>62.0</v>
      </c>
      <c r="X795" s="7">
        <v>6.0</v>
      </c>
      <c r="Y795" s="7">
        <v>17.0</v>
      </c>
      <c r="Z795" s="7">
        <v>6.0</v>
      </c>
      <c r="AA795" s="7">
        <v>23.0</v>
      </c>
      <c r="AB795" s="7">
        <v>-1.0</v>
      </c>
      <c r="AC795" s="7">
        <v>110.0</v>
      </c>
      <c r="AD795" s="7">
        <v>47.0</v>
      </c>
      <c r="AE795" s="7">
        <v>68.0</v>
      </c>
      <c r="AF795" s="10">
        <f t="shared" si="2"/>
        <v>0.05454545455</v>
      </c>
      <c r="AG795" s="10">
        <f t="shared" si="3"/>
        <v>0.02666666667</v>
      </c>
      <c r="AH795" s="7">
        <v>81373.0</v>
      </c>
      <c r="AI795" s="11">
        <f t="shared" si="4"/>
        <v>21.87446237</v>
      </c>
      <c r="AJ795" s="7">
        <v>1760.0</v>
      </c>
      <c r="AK795" s="11">
        <f t="shared" si="5"/>
        <v>28.38709677</v>
      </c>
      <c r="AL795" s="11">
        <f t="shared" si="6"/>
        <v>46.23465909</v>
      </c>
      <c r="AM795" s="12">
        <v>63.0</v>
      </c>
      <c r="AN795" s="11">
        <f t="shared" si="7"/>
        <v>2.787165276</v>
      </c>
      <c r="AO795" s="10" t="s">
        <v>3267</v>
      </c>
      <c r="AP795" s="10" t="s">
        <v>1430</v>
      </c>
      <c r="AQ795" s="10" t="s">
        <v>873</v>
      </c>
      <c r="AR795" s="7">
        <v>0.0</v>
      </c>
      <c r="AS795" s="7">
        <v>0.0</v>
      </c>
      <c r="AT795" s="13">
        <f t="shared" si="8"/>
        <v>0</v>
      </c>
      <c r="AU795" s="8"/>
      <c r="AV795" s="8"/>
      <c r="AW795" s="8"/>
      <c r="AX795" s="8">
        <v>0.0</v>
      </c>
      <c r="AY795" s="8"/>
      <c r="AZ795" s="8">
        <v>0.0</v>
      </c>
      <c r="BA795" s="7">
        <v>69.0</v>
      </c>
      <c r="BB795" s="7">
        <v>28.0</v>
      </c>
      <c r="BC795" s="7">
        <v>90.0</v>
      </c>
      <c r="BD795" s="7">
        <v>47.0</v>
      </c>
      <c r="BE795" s="7">
        <v>41.0</v>
      </c>
      <c r="BF795" s="7">
        <v>14.0</v>
      </c>
      <c r="BG795" s="14">
        <f t="shared" si="9"/>
        <v>3.052609588</v>
      </c>
      <c r="BH795" s="11">
        <f t="shared" si="10"/>
        <v>1.238740123</v>
      </c>
      <c r="BI795" s="11">
        <f t="shared" si="11"/>
        <v>3.98166468</v>
      </c>
      <c r="BJ795" s="11">
        <f t="shared" si="12"/>
        <v>2.079313777</v>
      </c>
      <c r="BK795" s="11">
        <f t="shared" si="13"/>
        <v>1.813869465</v>
      </c>
      <c r="BL795" s="11">
        <f t="shared" si="14"/>
        <v>0.6193700613</v>
      </c>
      <c r="BM795" s="7">
        <v>18.0</v>
      </c>
      <c r="BN795" s="7">
        <v>9.0</v>
      </c>
      <c r="BO795" s="7">
        <v>0.0</v>
      </c>
      <c r="BP795" s="7">
        <v>0.0</v>
      </c>
      <c r="BQ795" s="7">
        <v>0.0</v>
      </c>
      <c r="BR795" s="7">
        <v>0.0</v>
      </c>
      <c r="BS795" s="9">
        <f t="shared" si="15"/>
        <v>136</v>
      </c>
      <c r="BT795" s="14">
        <v>7.3723</v>
      </c>
      <c r="BW795" s="15" t="str">
        <f t="shared" si="16"/>
        <v> </v>
      </c>
      <c r="BY795" s="7">
        <v>2.0</v>
      </c>
      <c r="BZ795" s="7">
        <v>0.0</v>
      </c>
      <c r="CA795" s="7">
        <v>1.0</v>
      </c>
      <c r="CB795" s="7">
        <v>0.0</v>
      </c>
      <c r="CC795" s="7">
        <v>0.0</v>
      </c>
      <c r="CD795" s="7">
        <v>0.0</v>
      </c>
      <c r="CE795" s="7">
        <v>2.0</v>
      </c>
      <c r="CF795" s="7">
        <v>1.0</v>
      </c>
      <c r="CG795" s="7">
        <v>0.0</v>
      </c>
      <c r="CH795" s="7">
        <v>0.0</v>
      </c>
      <c r="CI795" s="7">
        <v>3.0</v>
      </c>
      <c r="CJ795" s="7">
        <v>0.0</v>
      </c>
      <c r="CK795" s="7">
        <v>0.0</v>
      </c>
      <c r="CL795" s="15">
        <f t="shared" si="17"/>
        <v>0</v>
      </c>
      <c r="CM795" s="7">
        <v>1.5</v>
      </c>
      <c r="CN795" s="7">
        <v>2.9</v>
      </c>
      <c r="CO795" s="7">
        <v>4.4</v>
      </c>
      <c r="CP795" s="16">
        <f t="shared" si="18"/>
        <v>0.07096774194</v>
      </c>
      <c r="CQ795" s="16">
        <f t="shared" si="19"/>
        <v>0.1946591621</v>
      </c>
      <c r="CR795" s="17">
        <v>5.0</v>
      </c>
      <c r="CS795" s="14">
        <v>27.9</v>
      </c>
      <c r="CT795" s="14">
        <v>26.4</v>
      </c>
      <c r="CU795" s="14">
        <v>-0.2</v>
      </c>
      <c r="CV795" s="14">
        <v>2.4</v>
      </c>
      <c r="CW795" s="14">
        <v>2.3</v>
      </c>
      <c r="CX795" s="14">
        <v>0.0</v>
      </c>
      <c r="CY795" s="14">
        <v>4.7</v>
      </c>
      <c r="CZ795" s="18">
        <f t="shared" si="20"/>
        <v>0.07580645161</v>
      </c>
      <c r="DA795" s="18">
        <f t="shared" si="21"/>
        <v>0.2079313777</v>
      </c>
      <c r="DB795" s="14">
        <v>48.7182</v>
      </c>
      <c r="DC795" s="7">
        <v>0.0</v>
      </c>
      <c r="DD795" s="7">
        <v>1.0</v>
      </c>
      <c r="DE795" s="7">
        <v>5.0</v>
      </c>
      <c r="DF795" s="7">
        <v>41.0</v>
      </c>
      <c r="DG795" s="7">
        <v>5.0</v>
      </c>
      <c r="DH795" s="7">
        <v>0.0</v>
      </c>
      <c r="DI795" s="7">
        <v>70.0</v>
      </c>
      <c r="DJ795" s="7">
        <v>15.0</v>
      </c>
      <c r="DK795" s="7">
        <v>0.0</v>
      </c>
      <c r="DL795" s="7">
        <v>0.0</v>
      </c>
      <c r="DM795" s="7">
        <v>20.0</v>
      </c>
      <c r="DN795" s="9">
        <v>0.0</v>
      </c>
      <c r="DO795" s="9">
        <v>1.0</v>
      </c>
      <c r="DP795" s="9">
        <v>1.0</v>
      </c>
      <c r="DQ795" s="8">
        <v>186.0</v>
      </c>
      <c r="DR795" s="8">
        <v>19.0</v>
      </c>
      <c r="DS795" s="8" t="s">
        <v>1600</v>
      </c>
      <c r="DT795" s="19">
        <v>5.75</v>
      </c>
      <c r="DU795" s="8">
        <v>5.25</v>
      </c>
      <c r="DV795" s="8">
        <v>5.25</v>
      </c>
      <c r="DW795" s="8">
        <v>1216.0</v>
      </c>
      <c r="DX795" s="8">
        <v>0.0</v>
      </c>
      <c r="DY795" s="14">
        <f t="shared" si="22"/>
        <v>-5.3</v>
      </c>
    </row>
    <row r="796" ht="12.75" customHeight="1">
      <c r="A796" s="7">
        <v>18.0</v>
      </c>
      <c r="B796" s="7" t="s">
        <v>3268</v>
      </c>
      <c r="C796" s="7" t="s">
        <v>593</v>
      </c>
      <c r="D796" s="7" t="s">
        <v>162</v>
      </c>
      <c r="E796" s="7" t="s">
        <v>163</v>
      </c>
      <c r="F796" s="7" t="s">
        <v>163</v>
      </c>
      <c r="G796" s="7">
        <v>73.0</v>
      </c>
      <c r="H796" s="7">
        <v>199.0</v>
      </c>
      <c r="I796" s="7" t="s">
        <v>145</v>
      </c>
      <c r="J796" s="7">
        <v>2011.0</v>
      </c>
      <c r="K796" s="7">
        <v>1.0</v>
      </c>
      <c r="L796" s="7">
        <v>5.0</v>
      </c>
      <c r="M796" s="8"/>
      <c r="N796" s="8">
        <f t="shared" si="1"/>
        <v>22</v>
      </c>
      <c r="O796" s="7" t="s">
        <v>732</v>
      </c>
      <c r="P796" s="7" t="s">
        <v>3269</v>
      </c>
      <c r="Q796" s="7" t="s">
        <v>305</v>
      </c>
      <c r="R796" s="7" t="s">
        <v>305</v>
      </c>
      <c r="S796" s="8" t="s">
        <v>238</v>
      </c>
      <c r="T796" s="8">
        <v>70.0</v>
      </c>
      <c r="U796" s="8" t="s">
        <v>138</v>
      </c>
      <c r="V796" s="8" t="s">
        <v>138</v>
      </c>
      <c r="W796" s="7">
        <v>71.0</v>
      </c>
      <c r="X796" s="7">
        <v>8.0</v>
      </c>
      <c r="Y796" s="7">
        <v>20.0</v>
      </c>
      <c r="Z796" s="7">
        <v>11.0</v>
      </c>
      <c r="AA796" s="7">
        <v>28.0</v>
      </c>
      <c r="AB796" s="7">
        <v>-9.0</v>
      </c>
      <c r="AC796" s="7">
        <v>132.0</v>
      </c>
      <c r="AD796" s="7">
        <v>44.0</v>
      </c>
      <c r="AE796" s="7">
        <v>44.0</v>
      </c>
      <c r="AF796" s="10">
        <f t="shared" si="2"/>
        <v>0.06060606061</v>
      </c>
      <c r="AG796" s="10">
        <f t="shared" si="3"/>
        <v>0.03636363636</v>
      </c>
      <c r="AH796" s="7">
        <v>66702.0</v>
      </c>
      <c r="AI796" s="11">
        <f t="shared" si="4"/>
        <v>15.65774648</v>
      </c>
      <c r="AJ796" s="7">
        <v>1404.0</v>
      </c>
      <c r="AK796" s="11">
        <f t="shared" si="5"/>
        <v>19.77464789</v>
      </c>
      <c r="AL796" s="11">
        <f t="shared" si="6"/>
        <v>47.50854701</v>
      </c>
      <c r="AM796" s="12">
        <v>140.0</v>
      </c>
      <c r="AN796" s="11">
        <f t="shared" si="7"/>
        <v>7.555995322</v>
      </c>
      <c r="AO796" s="10" t="s">
        <v>3270</v>
      </c>
      <c r="AP796" s="10" t="s">
        <v>526</v>
      </c>
      <c r="AQ796" s="10" t="s">
        <v>734</v>
      </c>
      <c r="AR796" s="7">
        <v>39.0</v>
      </c>
      <c r="AS796" s="7">
        <v>56.0</v>
      </c>
      <c r="AT796" s="13">
        <f t="shared" si="8"/>
        <v>0.4105263158</v>
      </c>
      <c r="AU796" s="8"/>
      <c r="AV796" s="8"/>
      <c r="AW796" s="8">
        <v>63.0</v>
      </c>
      <c r="AX796" s="8">
        <v>23.0</v>
      </c>
      <c r="AY796" s="8">
        <v>32.0</v>
      </c>
      <c r="AZ796" s="8">
        <v>16.0</v>
      </c>
      <c r="BA796" s="7">
        <v>57.0</v>
      </c>
      <c r="BB796" s="7">
        <v>77.0</v>
      </c>
      <c r="BC796" s="7">
        <v>19.0</v>
      </c>
      <c r="BD796" s="7">
        <v>44.0</v>
      </c>
      <c r="BE796" s="7">
        <v>38.0</v>
      </c>
      <c r="BF796" s="7">
        <v>35.0</v>
      </c>
      <c r="BG796" s="14">
        <f t="shared" si="9"/>
        <v>3.076369524</v>
      </c>
      <c r="BH796" s="11">
        <f t="shared" si="10"/>
        <v>4.155797427</v>
      </c>
      <c r="BI796" s="11">
        <f t="shared" si="11"/>
        <v>1.025456508</v>
      </c>
      <c r="BJ796" s="11">
        <f t="shared" si="12"/>
        <v>2.374741387</v>
      </c>
      <c r="BK796" s="11">
        <f t="shared" si="13"/>
        <v>2.050913016</v>
      </c>
      <c r="BL796" s="11">
        <f t="shared" si="14"/>
        <v>1.888998831</v>
      </c>
      <c r="BM796" s="7">
        <v>28.0</v>
      </c>
      <c r="BN796" s="7">
        <v>14.0</v>
      </c>
      <c r="BO796" s="7">
        <v>0.0</v>
      </c>
      <c r="BP796" s="7">
        <v>0.0</v>
      </c>
      <c r="BQ796" s="7">
        <v>0.0</v>
      </c>
      <c r="BR796" s="7">
        <v>0.0</v>
      </c>
      <c r="BS796" s="9">
        <f t="shared" si="15"/>
        <v>124</v>
      </c>
      <c r="BT796" s="14">
        <v>-5.1658</v>
      </c>
      <c r="BW796" s="15" t="str">
        <f t="shared" si="16"/>
        <v> </v>
      </c>
      <c r="BY796" s="7">
        <v>3.0</v>
      </c>
      <c r="BZ796" s="7">
        <v>0.0</v>
      </c>
      <c r="CA796" s="7">
        <v>0.0</v>
      </c>
      <c r="CB796" s="7">
        <v>1.0</v>
      </c>
      <c r="CC796" s="7">
        <v>1.0</v>
      </c>
      <c r="CD796" s="7">
        <v>0.0</v>
      </c>
      <c r="CE796" s="7">
        <v>0.0</v>
      </c>
      <c r="CF796" s="7">
        <v>4.0</v>
      </c>
      <c r="CG796" s="7">
        <v>0.0</v>
      </c>
      <c r="CH796" s="7">
        <v>0.0</v>
      </c>
      <c r="CI796" s="7">
        <v>3.0</v>
      </c>
      <c r="CJ796" s="7">
        <v>0.0</v>
      </c>
      <c r="CK796" s="7">
        <v>0.0</v>
      </c>
      <c r="CL796" s="15">
        <f t="shared" si="17"/>
        <v>0</v>
      </c>
      <c r="CM796" s="7">
        <v>1.0</v>
      </c>
      <c r="CN796" s="7">
        <v>0.8</v>
      </c>
      <c r="CO796" s="7">
        <v>1.8</v>
      </c>
      <c r="CP796" s="16">
        <f t="shared" si="18"/>
        <v>0.02535211268</v>
      </c>
      <c r="CQ796" s="16">
        <f t="shared" si="19"/>
        <v>0.09714851129</v>
      </c>
      <c r="CR796" s="17">
        <v>2.0</v>
      </c>
      <c r="CS796" s="14">
        <v>25.0</v>
      </c>
      <c r="CT796" s="14">
        <v>22.7</v>
      </c>
      <c r="CU796" s="14">
        <v>-11.1</v>
      </c>
      <c r="CV796" s="14">
        <v>0.2</v>
      </c>
      <c r="CW796" s="14">
        <v>0.7</v>
      </c>
      <c r="CX796" s="14">
        <v>0.0</v>
      </c>
      <c r="CY796" s="14">
        <v>0.9</v>
      </c>
      <c r="CZ796" s="18">
        <f t="shared" si="20"/>
        <v>0.01267605634</v>
      </c>
      <c r="DA796" s="18">
        <f t="shared" si="21"/>
        <v>0.04857425564</v>
      </c>
      <c r="DB796" s="14">
        <v>33.2348</v>
      </c>
      <c r="DC796" s="7">
        <v>0.0</v>
      </c>
      <c r="DD796" s="7">
        <v>0.0</v>
      </c>
      <c r="DE796" s="7">
        <v>8.0</v>
      </c>
      <c r="DF796" s="7">
        <v>36.0</v>
      </c>
      <c r="DG796" s="7">
        <v>12.0</v>
      </c>
      <c r="DH796" s="7">
        <v>0.0</v>
      </c>
      <c r="DI796" s="7">
        <v>9.0</v>
      </c>
      <c r="DJ796" s="7">
        <v>26.0</v>
      </c>
      <c r="DK796" s="7">
        <v>4.0</v>
      </c>
      <c r="DL796" s="7">
        <v>0.0</v>
      </c>
      <c r="DM796" s="7">
        <v>81.0</v>
      </c>
      <c r="DN796" s="9">
        <v>0.0</v>
      </c>
      <c r="DO796" s="9">
        <v>2.0</v>
      </c>
      <c r="DP796" s="9">
        <v>2.0</v>
      </c>
      <c r="DQ796" s="8">
        <v>166.0</v>
      </c>
      <c r="DR796" s="8">
        <v>2.0</v>
      </c>
      <c r="DS796" s="8" t="s">
        <v>2397</v>
      </c>
      <c r="DT796" s="19">
        <v>0.833</v>
      </c>
      <c r="DU796" s="7">
        <v>0.863</v>
      </c>
      <c r="DV796" s="7">
        <v>1.529</v>
      </c>
      <c r="DW796" s="8">
        <v>42.0</v>
      </c>
      <c r="DX796" s="7">
        <v>0.85</v>
      </c>
      <c r="DY796" s="14">
        <f t="shared" si="22"/>
        <v>-1.308808053</v>
      </c>
    </row>
    <row r="797" ht="12.75" customHeight="1">
      <c r="A797" s="7">
        <v>17.0</v>
      </c>
      <c r="B797" s="7" t="s">
        <v>3271</v>
      </c>
      <c r="C797" s="7" t="s">
        <v>3272</v>
      </c>
      <c r="D797" s="7" t="s">
        <v>358</v>
      </c>
      <c r="E797" s="7" t="s">
        <v>163</v>
      </c>
      <c r="F797" s="7" t="s">
        <v>163</v>
      </c>
      <c r="G797" s="7">
        <v>74.0</v>
      </c>
      <c r="H797" s="7">
        <v>215.0</v>
      </c>
      <c r="I797" s="7" t="s">
        <v>133</v>
      </c>
      <c r="J797" s="7">
        <v>1998.0</v>
      </c>
      <c r="K797" s="7">
        <v>1.0</v>
      </c>
      <c r="L797" s="7">
        <v>3.0</v>
      </c>
      <c r="M797" s="8"/>
      <c r="N797" s="8">
        <f t="shared" si="1"/>
        <v>36</v>
      </c>
      <c r="O797" s="7" t="s">
        <v>594</v>
      </c>
      <c r="P797" s="7" t="s">
        <v>2768</v>
      </c>
      <c r="Q797" s="8" t="s">
        <v>166</v>
      </c>
      <c r="R797" s="7" t="s">
        <v>166</v>
      </c>
      <c r="S797" s="9" t="s">
        <v>174</v>
      </c>
      <c r="T797" s="9">
        <v>6.0</v>
      </c>
      <c r="U797" s="9" t="s">
        <v>138</v>
      </c>
      <c r="V797" s="9" t="s">
        <v>138</v>
      </c>
      <c r="W797" s="7">
        <v>6.0</v>
      </c>
      <c r="X797" s="7">
        <v>0.0</v>
      </c>
      <c r="Y797" s="7">
        <v>0.0</v>
      </c>
      <c r="Z797" s="7">
        <v>0.0</v>
      </c>
      <c r="AA797" s="7">
        <v>0.0</v>
      </c>
      <c r="AB797" s="7">
        <v>-2.0</v>
      </c>
      <c r="AC797" s="7">
        <v>0.0</v>
      </c>
      <c r="AD797" s="7">
        <v>3.0</v>
      </c>
      <c r="AE797" s="7">
        <v>1.0</v>
      </c>
      <c r="AF797" s="10">
        <f t="shared" si="2"/>
        <v>0</v>
      </c>
      <c r="AG797" s="10">
        <f t="shared" si="3"/>
        <v>0</v>
      </c>
      <c r="AH797" s="7">
        <v>5040.0</v>
      </c>
      <c r="AI797" s="11">
        <f t="shared" si="4"/>
        <v>14</v>
      </c>
      <c r="AJ797" s="7">
        <v>127.0</v>
      </c>
      <c r="AK797" s="11">
        <f t="shared" si="5"/>
        <v>21.16666667</v>
      </c>
      <c r="AL797" s="11">
        <f t="shared" si="6"/>
        <v>39.68503937</v>
      </c>
      <c r="AM797" s="12">
        <v>0.0</v>
      </c>
      <c r="AN797" s="11">
        <f t="shared" si="7"/>
        <v>0</v>
      </c>
      <c r="AO797" s="10" t="s">
        <v>151</v>
      </c>
      <c r="AP797" s="10" t="s">
        <v>151</v>
      </c>
      <c r="AQ797" s="10" t="s">
        <v>151</v>
      </c>
      <c r="AR797" s="7">
        <v>0.0</v>
      </c>
      <c r="AS797" s="7">
        <v>0.0</v>
      </c>
      <c r="AT797" s="13">
        <f t="shared" si="8"/>
        <v>0</v>
      </c>
      <c r="AU797" s="8"/>
      <c r="AV797" s="8"/>
      <c r="AW797" s="8"/>
      <c r="AX797" s="8">
        <v>0.0</v>
      </c>
      <c r="AY797" s="8"/>
      <c r="AZ797" s="8">
        <v>0.0</v>
      </c>
      <c r="BA797" s="7">
        <v>7.0</v>
      </c>
      <c r="BB797" s="7">
        <v>11.0</v>
      </c>
      <c r="BC797" s="7">
        <v>7.0</v>
      </c>
      <c r="BD797" s="7">
        <v>3.0</v>
      </c>
      <c r="BE797" s="7">
        <v>3.0</v>
      </c>
      <c r="BF797" s="7">
        <v>0.0</v>
      </c>
      <c r="BG797" s="14">
        <f t="shared" si="9"/>
        <v>5</v>
      </c>
      <c r="BH797" s="11">
        <f t="shared" si="10"/>
        <v>7.857142857</v>
      </c>
      <c r="BI797" s="11">
        <f t="shared" si="11"/>
        <v>5</v>
      </c>
      <c r="BJ797" s="11">
        <f t="shared" si="12"/>
        <v>2.142857143</v>
      </c>
      <c r="BK797" s="11">
        <f t="shared" si="13"/>
        <v>2.142857143</v>
      </c>
      <c r="BL797" s="11">
        <f t="shared" si="14"/>
        <v>0</v>
      </c>
      <c r="BM797" s="7">
        <v>0.0</v>
      </c>
      <c r="BN797" s="7">
        <v>0.0</v>
      </c>
      <c r="BO797" s="7">
        <v>0.0</v>
      </c>
      <c r="BP797" s="7">
        <v>0.0</v>
      </c>
      <c r="BQ797" s="7">
        <v>0.0</v>
      </c>
      <c r="BR797" s="7">
        <v>0.0</v>
      </c>
      <c r="BS797" s="9">
        <f t="shared" si="15"/>
        <v>18</v>
      </c>
      <c r="BT797" s="14">
        <v>0.3569</v>
      </c>
      <c r="BW797" s="15" t="str">
        <f t="shared" si="16"/>
        <v> </v>
      </c>
      <c r="BY797" s="7">
        <v>0.0</v>
      </c>
      <c r="BZ797" s="7">
        <v>0.0</v>
      </c>
      <c r="CA797" s="7">
        <v>0.0</v>
      </c>
      <c r="CB797" s="7">
        <v>0.0</v>
      </c>
      <c r="CC797" s="7">
        <v>0.0</v>
      </c>
      <c r="CD797" s="7">
        <v>0.0</v>
      </c>
      <c r="CE797" s="7">
        <v>0.0</v>
      </c>
      <c r="CF797" s="7">
        <v>0.0</v>
      </c>
      <c r="CG797" s="7">
        <v>0.0</v>
      </c>
      <c r="CH797" s="7">
        <v>0.0</v>
      </c>
      <c r="CI797" s="7">
        <v>0.0</v>
      </c>
      <c r="CJ797" s="7">
        <v>0.0</v>
      </c>
      <c r="CK797" s="7">
        <v>0.0</v>
      </c>
      <c r="CL797" s="15">
        <f t="shared" si="17"/>
        <v>0</v>
      </c>
      <c r="CM797" s="7">
        <v>-0.1</v>
      </c>
      <c r="CN797" s="7">
        <v>0.0</v>
      </c>
      <c r="CO797" s="7">
        <v>-0.1</v>
      </c>
      <c r="CP797" s="16">
        <f t="shared" si="18"/>
        <v>-0.01666666667</v>
      </c>
      <c r="CQ797" s="16">
        <f t="shared" si="19"/>
        <v>-0.07142857143</v>
      </c>
      <c r="CR797" s="17">
        <v>3.0</v>
      </c>
      <c r="CS797" s="14">
        <v>1.1</v>
      </c>
      <c r="CT797" s="14">
        <v>1.2</v>
      </c>
      <c r="CU797" s="14">
        <v>-1.8</v>
      </c>
      <c r="CV797" s="14">
        <v>-0.2</v>
      </c>
      <c r="CW797" s="14">
        <v>-0.2</v>
      </c>
      <c r="CX797" s="14">
        <v>0.0</v>
      </c>
      <c r="CY797" s="14">
        <v>-0.4</v>
      </c>
      <c r="CZ797" s="18">
        <f t="shared" si="20"/>
        <v>-0.06666666667</v>
      </c>
      <c r="DA797" s="18">
        <f t="shared" si="21"/>
        <v>-0.2857142857</v>
      </c>
      <c r="DB797" s="14">
        <v>0.0</v>
      </c>
      <c r="DC797" s="7">
        <v>0.0</v>
      </c>
      <c r="DD797" s="7">
        <v>0.0</v>
      </c>
      <c r="DE797" s="7">
        <v>0.0</v>
      </c>
      <c r="DF797" s="7">
        <v>3.0</v>
      </c>
      <c r="DG797" s="7">
        <v>0.0</v>
      </c>
      <c r="DH797" s="7">
        <v>0.0</v>
      </c>
      <c r="DI797" s="7">
        <v>0.0</v>
      </c>
      <c r="DJ797" s="7">
        <v>0.0</v>
      </c>
      <c r="DK797" s="7">
        <v>0.0</v>
      </c>
      <c r="DL797" s="7">
        <v>0.0</v>
      </c>
      <c r="DM797" s="7">
        <v>0.0</v>
      </c>
      <c r="DN797" s="9">
        <v>0.0</v>
      </c>
      <c r="DO797" s="9">
        <v>0.0</v>
      </c>
      <c r="DP797" s="9">
        <v>0.0</v>
      </c>
      <c r="DQ797" s="8">
        <v>186.0</v>
      </c>
      <c r="DR797" s="8">
        <v>71.0</v>
      </c>
      <c r="DS797" s="8" t="s">
        <v>2175</v>
      </c>
      <c r="DT797" s="19">
        <v>3.6</v>
      </c>
      <c r="DU797" s="8">
        <v>3.6</v>
      </c>
      <c r="DV797" s="8">
        <v>3.6</v>
      </c>
      <c r="DW797" s="8">
        <v>3117.0</v>
      </c>
      <c r="DX797" s="8">
        <v>0.0</v>
      </c>
      <c r="DY797" s="14">
        <f t="shared" si="22"/>
        <v>-6.889361702</v>
      </c>
    </row>
    <row r="798" ht="12.75" customHeight="1">
      <c r="A798" s="7">
        <v>5.0</v>
      </c>
      <c r="B798" s="7" t="s">
        <v>3273</v>
      </c>
      <c r="C798" s="7" t="s">
        <v>731</v>
      </c>
      <c r="D798" s="7" t="s">
        <v>271</v>
      </c>
      <c r="E798" s="7" t="s">
        <v>132</v>
      </c>
      <c r="F798" s="7" t="s">
        <v>132</v>
      </c>
      <c r="G798" s="7">
        <v>74.0</v>
      </c>
      <c r="H798" s="7">
        <v>215.0</v>
      </c>
      <c r="I798" s="7" t="s">
        <v>133</v>
      </c>
      <c r="J798" s="7">
        <v>2003.0</v>
      </c>
      <c r="K798" s="7">
        <v>1.0</v>
      </c>
      <c r="L798" s="7">
        <v>21.0</v>
      </c>
      <c r="M798" s="8"/>
      <c r="N798" s="8">
        <f t="shared" si="1"/>
        <v>31</v>
      </c>
      <c r="O798" s="7" t="s">
        <v>235</v>
      </c>
      <c r="P798" s="7" t="s">
        <v>2768</v>
      </c>
      <c r="Q798" s="8" t="s">
        <v>246</v>
      </c>
      <c r="R798" s="7" t="s">
        <v>246</v>
      </c>
      <c r="S798" s="9" t="s">
        <v>174</v>
      </c>
      <c r="T798" s="9">
        <v>64.0</v>
      </c>
      <c r="U798" s="9" t="s">
        <v>138</v>
      </c>
      <c r="V798" s="9" t="s">
        <v>138</v>
      </c>
      <c r="W798" s="7">
        <v>64.0</v>
      </c>
      <c r="X798" s="7">
        <v>1.0</v>
      </c>
      <c r="Y798" s="7">
        <v>2.0</v>
      </c>
      <c r="Z798" s="7">
        <v>0.0</v>
      </c>
      <c r="AA798" s="7">
        <v>3.0</v>
      </c>
      <c r="AB798" s="7">
        <v>-7.0</v>
      </c>
      <c r="AC798" s="7">
        <v>39.0</v>
      </c>
      <c r="AD798" s="7">
        <v>25.0</v>
      </c>
      <c r="AE798" s="7">
        <v>41.0</v>
      </c>
      <c r="AF798" s="10">
        <f t="shared" si="2"/>
        <v>0.02564102564</v>
      </c>
      <c r="AG798" s="10">
        <f t="shared" si="3"/>
        <v>0.009523809524</v>
      </c>
      <c r="AH798" s="7">
        <v>62784.0</v>
      </c>
      <c r="AI798" s="11">
        <f t="shared" si="4"/>
        <v>16.35</v>
      </c>
      <c r="AJ798" s="7">
        <v>1355.0</v>
      </c>
      <c r="AK798" s="11">
        <f t="shared" si="5"/>
        <v>21.171875</v>
      </c>
      <c r="AL798" s="11">
        <f t="shared" si="6"/>
        <v>46.33505535</v>
      </c>
      <c r="AM798" s="12">
        <v>0.0</v>
      </c>
      <c r="AN798" s="11">
        <f t="shared" si="7"/>
        <v>0</v>
      </c>
      <c r="AO798" s="10" t="s">
        <v>1025</v>
      </c>
      <c r="AP798" s="10" t="s">
        <v>459</v>
      </c>
      <c r="AQ798" s="10" t="s">
        <v>3274</v>
      </c>
      <c r="AR798" s="7">
        <v>0.0</v>
      </c>
      <c r="AS798" s="7">
        <v>0.0</v>
      </c>
      <c r="AT798" s="13">
        <f t="shared" si="8"/>
        <v>0</v>
      </c>
      <c r="AU798" s="8"/>
      <c r="AV798" s="8"/>
      <c r="AW798" s="8"/>
      <c r="AX798" s="8">
        <v>0.0</v>
      </c>
      <c r="AY798" s="8"/>
      <c r="AZ798" s="8">
        <v>0.0</v>
      </c>
      <c r="BA798" s="7">
        <v>76.0</v>
      </c>
      <c r="BB798" s="7">
        <v>162.0</v>
      </c>
      <c r="BC798" s="7">
        <v>120.0</v>
      </c>
      <c r="BD798" s="7">
        <v>25.0</v>
      </c>
      <c r="BE798" s="7">
        <v>43.0</v>
      </c>
      <c r="BF798" s="7">
        <v>3.0</v>
      </c>
      <c r="BG798" s="14">
        <f t="shared" si="9"/>
        <v>4.357798165</v>
      </c>
      <c r="BH798" s="11">
        <f t="shared" si="10"/>
        <v>9.288990826</v>
      </c>
      <c r="BI798" s="11">
        <f t="shared" si="11"/>
        <v>6.880733945</v>
      </c>
      <c r="BJ798" s="11">
        <f t="shared" si="12"/>
        <v>1.433486239</v>
      </c>
      <c r="BK798" s="11">
        <f t="shared" si="13"/>
        <v>2.46559633</v>
      </c>
      <c r="BL798" s="11">
        <f t="shared" si="14"/>
        <v>0.1720183486</v>
      </c>
      <c r="BM798" s="7">
        <v>66.0</v>
      </c>
      <c r="BN798" s="7">
        <v>21.0</v>
      </c>
      <c r="BO798" s="7">
        <v>4.0</v>
      </c>
      <c r="BP798" s="7">
        <v>0.0</v>
      </c>
      <c r="BQ798" s="7">
        <v>0.0</v>
      </c>
      <c r="BR798" s="7">
        <v>0.0</v>
      </c>
      <c r="BS798" s="9">
        <f t="shared" si="15"/>
        <v>352</v>
      </c>
      <c r="BT798" s="14">
        <v>-4.4136</v>
      </c>
      <c r="BW798" s="15" t="str">
        <f t="shared" si="16"/>
        <v> </v>
      </c>
      <c r="BY798" s="7">
        <v>0.0</v>
      </c>
      <c r="BZ798" s="7">
        <v>0.0</v>
      </c>
      <c r="CA798" s="7">
        <v>0.0</v>
      </c>
      <c r="CB798" s="7">
        <v>1.0</v>
      </c>
      <c r="CC798" s="7">
        <v>0.0</v>
      </c>
      <c r="CD798" s="7">
        <v>0.0</v>
      </c>
      <c r="CE798" s="7">
        <v>1.0</v>
      </c>
      <c r="CF798" s="7">
        <v>0.0</v>
      </c>
      <c r="CG798" s="7">
        <v>0.0</v>
      </c>
      <c r="CH798" s="7">
        <v>0.0</v>
      </c>
      <c r="CI798" s="7">
        <v>0.0</v>
      </c>
      <c r="CJ798" s="7">
        <v>0.0</v>
      </c>
      <c r="CK798" s="7">
        <v>0.0</v>
      </c>
      <c r="CL798" s="15">
        <f t="shared" si="17"/>
        <v>0</v>
      </c>
      <c r="CM798" s="7">
        <v>-0.9</v>
      </c>
      <c r="CN798" s="7">
        <v>1.3</v>
      </c>
      <c r="CO798" s="7">
        <v>0.5</v>
      </c>
      <c r="CP798" s="16">
        <f t="shared" si="18"/>
        <v>0.0078125</v>
      </c>
      <c r="CQ798" s="16">
        <f t="shared" si="19"/>
        <v>0.02866972477</v>
      </c>
      <c r="CR798" s="17">
        <v>4.0</v>
      </c>
      <c r="CS798" s="14">
        <v>14.9</v>
      </c>
      <c r="CT798" s="14">
        <v>25.0</v>
      </c>
      <c r="CU798" s="14">
        <v>-11.0</v>
      </c>
      <c r="CV798" s="14">
        <v>-2.3</v>
      </c>
      <c r="CW798" s="14">
        <v>1.2</v>
      </c>
      <c r="CX798" s="14">
        <v>0.0</v>
      </c>
      <c r="CY798" s="14">
        <v>-1.0</v>
      </c>
      <c r="CZ798" s="18">
        <f t="shared" si="20"/>
        <v>-0.015625</v>
      </c>
      <c r="DA798" s="18">
        <f t="shared" si="21"/>
        <v>-0.05733944954</v>
      </c>
      <c r="DB798" s="14">
        <v>60.1026</v>
      </c>
      <c r="DC798" s="7">
        <v>0.0</v>
      </c>
      <c r="DD798" s="7">
        <v>0.0</v>
      </c>
      <c r="DE798" s="7">
        <v>2.0</v>
      </c>
      <c r="DF798" s="7">
        <v>23.0</v>
      </c>
      <c r="DG798" s="7">
        <v>0.0</v>
      </c>
      <c r="DH798" s="7">
        <v>0.0</v>
      </c>
      <c r="DI798" s="7">
        <v>14.0</v>
      </c>
      <c r="DJ798" s="7">
        <v>5.0</v>
      </c>
      <c r="DK798" s="7">
        <v>0.0</v>
      </c>
      <c r="DL798" s="7">
        <v>0.0</v>
      </c>
      <c r="DM798" s="7">
        <v>20.0</v>
      </c>
      <c r="DN798" s="9">
        <v>0.0</v>
      </c>
      <c r="DO798" s="9">
        <v>1.0</v>
      </c>
      <c r="DP798" s="9">
        <v>0.0</v>
      </c>
      <c r="DQ798" s="8">
        <v>186.0</v>
      </c>
      <c r="DR798" s="8">
        <v>18.0</v>
      </c>
      <c r="DS798" s="8" t="s">
        <v>2734</v>
      </c>
      <c r="DT798" s="19">
        <v>3.3</v>
      </c>
      <c r="DU798" s="8">
        <v>2.625</v>
      </c>
      <c r="DV798" s="8">
        <v>2.625</v>
      </c>
      <c r="DW798" s="8">
        <v>576.0</v>
      </c>
      <c r="DX798" s="8">
        <v>0.0</v>
      </c>
      <c r="DY798" s="14">
        <f t="shared" si="22"/>
        <v>-5.414893617</v>
      </c>
    </row>
    <row r="799" ht="12.75" customHeight="1">
      <c r="A799" s="7">
        <v>76.0</v>
      </c>
      <c r="B799" s="7" t="s">
        <v>3275</v>
      </c>
      <c r="C799" s="7" t="s">
        <v>353</v>
      </c>
      <c r="D799" s="7" t="s">
        <v>162</v>
      </c>
      <c r="E799" s="7" t="s">
        <v>163</v>
      </c>
      <c r="F799" s="7" t="s">
        <v>163</v>
      </c>
      <c r="G799" s="7">
        <v>72.0</v>
      </c>
      <c r="H799" s="7">
        <v>210.0</v>
      </c>
      <c r="I799" s="7" t="s">
        <v>145</v>
      </c>
      <c r="J799" s="7">
        <v>2007.0</v>
      </c>
      <c r="K799" s="7">
        <v>2.0</v>
      </c>
      <c r="L799" s="7">
        <v>43.0</v>
      </c>
      <c r="M799" s="8"/>
      <c r="N799" s="8">
        <f t="shared" si="1"/>
        <v>26</v>
      </c>
      <c r="O799" s="7" t="s">
        <v>3276</v>
      </c>
      <c r="P799" s="7" t="s">
        <v>3277</v>
      </c>
      <c r="Q799" s="8" t="s">
        <v>206</v>
      </c>
      <c r="R799" s="7" t="s">
        <v>206</v>
      </c>
      <c r="S799" s="9" t="s">
        <v>174</v>
      </c>
      <c r="T799" s="9">
        <v>68.0</v>
      </c>
      <c r="U799" s="9" t="s">
        <v>138</v>
      </c>
      <c r="V799" s="9" t="s">
        <v>138</v>
      </c>
      <c r="W799" s="7">
        <v>68.0</v>
      </c>
      <c r="X799" s="7">
        <v>6.0</v>
      </c>
      <c r="Y799" s="7">
        <v>45.0</v>
      </c>
      <c r="Z799" s="7">
        <v>22.0</v>
      </c>
      <c r="AA799" s="7">
        <v>51.0</v>
      </c>
      <c r="AB799" s="7">
        <v>4.0</v>
      </c>
      <c r="AC799" s="7">
        <v>176.0</v>
      </c>
      <c r="AD799" s="7">
        <v>72.0</v>
      </c>
      <c r="AE799" s="7">
        <v>130.0</v>
      </c>
      <c r="AF799" s="10">
        <f t="shared" si="2"/>
        <v>0.03409090909</v>
      </c>
      <c r="AG799" s="10">
        <f t="shared" si="3"/>
        <v>0.01587301587</v>
      </c>
      <c r="AH799" s="7">
        <v>107558.0</v>
      </c>
      <c r="AI799" s="11">
        <f t="shared" si="4"/>
        <v>26.3622549</v>
      </c>
      <c r="AJ799" s="7">
        <v>1922.0</v>
      </c>
      <c r="AK799" s="11">
        <f t="shared" si="5"/>
        <v>28.26470588</v>
      </c>
      <c r="AL799" s="11">
        <f t="shared" si="6"/>
        <v>55.96149844</v>
      </c>
      <c r="AM799" s="12">
        <v>191.0</v>
      </c>
      <c r="AN799" s="11">
        <f t="shared" si="7"/>
        <v>6.392829915</v>
      </c>
      <c r="AO799" s="10" t="s">
        <v>764</v>
      </c>
      <c r="AP799" s="10" t="s">
        <v>1783</v>
      </c>
      <c r="AQ799" s="10" t="s">
        <v>216</v>
      </c>
      <c r="AR799" s="7">
        <v>0.0</v>
      </c>
      <c r="AS799" s="7">
        <v>0.0</v>
      </c>
      <c r="AT799" s="13">
        <f t="shared" si="8"/>
        <v>0</v>
      </c>
      <c r="AU799" s="8"/>
      <c r="AV799" s="8"/>
      <c r="AW799" s="8"/>
      <c r="AX799" s="8">
        <v>0.0</v>
      </c>
      <c r="AY799" s="8"/>
      <c r="AZ799" s="8">
        <v>0.0</v>
      </c>
      <c r="BA799" s="7">
        <v>125.0</v>
      </c>
      <c r="BB799" s="7">
        <v>102.0</v>
      </c>
      <c r="BC799" s="7">
        <v>80.0</v>
      </c>
      <c r="BD799" s="7">
        <v>72.0</v>
      </c>
      <c r="BE799" s="7">
        <v>106.0</v>
      </c>
      <c r="BF799" s="7">
        <v>23.0</v>
      </c>
      <c r="BG799" s="14">
        <f t="shared" si="9"/>
        <v>4.183789211</v>
      </c>
      <c r="BH799" s="11">
        <f t="shared" si="10"/>
        <v>3.413971997</v>
      </c>
      <c r="BI799" s="11">
        <f t="shared" si="11"/>
        <v>2.677625095</v>
      </c>
      <c r="BJ799" s="11">
        <f t="shared" si="12"/>
        <v>2.409862586</v>
      </c>
      <c r="BK799" s="11">
        <f t="shared" si="13"/>
        <v>3.547853251</v>
      </c>
      <c r="BL799" s="11">
        <f t="shared" si="14"/>
        <v>0.7698172149</v>
      </c>
      <c r="BM799" s="7">
        <v>75.0</v>
      </c>
      <c r="BN799" s="7">
        <v>30.0</v>
      </c>
      <c r="BO799" s="7">
        <v>1.0</v>
      </c>
      <c r="BP799" s="7">
        <v>1.0</v>
      </c>
      <c r="BQ799" s="7">
        <v>0.0</v>
      </c>
      <c r="BR799" s="7">
        <v>0.0</v>
      </c>
      <c r="BS799" s="9">
        <f t="shared" si="15"/>
        <v>258</v>
      </c>
      <c r="BT799" s="14">
        <v>-6.9565</v>
      </c>
      <c r="BW799" s="15" t="str">
        <f t="shared" si="16"/>
        <v> </v>
      </c>
      <c r="BY799" s="7">
        <v>1.0</v>
      </c>
      <c r="BZ799" s="7">
        <v>0.0</v>
      </c>
      <c r="CA799" s="7">
        <v>0.0</v>
      </c>
      <c r="CB799" s="7">
        <v>0.0</v>
      </c>
      <c r="CC799" s="7">
        <v>0.0</v>
      </c>
      <c r="CD799" s="7">
        <v>0.0</v>
      </c>
      <c r="CE799" s="7">
        <v>6.0</v>
      </c>
      <c r="CF799" s="7">
        <v>0.0</v>
      </c>
      <c r="CG799" s="7">
        <v>0.0</v>
      </c>
      <c r="CH799" s="7">
        <v>0.0</v>
      </c>
      <c r="CI799" s="7">
        <v>0.0</v>
      </c>
      <c r="CJ799" s="7">
        <v>0.0</v>
      </c>
      <c r="CK799" s="7">
        <v>0.0</v>
      </c>
      <c r="CL799" s="15">
        <f t="shared" si="17"/>
        <v>0</v>
      </c>
      <c r="CM799" s="7">
        <v>4.1</v>
      </c>
      <c r="CN799" s="7">
        <v>4.2</v>
      </c>
      <c r="CO799" s="7">
        <v>8.3</v>
      </c>
      <c r="CP799" s="16">
        <f t="shared" si="18"/>
        <v>0.1220588235</v>
      </c>
      <c r="CQ799" s="16">
        <f t="shared" si="19"/>
        <v>0.2778036036</v>
      </c>
      <c r="CR799" s="17">
        <v>5.0</v>
      </c>
      <c r="CS799" s="14">
        <v>49.3</v>
      </c>
      <c r="CT799" s="14">
        <v>38.4</v>
      </c>
      <c r="CU799" s="14">
        <v>15.1</v>
      </c>
      <c r="CV799" s="14">
        <v>6.9</v>
      </c>
      <c r="CW799" s="14">
        <v>4.5</v>
      </c>
      <c r="CX799" s="14">
        <v>0.0</v>
      </c>
      <c r="CY799" s="14">
        <v>11.4</v>
      </c>
      <c r="CZ799" s="18">
        <f t="shared" si="20"/>
        <v>0.1676470588</v>
      </c>
      <c r="DA799" s="18">
        <f t="shared" si="21"/>
        <v>0.3815615761</v>
      </c>
      <c r="DB799" s="14">
        <v>63.7955</v>
      </c>
      <c r="DC799" s="7">
        <v>3.0</v>
      </c>
      <c r="DD799" s="7">
        <v>2.0</v>
      </c>
      <c r="DE799" s="7">
        <v>9.0</v>
      </c>
      <c r="DF799" s="7">
        <v>58.0</v>
      </c>
      <c r="DG799" s="7">
        <v>4.0</v>
      </c>
      <c r="DH799" s="7">
        <v>1.0</v>
      </c>
      <c r="DI799" s="7">
        <v>100.0</v>
      </c>
      <c r="DJ799" s="7">
        <v>9.0</v>
      </c>
      <c r="DK799" s="7">
        <v>0.0</v>
      </c>
      <c r="DL799" s="7">
        <v>0.0</v>
      </c>
      <c r="DM799" s="7">
        <v>62.0</v>
      </c>
      <c r="DN799" s="9">
        <v>2.0</v>
      </c>
      <c r="DO799" s="9">
        <v>0.0</v>
      </c>
      <c r="DP799" s="9">
        <v>6.0</v>
      </c>
      <c r="DQ799" s="8">
        <v>186.0</v>
      </c>
      <c r="DR799" s="8">
        <v>14.0</v>
      </c>
      <c r="DS799" s="8" t="s">
        <v>1403</v>
      </c>
      <c r="DT799" s="19">
        <v>7.0</v>
      </c>
      <c r="DU799" s="8">
        <v>9.0</v>
      </c>
      <c r="DV799" s="8">
        <v>9.0</v>
      </c>
      <c r="DW799" s="8">
        <v>1537.0</v>
      </c>
      <c r="DX799" s="8">
        <v>0.0</v>
      </c>
      <c r="DY799" s="14">
        <f t="shared" si="22"/>
        <v>-6.578723404</v>
      </c>
    </row>
    <row r="800" ht="12.75" customHeight="1">
      <c r="B800" s="7" t="s">
        <v>3278</v>
      </c>
      <c r="C800" s="7" t="s">
        <v>898</v>
      </c>
      <c r="D800" s="7" t="s">
        <v>131</v>
      </c>
      <c r="E800" s="7" t="s">
        <v>132</v>
      </c>
      <c r="F800" s="7" t="s">
        <v>132</v>
      </c>
      <c r="G800" s="7">
        <v>74.0</v>
      </c>
      <c r="H800" s="7">
        <v>209.0</v>
      </c>
      <c r="I800" s="7" t="s">
        <v>133</v>
      </c>
      <c r="J800" s="7">
        <v>2006.0</v>
      </c>
      <c r="K800" s="7">
        <v>1.0</v>
      </c>
      <c r="L800" s="7">
        <v>29.0</v>
      </c>
      <c r="M800" s="8"/>
      <c r="N800" s="8">
        <f t="shared" si="1"/>
        <v>28</v>
      </c>
      <c r="O800" s="7" t="s">
        <v>464</v>
      </c>
      <c r="P800" s="7" t="s">
        <v>3279</v>
      </c>
      <c r="Q800" s="8" t="s">
        <v>610</v>
      </c>
      <c r="R800" s="7" t="s">
        <v>610</v>
      </c>
      <c r="S800" s="9" t="s">
        <v>174</v>
      </c>
      <c r="T800" s="9">
        <v>3.0</v>
      </c>
      <c r="U800" s="9" t="s">
        <v>138</v>
      </c>
      <c r="V800" s="9" t="s">
        <v>138</v>
      </c>
      <c r="W800" s="7">
        <v>3.0</v>
      </c>
      <c r="X800" s="7">
        <v>0.0</v>
      </c>
      <c r="Y800" s="7">
        <v>0.0</v>
      </c>
      <c r="Z800" s="7">
        <v>0.0</v>
      </c>
      <c r="AA800" s="7">
        <v>0.0</v>
      </c>
      <c r="AB800" s="7">
        <v>-2.0</v>
      </c>
      <c r="AC800" s="7">
        <v>5.0</v>
      </c>
      <c r="AD800" s="7">
        <v>1.0</v>
      </c>
      <c r="AE800" s="7">
        <v>1.0</v>
      </c>
      <c r="AF800" s="10">
        <f t="shared" si="2"/>
        <v>0</v>
      </c>
      <c r="AG800" s="10">
        <f t="shared" si="3"/>
        <v>0</v>
      </c>
      <c r="AH800" s="7">
        <v>2770.0</v>
      </c>
      <c r="AI800" s="11">
        <f t="shared" si="4"/>
        <v>15.38888889</v>
      </c>
      <c r="AJ800" s="7">
        <v>76.0</v>
      </c>
      <c r="AK800" s="11">
        <f t="shared" si="5"/>
        <v>25.33333333</v>
      </c>
      <c r="AL800" s="11">
        <f t="shared" si="6"/>
        <v>36.44736842</v>
      </c>
      <c r="AM800" s="12">
        <v>0.0</v>
      </c>
      <c r="AN800" s="11">
        <f t="shared" si="7"/>
        <v>0</v>
      </c>
      <c r="AO800" s="10" t="s">
        <v>151</v>
      </c>
      <c r="AP800" s="10" t="s">
        <v>151</v>
      </c>
      <c r="AQ800" s="10" t="s">
        <v>151</v>
      </c>
      <c r="AR800" s="7">
        <v>0.0</v>
      </c>
      <c r="AS800" s="7">
        <v>0.0</v>
      </c>
      <c r="AT800" s="13">
        <f t="shared" si="8"/>
        <v>0</v>
      </c>
      <c r="AU800" s="8"/>
      <c r="AV800" s="8"/>
      <c r="AW800" s="8"/>
      <c r="AX800" s="8">
        <v>0.0</v>
      </c>
      <c r="AY800" s="8"/>
      <c r="AZ800" s="8">
        <v>0.0</v>
      </c>
      <c r="BA800" s="7">
        <v>3.0</v>
      </c>
      <c r="BB800" s="7">
        <v>4.0</v>
      </c>
      <c r="BC800" s="7">
        <v>1.0</v>
      </c>
      <c r="BD800" s="7">
        <v>1.0</v>
      </c>
      <c r="BE800" s="7">
        <v>0.0</v>
      </c>
      <c r="BF800" s="7">
        <v>0.0</v>
      </c>
      <c r="BG800" s="14">
        <f t="shared" si="9"/>
        <v>3.898916968</v>
      </c>
      <c r="BH800" s="11">
        <f t="shared" si="10"/>
        <v>5.198555957</v>
      </c>
      <c r="BI800" s="11">
        <f t="shared" si="11"/>
        <v>1.299638989</v>
      </c>
      <c r="BJ800" s="11">
        <f t="shared" si="12"/>
        <v>1.299638989</v>
      </c>
      <c r="BK800" s="11">
        <f t="shared" si="13"/>
        <v>0</v>
      </c>
      <c r="BL800" s="11">
        <f t="shared" si="14"/>
        <v>0</v>
      </c>
      <c r="BM800" s="7">
        <v>4.0</v>
      </c>
      <c r="BN800" s="7">
        <v>2.0</v>
      </c>
      <c r="BO800" s="7">
        <v>0.0</v>
      </c>
      <c r="BP800" s="7">
        <v>0.0</v>
      </c>
      <c r="BQ800" s="7">
        <v>0.0</v>
      </c>
      <c r="BR800" s="7">
        <v>0.0</v>
      </c>
      <c r="BS800" s="9">
        <f t="shared" si="15"/>
        <v>9</v>
      </c>
      <c r="BT800" s="14">
        <v>0.17250000000000001</v>
      </c>
      <c r="BW800" s="15" t="str">
        <f t="shared" si="16"/>
        <v> </v>
      </c>
      <c r="BY800" s="7">
        <v>0.0</v>
      </c>
      <c r="BZ800" s="7">
        <v>0.0</v>
      </c>
      <c r="CA800" s="7">
        <v>0.0</v>
      </c>
      <c r="CB800" s="7">
        <v>0.0</v>
      </c>
      <c r="CC800" s="7">
        <v>0.0</v>
      </c>
      <c r="CD800" s="7">
        <v>0.0</v>
      </c>
      <c r="CE800" s="7">
        <v>0.0</v>
      </c>
      <c r="CF800" s="7">
        <v>0.0</v>
      </c>
      <c r="CG800" s="7">
        <v>0.0</v>
      </c>
      <c r="CH800" s="7">
        <v>0.0</v>
      </c>
      <c r="CI800" s="7">
        <v>0.0</v>
      </c>
      <c r="CJ800" s="7">
        <v>0.0</v>
      </c>
      <c r="CK800" s="7">
        <v>0.0</v>
      </c>
      <c r="CL800" s="15">
        <f t="shared" si="17"/>
        <v>0</v>
      </c>
      <c r="CM800" s="7">
        <v>-0.1</v>
      </c>
      <c r="CN800" s="7">
        <v>-0.1</v>
      </c>
      <c r="CO800" s="7">
        <v>-0.2</v>
      </c>
      <c r="CP800" s="16">
        <f t="shared" si="18"/>
        <v>-0.06666666667</v>
      </c>
      <c r="CQ800" s="16">
        <f t="shared" si="19"/>
        <v>-0.2599277978</v>
      </c>
      <c r="CR800" s="17">
        <v>3.0</v>
      </c>
      <c r="CS800" s="14">
        <v>0.9</v>
      </c>
      <c r="CT800" s="14">
        <v>1.3</v>
      </c>
      <c r="CU800" s="14">
        <v>-2.3</v>
      </c>
      <c r="CV800" s="14">
        <v>-0.2</v>
      </c>
      <c r="CW800" s="14">
        <v>-0.2</v>
      </c>
      <c r="CX800" s="14">
        <v>0.0</v>
      </c>
      <c r="CY800" s="14">
        <v>-0.4</v>
      </c>
      <c r="CZ800" s="18">
        <f t="shared" si="20"/>
        <v>-0.1333333333</v>
      </c>
      <c r="DA800" s="18">
        <f t="shared" si="21"/>
        <v>-0.5198555957</v>
      </c>
      <c r="DB800" s="14">
        <v>33.2</v>
      </c>
      <c r="DC800" s="7">
        <v>0.0</v>
      </c>
      <c r="DD800" s="7">
        <v>0.0</v>
      </c>
      <c r="DE800" s="7">
        <v>0.0</v>
      </c>
      <c r="DF800" s="7">
        <v>1.0</v>
      </c>
      <c r="DG800" s="7">
        <v>0.0</v>
      </c>
      <c r="DH800" s="7">
        <v>0.0</v>
      </c>
      <c r="DI800" s="7">
        <v>0.0</v>
      </c>
      <c r="DJ800" s="7">
        <v>1.0</v>
      </c>
      <c r="DK800" s="7">
        <v>0.0</v>
      </c>
      <c r="DL800" s="7">
        <v>0.0</v>
      </c>
      <c r="DM800" s="7">
        <v>4.0</v>
      </c>
      <c r="DN800" s="9">
        <v>0.0</v>
      </c>
      <c r="DO800" s="9">
        <v>0.0</v>
      </c>
      <c r="DP800" s="9">
        <v>0.0</v>
      </c>
      <c r="DQ800" s="8">
        <v>5.0</v>
      </c>
      <c r="DR800" s="8">
        <v>0.0</v>
      </c>
      <c r="DS800" s="8"/>
      <c r="DT800" s="19">
        <v>0.625</v>
      </c>
      <c r="DU800" s="8">
        <v>0.6000000000000001</v>
      </c>
      <c r="DV800" s="8">
        <v>0.016</v>
      </c>
      <c r="DW800" s="8">
        <v>0.0</v>
      </c>
      <c r="DX800" s="8">
        <v>0.0</v>
      </c>
      <c r="DY800" s="14">
        <f t="shared" si="22"/>
        <v>-0.4025852208</v>
      </c>
    </row>
    <row r="801" ht="12.75" customHeight="1">
      <c r="A801" s="7">
        <v>40.0</v>
      </c>
      <c r="B801" s="7" t="s">
        <v>3280</v>
      </c>
      <c r="C801" s="7" t="s">
        <v>2262</v>
      </c>
      <c r="E801" s="7" t="s">
        <v>189</v>
      </c>
      <c r="F801" s="7" t="s">
        <v>189</v>
      </c>
      <c r="G801" s="7">
        <v>75.0</v>
      </c>
      <c r="H801" s="7">
        <v>209.0</v>
      </c>
      <c r="I801" s="7" t="s">
        <v>145</v>
      </c>
      <c r="J801" s="7">
        <v>2012.0</v>
      </c>
      <c r="K801" s="7">
        <v>3.0</v>
      </c>
      <c r="L801" s="7">
        <v>81.0</v>
      </c>
      <c r="M801" s="8" t="s">
        <v>146</v>
      </c>
      <c r="N801" s="8">
        <f t="shared" si="1"/>
        <v>21</v>
      </c>
      <c r="O801" s="7" t="s">
        <v>3281</v>
      </c>
      <c r="P801" s="7" t="s">
        <v>3282</v>
      </c>
      <c r="Q801" s="8" t="s">
        <v>231</v>
      </c>
      <c r="R801" s="7" t="s">
        <v>231</v>
      </c>
      <c r="S801" s="9" t="s">
        <v>275</v>
      </c>
      <c r="T801" s="9">
        <v>18.0</v>
      </c>
      <c r="U801" s="9" t="s">
        <v>138</v>
      </c>
      <c r="V801" s="9" t="s">
        <v>138</v>
      </c>
      <c r="W801" s="7">
        <v>18.0</v>
      </c>
      <c r="X801" s="7">
        <v>1.0</v>
      </c>
      <c r="Y801" s="7">
        <v>3.0</v>
      </c>
      <c r="Z801" s="7">
        <v>2.0</v>
      </c>
      <c r="AA801" s="7">
        <v>4.0</v>
      </c>
      <c r="AB801" s="7">
        <v>0.0</v>
      </c>
      <c r="AC801" s="7">
        <v>13.0</v>
      </c>
      <c r="AD801" s="7">
        <v>6.0</v>
      </c>
      <c r="AE801" s="7">
        <v>2.0</v>
      </c>
      <c r="AF801" s="10">
        <f t="shared" si="2"/>
        <v>0.07692307692</v>
      </c>
      <c r="AG801" s="10">
        <f t="shared" si="3"/>
        <v>0.04761904762</v>
      </c>
      <c r="AH801" s="7">
        <v>11136.0</v>
      </c>
      <c r="AI801" s="11">
        <f t="shared" si="4"/>
        <v>10.31111111</v>
      </c>
      <c r="AJ801" s="7">
        <v>258.0</v>
      </c>
      <c r="AK801" s="11">
        <f t="shared" si="5"/>
        <v>14.33333333</v>
      </c>
      <c r="AL801" s="11">
        <f t="shared" si="6"/>
        <v>43.1627907</v>
      </c>
      <c r="AM801" s="12">
        <v>46.0</v>
      </c>
      <c r="AN801" s="11">
        <f t="shared" si="7"/>
        <v>14.87068966</v>
      </c>
      <c r="AO801" s="10" t="s">
        <v>184</v>
      </c>
      <c r="AP801" s="10" t="s">
        <v>185</v>
      </c>
      <c r="AQ801" s="10" t="s">
        <v>186</v>
      </c>
      <c r="AR801" s="7">
        <v>64.0</v>
      </c>
      <c r="AS801" s="7">
        <v>75.0</v>
      </c>
      <c r="AT801" s="13">
        <f t="shared" si="8"/>
        <v>0.4604316547</v>
      </c>
      <c r="AU801" s="8"/>
      <c r="AV801" s="8"/>
      <c r="AW801" s="8">
        <v>73.0</v>
      </c>
      <c r="AX801" s="8">
        <v>35.0</v>
      </c>
      <c r="AY801" s="8">
        <v>66.0</v>
      </c>
      <c r="AZ801" s="8">
        <v>29.0</v>
      </c>
      <c r="BA801" s="7">
        <v>27.0</v>
      </c>
      <c r="BB801" s="7">
        <v>18.0</v>
      </c>
      <c r="BC801" s="7">
        <v>5.0</v>
      </c>
      <c r="BD801" s="7">
        <v>6.0</v>
      </c>
      <c r="BE801" s="7">
        <v>1.0</v>
      </c>
      <c r="BF801" s="7">
        <v>6.0</v>
      </c>
      <c r="BG801" s="14">
        <f t="shared" si="9"/>
        <v>8.728448276</v>
      </c>
      <c r="BH801" s="11">
        <f t="shared" si="10"/>
        <v>5.818965517</v>
      </c>
      <c r="BI801" s="11">
        <f t="shared" si="11"/>
        <v>1.61637931</v>
      </c>
      <c r="BJ801" s="11">
        <f t="shared" si="12"/>
        <v>1.939655172</v>
      </c>
      <c r="BK801" s="11">
        <f t="shared" si="13"/>
        <v>0.3232758621</v>
      </c>
      <c r="BL801" s="11">
        <f t="shared" si="14"/>
        <v>1.939655172</v>
      </c>
      <c r="BM801" s="7">
        <v>4.0</v>
      </c>
      <c r="BN801" s="7">
        <v>2.0</v>
      </c>
      <c r="BO801" s="7">
        <v>0.0</v>
      </c>
      <c r="BP801" s="7">
        <v>0.0</v>
      </c>
      <c r="BQ801" s="7">
        <v>0.0</v>
      </c>
      <c r="BR801" s="7">
        <v>0.0</v>
      </c>
      <c r="BS801" s="9">
        <f t="shared" si="15"/>
        <v>27</v>
      </c>
      <c r="BT801" s="14">
        <v>-0.38020000000000004</v>
      </c>
      <c r="BW801" s="15" t="str">
        <f t="shared" si="16"/>
        <v> </v>
      </c>
      <c r="BY801" s="7">
        <v>1.0</v>
      </c>
      <c r="BZ801" s="7">
        <v>0.0</v>
      </c>
      <c r="CA801" s="7">
        <v>1.0</v>
      </c>
      <c r="CB801" s="7">
        <v>0.0</v>
      </c>
      <c r="CC801" s="7">
        <v>0.0</v>
      </c>
      <c r="CD801" s="7">
        <v>0.0</v>
      </c>
      <c r="CE801" s="7">
        <v>0.0</v>
      </c>
      <c r="CF801" s="7">
        <v>0.0</v>
      </c>
      <c r="CG801" s="7">
        <v>0.0</v>
      </c>
      <c r="CH801" s="7">
        <v>0.0</v>
      </c>
      <c r="CI801" s="7">
        <v>1.0</v>
      </c>
      <c r="CJ801" s="7">
        <v>0.0</v>
      </c>
      <c r="CK801" s="7">
        <v>0.0</v>
      </c>
      <c r="CL801" s="15">
        <f t="shared" si="17"/>
        <v>0</v>
      </c>
      <c r="CM801" s="7">
        <v>0.0</v>
      </c>
      <c r="CN801" s="7">
        <v>0.2</v>
      </c>
      <c r="CO801" s="7">
        <v>0.2</v>
      </c>
      <c r="CP801" s="16">
        <f t="shared" si="18"/>
        <v>0.01111111111</v>
      </c>
      <c r="CQ801" s="16">
        <f t="shared" si="19"/>
        <v>0.06465517241</v>
      </c>
      <c r="CR801" s="17">
        <v>1.0</v>
      </c>
      <c r="CS801" s="14">
        <v>3.0</v>
      </c>
      <c r="CT801" s="14">
        <v>2.9</v>
      </c>
      <c r="CU801" s="14">
        <v>-0.8</v>
      </c>
      <c r="CV801" s="14">
        <v>0.2</v>
      </c>
      <c r="CW801" s="14">
        <v>0.2</v>
      </c>
      <c r="CX801" s="14">
        <v>0.0</v>
      </c>
      <c r="CY801" s="14">
        <v>0.5</v>
      </c>
      <c r="CZ801" s="18">
        <f t="shared" si="20"/>
        <v>0.02777777778</v>
      </c>
      <c r="DA801" s="18">
        <f t="shared" si="21"/>
        <v>0.161637931</v>
      </c>
      <c r="DB801" s="14">
        <v>28.6923</v>
      </c>
      <c r="DC801" s="7">
        <v>0.0</v>
      </c>
      <c r="DD801" s="7">
        <v>1.0</v>
      </c>
      <c r="DE801" s="7">
        <v>0.0</v>
      </c>
      <c r="DF801" s="7">
        <v>5.0</v>
      </c>
      <c r="DG801" s="7">
        <v>2.0</v>
      </c>
      <c r="DH801" s="7">
        <v>0.0</v>
      </c>
      <c r="DI801" s="7">
        <v>1.0</v>
      </c>
      <c r="DJ801" s="7">
        <v>1.0</v>
      </c>
      <c r="DK801" s="7">
        <v>0.0</v>
      </c>
      <c r="DL801" s="7">
        <v>0.0</v>
      </c>
      <c r="DM801" s="7">
        <v>9.0</v>
      </c>
      <c r="DN801" s="9">
        <v>0.0</v>
      </c>
      <c r="DO801" s="9">
        <v>0.0</v>
      </c>
      <c r="DP801" s="9">
        <v>0.0</v>
      </c>
      <c r="DQ801" s="8">
        <v>43.0</v>
      </c>
      <c r="DR801" s="8">
        <v>0.0</v>
      </c>
      <c r="DS801" s="8"/>
      <c r="DT801" s="19">
        <v>0.667</v>
      </c>
      <c r="DU801" s="8">
        <v>0.7010000000000001</v>
      </c>
      <c r="DV801" s="8">
        <v>0.214</v>
      </c>
      <c r="DW801" s="8">
        <v>0.0</v>
      </c>
      <c r="DX801" s="8">
        <v>0.258</v>
      </c>
      <c r="DY801" s="14">
        <f t="shared" si="22"/>
        <v>0.3152139099</v>
      </c>
    </row>
    <row r="802" ht="12.75" customHeight="1">
      <c r="A802" s="7">
        <v>62.0</v>
      </c>
      <c r="B802" s="7" t="s">
        <v>3283</v>
      </c>
      <c r="C802" s="7" t="s">
        <v>3284</v>
      </c>
      <c r="E802" s="7" t="s">
        <v>1232</v>
      </c>
      <c r="F802" s="7" t="s">
        <v>1232</v>
      </c>
      <c r="G802" s="7">
        <v>79.0</v>
      </c>
      <c r="H802" s="7">
        <v>220.0</v>
      </c>
      <c r="I802" s="7" t="s">
        <v>145</v>
      </c>
      <c r="M802" s="8"/>
      <c r="N802" s="8">
        <f t="shared" si="1"/>
        <v>25</v>
      </c>
      <c r="O802" s="7" t="s">
        <v>2587</v>
      </c>
      <c r="P802" s="7" t="s">
        <v>3285</v>
      </c>
      <c r="Q802" s="8" t="s">
        <v>215</v>
      </c>
      <c r="R802" s="7" t="s">
        <v>215</v>
      </c>
      <c r="S802" s="9" t="s">
        <v>174</v>
      </c>
      <c r="T802" s="9">
        <v>76.0</v>
      </c>
      <c r="U802" s="9" t="s">
        <v>138</v>
      </c>
      <c r="V802" s="9" t="s">
        <v>138</v>
      </c>
      <c r="W802" s="7">
        <v>77.0</v>
      </c>
      <c r="X802" s="7">
        <v>4.0</v>
      </c>
      <c r="Y802" s="7">
        <v>17.0</v>
      </c>
      <c r="Z802" s="7">
        <v>5.0</v>
      </c>
      <c r="AA802" s="7">
        <v>21.0</v>
      </c>
      <c r="AB802" s="7">
        <v>-2.0</v>
      </c>
      <c r="AC802" s="7">
        <v>65.0</v>
      </c>
      <c r="AD802" s="7">
        <v>34.0</v>
      </c>
      <c r="AE802" s="7">
        <v>42.0</v>
      </c>
      <c r="AF802" s="10">
        <f t="shared" si="2"/>
        <v>0.06153846154</v>
      </c>
      <c r="AG802" s="10">
        <f t="shared" si="3"/>
        <v>0.02836879433</v>
      </c>
      <c r="AH802" s="7">
        <v>77784.0</v>
      </c>
      <c r="AI802" s="11">
        <f t="shared" si="4"/>
        <v>16.83636364</v>
      </c>
      <c r="AJ802" s="7">
        <v>1649.0</v>
      </c>
      <c r="AK802" s="11">
        <f t="shared" si="5"/>
        <v>21.41558442</v>
      </c>
      <c r="AL802" s="11">
        <f t="shared" si="6"/>
        <v>47.17040631</v>
      </c>
      <c r="AM802" s="12">
        <v>42.0</v>
      </c>
      <c r="AN802" s="11">
        <f t="shared" si="7"/>
        <v>1.943844492</v>
      </c>
      <c r="AO802" s="10" t="s">
        <v>3286</v>
      </c>
      <c r="AP802" s="10" t="s">
        <v>1440</v>
      </c>
      <c r="AQ802" s="10" t="s">
        <v>1633</v>
      </c>
      <c r="AR802" s="7">
        <v>0.0</v>
      </c>
      <c r="AS802" s="7">
        <v>0.0</v>
      </c>
      <c r="AT802" s="13">
        <f t="shared" si="8"/>
        <v>0</v>
      </c>
      <c r="AU802" s="8"/>
      <c r="AV802" s="8"/>
      <c r="AW802" s="8"/>
      <c r="AX802" s="8">
        <v>0.0</v>
      </c>
      <c r="AY802" s="8"/>
      <c r="AZ802" s="8">
        <v>0.0</v>
      </c>
      <c r="BA802" s="7">
        <v>121.0</v>
      </c>
      <c r="BB802" s="7">
        <v>29.0</v>
      </c>
      <c r="BC802" s="7">
        <v>66.0</v>
      </c>
      <c r="BD802" s="7">
        <v>34.0</v>
      </c>
      <c r="BE802" s="7">
        <v>34.0</v>
      </c>
      <c r="BF802" s="7">
        <v>16.0</v>
      </c>
      <c r="BG802" s="14">
        <f t="shared" si="9"/>
        <v>5.600123419</v>
      </c>
      <c r="BH802" s="11">
        <f t="shared" si="10"/>
        <v>1.34217834</v>
      </c>
      <c r="BI802" s="11">
        <f t="shared" si="11"/>
        <v>3.054612774</v>
      </c>
      <c r="BJ802" s="11">
        <f t="shared" si="12"/>
        <v>1.573588399</v>
      </c>
      <c r="BK802" s="11">
        <f t="shared" si="13"/>
        <v>1.573588399</v>
      </c>
      <c r="BL802" s="11">
        <f t="shared" si="14"/>
        <v>0.7405121876</v>
      </c>
      <c r="BM802" s="7">
        <v>30.0</v>
      </c>
      <c r="BN802" s="7">
        <v>15.0</v>
      </c>
      <c r="BO802" s="7">
        <v>0.0</v>
      </c>
      <c r="BP802" s="7">
        <v>0.0</v>
      </c>
      <c r="BQ802" s="7">
        <v>0.0</v>
      </c>
      <c r="BR802" s="7">
        <v>0.0</v>
      </c>
      <c r="BS802" s="9">
        <f t="shared" si="15"/>
        <v>125</v>
      </c>
      <c r="BT802" s="14">
        <v>-5.1223</v>
      </c>
      <c r="BW802" s="15" t="str">
        <f t="shared" si="16"/>
        <v> </v>
      </c>
      <c r="BY802" s="7">
        <v>1.0</v>
      </c>
      <c r="BZ802" s="7">
        <v>0.0</v>
      </c>
      <c r="CA802" s="7">
        <v>1.0</v>
      </c>
      <c r="CB802" s="7">
        <v>0.0</v>
      </c>
      <c r="CC802" s="7">
        <v>1.0</v>
      </c>
      <c r="CD802" s="7">
        <v>0.0</v>
      </c>
      <c r="CE802" s="7">
        <v>1.0</v>
      </c>
      <c r="CF802" s="7">
        <v>0.0</v>
      </c>
      <c r="CG802" s="7">
        <v>0.0</v>
      </c>
      <c r="CH802" s="7">
        <v>0.0</v>
      </c>
      <c r="CI802" s="7">
        <v>2.0</v>
      </c>
      <c r="CJ802" s="7">
        <v>0.0</v>
      </c>
      <c r="CK802" s="7">
        <v>0.0</v>
      </c>
      <c r="CL802" s="15">
        <f t="shared" si="17"/>
        <v>0</v>
      </c>
      <c r="CM802" s="7">
        <v>1.3</v>
      </c>
      <c r="CN802" s="7">
        <v>2.7</v>
      </c>
      <c r="CO802" s="7">
        <v>4.0</v>
      </c>
      <c r="CP802" s="16">
        <f t="shared" si="18"/>
        <v>0.05194805195</v>
      </c>
      <c r="CQ802" s="16">
        <f t="shared" si="19"/>
        <v>0.1851280469</v>
      </c>
      <c r="CR802" s="17">
        <v>3.0</v>
      </c>
      <c r="CS802" s="14">
        <v>22.6</v>
      </c>
      <c r="CT802" s="14">
        <v>29.3</v>
      </c>
      <c r="CU802" s="14">
        <v>-11.0</v>
      </c>
      <c r="CV802" s="14">
        <v>3.0</v>
      </c>
      <c r="CW802" s="14">
        <v>2.7</v>
      </c>
      <c r="CX802" s="14">
        <v>0.0</v>
      </c>
      <c r="CY802" s="14">
        <v>5.7</v>
      </c>
      <c r="CZ802" s="18">
        <f t="shared" si="20"/>
        <v>0.07402597403</v>
      </c>
      <c r="DA802" s="18">
        <f t="shared" si="21"/>
        <v>0.2638074668</v>
      </c>
      <c r="DB802" s="14">
        <v>47.8</v>
      </c>
      <c r="DC802" s="7">
        <v>0.0</v>
      </c>
      <c r="DD802" s="7">
        <v>1.0</v>
      </c>
      <c r="DE802" s="7">
        <v>9.0</v>
      </c>
      <c r="DF802" s="7">
        <v>24.0</v>
      </c>
      <c r="DG802" s="7">
        <v>4.0</v>
      </c>
      <c r="DH802" s="7">
        <v>0.0</v>
      </c>
      <c r="DI802" s="7">
        <v>14.0</v>
      </c>
      <c r="DJ802" s="7">
        <v>4.0</v>
      </c>
      <c r="DK802" s="7">
        <v>2.0</v>
      </c>
      <c r="DL802" s="7">
        <v>0.0</v>
      </c>
      <c r="DM802" s="7">
        <v>41.0</v>
      </c>
      <c r="DN802" s="9">
        <v>0.0</v>
      </c>
      <c r="DO802" s="9">
        <v>0.0</v>
      </c>
      <c r="DP802" s="9">
        <v>1.0</v>
      </c>
      <c r="DQ802" s="8">
        <v>186.0</v>
      </c>
      <c r="DR802" s="8">
        <v>3.0</v>
      </c>
      <c r="DS802" s="8" t="s">
        <v>429</v>
      </c>
      <c r="DT802" s="19">
        <v>1.3</v>
      </c>
      <c r="DU802" s="8">
        <v>1.45</v>
      </c>
      <c r="DV802" s="8">
        <v>1.45</v>
      </c>
      <c r="DW802" s="8">
        <v>53.0</v>
      </c>
      <c r="DX802" s="8">
        <v>0.0</v>
      </c>
      <c r="DY802" s="14">
        <f t="shared" si="22"/>
        <v>3.785106383</v>
      </c>
    </row>
    <row r="803" ht="12.75" customHeight="1">
      <c r="A803" s="7">
        <v>20.0</v>
      </c>
      <c r="B803" s="7" t="s">
        <v>3287</v>
      </c>
      <c r="C803" s="7" t="s">
        <v>2043</v>
      </c>
      <c r="D803" s="7" t="s">
        <v>1302</v>
      </c>
      <c r="E803" s="7" t="s">
        <v>132</v>
      </c>
      <c r="F803" s="7" t="s">
        <v>132</v>
      </c>
      <c r="G803" s="7">
        <v>74.0</v>
      </c>
      <c r="H803" s="7">
        <v>206.0</v>
      </c>
      <c r="I803" s="7" t="s">
        <v>133</v>
      </c>
      <c r="J803" s="7">
        <v>2003.0</v>
      </c>
      <c r="K803" s="7">
        <v>1.0</v>
      </c>
      <c r="L803" s="7">
        <v>7.0</v>
      </c>
      <c r="M803" s="8"/>
      <c r="N803" s="8">
        <f t="shared" si="1"/>
        <v>31</v>
      </c>
      <c r="O803" s="7" t="s">
        <v>732</v>
      </c>
      <c r="P803" s="7" t="s">
        <v>3288</v>
      </c>
      <c r="Q803" s="8" t="s">
        <v>447</v>
      </c>
      <c r="R803" s="7" t="s">
        <v>447</v>
      </c>
      <c r="S803" s="9" t="s">
        <v>174</v>
      </c>
      <c r="T803" s="9">
        <v>81.0</v>
      </c>
      <c r="U803" s="9" t="s">
        <v>138</v>
      </c>
      <c r="V803" s="9" t="s">
        <v>138</v>
      </c>
      <c r="W803" s="7">
        <v>82.0</v>
      </c>
      <c r="X803" s="7">
        <v>8.0</v>
      </c>
      <c r="Y803" s="7">
        <v>43.0</v>
      </c>
      <c r="Z803" s="7">
        <v>21.0</v>
      </c>
      <c r="AA803" s="7">
        <v>51.0</v>
      </c>
      <c r="AB803" s="7">
        <v>10.0</v>
      </c>
      <c r="AC803" s="7">
        <v>188.0</v>
      </c>
      <c r="AD803" s="7">
        <v>68.0</v>
      </c>
      <c r="AE803" s="7">
        <v>146.0</v>
      </c>
      <c r="AF803" s="10">
        <f t="shared" si="2"/>
        <v>0.04255319149</v>
      </c>
      <c r="AG803" s="10">
        <f t="shared" si="3"/>
        <v>0.01990049751</v>
      </c>
      <c r="AH803" s="7">
        <v>140677.0</v>
      </c>
      <c r="AI803" s="11">
        <f t="shared" si="4"/>
        <v>28.59288618</v>
      </c>
      <c r="AJ803" s="7">
        <v>2592.0</v>
      </c>
      <c r="AK803" s="11">
        <f t="shared" si="5"/>
        <v>31.6097561</v>
      </c>
      <c r="AL803" s="11">
        <f t="shared" si="6"/>
        <v>54.27353395</v>
      </c>
      <c r="AM803" s="12">
        <v>179.0</v>
      </c>
      <c r="AN803" s="11">
        <f t="shared" si="7"/>
        <v>4.580706157</v>
      </c>
      <c r="AO803" s="10" t="s">
        <v>175</v>
      </c>
      <c r="AP803" s="10" t="s">
        <v>298</v>
      </c>
      <c r="AQ803" s="10" t="s">
        <v>3289</v>
      </c>
      <c r="AR803" s="7">
        <v>0.0</v>
      </c>
      <c r="AS803" s="7">
        <v>0.0</v>
      </c>
      <c r="AT803" s="13">
        <f t="shared" si="8"/>
        <v>0</v>
      </c>
      <c r="AU803" s="8"/>
      <c r="AV803" s="8"/>
      <c r="AW803" s="8"/>
      <c r="AX803" s="8">
        <v>0.0</v>
      </c>
      <c r="AY803" s="8"/>
      <c r="AZ803" s="8">
        <v>0.0</v>
      </c>
      <c r="BA803" s="7">
        <v>63.0</v>
      </c>
      <c r="BB803" s="7">
        <v>69.0</v>
      </c>
      <c r="BC803" s="7">
        <v>142.0</v>
      </c>
      <c r="BD803" s="7">
        <v>68.0</v>
      </c>
      <c r="BE803" s="7">
        <v>41.0</v>
      </c>
      <c r="BF803" s="7">
        <v>36.0</v>
      </c>
      <c r="BG803" s="14">
        <f t="shared" si="9"/>
        <v>1.612203843</v>
      </c>
      <c r="BH803" s="11">
        <f t="shared" si="10"/>
        <v>1.765747066</v>
      </c>
      <c r="BI803" s="11">
        <f t="shared" si="11"/>
        <v>3.633856281</v>
      </c>
      <c r="BJ803" s="11">
        <f t="shared" si="12"/>
        <v>1.740156529</v>
      </c>
      <c r="BK803" s="11">
        <f t="shared" si="13"/>
        <v>1.049212025</v>
      </c>
      <c r="BL803" s="11">
        <f t="shared" si="14"/>
        <v>0.9212593388</v>
      </c>
      <c r="BM803" s="7">
        <v>30.0</v>
      </c>
      <c r="BN803" s="7">
        <v>15.0</v>
      </c>
      <c r="BO803" s="7">
        <v>0.0</v>
      </c>
      <c r="BP803" s="7">
        <v>0.0</v>
      </c>
      <c r="BQ803" s="7">
        <v>0.0</v>
      </c>
      <c r="BR803" s="7">
        <v>0.0</v>
      </c>
      <c r="BS803" s="9">
        <f t="shared" si="15"/>
        <v>241</v>
      </c>
      <c r="BT803" s="14">
        <v>2.4427</v>
      </c>
      <c r="BW803" s="15" t="str">
        <f t="shared" si="16"/>
        <v> </v>
      </c>
      <c r="BY803" s="7">
        <v>2.0</v>
      </c>
      <c r="BZ803" s="7">
        <v>0.0</v>
      </c>
      <c r="CA803" s="7">
        <v>2.0</v>
      </c>
      <c r="CB803" s="7">
        <v>0.0</v>
      </c>
      <c r="CC803" s="7">
        <v>2.0</v>
      </c>
      <c r="CD803" s="7">
        <v>0.0</v>
      </c>
      <c r="CE803" s="7">
        <v>1.0</v>
      </c>
      <c r="CF803" s="7">
        <v>0.0</v>
      </c>
      <c r="CG803" s="7">
        <v>1.0</v>
      </c>
      <c r="CH803" s="7">
        <v>0.0</v>
      </c>
      <c r="CI803" s="7">
        <v>4.0</v>
      </c>
      <c r="CJ803" s="7">
        <v>0.0</v>
      </c>
      <c r="CK803" s="7">
        <v>0.0</v>
      </c>
      <c r="CL803" s="15">
        <f t="shared" si="17"/>
        <v>0</v>
      </c>
      <c r="CM803" s="7">
        <v>3.8</v>
      </c>
      <c r="CN803" s="7">
        <v>6.3</v>
      </c>
      <c r="CO803" s="7">
        <v>10.0</v>
      </c>
      <c r="CP803" s="16">
        <f t="shared" si="18"/>
        <v>0.1219512195</v>
      </c>
      <c r="CQ803" s="16">
        <f t="shared" si="19"/>
        <v>0.2559053719</v>
      </c>
      <c r="CR803" s="17">
        <v>6.0</v>
      </c>
      <c r="CS803" s="14">
        <v>52.7</v>
      </c>
      <c r="CT803" s="14">
        <v>48.2</v>
      </c>
      <c r="CU803" s="14">
        <v>9.2</v>
      </c>
      <c r="CV803" s="14">
        <v>7.0</v>
      </c>
      <c r="CW803" s="14">
        <v>7.2</v>
      </c>
      <c r="CX803" s="14">
        <v>0.0</v>
      </c>
      <c r="CY803" s="14">
        <v>14.2</v>
      </c>
      <c r="CZ803" s="18">
        <f t="shared" si="20"/>
        <v>0.1731707317</v>
      </c>
      <c r="DA803" s="18">
        <f t="shared" si="21"/>
        <v>0.3633856281</v>
      </c>
      <c r="DB803" s="14">
        <v>51.8404</v>
      </c>
      <c r="DC803" s="7">
        <v>0.0</v>
      </c>
      <c r="DD803" s="7">
        <v>4.0</v>
      </c>
      <c r="DE803" s="7">
        <v>7.0</v>
      </c>
      <c r="DF803" s="7">
        <v>57.0</v>
      </c>
      <c r="DG803" s="7">
        <v>7.0</v>
      </c>
      <c r="DH803" s="7">
        <v>1.0</v>
      </c>
      <c r="DI803" s="7">
        <v>37.0</v>
      </c>
      <c r="DJ803" s="7">
        <v>30.0</v>
      </c>
      <c r="DK803" s="7">
        <v>1.0</v>
      </c>
      <c r="DL803" s="7">
        <v>0.0</v>
      </c>
      <c r="DM803" s="7">
        <v>112.0</v>
      </c>
      <c r="DN803" s="9">
        <v>4.0</v>
      </c>
      <c r="DO803" s="9">
        <v>4.0</v>
      </c>
      <c r="DP803" s="9">
        <v>1.0</v>
      </c>
      <c r="DQ803" s="8">
        <v>186.0</v>
      </c>
      <c r="DR803" s="8">
        <v>0.0</v>
      </c>
      <c r="DS803" s="8"/>
      <c r="DT803" s="19">
        <v>9.0</v>
      </c>
      <c r="DU803" s="8">
        <v>7.538</v>
      </c>
      <c r="DV803" s="8">
        <v>7.538</v>
      </c>
      <c r="DW803" s="8">
        <v>0.0</v>
      </c>
      <c r="DX803" s="8">
        <v>0.0</v>
      </c>
      <c r="DY803" s="14">
        <f t="shared" si="22"/>
        <v>-0.6680851064</v>
      </c>
    </row>
    <row r="804" ht="12.75" customHeight="1">
      <c r="A804" s="7">
        <v>21.0</v>
      </c>
      <c r="B804" s="7" t="s">
        <v>3290</v>
      </c>
      <c r="C804" s="7" t="s">
        <v>3291</v>
      </c>
      <c r="D804" s="7" t="s">
        <v>311</v>
      </c>
      <c r="E804" s="7" t="s">
        <v>132</v>
      </c>
      <c r="F804" s="7" t="s">
        <v>163</v>
      </c>
      <c r="G804" s="7">
        <v>75.0</v>
      </c>
      <c r="H804" s="7">
        <v>190.0</v>
      </c>
      <c r="I804" s="7" t="s">
        <v>145</v>
      </c>
      <c r="J804" s="7">
        <v>2007.0</v>
      </c>
      <c r="K804" s="7">
        <v>1.0</v>
      </c>
      <c r="L804" s="7">
        <v>11.0</v>
      </c>
      <c r="M804" s="8"/>
      <c r="N804" s="8">
        <f t="shared" si="1"/>
        <v>26</v>
      </c>
      <c r="O804" s="7" t="s">
        <v>532</v>
      </c>
      <c r="P804" s="7" t="s">
        <v>3292</v>
      </c>
      <c r="Q804" s="8" t="s">
        <v>297</v>
      </c>
      <c r="R804" s="7" t="s">
        <v>297</v>
      </c>
      <c r="S804" s="9" t="s">
        <v>150</v>
      </c>
      <c r="T804" s="9">
        <v>20.0</v>
      </c>
      <c r="U804" s="9" t="s">
        <v>138</v>
      </c>
      <c r="V804" s="9" t="s">
        <v>138</v>
      </c>
      <c r="W804" s="7">
        <v>20.0</v>
      </c>
      <c r="X804" s="7">
        <v>5.0</v>
      </c>
      <c r="Y804" s="7">
        <v>4.0</v>
      </c>
      <c r="Z804" s="7">
        <v>0.0</v>
      </c>
      <c r="AA804" s="7">
        <v>9.0</v>
      </c>
      <c r="AB804" s="7">
        <v>3.0</v>
      </c>
      <c r="AC804" s="7">
        <v>45.0</v>
      </c>
      <c r="AD804" s="7">
        <v>16.0</v>
      </c>
      <c r="AE804" s="7">
        <v>10.0</v>
      </c>
      <c r="AF804" s="10">
        <f t="shared" si="2"/>
        <v>0.1111111111</v>
      </c>
      <c r="AG804" s="10">
        <f t="shared" si="3"/>
        <v>0.07042253521</v>
      </c>
      <c r="AH804" s="7">
        <v>21572.0</v>
      </c>
      <c r="AI804" s="11">
        <f t="shared" si="4"/>
        <v>17.97666667</v>
      </c>
      <c r="AJ804" s="7">
        <v>484.0</v>
      </c>
      <c r="AK804" s="11">
        <f t="shared" si="5"/>
        <v>24.2</v>
      </c>
      <c r="AL804" s="11">
        <f t="shared" si="6"/>
        <v>44.57024793</v>
      </c>
      <c r="AM804" s="12">
        <v>0.0</v>
      </c>
      <c r="AN804" s="11">
        <f t="shared" si="7"/>
        <v>0</v>
      </c>
      <c r="AO804" s="10" t="s">
        <v>581</v>
      </c>
      <c r="AP804" s="10" t="s">
        <v>497</v>
      </c>
      <c r="AQ804" s="10" t="s">
        <v>1173</v>
      </c>
      <c r="AR804" s="7">
        <v>146.0</v>
      </c>
      <c r="AS804" s="7">
        <v>132.0</v>
      </c>
      <c r="AT804" s="13">
        <f t="shared" si="8"/>
        <v>0.5251798561</v>
      </c>
      <c r="AU804" s="9">
        <v>5.0</v>
      </c>
      <c r="AV804" s="9">
        <v>3.0</v>
      </c>
      <c r="AW804" s="9">
        <v>194.0</v>
      </c>
      <c r="AX804" s="9">
        <v>108.0</v>
      </c>
      <c r="AY804" s="9">
        <v>84.0</v>
      </c>
      <c r="AZ804" s="9">
        <v>38.0</v>
      </c>
      <c r="BA804" s="7">
        <v>20.0</v>
      </c>
      <c r="BB804" s="7">
        <v>12.0</v>
      </c>
      <c r="BC804" s="7">
        <v>10.0</v>
      </c>
      <c r="BD804" s="7">
        <v>16.0</v>
      </c>
      <c r="BE804" s="7">
        <v>5.0</v>
      </c>
      <c r="BF804" s="7">
        <v>4.0</v>
      </c>
      <c r="BG804" s="14">
        <f t="shared" si="9"/>
        <v>3.33765993</v>
      </c>
      <c r="BH804" s="11">
        <f t="shared" si="10"/>
        <v>2.002595958</v>
      </c>
      <c r="BI804" s="11">
        <f t="shared" si="11"/>
        <v>1.668829965</v>
      </c>
      <c r="BJ804" s="11">
        <f t="shared" si="12"/>
        <v>2.670127944</v>
      </c>
      <c r="BK804" s="11">
        <f t="shared" si="13"/>
        <v>0.8344149824</v>
      </c>
      <c r="BL804" s="11">
        <f t="shared" si="14"/>
        <v>0.6675319859</v>
      </c>
      <c r="BM804" s="7">
        <v>2.0</v>
      </c>
      <c r="BN804" s="7">
        <v>1.0</v>
      </c>
      <c r="BO804" s="7">
        <v>0.0</v>
      </c>
      <c r="BP804" s="7">
        <v>0.0</v>
      </c>
      <c r="BQ804" s="7">
        <v>0.0</v>
      </c>
      <c r="BR804" s="7">
        <v>0.0</v>
      </c>
      <c r="BS804" s="9">
        <f t="shared" si="15"/>
        <v>24</v>
      </c>
      <c r="BT804" s="14">
        <v>0.45830000000000004</v>
      </c>
      <c r="BW804" s="15" t="str">
        <f t="shared" si="16"/>
        <v> </v>
      </c>
      <c r="BY804" s="7">
        <v>0.0</v>
      </c>
      <c r="BZ804" s="7">
        <v>0.0</v>
      </c>
      <c r="CA804" s="7">
        <v>2.0</v>
      </c>
      <c r="CB804" s="7">
        <v>0.0</v>
      </c>
      <c r="CC804" s="7">
        <v>0.0</v>
      </c>
      <c r="CD804" s="7">
        <v>1.0</v>
      </c>
      <c r="CE804" s="7">
        <v>0.0</v>
      </c>
      <c r="CF804" s="7">
        <v>0.0</v>
      </c>
      <c r="CG804" s="7">
        <v>0.0</v>
      </c>
      <c r="CH804" s="7">
        <v>0.0</v>
      </c>
      <c r="CI804" s="7">
        <v>4.0</v>
      </c>
      <c r="CJ804" s="7">
        <v>0.0</v>
      </c>
      <c r="CK804" s="7">
        <v>0.0</v>
      </c>
      <c r="CL804" s="15">
        <f t="shared" si="17"/>
        <v>0</v>
      </c>
      <c r="CM804" s="7">
        <v>0.6000000000000001</v>
      </c>
      <c r="CN804" s="7">
        <v>0.6000000000000001</v>
      </c>
      <c r="CO804" s="7">
        <v>1.2</v>
      </c>
      <c r="CP804" s="16">
        <f t="shared" si="18"/>
        <v>0.06</v>
      </c>
      <c r="CQ804" s="16">
        <f t="shared" si="19"/>
        <v>0.2002595958</v>
      </c>
      <c r="CR804" s="17">
        <v>5.0</v>
      </c>
      <c r="CS804" s="14">
        <v>6.6</v>
      </c>
      <c r="CT804" s="14">
        <v>6.2</v>
      </c>
      <c r="CU804" s="14">
        <v>5.6</v>
      </c>
      <c r="CV804" s="14">
        <v>1.1</v>
      </c>
      <c r="CW804" s="14">
        <v>1.0</v>
      </c>
      <c r="CX804" s="14">
        <v>0.0</v>
      </c>
      <c r="CY804" s="14">
        <v>2.1</v>
      </c>
      <c r="CZ804" s="18">
        <f t="shared" si="20"/>
        <v>0.105</v>
      </c>
      <c r="DA804" s="18">
        <f t="shared" si="21"/>
        <v>0.3504542926</v>
      </c>
      <c r="DB804" s="14">
        <v>25.9778</v>
      </c>
      <c r="DC804" s="7">
        <v>0.0</v>
      </c>
      <c r="DD804" s="7">
        <v>1.0</v>
      </c>
      <c r="DE804" s="7">
        <v>3.0</v>
      </c>
      <c r="DF804" s="7">
        <v>12.0</v>
      </c>
      <c r="DG804" s="7">
        <v>3.0</v>
      </c>
      <c r="DH804" s="7">
        <v>2.0</v>
      </c>
      <c r="DI804" s="7">
        <v>3.0</v>
      </c>
      <c r="DJ804" s="7">
        <v>6.0</v>
      </c>
      <c r="DK804" s="7">
        <v>3.0</v>
      </c>
      <c r="DL804" s="7">
        <v>1.0</v>
      </c>
      <c r="DM804" s="7">
        <v>27.0</v>
      </c>
      <c r="DN804" s="9">
        <v>0.0</v>
      </c>
      <c r="DO804" s="9">
        <v>2.0</v>
      </c>
      <c r="DP804" s="9">
        <v>0.0</v>
      </c>
      <c r="DQ804" s="8">
        <v>186.0</v>
      </c>
      <c r="DR804" s="8">
        <v>62.0</v>
      </c>
      <c r="DS804" s="8" t="s">
        <v>3293</v>
      </c>
      <c r="DT804" s="19">
        <v>3.3</v>
      </c>
      <c r="DU804" s="8">
        <v>3.3</v>
      </c>
      <c r="DV804" s="8">
        <v>3.3</v>
      </c>
      <c r="DW804" s="8">
        <v>2495.0</v>
      </c>
      <c r="DX804" s="8">
        <v>0.0</v>
      </c>
      <c r="DY804" s="14">
        <f t="shared" si="22"/>
        <v>-3.75106383</v>
      </c>
    </row>
    <row r="805" ht="12.75" customHeight="1">
      <c r="A805" s="7">
        <v>48.0</v>
      </c>
      <c r="B805" s="7" t="s">
        <v>3294</v>
      </c>
      <c r="C805" s="7" t="s">
        <v>3295</v>
      </c>
      <c r="D805" s="7" t="s">
        <v>358</v>
      </c>
      <c r="E805" s="7" t="s">
        <v>163</v>
      </c>
      <c r="F805" s="7" t="s">
        <v>163</v>
      </c>
      <c r="G805" s="7">
        <v>77.0</v>
      </c>
      <c r="H805" s="7">
        <v>203.0</v>
      </c>
      <c r="I805" s="7" t="s">
        <v>145</v>
      </c>
      <c r="J805" s="7">
        <v>2011.0</v>
      </c>
      <c r="K805" s="7">
        <v>7.0</v>
      </c>
      <c r="L805" s="7">
        <v>193.0</v>
      </c>
      <c r="M805" s="8" t="s">
        <v>146</v>
      </c>
      <c r="N805" s="8">
        <f t="shared" si="1"/>
        <v>24</v>
      </c>
      <c r="O805" s="7" t="s">
        <v>3296</v>
      </c>
      <c r="P805" s="7" t="s">
        <v>3292</v>
      </c>
      <c r="Q805" s="8" t="s">
        <v>685</v>
      </c>
      <c r="R805" s="7" t="s">
        <v>685</v>
      </c>
      <c r="S805" s="9" t="s">
        <v>150</v>
      </c>
      <c r="T805" s="9">
        <v>8.0</v>
      </c>
      <c r="U805" s="9" t="s">
        <v>138</v>
      </c>
      <c r="V805" s="9" t="s">
        <v>138</v>
      </c>
      <c r="W805" s="7">
        <v>8.0</v>
      </c>
      <c r="X805" s="7">
        <v>0.0</v>
      </c>
      <c r="Y805" s="7">
        <v>0.0</v>
      </c>
      <c r="Z805" s="7">
        <v>0.0</v>
      </c>
      <c r="AA805" s="7">
        <v>0.0</v>
      </c>
      <c r="AB805" s="7">
        <v>-4.0</v>
      </c>
      <c r="AC805" s="7">
        <v>7.0</v>
      </c>
      <c r="AD805" s="7">
        <v>2.0</v>
      </c>
      <c r="AE805" s="7">
        <v>0.0</v>
      </c>
      <c r="AF805" s="10">
        <f t="shared" si="2"/>
        <v>0</v>
      </c>
      <c r="AG805" s="10">
        <f t="shared" si="3"/>
        <v>0</v>
      </c>
      <c r="AH805" s="7">
        <v>4304.0</v>
      </c>
      <c r="AI805" s="11">
        <f t="shared" si="4"/>
        <v>8.966666667</v>
      </c>
      <c r="AJ805" s="7">
        <v>105.0</v>
      </c>
      <c r="AK805" s="11">
        <f t="shared" si="5"/>
        <v>13.125</v>
      </c>
      <c r="AL805" s="11">
        <f t="shared" si="6"/>
        <v>40.99047619</v>
      </c>
      <c r="AM805" s="12">
        <v>0.0</v>
      </c>
      <c r="AN805" s="11">
        <f t="shared" si="7"/>
        <v>0</v>
      </c>
      <c r="AO805" s="10" t="s">
        <v>151</v>
      </c>
      <c r="AP805" s="10" t="s">
        <v>151</v>
      </c>
      <c r="AQ805" s="10" t="s">
        <v>151</v>
      </c>
      <c r="AR805" s="7">
        <v>9.0</v>
      </c>
      <c r="AS805" s="7">
        <v>4.0</v>
      </c>
      <c r="AT805" s="13">
        <f t="shared" si="8"/>
        <v>0.6923076923</v>
      </c>
      <c r="AU805" s="9">
        <v>1.0</v>
      </c>
      <c r="AV805" s="9">
        <v>1.0</v>
      </c>
      <c r="AW805" s="9">
        <v>10.0</v>
      </c>
      <c r="AX805" s="9">
        <v>6.0</v>
      </c>
      <c r="AY805" s="9">
        <v>3.0</v>
      </c>
      <c r="AZ805" s="9">
        <v>3.0</v>
      </c>
      <c r="BA805" s="7">
        <v>9.0</v>
      </c>
      <c r="BB805" s="7">
        <v>21.0</v>
      </c>
      <c r="BC805" s="7">
        <v>0.0</v>
      </c>
      <c r="BD805" s="7">
        <v>2.0</v>
      </c>
      <c r="BE805" s="7">
        <v>1.0</v>
      </c>
      <c r="BF805" s="7">
        <v>1.0</v>
      </c>
      <c r="BG805" s="14">
        <f t="shared" si="9"/>
        <v>7.527881041</v>
      </c>
      <c r="BH805" s="11">
        <f t="shared" si="10"/>
        <v>17.56505576</v>
      </c>
      <c r="BI805" s="11">
        <f t="shared" si="11"/>
        <v>0</v>
      </c>
      <c r="BJ805" s="11">
        <f t="shared" si="12"/>
        <v>1.672862454</v>
      </c>
      <c r="BK805" s="11">
        <f t="shared" si="13"/>
        <v>0.8364312268</v>
      </c>
      <c r="BL805" s="11">
        <f t="shared" si="14"/>
        <v>0.8364312268</v>
      </c>
      <c r="BM805" s="7">
        <v>0.0</v>
      </c>
      <c r="BN805" s="7">
        <v>0.0</v>
      </c>
      <c r="BO805" s="7">
        <v>0.0</v>
      </c>
      <c r="BP805" s="7">
        <v>0.0</v>
      </c>
      <c r="BQ805" s="7">
        <v>0.0</v>
      </c>
      <c r="BR805" s="7">
        <v>0.0</v>
      </c>
      <c r="BS805" s="9">
        <f t="shared" si="15"/>
        <v>21</v>
      </c>
      <c r="BT805" s="14">
        <v>-0.1375</v>
      </c>
      <c r="BU805" s="7">
        <v>1.0</v>
      </c>
      <c r="BV805" s="7">
        <v>0.0</v>
      </c>
      <c r="BW805" s="15">
        <f t="shared" si="16"/>
        <v>0</v>
      </c>
      <c r="BX805" s="7">
        <v>0.0</v>
      </c>
      <c r="BY805" s="7">
        <v>0.0</v>
      </c>
      <c r="BZ805" s="7">
        <v>0.0</v>
      </c>
      <c r="CA805" s="7">
        <v>0.0</v>
      </c>
      <c r="CB805" s="7">
        <v>0.0</v>
      </c>
      <c r="CC805" s="7">
        <v>0.0</v>
      </c>
      <c r="CD805" s="7">
        <v>0.0</v>
      </c>
      <c r="CE805" s="7">
        <v>0.0</v>
      </c>
      <c r="CF805" s="7">
        <v>0.0</v>
      </c>
      <c r="CG805" s="7">
        <v>0.0</v>
      </c>
      <c r="CH805" s="7">
        <v>0.0</v>
      </c>
      <c r="CI805" s="7">
        <v>0.0</v>
      </c>
      <c r="CJ805" s="7">
        <v>0.0</v>
      </c>
      <c r="CK805" s="7">
        <v>0.0</v>
      </c>
      <c r="CL805" s="15">
        <f t="shared" si="17"/>
        <v>0</v>
      </c>
      <c r="CM805" s="7">
        <v>-0.2</v>
      </c>
      <c r="CN805" s="7">
        <v>-0.1</v>
      </c>
      <c r="CO805" s="7">
        <v>-0.30000000000000004</v>
      </c>
      <c r="CP805" s="16">
        <f t="shared" si="18"/>
        <v>-0.0375</v>
      </c>
      <c r="CQ805" s="16">
        <f t="shared" si="19"/>
        <v>-0.250929368</v>
      </c>
      <c r="CR805" s="17">
        <v>2.0</v>
      </c>
      <c r="CS805" s="14">
        <v>1.3</v>
      </c>
      <c r="CT805" s="14">
        <v>1.2</v>
      </c>
      <c r="CU805" s="14">
        <v>-3.7</v>
      </c>
      <c r="CV805" s="14">
        <v>-0.6000000000000001</v>
      </c>
      <c r="CW805" s="14">
        <v>-0.2</v>
      </c>
      <c r="CX805" s="14">
        <v>-0.2</v>
      </c>
      <c r="CY805" s="14">
        <v>-1.0</v>
      </c>
      <c r="CZ805" s="18">
        <f t="shared" si="20"/>
        <v>-0.125</v>
      </c>
      <c r="DA805" s="18">
        <f t="shared" si="21"/>
        <v>-0.8364312268</v>
      </c>
      <c r="DB805" s="14">
        <v>30.5714</v>
      </c>
      <c r="DC805" s="7">
        <v>0.0</v>
      </c>
      <c r="DD805" s="7">
        <v>1.0</v>
      </c>
      <c r="DE805" s="7">
        <v>0.0</v>
      </c>
      <c r="DF805" s="7">
        <v>1.0</v>
      </c>
      <c r="DG805" s="7">
        <v>1.0</v>
      </c>
      <c r="DH805" s="7">
        <v>0.0</v>
      </c>
      <c r="DI805" s="7">
        <v>1.0</v>
      </c>
      <c r="DJ805" s="7">
        <v>3.0</v>
      </c>
      <c r="DK805" s="7">
        <v>0.0</v>
      </c>
      <c r="DL805" s="7">
        <v>0.0</v>
      </c>
      <c r="DM805" s="7">
        <v>2.0</v>
      </c>
      <c r="DN805" s="9">
        <v>0.0</v>
      </c>
      <c r="DO805" s="9">
        <v>0.0</v>
      </c>
      <c r="DP805" s="9">
        <v>0.0</v>
      </c>
      <c r="DQ805" s="8">
        <v>13.0</v>
      </c>
      <c r="DR805" s="8">
        <v>0.0</v>
      </c>
      <c r="DS805" s="8"/>
      <c r="DT805" s="19">
        <v>0.6000000000000001</v>
      </c>
      <c r="DU805" s="8">
        <v>0.6000000000000001</v>
      </c>
      <c r="DV805" s="8">
        <v>0.042</v>
      </c>
      <c r="DW805" s="8">
        <v>0.0</v>
      </c>
      <c r="DX805" s="8">
        <v>0.0</v>
      </c>
      <c r="DY805" s="14">
        <f t="shared" si="22"/>
        <v>-1.007572638</v>
      </c>
    </row>
    <row r="806" ht="12.75" customHeight="1">
      <c r="A806" s="7">
        <v>43.0</v>
      </c>
      <c r="B806" s="7" t="s">
        <v>1177</v>
      </c>
      <c r="C806" s="7" t="s">
        <v>1378</v>
      </c>
      <c r="E806" s="7" t="s">
        <v>189</v>
      </c>
      <c r="F806" s="7" t="s">
        <v>189</v>
      </c>
      <c r="G806" s="7">
        <v>80.0</v>
      </c>
      <c r="H806" s="7">
        <v>238.0</v>
      </c>
      <c r="I806" s="7" t="s">
        <v>133</v>
      </c>
      <c r="M806" s="8" t="s">
        <v>146</v>
      </c>
      <c r="N806" s="8">
        <f t="shared" si="1"/>
        <v>24</v>
      </c>
      <c r="O806" s="7" t="s">
        <v>252</v>
      </c>
      <c r="P806" s="7" t="s">
        <v>3297</v>
      </c>
      <c r="Q806" s="8" t="s">
        <v>222</v>
      </c>
      <c r="R806" s="7" t="s">
        <v>222</v>
      </c>
      <c r="S806" s="9" t="s">
        <v>174</v>
      </c>
      <c r="T806" s="9">
        <v>27.0</v>
      </c>
      <c r="U806" s="9" t="s">
        <v>138</v>
      </c>
      <c r="V806" s="9" t="s">
        <v>138</v>
      </c>
      <c r="W806" s="7">
        <v>27.0</v>
      </c>
      <c r="X806" s="7">
        <v>2.0</v>
      </c>
      <c r="Y806" s="7">
        <v>2.0</v>
      </c>
      <c r="Z806" s="7">
        <v>0.0</v>
      </c>
      <c r="AA806" s="7">
        <v>4.0</v>
      </c>
      <c r="AB806" s="7">
        <v>-5.0</v>
      </c>
      <c r="AC806" s="7">
        <v>40.0</v>
      </c>
      <c r="AD806" s="7">
        <v>14.0</v>
      </c>
      <c r="AE806" s="7">
        <v>35.0</v>
      </c>
      <c r="AF806" s="10">
        <f t="shared" si="2"/>
        <v>0.05</v>
      </c>
      <c r="AG806" s="10">
        <f t="shared" si="3"/>
        <v>0.02247191011</v>
      </c>
      <c r="AH806" s="7">
        <v>25520.0</v>
      </c>
      <c r="AI806" s="11">
        <f t="shared" si="4"/>
        <v>15.75308642</v>
      </c>
      <c r="AJ806" s="7">
        <v>613.0</v>
      </c>
      <c r="AK806" s="11">
        <f t="shared" si="5"/>
        <v>22.7037037</v>
      </c>
      <c r="AL806" s="11">
        <f t="shared" si="6"/>
        <v>41.63132137</v>
      </c>
      <c r="AM806" s="12">
        <v>0.0</v>
      </c>
      <c r="AN806" s="11">
        <f t="shared" si="7"/>
        <v>0</v>
      </c>
      <c r="AO806" s="10" t="s">
        <v>686</v>
      </c>
      <c r="AP806" s="10" t="s">
        <v>686</v>
      </c>
      <c r="AQ806" s="10" t="s">
        <v>176</v>
      </c>
      <c r="AR806" s="7">
        <v>0.0</v>
      </c>
      <c r="AS806" s="7">
        <v>0.0</v>
      </c>
      <c r="AT806" s="13">
        <f t="shared" si="8"/>
        <v>0</v>
      </c>
      <c r="AU806" s="8"/>
      <c r="AV806" s="8"/>
      <c r="AW806" s="8"/>
      <c r="AX806" s="8">
        <v>0.0</v>
      </c>
      <c r="AY806" s="8"/>
      <c r="AZ806" s="8">
        <v>0.0</v>
      </c>
      <c r="BA806" s="7">
        <v>40.0</v>
      </c>
      <c r="BB806" s="7">
        <v>11.0</v>
      </c>
      <c r="BC806" s="7">
        <v>28.0</v>
      </c>
      <c r="BD806" s="7">
        <v>14.0</v>
      </c>
      <c r="BE806" s="7">
        <v>10.0</v>
      </c>
      <c r="BF806" s="7">
        <v>7.0</v>
      </c>
      <c r="BG806" s="14">
        <f t="shared" si="9"/>
        <v>5.642633229</v>
      </c>
      <c r="BH806" s="11">
        <f t="shared" si="10"/>
        <v>1.551724138</v>
      </c>
      <c r="BI806" s="11">
        <f t="shared" si="11"/>
        <v>3.94984326</v>
      </c>
      <c r="BJ806" s="11">
        <f t="shared" si="12"/>
        <v>1.97492163</v>
      </c>
      <c r="BK806" s="11">
        <f t="shared" si="13"/>
        <v>1.410658307</v>
      </c>
      <c r="BL806" s="11">
        <f t="shared" si="14"/>
        <v>0.987460815</v>
      </c>
      <c r="BM806" s="7">
        <v>4.0</v>
      </c>
      <c r="BN806" s="7">
        <v>2.0</v>
      </c>
      <c r="BO806" s="7">
        <v>0.0</v>
      </c>
      <c r="BP806" s="7">
        <v>0.0</v>
      </c>
      <c r="BQ806" s="7">
        <v>0.0</v>
      </c>
      <c r="BR806" s="7">
        <v>0.0</v>
      </c>
      <c r="BS806" s="9">
        <f t="shared" si="15"/>
        <v>43</v>
      </c>
      <c r="BT806" s="14">
        <v>0.8024</v>
      </c>
      <c r="BW806" s="15" t="str">
        <f t="shared" si="16"/>
        <v> </v>
      </c>
      <c r="BY806" s="7">
        <v>0.0</v>
      </c>
      <c r="BZ806" s="7">
        <v>0.0</v>
      </c>
      <c r="CA806" s="7">
        <v>0.0</v>
      </c>
      <c r="CB806" s="7">
        <v>0.0</v>
      </c>
      <c r="CC806" s="7">
        <v>0.0</v>
      </c>
      <c r="CD806" s="7">
        <v>0.0</v>
      </c>
      <c r="CE806" s="7">
        <v>1.0</v>
      </c>
      <c r="CF806" s="7">
        <v>0.0</v>
      </c>
      <c r="CG806" s="7">
        <v>0.0</v>
      </c>
      <c r="CH806" s="7">
        <v>0.0</v>
      </c>
      <c r="CI806" s="7">
        <v>1.0</v>
      </c>
      <c r="CJ806" s="7">
        <v>0.0</v>
      </c>
      <c r="CK806" s="7">
        <v>0.0</v>
      </c>
      <c r="CL806" s="15">
        <f t="shared" si="17"/>
        <v>0</v>
      </c>
      <c r="CM806" s="7">
        <v>0.1</v>
      </c>
      <c r="CN806" s="7">
        <v>0.5</v>
      </c>
      <c r="CO806" s="7">
        <v>0.6000000000000001</v>
      </c>
      <c r="CP806" s="16">
        <f t="shared" si="18"/>
        <v>0.02222222222</v>
      </c>
      <c r="CQ806" s="16">
        <f t="shared" si="19"/>
        <v>0.08463949843</v>
      </c>
      <c r="CR806" s="17">
        <v>2.0</v>
      </c>
      <c r="CS806" s="14">
        <v>7.2</v>
      </c>
      <c r="CT806" s="14">
        <v>9.1</v>
      </c>
      <c r="CU806" s="14">
        <v>-6.1</v>
      </c>
      <c r="CV806" s="14">
        <v>0.1</v>
      </c>
      <c r="CW806" s="14">
        <v>0.1</v>
      </c>
      <c r="CX806" s="14">
        <v>0.0</v>
      </c>
      <c r="CY806" s="14">
        <v>0.1</v>
      </c>
      <c r="CZ806" s="18">
        <f t="shared" si="20"/>
        <v>0.003703703704</v>
      </c>
      <c r="DA806" s="18">
        <f t="shared" si="21"/>
        <v>0.01410658307</v>
      </c>
      <c r="DB806" s="14">
        <v>56.925</v>
      </c>
      <c r="DC806" s="7">
        <v>0.0</v>
      </c>
      <c r="DD806" s="7">
        <v>0.0</v>
      </c>
      <c r="DE806" s="7">
        <v>0.0</v>
      </c>
      <c r="DF806" s="7">
        <v>14.0</v>
      </c>
      <c r="DG806" s="7">
        <v>0.0</v>
      </c>
      <c r="DH806" s="7">
        <v>0.0</v>
      </c>
      <c r="DI806" s="7">
        <v>26.0</v>
      </c>
      <c r="DJ806" s="7">
        <v>3.0</v>
      </c>
      <c r="DK806" s="7">
        <v>0.0</v>
      </c>
      <c r="DL806" s="7">
        <v>0.0</v>
      </c>
      <c r="DM806" s="7">
        <v>11.0</v>
      </c>
      <c r="DN806" s="9">
        <v>0.0</v>
      </c>
      <c r="DO806" s="9">
        <v>0.0</v>
      </c>
      <c r="DP806" s="9">
        <v>0.0</v>
      </c>
      <c r="DQ806" s="8">
        <v>73.0</v>
      </c>
      <c r="DR806" s="8">
        <v>0.0</v>
      </c>
      <c r="DS806" s="8"/>
      <c r="DT806" s="19">
        <v>0.5750000000000001</v>
      </c>
      <c r="DU806" s="8">
        <v>0.5750000000000001</v>
      </c>
      <c r="DV806" s="8">
        <v>0.226</v>
      </c>
      <c r="DW806" s="8">
        <v>0.0</v>
      </c>
      <c r="DX806" s="8">
        <v>0.0</v>
      </c>
      <c r="DY806" s="14">
        <f t="shared" si="22"/>
        <v>0.07842598948</v>
      </c>
    </row>
    <row r="807" ht="12.75" customHeight="1">
      <c r="A807" s="7">
        <v>25.0</v>
      </c>
      <c r="B807" s="7" t="s">
        <v>3298</v>
      </c>
      <c r="C807" s="7" t="s">
        <v>3299</v>
      </c>
      <c r="D807" s="7" t="s">
        <v>315</v>
      </c>
      <c r="E807" s="7" t="s">
        <v>163</v>
      </c>
      <c r="F807" s="7" t="s">
        <v>163</v>
      </c>
      <c r="G807" s="7">
        <v>71.0</v>
      </c>
      <c r="H807" s="7">
        <v>186.0</v>
      </c>
      <c r="I807" s="7" t="s">
        <v>133</v>
      </c>
      <c r="J807" s="7">
        <v>2002.0</v>
      </c>
      <c r="K807" s="7">
        <v>8.0</v>
      </c>
      <c r="L807" s="7">
        <v>234.0</v>
      </c>
      <c r="M807" s="8"/>
      <c r="N807" s="8">
        <f t="shared" si="1"/>
        <v>31</v>
      </c>
      <c r="O807" s="7" t="s">
        <v>1103</v>
      </c>
      <c r="P807" s="7" t="s">
        <v>3300</v>
      </c>
      <c r="Q807" s="8" t="s">
        <v>149</v>
      </c>
      <c r="R807" s="7" t="s">
        <v>149</v>
      </c>
      <c r="S807" s="9" t="s">
        <v>150</v>
      </c>
      <c r="T807" s="9">
        <v>38.0</v>
      </c>
      <c r="U807" s="9" t="s">
        <v>138</v>
      </c>
      <c r="V807" s="9" t="s">
        <v>138</v>
      </c>
      <c r="W807" s="7">
        <v>38.0</v>
      </c>
      <c r="X807" s="7">
        <v>2.0</v>
      </c>
      <c r="Y807" s="7">
        <v>5.0</v>
      </c>
      <c r="Z807" s="7">
        <v>3.0</v>
      </c>
      <c r="AA807" s="7">
        <v>7.0</v>
      </c>
      <c r="AB807" s="7">
        <v>-11.0</v>
      </c>
      <c r="AC807" s="7">
        <v>29.0</v>
      </c>
      <c r="AD807" s="7">
        <v>5.0</v>
      </c>
      <c r="AE807" s="7">
        <v>9.0</v>
      </c>
      <c r="AF807" s="10">
        <f t="shared" si="2"/>
        <v>0.06896551724</v>
      </c>
      <c r="AG807" s="10">
        <f t="shared" si="3"/>
        <v>0.04651162791</v>
      </c>
      <c r="AH807" s="7">
        <v>25567.0</v>
      </c>
      <c r="AI807" s="11">
        <f t="shared" si="4"/>
        <v>11.21359649</v>
      </c>
      <c r="AJ807" s="7">
        <v>614.0</v>
      </c>
      <c r="AK807" s="11">
        <f t="shared" si="5"/>
        <v>16.15789474</v>
      </c>
      <c r="AL807" s="11">
        <f t="shared" si="6"/>
        <v>41.64006515</v>
      </c>
      <c r="AM807" s="12">
        <v>34.0</v>
      </c>
      <c r="AN807" s="11">
        <f t="shared" si="7"/>
        <v>4.787421285</v>
      </c>
      <c r="AO807" s="10" t="s">
        <v>1351</v>
      </c>
      <c r="AP807" s="10" t="s">
        <v>474</v>
      </c>
      <c r="AQ807" s="10" t="s">
        <v>2644</v>
      </c>
      <c r="AR807" s="7">
        <v>164.0</v>
      </c>
      <c r="AS807" s="7">
        <v>181.0</v>
      </c>
      <c r="AT807" s="13">
        <f t="shared" si="8"/>
        <v>0.4753623188</v>
      </c>
      <c r="AU807" s="8">
        <v>5.0</v>
      </c>
      <c r="AV807" s="8">
        <v>3.0</v>
      </c>
      <c r="AW807" s="8">
        <v>208.0</v>
      </c>
      <c r="AX807" s="8">
        <v>88.0</v>
      </c>
      <c r="AY807" s="8">
        <v>137.0</v>
      </c>
      <c r="AZ807" s="8">
        <v>76.0</v>
      </c>
      <c r="BA807" s="7">
        <v>58.0</v>
      </c>
      <c r="BB807" s="7">
        <v>66.0</v>
      </c>
      <c r="BC807" s="7">
        <v>28.0</v>
      </c>
      <c r="BD807" s="7">
        <v>5.0</v>
      </c>
      <c r="BE807" s="7">
        <v>0.0</v>
      </c>
      <c r="BF807" s="7">
        <v>9.0</v>
      </c>
      <c r="BG807" s="14">
        <f t="shared" si="9"/>
        <v>8.166777487</v>
      </c>
      <c r="BH807" s="11">
        <f t="shared" si="10"/>
        <v>9.293229554</v>
      </c>
      <c r="BI807" s="11">
        <f t="shared" si="11"/>
        <v>3.942582235</v>
      </c>
      <c r="BJ807" s="11">
        <f t="shared" si="12"/>
        <v>0.7040325419</v>
      </c>
      <c r="BK807" s="11">
        <f t="shared" si="13"/>
        <v>0</v>
      </c>
      <c r="BL807" s="11">
        <f t="shared" si="14"/>
        <v>1.267258576</v>
      </c>
      <c r="BM807" s="7">
        <v>15.0</v>
      </c>
      <c r="BN807" s="7">
        <v>5.0</v>
      </c>
      <c r="BO807" s="7">
        <v>1.0</v>
      </c>
      <c r="BP807" s="7">
        <v>0.0</v>
      </c>
      <c r="BQ807" s="7">
        <v>0.0</v>
      </c>
      <c r="BR807" s="7">
        <v>0.0</v>
      </c>
      <c r="BS807" s="9">
        <f t="shared" si="15"/>
        <v>110</v>
      </c>
      <c r="BT807" s="14">
        <v>-1.1914</v>
      </c>
      <c r="BU807" s="7">
        <v>1.0</v>
      </c>
      <c r="BV807" s="7">
        <v>0.0</v>
      </c>
      <c r="BW807" s="15">
        <f t="shared" si="16"/>
        <v>0</v>
      </c>
      <c r="BX807" s="7">
        <v>0.0</v>
      </c>
      <c r="BY807" s="7">
        <v>2.0</v>
      </c>
      <c r="BZ807" s="7">
        <v>0.0</v>
      </c>
      <c r="CA807" s="7">
        <v>1.0</v>
      </c>
      <c r="CB807" s="7">
        <v>0.0</v>
      </c>
      <c r="CC807" s="7">
        <v>0.0</v>
      </c>
      <c r="CD807" s="7">
        <v>0.0</v>
      </c>
      <c r="CE807" s="7">
        <v>0.0</v>
      </c>
      <c r="CF807" s="7">
        <v>0.0</v>
      </c>
      <c r="CG807" s="7">
        <v>0.0</v>
      </c>
      <c r="CH807" s="7">
        <v>0.0</v>
      </c>
      <c r="CI807" s="7">
        <v>2.0</v>
      </c>
      <c r="CJ807" s="7">
        <v>0.0</v>
      </c>
      <c r="CK807" s="7">
        <v>0.0</v>
      </c>
      <c r="CL807" s="15">
        <f t="shared" si="17"/>
        <v>0</v>
      </c>
      <c r="CM807" s="7">
        <v>-0.2</v>
      </c>
      <c r="CN807" s="7">
        <v>0.0</v>
      </c>
      <c r="CO807" s="7">
        <v>-0.2</v>
      </c>
      <c r="CP807" s="16">
        <f t="shared" si="18"/>
        <v>-0.005263157895</v>
      </c>
      <c r="CQ807" s="16">
        <f t="shared" si="19"/>
        <v>-0.02816130168</v>
      </c>
      <c r="CR807" s="17">
        <v>4.0</v>
      </c>
      <c r="CS807" s="14">
        <v>8.9</v>
      </c>
      <c r="CT807" s="14">
        <v>11.0</v>
      </c>
      <c r="CU807" s="14">
        <v>-12.0</v>
      </c>
      <c r="CV807" s="14">
        <v>-1.2</v>
      </c>
      <c r="CW807" s="14">
        <v>0.30000000000000004</v>
      </c>
      <c r="CX807" s="14">
        <v>-0.2</v>
      </c>
      <c r="CY807" s="14">
        <v>-1.1</v>
      </c>
      <c r="CZ807" s="18">
        <f t="shared" si="20"/>
        <v>-0.02894736842</v>
      </c>
      <c r="DA807" s="18">
        <f t="shared" si="21"/>
        <v>-0.1548871592</v>
      </c>
      <c r="DB807" s="14">
        <v>23.7586</v>
      </c>
      <c r="DC807" s="7">
        <v>0.0</v>
      </c>
      <c r="DD807" s="7">
        <v>0.0</v>
      </c>
      <c r="DE807" s="7">
        <v>3.0</v>
      </c>
      <c r="DF807" s="7">
        <v>2.0</v>
      </c>
      <c r="DG807" s="7">
        <v>3.0</v>
      </c>
      <c r="DH807" s="7">
        <v>1.0</v>
      </c>
      <c r="DI807" s="7">
        <v>1.0</v>
      </c>
      <c r="DJ807" s="7">
        <v>1.0</v>
      </c>
      <c r="DK807" s="7">
        <v>3.0</v>
      </c>
      <c r="DL807" s="7">
        <v>1.0</v>
      </c>
      <c r="DM807" s="7">
        <v>19.0</v>
      </c>
      <c r="DN807" s="9">
        <v>0.0</v>
      </c>
      <c r="DO807" s="9">
        <v>0.0</v>
      </c>
      <c r="DP807" s="9">
        <v>1.0</v>
      </c>
      <c r="DQ807" s="8">
        <v>372.0</v>
      </c>
      <c r="DR807" s="8">
        <v>0.0</v>
      </c>
      <c r="DS807" s="8"/>
      <c r="DT807" s="19">
        <v>1.0</v>
      </c>
      <c r="DU807" s="8">
        <v>1.8</v>
      </c>
      <c r="DV807" s="8">
        <v>1.468</v>
      </c>
      <c r="DW807" s="8">
        <v>0.0</v>
      </c>
      <c r="DX807" s="8">
        <v>0.0</v>
      </c>
      <c r="DY807" s="14">
        <f t="shared" si="22"/>
        <v>-1.882978723</v>
      </c>
    </row>
    <row r="808" ht="12.75" customHeight="1">
      <c r="A808" s="7">
        <v>13.0</v>
      </c>
      <c r="B808" s="7" t="s">
        <v>1279</v>
      </c>
      <c r="C808" s="7" t="s">
        <v>3301</v>
      </c>
      <c r="D808" s="7" t="s">
        <v>162</v>
      </c>
      <c r="E808" s="7" t="s">
        <v>163</v>
      </c>
      <c r="F808" s="7" t="s">
        <v>163</v>
      </c>
      <c r="G808" s="7">
        <v>72.0</v>
      </c>
      <c r="H808" s="7">
        <v>180.0</v>
      </c>
      <c r="I808" s="7" t="s">
        <v>133</v>
      </c>
      <c r="M808" s="8" t="s">
        <v>146</v>
      </c>
      <c r="N808" s="8">
        <f t="shared" si="1"/>
        <v>24</v>
      </c>
      <c r="O808" s="7" t="s">
        <v>532</v>
      </c>
      <c r="P808" s="7" t="s">
        <v>3302</v>
      </c>
      <c r="Q808" s="8" t="s">
        <v>246</v>
      </c>
      <c r="R808" s="7" t="s">
        <v>246</v>
      </c>
      <c r="S808" s="9" t="s">
        <v>159</v>
      </c>
      <c r="T808" s="9">
        <v>3.0</v>
      </c>
      <c r="U808" s="9" t="s">
        <v>138</v>
      </c>
      <c r="V808" s="9" t="s">
        <v>138</v>
      </c>
      <c r="W808" s="7">
        <v>3.0</v>
      </c>
      <c r="X808" s="7">
        <v>0.0</v>
      </c>
      <c r="Y808" s="7">
        <v>0.0</v>
      </c>
      <c r="Z808" s="7">
        <v>0.0</v>
      </c>
      <c r="AA808" s="7">
        <v>0.0</v>
      </c>
      <c r="AB808" s="7">
        <v>0.0</v>
      </c>
      <c r="AC808" s="7">
        <v>4.0</v>
      </c>
      <c r="AD808" s="7">
        <v>2.0</v>
      </c>
      <c r="AF808" s="10">
        <f t="shared" si="2"/>
        <v>0</v>
      </c>
      <c r="AG808" s="10">
        <f t="shared" si="3"/>
        <v>0</v>
      </c>
      <c r="AH808" s="7">
        <v>2168.0</v>
      </c>
      <c r="AI808" s="11">
        <f t="shared" si="4"/>
        <v>12.04444444</v>
      </c>
      <c r="AJ808" s="7">
        <v>56.0</v>
      </c>
      <c r="AK808" s="11">
        <f t="shared" si="5"/>
        <v>18.66666667</v>
      </c>
      <c r="AL808" s="11">
        <f t="shared" si="6"/>
        <v>38.71428571</v>
      </c>
      <c r="AM808" s="12">
        <v>0.0</v>
      </c>
      <c r="AN808" s="11">
        <f t="shared" si="7"/>
        <v>0</v>
      </c>
      <c r="AO808" s="10" t="s">
        <v>151</v>
      </c>
      <c r="AP808" s="10" t="s">
        <v>151</v>
      </c>
      <c r="AQ808" s="10" t="s">
        <v>151</v>
      </c>
      <c r="AR808" s="7">
        <v>0.0</v>
      </c>
      <c r="AS808" s="7">
        <v>0.0</v>
      </c>
      <c r="AT808" s="13">
        <f t="shared" si="8"/>
        <v>0</v>
      </c>
      <c r="AU808" s="8"/>
      <c r="AV808" s="8"/>
      <c r="AW808" s="8"/>
      <c r="AX808" s="8">
        <v>0.0</v>
      </c>
      <c r="AY808" s="8"/>
      <c r="AZ808" s="8">
        <v>0.0</v>
      </c>
      <c r="BB808" s="7">
        <v>7.0</v>
      </c>
      <c r="BC808" s="7">
        <v>2.0</v>
      </c>
      <c r="BD808" s="7">
        <v>2.0</v>
      </c>
      <c r="BE808" s="7">
        <v>0.0</v>
      </c>
      <c r="BF808" s="7">
        <v>0.0</v>
      </c>
      <c r="BG808" s="14">
        <f t="shared" si="9"/>
        <v>0</v>
      </c>
      <c r="BH808" s="11">
        <f t="shared" si="10"/>
        <v>11.62361624</v>
      </c>
      <c r="BI808" s="11">
        <f t="shared" si="11"/>
        <v>3.32103321</v>
      </c>
      <c r="BJ808" s="11">
        <f t="shared" si="12"/>
        <v>3.32103321</v>
      </c>
      <c r="BK808" s="11">
        <f t="shared" si="13"/>
        <v>0</v>
      </c>
      <c r="BL808" s="11">
        <f t="shared" si="14"/>
        <v>0</v>
      </c>
      <c r="BM808" s="7">
        <v>2.0</v>
      </c>
      <c r="BN808" s="7">
        <v>1.0</v>
      </c>
      <c r="BO808" s="7">
        <v>0.0</v>
      </c>
      <c r="BP808" s="7">
        <v>0.0</v>
      </c>
      <c r="BQ808" s="7">
        <v>0.0</v>
      </c>
      <c r="BR808" s="7">
        <v>0.0</v>
      </c>
      <c r="BS808" s="9">
        <f t="shared" si="15"/>
        <v>11</v>
      </c>
      <c r="BT808" s="14">
        <v>0.0</v>
      </c>
      <c r="BW808" s="15" t="str">
        <f t="shared" si="16"/>
        <v> </v>
      </c>
      <c r="BY808" s="7">
        <v>0.0</v>
      </c>
      <c r="BZ808" s="7">
        <v>0.0</v>
      </c>
      <c r="CA808" s="7">
        <v>0.0</v>
      </c>
      <c r="CB808" s="7">
        <v>0.0</v>
      </c>
      <c r="CC808" s="7">
        <v>0.0</v>
      </c>
      <c r="CD808" s="7">
        <v>0.0</v>
      </c>
      <c r="CE808" s="7">
        <v>0.0</v>
      </c>
      <c r="CF808" s="7">
        <v>0.0</v>
      </c>
      <c r="CG808" s="7">
        <v>0.0</v>
      </c>
      <c r="CH808" s="7">
        <v>0.0</v>
      </c>
      <c r="CI808" s="7">
        <v>0.0</v>
      </c>
      <c r="CJ808" s="7">
        <v>0.0</v>
      </c>
      <c r="CK808" s="7">
        <v>0.0</v>
      </c>
      <c r="CL808" s="15">
        <f t="shared" si="17"/>
        <v>0</v>
      </c>
      <c r="CM808" s="7">
        <v>-0.1</v>
      </c>
      <c r="CN808" s="7">
        <v>0.0</v>
      </c>
      <c r="CO808" s="7">
        <v>-0.1</v>
      </c>
      <c r="CP808" s="16">
        <f t="shared" si="18"/>
        <v>-0.03333333333</v>
      </c>
      <c r="CQ808" s="16">
        <f t="shared" si="19"/>
        <v>-0.1660516605</v>
      </c>
      <c r="CR808" s="17">
        <v>3.0</v>
      </c>
      <c r="CS808" s="14">
        <v>0.2</v>
      </c>
      <c r="CT808" s="14">
        <v>0.8</v>
      </c>
      <c r="CU808" s="14">
        <v>-0.30000000000000004</v>
      </c>
      <c r="CV808" s="14">
        <v>-0.1</v>
      </c>
      <c r="CW808" s="14">
        <v>0.1</v>
      </c>
      <c r="CX808" s="14">
        <v>0.0</v>
      </c>
      <c r="CY808" s="14">
        <v>0.0</v>
      </c>
      <c r="CZ808" s="18">
        <f t="shared" si="20"/>
        <v>0</v>
      </c>
      <c r="DA808" s="18">
        <f t="shared" si="21"/>
        <v>0</v>
      </c>
      <c r="DB808" s="14">
        <v>49.25</v>
      </c>
      <c r="DC808" s="7">
        <v>0.0</v>
      </c>
      <c r="DD808" s="7">
        <v>0.0</v>
      </c>
      <c r="DE808" s="7">
        <v>0.0</v>
      </c>
      <c r="DF808" s="7">
        <v>2.0</v>
      </c>
      <c r="DG808" s="7">
        <v>0.0</v>
      </c>
      <c r="DH808" s="7">
        <v>0.0</v>
      </c>
      <c r="DI808" s="7">
        <v>0.0</v>
      </c>
      <c r="DJ808" s="7">
        <v>0.0</v>
      </c>
      <c r="DK808" s="7">
        <v>0.0</v>
      </c>
      <c r="DL808" s="7">
        <v>1.0</v>
      </c>
      <c r="DM808" s="7">
        <v>3.0</v>
      </c>
      <c r="DN808" s="9">
        <v>0.0</v>
      </c>
      <c r="DO808" s="9">
        <v>0.0</v>
      </c>
      <c r="DP808" s="9">
        <v>0.0</v>
      </c>
      <c r="DQ808" s="8">
        <v>0.0</v>
      </c>
      <c r="DR808" s="8">
        <v>0.0</v>
      </c>
      <c r="DS808" s="8"/>
      <c r="DT808" s="19">
        <v>0.0</v>
      </c>
      <c r="DU808" s="8">
        <v>0.0</v>
      </c>
      <c r="DV808" s="8">
        <v>0.0</v>
      </c>
      <c r="DW808" s="8">
        <v>0.0</v>
      </c>
      <c r="DX808" s="8">
        <v>0.0</v>
      </c>
      <c r="DY808" s="14">
        <f t="shared" si="22"/>
        <v>0</v>
      </c>
    </row>
    <row r="809" ht="12.75" customHeight="1">
      <c r="A809" s="7">
        <v>8.0</v>
      </c>
      <c r="B809" s="7" t="s">
        <v>3303</v>
      </c>
      <c r="C809" s="7" t="s">
        <v>353</v>
      </c>
      <c r="D809" s="7" t="s">
        <v>162</v>
      </c>
      <c r="E809" s="7" t="s">
        <v>163</v>
      </c>
      <c r="F809" s="7" t="s">
        <v>163</v>
      </c>
      <c r="G809" s="7">
        <v>74.0</v>
      </c>
      <c r="H809" s="7">
        <v>185.0</v>
      </c>
      <c r="I809" s="7" t="s">
        <v>145</v>
      </c>
      <c r="M809" s="8"/>
      <c r="N809" s="8">
        <f t="shared" si="1"/>
        <v>26</v>
      </c>
      <c r="O809" s="7" t="s">
        <v>3304</v>
      </c>
      <c r="P809" s="7" t="s">
        <v>3302</v>
      </c>
      <c r="Q809" s="8" t="s">
        <v>297</v>
      </c>
      <c r="R809" s="7" t="s">
        <v>297</v>
      </c>
      <c r="S809" s="9" t="s">
        <v>174</v>
      </c>
      <c r="T809" s="9">
        <v>69.0</v>
      </c>
      <c r="U809" s="9" t="s">
        <v>138</v>
      </c>
      <c r="V809" s="9" t="s">
        <v>138</v>
      </c>
      <c r="W809" s="7">
        <v>69.0</v>
      </c>
      <c r="X809" s="7">
        <v>4.0</v>
      </c>
      <c r="Y809" s="7">
        <v>14.0</v>
      </c>
      <c r="Z809" s="7">
        <v>6.0</v>
      </c>
      <c r="AA809" s="7">
        <v>18.0</v>
      </c>
      <c r="AB809" s="7">
        <v>-8.0</v>
      </c>
      <c r="AC809" s="7">
        <v>42.0</v>
      </c>
      <c r="AD809" s="7">
        <v>19.0</v>
      </c>
      <c r="AE809" s="7">
        <v>35.0</v>
      </c>
      <c r="AF809" s="10">
        <f t="shared" si="2"/>
        <v>0.09523809524</v>
      </c>
      <c r="AG809" s="10">
        <f t="shared" si="3"/>
        <v>0.04166666667</v>
      </c>
      <c r="AH809" s="7">
        <v>90060.0</v>
      </c>
      <c r="AI809" s="11">
        <f t="shared" si="4"/>
        <v>21.75362319</v>
      </c>
      <c r="AJ809" s="7">
        <v>2090.0</v>
      </c>
      <c r="AK809" s="11">
        <f t="shared" si="5"/>
        <v>30.28985507</v>
      </c>
      <c r="AL809" s="11">
        <f t="shared" si="6"/>
        <v>43.09090909</v>
      </c>
      <c r="AM809" s="12">
        <v>70.0</v>
      </c>
      <c r="AN809" s="11">
        <f t="shared" si="7"/>
        <v>2.798134577</v>
      </c>
      <c r="AO809" s="10" t="s">
        <v>2167</v>
      </c>
      <c r="AP809" s="10" t="s">
        <v>176</v>
      </c>
      <c r="AQ809" s="10" t="s">
        <v>496</v>
      </c>
      <c r="AR809" s="7">
        <v>0.0</v>
      </c>
      <c r="AS809" s="7">
        <v>0.0</v>
      </c>
      <c r="AT809" s="13">
        <f t="shared" si="8"/>
        <v>0</v>
      </c>
      <c r="AU809" s="8"/>
      <c r="AV809" s="8"/>
      <c r="AW809" s="8"/>
      <c r="AX809" s="8">
        <v>0.0</v>
      </c>
      <c r="AY809" s="8"/>
      <c r="AZ809" s="8">
        <v>0.0</v>
      </c>
      <c r="BA809" s="7">
        <v>163.0</v>
      </c>
      <c r="BB809" s="7">
        <v>18.0</v>
      </c>
      <c r="BC809" s="7">
        <v>166.0</v>
      </c>
      <c r="BD809" s="7">
        <v>19.0</v>
      </c>
      <c r="BE809" s="7">
        <v>39.0</v>
      </c>
      <c r="BF809" s="7">
        <v>14.0</v>
      </c>
      <c r="BG809" s="14">
        <f t="shared" si="9"/>
        <v>6.515656229</v>
      </c>
      <c r="BH809" s="11">
        <f t="shared" si="10"/>
        <v>0.7195203198</v>
      </c>
      <c r="BI809" s="11">
        <f t="shared" si="11"/>
        <v>6.635576282</v>
      </c>
      <c r="BJ809" s="11">
        <f t="shared" si="12"/>
        <v>0.7594936709</v>
      </c>
      <c r="BK809" s="11">
        <f t="shared" si="13"/>
        <v>1.558960693</v>
      </c>
      <c r="BL809" s="11">
        <f t="shared" si="14"/>
        <v>0.5596269154</v>
      </c>
      <c r="BM809" s="7">
        <v>8.0</v>
      </c>
      <c r="BN809" s="7">
        <v>4.0</v>
      </c>
      <c r="BO809" s="7">
        <v>0.0</v>
      </c>
      <c r="BP809" s="7">
        <v>0.0</v>
      </c>
      <c r="BQ809" s="7">
        <v>0.0</v>
      </c>
      <c r="BR809" s="7">
        <v>0.0</v>
      </c>
      <c r="BS809" s="9">
        <f t="shared" si="15"/>
        <v>192</v>
      </c>
      <c r="BT809" s="14">
        <v>11.4526</v>
      </c>
      <c r="BW809" s="15" t="str">
        <f t="shared" si="16"/>
        <v> </v>
      </c>
      <c r="BY809" s="7">
        <v>1.0</v>
      </c>
      <c r="BZ809" s="7">
        <v>0.0</v>
      </c>
      <c r="CA809" s="7">
        <v>0.0</v>
      </c>
      <c r="CB809" s="7">
        <v>1.0</v>
      </c>
      <c r="CC809" s="7">
        <v>0.0</v>
      </c>
      <c r="CD809" s="7">
        <v>1.0</v>
      </c>
      <c r="CE809" s="7">
        <v>1.0</v>
      </c>
      <c r="CF809" s="7">
        <v>0.0</v>
      </c>
      <c r="CG809" s="7">
        <v>0.0</v>
      </c>
      <c r="CH809" s="7">
        <v>0.0</v>
      </c>
      <c r="CI809" s="7">
        <v>2.0</v>
      </c>
      <c r="CJ809" s="7">
        <v>0.0</v>
      </c>
      <c r="CK809" s="7">
        <v>0.0</v>
      </c>
      <c r="CL809" s="15">
        <f t="shared" si="17"/>
        <v>0</v>
      </c>
      <c r="CM809" s="7">
        <v>0.6000000000000001</v>
      </c>
      <c r="CN809" s="7">
        <v>3.0</v>
      </c>
      <c r="CO809" s="7">
        <v>3.6</v>
      </c>
      <c r="CP809" s="16">
        <f t="shared" si="18"/>
        <v>0.05217391304</v>
      </c>
      <c r="CQ809" s="16">
        <f t="shared" si="19"/>
        <v>0.143904064</v>
      </c>
      <c r="CR809" s="17">
        <v>6.0</v>
      </c>
      <c r="CS809" s="14">
        <v>26.2</v>
      </c>
      <c r="CT809" s="14">
        <v>31.4</v>
      </c>
      <c r="CU809" s="14">
        <v>0.4</v>
      </c>
      <c r="CV809" s="14">
        <v>0.8</v>
      </c>
      <c r="CW809" s="14">
        <v>2.9</v>
      </c>
      <c r="CX809" s="14">
        <v>0.0</v>
      </c>
      <c r="CY809" s="14">
        <v>3.8</v>
      </c>
      <c r="CZ809" s="18">
        <f t="shared" si="20"/>
        <v>0.05507246377</v>
      </c>
      <c r="DA809" s="18">
        <f t="shared" si="21"/>
        <v>0.1518987342</v>
      </c>
      <c r="DB809" s="14">
        <v>52.6905</v>
      </c>
      <c r="DC809" s="7">
        <v>0.0</v>
      </c>
      <c r="DD809" s="7">
        <v>1.0</v>
      </c>
      <c r="DE809" s="7">
        <v>1.0</v>
      </c>
      <c r="DF809" s="7">
        <v>17.0</v>
      </c>
      <c r="DG809" s="7">
        <v>0.0</v>
      </c>
      <c r="DH809" s="7">
        <v>1.0</v>
      </c>
      <c r="DI809" s="7">
        <v>18.0</v>
      </c>
      <c r="DJ809" s="7">
        <v>3.0</v>
      </c>
      <c r="DK809" s="7">
        <v>0.0</v>
      </c>
      <c r="DL809" s="7">
        <v>0.0</v>
      </c>
      <c r="DM809" s="7">
        <v>20.0</v>
      </c>
      <c r="DN809" s="9">
        <v>1.0</v>
      </c>
      <c r="DO809" s="9">
        <v>1.0</v>
      </c>
      <c r="DP809" s="9">
        <v>2.0</v>
      </c>
      <c r="DQ809" s="8">
        <v>186.0</v>
      </c>
      <c r="DR809" s="8">
        <v>13.0</v>
      </c>
      <c r="DS809" s="8" t="s">
        <v>2742</v>
      </c>
      <c r="DT809" s="19">
        <v>3.5</v>
      </c>
      <c r="DU809" s="8">
        <v>4.45</v>
      </c>
      <c r="DV809" s="8">
        <v>4.45</v>
      </c>
      <c r="DW809" s="8">
        <v>705.0</v>
      </c>
      <c r="DX809" s="8">
        <v>0.0</v>
      </c>
      <c r="DY809" s="14">
        <f t="shared" si="22"/>
        <v>-4.49787234</v>
      </c>
    </row>
    <row r="810" ht="12.75" customHeight="1">
      <c r="A810" s="7">
        <v>49.0</v>
      </c>
      <c r="B810" s="7" t="s">
        <v>3305</v>
      </c>
      <c r="C810" s="7" t="s">
        <v>3306</v>
      </c>
      <c r="D810" s="7" t="s">
        <v>338</v>
      </c>
      <c r="E810" s="7" t="s">
        <v>132</v>
      </c>
      <c r="F810" s="7" t="s">
        <v>132</v>
      </c>
      <c r="G810" s="7">
        <v>76.0</v>
      </c>
      <c r="H810" s="7">
        <v>221.0</v>
      </c>
      <c r="I810" s="7" t="s">
        <v>133</v>
      </c>
      <c r="J810" s="7">
        <v>2007.0</v>
      </c>
      <c r="K810" s="7">
        <v>2.0</v>
      </c>
      <c r="L810" s="7">
        <v>42.0</v>
      </c>
      <c r="M810" s="8"/>
      <c r="N810" s="8">
        <f t="shared" si="1"/>
        <v>26</v>
      </c>
      <c r="O810" s="7" t="s">
        <v>563</v>
      </c>
      <c r="P810" s="7" t="s">
        <v>3307</v>
      </c>
      <c r="Q810" s="8" t="s">
        <v>136</v>
      </c>
      <c r="R810" s="7" t="s">
        <v>136</v>
      </c>
      <c r="S810" s="9" t="s">
        <v>159</v>
      </c>
      <c r="T810" s="9">
        <v>1.0</v>
      </c>
      <c r="U810" s="9" t="s">
        <v>138</v>
      </c>
      <c r="V810" s="9" t="s">
        <v>138</v>
      </c>
      <c r="W810" s="7">
        <v>1.0</v>
      </c>
      <c r="X810" s="7">
        <v>0.0</v>
      </c>
      <c r="Y810" s="7">
        <v>0.0</v>
      </c>
      <c r="Z810" s="7">
        <v>0.0</v>
      </c>
      <c r="AA810" s="7">
        <v>0.0</v>
      </c>
      <c r="AB810" s="7">
        <v>0.0</v>
      </c>
      <c r="AC810" s="7">
        <v>0.0</v>
      </c>
      <c r="AD810" s="7">
        <v>0.0</v>
      </c>
      <c r="AE810" s="7">
        <v>0.0</v>
      </c>
      <c r="AF810" s="10">
        <f t="shared" si="2"/>
        <v>0</v>
      </c>
      <c r="AG810" s="10">
        <f t="shared" si="3"/>
        <v>0</v>
      </c>
      <c r="AH810" s="7">
        <v>415.0</v>
      </c>
      <c r="AI810" s="11">
        <f t="shared" si="4"/>
        <v>6.916666667</v>
      </c>
      <c r="AJ810" s="7">
        <v>12.0</v>
      </c>
      <c r="AK810" s="11">
        <f t="shared" si="5"/>
        <v>12</v>
      </c>
      <c r="AL810" s="11">
        <f t="shared" si="6"/>
        <v>34.58333333</v>
      </c>
      <c r="AM810" s="12">
        <v>0.0</v>
      </c>
      <c r="AN810" s="11">
        <f t="shared" si="7"/>
        <v>0</v>
      </c>
      <c r="AO810" s="10" t="s">
        <v>151</v>
      </c>
      <c r="AP810" s="10" t="s">
        <v>151</v>
      </c>
      <c r="AQ810" s="10" t="s">
        <v>151</v>
      </c>
      <c r="AR810" s="7">
        <v>0.0</v>
      </c>
      <c r="AS810" s="7">
        <v>1.0</v>
      </c>
      <c r="AT810" s="13">
        <f t="shared" si="8"/>
        <v>0</v>
      </c>
      <c r="AU810" s="8"/>
      <c r="AV810" s="8"/>
      <c r="AW810" s="8">
        <v>1.0</v>
      </c>
      <c r="AX810" s="8">
        <v>0.0</v>
      </c>
      <c r="AY810" s="8"/>
      <c r="AZ810" s="8">
        <v>0.0</v>
      </c>
      <c r="BA810" s="7">
        <v>1.0</v>
      </c>
      <c r="BB810" s="7">
        <v>1.0</v>
      </c>
      <c r="BC810" s="7">
        <v>0.0</v>
      </c>
      <c r="BD810" s="7">
        <v>0.0</v>
      </c>
      <c r="BE810" s="7">
        <v>0.0</v>
      </c>
      <c r="BF810" s="7">
        <v>0.0</v>
      </c>
      <c r="BG810" s="14">
        <f t="shared" si="9"/>
        <v>8.674698795</v>
      </c>
      <c r="BH810" s="11">
        <f t="shared" si="10"/>
        <v>8.674698795</v>
      </c>
      <c r="BI810" s="11">
        <f t="shared" si="11"/>
        <v>0</v>
      </c>
      <c r="BJ810" s="11">
        <f t="shared" si="12"/>
        <v>0</v>
      </c>
      <c r="BK810" s="11">
        <f t="shared" si="13"/>
        <v>0</v>
      </c>
      <c r="BL810" s="11">
        <f t="shared" si="14"/>
        <v>0</v>
      </c>
      <c r="BM810" s="7">
        <v>0.0</v>
      </c>
      <c r="BN810" s="7">
        <v>0.0</v>
      </c>
      <c r="BO810" s="7">
        <v>0.0</v>
      </c>
      <c r="BP810" s="7">
        <v>0.0</v>
      </c>
      <c r="BQ810" s="7">
        <v>0.0</v>
      </c>
      <c r="BR810" s="7">
        <v>0.0</v>
      </c>
      <c r="BS810" s="9">
        <f t="shared" si="15"/>
        <v>1</v>
      </c>
      <c r="BT810" s="14">
        <v>-0.011600000000000001</v>
      </c>
      <c r="BW810" s="15" t="str">
        <f t="shared" si="16"/>
        <v> </v>
      </c>
      <c r="BY810" s="7">
        <v>0.0</v>
      </c>
      <c r="BZ810" s="7">
        <v>0.0</v>
      </c>
      <c r="CA810" s="7">
        <v>0.0</v>
      </c>
      <c r="CB810" s="7">
        <v>0.0</v>
      </c>
      <c r="CC810" s="7">
        <v>0.0</v>
      </c>
      <c r="CD810" s="7">
        <v>0.0</v>
      </c>
      <c r="CE810" s="7">
        <v>0.0</v>
      </c>
      <c r="CF810" s="7">
        <v>0.0</v>
      </c>
      <c r="CG810" s="7">
        <v>0.0</v>
      </c>
      <c r="CH810" s="7">
        <v>0.0</v>
      </c>
      <c r="CI810" s="7">
        <v>0.0</v>
      </c>
      <c r="CJ810" s="7">
        <v>0.0</v>
      </c>
      <c r="CK810" s="7">
        <v>0.0</v>
      </c>
      <c r="CL810" s="15">
        <f t="shared" si="17"/>
        <v>0</v>
      </c>
      <c r="CM810" s="7">
        <v>0.0</v>
      </c>
      <c r="CN810" s="7">
        <v>0.0</v>
      </c>
      <c r="CO810" s="7">
        <v>0.0</v>
      </c>
      <c r="CP810" s="16">
        <f t="shared" si="18"/>
        <v>0</v>
      </c>
      <c r="CQ810" s="16">
        <f t="shared" si="19"/>
        <v>0</v>
      </c>
      <c r="CR810" s="17">
        <v>2.0</v>
      </c>
      <c r="CS810" s="14">
        <v>0.1</v>
      </c>
      <c r="CT810" s="14">
        <v>0.1</v>
      </c>
      <c r="CU810" s="14">
        <v>0.0</v>
      </c>
      <c r="CV810" s="14">
        <v>0.0</v>
      </c>
      <c r="CW810" s="14">
        <v>0.0</v>
      </c>
      <c r="CX810" s="14">
        <v>0.0</v>
      </c>
      <c r="CY810" s="14">
        <v>0.0</v>
      </c>
      <c r="CZ810" s="18">
        <f t="shared" si="20"/>
        <v>0</v>
      </c>
      <c r="DA810" s="18">
        <f t="shared" si="21"/>
        <v>0</v>
      </c>
      <c r="DB810" s="14">
        <v>0.0</v>
      </c>
      <c r="DC810" s="7">
        <v>0.0</v>
      </c>
      <c r="DD810" s="7">
        <v>0.0</v>
      </c>
      <c r="DE810" s="7">
        <v>0.0</v>
      </c>
      <c r="DF810" s="7">
        <v>0.0</v>
      </c>
      <c r="DG810" s="7">
        <v>0.0</v>
      </c>
      <c r="DH810" s="7">
        <v>0.0</v>
      </c>
      <c r="DI810" s="7">
        <v>0.0</v>
      </c>
      <c r="DJ810" s="7">
        <v>0.0</v>
      </c>
      <c r="DK810" s="7">
        <v>0.0</v>
      </c>
      <c r="DL810" s="7">
        <v>0.0</v>
      </c>
      <c r="DM810" s="7">
        <v>0.0</v>
      </c>
      <c r="DN810" s="9">
        <v>0.0</v>
      </c>
      <c r="DO810" s="9">
        <v>0.0</v>
      </c>
      <c r="DP810" s="9">
        <v>0.0</v>
      </c>
      <c r="DQ810" s="8">
        <v>4.0</v>
      </c>
      <c r="DR810" s="8">
        <v>0.0</v>
      </c>
      <c r="DS810" s="8"/>
      <c r="DT810" s="19">
        <v>0.5750000000000001</v>
      </c>
      <c r="DU810" s="8">
        <v>0.5750000000000001</v>
      </c>
      <c r="DV810" s="8">
        <v>0.012</v>
      </c>
      <c r="DW810" s="8">
        <v>0.0</v>
      </c>
      <c r="DX810" s="8">
        <v>0.0</v>
      </c>
      <c r="DY810" s="14">
        <f t="shared" si="22"/>
        <v>-0.000366048959</v>
      </c>
    </row>
    <row r="811" ht="12.75" customHeight="1">
      <c r="A811" s="7">
        <v>40.0</v>
      </c>
      <c r="B811" s="7" t="s">
        <v>3308</v>
      </c>
      <c r="C811" s="7" t="s">
        <v>3309</v>
      </c>
      <c r="D811" s="7" t="s">
        <v>315</v>
      </c>
      <c r="E811" s="7" t="s">
        <v>163</v>
      </c>
      <c r="F811" s="7" t="s">
        <v>163</v>
      </c>
      <c r="G811" s="7">
        <v>73.0</v>
      </c>
      <c r="H811" s="7">
        <v>194.0</v>
      </c>
      <c r="I811" s="7" t="s">
        <v>133</v>
      </c>
      <c r="J811" s="7">
        <v>1998.0</v>
      </c>
      <c r="K811" s="7">
        <v>1.0</v>
      </c>
      <c r="L811" s="7">
        <v>12.0</v>
      </c>
      <c r="M811" s="8"/>
      <c r="N811" s="8">
        <f t="shared" si="1"/>
        <v>36</v>
      </c>
      <c r="O811" s="7" t="s">
        <v>452</v>
      </c>
      <c r="P811" s="7" t="s">
        <v>3310</v>
      </c>
      <c r="Q811" s="8" t="s">
        <v>839</v>
      </c>
      <c r="R811" s="7" t="s">
        <v>3311</v>
      </c>
      <c r="S811" s="9" t="s">
        <v>255</v>
      </c>
      <c r="T811" s="9">
        <v>52.0</v>
      </c>
      <c r="U811" s="9">
        <v>18.0</v>
      </c>
      <c r="V811" s="9" t="s">
        <v>138</v>
      </c>
      <c r="W811" s="7">
        <v>70.0</v>
      </c>
      <c r="X811" s="7">
        <v>8.0</v>
      </c>
      <c r="Y811" s="7">
        <v>27.0</v>
      </c>
      <c r="Z811" s="7">
        <v>16.0</v>
      </c>
      <c r="AA811" s="7">
        <v>35.0</v>
      </c>
      <c r="AB811" s="7">
        <v>8.0</v>
      </c>
      <c r="AC811" s="7">
        <v>71.0</v>
      </c>
      <c r="AD811" s="7">
        <v>24.0</v>
      </c>
      <c r="AE811" s="7">
        <v>29.0</v>
      </c>
      <c r="AF811" s="10">
        <f t="shared" si="2"/>
        <v>0.1126760563</v>
      </c>
      <c r="AG811" s="10">
        <f t="shared" si="3"/>
        <v>0.06451612903</v>
      </c>
      <c r="AH811" s="7">
        <v>66320.0</v>
      </c>
      <c r="AI811" s="11">
        <f t="shared" si="4"/>
        <v>15.79047619</v>
      </c>
      <c r="AJ811" s="7">
        <v>1432.0</v>
      </c>
      <c r="AK811" s="11">
        <f t="shared" si="5"/>
        <v>20.45714286</v>
      </c>
      <c r="AL811" s="11">
        <f t="shared" si="6"/>
        <v>46.31284916</v>
      </c>
      <c r="AM811" s="12">
        <v>167.0</v>
      </c>
      <c r="AN811" s="11">
        <f t="shared" si="7"/>
        <v>9.065138721</v>
      </c>
      <c r="AO811" s="10" t="s">
        <v>199</v>
      </c>
      <c r="AP811" s="10" t="s">
        <v>1957</v>
      </c>
      <c r="AQ811" s="10" t="s">
        <v>847</v>
      </c>
      <c r="AR811" s="7">
        <v>3.0</v>
      </c>
      <c r="AS811" s="7">
        <v>2.0</v>
      </c>
      <c r="AT811" s="13">
        <f t="shared" si="8"/>
        <v>0.6</v>
      </c>
      <c r="AU811" s="8"/>
      <c r="AV811" s="8"/>
      <c r="AW811" s="8">
        <v>3.0</v>
      </c>
      <c r="AX811" s="8">
        <v>3.0</v>
      </c>
      <c r="AY811" s="8">
        <v>2.0</v>
      </c>
      <c r="AZ811" s="8">
        <v>0.0</v>
      </c>
      <c r="BA811" s="7">
        <v>36.0</v>
      </c>
      <c r="BB811" s="7">
        <v>22.0</v>
      </c>
      <c r="BC811" s="7">
        <v>36.0</v>
      </c>
      <c r="BD811" s="7">
        <v>24.0</v>
      </c>
      <c r="BE811" s="7">
        <v>17.0</v>
      </c>
      <c r="BF811" s="7">
        <v>27.0</v>
      </c>
      <c r="BG811" s="14">
        <f t="shared" si="9"/>
        <v>1.954161641</v>
      </c>
      <c r="BH811" s="11">
        <f t="shared" si="10"/>
        <v>1.194209891</v>
      </c>
      <c r="BI811" s="11">
        <f t="shared" si="11"/>
        <v>1.954161641</v>
      </c>
      <c r="BJ811" s="11">
        <f t="shared" si="12"/>
        <v>1.302774427</v>
      </c>
      <c r="BK811" s="11">
        <f t="shared" si="13"/>
        <v>0.9227985525</v>
      </c>
      <c r="BL811" s="11">
        <f t="shared" si="14"/>
        <v>1.46562123</v>
      </c>
      <c r="BM811" s="7">
        <v>32.0</v>
      </c>
      <c r="BN811" s="7">
        <v>16.0</v>
      </c>
      <c r="BO811" s="7">
        <v>0.0</v>
      </c>
      <c r="BP811" s="7">
        <v>0.0</v>
      </c>
      <c r="BQ811" s="7">
        <v>0.0</v>
      </c>
      <c r="BR811" s="7">
        <v>0.0</v>
      </c>
      <c r="BS811" s="9">
        <f t="shared" si="15"/>
        <v>90</v>
      </c>
      <c r="BT811" s="14">
        <v>0.0238</v>
      </c>
      <c r="BW811" s="15" t="str">
        <f t="shared" si="16"/>
        <v> </v>
      </c>
      <c r="BY811" s="7">
        <v>3.0</v>
      </c>
      <c r="BZ811" s="7">
        <v>0.0</v>
      </c>
      <c r="CA811" s="7">
        <v>1.0</v>
      </c>
      <c r="CB811" s="7">
        <v>0.0</v>
      </c>
      <c r="CC811" s="7">
        <v>2.0</v>
      </c>
      <c r="CD811" s="7">
        <v>0.0</v>
      </c>
      <c r="CE811" s="7">
        <v>0.0</v>
      </c>
      <c r="CF811" s="7">
        <v>2.0</v>
      </c>
      <c r="CG811" s="7">
        <v>2.0</v>
      </c>
      <c r="CH811" s="7">
        <v>0.0</v>
      </c>
      <c r="CI811" s="7">
        <v>2.0</v>
      </c>
      <c r="CJ811" s="7">
        <v>0.0</v>
      </c>
      <c r="CK811" s="7">
        <v>0.0</v>
      </c>
      <c r="CL811" s="15">
        <f t="shared" si="17"/>
        <v>0</v>
      </c>
      <c r="CM811" s="7">
        <v>1.7000000000000002</v>
      </c>
      <c r="CN811" s="7">
        <v>1.6</v>
      </c>
      <c r="CO811" s="7">
        <v>3.3</v>
      </c>
      <c r="CP811" s="16">
        <f t="shared" si="18"/>
        <v>0.04714285714</v>
      </c>
      <c r="CQ811" s="16">
        <f t="shared" si="19"/>
        <v>0.1791314837</v>
      </c>
      <c r="CR811" s="17">
        <v>5.0</v>
      </c>
      <c r="CS811" s="14">
        <v>25.5</v>
      </c>
      <c r="CT811" s="14">
        <v>21.9</v>
      </c>
      <c r="CU811" s="14">
        <v>15.2</v>
      </c>
      <c r="CV811" s="14">
        <v>2.2</v>
      </c>
      <c r="CW811" s="14">
        <v>2.6</v>
      </c>
      <c r="CX811" s="14">
        <v>0.0</v>
      </c>
      <c r="CY811" s="14">
        <v>4.8</v>
      </c>
      <c r="CZ811" s="18">
        <f t="shared" si="20"/>
        <v>0.06857142857</v>
      </c>
      <c r="DA811" s="18">
        <f t="shared" si="21"/>
        <v>0.2605548854</v>
      </c>
      <c r="DB811" s="14">
        <v>26.4225</v>
      </c>
      <c r="DC811" s="7">
        <v>0.0</v>
      </c>
      <c r="DD811" s="7">
        <v>0.0</v>
      </c>
      <c r="DE811" s="7">
        <v>3.0</v>
      </c>
      <c r="DF811" s="7">
        <v>21.0</v>
      </c>
      <c r="DG811" s="7">
        <v>6.0</v>
      </c>
      <c r="DH811" s="7">
        <v>2.0</v>
      </c>
      <c r="DI811" s="7">
        <v>10.0</v>
      </c>
      <c r="DJ811" s="7">
        <v>7.0</v>
      </c>
      <c r="DK811" s="7">
        <v>5.0</v>
      </c>
      <c r="DL811" s="7">
        <v>0.0</v>
      </c>
      <c r="DM811" s="7">
        <v>41.0</v>
      </c>
      <c r="DN811" s="9">
        <v>1.0</v>
      </c>
      <c r="DO811" s="9">
        <v>2.0</v>
      </c>
      <c r="DP811" s="9">
        <v>2.0</v>
      </c>
      <c r="DQ811" s="8">
        <v>186.0</v>
      </c>
      <c r="DR811" s="8">
        <v>12.0</v>
      </c>
      <c r="DS811" s="8" t="s">
        <v>1647</v>
      </c>
      <c r="DT811" s="19">
        <v>3.5</v>
      </c>
      <c r="DU811" s="8">
        <v>3.5</v>
      </c>
      <c r="DV811" s="8">
        <v>3.5</v>
      </c>
      <c r="DW811" s="8">
        <v>313.0</v>
      </c>
      <c r="DX811" s="8">
        <v>0.0</v>
      </c>
      <c r="DY811" s="14">
        <f t="shared" si="22"/>
        <v>-1.476595745</v>
      </c>
    </row>
    <row r="812" ht="12.75" customHeight="1">
      <c r="A812" s="7">
        <v>20.0</v>
      </c>
      <c r="B812" s="7" t="s">
        <v>3312</v>
      </c>
      <c r="C812" s="7" t="s">
        <v>1869</v>
      </c>
      <c r="D812" s="7" t="s">
        <v>131</v>
      </c>
      <c r="E812" s="7" t="s">
        <v>132</v>
      </c>
      <c r="F812" s="7" t="s">
        <v>132</v>
      </c>
      <c r="G812" s="7">
        <v>70.0</v>
      </c>
      <c r="H812" s="7">
        <v>182.0</v>
      </c>
      <c r="I812" s="7" t="s">
        <v>133</v>
      </c>
      <c r="M812" s="8"/>
      <c r="N812" s="8">
        <f t="shared" si="1"/>
        <v>29</v>
      </c>
      <c r="O812" s="7" t="s">
        <v>339</v>
      </c>
      <c r="P812" s="7" t="s">
        <v>3313</v>
      </c>
      <c r="Q812" s="8" t="s">
        <v>215</v>
      </c>
      <c r="R812" s="7" t="s">
        <v>215</v>
      </c>
      <c r="S812" s="9" t="s">
        <v>174</v>
      </c>
      <c r="T812" s="9">
        <v>3.0</v>
      </c>
      <c r="U812" s="9" t="s">
        <v>138</v>
      </c>
      <c r="V812" s="9" t="s">
        <v>138</v>
      </c>
      <c r="W812" s="7">
        <v>3.0</v>
      </c>
      <c r="X812" s="7">
        <v>0.0</v>
      </c>
      <c r="Y812" s="7">
        <v>0.0</v>
      </c>
      <c r="Z812" s="7">
        <v>0.0</v>
      </c>
      <c r="AA812" s="7">
        <v>0.0</v>
      </c>
      <c r="AB812" s="7">
        <v>0.0</v>
      </c>
      <c r="AC812" s="7">
        <v>2.0</v>
      </c>
      <c r="AD812" s="7">
        <v>2.0</v>
      </c>
      <c r="AE812" s="7">
        <v>1.0</v>
      </c>
      <c r="AF812" s="10">
        <f t="shared" si="2"/>
        <v>0</v>
      </c>
      <c r="AG812" s="10">
        <f t="shared" si="3"/>
        <v>0</v>
      </c>
      <c r="AH812" s="7">
        <v>2507.0</v>
      </c>
      <c r="AI812" s="11">
        <f t="shared" si="4"/>
        <v>13.92777778</v>
      </c>
      <c r="AJ812" s="7">
        <v>61.0</v>
      </c>
      <c r="AK812" s="11">
        <f t="shared" si="5"/>
        <v>20.33333333</v>
      </c>
      <c r="AL812" s="11">
        <f t="shared" si="6"/>
        <v>41.09836066</v>
      </c>
      <c r="AM812" s="12">
        <v>0.0</v>
      </c>
      <c r="AN812" s="11">
        <f t="shared" si="7"/>
        <v>0</v>
      </c>
      <c r="AO812" s="10" t="s">
        <v>151</v>
      </c>
      <c r="AP812" s="10" t="s">
        <v>151</v>
      </c>
      <c r="AQ812" s="10" t="s">
        <v>151</v>
      </c>
      <c r="AR812" s="7">
        <v>0.0</v>
      </c>
      <c r="AS812" s="7">
        <v>0.0</v>
      </c>
      <c r="AT812" s="13">
        <f t="shared" si="8"/>
        <v>0</v>
      </c>
      <c r="AU812" s="8"/>
      <c r="AV812" s="8"/>
      <c r="AW812" s="8"/>
      <c r="AX812" s="8">
        <v>0.0</v>
      </c>
      <c r="AY812" s="8"/>
      <c r="AZ812" s="8">
        <v>0.0</v>
      </c>
      <c r="BA812" s="7">
        <v>1.0</v>
      </c>
      <c r="BB812" s="7">
        <v>1.0</v>
      </c>
      <c r="BC812" s="7">
        <v>3.0</v>
      </c>
      <c r="BD812" s="7">
        <v>2.0</v>
      </c>
      <c r="BE812" s="7">
        <v>2.0</v>
      </c>
      <c r="BF812" s="7">
        <v>0.0</v>
      </c>
      <c r="BG812" s="14">
        <f t="shared" si="9"/>
        <v>1.435979258</v>
      </c>
      <c r="BH812" s="11">
        <f t="shared" si="10"/>
        <v>1.435979258</v>
      </c>
      <c r="BI812" s="11">
        <f t="shared" si="11"/>
        <v>4.307937774</v>
      </c>
      <c r="BJ812" s="11">
        <f t="shared" si="12"/>
        <v>2.871958516</v>
      </c>
      <c r="BK812" s="11">
        <f t="shared" si="13"/>
        <v>2.871958516</v>
      </c>
      <c r="BL812" s="11">
        <f t="shared" si="14"/>
        <v>0</v>
      </c>
      <c r="BM812" s="7">
        <v>0.0</v>
      </c>
      <c r="BN812" s="7">
        <v>0.0</v>
      </c>
      <c r="BO812" s="7">
        <v>0.0</v>
      </c>
      <c r="BP812" s="7">
        <v>0.0</v>
      </c>
      <c r="BQ812" s="7">
        <v>0.0</v>
      </c>
      <c r="BR812" s="7">
        <v>0.0</v>
      </c>
      <c r="BS812" s="9">
        <f t="shared" si="15"/>
        <v>4</v>
      </c>
      <c r="BT812" s="14">
        <v>1.1866</v>
      </c>
      <c r="BW812" s="15" t="str">
        <f t="shared" si="16"/>
        <v> </v>
      </c>
      <c r="BY812" s="7">
        <v>0.0</v>
      </c>
      <c r="BZ812" s="7">
        <v>0.0</v>
      </c>
      <c r="CA812" s="7">
        <v>0.0</v>
      </c>
      <c r="CB812" s="7">
        <v>0.0</v>
      </c>
      <c r="CC812" s="7">
        <v>0.0</v>
      </c>
      <c r="CD812" s="7">
        <v>0.0</v>
      </c>
      <c r="CE812" s="7">
        <v>0.0</v>
      </c>
      <c r="CF812" s="7">
        <v>0.0</v>
      </c>
      <c r="CG812" s="7">
        <v>0.0</v>
      </c>
      <c r="CH812" s="7">
        <v>0.0</v>
      </c>
      <c r="CI812" s="7">
        <v>0.0</v>
      </c>
      <c r="CJ812" s="7">
        <v>0.0</v>
      </c>
      <c r="CK812" s="7">
        <v>0.0</v>
      </c>
      <c r="CL812" s="15">
        <f t="shared" si="17"/>
        <v>0</v>
      </c>
      <c r="CM812" s="7">
        <v>-0.1</v>
      </c>
      <c r="CN812" s="7">
        <v>0.1</v>
      </c>
      <c r="CO812" s="7">
        <v>0.0</v>
      </c>
      <c r="CP812" s="16">
        <f t="shared" si="18"/>
        <v>0</v>
      </c>
      <c r="CQ812" s="16">
        <f t="shared" si="19"/>
        <v>0</v>
      </c>
      <c r="CR812" s="17">
        <v>2.0</v>
      </c>
      <c r="CS812" s="14">
        <v>0.5</v>
      </c>
      <c r="CT812" s="14">
        <v>0.6000000000000001</v>
      </c>
      <c r="CU812" s="14">
        <v>-0.1</v>
      </c>
      <c r="CV812" s="14">
        <v>-0.1</v>
      </c>
      <c r="CW812" s="14">
        <v>0.1</v>
      </c>
      <c r="CX812" s="14">
        <v>0.0</v>
      </c>
      <c r="CY812" s="14">
        <v>-0.1</v>
      </c>
      <c r="CZ812" s="18">
        <f t="shared" si="20"/>
        <v>-0.03333333333</v>
      </c>
      <c r="DA812" s="18">
        <f t="shared" si="21"/>
        <v>-0.1435979258</v>
      </c>
      <c r="DB812" s="14">
        <v>42.0</v>
      </c>
      <c r="DC812" s="7">
        <v>0.0</v>
      </c>
      <c r="DD812" s="7">
        <v>0.0</v>
      </c>
      <c r="DE812" s="7">
        <v>0.0</v>
      </c>
      <c r="DF812" s="7">
        <v>2.0</v>
      </c>
      <c r="DG812" s="7">
        <v>0.0</v>
      </c>
      <c r="DH812" s="7">
        <v>0.0</v>
      </c>
      <c r="DI812" s="7">
        <v>1.0</v>
      </c>
      <c r="DJ812" s="7">
        <v>0.0</v>
      </c>
      <c r="DK812" s="7">
        <v>0.0</v>
      </c>
      <c r="DL812" s="7">
        <v>0.0</v>
      </c>
      <c r="DM812" s="7">
        <v>1.0</v>
      </c>
      <c r="DN812" s="9">
        <v>0.0</v>
      </c>
      <c r="DO812" s="9">
        <v>0.0</v>
      </c>
      <c r="DP812" s="9">
        <v>0.0</v>
      </c>
      <c r="DQ812" s="8">
        <v>16.0</v>
      </c>
      <c r="DR812" s="8">
        <v>0.0</v>
      </c>
      <c r="DS812" s="8"/>
      <c r="DT812" s="19">
        <v>0.6000000000000001</v>
      </c>
      <c r="DU812" s="8">
        <v>0.6000000000000001</v>
      </c>
      <c r="DV812" s="8">
        <v>0.052000000000000005</v>
      </c>
      <c r="DW812" s="8">
        <v>0.0</v>
      </c>
      <c r="DX812" s="8">
        <v>0.0</v>
      </c>
      <c r="DY812" s="14">
        <f t="shared" si="22"/>
        <v>-0.1099748341</v>
      </c>
    </row>
    <row r="813" ht="12.75" customHeight="1">
      <c r="A813" s="7">
        <v>91.0</v>
      </c>
      <c r="B813" s="7" t="s">
        <v>3314</v>
      </c>
      <c r="C813" s="7" t="s">
        <v>218</v>
      </c>
      <c r="E813" s="7" t="s">
        <v>219</v>
      </c>
      <c r="F813" s="7" t="s">
        <v>219</v>
      </c>
      <c r="G813" s="7">
        <v>72.0</v>
      </c>
      <c r="H813" s="7">
        <v>219.0</v>
      </c>
      <c r="I813" s="7" t="s">
        <v>133</v>
      </c>
      <c r="J813" s="7">
        <v>2010.0</v>
      </c>
      <c r="K813" s="7">
        <v>1.0</v>
      </c>
      <c r="L813" s="7">
        <v>16.0</v>
      </c>
      <c r="M813" s="8"/>
      <c r="N813" s="8">
        <f t="shared" si="1"/>
        <v>24</v>
      </c>
      <c r="O813" s="7" t="s">
        <v>3315</v>
      </c>
      <c r="P813" s="7" t="s">
        <v>3316</v>
      </c>
      <c r="Q813" s="8" t="s">
        <v>274</v>
      </c>
      <c r="R813" s="7" t="s">
        <v>274</v>
      </c>
      <c r="S813" s="9" t="s">
        <v>247</v>
      </c>
      <c r="T813" s="9">
        <v>80.0</v>
      </c>
      <c r="U813" s="9" t="s">
        <v>138</v>
      </c>
      <c r="V813" s="9" t="s">
        <v>138</v>
      </c>
      <c r="W813" s="7">
        <v>80.0</v>
      </c>
      <c r="X813" s="7">
        <v>40.0</v>
      </c>
      <c r="Y813" s="7">
        <v>34.0</v>
      </c>
      <c r="Z813" s="7">
        <v>16.0</v>
      </c>
      <c r="AA813" s="7">
        <v>74.0</v>
      </c>
      <c r="AB813" s="7">
        <v>7.0</v>
      </c>
      <c r="AC813" s="7">
        <v>292.0</v>
      </c>
      <c r="AD813" s="7">
        <v>102.0</v>
      </c>
      <c r="AE813" s="7">
        <v>157.0</v>
      </c>
      <c r="AF813" s="10">
        <f t="shared" si="2"/>
        <v>0.1369863014</v>
      </c>
      <c r="AG813" s="10">
        <f t="shared" si="3"/>
        <v>0.07259528131</v>
      </c>
      <c r="AH813" s="7">
        <v>89461.0</v>
      </c>
      <c r="AI813" s="11">
        <f t="shared" si="4"/>
        <v>18.63770833</v>
      </c>
      <c r="AJ813" s="7">
        <v>2129.0</v>
      </c>
      <c r="AK813" s="11">
        <f t="shared" si="5"/>
        <v>26.6125</v>
      </c>
      <c r="AL813" s="11">
        <f t="shared" si="6"/>
        <v>42.02019728</v>
      </c>
      <c r="AM813" s="12">
        <v>151.0</v>
      </c>
      <c r="AN813" s="11">
        <f t="shared" si="7"/>
        <v>6.07639083</v>
      </c>
      <c r="AO813" s="10" t="s">
        <v>756</v>
      </c>
      <c r="AP813" s="10" t="s">
        <v>192</v>
      </c>
      <c r="AQ813" s="10" t="s">
        <v>3317</v>
      </c>
      <c r="AR813" s="7">
        <v>0.0</v>
      </c>
      <c r="AS813" s="7">
        <v>1.0</v>
      </c>
      <c r="AT813" s="13">
        <f t="shared" si="8"/>
        <v>0</v>
      </c>
      <c r="AU813" s="8"/>
      <c r="AV813" s="8"/>
      <c r="AW813" s="8">
        <v>1.0</v>
      </c>
      <c r="AX813" s="8">
        <v>0.0</v>
      </c>
      <c r="AY813" s="8"/>
      <c r="AZ813" s="8">
        <v>0.0</v>
      </c>
      <c r="BA813" s="7">
        <v>83.0</v>
      </c>
      <c r="BB813" s="7">
        <v>32.0</v>
      </c>
      <c r="BC813" s="7">
        <v>28.0</v>
      </c>
      <c r="BD813" s="7">
        <v>102.0</v>
      </c>
      <c r="BE813" s="7">
        <v>34.0</v>
      </c>
      <c r="BF813" s="7">
        <v>38.0</v>
      </c>
      <c r="BG813" s="14">
        <f t="shared" si="9"/>
        <v>3.340002906</v>
      </c>
      <c r="BH813" s="11">
        <f t="shared" si="10"/>
        <v>1.287711964</v>
      </c>
      <c r="BI813" s="11">
        <f t="shared" si="11"/>
        <v>1.126747968</v>
      </c>
      <c r="BJ813" s="11">
        <f t="shared" si="12"/>
        <v>4.104581885</v>
      </c>
      <c r="BK813" s="11">
        <f t="shared" si="13"/>
        <v>1.368193962</v>
      </c>
      <c r="BL813" s="11">
        <f t="shared" si="14"/>
        <v>1.529157957</v>
      </c>
      <c r="BM813" s="7">
        <v>37.0</v>
      </c>
      <c r="BN813" s="7">
        <v>15.0</v>
      </c>
      <c r="BO813" s="7">
        <v>1.0</v>
      </c>
      <c r="BP813" s="7">
        <v>0.0</v>
      </c>
      <c r="BQ813" s="7">
        <v>0.0</v>
      </c>
      <c r="BR813" s="7">
        <v>0.0</v>
      </c>
      <c r="BS813" s="9">
        <f t="shared" si="15"/>
        <v>98</v>
      </c>
      <c r="BT813" s="14">
        <v>10.995</v>
      </c>
      <c r="BU813" s="7">
        <v>9.0</v>
      </c>
      <c r="BV813" s="7">
        <v>1.0</v>
      </c>
      <c r="BW813" s="15">
        <f t="shared" si="16"/>
        <v>0.1111111111</v>
      </c>
      <c r="BX813" s="7">
        <v>0.0</v>
      </c>
      <c r="BY813" s="7">
        <v>8.0</v>
      </c>
      <c r="BZ813" s="7">
        <v>2.0</v>
      </c>
      <c r="CA813" s="7">
        <v>7.0</v>
      </c>
      <c r="CB813" s="7">
        <v>1.0</v>
      </c>
      <c r="CC813" s="7">
        <v>1.0</v>
      </c>
      <c r="CD813" s="7">
        <v>0.0</v>
      </c>
      <c r="CE813" s="7">
        <v>2.0</v>
      </c>
      <c r="CF813" s="7">
        <v>4.0</v>
      </c>
      <c r="CG813" s="7">
        <v>0.0</v>
      </c>
      <c r="CH813" s="7">
        <v>0.0</v>
      </c>
      <c r="CI813" s="7">
        <v>33.0</v>
      </c>
      <c r="CJ813" s="7">
        <v>0.0</v>
      </c>
      <c r="CK813" s="7">
        <v>0.0</v>
      </c>
      <c r="CL813" s="15">
        <f t="shared" si="17"/>
        <v>0</v>
      </c>
      <c r="CM813" s="7">
        <v>8.7</v>
      </c>
      <c r="CN813" s="7">
        <v>2.1</v>
      </c>
      <c r="CO813" s="7">
        <v>10.8</v>
      </c>
      <c r="CP813" s="16">
        <f t="shared" si="18"/>
        <v>0.135</v>
      </c>
      <c r="CQ813" s="16">
        <f t="shared" si="19"/>
        <v>0.4346027878</v>
      </c>
      <c r="CR813" s="17">
        <v>6.0</v>
      </c>
      <c r="CS813" s="14">
        <v>38.9</v>
      </c>
      <c r="CT813" s="14">
        <v>31.2</v>
      </c>
      <c r="CU813" s="14">
        <v>5.2</v>
      </c>
      <c r="CV813" s="14">
        <v>15.6</v>
      </c>
      <c r="CW813" s="14">
        <v>2.5</v>
      </c>
      <c r="CX813" s="14">
        <v>-1.3</v>
      </c>
      <c r="CY813" s="14">
        <v>16.8</v>
      </c>
      <c r="CZ813" s="18">
        <f t="shared" si="20"/>
        <v>0.21</v>
      </c>
      <c r="DA813" s="18">
        <f t="shared" si="21"/>
        <v>0.676048781</v>
      </c>
      <c r="DB813" s="14">
        <v>29.5411</v>
      </c>
      <c r="DC813" s="7">
        <v>3.0</v>
      </c>
      <c r="DD813" s="7">
        <v>6.0</v>
      </c>
      <c r="DE813" s="7">
        <v>9.0</v>
      </c>
      <c r="DF813" s="7">
        <v>84.0</v>
      </c>
      <c r="DG813" s="7">
        <v>18.0</v>
      </c>
      <c r="DH813" s="7">
        <v>1.0</v>
      </c>
      <c r="DI813" s="7">
        <v>11.0</v>
      </c>
      <c r="DJ813" s="7">
        <v>33.0</v>
      </c>
      <c r="DK813" s="7">
        <v>7.0</v>
      </c>
      <c r="DL813" s="7">
        <v>3.0</v>
      </c>
      <c r="DM813" s="7">
        <v>219.0</v>
      </c>
      <c r="DN813" s="9">
        <v>11.0</v>
      </c>
      <c r="DO813" s="9">
        <v>5.0</v>
      </c>
      <c r="DP813" s="9">
        <v>9.0</v>
      </c>
      <c r="DQ813" s="8">
        <v>186.0</v>
      </c>
      <c r="DR813" s="8">
        <v>2.0</v>
      </c>
      <c r="DS813" s="8" t="s">
        <v>3318</v>
      </c>
      <c r="DT813" s="19">
        <v>8.0</v>
      </c>
      <c r="DU813" s="8">
        <v>7.5</v>
      </c>
      <c r="DV813" s="8">
        <v>7.5</v>
      </c>
      <c r="DW813" s="8">
        <v>183.0</v>
      </c>
      <c r="DX813" s="8">
        <v>0.0</v>
      </c>
      <c r="DY813" s="14">
        <f t="shared" si="22"/>
        <v>2.012765957</v>
      </c>
    </row>
    <row r="814" ht="12.75" customHeight="1">
      <c r="A814" s="7">
        <v>21.0</v>
      </c>
      <c r="B814" s="7" t="s">
        <v>3319</v>
      </c>
      <c r="C814" s="7" t="s">
        <v>3320</v>
      </c>
      <c r="E814" s="7" t="s">
        <v>818</v>
      </c>
      <c r="F814" s="7" t="s">
        <v>818</v>
      </c>
      <c r="G814" s="7">
        <v>70.0</v>
      </c>
      <c r="H814" s="7">
        <v>185.0</v>
      </c>
      <c r="I814" s="7" t="s">
        <v>133</v>
      </c>
      <c r="J814" s="7">
        <v>2009.0</v>
      </c>
      <c r="K814" s="7">
        <v>2.0</v>
      </c>
      <c r="L814" s="7">
        <v>60.0</v>
      </c>
      <c r="M814" s="8"/>
      <c r="N814" s="8">
        <f t="shared" si="1"/>
        <v>25</v>
      </c>
      <c r="O814" s="7" t="s">
        <v>1361</v>
      </c>
      <c r="P814" s="7" t="s">
        <v>3321</v>
      </c>
      <c r="Q814" s="8" t="s">
        <v>136</v>
      </c>
      <c r="R814" s="7" t="s">
        <v>136</v>
      </c>
      <c r="S814" s="9" t="s">
        <v>255</v>
      </c>
      <c r="T814" s="9">
        <v>80.0</v>
      </c>
      <c r="U814" s="9" t="s">
        <v>138</v>
      </c>
      <c r="V814" s="9" t="s">
        <v>138</v>
      </c>
      <c r="W814" s="7">
        <v>81.0</v>
      </c>
      <c r="X814" s="7">
        <v>21.0</v>
      </c>
      <c r="Y814" s="7">
        <v>24.0</v>
      </c>
      <c r="Z814" s="7">
        <v>10.0</v>
      </c>
      <c r="AA814" s="7">
        <v>45.0</v>
      </c>
      <c r="AB814" s="7">
        <v>4.0</v>
      </c>
      <c r="AC814" s="7">
        <v>165.0</v>
      </c>
      <c r="AD814" s="7">
        <v>62.0</v>
      </c>
      <c r="AE814" s="7">
        <v>58.0</v>
      </c>
      <c r="AF814" s="10">
        <f t="shared" si="2"/>
        <v>0.1272727273</v>
      </c>
      <c r="AG814" s="10">
        <f t="shared" si="3"/>
        <v>0.07368421053</v>
      </c>
      <c r="AH814" s="7">
        <v>69747.0</v>
      </c>
      <c r="AI814" s="11">
        <f t="shared" si="4"/>
        <v>14.35123457</v>
      </c>
      <c r="AJ814" s="7">
        <v>1601.0</v>
      </c>
      <c r="AK814" s="11">
        <f t="shared" si="5"/>
        <v>19.7654321</v>
      </c>
      <c r="AL814" s="11">
        <f t="shared" si="6"/>
        <v>43.5646471</v>
      </c>
      <c r="AM814" s="12">
        <v>120.0</v>
      </c>
      <c r="AN814" s="11">
        <f t="shared" si="7"/>
        <v>6.193814788</v>
      </c>
      <c r="AO814" s="10" t="s">
        <v>821</v>
      </c>
      <c r="AP814" s="10" t="s">
        <v>192</v>
      </c>
      <c r="AQ814" s="10" t="s">
        <v>442</v>
      </c>
      <c r="AR814" s="7">
        <v>6.0</v>
      </c>
      <c r="AS814" s="7">
        <v>18.0</v>
      </c>
      <c r="AT814" s="13">
        <f t="shared" si="8"/>
        <v>0.25</v>
      </c>
      <c r="AU814" s="9">
        <v>1.0</v>
      </c>
      <c r="AV814" s="9">
        <v>0.0</v>
      </c>
      <c r="AW814" s="9">
        <v>16.0</v>
      </c>
      <c r="AX814" s="9">
        <v>4.0</v>
      </c>
      <c r="AY814" s="9">
        <v>8.0</v>
      </c>
      <c r="AZ814" s="9">
        <v>2.0</v>
      </c>
      <c r="BA814" s="7">
        <v>79.0</v>
      </c>
      <c r="BB814" s="7">
        <v>74.0</v>
      </c>
      <c r="BC814" s="7">
        <v>18.0</v>
      </c>
      <c r="BD814" s="7">
        <v>62.0</v>
      </c>
      <c r="BE814" s="7">
        <v>24.0</v>
      </c>
      <c r="BF814" s="7">
        <v>30.0</v>
      </c>
      <c r="BG814" s="14">
        <f t="shared" si="9"/>
        <v>4.077594735</v>
      </c>
      <c r="BH814" s="11">
        <f t="shared" si="10"/>
        <v>3.819519119</v>
      </c>
      <c r="BI814" s="11">
        <f t="shared" si="11"/>
        <v>0.9290722182</v>
      </c>
      <c r="BJ814" s="11">
        <f t="shared" si="12"/>
        <v>3.20013764</v>
      </c>
      <c r="BK814" s="11">
        <f t="shared" si="13"/>
        <v>1.238762958</v>
      </c>
      <c r="BL814" s="11">
        <f t="shared" si="14"/>
        <v>1.548453697</v>
      </c>
      <c r="BM814" s="7">
        <v>24.0</v>
      </c>
      <c r="BN814" s="7">
        <v>12.0</v>
      </c>
      <c r="BO814" s="7">
        <v>0.0</v>
      </c>
      <c r="BP814" s="7">
        <v>0.0</v>
      </c>
      <c r="BQ814" s="7">
        <v>0.0</v>
      </c>
      <c r="BR814" s="7">
        <v>0.0</v>
      </c>
      <c r="BS814" s="9">
        <f t="shared" si="15"/>
        <v>116</v>
      </c>
      <c r="BT814" s="14">
        <v>1.4332</v>
      </c>
      <c r="BU814" s="7">
        <v>1.0</v>
      </c>
      <c r="BV814" s="7">
        <v>0.0</v>
      </c>
      <c r="BW814" s="15">
        <f t="shared" si="16"/>
        <v>0</v>
      </c>
      <c r="BX814" s="7">
        <v>0.0</v>
      </c>
      <c r="BY814" s="7">
        <v>7.0</v>
      </c>
      <c r="BZ814" s="7">
        <v>1.0</v>
      </c>
      <c r="CA814" s="7">
        <v>3.0</v>
      </c>
      <c r="CB814" s="7">
        <v>0.0</v>
      </c>
      <c r="CC814" s="7">
        <v>4.0</v>
      </c>
      <c r="CD814" s="7">
        <v>1.0</v>
      </c>
      <c r="CE814" s="7">
        <v>0.0</v>
      </c>
      <c r="CF814" s="7">
        <v>7.0</v>
      </c>
      <c r="CG814" s="7">
        <v>3.0</v>
      </c>
      <c r="CH814" s="7">
        <v>0.0</v>
      </c>
      <c r="CI814" s="7">
        <v>6.0</v>
      </c>
      <c r="CJ814" s="7">
        <v>0.0</v>
      </c>
      <c r="CK814" s="7">
        <v>0.0</v>
      </c>
      <c r="CL814" s="15">
        <f t="shared" si="17"/>
        <v>0</v>
      </c>
      <c r="CM814" s="7">
        <v>4.2</v>
      </c>
      <c r="CN814" s="7">
        <v>1.5</v>
      </c>
      <c r="CO814" s="7">
        <v>5.8</v>
      </c>
      <c r="CP814" s="16">
        <f t="shared" si="18"/>
        <v>0.07160493827</v>
      </c>
      <c r="CQ814" s="16">
        <f t="shared" si="19"/>
        <v>0.2993677147</v>
      </c>
      <c r="CR814" s="17">
        <v>4.0</v>
      </c>
      <c r="CS814" s="14">
        <v>28.6</v>
      </c>
      <c r="CT814" s="14">
        <v>22.3</v>
      </c>
      <c r="CU814" s="14">
        <v>7.6</v>
      </c>
      <c r="CV814" s="14">
        <v>7.0</v>
      </c>
      <c r="CW814" s="14">
        <v>2.3</v>
      </c>
      <c r="CX814" s="14">
        <v>-0.2</v>
      </c>
      <c r="CY814" s="14">
        <v>9.1</v>
      </c>
      <c r="CZ814" s="18">
        <f t="shared" si="20"/>
        <v>0.112345679</v>
      </c>
      <c r="DA814" s="18">
        <f t="shared" si="21"/>
        <v>0.4696976214</v>
      </c>
      <c r="DB814" s="14">
        <v>29.3554</v>
      </c>
      <c r="DC814" s="7">
        <v>1.0</v>
      </c>
      <c r="DD814" s="7">
        <v>4.0</v>
      </c>
      <c r="DE814" s="7">
        <v>4.0</v>
      </c>
      <c r="DF814" s="7">
        <v>53.0</v>
      </c>
      <c r="DG814" s="7">
        <v>15.0</v>
      </c>
      <c r="DH814" s="7">
        <v>6.0</v>
      </c>
      <c r="DI814" s="7">
        <v>11.0</v>
      </c>
      <c r="DJ814" s="7">
        <v>44.0</v>
      </c>
      <c r="DK814" s="7">
        <v>5.0</v>
      </c>
      <c r="DL814" s="7">
        <v>2.0</v>
      </c>
      <c r="DM814" s="7">
        <v>83.0</v>
      </c>
      <c r="DN814" s="9">
        <v>2.0</v>
      </c>
      <c r="DO814" s="9">
        <v>3.0</v>
      </c>
      <c r="DP814" s="9">
        <v>3.0</v>
      </c>
      <c r="DQ814" s="8">
        <v>186.0</v>
      </c>
      <c r="DR814" s="8">
        <v>1.0</v>
      </c>
      <c r="DS814" s="8" t="s">
        <v>429</v>
      </c>
      <c r="DT814" s="19">
        <v>2.75</v>
      </c>
      <c r="DU814" s="8">
        <v>2.75</v>
      </c>
      <c r="DV814" s="8">
        <v>2.75</v>
      </c>
      <c r="DW814" s="8">
        <v>34.0</v>
      </c>
      <c r="DX814" s="8">
        <v>0.0</v>
      </c>
      <c r="DY814" s="14">
        <f t="shared" si="22"/>
        <v>4.419148936</v>
      </c>
    </row>
    <row r="815" ht="12.75" customHeight="1">
      <c r="A815" s="7">
        <v>91.0</v>
      </c>
      <c r="B815" s="7" t="s">
        <v>3322</v>
      </c>
      <c r="C815" s="7" t="s">
        <v>593</v>
      </c>
      <c r="D815" s="7" t="s">
        <v>162</v>
      </c>
      <c r="E815" s="7" t="s">
        <v>163</v>
      </c>
      <c r="F815" s="7" t="s">
        <v>163</v>
      </c>
      <c r="G815" s="7">
        <v>73.0</v>
      </c>
      <c r="H815" s="7">
        <v>211.0</v>
      </c>
      <c r="I815" s="7" t="s">
        <v>133</v>
      </c>
      <c r="J815" s="7">
        <v>2009.0</v>
      </c>
      <c r="K815" s="7">
        <v>1.0</v>
      </c>
      <c r="L815" s="7">
        <v>1.0</v>
      </c>
      <c r="M815" s="8"/>
      <c r="N815" s="8">
        <f t="shared" si="1"/>
        <v>25</v>
      </c>
      <c r="O815" s="7" t="s">
        <v>770</v>
      </c>
      <c r="P815" s="7" t="s">
        <v>3323</v>
      </c>
      <c r="Q815" s="8" t="s">
        <v>305</v>
      </c>
      <c r="R815" s="7" t="s">
        <v>305</v>
      </c>
      <c r="S815" s="9" t="s">
        <v>150</v>
      </c>
      <c r="T815" s="9">
        <v>77.0</v>
      </c>
      <c r="U815" s="9" t="s">
        <v>138</v>
      </c>
      <c r="V815" s="9" t="s">
        <v>138</v>
      </c>
      <c r="W815" s="7">
        <v>78.0</v>
      </c>
      <c r="X815" s="7">
        <v>33.0</v>
      </c>
      <c r="Y815" s="7">
        <v>37.0</v>
      </c>
      <c r="Z815" s="7">
        <v>31.0</v>
      </c>
      <c r="AA815" s="7">
        <v>70.0</v>
      </c>
      <c r="AB815" s="7">
        <v>6.0</v>
      </c>
      <c r="AC815" s="7">
        <v>250.0</v>
      </c>
      <c r="AD815" s="7">
        <v>83.0</v>
      </c>
      <c r="AE815" s="7">
        <v>124.0</v>
      </c>
      <c r="AF815" s="10">
        <f t="shared" si="2"/>
        <v>0.132</v>
      </c>
      <c r="AG815" s="10">
        <f t="shared" si="3"/>
        <v>0.07221006565</v>
      </c>
      <c r="AH815" s="7">
        <v>93574.0</v>
      </c>
      <c r="AI815" s="11">
        <f t="shared" si="4"/>
        <v>19.99444444</v>
      </c>
      <c r="AJ815" s="7">
        <v>1744.0</v>
      </c>
      <c r="AK815" s="11">
        <f t="shared" si="5"/>
        <v>22.35897436</v>
      </c>
      <c r="AL815" s="11">
        <f t="shared" si="6"/>
        <v>53.65481651</v>
      </c>
      <c r="AM815" s="12">
        <v>290.0</v>
      </c>
      <c r="AN815" s="11">
        <f t="shared" si="7"/>
        <v>11.15694531</v>
      </c>
      <c r="AO815" s="10" t="s">
        <v>739</v>
      </c>
      <c r="AP815" s="10" t="s">
        <v>1124</v>
      </c>
      <c r="AQ815" s="10" t="s">
        <v>1286</v>
      </c>
      <c r="AR815" s="7">
        <v>741.0</v>
      </c>
      <c r="AS815" s="7">
        <v>629.0</v>
      </c>
      <c r="AT815" s="13">
        <f t="shared" si="8"/>
        <v>0.5408759124</v>
      </c>
      <c r="AU815" s="9">
        <v>29.0</v>
      </c>
      <c r="AV815" s="9">
        <v>15.0</v>
      </c>
      <c r="AW815" s="9">
        <v>894.0</v>
      </c>
      <c r="AX815" s="9">
        <v>493.0</v>
      </c>
      <c r="AY815" s="9">
        <v>476.0</v>
      </c>
      <c r="AZ815" s="9">
        <v>248.0</v>
      </c>
      <c r="BA815" s="7">
        <v>83.0</v>
      </c>
      <c r="BB815" s="7">
        <v>51.0</v>
      </c>
      <c r="BC815" s="7">
        <v>29.0</v>
      </c>
      <c r="BD815" s="7">
        <v>83.0</v>
      </c>
      <c r="BE815" s="7">
        <v>82.0</v>
      </c>
      <c r="BF815" s="7">
        <v>69.0</v>
      </c>
      <c r="BG815" s="14">
        <f t="shared" si="9"/>
        <v>3.193194691</v>
      </c>
      <c r="BH815" s="11">
        <f t="shared" si="10"/>
        <v>1.962083485</v>
      </c>
      <c r="BI815" s="11">
        <f t="shared" si="11"/>
        <v>1.115694531</v>
      </c>
      <c r="BJ815" s="11">
        <f t="shared" si="12"/>
        <v>3.193194691</v>
      </c>
      <c r="BK815" s="11">
        <f t="shared" si="13"/>
        <v>3.154722466</v>
      </c>
      <c r="BL815" s="11">
        <f t="shared" si="14"/>
        <v>2.654583538</v>
      </c>
      <c r="BM815" s="7">
        <v>38.0</v>
      </c>
      <c r="BN815" s="7">
        <v>14.0</v>
      </c>
      <c r="BO815" s="7">
        <v>0.0</v>
      </c>
      <c r="BP815" s="7">
        <v>0.0</v>
      </c>
      <c r="BQ815" s="7">
        <v>1.0</v>
      </c>
      <c r="BR815" s="7">
        <v>0.0</v>
      </c>
      <c r="BS815" s="9">
        <f t="shared" si="15"/>
        <v>118</v>
      </c>
      <c r="BT815" s="14">
        <v>8.312</v>
      </c>
      <c r="BU815" s="7">
        <v>7.0</v>
      </c>
      <c r="BV815" s="7">
        <v>1.0</v>
      </c>
      <c r="BW815" s="15">
        <f t="shared" si="16"/>
        <v>0.1428571429</v>
      </c>
      <c r="BX815" s="7">
        <v>0.0</v>
      </c>
      <c r="BY815" s="7">
        <v>7.0</v>
      </c>
      <c r="BZ815" s="7">
        <v>0.0</v>
      </c>
      <c r="CA815" s="7">
        <v>5.0</v>
      </c>
      <c r="CB815" s="7">
        <v>4.0</v>
      </c>
      <c r="CC815" s="7">
        <v>3.0</v>
      </c>
      <c r="CD815" s="7">
        <v>0.0</v>
      </c>
      <c r="CE815" s="7">
        <v>2.0</v>
      </c>
      <c r="CF815" s="7">
        <v>4.0</v>
      </c>
      <c r="CG815" s="7">
        <v>1.0</v>
      </c>
      <c r="CH815" s="7">
        <v>0.0</v>
      </c>
      <c r="CI815" s="7">
        <v>23.0</v>
      </c>
      <c r="CJ815" s="7">
        <v>0.0</v>
      </c>
      <c r="CK815" s="7">
        <v>1.0</v>
      </c>
      <c r="CL815" s="15">
        <f t="shared" si="17"/>
        <v>1</v>
      </c>
      <c r="CM815" s="7">
        <v>7.4</v>
      </c>
      <c r="CN815" s="7">
        <v>1.9</v>
      </c>
      <c r="CO815" s="7">
        <v>9.3</v>
      </c>
      <c r="CP815" s="16">
        <f t="shared" si="18"/>
        <v>0.1192307692</v>
      </c>
      <c r="CQ815" s="16">
        <f t="shared" si="19"/>
        <v>0.3577916943</v>
      </c>
      <c r="CR815" s="17">
        <v>6.0</v>
      </c>
      <c r="CS815" s="14">
        <v>38.7</v>
      </c>
      <c r="CT815" s="14">
        <v>28.4</v>
      </c>
      <c r="CU815" s="14">
        <v>7.7</v>
      </c>
      <c r="CV815" s="14">
        <v>13.5</v>
      </c>
      <c r="CW815" s="14">
        <v>1.7000000000000002</v>
      </c>
      <c r="CX815" s="14">
        <v>-0.8</v>
      </c>
      <c r="CY815" s="14">
        <v>14.4</v>
      </c>
      <c r="CZ815" s="18">
        <f t="shared" si="20"/>
        <v>0.1846153846</v>
      </c>
      <c r="DA815" s="18">
        <f t="shared" si="21"/>
        <v>0.5540000427</v>
      </c>
      <c r="DB815" s="14">
        <v>26.608</v>
      </c>
      <c r="DC815" s="7">
        <v>2.0</v>
      </c>
      <c r="DD815" s="7">
        <v>4.0</v>
      </c>
      <c r="DE815" s="7">
        <v>3.0</v>
      </c>
      <c r="DF815" s="7">
        <v>74.0</v>
      </c>
      <c r="DG815" s="7">
        <v>27.0</v>
      </c>
      <c r="DH815" s="7">
        <v>2.0</v>
      </c>
      <c r="DI815" s="7">
        <v>25.0</v>
      </c>
      <c r="DJ815" s="7">
        <v>27.0</v>
      </c>
      <c r="DK815" s="7">
        <v>17.0</v>
      </c>
      <c r="DL815" s="7">
        <v>2.0</v>
      </c>
      <c r="DM815" s="7">
        <v>150.0</v>
      </c>
      <c r="DN815" s="9">
        <v>9.0</v>
      </c>
      <c r="DO815" s="9">
        <v>6.0</v>
      </c>
      <c r="DP815" s="9">
        <v>2.0</v>
      </c>
      <c r="DQ815" s="8">
        <v>186.0</v>
      </c>
      <c r="DR815" s="8">
        <v>3.0</v>
      </c>
      <c r="DS815" s="8" t="s">
        <v>342</v>
      </c>
      <c r="DT815" s="19">
        <v>6.0</v>
      </c>
      <c r="DU815" s="8">
        <v>5.5</v>
      </c>
      <c r="DV815" s="8">
        <v>5.5</v>
      </c>
      <c r="DW815" s="8">
        <v>201.0</v>
      </c>
      <c r="DX815" s="8">
        <v>0.0</v>
      </c>
      <c r="DY815" s="14">
        <f t="shared" si="22"/>
        <v>3.868085106</v>
      </c>
    </row>
    <row r="816" ht="12.75" customHeight="1">
      <c r="A816" s="7">
        <v>80.0</v>
      </c>
      <c r="B816" s="7" t="s">
        <v>3324</v>
      </c>
      <c r="C816" s="7" t="s">
        <v>270</v>
      </c>
      <c r="D816" s="7" t="s">
        <v>271</v>
      </c>
      <c r="E816" s="7" t="s">
        <v>132</v>
      </c>
      <c r="F816" s="7" t="s">
        <v>132</v>
      </c>
      <c r="G816" s="7">
        <v>74.0</v>
      </c>
      <c r="H816" s="7">
        <v>205.0</v>
      </c>
      <c r="I816" s="7" t="s">
        <v>145</v>
      </c>
      <c r="M816" s="8"/>
      <c r="N816" s="8">
        <f t="shared" si="1"/>
        <v>25</v>
      </c>
      <c r="O816" s="7" t="s">
        <v>339</v>
      </c>
      <c r="P816" s="7" t="s">
        <v>3325</v>
      </c>
      <c r="Q816" s="8" t="s">
        <v>628</v>
      </c>
      <c r="R816" s="7" t="s">
        <v>628</v>
      </c>
      <c r="S816" s="9" t="s">
        <v>174</v>
      </c>
      <c r="T816" s="9">
        <v>29.0</v>
      </c>
      <c r="U816" s="9" t="s">
        <v>138</v>
      </c>
      <c r="V816" s="9" t="s">
        <v>138</v>
      </c>
      <c r="W816" s="7">
        <v>29.0</v>
      </c>
      <c r="X816" s="7">
        <v>1.0</v>
      </c>
      <c r="Y816" s="7">
        <v>3.0</v>
      </c>
      <c r="Z816" s="7">
        <v>1.0</v>
      </c>
      <c r="AA816" s="7">
        <v>4.0</v>
      </c>
      <c r="AB816" s="7">
        <v>1.0</v>
      </c>
      <c r="AC816" s="7">
        <v>23.0</v>
      </c>
      <c r="AD816" s="7">
        <v>13.0</v>
      </c>
      <c r="AE816" s="7">
        <v>27.0</v>
      </c>
      <c r="AF816" s="10">
        <f t="shared" si="2"/>
        <v>0.04347826087</v>
      </c>
      <c r="AG816" s="10">
        <f t="shared" si="3"/>
        <v>0.01587301587</v>
      </c>
      <c r="AH816" s="7">
        <v>18288.0</v>
      </c>
      <c r="AI816" s="11">
        <f t="shared" si="4"/>
        <v>10.51034483</v>
      </c>
      <c r="AJ816" s="7">
        <v>445.0</v>
      </c>
      <c r="AK816" s="11">
        <f t="shared" si="5"/>
        <v>15.34482759</v>
      </c>
      <c r="AL816" s="11">
        <f t="shared" si="6"/>
        <v>41.09662921</v>
      </c>
      <c r="AM816" s="12">
        <v>0.0</v>
      </c>
      <c r="AN816" s="11">
        <f t="shared" si="7"/>
        <v>0</v>
      </c>
      <c r="AO816" s="10" t="s">
        <v>1558</v>
      </c>
      <c r="AP816" s="10" t="s">
        <v>537</v>
      </c>
      <c r="AQ816" s="10" t="s">
        <v>1554</v>
      </c>
      <c r="AR816" s="7">
        <v>0.0</v>
      </c>
      <c r="AS816" s="7">
        <v>0.0</v>
      </c>
      <c r="AT816" s="13">
        <f t="shared" si="8"/>
        <v>0</v>
      </c>
      <c r="AU816" s="8"/>
      <c r="AV816" s="8"/>
      <c r="AW816" s="8"/>
      <c r="AX816" s="8">
        <v>0.0</v>
      </c>
      <c r="AY816" s="8"/>
      <c r="AZ816" s="8">
        <v>0.0</v>
      </c>
      <c r="BA816" s="7">
        <v>54.0</v>
      </c>
      <c r="BB816" s="7">
        <v>23.0</v>
      </c>
      <c r="BC816" s="7">
        <v>18.0</v>
      </c>
      <c r="BD816" s="7">
        <v>13.0</v>
      </c>
      <c r="BE816" s="7">
        <v>14.0</v>
      </c>
      <c r="BF816" s="7">
        <v>1.0</v>
      </c>
      <c r="BG816" s="14">
        <f t="shared" si="9"/>
        <v>10.62992126</v>
      </c>
      <c r="BH816" s="11">
        <f t="shared" si="10"/>
        <v>4.527559055</v>
      </c>
      <c r="BI816" s="11">
        <f t="shared" si="11"/>
        <v>3.543307087</v>
      </c>
      <c r="BJ816" s="11">
        <f t="shared" si="12"/>
        <v>2.559055118</v>
      </c>
      <c r="BK816" s="11">
        <f t="shared" si="13"/>
        <v>2.755905512</v>
      </c>
      <c r="BL816" s="11">
        <f t="shared" si="14"/>
        <v>0.1968503937</v>
      </c>
      <c r="BM816" s="7">
        <v>0.0</v>
      </c>
      <c r="BN816" s="7">
        <v>0.0</v>
      </c>
      <c r="BO816" s="7">
        <v>0.0</v>
      </c>
      <c r="BP816" s="7">
        <v>0.0</v>
      </c>
      <c r="BQ816" s="7">
        <v>0.0</v>
      </c>
      <c r="BR816" s="7">
        <v>0.0</v>
      </c>
      <c r="BS816" s="9">
        <f t="shared" si="15"/>
        <v>41</v>
      </c>
      <c r="BT816" s="14">
        <v>2.4167</v>
      </c>
      <c r="BW816" s="15" t="str">
        <f t="shared" si="16"/>
        <v> </v>
      </c>
      <c r="BY816" s="7">
        <v>0.0</v>
      </c>
      <c r="BZ816" s="7">
        <v>0.0</v>
      </c>
      <c r="CA816" s="7">
        <v>0.0</v>
      </c>
      <c r="CB816" s="7">
        <v>0.0</v>
      </c>
      <c r="CC816" s="7">
        <v>0.0</v>
      </c>
      <c r="CD816" s="7">
        <v>0.0</v>
      </c>
      <c r="CE816" s="7">
        <v>1.0</v>
      </c>
      <c r="CF816" s="7">
        <v>0.0</v>
      </c>
      <c r="CG816" s="7">
        <v>0.0</v>
      </c>
      <c r="CH816" s="7">
        <v>0.0</v>
      </c>
      <c r="CI816" s="7">
        <v>0.0</v>
      </c>
      <c r="CJ816" s="7">
        <v>0.0</v>
      </c>
      <c r="CK816" s="7">
        <v>0.0</v>
      </c>
      <c r="CL816" s="15">
        <f t="shared" si="17"/>
        <v>0</v>
      </c>
      <c r="CM816" s="7">
        <v>0.2</v>
      </c>
      <c r="CN816" s="7">
        <v>0.7</v>
      </c>
      <c r="CO816" s="7">
        <v>0.9</v>
      </c>
      <c r="CP816" s="16">
        <f t="shared" si="18"/>
        <v>0.03103448276</v>
      </c>
      <c r="CQ816" s="16">
        <f t="shared" si="19"/>
        <v>0.1771653543</v>
      </c>
      <c r="CR816" s="17">
        <v>1.0</v>
      </c>
      <c r="CS816" s="14">
        <v>6.9</v>
      </c>
      <c r="CT816" s="14">
        <v>7.2</v>
      </c>
      <c r="CU816" s="14">
        <v>0.30000000000000004</v>
      </c>
      <c r="CV816" s="14">
        <v>0.0</v>
      </c>
      <c r="CW816" s="14">
        <v>1.0</v>
      </c>
      <c r="CX816" s="14">
        <v>0.0</v>
      </c>
      <c r="CY816" s="14">
        <v>1.0</v>
      </c>
      <c r="CZ816" s="18">
        <f t="shared" si="20"/>
        <v>0.03448275862</v>
      </c>
      <c r="DA816" s="18">
        <f t="shared" si="21"/>
        <v>0.1968503937</v>
      </c>
      <c r="DB816" s="14">
        <v>58.3913</v>
      </c>
      <c r="DC816" s="7">
        <v>0.0</v>
      </c>
      <c r="DD816" s="7">
        <v>0.0</v>
      </c>
      <c r="DE816" s="7">
        <v>2.0</v>
      </c>
      <c r="DF816" s="7">
        <v>11.0</v>
      </c>
      <c r="DG816" s="7">
        <v>2.0</v>
      </c>
      <c r="DH816" s="7">
        <v>0.0</v>
      </c>
      <c r="DI816" s="7">
        <v>9.0</v>
      </c>
      <c r="DJ816" s="7">
        <v>3.0</v>
      </c>
      <c r="DK816" s="7">
        <v>0.0</v>
      </c>
      <c r="DL816" s="7">
        <v>0.0</v>
      </c>
      <c r="DM816" s="7">
        <v>9.0</v>
      </c>
      <c r="DN816" s="9">
        <v>0.0</v>
      </c>
      <c r="DO816" s="9">
        <v>0.0</v>
      </c>
      <c r="DP816" s="9">
        <v>0.0</v>
      </c>
      <c r="DQ816" s="8">
        <v>181.0</v>
      </c>
      <c r="DR816" s="8">
        <v>24.0</v>
      </c>
      <c r="DS816" s="8" t="s">
        <v>210</v>
      </c>
      <c r="DT816" s="19">
        <v>0.625</v>
      </c>
      <c r="DU816" s="8">
        <v>0.625</v>
      </c>
      <c r="DV816" s="8">
        <v>0.608</v>
      </c>
      <c r="DW816" s="8">
        <v>183.0</v>
      </c>
      <c r="DX816" s="8">
        <v>0.0</v>
      </c>
      <c r="DY816" s="14">
        <f t="shared" si="22"/>
        <v>0.8451384123</v>
      </c>
    </row>
    <row r="817" ht="12.75" customHeight="1">
      <c r="A817" s="7">
        <v>86.0</v>
      </c>
      <c r="B817" s="7" t="s">
        <v>3326</v>
      </c>
      <c r="C817" s="7" t="s">
        <v>1713</v>
      </c>
      <c r="E817" s="7" t="s">
        <v>243</v>
      </c>
      <c r="F817" s="7" t="s">
        <v>243</v>
      </c>
      <c r="G817" s="7">
        <v>71.0</v>
      </c>
      <c r="H817" s="7">
        <v>178.0</v>
      </c>
      <c r="I817" s="7" t="s">
        <v>133</v>
      </c>
      <c r="J817" s="7">
        <v>2012.0</v>
      </c>
      <c r="K817" s="7">
        <v>1.0</v>
      </c>
      <c r="L817" s="7">
        <v>18.0</v>
      </c>
      <c r="M817" s="8"/>
      <c r="N817" s="8">
        <f t="shared" si="1"/>
        <v>21</v>
      </c>
      <c r="O817" s="7" t="s">
        <v>3327</v>
      </c>
      <c r="P817" s="7" t="s">
        <v>3328</v>
      </c>
      <c r="Q817" s="8" t="s">
        <v>222</v>
      </c>
      <c r="R817" s="7" t="s">
        <v>222</v>
      </c>
      <c r="S817" s="9" t="s">
        <v>150</v>
      </c>
      <c r="T817" s="9">
        <v>78.0</v>
      </c>
      <c r="U817" s="9" t="s">
        <v>138</v>
      </c>
      <c r="V817" s="9" t="s">
        <v>138</v>
      </c>
      <c r="W817" s="7">
        <v>78.0</v>
      </c>
      <c r="X817" s="7">
        <v>13.0</v>
      </c>
      <c r="Y817" s="7">
        <v>22.0</v>
      </c>
      <c r="Z817" s="7">
        <v>16.0</v>
      </c>
      <c r="AA817" s="7">
        <v>35.0</v>
      </c>
      <c r="AB817" s="7">
        <v>-2.0</v>
      </c>
      <c r="AC817" s="7">
        <v>136.0</v>
      </c>
      <c r="AD817" s="7">
        <v>47.0</v>
      </c>
      <c r="AE817" s="7">
        <v>62.0</v>
      </c>
      <c r="AF817" s="10">
        <f t="shared" si="2"/>
        <v>0.09558823529</v>
      </c>
      <c r="AG817" s="10">
        <f t="shared" si="3"/>
        <v>0.05306122449</v>
      </c>
      <c r="AH817" s="7">
        <v>71814.0</v>
      </c>
      <c r="AI817" s="11">
        <f t="shared" si="4"/>
        <v>15.34487179</v>
      </c>
      <c r="AJ817" s="7">
        <v>1668.0</v>
      </c>
      <c r="AK817" s="11">
        <f t="shared" si="5"/>
        <v>21.38461538</v>
      </c>
      <c r="AL817" s="11">
        <f t="shared" si="6"/>
        <v>43.05395683</v>
      </c>
      <c r="AM817" s="12">
        <v>180.0</v>
      </c>
      <c r="AN817" s="11">
        <f t="shared" si="7"/>
        <v>9.023310218</v>
      </c>
      <c r="AO817" s="10" t="s">
        <v>1139</v>
      </c>
      <c r="AP817" s="10" t="s">
        <v>2143</v>
      </c>
      <c r="AQ817" s="10" t="s">
        <v>3207</v>
      </c>
      <c r="AR817" s="7">
        <v>125.0</v>
      </c>
      <c r="AS817" s="7">
        <v>184.0</v>
      </c>
      <c r="AT817" s="13">
        <f t="shared" si="8"/>
        <v>0.4045307443</v>
      </c>
      <c r="AU817" s="9">
        <v>2.0</v>
      </c>
      <c r="AV817" s="9">
        <v>2.0</v>
      </c>
      <c r="AW817" s="9">
        <v>209.0</v>
      </c>
      <c r="AX817" s="9">
        <v>88.0</v>
      </c>
      <c r="AY817" s="9">
        <v>100.0</v>
      </c>
      <c r="AZ817" s="9">
        <v>37.0</v>
      </c>
      <c r="BA817" s="7">
        <v>64.0</v>
      </c>
      <c r="BB817" s="7">
        <v>24.0</v>
      </c>
      <c r="BC817" s="7">
        <v>31.0</v>
      </c>
      <c r="BD817" s="7">
        <v>47.0</v>
      </c>
      <c r="BE817" s="7">
        <v>25.0</v>
      </c>
      <c r="BF817" s="7">
        <v>35.0</v>
      </c>
      <c r="BG817" s="14">
        <f t="shared" si="9"/>
        <v>3.208288078</v>
      </c>
      <c r="BH817" s="11">
        <f t="shared" si="10"/>
        <v>1.203108029</v>
      </c>
      <c r="BI817" s="11">
        <f t="shared" si="11"/>
        <v>1.554014538</v>
      </c>
      <c r="BJ817" s="11">
        <f t="shared" si="12"/>
        <v>2.356086557</v>
      </c>
      <c r="BK817" s="11">
        <f t="shared" si="13"/>
        <v>1.25323753</v>
      </c>
      <c r="BL817" s="11">
        <f t="shared" si="14"/>
        <v>1.754532542</v>
      </c>
      <c r="BM817" s="7">
        <v>20.0</v>
      </c>
      <c r="BN817" s="7">
        <v>10.0</v>
      </c>
      <c r="BO817" s="7">
        <v>0.0</v>
      </c>
      <c r="BP817" s="7">
        <v>0.0</v>
      </c>
      <c r="BQ817" s="7">
        <v>0.0</v>
      </c>
      <c r="BR817" s="7">
        <v>0.0</v>
      </c>
      <c r="BS817" s="9">
        <f t="shared" si="15"/>
        <v>75</v>
      </c>
      <c r="BT817" s="14">
        <v>3.5713</v>
      </c>
      <c r="BU817" s="7">
        <v>1.0</v>
      </c>
      <c r="BV817" s="7">
        <v>0.0</v>
      </c>
      <c r="BW817" s="15">
        <f t="shared" si="16"/>
        <v>0</v>
      </c>
      <c r="BX817" s="7">
        <v>0.0</v>
      </c>
      <c r="BY817" s="7">
        <v>0.0</v>
      </c>
      <c r="BZ817" s="7">
        <v>0.0</v>
      </c>
      <c r="CA817" s="7">
        <v>3.0</v>
      </c>
      <c r="CB817" s="7">
        <v>2.0</v>
      </c>
      <c r="CC817" s="7">
        <v>2.0</v>
      </c>
      <c r="CD817" s="7">
        <v>0.0</v>
      </c>
      <c r="CE817" s="7">
        <v>2.0</v>
      </c>
      <c r="CF817" s="7">
        <v>3.0</v>
      </c>
      <c r="CG817" s="7">
        <v>0.0</v>
      </c>
      <c r="CH817" s="7">
        <v>0.0</v>
      </c>
      <c r="CI817" s="7">
        <v>6.0</v>
      </c>
      <c r="CJ817" s="7">
        <v>0.0</v>
      </c>
      <c r="CK817" s="7">
        <v>0.0</v>
      </c>
      <c r="CL817" s="15">
        <f t="shared" si="17"/>
        <v>0</v>
      </c>
      <c r="CM817" s="7">
        <v>2.0</v>
      </c>
      <c r="CN817" s="7">
        <v>1.2</v>
      </c>
      <c r="CO817" s="7">
        <v>3.3</v>
      </c>
      <c r="CP817" s="16">
        <f t="shared" si="18"/>
        <v>0.04230769231</v>
      </c>
      <c r="CQ817" s="16">
        <f t="shared" si="19"/>
        <v>0.165427354</v>
      </c>
      <c r="CR817" s="17">
        <v>4.0</v>
      </c>
      <c r="CS817" s="14">
        <v>23.0</v>
      </c>
      <c r="CT817" s="14">
        <v>21.9</v>
      </c>
      <c r="CU817" s="14">
        <v>-4.0</v>
      </c>
      <c r="CV817" s="14">
        <v>4.2</v>
      </c>
      <c r="CW817" s="14">
        <v>1.9</v>
      </c>
      <c r="CX817" s="14">
        <v>-0.2</v>
      </c>
      <c r="CY817" s="14">
        <v>5.8</v>
      </c>
      <c r="CZ817" s="18">
        <f t="shared" si="20"/>
        <v>0.07435897436</v>
      </c>
      <c r="DA817" s="18">
        <f t="shared" si="21"/>
        <v>0.290751107</v>
      </c>
      <c r="DB817" s="14">
        <v>30.4559</v>
      </c>
      <c r="DC817" s="7">
        <v>0.0</v>
      </c>
      <c r="DD817" s="7">
        <v>2.0</v>
      </c>
      <c r="DE817" s="7">
        <v>3.0</v>
      </c>
      <c r="DF817" s="7">
        <v>42.0</v>
      </c>
      <c r="DG817" s="7">
        <v>11.0</v>
      </c>
      <c r="DH817" s="7">
        <v>0.0</v>
      </c>
      <c r="DI817" s="7">
        <v>21.0</v>
      </c>
      <c r="DJ817" s="7">
        <v>16.0</v>
      </c>
      <c r="DK817" s="7">
        <v>3.0</v>
      </c>
      <c r="DL817" s="7">
        <v>0.0</v>
      </c>
      <c r="DM817" s="7">
        <v>85.0</v>
      </c>
      <c r="DN817" s="9">
        <v>2.0</v>
      </c>
      <c r="DO817" s="9">
        <v>1.0</v>
      </c>
      <c r="DP817" s="9">
        <v>2.0</v>
      </c>
      <c r="DQ817" s="8">
        <v>186.0</v>
      </c>
      <c r="DR817" s="8">
        <v>3.0</v>
      </c>
      <c r="DS817" s="8" t="s">
        <v>210</v>
      </c>
      <c r="DT817" s="19">
        <v>0.925</v>
      </c>
      <c r="DU817" s="8">
        <v>0.894</v>
      </c>
      <c r="DV817" s="8">
        <v>1.344</v>
      </c>
      <c r="DW817" s="8">
        <v>56.0</v>
      </c>
      <c r="DX817" s="8">
        <v>0.5</v>
      </c>
      <c r="DY817" s="14">
        <f t="shared" si="22"/>
        <v>4.110638298</v>
      </c>
    </row>
    <row r="818" ht="12.75" customHeight="1">
      <c r="A818" s="7">
        <v>25.0</v>
      </c>
      <c r="B818" s="7" t="s">
        <v>3329</v>
      </c>
      <c r="C818" s="7" t="s">
        <v>1602</v>
      </c>
      <c r="D818" s="7" t="s">
        <v>162</v>
      </c>
      <c r="E818" s="7" t="s">
        <v>163</v>
      </c>
      <c r="F818" s="7" t="s">
        <v>163</v>
      </c>
      <c r="G818" s="7">
        <v>70.0</v>
      </c>
      <c r="H818" s="7">
        <v>195.0</v>
      </c>
      <c r="I818" s="7" t="s">
        <v>133</v>
      </c>
      <c r="J818" s="7">
        <v>2007.0</v>
      </c>
      <c r="K818" s="7">
        <v>5.0</v>
      </c>
      <c r="L818" s="7">
        <v>132.0</v>
      </c>
      <c r="M818" s="8"/>
      <c r="N818" s="8">
        <f t="shared" si="1"/>
        <v>26</v>
      </c>
      <c r="O818" s="7" t="s">
        <v>464</v>
      </c>
      <c r="P818" s="7" t="s">
        <v>3330</v>
      </c>
      <c r="Q818" s="8" t="s">
        <v>685</v>
      </c>
      <c r="R818" s="7" t="s">
        <v>685</v>
      </c>
      <c r="S818" s="9" t="s">
        <v>255</v>
      </c>
      <c r="T818" s="9">
        <v>67.0</v>
      </c>
      <c r="U818" s="9" t="s">
        <v>138</v>
      </c>
      <c r="V818" s="9" t="s">
        <v>138</v>
      </c>
      <c r="W818" s="7">
        <v>68.0</v>
      </c>
      <c r="X818" s="7">
        <v>8.0</v>
      </c>
      <c r="Y818" s="7">
        <v>3.0</v>
      </c>
      <c r="Z818" s="7">
        <v>2.0</v>
      </c>
      <c r="AA818" s="7">
        <v>11.0</v>
      </c>
      <c r="AB818" s="7">
        <v>-12.0</v>
      </c>
      <c r="AC818" s="7">
        <v>78.0</v>
      </c>
      <c r="AD818" s="7">
        <v>34.0</v>
      </c>
      <c r="AE818" s="7">
        <v>39.0</v>
      </c>
      <c r="AF818" s="10">
        <f t="shared" si="2"/>
        <v>0.1025641026</v>
      </c>
      <c r="AG818" s="10">
        <f t="shared" si="3"/>
        <v>0.05298013245</v>
      </c>
      <c r="AH818" s="7">
        <v>46001.0</v>
      </c>
      <c r="AI818" s="11">
        <f t="shared" si="4"/>
        <v>11.2747549</v>
      </c>
      <c r="AJ818" s="7">
        <v>1089.0</v>
      </c>
      <c r="AK818" s="11">
        <f t="shared" si="5"/>
        <v>16.01470588</v>
      </c>
      <c r="AL818" s="11">
        <f t="shared" si="6"/>
        <v>42.24150597</v>
      </c>
      <c r="AM818" s="12">
        <v>33.0</v>
      </c>
      <c r="AN818" s="11">
        <f t="shared" si="7"/>
        <v>2.582552553</v>
      </c>
      <c r="AO818" s="10" t="s">
        <v>318</v>
      </c>
      <c r="AP818" s="10" t="s">
        <v>1457</v>
      </c>
      <c r="AQ818" s="10" t="s">
        <v>913</v>
      </c>
      <c r="AR818" s="7">
        <v>1.0</v>
      </c>
      <c r="AS818" s="7">
        <v>8.0</v>
      </c>
      <c r="AT818" s="13">
        <f t="shared" si="8"/>
        <v>0.1111111111</v>
      </c>
      <c r="AU818" s="8"/>
      <c r="AV818" s="8"/>
      <c r="AW818" s="8">
        <v>5.0</v>
      </c>
      <c r="AX818" s="8">
        <v>1.0</v>
      </c>
      <c r="AY818" s="8">
        <v>4.0</v>
      </c>
      <c r="AZ818" s="8">
        <v>0.0</v>
      </c>
      <c r="BA818" s="7">
        <v>82.0</v>
      </c>
      <c r="BB818" s="7">
        <v>82.0</v>
      </c>
      <c r="BC818" s="7">
        <v>21.0</v>
      </c>
      <c r="BD818" s="7">
        <v>34.0</v>
      </c>
      <c r="BE818" s="7">
        <v>20.0</v>
      </c>
      <c r="BF818" s="7">
        <v>21.0</v>
      </c>
      <c r="BG818" s="14">
        <f t="shared" si="9"/>
        <v>6.417251799</v>
      </c>
      <c r="BH818" s="11">
        <f t="shared" si="10"/>
        <v>6.417251799</v>
      </c>
      <c r="BI818" s="11">
        <f t="shared" si="11"/>
        <v>1.643442534</v>
      </c>
      <c r="BJ818" s="11">
        <f t="shared" si="12"/>
        <v>2.660811721</v>
      </c>
      <c r="BK818" s="11">
        <f t="shared" si="13"/>
        <v>1.565183366</v>
      </c>
      <c r="BL818" s="11">
        <f t="shared" si="14"/>
        <v>1.643442534</v>
      </c>
      <c r="BM818" s="7">
        <v>16.0</v>
      </c>
      <c r="BN818" s="7">
        <v>8.0</v>
      </c>
      <c r="BO818" s="7">
        <v>0.0</v>
      </c>
      <c r="BP818" s="7">
        <v>0.0</v>
      </c>
      <c r="BQ818" s="7">
        <v>0.0</v>
      </c>
      <c r="BR818" s="7">
        <v>0.0</v>
      </c>
      <c r="BS818" s="9">
        <f t="shared" si="15"/>
        <v>119</v>
      </c>
      <c r="BT818" s="14">
        <v>-0.0867</v>
      </c>
      <c r="BU818" s="7">
        <v>4.0</v>
      </c>
      <c r="BV818" s="7">
        <v>0.0</v>
      </c>
      <c r="BW818" s="15">
        <f t="shared" si="16"/>
        <v>0</v>
      </c>
      <c r="BX818" s="7">
        <v>0.0</v>
      </c>
      <c r="BY818" s="7">
        <v>1.0</v>
      </c>
      <c r="BZ818" s="7">
        <v>0.0</v>
      </c>
      <c r="CA818" s="7">
        <v>0.0</v>
      </c>
      <c r="CB818" s="7">
        <v>0.0</v>
      </c>
      <c r="CC818" s="7">
        <v>4.0</v>
      </c>
      <c r="CD818" s="7">
        <v>0.0</v>
      </c>
      <c r="CE818" s="7">
        <v>0.0</v>
      </c>
      <c r="CF818" s="7">
        <v>2.0</v>
      </c>
      <c r="CG818" s="7">
        <v>1.0</v>
      </c>
      <c r="CH818" s="7">
        <v>0.0</v>
      </c>
      <c r="CI818" s="7">
        <v>1.0</v>
      </c>
      <c r="CJ818" s="7">
        <v>0.0</v>
      </c>
      <c r="CK818" s="7">
        <v>0.0</v>
      </c>
      <c r="CL818" s="15">
        <f t="shared" si="17"/>
        <v>0</v>
      </c>
      <c r="CM818" s="7">
        <v>0.0</v>
      </c>
      <c r="CN818" s="7">
        <v>0.5</v>
      </c>
      <c r="CO818" s="7">
        <v>0.6000000000000001</v>
      </c>
      <c r="CP818" s="16">
        <f t="shared" si="18"/>
        <v>0.008823529412</v>
      </c>
      <c r="CQ818" s="16">
        <f t="shared" si="19"/>
        <v>0.04695550097</v>
      </c>
      <c r="CR818" s="17">
        <v>2.0</v>
      </c>
      <c r="CS818" s="14">
        <v>13.8</v>
      </c>
      <c r="CT818" s="14">
        <v>13.7</v>
      </c>
      <c r="CU818" s="14">
        <v>-5.3</v>
      </c>
      <c r="CV818" s="14">
        <v>-0.9</v>
      </c>
      <c r="CW818" s="14">
        <v>1.1</v>
      </c>
      <c r="CX818" s="14">
        <v>-0.9</v>
      </c>
      <c r="CY818" s="14">
        <v>-0.7</v>
      </c>
      <c r="CZ818" s="18">
        <f t="shared" si="20"/>
        <v>-0.01029411765</v>
      </c>
      <c r="DA818" s="18">
        <f t="shared" si="21"/>
        <v>-0.0547814178</v>
      </c>
      <c r="DB818" s="14">
        <v>30.8077</v>
      </c>
      <c r="DC818" s="7">
        <v>1.0</v>
      </c>
      <c r="DD818" s="7">
        <v>0.0</v>
      </c>
      <c r="DE818" s="7">
        <v>2.0</v>
      </c>
      <c r="DF818" s="7">
        <v>31.0</v>
      </c>
      <c r="DG818" s="7">
        <v>12.0</v>
      </c>
      <c r="DH818" s="7">
        <v>1.0</v>
      </c>
      <c r="DI818" s="7">
        <v>5.0</v>
      </c>
      <c r="DJ818" s="7">
        <v>33.0</v>
      </c>
      <c r="DK818" s="7">
        <v>4.0</v>
      </c>
      <c r="DL818" s="7">
        <v>1.0</v>
      </c>
      <c r="DM818" s="7">
        <v>22.0</v>
      </c>
      <c r="DN818" s="9">
        <v>0.0</v>
      </c>
      <c r="DO818" s="9">
        <v>0.0</v>
      </c>
      <c r="DP818" s="9">
        <v>1.0</v>
      </c>
      <c r="DQ818" s="8">
        <v>186.0</v>
      </c>
      <c r="DR818" s="8">
        <v>0.0</v>
      </c>
      <c r="DS818" s="8"/>
      <c r="DT818" s="19">
        <v>0.875</v>
      </c>
      <c r="DU818" s="8">
        <v>0.875</v>
      </c>
      <c r="DV818" s="8">
        <v>0.875</v>
      </c>
      <c r="DW818" s="8">
        <v>0.0</v>
      </c>
      <c r="DX818" s="8">
        <v>0.0</v>
      </c>
      <c r="DY818" s="14">
        <f t="shared" si="22"/>
        <v>-1.391489362</v>
      </c>
    </row>
    <row r="819" ht="12.75" customHeight="1">
      <c r="A819" s="7">
        <v>53.0</v>
      </c>
      <c r="B819" s="7" t="s">
        <v>3331</v>
      </c>
      <c r="C819" s="7" t="s">
        <v>2440</v>
      </c>
      <c r="D819" s="7" t="s">
        <v>170</v>
      </c>
      <c r="E819" s="7" t="s">
        <v>163</v>
      </c>
      <c r="F819" s="7" t="s">
        <v>163</v>
      </c>
      <c r="G819" s="7">
        <v>74.0</v>
      </c>
      <c r="H819" s="7">
        <v>195.0</v>
      </c>
      <c r="I819" s="7" t="s">
        <v>133</v>
      </c>
      <c r="J819" s="7">
        <v>2013.0</v>
      </c>
      <c r="K819" s="7">
        <v>1.0</v>
      </c>
      <c r="L819" s="7">
        <v>26.0</v>
      </c>
      <c r="M819" s="8" t="s">
        <v>146</v>
      </c>
      <c r="N819" s="8">
        <f t="shared" si="1"/>
        <v>20</v>
      </c>
      <c r="O819" s="7" t="s">
        <v>3332</v>
      </c>
      <c r="P819" s="7" t="s">
        <v>3333</v>
      </c>
      <c r="Q819" s="8" t="s">
        <v>458</v>
      </c>
      <c r="R819" s="7" t="s">
        <v>458</v>
      </c>
      <c r="S819" s="9" t="s">
        <v>174</v>
      </c>
      <c r="T819" s="9">
        <v>19.0</v>
      </c>
      <c r="U819" s="9" t="s">
        <v>138</v>
      </c>
      <c r="V819" s="9" t="s">
        <v>138</v>
      </c>
      <c r="W819" s="7">
        <v>19.0</v>
      </c>
      <c r="X819" s="7">
        <v>3.0</v>
      </c>
      <c r="Y819" s="7">
        <v>5.0</v>
      </c>
      <c r="Z819" s="7">
        <v>3.0</v>
      </c>
      <c r="AA819" s="7">
        <v>8.0</v>
      </c>
      <c r="AB819" s="7">
        <v>7.0</v>
      </c>
      <c r="AC819" s="7">
        <v>28.0</v>
      </c>
      <c r="AD819" s="7">
        <v>12.0</v>
      </c>
      <c r="AE819" s="7">
        <v>21.0</v>
      </c>
      <c r="AF819" s="10">
        <f t="shared" si="2"/>
        <v>0.1071428571</v>
      </c>
      <c r="AG819" s="10">
        <f t="shared" si="3"/>
        <v>0.04918032787</v>
      </c>
      <c r="AH819" s="7">
        <v>21784.0</v>
      </c>
      <c r="AI819" s="11">
        <f t="shared" si="4"/>
        <v>19.10877193</v>
      </c>
      <c r="AJ819" s="7">
        <v>452.0</v>
      </c>
      <c r="AK819" s="11">
        <f t="shared" si="5"/>
        <v>23.78947368</v>
      </c>
      <c r="AL819" s="11">
        <f t="shared" si="6"/>
        <v>48.19469027</v>
      </c>
      <c r="AM819" s="12">
        <v>33.0</v>
      </c>
      <c r="AN819" s="11">
        <f t="shared" si="7"/>
        <v>5.453543885</v>
      </c>
      <c r="AO819" s="10" t="s">
        <v>686</v>
      </c>
      <c r="AP819" s="10" t="s">
        <v>1519</v>
      </c>
      <c r="AQ819" s="10" t="s">
        <v>526</v>
      </c>
      <c r="AR819" s="7">
        <v>0.0</v>
      </c>
      <c r="AS819" s="7">
        <v>0.0</v>
      </c>
      <c r="AT819" s="13">
        <f t="shared" si="8"/>
        <v>0</v>
      </c>
      <c r="AU819" s="8"/>
      <c r="AV819" s="8"/>
      <c r="AW819" s="8"/>
      <c r="AX819" s="8">
        <v>0.0</v>
      </c>
      <c r="AY819" s="8"/>
      <c r="AZ819" s="8">
        <v>0.0</v>
      </c>
      <c r="BA819" s="7">
        <v>16.0</v>
      </c>
      <c r="BB819" s="7">
        <v>6.0</v>
      </c>
      <c r="BC819" s="7">
        <v>22.0</v>
      </c>
      <c r="BD819" s="7">
        <v>12.0</v>
      </c>
      <c r="BE819" s="7">
        <v>17.0</v>
      </c>
      <c r="BF819" s="7">
        <v>10.0</v>
      </c>
      <c r="BG819" s="14">
        <f t="shared" si="9"/>
        <v>2.64414249</v>
      </c>
      <c r="BH819" s="11">
        <f t="shared" si="10"/>
        <v>0.9915534337</v>
      </c>
      <c r="BI819" s="11">
        <f t="shared" si="11"/>
        <v>3.635695924</v>
      </c>
      <c r="BJ819" s="11">
        <f t="shared" si="12"/>
        <v>1.983106867</v>
      </c>
      <c r="BK819" s="11">
        <f t="shared" si="13"/>
        <v>2.809401396</v>
      </c>
      <c r="BL819" s="11">
        <f t="shared" si="14"/>
        <v>1.652589056</v>
      </c>
      <c r="BM819" s="7">
        <v>2.0</v>
      </c>
      <c r="BN819" s="7">
        <v>1.0</v>
      </c>
      <c r="BO819" s="7">
        <v>0.0</v>
      </c>
      <c r="BP819" s="7">
        <v>0.0</v>
      </c>
      <c r="BQ819" s="7">
        <v>0.0</v>
      </c>
      <c r="BR819" s="7">
        <v>0.0</v>
      </c>
      <c r="BS819" s="9">
        <f t="shared" si="15"/>
        <v>30</v>
      </c>
      <c r="BT819" s="14">
        <v>1.5292</v>
      </c>
      <c r="BW819" s="15" t="str">
        <f t="shared" si="16"/>
        <v> </v>
      </c>
      <c r="BY819" s="7">
        <v>0.0</v>
      </c>
      <c r="BZ819" s="7">
        <v>0.0</v>
      </c>
      <c r="CA819" s="7">
        <v>1.0</v>
      </c>
      <c r="CB819" s="7">
        <v>0.0</v>
      </c>
      <c r="CC819" s="7">
        <v>1.0</v>
      </c>
      <c r="CD819" s="7">
        <v>0.0</v>
      </c>
      <c r="CE819" s="7">
        <v>0.0</v>
      </c>
      <c r="CF819" s="7">
        <v>0.0</v>
      </c>
      <c r="CG819" s="7">
        <v>0.0</v>
      </c>
      <c r="CH819" s="7">
        <v>0.0</v>
      </c>
      <c r="CI819" s="7">
        <v>2.0</v>
      </c>
      <c r="CJ819" s="7">
        <v>0.0</v>
      </c>
      <c r="CK819" s="7">
        <v>0.0</v>
      </c>
      <c r="CL819" s="15">
        <f t="shared" si="17"/>
        <v>0</v>
      </c>
      <c r="CM819" s="7">
        <v>0.8</v>
      </c>
      <c r="CN819" s="7">
        <v>1.5</v>
      </c>
      <c r="CO819" s="7">
        <v>2.3</v>
      </c>
      <c r="CP819" s="16">
        <f t="shared" si="18"/>
        <v>0.1210526316</v>
      </c>
      <c r="CQ819" s="16">
        <f t="shared" si="19"/>
        <v>0.3800954829</v>
      </c>
      <c r="CR819" s="17">
        <v>3.0</v>
      </c>
      <c r="CS819" s="14">
        <v>7.2</v>
      </c>
      <c r="CT819" s="14">
        <v>5.2</v>
      </c>
      <c r="CU819" s="14">
        <v>7.1</v>
      </c>
      <c r="CV819" s="14">
        <v>1.6</v>
      </c>
      <c r="CW819" s="14">
        <v>1.3</v>
      </c>
      <c r="CX819" s="14">
        <v>0.0</v>
      </c>
      <c r="CY819" s="14">
        <v>3.0</v>
      </c>
      <c r="CZ819" s="18">
        <f t="shared" si="20"/>
        <v>0.1578947368</v>
      </c>
      <c r="DA819" s="18">
        <f t="shared" si="21"/>
        <v>0.4957767169</v>
      </c>
      <c r="DB819" s="14">
        <v>43.2857</v>
      </c>
      <c r="DC819" s="7">
        <v>0.0</v>
      </c>
      <c r="DD819" s="7">
        <v>2.0</v>
      </c>
      <c r="DE819" s="7">
        <v>1.0</v>
      </c>
      <c r="DF819" s="7">
        <v>9.0</v>
      </c>
      <c r="DG819" s="7">
        <v>1.0</v>
      </c>
      <c r="DH819" s="7">
        <v>0.0</v>
      </c>
      <c r="DI819" s="7">
        <v>8.0</v>
      </c>
      <c r="DJ819" s="7">
        <v>2.0</v>
      </c>
      <c r="DK819" s="7">
        <v>0.0</v>
      </c>
      <c r="DL819" s="7">
        <v>0.0</v>
      </c>
      <c r="DM819" s="7">
        <v>17.0</v>
      </c>
      <c r="DN819" s="9">
        <v>1.0</v>
      </c>
      <c r="DO819" s="9">
        <v>0.0</v>
      </c>
      <c r="DP819" s="9">
        <v>2.0</v>
      </c>
      <c r="DQ819" s="8">
        <v>46.0</v>
      </c>
      <c r="DR819" s="8">
        <v>0.0</v>
      </c>
      <c r="DS819" s="8"/>
      <c r="DT819" s="19">
        <v>0.833</v>
      </c>
      <c r="DU819" s="8">
        <v>0.863</v>
      </c>
      <c r="DV819" s="8">
        <v>0.214</v>
      </c>
      <c r="DW819" s="8">
        <v>0.0</v>
      </c>
      <c r="DX819" s="8">
        <v>0.0</v>
      </c>
      <c r="DY819" s="14">
        <f t="shared" si="22"/>
        <v>2.834088309</v>
      </c>
    </row>
    <row r="820" ht="12.75" customHeight="1">
      <c r="A820" s="7">
        <v>38.0</v>
      </c>
      <c r="B820" s="7" t="s">
        <v>3334</v>
      </c>
      <c r="C820" s="7" t="s">
        <v>353</v>
      </c>
      <c r="D820" s="7" t="s">
        <v>162</v>
      </c>
      <c r="E820" s="7" t="s">
        <v>163</v>
      </c>
      <c r="F820" s="7" t="s">
        <v>163</v>
      </c>
      <c r="G820" s="7">
        <v>69.0</v>
      </c>
      <c r="H820" s="7">
        <v>175.0</v>
      </c>
      <c r="I820" s="7" t="s">
        <v>145</v>
      </c>
      <c r="J820" s="7">
        <v>2010.0</v>
      </c>
      <c r="K820" s="7">
        <v>2.0</v>
      </c>
      <c r="L820" s="7">
        <v>40.0</v>
      </c>
      <c r="M820" s="8" t="s">
        <v>146</v>
      </c>
      <c r="N820" s="8">
        <f t="shared" si="1"/>
        <v>23</v>
      </c>
      <c r="O820" s="7" t="s">
        <v>1206</v>
      </c>
      <c r="P820" s="7" t="s">
        <v>1790</v>
      </c>
      <c r="Q820" s="8" t="s">
        <v>839</v>
      </c>
      <c r="R820" s="7" t="s">
        <v>3335</v>
      </c>
      <c r="S820" s="9" t="s">
        <v>255</v>
      </c>
      <c r="T820" s="9">
        <v>5.0</v>
      </c>
      <c r="U820" s="9">
        <v>1.0</v>
      </c>
      <c r="V820" s="9" t="s">
        <v>138</v>
      </c>
      <c r="W820" s="7">
        <v>6.0</v>
      </c>
      <c r="X820" s="7">
        <v>0.0</v>
      </c>
      <c r="Y820" s="7">
        <v>2.0</v>
      </c>
      <c r="Z820" s="7">
        <v>2.0</v>
      </c>
      <c r="AA820" s="7">
        <v>2.0</v>
      </c>
      <c r="AB820" s="7">
        <v>1.0</v>
      </c>
      <c r="AC820" s="7">
        <v>9.0</v>
      </c>
      <c r="AD820" s="7">
        <v>0.0</v>
      </c>
      <c r="AE820" s="7">
        <v>3.0</v>
      </c>
      <c r="AF820" s="10">
        <f t="shared" si="2"/>
        <v>0</v>
      </c>
      <c r="AG820" s="10">
        <f t="shared" si="3"/>
        <v>0</v>
      </c>
      <c r="AH820" s="7">
        <v>3218.0</v>
      </c>
      <c r="AI820" s="11">
        <f t="shared" si="4"/>
        <v>8.938888889</v>
      </c>
      <c r="AJ820" s="7">
        <v>84.0</v>
      </c>
      <c r="AK820" s="11">
        <f t="shared" si="5"/>
        <v>14</v>
      </c>
      <c r="AL820" s="11">
        <f t="shared" si="6"/>
        <v>38.30952381</v>
      </c>
      <c r="AM820" s="12">
        <v>29.0</v>
      </c>
      <c r="AN820" s="11">
        <f t="shared" si="7"/>
        <v>32.44251088</v>
      </c>
      <c r="AO820" s="10" t="s">
        <v>151</v>
      </c>
      <c r="AP820" s="10" t="s">
        <v>152</v>
      </c>
      <c r="AQ820" s="10" t="s">
        <v>152</v>
      </c>
      <c r="AR820" s="7">
        <v>0.0</v>
      </c>
      <c r="AS820" s="7">
        <v>0.0</v>
      </c>
      <c r="AT820" s="13">
        <f t="shared" si="8"/>
        <v>0</v>
      </c>
      <c r="AU820" s="8"/>
      <c r="AV820" s="8"/>
      <c r="AW820" s="8"/>
      <c r="AX820" s="8">
        <v>0.0</v>
      </c>
      <c r="AY820" s="8"/>
      <c r="AZ820" s="8">
        <v>0.0</v>
      </c>
      <c r="BA820" s="7">
        <v>9.0</v>
      </c>
      <c r="BB820" s="7">
        <v>5.0</v>
      </c>
      <c r="BC820" s="7">
        <v>1.0</v>
      </c>
      <c r="BD820" s="7">
        <v>0.0</v>
      </c>
      <c r="BE820" s="7">
        <v>1.0</v>
      </c>
      <c r="BF820" s="7">
        <v>1.0</v>
      </c>
      <c r="BG820" s="14">
        <f t="shared" si="9"/>
        <v>10.06836544</v>
      </c>
      <c r="BH820" s="11">
        <f t="shared" si="10"/>
        <v>5.593536358</v>
      </c>
      <c r="BI820" s="11">
        <f t="shared" si="11"/>
        <v>1.118707272</v>
      </c>
      <c r="BJ820" s="11">
        <f t="shared" si="12"/>
        <v>0</v>
      </c>
      <c r="BK820" s="11">
        <f t="shared" si="13"/>
        <v>1.118707272</v>
      </c>
      <c r="BL820" s="11">
        <f t="shared" si="14"/>
        <v>1.118707272</v>
      </c>
      <c r="BM820" s="7">
        <v>2.0</v>
      </c>
      <c r="BN820" s="7">
        <v>1.0</v>
      </c>
      <c r="BO820" s="7">
        <v>0.0</v>
      </c>
      <c r="BP820" s="7">
        <v>0.0</v>
      </c>
      <c r="BQ820" s="7">
        <v>0.0</v>
      </c>
      <c r="BR820" s="7">
        <v>0.0</v>
      </c>
      <c r="BS820" s="9">
        <f t="shared" si="15"/>
        <v>8</v>
      </c>
      <c r="BT820" s="14">
        <v>-1.0951</v>
      </c>
      <c r="BW820" s="15" t="str">
        <f t="shared" si="16"/>
        <v> </v>
      </c>
      <c r="BY820" s="7">
        <v>0.0</v>
      </c>
      <c r="BZ820" s="7">
        <v>0.0</v>
      </c>
      <c r="CA820" s="7">
        <v>0.0</v>
      </c>
      <c r="CB820" s="7">
        <v>0.0</v>
      </c>
      <c r="CC820" s="7">
        <v>0.0</v>
      </c>
      <c r="CD820" s="7">
        <v>0.0</v>
      </c>
      <c r="CE820" s="7">
        <v>0.0</v>
      </c>
      <c r="CF820" s="7">
        <v>0.0</v>
      </c>
      <c r="CG820" s="7">
        <v>0.0</v>
      </c>
      <c r="CH820" s="7">
        <v>0.0</v>
      </c>
      <c r="CI820" s="7">
        <v>0.0</v>
      </c>
      <c r="CJ820" s="7">
        <v>0.0</v>
      </c>
      <c r="CK820" s="7">
        <v>0.0</v>
      </c>
      <c r="CL820" s="15">
        <f t="shared" si="17"/>
        <v>0</v>
      </c>
      <c r="CM820" s="7">
        <v>0.1</v>
      </c>
      <c r="CN820" s="7">
        <v>0.1</v>
      </c>
      <c r="CO820" s="7">
        <v>0.2</v>
      </c>
      <c r="CP820" s="16">
        <f t="shared" si="18"/>
        <v>0.03333333333</v>
      </c>
      <c r="CQ820" s="16">
        <f t="shared" si="19"/>
        <v>0.2237414543</v>
      </c>
      <c r="CR820" s="17">
        <v>2.0</v>
      </c>
      <c r="CS820" s="14">
        <v>0.9</v>
      </c>
      <c r="CT820" s="14">
        <v>0.9</v>
      </c>
      <c r="CU820" s="14">
        <v>1.1</v>
      </c>
      <c r="CV820" s="14">
        <v>0.30000000000000004</v>
      </c>
      <c r="CW820" s="14">
        <v>0.2</v>
      </c>
      <c r="CX820" s="14">
        <v>0.0</v>
      </c>
      <c r="CY820" s="14">
        <v>0.5</v>
      </c>
      <c r="CZ820" s="18">
        <f t="shared" si="20"/>
        <v>0.08333333333</v>
      </c>
      <c r="DA820" s="18">
        <f t="shared" si="21"/>
        <v>0.5593536358</v>
      </c>
      <c r="DB820" s="14">
        <v>43.8889</v>
      </c>
      <c r="DC820" s="7">
        <v>0.0</v>
      </c>
      <c r="DD820" s="7">
        <v>0.0</v>
      </c>
      <c r="DE820" s="7">
        <v>0.0</v>
      </c>
      <c r="DF820" s="7">
        <v>0.0</v>
      </c>
      <c r="DG820" s="7">
        <v>0.0</v>
      </c>
      <c r="DH820" s="7">
        <v>0.0</v>
      </c>
      <c r="DI820" s="7">
        <v>0.0</v>
      </c>
      <c r="DJ820" s="7">
        <v>2.0</v>
      </c>
      <c r="DK820" s="7">
        <v>0.0</v>
      </c>
      <c r="DL820" s="7">
        <v>0.0</v>
      </c>
      <c r="DM820" s="7">
        <v>7.0</v>
      </c>
      <c r="DN820" s="9">
        <v>0.0</v>
      </c>
      <c r="DO820" s="9">
        <v>0.0</v>
      </c>
      <c r="DP820" s="9">
        <v>0.0</v>
      </c>
      <c r="DQ820" s="8">
        <v>19.0</v>
      </c>
      <c r="DR820" s="8">
        <v>0.0</v>
      </c>
      <c r="DS820" s="8"/>
      <c r="DT820" s="19">
        <v>0.6000000000000001</v>
      </c>
      <c r="DU820" s="8">
        <v>0.6000000000000001</v>
      </c>
      <c r="DV820" s="8">
        <v>0.062</v>
      </c>
      <c r="DW820" s="8">
        <v>0.0</v>
      </c>
      <c r="DX820" s="8">
        <v>0.0</v>
      </c>
      <c r="DY820" s="14">
        <f t="shared" si="22"/>
        <v>0.4876229696</v>
      </c>
    </row>
    <row r="821" ht="12.75" customHeight="1">
      <c r="A821" s="7">
        <v>44.0</v>
      </c>
      <c r="B821" s="7" t="s">
        <v>3336</v>
      </c>
      <c r="C821" s="7" t="s">
        <v>760</v>
      </c>
      <c r="D821" s="7" t="s">
        <v>761</v>
      </c>
      <c r="E821" s="7" t="s">
        <v>132</v>
      </c>
      <c r="F821" s="7" t="s">
        <v>132</v>
      </c>
      <c r="G821" s="7">
        <v>72.0</v>
      </c>
      <c r="H821" s="7">
        <v>212.0</v>
      </c>
      <c r="I821" s="7" t="s">
        <v>133</v>
      </c>
      <c r="J821" s="7">
        <v>2003.0</v>
      </c>
      <c r="K821" s="7">
        <v>6.0</v>
      </c>
      <c r="L821" s="7">
        <v>183.0</v>
      </c>
      <c r="M821" s="8"/>
      <c r="N821" s="8">
        <f t="shared" si="1"/>
        <v>31</v>
      </c>
      <c r="O821" s="7" t="s">
        <v>1659</v>
      </c>
      <c r="P821" s="7" t="s">
        <v>3337</v>
      </c>
      <c r="Q821" s="8" t="s">
        <v>458</v>
      </c>
      <c r="R821" s="7" t="s">
        <v>458</v>
      </c>
      <c r="S821" s="9" t="s">
        <v>150</v>
      </c>
      <c r="T821" s="9">
        <v>49.0</v>
      </c>
      <c r="U821" s="9" t="s">
        <v>138</v>
      </c>
      <c r="V821" s="9" t="s">
        <v>138</v>
      </c>
      <c r="W821" s="7">
        <v>49.0</v>
      </c>
      <c r="X821" s="7">
        <v>3.0</v>
      </c>
      <c r="Y821" s="7">
        <v>3.0</v>
      </c>
      <c r="Z821" s="7">
        <v>2.0</v>
      </c>
      <c r="AA821" s="7">
        <v>6.0</v>
      </c>
      <c r="AB821" s="7">
        <v>-1.0</v>
      </c>
      <c r="AC821" s="7">
        <v>42.0</v>
      </c>
      <c r="AD821" s="7">
        <v>15.0</v>
      </c>
      <c r="AE821" s="7">
        <v>19.0</v>
      </c>
      <c r="AF821" s="10">
        <f t="shared" si="2"/>
        <v>0.07142857143</v>
      </c>
      <c r="AG821" s="10">
        <f t="shared" si="3"/>
        <v>0.03947368421</v>
      </c>
      <c r="AH821" s="7">
        <v>34084.0</v>
      </c>
      <c r="AI821" s="11">
        <f t="shared" si="4"/>
        <v>11.59319728</v>
      </c>
      <c r="AJ821" s="7">
        <v>904.0</v>
      </c>
      <c r="AK821" s="11">
        <f t="shared" si="5"/>
        <v>18.44897959</v>
      </c>
      <c r="AL821" s="11">
        <f t="shared" si="6"/>
        <v>37.70353982</v>
      </c>
      <c r="AM821" s="12">
        <v>38.0</v>
      </c>
      <c r="AN821" s="11">
        <f t="shared" si="7"/>
        <v>4.013613426</v>
      </c>
      <c r="AO821" s="10" t="s">
        <v>239</v>
      </c>
      <c r="AP821" s="10" t="s">
        <v>239</v>
      </c>
      <c r="AQ821" s="10" t="s">
        <v>216</v>
      </c>
      <c r="AR821" s="7">
        <v>235.0</v>
      </c>
      <c r="AS821" s="7">
        <v>216.0</v>
      </c>
      <c r="AT821" s="13">
        <f t="shared" si="8"/>
        <v>0.5210643016</v>
      </c>
      <c r="AU821" s="9">
        <v>5.0</v>
      </c>
      <c r="AV821" s="9">
        <v>1.0</v>
      </c>
      <c r="AW821" s="9">
        <v>311.0</v>
      </c>
      <c r="AX821" s="9">
        <v>160.0</v>
      </c>
      <c r="AY821" s="9">
        <v>140.0</v>
      </c>
      <c r="AZ821" s="9">
        <v>75.0</v>
      </c>
      <c r="BA821" s="7">
        <v>39.0</v>
      </c>
      <c r="BB821" s="7">
        <v>103.0</v>
      </c>
      <c r="BC821" s="7">
        <v>40.0</v>
      </c>
      <c r="BD821" s="7">
        <v>15.0</v>
      </c>
      <c r="BE821" s="7">
        <v>14.0</v>
      </c>
      <c r="BF821" s="7">
        <v>7.0</v>
      </c>
      <c r="BG821" s="14">
        <f t="shared" si="9"/>
        <v>4.119234832</v>
      </c>
      <c r="BH821" s="11">
        <f t="shared" si="10"/>
        <v>10.87900481</v>
      </c>
      <c r="BI821" s="11">
        <f t="shared" si="11"/>
        <v>4.224856238</v>
      </c>
      <c r="BJ821" s="11">
        <f t="shared" si="12"/>
        <v>1.584321089</v>
      </c>
      <c r="BK821" s="11">
        <f t="shared" si="13"/>
        <v>1.478699683</v>
      </c>
      <c r="BL821" s="11">
        <f t="shared" si="14"/>
        <v>0.7393498416</v>
      </c>
      <c r="BM821" s="7">
        <v>47.0</v>
      </c>
      <c r="BN821" s="7">
        <v>11.0</v>
      </c>
      <c r="BO821" s="7">
        <v>1.0</v>
      </c>
      <c r="BP821" s="7">
        <v>1.0</v>
      </c>
      <c r="BQ821" s="7">
        <v>1.0</v>
      </c>
      <c r="BR821" s="7">
        <v>0.0</v>
      </c>
      <c r="BS821" s="9">
        <f t="shared" si="15"/>
        <v>191</v>
      </c>
      <c r="BT821" s="14">
        <v>-6.4509</v>
      </c>
      <c r="BW821" s="15" t="str">
        <f t="shared" si="16"/>
        <v> </v>
      </c>
      <c r="BY821" s="7">
        <v>1.0</v>
      </c>
      <c r="BZ821" s="7">
        <v>0.0</v>
      </c>
      <c r="CA821" s="7">
        <v>0.0</v>
      </c>
      <c r="CB821" s="7">
        <v>0.0</v>
      </c>
      <c r="CC821" s="7">
        <v>0.0</v>
      </c>
      <c r="CD821" s="7">
        <v>0.0</v>
      </c>
      <c r="CE821" s="7">
        <v>1.0</v>
      </c>
      <c r="CF821" s="7">
        <v>0.0</v>
      </c>
      <c r="CG821" s="7">
        <v>1.0</v>
      </c>
      <c r="CH821" s="7">
        <v>0.0</v>
      </c>
      <c r="CI821" s="7">
        <v>1.0</v>
      </c>
      <c r="CJ821" s="7">
        <v>0.0</v>
      </c>
      <c r="CK821" s="7">
        <v>0.0</v>
      </c>
      <c r="CL821" s="15">
        <f t="shared" si="17"/>
        <v>0</v>
      </c>
      <c r="CM821" s="7">
        <v>-0.6000000000000001</v>
      </c>
      <c r="CN821" s="7">
        <v>0.7</v>
      </c>
      <c r="CO821" s="7">
        <v>0.2</v>
      </c>
      <c r="CP821" s="16">
        <f t="shared" si="18"/>
        <v>0.004081632653</v>
      </c>
      <c r="CQ821" s="16">
        <f t="shared" si="19"/>
        <v>0.02112428119</v>
      </c>
      <c r="CR821" s="17">
        <v>3.0</v>
      </c>
      <c r="CS821" s="14">
        <v>8.6</v>
      </c>
      <c r="CT821" s="14">
        <v>12.3</v>
      </c>
      <c r="CU821" s="14">
        <v>-2.8</v>
      </c>
      <c r="CV821" s="14">
        <v>-1.3</v>
      </c>
      <c r="CW821" s="14">
        <v>2.6</v>
      </c>
      <c r="CX821" s="14">
        <v>0.0</v>
      </c>
      <c r="CY821" s="14">
        <v>1.3</v>
      </c>
      <c r="CZ821" s="18">
        <f t="shared" si="20"/>
        <v>0.02653061224</v>
      </c>
      <c r="DA821" s="18">
        <f t="shared" si="21"/>
        <v>0.1373078277</v>
      </c>
      <c r="DB821" s="14">
        <v>26.9524</v>
      </c>
      <c r="DC821" s="7">
        <v>1.0</v>
      </c>
      <c r="DD821" s="7">
        <v>0.0</v>
      </c>
      <c r="DE821" s="7">
        <v>0.0</v>
      </c>
      <c r="DF821" s="7">
        <v>14.0</v>
      </c>
      <c r="DG821" s="7">
        <v>9.0</v>
      </c>
      <c r="DH821" s="7">
        <v>0.0</v>
      </c>
      <c r="DI821" s="7">
        <v>2.0</v>
      </c>
      <c r="DJ821" s="7">
        <v>8.0</v>
      </c>
      <c r="DK821" s="7">
        <v>6.0</v>
      </c>
      <c r="DL821" s="7">
        <v>0.0</v>
      </c>
      <c r="DM821" s="7">
        <v>17.0</v>
      </c>
      <c r="DN821" s="9">
        <v>0.0</v>
      </c>
      <c r="DO821" s="9">
        <v>0.0</v>
      </c>
      <c r="DP821" s="9">
        <v>0.0</v>
      </c>
      <c r="DQ821" s="8">
        <v>186.0</v>
      </c>
      <c r="DR821" s="8">
        <v>30.0</v>
      </c>
      <c r="DS821" s="8" t="s">
        <v>3338</v>
      </c>
      <c r="DT821" s="19">
        <v>1.6</v>
      </c>
      <c r="DU821" s="8">
        <v>1.6</v>
      </c>
      <c r="DV821" s="8">
        <v>1.6</v>
      </c>
      <c r="DW821" s="8">
        <v>585.0</v>
      </c>
      <c r="DX821" s="8">
        <v>0.0</v>
      </c>
      <c r="DY821" s="14">
        <f t="shared" si="22"/>
        <v>-0.9340425532</v>
      </c>
    </row>
    <row r="822" ht="12.75" customHeight="1">
      <c r="A822" s="7">
        <v>45.0</v>
      </c>
      <c r="B822" s="7" t="s">
        <v>3339</v>
      </c>
      <c r="C822" s="7" t="s">
        <v>3340</v>
      </c>
      <c r="D822" s="7" t="s">
        <v>1318</v>
      </c>
      <c r="E822" s="7" t="s">
        <v>132</v>
      </c>
      <c r="F822" s="7" t="s">
        <v>132</v>
      </c>
      <c r="G822" s="7">
        <v>73.0</v>
      </c>
      <c r="H822" s="7">
        <v>200.0</v>
      </c>
      <c r="I822" s="7" t="s">
        <v>145</v>
      </c>
      <c r="M822" s="8"/>
      <c r="N822" s="8">
        <f t="shared" si="1"/>
        <v>27</v>
      </c>
      <c r="O822" s="7" t="s">
        <v>726</v>
      </c>
      <c r="P822" s="7" t="s">
        <v>3337</v>
      </c>
      <c r="Q822" s="8" t="s">
        <v>490</v>
      </c>
      <c r="R822" s="7" t="s">
        <v>490</v>
      </c>
      <c r="S822" s="9" t="s">
        <v>247</v>
      </c>
      <c r="T822" s="9">
        <v>3.0</v>
      </c>
      <c r="U822" s="9" t="s">
        <v>138</v>
      </c>
      <c r="V822" s="9" t="s">
        <v>138</v>
      </c>
      <c r="W822" s="7">
        <v>3.0</v>
      </c>
      <c r="X822" s="7">
        <v>0.0</v>
      </c>
      <c r="Y822" s="7">
        <v>0.0</v>
      </c>
      <c r="Z822" s="7">
        <v>0.0</v>
      </c>
      <c r="AA822" s="7">
        <v>0.0</v>
      </c>
      <c r="AB822" s="7">
        <v>0.0</v>
      </c>
      <c r="AC822" s="7">
        <v>3.0</v>
      </c>
      <c r="AD822" s="7">
        <v>0.0</v>
      </c>
      <c r="AE822" s="7">
        <v>1.0</v>
      </c>
      <c r="AF822" s="10">
        <f t="shared" si="2"/>
        <v>0</v>
      </c>
      <c r="AG822" s="10">
        <f t="shared" si="3"/>
        <v>0</v>
      </c>
      <c r="AH822" s="7">
        <v>2255.0</v>
      </c>
      <c r="AI822" s="11">
        <f t="shared" si="4"/>
        <v>12.52777778</v>
      </c>
      <c r="AJ822" s="7">
        <v>53.0</v>
      </c>
      <c r="AK822" s="11">
        <f t="shared" si="5"/>
        <v>17.66666667</v>
      </c>
      <c r="AL822" s="11">
        <f t="shared" si="6"/>
        <v>42.54716981</v>
      </c>
      <c r="AM822" s="12">
        <v>0.0</v>
      </c>
      <c r="AN822" s="11">
        <f t="shared" si="7"/>
        <v>0</v>
      </c>
      <c r="AO822" s="10" t="s">
        <v>151</v>
      </c>
      <c r="AP822" s="10" t="s">
        <v>151</v>
      </c>
      <c r="AQ822" s="10" t="s">
        <v>151</v>
      </c>
      <c r="AR822" s="7">
        <v>0.0</v>
      </c>
      <c r="AS822" s="7">
        <v>0.0</v>
      </c>
      <c r="AT822" s="13">
        <f t="shared" si="8"/>
        <v>0</v>
      </c>
      <c r="AU822" s="8"/>
      <c r="AV822" s="8"/>
      <c r="AW822" s="8"/>
      <c r="AX822" s="8">
        <v>0.0</v>
      </c>
      <c r="AY822" s="8"/>
      <c r="AZ822" s="8">
        <v>0.0</v>
      </c>
      <c r="BA822" s="7">
        <v>5.0</v>
      </c>
      <c r="BB822" s="7">
        <v>3.0</v>
      </c>
      <c r="BC822" s="7">
        <v>0.0</v>
      </c>
      <c r="BD822" s="7">
        <v>0.0</v>
      </c>
      <c r="BE822" s="7">
        <v>0.0</v>
      </c>
      <c r="BF822" s="7">
        <v>1.0</v>
      </c>
      <c r="BG822" s="14">
        <f t="shared" si="9"/>
        <v>7.982261641</v>
      </c>
      <c r="BH822" s="11">
        <f t="shared" si="10"/>
        <v>4.789356984</v>
      </c>
      <c r="BI822" s="11">
        <f t="shared" si="11"/>
        <v>0</v>
      </c>
      <c r="BJ822" s="11">
        <f t="shared" si="12"/>
        <v>0</v>
      </c>
      <c r="BK822" s="11">
        <f t="shared" si="13"/>
        <v>0</v>
      </c>
      <c r="BL822" s="11">
        <f t="shared" si="14"/>
        <v>1.596452328</v>
      </c>
      <c r="BM822" s="7">
        <v>2.0</v>
      </c>
      <c r="BN822" s="7">
        <v>1.0</v>
      </c>
      <c r="BO822" s="7">
        <v>0.0</v>
      </c>
      <c r="BP822" s="7">
        <v>0.0</v>
      </c>
      <c r="BQ822" s="7">
        <v>0.0</v>
      </c>
      <c r="BR822" s="7">
        <v>0.0</v>
      </c>
      <c r="BS822" s="9">
        <f t="shared" si="15"/>
        <v>5</v>
      </c>
      <c r="BT822" s="14">
        <v>-1.0735000000000001</v>
      </c>
      <c r="BW822" s="15" t="str">
        <f t="shared" si="16"/>
        <v> </v>
      </c>
      <c r="BY822" s="7">
        <v>0.0</v>
      </c>
      <c r="BZ822" s="7">
        <v>0.0</v>
      </c>
      <c r="CA822" s="7">
        <v>0.0</v>
      </c>
      <c r="CB822" s="7">
        <v>0.0</v>
      </c>
      <c r="CC822" s="7">
        <v>0.0</v>
      </c>
      <c r="CD822" s="7">
        <v>0.0</v>
      </c>
      <c r="CE822" s="7">
        <v>0.0</v>
      </c>
      <c r="CF822" s="7">
        <v>0.0</v>
      </c>
      <c r="CG822" s="7">
        <v>0.0</v>
      </c>
      <c r="CH822" s="7">
        <v>0.0</v>
      </c>
      <c r="CI822" s="7">
        <v>0.0</v>
      </c>
      <c r="CJ822" s="7">
        <v>0.0</v>
      </c>
      <c r="CK822" s="7">
        <v>0.0</v>
      </c>
      <c r="CL822" s="15">
        <f t="shared" si="17"/>
        <v>0</v>
      </c>
      <c r="CM822" s="7">
        <v>-0.1</v>
      </c>
      <c r="CN822" s="7">
        <v>0.1</v>
      </c>
      <c r="CO822" s="7">
        <v>0.0</v>
      </c>
      <c r="CP822" s="16">
        <f t="shared" si="18"/>
        <v>0</v>
      </c>
      <c r="CQ822" s="16">
        <f t="shared" si="19"/>
        <v>0</v>
      </c>
      <c r="CR822" s="17">
        <v>1.0</v>
      </c>
      <c r="CS822" s="14">
        <v>0.7</v>
      </c>
      <c r="CT822" s="14">
        <v>0.6000000000000001</v>
      </c>
      <c r="CU822" s="14">
        <v>0.1</v>
      </c>
      <c r="CV822" s="14">
        <v>-0.30000000000000004</v>
      </c>
      <c r="CW822" s="14">
        <v>0.1</v>
      </c>
      <c r="CX822" s="14">
        <v>0.0</v>
      </c>
      <c r="CY822" s="14">
        <v>-0.2</v>
      </c>
      <c r="CZ822" s="18">
        <f t="shared" si="20"/>
        <v>-0.06666666667</v>
      </c>
      <c r="DA822" s="18">
        <f t="shared" si="21"/>
        <v>-0.3192904656</v>
      </c>
      <c r="DB822" s="14">
        <v>45.0</v>
      </c>
      <c r="DC822" s="7">
        <v>0.0</v>
      </c>
      <c r="DD822" s="7">
        <v>0.0</v>
      </c>
      <c r="DE822" s="7">
        <v>0.0</v>
      </c>
      <c r="DF822" s="7">
        <v>0.0</v>
      </c>
      <c r="DG822" s="7">
        <v>0.0</v>
      </c>
      <c r="DH822" s="7">
        <v>0.0</v>
      </c>
      <c r="DI822" s="7">
        <v>0.0</v>
      </c>
      <c r="DJ822" s="7">
        <v>1.0</v>
      </c>
      <c r="DK822" s="7">
        <v>0.0</v>
      </c>
      <c r="DL822" s="7">
        <v>0.0</v>
      </c>
      <c r="DM822" s="7">
        <v>2.0</v>
      </c>
      <c r="DN822" s="9">
        <v>0.0</v>
      </c>
      <c r="DO822" s="9">
        <v>0.0</v>
      </c>
      <c r="DP822" s="9">
        <v>0.0</v>
      </c>
      <c r="DQ822" s="8">
        <v>6.0</v>
      </c>
      <c r="DR822" s="8">
        <v>0.0</v>
      </c>
      <c r="DS822" s="8"/>
      <c r="DT822" s="19">
        <v>0.5750000000000001</v>
      </c>
      <c r="DU822" s="8">
        <v>0.5750000000000001</v>
      </c>
      <c r="DV822" s="8">
        <v>0.019</v>
      </c>
      <c r="DW822" s="8">
        <v>0.0</v>
      </c>
      <c r="DX822" s="8">
        <v>0.0</v>
      </c>
      <c r="DY822" s="14">
        <f t="shared" si="22"/>
        <v>-0.202676733</v>
      </c>
    </row>
    <row r="823" ht="12.75" customHeight="1">
      <c r="A823" s="7">
        <v>22.0</v>
      </c>
      <c r="B823" s="7" t="s">
        <v>3341</v>
      </c>
      <c r="C823" s="7" t="s">
        <v>2029</v>
      </c>
      <c r="D823" s="7" t="s">
        <v>162</v>
      </c>
      <c r="E823" s="7" t="s">
        <v>163</v>
      </c>
      <c r="F823" s="7" t="s">
        <v>163</v>
      </c>
      <c r="G823" s="7">
        <v>75.0</v>
      </c>
      <c r="H823" s="7">
        <v>235.0</v>
      </c>
      <c r="I823" s="7" t="s">
        <v>145</v>
      </c>
      <c r="J823" s="7">
        <v>2001.0</v>
      </c>
      <c r="K823" s="7">
        <v>2.0</v>
      </c>
      <c r="L823" s="7">
        <v>50.0</v>
      </c>
      <c r="M823" s="8"/>
      <c r="N823" s="8">
        <f t="shared" si="1"/>
        <v>32</v>
      </c>
      <c r="O823" s="7" t="s">
        <v>464</v>
      </c>
      <c r="P823" s="7" t="s">
        <v>3342</v>
      </c>
      <c r="Q823" s="8" t="s">
        <v>246</v>
      </c>
      <c r="R823" s="7" t="s">
        <v>246</v>
      </c>
      <c r="S823" s="9" t="s">
        <v>183</v>
      </c>
      <c r="T823" s="9">
        <v>81.0</v>
      </c>
      <c r="U823" s="9" t="s">
        <v>138</v>
      </c>
      <c r="V823" s="9" t="s">
        <v>138</v>
      </c>
      <c r="W823" s="7">
        <v>82.0</v>
      </c>
      <c r="X823" s="7">
        <v>6.0</v>
      </c>
      <c r="Y823" s="7">
        <v>6.0</v>
      </c>
      <c r="Z823" s="7">
        <v>4.0</v>
      </c>
      <c r="AA823" s="7">
        <v>12.0</v>
      </c>
      <c r="AB823" s="7">
        <v>-1.0</v>
      </c>
      <c r="AC823" s="7">
        <v>70.0</v>
      </c>
      <c r="AD823" s="7">
        <v>23.0</v>
      </c>
      <c r="AE823" s="7">
        <v>21.0</v>
      </c>
      <c r="AF823" s="10">
        <f t="shared" si="2"/>
        <v>0.08571428571</v>
      </c>
      <c r="AG823" s="10">
        <f t="shared" si="3"/>
        <v>0.05263157895</v>
      </c>
      <c r="AH823" s="7">
        <v>49797.0</v>
      </c>
      <c r="AI823" s="11">
        <f t="shared" si="4"/>
        <v>10.12134146</v>
      </c>
      <c r="AJ823" s="7">
        <v>1288.0</v>
      </c>
      <c r="AK823" s="11">
        <f t="shared" si="5"/>
        <v>15.70731707</v>
      </c>
      <c r="AL823" s="11">
        <f t="shared" si="6"/>
        <v>38.66226708</v>
      </c>
      <c r="AM823" s="12">
        <v>60.0</v>
      </c>
      <c r="AN823" s="11">
        <f t="shared" si="7"/>
        <v>4.337610699</v>
      </c>
      <c r="AO823" s="10" t="s">
        <v>3343</v>
      </c>
      <c r="AP823" s="10" t="s">
        <v>3343</v>
      </c>
      <c r="AQ823" s="10" t="s">
        <v>3226</v>
      </c>
      <c r="AR823" s="7">
        <v>68.0</v>
      </c>
      <c r="AS823" s="7">
        <v>54.0</v>
      </c>
      <c r="AT823" s="13">
        <f t="shared" si="8"/>
        <v>0.5573770492</v>
      </c>
      <c r="AU823" s="8"/>
      <c r="AV823" s="8"/>
      <c r="AW823" s="8">
        <v>89.0</v>
      </c>
      <c r="AX823" s="8">
        <v>48.0</v>
      </c>
      <c r="AY823" s="8">
        <v>33.0</v>
      </c>
      <c r="AZ823" s="8">
        <v>20.0</v>
      </c>
      <c r="BA823" s="7">
        <v>77.0</v>
      </c>
      <c r="BB823" s="7">
        <v>146.0</v>
      </c>
      <c r="BC823" s="7">
        <v>32.0</v>
      </c>
      <c r="BD823" s="7">
        <v>23.0</v>
      </c>
      <c r="BE823" s="7">
        <v>18.0</v>
      </c>
      <c r="BF823" s="7">
        <v>11.0</v>
      </c>
      <c r="BG823" s="14">
        <f t="shared" si="9"/>
        <v>5.566600398</v>
      </c>
      <c r="BH823" s="11">
        <f t="shared" si="10"/>
        <v>10.5548527</v>
      </c>
      <c r="BI823" s="11">
        <f t="shared" si="11"/>
        <v>2.313392373</v>
      </c>
      <c r="BJ823" s="11">
        <f t="shared" si="12"/>
        <v>1.662750768</v>
      </c>
      <c r="BK823" s="11">
        <f t="shared" si="13"/>
        <v>1.30128321</v>
      </c>
      <c r="BL823" s="11">
        <f t="shared" si="14"/>
        <v>0.7952286282</v>
      </c>
      <c r="BM823" s="7">
        <v>81.0</v>
      </c>
      <c r="BN823" s="7">
        <v>18.0</v>
      </c>
      <c r="BO823" s="7">
        <v>7.0</v>
      </c>
      <c r="BP823" s="7">
        <v>0.0</v>
      </c>
      <c r="BQ823" s="7">
        <v>1.0</v>
      </c>
      <c r="BR823" s="7">
        <v>0.0</v>
      </c>
      <c r="BS823" s="9">
        <f t="shared" si="15"/>
        <v>266</v>
      </c>
      <c r="BT823" s="14">
        <v>-9.8227</v>
      </c>
      <c r="BW823" s="15" t="str">
        <f t="shared" si="16"/>
        <v> </v>
      </c>
      <c r="BY823" s="7">
        <v>0.0</v>
      </c>
      <c r="BZ823" s="7">
        <v>0.0</v>
      </c>
      <c r="CA823" s="7">
        <v>2.0</v>
      </c>
      <c r="CB823" s="7">
        <v>0.0</v>
      </c>
      <c r="CC823" s="7">
        <v>1.0</v>
      </c>
      <c r="CD823" s="7">
        <v>0.0</v>
      </c>
      <c r="CE823" s="7">
        <v>1.0</v>
      </c>
      <c r="CF823" s="7">
        <v>1.0</v>
      </c>
      <c r="CG823" s="7">
        <v>0.0</v>
      </c>
      <c r="CH823" s="7">
        <v>0.0</v>
      </c>
      <c r="CI823" s="7">
        <v>3.0</v>
      </c>
      <c r="CJ823" s="7">
        <v>0.0</v>
      </c>
      <c r="CK823" s="7">
        <v>0.0</v>
      </c>
      <c r="CL823" s="15">
        <f t="shared" si="17"/>
        <v>0</v>
      </c>
      <c r="CM823" s="7">
        <v>-0.30000000000000004</v>
      </c>
      <c r="CN823" s="7">
        <v>0.8</v>
      </c>
      <c r="CO823" s="7">
        <v>0.6000000000000001</v>
      </c>
      <c r="CP823" s="16">
        <f t="shared" si="18"/>
        <v>0.007317073171</v>
      </c>
      <c r="CQ823" s="16">
        <f t="shared" si="19"/>
        <v>0.04337610699</v>
      </c>
      <c r="CR823" s="17">
        <v>3.0</v>
      </c>
      <c r="CS823" s="14">
        <v>14.4</v>
      </c>
      <c r="CT823" s="14">
        <v>15.8</v>
      </c>
      <c r="CU823" s="14">
        <v>-0.8</v>
      </c>
      <c r="CV823" s="14">
        <v>-1.1</v>
      </c>
      <c r="CW823" s="14">
        <v>1.7000000000000002</v>
      </c>
      <c r="CX823" s="14">
        <v>0.0</v>
      </c>
      <c r="CY823" s="14">
        <v>0.6000000000000001</v>
      </c>
      <c r="CZ823" s="18">
        <f t="shared" si="20"/>
        <v>0.007317073171</v>
      </c>
      <c r="DA823" s="18">
        <f t="shared" si="21"/>
        <v>0.04337610699</v>
      </c>
      <c r="DB823" s="14">
        <v>26.9</v>
      </c>
      <c r="DC823" s="7">
        <v>1.0</v>
      </c>
      <c r="DD823" s="7">
        <v>0.0</v>
      </c>
      <c r="DE823" s="7">
        <v>2.0</v>
      </c>
      <c r="DF823" s="7">
        <v>20.0</v>
      </c>
      <c r="DG823" s="7">
        <v>22.0</v>
      </c>
      <c r="DH823" s="7">
        <v>2.0</v>
      </c>
      <c r="DI823" s="7">
        <v>9.0</v>
      </c>
      <c r="DJ823" s="7">
        <v>9.0</v>
      </c>
      <c r="DK823" s="7">
        <v>5.0</v>
      </c>
      <c r="DL823" s="7">
        <v>0.0</v>
      </c>
      <c r="DM823" s="7">
        <v>23.0</v>
      </c>
      <c r="DN823" s="9">
        <v>2.0</v>
      </c>
      <c r="DO823" s="9">
        <v>0.0</v>
      </c>
      <c r="DP823" s="9">
        <v>0.0</v>
      </c>
      <c r="DQ823" s="8">
        <v>186.0</v>
      </c>
      <c r="DR823" s="8">
        <v>0.0</v>
      </c>
      <c r="DS823" s="8"/>
      <c r="DT823" s="19">
        <v>1.2</v>
      </c>
      <c r="DU823" s="8">
        <v>1.2</v>
      </c>
      <c r="DV823" s="8">
        <v>1.2</v>
      </c>
      <c r="DW823" s="8">
        <v>0.0</v>
      </c>
      <c r="DX823" s="8">
        <v>0.0</v>
      </c>
      <c r="DY823" s="14">
        <f t="shared" si="22"/>
        <v>-0.7829787234</v>
      </c>
    </row>
    <row r="824" ht="12.75" customHeight="1">
      <c r="A824" s="7">
        <v>19.0</v>
      </c>
      <c r="B824" s="7" t="s">
        <v>3344</v>
      </c>
      <c r="C824" s="7" t="s">
        <v>257</v>
      </c>
      <c r="D824" s="7" t="s">
        <v>162</v>
      </c>
      <c r="E824" s="7" t="s">
        <v>163</v>
      </c>
      <c r="F824" s="7" t="s">
        <v>163</v>
      </c>
      <c r="G824" s="7">
        <v>76.0</v>
      </c>
      <c r="H824" s="7">
        <v>220.0</v>
      </c>
      <c r="I824" s="7" t="s">
        <v>133</v>
      </c>
      <c r="J824" s="7">
        <v>1997.0</v>
      </c>
      <c r="K824" s="7">
        <v>1.0</v>
      </c>
      <c r="L824" s="7">
        <v>1.0</v>
      </c>
      <c r="M824" s="8"/>
      <c r="N824" s="8">
        <f t="shared" si="1"/>
        <v>36</v>
      </c>
      <c r="O824" s="7" t="s">
        <v>892</v>
      </c>
      <c r="P824" s="7" t="s">
        <v>3345</v>
      </c>
      <c r="Q824" s="8" t="s">
        <v>628</v>
      </c>
      <c r="R824" s="7" t="s">
        <v>628</v>
      </c>
      <c r="S824" s="9" t="s">
        <v>150</v>
      </c>
      <c r="T824" s="9">
        <v>82.0</v>
      </c>
      <c r="U824" s="9" t="s">
        <v>138</v>
      </c>
      <c r="V824" s="9" t="s">
        <v>138</v>
      </c>
      <c r="W824" s="7">
        <v>82.0</v>
      </c>
      <c r="X824" s="7">
        <v>19.0</v>
      </c>
      <c r="Y824" s="7">
        <v>63.0</v>
      </c>
      <c r="Z824" s="7">
        <v>34.0</v>
      </c>
      <c r="AA824" s="7">
        <v>82.0</v>
      </c>
      <c r="AB824" s="7">
        <v>25.0</v>
      </c>
      <c r="AC824" s="7">
        <v>121.0</v>
      </c>
      <c r="AD824" s="7">
        <v>49.0</v>
      </c>
      <c r="AE824" s="7">
        <v>41.0</v>
      </c>
      <c r="AF824" s="10">
        <f t="shared" si="2"/>
        <v>0.1570247934</v>
      </c>
      <c r="AG824" s="10">
        <f t="shared" si="3"/>
        <v>0.09004739336</v>
      </c>
      <c r="AH824" s="7">
        <v>90343.0</v>
      </c>
      <c r="AI824" s="11">
        <f t="shared" si="4"/>
        <v>18.36239837</v>
      </c>
      <c r="AJ824" s="7">
        <v>1962.0</v>
      </c>
      <c r="AK824" s="11">
        <f t="shared" si="5"/>
        <v>23.92682927</v>
      </c>
      <c r="AL824" s="11">
        <f t="shared" si="6"/>
        <v>46.04638124</v>
      </c>
      <c r="AM824" s="12">
        <v>253.0</v>
      </c>
      <c r="AN824" s="11">
        <f t="shared" si="7"/>
        <v>10.08157799</v>
      </c>
      <c r="AO824" s="10" t="s">
        <v>3346</v>
      </c>
      <c r="AP824" s="10" t="s">
        <v>1125</v>
      </c>
      <c r="AQ824" s="10" t="s">
        <v>1179</v>
      </c>
      <c r="AR824" s="7">
        <v>399.0</v>
      </c>
      <c r="AS824" s="7">
        <v>354.0</v>
      </c>
      <c r="AT824" s="13">
        <f t="shared" si="8"/>
        <v>0.5298804781</v>
      </c>
      <c r="AU824" s="9">
        <v>28.0</v>
      </c>
      <c r="AV824" s="9">
        <v>17.0</v>
      </c>
      <c r="AW824" s="9">
        <v>449.0</v>
      </c>
      <c r="AX824" s="9">
        <v>249.0</v>
      </c>
      <c r="AY824" s="9">
        <v>304.0</v>
      </c>
      <c r="AZ824" s="9">
        <v>150.0</v>
      </c>
      <c r="BA824" s="7">
        <v>63.0</v>
      </c>
      <c r="BB824" s="7">
        <v>48.0</v>
      </c>
      <c r="BC824" s="7">
        <v>30.0</v>
      </c>
      <c r="BD824" s="7">
        <v>49.0</v>
      </c>
      <c r="BE824" s="7">
        <v>98.0</v>
      </c>
      <c r="BF824" s="7">
        <v>69.0</v>
      </c>
      <c r="BG824" s="14">
        <f t="shared" si="9"/>
        <v>2.510432463</v>
      </c>
      <c r="BH824" s="11">
        <f t="shared" si="10"/>
        <v>1.912710448</v>
      </c>
      <c r="BI824" s="11">
        <f t="shared" si="11"/>
        <v>1.19544403</v>
      </c>
      <c r="BJ824" s="11">
        <f t="shared" si="12"/>
        <v>1.952558582</v>
      </c>
      <c r="BK824" s="11">
        <f t="shared" si="13"/>
        <v>3.905117165</v>
      </c>
      <c r="BL824" s="11">
        <f t="shared" si="14"/>
        <v>2.749521269</v>
      </c>
      <c r="BM824" s="7">
        <v>54.0</v>
      </c>
      <c r="BN824" s="7">
        <v>22.0</v>
      </c>
      <c r="BO824" s="7">
        <v>0.0</v>
      </c>
      <c r="BP824" s="7">
        <v>1.0</v>
      </c>
      <c r="BQ824" s="7">
        <v>0.0</v>
      </c>
      <c r="BR824" s="7">
        <v>0.0</v>
      </c>
      <c r="BS824" s="9">
        <f t="shared" si="15"/>
        <v>132</v>
      </c>
      <c r="BT824" s="14">
        <v>-4.2363</v>
      </c>
      <c r="BW824" s="15" t="str">
        <f t="shared" si="16"/>
        <v> </v>
      </c>
      <c r="BY824" s="7">
        <v>6.0</v>
      </c>
      <c r="BZ824" s="7">
        <v>0.0</v>
      </c>
      <c r="CA824" s="7">
        <v>6.0</v>
      </c>
      <c r="CB824" s="7">
        <v>2.0</v>
      </c>
      <c r="CC824" s="7">
        <v>3.0</v>
      </c>
      <c r="CD824" s="7">
        <v>1.0</v>
      </c>
      <c r="CE824" s="7">
        <v>1.0</v>
      </c>
      <c r="CF824" s="7">
        <v>2.0</v>
      </c>
      <c r="CG824" s="7">
        <v>2.0</v>
      </c>
      <c r="CH824" s="7">
        <v>0.0</v>
      </c>
      <c r="CI824" s="7">
        <v>10.0</v>
      </c>
      <c r="CJ824" s="7">
        <v>0.0</v>
      </c>
      <c r="CK824" s="7">
        <v>0.0</v>
      </c>
      <c r="CL824" s="15">
        <f t="shared" si="17"/>
        <v>0</v>
      </c>
      <c r="CM824" s="7">
        <v>7.1</v>
      </c>
      <c r="CN824" s="7">
        <v>2.9</v>
      </c>
      <c r="CO824" s="7">
        <v>10.0</v>
      </c>
      <c r="CP824" s="16">
        <f t="shared" si="18"/>
        <v>0.1219512195</v>
      </c>
      <c r="CQ824" s="16">
        <f t="shared" si="19"/>
        <v>0.3984813433</v>
      </c>
      <c r="CR824" s="17">
        <v>4.0</v>
      </c>
      <c r="CS824" s="14">
        <v>41.0</v>
      </c>
      <c r="CT824" s="14">
        <v>31.8</v>
      </c>
      <c r="CU824" s="14">
        <v>26.9</v>
      </c>
      <c r="CV824" s="14">
        <v>13.6</v>
      </c>
      <c r="CW824" s="14">
        <v>5.5</v>
      </c>
      <c r="CX824" s="14">
        <v>0.0</v>
      </c>
      <c r="CY824" s="14">
        <v>19.1</v>
      </c>
      <c r="CZ824" s="18">
        <f t="shared" si="20"/>
        <v>0.2329268293</v>
      </c>
      <c r="DA824" s="18">
        <f t="shared" si="21"/>
        <v>0.7610993658</v>
      </c>
      <c r="DB824" s="14">
        <v>34.0496</v>
      </c>
      <c r="DC824" s="7">
        <v>1.0</v>
      </c>
      <c r="DD824" s="7">
        <v>6.0</v>
      </c>
      <c r="DE824" s="7">
        <v>9.0</v>
      </c>
      <c r="DF824" s="7">
        <v>33.0</v>
      </c>
      <c r="DG824" s="7">
        <v>12.0</v>
      </c>
      <c r="DH824" s="7">
        <v>5.0</v>
      </c>
      <c r="DI824" s="7">
        <v>26.0</v>
      </c>
      <c r="DJ824" s="7">
        <v>10.0</v>
      </c>
      <c r="DK824" s="7">
        <v>5.0</v>
      </c>
      <c r="DL824" s="7">
        <v>0.0</v>
      </c>
      <c r="DM824" s="7">
        <v>63.0</v>
      </c>
      <c r="DN824" s="9">
        <v>4.0</v>
      </c>
      <c r="DO824" s="9">
        <v>6.0</v>
      </c>
      <c r="DP824" s="9">
        <v>2.0</v>
      </c>
      <c r="DQ824" s="8">
        <v>186.0</v>
      </c>
      <c r="DR824" s="8">
        <v>0.0</v>
      </c>
      <c r="DS824" s="8"/>
      <c r="DT824" s="19">
        <v>6.75</v>
      </c>
      <c r="DU824" s="8">
        <v>6.75</v>
      </c>
      <c r="DV824" s="8">
        <v>6.75</v>
      </c>
      <c r="DW824" s="8">
        <v>0.0</v>
      </c>
      <c r="DX824" s="8">
        <v>0.0</v>
      </c>
      <c r="DY824" s="14">
        <f t="shared" si="22"/>
        <v>5.908510638</v>
      </c>
    </row>
    <row r="825" ht="12.75" customHeight="1">
      <c r="A825" s="7">
        <v>22.0</v>
      </c>
      <c r="B825" s="7" t="s">
        <v>3347</v>
      </c>
      <c r="C825" s="7" t="s">
        <v>3348</v>
      </c>
      <c r="D825" s="7" t="s">
        <v>162</v>
      </c>
      <c r="E825" s="7" t="s">
        <v>163</v>
      </c>
      <c r="F825" s="7" t="s">
        <v>163</v>
      </c>
      <c r="G825" s="7">
        <v>74.0</v>
      </c>
      <c r="H825" s="7">
        <v>217.0</v>
      </c>
      <c r="I825" s="7" t="s">
        <v>145</v>
      </c>
      <c r="J825" s="7">
        <v>1997.0</v>
      </c>
      <c r="K825" s="7">
        <v>7.0</v>
      </c>
      <c r="L825" s="7">
        <v>190.0</v>
      </c>
      <c r="M825" s="8"/>
      <c r="N825" s="8">
        <f t="shared" si="1"/>
        <v>38</v>
      </c>
      <c r="O825" s="7" t="s">
        <v>1824</v>
      </c>
      <c r="P825" s="7" t="s">
        <v>3345</v>
      </c>
      <c r="Q825" s="8" t="s">
        <v>325</v>
      </c>
      <c r="R825" s="7" t="s">
        <v>325</v>
      </c>
      <c r="S825" s="9" t="s">
        <v>255</v>
      </c>
      <c r="T825" s="9">
        <v>50.0</v>
      </c>
      <c r="U825" s="9" t="s">
        <v>138</v>
      </c>
      <c r="V825" s="9" t="s">
        <v>138</v>
      </c>
      <c r="W825" s="7">
        <v>50.0</v>
      </c>
      <c r="X825" s="7">
        <v>1.0</v>
      </c>
      <c r="Y825" s="7">
        <v>4.0</v>
      </c>
      <c r="Z825" s="7">
        <v>4.0</v>
      </c>
      <c r="AA825" s="7">
        <v>5.0</v>
      </c>
      <c r="AB825" s="7">
        <v>-2.0</v>
      </c>
      <c r="AC825" s="7">
        <v>58.0</v>
      </c>
      <c r="AD825" s="7">
        <v>19.0</v>
      </c>
      <c r="AE825" s="7">
        <v>11.0</v>
      </c>
      <c r="AF825" s="10">
        <f t="shared" si="2"/>
        <v>0.01724137931</v>
      </c>
      <c r="AG825" s="10">
        <f t="shared" si="3"/>
        <v>0.01136363636</v>
      </c>
      <c r="AH825" s="7">
        <v>26067.0</v>
      </c>
      <c r="AI825" s="11">
        <f t="shared" si="4"/>
        <v>8.689</v>
      </c>
      <c r="AJ825" s="7">
        <v>593.0</v>
      </c>
      <c r="AK825" s="11">
        <f t="shared" si="5"/>
        <v>11.86</v>
      </c>
      <c r="AL825" s="11">
        <f t="shared" si="6"/>
        <v>43.95784148</v>
      </c>
      <c r="AM825" s="12">
        <v>89.0</v>
      </c>
      <c r="AN825" s="11">
        <f t="shared" si="7"/>
        <v>12.29140292</v>
      </c>
      <c r="AO825" s="10" t="s">
        <v>441</v>
      </c>
      <c r="AP825" s="10" t="s">
        <v>216</v>
      </c>
      <c r="AQ825" s="10" t="s">
        <v>435</v>
      </c>
      <c r="AR825" s="7">
        <v>6.0</v>
      </c>
      <c r="AS825" s="7">
        <v>7.0</v>
      </c>
      <c r="AT825" s="13">
        <f t="shared" si="8"/>
        <v>0.4615384615</v>
      </c>
      <c r="AU825" s="8"/>
      <c r="AV825" s="8"/>
      <c r="AW825" s="8">
        <v>11.0</v>
      </c>
      <c r="AX825" s="8">
        <v>5.0</v>
      </c>
      <c r="AY825" s="8">
        <v>2.0</v>
      </c>
      <c r="AZ825" s="8">
        <v>1.0</v>
      </c>
      <c r="BA825" s="7">
        <v>20.0</v>
      </c>
      <c r="BB825" s="7">
        <v>73.0</v>
      </c>
      <c r="BC825" s="7">
        <v>2.0</v>
      </c>
      <c r="BD825" s="7">
        <v>19.0</v>
      </c>
      <c r="BE825" s="7">
        <v>4.0</v>
      </c>
      <c r="BF825" s="7">
        <v>9.0</v>
      </c>
      <c r="BG825" s="14">
        <f t="shared" si="9"/>
        <v>2.762113016</v>
      </c>
      <c r="BH825" s="11">
        <f t="shared" si="10"/>
        <v>10.08171251</v>
      </c>
      <c r="BI825" s="11">
        <f t="shared" si="11"/>
        <v>0.2762113016</v>
      </c>
      <c r="BJ825" s="11">
        <f t="shared" si="12"/>
        <v>2.624007366</v>
      </c>
      <c r="BK825" s="11">
        <f t="shared" si="13"/>
        <v>0.5524226033</v>
      </c>
      <c r="BL825" s="11">
        <f t="shared" si="14"/>
        <v>1.242950857</v>
      </c>
      <c r="BM825" s="7">
        <v>80.0</v>
      </c>
      <c r="BN825" s="7">
        <v>15.0</v>
      </c>
      <c r="BO825" s="7">
        <v>6.0</v>
      </c>
      <c r="BP825" s="7">
        <v>2.0</v>
      </c>
      <c r="BQ825" s="7">
        <v>0.0</v>
      </c>
      <c r="BR825" s="7">
        <v>0.0</v>
      </c>
      <c r="BS825" s="9">
        <f t="shared" si="15"/>
        <v>161</v>
      </c>
      <c r="BT825" s="14">
        <v>-5.7369</v>
      </c>
      <c r="BW825" s="15" t="str">
        <f t="shared" si="16"/>
        <v> </v>
      </c>
      <c r="BY825" s="7">
        <v>0.0</v>
      </c>
      <c r="BZ825" s="7">
        <v>0.0</v>
      </c>
      <c r="CA825" s="7">
        <v>0.0</v>
      </c>
      <c r="CB825" s="7">
        <v>0.0</v>
      </c>
      <c r="CC825" s="7">
        <v>0.0</v>
      </c>
      <c r="CD825" s="7">
        <v>0.0</v>
      </c>
      <c r="CE825" s="7">
        <v>1.0</v>
      </c>
      <c r="CF825" s="7">
        <v>0.0</v>
      </c>
      <c r="CG825" s="7">
        <v>0.0</v>
      </c>
      <c r="CH825" s="7">
        <v>0.0</v>
      </c>
      <c r="CI825" s="7">
        <v>0.0</v>
      </c>
      <c r="CJ825" s="7">
        <v>0.0</v>
      </c>
      <c r="CK825" s="7">
        <v>0.0</v>
      </c>
      <c r="CL825" s="15">
        <f t="shared" si="17"/>
        <v>0</v>
      </c>
      <c r="CM825" s="7">
        <v>-0.5</v>
      </c>
      <c r="CN825" s="7">
        <v>0.30000000000000004</v>
      </c>
      <c r="CO825" s="7">
        <v>-0.2</v>
      </c>
      <c r="CP825" s="16">
        <f t="shared" si="18"/>
        <v>-0.004</v>
      </c>
      <c r="CQ825" s="16">
        <f t="shared" si="19"/>
        <v>-0.02762113016</v>
      </c>
      <c r="CR825" s="17">
        <v>1.0</v>
      </c>
      <c r="CS825" s="14">
        <v>6.4</v>
      </c>
      <c r="CT825" s="14">
        <v>6.2</v>
      </c>
      <c r="CU825" s="14">
        <v>-3.8</v>
      </c>
      <c r="CV825" s="14">
        <v>-0.9</v>
      </c>
      <c r="CW825" s="14">
        <v>0.4</v>
      </c>
      <c r="CX825" s="14">
        <v>0.0</v>
      </c>
      <c r="CY825" s="14">
        <v>-0.4</v>
      </c>
      <c r="CZ825" s="18">
        <f t="shared" si="20"/>
        <v>-0.008</v>
      </c>
      <c r="DA825" s="18">
        <f t="shared" si="21"/>
        <v>-0.05524226033</v>
      </c>
      <c r="DB825" s="14">
        <v>39.0345</v>
      </c>
      <c r="DC825" s="7">
        <v>0.0</v>
      </c>
      <c r="DD825" s="7">
        <v>0.0</v>
      </c>
      <c r="DE825" s="7">
        <v>0.0</v>
      </c>
      <c r="DF825" s="7">
        <v>19.0</v>
      </c>
      <c r="DG825" s="7">
        <v>3.0</v>
      </c>
      <c r="DH825" s="7">
        <v>1.0</v>
      </c>
      <c r="DI825" s="7">
        <v>18.0</v>
      </c>
      <c r="DJ825" s="7">
        <v>5.0</v>
      </c>
      <c r="DK825" s="7">
        <v>1.0</v>
      </c>
      <c r="DL825" s="7">
        <v>0.0</v>
      </c>
      <c r="DM825" s="7">
        <v>30.0</v>
      </c>
      <c r="DN825" s="9">
        <v>0.0</v>
      </c>
      <c r="DO825" s="9">
        <v>0.0</v>
      </c>
      <c r="DP825" s="9">
        <v>0.0</v>
      </c>
      <c r="DQ825" s="8">
        <v>186.0</v>
      </c>
      <c r="DR825" s="8">
        <v>0.0</v>
      </c>
      <c r="DS825" s="8"/>
      <c r="DT825" s="19">
        <v>1.2</v>
      </c>
      <c r="DU825" s="8">
        <v>1.2</v>
      </c>
      <c r="DV825" s="8">
        <v>1.2</v>
      </c>
      <c r="DW825" s="8">
        <v>0.0</v>
      </c>
      <c r="DX825" s="8">
        <v>0.0</v>
      </c>
      <c r="DY825" s="14">
        <f t="shared" si="22"/>
        <v>-1.782978723</v>
      </c>
    </row>
    <row r="826" ht="12.75" customHeight="1">
      <c r="A826" s="7">
        <v>50.0</v>
      </c>
      <c r="B826" s="7" t="s">
        <v>3349</v>
      </c>
      <c r="C826" s="7" t="s">
        <v>1711</v>
      </c>
      <c r="D826" s="7" t="s">
        <v>162</v>
      </c>
      <c r="E826" s="7" t="s">
        <v>163</v>
      </c>
      <c r="F826" s="7" t="s">
        <v>163</v>
      </c>
      <c r="G826" s="7">
        <v>72.0</v>
      </c>
      <c r="H826" s="7">
        <v>195.0</v>
      </c>
      <c r="I826" s="7" t="s">
        <v>133</v>
      </c>
      <c r="J826" s="7">
        <v>2012.0</v>
      </c>
      <c r="K826" s="7">
        <v>2.0</v>
      </c>
      <c r="L826" s="7">
        <v>55.0</v>
      </c>
      <c r="M826" s="8"/>
      <c r="N826" s="8">
        <f t="shared" si="1"/>
        <v>21</v>
      </c>
      <c r="O826" s="7" t="s">
        <v>464</v>
      </c>
      <c r="P826" s="7" t="s">
        <v>3350</v>
      </c>
      <c r="Q826" s="8" t="s">
        <v>628</v>
      </c>
      <c r="R826" s="7" t="s">
        <v>628</v>
      </c>
      <c r="S826" s="9" t="s">
        <v>150</v>
      </c>
      <c r="T826" s="9">
        <v>79.0</v>
      </c>
      <c r="U826" s="9" t="s">
        <v>138</v>
      </c>
      <c r="V826" s="9" t="s">
        <v>138</v>
      </c>
      <c r="W826" s="7">
        <v>79.0</v>
      </c>
      <c r="X826" s="7">
        <v>7.0</v>
      </c>
      <c r="Y826" s="7">
        <v>13.0</v>
      </c>
      <c r="Z826" s="7">
        <v>10.0</v>
      </c>
      <c r="AA826" s="7">
        <v>20.0</v>
      </c>
      <c r="AB826" s="7">
        <v>-16.0</v>
      </c>
      <c r="AC826" s="7">
        <v>96.0</v>
      </c>
      <c r="AD826" s="7">
        <v>30.0</v>
      </c>
      <c r="AE826" s="7">
        <v>18.0</v>
      </c>
      <c r="AF826" s="10">
        <f t="shared" si="2"/>
        <v>0.07291666667</v>
      </c>
      <c r="AG826" s="10">
        <f t="shared" si="3"/>
        <v>0.04861111111</v>
      </c>
      <c r="AH826" s="7">
        <v>62531.0</v>
      </c>
      <c r="AI826" s="11">
        <f t="shared" si="4"/>
        <v>13.19219409</v>
      </c>
      <c r="AJ826" s="7">
        <v>1556.0</v>
      </c>
      <c r="AK826" s="11">
        <f t="shared" si="5"/>
        <v>19.69620253</v>
      </c>
      <c r="AL826" s="11">
        <f t="shared" si="6"/>
        <v>40.18701799</v>
      </c>
      <c r="AM826" s="12">
        <v>167.0</v>
      </c>
      <c r="AN826" s="11">
        <f t="shared" si="7"/>
        <v>9.614431242</v>
      </c>
      <c r="AO826" s="10" t="s">
        <v>1098</v>
      </c>
      <c r="AP826" s="10" t="s">
        <v>2071</v>
      </c>
      <c r="AQ826" s="10" t="s">
        <v>617</v>
      </c>
      <c r="AR826" s="7">
        <v>368.0</v>
      </c>
      <c r="AS826" s="7">
        <v>437.0</v>
      </c>
      <c r="AT826" s="13">
        <f t="shared" si="8"/>
        <v>0.4571428571</v>
      </c>
      <c r="AU826" s="9">
        <v>10.0</v>
      </c>
      <c r="AV826" s="9">
        <v>3.0</v>
      </c>
      <c r="AW826" s="9">
        <v>549.0</v>
      </c>
      <c r="AX826" s="9">
        <v>255.0</v>
      </c>
      <c r="AY826" s="9">
        <v>256.0</v>
      </c>
      <c r="AZ826" s="9">
        <v>113.0</v>
      </c>
      <c r="BA826" s="7">
        <v>72.0</v>
      </c>
      <c r="BB826" s="7">
        <v>24.0</v>
      </c>
      <c r="BC826" s="7">
        <v>39.0</v>
      </c>
      <c r="BD826" s="7">
        <v>30.0</v>
      </c>
      <c r="BE826" s="7">
        <v>40.0</v>
      </c>
      <c r="BF826" s="7">
        <v>31.0</v>
      </c>
      <c r="BG826" s="14">
        <f t="shared" si="9"/>
        <v>4.145144009</v>
      </c>
      <c r="BH826" s="11">
        <f t="shared" si="10"/>
        <v>1.38171467</v>
      </c>
      <c r="BI826" s="11">
        <f t="shared" si="11"/>
        <v>2.245286338</v>
      </c>
      <c r="BJ826" s="11">
        <f t="shared" si="12"/>
        <v>1.727143337</v>
      </c>
      <c r="BK826" s="11">
        <f t="shared" si="13"/>
        <v>2.302857783</v>
      </c>
      <c r="BL826" s="11">
        <f t="shared" si="14"/>
        <v>1.784714781</v>
      </c>
      <c r="BM826" s="7">
        <v>20.0</v>
      </c>
      <c r="BN826" s="7">
        <v>10.0</v>
      </c>
      <c r="BO826" s="7">
        <v>0.0</v>
      </c>
      <c r="BP826" s="7">
        <v>0.0</v>
      </c>
      <c r="BQ826" s="7">
        <v>0.0</v>
      </c>
      <c r="BR826" s="7">
        <v>0.0</v>
      </c>
      <c r="BS826" s="9">
        <f t="shared" si="15"/>
        <v>83</v>
      </c>
      <c r="BT826" s="14">
        <v>5.4538</v>
      </c>
      <c r="BW826" s="15" t="str">
        <f t="shared" si="16"/>
        <v> </v>
      </c>
      <c r="BY826" s="7">
        <v>1.0</v>
      </c>
      <c r="BZ826" s="7">
        <v>0.0</v>
      </c>
      <c r="CA826" s="7">
        <v>2.0</v>
      </c>
      <c r="CB826" s="7">
        <v>2.0</v>
      </c>
      <c r="CC826" s="7">
        <v>1.0</v>
      </c>
      <c r="CD826" s="7">
        <v>0.0</v>
      </c>
      <c r="CE826" s="7">
        <v>1.0</v>
      </c>
      <c r="CF826" s="7">
        <v>0.0</v>
      </c>
      <c r="CG826" s="7">
        <v>1.0</v>
      </c>
      <c r="CH826" s="7">
        <v>0.0</v>
      </c>
      <c r="CI826" s="7">
        <v>4.0</v>
      </c>
      <c r="CJ826" s="7">
        <v>0.0</v>
      </c>
      <c r="CK826" s="7">
        <v>1.0</v>
      </c>
      <c r="CL826" s="15">
        <f t="shared" si="17"/>
        <v>1</v>
      </c>
      <c r="CM826" s="7">
        <v>0.1</v>
      </c>
      <c r="CN826" s="7">
        <v>0.6000000000000001</v>
      </c>
      <c r="CO826" s="7">
        <v>0.7</v>
      </c>
      <c r="CP826" s="16">
        <f t="shared" si="18"/>
        <v>0.008860759494</v>
      </c>
      <c r="CQ826" s="16">
        <f t="shared" si="19"/>
        <v>0.04030001119</v>
      </c>
      <c r="CR826" s="17">
        <v>3.0</v>
      </c>
      <c r="CS826" s="14">
        <v>19.4</v>
      </c>
      <c r="CT826" s="14">
        <v>22.3</v>
      </c>
      <c r="CU826" s="14">
        <v>-19.6</v>
      </c>
      <c r="CV826" s="14">
        <v>-0.5</v>
      </c>
      <c r="CW826" s="14">
        <v>1.5</v>
      </c>
      <c r="CX826" s="14">
        <v>0.0</v>
      </c>
      <c r="CY826" s="14">
        <v>1.1</v>
      </c>
      <c r="CZ826" s="18">
        <f t="shared" si="20"/>
        <v>0.01392405063</v>
      </c>
      <c r="DA826" s="18">
        <f t="shared" si="21"/>
        <v>0.06332858902</v>
      </c>
      <c r="DB826" s="14">
        <v>24.5417</v>
      </c>
      <c r="DC826" s="7">
        <v>0.0</v>
      </c>
      <c r="DD826" s="7">
        <v>2.0</v>
      </c>
      <c r="DE826" s="7">
        <v>1.0</v>
      </c>
      <c r="DF826" s="7">
        <v>27.0</v>
      </c>
      <c r="DG826" s="7">
        <v>15.0</v>
      </c>
      <c r="DH826" s="7">
        <v>1.0</v>
      </c>
      <c r="DI826" s="7">
        <v>4.0</v>
      </c>
      <c r="DJ826" s="7">
        <v>8.0</v>
      </c>
      <c r="DK826" s="7">
        <v>5.0</v>
      </c>
      <c r="DL826" s="7">
        <v>8.0</v>
      </c>
      <c r="DM826" s="7">
        <v>55.0</v>
      </c>
      <c r="DN826" s="9">
        <v>0.0</v>
      </c>
      <c r="DO826" s="9">
        <v>1.0</v>
      </c>
      <c r="DP826" s="9">
        <v>1.0</v>
      </c>
      <c r="DQ826" s="8">
        <v>179.0</v>
      </c>
      <c r="DR826" s="8">
        <v>1.0</v>
      </c>
      <c r="DS826" s="8" t="s">
        <v>429</v>
      </c>
      <c r="DT826" s="19">
        <v>0.792</v>
      </c>
      <c r="DU826" s="8">
        <v>0.712</v>
      </c>
      <c r="DV826" s="8">
        <v>0.861</v>
      </c>
      <c r="DW826" s="8">
        <v>10.0</v>
      </c>
      <c r="DX826" s="8">
        <v>0.133</v>
      </c>
      <c r="DY826" s="14">
        <f t="shared" si="22"/>
        <v>0.394257607</v>
      </c>
    </row>
    <row r="827" ht="12.75" customHeight="1">
      <c r="A827" s="7">
        <v>9.0</v>
      </c>
      <c r="B827" s="7" t="s">
        <v>3351</v>
      </c>
      <c r="C827" s="7" t="s">
        <v>1509</v>
      </c>
      <c r="E827" s="7" t="s">
        <v>1510</v>
      </c>
      <c r="F827" s="7" t="s">
        <v>219</v>
      </c>
      <c r="G827" s="7">
        <v>74.0</v>
      </c>
      <c r="H827" s="7">
        <v>189.0</v>
      </c>
      <c r="I827" s="7" t="s">
        <v>145</v>
      </c>
      <c r="J827" s="7">
        <v>2008.0</v>
      </c>
      <c r="K827" s="7">
        <v>1.0</v>
      </c>
      <c r="L827" s="7">
        <v>28.0</v>
      </c>
      <c r="M827" s="8"/>
      <c r="N827" s="8">
        <f t="shared" si="1"/>
        <v>27</v>
      </c>
      <c r="O827" s="7" t="s">
        <v>252</v>
      </c>
      <c r="P827" s="7" t="s">
        <v>3352</v>
      </c>
      <c r="Q827" s="8" t="s">
        <v>839</v>
      </c>
      <c r="R827" s="7" t="s">
        <v>3353</v>
      </c>
      <c r="S827" s="9" t="s">
        <v>238</v>
      </c>
      <c r="T827" s="9">
        <v>11.0</v>
      </c>
      <c r="U827" s="9">
        <v>38.0</v>
      </c>
      <c r="V827" s="9" t="s">
        <v>138</v>
      </c>
      <c r="W827" s="7">
        <v>50.0</v>
      </c>
      <c r="X827" s="7">
        <v>3.0</v>
      </c>
      <c r="Y827" s="7">
        <v>3.0</v>
      </c>
      <c r="Z827" s="7">
        <v>1.0</v>
      </c>
      <c r="AA827" s="7">
        <v>6.0</v>
      </c>
      <c r="AB827" s="7">
        <v>-10.0</v>
      </c>
      <c r="AC827" s="7">
        <v>41.0</v>
      </c>
      <c r="AD827" s="7">
        <v>27.0</v>
      </c>
      <c r="AE827" s="7">
        <v>16.0</v>
      </c>
      <c r="AF827" s="10">
        <f t="shared" si="2"/>
        <v>0.07317073171</v>
      </c>
      <c r="AG827" s="10">
        <f t="shared" si="3"/>
        <v>0.03571428571</v>
      </c>
      <c r="AH827" s="7">
        <v>34303.0</v>
      </c>
      <c r="AI827" s="11">
        <f t="shared" si="4"/>
        <v>11.43433333</v>
      </c>
      <c r="AJ827" s="7">
        <v>795.0</v>
      </c>
      <c r="AK827" s="11">
        <f t="shared" si="5"/>
        <v>15.9</v>
      </c>
      <c r="AL827" s="11">
        <f t="shared" si="6"/>
        <v>43.14842767</v>
      </c>
      <c r="AM827" s="12">
        <v>30.0</v>
      </c>
      <c r="AN827" s="11">
        <f t="shared" si="7"/>
        <v>3.148412675</v>
      </c>
      <c r="AO827" s="10" t="s">
        <v>460</v>
      </c>
      <c r="AP827" s="10" t="s">
        <v>460</v>
      </c>
      <c r="AQ827" s="10" t="s">
        <v>185</v>
      </c>
      <c r="AR827" s="7">
        <v>45.0</v>
      </c>
      <c r="AS827" s="7">
        <v>71.0</v>
      </c>
      <c r="AT827" s="13">
        <f t="shared" si="8"/>
        <v>0.3879310345</v>
      </c>
      <c r="AU827" s="8"/>
      <c r="AV827" s="8"/>
      <c r="AW827" s="8">
        <v>84.0</v>
      </c>
      <c r="AX827" s="8">
        <v>31.0</v>
      </c>
      <c r="AY827" s="8">
        <v>32.0</v>
      </c>
      <c r="AZ827" s="8">
        <v>14.0</v>
      </c>
      <c r="BA827" s="7">
        <v>60.0</v>
      </c>
      <c r="BB827" s="7">
        <v>54.0</v>
      </c>
      <c r="BC827" s="7">
        <v>25.0</v>
      </c>
      <c r="BD827" s="7">
        <v>27.0</v>
      </c>
      <c r="BE827" s="7">
        <v>10.0</v>
      </c>
      <c r="BF827" s="7">
        <v>12.0</v>
      </c>
      <c r="BG827" s="14">
        <f t="shared" si="9"/>
        <v>6.296825351</v>
      </c>
      <c r="BH827" s="11">
        <f t="shared" si="10"/>
        <v>5.667142815</v>
      </c>
      <c r="BI827" s="11">
        <f t="shared" si="11"/>
        <v>2.623677229</v>
      </c>
      <c r="BJ827" s="11">
        <f t="shared" si="12"/>
        <v>2.833571408</v>
      </c>
      <c r="BK827" s="11">
        <f t="shared" si="13"/>
        <v>1.049470892</v>
      </c>
      <c r="BL827" s="11">
        <f t="shared" si="14"/>
        <v>1.25936507</v>
      </c>
      <c r="BM827" s="7">
        <v>20.0</v>
      </c>
      <c r="BN827" s="7">
        <v>10.0</v>
      </c>
      <c r="BO827" s="7">
        <v>0.0</v>
      </c>
      <c r="BP827" s="7">
        <v>0.0</v>
      </c>
      <c r="BQ827" s="7">
        <v>0.0</v>
      </c>
      <c r="BR827" s="7">
        <v>0.0</v>
      </c>
      <c r="BS827" s="9">
        <f t="shared" si="15"/>
        <v>99</v>
      </c>
      <c r="BT827" s="14">
        <v>-3.771</v>
      </c>
      <c r="BW827" s="15" t="str">
        <f t="shared" si="16"/>
        <v> </v>
      </c>
      <c r="BY827" s="7">
        <v>1.0</v>
      </c>
      <c r="BZ827" s="7">
        <v>0.0</v>
      </c>
      <c r="CA827" s="7">
        <v>1.0</v>
      </c>
      <c r="CB827" s="7">
        <v>0.0</v>
      </c>
      <c r="CC827" s="7">
        <v>0.0</v>
      </c>
      <c r="CD827" s="7">
        <v>0.0</v>
      </c>
      <c r="CE827" s="7">
        <v>0.0</v>
      </c>
      <c r="CF827" s="7">
        <v>0.0</v>
      </c>
      <c r="CG827" s="7">
        <v>1.0</v>
      </c>
      <c r="CH827" s="7">
        <v>0.0</v>
      </c>
      <c r="CI827" s="7">
        <v>2.0</v>
      </c>
      <c r="CJ827" s="7">
        <v>0.0</v>
      </c>
      <c r="CK827" s="7">
        <v>0.0</v>
      </c>
      <c r="CL827" s="15">
        <f t="shared" si="17"/>
        <v>0</v>
      </c>
      <c r="CM827" s="7">
        <v>-0.6000000000000001</v>
      </c>
      <c r="CN827" s="7">
        <v>0.2</v>
      </c>
      <c r="CO827" s="7">
        <v>-0.4</v>
      </c>
      <c r="CP827" s="16">
        <f t="shared" si="18"/>
        <v>-0.008</v>
      </c>
      <c r="CQ827" s="16">
        <f t="shared" si="19"/>
        <v>-0.04197883567</v>
      </c>
      <c r="CR827" s="17">
        <v>3.0</v>
      </c>
      <c r="CS827" s="14">
        <v>9.0</v>
      </c>
      <c r="CT827" s="14">
        <v>8.5</v>
      </c>
      <c r="CU827" s="14">
        <v>-8.8</v>
      </c>
      <c r="CV827" s="14">
        <v>-1.4</v>
      </c>
      <c r="CW827" s="14">
        <v>-0.1</v>
      </c>
      <c r="CX827" s="14">
        <v>0.0</v>
      </c>
      <c r="CY827" s="14">
        <v>-1.5</v>
      </c>
      <c r="CZ827" s="18">
        <f t="shared" si="20"/>
        <v>-0.03</v>
      </c>
      <c r="DA827" s="18">
        <f t="shared" si="21"/>
        <v>-0.1574206338</v>
      </c>
      <c r="DB827" s="14">
        <v>21.4634</v>
      </c>
      <c r="DC827" s="7">
        <v>0.0</v>
      </c>
      <c r="DD827" s="7">
        <v>0.0</v>
      </c>
      <c r="DE827" s="7">
        <v>4.0</v>
      </c>
      <c r="DF827" s="7">
        <v>23.0</v>
      </c>
      <c r="DG827" s="7">
        <v>2.0</v>
      </c>
      <c r="DH827" s="7">
        <v>0.0</v>
      </c>
      <c r="DI827" s="7">
        <v>2.0</v>
      </c>
      <c r="DJ827" s="7">
        <v>6.0</v>
      </c>
      <c r="DK827" s="7">
        <v>5.0</v>
      </c>
      <c r="DL827" s="7">
        <v>2.0</v>
      </c>
      <c r="DM827" s="7">
        <v>24.0</v>
      </c>
      <c r="DN827" s="9">
        <v>0.0</v>
      </c>
      <c r="DO827" s="9">
        <v>0.0</v>
      </c>
      <c r="DP827" s="9">
        <v>0.0</v>
      </c>
      <c r="DQ827" s="8">
        <v>186.0</v>
      </c>
      <c r="DR827" s="8">
        <v>0.0</v>
      </c>
      <c r="DS827" s="8"/>
      <c r="DT827" s="19">
        <v>1.04</v>
      </c>
      <c r="DU827" s="8">
        <v>1.04</v>
      </c>
      <c r="DV827" s="8">
        <v>1.04</v>
      </c>
      <c r="DW827" s="8">
        <v>0.0</v>
      </c>
      <c r="DX827" s="8">
        <v>0.0</v>
      </c>
      <c r="DY827" s="14">
        <f t="shared" si="22"/>
        <v>-2.542553191</v>
      </c>
    </row>
    <row r="828" ht="12.75" customHeight="1">
      <c r="A828" s="7">
        <v>28.0</v>
      </c>
      <c r="B828" s="7" t="s">
        <v>3354</v>
      </c>
      <c r="C828" s="7" t="s">
        <v>673</v>
      </c>
      <c r="D828" s="7" t="s">
        <v>271</v>
      </c>
      <c r="E828" s="7" t="s">
        <v>132</v>
      </c>
      <c r="F828" s="7" t="s">
        <v>132</v>
      </c>
      <c r="G828" s="7">
        <v>78.0</v>
      </c>
      <c r="H828" s="7">
        <v>230.0</v>
      </c>
      <c r="I828" s="7" t="s">
        <v>133</v>
      </c>
      <c r="J828" s="7">
        <v>2010.0</v>
      </c>
      <c r="K828" s="7">
        <v>1.0</v>
      </c>
      <c r="L828" s="7">
        <v>22.0</v>
      </c>
      <c r="M828" s="8"/>
      <c r="N828" s="8">
        <f t="shared" si="1"/>
        <v>23</v>
      </c>
      <c r="O828" s="7" t="s">
        <v>3355</v>
      </c>
      <c r="P828" s="7" t="s">
        <v>3356</v>
      </c>
      <c r="Q828" s="8" t="s">
        <v>839</v>
      </c>
      <c r="R828" s="7" t="s">
        <v>3335</v>
      </c>
      <c r="S828" s="9" t="s">
        <v>174</v>
      </c>
      <c r="T828" s="9">
        <v>3.0</v>
      </c>
      <c r="U828" s="9">
        <v>7.0</v>
      </c>
      <c r="V828" s="9" t="s">
        <v>138</v>
      </c>
      <c r="W828" s="7">
        <v>10.0</v>
      </c>
      <c r="X828" s="7">
        <v>0.0</v>
      </c>
      <c r="Y828" s="7">
        <v>0.0</v>
      </c>
      <c r="Z828" s="7">
        <v>0.0</v>
      </c>
      <c r="AA828" s="7">
        <v>0.0</v>
      </c>
      <c r="AB828" s="7">
        <v>-5.0</v>
      </c>
      <c r="AC828" s="7">
        <v>3.0</v>
      </c>
      <c r="AD828" s="7">
        <v>5.0</v>
      </c>
      <c r="AE828" s="7">
        <v>2.0</v>
      </c>
      <c r="AF828" s="10">
        <f t="shared" si="2"/>
        <v>0</v>
      </c>
      <c r="AG828" s="10">
        <f t="shared" si="3"/>
        <v>0</v>
      </c>
      <c r="AH828" s="7">
        <v>8579.0</v>
      </c>
      <c r="AI828" s="11">
        <f t="shared" si="4"/>
        <v>14.29833333</v>
      </c>
      <c r="AJ828" s="7">
        <v>196.0</v>
      </c>
      <c r="AK828" s="11">
        <f t="shared" si="5"/>
        <v>19.6</v>
      </c>
      <c r="AL828" s="11">
        <f t="shared" si="6"/>
        <v>43.77040816</v>
      </c>
      <c r="AM828" s="12">
        <v>0.0</v>
      </c>
      <c r="AN828" s="11">
        <f t="shared" si="7"/>
        <v>0</v>
      </c>
      <c r="AO828" s="10" t="s">
        <v>151</v>
      </c>
      <c r="AP828" s="10" t="s">
        <v>151</v>
      </c>
      <c r="AQ828" s="10" t="s">
        <v>151</v>
      </c>
      <c r="AR828" s="7">
        <v>0.0</v>
      </c>
      <c r="AS828" s="7">
        <v>0.0</v>
      </c>
      <c r="AT828" s="13">
        <f t="shared" si="8"/>
        <v>0</v>
      </c>
      <c r="AU828" s="8"/>
      <c r="AV828" s="8"/>
      <c r="AW828" s="8"/>
      <c r="AX828" s="8">
        <v>0.0</v>
      </c>
      <c r="AY828" s="8"/>
      <c r="AZ828" s="8">
        <v>0.0</v>
      </c>
      <c r="BA828" s="7">
        <v>17.0</v>
      </c>
      <c r="BB828" s="7">
        <v>22.0</v>
      </c>
      <c r="BC828" s="7">
        <v>11.0</v>
      </c>
      <c r="BD828" s="7">
        <v>5.0</v>
      </c>
      <c r="BE828" s="7">
        <v>1.0</v>
      </c>
      <c r="BF828" s="7">
        <v>1.0</v>
      </c>
      <c r="BG828" s="14">
        <f t="shared" si="9"/>
        <v>7.133698566</v>
      </c>
      <c r="BH828" s="11">
        <f t="shared" si="10"/>
        <v>9.231845203</v>
      </c>
      <c r="BI828" s="11">
        <f t="shared" si="11"/>
        <v>4.615922602</v>
      </c>
      <c r="BJ828" s="11">
        <f t="shared" si="12"/>
        <v>2.098146637</v>
      </c>
      <c r="BK828" s="11">
        <f t="shared" si="13"/>
        <v>0.4196293274</v>
      </c>
      <c r="BL828" s="11">
        <f t="shared" si="14"/>
        <v>0.4196293274</v>
      </c>
      <c r="BM828" s="7">
        <v>17.0</v>
      </c>
      <c r="BN828" s="7">
        <v>1.0</v>
      </c>
      <c r="BO828" s="7">
        <v>3.0</v>
      </c>
      <c r="BP828" s="7">
        <v>0.0</v>
      </c>
      <c r="BQ828" s="7">
        <v>0.0</v>
      </c>
      <c r="BR828" s="7">
        <v>0.0</v>
      </c>
      <c r="BS828" s="9">
        <f t="shared" si="15"/>
        <v>53</v>
      </c>
      <c r="BT828" s="14">
        <v>0.5152</v>
      </c>
      <c r="BW828" s="15" t="str">
        <f t="shared" si="16"/>
        <v> </v>
      </c>
      <c r="BY828" s="7">
        <v>0.0</v>
      </c>
      <c r="BZ828" s="7">
        <v>0.0</v>
      </c>
      <c r="CA828" s="7">
        <v>0.0</v>
      </c>
      <c r="CB828" s="7">
        <v>0.0</v>
      </c>
      <c r="CC828" s="7">
        <v>0.0</v>
      </c>
      <c r="CD828" s="7">
        <v>0.0</v>
      </c>
      <c r="CE828" s="7">
        <v>0.0</v>
      </c>
      <c r="CF828" s="7">
        <v>0.0</v>
      </c>
      <c r="CG828" s="7">
        <v>0.0</v>
      </c>
      <c r="CH828" s="7">
        <v>0.0</v>
      </c>
      <c r="CI828" s="7">
        <v>0.0</v>
      </c>
      <c r="CJ828" s="7">
        <v>0.0</v>
      </c>
      <c r="CK828" s="7">
        <v>0.0</v>
      </c>
      <c r="CL828" s="15">
        <f t="shared" si="17"/>
        <v>0</v>
      </c>
      <c r="CM828" s="7">
        <v>-0.2</v>
      </c>
      <c r="CN828" s="7">
        <v>-0.1</v>
      </c>
      <c r="CO828" s="7">
        <v>-0.30000000000000004</v>
      </c>
      <c r="CP828" s="16">
        <f t="shared" si="18"/>
        <v>-0.03</v>
      </c>
      <c r="CQ828" s="16">
        <f t="shared" si="19"/>
        <v>-0.1258887982</v>
      </c>
      <c r="CR828" s="17">
        <v>4.0</v>
      </c>
      <c r="CS828" s="14">
        <v>2.6</v>
      </c>
      <c r="CT828" s="14">
        <v>3.2</v>
      </c>
      <c r="CU828" s="14">
        <v>-4.7</v>
      </c>
      <c r="CV828" s="14">
        <v>-0.6000000000000001</v>
      </c>
      <c r="CW828" s="14">
        <v>-0.4</v>
      </c>
      <c r="CX828" s="14">
        <v>0.0</v>
      </c>
      <c r="CY828" s="14">
        <v>-1.0</v>
      </c>
      <c r="CZ828" s="18">
        <f t="shared" si="20"/>
        <v>-0.1</v>
      </c>
      <c r="DA828" s="18">
        <f t="shared" si="21"/>
        <v>-0.4196293274</v>
      </c>
      <c r="DB828" s="14">
        <v>42.3333</v>
      </c>
      <c r="DC828" s="7">
        <v>0.0</v>
      </c>
      <c r="DD828" s="7">
        <v>0.0</v>
      </c>
      <c r="DE828" s="7">
        <v>0.0</v>
      </c>
      <c r="DF828" s="7">
        <v>5.0</v>
      </c>
      <c r="DG828" s="7">
        <v>0.0</v>
      </c>
      <c r="DH828" s="7">
        <v>0.0</v>
      </c>
      <c r="DI828" s="7">
        <v>0.0</v>
      </c>
      <c r="DJ828" s="7">
        <v>1.0</v>
      </c>
      <c r="DK828" s="7">
        <v>0.0</v>
      </c>
      <c r="DL828" s="7">
        <v>0.0</v>
      </c>
      <c r="DM828" s="7">
        <v>2.0</v>
      </c>
      <c r="DN828" s="9">
        <v>0.0</v>
      </c>
      <c r="DO828" s="9">
        <v>0.0</v>
      </c>
      <c r="DP828" s="9">
        <v>0.0</v>
      </c>
      <c r="DQ828" s="8">
        <v>186.0</v>
      </c>
      <c r="DR828" s="8">
        <v>2.0</v>
      </c>
      <c r="DS828" s="8" t="s">
        <v>249</v>
      </c>
      <c r="DT828" s="19">
        <v>0.851</v>
      </c>
      <c r="DU828" s="8">
        <v>0.851</v>
      </c>
      <c r="DV828" s="8">
        <v>0.85</v>
      </c>
      <c r="DW828" s="8">
        <v>21.0</v>
      </c>
      <c r="DX828" s="8">
        <v>0.0</v>
      </c>
      <c r="DY828" s="14">
        <f t="shared" si="22"/>
        <v>-1.638297872</v>
      </c>
    </row>
    <row r="829" ht="12.75" customHeight="1">
      <c r="A829" s="7">
        <v>9.0</v>
      </c>
      <c r="B829" s="7" t="s">
        <v>3357</v>
      </c>
      <c r="C829" s="7" t="s">
        <v>3358</v>
      </c>
      <c r="E829" s="7" t="s">
        <v>1232</v>
      </c>
      <c r="F829" s="7" t="s">
        <v>1232</v>
      </c>
      <c r="G829" s="7">
        <v>72.0</v>
      </c>
      <c r="H829" s="7">
        <v>205.0</v>
      </c>
      <c r="I829" s="7" t="s">
        <v>133</v>
      </c>
      <c r="J829" s="7">
        <v>2006.0</v>
      </c>
      <c r="K829" s="7">
        <v>1.0</v>
      </c>
      <c r="L829" s="7">
        <v>13.0</v>
      </c>
      <c r="M829" s="8"/>
      <c r="N829" s="8">
        <f t="shared" si="1"/>
        <v>27</v>
      </c>
      <c r="O829" s="7" t="s">
        <v>1855</v>
      </c>
      <c r="P829" s="7" t="s">
        <v>3359</v>
      </c>
      <c r="Q829" s="8" t="s">
        <v>490</v>
      </c>
      <c r="R829" s="7" t="s">
        <v>490</v>
      </c>
      <c r="S829" s="9" t="s">
        <v>255</v>
      </c>
      <c r="T829" s="9">
        <v>30.0</v>
      </c>
      <c r="U829" s="9" t="s">
        <v>138</v>
      </c>
      <c r="V829" s="9" t="s">
        <v>138</v>
      </c>
      <c r="W829" s="7">
        <v>30.0</v>
      </c>
      <c r="X829" s="7">
        <v>2.0</v>
      </c>
      <c r="Y829" s="7">
        <v>2.0</v>
      </c>
      <c r="Z829" s="7">
        <v>2.0</v>
      </c>
      <c r="AA829" s="7">
        <v>4.0</v>
      </c>
      <c r="AB829" s="7">
        <v>-1.0</v>
      </c>
      <c r="AC829" s="7">
        <v>38.0</v>
      </c>
      <c r="AD829" s="7">
        <v>12.0</v>
      </c>
      <c r="AE829" s="7">
        <v>14.0</v>
      </c>
      <c r="AF829" s="10">
        <f t="shared" si="2"/>
        <v>0.05263157895</v>
      </c>
      <c r="AG829" s="10">
        <f t="shared" si="3"/>
        <v>0.03125</v>
      </c>
      <c r="AH829" s="7">
        <v>24681.0</v>
      </c>
      <c r="AI829" s="11">
        <f t="shared" si="4"/>
        <v>13.71166667</v>
      </c>
      <c r="AJ829" s="7">
        <v>555.0</v>
      </c>
      <c r="AK829" s="11">
        <f t="shared" si="5"/>
        <v>18.5</v>
      </c>
      <c r="AL829" s="11">
        <f t="shared" si="6"/>
        <v>44.47027027</v>
      </c>
      <c r="AM829" s="12">
        <v>25.0</v>
      </c>
      <c r="AN829" s="11">
        <f t="shared" si="7"/>
        <v>3.646529719</v>
      </c>
      <c r="AO829" s="10" t="s">
        <v>184</v>
      </c>
      <c r="AP829" s="10" t="s">
        <v>184</v>
      </c>
      <c r="AQ829" s="10" t="s">
        <v>192</v>
      </c>
      <c r="AR829" s="7">
        <v>0.0</v>
      </c>
      <c r="AS829" s="7">
        <v>0.0</v>
      </c>
      <c r="AT829" s="13">
        <f t="shared" si="8"/>
        <v>0</v>
      </c>
      <c r="AU829" s="8"/>
      <c r="AV829" s="8"/>
      <c r="AW829" s="8"/>
      <c r="AX829" s="8">
        <v>0.0</v>
      </c>
      <c r="AY829" s="8"/>
      <c r="AZ829" s="8">
        <v>0.0</v>
      </c>
      <c r="BA829" s="7">
        <v>39.0</v>
      </c>
      <c r="BB829" s="7">
        <v>39.0</v>
      </c>
      <c r="BC829" s="7">
        <v>13.0</v>
      </c>
      <c r="BD829" s="7">
        <v>12.0</v>
      </c>
      <c r="BE829" s="7">
        <v>4.0</v>
      </c>
      <c r="BF829" s="7">
        <v>8.0</v>
      </c>
      <c r="BG829" s="14">
        <f t="shared" si="9"/>
        <v>5.688586362</v>
      </c>
      <c r="BH829" s="11">
        <f t="shared" si="10"/>
        <v>5.688586362</v>
      </c>
      <c r="BI829" s="11">
        <f t="shared" si="11"/>
        <v>1.896195454</v>
      </c>
      <c r="BJ829" s="11">
        <f t="shared" si="12"/>
        <v>1.750334265</v>
      </c>
      <c r="BK829" s="11">
        <f t="shared" si="13"/>
        <v>0.5834447551</v>
      </c>
      <c r="BL829" s="11">
        <f t="shared" si="14"/>
        <v>1.16688951</v>
      </c>
      <c r="BM829" s="7">
        <v>6.0</v>
      </c>
      <c r="BN829" s="7">
        <v>3.0</v>
      </c>
      <c r="BO829" s="7">
        <v>0.0</v>
      </c>
      <c r="BP829" s="7">
        <v>0.0</v>
      </c>
      <c r="BQ829" s="7">
        <v>0.0</v>
      </c>
      <c r="BR829" s="7">
        <v>0.0</v>
      </c>
      <c r="BS829" s="9">
        <f t="shared" si="15"/>
        <v>58</v>
      </c>
      <c r="BT829" s="14">
        <v>-1.6315</v>
      </c>
      <c r="BW829" s="15" t="str">
        <f t="shared" si="16"/>
        <v> </v>
      </c>
      <c r="BY829" s="7">
        <v>0.0</v>
      </c>
      <c r="BZ829" s="7">
        <v>0.0</v>
      </c>
      <c r="CA829" s="7">
        <v>0.0</v>
      </c>
      <c r="CB829" s="7">
        <v>0.0</v>
      </c>
      <c r="CC829" s="7">
        <v>0.0</v>
      </c>
      <c r="CD829" s="7">
        <v>0.0</v>
      </c>
      <c r="CE829" s="7">
        <v>1.0</v>
      </c>
      <c r="CF829" s="7">
        <v>1.0</v>
      </c>
      <c r="CG829" s="7">
        <v>0.0</v>
      </c>
      <c r="CH829" s="7">
        <v>0.0</v>
      </c>
      <c r="CI829" s="7">
        <v>0.0</v>
      </c>
      <c r="CJ829" s="7">
        <v>0.0</v>
      </c>
      <c r="CK829" s="7">
        <v>0.0</v>
      </c>
      <c r="CL829" s="15">
        <f t="shared" si="17"/>
        <v>0</v>
      </c>
      <c r="CM829" s="7">
        <v>-0.5</v>
      </c>
      <c r="CN829" s="7">
        <v>0.6000000000000001</v>
      </c>
      <c r="CO829" s="7">
        <v>0.1</v>
      </c>
      <c r="CP829" s="16">
        <f t="shared" si="18"/>
        <v>0.003333333333</v>
      </c>
      <c r="CQ829" s="16">
        <f t="shared" si="19"/>
        <v>0.01458611888</v>
      </c>
      <c r="CR829" s="17">
        <v>5.0</v>
      </c>
      <c r="CS829" s="14">
        <v>6.8</v>
      </c>
      <c r="CT829" s="14">
        <v>5.7</v>
      </c>
      <c r="CU829" s="14">
        <v>0.6000000000000001</v>
      </c>
      <c r="CV829" s="14">
        <v>-1.3</v>
      </c>
      <c r="CW829" s="14">
        <v>0.6000000000000001</v>
      </c>
      <c r="CX829" s="14">
        <v>0.0</v>
      </c>
      <c r="CY829" s="14">
        <v>-0.6000000000000001</v>
      </c>
      <c r="CZ829" s="18">
        <f t="shared" si="20"/>
        <v>-0.02</v>
      </c>
      <c r="DA829" s="18">
        <f t="shared" si="21"/>
        <v>-0.08751671326</v>
      </c>
      <c r="DB829" s="14">
        <v>31.4737</v>
      </c>
      <c r="DC829" s="7">
        <v>0.0</v>
      </c>
      <c r="DD829" s="7">
        <v>0.0</v>
      </c>
      <c r="DE829" s="7">
        <v>2.0</v>
      </c>
      <c r="DF829" s="7">
        <v>10.0</v>
      </c>
      <c r="DG829" s="7">
        <v>1.0</v>
      </c>
      <c r="DH829" s="7">
        <v>1.0</v>
      </c>
      <c r="DI829" s="7">
        <v>3.0</v>
      </c>
      <c r="DJ829" s="7">
        <v>20.0</v>
      </c>
      <c r="DK829" s="7">
        <v>2.0</v>
      </c>
      <c r="DL829" s="7">
        <v>0.0</v>
      </c>
      <c r="DM829" s="7">
        <v>11.0</v>
      </c>
      <c r="DN829" s="9">
        <v>0.0</v>
      </c>
      <c r="DO829" s="9">
        <v>1.0</v>
      </c>
      <c r="DP829" s="9">
        <v>1.0</v>
      </c>
      <c r="DQ829" s="8">
        <v>186.0</v>
      </c>
      <c r="DR829" s="8">
        <v>51.0</v>
      </c>
      <c r="DS829" s="8" t="s">
        <v>3360</v>
      </c>
      <c r="DT829" s="19">
        <v>0.8</v>
      </c>
      <c r="DU829" s="8">
        <v>0.8</v>
      </c>
      <c r="DV829" s="8">
        <v>0.8</v>
      </c>
      <c r="DW829" s="8">
        <v>498.0</v>
      </c>
      <c r="DX829" s="8">
        <v>0.0</v>
      </c>
      <c r="DY829" s="14">
        <f t="shared" si="22"/>
        <v>-1.131914894</v>
      </c>
    </row>
    <row r="830" ht="12.75" customHeight="1">
      <c r="A830" s="7">
        <v>19.0</v>
      </c>
      <c r="B830" s="7" t="s">
        <v>3361</v>
      </c>
      <c r="C830" s="7" t="s">
        <v>1102</v>
      </c>
      <c r="D830" s="7" t="s">
        <v>736</v>
      </c>
      <c r="E830" s="7" t="s">
        <v>163</v>
      </c>
      <c r="F830" s="7" t="s">
        <v>163</v>
      </c>
      <c r="G830" s="7">
        <v>74.0</v>
      </c>
      <c r="H830" s="7">
        <v>201.0</v>
      </c>
      <c r="I830" s="7" t="s">
        <v>133</v>
      </c>
      <c r="J830" s="7">
        <v>2006.0</v>
      </c>
      <c r="K830" s="7">
        <v>1.0</v>
      </c>
      <c r="L830" s="7">
        <v>3.0</v>
      </c>
      <c r="M830" s="8"/>
      <c r="N830" s="8">
        <f t="shared" si="1"/>
        <v>27</v>
      </c>
      <c r="O830" s="7" t="s">
        <v>1144</v>
      </c>
      <c r="P830" s="7" t="s">
        <v>3362</v>
      </c>
      <c r="Q830" s="8" t="s">
        <v>222</v>
      </c>
      <c r="R830" s="7" t="s">
        <v>222</v>
      </c>
      <c r="S830" s="9" t="s">
        <v>150</v>
      </c>
      <c r="T830" s="9">
        <v>80.0</v>
      </c>
      <c r="U830" s="9" t="s">
        <v>138</v>
      </c>
      <c r="V830" s="9" t="s">
        <v>138</v>
      </c>
      <c r="W830" s="7">
        <v>80.0</v>
      </c>
      <c r="X830" s="7">
        <v>28.0</v>
      </c>
      <c r="Y830" s="7">
        <v>30.0</v>
      </c>
      <c r="Z830" s="7">
        <v>17.0</v>
      </c>
      <c r="AA830" s="7">
        <v>58.0</v>
      </c>
      <c r="AB830" s="7">
        <v>16.0</v>
      </c>
      <c r="AC830" s="7">
        <v>179.0</v>
      </c>
      <c r="AD830" s="7">
        <v>49.0</v>
      </c>
      <c r="AE830" s="7">
        <v>50.0</v>
      </c>
      <c r="AF830" s="10">
        <f t="shared" si="2"/>
        <v>0.156424581</v>
      </c>
      <c r="AG830" s="10">
        <f t="shared" si="3"/>
        <v>0.1007194245</v>
      </c>
      <c r="AH830" s="7">
        <v>92390.0</v>
      </c>
      <c r="AI830" s="11">
        <f t="shared" si="4"/>
        <v>19.24791667</v>
      </c>
      <c r="AJ830" s="7">
        <v>2033.0</v>
      </c>
      <c r="AK830" s="11">
        <f t="shared" si="5"/>
        <v>25.4125</v>
      </c>
      <c r="AL830" s="11">
        <f t="shared" si="6"/>
        <v>45.44515494</v>
      </c>
      <c r="AM830" s="12">
        <v>197.0</v>
      </c>
      <c r="AN830" s="11">
        <f t="shared" si="7"/>
        <v>7.676155428</v>
      </c>
      <c r="AO830" s="10" t="s">
        <v>675</v>
      </c>
      <c r="AP830" s="10" t="s">
        <v>298</v>
      </c>
      <c r="AQ830" s="10" t="s">
        <v>848</v>
      </c>
      <c r="AR830" s="7">
        <v>921.0</v>
      </c>
      <c r="AS830" s="7">
        <v>652.0</v>
      </c>
      <c r="AT830" s="13">
        <f t="shared" si="8"/>
        <v>0.5855054037</v>
      </c>
      <c r="AU830" s="9">
        <v>62.0</v>
      </c>
      <c r="AV830" s="9">
        <v>41.0</v>
      </c>
      <c r="AW830" s="9">
        <v>943.0</v>
      </c>
      <c r="AX830" s="9">
        <v>550.0</v>
      </c>
      <c r="AY830" s="9">
        <v>630.0</v>
      </c>
      <c r="AZ830" s="9">
        <v>371.0</v>
      </c>
      <c r="BA830" s="7">
        <v>135.0</v>
      </c>
      <c r="BB830" s="7">
        <v>81.0</v>
      </c>
      <c r="BC830" s="7">
        <v>38.0</v>
      </c>
      <c r="BD830" s="7">
        <v>49.0</v>
      </c>
      <c r="BE830" s="7">
        <v>28.0</v>
      </c>
      <c r="BF830" s="7">
        <v>57.0</v>
      </c>
      <c r="BG830" s="14">
        <f t="shared" si="9"/>
        <v>5.260309557</v>
      </c>
      <c r="BH830" s="11">
        <f t="shared" si="10"/>
        <v>3.156185734</v>
      </c>
      <c r="BI830" s="11">
        <f t="shared" si="11"/>
        <v>1.480679727</v>
      </c>
      <c r="BJ830" s="11">
        <f t="shared" si="12"/>
        <v>1.909297543</v>
      </c>
      <c r="BK830" s="11">
        <f t="shared" si="13"/>
        <v>1.091027167</v>
      </c>
      <c r="BL830" s="11">
        <f t="shared" si="14"/>
        <v>2.221019591</v>
      </c>
      <c r="BM830" s="7">
        <v>62.0</v>
      </c>
      <c r="BN830" s="7">
        <v>25.0</v>
      </c>
      <c r="BO830" s="7">
        <v>2.0</v>
      </c>
      <c r="BP830" s="7">
        <v>0.0</v>
      </c>
      <c r="BQ830" s="7">
        <v>0.0</v>
      </c>
      <c r="BR830" s="7">
        <v>0.0</v>
      </c>
      <c r="BS830" s="9">
        <f t="shared" si="15"/>
        <v>183</v>
      </c>
      <c r="BT830" s="14">
        <v>7.1411</v>
      </c>
      <c r="BU830" s="7">
        <v>3.0</v>
      </c>
      <c r="BV830" s="7">
        <v>0.0</v>
      </c>
      <c r="BW830" s="15">
        <f t="shared" si="16"/>
        <v>0</v>
      </c>
      <c r="BX830" s="7">
        <v>0.0</v>
      </c>
      <c r="BY830" s="7">
        <v>8.0</v>
      </c>
      <c r="BZ830" s="7">
        <v>5.0</v>
      </c>
      <c r="CA830" s="7">
        <v>8.0</v>
      </c>
      <c r="CB830" s="7">
        <v>3.0</v>
      </c>
      <c r="CC830" s="7">
        <v>4.0</v>
      </c>
      <c r="CD830" s="7">
        <v>1.0</v>
      </c>
      <c r="CE830" s="7">
        <v>1.0</v>
      </c>
      <c r="CF830" s="7">
        <v>3.0</v>
      </c>
      <c r="CG830" s="7">
        <v>3.0</v>
      </c>
      <c r="CH830" s="7">
        <v>0.0</v>
      </c>
      <c r="CI830" s="7">
        <v>16.0</v>
      </c>
      <c r="CJ830" s="7">
        <v>0.0</v>
      </c>
      <c r="CK830" s="7">
        <v>0.0</v>
      </c>
      <c r="CL830" s="15">
        <f t="shared" si="17"/>
        <v>0</v>
      </c>
      <c r="CM830" s="7">
        <v>5.4</v>
      </c>
      <c r="CN830" s="7">
        <v>2.4</v>
      </c>
      <c r="CO830" s="7">
        <v>7.7</v>
      </c>
      <c r="CP830" s="16">
        <f t="shared" si="18"/>
        <v>0.09625</v>
      </c>
      <c r="CQ830" s="16">
        <f t="shared" si="19"/>
        <v>0.300032471</v>
      </c>
      <c r="CR830" s="17">
        <v>6.0</v>
      </c>
      <c r="CS830" s="14">
        <v>34.3</v>
      </c>
      <c r="CT830" s="14">
        <v>31.6</v>
      </c>
      <c r="CU830" s="14">
        <v>13.4</v>
      </c>
      <c r="CV830" s="14">
        <v>9.8</v>
      </c>
      <c r="CW830" s="14">
        <v>4.3</v>
      </c>
      <c r="CX830" s="14">
        <v>-0.6000000000000001</v>
      </c>
      <c r="CY830" s="14">
        <v>13.5</v>
      </c>
      <c r="CZ830" s="18">
        <f t="shared" si="20"/>
        <v>0.16875</v>
      </c>
      <c r="DA830" s="18">
        <f t="shared" si="21"/>
        <v>0.5260309557</v>
      </c>
      <c r="DB830" s="14">
        <v>22.8212</v>
      </c>
      <c r="DC830" s="7">
        <v>1.0</v>
      </c>
      <c r="DD830" s="7">
        <v>3.0</v>
      </c>
      <c r="DE830" s="7">
        <v>7.0</v>
      </c>
      <c r="DF830" s="7">
        <v>38.0</v>
      </c>
      <c r="DG830" s="7">
        <v>20.0</v>
      </c>
      <c r="DH830" s="7">
        <v>2.0</v>
      </c>
      <c r="DI830" s="7">
        <v>11.0</v>
      </c>
      <c r="DJ830" s="7">
        <v>10.0</v>
      </c>
      <c r="DK830" s="7">
        <v>11.0</v>
      </c>
      <c r="DL830" s="7">
        <v>6.0</v>
      </c>
      <c r="DM830" s="7">
        <v>119.0</v>
      </c>
      <c r="DN830" s="9">
        <v>6.0</v>
      </c>
      <c r="DO830" s="9">
        <v>4.0</v>
      </c>
      <c r="DP830" s="9">
        <v>4.0</v>
      </c>
      <c r="DQ830" s="8">
        <v>186.0</v>
      </c>
      <c r="DR830" s="8">
        <v>0.0</v>
      </c>
      <c r="DS830" s="8"/>
      <c r="DT830" s="19">
        <v>13.8</v>
      </c>
      <c r="DU830" s="8">
        <v>10.5</v>
      </c>
      <c r="DV830" s="8">
        <v>10.5</v>
      </c>
      <c r="DW830" s="8">
        <v>0.0</v>
      </c>
      <c r="DX830" s="8">
        <v>0.0</v>
      </c>
      <c r="DY830" s="14">
        <f t="shared" si="22"/>
        <v>-7.670212766</v>
      </c>
    </row>
    <row r="831" ht="12.75" customHeight="1">
      <c r="A831" s="7">
        <v>73.0</v>
      </c>
      <c r="B831" s="7" t="s">
        <v>3363</v>
      </c>
      <c r="C831" s="7" t="s">
        <v>2892</v>
      </c>
      <c r="D831" s="7" t="s">
        <v>162</v>
      </c>
      <c r="E831" s="7" t="s">
        <v>163</v>
      </c>
      <c r="F831" s="7" t="s">
        <v>163</v>
      </c>
      <c r="G831" s="7">
        <v>73.0</v>
      </c>
      <c r="H831" s="7">
        <v>200.0</v>
      </c>
      <c r="I831" s="7" t="s">
        <v>145</v>
      </c>
      <c r="J831" s="7">
        <v>2010.0</v>
      </c>
      <c r="K831" s="7">
        <v>2.0</v>
      </c>
      <c r="L831" s="7">
        <v>47.0</v>
      </c>
      <c r="M831" s="8"/>
      <c r="N831" s="8">
        <f t="shared" si="1"/>
        <v>23</v>
      </c>
      <c r="O831" s="7" t="s">
        <v>614</v>
      </c>
      <c r="P831" s="7" t="s">
        <v>3364</v>
      </c>
      <c r="Q831" s="8" t="s">
        <v>197</v>
      </c>
      <c r="R831" s="7" t="s">
        <v>197</v>
      </c>
      <c r="S831" s="9" t="s">
        <v>1445</v>
      </c>
      <c r="T831" s="9">
        <v>81.0</v>
      </c>
      <c r="U831" s="9" t="s">
        <v>138</v>
      </c>
      <c r="V831" s="9" t="s">
        <v>138</v>
      </c>
      <c r="W831" s="7">
        <v>82.0</v>
      </c>
      <c r="X831" s="7">
        <v>31.0</v>
      </c>
      <c r="Y831" s="7">
        <v>27.0</v>
      </c>
      <c r="Z831" s="7">
        <v>16.0</v>
      </c>
      <c r="AA831" s="7">
        <v>58.0</v>
      </c>
      <c r="AB831" s="7">
        <v>35.0</v>
      </c>
      <c r="AC831" s="7">
        <v>213.0</v>
      </c>
      <c r="AD831" s="7">
        <v>102.0</v>
      </c>
      <c r="AE831" s="7">
        <v>98.0</v>
      </c>
      <c r="AF831" s="10">
        <f t="shared" si="2"/>
        <v>0.1455399061</v>
      </c>
      <c r="AG831" s="10">
        <f t="shared" si="3"/>
        <v>0.07506053269</v>
      </c>
      <c r="AH831" s="7">
        <v>85179.0</v>
      </c>
      <c r="AI831" s="11">
        <f t="shared" si="4"/>
        <v>17.31280488</v>
      </c>
      <c r="AJ831" s="7">
        <v>1861.0</v>
      </c>
      <c r="AK831" s="11">
        <f t="shared" si="5"/>
        <v>22.69512195</v>
      </c>
      <c r="AL831" s="11">
        <f t="shared" si="6"/>
        <v>45.77055347</v>
      </c>
      <c r="AM831" s="12">
        <v>99.0</v>
      </c>
      <c r="AN831" s="11">
        <f t="shared" si="7"/>
        <v>4.184129891</v>
      </c>
      <c r="AO831" s="10" t="s">
        <v>1364</v>
      </c>
      <c r="AP831" s="10" t="s">
        <v>3365</v>
      </c>
      <c r="AQ831" s="10" t="s">
        <v>1725</v>
      </c>
      <c r="AR831" s="7">
        <v>0.0</v>
      </c>
      <c r="AS831" s="7">
        <v>4.0</v>
      </c>
      <c r="AT831" s="13">
        <f t="shared" si="8"/>
        <v>0</v>
      </c>
      <c r="AU831" s="8"/>
      <c r="AV831" s="8"/>
      <c r="AW831" s="8">
        <v>2.0</v>
      </c>
      <c r="AX831" s="8">
        <v>0.0</v>
      </c>
      <c r="AY831" s="8">
        <v>2.0</v>
      </c>
      <c r="AZ831" s="8">
        <v>0.0</v>
      </c>
      <c r="BA831" s="7">
        <v>90.0</v>
      </c>
      <c r="BB831" s="7">
        <v>70.0</v>
      </c>
      <c r="BC831" s="7">
        <v>19.0</v>
      </c>
      <c r="BD831" s="7">
        <v>102.0</v>
      </c>
      <c r="BE831" s="7">
        <v>38.0</v>
      </c>
      <c r="BF831" s="7">
        <v>32.0</v>
      </c>
      <c r="BG831" s="14">
        <f t="shared" si="9"/>
        <v>3.803754447</v>
      </c>
      <c r="BH831" s="11">
        <f t="shared" si="10"/>
        <v>2.958475681</v>
      </c>
      <c r="BI831" s="11">
        <f t="shared" si="11"/>
        <v>0.8030148276</v>
      </c>
      <c r="BJ831" s="11">
        <f t="shared" si="12"/>
        <v>4.310921706</v>
      </c>
      <c r="BK831" s="11">
        <f t="shared" si="13"/>
        <v>1.606029655</v>
      </c>
      <c r="BL831" s="11">
        <f t="shared" si="14"/>
        <v>1.352446025</v>
      </c>
      <c r="BM831" s="7">
        <v>20.0</v>
      </c>
      <c r="BN831" s="7">
        <v>10.0</v>
      </c>
      <c r="BO831" s="7">
        <v>0.0</v>
      </c>
      <c r="BP831" s="7">
        <v>0.0</v>
      </c>
      <c r="BQ831" s="7">
        <v>0.0</v>
      </c>
      <c r="BR831" s="7">
        <v>0.0</v>
      </c>
      <c r="BS831" s="9">
        <f t="shared" si="15"/>
        <v>109</v>
      </c>
      <c r="BT831" s="14">
        <v>1.2329</v>
      </c>
      <c r="BU831" s="7">
        <v>3.0</v>
      </c>
      <c r="BV831" s="7">
        <v>0.0</v>
      </c>
      <c r="BW831" s="15">
        <f t="shared" si="16"/>
        <v>0</v>
      </c>
      <c r="BX831" s="7">
        <v>0.0</v>
      </c>
      <c r="BY831" s="7">
        <v>11.0</v>
      </c>
      <c r="BZ831" s="7">
        <v>0.0</v>
      </c>
      <c r="CA831" s="7">
        <v>4.0</v>
      </c>
      <c r="CB831" s="7">
        <v>1.0</v>
      </c>
      <c r="CC831" s="7">
        <v>2.0</v>
      </c>
      <c r="CD831" s="7">
        <v>1.0</v>
      </c>
      <c r="CE831" s="7">
        <v>2.0</v>
      </c>
      <c r="CF831" s="7">
        <v>4.0</v>
      </c>
      <c r="CG831" s="7">
        <v>3.0</v>
      </c>
      <c r="CH831" s="7">
        <v>0.0</v>
      </c>
      <c r="CI831" s="7">
        <v>19.0</v>
      </c>
      <c r="CJ831" s="7">
        <v>0.0</v>
      </c>
      <c r="CK831" s="7">
        <v>1.0</v>
      </c>
      <c r="CL831" s="15">
        <f t="shared" si="17"/>
        <v>1</v>
      </c>
      <c r="CM831" s="7">
        <v>6.1</v>
      </c>
      <c r="CN831" s="7">
        <v>3.0</v>
      </c>
      <c r="CO831" s="7">
        <v>9.1</v>
      </c>
      <c r="CP831" s="16">
        <f t="shared" si="18"/>
        <v>0.1109756098</v>
      </c>
      <c r="CQ831" s="16">
        <f t="shared" si="19"/>
        <v>0.3846018385</v>
      </c>
      <c r="CR831" s="17">
        <v>6.0</v>
      </c>
      <c r="CS831" s="14">
        <v>34.3</v>
      </c>
      <c r="CT831" s="14">
        <v>32.0</v>
      </c>
      <c r="CU831" s="14">
        <v>25.0</v>
      </c>
      <c r="CV831" s="14">
        <v>10.3</v>
      </c>
      <c r="CW831" s="14">
        <v>6.2</v>
      </c>
      <c r="CX831" s="14">
        <v>-0.4</v>
      </c>
      <c r="CY831" s="14">
        <v>16.1</v>
      </c>
      <c r="CZ831" s="18">
        <f t="shared" si="20"/>
        <v>0.1963414634</v>
      </c>
      <c r="DA831" s="18">
        <f t="shared" si="21"/>
        <v>0.6804494065</v>
      </c>
      <c r="DB831" s="14">
        <v>30.0282</v>
      </c>
      <c r="DC831" s="7">
        <v>1.0</v>
      </c>
      <c r="DD831" s="7">
        <v>4.0</v>
      </c>
      <c r="DE831" s="7">
        <v>13.0</v>
      </c>
      <c r="DF831" s="7">
        <v>84.0</v>
      </c>
      <c r="DG831" s="7">
        <v>21.0</v>
      </c>
      <c r="DH831" s="7">
        <v>2.0</v>
      </c>
      <c r="DI831" s="7">
        <v>24.0</v>
      </c>
      <c r="DJ831" s="7">
        <v>42.0</v>
      </c>
      <c r="DK831" s="7">
        <v>12.0</v>
      </c>
      <c r="DL831" s="7">
        <v>1.0</v>
      </c>
      <c r="DM831" s="7">
        <v>111.0</v>
      </c>
      <c r="DN831" s="9">
        <v>4.0</v>
      </c>
      <c r="DO831" s="9">
        <v>3.0</v>
      </c>
      <c r="DP831" s="9">
        <v>4.0</v>
      </c>
      <c r="DQ831" s="8">
        <v>186.0</v>
      </c>
      <c r="DR831" s="8">
        <v>0.0</v>
      </c>
      <c r="DS831" s="8"/>
      <c r="DT831" s="19">
        <v>2.6</v>
      </c>
      <c r="DU831" s="8">
        <v>3.25</v>
      </c>
      <c r="DV831" s="8">
        <v>3.25</v>
      </c>
      <c r="DW831" s="8">
        <v>0.0</v>
      </c>
      <c r="DX831" s="8">
        <v>0.0</v>
      </c>
      <c r="DY831" s="14">
        <f t="shared" si="22"/>
        <v>10.35531915</v>
      </c>
    </row>
    <row r="832" ht="12.75" customHeight="1">
      <c r="A832" s="7">
        <v>61.0</v>
      </c>
      <c r="B832" s="7" t="s">
        <v>3366</v>
      </c>
      <c r="C832" s="7" t="s">
        <v>1433</v>
      </c>
      <c r="E832" s="7" t="s">
        <v>219</v>
      </c>
      <c r="F832" s="7" t="s">
        <v>219</v>
      </c>
      <c r="G832" s="7">
        <v>68.0</v>
      </c>
      <c r="H832" s="7">
        <v>170.0</v>
      </c>
      <c r="I832" s="7" t="s">
        <v>133</v>
      </c>
      <c r="M832" s="8" t="s">
        <v>146</v>
      </c>
      <c r="N832" s="8">
        <f t="shared" si="1"/>
        <v>21</v>
      </c>
      <c r="O832" s="7" t="s">
        <v>1976</v>
      </c>
      <c r="P832" s="7" t="s">
        <v>3367</v>
      </c>
      <c r="Q832" s="7" t="s">
        <v>685</v>
      </c>
      <c r="R832" s="7" t="s">
        <v>685</v>
      </c>
      <c r="S832" s="9" t="s">
        <v>159</v>
      </c>
      <c r="T832" s="9">
        <v>2.0</v>
      </c>
      <c r="U832" s="9" t="s">
        <v>138</v>
      </c>
      <c r="V832" s="9" t="s">
        <v>138</v>
      </c>
      <c r="W832" s="7">
        <v>2.0</v>
      </c>
      <c r="X832" s="7">
        <v>0.0</v>
      </c>
      <c r="Y832" s="7">
        <v>1.0</v>
      </c>
      <c r="Z832" s="7">
        <v>1.0</v>
      </c>
      <c r="AA832" s="7">
        <v>1.0</v>
      </c>
      <c r="AB832" s="7">
        <v>1.0</v>
      </c>
      <c r="AC832" s="7">
        <v>1.0</v>
      </c>
      <c r="AD832" s="7">
        <v>0.0</v>
      </c>
      <c r="AE832" s="7">
        <v>2.0</v>
      </c>
      <c r="AF832" s="10">
        <f t="shared" si="2"/>
        <v>0</v>
      </c>
      <c r="AG832" s="10">
        <f t="shared" si="3"/>
        <v>0</v>
      </c>
      <c r="AH832" s="7">
        <v>1415.0</v>
      </c>
      <c r="AI832" s="11">
        <f t="shared" si="4"/>
        <v>11.79166667</v>
      </c>
      <c r="AJ832" s="7">
        <v>38.0</v>
      </c>
      <c r="AK832" s="11">
        <f t="shared" si="5"/>
        <v>19</v>
      </c>
      <c r="AL832" s="11">
        <f t="shared" si="6"/>
        <v>37.23684211</v>
      </c>
      <c r="AM832" s="12">
        <v>11.0</v>
      </c>
      <c r="AN832" s="11">
        <f t="shared" si="7"/>
        <v>27.98586572</v>
      </c>
      <c r="AO832" s="10" t="s">
        <v>151</v>
      </c>
      <c r="AP832" s="10" t="s">
        <v>152</v>
      </c>
      <c r="AQ832" s="10" t="s">
        <v>152</v>
      </c>
      <c r="AR832" s="7">
        <v>0.0</v>
      </c>
      <c r="AS832" s="7">
        <v>1.0</v>
      </c>
      <c r="AT832" s="13">
        <f t="shared" si="8"/>
        <v>0</v>
      </c>
      <c r="AU832" s="8"/>
      <c r="AV832" s="8"/>
      <c r="AW832" s="8"/>
      <c r="AX832" s="8">
        <v>0.0</v>
      </c>
      <c r="AY832" s="8">
        <v>1.0</v>
      </c>
      <c r="AZ832" s="8">
        <v>0.0</v>
      </c>
      <c r="BA832" s="7">
        <v>1.0</v>
      </c>
      <c r="BB832" s="7">
        <v>1.0</v>
      </c>
      <c r="BC832" s="7">
        <v>0.0</v>
      </c>
      <c r="BD832" s="7">
        <v>0.0</v>
      </c>
      <c r="BE832" s="7">
        <v>0.0</v>
      </c>
      <c r="BF832" s="7">
        <v>1.0</v>
      </c>
      <c r="BG832" s="14">
        <f t="shared" si="9"/>
        <v>2.544169611</v>
      </c>
      <c r="BH832" s="11">
        <f t="shared" si="10"/>
        <v>2.544169611</v>
      </c>
      <c r="BI832" s="11">
        <f t="shared" si="11"/>
        <v>0</v>
      </c>
      <c r="BJ832" s="11">
        <f t="shared" si="12"/>
        <v>0</v>
      </c>
      <c r="BK832" s="11">
        <f t="shared" si="13"/>
        <v>0</v>
      </c>
      <c r="BL832" s="11">
        <f t="shared" si="14"/>
        <v>2.544169611</v>
      </c>
      <c r="BM832" s="7">
        <v>0.0</v>
      </c>
      <c r="BN832" s="7">
        <v>0.0</v>
      </c>
      <c r="BO832" s="7">
        <v>0.0</v>
      </c>
      <c r="BP832" s="7">
        <v>0.0</v>
      </c>
      <c r="BQ832" s="7">
        <v>0.0</v>
      </c>
      <c r="BR832" s="7">
        <v>0.0</v>
      </c>
      <c r="BS832" s="9">
        <f t="shared" si="15"/>
        <v>1</v>
      </c>
      <c r="BT832" s="14">
        <v>-0.041600000000000005</v>
      </c>
      <c r="BU832" s="7">
        <v>1.0</v>
      </c>
      <c r="BV832" s="7">
        <v>0.0</v>
      </c>
      <c r="BW832" s="15">
        <f t="shared" si="16"/>
        <v>0</v>
      </c>
      <c r="BX832" s="7">
        <v>0.0</v>
      </c>
      <c r="BY832" s="7">
        <v>0.0</v>
      </c>
      <c r="BZ832" s="7">
        <v>0.0</v>
      </c>
      <c r="CA832" s="7">
        <v>0.0</v>
      </c>
      <c r="CB832" s="7">
        <v>0.0</v>
      </c>
      <c r="CC832" s="7">
        <v>0.0</v>
      </c>
      <c r="CD832" s="7">
        <v>0.0</v>
      </c>
      <c r="CE832" s="7">
        <v>0.0</v>
      </c>
      <c r="CF832" s="7">
        <v>0.0</v>
      </c>
      <c r="CG832" s="7">
        <v>0.0</v>
      </c>
      <c r="CH832" s="7">
        <v>0.0</v>
      </c>
      <c r="CI832" s="7">
        <v>0.0</v>
      </c>
      <c r="CJ832" s="7">
        <v>0.0</v>
      </c>
      <c r="CK832" s="7">
        <v>0.0</v>
      </c>
      <c r="CL832" s="15">
        <f t="shared" si="17"/>
        <v>0</v>
      </c>
      <c r="CM832" s="7">
        <v>0.0</v>
      </c>
      <c r="CN832" s="7">
        <v>0.1</v>
      </c>
      <c r="CO832" s="7">
        <v>0.1</v>
      </c>
      <c r="CP832" s="16">
        <f t="shared" si="18"/>
        <v>0.05</v>
      </c>
      <c r="CQ832" s="16">
        <f t="shared" si="19"/>
        <v>0.2544169611</v>
      </c>
      <c r="CR832" s="17">
        <v>3.0</v>
      </c>
      <c r="CS832" s="14">
        <v>0.30000000000000004</v>
      </c>
      <c r="CT832" s="14">
        <v>0.30000000000000004</v>
      </c>
      <c r="CU832" s="14">
        <v>1.1</v>
      </c>
      <c r="CV832" s="14">
        <v>0.2</v>
      </c>
      <c r="CW832" s="14">
        <v>0.1</v>
      </c>
      <c r="CX832" s="14">
        <v>-0.2</v>
      </c>
      <c r="CY832" s="14">
        <v>0.1</v>
      </c>
      <c r="CZ832" s="18">
        <f t="shared" si="20"/>
        <v>0.05</v>
      </c>
      <c r="DA832" s="18">
        <f t="shared" si="21"/>
        <v>0.2544169611</v>
      </c>
      <c r="DB832" s="14">
        <v>14.0</v>
      </c>
      <c r="DC832" s="7">
        <v>0.0</v>
      </c>
      <c r="DD832" s="7">
        <v>0.0</v>
      </c>
      <c r="DE832" s="7">
        <v>0.0</v>
      </c>
      <c r="DF832" s="7">
        <v>0.0</v>
      </c>
      <c r="DG832" s="7">
        <v>0.0</v>
      </c>
      <c r="DH832" s="7">
        <v>0.0</v>
      </c>
      <c r="DI832" s="7">
        <v>0.0</v>
      </c>
      <c r="DJ832" s="7">
        <v>0.0</v>
      </c>
      <c r="DK832" s="7">
        <v>0.0</v>
      </c>
      <c r="DL832" s="7">
        <v>0.0</v>
      </c>
      <c r="DM832" s="7">
        <v>1.0</v>
      </c>
      <c r="DN832" s="9">
        <v>0.0</v>
      </c>
      <c r="DO832" s="9">
        <v>0.0</v>
      </c>
      <c r="DP832" s="9">
        <v>0.0</v>
      </c>
      <c r="DQ832" s="8">
        <v>4.0</v>
      </c>
      <c r="DR832" s="8">
        <v>0.0</v>
      </c>
      <c r="DT832" s="19">
        <v>0.625</v>
      </c>
      <c r="DU832" s="7">
        <v>0.633</v>
      </c>
      <c r="DV832" s="7">
        <v>0.013000000000000001</v>
      </c>
      <c r="DW832" s="8">
        <v>0.0</v>
      </c>
      <c r="DX832" s="7">
        <v>0.0</v>
      </c>
      <c r="DY832" s="14">
        <f t="shared" si="22"/>
        <v>0.09750629147</v>
      </c>
    </row>
    <row r="833" ht="12.75" customHeight="1">
      <c r="A833" s="7">
        <v>22.0</v>
      </c>
      <c r="B833" s="7" t="s">
        <v>3368</v>
      </c>
      <c r="C833" s="7" t="s">
        <v>3369</v>
      </c>
      <c r="D833" s="7" t="s">
        <v>736</v>
      </c>
      <c r="E833" s="7" t="s">
        <v>163</v>
      </c>
      <c r="F833" s="7" t="s">
        <v>163</v>
      </c>
      <c r="G833" s="7">
        <v>69.0</v>
      </c>
      <c r="H833" s="7">
        <v>195.0</v>
      </c>
      <c r="I833" s="7" t="s">
        <v>145</v>
      </c>
      <c r="J833" s="7">
        <v>2001.0</v>
      </c>
      <c r="K833" s="7">
        <v>4.0</v>
      </c>
      <c r="L833" s="7">
        <v>98.0</v>
      </c>
      <c r="M833" s="8"/>
      <c r="N833" s="8">
        <f t="shared" si="1"/>
        <v>33</v>
      </c>
      <c r="O833" s="7" t="s">
        <v>3370</v>
      </c>
      <c r="P833" s="7" t="s">
        <v>3371</v>
      </c>
      <c r="Q833" s="8" t="s">
        <v>490</v>
      </c>
      <c r="R833" s="7" t="s">
        <v>490</v>
      </c>
      <c r="S833" s="9" t="s">
        <v>247</v>
      </c>
      <c r="T833" s="9">
        <v>65.0</v>
      </c>
      <c r="U833" s="9" t="s">
        <v>138</v>
      </c>
      <c r="V833" s="9" t="s">
        <v>138</v>
      </c>
      <c r="W833" s="7">
        <v>66.0</v>
      </c>
      <c r="X833" s="7">
        <v>4.0</v>
      </c>
      <c r="Y833" s="7">
        <v>5.0</v>
      </c>
      <c r="Z833" s="7">
        <v>3.0</v>
      </c>
      <c r="AA833" s="7">
        <v>9.0</v>
      </c>
      <c r="AB833" s="7">
        <v>-26.0</v>
      </c>
      <c r="AC833" s="7">
        <v>90.0</v>
      </c>
      <c r="AD833" s="7">
        <v>31.0</v>
      </c>
      <c r="AE833" s="7">
        <v>20.0</v>
      </c>
      <c r="AF833" s="10">
        <f t="shared" si="2"/>
        <v>0.04444444444</v>
      </c>
      <c r="AG833" s="10">
        <f t="shared" si="3"/>
        <v>0.02836879433</v>
      </c>
      <c r="AH833" s="7">
        <v>45650.0</v>
      </c>
      <c r="AI833" s="11">
        <f t="shared" si="4"/>
        <v>11.52777778</v>
      </c>
      <c r="AJ833" s="7">
        <v>1030.0</v>
      </c>
      <c r="AK833" s="11">
        <f t="shared" si="5"/>
        <v>15.60606061</v>
      </c>
      <c r="AL833" s="11">
        <f t="shared" si="6"/>
        <v>44.32038835</v>
      </c>
      <c r="AM833" s="12">
        <v>92.0</v>
      </c>
      <c r="AN833" s="11">
        <f t="shared" si="7"/>
        <v>7.255202629</v>
      </c>
      <c r="AO833" s="10" t="s">
        <v>497</v>
      </c>
      <c r="AP833" s="10" t="s">
        <v>581</v>
      </c>
      <c r="AQ833" s="10" t="s">
        <v>1173</v>
      </c>
      <c r="AR833" s="7">
        <v>0.0</v>
      </c>
      <c r="AS833" s="7">
        <v>2.0</v>
      </c>
      <c r="AT833" s="13">
        <f t="shared" si="8"/>
        <v>0</v>
      </c>
      <c r="AU833" s="8"/>
      <c r="AV833" s="8"/>
      <c r="AW833" s="8">
        <v>2.0</v>
      </c>
      <c r="AX833" s="8">
        <v>0.0</v>
      </c>
      <c r="AY833" s="8"/>
      <c r="AZ833" s="8">
        <v>0.0</v>
      </c>
      <c r="BA833" s="7">
        <v>60.0</v>
      </c>
      <c r="BB833" s="7">
        <v>99.0</v>
      </c>
      <c r="BC833" s="7">
        <v>18.0</v>
      </c>
      <c r="BD833" s="7">
        <v>31.0</v>
      </c>
      <c r="BE833" s="7">
        <v>23.0</v>
      </c>
      <c r="BF833" s="7">
        <v>17.0</v>
      </c>
      <c r="BG833" s="14">
        <f t="shared" si="9"/>
        <v>4.731653888</v>
      </c>
      <c r="BH833" s="11">
        <f t="shared" si="10"/>
        <v>7.807228916</v>
      </c>
      <c r="BI833" s="11">
        <f t="shared" si="11"/>
        <v>1.419496166</v>
      </c>
      <c r="BJ833" s="11">
        <f t="shared" si="12"/>
        <v>2.444687842</v>
      </c>
      <c r="BK833" s="11">
        <f t="shared" si="13"/>
        <v>1.813800657</v>
      </c>
      <c r="BL833" s="11">
        <f t="shared" si="14"/>
        <v>1.340635268</v>
      </c>
      <c r="BM833" s="7">
        <v>102.0</v>
      </c>
      <c r="BN833" s="7">
        <v>16.0</v>
      </c>
      <c r="BO833" s="7">
        <v>10.0</v>
      </c>
      <c r="BP833" s="7">
        <v>1.0</v>
      </c>
      <c r="BQ833" s="7">
        <v>1.0</v>
      </c>
      <c r="BR833" s="7">
        <v>0.0</v>
      </c>
      <c r="BS833" s="9">
        <f t="shared" si="15"/>
        <v>229</v>
      </c>
      <c r="BT833" s="14">
        <v>-1.8024</v>
      </c>
      <c r="BW833" s="15" t="str">
        <f t="shared" si="16"/>
        <v> </v>
      </c>
      <c r="BY833" s="7">
        <v>0.0</v>
      </c>
      <c r="BZ833" s="7">
        <v>0.0</v>
      </c>
      <c r="CA833" s="7">
        <v>0.0</v>
      </c>
      <c r="CB833" s="7">
        <v>0.0</v>
      </c>
      <c r="CC833" s="7">
        <v>0.0</v>
      </c>
      <c r="CD833" s="7">
        <v>0.0</v>
      </c>
      <c r="CE833" s="7">
        <v>0.0</v>
      </c>
      <c r="CF833" s="7">
        <v>2.0</v>
      </c>
      <c r="CG833" s="7">
        <v>1.0</v>
      </c>
      <c r="CH833" s="7">
        <v>0.0</v>
      </c>
      <c r="CI833" s="7">
        <v>1.0</v>
      </c>
      <c r="CJ833" s="7">
        <v>0.0</v>
      </c>
      <c r="CK833" s="7">
        <v>0.0</v>
      </c>
      <c r="CL833" s="15">
        <f t="shared" si="17"/>
        <v>0</v>
      </c>
      <c r="CM833" s="7">
        <v>-0.6000000000000001</v>
      </c>
      <c r="CN833" s="7">
        <v>0.0</v>
      </c>
      <c r="CO833" s="7">
        <v>-0.6000000000000001</v>
      </c>
      <c r="CP833" s="16">
        <f t="shared" si="18"/>
        <v>-0.009090909091</v>
      </c>
      <c r="CQ833" s="16">
        <f t="shared" si="19"/>
        <v>-0.04731653888</v>
      </c>
      <c r="CR833" s="17">
        <v>2.0</v>
      </c>
      <c r="CS833" s="14">
        <v>16.2</v>
      </c>
      <c r="CT833" s="14">
        <v>13.4</v>
      </c>
      <c r="CU833" s="14">
        <v>-22.0</v>
      </c>
      <c r="CV833" s="14">
        <v>-3.3</v>
      </c>
      <c r="CW833" s="14">
        <v>-0.8</v>
      </c>
      <c r="CX833" s="14">
        <v>0.0</v>
      </c>
      <c r="CY833" s="14">
        <v>-4.2</v>
      </c>
      <c r="CZ833" s="18">
        <f t="shared" si="20"/>
        <v>-0.06363636364</v>
      </c>
      <c r="DA833" s="18">
        <f t="shared" si="21"/>
        <v>-0.3312157722</v>
      </c>
      <c r="DB833" s="14">
        <v>35.4111</v>
      </c>
      <c r="DC833" s="7">
        <v>1.0</v>
      </c>
      <c r="DD833" s="7">
        <v>1.0</v>
      </c>
      <c r="DE833" s="7">
        <v>2.0</v>
      </c>
      <c r="DF833" s="7">
        <v>27.0</v>
      </c>
      <c r="DG833" s="7">
        <v>7.0</v>
      </c>
      <c r="DH833" s="7">
        <v>2.0</v>
      </c>
      <c r="DI833" s="7">
        <v>12.0</v>
      </c>
      <c r="DJ833" s="7">
        <v>33.0</v>
      </c>
      <c r="DK833" s="7">
        <v>4.0</v>
      </c>
      <c r="DL833" s="7">
        <v>1.0</v>
      </c>
      <c r="DM833" s="7">
        <v>31.0</v>
      </c>
      <c r="DN833" s="9">
        <v>0.0</v>
      </c>
      <c r="DO833" s="9">
        <v>0.0</v>
      </c>
      <c r="DP833" s="9">
        <v>0.0</v>
      </c>
      <c r="DQ833" s="8">
        <v>372.0</v>
      </c>
      <c r="DR833" s="8">
        <v>15.0</v>
      </c>
      <c r="DS833" s="8" t="s">
        <v>577</v>
      </c>
      <c r="DT833" s="19">
        <v>0.8250000000000001</v>
      </c>
      <c r="DU833" s="8">
        <v>0.8250000000000001</v>
      </c>
      <c r="DV833" s="8">
        <v>0.8250000000000001</v>
      </c>
      <c r="DW833" s="8">
        <v>151.0</v>
      </c>
      <c r="DX833" s="8">
        <v>0.0</v>
      </c>
      <c r="DY833" s="14">
        <f t="shared" si="22"/>
        <v>-3.614893617</v>
      </c>
    </row>
    <row r="834" ht="12.75" customHeight="1">
      <c r="A834" s="7">
        <v>21.0</v>
      </c>
      <c r="B834" s="7" t="s">
        <v>3268</v>
      </c>
      <c r="C834" s="7" t="s">
        <v>337</v>
      </c>
      <c r="D834" s="7" t="s">
        <v>338</v>
      </c>
      <c r="E834" s="7" t="s">
        <v>132</v>
      </c>
      <c r="F834" s="7" t="s">
        <v>132</v>
      </c>
      <c r="G834" s="7">
        <v>70.0</v>
      </c>
      <c r="H834" s="7">
        <v>182.0</v>
      </c>
      <c r="I834" s="7" t="s">
        <v>145</v>
      </c>
      <c r="J834" s="7">
        <v>2011.0</v>
      </c>
      <c r="K834" s="7">
        <v>3.0</v>
      </c>
      <c r="L834" s="7">
        <v>64.0</v>
      </c>
      <c r="M834" s="8"/>
      <c r="N834" s="8">
        <f t="shared" si="1"/>
        <v>22</v>
      </c>
      <c r="O834" s="7" t="s">
        <v>1797</v>
      </c>
      <c r="P834" s="7" t="s">
        <v>3372</v>
      </c>
      <c r="Q834" s="8" t="s">
        <v>325</v>
      </c>
      <c r="R834" s="7" t="s">
        <v>325</v>
      </c>
      <c r="S834" s="9" t="s">
        <v>150</v>
      </c>
      <c r="T834" s="9">
        <v>76.0</v>
      </c>
      <c r="U834" s="9" t="s">
        <v>138</v>
      </c>
      <c r="V834" s="9" t="s">
        <v>138</v>
      </c>
      <c r="W834" s="7">
        <v>76.0</v>
      </c>
      <c r="X834" s="7">
        <v>25.0</v>
      </c>
      <c r="Y834" s="7">
        <v>28.0</v>
      </c>
      <c r="Z834" s="7">
        <v>17.0</v>
      </c>
      <c r="AA834" s="7">
        <v>53.0</v>
      </c>
      <c r="AB834" s="7">
        <v>15.0</v>
      </c>
      <c r="AC834" s="7">
        <v>174.0</v>
      </c>
      <c r="AD834" s="7">
        <v>65.0</v>
      </c>
      <c r="AE834" s="7">
        <v>60.0</v>
      </c>
      <c r="AF834" s="10">
        <f t="shared" si="2"/>
        <v>0.1436781609</v>
      </c>
      <c r="AG834" s="10">
        <f t="shared" si="3"/>
        <v>0.08361204013</v>
      </c>
      <c r="AH834" s="7">
        <v>81032.0</v>
      </c>
      <c r="AI834" s="11">
        <f t="shared" si="4"/>
        <v>17.77017544</v>
      </c>
      <c r="AJ834" s="7">
        <v>1618.0</v>
      </c>
      <c r="AK834" s="11">
        <f t="shared" si="5"/>
        <v>21.28947368</v>
      </c>
      <c r="AL834" s="11">
        <f t="shared" si="6"/>
        <v>50.0815822</v>
      </c>
      <c r="AM834" s="12">
        <v>167.0</v>
      </c>
      <c r="AN834" s="11">
        <f t="shared" si="7"/>
        <v>7.419291144</v>
      </c>
      <c r="AO834" s="10" t="s">
        <v>1440</v>
      </c>
      <c r="AP834" s="10" t="s">
        <v>991</v>
      </c>
      <c r="AQ834" s="10" t="s">
        <v>3074</v>
      </c>
      <c r="AR834" s="7">
        <v>547.0</v>
      </c>
      <c r="AS834" s="7">
        <v>559.0</v>
      </c>
      <c r="AT834" s="13">
        <f t="shared" si="8"/>
        <v>0.4945750452</v>
      </c>
      <c r="AU834" s="9">
        <v>23.0</v>
      </c>
      <c r="AV834" s="9">
        <v>11.0</v>
      </c>
      <c r="AW834" s="9">
        <v>713.0</v>
      </c>
      <c r="AX834" s="9">
        <v>356.0</v>
      </c>
      <c r="AY834" s="9">
        <v>393.0</v>
      </c>
      <c r="AZ834" s="9">
        <v>191.0</v>
      </c>
      <c r="BA834" s="7">
        <v>155.0</v>
      </c>
      <c r="BB834" s="7">
        <v>125.0</v>
      </c>
      <c r="BC834" s="7">
        <v>41.0</v>
      </c>
      <c r="BD834" s="7">
        <v>65.0</v>
      </c>
      <c r="BE834" s="7">
        <v>33.0</v>
      </c>
      <c r="BF834" s="7">
        <v>43.0</v>
      </c>
      <c r="BG834" s="14">
        <f t="shared" si="9"/>
        <v>6.886168427</v>
      </c>
      <c r="BH834" s="11">
        <f t="shared" si="10"/>
        <v>5.553361635</v>
      </c>
      <c r="BI834" s="11">
        <f t="shared" si="11"/>
        <v>1.821502616</v>
      </c>
      <c r="BJ834" s="11">
        <f t="shared" si="12"/>
        <v>2.88774805</v>
      </c>
      <c r="BK834" s="11">
        <f t="shared" si="13"/>
        <v>1.466087472</v>
      </c>
      <c r="BL834" s="11">
        <f t="shared" si="14"/>
        <v>1.910356402</v>
      </c>
      <c r="BM834" s="7">
        <v>44.0</v>
      </c>
      <c r="BN834" s="7">
        <v>22.0</v>
      </c>
      <c r="BO834" s="7">
        <v>0.0</v>
      </c>
      <c r="BP834" s="7">
        <v>0.0</v>
      </c>
      <c r="BQ834" s="7">
        <v>0.0</v>
      </c>
      <c r="BR834" s="7">
        <v>0.0</v>
      </c>
      <c r="BS834" s="9">
        <f t="shared" si="15"/>
        <v>210</v>
      </c>
      <c r="BT834" s="14">
        <v>3.8823</v>
      </c>
      <c r="BU834" s="7">
        <v>5.0</v>
      </c>
      <c r="BV834" s="7">
        <v>1.0</v>
      </c>
      <c r="BW834" s="15">
        <f t="shared" si="16"/>
        <v>0.2</v>
      </c>
      <c r="BX834" s="7">
        <v>0.0</v>
      </c>
      <c r="BY834" s="7">
        <v>5.0</v>
      </c>
      <c r="BZ834" s="7">
        <v>0.0</v>
      </c>
      <c r="CA834" s="7">
        <v>4.0</v>
      </c>
      <c r="CB834" s="7">
        <v>1.0</v>
      </c>
      <c r="CC834" s="7">
        <v>2.0</v>
      </c>
      <c r="CD834" s="7">
        <v>1.0</v>
      </c>
      <c r="CE834" s="7">
        <v>1.0</v>
      </c>
      <c r="CF834" s="7">
        <v>5.0</v>
      </c>
      <c r="CG834" s="7">
        <v>3.0</v>
      </c>
      <c r="CH834" s="7">
        <v>0.0</v>
      </c>
      <c r="CI834" s="7">
        <v>13.0</v>
      </c>
      <c r="CJ834" s="7">
        <v>0.0</v>
      </c>
      <c r="CK834" s="7">
        <v>0.0</v>
      </c>
      <c r="CL834" s="15">
        <f t="shared" si="17"/>
        <v>0</v>
      </c>
      <c r="CM834" s="7">
        <v>5.1</v>
      </c>
      <c r="CN834" s="7">
        <v>2.0</v>
      </c>
      <c r="CO834" s="7">
        <v>7.1</v>
      </c>
      <c r="CP834" s="16">
        <f t="shared" si="18"/>
        <v>0.09342105263</v>
      </c>
      <c r="CQ834" s="16">
        <f t="shared" si="19"/>
        <v>0.3154309409</v>
      </c>
      <c r="CR834" s="17">
        <v>8.0</v>
      </c>
      <c r="CS834" s="14">
        <v>29.0</v>
      </c>
      <c r="CT834" s="14">
        <v>24.8</v>
      </c>
      <c r="CU834" s="14">
        <v>7.3</v>
      </c>
      <c r="CV834" s="14">
        <v>10.5</v>
      </c>
      <c r="CW834" s="14">
        <v>3.1</v>
      </c>
      <c r="CX834" s="14">
        <v>-0.4</v>
      </c>
      <c r="CY834" s="14">
        <v>13.1</v>
      </c>
      <c r="CZ834" s="18">
        <f t="shared" si="20"/>
        <v>0.1723684211</v>
      </c>
      <c r="DA834" s="18">
        <f t="shared" si="21"/>
        <v>0.5819922993</v>
      </c>
      <c r="DB834" s="14">
        <v>26.2971</v>
      </c>
      <c r="DC834" s="7">
        <v>0.0</v>
      </c>
      <c r="DD834" s="7">
        <v>5.0</v>
      </c>
      <c r="DE834" s="7">
        <v>8.0</v>
      </c>
      <c r="DF834" s="7">
        <v>52.0</v>
      </c>
      <c r="DG834" s="7">
        <v>18.0</v>
      </c>
      <c r="DH834" s="7">
        <v>2.0</v>
      </c>
      <c r="DI834" s="7">
        <v>26.0</v>
      </c>
      <c r="DJ834" s="7">
        <v>30.0</v>
      </c>
      <c r="DK834" s="7">
        <v>10.0</v>
      </c>
      <c r="DL834" s="7">
        <v>8.0</v>
      </c>
      <c r="DM834" s="7">
        <v>81.0</v>
      </c>
      <c r="DN834" s="9">
        <v>6.0</v>
      </c>
      <c r="DO834" s="9">
        <v>1.0</v>
      </c>
      <c r="DP834" s="9">
        <v>4.0</v>
      </c>
      <c r="DQ834" s="8">
        <v>186.0</v>
      </c>
      <c r="DR834" s="8">
        <v>6.0</v>
      </c>
      <c r="DS834" s="8" t="s">
        <v>1042</v>
      </c>
      <c r="DT834" s="19">
        <v>0.6000000000000001</v>
      </c>
      <c r="DU834" s="8">
        <v>0.662</v>
      </c>
      <c r="DV834" s="8">
        <v>0.894</v>
      </c>
      <c r="DW834" s="8">
        <v>65.0</v>
      </c>
      <c r="DX834" s="8">
        <v>0.233</v>
      </c>
      <c r="DY834" s="14">
        <f t="shared" si="22"/>
        <v>12.36808511</v>
      </c>
    </row>
    <row r="835" ht="12.75" customHeight="1">
      <c r="A835" s="7">
        <v>62.0</v>
      </c>
      <c r="B835" s="7" t="s">
        <v>3039</v>
      </c>
      <c r="C835" s="7" t="s">
        <v>3373</v>
      </c>
      <c r="D835" s="7" t="s">
        <v>1932</v>
      </c>
      <c r="E835" s="7" t="s">
        <v>132</v>
      </c>
      <c r="F835" s="7" t="s">
        <v>132</v>
      </c>
      <c r="G835" s="7">
        <v>75.0</v>
      </c>
      <c r="H835" s="7">
        <v>217.0</v>
      </c>
      <c r="I835" s="7" t="s">
        <v>145</v>
      </c>
      <c r="J835" s="7">
        <v>2010.0</v>
      </c>
      <c r="K835" s="7">
        <v>7.0</v>
      </c>
      <c r="L835" s="7">
        <v>210.0</v>
      </c>
      <c r="M835" s="8"/>
      <c r="N835" s="8">
        <f t="shared" si="1"/>
        <v>25</v>
      </c>
      <c r="O835" s="7" t="s">
        <v>512</v>
      </c>
      <c r="P835" s="7" t="s">
        <v>3374</v>
      </c>
      <c r="Q835" s="8" t="s">
        <v>149</v>
      </c>
      <c r="R835" s="7" t="s">
        <v>149</v>
      </c>
      <c r="S835" s="9" t="s">
        <v>174</v>
      </c>
      <c r="T835" s="9">
        <v>38.0</v>
      </c>
      <c r="U835" s="9" t="s">
        <v>138</v>
      </c>
      <c r="V835" s="9" t="s">
        <v>138</v>
      </c>
      <c r="W835" s="7">
        <v>38.0</v>
      </c>
      <c r="X835" s="7">
        <v>2.0</v>
      </c>
      <c r="Y835" s="7">
        <v>5.0</v>
      </c>
      <c r="Z835" s="7">
        <v>2.0</v>
      </c>
      <c r="AA835" s="7">
        <v>7.0</v>
      </c>
      <c r="AB835" s="7">
        <v>3.0</v>
      </c>
      <c r="AC835" s="7">
        <v>60.0</v>
      </c>
      <c r="AD835" s="7">
        <v>17.0</v>
      </c>
      <c r="AE835" s="7">
        <v>46.0</v>
      </c>
      <c r="AF835" s="10">
        <f t="shared" si="2"/>
        <v>0.03333333333</v>
      </c>
      <c r="AG835" s="10">
        <f t="shared" si="3"/>
        <v>0.0162601626</v>
      </c>
      <c r="AH835" s="7">
        <v>42303.0</v>
      </c>
      <c r="AI835" s="11">
        <f t="shared" si="4"/>
        <v>18.55394737</v>
      </c>
      <c r="AJ835" s="7">
        <v>952.0</v>
      </c>
      <c r="AK835" s="11">
        <f t="shared" si="5"/>
        <v>25.05263158</v>
      </c>
      <c r="AL835" s="11">
        <f t="shared" si="6"/>
        <v>44.43592437</v>
      </c>
      <c r="AM835" s="12">
        <v>12.0</v>
      </c>
      <c r="AN835" s="11">
        <f t="shared" si="7"/>
        <v>1.02120417</v>
      </c>
      <c r="AO835" s="10" t="s">
        <v>3012</v>
      </c>
      <c r="AP835" s="10" t="s">
        <v>491</v>
      </c>
      <c r="AQ835" s="10" t="s">
        <v>1513</v>
      </c>
      <c r="AR835" s="7">
        <v>0.0</v>
      </c>
      <c r="AS835" s="7">
        <v>0.0</v>
      </c>
      <c r="AT835" s="13">
        <f t="shared" si="8"/>
        <v>0</v>
      </c>
      <c r="AU835" s="8"/>
      <c r="AV835" s="8"/>
      <c r="AW835" s="8"/>
      <c r="AX835" s="8">
        <v>0.0</v>
      </c>
      <c r="AY835" s="8"/>
      <c r="AZ835" s="8">
        <v>0.0</v>
      </c>
      <c r="BA835" s="7">
        <v>99.0</v>
      </c>
      <c r="BB835" s="7">
        <v>71.0</v>
      </c>
      <c r="BC835" s="7">
        <v>49.0</v>
      </c>
      <c r="BD835" s="7">
        <v>17.0</v>
      </c>
      <c r="BE835" s="7">
        <v>16.0</v>
      </c>
      <c r="BF835" s="7">
        <v>2.0</v>
      </c>
      <c r="BG835" s="14">
        <f t="shared" si="9"/>
        <v>8.424934402</v>
      </c>
      <c r="BH835" s="11">
        <f t="shared" si="10"/>
        <v>6.042124672</v>
      </c>
      <c r="BI835" s="11">
        <f t="shared" si="11"/>
        <v>4.169917027</v>
      </c>
      <c r="BJ835" s="11">
        <f t="shared" si="12"/>
        <v>1.446705907</v>
      </c>
      <c r="BK835" s="11">
        <f t="shared" si="13"/>
        <v>1.36160556</v>
      </c>
      <c r="BL835" s="11">
        <f t="shared" si="14"/>
        <v>0.170200695</v>
      </c>
      <c r="BM835" s="7">
        <v>22.0</v>
      </c>
      <c r="BN835" s="7">
        <v>11.0</v>
      </c>
      <c r="BO835" s="7">
        <v>0.0</v>
      </c>
      <c r="BP835" s="7">
        <v>0.0</v>
      </c>
      <c r="BQ835" s="7">
        <v>0.0</v>
      </c>
      <c r="BR835" s="7">
        <v>0.0</v>
      </c>
      <c r="BS835" s="9">
        <f t="shared" si="15"/>
        <v>142</v>
      </c>
      <c r="BT835" s="14">
        <v>-3.2281</v>
      </c>
      <c r="BW835" s="15" t="str">
        <f t="shared" si="16"/>
        <v> </v>
      </c>
      <c r="BY835" s="7">
        <v>1.0</v>
      </c>
      <c r="BZ835" s="7">
        <v>0.0</v>
      </c>
      <c r="CA835" s="7">
        <v>0.0</v>
      </c>
      <c r="CB835" s="7">
        <v>0.0</v>
      </c>
      <c r="CC835" s="7">
        <v>0.0</v>
      </c>
      <c r="CD835" s="7">
        <v>0.0</v>
      </c>
      <c r="CE835" s="7">
        <v>1.0</v>
      </c>
      <c r="CF835" s="7">
        <v>1.0</v>
      </c>
      <c r="CG835" s="7">
        <v>0.0</v>
      </c>
      <c r="CH835" s="7">
        <v>0.0</v>
      </c>
      <c r="CI835" s="7">
        <v>0.0</v>
      </c>
      <c r="CJ835" s="7">
        <v>0.0</v>
      </c>
      <c r="CK835" s="7">
        <v>0.0</v>
      </c>
      <c r="CL835" s="15">
        <f t="shared" si="17"/>
        <v>0</v>
      </c>
      <c r="CM835" s="7">
        <v>0.1</v>
      </c>
      <c r="CN835" s="7">
        <v>1.5</v>
      </c>
      <c r="CO835" s="7">
        <v>1.7000000000000002</v>
      </c>
      <c r="CP835" s="16">
        <f t="shared" si="18"/>
        <v>0.04473684211</v>
      </c>
      <c r="CQ835" s="16">
        <f t="shared" si="19"/>
        <v>0.1446705907</v>
      </c>
      <c r="CR835" s="17">
        <v>4.0</v>
      </c>
      <c r="CS835" s="14">
        <v>12.9</v>
      </c>
      <c r="CT835" s="14">
        <v>15.1</v>
      </c>
      <c r="CU835" s="14">
        <v>2.8</v>
      </c>
      <c r="CV835" s="14">
        <v>-0.2</v>
      </c>
      <c r="CW835" s="14">
        <v>1.7000000000000002</v>
      </c>
      <c r="CX835" s="14">
        <v>0.0</v>
      </c>
      <c r="CY835" s="14">
        <v>1.5</v>
      </c>
      <c r="CZ835" s="18">
        <f t="shared" si="20"/>
        <v>0.03947368421</v>
      </c>
      <c r="DA835" s="18">
        <f t="shared" si="21"/>
        <v>0.1276505212</v>
      </c>
      <c r="DB835" s="14">
        <v>54.5167</v>
      </c>
      <c r="DC835" s="7">
        <v>0.0</v>
      </c>
      <c r="DD835" s="7">
        <v>0.0</v>
      </c>
      <c r="DE835" s="7">
        <v>0.0</v>
      </c>
      <c r="DF835" s="7">
        <v>17.0</v>
      </c>
      <c r="DG835" s="7">
        <v>0.0</v>
      </c>
      <c r="DH835" s="7">
        <v>0.0</v>
      </c>
      <c r="DI835" s="7">
        <v>17.0</v>
      </c>
      <c r="DJ835" s="7">
        <v>10.0</v>
      </c>
      <c r="DK835" s="7">
        <v>0.0</v>
      </c>
      <c r="DL835" s="7">
        <v>0.0</v>
      </c>
      <c r="DM835" s="7">
        <v>33.0</v>
      </c>
      <c r="DN835" s="9">
        <v>0.0</v>
      </c>
      <c r="DO835" s="9">
        <v>0.0</v>
      </c>
      <c r="DP835" s="9">
        <v>0.0</v>
      </c>
      <c r="DQ835" s="8">
        <v>186.0</v>
      </c>
      <c r="DR835" s="8">
        <v>0.0</v>
      </c>
      <c r="DS835" s="8"/>
      <c r="DT835" s="19">
        <v>0.65</v>
      </c>
      <c r="DU835" s="8">
        <v>0.625</v>
      </c>
      <c r="DV835" s="8">
        <v>0.625</v>
      </c>
      <c r="DW835" s="8">
        <v>0.0</v>
      </c>
      <c r="DX835" s="8">
        <v>0.0</v>
      </c>
      <c r="DY835" s="14">
        <f t="shared" si="22"/>
        <v>1.340425532</v>
      </c>
    </row>
    <row r="836" ht="12.75" customHeight="1">
      <c r="A836" s="7">
        <v>8.0</v>
      </c>
      <c r="B836" s="7" t="s">
        <v>3375</v>
      </c>
      <c r="C836" s="7" t="s">
        <v>731</v>
      </c>
      <c r="D836" s="7" t="s">
        <v>131</v>
      </c>
      <c r="E836" s="7" t="s">
        <v>132</v>
      </c>
      <c r="F836" s="7" t="s">
        <v>132</v>
      </c>
      <c r="G836" s="7">
        <v>75.0</v>
      </c>
      <c r="H836" s="7">
        <v>202.0</v>
      </c>
      <c r="I836" s="7" t="s">
        <v>145</v>
      </c>
      <c r="J836" s="7">
        <v>2012.0</v>
      </c>
      <c r="K836" s="7">
        <v>1.0</v>
      </c>
      <c r="L836" s="7">
        <v>9.0</v>
      </c>
      <c r="M836" s="8"/>
      <c r="N836" s="8">
        <f t="shared" si="1"/>
        <v>21</v>
      </c>
      <c r="O836" s="7" t="s">
        <v>1030</v>
      </c>
      <c r="P836" s="7" t="s">
        <v>3376</v>
      </c>
      <c r="Q836" s="8" t="s">
        <v>246</v>
      </c>
      <c r="R836" s="7" t="s">
        <v>246</v>
      </c>
      <c r="S836" s="9" t="s">
        <v>174</v>
      </c>
      <c r="T836" s="9">
        <v>80.0</v>
      </c>
      <c r="U836" s="9" t="s">
        <v>138</v>
      </c>
      <c r="V836" s="9" t="s">
        <v>138</v>
      </c>
      <c r="W836" s="7">
        <v>81.0</v>
      </c>
      <c r="X836" s="7">
        <v>6.0</v>
      </c>
      <c r="Y836" s="7">
        <v>15.0</v>
      </c>
      <c r="Z836" s="7">
        <v>9.0</v>
      </c>
      <c r="AA836" s="7">
        <v>21.0</v>
      </c>
      <c r="AB836" s="7">
        <v>10.0</v>
      </c>
      <c r="AC836" s="7">
        <v>133.0</v>
      </c>
      <c r="AD836" s="7">
        <v>44.0</v>
      </c>
      <c r="AE836" s="7">
        <v>106.0</v>
      </c>
      <c r="AF836" s="10">
        <f t="shared" si="2"/>
        <v>0.04511278195</v>
      </c>
      <c r="AG836" s="10">
        <f t="shared" si="3"/>
        <v>0.02120141343</v>
      </c>
      <c r="AH836" s="7">
        <v>107243.0</v>
      </c>
      <c r="AI836" s="11">
        <f t="shared" si="4"/>
        <v>22.06646091</v>
      </c>
      <c r="AJ836" s="7">
        <v>2153.0</v>
      </c>
      <c r="AK836" s="11">
        <f t="shared" si="5"/>
        <v>26.58024691</v>
      </c>
      <c r="AL836" s="11">
        <f t="shared" si="6"/>
        <v>49.81096145</v>
      </c>
      <c r="AM836" s="12">
        <v>92.0</v>
      </c>
      <c r="AN836" s="11">
        <f t="shared" si="7"/>
        <v>3.088313456</v>
      </c>
      <c r="AO836" s="10" t="s">
        <v>473</v>
      </c>
      <c r="AP836" s="10" t="s">
        <v>2386</v>
      </c>
      <c r="AQ836" s="10" t="s">
        <v>728</v>
      </c>
      <c r="AR836" s="7">
        <v>0.0</v>
      </c>
      <c r="AS836" s="7">
        <v>1.0</v>
      </c>
      <c r="AT836" s="13">
        <f t="shared" si="8"/>
        <v>0</v>
      </c>
      <c r="AU836" s="8"/>
      <c r="AV836" s="8"/>
      <c r="AW836" s="8">
        <v>1.0</v>
      </c>
      <c r="AX836" s="8">
        <v>0.0</v>
      </c>
      <c r="AY836" s="8"/>
      <c r="AZ836" s="8">
        <v>0.0</v>
      </c>
      <c r="BA836" s="7">
        <v>118.0</v>
      </c>
      <c r="BB836" s="7">
        <v>144.0</v>
      </c>
      <c r="BC836" s="7">
        <v>177.0</v>
      </c>
      <c r="BD836" s="7">
        <v>44.0</v>
      </c>
      <c r="BE836" s="7">
        <v>65.0</v>
      </c>
      <c r="BF836" s="7">
        <v>29.0</v>
      </c>
      <c r="BG836" s="14">
        <f t="shared" si="9"/>
        <v>3.961097694</v>
      </c>
      <c r="BH836" s="11">
        <f t="shared" si="10"/>
        <v>4.833881932</v>
      </c>
      <c r="BI836" s="11">
        <f t="shared" si="11"/>
        <v>5.941646541</v>
      </c>
      <c r="BJ836" s="11">
        <f t="shared" si="12"/>
        <v>1.477019479</v>
      </c>
      <c r="BK836" s="11">
        <f t="shared" si="13"/>
        <v>2.181960594</v>
      </c>
      <c r="BL836" s="11">
        <f t="shared" si="14"/>
        <v>0.9734901112</v>
      </c>
      <c r="BM836" s="7">
        <v>62.0</v>
      </c>
      <c r="BN836" s="7">
        <v>21.0</v>
      </c>
      <c r="BO836" s="7">
        <v>2.0</v>
      </c>
      <c r="BP836" s="7">
        <v>1.0</v>
      </c>
      <c r="BQ836" s="7">
        <v>0.0</v>
      </c>
      <c r="BR836" s="7">
        <v>0.0</v>
      </c>
      <c r="BS836" s="9">
        <f t="shared" si="15"/>
        <v>385</v>
      </c>
      <c r="BT836" s="14">
        <v>-3.4878</v>
      </c>
      <c r="BW836" s="15" t="str">
        <f t="shared" si="16"/>
        <v> </v>
      </c>
      <c r="BY836" s="7">
        <v>1.0</v>
      </c>
      <c r="BZ836" s="7">
        <v>0.0</v>
      </c>
      <c r="CA836" s="7">
        <v>0.0</v>
      </c>
      <c r="CB836" s="7">
        <v>0.0</v>
      </c>
      <c r="CC836" s="7">
        <v>0.0</v>
      </c>
      <c r="CD836" s="7">
        <v>0.0</v>
      </c>
      <c r="CE836" s="7">
        <v>2.0</v>
      </c>
      <c r="CF836" s="7">
        <v>0.0</v>
      </c>
      <c r="CG836" s="7">
        <v>0.0</v>
      </c>
      <c r="CH836" s="7">
        <v>0.0</v>
      </c>
      <c r="CI836" s="7">
        <v>4.0</v>
      </c>
      <c r="CJ836" s="7">
        <v>0.0</v>
      </c>
      <c r="CK836" s="7">
        <v>0.0</v>
      </c>
      <c r="CL836" s="15">
        <f t="shared" si="17"/>
        <v>0</v>
      </c>
      <c r="CM836" s="7">
        <v>0.8</v>
      </c>
      <c r="CN836" s="7">
        <v>4.1</v>
      </c>
      <c r="CO836" s="7">
        <v>4.9</v>
      </c>
      <c r="CP836" s="16">
        <f t="shared" si="18"/>
        <v>0.06049382716</v>
      </c>
      <c r="CQ836" s="16">
        <f t="shared" si="19"/>
        <v>0.1644862602</v>
      </c>
      <c r="CR836" s="17">
        <v>5.0</v>
      </c>
      <c r="CS836" s="14">
        <v>31.1</v>
      </c>
      <c r="CT836" s="14">
        <v>38.0</v>
      </c>
      <c r="CU836" s="14">
        <v>7.5</v>
      </c>
      <c r="CV836" s="14">
        <v>1.2</v>
      </c>
      <c r="CW836" s="14">
        <v>5.0</v>
      </c>
      <c r="CX836" s="14">
        <v>0.0</v>
      </c>
      <c r="CY836" s="14">
        <v>6.2</v>
      </c>
      <c r="CZ836" s="18">
        <f t="shared" si="20"/>
        <v>0.07654320988</v>
      </c>
      <c r="DA836" s="18">
        <f t="shared" si="21"/>
        <v>0.2081254721</v>
      </c>
      <c r="DB836" s="14">
        <v>47.1203</v>
      </c>
      <c r="DC836" s="7">
        <v>0.0</v>
      </c>
      <c r="DD836" s="7">
        <v>0.0</v>
      </c>
      <c r="DE836" s="7">
        <v>5.0</v>
      </c>
      <c r="DF836" s="7">
        <v>39.0</v>
      </c>
      <c r="DG836" s="7">
        <v>5.0</v>
      </c>
      <c r="DH836" s="7">
        <v>2.0</v>
      </c>
      <c r="DI836" s="7">
        <v>41.0</v>
      </c>
      <c r="DJ836" s="7">
        <v>11.0</v>
      </c>
      <c r="DK836" s="7">
        <v>0.0</v>
      </c>
      <c r="DL836" s="7">
        <v>2.0</v>
      </c>
      <c r="DM836" s="7">
        <v>72.0</v>
      </c>
      <c r="DN836" s="9">
        <v>0.0</v>
      </c>
      <c r="DO836" s="9">
        <v>1.0</v>
      </c>
      <c r="DP836" s="9">
        <v>2.0</v>
      </c>
      <c r="DQ836" s="8">
        <v>186.0</v>
      </c>
      <c r="DR836" s="8">
        <v>1.0</v>
      </c>
      <c r="DS836" s="8" t="s">
        <v>210</v>
      </c>
      <c r="DT836" s="19">
        <v>0.833</v>
      </c>
      <c r="DU836" s="8">
        <v>0.894</v>
      </c>
      <c r="DV836" s="8">
        <v>1.828</v>
      </c>
      <c r="DW836" s="8">
        <v>24.0</v>
      </c>
      <c r="DX836" s="8">
        <v>1.075</v>
      </c>
      <c r="DY836" s="14">
        <f t="shared" si="22"/>
        <v>3.480851064</v>
      </c>
    </row>
    <row r="837" ht="12.75" customHeight="1">
      <c r="A837" s="7">
        <v>88.0</v>
      </c>
      <c r="B837" s="7" t="s">
        <v>3377</v>
      </c>
      <c r="C837" s="7" t="s">
        <v>3378</v>
      </c>
      <c r="E837" s="7" t="s">
        <v>219</v>
      </c>
      <c r="F837" s="7" t="s">
        <v>219</v>
      </c>
      <c r="G837" s="7">
        <v>79.0</v>
      </c>
      <c r="H837" s="7">
        <v>228.0</v>
      </c>
      <c r="I837" s="7" t="s">
        <v>133</v>
      </c>
      <c r="J837" s="7">
        <v>2014.0</v>
      </c>
      <c r="K837" s="7">
        <v>3.0</v>
      </c>
      <c r="L837" s="7">
        <v>66.0</v>
      </c>
      <c r="M837" s="8" t="s">
        <v>146</v>
      </c>
      <c r="N837" s="8">
        <f t="shared" si="1"/>
        <v>21</v>
      </c>
      <c r="O837" s="7" t="s">
        <v>2129</v>
      </c>
      <c r="P837" s="7" t="s">
        <v>3379</v>
      </c>
      <c r="Q837" s="8" t="s">
        <v>297</v>
      </c>
      <c r="R837" s="7" t="s">
        <v>297</v>
      </c>
      <c r="S837" s="9" t="s">
        <v>174</v>
      </c>
      <c r="T837" s="9">
        <v>13.0</v>
      </c>
      <c r="U837" s="9" t="s">
        <v>138</v>
      </c>
      <c r="V837" s="9" t="s">
        <v>138</v>
      </c>
      <c r="W837" s="7">
        <v>13.0</v>
      </c>
      <c r="X837" s="7">
        <v>1.0</v>
      </c>
      <c r="Y837" s="7">
        <v>1.0</v>
      </c>
      <c r="Z837" s="7">
        <v>0.0</v>
      </c>
      <c r="AA837" s="7">
        <v>2.0</v>
      </c>
      <c r="AB837" s="7">
        <v>-3.0</v>
      </c>
      <c r="AC837" s="7">
        <v>11.0</v>
      </c>
      <c r="AD837" s="7">
        <v>13.0</v>
      </c>
      <c r="AE837" s="7">
        <v>11.0</v>
      </c>
      <c r="AF837" s="10">
        <f t="shared" si="2"/>
        <v>0.09090909091</v>
      </c>
      <c r="AG837" s="10">
        <f t="shared" si="3"/>
        <v>0.02857142857</v>
      </c>
      <c r="AH837" s="7">
        <v>13665.0</v>
      </c>
      <c r="AI837" s="11">
        <f t="shared" si="4"/>
        <v>17.51923077</v>
      </c>
      <c r="AJ837" s="7">
        <v>326.0</v>
      </c>
      <c r="AK837" s="11">
        <f t="shared" si="5"/>
        <v>25.07692308</v>
      </c>
      <c r="AL837" s="11">
        <f t="shared" si="6"/>
        <v>41.91717791</v>
      </c>
      <c r="AM837" s="12">
        <v>0.0</v>
      </c>
      <c r="AN837" s="11">
        <f t="shared" si="7"/>
        <v>0</v>
      </c>
      <c r="AO837" s="10" t="s">
        <v>550</v>
      </c>
      <c r="AP837" s="10" t="s">
        <v>550</v>
      </c>
      <c r="AQ837" s="10" t="s">
        <v>497</v>
      </c>
      <c r="AR837" s="7">
        <v>0.0</v>
      </c>
      <c r="AS837" s="7">
        <v>0.0</v>
      </c>
      <c r="AT837" s="13">
        <f t="shared" si="8"/>
        <v>0</v>
      </c>
      <c r="AU837" s="8"/>
      <c r="AV837" s="8"/>
      <c r="AW837" s="8"/>
      <c r="AX837" s="8">
        <v>0.0</v>
      </c>
      <c r="AY837" s="8"/>
      <c r="AZ837" s="8">
        <v>0.0</v>
      </c>
      <c r="BA837" s="7">
        <v>20.0</v>
      </c>
      <c r="BB837" s="7">
        <v>31.0</v>
      </c>
      <c r="BC837" s="7">
        <v>23.0</v>
      </c>
      <c r="BD837" s="7">
        <v>13.0</v>
      </c>
      <c r="BE837" s="7">
        <v>3.0</v>
      </c>
      <c r="BF837" s="7">
        <v>1.0</v>
      </c>
      <c r="BG837" s="14">
        <f t="shared" si="9"/>
        <v>5.268935236</v>
      </c>
      <c r="BH837" s="11">
        <f t="shared" si="10"/>
        <v>8.166849616</v>
      </c>
      <c r="BI837" s="11">
        <f t="shared" si="11"/>
        <v>6.059275521</v>
      </c>
      <c r="BJ837" s="11">
        <f t="shared" si="12"/>
        <v>3.424807903</v>
      </c>
      <c r="BK837" s="11">
        <f t="shared" si="13"/>
        <v>0.7903402854</v>
      </c>
      <c r="BL837" s="11">
        <f t="shared" si="14"/>
        <v>0.2634467618</v>
      </c>
      <c r="BM837" s="7">
        <v>10.0</v>
      </c>
      <c r="BN837" s="7">
        <v>5.0</v>
      </c>
      <c r="BO837" s="7">
        <v>0.0</v>
      </c>
      <c r="BP837" s="7">
        <v>0.0</v>
      </c>
      <c r="BQ837" s="7">
        <v>0.0</v>
      </c>
      <c r="BR837" s="7">
        <v>0.0</v>
      </c>
      <c r="BS837" s="9">
        <f t="shared" si="15"/>
        <v>64</v>
      </c>
      <c r="BT837" s="14">
        <v>-2.0934</v>
      </c>
      <c r="BW837" s="15" t="str">
        <f t="shared" si="16"/>
        <v> </v>
      </c>
      <c r="BY837" s="7">
        <v>0.0</v>
      </c>
      <c r="BZ837" s="7">
        <v>0.0</v>
      </c>
      <c r="CA837" s="7">
        <v>0.0</v>
      </c>
      <c r="CB837" s="7">
        <v>0.0</v>
      </c>
      <c r="CC837" s="7">
        <v>0.0</v>
      </c>
      <c r="CD837" s="7">
        <v>0.0</v>
      </c>
      <c r="CE837" s="7">
        <v>0.0</v>
      </c>
      <c r="CF837" s="7">
        <v>0.0</v>
      </c>
      <c r="CG837" s="7">
        <v>0.0</v>
      </c>
      <c r="CH837" s="7">
        <v>0.0</v>
      </c>
      <c r="CI837" s="7">
        <v>1.0</v>
      </c>
      <c r="CJ837" s="7">
        <v>0.0</v>
      </c>
      <c r="CK837" s="7">
        <v>0.0</v>
      </c>
      <c r="CL837" s="15">
        <f t="shared" si="17"/>
        <v>0</v>
      </c>
      <c r="CM837" s="7">
        <v>0.1</v>
      </c>
      <c r="CN837" s="7">
        <v>0.30000000000000004</v>
      </c>
      <c r="CO837" s="7">
        <v>0.4</v>
      </c>
      <c r="CP837" s="16">
        <f t="shared" si="18"/>
        <v>0.03076923077</v>
      </c>
      <c r="CQ837" s="16">
        <f t="shared" si="19"/>
        <v>0.1053787047</v>
      </c>
      <c r="CR837" s="17">
        <v>4.0</v>
      </c>
      <c r="CS837" s="14">
        <v>4.0</v>
      </c>
      <c r="CT837" s="14">
        <v>5.2</v>
      </c>
      <c r="CU837" s="14">
        <v>-1.4</v>
      </c>
      <c r="CV837" s="14">
        <v>-0.1</v>
      </c>
      <c r="CW837" s="14">
        <v>0.30000000000000004</v>
      </c>
      <c r="CX837" s="14">
        <v>0.0</v>
      </c>
      <c r="CY837" s="14">
        <v>0.2</v>
      </c>
      <c r="CZ837" s="18">
        <f t="shared" si="20"/>
        <v>0.01538461538</v>
      </c>
      <c r="DA837" s="18">
        <f t="shared" si="21"/>
        <v>0.05268935236</v>
      </c>
      <c r="DB837" s="14">
        <v>55.3636</v>
      </c>
      <c r="DC837" s="7">
        <v>0.0</v>
      </c>
      <c r="DD837" s="7">
        <v>0.0</v>
      </c>
      <c r="DE837" s="7">
        <v>1.0</v>
      </c>
      <c r="DF837" s="7">
        <v>12.0</v>
      </c>
      <c r="DG837" s="7">
        <v>0.0</v>
      </c>
      <c r="DH837" s="7">
        <v>0.0</v>
      </c>
      <c r="DI837" s="7">
        <v>2.0</v>
      </c>
      <c r="DJ837" s="7">
        <v>1.0</v>
      </c>
      <c r="DK837" s="7">
        <v>0.0</v>
      </c>
      <c r="DL837" s="7">
        <v>0.0</v>
      </c>
      <c r="DM837" s="7">
        <v>8.0</v>
      </c>
      <c r="DN837" s="9">
        <v>0.0</v>
      </c>
      <c r="DO837" s="9">
        <v>0.0</v>
      </c>
      <c r="DP837" s="9">
        <v>0.0</v>
      </c>
      <c r="DQ837" s="8">
        <v>33.0</v>
      </c>
      <c r="DR837" s="8">
        <v>0.0</v>
      </c>
      <c r="DS837" s="8"/>
      <c r="DT837" s="19">
        <v>0.925</v>
      </c>
      <c r="DU837" s="8">
        <v>0.925</v>
      </c>
      <c r="DV837" s="8">
        <v>0.164</v>
      </c>
      <c r="DW837" s="8">
        <v>0.0</v>
      </c>
      <c r="DX837" s="8">
        <v>0.0</v>
      </c>
      <c r="DY837" s="14">
        <f t="shared" si="22"/>
        <v>0.05868222375</v>
      </c>
    </row>
    <row r="838" ht="12.75" customHeight="1">
      <c r="A838" s="7">
        <v>7.0</v>
      </c>
      <c r="B838" s="7" t="s">
        <v>3380</v>
      </c>
      <c r="C838" s="7" t="s">
        <v>1088</v>
      </c>
      <c r="D838" s="7" t="s">
        <v>170</v>
      </c>
      <c r="E838" s="7" t="s">
        <v>163</v>
      </c>
      <c r="F838" s="7" t="s">
        <v>163</v>
      </c>
      <c r="G838" s="7">
        <v>73.0</v>
      </c>
      <c r="H838" s="7">
        <v>190.0</v>
      </c>
      <c r="I838" s="7" t="s">
        <v>145</v>
      </c>
      <c r="J838" s="7">
        <v>2007.0</v>
      </c>
      <c r="K838" s="7">
        <v>1.0</v>
      </c>
      <c r="L838" s="7">
        <v>3.0</v>
      </c>
      <c r="M838" s="8"/>
      <c r="N838" s="8">
        <f t="shared" si="1"/>
        <v>26</v>
      </c>
      <c r="O838" s="7" t="s">
        <v>354</v>
      </c>
      <c r="P838" s="7" t="s">
        <v>3381</v>
      </c>
      <c r="Q838" s="8" t="s">
        <v>542</v>
      </c>
      <c r="R838" s="7" t="s">
        <v>542</v>
      </c>
      <c r="S838" s="9" t="s">
        <v>150</v>
      </c>
      <c r="T838" s="9">
        <v>56.0</v>
      </c>
      <c r="U838" s="9" t="s">
        <v>138</v>
      </c>
      <c r="V838" s="9" t="s">
        <v>138</v>
      </c>
      <c r="W838" s="7">
        <v>57.0</v>
      </c>
      <c r="X838" s="7">
        <v>13.0</v>
      </c>
      <c r="Y838" s="7">
        <v>17.0</v>
      </c>
      <c r="Z838" s="7">
        <v>10.0</v>
      </c>
      <c r="AA838" s="7">
        <v>30.0</v>
      </c>
      <c r="AB838" s="7">
        <v>-15.0</v>
      </c>
      <c r="AC838" s="7">
        <v>122.0</v>
      </c>
      <c r="AD838" s="7">
        <v>48.0</v>
      </c>
      <c r="AE838" s="7">
        <v>55.0</v>
      </c>
      <c r="AF838" s="10">
        <f t="shared" si="2"/>
        <v>0.106557377</v>
      </c>
      <c r="AG838" s="10">
        <f t="shared" si="3"/>
        <v>0.05777777778</v>
      </c>
      <c r="AH838" s="7">
        <v>67390.0</v>
      </c>
      <c r="AI838" s="11">
        <f t="shared" si="4"/>
        <v>19.70467836</v>
      </c>
      <c r="AJ838" s="7">
        <v>1308.0</v>
      </c>
      <c r="AK838" s="11">
        <f t="shared" si="5"/>
        <v>22.94736842</v>
      </c>
      <c r="AL838" s="11">
        <f t="shared" si="6"/>
        <v>51.52140673</v>
      </c>
      <c r="AM838" s="12">
        <v>94.0</v>
      </c>
      <c r="AN838" s="11">
        <f t="shared" si="7"/>
        <v>5.021516545</v>
      </c>
      <c r="AO838" s="10" t="s">
        <v>1774</v>
      </c>
      <c r="AP838" s="10" t="s">
        <v>387</v>
      </c>
      <c r="AQ838" s="10" t="s">
        <v>1826</v>
      </c>
      <c r="AR838" s="7">
        <v>536.0</v>
      </c>
      <c r="AS838" s="7">
        <v>508.0</v>
      </c>
      <c r="AT838" s="13">
        <f t="shared" si="8"/>
        <v>0.5134099617</v>
      </c>
      <c r="AU838" s="9">
        <v>24.0</v>
      </c>
      <c r="AV838" s="9">
        <v>16.0</v>
      </c>
      <c r="AW838" s="9">
        <v>724.0</v>
      </c>
      <c r="AX838" s="9">
        <v>385.0</v>
      </c>
      <c r="AY838" s="9">
        <v>320.0</v>
      </c>
      <c r="AZ838" s="9">
        <v>151.0</v>
      </c>
      <c r="BA838" s="7">
        <v>70.0</v>
      </c>
      <c r="BB838" s="7">
        <v>44.0</v>
      </c>
      <c r="BC838" s="7">
        <v>31.0</v>
      </c>
      <c r="BD838" s="7">
        <v>48.0</v>
      </c>
      <c r="BE838" s="7">
        <v>24.0</v>
      </c>
      <c r="BF838" s="7">
        <v>16.0</v>
      </c>
      <c r="BG838" s="14">
        <f t="shared" si="9"/>
        <v>3.739427215</v>
      </c>
      <c r="BH838" s="11">
        <f t="shared" si="10"/>
        <v>2.350497106</v>
      </c>
      <c r="BI838" s="11">
        <f t="shared" si="11"/>
        <v>1.656032052</v>
      </c>
      <c r="BJ838" s="11">
        <f t="shared" si="12"/>
        <v>2.564178662</v>
      </c>
      <c r="BK838" s="11">
        <f t="shared" si="13"/>
        <v>1.282089331</v>
      </c>
      <c r="BL838" s="11">
        <f t="shared" si="14"/>
        <v>0.8547262205</v>
      </c>
      <c r="BM838" s="7">
        <v>32.0</v>
      </c>
      <c r="BN838" s="7">
        <v>16.0</v>
      </c>
      <c r="BO838" s="7">
        <v>0.0</v>
      </c>
      <c r="BP838" s="7">
        <v>0.0</v>
      </c>
      <c r="BQ838" s="7">
        <v>0.0</v>
      </c>
      <c r="BR838" s="7">
        <v>0.0</v>
      </c>
      <c r="BS838" s="9">
        <f t="shared" si="15"/>
        <v>107</v>
      </c>
      <c r="BT838" s="14">
        <v>1.3951</v>
      </c>
      <c r="BU838" s="7">
        <v>9.0</v>
      </c>
      <c r="BV838" s="7">
        <v>4.0</v>
      </c>
      <c r="BW838" s="15">
        <f t="shared" si="16"/>
        <v>0.4444444444</v>
      </c>
      <c r="BX838" s="7">
        <v>2.0</v>
      </c>
      <c r="BY838" s="7">
        <v>3.0</v>
      </c>
      <c r="BZ838" s="7">
        <v>1.0</v>
      </c>
      <c r="CA838" s="7">
        <v>2.0</v>
      </c>
      <c r="CB838" s="7">
        <v>1.0</v>
      </c>
      <c r="CC838" s="7">
        <v>1.0</v>
      </c>
      <c r="CD838" s="7">
        <v>0.0</v>
      </c>
      <c r="CE838" s="7">
        <v>2.0</v>
      </c>
      <c r="CF838" s="7">
        <v>3.0</v>
      </c>
      <c r="CG838" s="7">
        <v>0.0</v>
      </c>
      <c r="CH838" s="7">
        <v>0.0</v>
      </c>
      <c r="CI838" s="7">
        <v>7.0</v>
      </c>
      <c r="CJ838" s="7">
        <v>0.0</v>
      </c>
      <c r="CK838" s="7">
        <v>0.0</v>
      </c>
      <c r="CL838" s="15">
        <f t="shared" si="17"/>
        <v>0</v>
      </c>
      <c r="CM838" s="7">
        <v>1.9</v>
      </c>
      <c r="CN838" s="7">
        <v>0.30000000000000004</v>
      </c>
      <c r="CO838" s="7">
        <v>2.2</v>
      </c>
      <c r="CP838" s="16">
        <f t="shared" si="18"/>
        <v>0.03859649123</v>
      </c>
      <c r="CQ838" s="16">
        <f t="shared" si="19"/>
        <v>0.1175248553</v>
      </c>
      <c r="CR838" s="17">
        <v>5.0</v>
      </c>
      <c r="CS838" s="14">
        <v>25.7</v>
      </c>
      <c r="CT838" s="14">
        <v>20.6</v>
      </c>
      <c r="CU838" s="14">
        <v>-11.7</v>
      </c>
      <c r="CV838" s="14">
        <v>1.9</v>
      </c>
      <c r="CW838" s="14">
        <v>0.1</v>
      </c>
      <c r="CX838" s="14">
        <v>0.7</v>
      </c>
      <c r="CY838" s="14">
        <v>2.7</v>
      </c>
      <c r="CZ838" s="18">
        <f t="shared" si="20"/>
        <v>0.04736842105</v>
      </c>
      <c r="DA838" s="18">
        <f t="shared" si="21"/>
        <v>0.1442350497</v>
      </c>
      <c r="DB838" s="14">
        <v>29.9344</v>
      </c>
      <c r="DC838" s="7">
        <v>1.0</v>
      </c>
      <c r="DD838" s="7">
        <v>3.0</v>
      </c>
      <c r="DE838" s="7">
        <v>9.0</v>
      </c>
      <c r="DF838" s="7">
        <v>35.0</v>
      </c>
      <c r="DG838" s="7">
        <v>5.0</v>
      </c>
      <c r="DH838" s="7">
        <v>2.0</v>
      </c>
      <c r="DI838" s="7">
        <v>22.0</v>
      </c>
      <c r="DJ838" s="7">
        <v>19.0</v>
      </c>
      <c r="DK838" s="7">
        <v>5.0</v>
      </c>
      <c r="DL838" s="7">
        <v>1.0</v>
      </c>
      <c r="DM838" s="7">
        <v>68.0</v>
      </c>
      <c r="DN838" s="9">
        <v>3.0</v>
      </c>
      <c r="DO838" s="9">
        <v>4.0</v>
      </c>
      <c r="DP838" s="9">
        <v>1.0</v>
      </c>
      <c r="DQ838" s="8">
        <v>186.0</v>
      </c>
      <c r="DR838" s="8">
        <v>25.0</v>
      </c>
      <c r="DS838" s="8" t="s">
        <v>1981</v>
      </c>
      <c r="DT838" s="19">
        <v>3.5</v>
      </c>
      <c r="DU838" s="8">
        <v>3.5</v>
      </c>
      <c r="DV838" s="8">
        <v>3.5</v>
      </c>
      <c r="DW838" s="8">
        <v>1067.0</v>
      </c>
      <c r="DX838" s="8">
        <v>0.0</v>
      </c>
      <c r="DY838" s="14">
        <f t="shared" si="22"/>
        <v>-3.576595745</v>
      </c>
    </row>
    <row r="839" ht="12.75" customHeight="1">
      <c r="A839" s="7">
        <v>51.0</v>
      </c>
      <c r="B839" s="7" t="s">
        <v>3382</v>
      </c>
      <c r="C839" s="7" t="s">
        <v>3383</v>
      </c>
      <c r="E839" s="7" t="s">
        <v>219</v>
      </c>
      <c r="F839" s="7" t="s">
        <v>219</v>
      </c>
      <c r="G839" s="7">
        <v>74.0</v>
      </c>
      <c r="H839" s="7">
        <v>221.0</v>
      </c>
      <c r="I839" s="7" t="s">
        <v>133</v>
      </c>
      <c r="J839" s="7">
        <v>2001.0</v>
      </c>
      <c r="K839" s="7">
        <v>2.0</v>
      </c>
      <c r="L839" s="7">
        <v>40.0</v>
      </c>
      <c r="M839" s="8"/>
      <c r="N839" s="8">
        <f t="shared" si="1"/>
        <v>32</v>
      </c>
      <c r="O839" s="7" t="s">
        <v>3384</v>
      </c>
      <c r="P839" s="7" t="s">
        <v>3385</v>
      </c>
      <c r="Q839" s="8" t="s">
        <v>182</v>
      </c>
      <c r="R839" s="7" t="s">
        <v>182</v>
      </c>
      <c r="S839" s="9" t="s">
        <v>174</v>
      </c>
      <c r="T839" s="9">
        <v>60.0</v>
      </c>
      <c r="U839" s="9" t="s">
        <v>138</v>
      </c>
      <c r="V839" s="9" t="s">
        <v>138</v>
      </c>
      <c r="W839" s="7">
        <v>61.0</v>
      </c>
      <c r="X839" s="7">
        <v>1.0</v>
      </c>
      <c r="Y839" s="7">
        <v>2.0</v>
      </c>
      <c r="Z839" s="7">
        <v>2.0</v>
      </c>
      <c r="AA839" s="7">
        <v>3.0</v>
      </c>
      <c r="AB839" s="7">
        <v>-6.0</v>
      </c>
      <c r="AC839" s="7">
        <v>25.0</v>
      </c>
      <c r="AD839" s="7">
        <v>20.0</v>
      </c>
      <c r="AE839" s="7">
        <v>33.0</v>
      </c>
      <c r="AF839" s="10">
        <f t="shared" si="2"/>
        <v>0.04</v>
      </c>
      <c r="AG839" s="10">
        <f t="shared" si="3"/>
        <v>0.01282051282</v>
      </c>
      <c r="AH839" s="7">
        <v>64380.0</v>
      </c>
      <c r="AI839" s="11">
        <f t="shared" si="4"/>
        <v>17.59016393</v>
      </c>
      <c r="AJ839" s="7">
        <v>1406.0</v>
      </c>
      <c r="AK839" s="11">
        <f t="shared" si="5"/>
        <v>23.04918033</v>
      </c>
      <c r="AL839" s="11">
        <f t="shared" si="6"/>
        <v>45.78947368</v>
      </c>
      <c r="AM839" s="12">
        <v>29.0</v>
      </c>
      <c r="AN839" s="11">
        <f t="shared" si="7"/>
        <v>1.621621622</v>
      </c>
      <c r="AO839" s="10" t="s">
        <v>2875</v>
      </c>
      <c r="AP839" s="10" t="s">
        <v>890</v>
      </c>
      <c r="AQ839" s="10" t="s">
        <v>1050</v>
      </c>
      <c r="AR839" s="7">
        <v>0.0</v>
      </c>
      <c r="AS839" s="7">
        <v>0.0</v>
      </c>
      <c r="AT839" s="13">
        <f t="shared" si="8"/>
        <v>0</v>
      </c>
      <c r="AU839" s="8"/>
      <c r="AV839" s="8"/>
      <c r="AW839" s="8"/>
      <c r="AX839" s="8">
        <v>0.0</v>
      </c>
      <c r="AY839" s="8"/>
      <c r="AZ839" s="8">
        <v>0.0</v>
      </c>
      <c r="BA839" s="7">
        <v>107.0</v>
      </c>
      <c r="BB839" s="7">
        <v>128.0</v>
      </c>
      <c r="BC839" s="7">
        <v>71.0</v>
      </c>
      <c r="BD839" s="7">
        <v>20.0</v>
      </c>
      <c r="BE839" s="7">
        <v>13.0</v>
      </c>
      <c r="BF839" s="7">
        <v>7.0</v>
      </c>
      <c r="BG839" s="14">
        <f t="shared" si="9"/>
        <v>5.983224604</v>
      </c>
      <c r="BH839" s="11">
        <f t="shared" si="10"/>
        <v>7.15750233</v>
      </c>
      <c r="BI839" s="11">
        <f t="shared" si="11"/>
        <v>3.970177074</v>
      </c>
      <c r="BJ839" s="11">
        <f t="shared" si="12"/>
        <v>1.118359739</v>
      </c>
      <c r="BK839" s="11">
        <f t="shared" si="13"/>
        <v>0.7269338304</v>
      </c>
      <c r="BL839" s="11">
        <f t="shared" si="14"/>
        <v>0.3914259087</v>
      </c>
      <c r="BM839" s="7">
        <v>28.0</v>
      </c>
      <c r="BN839" s="7">
        <v>13.0</v>
      </c>
      <c r="BO839" s="7">
        <v>0.0</v>
      </c>
      <c r="BP839" s="7">
        <v>0.0</v>
      </c>
      <c r="BQ839" s="7">
        <v>0.0</v>
      </c>
      <c r="BR839" s="7">
        <v>0.0</v>
      </c>
      <c r="BS839" s="9">
        <f t="shared" si="15"/>
        <v>227</v>
      </c>
      <c r="BT839" s="14">
        <v>-2.0234</v>
      </c>
      <c r="BW839" s="15" t="str">
        <f t="shared" si="16"/>
        <v> </v>
      </c>
      <c r="BY839" s="7">
        <v>0.0</v>
      </c>
      <c r="BZ839" s="7">
        <v>0.0</v>
      </c>
      <c r="CA839" s="7">
        <v>0.0</v>
      </c>
      <c r="CB839" s="7">
        <v>0.0</v>
      </c>
      <c r="CC839" s="7">
        <v>0.0</v>
      </c>
      <c r="CD839" s="7">
        <v>1.0</v>
      </c>
      <c r="CE839" s="7">
        <v>0.0</v>
      </c>
      <c r="CF839" s="7">
        <v>0.0</v>
      </c>
      <c r="CG839" s="7">
        <v>0.0</v>
      </c>
      <c r="CH839" s="7">
        <v>0.0</v>
      </c>
      <c r="CI839" s="7">
        <v>0.0</v>
      </c>
      <c r="CJ839" s="7">
        <v>0.0</v>
      </c>
      <c r="CK839" s="7">
        <v>0.0</v>
      </c>
      <c r="CL839" s="15">
        <f t="shared" si="17"/>
        <v>0</v>
      </c>
      <c r="CM839" s="7">
        <v>-0.9</v>
      </c>
      <c r="CN839" s="7">
        <v>1.6</v>
      </c>
      <c r="CO839" s="7">
        <v>0.8</v>
      </c>
      <c r="CP839" s="16">
        <f t="shared" si="18"/>
        <v>0.0131147541</v>
      </c>
      <c r="CQ839" s="16">
        <f t="shared" si="19"/>
        <v>0.04473438956</v>
      </c>
      <c r="CR839" s="17">
        <v>2.0</v>
      </c>
      <c r="CS839" s="14">
        <v>15.9</v>
      </c>
      <c r="CT839" s="14">
        <v>23.4</v>
      </c>
      <c r="CU839" s="14">
        <v>-3.3</v>
      </c>
      <c r="CV839" s="14">
        <v>-2.5</v>
      </c>
      <c r="CW839" s="14">
        <v>2.0</v>
      </c>
      <c r="CX839" s="14">
        <v>0.0</v>
      </c>
      <c r="CY839" s="14">
        <v>-0.5</v>
      </c>
      <c r="CZ839" s="18">
        <f t="shared" si="20"/>
        <v>-0.008196721311</v>
      </c>
      <c r="DA839" s="18">
        <f t="shared" si="21"/>
        <v>-0.02795899348</v>
      </c>
      <c r="DB839" s="14">
        <v>54.12</v>
      </c>
      <c r="DC839" s="7">
        <v>0.0</v>
      </c>
      <c r="DD839" s="7">
        <v>0.0</v>
      </c>
      <c r="DE839" s="7">
        <v>0.0</v>
      </c>
      <c r="DF839" s="7">
        <v>20.0</v>
      </c>
      <c r="DG839" s="7">
        <v>1.0</v>
      </c>
      <c r="DH839" s="7">
        <v>2.0</v>
      </c>
      <c r="DI839" s="7">
        <v>8.0</v>
      </c>
      <c r="DJ839" s="7">
        <v>7.0</v>
      </c>
      <c r="DK839" s="7">
        <v>0.0</v>
      </c>
      <c r="DL839" s="7">
        <v>0.0</v>
      </c>
      <c r="DM839" s="7">
        <v>7.0</v>
      </c>
      <c r="DN839" s="9">
        <v>0.0</v>
      </c>
      <c r="DO839" s="9">
        <v>0.0</v>
      </c>
      <c r="DP839" s="9">
        <v>0.0</v>
      </c>
      <c r="DQ839" s="8">
        <v>186.0</v>
      </c>
      <c r="DR839" s="8">
        <v>15.0</v>
      </c>
      <c r="DS839" s="8" t="s">
        <v>3386</v>
      </c>
      <c r="DT839" s="19">
        <v>5.0</v>
      </c>
      <c r="DU839" s="8">
        <v>4.5</v>
      </c>
      <c r="DV839" s="8">
        <v>4.5</v>
      </c>
      <c r="DW839" s="8">
        <v>823.0</v>
      </c>
      <c r="DX839" s="8">
        <v>0.0</v>
      </c>
      <c r="DY839" s="14">
        <f t="shared" si="22"/>
        <v>-8.904255319</v>
      </c>
    </row>
    <row r="840" ht="12.75" customHeight="1">
      <c r="A840" s="7">
        <v>20.0</v>
      </c>
      <c r="B840" s="7" t="s">
        <v>3387</v>
      </c>
      <c r="C840" s="7" t="s">
        <v>337</v>
      </c>
      <c r="D840" s="7" t="s">
        <v>338</v>
      </c>
      <c r="E840" s="7" t="s">
        <v>132</v>
      </c>
      <c r="F840" s="7" t="s">
        <v>132</v>
      </c>
      <c r="G840" s="7">
        <v>74.0</v>
      </c>
      <c r="H840" s="7">
        <v>214.0</v>
      </c>
      <c r="I840" s="7" t="s">
        <v>133</v>
      </c>
      <c r="J840" s="7">
        <v>2001.0</v>
      </c>
      <c r="K840" s="7">
        <v>1.0</v>
      </c>
      <c r="L840" s="7">
        <v>16.0</v>
      </c>
      <c r="M840" s="8"/>
      <c r="N840" s="8">
        <f t="shared" si="1"/>
        <v>33</v>
      </c>
      <c r="O840" s="7" t="s">
        <v>3388</v>
      </c>
      <c r="P840" s="7" t="s">
        <v>3389</v>
      </c>
      <c r="Q840" s="8" t="s">
        <v>394</v>
      </c>
      <c r="R840" s="7" t="s">
        <v>394</v>
      </c>
      <c r="S840" s="9" t="s">
        <v>1682</v>
      </c>
      <c r="T840" s="9">
        <v>39.0</v>
      </c>
      <c r="U840" s="9" t="s">
        <v>138</v>
      </c>
      <c r="V840" s="9" t="s">
        <v>138</v>
      </c>
      <c r="W840" s="7">
        <v>39.0</v>
      </c>
      <c r="X840" s="7">
        <v>2.0</v>
      </c>
      <c r="Y840" s="7">
        <v>9.0</v>
      </c>
      <c r="Z840" s="7">
        <v>8.0</v>
      </c>
      <c r="AA840" s="7">
        <v>11.0</v>
      </c>
      <c r="AB840" s="7">
        <v>1.0</v>
      </c>
      <c r="AC840" s="7">
        <v>48.0</v>
      </c>
      <c r="AD840" s="7">
        <v>12.0</v>
      </c>
      <c r="AE840" s="7">
        <v>12.0</v>
      </c>
      <c r="AF840" s="10">
        <f t="shared" si="2"/>
        <v>0.04166666667</v>
      </c>
      <c r="AG840" s="10">
        <f t="shared" si="3"/>
        <v>0.02777777778</v>
      </c>
      <c r="AH840" s="7">
        <v>23771.0</v>
      </c>
      <c r="AI840" s="11">
        <f t="shared" si="4"/>
        <v>10.15854701</v>
      </c>
      <c r="AJ840" s="7">
        <v>583.0</v>
      </c>
      <c r="AK840" s="11">
        <f t="shared" si="5"/>
        <v>14.94871795</v>
      </c>
      <c r="AL840" s="11">
        <f t="shared" si="6"/>
        <v>40.77358491</v>
      </c>
      <c r="AM840" s="12">
        <v>85.0</v>
      </c>
      <c r="AN840" s="11">
        <f t="shared" si="7"/>
        <v>12.87282824</v>
      </c>
      <c r="AO840" s="10" t="s">
        <v>466</v>
      </c>
      <c r="AP840" s="10" t="s">
        <v>216</v>
      </c>
      <c r="AQ840" s="10" t="s">
        <v>676</v>
      </c>
      <c r="AR840" s="7">
        <v>2.0</v>
      </c>
      <c r="AS840" s="7">
        <v>3.0</v>
      </c>
      <c r="AT840" s="13">
        <f t="shared" si="8"/>
        <v>0.4</v>
      </c>
      <c r="AU840" s="8"/>
      <c r="AV840" s="8"/>
      <c r="AW840" s="8">
        <v>2.0</v>
      </c>
      <c r="AX840" s="8">
        <v>1.0</v>
      </c>
      <c r="AY840" s="8">
        <v>3.0</v>
      </c>
      <c r="AZ840" s="8">
        <v>1.0</v>
      </c>
      <c r="BA840" s="7">
        <v>46.0</v>
      </c>
      <c r="BB840" s="7">
        <v>59.0</v>
      </c>
      <c r="BC840" s="7">
        <v>15.0</v>
      </c>
      <c r="BD840" s="7">
        <v>12.0</v>
      </c>
      <c r="BE840" s="7">
        <v>7.0</v>
      </c>
      <c r="BF840" s="7">
        <v>4.0</v>
      </c>
      <c r="BG840" s="14">
        <f t="shared" si="9"/>
        <v>6.966471751</v>
      </c>
      <c r="BH840" s="11">
        <f t="shared" si="10"/>
        <v>8.935257246</v>
      </c>
      <c r="BI840" s="11">
        <f t="shared" si="11"/>
        <v>2.271675571</v>
      </c>
      <c r="BJ840" s="11">
        <f t="shared" si="12"/>
        <v>1.817340457</v>
      </c>
      <c r="BK840" s="11">
        <f t="shared" si="13"/>
        <v>1.060115267</v>
      </c>
      <c r="BL840" s="11">
        <f t="shared" si="14"/>
        <v>0.6057801523</v>
      </c>
      <c r="BM840" s="7">
        <v>15.0</v>
      </c>
      <c r="BN840" s="7">
        <v>4.0</v>
      </c>
      <c r="BO840" s="7">
        <v>1.0</v>
      </c>
      <c r="BP840" s="7">
        <v>0.0</v>
      </c>
      <c r="BQ840" s="7">
        <v>0.0</v>
      </c>
      <c r="BR840" s="7">
        <v>0.0</v>
      </c>
      <c r="BS840" s="9">
        <f t="shared" si="15"/>
        <v>90</v>
      </c>
      <c r="BT840" s="14">
        <v>-0.6102000000000001</v>
      </c>
      <c r="BW840" s="15" t="str">
        <f t="shared" si="16"/>
        <v> </v>
      </c>
      <c r="BY840" s="7">
        <v>1.0</v>
      </c>
      <c r="BZ840" s="7">
        <v>0.0</v>
      </c>
      <c r="CA840" s="7">
        <v>0.0</v>
      </c>
      <c r="CB840" s="7">
        <v>0.0</v>
      </c>
      <c r="CC840" s="7">
        <v>1.0</v>
      </c>
      <c r="CD840" s="7">
        <v>0.0</v>
      </c>
      <c r="CE840" s="7">
        <v>0.0</v>
      </c>
      <c r="CF840" s="7">
        <v>0.0</v>
      </c>
      <c r="CG840" s="7">
        <v>0.0</v>
      </c>
      <c r="CH840" s="7">
        <v>0.0</v>
      </c>
      <c r="CI840" s="7">
        <v>1.0</v>
      </c>
      <c r="CJ840" s="7">
        <v>0.0</v>
      </c>
      <c r="CK840" s="7">
        <v>0.0</v>
      </c>
      <c r="CL840" s="15">
        <f t="shared" si="17"/>
        <v>0</v>
      </c>
      <c r="CM840" s="7">
        <v>0.30000000000000004</v>
      </c>
      <c r="CN840" s="7">
        <v>0.5</v>
      </c>
      <c r="CO840" s="7">
        <v>0.8</v>
      </c>
      <c r="CP840" s="16">
        <f t="shared" si="18"/>
        <v>0.02051282051</v>
      </c>
      <c r="CQ840" s="16">
        <f t="shared" si="19"/>
        <v>0.1211560305</v>
      </c>
      <c r="CR840" s="17">
        <v>2.0</v>
      </c>
      <c r="CS840" s="14">
        <v>8.8</v>
      </c>
      <c r="CT840" s="14">
        <v>8.3</v>
      </c>
      <c r="CU840" s="14">
        <v>0.8</v>
      </c>
      <c r="CV840" s="14">
        <v>0.2</v>
      </c>
      <c r="CW840" s="14">
        <v>1.0</v>
      </c>
      <c r="CX840" s="14">
        <v>0.0</v>
      </c>
      <c r="CY840" s="14">
        <v>1.2</v>
      </c>
      <c r="CZ840" s="18">
        <f t="shared" si="20"/>
        <v>0.03076923077</v>
      </c>
      <c r="DA840" s="18">
        <f t="shared" si="21"/>
        <v>0.1817340457</v>
      </c>
      <c r="DB840" s="14">
        <v>29.5208</v>
      </c>
      <c r="DC840" s="7">
        <v>0.0</v>
      </c>
      <c r="DD840" s="7">
        <v>0.0</v>
      </c>
      <c r="DE840" s="7">
        <v>1.0</v>
      </c>
      <c r="DF840" s="7">
        <v>11.0</v>
      </c>
      <c r="DG840" s="7">
        <v>5.0</v>
      </c>
      <c r="DH840" s="7">
        <v>1.0</v>
      </c>
      <c r="DI840" s="7">
        <v>4.0</v>
      </c>
      <c r="DJ840" s="7">
        <v>9.0</v>
      </c>
      <c r="DK840" s="7">
        <v>0.0</v>
      </c>
      <c r="DL840" s="7">
        <v>1.0</v>
      </c>
      <c r="DM840" s="7">
        <v>28.0</v>
      </c>
      <c r="DN840" s="9">
        <v>1.0</v>
      </c>
      <c r="DO840" s="9">
        <v>0.0</v>
      </c>
      <c r="DP840" s="9">
        <v>1.0</v>
      </c>
      <c r="DQ840" s="8">
        <v>186.0</v>
      </c>
      <c r="DR840" s="8">
        <v>14.0</v>
      </c>
      <c r="DS840" s="8" t="s">
        <v>363</v>
      </c>
      <c r="DT840" s="19">
        <v>4.5</v>
      </c>
      <c r="DU840" s="8">
        <v>4.6</v>
      </c>
      <c r="DV840" s="8">
        <v>4.6</v>
      </c>
      <c r="DW840" s="8">
        <v>785.0</v>
      </c>
      <c r="DX840" s="8">
        <v>0.0</v>
      </c>
      <c r="DY840" s="14">
        <f t="shared" si="22"/>
        <v>-7.417021277</v>
      </c>
    </row>
    <row r="841" ht="12.75" customHeight="1">
      <c r="A841" s="7">
        <v>10.0</v>
      </c>
      <c r="B841" s="7" t="s">
        <v>3390</v>
      </c>
      <c r="C841" s="7" t="s">
        <v>3391</v>
      </c>
      <c r="D841" s="7" t="s">
        <v>358</v>
      </c>
      <c r="E841" s="7" t="s">
        <v>163</v>
      </c>
      <c r="F841" s="7" t="s">
        <v>163</v>
      </c>
      <c r="G841" s="7">
        <v>72.0</v>
      </c>
      <c r="H841" s="7">
        <v>200.0</v>
      </c>
      <c r="I841" s="7" t="s">
        <v>133</v>
      </c>
      <c r="J841" s="7">
        <v>2002.0</v>
      </c>
      <c r="K841" s="7">
        <v>1.0</v>
      </c>
      <c r="L841" s="7">
        <v>6.0</v>
      </c>
      <c r="M841" s="8"/>
      <c r="N841" s="8">
        <f t="shared" si="1"/>
        <v>32</v>
      </c>
      <c r="O841" s="7" t="s">
        <v>3392</v>
      </c>
      <c r="P841" s="7" t="s">
        <v>3393</v>
      </c>
      <c r="Q841" s="8" t="s">
        <v>274</v>
      </c>
      <c r="R841" s="7" t="s">
        <v>274</v>
      </c>
      <c r="S841" s="9" t="s">
        <v>183</v>
      </c>
      <c r="T841" s="9">
        <v>70.0</v>
      </c>
      <c r="U841" s="9" t="s">
        <v>138</v>
      </c>
      <c r="V841" s="9" t="s">
        <v>138</v>
      </c>
      <c r="W841" s="7">
        <v>70.0</v>
      </c>
      <c r="X841" s="7">
        <v>6.0</v>
      </c>
      <c r="Y841" s="7">
        <v>8.0</v>
      </c>
      <c r="Z841" s="7">
        <v>7.0</v>
      </c>
      <c r="AA841" s="7">
        <v>14.0</v>
      </c>
      <c r="AB841" s="7">
        <v>5.0</v>
      </c>
      <c r="AC841" s="7">
        <v>113.0</v>
      </c>
      <c r="AD841" s="7">
        <v>35.0</v>
      </c>
      <c r="AE841" s="7">
        <v>34.0</v>
      </c>
      <c r="AF841" s="10">
        <f t="shared" si="2"/>
        <v>0.05309734513</v>
      </c>
      <c r="AG841" s="10">
        <f t="shared" si="3"/>
        <v>0.03296703297</v>
      </c>
      <c r="AH841" s="7">
        <v>45980.0</v>
      </c>
      <c r="AI841" s="11">
        <f t="shared" si="4"/>
        <v>10.94761905</v>
      </c>
      <c r="AJ841" s="7">
        <v>1271.0</v>
      </c>
      <c r="AK841" s="11">
        <f t="shared" si="5"/>
        <v>18.15714286</v>
      </c>
      <c r="AL841" s="11">
        <f t="shared" si="6"/>
        <v>36.17623918</v>
      </c>
      <c r="AM841" s="12">
        <v>73.0</v>
      </c>
      <c r="AN841" s="11">
        <f t="shared" si="7"/>
        <v>5.715528491</v>
      </c>
      <c r="AO841" s="10" t="s">
        <v>239</v>
      </c>
      <c r="AP841" s="10" t="s">
        <v>176</v>
      </c>
      <c r="AQ841" s="10" t="s">
        <v>847</v>
      </c>
      <c r="AR841" s="7">
        <v>12.0</v>
      </c>
      <c r="AS841" s="7">
        <v>22.0</v>
      </c>
      <c r="AT841" s="13">
        <f t="shared" si="8"/>
        <v>0.3529411765</v>
      </c>
      <c r="AU841" s="8"/>
      <c r="AV841" s="8"/>
      <c r="AW841" s="8">
        <v>18.0</v>
      </c>
      <c r="AX841" s="8">
        <v>7.0</v>
      </c>
      <c r="AY841" s="8">
        <v>16.0</v>
      </c>
      <c r="AZ841" s="8">
        <v>5.0</v>
      </c>
      <c r="BA841" s="7">
        <v>73.0</v>
      </c>
      <c r="BB841" s="7">
        <v>92.0</v>
      </c>
      <c r="BC841" s="7">
        <v>16.0</v>
      </c>
      <c r="BD841" s="7">
        <v>35.0</v>
      </c>
      <c r="BE841" s="7">
        <v>10.0</v>
      </c>
      <c r="BF841" s="7">
        <v>19.0</v>
      </c>
      <c r="BG841" s="14">
        <f t="shared" si="9"/>
        <v>5.715528491</v>
      </c>
      <c r="BH841" s="11">
        <f t="shared" si="10"/>
        <v>7.203131796</v>
      </c>
      <c r="BI841" s="11">
        <f t="shared" si="11"/>
        <v>1.252718573</v>
      </c>
      <c r="BJ841" s="11">
        <f t="shared" si="12"/>
        <v>2.740321879</v>
      </c>
      <c r="BK841" s="11">
        <f t="shared" si="13"/>
        <v>0.7829491083</v>
      </c>
      <c r="BL841" s="11">
        <f t="shared" si="14"/>
        <v>1.487603306</v>
      </c>
      <c r="BM841" s="7">
        <v>44.0</v>
      </c>
      <c r="BN841" s="7">
        <v>17.0</v>
      </c>
      <c r="BO841" s="7">
        <v>0.0</v>
      </c>
      <c r="BP841" s="7">
        <v>1.0</v>
      </c>
      <c r="BQ841" s="7">
        <v>0.0</v>
      </c>
      <c r="BR841" s="7">
        <v>0.0</v>
      </c>
      <c r="BS841" s="9">
        <f t="shared" si="15"/>
        <v>152</v>
      </c>
      <c r="BT841" s="14">
        <v>5.15</v>
      </c>
      <c r="BW841" s="15" t="str">
        <f t="shared" si="16"/>
        <v> </v>
      </c>
      <c r="BY841" s="7">
        <v>0.0</v>
      </c>
      <c r="BZ841" s="7">
        <v>0.0</v>
      </c>
      <c r="CA841" s="7">
        <v>1.0</v>
      </c>
      <c r="CB841" s="7">
        <v>0.0</v>
      </c>
      <c r="CC841" s="7">
        <v>0.0</v>
      </c>
      <c r="CD841" s="7">
        <v>0.0</v>
      </c>
      <c r="CE841" s="7">
        <v>0.0</v>
      </c>
      <c r="CF841" s="7">
        <v>1.0</v>
      </c>
      <c r="CG841" s="7">
        <v>0.0</v>
      </c>
      <c r="CH841" s="7">
        <v>0.0</v>
      </c>
      <c r="CI841" s="7">
        <v>5.0</v>
      </c>
      <c r="CJ841" s="7">
        <v>0.0</v>
      </c>
      <c r="CK841" s="7">
        <v>0.0</v>
      </c>
      <c r="CL841" s="15">
        <f t="shared" si="17"/>
        <v>0</v>
      </c>
      <c r="CM841" s="7">
        <v>0.1</v>
      </c>
      <c r="CN841" s="7">
        <v>1.1</v>
      </c>
      <c r="CO841" s="7">
        <v>1.3</v>
      </c>
      <c r="CP841" s="16">
        <f t="shared" si="18"/>
        <v>0.01857142857</v>
      </c>
      <c r="CQ841" s="16">
        <f t="shared" si="19"/>
        <v>0.1017833841</v>
      </c>
      <c r="CR841" s="17">
        <v>3.0</v>
      </c>
      <c r="CS841" s="14">
        <v>13.3</v>
      </c>
      <c r="CT841" s="14">
        <v>14.4</v>
      </c>
      <c r="CU841" s="14">
        <v>2.9</v>
      </c>
      <c r="CV841" s="14">
        <v>0.0</v>
      </c>
      <c r="CW841" s="14">
        <v>2.2</v>
      </c>
      <c r="CX841" s="14">
        <v>0.0</v>
      </c>
      <c r="CY841" s="14">
        <v>2.2</v>
      </c>
      <c r="CZ841" s="18">
        <f t="shared" si="20"/>
        <v>0.03142857143</v>
      </c>
      <c r="DA841" s="18">
        <f t="shared" si="21"/>
        <v>0.1722488038</v>
      </c>
      <c r="DB841" s="14">
        <v>30.8938</v>
      </c>
      <c r="DC841" s="7">
        <v>1.0</v>
      </c>
      <c r="DD841" s="7">
        <v>0.0</v>
      </c>
      <c r="DE841" s="7">
        <v>3.0</v>
      </c>
      <c r="DF841" s="7">
        <v>31.0</v>
      </c>
      <c r="DG841" s="7">
        <v>8.0</v>
      </c>
      <c r="DH841" s="7">
        <v>0.0</v>
      </c>
      <c r="DI841" s="7">
        <v>3.0</v>
      </c>
      <c r="DJ841" s="7">
        <v>15.0</v>
      </c>
      <c r="DK841" s="7">
        <v>1.0</v>
      </c>
      <c r="DL841" s="7">
        <v>0.0</v>
      </c>
      <c r="DM841" s="7">
        <v>86.0</v>
      </c>
      <c r="DN841" s="9">
        <v>0.0</v>
      </c>
      <c r="DO841" s="9">
        <v>0.0</v>
      </c>
      <c r="DP841" s="9">
        <v>0.0</v>
      </c>
      <c r="DQ841" s="8">
        <v>186.0</v>
      </c>
      <c r="DR841" s="8">
        <v>1.0</v>
      </c>
      <c r="DS841" s="8" t="s">
        <v>342</v>
      </c>
      <c r="DT841" s="19">
        <v>0.7</v>
      </c>
      <c r="DU841" s="8">
        <v>0.7</v>
      </c>
      <c r="DV841" s="8">
        <v>0.7</v>
      </c>
      <c r="DW841" s="8">
        <v>9.0</v>
      </c>
      <c r="DX841" s="8">
        <v>0.0</v>
      </c>
      <c r="DY841" s="14">
        <f t="shared" si="22"/>
        <v>1.880851064</v>
      </c>
    </row>
    <row r="842" ht="12.75" customHeight="1">
      <c r="A842" s="7">
        <v>29.0</v>
      </c>
      <c r="B842" s="7" t="s">
        <v>3394</v>
      </c>
      <c r="C842" s="7" t="s">
        <v>3395</v>
      </c>
      <c r="E842" s="7" t="s">
        <v>3396</v>
      </c>
      <c r="F842" s="7" t="s">
        <v>219</v>
      </c>
      <c r="G842" s="7">
        <v>74.0</v>
      </c>
      <c r="H842" s="7">
        <v>214.0</v>
      </c>
      <c r="I842" s="7" t="s">
        <v>133</v>
      </c>
      <c r="J842" s="7">
        <v>2014.0</v>
      </c>
      <c r="K842" s="7">
        <v>3.0</v>
      </c>
      <c r="L842" s="7">
        <v>68.0</v>
      </c>
      <c r="M842" s="8" t="s">
        <v>146</v>
      </c>
      <c r="N842" s="8">
        <f t="shared" si="1"/>
        <v>20</v>
      </c>
      <c r="O842" s="7" t="s">
        <v>3397</v>
      </c>
      <c r="P842" s="7" t="s">
        <v>3398</v>
      </c>
      <c r="Q842" s="8" t="s">
        <v>237</v>
      </c>
      <c r="R842" s="7" t="s">
        <v>237</v>
      </c>
      <c r="S842" s="9" t="s">
        <v>174</v>
      </c>
      <c r="T842" s="9">
        <v>10.0</v>
      </c>
      <c r="U842" s="9" t="s">
        <v>138</v>
      </c>
      <c r="V842" s="9" t="s">
        <v>138</v>
      </c>
      <c r="W842" s="7">
        <v>10.0</v>
      </c>
      <c r="X842" s="7">
        <v>0.0</v>
      </c>
      <c r="Y842" s="7">
        <v>0.0</v>
      </c>
      <c r="Z842" s="7">
        <v>0.0</v>
      </c>
      <c r="AA842" s="7">
        <v>0.0</v>
      </c>
      <c r="AB842" s="7">
        <v>0.0</v>
      </c>
      <c r="AC842" s="7">
        <v>7.0</v>
      </c>
      <c r="AD842" s="7">
        <v>3.0</v>
      </c>
      <c r="AE842" s="7">
        <v>8.0</v>
      </c>
      <c r="AF842" s="10">
        <f t="shared" si="2"/>
        <v>0</v>
      </c>
      <c r="AG842" s="10">
        <f t="shared" si="3"/>
        <v>0</v>
      </c>
      <c r="AH842" s="7">
        <v>7350.0</v>
      </c>
      <c r="AI842" s="11">
        <f t="shared" si="4"/>
        <v>12.25</v>
      </c>
      <c r="AJ842" s="7">
        <v>182.0</v>
      </c>
      <c r="AK842" s="11">
        <f t="shared" si="5"/>
        <v>18.2</v>
      </c>
      <c r="AL842" s="11">
        <f t="shared" si="6"/>
        <v>40.38461538</v>
      </c>
      <c r="AM842" s="12">
        <v>0.0</v>
      </c>
      <c r="AN842" s="11">
        <f t="shared" si="7"/>
        <v>0</v>
      </c>
      <c r="AO842" s="10" t="s">
        <v>151</v>
      </c>
      <c r="AP842" s="10" t="s">
        <v>151</v>
      </c>
      <c r="AQ842" s="10" t="s">
        <v>151</v>
      </c>
      <c r="AR842" s="7">
        <v>0.0</v>
      </c>
      <c r="AS842" s="7">
        <v>0.0</v>
      </c>
      <c r="AT842" s="13">
        <f t="shared" si="8"/>
        <v>0</v>
      </c>
      <c r="AU842" s="8"/>
      <c r="AV842" s="8"/>
      <c r="AW842" s="8"/>
      <c r="AX842" s="8">
        <v>0.0</v>
      </c>
      <c r="AY842" s="8"/>
      <c r="AZ842" s="8">
        <v>0.0</v>
      </c>
      <c r="BA842" s="7">
        <v>15.0</v>
      </c>
      <c r="BB842" s="7">
        <v>9.0</v>
      </c>
      <c r="BC842" s="7">
        <v>4.0</v>
      </c>
      <c r="BD842" s="7">
        <v>3.0</v>
      </c>
      <c r="BE842" s="7">
        <v>3.0</v>
      </c>
      <c r="BF842" s="7">
        <v>1.0</v>
      </c>
      <c r="BG842" s="14">
        <f t="shared" si="9"/>
        <v>7.346938776</v>
      </c>
      <c r="BH842" s="11">
        <f t="shared" si="10"/>
        <v>4.408163265</v>
      </c>
      <c r="BI842" s="11">
        <f t="shared" si="11"/>
        <v>1.959183673</v>
      </c>
      <c r="BJ842" s="11">
        <f t="shared" si="12"/>
        <v>1.469387755</v>
      </c>
      <c r="BK842" s="11">
        <f t="shared" si="13"/>
        <v>1.469387755</v>
      </c>
      <c r="BL842" s="11">
        <f t="shared" si="14"/>
        <v>0.4897959184</v>
      </c>
      <c r="BM842" s="7">
        <v>0.0</v>
      </c>
      <c r="BN842" s="7">
        <v>0.0</v>
      </c>
      <c r="BO842" s="7">
        <v>0.0</v>
      </c>
      <c r="BP842" s="7">
        <v>0.0</v>
      </c>
      <c r="BQ842" s="7">
        <v>0.0</v>
      </c>
      <c r="BR842" s="7">
        <v>0.0</v>
      </c>
      <c r="BS842" s="9">
        <f t="shared" si="15"/>
        <v>13</v>
      </c>
      <c r="BT842" s="14">
        <v>2.545</v>
      </c>
      <c r="BW842" s="15" t="str">
        <f t="shared" si="16"/>
        <v> </v>
      </c>
      <c r="BY842" s="7">
        <v>0.0</v>
      </c>
      <c r="BZ842" s="7">
        <v>0.0</v>
      </c>
      <c r="CA842" s="7">
        <v>0.0</v>
      </c>
      <c r="CB842" s="7">
        <v>0.0</v>
      </c>
      <c r="CC842" s="7">
        <v>0.0</v>
      </c>
      <c r="CD842" s="7">
        <v>0.0</v>
      </c>
      <c r="CE842" s="7">
        <v>0.0</v>
      </c>
      <c r="CF842" s="7">
        <v>0.0</v>
      </c>
      <c r="CG842" s="7">
        <v>0.0</v>
      </c>
      <c r="CH842" s="7">
        <v>0.0</v>
      </c>
      <c r="CI842" s="7">
        <v>0.0</v>
      </c>
      <c r="CJ842" s="7">
        <v>0.0</v>
      </c>
      <c r="CK842" s="7">
        <v>0.0</v>
      </c>
      <c r="CL842" s="15">
        <f t="shared" si="17"/>
        <v>0</v>
      </c>
      <c r="CM842" s="7">
        <v>-0.2</v>
      </c>
      <c r="CN842" s="7">
        <v>0.30000000000000004</v>
      </c>
      <c r="CO842" s="7">
        <v>0.1</v>
      </c>
      <c r="CP842" s="16">
        <f t="shared" si="18"/>
        <v>0.01</v>
      </c>
      <c r="CQ842" s="16">
        <f t="shared" si="19"/>
        <v>0.04897959184</v>
      </c>
      <c r="CR842" s="17">
        <v>2.0</v>
      </c>
      <c r="CS842" s="14">
        <v>2.0</v>
      </c>
      <c r="CT842" s="14">
        <v>2.3</v>
      </c>
      <c r="CU842" s="14">
        <v>0.7</v>
      </c>
      <c r="CV842" s="14">
        <v>-0.5</v>
      </c>
      <c r="CW842" s="14">
        <v>0.2</v>
      </c>
      <c r="CX842" s="14">
        <v>0.0</v>
      </c>
      <c r="CY842" s="14">
        <v>-0.2</v>
      </c>
      <c r="CZ842" s="18">
        <f t="shared" si="20"/>
        <v>-0.02</v>
      </c>
      <c r="DA842" s="18">
        <f t="shared" si="21"/>
        <v>-0.09795918367</v>
      </c>
      <c r="DB842" s="14">
        <v>52.2857</v>
      </c>
      <c r="DC842" s="7">
        <v>0.0</v>
      </c>
      <c r="DD842" s="7">
        <v>0.0</v>
      </c>
      <c r="DE842" s="7">
        <v>1.0</v>
      </c>
      <c r="DF842" s="7">
        <v>2.0</v>
      </c>
      <c r="DG842" s="7">
        <v>0.0</v>
      </c>
      <c r="DH842" s="7">
        <v>0.0</v>
      </c>
      <c r="DI842" s="7">
        <v>2.0</v>
      </c>
      <c r="DJ842" s="7">
        <v>0.0</v>
      </c>
      <c r="DK842" s="7">
        <v>0.0</v>
      </c>
      <c r="DL842" s="7">
        <v>0.0</v>
      </c>
      <c r="DM842" s="7">
        <v>5.0</v>
      </c>
      <c r="DN842" s="9">
        <v>0.0</v>
      </c>
      <c r="DO842" s="9">
        <v>0.0</v>
      </c>
      <c r="DP842" s="9">
        <v>0.0</v>
      </c>
      <c r="DQ842" s="8">
        <v>20.0</v>
      </c>
      <c r="DR842" s="8">
        <v>0.0</v>
      </c>
      <c r="DS842" s="8"/>
      <c r="DT842" s="19">
        <v>0.743</v>
      </c>
      <c r="DU842" s="8">
        <v>0.778</v>
      </c>
      <c r="DV842" s="8">
        <v>0.096</v>
      </c>
      <c r="DW842" s="8">
        <v>0.0</v>
      </c>
      <c r="DX842" s="8">
        <v>0.183</v>
      </c>
      <c r="DY842" s="14">
        <f t="shared" si="22"/>
        <v>-0.2784259895</v>
      </c>
    </row>
    <row r="843" ht="12.75" customHeight="1">
      <c r="A843" s="7">
        <v>21.0</v>
      </c>
      <c r="B843" s="7" t="s">
        <v>3399</v>
      </c>
      <c r="C843" s="7" t="s">
        <v>3400</v>
      </c>
      <c r="D843" s="7" t="s">
        <v>155</v>
      </c>
      <c r="E843" s="7" t="s">
        <v>132</v>
      </c>
      <c r="F843" s="7" t="s">
        <v>132</v>
      </c>
      <c r="G843" s="7">
        <v>75.0</v>
      </c>
      <c r="H843" s="7">
        <v>209.0</v>
      </c>
      <c r="I843" s="7" t="s">
        <v>133</v>
      </c>
      <c r="J843" s="7">
        <v>2007.0</v>
      </c>
      <c r="K843" s="7">
        <v>1.0</v>
      </c>
      <c r="L843" s="7">
        <v>2.0</v>
      </c>
      <c r="M843" s="8"/>
      <c r="N843" s="8">
        <f t="shared" si="1"/>
        <v>26</v>
      </c>
      <c r="O843" s="7" t="s">
        <v>2570</v>
      </c>
      <c r="P843" s="7" t="s">
        <v>3401</v>
      </c>
      <c r="Q843" s="8" t="s">
        <v>237</v>
      </c>
      <c r="R843" s="7" t="s">
        <v>237</v>
      </c>
      <c r="S843" s="9" t="s">
        <v>159</v>
      </c>
      <c r="T843" s="9">
        <v>40.0</v>
      </c>
      <c r="U843" s="9" t="s">
        <v>138</v>
      </c>
      <c r="V843" s="9" t="s">
        <v>138</v>
      </c>
      <c r="W843" s="7">
        <v>40.0</v>
      </c>
      <c r="X843" s="7">
        <v>14.0</v>
      </c>
      <c r="Y843" s="7">
        <v>15.0</v>
      </c>
      <c r="Z843" s="7">
        <v>10.0</v>
      </c>
      <c r="AA843" s="7">
        <v>29.0</v>
      </c>
      <c r="AB843" s="7">
        <v>3.0</v>
      </c>
      <c r="AC843" s="7">
        <v>129.0</v>
      </c>
      <c r="AD843" s="7">
        <v>49.0</v>
      </c>
      <c r="AE843" s="7">
        <v>50.0</v>
      </c>
      <c r="AF843" s="10">
        <f t="shared" si="2"/>
        <v>0.1085271318</v>
      </c>
      <c r="AG843" s="10">
        <f t="shared" si="3"/>
        <v>0.06140350877</v>
      </c>
      <c r="AH843" s="7">
        <v>42631.0</v>
      </c>
      <c r="AI843" s="11">
        <f t="shared" si="4"/>
        <v>17.76291667</v>
      </c>
      <c r="AJ843" s="7">
        <v>1014.0</v>
      </c>
      <c r="AK843" s="11">
        <f t="shared" si="5"/>
        <v>25.35</v>
      </c>
      <c r="AL843" s="11">
        <f t="shared" si="6"/>
        <v>42.04240631</v>
      </c>
      <c r="AM843" s="12">
        <v>89.0</v>
      </c>
      <c r="AN843" s="11">
        <f t="shared" si="7"/>
        <v>7.51565762</v>
      </c>
      <c r="AO843" s="10" t="s">
        <v>1187</v>
      </c>
      <c r="AP843" s="10" t="s">
        <v>474</v>
      </c>
      <c r="AQ843" s="10" t="s">
        <v>3181</v>
      </c>
      <c r="AR843" s="7">
        <v>1.0</v>
      </c>
      <c r="AS843" s="7">
        <v>1.0</v>
      </c>
      <c r="AT843" s="13">
        <f t="shared" si="8"/>
        <v>0.5</v>
      </c>
      <c r="AU843" s="8"/>
      <c r="AV843" s="8"/>
      <c r="AW843" s="8">
        <v>1.0</v>
      </c>
      <c r="AX843" s="8">
        <v>1.0</v>
      </c>
      <c r="AY843" s="8">
        <v>1.0</v>
      </c>
      <c r="AZ843" s="8">
        <v>0.0</v>
      </c>
      <c r="BA843" s="7">
        <v>59.0</v>
      </c>
      <c r="BB843" s="7">
        <v>52.0</v>
      </c>
      <c r="BC843" s="7">
        <v>7.0</v>
      </c>
      <c r="BD843" s="7">
        <v>49.0</v>
      </c>
      <c r="BE843" s="7">
        <v>13.0</v>
      </c>
      <c r="BF843" s="7">
        <v>29.0</v>
      </c>
      <c r="BG843" s="14">
        <f t="shared" si="9"/>
        <v>4.982289883</v>
      </c>
      <c r="BH843" s="11">
        <f t="shared" si="10"/>
        <v>4.391170744</v>
      </c>
      <c r="BI843" s="11">
        <f t="shared" si="11"/>
        <v>0.5911191387</v>
      </c>
      <c r="BJ843" s="11">
        <f t="shared" si="12"/>
        <v>4.137833971</v>
      </c>
      <c r="BK843" s="11">
        <f t="shared" si="13"/>
        <v>1.097792686</v>
      </c>
      <c r="BL843" s="11">
        <f t="shared" si="14"/>
        <v>2.448922146</v>
      </c>
      <c r="BM843" s="7">
        <v>6.0</v>
      </c>
      <c r="BN843" s="7">
        <v>3.0</v>
      </c>
      <c r="BO843" s="7">
        <v>0.0</v>
      </c>
      <c r="BP843" s="7">
        <v>0.0</v>
      </c>
      <c r="BQ843" s="7">
        <v>0.0</v>
      </c>
      <c r="BR843" s="7">
        <v>0.0</v>
      </c>
      <c r="BS843" s="9">
        <f t="shared" si="15"/>
        <v>65</v>
      </c>
      <c r="BT843" s="14">
        <v>1.6463</v>
      </c>
      <c r="BU843" s="7">
        <v>2.0</v>
      </c>
      <c r="BV843" s="7">
        <v>0.0</v>
      </c>
      <c r="BW843" s="15">
        <f t="shared" si="16"/>
        <v>0</v>
      </c>
      <c r="BX843" s="7">
        <v>0.0</v>
      </c>
      <c r="BY843" s="7">
        <v>2.0</v>
      </c>
      <c r="BZ843" s="7">
        <v>0.0</v>
      </c>
      <c r="CA843" s="7">
        <v>0.0</v>
      </c>
      <c r="CB843" s="7">
        <v>1.0</v>
      </c>
      <c r="CC843" s="7">
        <v>2.0</v>
      </c>
      <c r="CD843" s="7">
        <v>1.0</v>
      </c>
      <c r="CE843" s="7">
        <v>0.0</v>
      </c>
      <c r="CF843" s="7">
        <v>5.0</v>
      </c>
      <c r="CG843" s="7">
        <v>2.0</v>
      </c>
      <c r="CH843" s="7">
        <v>0.0</v>
      </c>
      <c r="CI843" s="7">
        <v>4.0</v>
      </c>
      <c r="CJ843" s="7">
        <v>0.0</v>
      </c>
      <c r="CK843" s="7">
        <v>0.0</v>
      </c>
      <c r="CL843" s="15">
        <f t="shared" si="17"/>
        <v>0</v>
      </c>
      <c r="CM843" s="7">
        <v>2.8</v>
      </c>
      <c r="CN843" s="7">
        <v>1.0</v>
      </c>
      <c r="CO843" s="7">
        <v>3.8</v>
      </c>
      <c r="CP843" s="16">
        <f t="shared" si="18"/>
        <v>0.095</v>
      </c>
      <c r="CQ843" s="16">
        <f t="shared" si="19"/>
        <v>0.3208932467</v>
      </c>
      <c r="CR843" s="17">
        <v>5.0</v>
      </c>
      <c r="CS843" s="14">
        <v>17.0</v>
      </c>
      <c r="CT843" s="14">
        <v>13.4</v>
      </c>
      <c r="CU843" s="14">
        <v>9.5</v>
      </c>
      <c r="CV843" s="14">
        <v>4.8</v>
      </c>
      <c r="CW843" s="14">
        <v>1.4</v>
      </c>
      <c r="CX843" s="14">
        <v>-0.4</v>
      </c>
      <c r="CY843" s="14">
        <v>5.8</v>
      </c>
      <c r="CZ843" s="18">
        <f t="shared" si="20"/>
        <v>0.145</v>
      </c>
      <c r="DA843" s="18">
        <f t="shared" si="21"/>
        <v>0.4897844292</v>
      </c>
      <c r="DB843" s="14">
        <v>27.969</v>
      </c>
      <c r="DC843" s="7">
        <v>0.0</v>
      </c>
      <c r="DD843" s="7">
        <v>2.0</v>
      </c>
      <c r="DE843" s="7">
        <v>7.0</v>
      </c>
      <c r="DF843" s="7">
        <v>40.0</v>
      </c>
      <c r="DG843" s="7">
        <v>20.0</v>
      </c>
      <c r="DH843" s="7">
        <v>2.0</v>
      </c>
      <c r="DI843" s="7">
        <v>4.0</v>
      </c>
      <c r="DJ843" s="7">
        <v>33.0</v>
      </c>
      <c r="DK843" s="7">
        <v>17.0</v>
      </c>
      <c r="DL843" s="7">
        <v>1.0</v>
      </c>
      <c r="DM843" s="7">
        <v>52.0</v>
      </c>
      <c r="DN843" s="9">
        <v>0.0</v>
      </c>
      <c r="DO843" s="9">
        <v>1.0</v>
      </c>
      <c r="DP843" s="9">
        <v>1.0</v>
      </c>
      <c r="DQ843" s="8">
        <v>186.0</v>
      </c>
      <c r="DR843" s="8">
        <v>42.0</v>
      </c>
      <c r="DS843" s="8" t="s">
        <v>1042</v>
      </c>
      <c r="DT843" s="19">
        <v>4.75</v>
      </c>
      <c r="DU843" s="8">
        <v>4.25</v>
      </c>
      <c r="DV843" s="8">
        <v>4.25</v>
      </c>
      <c r="DW843" s="8">
        <v>2177.0</v>
      </c>
      <c r="DX843" s="8">
        <v>0.0</v>
      </c>
      <c r="DY843" s="14">
        <f t="shared" si="22"/>
        <v>-2.072340426</v>
      </c>
    </row>
    <row r="844" ht="12.75" customHeight="1">
      <c r="A844" s="7">
        <v>57.0</v>
      </c>
      <c r="B844" s="7" t="s">
        <v>3402</v>
      </c>
      <c r="C844" s="7" t="s">
        <v>3400</v>
      </c>
      <c r="D844" s="7" t="s">
        <v>155</v>
      </c>
      <c r="E844" s="7" t="s">
        <v>132</v>
      </c>
      <c r="F844" s="7" t="s">
        <v>132</v>
      </c>
      <c r="G844" s="7">
        <v>74.0</v>
      </c>
      <c r="H844" s="7">
        <v>188.0</v>
      </c>
      <c r="I844" s="7" t="s">
        <v>145</v>
      </c>
      <c r="M844" s="8" t="s">
        <v>146</v>
      </c>
      <c r="N844" s="8">
        <f t="shared" si="1"/>
        <v>24</v>
      </c>
      <c r="O844" s="7" t="s">
        <v>795</v>
      </c>
      <c r="P844" s="7" t="s">
        <v>3401</v>
      </c>
      <c r="Q844" s="8" t="s">
        <v>222</v>
      </c>
      <c r="R844" s="7" t="s">
        <v>222</v>
      </c>
      <c r="S844" s="9" t="s">
        <v>174</v>
      </c>
      <c r="T844" s="9">
        <v>82.0</v>
      </c>
      <c r="U844" s="9" t="s">
        <v>138</v>
      </c>
      <c r="V844" s="9" t="s">
        <v>138</v>
      </c>
      <c r="W844" s="7">
        <v>82.0</v>
      </c>
      <c r="X844" s="7">
        <v>3.0</v>
      </c>
      <c r="Y844" s="7">
        <v>11.0</v>
      </c>
      <c r="Z844" s="7">
        <v>7.0</v>
      </c>
      <c r="AA844" s="7">
        <v>14.0</v>
      </c>
      <c r="AB844" s="7">
        <v>-5.0</v>
      </c>
      <c r="AC844" s="7">
        <v>85.0</v>
      </c>
      <c r="AD844" s="7">
        <v>37.0</v>
      </c>
      <c r="AE844" s="7">
        <v>72.0</v>
      </c>
      <c r="AF844" s="10">
        <f t="shared" si="2"/>
        <v>0.03529411765</v>
      </c>
      <c r="AG844" s="10">
        <f t="shared" si="3"/>
        <v>0.01546391753</v>
      </c>
      <c r="AH844" s="7">
        <v>98320.0</v>
      </c>
      <c r="AI844" s="11">
        <f t="shared" si="4"/>
        <v>19.98373984</v>
      </c>
      <c r="AJ844" s="7">
        <v>2286.0</v>
      </c>
      <c r="AK844" s="11">
        <f t="shared" si="5"/>
        <v>27.87804878</v>
      </c>
      <c r="AL844" s="11">
        <f t="shared" si="6"/>
        <v>43.0096238</v>
      </c>
      <c r="AM844" s="12">
        <v>96.0</v>
      </c>
      <c r="AN844" s="11">
        <f t="shared" si="7"/>
        <v>3.515052889</v>
      </c>
      <c r="AO844" s="10" t="s">
        <v>764</v>
      </c>
      <c r="AP844" s="10" t="s">
        <v>2449</v>
      </c>
      <c r="AQ844" s="10" t="s">
        <v>751</v>
      </c>
      <c r="AR844" s="7">
        <v>0.0</v>
      </c>
      <c r="AS844" s="7">
        <v>0.0</v>
      </c>
      <c r="AT844" s="13">
        <f t="shared" si="8"/>
        <v>0</v>
      </c>
      <c r="AU844" s="8"/>
      <c r="AV844" s="8"/>
      <c r="AW844" s="8"/>
      <c r="AX844" s="8">
        <v>0.0</v>
      </c>
      <c r="AY844" s="8"/>
      <c r="AZ844" s="8">
        <v>0.0</v>
      </c>
      <c r="BA844" s="7">
        <v>122.0</v>
      </c>
      <c r="BB844" s="7">
        <v>44.0</v>
      </c>
      <c r="BC844" s="7">
        <v>155.0</v>
      </c>
      <c r="BD844" s="7">
        <v>37.0</v>
      </c>
      <c r="BE844" s="7">
        <v>45.0</v>
      </c>
      <c r="BF844" s="7">
        <v>17.0</v>
      </c>
      <c r="BG844" s="14">
        <f t="shared" si="9"/>
        <v>4.467046379</v>
      </c>
      <c r="BH844" s="11">
        <f t="shared" si="10"/>
        <v>1.611065907</v>
      </c>
      <c r="BI844" s="11">
        <f t="shared" si="11"/>
        <v>5.67534581</v>
      </c>
      <c r="BJ844" s="11">
        <f t="shared" si="12"/>
        <v>1.354759967</v>
      </c>
      <c r="BK844" s="11">
        <f t="shared" si="13"/>
        <v>1.647681041</v>
      </c>
      <c r="BL844" s="11">
        <f t="shared" si="14"/>
        <v>0.6224572823</v>
      </c>
      <c r="BM844" s="7">
        <v>31.0</v>
      </c>
      <c r="BN844" s="7">
        <v>13.0</v>
      </c>
      <c r="BO844" s="7">
        <v>1.0</v>
      </c>
      <c r="BP844" s="7">
        <v>0.0</v>
      </c>
      <c r="BQ844" s="7">
        <v>0.0</v>
      </c>
      <c r="BR844" s="7">
        <v>0.0</v>
      </c>
      <c r="BS844" s="9">
        <f t="shared" si="15"/>
        <v>231</v>
      </c>
      <c r="BT844" s="14">
        <v>5.446</v>
      </c>
      <c r="BW844" s="15" t="str">
        <f t="shared" si="16"/>
        <v> </v>
      </c>
      <c r="BY844" s="7">
        <v>1.0</v>
      </c>
      <c r="BZ844" s="7">
        <v>0.0</v>
      </c>
      <c r="CA844" s="7">
        <v>1.0</v>
      </c>
      <c r="CB844" s="7">
        <v>0.0</v>
      </c>
      <c r="CC844" s="7">
        <v>1.0</v>
      </c>
      <c r="CD844" s="7">
        <v>0.0</v>
      </c>
      <c r="CE844" s="7">
        <v>1.0</v>
      </c>
      <c r="CF844" s="7">
        <v>1.0</v>
      </c>
      <c r="CG844" s="7">
        <v>0.0</v>
      </c>
      <c r="CH844" s="7">
        <v>0.0</v>
      </c>
      <c r="CI844" s="7">
        <v>0.0</v>
      </c>
      <c r="CJ844" s="7">
        <v>0.0</v>
      </c>
      <c r="CK844" s="7">
        <v>0.0</v>
      </c>
      <c r="CL844" s="15">
        <f t="shared" si="17"/>
        <v>0</v>
      </c>
      <c r="CM844" s="7">
        <v>-0.1</v>
      </c>
      <c r="CN844" s="7">
        <v>3.0</v>
      </c>
      <c r="CO844" s="7">
        <v>2.9</v>
      </c>
      <c r="CP844" s="16">
        <f t="shared" si="18"/>
        <v>0.03536585366</v>
      </c>
      <c r="CQ844" s="16">
        <f t="shared" si="19"/>
        <v>0.1061838893</v>
      </c>
      <c r="CR844" s="17">
        <v>6.0</v>
      </c>
      <c r="CS844" s="14">
        <v>28.4</v>
      </c>
      <c r="CT844" s="14">
        <v>35.2</v>
      </c>
      <c r="CU844" s="14">
        <v>-10.1</v>
      </c>
      <c r="CV844" s="14">
        <v>-1.3</v>
      </c>
      <c r="CW844" s="14">
        <v>2.3</v>
      </c>
      <c r="CX844" s="14">
        <v>0.0</v>
      </c>
      <c r="CY844" s="14">
        <v>1.1</v>
      </c>
      <c r="CZ844" s="18">
        <f t="shared" si="20"/>
        <v>0.01341463415</v>
      </c>
      <c r="DA844" s="18">
        <f t="shared" si="21"/>
        <v>0.04027664768</v>
      </c>
      <c r="DB844" s="14">
        <v>44.6118</v>
      </c>
      <c r="DC844" s="7">
        <v>1.0</v>
      </c>
      <c r="DD844" s="7">
        <v>0.0</v>
      </c>
      <c r="DE844" s="7">
        <v>2.0</v>
      </c>
      <c r="DF844" s="7">
        <v>34.0</v>
      </c>
      <c r="DG844" s="7">
        <v>6.0</v>
      </c>
      <c r="DH844" s="7">
        <v>0.0</v>
      </c>
      <c r="DI844" s="7">
        <v>38.0</v>
      </c>
      <c r="DJ844" s="7">
        <v>6.0</v>
      </c>
      <c r="DK844" s="7">
        <v>2.0</v>
      </c>
      <c r="DL844" s="7">
        <v>0.0</v>
      </c>
      <c r="DM844" s="7">
        <v>33.0</v>
      </c>
      <c r="DN844" s="9">
        <v>0.0</v>
      </c>
      <c r="DO844" s="9">
        <v>0.0</v>
      </c>
      <c r="DP844" s="9">
        <v>0.0</v>
      </c>
      <c r="DQ844" s="8">
        <v>186.0</v>
      </c>
      <c r="DR844" s="8">
        <v>0.0</v>
      </c>
      <c r="DS844" s="8"/>
      <c r="DT844" s="19">
        <v>0.925</v>
      </c>
      <c r="DU844" s="8">
        <v>0.925</v>
      </c>
      <c r="DV844" s="8">
        <v>0.925</v>
      </c>
      <c r="DW844" s="8">
        <v>0.0</v>
      </c>
      <c r="DX844" s="8">
        <v>0.0</v>
      </c>
      <c r="DY844" s="14">
        <f t="shared" si="22"/>
        <v>0.3021276596</v>
      </c>
    </row>
    <row r="845" ht="12.75" customHeight="1">
      <c r="A845" s="7">
        <v>76.0</v>
      </c>
      <c r="B845" s="7" t="s">
        <v>3403</v>
      </c>
      <c r="C845" s="7" t="s">
        <v>3404</v>
      </c>
      <c r="D845" s="7" t="s">
        <v>271</v>
      </c>
      <c r="E845" s="7" t="s">
        <v>132</v>
      </c>
      <c r="F845" s="7" t="s">
        <v>132</v>
      </c>
      <c r="G845" s="7">
        <v>74.0</v>
      </c>
      <c r="H845" s="7">
        <v>190.0</v>
      </c>
      <c r="I845" s="7" t="s">
        <v>133</v>
      </c>
      <c r="J845" s="7">
        <v>2005.0</v>
      </c>
      <c r="K845" s="7">
        <v>4.0</v>
      </c>
      <c r="L845" s="7">
        <v>97.0</v>
      </c>
      <c r="M845" s="8"/>
      <c r="N845" s="8">
        <f t="shared" si="1"/>
        <v>28</v>
      </c>
      <c r="O845" s="7" t="s">
        <v>464</v>
      </c>
      <c r="P845" s="7" t="s">
        <v>3405</v>
      </c>
      <c r="Q845" s="8" t="s">
        <v>394</v>
      </c>
      <c r="R845" s="7" t="s">
        <v>394</v>
      </c>
      <c r="S845" s="9" t="s">
        <v>150</v>
      </c>
      <c r="T845" s="9">
        <v>78.0</v>
      </c>
      <c r="U845" s="9" t="s">
        <v>138</v>
      </c>
      <c r="V845" s="9" t="s">
        <v>138</v>
      </c>
      <c r="W845" s="7">
        <v>79.0</v>
      </c>
      <c r="X845" s="7">
        <v>2.0</v>
      </c>
      <c r="Y845" s="7">
        <v>12.0</v>
      </c>
      <c r="Z845" s="7">
        <v>5.0</v>
      </c>
      <c r="AA845" s="7">
        <v>14.0</v>
      </c>
      <c r="AB845" s="7">
        <v>-7.0</v>
      </c>
      <c r="AC845" s="7">
        <v>77.0</v>
      </c>
      <c r="AD845" s="7">
        <v>32.0</v>
      </c>
      <c r="AE845" s="7">
        <v>19.0</v>
      </c>
      <c r="AF845" s="10">
        <f t="shared" si="2"/>
        <v>0.02597402597</v>
      </c>
      <c r="AG845" s="10">
        <f t="shared" si="3"/>
        <v>0.015625</v>
      </c>
      <c r="AH845" s="7">
        <v>64236.0</v>
      </c>
      <c r="AI845" s="11">
        <f t="shared" si="4"/>
        <v>13.55189873</v>
      </c>
      <c r="AJ845" s="7">
        <v>1536.0</v>
      </c>
      <c r="AK845" s="11">
        <f t="shared" si="5"/>
        <v>19.44303797</v>
      </c>
      <c r="AL845" s="11">
        <f t="shared" si="6"/>
        <v>41.8203125</v>
      </c>
      <c r="AM845" s="12">
        <v>102.0</v>
      </c>
      <c r="AN845" s="11">
        <f t="shared" si="7"/>
        <v>5.716420699</v>
      </c>
      <c r="AO845" s="10" t="s">
        <v>317</v>
      </c>
      <c r="AP845" s="10" t="s">
        <v>2286</v>
      </c>
      <c r="AQ845" s="10" t="s">
        <v>1325</v>
      </c>
      <c r="AR845" s="7">
        <v>6.0</v>
      </c>
      <c r="AS845" s="7">
        <v>15.0</v>
      </c>
      <c r="AT845" s="13">
        <f t="shared" si="8"/>
        <v>0.2857142857</v>
      </c>
      <c r="AU845" s="8"/>
      <c r="AV845" s="8"/>
      <c r="AW845" s="8">
        <v>9.0</v>
      </c>
      <c r="AX845" s="8">
        <v>2.0</v>
      </c>
      <c r="AY845" s="8">
        <v>12.0</v>
      </c>
      <c r="AZ845" s="8">
        <v>4.0</v>
      </c>
      <c r="BA845" s="7">
        <v>162.0</v>
      </c>
      <c r="BB845" s="7">
        <v>139.0</v>
      </c>
      <c r="BC845" s="7">
        <v>60.0</v>
      </c>
      <c r="BD845" s="7">
        <v>32.0</v>
      </c>
      <c r="BE845" s="7">
        <v>18.0</v>
      </c>
      <c r="BF845" s="7">
        <v>21.0</v>
      </c>
      <c r="BG845" s="14">
        <f t="shared" si="9"/>
        <v>9.07902111</v>
      </c>
      <c r="BH845" s="11">
        <f t="shared" si="10"/>
        <v>7.790024285</v>
      </c>
      <c r="BI845" s="11">
        <f t="shared" si="11"/>
        <v>3.362600411</v>
      </c>
      <c r="BJ845" s="11">
        <f t="shared" si="12"/>
        <v>1.793386886</v>
      </c>
      <c r="BK845" s="11">
        <f t="shared" si="13"/>
        <v>1.008780123</v>
      </c>
      <c r="BL845" s="11">
        <f t="shared" si="14"/>
        <v>1.176910144</v>
      </c>
      <c r="BM845" s="7">
        <v>27.0</v>
      </c>
      <c r="BN845" s="7">
        <v>11.0</v>
      </c>
      <c r="BO845" s="7">
        <v>1.0</v>
      </c>
      <c r="BP845" s="7">
        <v>0.0</v>
      </c>
      <c r="BQ845" s="7">
        <v>0.0</v>
      </c>
      <c r="BR845" s="7">
        <v>0.0</v>
      </c>
      <c r="BS845" s="9">
        <f t="shared" si="15"/>
        <v>227</v>
      </c>
      <c r="BT845" s="14">
        <v>-6.0301</v>
      </c>
      <c r="BW845" s="15" t="str">
        <f t="shared" si="16"/>
        <v> </v>
      </c>
      <c r="BY845" s="7">
        <v>0.0</v>
      </c>
      <c r="BZ845" s="7">
        <v>0.0</v>
      </c>
      <c r="CA845" s="7">
        <v>0.0</v>
      </c>
      <c r="CB845" s="7">
        <v>0.0</v>
      </c>
      <c r="CC845" s="7">
        <v>0.0</v>
      </c>
      <c r="CD845" s="7">
        <v>0.0</v>
      </c>
      <c r="CE845" s="7">
        <v>0.0</v>
      </c>
      <c r="CF845" s="7">
        <v>1.0</v>
      </c>
      <c r="CG845" s="7">
        <v>0.0</v>
      </c>
      <c r="CH845" s="7">
        <v>0.0</v>
      </c>
      <c r="CI845" s="7">
        <v>1.0</v>
      </c>
      <c r="CJ845" s="7">
        <v>0.0</v>
      </c>
      <c r="CK845" s="7">
        <v>0.0</v>
      </c>
      <c r="CL845" s="15">
        <f t="shared" si="17"/>
        <v>0</v>
      </c>
      <c r="CM845" s="7">
        <v>-1.2</v>
      </c>
      <c r="CN845" s="7">
        <v>1.0</v>
      </c>
      <c r="CO845" s="7">
        <v>-0.30000000000000004</v>
      </c>
      <c r="CP845" s="16">
        <f t="shared" si="18"/>
        <v>-0.003797468354</v>
      </c>
      <c r="CQ845" s="16">
        <f t="shared" si="19"/>
        <v>-0.01681300205</v>
      </c>
      <c r="CR845" s="17">
        <v>4.0</v>
      </c>
      <c r="CS845" s="14">
        <v>16.6</v>
      </c>
      <c r="CT845" s="14">
        <v>22.2</v>
      </c>
      <c r="CU845" s="14">
        <v>-6.7</v>
      </c>
      <c r="CV845" s="14">
        <v>-2.3</v>
      </c>
      <c r="CW845" s="14">
        <v>2.4</v>
      </c>
      <c r="CX845" s="14">
        <v>0.0</v>
      </c>
      <c r="CY845" s="14">
        <v>0.1</v>
      </c>
      <c r="CZ845" s="18">
        <f t="shared" si="20"/>
        <v>0.001265822785</v>
      </c>
      <c r="DA845" s="18">
        <f t="shared" si="21"/>
        <v>0.005604334018</v>
      </c>
      <c r="DB845" s="14">
        <v>25.5455</v>
      </c>
      <c r="DC845" s="7">
        <v>0.0</v>
      </c>
      <c r="DD845" s="7">
        <v>3.0</v>
      </c>
      <c r="DE845" s="7">
        <v>6.0</v>
      </c>
      <c r="DF845" s="7">
        <v>23.0</v>
      </c>
      <c r="DG845" s="7">
        <v>6.0</v>
      </c>
      <c r="DH845" s="7">
        <v>2.0</v>
      </c>
      <c r="DI845" s="7">
        <v>1.0</v>
      </c>
      <c r="DJ845" s="7">
        <v>15.0</v>
      </c>
      <c r="DK845" s="7">
        <v>10.0</v>
      </c>
      <c r="DL845" s="7">
        <v>2.0</v>
      </c>
      <c r="DM845" s="7">
        <v>41.0</v>
      </c>
      <c r="DN845" s="9">
        <v>0.0</v>
      </c>
      <c r="DO845" s="9">
        <v>0.0</v>
      </c>
      <c r="DP845" s="9">
        <v>0.0</v>
      </c>
      <c r="DQ845" s="8">
        <v>186.0</v>
      </c>
      <c r="DR845" s="8">
        <v>0.0</v>
      </c>
      <c r="DS845" s="8"/>
      <c r="DT845" s="19">
        <v>0.7</v>
      </c>
      <c r="DU845" s="8">
        <v>0.713</v>
      </c>
      <c r="DV845" s="8">
        <v>0.713</v>
      </c>
      <c r="DW845" s="8">
        <v>0.0</v>
      </c>
      <c r="DX845" s="8">
        <v>0.0</v>
      </c>
      <c r="DY845" s="14">
        <f t="shared" si="22"/>
        <v>-0.2468085106</v>
      </c>
    </row>
    <row r="846" ht="12.75" customHeight="1">
      <c r="A846" s="7">
        <v>26.0</v>
      </c>
      <c r="B846" s="7" t="s">
        <v>588</v>
      </c>
      <c r="C846" s="7" t="s">
        <v>3406</v>
      </c>
      <c r="E846" s="7" t="s">
        <v>693</v>
      </c>
      <c r="F846" s="7" t="s">
        <v>693</v>
      </c>
      <c r="G846" s="7">
        <v>74.0</v>
      </c>
      <c r="H846" s="7">
        <v>214.0</v>
      </c>
      <c r="I846" s="7" t="s">
        <v>145</v>
      </c>
      <c r="J846" s="7">
        <v>2003.0</v>
      </c>
      <c r="K846" s="7">
        <v>1.0</v>
      </c>
      <c r="L846" s="7">
        <v>5.0</v>
      </c>
      <c r="M846" s="8"/>
      <c r="N846" s="8">
        <f t="shared" si="1"/>
        <v>32</v>
      </c>
      <c r="O846" s="7" t="s">
        <v>1790</v>
      </c>
      <c r="P846" s="7" t="s">
        <v>3407</v>
      </c>
      <c r="Q846" s="8" t="s">
        <v>447</v>
      </c>
      <c r="R846" s="7" t="s">
        <v>447</v>
      </c>
      <c r="S846" s="9" t="s">
        <v>255</v>
      </c>
      <c r="T846" s="9">
        <v>73.0</v>
      </c>
      <c r="U846" s="9" t="s">
        <v>138</v>
      </c>
      <c r="V846" s="9" t="s">
        <v>138</v>
      </c>
      <c r="W846" s="7">
        <v>74.0</v>
      </c>
      <c r="X846" s="7">
        <v>18.0</v>
      </c>
      <c r="Y846" s="7">
        <v>23.0</v>
      </c>
      <c r="Z846" s="7">
        <v>17.0</v>
      </c>
      <c r="AA846" s="7">
        <v>41.0</v>
      </c>
      <c r="AB846" s="7">
        <v>-10.0</v>
      </c>
      <c r="AC846" s="7">
        <v>146.0</v>
      </c>
      <c r="AD846" s="7">
        <v>46.0</v>
      </c>
      <c r="AE846" s="7">
        <v>56.0</v>
      </c>
      <c r="AF846" s="10">
        <f t="shared" si="2"/>
        <v>0.1232876712</v>
      </c>
      <c r="AG846" s="10">
        <f t="shared" si="3"/>
        <v>0.07258064516</v>
      </c>
      <c r="AH846" s="7">
        <v>69312.0</v>
      </c>
      <c r="AI846" s="11">
        <f t="shared" si="4"/>
        <v>15.61081081</v>
      </c>
      <c r="AJ846" s="7">
        <v>1434.0</v>
      </c>
      <c r="AK846" s="11">
        <f t="shared" si="5"/>
        <v>19.37837838</v>
      </c>
      <c r="AL846" s="11">
        <f t="shared" si="6"/>
        <v>48.33472803</v>
      </c>
      <c r="AM846" s="12">
        <v>184.0</v>
      </c>
      <c r="AN846" s="11">
        <f t="shared" si="7"/>
        <v>9.556786704</v>
      </c>
      <c r="AO846" s="10" t="s">
        <v>586</v>
      </c>
      <c r="AP846" s="10" t="s">
        <v>427</v>
      </c>
      <c r="AQ846" s="10" t="s">
        <v>3408</v>
      </c>
      <c r="AR846" s="7">
        <v>12.0</v>
      </c>
      <c r="AS846" s="7">
        <v>26.0</v>
      </c>
      <c r="AT846" s="13">
        <f t="shared" si="8"/>
        <v>0.3157894737</v>
      </c>
      <c r="AU846" s="8"/>
      <c r="AV846" s="8"/>
      <c r="AW846" s="8">
        <v>25.0</v>
      </c>
      <c r="AX846" s="8">
        <v>8.0</v>
      </c>
      <c r="AY846" s="8">
        <v>13.0</v>
      </c>
      <c r="AZ846" s="8">
        <v>4.0</v>
      </c>
      <c r="BA846" s="7">
        <v>28.0</v>
      </c>
      <c r="BB846" s="7">
        <v>18.0</v>
      </c>
      <c r="BC846" s="7">
        <v>17.0</v>
      </c>
      <c r="BD846" s="7">
        <v>46.0</v>
      </c>
      <c r="BE846" s="7">
        <v>51.0</v>
      </c>
      <c r="BF846" s="7">
        <v>22.0</v>
      </c>
      <c r="BG846" s="14">
        <f t="shared" si="9"/>
        <v>1.454293629</v>
      </c>
      <c r="BH846" s="11">
        <f t="shared" si="10"/>
        <v>0.9349030471</v>
      </c>
      <c r="BI846" s="11">
        <f t="shared" si="11"/>
        <v>0.8829639889</v>
      </c>
      <c r="BJ846" s="11">
        <f t="shared" si="12"/>
        <v>2.389196676</v>
      </c>
      <c r="BK846" s="11">
        <f t="shared" si="13"/>
        <v>2.648891967</v>
      </c>
      <c r="BL846" s="11">
        <f t="shared" si="14"/>
        <v>1.14265928</v>
      </c>
      <c r="BM846" s="7">
        <v>22.0</v>
      </c>
      <c r="BN846" s="7">
        <v>10.0</v>
      </c>
      <c r="BO846" s="7">
        <v>0.0</v>
      </c>
      <c r="BP846" s="7">
        <v>0.0</v>
      </c>
      <c r="BQ846" s="7">
        <v>0.0</v>
      </c>
      <c r="BR846" s="7">
        <v>0.0</v>
      </c>
      <c r="BS846" s="9">
        <f t="shared" si="15"/>
        <v>57</v>
      </c>
      <c r="BT846" s="14">
        <v>-2.5926</v>
      </c>
      <c r="BW846" s="15" t="str">
        <f t="shared" si="16"/>
        <v> </v>
      </c>
      <c r="BY846" s="7">
        <v>3.0</v>
      </c>
      <c r="BZ846" s="7">
        <v>0.0</v>
      </c>
      <c r="CA846" s="7">
        <v>5.0</v>
      </c>
      <c r="CB846" s="7">
        <v>1.0</v>
      </c>
      <c r="CC846" s="7">
        <v>2.0</v>
      </c>
      <c r="CD846" s="7">
        <v>2.0</v>
      </c>
      <c r="CE846" s="7">
        <v>3.0</v>
      </c>
      <c r="CF846" s="7">
        <v>3.0</v>
      </c>
      <c r="CG846" s="7">
        <v>3.0</v>
      </c>
      <c r="CH846" s="7">
        <v>0.0</v>
      </c>
      <c r="CI846" s="7">
        <v>5.0</v>
      </c>
      <c r="CJ846" s="7">
        <v>0.0</v>
      </c>
      <c r="CK846" s="7">
        <v>0.0</v>
      </c>
      <c r="CL846" s="15">
        <f t="shared" si="17"/>
        <v>0</v>
      </c>
      <c r="CM846" s="7">
        <v>3.5</v>
      </c>
      <c r="CN846" s="7">
        <v>1.0</v>
      </c>
      <c r="CO846" s="7">
        <v>4.5</v>
      </c>
      <c r="CP846" s="16">
        <f t="shared" si="18"/>
        <v>0.06081081081</v>
      </c>
      <c r="CQ846" s="16">
        <f t="shared" si="19"/>
        <v>0.2337257618</v>
      </c>
      <c r="CR846" s="17">
        <v>2.0</v>
      </c>
      <c r="CS846" s="14">
        <v>28.0</v>
      </c>
      <c r="CT846" s="14">
        <v>23.1</v>
      </c>
      <c r="CU846" s="14">
        <v>-9.1</v>
      </c>
      <c r="CV846" s="14">
        <v>5.0</v>
      </c>
      <c r="CW846" s="14">
        <v>1.7000000000000002</v>
      </c>
      <c r="CX846" s="14">
        <v>0.0</v>
      </c>
      <c r="CY846" s="14">
        <v>6.7</v>
      </c>
      <c r="CZ846" s="18">
        <f t="shared" si="20"/>
        <v>0.09054054054</v>
      </c>
      <c r="DA846" s="18">
        <f t="shared" si="21"/>
        <v>0.3479916898</v>
      </c>
      <c r="DB846" s="14">
        <v>27.2945</v>
      </c>
      <c r="DC846" s="7">
        <v>1.0</v>
      </c>
      <c r="DD846" s="7">
        <v>2.0</v>
      </c>
      <c r="DE846" s="7">
        <v>4.0</v>
      </c>
      <c r="DF846" s="7">
        <v>39.0</v>
      </c>
      <c r="DG846" s="7">
        <v>9.0</v>
      </c>
      <c r="DH846" s="7">
        <v>5.0</v>
      </c>
      <c r="DI846" s="7">
        <v>30.0</v>
      </c>
      <c r="DJ846" s="7">
        <v>12.0</v>
      </c>
      <c r="DK846" s="7">
        <v>13.0</v>
      </c>
      <c r="DL846" s="7">
        <v>6.0</v>
      </c>
      <c r="DM846" s="7">
        <v>71.0</v>
      </c>
      <c r="DN846" s="9">
        <v>1.0</v>
      </c>
      <c r="DO846" s="9">
        <v>1.0</v>
      </c>
      <c r="DP846" s="9">
        <v>0.0</v>
      </c>
      <c r="DQ846" s="8">
        <v>186.0</v>
      </c>
      <c r="DR846" s="8">
        <v>4.0</v>
      </c>
      <c r="DS846" s="8" t="s">
        <v>210</v>
      </c>
      <c r="DT846" s="19">
        <v>6.5</v>
      </c>
      <c r="DU846" s="8">
        <v>6.5</v>
      </c>
      <c r="DV846" s="8">
        <v>6.5</v>
      </c>
      <c r="DW846" s="8">
        <v>317.0</v>
      </c>
      <c r="DX846" s="8">
        <v>0.0</v>
      </c>
      <c r="DY846" s="14">
        <f t="shared" si="22"/>
        <v>-5.959574468</v>
      </c>
    </row>
    <row r="847" ht="12.75" customHeight="1">
      <c r="A847" s="7">
        <v>22.0</v>
      </c>
      <c r="B847" s="7" t="s">
        <v>3409</v>
      </c>
      <c r="C847" s="7" t="s">
        <v>3410</v>
      </c>
      <c r="D847" s="7" t="s">
        <v>162</v>
      </c>
      <c r="E847" s="7" t="s">
        <v>163</v>
      </c>
      <c r="F847" s="7" t="s">
        <v>163</v>
      </c>
      <c r="G847" s="7">
        <v>70.0</v>
      </c>
      <c r="H847" s="7">
        <v>193.0</v>
      </c>
      <c r="I847" s="7" t="s">
        <v>133</v>
      </c>
      <c r="J847" s="7">
        <v>2009.0</v>
      </c>
      <c r="K847" s="7">
        <v>5.0</v>
      </c>
      <c r="L847" s="7">
        <v>147.0</v>
      </c>
      <c r="M847" s="8"/>
      <c r="N847" s="8">
        <f t="shared" si="1"/>
        <v>25</v>
      </c>
      <c r="O847" s="7" t="s">
        <v>2044</v>
      </c>
      <c r="P847" s="7" t="s">
        <v>3411</v>
      </c>
      <c r="Q847" s="8" t="s">
        <v>542</v>
      </c>
      <c r="R847" s="7" t="s">
        <v>3412</v>
      </c>
      <c r="S847" s="9" t="s">
        <v>260</v>
      </c>
      <c r="T847" s="9">
        <v>5.0</v>
      </c>
      <c r="U847" s="9">
        <v>1.0</v>
      </c>
      <c r="V847" s="9" t="s">
        <v>138</v>
      </c>
      <c r="W847" s="7">
        <v>6.0</v>
      </c>
      <c r="X847" s="7">
        <v>1.0</v>
      </c>
      <c r="Y847" s="7">
        <v>2.0</v>
      </c>
      <c r="Z847" s="7">
        <v>2.0</v>
      </c>
      <c r="AA847" s="7">
        <v>3.0</v>
      </c>
      <c r="AB847" s="7">
        <v>2.0</v>
      </c>
      <c r="AC847" s="7">
        <v>2.0</v>
      </c>
      <c r="AD847" s="7">
        <v>0.0</v>
      </c>
      <c r="AE847" s="7">
        <v>1.0</v>
      </c>
      <c r="AF847" s="10">
        <f t="shared" si="2"/>
        <v>0.5</v>
      </c>
      <c r="AG847" s="10">
        <f t="shared" si="3"/>
        <v>0.3333333333</v>
      </c>
      <c r="AH847" s="7">
        <v>3063.0</v>
      </c>
      <c r="AI847" s="11">
        <f t="shared" si="4"/>
        <v>8.508333333</v>
      </c>
      <c r="AJ847" s="7">
        <v>80.0</v>
      </c>
      <c r="AK847" s="11">
        <f t="shared" si="5"/>
        <v>13.33333333</v>
      </c>
      <c r="AL847" s="11">
        <f t="shared" si="6"/>
        <v>38.2875</v>
      </c>
      <c r="AM847" s="12">
        <v>6.0</v>
      </c>
      <c r="AN847" s="11">
        <f t="shared" si="7"/>
        <v>7.051909892</v>
      </c>
      <c r="AO847" s="10" t="s">
        <v>216</v>
      </c>
      <c r="AP847" s="10" t="s">
        <v>152</v>
      </c>
      <c r="AQ847" s="10" t="s">
        <v>3413</v>
      </c>
      <c r="AR847" s="7">
        <v>10.0</v>
      </c>
      <c r="AS847" s="7">
        <v>8.0</v>
      </c>
      <c r="AT847" s="13">
        <f t="shared" si="8"/>
        <v>0.5555555556</v>
      </c>
      <c r="AU847" s="8"/>
      <c r="AV847" s="8"/>
      <c r="AW847" s="8">
        <v>15.0</v>
      </c>
      <c r="AX847" s="8">
        <v>9.0</v>
      </c>
      <c r="AY847" s="8">
        <v>3.0</v>
      </c>
      <c r="AZ847" s="8">
        <v>1.0</v>
      </c>
      <c r="BA847" s="7">
        <v>1.0</v>
      </c>
      <c r="BB847" s="7">
        <v>4.0</v>
      </c>
      <c r="BC847" s="7">
        <v>6.0</v>
      </c>
      <c r="BD847" s="7">
        <v>0.0</v>
      </c>
      <c r="BE847" s="7">
        <v>0.0</v>
      </c>
      <c r="BF847" s="7">
        <v>1.0</v>
      </c>
      <c r="BG847" s="14">
        <f t="shared" si="9"/>
        <v>1.175318315</v>
      </c>
      <c r="BH847" s="11">
        <f t="shared" si="10"/>
        <v>4.701273262</v>
      </c>
      <c r="BI847" s="11">
        <f t="shared" si="11"/>
        <v>7.051909892</v>
      </c>
      <c r="BJ847" s="11">
        <f t="shared" si="12"/>
        <v>0</v>
      </c>
      <c r="BK847" s="11">
        <f t="shared" si="13"/>
        <v>0</v>
      </c>
      <c r="BL847" s="11">
        <f t="shared" si="14"/>
        <v>1.175318315</v>
      </c>
      <c r="BM847" s="7">
        <v>2.0</v>
      </c>
      <c r="BN847" s="7">
        <v>1.0</v>
      </c>
      <c r="BO847" s="7">
        <v>0.0</v>
      </c>
      <c r="BP847" s="7">
        <v>0.0</v>
      </c>
      <c r="BQ847" s="7">
        <v>0.0</v>
      </c>
      <c r="BR847" s="7">
        <v>0.0</v>
      </c>
      <c r="BS847" s="9">
        <f t="shared" si="15"/>
        <v>12</v>
      </c>
      <c r="BT847" s="14">
        <v>-0.06380000000000001</v>
      </c>
      <c r="BW847" s="15" t="str">
        <f t="shared" si="16"/>
        <v> </v>
      </c>
      <c r="BY847" s="7">
        <v>1.0</v>
      </c>
      <c r="BZ847" s="7">
        <v>0.0</v>
      </c>
      <c r="CA847" s="7">
        <v>0.0</v>
      </c>
      <c r="CB847" s="7">
        <v>0.0</v>
      </c>
      <c r="CC847" s="7">
        <v>0.0</v>
      </c>
      <c r="CD847" s="7">
        <v>0.0</v>
      </c>
      <c r="CE847" s="7">
        <v>0.0</v>
      </c>
      <c r="CF847" s="7">
        <v>0.0</v>
      </c>
      <c r="CG847" s="7">
        <v>0.0</v>
      </c>
      <c r="CH847" s="7">
        <v>0.0</v>
      </c>
      <c r="CI847" s="7">
        <v>1.0</v>
      </c>
      <c r="CJ847" s="7">
        <v>0.0</v>
      </c>
      <c r="CK847" s="7">
        <v>0.0</v>
      </c>
      <c r="CL847" s="15">
        <f t="shared" si="17"/>
        <v>0</v>
      </c>
      <c r="CM847" s="7">
        <v>0.30000000000000004</v>
      </c>
      <c r="CN847" s="7">
        <v>0.1</v>
      </c>
      <c r="CO847" s="7">
        <v>0.5</v>
      </c>
      <c r="CP847" s="16">
        <f t="shared" si="18"/>
        <v>0.08333333333</v>
      </c>
      <c r="CQ847" s="16">
        <f t="shared" si="19"/>
        <v>0.5876591577</v>
      </c>
      <c r="CR847" s="17">
        <v>3.0</v>
      </c>
      <c r="CS847" s="14">
        <v>1.2</v>
      </c>
      <c r="CT847" s="14">
        <v>1.2</v>
      </c>
      <c r="CU847" s="14">
        <v>2.2</v>
      </c>
      <c r="CV847" s="14">
        <v>0.7</v>
      </c>
      <c r="CW847" s="14">
        <v>0.30000000000000004</v>
      </c>
      <c r="CX847" s="14">
        <v>0.0</v>
      </c>
      <c r="CY847" s="14">
        <v>1.1</v>
      </c>
      <c r="CZ847" s="18">
        <f t="shared" si="20"/>
        <v>0.1833333333</v>
      </c>
      <c r="DA847" s="18">
        <f t="shared" si="21"/>
        <v>1.292850147</v>
      </c>
      <c r="DB847" s="14">
        <v>16.5</v>
      </c>
      <c r="DC847" s="7">
        <v>0.0</v>
      </c>
      <c r="DD847" s="7">
        <v>0.0</v>
      </c>
      <c r="DE847" s="7">
        <v>0.0</v>
      </c>
      <c r="DF847" s="7">
        <v>0.0</v>
      </c>
      <c r="DG847" s="7">
        <v>1.0</v>
      </c>
      <c r="DH847" s="7">
        <v>0.0</v>
      </c>
      <c r="DI847" s="7">
        <v>0.0</v>
      </c>
      <c r="DJ847" s="7">
        <v>0.0</v>
      </c>
      <c r="DK847" s="7">
        <v>0.0</v>
      </c>
      <c r="DL847" s="7">
        <v>0.0</v>
      </c>
      <c r="DM847" s="7">
        <v>1.0</v>
      </c>
      <c r="DN847" s="9">
        <v>0.0</v>
      </c>
      <c r="DO847" s="9">
        <v>1.0</v>
      </c>
      <c r="DP847" s="9">
        <v>0.0</v>
      </c>
      <c r="DQ847" s="8">
        <v>13.0</v>
      </c>
      <c r="DR847" s="8">
        <v>0.0</v>
      </c>
      <c r="DS847" s="8"/>
      <c r="DT847" s="19">
        <v>0.6000000000000001</v>
      </c>
      <c r="DU847" s="8">
        <v>0.6000000000000001</v>
      </c>
      <c r="DV847" s="8">
        <v>0.042</v>
      </c>
      <c r="DW847" s="8">
        <v>0.0</v>
      </c>
      <c r="DX847" s="8">
        <v>0.0</v>
      </c>
      <c r="DY847" s="14">
        <f t="shared" si="22"/>
        <v>1.092427362</v>
      </c>
    </row>
    <row r="848" ht="12.75" customHeight="1">
      <c r="A848" s="7">
        <v>45.0</v>
      </c>
      <c r="B848" s="7" t="s">
        <v>3414</v>
      </c>
      <c r="C848" s="7" t="s">
        <v>2293</v>
      </c>
      <c r="E848" s="7" t="s">
        <v>243</v>
      </c>
      <c r="F848" s="7" t="s">
        <v>243</v>
      </c>
      <c r="G848" s="7">
        <v>70.0</v>
      </c>
      <c r="H848" s="7">
        <v>183.0</v>
      </c>
      <c r="I848" s="7" t="s">
        <v>145</v>
      </c>
      <c r="J848" s="7">
        <v>2009.0</v>
      </c>
      <c r="K848" s="7">
        <v>4.0</v>
      </c>
      <c r="L848" s="7">
        <v>106.0</v>
      </c>
      <c r="M848" s="8"/>
      <c r="N848" s="8">
        <f t="shared" si="1"/>
        <v>24</v>
      </c>
      <c r="O848" s="7" t="s">
        <v>3415</v>
      </c>
      <c r="P848" s="7" t="s">
        <v>3416</v>
      </c>
      <c r="Q848" s="8" t="s">
        <v>458</v>
      </c>
      <c r="R848" s="7" t="s">
        <v>458</v>
      </c>
      <c r="S848" s="9" t="s">
        <v>174</v>
      </c>
      <c r="T848" s="9">
        <v>71.0</v>
      </c>
      <c r="U848" s="9" t="s">
        <v>138</v>
      </c>
      <c r="V848" s="9" t="s">
        <v>138</v>
      </c>
      <c r="W848" s="7">
        <v>71.0</v>
      </c>
      <c r="X848" s="7">
        <v>9.0</v>
      </c>
      <c r="Y848" s="7">
        <v>29.0</v>
      </c>
      <c r="Z848" s="7">
        <v>13.0</v>
      </c>
      <c r="AA848" s="7">
        <v>38.0</v>
      </c>
      <c r="AB848" s="7">
        <v>8.0</v>
      </c>
      <c r="AC848" s="7">
        <v>140.0</v>
      </c>
      <c r="AD848" s="7">
        <v>57.0</v>
      </c>
      <c r="AE848" s="7">
        <v>101.0</v>
      </c>
      <c r="AF848" s="10">
        <f t="shared" si="2"/>
        <v>0.06428571429</v>
      </c>
      <c r="AG848" s="10">
        <f t="shared" si="3"/>
        <v>0.03020134228</v>
      </c>
      <c r="AH848" s="7">
        <v>90797.0</v>
      </c>
      <c r="AI848" s="11">
        <f t="shared" si="4"/>
        <v>21.31384977</v>
      </c>
      <c r="AJ848" s="7">
        <v>1863.0</v>
      </c>
      <c r="AK848" s="11">
        <f t="shared" si="5"/>
        <v>26.23943662</v>
      </c>
      <c r="AL848" s="11">
        <f t="shared" si="6"/>
        <v>48.73698336</v>
      </c>
      <c r="AM848" s="12">
        <v>135.0</v>
      </c>
      <c r="AN848" s="11">
        <f t="shared" si="7"/>
        <v>5.352599755</v>
      </c>
      <c r="AO848" s="10" t="s">
        <v>3417</v>
      </c>
      <c r="AP848" s="10" t="s">
        <v>3205</v>
      </c>
      <c r="AQ848" s="10" t="s">
        <v>3418</v>
      </c>
      <c r="AR848" s="7">
        <v>0.0</v>
      </c>
      <c r="AS848" s="7">
        <v>0.0</v>
      </c>
      <c r="AT848" s="13">
        <f t="shared" si="8"/>
        <v>0</v>
      </c>
      <c r="AU848" s="8"/>
      <c r="AV848" s="8"/>
      <c r="AW848" s="8"/>
      <c r="AX848" s="8">
        <v>0.0</v>
      </c>
      <c r="AY848" s="8"/>
      <c r="AZ848" s="8">
        <v>0.0</v>
      </c>
      <c r="BA848" s="7">
        <v>106.0</v>
      </c>
      <c r="BB848" s="7">
        <v>85.0</v>
      </c>
      <c r="BC848" s="7">
        <v>105.0</v>
      </c>
      <c r="BD848" s="7">
        <v>57.0</v>
      </c>
      <c r="BE848" s="7">
        <v>54.0</v>
      </c>
      <c r="BF848" s="7">
        <v>34.0</v>
      </c>
      <c r="BG848" s="14">
        <f t="shared" si="9"/>
        <v>4.20278203</v>
      </c>
      <c r="BH848" s="11">
        <f t="shared" si="10"/>
        <v>3.370155402</v>
      </c>
      <c r="BI848" s="11">
        <f t="shared" si="11"/>
        <v>4.163133143</v>
      </c>
      <c r="BJ848" s="11">
        <f t="shared" si="12"/>
        <v>2.259986563</v>
      </c>
      <c r="BK848" s="11">
        <f t="shared" si="13"/>
        <v>2.141039902</v>
      </c>
      <c r="BL848" s="11">
        <f t="shared" si="14"/>
        <v>1.348062161</v>
      </c>
      <c r="BM848" s="7">
        <v>20.0</v>
      </c>
      <c r="BN848" s="7">
        <v>10.0</v>
      </c>
      <c r="BO848" s="7">
        <v>0.0</v>
      </c>
      <c r="BP848" s="7">
        <v>0.0</v>
      </c>
      <c r="BQ848" s="7">
        <v>0.0</v>
      </c>
      <c r="BR848" s="7">
        <v>0.0</v>
      </c>
      <c r="BS848" s="9">
        <f t="shared" si="15"/>
        <v>210</v>
      </c>
      <c r="BT848" s="14">
        <v>3.9225000000000003</v>
      </c>
      <c r="BW848" s="15" t="str">
        <f t="shared" si="16"/>
        <v> </v>
      </c>
      <c r="BY848" s="7">
        <v>2.0</v>
      </c>
      <c r="BZ848" s="7">
        <v>0.0</v>
      </c>
      <c r="CA848" s="7">
        <v>2.0</v>
      </c>
      <c r="CB848" s="7">
        <v>0.0</v>
      </c>
      <c r="CC848" s="7">
        <v>0.0</v>
      </c>
      <c r="CD848" s="7">
        <v>0.0</v>
      </c>
      <c r="CE848" s="7">
        <v>3.0</v>
      </c>
      <c r="CF848" s="7">
        <v>2.0</v>
      </c>
      <c r="CG848" s="7">
        <v>1.0</v>
      </c>
      <c r="CH848" s="7">
        <v>0.0</v>
      </c>
      <c r="CI848" s="7">
        <v>3.0</v>
      </c>
      <c r="CJ848" s="7">
        <v>0.0</v>
      </c>
      <c r="CK848" s="7">
        <v>0.0</v>
      </c>
      <c r="CL848" s="15">
        <f t="shared" si="17"/>
        <v>0</v>
      </c>
      <c r="CM848" s="7">
        <v>3.4</v>
      </c>
      <c r="CN848" s="7">
        <v>4.6</v>
      </c>
      <c r="CO848" s="7">
        <v>8.0</v>
      </c>
      <c r="CP848" s="16">
        <f t="shared" si="18"/>
        <v>0.1126760563</v>
      </c>
      <c r="CQ848" s="16">
        <f t="shared" si="19"/>
        <v>0.3171910966</v>
      </c>
      <c r="CR848" s="17">
        <v>4.0</v>
      </c>
      <c r="CS848" s="14">
        <v>34.9</v>
      </c>
      <c r="CT848" s="14">
        <v>32.7</v>
      </c>
      <c r="CU848" s="14">
        <v>5.0</v>
      </c>
      <c r="CV848" s="14">
        <v>6.7</v>
      </c>
      <c r="CW848" s="14">
        <v>5.5</v>
      </c>
      <c r="CX848" s="14">
        <v>0.0</v>
      </c>
      <c r="CY848" s="14">
        <v>12.2</v>
      </c>
      <c r="CZ848" s="18">
        <f t="shared" si="20"/>
        <v>0.1718309859</v>
      </c>
      <c r="DA848" s="18">
        <f t="shared" si="21"/>
        <v>0.4837164223</v>
      </c>
      <c r="DB848" s="14">
        <v>45.05</v>
      </c>
      <c r="DC848" s="7">
        <v>0.0</v>
      </c>
      <c r="DD848" s="7">
        <v>3.0</v>
      </c>
      <c r="DE848" s="7">
        <v>4.0</v>
      </c>
      <c r="DF848" s="7">
        <v>50.0</v>
      </c>
      <c r="DG848" s="7">
        <v>2.0</v>
      </c>
      <c r="DH848" s="7">
        <v>0.0</v>
      </c>
      <c r="DI848" s="7">
        <v>58.0</v>
      </c>
      <c r="DJ848" s="7">
        <v>23.0</v>
      </c>
      <c r="DK848" s="7">
        <v>4.0</v>
      </c>
      <c r="DL848" s="7">
        <v>0.0</v>
      </c>
      <c r="DM848" s="7">
        <v>53.0</v>
      </c>
      <c r="DN848" s="9">
        <v>1.0</v>
      </c>
      <c r="DO848" s="9">
        <v>3.0</v>
      </c>
      <c r="DP848" s="9">
        <v>3.0</v>
      </c>
      <c r="DQ848" s="8">
        <v>186.0</v>
      </c>
      <c r="DR848" s="8">
        <v>11.0</v>
      </c>
      <c r="DS848" s="8" t="s">
        <v>1229</v>
      </c>
      <c r="DT848" s="19">
        <v>1.275</v>
      </c>
      <c r="DU848" s="8">
        <v>1.262</v>
      </c>
      <c r="DV848" s="8">
        <v>1.263</v>
      </c>
      <c r="DW848" s="8">
        <v>169.0</v>
      </c>
      <c r="DX848" s="8">
        <v>0.0</v>
      </c>
      <c r="DY848" s="14">
        <f t="shared" si="22"/>
        <v>10.68297872</v>
      </c>
    </row>
    <row r="849" ht="12.75" customHeight="1">
      <c r="A849" s="7">
        <v>72.0</v>
      </c>
      <c r="B849" s="7" t="s">
        <v>3419</v>
      </c>
      <c r="C849" s="7" t="s">
        <v>3420</v>
      </c>
      <c r="D849" s="7" t="s">
        <v>602</v>
      </c>
      <c r="E849" s="7" t="s">
        <v>132</v>
      </c>
      <c r="F849" s="7" t="s">
        <v>132</v>
      </c>
      <c r="G849" s="7">
        <v>69.0</v>
      </c>
      <c r="H849" s="7">
        <v>201.0</v>
      </c>
      <c r="I849" s="7" t="s">
        <v>133</v>
      </c>
      <c r="M849" s="8" t="s">
        <v>146</v>
      </c>
      <c r="N849" s="8">
        <f t="shared" si="1"/>
        <v>21</v>
      </c>
      <c r="O849" s="7" t="s">
        <v>931</v>
      </c>
      <c r="P849" s="7" t="s">
        <v>3421</v>
      </c>
      <c r="Q849" s="8" t="s">
        <v>149</v>
      </c>
      <c r="R849" s="7" t="s">
        <v>149</v>
      </c>
      <c r="S849" s="9" t="s">
        <v>150</v>
      </c>
      <c r="T849" s="9">
        <v>39.0</v>
      </c>
      <c r="U849" s="9" t="s">
        <v>138</v>
      </c>
      <c r="V849" s="9" t="s">
        <v>138</v>
      </c>
      <c r="W849" s="7">
        <v>39.0</v>
      </c>
      <c r="X849" s="7">
        <v>8.0</v>
      </c>
      <c r="Y849" s="7">
        <v>3.0</v>
      </c>
      <c r="Z849" s="7">
        <v>2.0</v>
      </c>
      <c r="AA849" s="7">
        <v>11.0</v>
      </c>
      <c r="AB849" s="7">
        <v>-3.0</v>
      </c>
      <c r="AC849" s="7">
        <v>99.0</v>
      </c>
      <c r="AD849" s="7">
        <v>25.0</v>
      </c>
      <c r="AE849" s="7">
        <v>26.0</v>
      </c>
      <c r="AF849" s="10">
        <f t="shared" si="2"/>
        <v>0.08080808081</v>
      </c>
      <c r="AG849" s="10">
        <f t="shared" si="3"/>
        <v>0.05333333333</v>
      </c>
      <c r="AH849" s="7">
        <v>27800.0</v>
      </c>
      <c r="AI849" s="11">
        <f t="shared" si="4"/>
        <v>11.88034188</v>
      </c>
      <c r="AJ849" s="7">
        <v>660.0</v>
      </c>
      <c r="AK849" s="11">
        <f t="shared" si="5"/>
        <v>16.92307692</v>
      </c>
      <c r="AL849" s="11">
        <f t="shared" si="6"/>
        <v>42.12121212</v>
      </c>
      <c r="AM849" s="12">
        <v>34.0</v>
      </c>
      <c r="AN849" s="11">
        <f t="shared" si="7"/>
        <v>4.402877698</v>
      </c>
      <c r="AO849" s="10" t="s">
        <v>576</v>
      </c>
      <c r="AP849" s="10" t="s">
        <v>552</v>
      </c>
      <c r="AQ849" s="10" t="s">
        <v>716</v>
      </c>
      <c r="AR849" s="7">
        <v>0.0</v>
      </c>
      <c r="AS849" s="7">
        <v>3.0</v>
      </c>
      <c r="AT849" s="13">
        <f t="shared" si="8"/>
        <v>0</v>
      </c>
      <c r="AU849" s="8"/>
      <c r="AV849" s="8"/>
      <c r="AW849" s="8">
        <v>1.0</v>
      </c>
      <c r="AX849" s="8">
        <v>0.0</v>
      </c>
      <c r="AY849" s="8">
        <v>2.0</v>
      </c>
      <c r="AZ849" s="8">
        <v>0.0</v>
      </c>
      <c r="BA849" s="7">
        <v>52.0</v>
      </c>
      <c r="BB849" s="7">
        <v>61.0</v>
      </c>
      <c r="BC849" s="7">
        <v>23.0</v>
      </c>
      <c r="BD849" s="7">
        <v>25.0</v>
      </c>
      <c r="BE849" s="7">
        <v>11.0</v>
      </c>
      <c r="BF849" s="7">
        <v>16.0</v>
      </c>
      <c r="BG849" s="14">
        <f t="shared" si="9"/>
        <v>6.73381295</v>
      </c>
      <c r="BH849" s="11">
        <f t="shared" si="10"/>
        <v>7.899280576</v>
      </c>
      <c r="BI849" s="11">
        <f t="shared" si="11"/>
        <v>2.978417266</v>
      </c>
      <c r="BJ849" s="11">
        <f t="shared" si="12"/>
        <v>3.237410072</v>
      </c>
      <c r="BK849" s="11">
        <f t="shared" si="13"/>
        <v>1.424460432</v>
      </c>
      <c r="BL849" s="11">
        <f t="shared" si="14"/>
        <v>2.071942446</v>
      </c>
      <c r="BM849" s="7">
        <v>14.0</v>
      </c>
      <c r="BN849" s="7">
        <v>7.0</v>
      </c>
      <c r="BO849" s="7">
        <v>0.0</v>
      </c>
      <c r="BP849" s="7">
        <v>0.0</v>
      </c>
      <c r="BQ849" s="7">
        <v>0.0</v>
      </c>
      <c r="BR849" s="7">
        <v>0.0</v>
      </c>
      <c r="BS849" s="9">
        <f t="shared" si="15"/>
        <v>98</v>
      </c>
      <c r="BT849" s="14">
        <v>-1.7532</v>
      </c>
      <c r="BW849" s="15" t="str">
        <f t="shared" si="16"/>
        <v> </v>
      </c>
      <c r="BY849" s="7">
        <v>1.0</v>
      </c>
      <c r="BZ849" s="7">
        <v>1.0</v>
      </c>
      <c r="CA849" s="7">
        <v>1.0</v>
      </c>
      <c r="CB849" s="7">
        <v>0.0</v>
      </c>
      <c r="CC849" s="7">
        <v>1.0</v>
      </c>
      <c r="CD849" s="7">
        <v>0.0</v>
      </c>
      <c r="CE849" s="7">
        <v>0.0</v>
      </c>
      <c r="CF849" s="7">
        <v>3.0</v>
      </c>
      <c r="CG849" s="7">
        <v>1.0</v>
      </c>
      <c r="CH849" s="7">
        <v>0.0</v>
      </c>
      <c r="CI849" s="7">
        <v>3.0</v>
      </c>
      <c r="CJ849" s="7">
        <v>0.0</v>
      </c>
      <c r="CK849" s="7">
        <v>0.0</v>
      </c>
      <c r="CL849" s="15">
        <f t="shared" si="17"/>
        <v>0</v>
      </c>
      <c r="CM849" s="7">
        <v>0.9</v>
      </c>
      <c r="CN849" s="7">
        <v>0.30000000000000004</v>
      </c>
      <c r="CO849" s="7">
        <v>1.2</v>
      </c>
      <c r="CP849" s="16">
        <f t="shared" si="18"/>
        <v>0.03076923077</v>
      </c>
      <c r="CQ849" s="16">
        <f t="shared" si="19"/>
        <v>0.1553956835</v>
      </c>
      <c r="CR849" s="17">
        <v>2.0</v>
      </c>
      <c r="CS849" s="14">
        <v>8.8</v>
      </c>
      <c r="CT849" s="14">
        <v>8.2</v>
      </c>
      <c r="CU849" s="14">
        <v>-2.7</v>
      </c>
      <c r="CV849" s="14">
        <v>1.3</v>
      </c>
      <c r="CW849" s="14">
        <v>0.4</v>
      </c>
      <c r="CX849" s="14">
        <v>0.0</v>
      </c>
      <c r="CY849" s="14">
        <v>1.7000000000000002</v>
      </c>
      <c r="CZ849" s="18">
        <f t="shared" si="20"/>
        <v>0.04358974359</v>
      </c>
      <c r="DA849" s="18">
        <f t="shared" si="21"/>
        <v>0.2201438849</v>
      </c>
      <c r="DB849" s="14">
        <v>37.3636</v>
      </c>
      <c r="DC849" s="7">
        <v>0.0</v>
      </c>
      <c r="DD849" s="7">
        <v>0.0</v>
      </c>
      <c r="DE849" s="7">
        <v>1.0</v>
      </c>
      <c r="DF849" s="7">
        <v>24.0</v>
      </c>
      <c r="DG849" s="7">
        <v>8.0</v>
      </c>
      <c r="DH849" s="7">
        <v>2.0</v>
      </c>
      <c r="DI849" s="7">
        <v>10.0</v>
      </c>
      <c r="DJ849" s="7">
        <v>23.0</v>
      </c>
      <c r="DK849" s="7">
        <v>3.0</v>
      </c>
      <c r="DL849" s="7">
        <v>0.0</v>
      </c>
      <c r="DM849" s="7">
        <v>53.0</v>
      </c>
      <c r="DN849" s="9">
        <v>2.0</v>
      </c>
      <c r="DO849" s="9">
        <v>0.0</v>
      </c>
      <c r="DP849" s="9">
        <v>0.0</v>
      </c>
      <c r="DQ849" s="8">
        <v>97.0</v>
      </c>
      <c r="DR849" s="8">
        <v>2.0</v>
      </c>
      <c r="DS849" s="8" t="s">
        <v>210</v>
      </c>
      <c r="DT849" s="19">
        <v>0.743</v>
      </c>
      <c r="DU849" s="8">
        <v>0.925</v>
      </c>
      <c r="DV849" s="8">
        <v>0.482</v>
      </c>
      <c r="DW849" s="8">
        <v>24.0</v>
      </c>
      <c r="DX849" s="8">
        <v>0.183</v>
      </c>
      <c r="DY849" s="14">
        <f t="shared" si="22"/>
        <v>1.284740334</v>
      </c>
    </row>
    <row r="850" ht="12.75" customHeight="1">
      <c r="A850" s="7">
        <v>50.0</v>
      </c>
      <c r="B850" s="7" t="s">
        <v>3422</v>
      </c>
      <c r="C850" s="7" t="s">
        <v>3423</v>
      </c>
      <c r="D850" s="7" t="s">
        <v>315</v>
      </c>
      <c r="E850" s="7" t="s">
        <v>163</v>
      </c>
      <c r="F850" s="7" t="s">
        <v>163</v>
      </c>
      <c r="G850" s="7">
        <v>73.0</v>
      </c>
      <c r="H850" s="7">
        <v>198.0</v>
      </c>
      <c r="I850" s="7" t="s">
        <v>133</v>
      </c>
      <c r="J850" s="7">
        <v>2000.0</v>
      </c>
      <c r="K850" s="7">
        <v>2.0</v>
      </c>
      <c r="L850" s="7">
        <v>55.0</v>
      </c>
      <c r="M850" s="8"/>
      <c r="N850" s="8">
        <f t="shared" si="1"/>
        <v>33</v>
      </c>
      <c r="O850" s="7" t="s">
        <v>2964</v>
      </c>
      <c r="P850" s="7" t="s">
        <v>3424</v>
      </c>
      <c r="Q850" s="8" t="s">
        <v>839</v>
      </c>
      <c r="R850" s="7" t="s">
        <v>839</v>
      </c>
      <c r="S850" s="9" t="s">
        <v>150</v>
      </c>
      <c r="T850" s="9">
        <v>75.0</v>
      </c>
      <c r="U850" s="9" t="s">
        <v>138</v>
      </c>
      <c r="V850" s="9" t="s">
        <v>138</v>
      </c>
      <c r="W850" s="7">
        <v>76.0</v>
      </c>
      <c r="X850" s="7">
        <v>17.0</v>
      </c>
      <c r="Y850" s="7">
        <v>21.0</v>
      </c>
      <c r="Z850" s="7">
        <v>11.0</v>
      </c>
      <c r="AA850" s="7">
        <v>38.0</v>
      </c>
      <c r="AB850" s="7">
        <v>-14.0</v>
      </c>
      <c r="AC850" s="7">
        <v>123.0</v>
      </c>
      <c r="AD850" s="7">
        <v>32.0</v>
      </c>
      <c r="AE850" s="7">
        <v>36.0</v>
      </c>
      <c r="AF850" s="10">
        <f t="shared" si="2"/>
        <v>0.1382113821</v>
      </c>
      <c r="AG850" s="10">
        <f t="shared" si="3"/>
        <v>0.0890052356</v>
      </c>
      <c r="AH850" s="7">
        <v>75883.0</v>
      </c>
      <c r="AI850" s="11">
        <f t="shared" si="4"/>
        <v>16.64100877</v>
      </c>
      <c r="AJ850" s="7">
        <v>1731.0</v>
      </c>
      <c r="AK850" s="11">
        <f t="shared" si="5"/>
        <v>22.77631579</v>
      </c>
      <c r="AL850" s="11">
        <f t="shared" si="6"/>
        <v>43.83766609</v>
      </c>
      <c r="AM850" s="12">
        <v>91.0</v>
      </c>
      <c r="AN850" s="11">
        <f t="shared" si="7"/>
        <v>4.317172489</v>
      </c>
      <c r="AO850" s="10" t="s">
        <v>2149</v>
      </c>
      <c r="AP850" s="10" t="s">
        <v>661</v>
      </c>
      <c r="AQ850" s="10" t="s">
        <v>200</v>
      </c>
      <c r="AR850" s="7">
        <v>754.0</v>
      </c>
      <c r="AS850" s="7">
        <v>597.0</v>
      </c>
      <c r="AT850" s="13">
        <f t="shared" si="8"/>
        <v>0.5581051073</v>
      </c>
      <c r="AU850" s="9">
        <v>23.0</v>
      </c>
      <c r="AV850" s="9">
        <v>12.0</v>
      </c>
      <c r="AW850" s="9">
        <v>860.0</v>
      </c>
      <c r="AX850" s="9">
        <v>482.0</v>
      </c>
      <c r="AY850" s="9">
        <v>491.0</v>
      </c>
      <c r="AZ850" s="9">
        <v>272.0</v>
      </c>
      <c r="BA850" s="7">
        <v>68.0</v>
      </c>
      <c r="BB850" s="7">
        <v>55.0</v>
      </c>
      <c r="BC850" s="7">
        <v>57.0</v>
      </c>
      <c r="BD850" s="7">
        <v>32.0</v>
      </c>
      <c r="BE850" s="7">
        <v>33.0</v>
      </c>
      <c r="BF850" s="7">
        <v>27.0</v>
      </c>
      <c r="BG850" s="14">
        <f t="shared" si="9"/>
        <v>3.226019003</v>
      </c>
      <c r="BH850" s="11">
        <f t="shared" si="10"/>
        <v>2.609280076</v>
      </c>
      <c r="BI850" s="11">
        <f t="shared" si="11"/>
        <v>2.704162988</v>
      </c>
      <c r="BJ850" s="11">
        <f t="shared" si="12"/>
        <v>1.51812659</v>
      </c>
      <c r="BK850" s="11">
        <f t="shared" si="13"/>
        <v>1.565568046</v>
      </c>
      <c r="BL850" s="11">
        <f t="shared" si="14"/>
        <v>1.28091931</v>
      </c>
      <c r="BM850" s="7">
        <v>93.0</v>
      </c>
      <c r="BN850" s="7">
        <v>29.0</v>
      </c>
      <c r="BO850" s="7">
        <v>1.0</v>
      </c>
      <c r="BP850" s="7">
        <v>2.0</v>
      </c>
      <c r="BQ850" s="7">
        <v>1.0</v>
      </c>
      <c r="BR850" s="7">
        <v>0.0</v>
      </c>
      <c r="BS850" s="9">
        <f t="shared" si="15"/>
        <v>206</v>
      </c>
      <c r="BT850" s="14">
        <v>-21.0272</v>
      </c>
      <c r="BU850" s="7">
        <v>1.0</v>
      </c>
      <c r="BV850" s="7">
        <v>0.0</v>
      </c>
      <c r="BW850" s="15">
        <f t="shared" si="16"/>
        <v>0</v>
      </c>
      <c r="BX850" s="7">
        <v>0.0</v>
      </c>
      <c r="BY850" s="7">
        <v>3.0</v>
      </c>
      <c r="BZ850" s="7">
        <v>0.0</v>
      </c>
      <c r="CA850" s="7">
        <v>2.0</v>
      </c>
      <c r="CB850" s="7">
        <v>3.0</v>
      </c>
      <c r="CC850" s="7">
        <v>3.0</v>
      </c>
      <c r="CD850" s="7">
        <v>1.0</v>
      </c>
      <c r="CE850" s="7">
        <v>1.0</v>
      </c>
      <c r="CF850" s="7">
        <v>1.0</v>
      </c>
      <c r="CG850" s="7">
        <v>2.0</v>
      </c>
      <c r="CH850" s="7">
        <v>0.0</v>
      </c>
      <c r="CI850" s="7">
        <v>9.0</v>
      </c>
      <c r="CJ850" s="7">
        <v>0.0</v>
      </c>
      <c r="CK850" s="7">
        <v>0.0</v>
      </c>
      <c r="CL850" s="15">
        <f t="shared" si="17"/>
        <v>0</v>
      </c>
      <c r="CM850" s="7">
        <v>2.7</v>
      </c>
      <c r="CN850" s="7">
        <v>0.8</v>
      </c>
      <c r="CO850" s="7">
        <v>3.5</v>
      </c>
      <c r="CP850" s="16">
        <f t="shared" si="18"/>
        <v>0.04605263158</v>
      </c>
      <c r="CQ850" s="16">
        <f t="shared" si="19"/>
        <v>0.1660450957</v>
      </c>
      <c r="CR850" s="17">
        <v>4.0</v>
      </c>
      <c r="CS850" s="14">
        <v>31.2</v>
      </c>
      <c r="CT850" s="14">
        <v>27.4</v>
      </c>
      <c r="CU850" s="14">
        <v>-5.7</v>
      </c>
      <c r="CV850" s="14">
        <v>2.6</v>
      </c>
      <c r="CW850" s="14">
        <v>0.8</v>
      </c>
      <c r="CX850" s="14">
        <v>-0.2</v>
      </c>
      <c r="CY850" s="14">
        <v>3.1</v>
      </c>
      <c r="CZ850" s="18">
        <f t="shared" si="20"/>
        <v>0.04078947368</v>
      </c>
      <c r="DA850" s="18">
        <f t="shared" si="21"/>
        <v>0.1470685134</v>
      </c>
      <c r="DB850" s="14">
        <v>29.9837</v>
      </c>
      <c r="DC850" s="7">
        <v>0.0</v>
      </c>
      <c r="DD850" s="7">
        <v>1.0</v>
      </c>
      <c r="DE850" s="7">
        <v>3.0</v>
      </c>
      <c r="DF850" s="7">
        <v>28.0</v>
      </c>
      <c r="DG850" s="7">
        <v>15.0</v>
      </c>
      <c r="DH850" s="7">
        <v>3.0</v>
      </c>
      <c r="DI850" s="7">
        <v>13.0</v>
      </c>
      <c r="DJ850" s="7">
        <v>9.0</v>
      </c>
      <c r="DK850" s="7">
        <v>11.0</v>
      </c>
      <c r="DL850" s="7">
        <v>1.0</v>
      </c>
      <c r="DM850" s="7">
        <v>71.0</v>
      </c>
      <c r="DN850" s="9">
        <v>0.0</v>
      </c>
      <c r="DO850" s="9">
        <v>2.0</v>
      </c>
      <c r="DP850" s="9">
        <v>3.0</v>
      </c>
      <c r="DQ850" s="8">
        <v>186.0</v>
      </c>
      <c r="DR850" s="8">
        <v>6.0</v>
      </c>
      <c r="DS850" s="8" t="s">
        <v>249</v>
      </c>
      <c r="DT850" s="19">
        <v>3.75</v>
      </c>
      <c r="DU850" s="8">
        <v>3.75</v>
      </c>
      <c r="DV850" s="8">
        <v>3.75</v>
      </c>
      <c r="DW850" s="8">
        <v>274.0</v>
      </c>
      <c r="DX850" s="8">
        <v>0.0</v>
      </c>
      <c r="DY850" s="14">
        <f t="shared" si="22"/>
        <v>-3.708510638</v>
      </c>
    </row>
    <row r="851" ht="12.75" customHeight="1">
      <c r="A851" s="7">
        <v>47.0</v>
      </c>
      <c r="B851" s="7" t="s">
        <v>3425</v>
      </c>
      <c r="C851" s="7" t="s">
        <v>295</v>
      </c>
      <c r="E851" s="7" t="s">
        <v>203</v>
      </c>
      <c r="F851" s="7" t="s">
        <v>203</v>
      </c>
      <c r="G851" s="7">
        <v>71.0</v>
      </c>
      <c r="H851" s="7">
        <v>192.0</v>
      </c>
      <c r="I851" s="7" t="s">
        <v>133</v>
      </c>
      <c r="J851" s="7">
        <v>2013.0</v>
      </c>
      <c r="K851" s="7">
        <v>7.0</v>
      </c>
      <c r="L851" s="7">
        <v>186.0</v>
      </c>
      <c r="M851" s="8" t="s">
        <v>146</v>
      </c>
      <c r="N851" s="8">
        <f t="shared" si="1"/>
        <v>24</v>
      </c>
      <c r="O851" s="7" t="s">
        <v>244</v>
      </c>
      <c r="P851" s="7" t="s">
        <v>3426</v>
      </c>
      <c r="Q851" s="8" t="s">
        <v>215</v>
      </c>
      <c r="R851" s="7" t="s">
        <v>215</v>
      </c>
      <c r="S851" s="9" t="s">
        <v>247</v>
      </c>
      <c r="T851" s="9">
        <v>6.0</v>
      </c>
      <c r="U851" s="9" t="s">
        <v>138</v>
      </c>
      <c r="V851" s="9" t="s">
        <v>138</v>
      </c>
      <c r="W851" s="7">
        <v>6.0</v>
      </c>
      <c r="X851" s="7">
        <v>0.0</v>
      </c>
      <c r="Y851" s="7">
        <v>1.0</v>
      </c>
      <c r="Z851" s="7">
        <v>0.0</v>
      </c>
      <c r="AA851" s="7">
        <v>1.0</v>
      </c>
      <c r="AB851" s="7">
        <v>1.0</v>
      </c>
      <c r="AC851" s="7">
        <v>1.0</v>
      </c>
      <c r="AD851" s="7">
        <v>2.0</v>
      </c>
      <c r="AE851" s="7">
        <v>2.0</v>
      </c>
      <c r="AF851" s="10">
        <f t="shared" si="2"/>
        <v>0</v>
      </c>
      <c r="AG851" s="10">
        <f t="shared" si="3"/>
        <v>0</v>
      </c>
      <c r="AH851" s="7">
        <v>3290.0</v>
      </c>
      <c r="AI851" s="11">
        <f t="shared" si="4"/>
        <v>9.138888889</v>
      </c>
      <c r="AJ851" s="7">
        <v>71.0</v>
      </c>
      <c r="AK851" s="11">
        <f t="shared" si="5"/>
        <v>11.83333333</v>
      </c>
      <c r="AL851" s="11">
        <f t="shared" si="6"/>
        <v>46.33802817</v>
      </c>
      <c r="AM851" s="12">
        <v>0.0</v>
      </c>
      <c r="AN851" s="11">
        <f t="shared" si="7"/>
        <v>0</v>
      </c>
      <c r="AO851" s="10" t="s">
        <v>151</v>
      </c>
      <c r="AP851" s="10" t="s">
        <v>216</v>
      </c>
      <c r="AQ851" s="10" t="s">
        <v>216</v>
      </c>
      <c r="AR851" s="7">
        <v>1.0</v>
      </c>
      <c r="AS851" s="7">
        <v>0.0</v>
      </c>
      <c r="AT851" s="13">
        <f t="shared" si="8"/>
        <v>1</v>
      </c>
      <c r="AU851" s="8"/>
      <c r="AV851" s="8"/>
      <c r="AW851" s="8"/>
      <c r="AX851" s="8">
        <v>0.0</v>
      </c>
      <c r="AY851" s="8">
        <v>1.0</v>
      </c>
      <c r="AZ851" s="8">
        <v>1.0</v>
      </c>
      <c r="BA851" s="7">
        <v>14.0</v>
      </c>
      <c r="BB851" s="7">
        <v>6.0</v>
      </c>
      <c r="BC851" s="7">
        <v>2.0</v>
      </c>
      <c r="BD851" s="7">
        <v>2.0</v>
      </c>
      <c r="BE851" s="7">
        <v>1.0</v>
      </c>
      <c r="BF851" s="7">
        <v>0.0</v>
      </c>
      <c r="BG851" s="14">
        <f t="shared" si="9"/>
        <v>15.31914894</v>
      </c>
      <c r="BH851" s="11">
        <f t="shared" si="10"/>
        <v>6.565349544</v>
      </c>
      <c r="BI851" s="11">
        <f t="shared" si="11"/>
        <v>2.188449848</v>
      </c>
      <c r="BJ851" s="11">
        <f t="shared" si="12"/>
        <v>2.188449848</v>
      </c>
      <c r="BK851" s="11">
        <f t="shared" si="13"/>
        <v>1.094224924</v>
      </c>
      <c r="BL851" s="11">
        <f t="shared" si="14"/>
        <v>0</v>
      </c>
      <c r="BM851" s="7">
        <v>0.0</v>
      </c>
      <c r="BN851" s="7">
        <v>0.0</v>
      </c>
      <c r="BO851" s="7">
        <v>0.0</v>
      </c>
      <c r="BP851" s="7">
        <v>0.0</v>
      </c>
      <c r="BQ851" s="7">
        <v>0.0</v>
      </c>
      <c r="BR851" s="7">
        <v>0.0</v>
      </c>
      <c r="BS851" s="9">
        <f t="shared" si="15"/>
        <v>8</v>
      </c>
      <c r="BT851" s="14">
        <v>-0.0639</v>
      </c>
      <c r="BW851" s="15" t="str">
        <f t="shared" si="16"/>
        <v> </v>
      </c>
      <c r="BY851" s="7">
        <v>0.0</v>
      </c>
      <c r="BZ851" s="7">
        <v>0.0</v>
      </c>
      <c r="CA851" s="7">
        <v>0.0</v>
      </c>
      <c r="CB851" s="7">
        <v>0.0</v>
      </c>
      <c r="CC851" s="7">
        <v>0.0</v>
      </c>
      <c r="CD851" s="7">
        <v>0.0</v>
      </c>
      <c r="CE851" s="7">
        <v>0.0</v>
      </c>
      <c r="CF851" s="7">
        <v>0.0</v>
      </c>
      <c r="CG851" s="7">
        <v>0.0</v>
      </c>
      <c r="CH851" s="7">
        <v>0.0</v>
      </c>
      <c r="CI851" s="7">
        <v>0.0</v>
      </c>
      <c r="CJ851" s="7">
        <v>0.0</v>
      </c>
      <c r="CK851" s="7">
        <v>0.0</v>
      </c>
      <c r="CL851" s="15">
        <f t="shared" si="17"/>
        <v>0</v>
      </c>
      <c r="CM851" s="7">
        <v>0.0</v>
      </c>
      <c r="CN851" s="7">
        <v>0.1</v>
      </c>
      <c r="CO851" s="7">
        <v>0.1</v>
      </c>
      <c r="CP851" s="16">
        <f t="shared" si="18"/>
        <v>0.01666666667</v>
      </c>
      <c r="CQ851" s="16">
        <f t="shared" si="19"/>
        <v>0.1094224924</v>
      </c>
      <c r="CR851" s="17">
        <v>2.0</v>
      </c>
      <c r="CS851" s="14">
        <v>1.0</v>
      </c>
      <c r="CT851" s="14">
        <v>0.9</v>
      </c>
      <c r="CU851" s="14">
        <v>0.9</v>
      </c>
      <c r="CV851" s="14">
        <v>-0.1</v>
      </c>
      <c r="CW851" s="14">
        <v>0.2</v>
      </c>
      <c r="CX851" s="14">
        <v>0.0</v>
      </c>
      <c r="CY851" s="14">
        <v>0.1</v>
      </c>
      <c r="CZ851" s="18">
        <f t="shared" si="20"/>
        <v>0.01666666667</v>
      </c>
      <c r="DA851" s="18">
        <f t="shared" si="21"/>
        <v>0.1094224924</v>
      </c>
      <c r="DB851" s="14">
        <v>35.0</v>
      </c>
      <c r="DC851" s="7">
        <v>0.0</v>
      </c>
      <c r="DD851" s="7">
        <v>0.0</v>
      </c>
      <c r="DE851" s="7">
        <v>0.0</v>
      </c>
      <c r="DF851" s="7">
        <v>2.0</v>
      </c>
      <c r="DG851" s="7">
        <v>0.0</v>
      </c>
      <c r="DH851" s="7">
        <v>0.0</v>
      </c>
      <c r="DI851" s="7">
        <v>0.0</v>
      </c>
      <c r="DJ851" s="7">
        <v>0.0</v>
      </c>
      <c r="DK851" s="7">
        <v>0.0</v>
      </c>
      <c r="DL851" s="7">
        <v>0.0</v>
      </c>
      <c r="DM851" s="7">
        <v>1.0</v>
      </c>
      <c r="DN851" s="9">
        <v>0.0</v>
      </c>
      <c r="DO851" s="9">
        <v>0.0</v>
      </c>
      <c r="DP851" s="9">
        <v>0.0</v>
      </c>
      <c r="DQ851" s="8">
        <v>95.0</v>
      </c>
      <c r="DR851" s="8">
        <v>29.0</v>
      </c>
      <c r="DS851" s="8" t="s">
        <v>2734</v>
      </c>
      <c r="DT851" s="19">
        <v>0.635</v>
      </c>
      <c r="DU851" s="8">
        <v>0.6000000000000001</v>
      </c>
      <c r="DV851" s="8">
        <v>0.306</v>
      </c>
      <c r="DW851" s="8">
        <v>212.0</v>
      </c>
      <c r="DX851" s="8">
        <v>0.0</v>
      </c>
      <c r="DY851" s="14">
        <f t="shared" si="22"/>
        <v>0.04662548616</v>
      </c>
    </row>
    <row r="852" ht="12.75" customHeight="1">
      <c r="A852" s="7">
        <v>10.0</v>
      </c>
      <c r="B852" s="7" t="s">
        <v>516</v>
      </c>
      <c r="C852" s="7" t="s">
        <v>1017</v>
      </c>
      <c r="D852" s="7" t="s">
        <v>358</v>
      </c>
      <c r="E852" s="7" t="s">
        <v>163</v>
      </c>
      <c r="F852" s="7" t="s">
        <v>163</v>
      </c>
      <c r="G852" s="7">
        <v>71.0</v>
      </c>
      <c r="H852" s="7">
        <v>176.0</v>
      </c>
      <c r="I852" s="7" t="s">
        <v>145</v>
      </c>
      <c r="J852" s="7">
        <v>2004.0</v>
      </c>
      <c r="K852" s="7">
        <v>5.0</v>
      </c>
      <c r="L852" s="7">
        <v>134.0</v>
      </c>
      <c r="M852" s="8"/>
      <c r="N852" s="8">
        <f t="shared" si="1"/>
        <v>29</v>
      </c>
      <c r="O852" s="7" t="s">
        <v>2237</v>
      </c>
      <c r="P852" s="7" t="s">
        <v>3427</v>
      </c>
      <c r="Q852" s="8" t="s">
        <v>197</v>
      </c>
      <c r="R852" s="7" t="s">
        <v>3428</v>
      </c>
      <c r="S852" s="9" t="s">
        <v>183</v>
      </c>
      <c r="T852" s="9">
        <v>62.0</v>
      </c>
      <c r="U852" s="9">
        <v>14.0</v>
      </c>
      <c r="V852" s="9" t="s">
        <v>138</v>
      </c>
      <c r="W852" s="7">
        <v>77.0</v>
      </c>
      <c r="X852" s="7">
        <v>15.0</v>
      </c>
      <c r="Y852" s="7">
        <v>23.0</v>
      </c>
      <c r="Z852" s="7">
        <v>9.0</v>
      </c>
      <c r="AA852" s="7">
        <v>38.0</v>
      </c>
      <c r="AB852" s="7">
        <v>0.0</v>
      </c>
      <c r="AC852" s="7">
        <v>156.0</v>
      </c>
      <c r="AD852" s="7">
        <v>77.0</v>
      </c>
      <c r="AE852" s="7">
        <v>55.0</v>
      </c>
      <c r="AF852" s="10">
        <f t="shared" si="2"/>
        <v>0.09615384615</v>
      </c>
      <c r="AG852" s="10">
        <f t="shared" si="3"/>
        <v>0.05208333333</v>
      </c>
      <c r="AH852" s="7">
        <v>71092.0</v>
      </c>
      <c r="AI852" s="11">
        <f t="shared" si="4"/>
        <v>15.38787879</v>
      </c>
      <c r="AJ852" s="7">
        <v>1602.0</v>
      </c>
      <c r="AK852" s="11">
        <f t="shared" si="5"/>
        <v>20.80519481</v>
      </c>
      <c r="AL852" s="11">
        <f t="shared" si="6"/>
        <v>44.37702871</v>
      </c>
      <c r="AM852" s="12">
        <v>130.0</v>
      </c>
      <c r="AN852" s="11">
        <f t="shared" si="7"/>
        <v>6.583019186</v>
      </c>
      <c r="AO852" s="10" t="s">
        <v>276</v>
      </c>
      <c r="AP852" s="10" t="s">
        <v>370</v>
      </c>
      <c r="AQ852" s="10" t="s">
        <v>697</v>
      </c>
      <c r="AR852" s="7">
        <v>8.0</v>
      </c>
      <c r="AS852" s="7">
        <v>8.0</v>
      </c>
      <c r="AT852" s="13">
        <f t="shared" si="8"/>
        <v>0.5</v>
      </c>
      <c r="AU852" s="8"/>
      <c r="AV852" s="8"/>
      <c r="AW852" s="8">
        <v>10.0</v>
      </c>
      <c r="AX852" s="8">
        <v>5.0</v>
      </c>
      <c r="AY852" s="8">
        <v>6.0</v>
      </c>
      <c r="AZ852" s="8">
        <v>3.0</v>
      </c>
      <c r="BA852" s="7">
        <v>81.0</v>
      </c>
      <c r="BB852" s="7">
        <v>20.0</v>
      </c>
      <c r="BC852" s="7">
        <v>32.0</v>
      </c>
      <c r="BD852" s="7">
        <v>77.0</v>
      </c>
      <c r="BE852" s="7">
        <v>38.0</v>
      </c>
      <c r="BF852" s="7">
        <v>38.0</v>
      </c>
      <c r="BG852" s="14">
        <f t="shared" si="9"/>
        <v>4.101727339</v>
      </c>
      <c r="BH852" s="11">
        <f t="shared" si="10"/>
        <v>1.012772183</v>
      </c>
      <c r="BI852" s="11">
        <f t="shared" si="11"/>
        <v>1.620435492</v>
      </c>
      <c r="BJ852" s="11">
        <f t="shared" si="12"/>
        <v>3.899172903</v>
      </c>
      <c r="BK852" s="11">
        <f t="shared" si="13"/>
        <v>1.924267147</v>
      </c>
      <c r="BL852" s="11">
        <f t="shared" si="14"/>
        <v>1.924267147</v>
      </c>
      <c r="BM852" s="7">
        <v>45.0</v>
      </c>
      <c r="BN852" s="7">
        <v>15.0</v>
      </c>
      <c r="BO852" s="7">
        <v>1.0</v>
      </c>
      <c r="BP852" s="7">
        <v>1.0</v>
      </c>
      <c r="BQ852" s="7">
        <v>0.0</v>
      </c>
      <c r="BR852" s="7">
        <v>0.0</v>
      </c>
      <c r="BS852" s="9">
        <f t="shared" si="15"/>
        <v>98</v>
      </c>
      <c r="BT852" s="14">
        <v>2.9463</v>
      </c>
      <c r="BW852" s="15" t="str">
        <f t="shared" si="16"/>
        <v> </v>
      </c>
      <c r="BY852" s="7">
        <v>3.0</v>
      </c>
      <c r="BZ852" s="7">
        <v>0.0</v>
      </c>
      <c r="CA852" s="7">
        <v>4.0</v>
      </c>
      <c r="CB852" s="7">
        <v>0.0</v>
      </c>
      <c r="CC852" s="7">
        <v>2.0</v>
      </c>
      <c r="CD852" s="7">
        <v>1.0</v>
      </c>
      <c r="CE852" s="7">
        <v>1.0</v>
      </c>
      <c r="CF852" s="7">
        <v>3.0</v>
      </c>
      <c r="CG852" s="7">
        <v>1.0</v>
      </c>
      <c r="CH852" s="7">
        <v>0.0</v>
      </c>
      <c r="CI852" s="7">
        <v>7.0</v>
      </c>
      <c r="CJ852" s="7">
        <v>0.0</v>
      </c>
      <c r="CK852" s="7">
        <v>0.0</v>
      </c>
      <c r="CL852" s="15">
        <f t="shared" si="17"/>
        <v>0</v>
      </c>
      <c r="CM852" s="7">
        <v>2.7</v>
      </c>
      <c r="CN852" s="7">
        <v>1.6</v>
      </c>
      <c r="CO852" s="7">
        <v>4.3</v>
      </c>
      <c r="CP852" s="16">
        <f t="shared" si="18"/>
        <v>0.05584415584</v>
      </c>
      <c r="CQ852" s="16">
        <f t="shared" si="19"/>
        <v>0.2177460192</v>
      </c>
      <c r="CR852" s="17">
        <v>4.0</v>
      </c>
      <c r="CS852" s="14">
        <v>24.3</v>
      </c>
      <c r="CT852" s="14">
        <v>20.3</v>
      </c>
      <c r="CU852" s="14">
        <v>5.6</v>
      </c>
      <c r="CV852" s="14">
        <v>5.1</v>
      </c>
      <c r="CW852" s="14">
        <v>2.4</v>
      </c>
      <c r="CX852" s="14">
        <v>0.0</v>
      </c>
      <c r="CY852" s="14">
        <v>7.5</v>
      </c>
      <c r="CZ852" s="18">
        <f t="shared" si="20"/>
        <v>0.0974025974</v>
      </c>
      <c r="DA852" s="18">
        <f t="shared" si="21"/>
        <v>0.3797895684</v>
      </c>
      <c r="DB852" s="14">
        <v>31.1026</v>
      </c>
      <c r="DC852" s="7">
        <v>0.0</v>
      </c>
      <c r="DD852" s="7">
        <v>4.0</v>
      </c>
      <c r="DE852" s="7">
        <v>4.0</v>
      </c>
      <c r="DF852" s="7">
        <v>69.0</v>
      </c>
      <c r="DG852" s="7">
        <v>21.0</v>
      </c>
      <c r="DH852" s="7">
        <v>3.0</v>
      </c>
      <c r="DI852" s="7">
        <v>17.0</v>
      </c>
      <c r="DJ852" s="7">
        <v>37.0</v>
      </c>
      <c r="DK852" s="7">
        <v>5.0</v>
      </c>
      <c r="DL852" s="7">
        <v>1.0</v>
      </c>
      <c r="DM852" s="7">
        <v>72.0</v>
      </c>
      <c r="DN852" s="9">
        <v>2.0</v>
      </c>
      <c r="DO852" s="9">
        <v>5.0</v>
      </c>
      <c r="DP852" s="9">
        <v>4.0</v>
      </c>
      <c r="DQ852" s="8">
        <v>372.0</v>
      </c>
      <c r="DR852" s="8">
        <v>6.0</v>
      </c>
      <c r="DS852" s="8" t="s">
        <v>210</v>
      </c>
      <c r="DT852" s="19">
        <v>4.7</v>
      </c>
      <c r="DU852" s="8">
        <v>4.4</v>
      </c>
      <c r="DV852" s="8">
        <v>4.4</v>
      </c>
      <c r="DW852" s="8">
        <v>161.0</v>
      </c>
      <c r="DX852" s="8">
        <v>0.0</v>
      </c>
      <c r="DY852" s="14">
        <f t="shared" si="22"/>
        <v>0.4787234043</v>
      </c>
    </row>
    <row r="853" ht="12.75" customHeight="1">
      <c r="A853" s="7">
        <v>7.0</v>
      </c>
      <c r="B853" s="7" t="s">
        <v>1224</v>
      </c>
      <c r="C853" s="7" t="s">
        <v>3429</v>
      </c>
      <c r="D853" s="7" t="s">
        <v>229</v>
      </c>
      <c r="E853" s="7" t="s">
        <v>163</v>
      </c>
      <c r="F853" s="7" t="s">
        <v>163</v>
      </c>
      <c r="G853" s="7">
        <v>72.0</v>
      </c>
      <c r="H853" s="7">
        <v>189.0</v>
      </c>
      <c r="I853" s="7" t="s">
        <v>145</v>
      </c>
      <c r="J853" s="7">
        <v>2009.0</v>
      </c>
      <c r="K853" s="7">
        <v>4.0</v>
      </c>
      <c r="L853" s="7">
        <v>96.0</v>
      </c>
      <c r="M853" s="8"/>
      <c r="N853" s="8">
        <f t="shared" si="1"/>
        <v>24</v>
      </c>
      <c r="O853" s="7" t="s">
        <v>3430</v>
      </c>
      <c r="P853" s="7" t="s">
        <v>3431</v>
      </c>
      <c r="Q853" s="8" t="s">
        <v>297</v>
      </c>
      <c r="R853" s="7" t="s">
        <v>297</v>
      </c>
      <c r="S853" s="9" t="s">
        <v>238</v>
      </c>
      <c r="T853" s="9">
        <v>41.0</v>
      </c>
      <c r="U853" s="9" t="s">
        <v>138</v>
      </c>
      <c r="V853" s="9" t="s">
        <v>138</v>
      </c>
      <c r="W853" s="7">
        <v>41.0</v>
      </c>
      <c r="X853" s="7">
        <v>4.0</v>
      </c>
      <c r="Y853" s="7">
        <v>11.0</v>
      </c>
      <c r="Z853" s="7">
        <v>7.0</v>
      </c>
      <c r="AA853" s="7">
        <v>15.0</v>
      </c>
      <c r="AB853" s="7">
        <v>-14.0</v>
      </c>
      <c r="AC853" s="7">
        <v>40.0</v>
      </c>
      <c r="AD853" s="7">
        <v>20.0</v>
      </c>
      <c r="AE853" s="7">
        <v>15.0</v>
      </c>
      <c r="AF853" s="10">
        <f t="shared" si="2"/>
        <v>0.1</v>
      </c>
      <c r="AG853" s="10">
        <f t="shared" si="3"/>
        <v>0.05333333333</v>
      </c>
      <c r="AH853" s="7">
        <v>38749.0</v>
      </c>
      <c r="AI853" s="11">
        <f t="shared" si="4"/>
        <v>15.75162602</v>
      </c>
      <c r="AJ853" s="7">
        <v>834.0</v>
      </c>
      <c r="AK853" s="11">
        <f t="shared" si="5"/>
        <v>20.34146341</v>
      </c>
      <c r="AL853" s="11">
        <f t="shared" si="6"/>
        <v>46.4616307</v>
      </c>
      <c r="AM853" s="12">
        <v>94.0</v>
      </c>
      <c r="AN853" s="11">
        <f t="shared" si="7"/>
        <v>8.733128597</v>
      </c>
      <c r="AO853" s="10" t="s">
        <v>1073</v>
      </c>
      <c r="AP853" s="10" t="s">
        <v>913</v>
      </c>
      <c r="AQ853" s="10" t="s">
        <v>1309</v>
      </c>
      <c r="AR853" s="7">
        <v>193.0</v>
      </c>
      <c r="AS853" s="7">
        <v>256.0</v>
      </c>
      <c r="AT853" s="13">
        <f t="shared" si="8"/>
        <v>0.429844098</v>
      </c>
      <c r="AU853" s="8"/>
      <c r="AV853" s="8"/>
      <c r="AW853" s="8">
        <v>286.0</v>
      </c>
      <c r="AX853" s="8">
        <v>124.0</v>
      </c>
      <c r="AY853" s="8">
        <v>163.0</v>
      </c>
      <c r="AZ853" s="8">
        <v>69.0</v>
      </c>
      <c r="BA853" s="7">
        <v>35.0</v>
      </c>
      <c r="BB853" s="7">
        <v>4.0</v>
      </c>
      <c r="BC853" s="7">
        <v>9.0</v>
      </c>
      <c r="BD853" s="7">
        <v>20.0</v>
      </c>
      <c r="BE853" s="7">
        <v>16.0</v>
      </c>
      <c r="BF853" s="7">
        <v>16.0</v>
      </c>
      <c r="BG853" s="14">
        <f t="shared" si="9"/>
        <v>3.251696818</v>
      </c>
      <c r="BH853" s="11">
        <f t="shared" si="10"/>
        <v>0.3716224935</v>
      </c>
      <c r="BI853" s="11">
        <f t="shared" si="11"/>
        <v>0.8361506103</v>
      </c>
      <c r="BJ853" s="11">
        <f t="shared" si="12"/>
        <v>1.858112467</v>
      </c>
      <c r="BK853" s="11">
        <f t="shared" si="13"/>
        <v>1.486489974</v>
      </c>
      <c r="BL853" s="11">
        <f t="shared" si="14"/>
        <v>1.486489974</v>
      </c>
      <c r="BM853" s="7">
        <v>6.0</v>
      </c>
      <c r="BN853" s="7">
        <v>3.0</v>
      </c>
      <c r="BO853" s="7">
        <v>0.0</v>
      </c>
      <c r="BP853" s="7">
        <v>0.0</v>
      </c>
      <c r="BQ853" s="7">
        <v>0.0</v>
      </c>
      <c r="BR853" s="7">
        <v>0.0</v>
      </c>
      <c r="BS853" s="9">
        <f t="shared" si="15"/>
        <v>19</v>
      </c>
      <c r="BT853" s="14">
        <v>0.4182</v>
      </c>
      <c r="BU853" s="7">
        <v>3.0</v>
      </c>
      <c r="BV853" s="7">
        <v>1.0</v>
      </c>
      <c r="BW853" s="15">
        <f t="shared" si="16"/>
        <v>0.3333333333</v>
      </c>
      <c r="BX853" s="7">
        <v>1.0</v>
      </c>
      <c r="BY853" s="7">
        <v>2.0</v>
      </c>
      <c r="BZ853" s="7">
        <v>0.0</v>
      </c>
      <c r="CA853" s="7">
        <v>0.0</v>
      </c>
      <c r="CB853" s="7">
        <v>0.0</v>
      </c>
      <c r="CC853" s="7">
        <v>1.0</v>
      </c>
      <c r="CD853" s="7">
        <v>0.0</v>
      </c>
      <c r="CE853" s="7">
        <v>0.0</v>
      </c>
      <c r="CF853" s="7">
        <v>0.0</v>
      </c>
      <c r="CG853" s="7">
        <v>0.0</v>
      </c>
      <c r="CH853" s="7">
        <v>0.0</v>
      </c>
      <c r="CI853" s="7">
        <v>3.0</v>
      </c>
      <c r="CJ853" s="7">
        <v>0.0</v>
      </c>
      <c r="CK853" s="7">
        <v>0.0</v>
      </c>
      <c r="CL853" s="15">
        <f t="shared" si="17"/>
        <v>0</v>
      </c>
      <c r="CM853" s="7">
        <v>0.30000000000000004</v>
      </c>
      <c r="CN853" s="7">
        <v>0.2</v>
      </c>
      <c r="CO853" s="7">
        <v>0.6000000000000001</v>
      </c>
      <c r="CP853" s="16">
        <f t="shared" si="18"/>
        <v>0.01463414634</v>
      </c>
      <c r="CQ853" s="16">
        <f t="shared" si="19"/>
        <v>0.05574337402</v>
      </c>
      <c r="CR853" s="17">
        <v>5.0</v>
      </c>
      <c r="CS853" s="14">
        <v>12.8</v>
      </c>
      <c r="CT853" s="14">
        <v>10.1</v>
      </c>
      <c r="CU853" s="14">
        <v>-8.6</v>
      </c>
      <c r="CV853" s="14">
        <v>0.2</v>
      </c>
      <c r="CW853" s="14">
        <v>-0.4</v>
      </c>
      <c r="CX853" s="14">
        <v>0.0</v>
      </c>
      <c r="CY853" s="14">
        <v>-0.2</v>
      </c>
      <c r="CZ853" s="18">
        <f t="shared" si="20"/>
        <v>-0.00487804878</v>
      </c>
      <c r="DA853" s="18">
        <f t="shared" si="21"/>
        <v>-0.01858112467</v>
      </c>
      <c r="DB853" s="14">
        <v>27.675</v>
      </c>
      <c r="DC853" s="7">
        <v>1.0</v>
      </c>
      <c r="DD853" s="7">
        <v>2.0</v>
      </c>
      <c r="DE853" s="7">
        <v>4.0</v>
      </c>
      <c r="DF853" s="7">
        <v>13.0</v>
      </c>
      <c r="DG853" s="7">
        <v>3.0</v>
      </c>
      <c r="DH853" s="7">
        <v>1.0</v>
      </c>
      <c r="DI853" s="7">
        <v>0.0</v>
      </c>
      <c r="DJ853" s="7">
        <v>4.0</v>
      </c>
      <c r="DK853" s="7">
        <v>3.0</v>
      </c>
      <c r="DL853" s="7">
        <v>0.0</v>
      </c>
      <c r="DM853" s="7">
        <v>29.0</v>
      </c>
      <c r="DN853" s="9">
        <v>1.0</v>
      </c>
      <c r="DO853" s="9">
        <v>0.0</v>
      </c>
      <c r="DP853" s="9">
        <v>0.0</v>
      </c>
      <c r="DQ853" s="8">
        <v>552.0</v>
      </c>
      <c r="DR853" s="8">
        <v>7.0</v>
      </c>
      <c r="DS853" s="8" t="s">
        <v>577</v>
      </c>
      <c r="DT853" s="19">
        <v>1.0</v>
      </c>
      <c r="DU853" s="8">
        <v>1.0</v>
      </c>
      <c r="DV853" s="8">
        <v>2.585</v>
      </c>
      <c r="DW853" s="8">
        <v>85.0</v>
      </c>
      <c r="DX853" s="8">
        <v>0.0</v>
      </c>
      <c r="DY853" s="14">
        <f t="shared" si="22"/>
        <v>-2.227110501</v>
      </c>
    </row>
    <row r="854" ht="12.75" customHeight="1">
      <c r="A854" s="7">
        <v>18.0</v>
      </c>
      <c r="B854" s="7" t="s">
        <v>3432</v>
      </c>
      <c r="C854" s="7" t="s">
        <v>1088</v>
      </c>
      <c r="D854" s="7" t="s">
        <v>170</v>
      </c>
      <c r="E854" s="7" t="s">
        <v>163</v>
      </c>
      <c r="F854" s="7" t="s">
        <v>163</v>
      </c>
      <c r="G854" s="7">
        <v>73.0</v>
      </c>
      <c r="H854" s="7">
        <v>208.0</v>
      </c>
      <c r="I854" s="7" t="s">
        <v>145</v>
      </c>
      <c r="J854" s="7">
        <v>2014.0</v>
      </c>
      <c r="K854" s="7">
        <v>1.0</v>
      </c>
      <c r="L854" s="7">
        <v>6.0</v>
      </c>
      <c r="M854" s="8" t="s">
        <v>146</v>
      </c>
      <c r="N854" s="8">
        <f t="shared" si="1"/>
        <v>19</v>
      </c>
      <c r="O854" s="7" t="s">
        <v>1449</v>
      </c>
      <c r="P854" s="7" t="s">
        <v>3433</v>
      </c>
      <c r="Q854" s="8" t="s">
        <v>297</v>
      </c>
      <c r="R854" s="7" t="s">
        <v>297</v>
      </c>
      <c r="S854" s="9" t="s">
        <v>183</v>
      </c>
      <c r="T854" s="9">
        <v>55.0</v>
      </c>
      <c r="U854" s="9" t="s">
        <v>138</v>
      </c>
      <c r="V854" s="9" t="s">
        <v>138</v>
      </c>
      <c r="W854" s="7">
        <v>55.0</v>
      </c>
      <c r="X854" s="7">
        <v>7.0</v>
      </c>
      <c r="Y854" s="7">
        <v>6.0</v>
      </c>
      <c r="Z854" s="7">
        <v>5.0</v>
      </c>
      <c r="AA854" s="7">
        <v>13.0</v>
      </c>
      <c r="AB854" s="7">
        <v>-7.0</v>
      </c>
      <c r="AC854" s="7">
        <v>94.0</v>
      </c>
      <c r="AD854" s="7">
        <v>42.0</v>
      </c>
      <c r="AE854" s="7">
        <v>38.0</v>
      </c>
      <c r="AF854" s="10">
        <f t="shared" si="2"/>
        <v>0.07446808511</v>
      </c>
      <c r="AG854" s="10">
        <f t="shared" si="3"/>
        <v>0.04022988506</v>
      </c>
      <c r="AH854" s="7">
        <v>38161.0</v>
      </c>
      <c r="AI854" s="11">
        <f t="shared" si="4"/>
        <v>11.56393939</v>
      </c>
      <c r="AJ854" s="7">
        <v>936.0</v>
      </c>
      <c r="AK854" s="11">
        <f t="shared" si="5"/>
        <v>17.01818182</v>
      </c>
      <c r="AL854" s="11">
        <f t="shared" si="6"/>
        <v>40.77029915</v>
      </c>
      <c r="AM854" s="12">
        <v>51.0</v>
      </c>
      <c r="AN854" s="11">
        <f t="shared" si="7"/>
        <v>4.811194675</v>
      </c>
      <c r="AO854" s="10" t="s">
        <v>1026</v>
      </c>
      <c r="AP854" s="10" t="s">
        <v>985</v>
      </c>
      <c r="AQ854" s="10" t="s">
        <v>2433</v>
      </c>
      <c r="AR854" s="7">
        <v>2.0</v>
      </c>
      <c r="AS854" s="7">
        <v>3.0</v>
      </c>
      <c r="AT854" s="13">
        <f t="shared" si="8"/>
        <v>0.4</v>
      </c>
      <c r="AU854" s="8"/>
      <c r="AV854" s="8"/>
      <c r="AW854" s="8">
        <v>4.0</v>
      </c>
      <c r="AX854" s="8">
        <v>1.0</v>
      </c>
      <c r="AY854" s="8">
        <v>1.0</v>
      </c>
      <c r="AZ854" s="8">
        <v>1.0</v>
      </c>
      <c r="BA854" s="7">
        <v>59.0</v>
      </c>
      <c r="BB854" s="7">
        <v>128.0</v>
      </c>
      <c r="BC854" s="7">
        <v>22.0</v>
      </c>
      <c r="BD854" s="7">
        <v>42.0</v>
      </c>
      <c r="BE854" s="7">
        <v>15.0</v>
      </c>
      <c r="BF854" s="7">
        <v>22.0</v>
      </c>
      <c r="BG854" s="14">
        <f t="shared" si="9"/>
        <v>5.565891879</v>
      </c>
      <c r="BH854" s="11">
        <f t="shared" si="10"/>
        <v>12.07515526</v>
      </c>
      <c r="BI854" s="11">
        <f t="shared" si="11"/>
        <v>2.075417311</v>
      </c>
      <c r="BJ854" s="11">
        <f t="shared" si="12"/>
        <v>3.962160321</v>
      </c>
      <c r="BK854" s="11">
        <f t="shared" si="13"/>
        <v>1.415057257</v>
      </c>
      <c r="BL854" s="11">
        <f t="shared" si="14"/>
        <v>2.075417311</v>
      </c>
      <c r="BM854" s="7">
        <v>45.0</v>
      </c>
      <c r="BN854" s="7">
        <v>9.0</v>
      </c>
      <c r="BO854" s="7">
        <v>3.0</v>
      </c>
      <c r="BP854" s="7">
        <v>0.0</v>
      </c>
      <c r="BQ854" s="7">
        <v>1.0</v>
      </c>
      <c r="BR854" s="7">
        <v>0.0</v>
      </c>
      <c r="BS854" s="9">
        <f t="shared" si="15"/>
        <v>198</v>
      </c>
      <c r="BT854" s="14">
        <v>2.1787</v>
      </c>
      <c r="BU854" s="7">
        <v>1.0</v>
      </c>
      <c r="BV854" s="7">
        <v>1.0</v>
      </c>
      <c r="BW854" s="15">
        <f t="shared" si="16"/>
        <v>1</v>
      </c>
      <c r="BX854" s="7">
        <v>0.0</v>
      </c>
      <c r="BY854" s="7">
        <v>2.0</v>
      </c>
      <c r="BZ854" s="7">
        <v>0.0</v>
      </c>
      <c r="CA854" s="7">
        <v>1.0</v>
      </c>
      <c r="CB854" s="7">
        <v>0.0</v>
      </c>
      <c r="CC854" s="7">
        <v>2.0</v>
      </c>
      <c r="CD854" s="7">
        <v>0.0</v>
      </c>
      <c r="CE854" s="7">
        <v>0.0</v>
      </c>
      <c r="CF854" s="7">
        <v>1.0</v>
      </c>
      <c r="CG854" s="7">
        <v>0.0</v>
      </c>
      <c r="CH854" s="7">
        <v>0.0</v>
      </c>
      <c r="CI854" s="7">
        <v>4.0</v>
      </c>
      <c r="CJ854" s="7">
        <v>0.0</v>
      </c>
      <c r="CK854" s="7">
        <v>0.0</v>
      </c>
      <c r="CL854" s="15">
        <f t="shared" si="17"/>
        <v>0</v>
      </c>
      <c r="CM854" s="7">
        <v>0.5</v>
      </c>
      <c r="CN854" s="7">
        <v>0.5</v>
      </c>
      <c r="CO854" s="7">
        <v>1.0</v>
      </c>
      <c r="CP854" s="16">
        <f t="shared" si="18"/>
        <v>0.01818181818</v>
      </c>
      <c r="CQ854" s="16">
        <f t="shared" si="19"/>
        <v>0.09433715049</v>
      </c>
      <c r="CR854" s="17">
        <v>3.0</v>
      </c>
      <c r="CS854" s="14">
        <v>14.6</v>
      </c>
      <c r="CT854" s="14">
        <v>13.0</v>
      </c>
      <c r="CU854" s="14">
        <v>-1.1</v>
      </c>
      <c r="CV854" s="14">
        <v>-0.8</v>
      </c>
      <c r="CW854" s="14">
        <v>0.7</v>
      </c>
      <c r="CX854" s="14">
        <v>0.5</v>
      </c>
      <c r="CY854" s="14">
        <v>0.4</v>
      </c>
      <c r="CZ854" s="18">
        <f t="shared" si="20"/>
        <v>0.007272727273</v>
      </c>
      <c r="DA854" s="18">
        <f t="shared" si="21"/>
        <v>0.0377348602</v>
      </c>
      <c r="DB854" s="14">
        <v>31.8404</v>
      </c>
      <c r="DC854" s="7">
        <v>0.0</v>
      </c>
      <c r="DD854" s="7">
        <v>2.0</v>
      </c>
      <c r="DE854" s="7">
        <v>4.0</v>
      </c>
      <c r="DF854" s="7">
        <v>36.0</v>
      </c>
      <c r="DG854" s="7">
        <v>10.0</v>
      </c>
      <c r="DH854" s="7">
        <v>1.0</v>
      </c>
      <c r="DI854" s="7">
        <v>2.0</v>
      </c>
      <c r="DJ854" s="7">
        <v>14.0</v>
      </c>
      <c r="DK854" s="7">
        <v>2.0</v>
      </c>
      <c r="DL854" s="7">
        <v>0.0</v>
      </c>
      <c r="DM854" s="7">
        <v>65.0</v>
      </c>
      <c r="DN854" s="9">
        <v>1.0</v>
      </c>
      <c r="DO854" s="9">
        <v>3.0</v>
      </c>
      <c r="DP854" s="9">
        <v>2.0</v>
      </c>
      <c r="DQ854" s="8">
        <v>162.0</v>
      </c>
      <c r="DR854" s="8">
        <v>4.0</v>
      </c>
      <c r="DS854" s="8" t="s">
        <v>3434</v>
      </c>
      <c r="DT854" s="19">
        <v>0.925</v>
      </c>
      <c r="DU854" s="8">
        <v>0.894</v>
      </c>
      <c r="DV854" s="8">
        <v>1.5190000000000001</v>
      </c>
      <c r="DW854" s="8">
        <v>85.0</v>
      </c>
      <c r="DX854" s="8">
        <v>0.85</v>
      </c>
      <c r="DY854" s="14">
        <f t="shared" si="22"/>
        <v>-1.812697323</v>
      </c>
    </row>
    <row r="855" ht="12.75" customHeight="1">
      <c r="A855" s="7">
        <v>14.0</v>
      </c>
      <c r="B855" s="7" t="s">
        <v>3435</v>
      </c>
      <c r="C855" s="7" t="s">
        <v>718</v>
      </c>
      <c r="D855" s="7" t="s">
        <v>531</v>
      </c>
      <c r="E855" s="7" t="s">
        <v>132</v>
      </c>
      <c r="F855" s="7" t="s">
        <v>132</v>
      </c>
      <c r="G855" s="7">
        <v>71.0</v>
      </c>
      <c r="H855" s="7">
        <v>205.0</v>
      </c>
      <c r="I855" s="7" t="s">
        <v>145</v>
      </c>
      <c r="J855" s="7">
        <v>2005.0</v>
      </c>
      <c r="K855" s="7">
        <v>7.0</v>
      </c>
      <c r="L855" s="7">
        <v>195.0</v>
      </c>
      <c r="M855" s="8"/>
      <c r="N855" s="8">
        <f t="shared" si="1"/>
        <v>30</v>
      </c>
      <c r="O855" s="7" t="s">
        <v>892</v>
      </c>
      <c r="P855" s="7" t="s">
        <v>3436</v>
      </c>
      <c r="Q855" s="8" t="s">
        <v>839</v>
      </c>
      <c r="R855" s="7" t="s">
        <v>839</v>
      </c>
      <c r="S855" s="9" t="s">
        <v>275</v>
      </c>
      <c r="T855" s="9">
        <v>1.0</v>
      </c>
      <c r="U855" s="9" t="s">
        <v>138</v>
      </c>
      <c r="V855" s="9" t="s">
        <v>138</v>
      </c>
      <c r="W855" s="7">
        <v>1.0</v>
      </c>
      <c r="X855" s="7">
        <v>0.0</v>
      </c>
      <c r="Y855" s="7">
        <v>0.0</v>
      </c>
      <c r="Z855" s="7">
        <v>0.0</v>
      </c>
      <c r="AA855" s="7">
        <v>0.0</v>
      </c>
      <c r="AB855" s="7">
        <v>1.0</v>
      </c>
      <c r="AC855" s="7">
        <v>1.0</v>
      </c>
      <c r="AD855" s="7">
        <v>1.0</v>
      </c>
      <c r="AE855" s="7">
        <v>0.0</v>
      </c>
      <c r="AF855" s="10">
        <f t="shared" si="2"/>
        <v>0</v>
      </c>
      <c r="AG855" s="10">
        <f t="shared" si="3"/>
        <v>0</v>
      </c>
      <c r="AH855" s="7">
        <v>373.0</v>
      </c>
      <c r="AI855" s="11">
        <f t="shared" si="4"/>
        <v>6.216666667</v>
      </c>
      <c r="AJ855" s="7">
        <v>10.0</v>
      </c>
      <c r="AK855" s="11">
        <f t="shared" si="5"/>
        <v>10</v>
      </c>
      <c r="AL855" s="11">
        <f t="shared" si="6"/>
        <v>37.3</v>
      </c>
      <c r="AM855" s="12">
        <v>0.0</v>
      </c>
      <c r="AN855" s="11">
        <f t="shared" si="7"/>
        <v>0</v>
      </c>
      <c r="AO855" s="10" t="s">
        <v>151</v>
      </c>
      <c r="AP855" s="10" t="s">
        <v>151</v>
      </c>
      <c r="AQ855" s="10" t="s">
        <v>151</v>
      </c>
      <c r="AR855" s="7">
        <v>0.0</v>
      </c>
      <c r="AS855" s="7">
        <v>1.0</v>
      </c>
      <c r="AT855" s="13">
        <f t="shared" si="8"/>
        <v>0</v>
      </c>
      <c r="AU855" s="8"/>
      <c r="AV855" s="8"/>
      <c r="AW855" s="8"/>
      <c r="AX855" s="8">
        <v>0.0</v>
      </c>
      <c r="AY855" s="8">
        <v>1.0</v>
      </c>
      <c r="AZ855" s="8">
        <v>0.0</v>
      </c>
      <c r="BA855" s="7">
        <v>2.0</v>
      </c>
      <c r="BB855" s="7">
        <v>1.0</v>
      </c>
      <c r="BC855" s="7">
        <v>0.0</v>
      </c>
      <c r="BD855" s="7">
        <v>1.0</v>
      </c>
      <c r="BE855" s="7">
        <v>0.0</v>
      </c>
      <c r="BF855" s="7">
        <v>0.0</v>
      </c>
      <c r="BG855" s="14">
        <f t="shared" si="9"/>
        <v>19.30294906</v>
      </c>
      <c r="BH855" s="11">
        <f t="shared" si="10"/>
        <v>9.651474531</v>
      </c>
      <c r="BI855" s="11">
        <f t="shared" si="11"/>
        <v>0</v>
      </c>
      <c r="BJ855" s="11">
        <f t="shared" si="12"/>
        <v>9.651474531</v>
      </c>
      <c r="BK855" s="11">
        <f t="shared" si="13"/>
        <v>0</v>
      </c>
      <c r="BL855" s="11">
        <f t="shared" si="14"/>
        <v>0</v>
      </c>
      <c r="BM855" s="7">
        <v>5.0</v>
      </c>
      <c r="BN855" s="7">
        <v>0.0</v>
      </c>
      <c r="BO855" s="7">
        <v>1.0</v>
      </c>
      <c r="BP855" s="7">
        <v>0.0</v>
      </c>
      <c r="BQ855" s="7">
        <v>0.0</v>
      </c>
      <c r="BR855" s="7">
        <v>0.0</v>
      </c>
      <c r="BS855" s="9">
        <f t="shared" si="15"/>
        <v>7</v>
      </c>
      <c r="BT855" s="14">
        <v>1.9844</v>
      </c>
      <c r="BW855" s="15" t="str">
        <f t="shared" si="16"/>
        <v> </v>
      </c>
      <c r="BY855" s="7">
        <v>0.0</v>
      </c>
      <c r="BZ855" s="7">
        <v>0.0</v>
      </c>
      <c r="CA855" s="7">
        <v>0.0</v>
      </c>
      <c r="CB855" s="7">
        <v>0.0</v>
      </c>
      <c r="CC855" s="7">
        <v>0.0</v>
      </c>
      <c r="CD855" s="7">
        <v>0.0</v>
      </c>
      <c r="CE855" s="7">
        <v>0.0</v>
      </c>
      <c r="CF855" s="7">
        <v>0.0</v>
      </c>
      <c r="CG855" s="7">
        <v>0.0</v>
      </c>
      <c r="CH855" s="7">
        <v>0.0</v>
      </c>
      <c r="CI855" s="7">
        <v>0.0</v>
      </c>
      <c r="CJ855" s="7">
        <v>0.0</v>
      </c>
      <c r="CK855" s="7">
        <v>0.0</v>
      </c>
      <c r="CL855" s="15">
        <f t="shared" si="17"/>
        <v>0</v>
      </c>
      <c r="CM855" s="7">
        <v>0.0</v>
      </c>
      <c r="CN855" s="7">
        <v>0.0</v>
      </c>
      <c r="CO855" s="7">
        <v>0.0</v>
      </c>
      <c r="CP855" s="16">
        <f t="shared" si="18"/>
        <v>0</v>
      </c>
      <c r="CQ855" s="16">
        <f t="shared" si="19"/>
        <v>0</v>
      </c>
      <c r="CR855" s="17">
        <v>2.0</v>
      </c>
      <c r="CS855" s="14">
        <v>0.30000000000000004</v>
      </c>
      <c r="CT855" s="14">
        <v>0.30000000000000004</v>
      </c>
      <c r="CU855" s="14">
        <v>1.0</v>
      </c>
      <c r="CV855" s="14">
        <v>-0.1</v>
      </c>
      <c r="CW855" s="14">
        <v>0.1</v>
      </c>
      <c r="CX855" s="14">
        <v>0.0</v>
      </c>
      <c r="CY855" s="14">
        <v>0.0</v>
      </c>
      <c r="CZ855" s="18">
        <f t="shared" si="20"/>
        <v>0</v>
      </c>
      <c r="DA855" s="18">
        <f t="shared" si="21"/>
        <v>0</v>
      </c>
      <c r="DB855" s="14">
        <v>6.0</v>
      </c>
      <c r="DC855" s="7">
        <v>0.0</v>
      </c>
      <c r="DD855" s="7">
        <v>0.0</v>
      </c>
      <c r="DE855" s="7">
        <v>0.0</v>
      </c>
      <c r="DF855" s="7">
        <v>1.0</v>
      </c>
      <c r="DG855" s="7">
        <v>0.0</v>
      </c>
      <c r="DH855" s="7">
        <v>0.0</v>
      </c>
      <c r="DI855" s="7">
        <v>0.0</v>
      </c>
      <c r="DJ855" s="7">
        <v>0.0</v>
      </c>
      <c r="DK855" s="7">
        <v>0.0</v>
      </c>
      <c r="DL855" s="7">
        <v>1.0</v>
      </c>
      <c r="DM855" s="7">
        <v>0.0</v>
      </c>
      <c r="DN855" s="9">
        <v>0.0</v>
      </c>
      <c r="DO855" s="9">
        <v>0.0</v>
      </c>
      <c r="DP855" s="9">
        <v>0.0</v>
      </c>
      <c r="DQ855" s="8">
        <v>186.0</v>
      </c>
      <c r="DR855" s="8">
        <v>77.0</v>
      </c>
      <c r="DS855" s="8" t="s">
        <v>3437</v>
      </c>
      <c r="DT855" s="19">
        <v>1.1</v>
      </c>
      <c r="DU855" s="8">
        <v>1.117</v>
      </c>
      <c r="DV855" s="8">
        <v>1.117</v>
      </c>
      <c r="DW855" s="8">
        <v>1049.0</v>
      </c>
      <c r="DX855" s="8">
        <v>0.0</v>
      </c>
      <c r="DY855" s="14">
        <f t="shared" si="22"/>
        <v>-1.206382979</v>
      </c>
    </row>
    <row r="856" ht="12.75" customHeight="1">
      <c r="A856" s="7">
        <v>44.0</v>
      </c>
      <c r="B856" s="7" t="s">
        <v>3438</v>
      </c>
      <c r="C856" s="7" t="s">
        <v>314</v>
      </c>
      <c r="D856" s="7" t="s">
        <v>315</v>
      </c>
      <c r="E856" s="7" t="s">
        <v>163</v>
      </c>
      <c r="F856" s="7" t="s">
        <v>163</v>
      </c>
      <c r="G856" s="7">
        <v>73.0</v>
      </c>
      <c r="H856" s="7">
        <v>205.0</v>
      </c>
      <c r="I856" s="7" t="s">
        <v>133</v>
      </c>
      <c r="J856" s="7">
        <v>2005.0</v>
      </c>
      <c r="K856" s="7">
        <v>2.0</v>
      </c>
      <c r="L856" s="7">
        <v>35.0</v>
      </c>
      <c r="M856" s="8"/>
      <c r="N856" s="8">
        <f t="shared" si="1"/>
        <v>28</v>
      </c>
      <c r="O856" s="7" t="s">
        <v>3439</v>
      </c>
      <c r="P856" s="7" t="s">
        <v>3440</v>
      </c>
      <c r="Q856" s="8" t="s">
        <v>628</v>
      </c>
      <c r="R856" s="7" t="s">
        <v>628</v>
      </c>
      <c r="S856" s="9" t="s">
        <v>174</v>
      </c>
      <c r="T856" s="9">
        <v>67.0</v>
      </c>
      <c r="U856" s="9" t="s">
        <v>138</v>
      </c>
      <c r="V856" s="9" t="s">
        <v>138</v>
      </c>
      <c r="W856" s="7">
        <v>67.0</v>
      </c>
      <c r="X856" s="7">
        <v>8.0</v>
      </c>
      <c r="Y856" s="7">
        <v>31.0</v>
      </c>
      <c r="Z856" s="7">
        <v>13.0</v>
      </c>
      <c r="AA856" s="7">
        <v>39.0</v>
      </c>
      <c r="AB856" s="7">
        <v>15.0</v>
      </c>
      <c r="AC856" s="7">
        <v>116.0</v>
      </c>
      <c r="AD856" s="7">
        <v>75.0</v>
      </c>
      <c r="AE856" s="7">
        <v>90.0</v>
      </c>
      <c r="AF856" s="10">
        <f t="shared" si="2"/>
        <v>0.06896551724</v>
      </c>
      <c r="AG856" s="10">
        <f t="shared" si="3"/>
        <v>0.02846975089</v>
      </c>
      <c r="AH856" s="7">
        <v>92982.0</v>
      </c>
      <c r="AI856" s="11">
        <f t="shared" si="4"/>
        <v>23.12985075</v>
      </c>
      <c r="AJ856" s="7">
        <v>1821.0</v>
      </c>
      <c r="AK856" s="11">
        <f t="shared" si="5"/>
        <v>27.17910448</v>
      </c>
      <c r="AL856" s="11">
        <f t="shared" si="6"/>
        <v>51.06095552</v>
      </c>
      <c r="AM856" s="12">
        <v>84.0</v>
      </c>
      <c r="AN856" s="11">
        <f t="shared" si="7"/>
        <v>3.252242369</v>
      </c>
      <c r="AO856" s="10" t="s">
        <v>466</v>
      </c>
      <c r="AP856" s="10" t="s">
        <v>1097</v>
      </c>
      <c r="AQ856" s="10" t="s">
        <v>2071</v>
      </c>
      <c r="AR856" s="7">
        <v>0.0</v>
      </c>
      <c r="AS856" s="7">
        <v>0.0</v>
      </c>
      <c r="AT856" s="13">
        <f t="shared" si="8"/>
        <v>0</v>
      </c>
      <c r="AU856" s="8"/>
      <c r="AV856" s="8"/>
      <c r="AW856" s="8"/>
      <c r="AX856" s="8">
        <v>0.0</v>
      </c>
      <c r="AY856" s="8"/>
      <c r="AZ856" s="8">
        <v>0.0</v>
      </c>
      <c r="BA856" s="7">
        <v>125.0</v>
      </c>
      <c r="BB856" s="7">
        <v>47.0</v>
      </c>
      <c r="BC856" s="7">
        <v>129.0</v>
      </c>
      <c r="BD856" s="7">
        <v>75.0</v>
      </c>
      <c r="BE856" s="7">
        <v>29.0</v>
      </c>
      <c r="BF856" s="7">
        <v>15.0</v>
      </c>
      <c r="BG856" s="14">
        <f t="shared" si="9"/>
        <v>4.839646383</v>
      </c>
      <c r="BH856" s="11">
        <f t="shared" si="10"/>
        <v>1.81970704</v>
      </c>
      <c r="BI856" s="11">
        <f t="shared" si="11"/>
        <v>4.994515067</v>
      </c>
      <c r="BJ856" s="11">
        <f t="shared" si="12"/>
        <v>2.90378783</v>
      </c>
      <c r="BK856" s="11">
        <f t="shared" si="13"/>
        <v>1.122797961</v>
      </c>
      <c r="BL856" s="11">
        <f t="shared" si="14"/>
        <v>0.580757566</v>
      </c>
      <c r="BM856" s="7">
        <v>48.0</v>
      </c>
      <c r="BN856" s="7">
        <v>9.0</v>
      </c>
      <c r="BO856" s="7">
        <v>2.0</v>
      </c>
      <c r="BP856" s="7">
        <v>2.0</v>
      </c>
      <c r="BQ856" s="7">
        <v>0.0</v>
      </c>
      <c r="BR856" s="7">
        <v>0.0</v>
      </c>
      <c r="BS856" s="9">
        <f t="shared" si="15"/>
        <v>226</v>
      </c>
      <c r="BT856" s="14">
        <v>1.8528</v>
      </c>
      <c r="BW856" s="15" t="str">
        <f t="shared" si="16"/>
        <v> </v>
      </c>
      <c r="BY856" s="7">
        <v>3.0</v>
      </c>
      <c r="BZ856" s="7">
        <v>0.0</v>
      </c>
      <c r="CA856" s="7">
        <v>0.0</v>
      </c>
      <c r="CB856" s="7">
        <v>0.0</v>
      </c>
      <c r="CC856" s="7">
        <v>0.0</v>
      </c>
      <c r="CD856" s="7">
        <v>0.0</v>
      </c>
      <c r="CE856" s="7">
        <v>2.0</v>
      </c>
      <c r="CF856" s="7">
        <v>3.0</v>
      </c>
      <c r="CG856" s="7">
        <v>0.0</v>
      </c>
      <c r="CH856" s="7">
        <v>0.0</v>
      </c>
      <c r="CI856" s="7">
        <v>3.0</v>
      </c>
      <c r="CJ856" s="7">
        <v>0.0</v>
      </c>
      <c r="CK856" s="7">
        <v>0.0</v>
      </c>
      <c r="CL856" s="15">
        <f t="shared" si="17"/>
        <v>0</v>
      </c>
      <c r="CM856" s="7">
        <v>3.3</v>
      </c>
      <c r="CN856" s="7">
        <v>4.6</v>
      </c>
      <c r="CO856" s="7">
        <v>7.9</v>
      </c>
      <c r="CP856" s="16">
        <f t="shared" si="18"/>
        <v>0.1179104478</v>
      </c>
      <c r="CQ856" s="16">
        <f t="shared" si="19"/>
        <v>0.3058656514</v>
      </c>
      <c r="CR856" s="17">
        <v>7.0</v>
      </c>
      <c r="CS856" s="14">
        <v>33.1</v>
      </c>
      <c r="CT856" s="14">
        <v>38.1</v>
      </c>
      <c r="CU856" s="14">
        <v>9.8</v>
      </c>
      <c r="CV856" s="14">
        <v>7.2</v>
      </c>
      <c r="CW856" s="14">
        <v>7.2</v>
      </c>
      <c r="CX856" s="14">
        <v>0.0</v>
      </c>
      <c r="CY856" s="14">
        <v>14.4</v>
      </c>
      <c r="CZ856" s="18">
        <f t="shared" si="20"/>
        <v>0.2149253731</v>
      </c>
      <c r="DA856" s="18">
        <f t="shared" si="21"/>
        <v>0.5575272633</v>
      </c>
      <c r="DB856" s="14">
        <v>48.5603</v>
      </c>
      <c r="DC856" s="7">
        <v>2.0</v>
      </c>
      <c r="DD856" s="7">
        <v>2.0</v>
      </c>
      <c r="DE856" s="7">
        <v>11.0</v>
      </c>
      <c r="DF856" s="7">
        <v>60.0</v>
      </c>
      <c r="DG856" s="7">
        <v>3.0</v>
      </c>
      <c r="DH856" s="7">
        <v>0.0</v>
      </c>
      <c r="DI856" s="7">
        <v>45.0</v>
      </c>
      <c r="DJ856" s="7">
        <v>23.0</v>
      </c>
      <c r="DK856" s="7">
        <v>0.0</v>
      </c>
      <c r="DL856" s="7">
        <v>0.0</v>
      </c>
      <c r="DM856" s="7">
        <v>45.0</v>
      </c>
      <c r="DN856" s="9">
        <v>0.0</v>
      </c>
      <c r="DO856" s="9">
        <v>2.0</v>
      </c>
      <c r="DP856" s="9">
        <v>1.0</v>
      </c>
      <c r="DQ856" s="8">
        <v>186.0</v>
      </c>
      <c r="DR856" s="8">
        <v>15.0</v>
      </c>
      <c r="DS856" s="8" t="s">
        <v>249</v>
      </c>
      <c r="DT856" s="19">
        <v>4.25</v>
      </c>
      <c r="DU856" s="8">
        <v>4.25</v>
      </c>
      <c r="DV856" s="8">
        <v>4.25</v>
      </c>
      <c r="DW856" s="8">
        <v>777.0</v>
      </c>
      <c r="DX856" s="8">
        <v>0.0</v>
      </c>
      <c r="DY856" s="14">
        <f t="shared" si="22"/>
        <v>6.527659574</v>
      </c>
    </row>
    <row r="857" ht="12.75" customHeight="1">
      <c r="A857" s="7">
        <v>93.0</v>
      </c>
      <c r="B857" s="7" t="s">
        <v>3441</v>
      </c>
      <c r="C857" s="7" t="s">
        <v>1415</v>
      </c>
      <c r="E857" s="7" t="s">
        <v>1232</v>
      </c>
      <c r="F857" s="7" t="s">
        <v>1232</v>
      </c>
      <c r="G857" s="7">
        <v>74.0</v>
      </c>
      <c r="H857" s="7">
        <v>214.0</v>
      </c>
      <c r="I857" s="7" t="s">
        <v>133</v>
      </c>
      <c r="J857" s="7">
        <v>2007.0</v>
      </c>
      <c r="K857" s="7">
        <v>1.0</v>
      </c>
      <c r="L857" s="7">
        <v>7.0</v>
      </c>
      <c r="M857" s="8"/>
      <c r="N857" s="8">
        <f t="shared" si="1"/>
        <v>26</v>
      </c>
      <c r="O857" s="7" t="s">
        <v>2056</v>
      </c>
      <c r="P857" s="7" t="s">
        <v>3442</v>
      </c>
      <c r="Q857" s="8" t="s">
        <v>394</v>
      </c>
      <c r="R857" s="7" t="s">
        <v>394</v>
      </c>
      <c r="S857" s="9" t="s">
        <v>247</v>
      </c>
      <c r="T857" s="9">
        <v>72.0</v>
      </c>
      <c r="U857" s="9" t="s">
        <v>138</v>
      </c>
      <c r="V857" s="9" t="s">
        <v>138</v>
      </c>
      <c r="W857" s="7">
        <v>73.0</v>
      </c>
      <c r="X857" s="7">
        <v>11.0</v>
      </c>
      <c r="Y857" s="7">
        <v>44.0</v>
      </c>
      <c r="Z857" s="7">
        <v>27.0</v>
      </c>
      <c r="AA857" s="7">
        <v>55.0</v>
      </c>
      <c r="AB857" s="7">
        <v>-5.0</v>
      </c>
      <c r="AC857" s="7">
        <v>213.0</v>
      </c>
      <c r="AD857" s="7">
        <v>67.0</v>
      </c>
      <c r="AE857" s="7">
        <v>107.0</v>
      </c>
      <c r="AF857" s="10">
        <f t="shared" si="2"/>
        <v>0.05164319249</v>
      </c>
      <c r="AG857" s="10">
        <f t="shared" si="3"/>
        <v>0.02842377261</v>
      </c>
      <c r="AH857" s="7">
        <v>81407.0</v>
      </c>
      <c r="AI857" s="11">
        <f t="shared" si="4"/>
        <v>18.58607306</v>
      </c>
      <c r="AJ857" s="7">
        <v>1779.0</v>
      </c>
      <c r="AK857" s="11">
        <f t="shared" si="5"/>
        <v>24.36986301</v>
      </c>
      <c r="AL857" s="11">
        <f t="shared" si="6"/>
        <v>45.75997752</v>
      </c>
      <c r="AM857" s="12">
        <v>268.0</v>
      </c>
      <c r="AN857" s="11">
        <f t="shared" si="7"/>
        <v>11.85156068</v>
      </c>
      <c r="AO857" s="10" t="s">
        <v>1123</v>
      </c>
      <c r="AP857" s="10" t="s">
        <v>3443</v>
      </c>
      <c r="AQ857" s="10" t="s">
        <v>716</v>
      </c>
      <c r="AR857" s="7">
        <v>3.0</v>
      </c>
      <c r="AS857" s="7">
        <v>3.0</v>
      </c>
      <c r="AT857" s="13">
        <f t="shared" si="8"/>
        <v>0.5</v>
      </c>
      <c r="AU857" s="8"/>
      <c r="AV857" s="8"/>
      <c r="AW857" s="8">
        <v>6.0</v>
      </c>
      <c r="AX857" s="8">
        <v>3.0</v>
      </c>
      <c r="AY857" s="8"/>
      <c r="AZ857" s="8">
        <v>0.0</v>
      </c>
      <c r="BA857" s="7">
        <v>118.0</v>
      </c>
      <c r="BB857" s="7">
        <v>51.0</v>
      </c>
      <c r="BC857" s="7">
        <v>34.0</v>
      </c>
      <c r="BD857" s="7">
        <v>67.0</v>
      </c>
      <c r="BE857" s="7">
        <v>50.0</v>
      </c>
      <c r="BF857" s="7">
        <v>26.0</v>
      </c>
      <c r="BG857" s="14">
        <f t="shared" si="9"/>
        <v>5.218224477</v>
      </c>
      <c r="BH857" s="11">
        <f t="shared" si="10"/>
        <v>2.255334308</v>
      </c>
      <c r="BI857" s="11">
        <f t="shared" si="11"/>
        <v>1.503556205</v>
      </c>
      <c r="BJ857" s="11">
        <f t="shared" si="12"/>
        <v>2.962890169</v>
      </c>
      <c r="BK857" s="11">
        <f t="shared" si="13"/>
        <v>2.211112067</v>
      </c>
      <c r="BL857" s="11">
        <f t="shared" si="14"/>
        <v>1.149778275</v>
      </c>
      <c r="BM857" s="7">
        <v>38.0</v>
      </c>
      <c r="BN857" s="7">
        <v>19.0</v>
      </c>
      <c r="BO857" s="7">
        <v>0.0</v>
      </c>
      <c r="BP857" s="7">
        <v>0.0</v>
      </c>
      <c r="BQ857" s="7">
        <v>0.0</v>
      </c>
      <c r="BR857" s="7">
        <v>0.0</v>
      </c>
      <c r="BS857" s="9">
        <f t="shared" si="15"/>
        <v>123</v>
      </c>
      <c r="BT857" s="14">
        <v>3.7247</v>
      </c>
      <c r="BU857" s="7">
        <v>5.0</v>
      </c>
      <c r="BV857" s="7">
        <v>1.0</v>
      </c>
      <c r="BW857" s="15">
        <f t="shared" si="16"/>
        <v>0.2</v>
      </c>
      <c r="BX857" s="7">
        <v>1.0</v>
      </c>
      <c r="BY857" s="7">
        <v>1.0</v>
      </c>
      <c r="BZ857" s="7">
        <v>2.0</v>
      </c>
      <c r="CA857" s="7">
        <v>2.0</v>
      </c>
      <c r="CB857" s="7">
        <v>0.0</v>
      </c>
      <c r="CC857" s="7">
        <v>0.0</v>
      </c>
      <c r="CD857" s="7">
        <v>0.0</v>
      </c>
      <c r="CE857" s="7">
        <v>0.0</v>
      </c>
      <c r="CF857" s="7">
        <v>1.0</v>
      </c>
      <c r="CG857" s="7">
        <v>3.0</v>
      </c>
      <c r="CH857" s="7">
        <v>0.0</v>
      </c>
      <c r="CI857" s="7">
        <v>7.0</v>
      </c>
      <c r="CJ857" s="7">
        <v>0.0</v>
      </c>
      <c r="CK857" s="7">
        <v>0.0</v>
      </c>
      <c r="CL857" s="15">
        <f t="shared" si="17"/>
        <v>0</v>
      </c>
      <c r="CM857" s="7">
        <v>3.5</v>
      </c>
      <c r="CN857" s="7">
        <v>1.4</v>
      </c>
      <c r="CO857" s="7">
        <v>4.9</v>
      </c>
      <c r="CP857" s="16">
        <f t="shared" si="18"/>
        <v>0.06712328767</v>
      </c>
      <c r="CQ857" s="16">
        <f t="shared" si="19"/>
        <v>0.2166889825</v>
      </c>
      <c r="CR857" s="17">
        <v>7.0</v>
      </c>
      <c r="CS857" s="14">
        <v>34.0</v>
      </c>
      <c r="CT857" s="14">
        <v>24.3</v>
      </c>
      <c r="CU857" s="14">
        <v>-0.7</v>
      </c>
      <c r="CV857" s="14">
        <v>5.7</v>
      </c>
      <c r="CW857" s="14">
        <v>1.0</v>
      </c>
      <c r="CX857" s="14">
        <v>-0.4</v>
      </c>
      <c r="CY857" s="14">
        <v>6.3</v>
      </c>
      <c r="CZ857" s="18">
        <f t="shared" si="20"/>
        <v>0.08630136986</v>
      </c>
      <c r="DA857" s="18">
        <f t="shared" si="21"/>
        <v>0.2786001204</v>
      </c>
      <c r="DB857" s="14">
        <v>34.1925</v>
      </c>
      <c r="DC857" s="7">
        <v>1.0</v>
      </c>
      <c r="DD857" s="7">
        <v>5.0</v>
      </c>
      <c r="DE857" s="7">
        <v>5.0</v>
      </c>
      <c r="DF857" s="7">
        <v>56.0</v>
      </c>
      <c r="DG857" s="7">
        <v>12.0</v>
      </c>
      <c r="DH857" s="7">
        <v>2.0</v>
      </c>
      <c r="DI857" s="7">
        <v>40.0</v>
      </c>
      <c r="DJ857" s="7">
        <v>57.0</v>
      </c>
      <c r="DK857" s="7">
        <v>5.0</v>
      </c>
      <c r="DL857" s="7">
        <v>8.0</v>
      </c>
      <c r="DM857" s="7">
        <v>89.0</v>
      </c>
      <c r="DN857" s="9">
        <v>3.0</v>
      </c>
      <c r="DO857" s="9">
        <v>1.0</v>
      </c>
      <c r="DP857" s="9">
        <v>3.0</v>
      </c>
      <c r="DQ857" s="8">
        <v>186.0</v>
      </c>
      <c r="DR857" s="8">
        <v>9.0</v>
      </c>
      <c r="DS857" s="8" t="s">
        <v>249</v>
      </c>
      <c r="DT857" s="19">
        <v>4.5</v>
      </c>
      <c r="DU857" s="8">
        <v>4.25</v>
      </c>
      <c r="DV857" s="8">
        <v>4.25</v>
      </c>
      <c r="DW857" s="8">
        <v>466.0</v>
      </c>
      <c r="DX857" s="8">
        <v>0.0</v>
      </c>
      <c r="DY857" s="14">
        <f t="shared" si="22"/>
        <v>-1.572340426</v>
      </c>
    </row>
    <row r="858" ht="12.75" customHeight="1">
      <c r="A858" s="7">
        <v>17.0</v>
      </c>
      <c r="B858" s="7" t="s">
        <v>3444</v>
      </c>
      <c r="C858" s="7" t="s">
        <v>1748</v>
      </c>
      <c r="E858" s="7" t="s">
        <v>1232</v>
      </c>
      <c r="F858" s="7" t="s">
        <v>1232</v>
      </c>
      <c r="G858" s="7">
        <v>73.0</v>
      </c>
      <c r="H858" s="7">
        <v>194.0</v>
      </c>
      <c r="I858" s="7" t="s">
        <v>145</v>
      </c>
      <c r="J858" s="7">
        <v>1999.0</v>
      </c>
      <c r="K858" s="7">
        <v>7.0</v>
      </c>
      <c r="L858" s="7">
        <v>212.0</v>
      </c>
      <c r="M858" s="8"/>
      <c r="N858" s="8">
        <f t="shared" si="1"/>
        <v>34</v>
      </c>
      <c r="O858" s="7" t="s">
        <v>3445</v>
      </c>
      <c r="P858" s="7" t="s">
        <v>3446</v>
      </c>
      <c r="Q858" s="8" t="s">
        <v>297</v>
      </c>
      <c r="R858" s="7" t="s">
        <v>297</v>
      </c>
      <c r="S858" s="9" t="s">
        <v>247</v>
      </c>
      <c r="T858" s="9">
        <v>63.0</v>
      </c>
      <c r="U858" s="9" t="s">
        <v>138</v>
      </c>
      <c r="V858" s="9" t="s">
        <v>138</v>
      </c>
      <c r="W858" s="7">
        <v>63.0</v>
      </c>
      <c r="X858" s="7">
        <v>13.0</v>
      </c>
      <c r="Y858" s="7">
        <v>14.0</v>
      </c>
      <c r="Z858" s="7">
        <v>6.0</v>
      </c>
      <c r="AA858" s="7">
        <v>27.0</v>
      </c>
      <c r="AB858" s="7">
        <v>-30.0</v>
      </c>
      <c r="AC858" s="7">
        <v>199.0</v>
      </c>
      <c r="AD858" s="7">
        <v>56.0</v>
      </c>
      <c r="AE858" s="7">
        <v>77.0</v>
      </c>
      <c r="AF858" s="10">
        <f t="shared" si="2"/>
        <v>0.06532663317</v>
      </c>
      <c r="AG858" s="10">
        <f t="shared" si="3"/>
        <v>0.03915662651</v>
      </c>
      <c r="AH858" s="7">
        <v>60657.0</v>
      </c>
      <c r="AI858" s="11">
        <f t="shared" si="4"/>
        <v>16.0468254</v>
      </c>
      <c r="AJ858" s="7">
        <v>1372.0</v>
      </c>
      <c r="AK858" s="11">
        <f t="shared" si="5"/>
        <v>21.77777778</v>
      </c>
      <c r="AL858" s="11">
        <f t="shared" si="6"/>
        <v>44.2106414</v>
      </c>
      <c r="AM858" s="12">
        <v>69.0</v>
      </c>
      <c r="AN858" s="11">
        <f t="shared" si="7"/>
        <v>4.09515802</v>
      </c>
      <c r="AO858" s="10" t="s">
        <v>267</v>
      </c>
      <c r="AP858" s="10" t="s">
        <v>1187</v>
      </c>
      <c r="AQ858" s="10" t="s">
        <v>729</v>
      </c>
      <c r="AR858" s="7">
        <v>4.0</v>
      </c>
      <c r="AS858" s="7">
        <v>10.0</v>
      </c>
      <c r="AT858" s="13">
        <f t="shared" si="8"/>
        <v>0.2857142857</v>
      </c>
      <c r="AU858" s="8"/>
      <c r="AV858" s="8"/>
      <c r="AW858" s="8">
        <v>5.0</v>
      </c>
      <c r="AX858" s="8">
        <v>1.0</v>
      </c>
      <c r="AY858" s="8">
        <v>9.0</v>
      </c>
      <c r="AZ858" s="8">
        <v>3.0</v>
      </c>
      <c r="BA858" s="7">
        <v>29.0</v>
      </c>
      <c r="BB858" s="7">
        <v>15.0</v>
      </c>
      <c r="BC858" s="7">
        <v>12.0</v>
      </c>
      <c r="BD858" s="7">
        <v>56.0</v>
      </c>
      <c r="BE858" s="7">
        <v>27.0</v>
      </c>
      <c r="BF858" s="7">
        <v>20.0</v>
      </c>
      <c r="BG858" s="14">
        <f t="shared" si="9"/>
        <v>1.721153371</v>
      </c>
      <c r="BH858" s="11">
        <f t="shared" si="10"/>
        <v>0.8902517434</v>
      </c>
      <c r="BI858" s="11">
        <f t="shared" si="11"/>
        <v>0.7122013947</v>
      </c>
      <c r="BJ858" s="11">
        <f t="shared" si="12"/>
        <v>3.323606509</v>
      </c>
      <c r="BK858" s="11">
        <f t="shared" si="13"/>
        <v>1.602453138</v>
      </c>
      <c r="BL858" s="11">
        <f t="shared" si="14"/>
        <v>1.187002325</v>
      </c>
      <c r="BM858" s="7">
        <v>12.0</v>
      </c>
      <c r="BN858" s="7">
        <v>6.0</v>
      </c>
      <c r="BO858" s="7">
        <v>0.0</v>
      </c>
      <c r="BP858" s="7">
        <v>0.0</v>
      </c>
      <c r="BQ858" s="7">
        <v>0.0</v>
      </c>
      <c r="BR858" s="7">
        <v>0.0</v>
      </c>
      <c r="BS858" s="9">
        <f t="shared" si="15"/>
        <v>39</v>
      </c>
      <c r="BT858" s="14">
        <v>-4.3987</v>
      </c>
      <c r="BU858" s="7">
        <v>7.0</v>
      </c>
      <c r="BV858" s="7">
        <v>3.0</v>
      </c>
      <c r="BW858" s="15">
        <f t="shared" si="16"/>
        <v>0.4285714286</v>
      </c>
      <c r="BX858" s="7">
        <v>1.0</v>
      </c>
      <c r="BY858" s="7">
        <v>0.0</v>
      </c>
      <c r="BZ858" s="7">
        <v>0.0</v>
      </c>
      <c r="CA858" s="7">
        <v>0.0</v>
      </c>
      <c r="CB858" s="7">
        <v>0.0</v>
      </c>
      <c r="CC858" s="7">
        <v>3.0</v>
      </c>
      <c r="CD858" s="7">
        <v>2.0</v>
      </c>
      <c r="CE858" s="7">
        <v>0.0</v>
      </c>
      <c r="CF858" s="7">
        <v>0.0</v>
      </c>
      <c r="CG858" s="7">
        <v>0.0</v>
      </c>
      <c r="CH858" s="7">
        <v>1.0</v>
      </c>
      <c r="CI858" s="7">
        <v>7.0</v>
      </c>
      <c r="CJ858" s="7">
        <v>0.0</v>
      </c>
      <c r="CK858" s="7">
        <v>1.0</v>
      </c>
      <c r="CL858" s="15">
        <f t="shared" si="17"/>
        <v>1</v>
      </c>
      <c r="CM858" s="7">
        <v>1.7000000000000002</v>
      </c>
      <c r="CN858" s="7">
        <v>0.0</v>
      </c>
      <c r="CO858" s="7">
        <v>1.7000000000000002</v>
      </c>
      <c r="CP858" s="16">
        <f t="shared" si="18"/>
        <v>0.02698412698</v>
      </c>
      <c r="CQ858" s="16">
        <f t="shared" si="19"/>
        <v>0.1008951976</v>
      </c>
      <c r="CR858" s="17">
        <v>4.0</v>
      </c>
      <c r="CS858" s="14">
        <v>25.3</v>
      </c>
      <c r="CT858" s="14">
        <v>20.1</v>
      </c>
      <c r="CU858" s="14">
        <v>-18.8</v>
      </c>
      <c r="CV858" s="14">
        <v>0.4</v>
      </c>
      <c r="CW858" s="14">
        <v>-1.1</v>
      </c>
      <c r="CX858" s="14">
        <v>0.5</v>
      </c>
      <c r="CY858" s="14">
        <v>-0.2</v>
      </c>
      <c r="CZ858" s="18">
        <f t="shared" si="20"/>
        <v>-0.003174603175</v>
      </c>
      <c r="DA858" s="18">
        <f t="shared" si="21"/>
        <v>-0.01187002325</v>
      </c>
      <c r="DB858" s="14">
        <v>35.7136</v>
      </c>
      <c r="DC858" s="7">
        <v>0.0</v>
      </c>
      <c r="DD858" s="7">
        <v>2.0</v>
      </c>
      <c r="DE858" s="7">
        <v>8.0</v>
      </c>
      <c r="DF858" s="7">
        <v>46.0</v>
      </c>
      <c r="DG858" s="7">
        <v>11.0</v>
      </c>
      <c r="DH858" s="7">
        <v>4.0</v>
      </c>
      <c r="DI858" s="7">
        <v>43.0</v>
      </c>
      <c r="DJ858" s="7">
        <v>29.0</v>
      </c>
      <c r="DK858" s="7">
        <v>2.0</v>
      </c>
      <c r="DL858" s="7">
        <v>3.0</v>
      </c>
      <c r="DM858" s="7">
        <v>107.0</v>
      </c>
      <c r="DN858" s="9">
        <v>3.0</v>
      </c>
      <c r="DO858" s="9">
        <v>0.0</v>
      </c>
      <c r="DP858" s="9">
        <v>1.0</v>
      </c>
      <c r="DQ858" s="8">
        <v>186.0</v>
      </c>
      <c r="DR858" s="8">
        <v>19.0</v>
      </c>
      <c r="DS858" s="8" t="s">
        <v>1146</v>
      </c>
      <c r="DT858" s="19">
        <v>5.0</v>
      </c>
      <c r="DU858" s="8">
        <v>5.0</v>
      </c>
      <c r="DV858" s="8">
        <v>5.0</v>
      </c>
      <c r="DW858" s="8">
        <v>1159.0</v>
      </c>
      <c r="DX858" s="8">
        <v>0.0</v>
      </c>
      <c r="DY858" s="14">
        <f t="shared" si="22"/>
        <v>-9.668085106</v>
      </c>
    </row>
    <row r="859" ht="12.75" customHeight="1">
      <c r="A859" s="7">
        <v>62.0</v>
      </c>
      <c r="B859" s="7" t="s">
        <v>3447</v>
      </c>
      <c r="C859" s="7" t="s">
        <v>3448</v>
      </c>
      <c r="D859" s="7" t="s">
        <v>602</v>
      </c>
      <c r="E859" s="7" t="s">
        <v>132</v>
      </c>
      <c r="F859" s="7" t="s">
        <v>132</v>
      </c>
      <c r="G859" s="7">
        <v>72.0</v>
      </c>
      <c r="H859" s="7">
        <v>195.0</v>
      </c>
      <c r="I859" s="7" t="s">
        <v>145</v>
      </c>
      <c r="J859" s="7">
        <v>2010.0</v>
      </c>
      <c r="K859" s="7">
        <v>5.0</v>
      </c>
      <c r="L859" s="7">
        <v>122.0</v>
      </c>
      <c r="M859" s="8" t="s">
        <v>146</v>
      </c>
      <c r="N859" s="8">
        <f t="shared" si="1"/>
        <v>24</v>
      </c>
      <c r="O859" s="7" t="s">
        <v>464</v>
      </c>
      <c r="P859" s="7" t="s">
        <v>3449</v>
      </c>
      <c r="Q859" s="8" t="s">
        <v>458</v>
      </c>
      <c r="R859" s="7" t="s">
        <v>3450</v>
      </c>
      <c r="S859" s="9" t="s">
        <v>275</v>
      </c>
      <c r="T859" s="9">
        <v>17.0</v>
      </c>
      <c r="U859" s="9">
        <v>26.0</v>
      </c>
      <c r="V859" s="9">
        <v>17.0</v>
      </c>
      <c r="W859" s="7">
        <v>43.0</v>
      </c>
      <c r="X859" s="7">
        <v>4.0</v>
      </c>
      <c r="Y859" s="7">
        <v>2.0</v>
      </c>
      <c r="Z859" s="7">
        <v>1.0</v>
      </c>
      <c r="AA859" s="7">
        <v>6.0</v>
      </c>
      <c r="AB859" s="7">
        <v>-2.0</v>
      </c>
      <c r="AC859" s="7">
        <v>55.0</v>
      </c>
      <c r="AD859" s="7">
        <v>16.0</v>
      </c>
      <c r="AE859" s="7">
        <v>18.0</v>
      </c>
      <c r="AF859" s="10">
        <f t="shared" si="2"/>
        <v>0.07272727273</v>
      </c>
      <c r="AG859" s="10">
        <f t="shared" si="3"/>
        <v>0.04494382022</v>
      </c>
      <c r="AH859" s="7">
        <v>23620.0</v>
      </c>
      <c r="AI859" s="11">
        <f t="shared" si="4"/>
        <v>9.15503876</v>
      </c>
      <c r="AJ859" s="7">
        <v>576.0</v>
      </c>
      <c r="AK859" s="11">
        <f t="shared" si="5"/>
        <v>13.39534884</v>
      </c>
      <c r="AL859" s="11">
        <f t="shared" si="6"/>
        <v>41.00694444</v>
      </c>
      <c r="AM859" s="12">
        <v>21.0</v>
      </c>
      <c r="AN859" s="11">
        <f t="shared" si="7"/>
        <v>3.200677392</v>
      </c>
      <c r="AO859" s="10" t="s">
        <v>576</v>
      </c>
      <c r="AP859" s="10" t="s">
        <v>497</v>
      </c>
      <c r="AQ859" s="10" t="s">
        <v>803</v>
      </c>
      <c r="AR859" s="7">
        <v>148.0</v>
      </c>
      <c r="AS859" s="7">
        <v>126.0</v>
      </c>
      <c r="AT859" s="13">
        <f t="shared" si="8"/>
        <v>0.5401459854</v>
      </c>
      <c r="AU859" s="8"/>
      <c r="AV859" s="8"/>
      <c r="AW859" s="8">
        <v>184.0</v>
      </c>
      <c r="AX859" s="8">
        <v>105.0</v>
      </c>
      <c r="AY859" s="8">
        <v>90.0</v>
      </c>
      <c r="AZ859" s="8">
        <v>43.0</v>
      </c>
      <c r="BA859" s="7">
        <v>49.0</v>
      </c>
      <c r="BB859" s="7">
        <v>95.0</v>
      </c>
      <c r="BC859" s="7">
        <v>27.0</v>
      </c>
      <c r="BD859" s="7">
        <v>16.0</v>
      </c>
      <c r="BE859" s="7">
        <v>11.0</v>
      </c>
      <c r="BF859" s="7">
        <v>3.0</v>
      </c>
      <c r="BG859" s="14">
        <f t="shared" si="9"/>
        <v>7.468247248</v>
      </c>
      <c r="BH859" s="11">
        <f t="shared" si="10"/>
        <v>14.47925487</v>
      </c>
      <c r="BI859" s="11">
        <f t="shared" si="11"/>
        <v>4.115156647</v>
      </c>
      <c r="BJ859" s="11">
        <f t="shared" si="12"/>
        <v>2.438611346</v>
      </c>
      <c r="BK859" s="11">
        <f t="shared" si="13"/>
        <v>1.676545301</v>
      </c>
      <c r="BL859" s="11">
        <f t="shared" si="14"/>
        <v>0.4572396274</v>
      </c>
      <c r="BM859" s="7">
        <v>28.0</v>
      </c>
      <c r="BN859" s="7">
        <v>4.0</v>
      </c>
      <c r="BO859" s="7">
        <v>2.0</v>
      </c>
      <c r="BP859" s="7">
        <v>0.0</v>
      </c>
      <c r="BQ859" s="7">
        <v>1.0</v>
      </c>
      <c r="BR859" s="7">
        <v>0.0</v>
      </c>
      <c r="BS859" s="9">
        <f t="shared" si="15"/>
        <v>152</v>
      </c>
      <c r="BT859" s="14">
        <v>-0.8335</v>
      </c>
      <c r="BW859" s="15" t="str">
        <f t="shared" si="16"/>
        <v> </v>
      </c>
      <c r="BY859" s="7">
        <v>1.0</v>
      </c>
      <c r="BZ859" s="7">
        <v>0.0</v>
      </c>
      <c r="CA859" s="7">
        <v>1.0</v>
      </c>
      <c r="CB859" s="7">
        <v>0.0</v>
      </c>
      <c r="CC859" s="7">
        <v>1.0</v>
      </c>
      <c r="CD859" s="7">
        <v>0.0</v>
      </c>
      <c r="CE859" s="7">
        <v>0.0</v>
      </c>
      <c r="CF859" s="7">
        <v>1.0</v>
      </c>
      <c r="CG859" s="7">
        <v>1.0</v>
      </c>
      <c r="CH859" s="7">
        <v>0.0</v>
      </c>
      <c r="CI859" s="7">
        <v>1.0</v>
      </c>
      <c r="CJ859" s="7">
        <v>0.0</v>
      </c>
      <c r="CK859" s="7">
        <v>0.0</v>
      </c>
      <c r="CL859" s="15">
        <f t="shared" si="17"/>
        <v>0</v>
      </c>
      <c r="CM859" s="7">
        <v>0.0</v>
      </c>
      <c r="CN859" s="7">
        <v>0.4</v>
      </c>
      <c r="CO859" s="7">
        <v>0.4</v>
      </c>
      <c r="CP859" s="16">
        <f t="shared" si="18"/>
        <v>0.009302325581</v>
      </c>
      <c r="CQ859" s="16">
        <f t="shared" si="19"/>
        <v>0.06096528366</v>
      </c>
      <c r="CR859" s="17">
        <v>3.0</v>
      </c>
      <c r="CS859" s="14">
        <v>5.5</v>
      </c>
      <c r="CT859" s="14">
        <v>7.9</v>
      </c>
      <c r="CU859" s="14">
        <v>-3.4</v>
      </c>
      <c r="CV859" s="14">
        <v>0.30000000000000004</v>
      </c>
      <c r="CW859" s="14">
        <v>1.2</v>
      </c>
      <c r="CX859" s="14">
        <v>0.0</v>
      </c>
      <c r="CY859" s="14">
        <v>1.5</v>
      </c>
      <c r="CZ859" s="18">
        <f t="shared" si="20"/>
        <v>0.03488372093</v>
      </c>
      <c r="DA859" s="18">
        <f t="shared" si="21"/>
        <v>0.2286198137</v>
      </c>
      <c r="DB859" s="14">
        <v>32.8</v>
      </c>
      <c r="DC859" s="7">
        <v>0.0</v>
      </c>
      <c r="DD859" s="7">
        <v>0.0</v>
      </c>
      <c r="DE859" s="7">
        <v>3.0</v>
      </c>
      <c r="DF859" s="7">
        <v>13.0</v>
      </c>
      <c r="DG859" s="7">
        <v>6.0</v>
      </c>
      <c r="DH859" s="7">
        <v>0.0</v>
      </c>
      <c r="DI859" s="7">
        <v>5.0</v>
      </c>
      <c r="DJ859" s="7">
        <v>7.0</v>
      </c>
      <c r="DK859" s="7">
        <v>4.0</v>
      </c>
      <c r="DL859" s="7">
        <v>2.0</v>
      </c>
      <c r="DM859" s="7">
        <v>31.0</v>
      </c>
      <c r="DN859" s="9">
        <v>0.0</v>
      </c>
      <c r="DO859" s="9">
        <v>0.0</v>
      </c>
      <c r="DP859" s="9">
        <v>1.0</v>
      </c>
      <c r="DQ859" s="8">
        <v>145.0</v>
      </c>
      <c r="DR859" s="8">
        <v>0.0</v>
      </c>
      <c r="DS859" s="8"/>
      <c r="DT859" s="19">
        <v>0.6000000000000001</v>
      </c>
      <c r="DU859" s="8">
        <v>0.6000000000000001</v>
      </c>
      <c r="DV859" s="8">
        <v>0.468</v>
      </c>
      <c r="DW859" s="8">
        <v>0.0</v>
      </c>
      <c r="DX859" s="8">
        <v>0.0</v>
      </c>
      <c r="DY859" s="14">
        <f t="shared" si="22"/>
        <v>1.416517959</v>
      </c>
    </row>
    <row r="860" ht="12.75" customHeight="1">
      <c r="A860" s="7">
        <v>42.0</v>
      </c>
      <c r="B860" s="7" t="s">
        <v>3451</v>
      </c>
      <c r="C860" s="7" t="s">
        <v>2530</v>
      </c>
      <c r="D860" s="7" t="s">
        <v>162</v>
      </c>
      <c r="E860" s="7" t="s">
        <v>163</v>
      </c>
      <c r="F860" s="7" t="s">
        <v>163</v>
      </c>
      <c r="G860" s="7">
        <v>73.0</v>
      </c>
      <c r="H860" s="7">
        <v>226.0</v>
      </c>
      <c r="I860" s="7" t="s">
        <v>145</v>
      </c>
      <c r="M860" s="8"/>
      <c r="N860" s="8">
        <f t="shared" si="1"/>
        <v>35</v>
      </c>
      <c r="O860" s="7" t="s">
        <v>244</v>
      </c>
      <c r="P860" s="7" t="s">
        <v>3452</v>
      </c>
      <c r="Q860" s="8" t="s">
        <v>628</v>
      </c>
      <c r="R860" s="7" t="s">
        <v>628</v>
      </c>
      <c r="S860" s="9" t="s">
        <v>247</v>
      </c>
      <c r="T860" s="9">
        <v>79.0</v>
      </c>
      <c r="U860" s="9" t="s">
        <v>138</v>
      </c>
      <c r="V860" s="9" t="s">
        <v>138</v>
      </c>
      <c r="W860" s="7">
        <v>79.0</v>
      </c>
      <c r="X860" s="7">
        <v>21.0</v>
      </c>
      <c r="Y860" s="7">
        <v>22.0</v>
      </c>
      <c r="Z860" s="7">
        <v>14.0</v>
      </c>
      <c r="AA860" s="7">
        <v>43.0</v>
      </c>
      <c r="AB860" s="7">
        <v>-15.0</v>
      </c>
      <c r="AC860" s="7">
        <v>138.0</v>
      </c>
      <c r="AD860" s="7">
        <v>58.0</v>
      </c>
      <c r="AE860" s="7">
        <v>36.0</v>
      </c>
      <c r="AF860" s="10">
        <f t="shared" si="2"/>
        <v>0.152173913</v>
      </c>
      <c r="AG860" s="10">
        <f t="shared" si="3"/>
        <v>0.09051724138</v>
      </c>
      <c r="AH860" s="7">
        <v>80452.0</v>
      </c>
      <c r="AI860" s="11">
        <f t="shared" si="4"/>
        <v>16.97299578</v>
      </c>
      <c r="AJ860" s="7">
        <v>1831.0</v>
      </c>
      <c r="AK860" s="11">
        <f t="shared" si="5"/>
        <v>23.17721519</v>
      </c>
      <c r="AL860" s="11">
        <f t="shared" si="6"/>
        <v>43.93883124</v>
      </c>
      <c r="AM860" s="12">
        <v>147.0</v>
      </c>
      <c r="AN860" s="11">
        <f t="shared" si="7"/>
        <v>6.577835231</v>
      </c>
      <c r="AO860" s="10" t="s">
        <v>811</v>
      </c>
      <c r="AP860" s="10" t="s">
        <v>1188</v>
      </c>
      <c r="AQ860" s="10" t="s">
        <v>3453</v>
      </c>
      <c r="AR860" s="7">
        <v>237.0</v>
      </c>
      <c r="AS860" s="7">
        <v>256.0</v>
      </c>
      <c r="AT860" s="13">
        <f t="shared" si="8"/>
        <v>0.4807302231</v>
      </c>
      <c r="AU860" s="9">
        <v>1.0</v>
      </c>
      <c r="AV860" s="9">
        <v>0.0</v>
      </c>
      <c r="AW860" s="9">
        <v>338.0</v>
      </c>
      <c r="AX860" s="9">
        <v>158.0</v>
      </c>
      <c r="AY860" s="9">
        <v>155.0</v>
      </c>
      <c r="AZ860" s="9">
        <v>79.0</v>
      </c>
      <c r="BA860" s="7">
        <v>86.0</v>
      </c>
      <c r="BB860" s="7">
        <v>68.0</v>
      </c>
      <c r="BC860" s="7">
        <v>53.0</v>
      </c>
      <c r="BD860" s="7">
        <v>58.0</v>
      </c>
      <c r="BE860" s="7">
        <v>51.0</v>
      </c>
      <c r="BF860" s="7">
        <v>41.0</v>
      </c>
      <c r="BG860" s="14">
        <f t="shared" si="9"/>
        <v>3.848257346</v>
      </c>
      <c r="BH860" s="11">
        <f t="shared" si="10"/>
        <v>3.042808134</v>
      </c>
      <c r="BI860" s="11">
        <f t="shared" si="11"/>
        <v>2.371600457</v>
      </c>
      <c r="BJ860" s="11">
        <f t="shared" si="12"/>
        <v>2.59533635</v>
      </c>
      <c r="BK860" s="11">
        <f t="shared" si="13"/>
        <v>2.282106101</v>
      </c>
      <c r="BL860" s="11">
        <f t="shared" si="14"/>
        <v>1.834634316</v>
      </c>
      <c r="BM860" s="7">
        <v>28.0</v>
      </c>
      <c r="BN860" s="7">
        <v>14.0</v>
      </c>
      <c r="BO860" s="7">
        <v>0.0</v>
      </c>
      <c r="BP860" s="7">
        <v>0.0</v>
      </c>
      <c r="BQ860" s="7">
        <v>0.0</v>
      </c>
      <c r="BR860" s="7">
        <v>0.0</v>
      </c>
      <c r="BS860" s="9">
        <f t="shared" si="15"/>
        <v>149</v>
      </c>
      <c r="BT860" s="14">
        <v>-6.8779</v>
      </c>
      <c r="BW860" s="15" t="str">
        <f t="shared" si="16"/>
        <v> </v>
      </c>
      <c r="BY860" s="7">
        <v>3.0</v>
      </c>
      <c r="BZ860" s="7">
        <v>0.0</v>
      </c>
      <c r="CA860" s="7">
        <v>3.0</v>
      </c>
      <c r="CB860" s="7">
        <v>2.0</v>
      </c>
      <c r="CC860" s="7">
        <v>3.0</v>
      </c>
      <c r="CD860" s="7">
        <v>1.0</v>
      </c>
      <c r="CE860" s="7">
        <v>5.0</v>
      </c>
      <c r="CF860" s="7">
        <v>3.0</v>
      </c>
      <c r="CG860" s="7">
        <v>1.0</v>
      </c>
      <c r="CH860" s="7">
        <v>0.0</v>
      </c>
      <c r="CI860" s="7">
        <v>8.0</v>
      </c>
      <c r="CJ860" s="7">
        <v>0.0</v>
      </c>
      <c r="CK860" s="7">
        <v>0.0</v>
      </c>
      <c r="CL860" s="15">
        <f t="shared" si="17"/>
        <v>0</v>
      </c>
      <c r="CM860" s="7">
        <v>3.4</v>
      </c>
      <c r="CN860" s="7">
        <v>1.0</v>
      </c>
      <c r="CO860" s="7">
        <v>4.4</v>
      </c>
      <c r="CP860" s="16">
        <f t="shared" si="18"/>
        <v>0.05569620253</v>
      </c>
      <c r="CQ860" s="16">
        <f t="shared" si="19"/>
        <v>0.1968875851</v>
      </c>
      <c r="CR860" s="17">
        <v>5.0</v>
      </c>
      <c r="CS860" s="14">
        <v>29.6</v>
      </c>
      <c r="CT860" s="14">
        <v>30.9</v>
      </c>
      <c r="CU860" s="14">
        <v>-17.0</v>
      </c>
      <c r="CV860" s="14">
        <v>5.4</v>
      </c>
      <c r="CW860" s="14">
        <v>2.5</v>
      </c>
      <c r="CX860" s="14">
        <v>0.0</v>
      </c>
      <c r="CY860" s="14">
        <v>8.0</v>
      </c>
      <c r="CZ860" s="18">
        <f t="shared" si="20"/>
        <v>0.1012658228</v>
      </c>
      <c r="DA860" s="18">
        <f t="shared" si="21"/>
        <v>0.3579774275</v>
      </c>
      <c r="DB860" s="14">
        <v>24.1522</v>
      </c>
      <c r="DC860" s="7">
        <v>0.0</v>
      </c>
      <c r="DD860" s="7">
        <v>1.0</v>
      </c>
      <c r="DE860" s="7">
        <v>5.0</v>
      </c>
      <c r="DF860" s="7">
        <v>52.0</v>
      </c>
      <c r="DG860" s="7">
        <v>10.0</v>
      </c>
      <c r="DH860" s="7">
        <v>5.0</v>
      </c>
      <c r="DI860" s="7">
        <v>25.0</v>
      </c>
      <c r="DJ860" s="7">
        <v>15.0</v>
      </c>
      <c r="DK860" s="7">
        <v>18.0</v>
      </c>
      <c r="DL860" s="7">
        <v>4.0</v>
      </c>
      <c r="DM860" s="7">
        <v>61.0</v>
      </c>
      <c r="DN860" s="9">
        <v>2.0</v>
      </c>
      <c r="DO860" s="9">
        <v>2.0</v>
      </c>
      <c r="DP860" s="9">
        <v>2.0</v>
      </c>
      <c r="DQ860" s="8">
        <v>186.0</v>
      </c>
      <c r="DR860" s="8">
        <v>3.0</v>
      </c>
      <c r="DS860" s="8" t="s">
        <v>413</v>
      </c>
      <c r="DT860" s="19">
        <v>3.275</v>
      </c>
      <c r="DU860" s="8">
        <v>3.275</v>
      </c>
      <c r="DV860" s="8">
        <v>3.275</v>
      </c>
      <c r="DW860" s="8">
        <v>120.0</v>
      </c>
      <c r="DX860" s="8">
        <v>0.0</v>
      </c>
      <c r="DY860" s="14">
        <f t="shared" si="22"/>
        <v>2.20212766</v>
      </c>
    </row>
    <row r="861" ht="12.75" customHeight="1">
      <c r="A861" s="7">
        <v>47.0</v>
      </c>
      <c r="B861" s="7" t="s">
        <v>3454</v>
      </c>
      <c r="C861" s="7" t="s">
        <v>3455</v>
      </c>
      <c r="D861" s="7" t="s">
        <v>602</v>
      </c>
      <c r="E861" s="7" t="s">
        <v>132</v>
      </c>
      <c r="F861" s="7" t="s">
        <v>132</v>
      </c>
      <c r="G861" s="7">
        <v>69.0</v>
      </c>
      <c r="H861" s="7">
        <v>170.0</v>
      </c>
      <c r="I861" s="7" t="s">
        <v>133</v>
      </c>
      <c r="J861" s="7">
        <v>2008.0</v>
      </c>
      <c r="K861" s="7">
        <v>4.0</v>
      </c>
      <c r="L861" s="7">
        <v>95.0</v>
      </c>
      <c r="M861" s="8" t="s">
        <v>146</v>
      </c>
      <c r="N861" s="8">
        <f t="shared" si="1"/>
        <v>25</v>
      </c>
      <c r="O861" s="7" t="s">
        <v>272</v>
      </c>
      <c r="P861" s="7" t="s">
        <v>3456</v>
      </c>
      <c r="Q861" s="8" t="s">
        <v>490</v>
      </c>
      <c r="R861" s="7" t="s">
        <v>1299</v>
      </c>
      <c r="S861" s="9" t="s">
        <v>174</v>
      </c>
      <c r="T861" s="9">
        <v>12.0</v>
      </c>
      <c r="U861" s="9">
        <v>10.0</v>
      </c>
      <c r="V861" s="9" t="s">
        <v>138</v>
      </c>
      <c r="W861" s="7">
        <v>22.0</v>
      </c>
      <c r="X861" s="7">
        <v>1.0</v>
      </c>
      <c r="Y861" s="7">
        <v>1.0</v>
      </c>
      <c r="Z861" s="7">
        <v>0.0</v>
      </c>
      <c r="AA861" s="7">
        <v>2.0</v>
      </c>
      <c r="AB861" s="7">
        <v>-9.0</v>
      </c>
      <c r="AC861" s="7">
        <v>40.0</v>
      </c>
      <c r="AD861" s="7">
        <v>24.0</v>
      </c>
      <c r="AE861" s="7">
        <v>19.0</v>
      </c>
      <c r="AF861" s="10">
        <f t="shared" si="2"/>
        <v>0.025</v>
      </c>
      <c r="AG861" s="10">
        <f t="shared" si="3"/>
        <v>0.01204819277</v>
      </c>
      <c r="AH861" s="7">
        <v>22603.0</v>
      </c>
      <c r="AI861" s="11">
        <f t="shared" si="4"/>
        <v>17.12348485</v>
      </c>
      <c r="AJ861" s="7">
        <v>510.0</v>
      </c>
      <c r="AK861" s="11">
        <f t="shared" si="5"/>
        <v>23.18181818</v>
      </c>
      <c r="AL861" s="11">
        <f t="shared" si="6"/>
        <v>44.31960784</v>
      </c>
      <c r="AM861" s="12">
        <v>0.0</v>
      </c>
      <c r="AN861" s="11">
        <f t="shared" si="7"/>
        <v>0</v>
      </c>
      <c r="AO861" s="10" t="s">
        <v>466</v>
      </c>
      <c r="AP861" s="10" t="s">
        <v>466</v>
      </c>
      <c r="AQ861" s="10" t="s">
        <v>467</v>
      </c>
      <c r="AR861" s="7">
        <v>0.0</v>
      </c>
      <c r="AS861" s="7">
        <v>0.0</v>
      </c>
      <c r="AT861" s="13">
        <f t="shared" si="8"/>
        <v>0</v>
      </c>
      <c r="AU861" s="8"/>
      <c r="AV861" s="8"/>
      <c r="AW861" s="8"/>
      <c r="AX861" s="8">
        <v>0.0</v>
      </c>
      <c r="AY861" s="8"/>
      <c r="AZ861" s="8">
        <v>0.0</v>
      </c>
      <c r="BA861" s="7">
        <v>27.0</v>
      </c>
      <c r="BB861" s="7">
        <v>5.0</v>
      </c>
      <c r="BC861" s="7">
        <v>23.0</v>
      </c>
      <c r="BD861" s="7">
        <v>24.0</v>
      </c>
      <c r="BE861" s="7">
        <v>17.0</v>
      </c>
      <c r="BF861" s="7">
        <v>4.0</v>
      </c>
      <c r="BG861" s="14">
        <f t="shared" si="9"/>
        <v>4.300314118</v>
      </c>
      <c r="BH861" s="11">
        <f t="shared" si="10"/>
        <v>0.7963544662</v>
      </c>
      <c r="BI861" s="11">
        <f t="shared" si="11"/>
        <v>3.663230545</v>
      </c>
      <c r="BJ861" s="11">
        <f t="shared" si="12"/>
        <v>3.822501438</v>
      </c>
      <c r="BK861" s="11">
        <f t="shared" si="13"/>
        <v>2.707605185</v>
      </c>
      <c r="BL861" s="11">
        <f t="shared" si="14"/>
        <v>0.637083573</v>
      </c>
      <c r="BM861" s="7">
        <v>2.0</v>
      </c>
      <c r="BN861" s="7">
        <v>1.0</v>
      </c>
      <c r="BO861" s="7">
        <v>0.0</v>
      </c>
      <c r="BP861" s="7">
        <v>0.0</v>
      </c>
      <c r="BQ861" s="7">
        <v>0.0</v>
      </c>
      <c r="BR861" s="7">
        <v>0.0</v>
      </c>
      <c r="BS861" s="9">
        <f t="shared" si="15"/>
        <v>30</v>
      </c>
      <c r="BT861" s="14">
        <v>3.7605</v>
      </c>
      <c r="BW861" s="15" t="str">
        <f t="shared" si="16"/>
        <v> </v>
      </c>
      <c r="BY861" s="7">
        <v>0.0</v>
      </c>
      <c r="BZ861" s="7">
        <v>0.0</v>
      </c>
      <c r="CA861" s="7">
        <v>0.0</v>
      </c>
      <c r="CB861" s="7">
        <v>0.0</v>
      </c>
      <c r="CC861" s="7">
        <v>0.0</v>
      </c>
      <c r="CD861" s="7">
        <v>0.0</v>
      </c>
      <c r="CE861" s="7">
        <v>1.0</v>
      </c>
      <c r="CF861" s="7">
        <v>0.0</v>
      </c>
      <c r="CG861" s="7">
        <v>0.0</v>
      </c>
      <c r="CH861" s="7">
        <v>0.0</v>
      </c>
      <c r="CI861" s="7">
        <v>0.0</v>
      </c>
      <c r="CJ861" s="7">
        <v>0.0</v>
      </c>
      <c r="CK861" s="7">
        <v>0.0</v>
      </c>
      <c r="CL861" s="15">
        <f t="shared" si="17"/>
        <v>0</v>
      </c>
      <c r="CM861" s="7">
        <v>-0.1</v>
      </c>
      <c r="CN861" s="7">
        <v>0.1</v>
      </c>
      <c r="CO861" s="7">
        <v>0.0</v>
      </c>
      <c r="CP861" s="16">
        <f t="shared" si="18"/>
        <v>0</v>
      </c>
      <c r="CQ861" s="16">
        <f t="shared" si="19"/>
        <v>0</v>
      </c>
      <c r="CR861" s="17">
        <v>2.0</v>
      </c>
      <c r="CS861" s="14">
        <v>8.2</v>
      </c>
      <c r="CT861" s="14">
        <v>6.8</v>
      </c>
      <c r="CU861" s="14">
        <v>-8.7</v>
      </c>
      <c r="CV861" s="14">
        <v>-1.0</v>
      </c>
      <c r="CW861" s="14">
        <v>-0.7</v>
      </c>
      <c r="CX861" s="14">
        <v>0.0</v>
      </c>
      <c r="CY861" s="14">
        <v>-1.8</v>
      </c>
      <c r="CZ861" s="18">
        <f t="shared" si="20"/>
        <v>-0.08181818182</v>
      </c>
      <c r="DA861" s="18">
        <f t="shared" si="21"/>
        <v>-0.2866876078</v>
      </c>
      <c r="DB861" s="14">
        <v>53.525</v>
      </c>
      <c r="DC861" s="7">
        <v>0.0</v>
      </c>
      <c r="DD861" s="7">
        <v>0.0</v>
      </c>
      <c r="DE861" s="7">
        <v>1.0</v>
      </c>
      <c r="DF861" s="7">
        <v>23.0</v>
      </c>
      <c r="DG861" s="7">
        <v>3.0</v>
      </c>
      <c r="DH861" s="7">
        <v>0.0</v>
      </c>
      <c r="DI861" s="7">
        <v>14.0</v>
      </c>
      <c r="DJ861" s="7">
        <v>5.0</v>
      </c>
      <c r="DK861" s="7">
        <v>0.0</v>
      </c>
      <c r="DL861" s="7">
        <v>0.0</v>
      </c>
      <c r="DM861" s="7">
        <v>18.0</v>
      </c>
      <c r="DN861" s="9">
        <v>0.0</v>
      </c>
      <c r="DO861" s="9">
        <v>0.0</v>
      </c>
      <c r="DP861" s="9">
        <v>0.0</v>
      </c>
      <c r="DQ861" s="8">
        <v>143.0</v>
      </c>
      <c r="DR861" s="8">
        <v>18.0</v>
      </c>
      <c r="DS861" s="8" t="s">
        <v>1100</v>
      </c>
      <c r="DT861" s="19">
        <v>0.6000000000000001</v>
      </c>
      <c r="DU861" s="8">
        <v>0.6000000000000001</v>
      </c>
      <c r="DV861" s="8">
        <v>0.461</v>
      </c>
      <c r="DW861" s="8">
        <v>132.0</v>
      </c>
      <c r="DX861" s="8">
        <v>0.0</v>
      </c>
      <c r="DY861" s="14">
        <f t="shared" si="22"/>
        <v>-1.881171357</v>
      </c>
    </row>
    <row r="862" ht="12.75" customHeight="1">
      <c r="A862" s="7">
        <v>51.0</v>
      </c>
      <c r="B862" s="7" t="s">
        <v>3457</v>
      </c>
      <c r="C862" s="7" t="s">
        <v>898</v>
      </c>
      <c r="D862" s="7" t="s">
        <v>131</v>
      </c>
      <c r="E862" s="7" t="s">
        <v>132</v>
      </c>
      <c r="F862" s="7" t="s">
        <v>132</v>
      </c>
      <c r="G862" s="7">
        <v>76.0</v>
      </c>
      <c r="H862" s="7">
        <v>204.0</v>
      </c>
      <c r="I862" s="7" t="s">
        <v>145</v>
      </c>
      <c r="J862" s="7">
        <v>2010.0</v>
      </c>
      <c r="K862" s="7">
        <v>1.0</v>
      </c>
      <c r="L862" s="7">
        <v>18.0</v>
      </c>
      <c r="M862" s="8" t="s">
        <v>146</v>
      </c>
      <c r="N862" s="8">
        <f t="shared" si="1"/>
        <v>24</v>
      </c>
      <c r="O862" s="7" t="s">
        <v>3458</v>
      </c>
      <c r="P862" s="7" t="s">
        <v>3459</v>
      </c>
      <c r="Q862" s="8" t="s">
        <v>254</v>
      </c>
      <c r="R862" s="7" t="s">
        <v>254</v>
      </c>
      <c r="S862" s="9" t="s">
        <v>3460</v>
      </c>
      <c r="T862" s="9">
        <v>56.0</v>
      </c>
      <c r="U862" s="9" t="s">
        <v>138</v>
      </c>
      <c r="V862" s="9" t="s">
        <v>138</v>
      </c>
      <c r="W862" s="7">
        <v>57.0</v>
      </c>
      <c r="X862" s="7">
        <v>3.0</v>
      </c>
      <c r="Y862" s="7">
        <v>7.0</v>
      </c>
      <c r="Z862" s="7">
        <v>4.0</v>
      </c>
      <c r="AA862" s="7">
        <v>10.0</v>
      </c>
      <c r="AB862" s="7">
        <v>-4.0</v>
      </c>
      <c r="AC862" s="7">
        <v>55.0</v>
      </c>
      <c r="AD862" s="7">
        <v>16.0</v>
      </c>
      <c r="AE862" s="7">
        <v>21.0</v>
      </c>
      <c r="AF862" s="10">
        <f t="shared" si="2"/>
        <v>0.05454545455</v>
      </c>
      <c r="AG862" s="10">
        <f t="shared" si="3"/>
        <v>0.03260869565</v>
      </c>
      <c r="AH862" s="7">
        <v>34209.0</v>
      </c>
      <c r="AI862" s="11">
        <f t="shared" si="4"/>
        <v>10.00263158</v>
      </c>
      <c r="AJ862" s="7">
        <v>874.0</v>
      </c>
      <c r="AK862" s="11">
        <f t="shared" si="5"/>
        <v>15.33333333</v>
      </c>
      <c r="AL862" s="11">
        <f t="shared" si="6"/>
        <v>39.14073227</v>
      </c>
      <c r="AM862" s="12">
        <v>60.0</v>
      </c>
      <c r="AN862" s="11">
        <f t="shared" si="7"/>
        <v>6.314127861</v>
      </c>
      <c r="AO862" s="10" t="s">
        <v>537</v>
      </c>
      <c r="AP862" s="10" t="s">
        <v>225</v>
      </c>
      <c r="AQ862" s="10" t="s">
        <v>3127</v>
      </c>
      <c r="AR862" s="7">
        <v>6.0</v>
      </c>
      <c r="AS862" s="7">
        <v>7.0</v>
      </c>
      <c r="AT862" s="13">
        <f t="shared" si="8"/>
        <v>0.4615384615</v>
      </c>
      <c r="AU862" s="8"/>
      <c r="AV862" s="8"/>
      <c r="AW862" s="8">
        <v>7.0</v>
      </c>
      <c r="AX862" s="8">
        <v>4.0</v>
      </c>
      <c r="AY862" s="8">
        <v>6.0</v>
      </c>
      <c r="AZ862" s="8">
        <v>2.0</v>
      </c>
      <c r="BA862" s="7">
        <v>53.0</v>
      </c>
      <c r="BB862" s="7">
        <v>74.0</v>
      </c>
      <c r="BC862" s="7">
        <v>45.0</v>
      </c>
      <c r="BD862" s="7">
        <v>16.0</v>
      </c>
      <c r="BE862" s="7">
        <v>10.0</v>
      </c>
      <c r="BF862" s="7">
        <v>11.0</v>
      </c>
      <c r="BG862" s="14">
        <f t="shared" si="9"/>
        <v>5.577479611</v>
      </c>
      <c r="BH862" s="11">
        <f t="shared" si="10"/>
        <v>7.787424362</v>
      </c>
      <c r="BI862" s="11">
        <f t="shared" si="11"/>
        <v>4.735595896</v>
      </c>
      <c r="BJ862" s="11">
        <f t="shared" si="12"/>
        <v>1.68376743</v>
      </c>
      <c r="BK862" s="11">
        <f t="shared" si="13"/>
        <v>1.052354644</v>
      </c>
      <c r="BL862" s="11">
        <f t="shared" si="14"/>
        <v>1.157590108</v>
      </c>
      <c r="BM862" s="7">
        <v>32.0</v>
      </c>
      <c r="BN862" s="7">
        <v>6.0</v>
      </c>
      <c r="BO862" s="7">
        <v>2.0</v>
      </c>
      <c r="BP862" s="7">
        <v>0.0</v>
      </c>
      <c r="BQ862" s="7">
        <v>0.0</v>
      </c>
      <c r="BR862" s="7">
        <v>1.0</v>
      </c>
      <c r="BS862" s="9">
        <f t="shared" si="15"/>
        <v>153</v>
      </c>
      <c r="BT862" s="14">
        <v>-6.2308</v>
      </c>
      <c r="BW862" s="15" t="str">
        <f t="shared" si="16"/>
        <v> </v>
      </c>
      <c r="BY862" s="7">
        <v>1.0</v>
      </c>
      <c r="BZ862" s="7">
        <v>0.0</v>
      </c>
      <c r="CA862" s="7">
        <v>0.0</v>
      </c>
      <c r="CB862" s="7">
        <v>1.0</v>
      </c>
      <c r="CC862" s="7">
        <v>0.0</v>
      </c>
      <c r="CD862" s="7">
        <v>0.0</v>
      </c>
      <c r="CE862" s="7">
        <v>0.0</v>
      </c>
      <c r="CF862" s="7">
        <v>0.0</v>
      </c>
      <c r="CG862" s="7">
        <v>1.0</v>
      </c>
      <c r="CH862" s="7">
        <v>0.0</v>
      </c>
      <c r="CI862" s="7">
        <v>2.0</v>
      </c>
      <c r="CJ862" s="7">
        <v>0.0</v>
      </c>
      <c r="CK862" s="7">
        <v>0.0</v>
      </c>
      <c r="CL862" s="15">
        <f t="shared" si="17"/>
        <v>0</v>
      </c>
      <c r="CM862" s="7">
        <v>-0.1</v>
      </c>
      <c r="CN862" s="7">
        <v>0.5</v>
      </c>
      <c r="CO862" s="7">
        <v>0.4</v>
      </c>
      <c r="CP862" s="16">
        <f t="shared" si="18"/>
        <v>0.00701754386</v>
      </c>
      <c r="CQ862" s="16">
        <f t="shared" si="19"/>
        <v>0.04209418574</v>
      </c>
      <c r="CR862" s="17">
        <v>3.0</v>
      </c>
      <c r="CS862" s="14">
        <v>11.2</v>
      </c>
      <c r="CT862" s="14">
        <v>13.1</v>
      </c>
      <c r="CU862" s="14">
        <v>-5.0</v>
      </c>
      <c r="CV862" s="14">
        <v>-1.0</v>
      </c>
      <c r="CW862" s="14">
        <v>1.5</v>
      </c>
      <c r="CX862" s="14">
        <v>0.0</v>
      </c>
      <c r="CY862" s="14">
        <v>0.5</v>
      </c>
      <c r="CZ862" s="18">
        <f t="shared" si="20"/>
        <v>0.008771929825</v>
      </c>
      <c r="DA862" s="18">
        <f t="shared" si="21"/>
        <v>0.05261773218</v>
      </c>
      <c r="DB862" s="14">
        <v>33.5818</v>
      </c>
      <c r="DC862" s="7">
        <v>0.0</v>
      </c>
      <c r="DD862" s="7">
        <v>1.0</v>
      </c>
      <c r="DE862" s="7">
        <v>1.0</v>
      </c>
      <c r="DF862" s="7">
        <v>14.0</v>
      </c>
      <c r="DG862" s="7">
        <v>8.0</v>
      </c>
      <c r="DH862" s="7">
        <v>0.0</v>
      </c>
      <c r="DI862" s="7">
        <v>5.0</v>
      </c>
      <c r="DJ862" s="7">
        <v>5.0</v>
      </c>
      <c r="DK862" s="7">
        <v>5.0</v>
      </c>
      <c r="DL862" s="7">
        <v>1.0</v>
      </c>
      <c r="DM862" s="7">
        <v>31.0</v>
      </c>
      <c r="DN862" s="9">
        <v>0.0</v>
      </c>
      <c r="DO862" s="9">
        <v>0.0</v>
      </c>
      <c r="DP862" s="9">
        <v>1.0</v>
      </c>
      <c r="DQ862" s="8">
        <v>186.0</v>
      </c>
      <c r="DR862" s="8">
        <v>1.0</v>
      </c>
      <c r="DS862" s="8" t="s">
        <v>210</v>
      </c>
      <c r="DT862" s="19">
        <v>0.5750000000000001</v>
      </c>
      <c r="DU862" s="8">
        <v>0.5750000000000001</v>
      </c>
      <c r="DV862" s="8">
        <v>0.5750000000000001</v>
      </c>
      <c r="DW862" s="8">
        <v>7.0</v>
      </c>
      <c r="DX862" s="8">
        <v>0.0</v>
      </c>
      <c r="DY862" s="14">
        <f t="shared" si="22"/>
        <v>0.4468085106</v>
      </c>
    </row>
    <row r="863" ht="12.75" customHeight="1">
      <c r="A863" s="7">
        <v>19.0</v>
      </c>
      <c r="B863" s="7" t="s">
        <v>3461</v>
      </c>
      <c r="C863" s="7" t="s">
        <v>2010</v>
      </c>
      <c r="D863" s="7" t="s">
        <v>170</v>
      </c>
      <c r="E863" s="7" t="s">
        <v>163</v>
      </c>
      <c r="F863" s="7" t="s">
        <v>163</v>
      </c>
      <c r="G863" s="7">
        <v>70.0</v>
      </c>
      <c r="H863" s="7">
        <v>179.0</v>
      </c>
      <c r="I863" s="7" t="s">
        <v>145</v>
      </c>
      <c r="J863" s="7">
        <v>2010.0</v>
      </c>
      <c r="K863" s="7">
        <v>3.0</v>
      </c>
      <c r="L863" s="7">
        <v>70.0</v>
      </c>
      <c r="M863" s="8" t="s">
        <v>146</v>
      </c>
      <c r="N863" s="8">
        <f t="shared" si="1"/>
        <v>23</v>
      </c>
      <c r="O863" s="7" t="s">
        <v>777</v>
      </c>
      <c r="P863" s="7" t="s">
        <v>3462</v>
      </c>
      <c r="Q863" s="8" t="s">
        <v>394</v>
      </c>
      <c r="R863" s="7" t="s">
        <v>3463</v>
      </c>
      <c r="S863" s="9" t="s">
        <v>150</v>
      </c>
      <c r="T863" s="9">
        <v>10.0</v>
      </c>
      <c r="U863" s="9">
        <v>4.0</v>
      </c>
      <c r="V863" s="9" t="s">
        <v>138</v>
      </c>
      <c r="W863" s="7">
        <v>14.0</v>
      </c>
      <c r="X863" s="7">
        <v>0.0</v>
      </c>
      <c r="Y863" s="7">
        <v>0.0</v>
      </c>
      <c r="Z863" s="7">
        <v>0.0</v>
      </c>
      <c r="AA863" s="7">
        <v>0.0</v>
      </c>
      <c r="AB863" s="7">
        <v>1.0</v>
      </c>
      <c r="AC863" s="7">
        <v>4.0</v>
      </c>
      <c r="AD863" s="7">
        <v>5.0</v>
      </c>
      <c r="AE863" s="7">
        <v>2.0</v>
      </c>
      <c r="AF863" s="10">
        <f t="shared" si="2"/>
        <v>0</v>
      </c>
      <c r="AG863" s="10">
        <f t="shared" si="3"/>
        <v>0</v>
      </c>
      <c r="AH863" s="7">
        <v>7863.0</v>
      </c>
      <c r="AI863" s="11">
        <f t="shared" si="4"/>
        <v>9.360714286</v>
      </c>
      <c r="AJ863" s="7">
        <v>178.0</v>
      </c>
      <c r="AK863" s="11">
        <f t="shared" si="5"/>
        <v>12.71428571</v>
      </c>
      <c r="AL863" s="11">
        <f t="shared" si="6"/>
        <v>44.1741573</v>
      </c>
      <c r="AM863" s="12">
        <v>0.0</v>
      </c>
      <c r="AN863" s="11">
        <f t="shared" si="7"/>
        <v>0</v>
      </c>
      <c r="AO863" s="10" t="s">
        <v>151</v>
      </c>
      <c r="AP863" s="10" t="s">
        <v>151</v>
      </c>
      <c r="AQ863" s="10" t="s">
        <v>151</v>
      </c>
      <c r="AR863" s="7">
        <v>33.0</v>
      </c>
      <c r="AS863" s="7">
        <v>35.0</v>
      </c>
      <c r="AT863" s="13">
        <f t="shared" si="8"/>
        <v>0.4852941176</v>
      </c>
      <c r="AU863" s="8"/>
      <c r="AV863" s="8"/>
      <c r="AW863" s="8">
        <v>49.0</v>
      </c>
      <c r="AX863" s="8">
        <v>21.0</v>
      </c>
      <c r="AY863" s="8">
        <v>19.0</v>
      </c>
      <c r="AZ863" s="8">
        <v>12.0</v>
      </c>
      <c r="BA863" s="7">
        <v>11.0</v>
      </c>
      <c r="BB863" s="7">
        <v>5.0</v>
      </c>
      <c r="BC863" s="7">
        <v>2.0</v>
      </c>
      <c r="BD863" s="7">
        <v>5.0</v>
      </c>
      <c r="BE863" s="7">
        <v>4.0</v>
      </c>
      <c r="BF863" s="7">
        <v>5.0</v>
      </c>
      <c r="BG863" s="14">
        <f t="shared" si="9"/>
        <v>5.036245708</v>
      </c>
      <c r="BH863" s="11">
        <f t="shared" si="10"/>
        <v>2.289202594</v>
      </c>
      <c r="BI863" s="11">
        <f t="shared" si="11"/>
        <v>0.9156810378</v>
      </c>
      <c r="BJ863" s="11">
        <f t="shared" si="12"/>
        <v>2.289202594</v>
      </c>
      <c r="BK863" s="11">
        <f t="shared" si="13"/>
        <v>1.831362076</v>
      </c>
      <c r="BL863" s="11">
        <f t="shared" si="14"/>
        <v>2.289202594</v>
      </c>
      <c r="BM863" s="7">
        <v>2.0</v>
      </c>
      <c r="BN863" s="7">
        <v>1.0</v>
      </c>
      <c r="BO863" s="7">
        <v>0.0</v>
      </c>
      <c r="BP863" s="7">
        <v>0.0</v>
      </c>
      <c r="BQ863" s="7">
        <v>0.0</v>
      </c>
      <c r="BR863" s="7">
        <v>0.0</v>
      </c>
      <c r="BS863" s="9">
        <f t="shared" si="15"/>
        <v>9</v>
      </c>
      <c r="BT863" s="14">
        <v>0.8444</v>
      </c>
      <c r="BW863" s="15" t="str">
        <f t="shared" si="16"/>
        <v> </v>
      </c>
      <c r="BY863" s="7">
        <v>0.0</v>
      </c>
      <c r="BZ863" s="7">
        <v>0.0</v>
      </c>
      <c r="CA863" s="7">
        <v>0.0</v>
      </c>
      <c r="CB863" s="7">
        <v>0.0</v>
      </c>
      <c r="CC863" s="7">
        <v>0.0</v>
      </c>
      <c r="CD863" s="7">
        <v>0.0</v>
      </c>
      <c r="CE863" s="7">
        <v>0.0</v>
      </c>
      <c r="CF863" s="7">
        <v>0.0</v>
      </c>
      <c r="CG863" s="7">
        <v>0.0</v>
      </c>
      <c r="CH863" s="7">
        <v>0.0</v>
      </c>
      <c r="CI863" s="7">
        <v>0.0</v>
      </c>
      <c r="CJ863" s="7">
        <v>0.0</v>
      </c>
      <c r="CK863" s="7">
        <v>0.0</v>
      </c>
      <c r="CL863" s="15">
        <f t="shared" si="17"/>
        <v>0</v>
      </c>
      <c r="CM863" s="7">
        <v>-0.4</v>
      </c>
      <c r="CN863" s="7">
        <v>0.2</v>
      </c>
      <c r="CO863" s="7">
        <v>-0.2</v>
      </c>
      <c r="CP863" s="16">
        <f t="shared" si="18"/>
        <v>-0.01428571429</v>
      </c>
      <c r="CQ863" s="16">
        <f t="shared" si="19"/>
        <v>-0.09156810378</v>
      </c>
      <c r="CR863" s="17">
        <v>1.0</v>
      </c>
      <c r="CS863" s="14">
        <v>1.4</v>
      </c>
      <c r="CT863" s="14">
        <v>1.4</v>
      </c>
      <c r="CU863" s="14">
        <v>0.8</v>
      </c>
      <c r="CV863" s="14">
        <v>-0.6000000000000001</v>
      </c>
      <c r="CW863" s="14">
        <v>0.30000000000000004</v>
      </c>
      <c r="CX863" s="14">
        <v>0.0</v>
      </c>
      <c r="CY863" s="14">
        <v>-0.4</v>
      </c>
      <c r="CZ863" s="18">
        <f t="shared" si="20"/>
        <v>-0.02857142857</v>
      </c>
      <c r="DA863" s="18">
        <f t="shared" si="21"/>
        <v>-0.1831362076</v>
      </c>
      <c r="DB863" s="14">
        <v>17.75</v>
      </c>
      <c r="DC863" s="7">
        <v>0.0</v>
      </c>
      <c r="DD863" s="7">
        <v>1.0</v>
      </c>
      <c r="DE863" s="7">
        <v>1.0</v>
      </c>
      <c r="DF863" s="7">
        <v>3.0</v>
      </c>
      <c r="DG863" s="7">
        <v>1.0</v>
      </c>
      <c r="DH863" s="7">
        <v>1.0</v>
      </c>
      <c r="DI863" s="7">
        <v>0.0</v>
      </c>
      <c r="DJ863" s="7">
        <v>0.0</v>
      </c>
      <c r="DK863" s="7">
        <v>1.0</v>
      </c>
      <c r="DL863" s="7">
        <v>0.0</v>
      </c>
      <c r="DM863" s="7">
        <v>1.0</v>
      </c>
      <c r="DN863" s="9">
        <v>0.0</v>
      </c>
      <c r="DO863" s="9">
        <v>0.0</v>
      </c>
      <c r="DP863" s="9">
        <v>0.0</v>
      </c>
      <c r="DQ863" s="8">
        <v>186.0</v>
      </c>
      <c r="DR863" s="8">
        <v>11.0</v>
      </c>
      <c r="DS863" s="8" t="s">
        <v>210</v>
      </c>
      <c r="DT863" s="19">
        <v>0.632</v>
      </c>
      <c r="DU863" s="8">
        <v>0.632</v>
      </c>
      <c r="DV863" s="8">
        <v>0.632</v>
      </c>
      <c r="DW863" s="8">
        <v>85.0</v>
      </c>
      <c r="DX863" s="8">
        <v>0.0</v>
      </c>
      <c r="DY863" s="14">
        <f t="shared" si="22"/>
        <v>-0.5744680851</v>
      </c>
    </row>
    <row r="864" ht="12.75" customHeight="1">
      <c r="A864" s="7">
        <v>6.0</v>
      </c>
      <c r="B864" s="7" t="s">
        <v>3464</v>
      </c>
      <c r="C864" s="7" t="s">
        <v>337</v>
      </c>
      <c r="D864" s="7" t="s">
        <v>338</v>
      </c>
      <c r="E864" s="7" t="s">
        <v>132</v>
      </c>
      <c r="F864" s="7" t="s">
        <v>132</v>
      </c>
      <c r="G864" s="7">
        <v>74.0</v>
      </c>
      <c r="H864" s="7">
        <v>217.0</v>
      </c>
      <c r="I864" s="7" t="s">
        <v>133</v>
      </c>
      <c r="J864" s="7">
        <v>2006.0</v>
      </c>
      <c r="K864" s="7">
        <v>2.0</v>
      </c>
      <c r="L864" s="7">
        <v>57.0</v>
      </c>
      <c r="M864" s="8"/>
      <c r="N864" s="8">
        <f t="shared" si="1"/>
        <v>28</v>
      </c>
      <c r="O864" s="7" t="s">
        <v>213</v>
      </c>
      <c r="P864" s="7" t="s">
        <v>3465</v>
      </c>
      <c r="Q864" s="8" t="s">
        <v>173</v>
      </c>
      <c r="R864" s="7" t="s">
        <v>3466</v>
      </c>
      <c r="S864" s="9" t="s">
        <v>174</v>
      </c>
      <c r="T864" s="9">
        <v>35.0</v>
      </c>
      <c r="U864" s="9">
        <v>10.0</v>
      </c>
      <c r="V864" s="9" t="s">
        <v>138</v>
      </c>
      <c r="W864" s="7">
        <v>45.0</v>
      </c>
      <c r="X864" s="7">
        <v>1.0</v>
      </c>
      <c r="Y864" s="7">
        <v>4.0</v>
      </c>
      <c r="Z864" s="7">
        <v>3.0</v>
      </c>
      <c r="AA864" s="7">
        <v>5.0</v>
      </c>
      <c r="AB864" s="7">
        <v>2.0</v>
      </c>
      <c r="AC864" s="7">
        <v>40.0</v>
      </c>
      <c r="AD864" s="7">
        <v>15.0</v>
      </c>
      <c r="AE864" s="7">
        <v>22.0</v>
      </c>
      <c r="AF864" s="10">
        <f t="shared" si="2"/>
        <v>0.025</v>
      </c>
      <c r="AG864" s="10">
        <f t="shared" si="3"/>
        <v>0.01298701299</v>
      </c>
      <c r="AH864" s="7">
        <v>41797.0</v>
      </c>
      <c r="AI864" s="11">
        <f t="shared" si="4"/>
        <v>15.48037037</v>
      </c>
      <c r="AJ864" s="7">
        <v>987.0</v>
      </c>
      <c r="AK864" s="11">
        <f t="shared" si="5"/>
        <v>21.93333333</v>
      </c>
      <c r="AL864" s="11">
        <f t="shared" si="6"/>
        <v>42.34751773</v>
      </c>
      <c r="AM864" s="12">
        <v>51.0</v>
      </c>
      <c r="AN864" s="11">
        <f t="shared" si="7"/>
        <v>4.39265976</v>
      </c>
      <c r="AO864" s="10" t="s">
        <v>862</v>
      </c>
      <c r="AP864" s="10" t="s">
        <v>467</v>
      </c>
      <c r="AQ864" s="10" t="s">
        <v>1519</v>
      </c>
      <c r="AR864" s="7">
        <v>0.0</v>
      </c>
      <c r="AS864" s="7">
        <v>0.0</v>
      </c>
      <c r="AT864" s="13">
        <f t="shared" si="8"/>
        <v>0</v>
      </c>
      <c r="AU864" s="8"/>
      <c r="AV864" s="8"/>
      <c r="AW864" s="8"/>
      <c r="AX864" s="8">
        <v>0.0</v>
      </c>
      <c r="AY864" s="8"/>
      <c r="AZ864" s="8">
        <v>0.0</v>
      </c>
      <c r="BA864" s="7">
        <v>35.0</v>
      </c>
      <c r="BB864" s="7">
        <v>108.0</v>
      </c>
      <c r="BC864" s="7">
        <v>61.0</v>
      </c>
      <c r="BD864" s="7">
        <v>15.0</v>
      </c>
      <c r="BE864" s="7">
        <v>22.0</v>
      </c>
      <c r="BF864" s="7">
        <v>2.0</v>
      </c>
      <c r="BG864" s="14">
        <f t="shared" si="9"/>
        <v>3.014570424</v>
      </c>
      <c r="BH864" s="11">
        <f t="shared" si="10"/>
        <v>9.302103022</v>
      </c>
      <c r="BI864" s="11">
        <f t="shared" si="11"/>
        <v>5.253965596</v>
      </c>
      <c r="BJ864" s="11">
        <f t="shared" si="12"/>
        <v>1.291958753</v>
      </c>
      <c r="BK864" s="11">
        <f t="shared" si="13"/>
        <v>1.894872838</v>
      </c>
      <c r="BL864" s="11">
        <f t="shared" si="14"/>
        <v>0.1722611671</v>
      </c>
      <c r="BM864" s="7">
        <v>60.0</v>
      </c>
      <c r="BN864" s="7">
        <v>15.0</v>
      </c>
      <c r="BO864" s="7">
        <v>4.0</v>
      </c>
      <c r="BP864" s="7">
        <v>1.0</v>
      </c>
      <c r="BQ864" s="7">
        <v>0.0</v>
      </c>
      <c r="BR864" s="7">
        <v>0.0</v>
      </c>
      <c r="BS864" s="9">
        <f t="shared" si="15"/>
        <v>233</v>
      </c>
      <c r="BT864" s="14">
        <v>-8.2786</v>
      </c>
      <c r="BW864" s="15" t="str">
        <f t="shared" si="16"/>
        <v> </v>
      </c>
      <c r="BY864" s="7">
        <v>0.0</v>
      </c>
      <c r="BZ864" s="7">
        <v>0.0</v>
      </c>
      <c r="CA864" s="7">
        <v>0.0</v>
      </c>
      <c r="CB864" s="7">
        <v>0.0</v>
      </c>
      <c r="CC864" s="7">
        <v>0.0</v>
      </c>
      <c r="CD864" s="7">
        <v>0.0</v>
      </c>
      <c r="CE864" s="7">
        <v>0.0</v>
      </c>
      <c r="CF864" s="7">
        <v>0.0</v>
      </c>
      <c r="CG864" s="7">
        <v>0.0</v>
      </c>
      <c r="CH864" s="7">
        <v>0.0</v>
      </c>
      <c r="CI864" s="7">
        <v>1.0</v>
      </c>
      <c r="CJ864" s="7">
        <v>0.0</v>
      </c>
      <c r="CK864" s="7">
        <v>0.0</v>
      </c>
      <c r="CL864" s="15">
        <f t="shared" si="17"/>
        <v>0</v>
      </c>
      <c r="CM864" s="7">
        <v>-0.2</v>
      </c>
      <c r="CN864" s="7">
        <v>1.9</v>
      </c>
      <c r="CO864" s="7">
        <v>1.7000000000000002</v>
      </c>
      <c r="CP864" s="16">
        <f t="shared" si="18"/>
        <v>0.03777777778</v>
      </c>
      <c r="CQ864" s="16">
        <f t="shared" si="19"/>
        <v>0.146421992</v>
      </c>
      <c r="CR864" s="17">
        <v>3.0</v>
      </c>
      <c r="CS864" s="14">
        <v>9.2</v>
      </c>
      <c r="CT864" s="14">
        <v>11.5</v>
      </c>
      <c r="CU864" s="14">
        <v>4.2</v>
      </c>
      <c r="CV864" s="14">
        <v>-0.2</v>
      </c>
      <c r="CW864" s="14">
        <v>1.9</v>
      </c>
      <c r="CX864" s="14">
        <v>0.0</v>
      </c>
      <c r="CY864" s="14">
        <v>1.7000000000000002</v>
      </c>
      <c r="CZ864" s="18">
        <f t="shared" si="20"/>
        <v>0.03777777778</v>
      </c>
      <c r="DA864" s="18">
        <f t="shared" si="21"/>
        <v>0.146421992</v>
      </c>
      <c r="DB864" s="14">
        <v>55.675</v>
      </c>
      <c r="DC864" s="7">
        <v>0.0</v>
      </c>
      <c r="DD864" s="7">
        <v>0.0</v>
      </c>
      <c r="DE864" s="7">
        <v>0.0</v>
      </c>
      <c r="DF864" s="7">
        <v>15.0</v>
      </c>
      <c r="DG864" s="7">
        <v>1.0</v>
      </c>
      <c r="DH864" s="7">
        <v>0.0</v>
      </c>
      <c r="DI864" s="7">
        <v>6.0</v>
      </c>
      <c r="DJ864" s="7">
        <v>6.0</v>
      </c>
      <c r="DK864" s="7">
        <v>1.0</v>
      </c>
      <c r="DL864" s="7">
        <v>0.0</v>
      </c>
      <c r="DM864" s="7">
        <v>26.0</v>
      </c>
      <c r="DN864" s="9">
        <v>0.0</v>
      </c>
      <c r="DO864" s="9">
        <v>0.0</v>
      </c>
      <c r="DP864" s="9">
        <v>0.0</v>
      </c>
      <c r="DQ864" s="8">
        <v>233.0</v>
      </c>
      <c r="DR864" s="8">
        <v>10.0</v>
      </c>
      <c r="DS864" s="8" t="s">
        <v>1146</v>
      </c>
      <c r="DT864" s="19">
        <v>2.0</v>
      </c>
      <c r="DU864" s="8">
        <v>1.667</v>
      </c>
      <c r="DV864" s="8">
        <v>1.877</v>
      </c>
      <c r="DW864" s="8">
        <v>203.0</v>
      </c>
      <c r="DX864" s="8">
        <v>0.0</v>
      </c>
      <c r="DY864" s="14">
        <f t="shared" si="22"/>
        <v>-0.8277053306</v>
      </c>
    </row>
    <row r="865" ht="12.75" customHeight="1">
      <c r="A865" s="7">
        <v>6.0</v>
      </c>
      <c r="B865" s="7" t="s">
        <v>3467</v>
      </c>
      <c r="C865" s="7" t="s">
        <v>1399</v>
      </c>
      <c r="D865" s="7" t="s">
        <v>170</v>
      </c>
      <c r="E865" s="7" t="s">
        <v>163</v>
      </c>
      <c r="F865" s="7" t="s">
        <v>163</v>
      </c>
      <c r="G865" s="7">
        <v>76.0</v>
      </c>
      <c r="H865" s="7">
        <v>236.0</v>
      </c>
      <c r="I865" s="7" t="s">
        <v>145</v>
      </c>
      <c r="J865" s="7">
        <v>2003.0</v>
      </c>
      <c r="K865" s="7">
        <v>2.0</v>
      </c>
      <c r="L865" s="7">
        <v>49.0</v>
      </c>
      <c r="M865" s="8"/>
      <c r="N865" s="8">
        <f t="shared" si="1"/>
        <v>30</v>
      </c>
      <c r="O865" s="7" t="s">
        <v>3332</v>
      </c>
      <c r="P865" s="7" t="s">
        <v>3465</v>
      </c>
      <c r="Q865" s="8" t="s">
        <v>254</v>
      </c>
      <c r="R865" s="7" t="s">
        <v>254</v>
      </c>
      <c r="S865" s="9" t="s">
        <v>174</v>
      </c>
      <c r="T865" s="9">
        <v>78.0</v>
      </c>
      <c r="U865" s="9" t="s">
        <v>138</v>
      </c>
      <c r="V865" s="9" t="s">
        <v>138</v>
      </c>
      <c r="W865" s="7">
        <v>78.0</v>
      </c>
      <c r="X865" s="7">
        <v>20.0</v>
      </c>
      <c r="Y865" s="7">
        <v>31.0</v>
      </c>
      <c r="Z865" s="7">
        <v>17.0</v>
      </c>
      <c r="AA865" s="7">
        <v>51.0</v>
      </c>
      <c r="AB865" s="7">
        <v>-7.0</v>
      </c>
      <c r="AC865" s="7">
        <v>189.0</v>
      </c>
      <c r="AD865" s="7">
        <v>91.0</v>
      </c>
      <c r="AE865" s="7">
        <v>102.0</v>
      </c>
      <c r="AF865" s="10">
        <f t="shared" si="2"/>
        <v>0.1058201058</v>
      </c>
      <c r="AG865" s="10">
        <f t="shared" si="3"/>
        <v>0.05235602094</v>
      </c>
      <c r="AH865" s="7">
        <v>118764.0</v>
      </c>
      <c r="AI865" s="11">
        <f t="shared" si="4"/>
        <v>25.37692308</v>
      </c>
      <c r="AJ865" s="7">
        <v>2334.0</v>
      </c>
      <c r="AK865" s="11">
        <f t="shared" si="5"/>
        <v>29.92307692</v>
      </c>
      <c r="AL865" s="11">
        <f t="shared" si="6"/>
        <v>50.88431877</v>
      </c>
      <c r="AM865" s="12">
        <v>189.0</v>
      </c>
      <c r="AN865" s="11">
        <f t="shared" si="7"/>
        <v>5.729008791</v>
      </c>
      <c r="AO865" s="10" t="s">
        <v>1936</v>
      </c>
      <c r="AP865" s="10" t="s">
        <v>811</v>
      </c>
      <c r="AQ865" s="10" t="s">
        <v>493</v>
      </c>
      <c r="AR865" s="7">
        <v>0.0</v>
      </c>
      <c r="AS865" s="7">
        <v>0.0</v>
      </c>
      <c r="AT865" s="13">
        <f t="shared" si="8"/>
        <v>0</v>
      </c>
      <c r="AU865" s="8"/>
      <c r="AV865" s="8"/>
      <c r="AW865" s="8"/>
      <c r="AX865" s="8">
        <v>0.0</v>
      </c>
      <c r="AY865" s="8"/>
      <c r="AZ865" s="8">
        <v>0.0</v>
      </c>
      <c r="BA865" s="7">
        <v>59.0</v>
      </c>
      <c r="BB865" s="7">
        <v>169.0</v>
      </c>
      <c r="BC865" s="7">
        <v>160.0</v>
      </c>
      <c r="BD865" s="7">
        <v>91.0</v>
      </c>
      <c r="BE865" s="7">
        <v>39.0</v>
      </c>
      <c r="BF865" s="7">
        <v>19.0</v>
      </c>
      <c r="BG865" s="14">
        <f t="shared" si="9"/>
        <v>1.788420734</v>
      </c>
      <c r="BH865" s="11">
        <f t="shared" si="10"/>
        <v>5.122764474</v>
      </c>
      <c r="BI865" s="11">
        <f t="shared" si="11"/>
        <v>4.849954532</v>
      </c>
      <c r="BJ865" s="11">
        <f t="shared" si="12"/>
        <v>2.75841164</v>
      </c>
      <c r="BK865" s="11">
        <f t="shared" si="13"/>
        <v>1.182176417</v>
      </c>
      <c r="BL865" s="11">
        <f t="shared" si="14"/>
        <v>0.5759321006</v>
      </c>
      <c r="BM865" s="7">
        <v>27.0</v>
      </c>
      <c r="BN865" s="7">
        <v>11.0</v>
      </c>
      <c r="BO865" s="7">
        <v>1.0</v>
      </c>
      <c r="BP865" s="7">
        <v>0.0</v>
      </c>
      <c r="BQ865" s="7">
        <v>0.0</v>
      </c>
      <c r="BR865" s="7">
        <v>0.0</v>
      </c>
      <c r="BS865" s="9">
        <f t="shared" si="15"/>
        <v>357</v>
      </c>
      <c r="BT865" s="14">
        <v>4.5527</v>
      </c>
      <c r="BW865" s="15" t="str">
        <f t="shared" si="16"/>
        <v> </v>
      </c>
      <c r="BY865" s="7">
        <v>4.0</v>
      </c>
      <c r="BZ865" s="7">
        <v>0.0</v>
      </c>
      <c r="CA865" s="7">
        <v>1.0</v>
      </c>
      <c r="CB865" s="7">
        <v>2.0</v>
      </c>
      <c r="CC865" s="7">
        <v>0.0</v>
      </c>
      <c r="CD865" s="7">
        <v>0.0</v>
      </c>
      <c r="CE865" s="7">
        <v>15.0</v>
      </c>
      <c r="CF865" s="7">
        <v>4.0</v>
      </c>
      <c r="CG865" s="7">
        <v>0.0</v>
      </c>
      <c r="CH865" s="7">
        <v>0.0</v>
      </c>
      <c r="CI865" s="7">
        <v>1.0</v>
      </c>
      <c r="CJ865" s="7">
        <v>0.0</v>
      </c>
      <c r="CK865" s="7">
        <v>0.0</v>
      </c>
      <c r="CL865" s="15">
        <f t="shared" si="17"/>
        <v>0</v>
      </c>
      <c r="CM865" s="7">
        <v>5.6</v>
      </c>
      <c r="CN865" s="7">
        <v>3.9</v>
      </c>
      <c r="CO865" s="7">
        <v>9.5</v>
      </c>
      <c r="CP865" s="16">
        <f t="shared" si="18"/>
        <v>0.1217948718</v>
      </c>
      <c r="CQ865" s="16">
        <f t="shared" si="19"/>
        <v>0.2879660503</v>
      </c>
      <c r="CR865" s="17">
        <v>8.0</v>
      </c>
      <c r="CS865" s="14">
        <v>47.4</v>
      </c>
      <c r="CT865" s="14">
        <v>44.8</v>
      </c>
      <c r="CU865" s="14">
        <v>-9.7</v>
      </c>
      <c r="CV865" s="14">
        <v>10.5</v>
      </c>
      <c r="CW865" s="14">
        <v>4.4</v>
      </c>
      <c r="CX865" s="14">
        <v>0.0</v>
      </c>
      <c r="CY865" s="14">
        <v>14.9</v>
      </c>
      <c r="CZ865" s="18">
        <f t="shared" si="20"/>
        <v>0.191025641</v>
      </c>
      <c r="DA865" s="18">
        <f t="shared" si="21"/>
        <v>0.4516520158</v>
      </c>
      <c r="DB865" s="14">
        <v>52.3704</v>
      </c>
      <c r="DC865" s="7">
        <v>0.0</v>
      </c>
      <c r="DD865" s="7">
        <v>3.0</v>
      </c>
      <c r="DE865" s="7">
        <v>10.0</v>
      </c>
      <c r="DF865" s="7">
        <v>78.0</v>
      </c>
      <c r="DG865" s="7">
        <v>2.0</v>
      </c>
      <c r="DH865" s="7">
        <v>1.0</v>
      </c>
      <c r="DI865" s="7">
        <v>92.0</v>
      </c>
      <c r="DJ865" s="7">
        <v>26.0</v>
      </c>
      <c r="DK865" s="7">
        <v>0.0</v>
      </c>
      <c r="DL865" s="7">
        <v>0.0</v>
      </c>
      <c r="DM865" s="7">
        <v>68.0</v>
      </c>
      <c r="DN865" s="9">
        <v>2.0</v>
      </c>
      <c r="DO865" s="9">
        <v>5.0</v>
      </c>
      <c r="DP865" s="9">
        <v>4.0</v>
      </c>
      <c r="DQ865" s="8">
        <v>186.0</v>
      </c>
      <c r="DR865" s="8">
        <v>3.0</v>
      </c>
      <c r="DS865" s="8" t="s">
        <v>249</v>
      </c>
      <c r="DT865" s="19">
        <v>14.0</v>
      </c>
      <c r="DU865" s="8">
        <v>7.857</v>
      </c>
      <c r="DV865" s="8">
        <v>7.857</v>
      </c>
      <c r="DW865" s="8">
        <v>287.0</v>
      </c>
      <c r="DX865" s="8">
        <v>0.0</v>
      </c>
      <c r="DY865" s="14">
        <f t="shared" si="22"/>
        <v>-0.6468085106</v>
      </c>
    </row>
    <row r="866" ht="12.75" customHeight="1">
      <c r="A866" s="7">
        <v>6.0</v>
      </c>
      <c r="B866" s="7" t="s">
        <v>3468</v>
      </c>
      <c r="C866" s="7" t="s">
        <v>3469</v>
      </c>
      <c r="E866" s="7" t="s">
        <v>203</v>
      </c>
      <c r="F866" s="7" t="s">
        <v>203</v>
      </c>
      <c r="G866" s="7">
        <v>71.0</v>
      </c>
      <c r="H866" s="7">
        <v>200.0</v>
      </c>
      <c r="I866" s="7" t="s">
        <v>145</v>
      </c>
      <c r="J866" s="7">
        <v>2007.0</v>
      </c>
      <c r="K866" s="7">
        <v>3.0</v>
      </c>
      <c r="L866" s="7">
        <v>73.0</v>
      </c>
      <c r="M866" s="8"/>
      <c r="N866" s="8">
        <f t="shared" si="1"/>
        <v>27</v>
      </c>
      <c r="O866" s="7" t="s">
        <v>3470</v>
      </c>
      <c r="P866" s="7" t="s">
        <v>3465</v>
      </c>
      <c r="Q866" s="8" t="s">
        <v>297</v>
      </c>
      <c r="R866" s="7" t="s">
        <v>297</v>
      </c>
      <c r="S866" s="9" t="s">
        <v>174</v>
      </c>
      <c r="T866" s="9">
        <v>45.0</v>
      </c>
      <c r="U866" s="9" t="s">
        <v>138</v>
      </c>
      <c r="V866" s="9" t="s">
        <v>138</v>
      </c>
      <c r="W866" s="7">
        <v>45.0</v>
      </c>
      <c r="X866" s="7">
        <v>0.0</v>
      </c>
      <c r="Y866" s="7">
        <v>7.0</v>
      </c>
      <c r="Z866" s="7">
        <v>5.0</v>
      </c>
      <c r="AA866" s="7">
        <v>7.0</v>
      </c>
      <c r="AB866" s="7">
        <v>-17.0</v>
      </c>
      <c r="AC866" s="7">
        <v>65.0</v>
      </c>
      <c r="AD866" s="7">
        <v>34.0</v>
      </c>
      <c r="AE866" s="7">
        <v>57.0</v>
      </c>
      <c r="AF866" s="10">
        <f t="shared" si="2"/>
        <v>0</v>
      </c>
      <c r="AG866" s="10">
        <f t="shared" si="3"/>
        <v>0</v>
      </c>
      <c r="AH866" s="7">
        <v>50841.0</v>
      </c>
      <c r="AI866" s="11">
        <f t="shared" si="4"/>
        <v>18.83</v>
      </c>
      <c r="AJ866" s="7">
        <v>1138.0</v>
      </c>
      <c r="AK866" s="11">
        <f t="shared" si="5"/>
        <v>25.28888889</v>
      </c>
      <c r="AL866" s="11">
        <f t="shared" si="6"/>
        <v>44.67574692</v>
      </c>
      <c r="AM866" s="12">
        <v>39.0</v>
      </c>
      <c r="AN866" s="11">
        <f t="shared" si="7"/>
        <v>2.761550717</v>
      </c>
      <c r="AO866" s="10" t="s">
        <v>151</v>
      </c>
      <c r="AP866" s="10" t="s">
        <v>2280</v>
      </c>
      <c r="AQ866" s="10" t="s">
        <v>2280</v>
      </c>
      <c r="AR866" s="7">
        <v>0.0</v>
      </c>
      <c r="AS866" s="7">
        <v>0.0</v>
      </c>
      <c r="AT866" s="13">
        <f t="shared" si="8"/>
        <v>0</v>
      </c>
      <c r="AU866" s="8"/>
      <c r="AV866" s="8"/>
      <c r="AW866" s="8"/>
      <c r="AX866" s="8">
        <v>0.0</v>
      </c>
      <c r="AY866" s="8"/>
      <c r="AZ866" s="8">
        <v>0.0</v>
      </c>
      <c r="BA866" s="7">
        <v>65.0</v>
      </c>
      <c r="BB866" s="7">
        <v>49.0</v>
      </c>
      <c r="BC866" s="7">
        <v>37.0</v>
      </c>
      <c r="BD866" s="7">
        <v>34.0</v>
      </c>
      <c r="BE866" s="7">
        <v>15.0</v>
      </c>
      <c r="BF866" s="7">
        <v>10.0</v>
      </c>
      <c r="BG866" s="14">
        <f t="shared" si="9"/>
        <v>4.602584528</v>
      </c>
      <c r="BH866" s="11">
        <f t="shared" si="10"/>
        <v>3.469640644</v>
      </c>
      <c r="BI866" s="11">
        <f t="shared" si="11"/>
        <v>2.619932731</v>
      </c>
      <c r="BJ866" s="11">
        <f t="shared" si="12"/>
        <v>2.407505753</v>
      </c>
      <c r="BK866" s="11">
        <f t="shared" si="13"/>
        <v>1.062134891</v>
      </c>
      <c r="BL866" s="11">
        <f t="shared" si="14"/>
        <v>0.7080899274</v>
      </c>
      <c r="BM866" s="7">
        <v>24.0</v>
      </c>
      <c r="BN866" s="7">
        <v>12.0</v>
      </c>
      <c r="BO866" s="7">
        <v>0.0</v>
      </c>
      <c r="BP866" s="7">
        <v>0.0</v>
      </c>
      <c r="BQ866" s="7">
        <v>0.0</v>
      </c>
      <c r="BR866" s="7">
        <v>0.0</v>
      </c>
      <c r="BS866" s="9">
        <f t="shared" si="15"/>
        <v>110</v>
      </c>
      <c r="BT866" s="14">
        <v>-4.4505</v>
      </c>
      <c r="BW866" s="15" t="str">
        <f t="shared" si="16"/>
        <v> </v>
      </c>
      <c r="BY866" s="7">
        <v>0.0</v>
      </c>
      <c r="BZ866" s="7">
        <v>0.0</v>
      </c>
      <c r="CA866" s="7">
        <v>0.0</v>
      </c>
      <c r="CB866" s="7">
        <v>0.0</v>
      </c>
      <c r="CC866" s="7">
        <v>0.0</v>
      </c>
      <c r="CD866" s="7">
        <v>0.0</v>
      </c>
      <c r="CE866" s="7">
        <v>0.0</v>
      </c>
      <c r="CF866" s="7">
        <v>0.0</v>
      </c>
      <c r="CG866" s="7">
        <v>0.0</v>
      </c>
      <c r="CH866" s="7">
        <v>0.0</v>
      </c>
      <c r="CI866" s="7">
        <v>0.0</v>
      </c>
      <c r="CJ866" s="7">
        <v>0.0</v>
      </c>
      <c r="CK866" s="7">
        <v>0.0</v>
      </c>
      <c r="CL866" s="15">
        <f t="shared" si="17"/>
        <v>0</v>
      </c>
      <c r="CM866" s="7">
        <v>-0.30000000000000004</v>
      </c>
      <c r="CN866" s="7">
        <v>0.7</v>
      </c>
      <c r="CO866" s="7">
        <v>0.4</v>
      </c>
      <c r="CP866" s="16">
        <f t="shared" si="18"/>
        <v>0.008888888889</v>
      </c>
      <c r="CQ866" s="16">
        <f t="shared" si="19"/>
        <v>0.0283235971</v>
      </c>
      <c r="CR866" s="17">
        <v>1.0</v>
      </c>
      <c r="CS866" s="14">
        <v>23.1</v>
      </c>
      <c r="CT866" s="14">
        <v>18.5</v>
      </c>
      <c r="CU866" s="14">
        <v>-8.5</v>
      </c>
      <c r="CV866" s="14">
        <v>-3.0</v>
      </c>
      <c r="CW866" s="14">
        <v>-0.6000000000000001</v>
      </c>
      <c r="CX866" s="14">
        <v>0.0</v>
      </c>
      <c r="CY866" s="14">
        <v>-3.6</v>
      </c>
      <c r="CZ866" s="18">
        <f t="shared" si="20"/>
        <v>-0.08</v>
      </c>
      <c r="DA866" s="18">
        <f t="shared" si="21"/>
        <v>-0.2549123739</v>
      </c>
      <c r="DB866" s="14">
        <v>42.9692</v>
      </c>
      <c r="DC866" s="7">
        <v>0.0</v>
      </c>
      <c r="DD866" s="7">
        <v>2.0</v>
      </c>
      <c r="DE866" s="7">
        <v>5.0</v>
      </c>
      <c r="DF866" s="7">
        <v>27.0</v>
      </c>
      <c r="DG866" s="7">
        <v>1.0</v>
      </c>
      <c r="DH866" s="7">
        <v>2.0</v>
      </c>
      <c r="DI866" s="7">
        <v>19.0</v>
      </c>
      <c r="DJ866" s="7">
        <v>14.0</v>
      </c>
      <c r="DK866" s="7">
        <v>0.0</v>
      </c>
      <c r="DL866" s="7">
        <v>0.0</v>
      </c>
      <c r="DM866" s="7">
        <v>29.0</v>
      </c>
      <c r="DN866" s="9">
        <v>0.0</v>
      </c>
      <c r="DO866" s="9">
        <v>0.0</v>
      </c>
      <c r="DP866" s="9">
        <v>0.0</v>
      </c>
      <c r="DQ866" s="8">
        <v>186.0</v>
      </c>
      <c r="DR866" s="8">
        <v>4.0</v>
      </c>
      <c r="DS866" s="8" t="s">
        <v>210</v>
      </c>
      <c r="DT866" s="19">
        <v>1.5</v>
      </c>
      <c r="DU866" s="8">
        <v>1.5</v>
      </c>
      <c r="DV866" s="8">
        <v>1.48</v>
      </c>
      <c r="DW866" s="8">
        <v>73.0</v>
      </c>
      <c r="DX866" s="8">
        <v>0.0</v>
      </c>
      <c r="DY866" s="14">
        <f t="shared" si="22"/>
        <v>-5.578723404</v>
      </c>
    </row>
    <row r="867" ht="12.75" customHeight="1">
      <c r="A867" s="7">
        <v>25.0</v>
      </c>
      <c r="B867" s="7" t="s">
        <v>2420</v>
      </c>
      <c r="C867" s="7" t="s">
        <v>1102</v>
      </c>
      <c r="D867" s="7" t="s">
        <v>736</v>
      </c>
      <c r="E867" s="7" t="s">
        <v>163</v>
      </c>
      <c r="F867" s="7" t="s">
        <v>163</v>
      </c>
      <c r="G867" s="7">
        <v>74.0</v>
      </c>
      <c r="H867" s="7">
        <v>206.0</v>
      </c>
      <c r="I867" s="7" t="s">
        <v>145</v>
      </c>
      <c r="J867" s="7">
        <v>2008.0</v>
      </c>
      <c r="K867" s="7">
        <v>4.0</v>
      </c>
      <c r="L867" s="7">
        <v>111.0</v>
      </c>
      <c r="M867" s="8"/>
      <c r="N867" s="8">
        <f t="shared" si="1"/>
        <v>27</v>
      </c>
      <c r="O867" s="7" t="s">
        <v>3471</v>
      </c>
      <c r="P867" s="7" t="s">
        <v>3472</v>
      </c>
      <c r="Q867" s="8" t="s">
        <v>222</v>
      </c>
      <c r="R867" s="7" t="s">
        <v>1363</v>
      </c>
      <c r="S867" s="9" t="s">
        <v>247</v>
      </c>
      <c r="T867" s="9">
        <v>56.0</v>
      </c>
      <c r="U867" s="9">
        <v>15.0</v>
      </c>
      <c r="V867" s="9" t="s">
        <v>138</v>
      </c>
      <c r="W867" s="7">
        <v>71.0</v>
      </c>
      <c r="X867" s="7">
        <v>14.0</v>
      </c>
      <c r="Y867" s="7">
        <v>13.0</v>
      </c>
      <c r="Z867" s="7">
        <v>8.0</v>
      </c>
      <c r="AA867" s="7">
        <v>27.0</v>
      </c>
      <c r="AB867" s="7">
        <v>4.0</v>
      </c>
      <c r="AC867" s="7">
        <v>136.0</v>
      </c>
      <c r="AD867" s="7">
        <v>34.0</v>
      </c>
      <c r="AE867" s="7">
        <v>50.0</v>
      </c>
      <c r="AF867" s="10">
        <f t="shared" si="2"/>
        <v>0.1029411765</v>
      </c>
      <c r="AG867" s="10">
        <f t="shared" si="3"/>
        <v>0.06363636364</v>
      </c>
      <c r="AH867" s="7">
        <v>57147.0</v>
      </c>
      <c r="AI867" s="11">
        <f t="shared" si="4"/>
        <v>13.41478873</v>
      </c>
      <c r="AJ867" s="7">
        <v>1406.0</v>
      </c>
      <c r="AK867" s="11">
        <f t="shared" si="5"/>
        <v>19.8028169</v>
      </c>
      <c r="AL867" s="11">
        <f t="shared" si="6"/>
        <v>40.64509246</v>
      </c>
      <c r="AM867" s="12">
        <v>92.0</v>
      </c>
      <c r="AN867" s="11">
        <f t="shared" si="7"/>
        <v>5.79557982</v>
      </c>
      <c r="AO867" s="10" t="s">
        <v>728</v>
      </c>
      <c r="AP867" s="10" t="s">
        <v>1774</v>
      </c>
      <c r="AQ867" s="10" t="s">
        <v>3473</v>
      </c>
      <c r="AR867" s="7">
        <v>16.0</v>
      </c>
      <c r="AS867" s="7">
        <v>19.0</v>
      </c>
      <c r="AT867" s="13">
        <f t="shared" si="8"/>
        <v>0.4571428571</v>
      </c>
      <c r="AU867" s="8"/>
      <c r="AV867" s="8"/>
      <c r="AW867" s="8">
        <v>22.0</v>
      </c>
      <c r="AX867" s="8">
        <v>10.0</v>
      </c>
      <c r="AY867" s="8">
        <v>13.0</v>
      </c>
      <c r="AZ867" s="8">
        <v>6.0</v>
      </c>
      <c r="BA867" s="7">
        <v>135.0</v>
      </c>
      <c r="BB867" s="7">
        <v>127.0</v>
      </c>
      <c r="BC867" s="7">
        <v>26.0</v>
      </c>
      <c r="BD867" s="7">
        <v>34.0</v>
      </c>
      <c r="BE867" s="7">
        <v>16.0</v>
      </c>
      <c r="BF867" s="7">
        <v>18.0</v>
      </c>
      <c r="BG867" s="14">
        <f t="shared" si="9"/>
        <v>8.504383432</v>
      </c>
      <c r="BH867" s="11">
        <f t="shared" si="10"/>
        <v>8.00041997</v>
      </c>
      <c r="BI867" s="11">
        <f t="shared" si="11"/>
        <v>1.637881254</v>
      </c>
      <c r="BJ867" s="11">
        <f t="shared" si="12"/>
        <v>2.141844716</v>
      </c>
      <c r="BK867" s="11">
        <f t="shared" si="13"/>
        <v>1.007926925</v>
      </c>
      <c r="BL867" s="11">
        <f t="shared" si="14"/>
        <v>1.133917791</v>
      </c>
      <c r="BM867" s="7">
        <v>24.0</v>
      </c>
      <c r="BN867" s="7">
        <v>12.0</v>
      </c>
      <c r="BO867" s="7">
        <v>0.0</v>
      </c>
      <c r="BP867" s="7">
        <v>0.0</v>
      </c>
      <c r="BQ867" s="7">
        <v>0.0</v>
      </c>
      <c r="BR867" s="7">
        <v>0.0</v>
      </c>
      <c r="BS867" s="9">
        <f t="shared" si="15"/>
        <v>177</v>
      </c>
      <c r="BT867" s="14">
        <v>5.0099</v>
      </c>
      <c r="BW867" s="15" t="str">
        <f t="shared" si="16"/>
        <v> </v>
      </c>
      <c r="BY867" s="7">
        <v>4.0</v>
      </c>
      <c r="BZ867" s="7">
        <v>0.0</v>
      </c>
      <c r="CA867" s="7">
        <v>1.0</v>
      </c>
      <c r="CB867" s="7">
        <v>0.0</v>
      </c>
      <c r="CC867" s="7">
        <v>0.0</v>
      </c>
      <c r="CD867" s="7">
        <v>1.0</v>
      </c>
      <c r="CE867" s="7">
        <v>1.0</v>
      </c>
      <c r="CF867" s="7">
        <v>1.0</v>
      </c>
      <c r="CG867" s="7">
        <v>2.0</v>
      </c>
      <c r="CH867" s="7">
        <v>0.0</v>
      </c>
      <c r="CI867" s="7">
        <v>9.0</v>
      </c>
      <c r="CJ867" s="7">
        <v>0.0</v>
      </c>
      <c r="CK867" s="7">
        <v>0.0</v>
      </c>
      <c r="CL867" s="15">
        <f t="shared" si="17"/>
        <v>0</v>
      </c>
      <c r="CM867" s="7">
        <v>1.9</v>
      </c>
      <c r="CN867" s="7">
        <v>1.2</v>
      </c>
      <c r="CO867" s="7">
        <v>3.1</v>
      </c>
      <c r="CP867" s="16">
        <f t="shared" si="18"/>
        <v>0.04366197183</v>
      </c>
      <c r="CQ867" s="16">
        <f t="shared" si="19"/>
        <v>0.1952858418</v>
      </c>
      <c r="CR867" s="17">
        <v>2.0</v>
      </c>
      <c r="CS867" s="14">
        <v>20.0</v>
      </c>
      <c r="CT867" s="14">
        <v>17.7</v>
      </c>
      <c r="CU867" s="14">
        <v>7.7</v>
      </c>
      <c r="CV867" s="14">
        <v>2.7</v>
      </c>
      <c r="CW867" s="14">
        <v>2.1</v>
      </c>
      <c r="CX867" s="14">
        <v>0.0</v>
      </c>
      <c r="CY867" s="14">
        <v>4.8</v>
      </c>
      <c r="CZ867" s="18">
        <f t="shared" si="20"/>
        <v>0.0676056338</v>
      </c>
      <c r="DA867" s="18">
        <f t="shared" si="21"/>
        <v>0.3023780776</v>
      </c>
      <c r="DB867" s="14">
        <v>26.6103</v>
      </c>
      <c r="DC867" s="7">
        <v>0.0</v>
      </c>
      <c r="DD867" s="7">
        <v>5.0</v>
      </c>
      <c r="DE867" s="7">
        <v>6.0</v>
      </c>
      <c r="DF867" s="7">
        <v>23.0</v>
      </c>
      <c r="DG867" s="7">
        <v>15.0</v>
      </c>
      <c r="DH867" s="7">
        <v>4.0</v>
      </c>
      <c r="DI867" s="7">
        <v>3.0</v>
      </c>
      <c r="DJ867" s="7">
        <v>16.0</v>
      </c>
      <c r="DK867" s="7">
        <v>5.0</v>
      </c>
      <c r="DL867" s="7">
        <v>1.0</v>
      </c>
      <c r="DM867" s="7">
        <v>92.0</v>
      </c>
      <c r="DN867" s="9">
        <v>1.0</v>
      </c>
      <c r="DO867" s="9">
        <v>1.0</v>
      </c>
      <c r="DP867" s="9">
        <v>1.0</v>
      </c>
      <c r="DQ867" s="8">
        <v>230.0</v>
      </c>
      <c r="DR867" s="8">
        <v>5.0</v>
      </c>
      <c r="DS867" s="8" t="s">
        <v>1229</v>
      </c>
      <c r="DT867" s="19">
        <v>1.025</v>
      </c>
      <c r="DU867" s="8">
        <v>1.025</v>
      </c>
      <c r="DV867" s="8">
        <v>1.026</v>
      </c>
      <c r="DW867" s="8">
        <v>63.0</v>
      </c>
      <c r="DX867" s="8">
        <v>0.0</v>
      </c>
      <c r="DY867" s="14">
        <f t="shared" si="22"/>
        <v>4.064058568</v>
      </c>
    </row>
    <row r="868" ht="12.75" customHeight="1">
      <c r="A868" s="7">
        <v>46.0</v>
      </c>
      <c r="B868" s="7" t="s">
        <v>3474</v>
      </c>
      <c r="C868" s="7" t="s">
        <v>3475</v>
      </c>
      <c r="D868" s="7" t="s">
        <v>162</v>
      </c>
      <c r="E868" s="7" t="s">
        <v>163</v>
      </c>
      <c r="F868" s="7" t="s">
        <v>163</v>
      </c>
      <c r="G868" s="7">
        <v>75.0</v>
      </c>
      <c r="H868" s="7">
        <v>210.0</v>
      </c>
      <c r="I868" s="7" t="s">
        <v>133</v>
      </c>
      <c r="M868" s="8"/>
      <c r="N868" s="8">
        <f t="shared" si="1"/>
        <v>27</v>
      </c>
      <c r="O868" s="7" t="s">
        <v>3476</v>
      </c>
      <c r="P868" s="7" t="s">
        <v>3477</v>
      </c>
      <c r="Q868" s="8" t="s">
        <v>274</v>
      </c>
      <c r="R868" s="7" t="s">
        <v>274</v>
      </c>
      <c r="S868" s="9" t="s">
        <v>260</v>
      </c>
      <c r="T868" s="9">
        <v>2.0</v>
      </c>
      <c r="U868" s="9" t="s">
        <v>138</v>
      </c>
      <c r="V868" s="9" t="s">
        <v>138</v>
      </c>
      <c r="W868" s="7">
        <v>2.0</v>
      </c>
      <c r="X868" s="7">
        <v>0.0</v>
      </c>
      <c r="Y868" s="7">
        <v>0.0</v>
      </c>
      <c r="Z868" s="7">
        <v>0.0</v>
      </c>
      <c r="AA868" s="7">
        <v>0.0</v>
      </c>
      <c r="AB868" s="7">
        <v>0.0</v>
      </c>
      <c r="AC868" s="7">
        <v>0.0</v>
      </c>
      <c r="AD868" s="7">
        <v>0.0</v>
      </c>
      <c r="AE868" s="7">
        <v>1.0</v>
      </c>
      <c r="AF868" s="10">
        <f t="shared" si="2"/>
        <v>0</v>
      </c>
      <c r="AG868" s="10">
        <f t="shared" si="3"/>
        <v>0</v>
      </c>
      <c r="AH868" s="7">
        <v>997.0</v>
      </c>
      <c r="AI868" s="11">
        <f t="shared" si="4"/>
        <v>8.308333333</v>
      </c>
      <c r="AJ868" s="7">
        <v>26.0</v>
      </c>
      <c r="AK868" s="11">
        <f t="shared" si="5"/>
        <v>13</v>
      </c>
      <c r="AL868" s="11">
        <f t="shared" si="6"/>
        <v>38.34615385</v>
      </c>
      <c r="AM868" s="12">
        <v>0.0</v>
      </c>
      <c r="AN868" s="11">
        <f t="shared" si="7"/>
        <v>0</v>
      </c>
      <c r="AO868" s="10" t="s">
        <v>151</v>
      </c>
      <c r="AP868" s="10" t="s">
        <v>151</v>
      </c>
      <c r="AQ868" s="10" t="s">
        <v>151</v>
      </c>
      <c r="AR868" s="7">
        <v>1.0</v>
      </c>
      <c r="AS868" s="7">
        <v>2.0</v>
      </c>
      <c r="AT868" s="13">
        <f t="shared" si="8"/>
        <v>0.3333333333</v>
      </c>
      <c r="AU868" s="8"/>
      <c r="AV868" s="8"/>
      <c r="AW868" s="8">
        <v>3.0</v>
      </c>
      <c r="AX868" s="8">
        <v>1.0</v>
      </c>
      <c r="AY868" s="8"/>
      <c r="AZ868" s="8">
        <v>0.0</v>
      </c>
      <c r="BA868" s="7">
        <v>4.0</v>
      </c>
      <c r="BB868" s="7">
        <v>4.0</v>
      </c>
      <c r="BC868" s="7">
        <v>0.0</v>
      </c>
      <c r="BD868" s="7">
        <v>0.0</v>
      </c>
      <c r="BE868" s="7">
        <v>0.0</v>
      </c>
      <c r="BF868" s="7">
        <v>1.0</v>
      </c>
      <c r="BG868" s="14">
        <f t="shared" si="9"/>
        <v>14.44332999</v>
      </c>
      <c r="BH868" s="11">
        <f t="shared" si="10"/>
        <v>14.44332999</v>
      </c>
      <c r="BI868" s="11">
        <f t="shared" si="11"/>
        <v>0</v>
      </c>
      <c r="BJ868" s="11">
        <f t="shared" si="12"/>
        <v>0</v>
      </c>
      <c r="BK868" s="11">
        <f t="shared" si="13"/>
        <v>0</v>
      </c>
      <c r="BL868" s="11">
        <f t="shared" si="14"/>
        <v>3.610832497</v>
      </c>
      <c r="BM868" s="7">
        <v>2.0</v>
      </c>
      <c r="BN868" s="7">
        <v>1.0</v>
      </c>
      <c r="BO868" s="7">
        <v>0.0</v>
      </c>
      <c r="BP868" s="7">
        <v>0.0</v>
      </c>
      <c r="BQ868" s="7">
        <v>0.0</v>
      </c>
      <c r="BR868" s="7">
        <v>0.0</v>
      </c>
      <c r="BS868" s="9">
        <f t="shared" si="15"/>
        <v>6</v>
      </c>
      <c r="BT868" s="14">
        <v>-1.0291</v>
      </c>
      <c r="BW868" s="15" t="str">
        <f t="shared" si="16"/>
        <v> </v>
      </c>
      <c r="BY868" s="7">
        <v>0.0</v>
      </c>
      <c r="BZ868" s="7">
        <v>0.0</v>
      </c>
      <c r="CA868" s="7">
        <v>0.0</v>
      </c>
      <c r="CB868" s="7">
        <v>0.0</v>
      </c>
      <c r="CC868" s="7">
        <v>0.0</v>
      </c>
      <c r="CD868" s="7">
        <v>0.0</v>
      </c>
      <c r="CE868" s="7">
        <v>0.0</v>
      </c>
      <c r="CF868" s="7">
        <v>0.0</v>
      </c>
      <c r="CG868" s="7">
        <v>0.0</v>
      </c>
      <c r="CH868" s="7">
        <v>0.0</v>
      </c>
      <c r="CI868" s="7">
        <v>0.0</v>
      </c>
      <c r="CJ868" s="7">
        <v>0.0</v>
      </c>
      <c r="CK868" s="7">
        <v>0.0</v>
      </c>
      <c r="CL868" s="15">
        <f t="shared" si="17"/>
        <v>0</v>
      </c>
      <c r="CM868" s="7">
        <v>0.0</v>
      </c>
      <c r="CN868" s="7">
        <v>0.0</v>
      </c>
      <c r="CO868" s="7">
        <v>0.0</v>
      </c>
      <c r="CP868" s="16">
        <f t="shared" si="18"/>
        <v>0</v>
      </c>
      <c r="CQ868" s="16">
        <f t="shared" si="19"/>
        <v>0</v>
      </c>
      <c r="CR868" s="17">
        <v>2.0</v>
      </c>
      <c r="CS868" s="14">
        <v>0.1</v>
      </c>
      <c r="CT868" s="14">
        <v>0.1</v>
      </c>
      <c r="CU868" s="14">
        <v>0.0</v>
      </c>
      <c r="CV868" s="14">
        <v>0.0</v>
      </c>
      <c r="CW868" s="14">
        <v>0.0</v>
      </c>
      <c r="CX868" s="14">
        <v>0.0</v>
      </c>
      <c r="CY868" s="14">
        <v>0.0</v>
      </c>
      <c r="CZ868" s="18">
        <f t="shared" si="20"/>
        <v>0</v>
      </c>
      <c r="DA868" s="18">
        <f t="shared" si="21"/>
        <v>0</v>
      </c>
      <c r="DB868" s="14">
        <v>0.0</v>
      </c>
      <c r="DC868" s="7">
        <v>0.0</v>
      </c>
      <c r="DD868" s="7">
        <v>0.0</v>
      </c>
      <c r="DE868" s="7">
        <v>0.0</v>
      </c>
      <c r="DF868" s="7">
        <v>0.0</v>
      </c>
      <c r="DG868" s="7">
        <v>0.0</v>
      </c>
      <c r="DH868" s="7">
        <v>0.0</v>
      </c>
      <c r="DI868" s="7">
        <v>0.0</v>
      </c>
      <c r="DJ868" s="7">
        <v>0.0</v>
      </c>
      <c r="DK868" s="7">
        <v>0.0</v>
      </c>
      <c r="DL868" s="7">
        <v>0.0</v>
      </c>
      <c r="DM868" s="7">
        <v>0.0</v>
      </c>
      <c r="DN868" s="9">
        <v>0.0</v>
      </c>
      <c r="DO868" s="9">
        <v>0.0</v>
      </c>
      <c r="DP868" s="9">
        <v>0.0</v>
      </c>
      <c r="DQ868" s="8">
        <v>6.0</v>
      </c>
      <c r="DR868" s="8">
        <v>0.0</v>
      </c>
      <c r="DS868" s="8"/>
      <c r="DT868" s="19">
        <v>0.5750000000000001</v>
      </c>
      <c r="DU868" s="8">
        <v>0.5750000000000001</v>
      </c>
      <c r="DV868" s="8">
        <v>0.019</v>
      </c>
      <c r="DW868" s="8">
        <v>0.0</v>
      </c>
      <c r="DX868" s="8">
        <v>0.0</v>
      </c>
      <c r="DY868" s="14">
        <f t="shared" si="22"/>
        <v>-0.002676733013</v>
      </c>
    </row>
    <row r="869" ht="12.75" customHeight="1">
      <c r="A869" s="7">
        <v>41.0</v>
      </c>
      <c r="B869" s="7" t="s">
        <v>3478</v>
      </c>
      <c r="C869" s="7" t="s">
        <v>850</v>
      </c>
      <c r="E869" s="7" t="s">
        <v>189</v>
      </c>
      <c r="F869" s="7" t="s">
        <v>189</v>
      </c>
      <c r="G869" s="7">
        <v>73.0</v>
      </c>
      <c r="H869" s="7">
        <v>197.0</v>
      </c>
      <c r="I869" s="7" t="s">
        <v>133</v>
      </c>
      <c r="J869" s="7">
        <v>2013.0</v>
      </c>
      <c r="K869" s="7">
        <v>1.0</v>
      </c>
      <c r="L869" s="7">
        <v>14.0</v>
      </c>
      <c r="M869" s="8"/>
      <c r="N869" s="8">
        <f t="shared" si="1"/>
        <v>21</v>
      </c>
      <c r="O869" s="7" t="s">
        <v>700</v>
      </c>
      <c r="P869" s="7" t="s">
        <v>3479</v>
      </c>
      <c r="Q869" s="8" t="s">
        <v>182</v>
      </c>
      <c r="R869" s="7" t="s">
        <v>182</v>
      </c>
      <c r="S869" s="9" t="s">
        <v>150</v>
      </c>
      <c r="T869" s="9">
        <v>68.0</v>
      </c>
      <c r="U869" s="9" t="s">
        <v>138</v>
      </c>
      <c r="V869" s="9" t="s">
        <v>138</v>
      </c>
      <c r="W869" s="7">
        <v>69.0</v>
      </c>
      <c r="X869" s="7">
        <v>8.0</v>
      </c>
      <c r="Y869" s="7">
        <v>32.0</v>
      </c>
      <c r="Z869" s="7">
        <v>23.0</v>
      </c>
      <c r="AA869" s="7">
        <v>40.0</v>
      </c>
      <c r="AB869" s="7">
        <v>-1.0</v>
      </c>
      <c r="AC869" s="7">
        <v>97.0</v>
      </c>
      <c r="AD869" s="7">
        <v>41.0</v>
      </c>
      <c r="AE869" s="7">
        <v>32.0</v>
      </c>
      <c r="AF869" s="10">
        <f t="shared" si="2"/>
        <v>0.0824742268</v>
      </c>
      <c r="AG869" s="10">
        <f t="shared" si="3"/>
        <v>0.04705882353</v>
      </c>
      <c r="AH869" s="7">
        <v>65663.0</v>
      </c>
      <c r="AI869" s="11">
        <f t="shared" si="4"/>
        <v>15.86062802</v>
      </c>
      <c r="AJ869" s="7">
        <v>1443.0</v>
      </c>
      <c r="AK869" s="11">
        <f t="shared" si="5"/>
        <v>20.91304348</v>
      </c>
      <c r="AL869" s="11">
        <f t="shared" si="6"/>
        <v>45.5045045</v>
      </c>
      <c r="AM869" s="12">
        <v>199.0</v>
      </c>
      <c r="AN869" s="11">
        <f t="shared" si="7"/>
        <v>10.91025387</v>
      </c>
      <c r="AO869" s="10" t="s">
        <v>1997</v>
      </c>
      <c r="AP869" s="10" t="s">
        <v>3480</v>
      </c>
      <c r="AQ869" s="10" t="s">
        <v>3481</v>
      </c>
      <c r="AR869" s="7">
        <v>400.0</v>
      </c>
      <c r="AS869" s="7">
        <v>522.0</v>
      </c>
      <c r="AT869" s="13">
        <f t="shared" si="8"/>
        <v>0.4338394794</v>
      </c>
      <c r="AU869" s="9">
        <v>12.0</v>
      </c>
      <c r="AV869" s="9">
        <v>5.0</v>
      </c>
      <c r="AW869" s="9">
        <v>604.0</v>
      </c>
      <c r="AX869" s="9">
        <v>262.0</v>
      </c>
      <c r="AY869" s="9">
        <v>318.0</v>
      </c>
      <c r="AZ869" s="9">
        <v>138.0</v>
      </c>
      <c r="BA869" s="7">
        <v>59.0</v>
      </c>
      <c r="BB869" s="7">
        <v>32.0</v>
      </c>
      <c r="BC869" s="7">
        <v>46.0</v>
      </c>
      <c r="BD869" s="7">
        <v>41.0</v>
      </c>
      <c r="BE869" s="7">
        <v>21.0</v>
      </c>
      <c r="BF869" s="7">
        <v>42.0</v>
      </c>
      <c r="BG869" s="14">
        <f t="shared" si="9"/>
        <v>3.234698384</v>
      </c>
      <c r="BH869" s="11">
        <f t="shared" si="10"/>
        <v>1.754412683</v>
      </c>
      <c r="BI869" s="11">
        <f t="shared" si="11"/>
        <v>2.521968232</v>
      </c>
      <c r="BJ869" s="11">
        <f t="shared" si="12"/>
        <v>2.24784125</v>
      </c>
      <c r="BK869" s="11">
        <f t="shared" si="13"/>
        <v>1.151333323</v>
      </c>
      <c r="BL869" s="11">
        <f t="shared" si="14"/>
        <v>2.302666646</v>
      </c>
      <c r="BM869" s="7">
        <v>2.0</v>
      </c>
      <c r="BN869" s="7">
        <v>1.0</v>
      </c>
      <c r="BO869" s="7">
        <v>0.0</v>
      </c>
      <c r="BP869" s="7">
        <v>0.0</v>
      </c>
      <c r="BQ869" s="7">
        <v>0.0</v>
      </c>
      <c r="BR869" s="7">
        <v>0.0</v>
      </c>
      <c r="BS869" s="9">
        <f t="shared" si="15"/>
        <v>80</v>
      </c>
      <c r="BT869" s="14">
        <v>13.9771</v>
      </c>
      <c r="BU869" s="7">
        <v>8.0</v>
      </c>
      <c r="BV869" s="7">
        <v>3.0</v>
      </c>
      <c r="BW869" s="15">
        <f t="shared" si="16"/>
        <v>0.375</v>
      </c>
      <c r="BX869" s="7">
        <v>1.0</v>
      </c>
      <c r="BY869" s="7">
        <v>2.0</v>
      </c>
      <c r="BZ869" s="7">
        <v>0.0</v>
      </c>
      <c r="CA869" s="7">
        <v>1.0</v>
      </c>
      <c r="CB869" s="7">
        <v>0.0</v>
      </c>
      <c r="CC869" s="7">
        <v>2.0</v>
      </c>
      <c r="CD869" s="7">
        <v>0.0</v>
      </c>
      <c r="CE869" s="7">
        <v>0.0</v>
      </c>
      <c r="CF869" s="7">
        <v>1.0</v>
      </c>
      <c r="CG869" s="7">
        <v>2.0</v>
      </c>
      <c r="CH869" s="7">
        <v>0.0</v>
      </c>
      <c r="CI869" s="7">
        <v>3.0</v>
      </c>
      <c r="CJ869" s="7">
        <v>1.0</v>
      </c>
      <c r="CK869" s="7">
        <v>1.0</v>
      </c>
      <c r="CL869" s="15">
        <f t="shared" si="17"/>
        <v>1</v>
      </c>
      <c r="CM869" s="7">
        <v>2.4</v>
      </c>
      <c r="CN869" s="7">
        <v>1.1</v>
      </c>
      <c r="CO869" s="7">
        <v>3.5</v>
      </c>
      <c r="CP869" s="16">
        <f t="shared" si="18"/>
        <v>0.05072463768</v>
      </c>
      <c r="CQ869" s="16">
        <f t="shared" si="19"/>
        <v>0.1918888872</v>
      </c>
      <c r="CR869" s="17">
        <v>7.0</v>
      </c>
      <c r="CS869" s="14">
        <v>26.1</v>
      </c>
      <c r="CT869" s="14">
        <v>21.6</v>
      </c>
      <c r="CU869" s="14">
        <v>6.6</v>
      </c>
      <c r="CV869" s="14">
        <v>3.9</v>
      </c>
      <c r="CW869" s="14">
        <v>1.6</v>
      </c>
      <c r="CX869" s="14">
        <v>0.30000000000000004</v>
      </c>
      <c r="CY869" s="14">
        <v>5.8</v>
      </c>
      <c r="CZ869" s="18">
        <f t="shared" si="20"/>
        <v>0.08405797101</v>
      </c>
      <c r="DA869" s="18">
        <f t="shared" si="21"/>
        <v>0.3179872988</v>
      </c>
      <c r="DB869" s="14">
        <v>27.8247</v>
      </c>
      <c r="DC869" s="7">
        <v>1.0</v>
      </c>
      <c r="DD869" s="7">
        <v>2.0</v>
      </c>
      <c r="DE869" s="7">
        <v>1.0</v>
      </c>
      <c r="DF869" s="7">
        <v>37.0</v>
      </c>
      <c r="DG869" s="7">
        <v>9.0</v>
      </c>
      <c r="DH869" s="7">
        <v>1.0</v>
      </c>
      <c r="DI869" s="7">
        <v>5.0</v>
      </c>
      <c r="DJ869" s="7">
        <v>32.0</v>
      </c>
      <c r="DK869" s="7">
        <v>6.0</v>
      </c>
      <c r="DL869" s="7">
        <v>1.0</v>
      </c>
      <c r="DM869" s="7">
        <v>43.0</v>
      </c>
      <c r="DN869" s="9">
        <v>1.0</v>
      </c>
      <c r="DO869" s="9">
        <v>3.0</v>
      </c>
      <c r="DP869" s="9">
        <v>2.0</v>
      </c>
      <c r="DQ869" s="8">
        <v>186.0</v>
      </c>
      <c r="DR869" s="8">
        <v>13.0</v>
      </c>
      <c r="DS869" s="8" t="s">
        <v>1287</v>
      </c>
      <c r="DT869" s="19">
        <v>0.925</v>
      </c>
      <c r="DU869" s="8">
        <v>0.925</v>
      </c>
      <c r="DV869" s="8">
        <v>1.4</v>
      </c>
      <c r="DW869" s="8">
        <v>222.0</v>
      </c>
      <c r="DX869" s="8">
        <v>0.47500000000000003</v>
      </c>
      <c r="DY869" s="14">
        <f t="shared" si="22"/>
        <v>3.991489362</v>
      </c>
    </row>
    <row r="870" ht="12.75" customHeight="1">
      <c r="A870" s="7">
        <v>26.0</v>
      </c>
      <c r="B870" s="7" t="s">
        <v>3482</v>
      </c>
      <c r="C870" s="7" t="s">
        <v>3483</v>
      </c>
      <c r="D870" s="7" t="s">
        <v>271</v>
      </c>
      <c r="E870" s="7" t="s">
        <v>132</v>
      </c>
      <c r="F870" s="7" t="s">
        <v>132</v>
      </c>
      <c r="G870" s="7">
        <v>77.0</v>
      </c>
      <c r="H870" s="7">
        <v>225.0</v>
      </c>
      <c r="I870" s="7" t="s">
        <v>145</v>
      </c>
      <c r="J870" s="7">
        <v>2004.0</v>
      </c>
      <c r="K870" s="7">
        <v>1.0</v>
      </c>
      <c r="L870" s="7">
        <v>5.0</v>
      </c>
      <c r="M870" s="8"/>
      <c r="N870" s="8">
        <f t="shared" si="1"/>
        <v>29</v>
      </c>
      <c r="O870" s="7" t="s">
        <v>907</v>
      </c>
      <c r="P870" s="7" t="s">
        <v>3484</v>
      </c>
      <c r="Q870" s="8" t="s">
        <v>246</v>
      </c>
      <c r="R870" s="7" t="s">
        <v>246</v>
      </c>
      <c r="S870" s="9" t="s">
        <v>247</v>
      </c>
      <c r="T870" s="9">
        <v>81.0</v>
      </c>
      <c r="U870" s="9" t="s">
        <v>138</v>
      </c>
      <c r="V870" s="9" t="s">
        <v>138</v>
      </c>
      <c r="W870" s="7">
        <v>82.0</v>
      </c>
      <c r="X870" s="7">
        <v>26.0</v>
      </c>
      <c r="Y870" s="7">
        <v>52.0</v>
      </c>
      <c r="Z870" s="7">
        <v>37.0</v>
      </c>
      <c r="AA870" s="7">
        <v>78.0</v>
      </c>
      <c r="AB870" s="7">
        <v>8.0</v>
      </c>
      <c r="AC870" s="7">
        <v>256.0</v>
      </c>
      <c r="AD870" s="7">
        <v>107.0</v>
      </c>
      <c r="AE870" s="7">
        <v>96.0</v>
      </c>
      <c r="AF870" s="10">
        <f t="shared" si="2"/>
        <v>0.1015625</v>
      </c>
      <c r="AG870" s="10">
        <f t="shared" si="3"/>
        <v>0.05664488017</v>
      </c>
      <c r="AH870" s="7">
        <v>97354.0</v>
      </c>
      <c r="AI870" s="11">
        <f t="shared" si="4"/>
        <v>19.78739837</v>
      </c>
      <c r="AJ870" s="7">
        <v>2101.0</v>
      </c>
      <c r="AK870" s="11">
        <f t="shared" si="5"/>
        <v>25.62195122</v>
      </c>
      <c r="AL870" s="11">
        <f t="shared" si="6"/>
        <v>46.33698239</v>
      </c>
      <c r="AM870" s="12">
        <v>345.0</v>
      </c>
      <c r="AN870" s="11">
        <f t="shared" si="7"/>
        <v>12.75756517</v>
      </c>
      <c r="AO870" s="10" t="s">
        <v>1458</v>
      </c>
      <c r="AP870" s="10" t="s">
        <v>812</v>
      </c>
      <c r="AQ870" s="10" t="s">
        <v>1064</v>
      </c>
      <c r="AR870" s="7">
        <v>10.0</v>
      </c>
      <c r="AS870" s="7">
        <v>18.0</v>
      </c>
      <c r="AT870" s="13">
        <f t="shared" si="8"/>
        <v>0.3571428571</v>
      </c>
      <c r="AU870" s="8"/>
      <c r="AV870" s="8"/>
      <c r="AW870" s="8">
        <v>17.0</v>
      </c>
      <c r="AX870" s="8">
        <v>6.0</v>
      </c>
      <c r="AY870" s="8">
        <v>11.0</v>
      </c>
      <c r="AZ870" s="8">
        <v>4.0</v>
      </c>
      <c r="BA870" s="7">
        <v>101.0</v>
      </c>
      <c r="BB870" s="7">
        <v>92.0</v>
      </c>
      <c r="BC870" s="7">
        <v>56.0</v>
      </c>
      <c r="BD870" s="7">
        <v>107.0</v>
      </c>
      <c r="BE870" s="7">
        <v>46.0</v>
      </c>
      <c r="BF870" s="7">
        <v>38.0</v>
      </c>
      <c r="BG870" s="14">
        <f t="shared" si="9"/>
        <v>3.734823428</v>
      </c>
      <c r="BH870" s="11">
        <f t="shared" si="10"/>
        <v>3.40201738</v>
      </c>
      <c r="BI870" s="11">
        <f t="shared" si="11"/>
        <v>2.070793188</v>
      </c>
      <c r="BJ870" s="11">
        <f t="shared" si="12"/>
        <v>3.956694127</v>
      </c>
      <c r="BK870" s="11">
        <f t="shared" si="13"/>
        <v>1.70100869</v>
      </c>
      <c r="BL870" s="11">
        <f t="shared" si="14"/>
        <v>1.405181092</v>
      </c>
      <c r="BM870" s="7">
        <v>49.0</v>
      </c>
      <c r="BN870" s="7">
        <v>22.0</v>
      </c>
      <c r="BO870" s="7">
        <v>1.0</v>
      </c>
      <c r="BP870" s="7">
        <v>0.0</v>
      </c>
      <c r="BQ870" s="7">
        <v>0.0</v>
      </c>
      <c r="BR870" s="7">
        <v>0.0</v>
      </c>
      <c r="BS870" s="9">
        <f t="shared" si="15"/>
        <v>198</v>
      </c>
      <c r="BT870" s="14">
        <v>3.6609</v>
      </c>
      <c r="BU870" s="7">
        <v>6.0</v>
      </c>
      <c r="BV870" s="7">
        <v>2.0</v>
      </c>
      <c r="BW870" s="15">
        <f t="shared" si="16"/>
        <v>0.3333333333</v>
      </c>
      <c r="BX870" s="7">
        <v>0.0</v>
      </c>
      <c r="BY870" s="7">
        <v>3.0</v>
      </c>
      <c r="BZ870" s="7">
        <v>2.0</v>
      </c>
      <c r="CA870" s="7">
        <v>5.0</v>
      </c>
      <c r="CB870" s="7">
        <v>3.0</v>
      </c>
      <c r="CC870" s="7">
        <v>6.0</v>
      </c>
      <c r="CD870" s="7">
        <v>2.0</v>
      </c>
      <c r="CE870" s="7">
        <v>1.0</v>
      </c>
      <c r="CF870" s="7">
        <v>4.0</v>
      </c>
      <c r="CG870" s="7">
        <v>1.0</v>
      </c>
      <c r="CH870" s="7">
        <v>1.0</v>
      </c>
      <c r="CI870" s="7">
        <v>11.0</v>
      </c>
      <c r="CJ870" s="7">
        <v>0.0</v>
      </c>
      <c r="CK870" s="7">
        <v>0.0</v>
      </c>
      <c r="CL870" s="15">
        <f t="shared" si="17"/>
        <v>0</v>
      </c>
      <c r="CM870" s="7">
        <v>7.3</v>
      </c>
      <c r="CN870" s="7">
        <v>2.1</v>
      </c>
      <c r="CO870" s="7">
        <v>9.4</v>
      </c>
      <c r="CP870" s="16">
        <f t="shared" si="18"/>
        <v>0.1146341463</v>
      </c>
      <c r="CQ870" s="16">
        <f t="shared" si="19"/>
        <v>0.3475974279</v>
      </c>
      <c r="CR870" s="17">
        <v>7.0</v>
      </c>
      <c r="CS870" s="14">
        <v>43.1</v>
      </c>
      <c r="CT870" s="14">
        <v>38.3</v>
      </c>
      <c r="CU870" s="14">
        <v>11.2</v>
      </c>
      <c r="CV870" s="14">
        <v>13.0</v>
      </c>
      <c r="CW870" s="14">
        <v>4.2</v>
      </c>
      <c r="CX870" s="14">
        <v>0.30000000000000004</v>
      </c>
      <c r="CY870" s="14">
        <v>17.5</v>
      </c>
      <c r="CZ870" s="18">
        <f t="shared" si="20"/>
        <v>0.2134146341</v>
      </c>
      <c r="DA870" s="18">
        <f t="shared" si="21"/>
        <v>0.6471228712</v>
      </c>
      <c r="DB870" s="14">
        <v>29.5586</v>
      </c>
      <c r="DC870" s="7">
        <v>1.0</v>
      </c>
      <c r="DD870" s="7">
        <v>6.0</v>
      </c>
      <c r="DE870" s="7">
        <v>8.0</v>
      </c>
      <c r="DF870" s="7">
        <v>92.0</v>
      </c>
      <c r="DG870" s="7">
        <v>20.0</v>
      </c>
      <c r="DH870" s="7">
        <v>12.0</v>
      </c>
      <c r="DI870" s="7">
        <v>33.0</v>
      </c>
      <c r="DJ870" s="7">
        <v>24.0</v>
      </c>
      <c r="DK870" s="7">
        <v>11.0</v>
      </c>
      <c r="DL870" s="7">
        <v>9.0</v>
      </c>
      <c r="DM870" s="7">
        <v>147.0</v>
      </c>
      <c r="DN870" s="9">
        <v>4.0</v>
      </c>
      <c r="DO870" s="9">
        <v>6.0</v>
      </c>
      <c r="DP870" s="9">
        <v>4.0</v>
      </c>
      <c r="DQ870" s="8">
        <v>186.0</v>
      </c>
      <c r="DR870" s="8">
        <v>0.0</v>
      </c>
      <c r="DS870" s="8"/>
      <c r="DT870" s="19">
        <v>5.8</v>
      </c>
      <c r="DU870" s="8">
        <v>5.6</v>
      </c>
      <c r="DV870" s="8">
        <v>5.6</v>
      </c>
      <c r="DW870" s="8">
        <v>0.0</v>
      </c>
      <c r="DX870" s="8">
        <v>0.0</v>
      </c>
      <c r="DY870" s="14">
        <f t="shared" si="22"/>
        <v>6.755319149</v>
      </c>
    </row>
    <row r="871" ht="12.75" customHeight="1">
      <c r="A871" s="7">
        <v>25.0</v>
      </c>
      <c r="B871" s="7" t="s">
        <v>3485</v>
      </c>
      <c r="C871" s="7" t="s">
        <v>532</v>
      </c>
      <c r="D871" s="7" t="s">
        <v>736</v>
      </c>
      <c r="E871" s="7" t="s">
        <v>163</v>
      </c>
      <c r="F871" s="7" t="s">
        <v>163</v>
      </c>
      <c r="G871" s="7">
        <v>72.0</v>
      </c>
      <c r="H871" s="7">
        <v>200.0</v>
      </c>
      <c r="I871" s="7" t="s">
        <v>145</v>
      </c>
      <c r="J871" s="7">
        <v>2006.0</v>
      </c>
      <c r="K871" s="7">
        <v>3.0</v>
      </c>
      <c r="L871" s="7">
        <v>66.0</v>
      </c>
      <c r="M871" s="8"/>
      <c r="N871" s="8">
        <f t="shared" si="1"/>
        <v>27</v>
      </c>
      <c r="O871" s="7" t="s">
        <v>732</v>
      </c>
      <c r="P871" s="7" t="s">
        <v>3486</v>
      </c>
      <c r="Q871" s="8" t="s">
        <v>394</v>
      </c>
      <c r="R871" s="7" t="s">
        <v>394</v>
      </c>
      <c r="S871" s="9" t="s">
        <v>275</v>
      </c>
      <c r="T871" s="9">
        <v>72.0</v>
      </c>
      <c r="U871" s="9" t="s">
        <v>138</v>
      </c>
      <c r="V871" s="9" t="s">
        <v>138</v>
      </c>
      <c r="W871" s="7">
        <v>73.0</v>
      </c>
      <c r="X871" s="7">
        <v>11.0</v>
      </c>
      <c r="Y871" s="7">
        <v>5.0</v>
      </c>
      <c r="Z871" s="7">
        <v>2.0</v>
      </c>
      <c r="AA871" s="7">
        <v>16.0</v>
      </c>
      <c r="AB871" s="7">
        <v>-9.0</v>
      </c>
      <c r="AC871" s="7">
        <v>88.0</v>
      </c>
      <c r="AD871" s="7">
        <v>34.0</v>
      </c>
      <c r="AE871" s="7">
        <v>50.0</v>
      </c>
      <c r="AF871" s="10">
        <f t="shared" si="2"/>
        <v>0.125</v>
      </c>
      <c r="AG871" s="10">
        <f t="shared" si="3"/>
        <v>0.06395348837</v>
      </c>
      <c r="AH871" s="7">
        <v>55030.0</v>
      </c>
      <c r="AI871" s="11">
        <f t="shared" si="4"/>
        <v>12.56392694</v>
      </c>
      <c r="AJ871" s="7">
        <v>1285.0</v>
      </c>
      <c r="AK871" s="11">
        <f t="shared" si="5"/>
        <v>17.60273973</v>
      </c>
      <c r="AL871" s="11">
        <f t="shared" si="6"/>
        <v>42.82490272</v>
      </c>
      <c r="AM871" s="12">
        <v>37.0</v>
      </c>
      <c r="AN871" s="11">
        <f t="shared" si="7"/>
        <v>2.42049791</v>
      </c>
      <c r="AO871" s="10" t="s">
        <v>1719</v>
      </c>
      <c r="AP871" s="10" t="s">
        <v>434</v>
      </c>
      <c r="AQ871" s="10" t="s">
        <v>200</v>
      </c>
      <c r="AR871" s="7">
        <v>184.0</v>
      </c>
      <c r="AS871" s="7">
        <v>167.0</v>
      </c>
      <c r="AT871" s="13">
        <f t="shared" si="8"/>
        <v>0.5242165242</v>
      </c>
      <c r="AU871" s="9">
        <v>1.0</v>
      </c>
      <c r="AV871" s="9">
        <v>1.0</v>
      </c>
      <c r="AW871" s="9">
        <v>267.0</v>
      </c>
      <c r="AX871" s="9">
        <v>125.0</v>
      </c>
      <c r="AY871" s="9">
        <v>84.0</v>
      </c>
      <c r="AZ871" s="9">
        <v>59.0</v>
      </c>
      <c r="BA871" s="7">
        <v>105.0</v>
      </c>
      <c r="BB871" s="7">
        <v>208.0</v>
      </c>
      <c r="BC871" s="7">
        <v>51.0</v>
      </c>
      <c r="BD871" s="7">
        <v>34.0</v>
      </c>
      <c r="BE871" s="7">
        <v>21.0</v>
      </c>
      <c r="BF871" s="7">
        <v>14.0</v>
      </c>
      <c r="BG871" s="14">
        <f t="shared" si="9"/>
        <v>6.868980556</v>
      </c>
      <c r="BH871" s="11">
        <f t="shared" si="10"/>
        <v>13.60712339</v>
      </c>
      <c r="BI871" s="11">
        <f t="shared" si="11"/>
        <v>3.336361984</v>
      </c>
      <c r="BJ871" s="11">
        <f t="shared" si="12"/>
        <v>2.224241323</v>
      </c>
      <c r="BK871" s="11">
        <f t="shared" si="13"/>
        <v>1.373796111</v>
      </c>
      <c r="BL871" s="11">
        <f t="shared" si="14"/>
        <v>0.9158640741</v>
      </c>
      <c r="BM871" s="7">
        <v>101.0</v>
      </c>
      <c r="BN871" s="7">
        <v>23.0</v>
      </c>
      <c r="BO871" s="7">
        <v>3.0</v>
      </c>
      <c r="BP871" s="7">
        <v>3.0</v>
      </c>
      <c r="BQ871" s="7">
        <v>0.0</v>
      </c>
      <c r="BR871" s="7">
        <v>1.0</v>
      </c>
      <c r="BS871" s="9">
        <f t="shared" si="15"/>
        <v>363</v>
      </c>
      <c r="BT871" s="14">
        <v>-10.5977</v>
      </c>
      <c r="BW871" s="15" t="str">
        <f t="shared" si="16"/>
        <v> </v>
      </c>
      <c r="BY871" s="7">
        <v>0.0</v>
      </c>
      <c r="BZ871" s="7">
        <v>0.0</v>
      </c>
      <c r="CA871" s="7">
        <v>0.0</v>
      </c>
      <c r="CB871" s="7">
        <v>3.0</v>
      </c>
      <c r="CC871" s="7">
        <v>1.0</v>
      </c>
      <c r="CD871" s="7">
        <v>0.0</v>
      </c>
      <c r="CE871" s="7">
        <v>3.0</v>
      </c>
      <c r="CF871" s="7">
        <v>4.0</v>
      </c>
      <c r="CG871" s="7">
        <v>0.0</v>
      </c>
      <c r="CH871" s="7">
        <v>0.0</v>
      </c>
      <c r="CI871" s="7">
        <v>2.0</v>
      </c>
      <c r="CJ871" s="7">
        <v>0.0</v>
      </c>
      <c r="CK871" s="7">
        <v>0.0</v>
      </c>
      <c r="CL871" s="15">
        <f t="shared" si="17"/>
        <v>0</v>
      </c>
      <c r="CM871" s="7">
        <v>0.4</v>
      </c>
      <c r="CN871" s="7">
        <v>0.7</v>
      </c>
      <c r="CO871" s="7">
        <v>1.1</v>
      </c>
      <c r="CP871" s="16">
        <f t="shared" si="18"/>
        <v>0.01506849315</v>
      </c>
      <c r="CQ871" s="16">
        <f t="shared" si="19"/>
        <v>0.07196074868</v>
      </c>
      <c r="CR871" s="17">
        <v>2.0</v>
      </c>
      <c r="CS871" s="14">
        <v>17.7</v>
      </c>
      <c r="CT871" s="14">
        <v>20.1</v>
      </c>
      <c r="CU871" s="14">
        <v>-7.3</v>
      </c>
      <c r="CV871" s="14">
        <v>-0.5</v>
      </c>
      <c r="CW871" s="14">
        <v>1.6</v>
      </c>
      <c r="CX871" s="14">
        <v>0.0</v>
      </c>
      <c r="CY871" s="14">
        <v>1.2</v>
      </c>
      <c r="CZ871" s="18">
        <f t="shared" si="20"/>
        <v>0.01643835616</v>
      </c>
      <c r="DA871" s="18">
        <f t="shared" si="21"/>
        <v>0.07850263493</v>
      </c>
      <c r="DB871" s="14">
        <v>38.6854</v>
      </c>
      <c r="DC871" s="7">
        <v>0.0</v>
      </c>
      <c r="DD871" s="7">
        <v>0.0</v>
      </c>
      <c r="DE871" s="7">
        <v>5.0</v>
      </c>
      <c r="DF871" s="7">
        <v>29.0</v>
      </c>
      <c r="DG871" s="7">
        <v>4.0</v>
      </c>
      <c r="DH871" s="7">
        <v>1.0</v>
      </c>
      <c r="DI871" s="7">
        <v>19.0</v>
      </c>
      <c r="DJ871" s="7">
        <v>24.0</v>
      </c>
      <c r="DK871" s="7">
        <v>5.0</v>
      </c>
      <c r="DL871" s="7">
        <v>0.0</v>
      </c>
      <c r="DM871" s="7">
        <v>35.0</v>
      </c>
      <c r="DN871" s="9">
        <v>0.0</v>
      </c>
      <c r="DO871" s="9">
        <v>0.0</v>
      </c>
      <c r="DP871" s="9">
        <v>1.0</v>
      </c>
      <c r="DQ871" s="8">
        <v>186.0</v>
      </c>
      <c r="DR871" s="8">
        <v>9.0</v>
      </c>
      <c r="DS871" s="8" t="s">
        <v>210</v>
      </c>
      <c r="DT871" s="19">
        <v>0.8</v>
      </c>
      <c r="DU871" s="8">
        <v>0.8</v>
      </c>
      <c r="DV871" s="8">
        <v>0.8</v>
      </c>
      <c r="DW871" s="8">
        <v>88.0</v>
      </c>
      <c r="DX871" s="8">
        <v>0.0</v>
      </c>
      <c r="DY871" s="14">
        <f t="shared" si="22"/>
        <v>0.6680851064</v>
      </c>
    </row>
    <row r="872" ht="12.75" customHeight="1">
      <c r="A872" s="7">
        <v>45.0</v>
      </c>
      <c r="B872" s="7" t="s">
        <v>3487</v>
      </c>
      <c r="C872" s="7" t="s">
        <v>718</v>
      </c>
      <c r="D872" s="7" t="s">
        <v>531</v>
      </c>
      <c r="E872" s="7" t="s">
        <v>132</v>
      </c>
      <c r="F872" s="7" t="s">
        <v>132</v>
      </c>
      <c r="G872" s="7">
        <v>70.0</v>
      </c>
      <c r="H872" s="7">
        <v>180.0</v>
      </c>
      <c r="I872" s="7" t="s">
        <v>145</v>
      </c>
      <c r="J872" s="7">
        <v>2009.0</v>
      </c>
      <c r="K872" s="7">
        <v>4.0</v>
      </c>
      <c r="L872" s="7">
        <v>100.0</v>
      </c>
      <c r="M872" s="8" t="s">
        <v>146</v>
      </c>
      <c r="N872" s="8">
        <f t="shared" si="1"/>
        <v>26</v>
      </c>
      <c r="O872" s="7" t="s">
        <v>464</v>
      </c>
      <c r="P872" s="7" t="s">
        <v>3488</v>
      </c>
      <c r="Q872" s="8" t="s">
        <v>542</v>
      </c>
      <c r="R872" s="7" t="s">
        <v>542</v>
      </c>
      <c r="S872" s="9" t="s">
        <v>174</v>
      </c>
      <c r="T872" s="9">
        <v>63.0</v>
      </c>
      <c r="U872" s="9" t="s">
        <v>138</v>
      </c>
      <c r="V872" s="9" t="s">
        <v>138</v>
      </c>
      <c r="W872" s="7">
        <v>64.0</v>
      </c>
      <c r="X872" s="7">
        <v>6.0</v>
      </c>
      <c r="Y872" s="7">
        <v>7.0</v>
      </c>
      <c r="Z872" s="7">
        <v>4.0</v>
      </c>
      <c r="AA872" s="7">
        <v>13.0</v>
      </c>
      <c r="AB872" s="7">
        <v>4.0</v>
      </c>
      <c r="AC872" s="7">
        <v>87.0</v>
      </c>
      <c r="AD872" s="7">
        <v>22.0</v>
      </c>
      <c r="AE872" s="7">
        <v>68.0</v>
      </c>
      <c r="AF872" s="10">
        <f t="shared" si="2"/>
        <v>0.06896551724</v>
      </c>
      <c r="AG872" s="10">
        <f t="shared" si="3"/>
        <v>0.03389830508</v>
      </c>
      <c r="AH872" s="7">
        <v>53569.0</v>
      </c>
      <c r="AI872" s="11">
        <f t="shared" si="4"/>
        <v>13.95026042</v>
      </c>
      <c r="AJ872" s="7">
        <v>1225.0</v>
      </c>
      <c r="AK872" s="11">
        <f t="shared" si="5"/>
        <v>19.140625</v>
      </c>
      <c r="AL872" s="11">
        <f t="shared" si="6"/>
        <v>43.72979592</v>
      </c>
      <c r="AM872" s="12">
        <v>31.0</v>
      </c>
      <c r="AN872" s="11">
        <f t="shared" si="7"/>
        <v>2.083294443</v>
      </c>
      <c r="AO872" s="10" t="s">
        <v>3489</v>
      </c>
      <c r="AP872" s="10" t="s">
        <v>184</v>
      </c>
      <c r="AQ872" s="10" t="s">
        <v>739</v>
      </c>
      <c r="AR872" s="7">
        <v>0.0</v>
      </c>
      <c r="AS872" s="7">
        <v>0.0</v>
      </c>
      <c r="AT872" s="13">
        <f t="shared" si="8"/>
        <v>0</v>
      </c>
      <c r="AU872" s="8"/>
      <c r="AV872" s="8"/>
      <c r="AW872" s="8"/>
      <c r="AX872" s="8">
        <v>0.0</v>
      </c>
      <c r="AY872" s="8"/>
      <c r="AZ872" s="8">
        <v>0.0</v>
      </c>
      <c r="BA872" s="7">
        <v>95.0</v>
      </c>
      <c r="BB872" s="7">
        <v>57.0</v>
      </c>
      <c r="BC872" s="7">
        <v>71.0</v>
      </c>
      <c r="BD872" s="7">
        <v>22.0</v>
      </c>
      <c r="BE872" s="7">
        <v>29.0</v>
      </c>
      <c r="BF872" s="7">
        <v>5.0</v>
      </c>
      <c r="BG872" s="14">
        <f t="shared" si="9"/>
        <v>6.384289421</v>
      </c>
      <c r="BH872" s="11">
        <f t="shared" si="10"/>
        <v>3.830573653</v>
      </c>
      <c r="BI872" s="11">
        <f t="shared" si="11"/>
        <v>4.771416304</v>
      </c>
      <c r="BJ872" s="11">
        <f t="shared" si="12"/>
        <v>1.478467024</v>
      </c>
      <c r="BK872" s="11">
        <f t="shared" si="13"/>
        <v>1.94888835</v>
      </c>
      <c r="BL872" s="11">
        <f t="shared" si="14"/>
        <v>0.3360152327</v>
      </c>
      <c r="BM872" s="7">
        <v>34.0</v>
      </c>
      <c r="BN872" s="7">
        <v>17.0</v>
      </c>
      <c r="BO872" s="7">
        <v>0.0</v>
      </c>
      <c r="BP872" s="7">
        <v>0.0</v>
      </c>
      <c r="BQ872" s="7">
        <v>0.0</v>
      </c>
      <c r="BR872" s="7">
        <v>0.0</v>
      </c>
      <c r="BS872" s="9">
        <f t="shared" si="15"/>
        <v>162</v>
      </c>
      <c r="BT872" s="14">
        <v>-7.9833</v>
      </c>
      <c r="BU872" s="7">
        <v>1.0</v>
      </c>
      <c r="BV872" s="7">
        <v>0.0</v>
      </c>
      <c r="BW872" s="15">
        <f t="shared" si="16"/>
        <v>0</v>
      </c>
      <c r="BX872" s="7">
        <v>0.0</v>
      </c>
      <c r="BY872" s="7">
        <v>0.0</v>
      </c>
      <c r="BZ872" s="7">
        <v>0.0</v>
      </c>
      <c r="CA872" s="7">
        <v>2.0</v>
      </c>
      <c r="CB872" s="7">
        <v>0.0</v>
      </c>
      <c r="CC872" s="7">
        <v>0.0</v>
      </c>
      <c r="CD872" s="7">
        <v>0.0</v>
      </c>
      <c r="CE872" s="7">
        <v>0.0</v>
      </c>
      <c r="CF872" s="7">
        <v>0.0</v>
      </c>
      <c r="CG872" s="7">
        <v>0.0</v>
      </c>
      <c r="CH872" s="7">
        <v>0.0</v>
      </c>
      <c r="CI872" s="7">
        <v>6.0</v>
      </c>
      <c r="CJ872" s="7">
        <v>0.0</v>
      </c>
      <c r="CK872" s="7">
        <v>0.0</v>
      </c>
      <c r="CL872" s="15">
        <f t="shared" si="17"/>
        <v>0</v>
      </c>
      <c r="CM872" s="7">
        <v>1.1</v>
      </c>
      <c r="CN872" s="7">
        <v>1.6</v>
      </c>
      <c r="CO872" s="7">
        <v>2.7</v>
      </c>
      <c r="CP872" s="16">
        <f t="shared" si="18"/>
        <v>0.0421875</v>
      </c>
      <c r="CQ872" s="16">
        <f t="shared" si="19"/>
        <v>0.1814482257</v>
      </c>
      <c r="CR872" s="17">
        <v>1.0</v>
      </c>
      <c r="CS872" s="14">
        <v>17.0</v>
      </c>
      <c r="CT872" s="14">
        <v>16.9</v>
      </c>
      <c r="CU872" s="14">
        <v>4.8</v>
      </c>
      <c r="CV872" s="14">
        <v>1.9</v>
      </c>
      <c r="CW872" s="14">
        <v>1.7000000000000002</v>
      </c>
      <c r="CX872" s="14">
        <v>-0.2</v>
      </c>
      <c r="CY872" s="14">
        <v>3.3</v>
      </c>
      <c r="CZ872" s="18">
        <f t="shared" si="20"/>
        <v>0.0515625</v>
      </c>
      <c r="DA872" s="18">
        <f t="shared" si="21"/>
        <v>0.2217700536</v>
      </c>
      <c r="DB872" s="14">
        <v>47.9195</v>
      </c>
      <c r="DC872" s="7">
        <v>0.0</v>
      </c>
      <c r="DD872" s="7">
        <v>1.0</v>
      </c>
      <c r="DE872" s="7">
        <v>4.0</v>
      </c>
      <c r="DF872" s="7">
        <v>17.0</v>
      </c>
      <c r="DG872" s="7">
        <v>1.0</v>
      </c>
      <c r="DH872" s="7">
        <v>0.0</v>
      </c>
      <c r="DI872" s="7">
        <v>26.0</v>
      </c>
      <c r="DJ872" s="7">
        <v>11.0</v>
      </c>
      <c r="DK872" s="7">
        <v>2.0</v>
      </c>
      <c r="DL872" s="7">
        <v>0.0</v>
      </c>
      <c r="DM872" s="7">
        <v>47.0</v>
      </c>
      <c r="DN872" s="9">
        <v>1.0</v>
      </c>
      <c r="DO872" s="9">
        <v>1.0</v>
      </c>
      <c r="DP872" s="9">
        <v>1.0</v>
      </c>
      <c r="DQ872" s="8">
        <v>186.0</v>
      </c>
      <c r="DR872" s="8">
        <v>0.0</v>
      </c>
      <c r="DS872" s="8"/>
      <c r="DT872" s="19">
        <v>0.6000000000000001</v>
      </c>
      <c r="DU872" s="8">
        <v>0.6000000000000001</v>
      </c>
      <c r="DV872" s="8">
        <v>0.6000000000000001</v>
      </c>
      <c r="DW872" s="8">
        <v>0.0</v>
      </c>
      <c r="DX872" s="8">
        <v>0.0</v>
      </c>
      <c r="DY872" s="14">
        <f t="shared" si="22"/>
        <v>3.193617021</v>
      </c>
    </row>
    <row r="873" ht="12.75" customHeight="1">
      <c r="A873" s="7">
        <v>6.0</v>
      </c>
      <c r="B873" s="7" t="s">
        <v>3490</v>
      </c>
      <c r="C873" s="7" t="s">
        <v>1806</v>
      </c>
      <c r="D873" s="7" t="s">
        <v>162</v>
      </c>
      <c r="E873" s="7" t="s">
        <v>163</v>
      </c>
      <c r="F873" s="7" t="s">
        <v>163</v>
      </c>
      <c r="G873" s="7">
        <v>72.0</v>
      </c>
      <c r="H873" s="7">
        <v>202.0</v>
      </c>
      <c r="I873" s="7" t="s">
        <v>145</v>
      </c>
      <c r="J873" s="7">
        <v>2002.0</v>
      </c>
      <c r="K873" s="7">
        <v>8.0</v>
      </c>
      <c r="L873" s="7">
        <v>241.0</v>
      </c>
      <c r="M873" s="8"/>
      <c r="N873" s="8">
        <f t="shared" si="1"/>
        <v>32</v>
      </c>
      <c r="O873" s="7" t="s">
        <v>1280</v>
      </c>
      <c r="P873" s="7" t="s">
        <v>3488</v>
      </c>
      <c r="Q873" s="8" t="s">
        <v>158</v>
      </c>
      <c r="R873" s="7" t="s">
        <v>158</v>
      </c>
      <c r="S873" s="9" t="s">
        <v>174</v>
      </c>
      <c r="T873" s="9">
        <v>51.0</v>
      </c>
      <c r="U873" s="9" t="s">
        <v>138</v>
      </c>
      <c r="V873" s="9" t="s">
        <v>138</v>
      </c>
      <c r="W873" s="7">
        <v>51.0</v>
      </c>
      <c r="X873" s="7">
        <v>2.0</v>
      </c>
      <c r="Y873" s="7">
        <v>17.0</v>
      </c>
      <c r="Z873" s="7">
        <v>8.0</v>
      </c>
      <c r="AA873" s="7">
        <v>19.0</v>
      </c>
      <c r="AB873" s="7">
        <v>-9.0</v>
      </c>
      <c r="AC873" s="7">
        <v>75.0</v>
      </c>
      <c r="AD873" s="7">
        <v>39.0</v>
      </c>
      <c r="AE873" s="7">
        <v>72.0</v>
      </c>
      <c r="AF873" s="10">
        <f t="shared" si="2"/>
        <v>0.02666666667</v>
      </c>
      <c r="AG873" s="10">
        <f t="shared" si="3"/>
        <v>0.01075268817</v>
      </c>
      <c r="AH873" s="7">
        <v>63082.0</v>
      </c>
      <c r="AI873" s="11">
        <f t="shared" si="4"/>
        <v>20.61503268</v>
      </c>
      <c r="AJ873" s="7">
        <v>1363.0</v>
      </c>
      <c r="AK873" s="11">
        <f t="shared" si="5"/>
        <v>26.7254902</v>
      </c>
      <c r="AL873" s="11">
        <f t="shared" si="6"/>
        <v>46.28173147</v>
      </c>
      <c r="AM873" s="12">
        <v>74.0</v>
      </c>
      <c r="AN873" s="11">
        <f t="shared" si="7"/>
        <v>4.223074728</v>
      </c>
      <c r="AO873" s="10" t="s">
        <v>3491</v>
      </c>
      <c r="AP873" s="10" t="s">
        <v>1183</v>
      </c>
      <c r="AQ873" s="10" t="s">
        <v>1334</v>
      </c>
      <c r="AR873" s="7">
        <v>0.0</v>
      </c>
      <c r="AS873" s="7">
        <v>0.0</v>
      </c>
      <c r="AT873" s="13">
        <f t="shared" si="8"/>
        <v>0</v>
      </c>
      <c r="AU873" s="8"/>
      <c r="AV873" s="8"/>
      <c r="AW873" s="8"/>
      <c r="AX873" s="8">
        <v>0.0</v>
      </c>
      <c r="AY873" s="8"/>
      <c r="AZ873" s="8">
        <v>0.0</v>
      </c>
      <c r="BA873" s="7">
        <v>64.0</v>
      </c>
      <c r="BB873" s="7">
        <v>37.0</v>
      </c>
      <c r="BC873" s="7">
        <v>77.0</v>
      </c>
      <c r="BD873" s="7">
        <v>39.0</v>
      </c>
      <c r="BE873" s="7">
        <v>37.0</v>
      </c>
      <c r="BF873" s="7">
        <v>14.0</v>
      </c>
      <c r="BG873" s="14">
        <f t="shared" si="9"/>
        <v>3.652388954</v>
      </c>
      <c r="BH873" s="11">
        <f t="shared" si="10"/>
        <v>2.111537364</v>
      </c>
      <c r="BI873" s="11">
        <f t="shared" si="11"/>
        <v>4.39428046</v>
      </c>
      <c r="BJ873" s="11">
        <f t="shared" si="12"/>
        <v>2.225674519</v>
      </c>
      <c r="BK873" s="11">
        <f t="shared" si="13"/>
        <v>2.111537364</v>
      </c>
      <c r="BL873" s="11">
        <f t="shared" si="14"/>
        <v>0.7989600837</v>
      </c>
      <c r="BM873" s="7">
        <v>30.0</v>
      </c>
      <c r="BN873" s="7">
        <v>9.0</v>
      </c>
      <c r="BO873" s="7">
        <v>2.0</v>
      </c>
      <c r="BP873" s="7">
        <v>0.0</v>
      </c>
      <c r="BQ873" s="7">
        <v>0.0</v>
      </c>
      <c r="BR873" s="7">
        <v>0.0</v>
      </c>
      <c r="BS873" s="9">
        <f t="shared" si="15"/>
        <v>146</v>
      </c>
      <c r="BT873" s="14">
        <v>4.3688</v>
      </c>
      <c r="BW873" s="15" t="str">
        <f t="shared" si="16"/>
        <v> </v>
      </c>
      <c r="BY873" s="7">
        <v>1.0</v>
      </c>
      <c r="BZ873" s="7">
        <v>0.0</v>
      </c>
      <c r="CA873" s="7">
        <v>0.0</v>
      </c>
      <c r="CB873" s="7">
        <v>0.0</v>
      </c>
      <c r="CC873" s="7">
        <v>0.0</v>
      </c>
      <c r="CD873" s="7">
        <v>0.0</v>
      </c>
      <c r="CE873" s="7">
        <v>0.0</v>
      </c>
      <c r="CF873" s="7">
        <v>1.0</v>
      </c>
      <c r="CG873" s="7">
        <v>0.0</v>
      </c>
      <c r="CH873" s="7">
        <v>0.0</v>
      </c>
      <c r="CI873" s="7">
        <v>1.0</v>
      </c>
      <c r="CJ873" s="7">
        <v>0.0</v>
      </c>
      <c r="CK873" s="7">
        <v>0.0</v>
      </c>
      <c r="CL873" s="15">
        <f t="shared" si="17"/>
        <v>0</v>
      </c>
      <c r="CM873" s="7">
        <v>1.0</v>
      </c>
      <c r="CN873" s="7">
        <v>1.1</v>
      </c>
      <c r="CO873" s="7">
        <v>2.1</v>
      </c>
      <c r="CP873" s="16">
        <f t="shared" si="18"/>
        <v>0.04117647059</v>
      </c>
      <c r="CQ873" s="16">
        <f t="shared" si="19"/>
        <v>0.1198440126</v>
      </c>
      <c r="CR873" s="17">
        <v>2.0</v>
      </c>
      <c r="CS873" s="14">
        <v>20.9</v>
      </c>
      <c r="CT873" s="14">
        <v>20.3</v>
      </c>
      <c r="CU873" s="14">
        <v>-4.6</v>
      </c>
      <c r="CV873" s="14">
        <v>1.9</v>
      </c>
      <c r="CW873" s="14">
        <v>1.0</v>
      </c>
      <c r="CX873" s="14">
        <v>0.0</v>
      </c>
      <c r="CY873" s="14">
        <v>2.8</v>
      </c>
      <c r="CZ873" s="18">
        <f t="shared" si="20"/>
        <v>0.05490196078</v>
      </c>
      <c r="DA873" s="18">
        <f t="shared" si="21"/>
        <v>0.1597920167</v>
      </c>
      <c r="DB873" s="14">
        <v>49.6667</v>
      </c>
      <c r="DC873" s="7">
        <v>0.0</v>
      </c>
      <c r="DD873" s="7">
        <v>2.0</v>
      </c>
      <c r="DE873" s="7">
        <v>8.0</v>
      </c>
      <c r="DF873" s="7">
        <v>29.0</v>
      </c>
      <c r="DG873" s="7">
        <v>1.0</v>
      </c>
      <c r="DH873" s="7">
        <v>0.0</v>
      </c>
      <c r="DI873" s="7">
        <v>39.0</v>
      </c>
      <c r="DJ873" s="7">
        <v>5.0</v>
      </c>
      <c r="DK873" s="7">
        <v>0.0</v>
      </c>
      <c r="DL873" s="7">
        <v>0.0</v>
      </c>
      <c r="DM873" s="7">
        <v>30.0</v>
      </c>
      <c r="DN873" s="9">
        <v>0.0</v>
      </c>
      <c r="DO873" s="9">
        <v>1.0</v>
      </c>
      <c r="DP873" s="9">
        <v>1.0</v>
      </c>
      <c r="DQ873" s="8">
        <v>186.0</v>
      </c>
      <c r="DR873" s="8">
        <v>12.0</v>
      </c>
      <c r="DS873" s="8" t="s">
        <v>3492</v>
      </c>
      <c r="DT873" s="19">
        <v>5.25</v>
      </c>
      <c r="DU873" s="8">
        <v>5.25</v>
      </c>
      <c r="DV873" s="8">
        <v>5.25</v>
      </c>
      <c r="DW873" s="8">
        <v>768.0</v>
      </c>
      <c r="DX873" s="8">
        <v>0.0</v>
      </c>
      <c r="DY873" s="14">
        <f t="shared" si="22"/>
        <v>-7.2</v>
      </c>
    </row>
    <row r="874" ht="12.75" customHeight="1">
      <c r="A874" s="7">
        <v>46.0</v>
      </c>
      <c r="B874" s="7" t="s">
        <v>3493</v>
      </c>
      <c r="C874" s="7" t="s">
        <v>169</v>
      </c>
      <c r="D874" s="7" t="s">
        <v>170</v>
      </c>
      <c r="E874" s="7" t="s">
        <v>163</v>
      </c>
      <c r="F874" s="7" t="s">
        <v>163</v>
      </c>
      <c r="G874" s="7">
        <v>77.0</v>
      </c>
      <c r="H874" s="7">
        <v>202.0</v>
      </c>
      <c r="I874" s="7" t="s">
        <v>133</v>
      </c>
      <c r="J874" s="7">
        <v>2008.0</v>
      </c>
      <c r="K874" s="7">
        <v>2.0</v>
      </c>
      <c r="L874" s="7">
        <v>42.0</v>
      </c>
      <c r="M874" s="8"/>
      <c r="N874" s="8">
        <f t="shared" si="1"/>
        <v>25</v>
      </c>
      <c r="O874" s="7" t="s">
        <v>684</v>
      </c>
      <c r="P874" s="7" t="s">
        <v>3494</v>
      </c>
      <c r="Q874" s="8" t="s">
        <v>542</v>
      </c>
      <c r="R874" s="7" t="s">
        <v>542</v>
      </c>
      <c r="S874" s="9" t="s">
        <v>174</v>
      </c>
      <c r="T874" s="9">
        <v>52.0</v>
      </c>
      <c r="U874" s="9" t="s">
        <v>138</v>
      </c>
      <c r="V874" s="9" t="s">
        <v>138</v>
      </c>
      <c r="W874" s="7">
        <v>52.0</v>
      </c>
      <c r="X874" s="7">
        <v>0.0</v>
      </c>
      <c r="Y874" s="7">
        <v>5.0</v>
      </c>
      <c r="Z874" s="7">
        <v>2.0</v>
      </c>
      <c r="AA874" s="7">
        <v>5.0</v>
      </c>
      <c r="AB874" s="7">
        <v>2.0</v>
      </c>
      <c r="AC874" s="7">
        <v>56.0</v>
      </c>
      <c r="AD874" s="7">
        <v>26.0</v>
      </c>
      <c r="AE874" s="7">
        <v>54.0</v>
      </c>
      <c r="AF874" s="10">
        <f t="shared" si="2"/>
        <v>0</v>
      </c>
      <c r="AG874" s="10">
        <f t="shared" si="3"/>
        <v>0</v>
      </c>
      <c r="AH874" s="7">
        <v>54103.0</v>
      </c>
      <c r="AI874" s="11">
        <f t="shared" si="4"/>
        <v>17.34070513</v>
      </c>
      <c r="AJ874" s="7">
        <v>1119.0</v>
      </c>
      <c r="AK874" s="11">
        <f t="shared" si="5"/>
        <v>21.51923077</v>
      </c>
      <c r="AL874" s="11">
        <f t="shared" si="6"/>
        <v>48.34941912</v>
      </c>
      <c r="AM874" s="12">
        <v>20.0</v>
      </c>
      <c r="AN874" s="11">
        <f t="shared" si="7"/>
        <v>1.330794965</v>
      </c>
      <c r="AO874" s="10" t="s">
        <v>151</v>
      </c>
      <c r="AP874" s="10" t="s">
        <v>2794</v>
      </c>
      <c r="AQ874" s="10" t="s">
        <v>2794</v>
      </c>
      <c r="AR874" s="7">
        <v>0.0</v>
      </c>
      <c r="AS874" s="7">
        <v>0.0</v>
      </c>
      <c r="AT874" s="13">
        <f t="shared" si="8"/>
        <v>0</v>
      </c>
      <c r="AU874" s="8"/>
      <c r="AV874" s="8"/>
      <c r="AW874" s="8"/>
      <c r="AX874" s="8">
        <v>0.0</v>
      </c>
      <c r="AY874" s="8"/>
      <c r="AZ874" s="8">
        <v>0.0</v>
      </c>
      <c r="BA874" s="7">
        <v>78.0</v>
      </c>
      <c r="BB874" s="7">
        <v>53.0</v>
      </c>
      <c r="BC874" s="7">
        <v>56.0</v>
      </c>
      <c r="BD874" s="7">
        <v>26.0</v>
      </c>
      <c r="BE874" s="7">
        <v>33.0</v>
      </c>
      <c r="BF874" s="7">
        <v>7.0</v>
      </c>
      <c r="BG874" s="14">
        <f t="shared" si="9"/>
        <v>5.190100364</v>
      </c>
      <c r="BH874" s="11">
        <f t="shared" si="10"/>
        <v>3.526606658</v>
      </c>
      <c r="BI874" s="11">
        <f t="shared" si="11"/>
        <v>3.726225902</v>
      </c>
      <c r="BJ874" s="11">
        <f t="shared" si="12"/>
        <v>1.730033455</v>
      </c>
      <c r="BK874" s="11">
        <f t="shared" si="13"/>
        <v>2.195811693</v>
      </c>
      <c r="BL874" s="11">
        <f t="shared" si="14"/>
        <v>0.4657782378</v>
      </c>
      <c r="BM874" s="7">
        <v>24.0</v>
      </c>
      <c r="BN874" s="7">
        <v>12.0</v>
      </c>
      <c r="BO874" s="7">
        <v>0.0</v>
      </c>
      <c r="BP874" s="7">
        <v>0.0</v>
      </c>
      <c r="BQ874" s="7">
        <v>0.0</v>
      </c>
      <c r="BR874" s="7">
        <v>0.0</v>
      </c>
      <c r="BS874" s="9">
        <f t="shared" si="15"/>
        <v>133</v>
      </c>
      <c r="BT874" s="14">
        <v>-2.2265</v>
      </c>
      <c r="BW874" s="15" t="str">
        <f t="shared" si="16"/>
        <v> </v>
      </c>
      <c r="BY874" s="7">
        <v>0.0</v>
      </c>
      <c r="BZ874" s="7">
        <v>0.0</v>
      </c>
      <c r="CA874" s="7">
        <v>0.0</v>
      </c>
      <c r="CB874" s="7">
        <v>0.0</v>
      </c>
      <c r="CC874" s="7">
        <v>0.0</v>
      </c>
      <c r="CD874" s="7">
        <v>0.0</v>
      </c>
      <c r="CE874" s="7">
        <v>0.0</v>
      </c>
      <c r="CF874" s="7">
        <v>0.0</v>
      </c>
      <c r="CG874" s="7">
        <v>0.0</v>
      </c>
      <c r="CH874" s="7">
        <v>0.0</v>
      </c>
      <c r="CI874" s="7">
        <v>0.0</v>
      </c>
      <c r="CJ874" s="7">
        <v>0.0</v>
      </c>
      <c r="CK874" s="7">
        <v>0.0</v>
      </c>
      <c r="CL874" s="15">
        <f t="shared" si="17"/>
        <v>0</v>
      </c>
      <c r="CM874" s="7">
        <v>-0.5</v>
      </c>
      <c r="CN874" s="7">
        <v>1.5</v>
      </c>
      <c r="CO874" s="7">
        <v>0.9</v>
      </c>
      <c r="CP874" s="16">
        <f t="shared" si="18"/>
        <v>0.01730769231</v>
      </c>
      <c r="CQ874" s="16">
        <f t="shared" si="19"/>
        <v>0.05988577343</v>
      </c>
      <c r="CR874" s="17">
        <v>0.0</v>
      </c>
      <c r="CS874" s="14">
        <v>16.6</v>
      </c>
      <c r="CT874" s="14">
        <v>17.5</v>
      </c>
      <c r="CU874" s="14">
        <v>1.7000000000000002</v>
      </c>
      <c r="CV874" s="14">
        <v>-2.1</v>
      </c>
      <c r="CW874" s="14">
        <v>1.3</v>
      </c>
      <c r="CX874" s="14">
        <v>0.0</v>
      </c>
      <c r="CY874" s="14">
        <v>-0.8</v>
      </c>
      <c r="CZ874" s="18">
        <f t="shared" si="20"/>
        <v>-0.01538461538</v>
      </c>
      <c r="DA874" s="18">
        <f t="shared" si="21"/>
        <v>-0.05323179861</v>
      </c>
      <c r="DB874" s="14">
        <v>47.8571</v>
      </c>
      <c r="DC874" s="7">
        <v>0.0</v>
      </c>
      <c r="DD874" s="7">
        <v>0.0</v>
      </c>
      <c r="DE874" s="7">
        <v>1.0</v>
      </c>
      <c r="DF874" s="7">
        <v>25.0</v>
      </c>
      <c r="DG874" s="7">
        <v>4.0</v>
      </c>
      <c r="DH874" s="7">
        <v>0.0</v>
      </c>
      <c r="DI874" s="7">
        <v>15.0</v>
      </c>
      <c r="DJ874" s="7">
        <v>9.0</v>
      </c>
      <c r="DK874" s="7">
        <v>0.0</v>
      </c>
      <c r="DL874" s="7">
        <v>0.0</v>
      </c>
      <c r="DM874" s="7">
        <v>28.0</v>
      </c>
      <c r="DN874" s="9">
        <v>0.0</v>
      </c>
      <c r="DO874" s="9">
        <v>0.0</v>
      </c>
      <c r="DP874" s="9">
        <v>0.0</v>
      </c>
      <c r="DQ874" s="8">
        <v>186.0</v>
      </c>
      <c r="DR874" s="8">
        <v>18.0</v>
      </c>
      <c r="DS874" s="8" t="s">
        <v>577</v>
      </c>
      <c r="DT874" s="19">
        <v>2.7</v>
      </c>
      <c r="DU874" s="8">
        <v>2.0</v>
      </c>
      <c r="DV874" s="8">
        <v>2.0</v>
      </c>
      <c r="DW874" s="8">
        <v>439.0</v>
      </c>
      <c r="DX874" s="8">
        <v>0.0</v>
      </c>
      <c r="DY874" s="14">
        <f t="shared" si="22"/>
        <v>-3.885106383</v>
      </c>
    </row>
    <row r="875" ht="12.75" customHeight="1">
      <c r="A875" s="7">
        <v>14.0</v>
      </c>
      <c r="B875" s="7" t="s">
        <v>3495</v>
      </c>
      <c r="C875" s="7" t="s">
        <v>3496</v>
      </c>
      <c r="D875" s="7" t="s">
        <v>162</v>
      </c>
      <c r="E875" s="7" t="s">
        <v>163</v>
      </c>
      <c r="F875" s="7" t="s">
        <v>163</v>
      </c>
      <c r="G875" s="7">
        <v>73.0</v>
      </c>
      <c r="H875" s="7">
        <v>186.0</v>
      </c>
      <c r="I875" s="7" t="s">
        <v>145</v>
      </c>
      <c r="J875" s="7">
        <v>2000.0</v>
      </c>
      <c r="K875" s="7">
        <v>1.0</v>
      </c>
      <c r="L875" s="7">
        <v>28.0</v>
      </c>
      <c r="M875" s="8"/>
      <c r="N875" s="8">
        <f t="shared" si="1"/>
        <v>34</v>
      </c>
      <c r="O875" s="7" t="s">
        <v>134</v>
      </c>
      <c r="P875" s="7" t="s">
        <v>3497</v>
      </c>
      <c r="Q875" s="8" t="s">
        <v>173</v>
      </c>
      <c r="R875" s="7" t="s">
        <v>173</v>
      </c>
      <c r="S875" s="9" t="s">
        <v>247</v>
      </c>
      <c r="T875" s="9">
        <v>82.0</v>
      </c>
      <c r="U875" s="9" t="s">
        <v>138</v>
      </c>
      <c r="V875" s="9" t="s">
        <v>138</v>
      </c>
      <c r="W875" s="7">
        <v>82.0</v>
      </c>
      <c r="X875" s="7">
        <v>22.0</v>
      </c>
      <c r="Y875" s="7">
        <v>30.0</v>
      </c>
      <c r="Z875" s="7">
        <v>15.0</v>
      </c>
      <c r="AA875" s="7">
        <v>52.0</v>
      </c>
      <c r="AB875" s="7">
        <v>15.0</v>
      </c>
      <c r="AC875" s="7">
        <v>201.0</v>
      </c>
      <c r="AD875" s="7">
        <v>66.0</v>
      </c>
      <c r="AE875" s="7">
        <v>58.0</v>
      </c>
      <c r="AF875" s="10">
        <f t="shared" si="2"/>
        <v>0.1094527363</v>
      </c>
      <c r="AG875" s="10">
        <f t="shared" si="3"/>
        <v>0.06769230769</v>
      </c>
      <c r="AH875" s="7">
        <v>81932.0</v>
      </c>
      <c r="AI875" s="11">
        <f t="shared" si="4"/>
        <v>16.65284553</v>
      </c>
      <c r="AJ875" s="7">
        <v>1701.0</v>
      </c>
      <c r="AK875" s="11">
        <f t="shared" si="5"/>
        <v>20.74390244</v>
      </c>
      <c r="AL875" s="11">
        <f t="shared" si="6"/>
        <v>48.16696061</v>
      </c>
      <c r="AM875" s="12">
        <v>134.0</v>
      </c>
      <c r="AN875" s="11">
        <f t="shared" si="7"/>
        <v>5.887809403</v>
      </c>
      <c r="AO875" s="10" t="s">
        <v>497</v>
      </c>
      <c r="AP875" s="10" t="s">
        <v>2131</v>
      </c>
      <c r="AQ875" s="10" t="s">
        <v>3498</v>
      </c>
      <c r="AR875" s="7">
        <v>57.0</v>
      </c>
      <c r="AS875" s="7">
        <v>52.0</v>
      </c>
      <c r="AT875" s="13">
        <f t="shared" si="8"/>
        <v>0.5229357798</v>
      </c>
      <c r="AU875" s="8"/>
      <c r="AV875" s="8"/>
      <c r="AW875" s="8">
        <v>85.0</v>
      </c>
      <c r="AX875" s="8">
        <v>41.0</v>
      </c>
      <c r="AY875" s="8">
        <v>24.0</v>
      </c>
      <c r="AZ875" s="8">
        <v>16.0</v>
      </c>
      <c r="BA875" s="7">
        <v>130.0</v>
      </c>
      <c r="BB875" s="7">
        <v>32.0</v>
      </c>
      <c r="BC875" s="7">
        <v>43.0</v>
      </c>
      <c r="BD875" s="7">
        <v>66.0</v>
      </c>
      <c r="BE875" s="7">
        <v>48.0</v>
      </c>
      <c r="BF875" s="7">
        <v>37.0</v>
      </c>
      <c r="BG875" s="14">
        <f t="shared" si="9"/>
        <v>5.712053898</v>
      </c>
      <c r="BH875" s="11">
        <f t="shared" si="10"/>
        <v>1.406044037</v>
      </c>
      <c r="BI875" s="11">
        <f t="shared" si="11"/>
        <v>1.889371674</v>
      </c>
      <c r="BJ875" s="11">
        <f t="shared" si="12"/>
        <v>2.899965825</v>
      </c>
      <c r="BK875" s="11">
        <f t="shared" si="13"/>
        <v>2.109066055</v>
      </c>
      <c r="BL875" s="11">
        <f t="shared" si="14"/>
        <v>1.625738417</v>
      </c>
      <c r="BM875" s="7">
        <v>36.0</v>
      </c>
      <c r="BN875" s="7">
        <v>18.0</v>
      </c>
      <c r="BO875" s="7">
        <v>0.0</v>
      </c>
      <c r="BP875" s="7">
        <v>0.0</v>
      </c>
      <c r="BQ875" s="7">
        <v>0.0</v>
      </c>
      <c r="BR875" s="7">
        <v>0.0</v>
      </c>
      <c r="BS875" s="9">
        <f t="shared" si="15"/>
        <v>111</v>
      </c>
      <c r="BT875" s="14">
        <v>-5.583</v>
      </c>
      <c r="BW875" s="15" t="str">
        <f t="shared" si="16"/>
        <v> </v>
      </c>
      <c r="BY875" s="7">
        <v>8.0</v>
      </c>
      <c r="BZ875" s="7">
        <v>1.0</v>
      </c>
      <c r="CA875" s="7">
        <v>3.0</v>
      </c>
      <c r="CB875" s="7">
        <v>1.0</v>
      </c>
      <c r="CC875" s="7">
        <v>1.0</v>
      </c>
      <c r="CD875" s="7">
        <v>0.0</v>
      </c>
      <c r="CE875" s="7">
        <v>3.0</v>
      </c>
      <c r="CF875" s="7">
        <v>2.0</v>
      </c>
      <c r="CG875" s="7">
        <v>7.0</v>
      </c>
      <c r="CH875" s="7">
        <v>0.0</v>
      </c>
      <c r="CI875" s="7">
        <v>9.0</v>
      </c>
      <c r="CJ875" s="7">
        <v>0.0</v>
      </c>
      <c r="CK875" s="7">
        <v>0.0</v>
      </c>
      <c r="CL875" s="15">
        <f t="shared" si="17"/>
        <v>0</v>
      </c>
      <c r="CM875" s="7">
        <v>4.5</v>
      </c>
      <c r="CN875" s="7">
        <v>2.1</v>
      </c>
      <c r="CO875" s="7">
        <v>6.6</v>
      </c>
      <c r="CP875" s="16">
        <f t="shared" si="18"/>
        <v>0.08048780488</v>
      </c>
      <c r="CQ875" s="16">
        <f t="shared" si="19"/>
        <v>0.2899965825</v>
      </c>
      <c r="CR875" s="17">
        <v>5.0</v>
      </c>
      <c r="CS875" s="14">
        <v>34.7</v>
      </c>
      <c r="CT875" s="14">
        <v>32.9</v>
      </c>
      <c r="CU875" s="14">
        <v>2.4</v>
      </c>
      <c r="CV875" s="14">
        <v>6.6</v>
      </c>
      <c r="CW875" s="14">
        <v>3.9</v>
      </c>
      <c r="CX875" s="14">
        <v>0.0</v>
      </c>
      <c r="CY875" s="14">
        <v>10.6</v>
      </c>
      <c r="CZ875" s="18">
        <f t="shared" si="20"/>
        <v>0.1292682927</v>
      </c>
      <c r="DA875" s="18">
        <f t="shared" si="21"/>
        <v>0.4657520871</v>
      </c>
      <c r="DB875" s="14">
        <v>30.1841</v>
      </c>
      <c r="DC875" s="7">
        <v>1.0</v>
      </c>
      <c r="DD875" s="7">
        <v>1.0</v>
      </c>
      <c r="DE875" s="7">
        <v>6.0</v>
      </c>
      <c r="DF875" s="7">
        <v>58.0</v>
      </c>
      <c r="DG875" s="7">
        <v>14.0</v>
      </c>
      <c r="DH875" s="7">
        <v>2.0</v>
      </c>
      <c r="DI875" s="7">
        <v>27.0</v>
      </c>
      <c r="DJ875" s="7">
        <v>16.0</v>
      </c>
      <c r="DK875" s="7">
        <v>22.0</v>
      </c>
      <c r="DL875" s="7">
        <v>2.0</v>
      </c>
      <c r="DM875" s="7">
        <v>118.0</v>
      </c>
      <c r="DN875" s="9">
        <v>3.0</v>
      </c>
      <c r="DO875" s="9">
        <v>3.0</v>
      </c>
      <c r="DP875" s="9">
        <v>1.0</v>
      </c>
      <c r="DQ875" s="8">
        <v>186.0</v>
      </c>
      <c r="DR875" s="8">
        <v>0.0</v>
      </c>
      <c r="DS875" s="8"/>
      <c r="DT875" s="19">
        <v>3.25</v>
      </c>
      <c r="DU875" s="8">
        <v>3.25</v>
      </c>
      <c r="DV875" s="8">
        <v>3.25</v>
      </c>
      <c r="DW875" s="8">
        <v>0.0</v>
      </c>
      <c r="DX875" s="8">
        <v>0.0</v>
      </c>
      <c r="DY875" s="14">
        <f t="shared" si="22"/>
        <v>4.855319149</v>
      </c>
    </row>
    <row r="876" ht="12.75" customHeight="1">
      <c r="A876" s="7">
        <v>33.0</v>
      </c>
      <c r="B876" s="7" t="s">
        <v>3499</v>
      </c>
      <c r="C876" s="7" t="s">
        <v>3500</v>
      </c>
      <c r="D876" s="7" t="s">
        <v>234</v>
      </c>
      <c r="E876" s="7" t="s">
        <v>132</v>
      </c>
      <c r="F876" s="7" t="s">
        <v>132</v>
      </c>
      <c r="G876" s="7">
        <v>73.0</v>
      </c>
      <c r="H876" s="7">
        <v>221.0</v>
      </c>
      <c r="I876" s="7" t="s">
        <v>133</v>
      </c>
      <c r="J876" s="7">
        <v>2008.0</v>
      </c>
      <c r="K876" s="7">
        <v>1.0</v>
      </c>
      <c r="L876" s="7">
        <v>7.0</v>
      </c>
      <c r="M876" s="8"/>
      <c r="N876" s="8">
        <f t="shared" si="1"/>
        <v>26</v>
      </c>
      <c r="O876" s="7" t="s">
        <v>1620</v>
      </c>
      <c r="P876" s="7" t="s">
        <v>3501</v>
      </c>
      <c r="Q876" s="8" t="s">
        <v>254</v>
      </c>
      <c r="R876" s="7" t="s">
        <v>254</v>
      </c>
      <c r="S876" s="9" t="s">
        <v>167</v>
      </c>
      <c r="T876" s="9">
        <v>63.0</v>
      </c>
      <c r="U876" s="9" t="s">
        <v>138</v>
      </c>
      <c r="V876" s="9" t="s">
        <v>138</v>
      </c>
      <c r="W876" s="7">
        <v>64.0</v>
      </c>
      <c r="X876" s="7">
        <v>6.0</v>
      </c>
      <c r="Y876" s="7">
        <v>18.0</v>
      </c>
      <c r="Z876" s="7">
        <v>10.0</v>
      </c>
      <c r="AA876" s="7">
        <v>24.0</v>
      </c>
      <c r="AB876" s="7">
        <v>-1.0</v>
      </c>
      <c r="AC876" s="7">
        <v>108.0</v>
      </c>
      <c r="AD876" s="7">
        <v>40.0</v>
      </c>
      <c r="AE876" s="7">
        <v>36.0</v>
      </c>
      <c r="AF876" s="10">
        <f t="shared" si="2"/>
        <v>0.05555555556</v>
      </c>
      <c r="AG876" s="10">
        <f t="shared" si="3"/>
        <v>0.03260869565</v>
      </c>
      <c r="AH876" s="7">
        <v>55513.0</v>
      </c>
      <c r="AI876" s="11">
        <f t="shared" si="4"/>
        <v>14.45651042</v>
      </c>
      <c r="AJ876" s="7">
        <v>1258.0</v>
      </c>
      <c r="AK876" s="11">
        <f t="shared" si="5"/>
        <v>19.65625</v>
      </c>
      <c r="AL876" s="11">
        <f t="shared" si="6"/>
        <v>44.12798092</v>
      </c>
      <c r="AM876" s="12">
        <v>139.0</v>
      </c>
      <c r="AN876" s="11">
        <f t="shared" si="7"/>
        <v>9.014104804</v>
      </c>
      <c r="AO876" s="10" t="s">
        <v>3489</v>
      </c>
      <c r="AP876" s="10" t="s">
        <v>1334</v>
      </c>
      <c r="AQ876" s="10" t="s">
        <v>740</v>
      </c>
      <c r="AR876" s="7">
        <v>14.0</v>
      </c>
      <c r="AS876" s="7">
        <v>21.0</v>
      </c>
      <c r="AT876" s="13">
        <f t="shared" si="8"/>
        <v>0.4</v>
      </c>
      <c r="AU876" s="8"/>
      <c r="AV876" s="8"/>
      <c r="AW876" s="8">
        <v>13.0</v>
      </c>
      <c r="AX876" s="8">
        <v>4.0</v>
      </c>
      <c r="AY876" s="8">
        <v>22.0</v>
      </c>
      <c r="AZ876" s="8">
        <v>10.0</v>
      </c>
      <c r="BA876" s="7">
        <v>83.0</v>
      </c>
      <c r="BB876" s="7">
        <v>61.0</v>
      </c>
      <c r="BC876" s="7">
        <v>25.0</v>
      </c>
      <c r="BD876" s="7">
        <v>40.0</v>
      </c>
      <c r="BE876" s="7">
        <v>26.0</v>
      </c>
      <c r="BF876" s="7">
        <v>24.0</v>
      </c>
      <c r="BG876" s="14">
        <f t="shared" si="9"/>
        <v>5.382523013</v>
      </c>
      <c r="BH876" s="11">
        <f t="shared" si="10"/>
        <v>3.955830166</v>
      </c>
      <c r="BI876" s="11">
        <f t="shared" si="11"/>
        <v>1.621241871</v>
      </c>
      <c r="BJ876" s="11">
        <f t="shared" si="12"/>
        <v>2.593986994</v>
      </c>
      <c r="BK876" s="11">
        <f t="shared" si="13"/>
        <v>1.686091546</v>
      </c>
      <c r="BL876" s="11">
        <f t="shared" si="14"/>
        <v>1.556392196</v>
      </c>
      <c r="BM876" s="7">
        <v>14.0</v>
      </c>
      <c r="BN876" s="7">
        <v>7.0</v>
      </c>
      <c r="BO876" s="7">
        <v>0.0</v>
      </c>
      <c r="BP876" s="7">
        <v>0.0</v>
      </c>
      <c r="BQ876" s="7">
        <v>0.0</v>
      </c>
      <c r="BR876" s="7">
        <v>0.0</v>
      </c>
      <c r="BS876" s="9">
        <f t="shared" si="15"/>
        <v>100</v>
      </c>
      <c r="BT876" s="14">
        <v>4.0911</v>
      </c>
      <c r="BW876" s="15" t="str">
        <f t="shared" si="16"/>
        <v> </v>
      </c>
      <c r="BY876" s="7">
        <v>1.0</v>
      </c>
      <c r="BZ876" s="7">
        <v>0.0</v>
      </c>
      <c r="CA876" s="7">
        <v>0.0</v>
      </c>
      <c r="CB876" s="7">
        <v>1.0</v>
      </c>
      <c r="CC876" s="7">
        <v>0.0</v>
      </c>
      <c r="CD876" s="7">
        <v>0.0</v>
      </c>
      <c r="CE876" s="7">
        <v>0.0</v>
      </c>
      <c r="CF876" s="7">
        <v>1.0</v>
      </c>
      <c r="CG876" s="7">
        <v>0.0</v>
      </c>
      <c r="CH876" s="7">
        <v>0.0</v>
      </c>
      <c r="CI876" s="7">
        <v>5.0</v>
      </c>
      <c r="CJ876" s="7">
        <v>0.0</v>
      </c>
      <c r="CK876" s="7">
        <v>0.0</v>
      </c>
      <c r="CL876" s="15">
        <f t="shared" si="17"/>
        <v>0</v>
      </c>
      <c r="CM876" s="7">
        <v>0.8</v>
      </c>
      <c r="CN876" s="7">
        <v>1.0</v>
      </c>
      <c r="CO876" s="7">
        <v>1.8</v>
      </c>
      <c r="CP876" s="16">
        <f t="shared" si="18"/>
        <v>0.028125</v>
      </c>
      <c r="CQ876" s="16">
        <f t="shared" si="19"/>
        <v>0.1167294147</v>
      </c>
      <c r="CR876" s="17">
        <v>2.0</v>
      </c>
      <c r="CS876" s="14">
        <v>19.0</v>
      </c>
      <c r="CT876" s="14">
        <v>17.3</v>
      </c>
      <c r="CU876" s="14">
        <v>-0.9</v>
      </c>
      <c r="CV876" s="14">
        <v>1.0</v>
      </c>
      <c r="CW876" s="14">
        <v>1.8</v>
      </c>
      <c r="CX876" s="14">
        <v>0.0</v>
      </c>
      <c r="CY876" s="14">
        <v>2.8</v>
      </c>
      <c r="CZ876" s="18">
        <f t="shared" si="20"/>
        <v>0.04375</v>
      </c>
      <c r="DA876" s="18">
        <f t="shared" si="21"/>
        <v>0.1815790896</v>
      </c>
      <c r="DB876" s="14">
        <v>21.0463</v>
      </c>
      <c r="DC876" s="7">
        <v>0.0</v>
      </c>
      <c r="DD876" s="7">
        <v>4.0</v>
      </c>
      <c r="DE876" s="7">
        <v>7.0</v>
      </c>
      <c r="DF876" s="7">
        <v>29.0</v>
      </c>
      <c r="DG876" s="7">
        <v>16.0</v>
      </c>
      <c r="DH876" s="7">
        <v>3.0</v>
      </c>
      <c r="DI876" s="7">
        <v>5.0</v>
      </c>
      <c r="DJ876" s="7">
        <v>14.0</v>
      </c>
      <c r="DK876" s="7">
        <v>6.0</v>
      </c>
      <c r="DL876" s="7">
        <v>3.0</v>
      </c>
      <c r="DM876" s="7">
        <v>61.0</v>
      </c>
      <c r="DN876" s="9">
        <v>1.0</v>
      </c>
      <c r="DO876" s="9">
        <v>1.0</v>
      </c>
      <c r="DP876" s="9">
        <v>1.0</v>
      </c>
      <c r="DQ876" s="8">
        <v>186.0</v>
      </c>
      <c r="DR876" s="8">
        <v>17.0</v>
      </c>
      <c r="DS876" s="8" t="s">
        <v>249</v>
      </c>
      <c r="DT876" s="19">
        <v>3.75</v>
      </c>
      <c r="DU876" s="8">
        <v>3.938</v>
      </c>
      <c r="DV876" s="8">
        <v>3.938</v>
      </c>
      <c r="DW876" s="8">
        <v>816.0</v>
      </c>
      <c r="DX876" s="8">
        <v>0.0</v>
      </c>
      <c r="DY876" s="14">
        <f t="shared" si="22"/>
        <v>-4.408510638</v>
      </c>
    </row>
    <row r="877" ht="12.75" customHeight="1">
      <c r="A877" s="7">
        <v>28.0</v>
      </c>
      <c r="B877" s="7" t="s">
        <v>3502</v>
      </c>
      <c r="C877" s="7" t="s">
        <v>332</v>
      </c>
      <c r="D877" s="7" t="s">
        <v>162</v>
      </c>
      <c r="E877" s="7" t="s">
        <v>163</v>
      </c>
      <c r="F877" s="7" t="s">
        <v>163</v>
      </c>
      <c r="G877" s="7">
        <v>74.0</v>
      </c>
      <c r="H877" s="7">
        <v>199.0</v>
      </c>
      <c r="I877" s="7" t="s">
        <v>133</v>
      </c>
      <c r="J877" s="7">
        <v>2009.0</v>
      </c>
      <c r="K877" s="7">
        <v>4.0</v>
      </c>
      <c r="L877" s="7">
        <v>107.0</v>
      </c>
      <c r="M877" s="8" t="s">
        <v>146</v>
      </c>
      <c r="N877" s="8">
        <f t="shared" si="1"/>
        <v>24</v>
      </c>
      <c r="O877" s="7" t="s">
        <v>3503</v>
      </c>
      <c r="P877" s="7" t="s">
        <v>3501</v>
      </c>
      <c r="Q877" s="8" t="s">
        <v>325</v>
      </c>
      <c r="R877" s="7" t="s">
        <v>325</v>
      </c>
      <c r="S877" s="9" t="s">
        <v>159</v>
      </c>
      <c r="T877" s="9">
        <v>29.0</v>
      </c>
      <c r="U877" s="9" t="s">
        <v>138</v>
      </c>
      <c r="V877" s="9" t="s">
        <v>138</v>
      </c>
      <c r="W877" s="7">
        <v>29.0</v>
      </c>
      <c r="X877" s="7">
        <v>0.0</v>
      </c>
      <c r="Y877" s="7">
        <v>0.0</v>
      </c>
      <c r="Z877" s="7">
        <v>0.0</v>
      </c>
      <c r="AA877" s="7">
        <v>0.0</v>
      </c>
      <c r="AB877" s="7">
        <v>-3.0</v>
      </c>
      <c r="AC877" s="7">
        <v>28.0</v>
      </c>
      <c r="AD877" s="7">
        <v>10.0</v>
      </c>
      <c r="AE877" s="7">
        <v>8.0</v>
      </c>
      <c r="AF877" s="10">
        <f t="shared" si="2"/>
        <v>0</v>
      </c>
      <c r="AG877" s="10">
        <f t="shared" si="3"/>
        <v>0</v>
      </c>
      <c r="AH877" s="7">
        <v>16308.0</v>
      </c>
      <c r="AI877" s="11">
        <f t="shared" si="4"/>
        <v>9.372413793</v>
      </c>
      <c r="AJ877" s="7">
        <v>371.0</v>
      </c>
      <c r="AK877" s="11">
        <f t="shared" si="5"/>
        <v>12.79310345</v>
      </c>
      <c r="AL877" s="11">
        <f t="shared" si="6"/>
        <v>43.95687332</v>
      </c>
      <c r="AM877" s="12">
        <v>0.0</v>
      </c>
      <c r="AN877" s="11">
        <f t="shared" si="7"/>
        <v>0</v>
      </c>
      <c r="AO877" s="10" t="s">
        <v>151</v>
      </c>
      <c r="AP877" s="10" t="s">
        <v>151</v>
      </c>
      <c r="AQ877" s="10" t="s">
        <v>151</v>
      </c>
      <c r="AR877" s="7">
        <v>0.0</v>
      </c>
      <c r="AS877" s="7">
        <v>1.0</v>
      </c>
      <c r="AT877" s="13">
        <f t="shared" si="8"/>
        <v>0</v>
      </c>
      <c r="AU877" s="8"/>
      <c r="AV877" s="8"/>
      <c r="AW877" s="8">
        <v>1.0</v>
      </c>
      <c r="AX877" s="8">
        <v>0.0</v>
      </c>
      <c r="AY877" s="8"/>
      <c r="AZ877" s="8">
        <v>0.0</v>
      </c>
      <c r="BA877" s="7">
        <v>40.0</v>
      </c>
      <c r="BB877" s="7">
        <v>75.0</v>
      </c>
      <c r="BC877" s="7">
        <v>4.0</v>
      </c>
      <c r="BD877" s="7">
        <v>10.0</v>
      </c>
      <c r="BE877" s="7">
        <v>2.0</v>
      </c>
      <c r="BF877" s="7">
        <v>2.0</v>
      </c>
      <c r="BG877" s="14">
        <f t="shared" si="9"/>
        <v>8.830022075</v>
      </c>
      <c r="BH877" s="11">
        <f t="shared" si="10"/>
        <v>16.55629139</v>
      </c>
      <c r="BI877" s="11">
        <f t="shared" si="11"/>
        <v>0.8830022075</v>
      </c>
      <c r="BJ877" s="11">
        <f t="shared" si="12"/>
        <v>2.207505519</v>
      </c>
      <c r="BK877" s="11">
        <f t="shared" si="13"/>
        <v>0.4415011038</v>
      </c>
      <c r="BL877" s="11">
        <f t="shared" si="14"/>
        <v>0.4415011038</v>
      </c>
      <c r="BM877" s="7">
        <v>24.0</v>
      </c>
      <c r="BN877" s="7">
        <v>7.0</v>
      </c>
      <c r="BO877" s="7">
        <v>2.0</v>
      </c>
      <c r="BP877" s="7">
        <v>0.0</v>
      </c>
      <c r="BQ877" s="7">
        <v>0.0</v>
      </c>
      <c r="BR877" s="7">
        <v>0.0</v>
      </c>
      <c r="BS877" s="9">
        <f t="shared" si="15"/>
        <v>105</v>
      </c>
      <c r="BT877" s="14">
        <v>-2.4679</v>
      </c>
      <c r="BW877" s="15" t="str">
        <f t="shared" si="16"/>
        <v> </v>
      </c>
      <c r="BY877" s="7">
        <v>0.0</v>
      </c>
      <c r="BZ877" s="7">
        <v>0.0</v>
      </c>
      <c r="CA877" s="7">
        <v>0.0</v>
      </c>
      <c r="CB877" s="7">
        <v>0.0</v>
      </c>
      <c r="CC877" s="7">
        <v>0.0</v>
      </c>
      <c r="CD877" s="7">
        <v>0.0</v>
      </c>
      <c r="CE877" s="7">
        <v>0.0</v>
      </c>
      <c r="CF877" s="7">
        <v>0.0</v>
      </c>
      <c r="CG877" s="7">
        <v>0.0</v>
      </c>
      <c r="CH877" s="7">
        <v>0.0</v>
      </c>
      <c r="CI877" s="7">
        <v>0.0</v>
      </c>
      <c r="CJ877" s="7">
        <v>0.0</v>
      </c>
      <c r="CK877" s="7">
        <v>0.0</v>
      </c>
      <c r="CL877" s="15">
        <f t="shared" si="17"/>
        <v>0</v>
      </c>
      <c r="CM877" s="7">
        <v>-0.8</v>
      </c>
      <c r="CN877" s="7">
        <v>0.1</v>
      </c>
      <c r="CO877" s="7">
        <v>-0.6000000000000001</v>
      </c>
      <c r="CP877" s="16">
        <f t="shared" si="18"/>
        <v>-0.02068965517</v>
      </c>
      <c r="CQ877" s="16">
        <f t="shared" si="19"/>
        <v>-0.1324503311</v>
      </c>
      <c r="CR877" s="17">
        <v>1.0</v>
      </c>
      <c r="CS877" s="14">
        <v>3.4</v>
      </c>
      <c r="CT877" s="14">
        <v>3.3</v>
      </c>
      <c r="CU877" s="14">
        <v>-3.9</v>
      </c>
      <c r="CV877" s="14">
        <v>-1.5</v>
      </c>
      <c r="CW877" s="14">
        <v>0.1</v>
      </c>
      <c r="CX877" s="14">
        <v>0.0</v>
      </c>
      <c r="CY877" s="14">
        <v>-1.5</v>
      </c>
      <c r="CZ877" s="18">
        <f t="shared" si="20"/>
        <v>-0.05172413793</v>
      </c>
      <c r="DA877" s="18">
        <f t="shared" si="21"/>
        <v>-0.3311258278</v>
      </c>
      <c r="DB877" s="14">
        <v>23.25</v>
      </c>
      <c r="DC877" s="7">
        <v>0.0</v>
      </c>
      <c r="DD877" s="7">
        <v>1.0</v>
      </c>
      <c r="DE877" s="7">
        <v>1.0</v>
      </c>
      <c r="DF877" s="7">
        <v>8.0</v>
      </c>
      <c r="DG877" s="7">
        <v>6.0</v>
      </c>
      <c r="DH877" s="7">
        <v>0.0</v>
      </c>
      <c r="DI877" s="7">
        <v>2.0</v>
      </c>
      <c r="DJ877" s="7">
        <v>5.0</v>
      </c>
      <c r="DK877" s="7">
        <v>2.0</v>
      </c>
      <c r="DL877" s="7">
        <v>3.0</v>
      </c>
      <c r="DM877" s="7">
        <v>10.0</v>
      </c>
      <c r="DN877" s="9">
        <v>0.0</v>
      </c>
      <c r="DO877" s="9">
        <v>0.0</v>
      </c>
      <c r="DP877" s="9">
        <v>0.0</v>
      </c>
      <c r="DQ877" s="8">
        <v>84.0</v>
      </c>
      <c r="DR877" s="8">
        <v>0.0</v>
      </c>
      <c r="DS877" s="8"/>
      <c r="DT877" s="19">
        <v>0.675</v>
      </c>
      <c r="DU877" s="8">
        <v>0.675</v>
      </c>
      <c r="DV877" s="8">
        <v>0.305</v>
      </c>
      <c r="DW877" s="8">
        <v>0.0</v>
      </c>
      <c r="DX877" s="8">
        <v>0.0</v>
      </c>
      <c r="DY877" s="14">
        <f t="shared" si="22"/>
        <v>-1.620452986</v>
      </c>
    </row>
    <row r="878" ht="12.75" customHeight="1">
      <c r="A878" s="7">
        <v>23.0</v>
      </c>
      <c r="B878" s="7" t="s">
        <v>3363</v>
      </c>
      <c r="C878" s="7" t="s">
        <v>2189</v>
      </c>
      <c r="D878" s="7" t="s">
        <v>162</v>
      </c>
      <c r="E878" s="7" t="s">
        <v>163</v>
      </c>
      <c r="F878" s="7" t="s">
        <v>163</v>
      </c>
      <c r="G878" s="7">
        <v>71.0</v>
      </c>
      <c r="H878" s="7">
        <v>183.0</v>
      </c>
      <c r="I878" s="7" t="s">
        <v>133</v>
      </c>
      <c r="J878" s="7">
        <v>2011.0</v>
      </c>
      <c r="K878" s="7">
        <v>7.0</v>
      </c>
      <c r="L878" s="7">
        <v>209.0</v>
      </c>
      <c r="M878" s="8" t="s">
        <v>146</v>
      </c>
      <c r="N878" s="8">
        <f t="shared" si="1"/>
        <v>23</v>
      </c>
      <c r="O878" s="7" t="s">
        <v>1539</v>
      </c>
      <c r="P878" s="7" t="s">
        <v>3501</v>
      </c>
      <c r="Q878" s="8" t="s">
        <v>231</v>
      </c>
      <c r="R878" s="7" t="s">
        <v>231</v>
      </c>
      <c r="S878" s="9" t="s">
        <v>167</v>
      </c>
      <c r="T878" s="9">
        <v>24.0</v>
      </c>
      <c r="U878" s="9" t="s">
        <v>138</v>
      </c>
      <c r="V878" s="9" t="s">
        <v>138</v>
      </c>
      <c r="W878" s="7">
        <v>24.0</v>
      </c>
      <c r="X878" s="7">
        <v>5.0</v>
      </c>
      <c r="Y878" s="7">
        <v>1.0</v>
      </c>
      <c r="Z878" s="7">
        <v>1.0</v>
      </c>
      <c r="AA878" s="7">
        <v>6.0</v>
      </c>
      <c r="AB878" s="7">
        <v>0.0</v>
      </c>
      <c r="AC878" s="7">
        <v>39.0</v>
      </c>
      <c r="AD878" s="7">
        <v>10.0</v>
      </c>
      <c r="AE878" s="7">
        <v>10.0</v>
      </c>
      <c r="AF878" s="10">
        <f t="shared" si="2"/>
        <v>0.1282051282</v>
      </c>
      <c r="AG878" s="10">
        <f t="shared" si="3"/>
        <v>0.08474576271</v>
      </c>
      <c r="AH878" s="7">
        <v>15387.0</v>
      </c>
      <c r="AI878" s="11">
        <f t="shared" si="4"/>
        <v>10.68541667</v>
      </c>
      <c r="AJ878" s="7">
        <v>352.0</v>
      </c>
      <c r="AK878" s="11">
        <f t="shared" si="5"/>
        <v>14.66666667</v>
      </c>
      <c r="AL878" s="11">
        <f t="shared" si="6"/>
        <v>43.71306818</v>
      </c>
      <c r="AM878" s="12">
        <v>24.0</v>
      </c>
      <c r="AN878" s="11">
        <f t="shared" si="7"/>
        <v>5.615129655</v>
      </c>
      <c r="AO878" s="10" t="s">
        <v>152</v>
      </c>
      <c r="AP878" s="10" t="s">
        <v>184</v>
      </c>
      <c r="AQ878" s="10" t="s">
        <v>3504</v>
      </c>
      <c r="AR878" s="7">
        <v>0.0</v>
      </c>
      <c r="AS878" s="7">
        <v>0.0</v>
      </c>
      <c r="AT878" s="13">
        <f t="shared" si="8"/>
        <v>0</v>
      </c>
      <c r="AU878" s="8"/>
      <c r="AV878" s="8"/>
      <c r="AW878" s="8"/>
      <c r="AX878" s="8">
        <v>0.0</v>
      </c>
      <c r="AY878" s="8"/>
      <c r="AZ878" s="8">
        <v>0.0</v>
      </c>
      <c r="BA878" s="7">
        <v>48.0</v>
      </c>
      <c r="BB878" s="7">
        <v>38.0</v>
      </c>
      <c r="BC878" s="7">
        <v>6.0</v>
      </c>
      <c r="BD878" s="7">
        <v>10.0</v>
      </c>
      <c r="BE878" s="7">
        <v>5.0</v>
      </c>
      <c r="BF878" s="7">
        <v>5.0</v>
      </c>
      <c r="BG878" s="14">
        <f t="shared" si="9"/>
        <v>11.23025931</v>
      </c>
      <c r="BH878" s="11">
        <f t="shared" si="10"/>
        <v>8.890621954</v>
      </c>
      <c r="BI878" s="11">
        <f t="shared" si="11"/>
        <v>1.403782414</v>
      </c>
      <c r="BJ878" s="11">
        <f t="shared" si="12"/>
        <v>2.339637356</v>
      </c>
      <c r="BK878" s="11">
        <f t="shared" si="13"/>
        <v>1.169818678</v>
      </c>
      <c r="BL878" s="11">
        <f t="shared" si="14"/>
        <v>1.169818678</v>
      </c>
      <c r="BM878" s="7">
        <v>12.0</v>
      </c>
      <c r="BN878" s="7">
        <v>1.0</v>
      </c>
      <c r="BO878" s="7">
        <v>2.0</v>
      </c>
      <c r="BP878" s="7">
        <v>0.0</v>
      </c>
      <c r="BQ878" s="7">
        <v>0.0</v>
      </c>
      <c r="BR878" s="7">
        <v>0.0</v>
      </c>
      <c r="BS878" s="9">
        <f t="shared" si="15"/>
        <v>58</v>
      </c>
      <c r="BT878" s="14">
        <v>3.6534</v>
      </c>
      <c r="BW878" s="15" t="str">
        <f t="shared" si="16"/>
        <v> </v>
      </c>
      <c r="BY878" s="7">
        <v>0.0</v>
      </c>
      <c r="BZ878" s="7">
        <v>0.0</v>
      </c>
      <c r="CA878" s="7">
        <v>1.0</v>
      </c>
      <c r="CB878" s="7">
        <v>0.0</v>
      </c>
      <c r="CC878" s="7">
        <v>0.0</v>
      </c>
      <c r="CD878" s="7">
        <v>0.0</v>
      </c>
      <c r="CE878" s="7">
        <v>0.0</v>
      </c>
      <c r="CF878" s="7">
        <v>2.0</v>
      </c>
      <c r="CG878" s="7">
        <v>1.0</v>
      </c>
      <c r="CH878" s="7">
        <v>0.0</v>
      </c>
      <c r="CI878" s="7">
        <v>2.0</v>
      </c>
      <c r="CJ878" s="7">
        <v>0.0</v>
      </c>
      <c r="CK878" s="7">
        <v>0.0</v>
      </c>
      <c r="CL878" s="15">
        <f t="shared" si="17"/>
        <v>0</v>
      </c>
      <c r="CM878" s="7">
        <v>0.5</v>
      </c>
      <c r="CN878" s="7">
        <v>0.30000000000000004</v>
      </c>
      <c r="CO878" s="7">
        <v>0.8</v>
      </c>
      <c r="CP878" s="16">
        <f t="shared" si="18"/>
        <v>0.03333333333</v>
      </c>
      <c r="CQ878" s="16">
        <f t="shared" si="19"/>
        <v>0.1871709885</v>
      </c>
      <c r="CR878" s="17">
        <v>2.0</v>
      </c>
      <c r="CS878" s="14">
        <v>3.9</v>
      </c>
      <c r="CT878" s="14">
        <v>3.8</v>
      </c>
      <c r="CU878" s="14">
        <v>0.0</v>
      </c>
      <c r="CV878" s="14">
        <v>1.2</v>
      </c>
      <c r="CW878" s="14">
        <v>0.4</v>
      </c>
      <c r="CX878" s="14">
        <v>0.0</v>
      </c>
      <c r="CY878" s="14">
        <v>1.6</v>
      </c>
      <c r="CZ878" s="18">
        <f t="shared" si="20"/>
        <v>0.06666666667</v>
      </c>
      <c r="DA878" s="18">
        <f t="shared" si="21"/>
        <v>0.374341977</v>
      </c>
      <c r="DB878" s="14">
        <v>29.4359</v>
      </c>
      <c r="DC878" s="7">
        <v>0.0</v>
      </c>
      <c r="DD878" s="7">
        <v>0.0</v>
      </c>
      <c r="DE878" s="7">
        <v>1.0</v>
      </c>
      <c r="DF878" s="7">
        <v>9.0</v>
      </c>
      <c r="DG878" s="7">
        <v>3.0</v>
      </c>
      <c r="DH878" s="7">
        <v>0.0</v>
      </c>
      <c r="DI878" s="7">
        <v>2.0</v>
      </c>
      <c r="DJ878" s="7">
        <v>7.0</v>
      </c>
      <c r="DK878" s="7">
        <v>1.0</v>
      </c>
      <c r="DL878" s="7">
        <v>1.0</v>
      </c>
      <c r="DM878" s="7">
        <v>25.0</v>
      </c>
      <c r="DN878" s="9">
        <v>0.0</v>
      </c>
      <c r="DO878" s="9">
        <v>1.0</v>
      </c>
      <c r="DP878" s="9">
        <v>1.0</v>
      </c>
      <c r="DQ878" s="8">
        <v>88.0</v>
      </c>
      <c r="DR878" s="8">
        <v>15.0</v>
      </c>
      <c r="DS878" s="8" t="s">
        <v>249</v>
      </c>
      <c r="DT878" s="19">
        <v>0.667</v>
      </c>
      <c r="DU878" s="8">
        <v>0.655</v>
      </c>
      <c r="DV878" s="8">
        <v>0.292</v>
      </c>
      <c r="DW878" s="8">
        <v>167.0</v>
      </c>
      <c r="DX878" s="8">
        <v>0.258</v>
      </c>
      <c r="DY878" s="14">
        <f t="shared" si="22"/>
        <v>1.532372455</v>
      </c>
    </row>
    <row r="879" ht="12.75" customHeight="1">
      <c r="A879" s="7">
        <v>43.0</v>
      </c>
      <c r="B879" s="7" t="s">
        <v>3505</v>
      </c>
      <c r="C879" s="7" t="s">
        <v>353</v>
      </c>
      <c r="D879" s="7" t="s">
        <v>162</v>
      </c>
      <c r="E879" s="7" t="s">
        <v>163</v>
      </c>
      <c r="F879" s="7" t="s">
        <v>163</v>
      </c>
      <c r="G879" s="7">
        <v>76.0</v>
      </c>
      <c r="H879" s="7">
        <v>215.0</v>
      </c>
      <c r="I879" s="7" t="s">
        <v>145</v>
      </c>
      <c r="J879" s="7">
        <v>2012.0</v>
      </c>
      <c r="K879" s="7">
        <v>1.0</v>
      </c>
      <c r="L879" s="7">
        <v>16.0</v>
      </c>
      <c r="M879" s="8"/>
      <c r="N879" s="8">
        <f t="shared" si="1"/>
        <v>21</v>
      </c>
      <c r="O879" s="7" t="s">
        <v>1494</v>
      </c>
      <c r="P879" s="7" t="s">
        <v>3501</v>
      </c>
      <c r="Q879" s="8" t="s">
        <v>173</v>
      </c>
      <c r="R879" s="7" t="s">
        <v>173</v>
      </c>
      <c r="S879" s="9" t="s">
        <v>247</v>
      </c>
      <c r="T879" s="9">
        <v>82.0</v>
      </c>
      <c r="U879" s="9" t="s">
        <v>138</v>
      </c>
      <c r="V879" s="9" t="s">
        <v>138</v>
      </c>
      <c r="W879" s="7">
        <v>82.0</v>
      </c>
      <c r="X879" s="7">
        <v>7.0</v>
      </c>
      <c r="Y879" s="7">
        <v>16.0</v>
      </c>
      <c r="Z879" s="7">
        <v>13.0</v>
      </c>
      <c r="AA879" s="7">
        <v>23.0</v>
      </c>
      <c r="AB879" s="7">
        <v>3.0</v>
      </c>
      <c r="AC879" s="7">
        <v>99.0</v>
      </c>
      <c r="AD879" s="7">
        <v>40.0</v>
      </c>
      <c r="AE879" s="7">
        <v>50.0</v>
      </c>
      <c r="AF879" s="10">
        <f t="shared" si="2"/>
        <v>0.07070707071</v>
      </c>
      <c r="AG879" s="10">
        <f t="shared" si="3"/>
        <v>0.03703703704</v>
      </c>
      <c r="AH879" s="7">
        <v>63531.0</v>
      </c>
      <c r="AI879" s="11">
        <f t="shared" si="4"/>
        <v>12.91280488</v>
      </c>
      <c r="AJ879" s="7">
        <v>1450.0</v>
      </c>
      <c r="AK879" s="11">
        <f t="shared" si="5"/>
        <v>17.68292683</v>
      </c>
      <c r="AL879" s="11">
        <f t="shared" si="6"/>
        <v>43.81448276</v>
      </c>
      <c r="AM879" s="12">
        <v>134.0</v>
      </c>
      <c r="AN879" s="11">
        <f t="shared" si="7"/>
        <v>7.593143505</v>
      </c>
      <c r="AO879" s="10" t="s">
        <v>1383</v>
      </c>
      <c r="AP879" s="10" t="s">
        <v>2409</v>
      </c>
      <c r="AQ879" s="10" t="s">
        <v>2213</v>
      </c>
      <c r="AR879" s="7">
        <v>8.0</v>
      </c>
      <c r="AS879" s="7">
        <v>6.0</v>
      </c>
      <c r="AT879" s="13">
        <f t="shared" si="8"/>
        <v>0.5714285714</v>
      </c>
      <c r="AU879" s="8"/>
      <c r="AV879" s="8"/>
      <c r="AW879" s="8">
        <v>12.0</v>
      </c>
      <c r="AX879" s="8">
        <v>7.0</v>
      </c>
      <c r="AY879" s="8">
        <v>2.0</v>
      </c>
      <c r="AZ879" s="8">
        <v>1.0</v>
      </c>
      <c r="BA879" s="7">
        <v>144.0</v>
      </c>
      <c r="BB879" s="7">
        <v>253.0</v>
      </c>
      <c r="BC879" s="7">
        <v>48.0</v>
      </c>
      <c r="BD879" s="7">
        <v>40.0</v>
      </c>
      <c r="BE879" s="7">
        <v>21.0</v>
      </c>
      <c r="BF879" s="7">
        <v>16.0</v>
      </c>
      <c r="BG879" s="14">
        <f t="shared" si="9"/>
        <v>8.159796005</v>
      </c>
      <c r="BH879" s="11">
        <f t="shared" si="10"/>
        <v>14.33630826</v>
      </c>
      <c r="BI879" s="11">
        <f t="shared" si="11"/>
        <v>2.719932002</v>
      </c>
      <c r="BJ879" s="11">
        <f t="shared" si="12"/>
        <v>2.266610001</v>
      </c>
      <c r="BK879" s="11">
        <f t="shared" si="13"/>
        <v>1.189970251</v>
      </c>
      <c r="BL879" s="11">
        <f t="shared" si="14"/>
        <v>0.9066440006</v>
      </c>
      <c r="BM879" s="7">
        <v>163.0</v>
      </c>
      <c r="BN879" s="7">
        <v>44.0</v>
      </c>
      <c r="BO879" s="7">
        <v>9.0</v>
      </c>
      <c r="BP879" s="7">
        <v>1.0</v>
      </c>
      <c r="BQ879" s="7">
        <v>1.0</v>
      </c>
      <c r="BR879" s="7">
        <v>1.0</v>
      </c>
      <c r="BS879" s="9">
        <f t="shared" si="15"/>
        <v>473</v>
      </c>
      <c r="BT879" s="14">
        <v>-9.6639</v>
      </c>
      <c r="BW879" s="15" t="str">
        <f t="shared" si="16"/>
        <v> </v>
      </c>
      <c r="BY879" s="7">
        <v>1.0</v>
      </c>
      <c r="BZ879" s="7">
        <v>0.0</v>
      </c>
      <c r="CA879" s="7">
        <v>1.0</v>
      </c>
      <c r="CB879" s="7">
        <v>0.0</v>
      </c>
      <c r="CC879" s="7">
        <v>2.0</v>
      </c>
      <c r="CD879" s="7">
        <v>0.0</v>
      </c>
      <c r="CE879" s="7">
        <v>1.0</v>
      </c>
      <c r="CF879" s="7">
        <v>1.0</v>
      </c>
      <c r="CG879" s="7">
        <v>1.0</v>
      </c>
      <c r="CH879" s="7">
        <v>0.0</v>
      </c>
      <c r="CI879" s="7">
        <v>2.0</v>
      </c>
      <c r="CJ879" s="7">
        <v>0.0</v>
      </c>
      <c r="CK879" s="7">
        <v>0.0</v>
      </c>
      <c r="CL879" s="15">
        <f t="shared" si="17"/>
        <v>0</v>
      </c>
      <c r="CM879" s="7">
        <v>0.4</v>
      </c>
      <c r="CN879" s="7">
        <v>1.2</v>
      </c>
      <c r="CO879" s="7">
        <v>1.7000000000000002</v>
      </c>
      <c r="CP879" s="16">
        <f t="shared" si="18"/>
        <v>0.02073170732</v>
      </c>
      <c r="CQ879" s="16">
        <f t="shared" si="19"/>
        <v>0.09633092506</v>
      </c>
      <c r="CR879" s="17">
        <v>2.0</v>
      </c>
      <c r="CS879" s="14">
        <v>20.6</v>
      </c>
      <c r="CT879" s="14">
        <v>24.2</v>
      </c>
      <c r="CU879" s="14">
        <v>-4.5</v>
      </c>
      <c r="CV879" s="14">
        <v>0.1</v>
      </c>
      <c r="CW879" s="14">
        <v>3.4</v>
      </c>
      <c r="CX879" s="14">
        <v>0.0</v>
      </c>
      <c r="CY879" s="14">
        <v>3.5</v>
      </c>
      <c r="CZ879" s="18">
        <f t="shared" si="20"/>
        <v>0.04268292683</v>
      </c>
      <c r="DA879" s="18">
        <f t="shared" si="21"/>
        <v>0.1983283751</v>
      </c>
      <c r="DB879" s="14">
        <v>31.1616</v>
      </c>
      <c r="DC879" s="7">
        <v>0.0</v>
      </c>
      <c r="DD879" s="7">
        <v>6.0</v>
      </c>
      <c r="DE879" s="7">
        <v>2.0</v>
      </c>
      <c r="DF879" s="7">
        <v>32.0</v>
      </c>
      <c r="DG879" s="7">
        <v>8.0</v>
      </c>
      <c r="DH879" s="7">
        <v>1.0</v>
      </c>
      <c r="DI879" s="7">
        <v>9.0</v>
      </c>
      <c r="DJ879" s="7">
        <v>9.0</v>
      </c>
      <c r="DK879" s="7">
        <v>10.0</v>
      </c>
      <c r="DL879" s="7">
        <v>1.0</v>
      </c>
      <c r="DM879" s="7">
        <v>61.0</v>
      </c>
      <c r="DN879" s="9">
        <v>1.0</v>
      </c>
      <c r="DO879" s="9">
        <v>1.0</v>
      </c>
      <c r="DP879" s="9">
        <v>0.0</v>
      </c>
      <c r="DQ879" s="8">
        <v>186.0</v>
      </c>
      <c r="DR879" s="8">
        <v>0.0</v>
      </c>
      <c r="DS879" s="8"/>
      <c r="DT879" s="19">
        <v>0.833</v>
      </c>
      <c r="DU879" s="8">
        <v>0.894</v>
      </c>
      <c r="DV879" s="8">
        <v>1.294</v>
      </c>
      <c r="DW879" s="8">
        <v>0.0</v>
      </c>
      <c r="DX879" s="8">
        <v>0.6000000000000001</v>
      </c>
      <c r="DY879" s="14">
        <f t="shared" si="22"/>
        <v>1.917021277</v>
      </c>
    </row>
    <row r="880" ht="12.75" customHeight="1">
      <c r="A880" s="7">
        <v>57.0</v>
      </c>
      <c r="B880" s="7" t="s">
        <v>3506</v>
      </c>
      <c r="C880" s="7" t="s">
        <v>3507</v>
      </c>
      <c r="D880" s="7" t="s">
        <v>679</v>
      </c>
      <c r="E880" s="7" t="s">
        <v>132</v>
      </c>
      <c r="F880" s="7" t="s">
        <v>132</v>
      </c>
      <c r="G880" s="7">
        <v>72.0</v>
      </c>
      <c r="H880" s="7">
        <v>200.0</v>
      </c>
      <c r="I880" s="7" t="s">
        <v>145</v>
      </c>
      <c r="J880" s="7">
        <v>2008.0</v>
      </c>
      <c r="K880" s="7">
        <v>6.0</v>
      </c>
      <c r="L880" s="7">
        <v>177.0</v>
      </c>
      <c r="M880" s="8"/>
      <c r="N880" s="8">
        <f t="shared" si="1"/>
        <v>27</v>
      </c>
      <c r="O880" s="7" t="s">
        <v>972</v>
      </c>
      <c r="P880" s="7" t="s">
        <v>3508</v>
      </c>
      <c r="Q880" s="8" t="s">
        <v>628</v>
      </c>
      <c r="R880" s="7" t="s">
        <v>628</v>
      </c>
      <c r="S880" s="9" t="s">
        <v>1445</v>
      </c>
      <c r="T880" s="9">
        <v>68.0</v>
      </c>
      <c r="U880" s="9" t="s">
        <v>138</v>
      </c>
      <c r="V880" s="9" t="s">
        <v>138</v>
      </c>
      <c r="W880" s="7">
        <v>68.0</v>
      </c>
      <c r="X880" s="7">
        <v>7.0</v>
      </c>
      <c r="Y880" s="7">
        <v>11.0</v>
      </c>
      <c r="Z880" s="7">
        <v>7.0</v>
      </c>
      <c r="AA880" s="7">
        <v>18.0</v>
      </c>
      <c r="AB880" s="7">
        <v>-10.0</v>
      </c>
      <c r="AC880" s="7">
        <v>111.0</v>
      </c>
      <c r="AD880" s="7">
        <v>44.0</v>
      </c>
      <c r="AE880" s="7">
        <v>22.0</v>
      </c>
      <c r="AF880" s="10">
        <f t="shared" si="2"/>
        <v>0.06306306306</v>
      </c>
      <c r="AG880" s="10">
        <f t="shared" si="3"/>
        <v>0.0395480226</v>
      </c>
      <c r="AH880" s="7">
        <v>55630.0</v>
      </c>
      <c r="AI880" s="11">
        <f t="shared" si="4"/>
        <v>13.63480392</v>
      </c>
      <c r="AJ880" s="7">
        <v>1398.0</v>
      </c>
      <c r="AK880" s="11">
        <f t="shared" si="5"/>
        <v>20.55882353</v>
      </c>
      <c r="AL880" s="11">
        <f t="shared" si="6"/>
        <v>39.7925608</v>
      </c>
      <c r="AM880" s="12">
        <v>102.0</v>
      </c>
      <c r="AN880" s="11">
        <f t="shared" si="7"/>
        <v>6.600754988</v>
      </c>
      <c r="AO880" s="10" t="s">
        <v>1149</v>
      </c>
      <c r="AP880" s="10" t="s">
        <v>558</v>
      </c>
      <c r="AQ880" s="10" t="s">
        <v>1573</v>
      </c>
      <c r="AR880" s="7">
        <v>38.0</v>
      </c>
      <c r="AS880" s="7">
        <v>55.0</v>
      </c>
      <c r="AT880" s="13">
        <f t="shared" si="8"/>
        <v>0.4086021505</v>
      </c>
      <c r="AU880" s="8"/>
      <c r="AV880" s="8"/>
      <c r="AW880" s="8">
        <v>67.0</v>
      </c>
      <c r="AX880" s="8">
        <v>28.0</v>
      </c>
      <c r="AY880" s="8">
        <v>26.0</v>
      </c>
      <c r="AZ880" s="8">
        <v>10.0</v>
      </c>
      <c r="BA880" s="7">
        <v>103.0</v>
      </c>
      <c r="BB880" s="7">
        <v>203.0</v>
      </c>
      <c r="BC880" s="7">
        <v>54.0</v>
      </c>
      <c r="BD880" s="7">
        <v>44.0</v>
      </c>
      <c r="BE880" s="7">
        <v>30.0</v>
      </c>
      <c r="BF880" s="7">
        <v>21.0</v>
      </c>
      <c r="BG880" s="14">
        <f t="shared" si="9"/>
        <v>6.665468273</v>
      </c>
      <c r="BH880" s="11">
        <f t="shared" si="10"/>
        <v>13.13679669</v>
      </c>
      <c r="BI880" s="11">
        <f t="shared" si="11"/>
        <v>3.494517347</v>
      </c>
      <c r="BJ880" s="11">
        <f t="shared" si="12"/>
        <v>2.847384505</v>
      </c>
      <c r="BK880" s="11">
        <f t="shared" si="13"/>
        <v>1.941398526</v>
      </c>
      <c r="BL880" s="11">
        <f t="shared" si="14"/>
        <v>1.358978968</v>
      </c>
      <c r="BM880" s="7">
        <v>63.0</v>
      </c>
      <c r="BN880" s="7">
        <v>19.0</v>
      </c>
      <c r="BO880" s="7">
        <v>5.0</v>
      </c>
      <c r="BP880" s="7">
        <v>0.0</v>
      </c>
      <c r="BQ880" s="7">
        <v>0.0</v>
      </c>
      <c r="BR880" s="7">
        <v>0.0</v>
      </c>
      <c r="BS880" s="9">
        <f t="shared" si="15"/>
        <v>325</v>
      </c>
      <c r="BT880" s="14">
        <v>11.264</v>
      </c>
      <c r="BW880" s="15" t="str">
        <f t="shared" si="16"/>
        <v> </v>
      </c>
      <c r="BY880" s="7">
        <v>3.0</v>
      </c>
      <c r="BZ880" s="7">
        <v>0.0</v>
      </c>
      <c r="CA880" s="7">
        <v>0.0</v>
      </c>
      <c r="CB880" s="7">
        <v>0.0</v>
      </c>
      <c r="CC880" s="7">
        <v>0.0</v>
      </c>
      <c r="CD880" s="7">
        <v>0.0</v>
      </c>
      <c r="CE880" s="7">
        <v>2.0</v>
      </c>
      <c r="CF880" s="7">
        <v>0.0</v>
      </c>
      <c r="CG880" s="7">
        <v>1.0</v>
      </c>
      <c r="CH880" s="7">
        <v>0.0</v>
      </c>
      <c r="CI880" s="7">
        <v>4.0</v>
      </c>
      <c r="CJ880" s="7">
        <v>0.0</v>
      </c>
      <c r="CK880" s="7">
        <v>0.0</v>
      </c>
      <c r="CL880" s="15">
        <f t="shared" si="17"/>
        <v>0</v>
      </c>
      <c r="CM880" s="7">
        <v>0.2</v>
      </c>
      <c r="CN880" s="7">
        <v>0.7</v>
      </c>
      <c r="CO880" s="7">
        <v>0.9</v>
      </c>
      <c r="CP880" s="16">
        <f t="shared" si="18"/>
        <v>0.01323529412</v>
      </c>
      <c r="CQ880" s="16">
        <f t="shared" si="19"/>
        <v>0.05824195578</v>
      </c>
      <c r="CR880" s="17">
        <v>4.0</v>
      </c>
      <c r="CS880" s="14">
        <v>16.1</v>
      </c>
      <c r="CT880" s="14">
        <v>18.0</v>
      </c>
      <c r="CU880" s="14">
        <v>-12.6</v>
      </c>
      <c r="CV880" s="14">
        <v>0.30000000000000004</v>
      </c>
      <c r="CW880" s="14">
        <v>1.5</v>
      </c>
      <c r="CX880" s="14">
        <v>0.0</v>
      </c>
      <c r="CY880" s="14">
        <v>1.8</v>
      </c>
      <c r="CZ880" s="18">
        <f t="shared" si="20"/>
        <v>0.02647058824</v>
      </c>
      <c r="DA880" s="18">
        <f t="shared" si="21"/>
        <v>0.1164839116</v>
      </c>
      <c r="DB880" s="14">
        <v>27.9279</v>
      </c>
      <c r="DC880" s="7">
        <v>0.0</v>
      </c>
      <c r="DD880" s="7">
        <v>1.0</v>
      </c>
      <c r="DE880" s="7">
        <v>6.0</v>
      </c>
      <c r="DF880" s="7">
        <v>37.0</v>
      </c>
      <c r="DG880" s="7">
        <v>13.0</v>
      </c>
      <c r="DH880" s="7">
        <v>2.0</v>
      </c>
      <c r="DI880" s="7">
        <v>7.0</v>
      </c>
      <c r="DJ880" s="7">
        <v>24.0</v>
      </c>
      <c r="DK880" s="7">
        <v>7.0</v>
      </c>
      <c r="DL880" s="7">
        <v>2.0</v>
      </c>
      <c r="DM880" s="7">
        <v>56.0</v>
      </c>
      <c r="DN880" s="9">
        <v>0.0</v>
      </c>
      <c r="DO880" s="9">
        <v>1.0</v>
      </c>
      <c r="DP880" s="9">
        <v>2.0</v>
      </c>
      <c r="DQ880" s="8">
        <v>186.0</v>
      </c>
      <c r="DR880" s="8">
        <v>12.0</v>
      </c>
      <c r="DS880" s="8" t="s">
        <v>436</v>
      </c>
      <c r="DT880" s="19">
        <v>2.475</v>
      </c>
      <c r="DU880" s="8">
        <v>2.475</v>
      </c>
      <c r="DV880" s="8">
        <v>2.475</v>
      </c>
      <c r="DW880" s="8">
        <v>362.0</v>
      </c>
      <c r="DX880" s="8">
        <v>0.0</v>
      </c>
      <c r="DY880" s="14">
        <f t="shared" si="22"/>
        <v>-2.295744681</v>
      </c>
    </row>
    <row r="881" ht="12.75" customHeight="1">
      <c r="A881" s="7">
        <v>26.0</v>
      </c>
      <c r="B881" s="7" t="s">
        <v>389</v>
      </c>
      <c r="C881" s="7" t="s">
        <v>353</v>
      </c>
      <c r="D881" s="7" t="s">
        <v>162</v>
      </c>
      <c r="E881" s="7" t="s">
        <v>163</v>
      </c>
      <c r="F881" s="7" t="s">
        <v>163</v>
      </c>
      <c r="G881" s="7">
        <v>74.0</v>
      </c>
      <c r="H881" s="7">
        <v>203.0</v>
      </c>
      <c r="I881" s="7" t="s">
        <v>133</v>
      </c>
      <c r="J881" s="7">
        <v>2004.0</v>
      </c>
      <c r="K881" s="7">
        <v>9.0</v>
      </c>
      <c r="L881" s="7">
        <v>265.0</v>
      </c>
      <c r="M881" s="8"/>
      <c r="N881" s="8">
        <f t="shared" si="1"/>
        <v>30</v>
      </c>
      <c r="O881" s="7" t="s">
        <v>785</v>
      </c>
      <c r="P881" s="7" t="s">
        <v>3509</v>
      </c>
      <c r="Q881" s="8" t="s">
        <v>173</v>
      </c>
      <c r="R881" s="7" t="s">
        <v>3510</v>
      </c>
      <c r="S881" s="9" t="s">
        <v>167</v>
      </c>
      <c r="T881" s="9">
        <v>55.0</v>
      </c>
      <c r="U881" s="9">
        <v>20.0</v>
      </c>
      <c r="V881" s="9" t="s">
        <v>138</v>
      </c>
      <c r="W881" s="7">
        <v>76.0</v>
      </c>
      <c r="X881" s="7">
        <v>6.0</v>
      </c>
      <c r="Y881" s="7">
        <v>13.0</v>
      </c>
      <c r="Z881" s="7">
        <v>7.0</v>
      </c>
      <c r="AA881" s="7">
        <v>19.0</v>
      </c>
      <c r="AB881" s="7">
        <v>4.0</v>
      </c>
      <c r="AC881" s="7">
        <v>101.0</v>
      </c>
      <c r="AD881" s="7">
        <v>30.0</v>
      </c>
      <c r="AE881" s="7">
        <v>35.0</v>
      </c>
      <c r="AF881" s="10">
        <f t="shared" si="2"/>
        <v>0.05940594059</v>
      </c>
      <c r="AG881" s="10">
        <f t="shared" si="3"/>
        <v>0.03614457831</v>
      </c>
      <c r="AH881" s="7">
        <v>62544.0</v>
      </c>
      <c r="AI881" s="11">
        <f t="shared" si="4"/>
        <v>13.71578947</v>
      </c>
      <c r="AJ881" s="7">
        <v>1500.0</v>
      </c>
      <c r="AK881" s="11">
        <f t="shared" si="5"/>
        <v>19.73684211</v>
      </c>
      <c r="AL881" s="11">
        <f t="shared" si="6"/>
        <v>41.696</v>
      </c>
      <c r="AM881" s="12">
        <v>82.0</v>
      </c>
      <c r="AN881" s="11">
        <f t="shared" si="7"/>
        <v>4.719877206</v>
      </c>
      <c r="AO881" s="10" t="s">
        <v>537</v>
      </c>
      <c r="AP881" s="10" t="s">
        <v>216</v>
      </c>
      <c r="AQ881" s="10" t="s">
        <v>3511</v>
      </c>
      <c r="AR881" s="7">
        <v>8.0</v>
      </c>
      <c r="AS881" s="7">
        <v>12.0</v>
      </c>
      <c r="AT881" s="13">
        <f t="shared" si="8"/>
        <v>0.4</v>
      </c>
      <c r="AU881" s="8"/>
      <c r="AV881" s="8"/>
      <c r="AW881" s="8">
        <v>11.0</v>
      </c>
      <c r="AX881" s="8">
        <v>3.0</v>
      </c>
      <c r="AY881" s="8">
        <v>9.0</v>
      </c>
      <c r="AZ881" s="8">
        <v>5.0</v>
      </c>
      <c r="BA881" s="7">
        <v>121.0</v>
      </c>
      <c r="BB881" s="7">
        <v>53.0</v>
      </c>
      <c r="BC881" s="7">
        <v>46.0</v>
      </c>
      <c r="BD881" s="7">
        <v>30.0</v>
      </c>
      <c r="BE881" s="7">
        <v>9.0</v>
      </c>
      <c r="BF881" s="7">
        <v>35.0</v>
      </c>
      <c r="BG881" s="14">
        <f t="shared" si="9"/>
        <v>6.964696853</v>
      </c>
      <c r="BH881" s="11">
        <f t="shared" si="10"/>
        <v>3.050652341</v>
      </c>
      <c r="BI881" s="11">
        <f t="shared" si="11"/>
        <v>2.647735994</v>
      </c>
      <c r="BJ881" s="11">
        <f t="shared" si="12"/>
        <v>1.726784344</v>
      </c>
      <c r="BK881" s="11">
        <f t="shared" si="13"/>
        <v>0.5180353031</v>
      </c>
      <c r="BL881" s="11">
        <f t="shared" si="14"/>
        <v>2.014581734</v>
      </c>
      <c r="BM881" s="7">
        <v>38.0</v>
      </c>
      <c r="BN881" s="7">
        <v>14.0</v>
      </c>
      <c r="BO881" s="7">
        <v>0.0</v>
      </c>
      <c r="BP881" s="7">
        <v>1.0</v>
      </c>
      <c r="BQ881" s="7">
        <v>0.0</v>
      </c>
      <c r="BR881" s="7">
        <v>0.0</v>
      </c>
      <c r="BS881" s="9">
        <f t="shared" si="15"/>
        <v>137</v>
      </c>
      <c r="BT881" s="14">
        <v>-3.478</v>
      </c>
      <c r="BW881" s="15" t="str">
        <f t="shared" si="16"/>
        <v> </v>
      </c>
      <c r="BY881" s="7">
        <v>1.0</v>
      </c>
      <c r="BZ881" s="7">
        <v>0.0</v>
      </c>
      <c r="CA881" s="7">
        <v>0.0</v>
      </c>
      <c r="CB881" s="7">
        <v>0.0</v>
      </c>
      <c r="CC881" s="7">
        <v>1.0</v>
      </c>
      <c r="CD881" s="7">
        <v>0.0</v>
      </c>
      <c r="CE881" s="7">
        <v>0.0</v>
      </c>
      <c r="CF881" s="7">
        <v>1.0</v>
      </c>
      <c r="CG881" s="7">
        <v>1.0</v>
      </c>
      <c r="CH881" s="7">
        <v>0.0</v>
      </c>
      <c r="CI881" s="7">
        <v>3.0</v>
      </c>
      <c r="CJ881" s="7">
        <v>0.0</v>
      </c>
      <c r="CK881" s="7">
        <v>0.0</v>
      </c>
      <c r="CL881" s="15">
        <f t="shared" si="17"/>
        <v>0</v>
      </c>
      <c r="CM881" s="7">
        <v>-0.1</v>
      </c>
      <c r="CN881" s="7">
        <v>1.4</v>
      </c>
      <c r="CO881" s="7">
        <v>1.3</v>
      </c>
      <c r="CP881" s="16">
        <f t="shared" si="18"/>
        <v>0.01710526316</v>
      </c>
      <c r="CQ881" s="16">
        <f t="shared" si="19"/>
        <v>0.07482732157</v>
      </c>
      <c r="CR881" s="17">
        <v>4.0</v>
      </c>
      <c r="CS881" s="14">
        <v>15.8</v>
      </c>
      <c r="CT881" s="14">
        <v>20.5</v>
      </c>
      <c r="CU881" s="14">
        <v>6.3</v>
      </c>
      <c r="CV881" s="14">
        <v>0.5</v>
      </c>
      <c r="CW881" s="14">
        <v>3.8</v>
      </c>
      <c r="CX881" s="14">
        <v>0.0</v>
      </c>
      <c r="CY881" s="14">
        <v>4.3</v>
      </c>
      <c r="CZ881" s="18">
        <f t="shared" si="20"/>
        <v>0.05657894737</v>
      </c>
      <c r="DA881" s="18">
        <f t="shared" si="21"/>
        <v>0.2475057559</v>
      </c>
      <c r="DB881" s="14">
        <v>33.2475</v>
      </c>
      <c r="DC881" s="7">
        <v>1.0</v>
      </c>
      <c r="DD881" s="7">
        <v>1.0</v>
      </c>
      <c r="DE881" s="7">
        <v>1.0</v>
      </c>
      <c r="DF881" s="7">
        <v>27.0</v>
      </c>
      <c r="DG881" s="7">
        <v>12.0</v>
      </c>
      <c r="DH881" s="7">
        <v>0.0</v>
      </c>
      <c r="DI881" s="7">
        <v>6.0</v>
      </c>
      <c r="DJ881" s="7">
        <v>12.0</v>
      </c>
      <c r="DK881" s="7">
        <v>7.0</v>
      </c>
      <c r="DL881" s="7">
        <v>1.0</v>
      </c>
      <c r="DM881" s="7">
        <v>63.0</v>
      </c>
      <c r="DN881" s="9">
        <v>0.0</v>
      </c>
      <c r="DO881" s="9">
        <v>2.0</v>
      </c>
      <c r="DP881" s="9">
        <v>0.0</v>
      </c>
      <c r="DQ881" s="8">
        <v>186.0</v>
      </c>
      <c r="DR881" s="8">
        <v>4.0</v>
      </c>
      <c r="DS881" s="8" t="s">
        <v>1027</v>
      </c>
      <c r="DT881" s="19">
        <v>2.7</v>
      </c>
      <c r="DU881" s="8">
        <v>2.25</v>
      </c>
      <c r="DV881" s="8">
        <v>2.25</v>
      </c>
      <c r="DW881" s="8">
        <v>110.0</v>
      </c>
      <c r="DX881" s="8">
        <v>0.0</v>
      </c>
      <c r="DY881" s="14">
        <f t="shared" si="22"/>
        <v>0.6829787234</v>
      </c>
    </row>
    <row r="882" ht="12.75" customHeight="1">
      <c r="A882" s="7">
        <v>21.0</v>
      </c>
      <c r="B882" s="7" t="s">
        <v>3512</v>
      </c>
      <c r="C882" s="7" t="s">
        <v>3513</v>
      </c>
      <c r="D882" s="7" t="s">
        <v>131</v>
      </c>
      <c r="E882" s="7" t="s">
        <v>132</v>
      </c>
      <c r="F882" s="7" t="s">
        <v>132</v>
      </c>
      <c r="G882" s="7">
        <v>71.0</v>
      </c>
      <c r="H882" s="7">
        <v>203.0</v>
      </c>
      <c r="I882" s="7" t="s">
        <v>145</v>
      </c>
      <c r="J882" s="7">
        <v>2002.0</v>
      </c>
      <c r="K882" s="7">
        <v>5.0</v>
      </c>
      <c r="L882" s="7">
        <v>156.0</v>
      </c>
      <c r="M882" s="8"/>
      <c r="N882" s="8">
        <f t="shared" si="1"/>
        <v>31</v>
      </c>
      <c r="O882" s="7" t="s">
        <v>2570</v>
      </c>
      <c r="P882" s="7" t="s">
        <v>3514</v>
      </c>
      <c r="Q882" s="8" t="s">
        <v>685</v>
      </c>
      <c r="R882" s="7" t="s">
        <v>685</v>
      </c>
      <c r="S882" s="9" t="s">
        <v>174</v>
      </c>
      <c r="T882" s="9">
        <v>1.0</v>
      </c>
      <c r="U882" s="9" t="s">
        <v>138</v>
      </c>
      <c r="V882" s="9" t="s">
        <v>138</v>
      </c>
      <c r="W882" s="7">
        <v>1.0</v>
      </c>
      <c r="X882" s="7">
        <v>0.0</v>
      </c>
      <c r="Y882" s="7">
        <v>0.0</v>
      </c>
      <c r="Z882" s="7">
        <v>0.0</v>
      </c>
      <c r="AA882" s="7">
        <v>0.0</v>
      </c>
      <c r="AB882" s="7">
        <v>0.0</v>
      </c>
      <c r="AC882" s="7">
        <v>0.0</v>
      </c>
      <c r="AD882" s="7">
        <v>0.0</v>
      </c>
      <c r="AE882" s="7">
        <v>0.0</v>
      </c>
      <c r="AF882" s="10">
        <f t="shared" si="2"/>
        <v>0</v>
      </c>
      <c r="AG882" s="10">
        <f t="shared" si="3"/>
        <v>0</v>
      </c>
      <c r="AH882" s="7">
        <v>47.0</v>
      </c>
      <c r="AI882" s="11">
        <f t="shared" si="4"/>
        <v>0.7833333333</v>
      </c>
      <c r="AJ882" s="7">
        <v>2.0</v>
      </c>
      <c r="AK882" s="11">
        <f t="shared" si="5"/>
        <v>2</v>
      </c>
      <c r="AL882" s="11">
        <f t="shared" si="6"/>
        <v>23.5</v>
      </c>
      <c r="AM882" s="12">
        <v>0.0</v>
      </c>
      <c r="AN882" s="11">
        <f t="shared" si="7"/>
        <v>0</v>
      </c>
      <c r="AO882" s="10" t="s">
        <v>151</v>
      </c>
      <c r="AP882" s="10" t="s">
        <v>151</v>
      </c>
      <c r="AQ882" s="10" t="s">
        <v>151</v>
      </c>
      <c r="AR882" s="7">
        <v>0.0</v>
      </c>
      <c r="AS882" s="7">
        <v>0.0</v>
      </c>
      <c r="AT882" s="13">
        <f t="shared" si="8"/>
        <v>0</v>
      </c>
      <c r="AU882" s="8"/>
      <c r="AV882" s="8"/>
      <c r="AW882" s="8"/>
      <c r="AX882" s="8">
        <v>0.0</v>
      </c>
      <c r="AY882" s="8"/>
      <c r="AZ882" s="8">
        <v>0.0</v>
      </c>
      <c r="BA882" s="7">
        <v>0.0</v>
      </c>
      <c r="BB882" s="7">
        <v>1.0</v>
      </c>
      <c r="BC882" s="7">
        <v>0.0</v>
      </c>
      <c r="BD882" s="7">
        <v>0.0</v>
      </c>
      <c r="BE882" s="7">
        <v>0.0</v>
      </c>
      <c r="BF882" s="7">
        <v>0.0</v>
      </c>
      <c r="BG882" s="14">
        <f t="shared" si="9"/>
        <v>0</v>
      </c>
      <c r="BH882" s="11">
        <f t="shared" si="10"/>
        <v>76.59574468</v>
      </c>
      <c r="BI882" s="11">
        <f t="shared" si="11"/>
        <v>0</v>
      </c>
      <c r="BJ882" s="11">
        <f t="shared" si="12"/>
        <v>0</v>
      </c>
      <c r="BK882" s="11">
        <f t="shared" si="13"/>
        <v>0</v>
      </c>
      <c r="BL882" s="11">
        <f t="shared" si="14"/>
        <v>0</v>
      </c>
      <c r="BM882" s="7">
        <v>0.0</v>
      </c>
      <c r="BN882" s="7">
        <v>0.0</v>
      </c>
      <c r="BO882" s="7">
        <v>0.0</v>
      </c>
      <c r="BP882" s="7">
        <v>0.0</v>
      </c>
      <c r="BQ882" s="7">
        <v>0.0</v>
      </c>
      <c r="BR882" s="7">
        <v>0.0</v>
      </c>
      <c r="BS882" s="9">
        <f t="shared" si="15"/>
        <v>1</v>
      </c>
      <c r="BT882" s="14">
        <v>0.0029000000000000002</v>
      </c>
      <c r="BW882" s="15" t="str">
        <f t="shared" si="16"/>
        <v> </v>
      </c>
      <c r="BY882" s="7">
        <v>0.0</v>
      </c>
      <c r="BZ882" s="7">
        <v>0.0</v>
      </c>
      <c r="CA882" s="7">
        <v>0.0</v>
      </c>
      <c r="CB882" s="7">
        <v>0.0</v>
      </c>
      <c r="CC882" s="7">
        <v>0.0</v>
      </c>
      <c r="CD882" s="7">
        <v>0.0</v>
      </c>
      <c r="CE882" s="7">
        <v>0.0</v>
      </c>
      <c r="CF882" s="7">
        <v>0.0</v>
      </c>
      <c r="CG882" s="7">
        <v>0.0</v>
      </c>
      <c r="CH882" s="7">
        <v>0.0</v>
      </c>
      <c r="CI882" s="7">
        <v>0.0</v>
      </c>
      <c r="CJ882" s="7">
        <v>0.0</v>
      </c>
      <c r="CK882" s="7">
        <v>0.0</v>
      </c>
      <c r="CL882" s="15">
        <f t="shared" si="17"/>
        <v>0</v>
      </c>
      <c r="CM882" s="7">
        <v>0.0</v>
      </c>
      <c r="CN882" s="7">
        <v>0.0</v>
      </c>
      <c r="CO882" s="7">
        <v>0.0</v>
      </c>
      <c r="CP882" s="16">
        <f t="shared" si="18"/>
        <v>0</v>
      </c>
      <c r="CQ882" s="16">
        <f t="shared" si="19"/>
        <v>0</v>
      </c>
      <c r="CR882" s="17">
        <v>4.0</v>
      </c>
      <c r="CS882" s="14">
        <v>0.1</v>
      </c>
      <c r="CT882" s="14">
        <v>0.1</v>
      </c>
      <c r="CU882" s="14">
        <v>0.0</v>
      </c>
      <c r="CV882" s="14">
        <v>0.0</v>
      </c>
      <c r="CW882" s="14">
        <v>0.0</v>
      </c>
      <c r="CX882" s="14">
        <v>0.0</v>
      </c>
      <c r="CY882" s="14">
        <v>0.0</v>
      </c>
      <c r="CZ882" s="18">
        <f t="shared" si="20"/>
        <v>0</v>
      </c>
      <c r="DA882" s="18">
        <f t="shared" si="21"/>
        <v>0</v>
      </c>
      <c r="DB882" s="14">
        <v>0.0</v>
      </c>
      <c r="DC882" s="7">
        <v>0.0</v>
      </c>
      <c r="DD882" s="7">
        <v>0.0</v>
      </c>
      <c r="DE882" s="7">
        <v>0.0</v>
      </c>
      <c r="DF882" s="7">
        <v>0.0</v>
      </c>
      <c r="DG882" s="7">
        <v>0.0</v>
      </c>
      <c r="DH882" s="7">
        <v>0.0</v>
      </c>
      <c r="DI882" s="7">
        <v>0.0</v>
      </c>
      <c r="DJ882" s="7">
        <v>0.0</v>
      </c>
      <c r="DK882" s="7">
        <v>0.0</v>
      </c>
      <c r="DL882" s="7">
        <v>0.0</v>
      </c>
      <c r="DM882" s="7">
        <v>0.0</v>
      </c>
      <c r="DN882" s="9">
        <v>0.0</v>
      </c>
      <c r="DO882" s="9">
        <v>0.0</v>
      </c>
      <c r="DP882" s="9">
        <v>0.0</v>
      </c>
      <c r="DQ882" s="8">
        <v>186.0</v>
      </c>
      <c r="DR882" s="8">
        <v>81.0</v>
      </c>
      <c r="DS882" s="8" t="s">
        <v>741</v>
      </c>
      <c r="DT882" s="19">
        <v>5.0</v>
      </c>
      <c r="DU882" s="8">
        <v>5.5</v>
      </c>
      <c r="DV882" s="8">
        <v>5.5</v>
      </c>
      <c r="DW882" s="8">
        <v>5433.0</v>
      </c>
      <c r="DX882" s="8">
        <v>0.0</v>
      </c>
      <c r="DY882" s="14">
        <f t="shared" si="22"/>
        <v>-10.53191489</v>
      </c>
    </row>
    <row r="883" ht="12.75" customHeight="1">
      <c r="A883" s="7">
        <v>53.0</v>
      </c>
      <c r="B883" s="7" t="s">
        <v>3515</v>
      </c>
      <c r="C883" s="7" t="s">
        <v>1813</v>
      </c>
      <c r="D883" s="7" t="s">
        <v>131</v>
      </c>
      <c r="E883" s="7" t="s">
        <v>132</v>
      </c>
      <c r="F883" s="7" t="s">
        <v>132</v>
      </c>
      <c r="G883" s="7">
        <v>74.0</v>
      </c>
      <c r="H883" s="7">
        <v>200.0</v>
      </c>
      <c r="I883" s="7" t="s">
        <v>145</v>
      </c>
      <c r="J883" s="7">
        <v>2008.0</v>
      </c>
      <c r="K883" s="7">
        <v>6.0</v>
      </c>
      <c r="L883" s="7">
        <v>160.0</v>
      </c>
      <c r="M883" s="8" t="s">
        <v>146</v>
      </c>
      <c r="N883" s="8">
        <f t="shared" si="1"/>
        <v>25</v>
      </c>
      <c r="O883" s="7" t="s">
        <v>1477</v>
      </c>
      <c r="P883" s="7" t="s">
        <v>3516</v>
      </c>
      <c r="Q883" s="8" t="s">
        <v>215</v>
      </c>
      <c r="R883" s="7" t="s">
        <v>215</v>
      </c>
      <c r="S883" s="9" t="s">
        <v>174</v>
      </c>
      <c r="T883" s="9">
        <v>4.0</v>
      </c>
      <c r="U883" s="9" t="s">
        <v>138</v>
      </c>
      <c r="V883" s="9" t="s">
        <v>138</v>
      </c>
      <c r="W883" s="7">
        <v>4.0</v>
      </c>
      <c r="X883" s="7">
        <v>0.0</v>
      </c>
      <c r="Y883" s="7">
        <v>0.0</v>
      </c>
      <c r="Z883" s="7">
        <v>0.0</v>
      </c>
      <c r="AA883" s="7">
        <v>0.0</v>
      </c>
      <c r="AB883" s="7">
        <v>0.0</v>
      </c>
      <c r="AC883" s="7">
        <v>1.0</v>
      </c>
      <c r="AD883" s="7">
        <v>2.0</v>
      </c>
      <c r="AE883" s="7">
        <v>1.0</v>
      </c>
      <c r="AF883" s="10">
        <f t="shared" si="2"/>
        <v>0</v>
      </c>
      <c r="AG883" s="10">
        <f t="shared" si="3"/>
        <v>0</v>
      </c>
      <c r="AH883" s="7">
        <v>1711.0</v>
      </c>
      <c r="AI883" s="11">
        <f t="shared" si="4"/>
        <v>7.129166667</v>
      </c>
      <c r="AJ883" s="7">
        <v>40.0</v>
      </c>
      <c r="AK883" s="11">
        <f t="shared" si="5"/>
        <v>10</v>
      </c>
      <c r="AL883" s="11">
        <f t="shared" si="6"/>
        <v>42.775</v>
      </c>
      <c r="AM883" s="12">
        <v>0.0</v>
      </c>
      <c r="AN883" s="11">
        <f t="shared" si="7"/>
        <v>0</v>
      </c>
      <c r="AO883" s="10" t="s">
        <v>151</v>
      </c>
      <c r="AP883" s="10" t="s">
        <v>151</v>
      </c>
      <c r="AQ883" s="10" t="s">
        <v>151</v>
      </c>
      <c r="AR883" s="7">
        <v>0.0</v>
      </c>
      <c r="AS883" s="7">
        <v>0.0</v>
      </c>
      <c r="AT883" s="13">
        <f t="shared" si="8"/>
        <v>0</v>
      </c>
      <c r="AU883" s="8"/>
      <c r="AV883" s="8"/>
      <c r="AW883" s="8"/>
      <c r="AX883" s="8">
        <v>0.0</v>
      </c>
      <c r="AY883" s="8"/>
      <c r="AZ883" s="8">
        <v>0.0</v>
      </c>
      <c r="BA883" s="7">
        <v>9.0</v>
      </c>
      <c r="BB883" s="7">
        <v>8.0</v>
      </c>
      <c r="BC883" s="7">
        <v>1.0</v>
      </c>
      <c r="BD883" s="7">
        <v>2.0</v>
      </c>
      <c r="BE883" s="7">
        <v>1.0</v>
      </c>
      <c r="BF883" s="7">
        <v>0.0</v>
      </c>
      <c r="BG883" s="14">
        <f t="shared" si="9"/>
        <v>18.93629456</v>
      </c>
      <c r="BH883" s="11">
        <f t="shared" si="10"/>
        <v>16.83226184</v>
      </c>
      <c r="BI883" s="11">
        <f t="shared" si="11"/>
        <v>2.104032729</v>
      </c>
      <c r="BJ883" s="11">
        <f t="shared" si="12"/>
        <v>4.208065459</v>
      </c>
      <c r="BK883" s="11">
        <f t="shared" si="13"/>
        <v>2.104032729</v>
      </c>
      <c r="BL883" s="11">
        <f t="shared" si="14"/>
        <v>0</v>
      </c>
      <c r="BM883" s="7">
        <v>4.0</v>
      </c>
      <c r="BN883" s="7">
        <v>2.0</v>
      </c>
      <c r="BO883" s="7">
        <v>0.0</v>
      </c>
      <c r="BP883" s="7">
        <v>0.0</v>
      </c>
      <c r="BQ883" s="7">
        <v>0.0</v>
      </c>
      <c r="BR883" s="7">
        <v>0.0</v>
      </c>
      <c r="BS883" s="9">
        <f t="shared" si="15"/>
        <v>13</v>
      </c>
      <c r="BT883" s="14">
        <v>0.1323</v>
      </c>
      <c r="BW883" s="15" t="str">
        <f t="shared" si="16"/>
        <v> </v>
      </c>
      <c r="BY883" s="7">
        <v>0.0</v>
      </c>
      <c r="BZ883" s="7">
        <v>0.0</v>
      </c>
      <c r="CA883" s="7">
        <v>0.0</v>
      </c>
      <c r="CB883" s="7">
        <v>0.0</v>
      </c>
      <c r="CC883" s="7">
        <v>0.0</v>
      </c>
      <c r="CD883" s="7">
        <v>0.0</v>
      </c>
      <c r="CE883" s="7">
        <v>0.0</v>
      </c>
      <c r="CF883" s="7">
        <v>0.0</v>
      </c>
      <c r="CG883" s="7">
        <v>0.0</v>
      </c>
      <c r="CH883" s="7">
        <v>0.0</v>
      </c>
      <c r="CI883" s="7">
        <v>0.0</v>
      </c>
      <c r="CJ883" s="7">
        <v>0.0</v>
      </c>
      <c r="CK883" s="7">
        <v>0.0</v>
      </c>
      <c r="CL883" s="15">
        <f t="shared" si="17"/>
        <v>0</v>
      </c>
      <c r="CM883" s="7">
        <v>0.0</v>
      </c>
      <c r="CN883" s="7">
        <v>0.1</v>
      </c>
      <c r="CO883" s="7">
        <v>0.0</v>
      </c>
      <c r="CP883" s="16">
        <f t="shared" si="18"/>
        <v>0</v>
      </c>
      <c r="CQ883" s="16">
        <f t="shared" si="19"/>
        <v>0</v>
      </c>
      <c r="CR883" s="17">
        <v>2.0</v>
      </c>
      <c r="CS883" s="14">
        <v>0.2</v>
      </c>
      <c r="CT883" s="14">
        <v>0.30000000000000004</v>
      </c>
      <c r="CU883" s="14">
        <v>0.0</v>
      </c>
      <c r="CV883" s="14">
        <v>-0.1</v>
      </c>
      <c r="CW883" s="14">
        <v>0.0</v>
      </c>
      <c r="CX883" s="14">
        <v>0.0</v>
      </c>
      <c r="CY883" s="14">
        <v>0.0</v>
      </c>
      <c r="CZ883" s="18">
        <f t="shared" si="20"/>
        <v>0</v>
      </c>
      <c r="DA883" s="18">
        <f t="shared" si="21"/>
        <v>0</v>
      </c>
      <c r="DB883" s="14">
        <v>56.0</v>
      </c>
      <c r="DC883" s="7">
        <v>0.0</v>
      </c>
      <c r="DD883" s="7">
        <v>0.0</v>
      </c>
      <c r="DE883" s="7">
        <v>0.0</v>
      </c>
      <c r="DF883" s="7">
        <v>2.0</v>
      </c>
      <c r="DG883" s="7">
        <v>0.0</v>
      </c>
      <c r="DH883" s="7">
        <v>0.0</v>
      </c>
      <c r="DI883" s="7">
        <v>0.0</v>
      </c>
      <c r="DJ883" s="7">
        <v>0.0</v>
      </c>
      <c r="DK883" s="7">
        <v>0.0</v>
      </c>
      <c r="DL883" s="7">
        <v>0.0</v>
      </c>
      <c r="DM883" s="7">
        <v>1.0</v>
      </c>
      <c r="DN883" s="9">
        <v>0.0</v>
      </c>
      <c r="DO883" s="9">
        <v>0.0</v>
      </c>
      <c r="DP883" s="9">
        <v>0.0</v>
      </c>
      <c r="DQ883" s="8">
        <v>10.0</v>
      </c>
      <c r="DR883" s="8">
        <v>0.0</v>
      </c>
      <c r="DS883" s="8"/>
      <c r="DT883" s="19">
        <v>0.5750000000000001</v>
      </c>
      <c r="DU883" s="8">
        <v>0.5750000000000001</v>
      </c>
      <c r="DV883" s="8">
        <v>0.031</v>
      </c>
      <c r="DW883" s="8">
        <v>0.0</v>
      </c>
      <c r="DX883" s="8">
        <v>0.0</v>
      </c>
      <c r="DY883" s="14">
        <f t="shared" si="22"/>
        <v>-0.003042781972</v>
      </c>
    </row>
    <row r="884" ht="12.75" customHeight="1">
      <c r="A884" s="7">
        <v>44.0</v>
      </c>
      <c r="B884" s="7" t="s">
        <v>3517</v>
      </c>
      <c r="C884" s="7" t="s">
        <v>310</v>
      </c>
      <c r="D884" s="7" t="s">
        <v>311</v>
      </c>
      <c r="E884" s="7" t="s">
        <v>132</v>
      </c>
      <c r="F884" s="7" t="s">
        <v>132</v>
      </c>
      <c r="G884" s="7">
        <v>73.0</v>
      </c>
      <c r="H884" s="7">
        <v>160.0</v>
      </c>
      <c r="I884" s="7" t="s">
        <v>133</v>
      </c>
      <c r="J884" s="7">
        <v>2013.0</v>
      </c>
      <c r="K884" s="7">
        <v>4.0</v>
      </c>
      <c r="L884" s="7">
        <v>100.0</v>
      </c>
      <c r="M884" s="8" t="s">
        <v>146</v>
      </c>
      <c r="N884" s="8">
        <f t="shared" si="1"/>
        <v>20</v>
      </c>
      <c r="O884" s="7" t="s">
        <v>3518</v>
      </c>
      <c r="P884" s="7" t="s">
        <v>3519</v>
      </c>
      <c r="Q884" s="8" t="s">
        <v>490</v>
      </c>
      <c r="R884" s="7" t="s">
        <v>490</v>
      </c>
      <c r="S884" s="9" t="s">
        <v>159</v>
      </c>
      <c r="T884" s="9">
        <v>1.0</v>
      </c>
      <c r="U884" s="9" t="s">
        <v>138</v>
      </c>
      <c r="V884" s="9" t="s">
        <v>138</v>
      </c>
      <c r="W884" s="7">
        <v>1.0</v>
      </c>
      <c r="X884" s="7">
        <v>0.0</v>
      </c>
      <c r="Y884" s="7">
        <v>0.0</v>
      </c>
      <c r="Z884" s="7">
        <v>0.0</v>
      </c>
      <c r="AA884" s="7">
        <v>0.0</v>
      </c>
      <c r="AB884" s="7">
        <v>0.0</v>
      </c>
      <c r="AC884" s="7">
        <v>2.0</v>
      </c>
      <c r="AD884" s="7">
        <v>0.0</v>
      </c>
      <c r="AE884" s="7">
        <v>0.0</v>
      </c>
      <c r="AF884" s="10">
        <f t="shared" si="2"/>
        <v>0</v>
      </c>
      <c r="AG884" s="10">
        <f t="shared" si="3"/>
        <v>0</v>
      </c>
      <c r="AH884" s="7">
        <v>786.0</v>
      </c>
      <c r="AI884" s="11">
        <f t="shared" si="4"/>
        <v>13.1</v>
      </c>
      <c r="AJ884" s="7">
        <v>16.0</v>
      </c>
      <c r="AK884" s="11">
        <f t="shared" si="5"/>
        <v>16</v>
      </c>
      <c r="AL884" s="11">
        <f t="shared" si="6"/>
        <v>49.125</v>
      </c>
      <c r="AM884" s="12">
        <v>0.0</v>
      </c>
      <c r="AN884" s="11">
        <f t="shared" si="7"/>
        <v>0</v>
      </c>
      <c r="AO884" s="10" t="s">
        <v>151</v>
      </c>
      <c r="AP884" s="10" t="s">
        <v>151</v>
      </c>
      <c r="AQ884" s="10" t="s">
        <v>151</v>
      </c>
      <c r="AR884" s="7">
        <v>0.0</v>
      </c>
      <c r="AS884" s="7">
        <v>0.0</v>
      </c>
      <c r="AT884" s="13">
        <f t="shared" si="8"/>
        <v>0</v>
      </c>
      <c r="AU884" s="8"/>
      <c r="AV884" s="8"/>
      <c r="AW884" s="8"/>
      <c r="AX884" s="8">
        <v>0.0</v>
      </c>
      <c r="AY884" s="8"/>
      <c r="AZ884" s="8">
        <v>0.0</v>
      </c>
      <c r="BA884" s="7">
        <v>0.0</v>
      </c>
      <c r="BB884" s="7">
        <v>1.0</v>
      </c>
      <c r="BC884" s="7">
        <v>0.0</v>
      </c>
      <c r="BD884" s="7">
        <v>0.0</v>
      </c>
      <c r="BE884" s="7">
        <v>0.0</v>
      </c>
      <c r="BF884" s="7">
        <v>0.0</v>
      </c>
      <c r="BG884" s="14">
        <f t="shared" si="9"/>
        <v>0</v>
      </c>
      <c r="BH884" s="11">
        <f t="shared" si="10"/>
        <v>4.580152672</v>
      </c>
      <c r="BI884" s="11">
        <f t="shared" si="11"/>
        <v>0</v>
      </c>
      <c r="BJ884" s="11">
        <f t="shared" si="12"/>
        <v>0</v>
      </c>
      <c r="BK884" s="11">
        <f t="shared" si="13"/>
        <v>0</v>
      </c>
      <c r="BL884" s="11">
        <f t="shared" si="14"/>
        <v>0</v>
      </c>
      <c r="BM884" s="7">
        <v>0.0</v>
      </c>
      <c r="BN884" s="7">
        <v>0.0</v>
      </c>
      <c r="BO884" s="7">
        <v>0.0</v>
      </c>
      <c r="BP884" s="7">
        <v>0.0</v>
      </c>
      <c r="BQ884" s="7">
        <v>0.0</v>
      </c>
      <c r="BR884" s="7">
        <v>0.0</v>
      </c>
      <c r="BS884" s="9">
        <f t="shared" si="15"/>
        <v>1</v>
      </c>
      <c r="BT884" s="14">
        <v>0.9764</v>
      </c>
      <c r="BW884" s="15" t="str">
        <f t="shared" si="16"/>
        <v> </v>
      </c>
      <c r="BY884" s="7">
        <v>0.0</v>
      </c>
      <c r="BZ884" s="7">
        <v>0.0</v>
      </c>
      <c r="CA884" s="7">
        <v>0.0</v>
      </c>
      <c r="CB884" s="7">
        <v>0.0</v>
      </c>
      <c r="CC884" s="7">
        <v>0.0</v>
      </c>
      <c r="CD884" s="7">
        <v>0.0</v>
      </c>
      <c r="CE884" s="7">
        <v>0.0</v>
      </c>
      <c r="CF884" s="7">
        <v>0.0</v>
      </c>
      <c r="CG884" s="7">
        <v>0.0</v>
      </c>
      <c r="CH884" s="7">
        <v>0.0</v>
      </c>
      <c r="CI884" s="7">
        <v>0.0</v>
      </c>
      <c r="CJ884" s="7">
        <v>0.0</v>
      </c>
      <c r="CK884" s="7">
        <v>0.0</v>
      </c>
      <c r="CL884" s="15">
        <f t="shared" si="17"/>
        <v>0</v>
      </c>
      <c r="CM884" s="7">
        <v>0.0</v>
      </c>
      <c r="CN884" s="7">
        <v>0.0</v>
      </c>
      <c r="CO884" s="7">
        <v>0.0</v>
      </c>
      <c r="CP884" s="16">
        <f t="shared" si="18"/>
        <v>0</v>
      </c>
      <c r="CQ884" s="16">
        <f t="shared" si="19"/>
        <v>0</v>
      </c>
      <c r="CR884" s="17">
        <v>3.0</v>
      </c>
      <c r="CS884" s="14">
        <v>0.1</v>
      </c>
      <c r="CT884" s="14">
        <v>0.0</v>
      </c>
      <c r="CU884" s="14">
        <v>0.0</v>
      </c>
      <c r="CV884" s="14">
        <v>0.0</v>
      </c>
      <c r="CW884" s="14">
        <v>0.0</v>
      </c>
      <c r="CX884" s="14">
        <v>0.0</v>
      </c>
      <c r="CY884" s="14">
        <v>0.0</v>
      </c>
      <c r="CZ884" s="18">
        <f t="shared" si="20"/>
        <v>0</v>
      </c>
      <c r="DA884" s="18">
        <f t="shared" si="21"/>
        <v>0</v>
      </c>
      <c r="DB884" s="14">
        <v>34.0</v>
      </c>
      <c r="DC884" s="7">
        <v>0.0</v>
      </c>
      <c r="DD884" s="7">
        <v>0.0</v>
      </c>
      <c r="DE884" s="7">
        <v>0.0</v>
      </c>
      <c r="DF884" s="7">
        <v>0.0</v>
      </c>
      <c r="DG884" s="7">
        <v>0.0</v>
      </c>
      <c r="DH884" s="7">
        <v>0.0</v>
      </c>
      <c r="DI884" s="7">
        <v>0.0</v>
      </c>
      <c r="DJ884" s="7">
        <v>2.0</v>
      </c>
      <c r="DK884" s="7">
        <v>0.0</v>
      </c>
      <c r="DL884" s="7">
        <v>0.0</v>
      </c>
      <c r="DM884" s="7">
        <v>0.0</v>
      </c>
      <c r="DN884" s="9">
        <v>0.0</v>
      </c>
      <c r="DO884" s="9">
        <v>0.0</v>
      </c>
      <c r="DP884" s="9">
        <v>0.0</v>
      </c>
      <c r="DQ884" s="8">
        <v>0.0</v>
      </c>
      <c r="DR884" s="8">
        <v>0.0</v>
      </c>
      <c r="DS884" s="8"/>
      <c r="DT884" s="19">
        <v>0.0</v>
      </c>
      <c r="DU884" s="8">
        <v>0.0</v>
      </c>
      <c r="DV884" s="8">
        <v>0.0</v>
      </c>
      <c r="DW884" s="8">
        <v>0.0</v>
      </c>
      <c r="DX884" s="8">
        <v>0.0</v>
      </c>
      <c r="DY884" s="14">
        <f t="shared" si="22"/>
        <v>0</v>
      </c>
    </row>
    <row r="885" ht="12.75" customHeight="1">
      <c r="A885" s="7">
        <v>56.0</v>
      </c>
      <c r="B885" s="7" t="s">
        <v>3520</v>
      </c>
      <c r="C885" s="7" t="s">
        <v>3521</v>
      </c>
      <c r="D885" s="7" t="s">
        <v>229</v>
      </c>
      <c r="E885" s="7" t="s">
        <v>163</v>
      </c>
      <c r="F885" s="7" t="s">
        <v>163</v>
      </c>
      <c r="G885" s="7">
        <v>76.0</v>
      </c>
      <c r="H885" s="7">
        <v>210.0</v>
      </c>
      <c r="I885" s="7" t="s">
        <v>133</v>
      </c>
      <c r="J885" s="7">
        <v>2012.0</v>
      </c>
      <c r="K885" s="7">
        <v>5.0</v>
      </c>
      <c r="L885" s="7">
        <v>129.0</v>
      </c>
      <c r="M885" s="8" t="s">
        <v>146</v>
      </c>
      <c r="N885" s="8">
        <f t="shared" si="1"/>
        <v>23</v>
      </c>
      <c r="O885" s="7" t="s">
        <v>1437</v>
      </c>
      <c r="P885" s="7" t="s">
        <v>3522</v>
      </c>
      <c r="Q885" s="8" t="s">
        <v>685</v>
      </c>
      <c r="R885" s="7" t="s">
        <v>685</v>
      </c>
      <c r="S885" s="9" t="s">
        <v>167</v>
      </c>
      <c r="T885" s="9">
        <v>5.0</v>
      </c>
      <c r="U885" s="9" t="s">
        <v>138</v>
      </c>
      <c r="V885" s="9" t="s">
        <v>138</v>
      </c>
      <c r="W885" s="7">
        <v>5.0</v>
      </c>
      <c r="X885" s="7">
        <v>0.0</v>
      </c>
      <c r="Y885" s="7">
        <v>0.0</v>
      </c>
      <c r="Z885" s="7">
        <v>0.0</v>
      </c>
      <c r="AA885" s="7">
        <v>0.0</v>
      </c>
      <c r="AB885" s="7">
        <v>0.0</v>
      </c>
      <c r="AC885" s="7">
        <v>5.0</v>
      </c>
      <c r="AD885" s="7">
        <v>0.0</v>
      </c>
      <c r="AE885" s="7">
        <v>0.0</v>
      </c>
      <c r="AF885" s="10">
        <f t="shared" si="2"/>
        <v>0</v>
      </c>
      <c r="AG885" s="10">
        <f t="shared" si="3"/>
        <v>0</v>
      </c>
      <c r="AH885" s="7">
        <v>2612.0</v>
      </c>
      <c r="AI885" s="11">
        <f t="shared" si="4"/>
        <v>8.706666667</v>
      </c>
      <c r="AJ885" s="7">
        <v>64.0</v>
      </c>
      <c r="AK885" s="11">
        <f t="shared" si="5"/>
        <v>12.8</v>
      </c>
      <c r="AL885" s="11">
        <f t="shared" si="6"/>
        <v>40.8125</v>
      </c>
      <c r="AM885" s="12">
        <v>0.0</v>
      </c>
      <c r="AN885" s="11">
        <f t="shared" si="7"/>
        <v>0</v>
      </c>
      <c r="AO885" s="10" t="s">
        <v>151</v>
      </c>
      <c r="AP885" s="10" t="s">
        <v>151</v>
      </c>
      <c r="AQ885" s="10" t="s">
        <v>151</v>
      </c>
      <c r="AR885" s="7">
        <v>0.0</v>
      </c>
      <c r="AS885" s="7">
        <v>1.0</v>
      </c>
      <c r="AT885" s="13">
        <f t="shared" si="8"/>
        <v>0</v>
      </c>
      <c r="AU885" s="8"/>
      <c r="AV885" s="8"/>
      <c r="AW885" s="8"/>
      <c r="AX885" s="8">
        <v>0.0</v>
      </c>
      <c r="AY885" s="8">
        <v>1.0</v>
      </c>
      <c r="AZ885" s="8">
        <v>0.0</v>
      </c>
      <c r="BA885" s="7">
        <v>6.0</v>
      </c>
      <c r="BB885" s="7">
        <v>3.0</v>
      </c>
      <c r="BC885" s="7">
        <v>0.0</v>
      </c>
      <c r="BD885" s="7">
        <v>0.0</v>
      </c>
      <c r="BE885" s="7">
        <v>1.0</v>
      </c>
      <c r="BF885" s="7">
        <v>1.0</v>
      </c>
      <c r="BG885" s="14">
        <f t="shared" si="9"/>
        <v>8.269525268</v>
      </c>
      <c r="BH885" s="11">
        <f t="shared" si="10"/>
        <v>4.134762634</v>
      </c>
      <c r="BI885" s="11">
        <f t="shared" si="11"/>
        <v>0</v>
      </c>
      <c r="BJ885" s="11">
        <f t="shared" si="12"/>
        <v>0</v>
      </c>
      <c r="BK885" s="11">
        <f t="shared" si="13"/>
        <v>1.378254211</v>
      </c>
      <c r="BL885" s="11">
        <f t="shared" si="14"/>
        <v>1.378254211</v>
      </c>
      <c r="BM885" s="7">
        <v>7.0</v>
      </c>
      <c r="BN885" s="7">
        <v>1.0</v>
      </c>
      <c r="BO885" s="7">
        <v>1.0</v>
      </c>
      <c r="BP885" s="7">
        <v>0.0</v>
      </c>
      <c r="BQ885" s="7">
        <v>0.0</v>
      </c>
      <c r="BR885" s="7">
        <v>0.0</v>
      </c>
      <c r="BS885" s="9">
        <f t="shared" si="15"/>
        <v>11</v>
      </c>
      <c r="BT885" s="14">
        <v>-0.0795</v>
      </c>
      <c r="BW885" s="15" t="str">
        <f t="shared" si="16"/>
        <v> </v>
      </c>
      <c r="BY885" s="7">
        <v>0.0</v>
      </c>
      <c r="BZ885" s="7">
        <v>0.0</v>
      </c>
      <c r="CA885" s="7">
        <v>0.0</v>
      </c>
      <c r="CB885" s="7">
        <v>0.0</v>
      </c>
      <c r="CC885" s="7">
        <v>0.0</v>
      </c>
      <c r="CD885" s="7">
        <v>0.0</v>
      </c>
      <c r="CE885" s="7">
        <v>0.0</v>
      </c>
      <c r="CF885" s="7">
        <v>0.0</v>
      </c>
      <c r="CG885" s="7">
        <v>0.0</v>
      </c>
      <c r="CH885" s="7">
        <v>0.0</v>
      </c>
      <c r="CI885" s="7">
        <v>0.0</v>
      </c>
      <c r="CJ885" s="7">
        <v>0.0</v>
      </c>
      <c r="CK885" s="7">
        <v>0.0</v>
      </c>
      <c r="CL885" s="15">
        <f t="shared" si="17"/>
        <v>0</v>
      </c>
      <c r="CM885" s="7">
        <v>-0.1</v>
      </c>
      <c r="CN885" s="7">
        <v>0.1</v>
      </c>
      <c r="CO885" s="7">
        <v>-0.1</v>
      </c>
      <c r="CP885" s="16">
        <f t="shared" si="18"/>
        <v>-0.02</v>
      </c>
      <c r="CQ885" s="16">
        <f t="shared" si="19"/>
        <v>-0.1378254211</v>
      </c>
      <c r="CR885" s="17">
        <v>1.0</v>
      </c>
      <c r="CS885" s="14">
        <v>0.30000000000000004</v>
      </c>
      <c r="CT885" s="14">
        <v>0.2</v>
      </c>
      <c r="CU885" s="14">
        <v>0.0</v>
      </c>
      <c r="CV885" s="14">
        <v>-0.1</v>
      </c>
      <c r="CW885" s="14">
        <v>0.0</v>
      </c>
      <c r="CX885" s="14">
        <v>0.0</v>
      </c>
      <c r="CY885" s="14">
        <v>-0.1</v>
      </c>
      <c r="CZ885" s="18">
        <f t="shared" si="20"/>
        <v>-0.02</v>
      </c>
      <c r="DA885" s="18">
        <f t="shared" si="21"/>
        <v>-0.1378254211</v>
      </c>
      <c r="DB885" s="14">
        <v>42.0</v>
      </c>
      <c r="DC885" s="7">
        <v>0.0</v>
      </c>
      <c r="DD885" s="7">
        <v>0.0</v>
      </c>
      <c r="DE885" s="7">
        <v>0.0</v>
      </c>
      <c r="DF885" s="7">
        <v>0.0</v>
      </c>
      <c r="DG885" s="7">
        <v>0.0</v>
      </c>
      <c r="DH885" s="7">
        <v>0.0</v>
      </c>
      <c r="DI885" s="7">
        <v>1.0</v>
      </c>
      <c r="DJ885" s="7">
        <v>2.0</v>
      </c>
      <c r="DK885" s="7">
        <v>0.0</v>
      </c>
      <c r="DL885" s="7">
        <v>0.0</v>
      </c>
      <c r="DM885" s="7">
        <v>2.0</v>
      </c>
      <c r="DN885" s="9">
        <v>0.0</v>
      </c>
      <c r="DO885" s="9">
        <v>0.0</v>
      </c>
      <c r="DP885" s="9">
        <v>0.0</v>
      </c>
      <c r="DQ885" s="8">
        <v>9.0</v>
      </c>
      <c r="DR885" s="8">
        <v>0.0</v>
      </c>
      <c r="DS885" s="8"/>
      <c r="DT885" s="19">
        <v>0.775</v>
      </c>
      <c r="DU885" s="8">
        <v>0.725</v>
      </c>
      <c r="DV885" s="8">
        <v>0.037</v>
      </c>
      <c r="DW885" s="8">
        <v>0.0</v>
      </c>
      <c r="DX885" s="8">
        <v>0.0</v>
      </c>
      <c r="DY885" s="14">
        <f t="shared" si="22"/>
        <v>-0.1221002059</v>
      </c>
    </row>
    <row r="886" ht="12.75" customHeight="1">
      <c r="A886" s="7">
        <v>26.0</v>
      </c>
      <c r="B886" s="7" t="s">
        <v>3523</v>
      </c>
      <c r="C886" s="7" t="s">
        <v>169</v>
      </c>
      <c r="D886" s="7" t="s">
        <v>170</v>
      </c>
      <c r="E886" s="7" t="s">
        <v>163</v>
      </c>
      <c r="F886" s="7" t="s">
        <v>163</v>
      </c>
      <c r="G886" s="7">
        <v>74.0</v>
      </c>
      <c r="H886" s="7">
        <v>207.0</v>
      </c>
      <c r="I886" s="7" t="s">
        <v>133</v>
      </c>
      <c r="J886" s="7">
        <v>2011.0</v>
      </c>
      <c r="K886" s="7">
        <v>2.0</v>
      </c>
      <c r="L886" s="7">
        <v>57.0</v>
      </c>
      <c r="M886" s="8" t="s">
        <v>146</v>
      </c>
      <c r="N886" s="8">
        <f t="shared" si="1"/>
        <v>22</v>
      </c>
      <c r="O886" s="7" t="s">
        <v>614</v>
      </c>
      <c r="P886" s="7" t="s">
        <v>3524</v>
      </c>
      <c r="Q886" s="7" t="s">
        <v>158</v>
      </c>
      <c r="R886" s="7" t="s">
        <v>158</v>
      </c>
      <c r="S886" s="8" t="s">
        <v>174</v>
      </c>
      <c r="T886" s="8">
        <v>10.0</v>
      </c>
      <c r="U886" s="8" t="s">
        <v>138</v>
      </c>
      <c r="V886" s="8" t="s">
        <v>138</v>
      </c>
      <c r="W886" s="7">
        <v>11.0</v>
      </c>
      <c r="X886" s="7">
        <v>0.0</v>
      </c>
      <c r="Y886" s="7">
        <v>1.0</v>
      </c>
      <c r="Z886" s="7">
        <v>0.0</v>
      </c>
      <c r="AA886" s="7">
        <v>1.0</v>
      </c>
      <c r="AB886" s="7">
        <v>0.0</v>
      </c>
      <c r="AC886" s="7">
        <v>9.0</v>
      </c>
      <c r="AD886" s="7">
        <v>6.0</v>
      </c>
      <c r="AE886" s="7">
        <v>15.0</v>
      </c>
      <c r="AF886" s="10">
        <f t="shared" si="2"/>
        <v>0</v>
      </c>
      <c r="AG886" s="10">
        <f t="shared" si="3"/>
        <v>0</v>
      </c>
      <c r="AH886" s="7">
        <v>9352.0</v>
      </c>
      <c r="AI886" s="11">
        <f t="shared" si="4"/>
        <v>14.16969697</v>
      </c>
      <c r="AJ886" s="7">
        <v>210.0</v>
      </c>
      <c r="AK886" s="11">
        <f t="shared" si="5"/>
        <v>19.09090909</v>
      </c>
      <c r="AL886" s="11">
        <f t="shared" si="6"/>
        <v>44.53333333</v>
      </c>
      <c r="AM886" s="12">
        <v>0.0</v>
      </c>
      <c r="AN886" s="11">
        <f t="shared" si="7"/>
        <v>0</v>
      </c>
      <c r="AO886" s="10" t="s">
        <v>151</v>
      </c>
      <c r="AP886" s="10" t="s">
        <v>184</v>
      </c>
      <c r="AQ886" s="10" t="s">
        <v>184</v>
      </c>
      <c r="AR886" s="7">
        <v>0.0</v>
      </c>
      <c r="AS886" s="7">
        <v>0.0</v>
      </c>
      <c r="AT886" s="13">
        <f t="shared" si="8"/>
        <v>0</v>
      </c>
      <c r="AU886" s="8"/>
      <c r="AV886" s="8"/>
      <c r="AW886" s="8"/>
      <c r="AX886" s="8">
        <v>0.0</v>
      </c>
      <c r="AY886" s="8"/>
      <c r="AZ886" s="8">
        <v>0.0</v>
      </c>
      <c r="BA886" s="7">
        <v>8.0</v>
      </c>
      <c r="BB886" s="7">
        <v>14.0</v>
      </c>
      <c r="BC886" s="7">
        <v>16.0</v>
      </c>
      <c r="BD886" s="7">
        <v>6.0</v>
      </c>
      <c r="BE886" s="7">
        <v>6.0</v>
      </c>
      <c r="BF886" s="7">
        <v>1.0</v>
      </c>
      <c r="BG886" s="14">
        <f t="shared" si="9"/>
        <v>3.079555175</v>
      </c>
      <c r="BH886" s="11">
        <f t="shared" si="10"/>
        <v>5.389221557</v>
      </c>
      <c r="BI886" s="11">
        <f t="shared" si="11"/>
        <v>6.159110351</v>
      </c>
      <c r="BJ886" s="11">
        <f t="shared" si="12"/>
        <v>2.309666382</v>
      </c>
      <c r="BK886" s="11">
        <f t="shared" si="13"/>
        <v>2.309666382</v>
      </c>
      <c r="BL886" s="11">
        <f t="shared" si="14"/>
        <v>0.3849443969</v>
      </c>
      <c r="BM886" s="7">
        <v>0.0</v>
      </c>
      <c r="BN886" s="7">
        <v>0.0</v>
      </c>
      <c r="BO886" s="7">
        <v>0.0</v>
      </c>
      <c r="BP886" s="7">
        <v>0.0</v>
      </c>
      <c r="BQ886" s="7">
        <v>0.0</v>
      </c>
      <c r="BR886" s="7">
        <v>0.0</v>
      </c>
      <c r="BS886" s="9">
        <f t="shared" si="15"/>
        <v>30</v>
      </c>
      <c r="BT886" s="14">
        <v>0.6258</v>
      </c>
      <c r="BW886" s="15" t="str">
        <f t="shared" si="16"/>
        <v> </v>
      </c>
      <c r="BY886" s="7">
        <v>0.0</v>
      </c>
      <c r="BZ886" s="7">
        <v>0.0</v>
      </c>
      <c r="CA886" s="7">
        <v>0.0</v>
      </c>
      <c r="CB886" s="7">
        <v>0.0</v>
      </c>
      <c r="CC886" s="7">
        <v>0.0</v>
      </c>
      <c r="CD886" s="7">
        <v>0.0</v>
      </c>
      <c r="CE886" s="7">
        <v>0.0</v>
      </c>
      <c r="CF886" s="7">
        <v>0.0</v>
      </c>
      <c r="CG886" s="7">
        <v>0.0</v>
      </c>
      <c r="CH886" s="7">
        <v>0.0</v>
      </c>
      <c r="CI886" s="7">
        <v>0.0</v>
      </c>
      <c r="CJ886" s="7">
        <v>0.0</v>
      </c>
      <c r="CK886" s="7">
        <v>0.0</v>
      </c>
      <c r="CL886" s="15">
        <f t="shared" si="17"/>
        <v>0</v>
      </c>
      <c r="CM886" s="7">
        <v>-0.1</v>
      </c>
      <c r="CN886" s="7">
        <v>0.30000000000000004</v>
      </c>
      <c r="CO886" s="7">
        <v>0.2</v>
      </c>
      <c r="CP886" s="16">
        <f t="shared" si="18"/>
        <v>0.01818181818</v>
      </c>
      <c r="CQ886" s="16">
        <f t="shared" si="19"/>
        <v>0.07698887938</v>
      </c>
      <c r="CR886" s="17">
        <v>3.0</v>
      </c>
      <c r="CS886" s="14">
        <v>2.3</v>
      </c>
      <c r="CT886" s="14">
        <v>3.2</v>
      </c>
      <c r="CU886" s="14">
        <v>0.30000000000000004</v>
      </c>
      <c r="CV886" s="14">
        <v>-0.2</v>
      </c>
      <c r="CW886" s="14">
        <v>0.4</v>
      </c>
      <c r="CX886" s="14">
        <v>0.0</v>
      </c>
      <c r="CY886" s="14">
        <v>0.1</v>
      </c>
      <c r="CZ886" s="18">
        <f t="shared" si="20"/>
        <v>0.009090909091</v>
      </c>
      <c r="DA886" s="18">
        <f t="shared" si="21"/>
        <v>0.03849443969</v>
      </c>
      <c r="DB886" s="14">
        <v>45.0</v>
      </c>
      <c r="DC886" s="7">
        <v>0.0</v>
      </c>
      <c r="DD886" s="7">
        <v>1.0</v>
      </c>
      <c r="DE886" s="7">
        <v>1.0</v>
      </c>
      <c r="DF886" s="7">
        <v>4.0</v>
      </c>
      <c r="DG886" s="7">
        <v>0.0</v>
      </c>
      <c r="DH886" s="7">
        <v>0.0</v>
      </c>
      <c r="DI886" s="7">
        <v>4.0</v>
      </c>
      <c r="DJ886" s="7">
        <v>0.0</v>
      </c>
      <c r="DK886" s="7">
        <v>0.0</v>
      </c>
      <c r="DL886" s="7">
        <v>0.0</v>
      </c>
      <c r="DM886" s="7">
        <v>5.0</v>
      </c>
      <c r="DN886" s="9">
        <v>0.0</v>
      </c>
      <c r="DO886" s="9">
        <v>0.0</v>
      </c>
      <c r="DP886" s="9">
        <v>0.0</v>
      </c>
      <c r="DQ886" s="8">
        <v>22.0</v>
      </c>
      <c r="DR886" s="8">
        <v>0.0</v>
      </c>
      <c r="DT886" s="19">
        <v>0.925</v>
      </c>
      <c r="DU886" s="7">
        <v>0.925</v>
      </c>
      <c r="DV886" s="7">
        <v>0.109</v>
      </c>
      <c r="DW886" s="8">
        <v>0.0</v>
      </c>
      <c r="DX886" s="7">
        <v>0.0</v>
      </c>
      <c r="DY886" s="14">
        <f t="shared" si="22"/>
        <v>0.006497369023</v>
      </c>
    </row>
    <row r="887" ht="12.75" customHeight="1">
      <c r="A887" s="7">
        <v>10.0</v>
      </c>
      <c r="B887" s="7" t="s">
        <v>3525</v>
      </c>
      <c r="C887" s="7" t="s">
        <v>3395</v>
      </c>
      <c r="E887" s="7" t="s">
        <v>219</v>
      </c>
      <c r="F887" s="7" t="s">
        <v>219</v>
      </c>
      <c r="G887" s="7">
        <v>71.0</v>
      </c>
      <c r="H887" s="7">
        <v>195.0</v>
      </c>
      <c r="I887" s="7" t="s">
        <v>133</v>
      </c>
      <c r="J887" s="7">
        <v>2012.0</v>
      </c>
      <c r="K887" s="7">
        <v>1.0</v>
      </c>
      <c r="L887" s="7">
        <v>1.0</v>
      </c>
      <c r="M887" s="8"/>
      <c r="N887" s="8">
        <f t="shared" si="1"/>
        <v>22</v>
      </c>
      <c r="O887" s="7" t="s">
        <v>3526</v>
      </c>
      <c r="P887" s="7" t="s">
        <v>3527</v>
      </c>
      <c r="Q887" s="8" t="s">
        <v>860</v>
      </c>
      <c r="R887" s="7" t="s">
        <v>860</v>
      </c>
      <c r="S887" s="9" t="s">
        <v>183</v>
      </c>
      <c r="T887" s="9">
        <v>59.0</v>
      </c>
      <c r="U887" s="9" t="s">
        <v>138</v>
      </c>
      <c r="V887" s="9" t="s">
        <v>138</v>
      </c>
      <c r="W887" s="7">
        <v>60.0</v>
      </c>
      <c r="X887" s="7">
        <v>8.0</v>
      </c>
      <c r="Y887" s="7">
        <v>15.0</v>
      </c>
      <c r="Z887" s="7">
        <v>6.0</v>
      </c>
      <c r="AA887" s="7">
        <v>23.0</v>
      </c>
      <c r="AB887" s="7">
        <v>-16.0</v>
      </c>
      <c r="AC887" s="7">
        <v>127.0</v>
      </c>
      <c r="AD887" s="7">
        <v>32.0</v>
      </c>
      <c r="AE887" s="7">
        <v>61.0</v>
      </c>
      <c r="AF887" s="10">
        <f t="shared" si="2"/>
        <v>0.06299212598</v>
      </c>
      <c r="AG887" s="10">
        <f t="shared" si="3"/>
        <v>0.03636363636</v>
      </c>
      <c r="AH887" s="7">
        <v>51198.0</v>
      </c>
      <c r="AI887" s="11">
        <f t="shared" si="4"/>
        <v>14.22166667</v>
      </c>
      <c r="AJ887" s="7">
        <v>1158.0</v>
      </c>
      <c r="AK887" s="11">
        <f t="shared" si="5"/>
        <v>19.3</v>
      </c>
      <c r="AL887" s="11">
        <f t="shared" si="6"/>
        <v>44.21243523</v>
      </c>
      <c r="AM887" s="12">
        <v>58.0</v>
      </c>
      <c r="AN887" s="11">
        <f t="shared" si="7"/>
        <v>4.078284308</v>
      </c>
      <c r="AO887" s="10" t="s">
        <v>654</v>
      </c>
      <c r="AP887" s="10" t="s">
        <v>1783</v>
      </c>
      <c r="AQ887" s="10" t="s">
        <v>1365</v>
      </c>
      <c r="AR887" s="7">
        <v>0.0</v>
      </c>
      <c r="AS887" s="7">
        <v>1.0</v>
      </c>
      <c r="AT887" s="13">
        <f t="shared" si="8"/>
        <v>0</v>
      </c>
      <c r="AU887" s="8"/>
      <c r="AV887" s="8"/>
      <c r="AW887" s="8">
        <v>1.0</v>
      </c>
      <c r="AX887" s="8">
        <v>0.0</v>
      </c>
      <c r="AY887" s="8"/>
      <c r="AZ887" s="8">
        <v>0.0</v>
      </c>
      <c r="BA887" s="7">
        <v>34.0</v>
      </c>
      <c r="BB887" s="7">
        <v>54.0</v>
      </c>
      <c r="BC887" s="7">
        <v>21.0</v>
      </c>
      <c r="BD887" s="7">
        <v>32.0</v>
      </c>
      <c r="BE887" s="7">
        <v>41.0</v>
      </c>
      <c r="BF887" s="7">
        <v>27.0</v>
      </c>
      <c r="BG887" s="14">
        <f t="shared" si="9"/>
        <v>2.390718387</v>
      </c>
      <c r="BH887" s="11">
        <f t="shared" si="10"/>
        <v>3.797023321</v>
      </c>
      <c r="BI887" s="11">
        <f t="shared" si="11"/>
        <v>1.47662018</v>
      </c>
      <c r="BJ887" s="11">
        <f t="shared" si="12"/>
        <v>2.250087894</v>
      </c>
      <c r="BK887" s="11">
        <f t="shared" si="13"/>
        <v>2.882925114</v>
      </c>
      <c r="BL887" s="11">
        <f t="shared" si="14"/>
        <v>1.898511661</v>
      </c>
      <c r="BM887" s="7">
        <v>24.0</v>
      </c>
      <c r="BN887" s="7">
        <v>12.0</v>
      </c>
      <c r="BO887" s="7">
        <v>0.0</v>
      </c>
      <c r="BP887" s="7">
        <v>0.0</v>
      </c>
      <c r="BQ887" s="7">
        <v>0.0</v>
      </c>
      <c r="BR887" s="7">
        <v>0.0</v>
      </c>
      <c r="BS887" s="9">
        <f t="shared" si="15"/>
        <v>99</v>
      </c>
      <c r="BT887" s="14">
        <v>0.2978</v>
      </c>
      <c r="BW887" s="15" t="str">
        <f t="shared" si="16"/>
        <v> </v>
      </c>
      <c r="BY887" s="7">
        <v>3.0</v>
      </c>
      <c r="BZ887" s="7">
        <v>0.0</v>
      </c>
      <c r="CA887" s="7">
        <v>1.0</v>
      </c>
      <c r="CB887" s="7">
        <v>0.0</v>
      </c>
      <c r="CC887" s="7">
        <v>0.0</v>
      </c>
      <c r="CD887" s="7">
        <v>0.0</v>
      </c>
      <c r="CE887" s="7">
        <v>1.0</v>
      </c>
      <c r="CF887" s="7">
        <v>3.0</v>
      </c>
      <c r="CG887" s="7">
        <v>0.0</v>
      </c>
      <c r="CH887" s="7">
        <v>0.0</v>
      </c>
      <c r="CI887" s="7">
        <v>4.0</v>
      </c>
      <c r="CJ887" s="7">
        <v>0.0</v>
      </c>
      <c r="CK887" s="7">
        <v>0.0</v>
      </c>
      <c r="CL887" s="15">
        <f t="shared" si="17"/>
        <v>0</v>
      </c>
      <c r="CM887" s="7">
        <v>1.1</v>
      </c>
      <c r="CN887" s="7">
        <v>0.4</v>
      </c>
      <c r="CO887" s="7">
        <v>1.5</v>
      </c>
      <c r="CP887" s="16">
        <f t="shared" si="18"/>
        <v>0.025</v>
      </c>
      <c r="CQ887" s="16">
        <f t="shared" si="19"/>
        <v>0.10547287</v>
      </c>
      <c r="CR887" s="17">
        <v>4.0</v>
      </c>
      <c r="CS887" s="14">
        <v>19.6</v>
      </c>
      <c r="CT887" s="14">
        <v>16.4</v>
      </c>
      <c r="CU887" s="14">
        <v>-8.3</v>
      </c>
      <c r="CV887" s="14">
        <v>0.7</v>
      </c>
      <c r="CW887" s="14">
        <v>0.1</v>
      </c>
      <c r="CX887" s="14">
        <v>0.0</v>
      </c>
      <c r="CY887" s="14">
        <v>0.8</v>
      </c>
      <c r="CZ887" s="18">
        <f t="shared" si="20"/>
        <v>0.01333333333</v>
      </c>
      <c r="DA887" s="18">
        <f t="shared" si="21"/>
        <v>0.05625219735</v>
      </c>
      <c r="DB887" s="14">
        <v>28.9685</v>
      </c>
      <c r="DC887" s="7">
        <v>0.0</v>
      </c>
      <c r="DD887" s="7">
        <v>4.0</v>
      </c>
      <c r="DE887" s="7">
        <v>1.0</v>
      </c>
      <c r="DF887" s="7">
        <v>27.0</v>
      </c>
      <c r="DG887" s="7">
        <v>13.0</v>
      </c>
      <c r="DH887" s="7">
        <v>1.0</v>
      </c>
      <c r="DI887" s="7">
        <v>18.0</v>
      </c>
      <c r="DJ887" s="7">
        <v>29.0</v>
      </c>
      <c r="DK887" s="7">
        <v>1.0</v>
      </c>
      <c r="DL887" s="7">
        <v>4.0</v>
      </c>
      <c r="DM887" s="7">
        <v>61.0</v>
      </c>
      <c r="DN887" s="9">
        <v>0.0</v>
      </c>
      <c r="DO887" s="9">
        <v>2.0</v>
      </c>
      <c r="DP887" s="9">
        <v>2.0</v>
      </c>
      <c r="DQ887" s="8">
        <v>186.0</v>
      </c>
      <c r="DR887" s="8">
        <v>22.0</v>
      </c>
      <c r="DS887" s="8" t="s">
        <v>2834</v>
      </c>
      <c r="DT887" s="19">
        <v>2.5</v>
      </c>
      <c r="DU887" s="8">
        <v>2.5</v>
      </c>
      <c r="DV887" s="8">
        <v>2.5</v>
      </c>
      <c r="DW887" s="8">
        <v>671.0</v>
      </c>
      <c r="DX887" s="8">
        <v>0.0</v>
      </c>
      <c r="DY887" s="14">
        <f t="shared" si="22"/>
        <v>-3.34893617</v>
      </c>
    </row>
    <row r="888" ht="12.75" customHeight="1">
      <c r="A888" s="7">
        <v>93.0</v>
      </c>
      <c r="B888" s="7" t="s">
        <v>3528</v>
      </c>
      <c r="C888" s="7" t="s">
        <v>757</v>
      </c>
      <c r="D888" s="7" t="s">
        <v>602</v>
      </c>
      <c r="E888" s="7" t="s">
        <v>132</v>
      </c>
      <c r="F888" s="7" t="s">
        <v>132</v>
      </c>
      <c r="G888" s="7">
        <v>73.0</v>
      </c>
      <c r="H888" s="7">
        <v>196.0</v>
      </c>
      <c r="I888" s="7" t="s">
        <v>133</v>
      </c>
      <c r="J888" s="7">
        <v>2005.0</v>
      </c>
      <c r="K888" s="7">
        <v>4.0</v>
      </c>
      <c r="L888" s="7">
        <v>105.0</v>
      </c>
      <c r="M888" s="8"/>
      <c r="N888" s="8">
        <f t="shared" si="1"/>
        <v>29</v>
      </c>
      <c r="O888" s="7" t="s">
        <v>2015</v>
      </c>
      <c r="P888" s="7" t="s">
        <v>3529</v>
      </c>
      <c r="Q888" s="8" t="s">
        <v>610</v>
      </c>
      <c r="R888" s="7" t="s">
        <v>610</v>
      </c>
      <c r="S888" s="9" t="s">
        <v>174</v>
      </c>
      <c r="T888" s="9">
        <v>81.0</v>
      </c>
      <c r="U888" s="9" t="s">
        <v>138</v>
      </c>
      <c r="V888" s="9" t="s">
        <v>138</v>
      </c>
      <c r="W888" s="7">
        <v>82.0</v>
      </c>
      <c r="X888" s="7">
        <v>5.0</v>
      </c>
      <c r="Y888" s="7">
        <v>42.0</v>
      </c>
      <c r="Z888" s="7">
        <v>24.0</v>
      </c>
      <c r="AA888" s="7">
        <v>47.0</v>
      </c>
      <c r="AB888" s="7">
        <v>-4.0</v>
      </c>
      <c r="AC888" s="7">
        <v>160.0</v>
      </c>
      <c r="AD888" s="7">
        <v>81.0</v>
      </c>
      <c r="AE888" s="7">
        <v>122.0</v>
      </c>
      <c r="AF888" s="10">
        <f t="shared" si="2"/>
        <v>0.03125</v>
      </c>
      <c r="AG888" s="10">
        <f t="shared" si="3"/>
        <v>0.01377410468</v>
      </c>
      <c r="AH888" s="7">
        <v>98213.0</v>
      </c>
      <c r="AI888" s="11">
        <f t="shared" si="4"/>
        <v>19.96199187</v>
      </c>
      <c r="AJ888" s="7">
        <v>2153.0</v>
      </c>
      <c r="AK888" s="11">
        <f t="shared" si="5"/>
        <v>26.25609756</v>
      </c>
      <c r="AL888" s="11">
        <f t="shared" si="6"/>
        <v>45.61681375</v>
      </c>
      <c r="AM888" s="12">
        <v>215.0</v>
      </c>
      <c r="AN888" s="11">
        <f t="shared" si="7"/>
        <v>7.88083044</v>
      </c>
      <c r="AO888" s="10" t="s">
        <v>649</v>
      </c>
      <c r="AP888" s="10" t="s">
        <v>475</v>
      </c>
      <c r="AQ888" s="10" t="s">
        <v>3111</v>
      </c>
      <c r="AR888" s="7">
        <v>0.0</v>
      </c>
      <c r="AS888" s="7">
        <v>0.0</v>
      </c>
      <c r="AT888" s="13">
        <f t="shared" si="8"/>
        <v>0</v>
      </c>
      <c r="AU888" s="8"/>
      <c r="AV888" s="8"/>
      <c r="AW888" s="8"/>
      <c r="AX888" s="8">
        <v>0.0</v>
      </c>
      <c r="AY888" s="8"/>
      <c r="AZ888" s="8">
        <v>0.0</v>
      </c>
      <c r="BA888" s="7">
        <v>53.0</v>
      </c>
      <c r="BB888" s="7">
        <v>43.0</v>
      </c>
      <c r="BC888" s="7">
        <v>68.0</v>
      </c>
      <c r="BD888" s="7">
        <v>82.0</v>
      </c>
      <c r="BE888" s="7">
        <v>76.0</v>
      </c>
      <c r="BF888" s="7">
        <v>27.0</v>
      </c>
      <c r="BG888" s="14">
        <f t="shared" si="9"/>
        <v>1.942716341</v>
      </c>
      <c r="BH888" s="11">
        <f t="shared" si="10"/>
        <v>1.576166088</v>
      </c>
      <c r="BI888" s="11">
        <f t="shared" si="11"/>
        <v>2.492541721</v>
      </c>
      <c r="BJ888" s="11">
        <f t="shared" si="12"/>
        <v>3.005712075</v>
      </c>
      <c r="BK888" s="11">
        <f t="shared" si="13"/>
        <v>2.785781923</v>
      </c>
      <c r="BL888" s="11">
        <f t="shared" si="14"/>
        <v>0.9896856832</v>
      </c>
      <c r="BM888" s="7">
        <v>40.0</v>
      </c>
      <c r="BN888" s="7">
        <v>20.0</v>
      </c>
      <c r="BO888" s="7">
        <v>0.0</v>
      </c>
      <c r="BP888" s="7">
        <v>0.0</v>
      </c>
      <c r="BQ888" s="7">
        <v>0.0</v>
      </c>
      <c r="BR888" s="7">
        <v>0.0</v>
      </c>
      <c r="BS888" s="9">
        <f t="shared" si="15"/>
        <v>151</v>
      </c>
      <c r="BT888" s="14">
        <v>0.4252</v>
      </c>
      <c r="BW888" s="15" t="str">
        <f t="shared" si="16"/>
        <v> </v>
      </c>
      <c r="BY888" s="7">
        <v>0.0</v>
      </c>
      <c r="BZ888" s="7">
        <v>0.0</v>
      </c>
      <c r="CA888" s="7">
        <v>1.0</v>
      </c>
      <c r="CB888" s="7">
        <v>0.0</v>
      </c>
      <c r="CC888" s="7">
        <v>0.0</v>
      </c>
      <c r="CD888" s="7">
        <v>2.0</v>
      </c>
      <c r="CE888" s="7">
        <v>1.0</v>
      </c>
      <c r="CF888" s="7">
        <v>1.0</v>
      </c>
      <c r="CG888" s="7">
        <v>0.0</v>
      </c>
      <c r="CH888" s="7">
        <v>0.0</v>
      </c>
      <c r="CI888" s="7">
        <v>1.0</v>
      </c>
      <c r="CJ888" s="7">
        <v>0.0</v>
      </c>
      <c r="CK888" s="7">
        <v>1.0</v>
      </c>
      <c r="CL888" s="15">
        <f t="shared" si="17"/>
        <v>1</v>
      </c>
      <c r="CM888" s="7">
        <v>3.9</v>
      </c>
      <c r="CN888" s="7">
        <v>2.4</v>
      </c>
      <c r="CO888" s="7">
        <v>6.3</v>
      </c>
      <c r="CP888" s="16">
        <f t="shared" si="18"/>
        <v>0.07682926829</v>
      </c>
      <c r="CQ888" s="16">
        <f t="shared" si="19"/>
        <v>0.2309266594</v>
      </c>
      <c r="CR888" s="17">
        <v>4.0</v>
      </c>
      <c r="CS888" s="14">
        <v>39.2</v>
      </c>
      <c r="CT888" s="14">
        <v>28.0</v>
      </c>
      <c r="CU888" s="14">
        <v>-8.7</v>
      </c>
      <c r="CV888" s="14">
        <v>8.5</v>
      </c>
      <c r="CW888" s="14">
        <v>0.6000000000000001</v>
      </c>
      <c r="CX888" s="14">
        <v>0.0</v>
      </c>
      <c r="CY888" s="14">
        <v>9.1</v>
      </c>
      <c r="CZ888" s="18">
        <f t="shared" si="20"/>
        <v>0.1109756098</v>
      </c>
      <c r="DA888" s="18">
        <f t="shared" si="21"/>
        <v>0.3335607302</v>
      </c>
      <c r="DB888" s="14">
        <v>50.4</v>
      </c>
      <c r="DC888" s="7">
        <v>0.0</v>
      </c>
      <c r="DD888" s="7">
        <v>2.0</v>
      </c>
      <c r="DE888" s="7">
        <v>7.0</v>
      </c>
      <c r="DF888" s="7">
        <v>72.0</v>
      </c>
      <c r="DG888" s="7">
        <v>1.0</v>
      </c>
      <c r="DH888" s="7">
        <v>2.0</v>
      </c>
      <c r="DI888" s="7">
        <v>68.0</v>
      </c>
      <c r="DJ888" s="7">
        <v>25.0</v>
      </c>
      <c r="DK888" s="7">
        <v>3.0</v>
      </c>
      <c r="DL888" s="7">
        <v>0.0</v>
      </c>
      <c r="DM888" s="7">
        <v>61.0</v>
      </c>
      <c r="DN888" s="9">
        <v>0.0</v>
      </c>
      <c r="DO888" s="9">
        <v>0.0</v>
      </c>
      <c r="DP888" s="9">
        <v>3.0</v>
      </c>
      <c r="DQ888" s="8">
        <v>372.0</v>
      </c>
      <c r="DR888" s="8">
        <v>0.0</v>
      </c>
      <c r="DS888" s="8"/>
      <c r="DT888" s="19">
        <v>5.75</v>
      </c>
      <c r="DU888" s="8">
        <v>5.25</v>
      </c>
      <c r="DV888" s="8">
        <v>5.25</v>
      </c>
      <c r="DW888" s="8">
        <v>0.0</v>
      </c>
      <c r="DX888" s="8">
        <v>0.0</v>
      </c>
      <c r="DY888" s="14">
        <f t="shared" si="22"/>
        <v>0.270212766</v>
      </c>
    </row>
    <row r="889" ht="12.75" customHeight="1">
      <c r="A889" s="7">
        <v>37.0</v>
      </c>
      <c r="B889" s="7" t="s">
        <v>3530</v>
      </c>
      <c r="C889" s="7" t="s">
        <v>3531</v>
      </c>
      <c r="E889" s="7" t="s">
        <v>1232</v>
      </c>
      <c r="F889" s="7" t="s">
        <v>1232</v>
      </c>
      <c r="G889" s="7">
        <v>75.0</v>
      </c>
      <c r="H889" s="7">
        <v>210.0</v>
      </c>
      <c r="I889" s="7" t="s">
        <v>133</v>
      </c>
      <c r="J889" s="7">
        <v>2015.0</v>
      </c>
      <c r="K889" s="7">
        <v>1.0</v>
      </c>
      <c r="L889" s="7">
        <v>6.0</v>
      </c>
      <c r="M889" s="8" t="s">
        <v>146</v>
      </c>
      <c r="N889" s="8">
        <f t="shared" si="1"/>
        <v>18</v>
      </c>
      <c r="O889" s="7" t="s">
        <v>1008</v>
      </c>
      <c r="P889" s="7" t="s">
        <v>3532</v>
      </c>
      <c r="Q889" s="8" t="s">
        <v>490</v>
      </c>
      <c r="R889" s="7" t="s">
        <v>490</v>
      </c>
      <c r="S889" s="9" t="s">
        <v>150</v>
      </c>
      <c r="T889" s="9">
        <v>1.0</v>
      </c>
      <c r="U889" s="9" t="s">
        <v>138</v>
      </c>
      <c r="V889" s="9" t="s">
        <v>138</v>
      </c>
      <c r="W889" s="7">
        <v>1.0</v>
      </c>
      <c r="X889" s="7">
        <v>0.0</v>
      </c>
      <c r="Y889" s="7">
        <v>2.0</v>
      </c>
      <c r="Z889" s="7">
        <v>1.0</v>
      </c>
      <c r="AA889" s="7">
        <v>2.0</v>
      </c>
      <c r="AB889" s="7">
        <v>4.0</v>
      </c>
      <c r="AC889" s="7">
        <v>3.0</v>
      </c>
      <c r="AD889" s="7">
        <v>1.0</v>
      </c>
      <c r="AE889" s="7">
        <v>0.0</v>
      </c>
      <c r="AF889" s="10">
        <f t="shared" si="2"/>
        <v>0</v>
      </c>
      <c r="AG889" s="10">
        <f t="shared" si="3"/>
        <v>0</v>
      </c>
      <c r="AH889" s="7">
        <v>1011.0</v>
      </c>
      <c r="AI889" s="11">
        <f t="shared" si="4"/>
        <v>16.85</v>
      </c>
      <c r="AJ889" s="7">
        <v>21.0</v>
      </c>
      <c r="AK889" s="11">
        <f t="shared" si="5"/>
        <v>21</v>
      </c>
      <c r="AL889" s="11">
        <f t="shared" si="6"/>
        <v>48.14285714</v>
      </c>
      <c r="AM889" s="12">
        <v>3.0</v>
      </c>
      <c r="AN889" s="11">
        <f t="shared" si="7"/>
        <v>10.68249258</v>
      </c>
      <c r="AO889" s="10" t="s">
        <v>151</v>
      </c>
      <c r="AP889" s="10" t="s">
        <v>200</v>
      </c>
      <c r="AQ889" s="10" t="s">
        <v>200</v>
      </c>
      <c r="AR889" s="7">
        <v>3.0</v>
      </c>
      <c r="AS889" s="7">
        <v>6.0</v>
      </c>
      <c r="AT889" s="13">
        <f t="shared" si="8"/>
        <v>0.3333333333</v>
      </c>
      <c r="AU889" s="9">
        <v>1.0</v>
      </c>
      <c r="AV889" s="9">
        <v>1.0</v>
      </c>
      <c r="AW889" s="9">
        <v>1.0</v>
      </c>
      <c r="AX889" s="9">
        <v>0.0</v>
      </c>
      <c r="AY889" s="9">
        <v>8.0</v>
      </c>
      <c r="AZ889" s="9">
        <v>3.0</v>
      </c>
      <c r="BA889" s="7">
        <v>0.0</v>
      </c>
      <c r="BB889" s="7">
        <v>1.0</v>
      </c>
      <c r="BC889" s="7">
        <v>0.0</v>
      </c>
      <c r="BD889" s="7">
        <v>1.0</v>
      </c>
      <c r="BE889" s="7">
        <v>0.0</v>
      </c>
      <c r="BF889" s="7">
        <v>2.0</v>
      </c>
      <c r="BG889" s="14">
        <f t="shared" si="9"/>
        <v>0</v>
      </c>
      <c r="BH889" s="11">
        <f t="shared" si="10"/>
        <v>3.560830861</v>
      </c>
      <c r="BI889" s="11">
        <f t="shared" si="11"/>
        <v>0</v>
      </c>
      <c r="BJ889" s="11">
        <f t="shared" si="12"/>
        <v>3.560830861</v>
      </c>
      <c r="BK889" s="11">
        <f t="shared" si="13"/>
        <v>0</v>
      </c>
      <c r="BL889" s="11">
        <f t="shared" si="14"/>
        <v>7.121661721</v>
      </c>
      <c r="BM889" s="7">
        <v>0.0</v>
      </c>
      <c r="BN889" s="7">
        <v>0.0</v>
      </c>
      <c r="BO889" s="7">
        <v>0.0</v>
      </c>
      <c r="BP889" s="7">
        <v>0.0</v>
      </c>
      <c r="BQ889" s="7">
        <v>0.0</v>
      </c>
      <c r="BR889" s="7">
        <v>0.0</v>
      </c>
      <c r="BS889" s="9">
        <f t="shared" si="15"/>
        <v>1</v>
      </c>
      <c r="BT889" s="14">
        <v>-0.010700000000000001</v>
      </c>
      <c r="BW889" s="15" t="str">
        <f t="shared" si="16"/>
        <v> </v>
      </c>
      <c r="BY889" s="7">
        <v>0.0</v>
      </c>
      <c r="BZ889" s="7">
        <v>0.0</v>
      </c>
      <c r="CA889" s="7">
        <v>0.0</v>
      </c>
      <c r="CB889" s="7">
        <v>0.0</v>
      </c>
      <c r="CC889" s="7">
        <v>0.0</v>
      </c>
      <c r="CD889" s="7">
        <v>0.0</v>
      </c>
      <c r="CE889" s="7">
        <v>0.0</v>
      </c>
      <c r="CF889" s="7">
        <v>0.0</v>
      </c>
      <c r="CG889" s="7">
        <v>0.0</v>
      </c>
      <c r="CH889" s="7">
        <v>0.0</v>
      </c>
      <c r="CI889" s="7">
        <v>0.0</v>
      </c>
      <c r="CJ889" s="7">
        <v>0.0</v>
      </c>
      <c r="CK889" s="7">
        <v>0.0</v>
      </c>
      <c r="CL889" s="15">
        <f t="shared" si="17"/>
        <v>0</v>
      </c>
      <c r="CM889" s="7">
        <v>0.2</v>
      </c>
      <c r="CN889" s="7">
        <v>0.2</v>
      </c>
      <c r="CO889" s="7">
        <v>0.4</v>
      </c>
      <c r="CP889" s="16">
        <f t="shared" si="18"/>
        <v>0.4</v>
      </c>
      <c r="CQ889" s="16">
        <f t="shared" si="19"/>
        <v>1.424332344</v>
      </c>
      <c r="CR889" s="17">
        <v>2.0</v>
      </c>
      <c r="CS889" s="14">
        <v>1.1</v>
      </c>
      <c r="CT889" s="14">
        <v>1.1</v>
      </c>
      <c r="CU889" s="14">
        <v>4.3</v>
      </c>
      <c r="CV889" s="14">
        <v>0.2</v>
      </c>
      <c r="CW889" s="14">
        <v>0.5</v>
      </c>
      <c r="CX889" s="14">
        <v>0.0</v>
      </c>
      <c r="CY889" s="14">
        <v>0.8</v>
      </c>
      <c r="CZ889" s="18">
        <f t="shared" si="20"/>
        <v>0.8</v>
      </c>
      <c r="DA889" s="18">
        <f t="shared" si="21"/>
        <v>2.848664688</v>
      </c>
      <c r="DB889" s="14">
        <v>20.0</v>
      </c>
      <c r="DC889" s="7">
        <v>0.0</v>
      </c>
      <c r="DD889" s="7">
        <v>0.0</v>
      </c>
      <c r="DE889" s="7">
        <v>0.0</v>
      </c>
      <c r="DF889" s="7">
        <v>1.0</v>
      </c>
      <c r="DG889" s="7">
        <v>2.0</v>
      </c>
      <c r="DH889" s="7">
        <v>0.0</v>
      </c>
      <c r="DI889" s="7">
        <v>0.0</v>
      </c>
      <c r="DJ889" s="7">
        <v>1.0</v>
      </c>
      <c r="DK889" s="7">
        <v>0.0</v>
      </c>
      <c r="DL889" s="7">
        <v>0.0</v>
      </c>
      <c r="DM889" s="7">
        <v>0.0</v>
      </c>
      <c r="DN889" s="9">
        <v>0.0</v>
      </c>
      <c r="DO889" s="9">
        <v>0.0</v>
      </c>
      <c r="DP889" s="9">
        <v>0.0</v>
      </c>
      <c r="DQ889" s="8">
        <v>2.0</v>
      </c>
      <c r="DR889" s="8">
        <v>0.0</v>
      </c>
      <c r="DS889" s="8"/>
      <c r="DT889" s="19">
        <v>0.925</v>
      </c>
      <c r="DU889" s="8">
        <v>0.925</v>
      </c>
      <c r="DV889" s="8">
        <v>0.01</v>
      </c>
      <c r="DW889" s="8">
        <v>0.0</v>
      </c>
      <c r="DX889" s="8">
        <v>0.0</v>
      </c>
      <c r="DY889" s="14">
        <f t="shared" si="22"/>
        <v>0.7913063372</v>
      </c>
    </row>
    <row r="890" ht="12.75" customHeight="1">
      <c r="A890" s="7">
        <v>16.0</v>
      </c>
      <c r="B890" s="7" t="s">
        <v>3533</v>
      </c>
      <c r="C890" s="7" t="s">
        <v>1433</v>
      </c>
      <c r="E890" s="7" t="s">
        <v>219</v>
      </c>
      <c r="F890" s="7" t="s">
        <v>219</v>
      </c>
      <c r="G890" s="7">
        <v>77.0</v>
      </c>
      <c r="H890" s="7">
        <v>220.0</v>
      </c>
      <c r="I890" s="7" t="s">
        <v>133</v>
      </c>
      <c r="J890" s="7">
        <v>2013.0</v>
      </c>
      <c r="K890" s="7">
        <v>1.0</v>
      </c>
      <c r="L890" s="7">
        <v>16.0</v>
      </c>
      <c r="M890" s="8"/>
      <c r="N890" s="8">
        <f t="shared" si="1"/>
        <v>20</v>
      </c>
      <c r="O890" s="7" t="s">
        <v>2129</v>
      </c>
      <c r="P890" s="7" t="s">
        <v>3534</v>
      </c>
      <c r="Q890" s="8" t="s">
        <v>166</v>
      </c>
      <c r="R890" s="7" t="s">
        <v>166</v>
      </c>
      <c r="S890" s="9" t="s">
        <v>174</v>
      </c>
      <c r="T890" s="9">
        <v>22.0</v>
      </c>
      <c r="U890" s="9" t="s">
        <v>138</v>
      </c>
      <c r="V890" s="9" t="s">
        <v>138</v>
      </c>
      <c r="W890" s="7">
        <v>22.0</v>
      </c>
      <c r="X890" s="7">
        <v>0.0</v>
      </c>
      <c r="Y890" s="7">
        <v>2.0</v>
      </c>
      <c r="Z890" s="7">
        <v>2.0</v>
      </c>
      <c r="AA890" s="7">
        <v>2.0</v>
      </c>
      <c r="AB890" s="7">
        <v>-5.0</v>
      </c>
      <c r="AC890" s="7">
        <v>18.0</v>
      </c>
      <c r="AD890" s="7">
        <v>10.0</v>
      </c>
      <c r="AE890" s="7">
        <v>15.0</v>
      </c>
      <c r="AF890" s="10">
        <f t="shared" si="2"/>
        <v>0</v>
      </c>
      <c r="AG890" s="10">
        <f t="shared" si="3"/>
        <v>0</v>
      </c>
      <c r="AH890" s="7">
        <v>22351.0</v>
      </c>
      <c r="AI890" s="11">
        <f t="shared" si="4"/>
        <v>16.93257576</v>
      </c>
      <c r="AJ890" s="7">
        <v>469.0</v>
      </c>
      <c r="AK890" s="11">
        <f t="shared" si="5"/>
        <v>21.31818182</v>
      </c>
      <c r="AL890" s="11">
        <f t="shared" si="6"/>
        <v>47.65671642</v>
      </c>
      <c r="AM890" s="12">
        <v>33.0</v>
      </c>
      <c r="AN890" s="11">
        <f t="shared" si="7"/>
        <v>5.315198425</v>
      </c>
      <c r="AO890" s="10" t="s">
        <v>151</v>
      </c>
      <c r="AP890" s="10" t="s">
        <v>467</v>
      </c>
      <c r="AQ890" s="10" t="s">
        <v>467</v>
      </c>
      <c r="AR890" s="7">
        <v>0.0</v>
      </c>
      <c r="AS890" s="7">
        <v>0.0</v>
      </c>
      <c r="AT890" s="13">
        <f t="shared" si="8"/>
        <v>0</v>
      </c>
      <c r="AU890" s="8"/>
      <c r="AV890" s="8"/>
      <c r="AW890" s="8"/>
      <c r="AX890" s="8">
        <v>0.0</v>
      </c>
      <c r="AY890" s="8"/>
      <c r="AZ890" s="8">
        <v>0.0</v>
      </c>
      <c r="BA890" s="7">
        <v>19.0</v>
      </c>
      <c r="BB890" s="7">
        <v>53.0</v>
      </c>
      <c r="BC890" s="7">
        <v>16.0</v>
      </c>
      <c r="BD890" s="7">
        <v>10.0</v>
      </c>
      <c r="BE890" s="7">
        <v>10.0</v>
      </c>
      <c r="BF890" s="7">
        <v>6.0</v>
      </c>
      <c r="BG890" s="14">
        <f t="shared" si="9"/>
        <v>3.06026576</v>
      </c>
      <c r="BH890" s="11">
        <f t="shared" si="10"/>
        <v>8.536530804</v>
      </c>
      <c r="BI890" s="11">
        <f t="shared" si="11"/>
        <v>2.577065903</v>
      </c>
      <c r="BJ890" s="11">
        <f t="shared" si="12"/>
        <v>1.610666189</v>
      </c>
      <c r="BK890" s="11">
        <f t="shared" si="13"/>
        <v>1.610666189</v>
      </c>
      <c r="BL890" s="11">
        <f t="shared" si="14"/>
        <v>0.9663997137</v>
      </c>
      <c r="BM890" s="7">
        <v>12.0</v>
      </c>
      <c r="BN890" s="7">
        <v>6.0</v>
      </c>
      <c r="BO890" s="7">
        <v>0.0</v>
      </c>
      <c r="BP890" s="7">
        <v>0.0</v>
      </c>
      <c r="BQ890" s="7">
        <v>0.0</v>
      </c>
      <c r="BR890" s="7">
        <v>0.0</v>
      </c>
      <c r="BS890" s="9">
        <f t="shared" si="15"/>
        <v>81</v>
      </c>
      <c r="BT890" s="14">
        <v>-0.44580000000000003</v>
      </c>
      <c r="BW890" s="15" t="str">
        <f t="shared" si="16"/>
        <v> </v>
      </c>
      <c r="BY890" s="7">
        <v>0.0</v>
      </c>
      <c r="BZ890" s="7">
        <v>0.0</v>
      </c>
      <c r="CA890" s="7">
        <v>0.0</v>
      </c>
      <c r="CB890" s="7">
        <v>0.0</v>
      </c>
      <c r="CC890" s="7">
        <v>0.0</v>
      </c>
      <c r="CD890" s="7">
        <v>0.0</v>
      </c>
      <c r="CE890" s="7">
        <v>0.0</v>
      </c>
      <c r="CF890" s="7">
        <v>0.0</v>
      </c>
      <c r="CG890" s="7">
        <v>0.0</v>
      </c>
      <c r="CH890" s="7">
        <v>0.0</v>
      </c>
      <c r="CI890" s="7">
        <v>0.0</v>
      </c>
      <c r="CJ890" s="7">
        <v>0.0</v>
      </c>
      <c r="CK890" s="7">
        <v>0.0</v>
      </c>
      <c r="CL890" s="15">
        <f t="shared" si="17"/>
        <v>0</v>
      </c>
      <c r="CM890" s="7">
        <v>-0.2</v>
      </c>
      <c r="CN890" s="7">
        <v>0.4</v>
      </c>
      <c r="CO890" s="7">
        <v>0.1</v>
      </c>
      <c r="CP890" s="16">
        <f t="shared" si="18"/>
        <v>0.004545454545</v>
      </c>
      <c r="CQ890" s="16">
        <f t="shared" si="19"/>
        <v>0.01610666189</v>
      </c>
      <c r="CR890" s="17">
        <v>2.0</v>
      </c>
      <c r="CS890" s="14">
        <v>5.3</v>
      </c>
      <c r="CT890" s="14">
        <v>7.0</v>
      </c>
      <c r="CU890" s="14">
        <v>-4.1</v>
      </c>
      <c r="CV890" s="14">
        <v>-0.6000000000000001</v>
      </c>
      <c r="CW890" s="14">
        <v>0.0</v>
      </c>
      <c r="CX890" s="14">
        <v>0.0</v>
      </c>
      <c r="CY890" s="14">
        <v>-0.5</v>
      </c>
      <c r="CZ890" s="18">
        <f t="shared" si="20"/>
        <v>-0.02272727273</v>
      </c>
      <c r="DA890" s="18">
        <f t="shared" si="21"/>
        <v>-0.08053330947</v>
      </c>
      <c r="DB890" s="14">
        <v>60.8889</v>
      </c>
      <c r="DC890" s="7">
        <v>0.0</v>
      </c>
      <c r="DD890" s="7">
        <v>0.0</v>
      </c>
      <c r="DE890" s="7">
        <v>2.0</v>
      </c>
      <c r="DF890" s="7">
        <v>8.0</v>
      </c>
      <c r="DG890" s="7">
        <v>1.0</v>
      </c>
      <c r="DH890" s="7">
        <v>0.0</v>
      </c>
      <c r="DI890" s="7">
        <v>6.0</v>
      </c>
      <c r="DJ890" s="7">
        <v>0.0</v>
      </c>
      <c r="DK890" s="7">
        <v>0.0</v>
      </c>
      <c r="DL890" s="7">
        <v>0.0</v>
      </c>
      <c r="DM890" s="7">
        <v>11.0</v>
      </c>
      <c r="DN890" s="9">
        <v>0.0</v>
      </c>
      <c r="DO890" s="9">
        <v>0.0</v>
      </c>
      <c r="DP890" s="9">
        <v>0.0</v>
      </c>
      <c r="DQ890" s="8">
        <v>55.0</v>
      </c>
      <c r="DR890" s="8">
        <v>1.0</v>
      </c>
      <c r="DS890" s="8" t="s">
        <v>320</v>
      </c>
      <c r="DT890" s="19">
        <v>0.925</v>
      </c>
      <c r="DU890" s="8">
        <v>0.894</v>
      </c>
      <c r="DV890" s="8">
        <v>0.516</v>
      </c>
      <c r="DW890" s="8">
        <v>21.0</v>
      </c>
      <c r="DX890" s="8">
        <v>0.85</v>
      </c>
      <c r="DY890" s="14">
        <f t="shared" si="22"/>
        <v>-1.251841684</v>
      </c>
    </row>
    <row r="891" ht="12.75" customHeight="1">
      <c r="A891" s="7">
        <v>19.0</v>
      </c>
      <c r="B891" s="7" t="s">
        <v>3535</v>
      </c>
      <c r="C891" s="7" t="s">
        <v>1102</v>
      </c>
      <c r="D891" s="7" t="s">
        <v>736</v>
      </c>
      <c r="E891" s="7" t="s">
        <v>163</v>
      </c>
      <c r="F891" s="7" t="s">
        <v>163</v>
      </c>
      <c r="G891" s="7">
        <v>74.0</v>
      </c>
      <c r="H891" s="7">
        <v>185.0</v>
      </c>
      <c r="I891" s="7" t="s">
        <v>145</v>
      </c>
      <c r="J891" s="7">
        <v>2004.0</v>
      </c>
      <c r="K891" s="7">
        <v>1.0</v>
      </c>
      <c r="L891" s="7">
        <v>20.0</v>
      </c>
      <c r="M891" s="8"/>
      <c r="N891" s="8">
        <f t="shared" si="1"/>
        <v>30</v>
      </c>
      <c r="O891" s="7" t="s">
        <v>1703</v>
      </c>
      <c r="P891" s="7" t="s">
        <v>3536</v>
      </c>
      <c r="Q891" s="8" t="s">
        <v>490</v>
      </c>
      <c r="R891" s="7" t="s">
        <v>490</v>
      </c>
      <c r="S891" s="9" t="s">
        <v>150</v>
      </c>
      <c r="T891" s="9">
        <v>73.0</v>
      </c>
      <c r="U891" s="9" t="s">
        <v>138</v>
      </c>
      <c r="V891" s="9" t="s">
        <v>138</v>
      </c>
      <c r="W891" s="7">
        <v>74.0</v>
      </c>
      <c r="X891" s="7">
        <v>14.0</v>
      </c>
      <c r="Y891" s="7">
        <v>28.0</v>
      </c>
      <c r="Z891" s="7">
        <v>14.0</v>
      </c>
      <c r="AA891" s="7">
        <v>42.0</v>
      </c>
      <c r="AB891" s="7">
        <v>3.0</v>
      </c>
      <c r="AC891" s="7">
        <v>111.0</v>
      </c>
      <c r="AD891" s="7">
        <v>39.0</v>
      </c>
      <c r="AE891" s="7">
        <v>36.0</v>
      </c>
      <c r="AF891" s="10">
        <f t="shared" si="2"/>
        <v>0.1261261261</v>
      </c>
      <c r="AG891" s="10">
        <f t="shared" si="3"/>
        <v>0.0752688172</v>
      </c>
      <c r="AH891" s="7">
        <v>88144.0</v>
      </c>
      <c r="AI891" s="11">
        <f t="shared" si="4"/>
        <v>19.85225225</v>
      </c>
      <c r="AJ891" s="7">
        <v>1883.0</v>
      </c>
      <c r="AK891" s="11">
        <f t="shared" si="5"/>
        <v>25.44594595</v>
      </c>
      <c r="AL891" s="11">
        <f t="shared" si="6"/>
        <v>46.81040892</v>
      </c>
      <c r="AM891" s="12">
        <v>131.0</v>
      </c>
      <c r="AN891" s="11">
        <f t="shared" si="7"/>
        <v>5.350335814</v>
      </c>
      <c r="AO891" s="10" t="s">
        <v>467</v>
      </c>
      <c r="AP891" s="10" t="s">
        <v>526</v>
      </c>
      <c r="AQ891" s="10" t="s">
        <v>200</v>
      </c>
      <c r="AR891" s="7">
        <v>715.0</v>
      </c>
      <c r="AS891" s="7">
        <v>672.0</v>
      </c>
      <c r="AT891" s="13">
        <f t="shared" si="8"/>
        <v>0.5155010815</v>
      </c>
      <c r="AU891" s="9">
        <v>38.0</v>
      </c>
      <c r="AV891" s="9">
        <v>17.0</v>
      </c>
      <c r="AW891" s="9">
        <v>934.0</v>
      </c>
      <c r="AX891" s="9">
        <v>491.0</v>
      </c>
      <c r="AY891" s="9">
        <v>453.0</v>
      </c>
      <c r="AZ891" s="9">
        <v>224.0</v>
      </c>
      <c r="BA891" s="7">
        <v>71.0</v>
      </c>
      <c r="BB891" s="7">
        <v>65.0</v>
      </c>
      <c r="BC891" s="7">
        <v>41.0</v>
      </c>
      <c r="BD891" s="7">
        <v>39.0</v>
      </c>
      <c r="BE891" s="7">
        <v>5.0</v>
      </c>
      <c r="BF891" s="7">
        <v>49.0</v>
      </c>
      <c r="BG891" s="14">
        <f t="shared" si="9"/>
        <v>2.899800327</v>
      </c>
      <c r="BH891" s="11">
        <f t="shared" si="10"/>
        <v>2.654746778</v>
      </c>
      <c r="BI891" s="11">
        <f t="shared" si="11"/>
        <v>1.674532583</v>
      </c>
      <c r="BJ891" s="11">
        <f t="shared" si="12"/>
        <v>1.592848067</v>
      </c>
      <c r="BK891" s="11">
        <f t="shared" si="13"/>
        <v>0.2042112906</v>
      </c>
      <c r="BL891" s="11">
        <f t="shared" si="14"/>
        <v>2.001270648</v>
      </c>
      <c r="BM891" s="7">
        <v>25.0</v>
      </c>
      <c r="BN891" s="7">
        <v>10.0</v>
      </c>
      <c r="BO891" s="7">
        <v>1.0</v>
      </c>
      <c r="BP891" s="7">
        <v>0.0</v>
      </c>
      <c r="BQ891" s="7">
        <v>0.0</v>
      </c>
      <c r="BR891" s="7">
        <v>0.0</v>
      </c>
      <c r="BS891" s="9">
        <f t="shared" si="15"/>
        <v>132</v>
      </c>
      <c r="BT891" s="14">
        <v>-2.4287</v>
      </c>
      <c r="BW891" s="15" t="str">
        <f t="shared" si="16"/>
        <v> </v>
      </c>
      <c r="BY891" s="7">
        <v>4.0</v>
      </c>
      <c r="BZ891" s="7">
        <v>0.0</v>
      </c>
      <c r="CA891" s="7">
        <v>2.0</v>
      </c>
      <c r="CB891" s="7">
        <v>1.0</v>
      </c>
      <c r="CC891" s="7">
        <v>3.0</v>
      </c>
      <c r="CD891" s="7">
        <v>0.0</v>
      </c>
      <c r="CE891" s="7">
        <v>0.0</v>
      </c>
      <c r="CF891" s="7">
        <v>2.0</v>
      </c>
      <c r="CG891" s="7">
        <v>1.0</v>
      </c>
      <c r="CH891" s="7">
        <v>0.0</v>
      </c>
      <c r="CI891" s="7">
        <v>8.0</v>
      </c>
      <c r="CJ891" s="7">
        <v>0.0</v>
      </c>
      <c r="CK891" s="7">
        <v>0.0</v>
      </c>
      <c r="CL891" s="15">
        <f t="shared" si="17"/>
        <v>0</v>
      </c>
      <c r="CM891" s="7">
        <v>2.3</v>
      </c>
      <c r="CN891" s="7">
        <v>2.3</v>
      </c>
      <c r="CO891" s="7">
        <v>4.7</v>
      </c>
      <c r="CP891" s="16">
        <f t="shared" si="18"/>
        <v>0.06351351351</v>
      </c>
      <c r="CQ891" s="16">
        <f t="shared" si="19"/>
        <v>0.1919586132</v>
      </c>
      <c r="CR891" s="17">
        <v>5.0</v>
      </c>
      <c r="CS891" s="14">
        <v>33.0</v>
      </c>
      <c r="CT891" s="14">
        <v>31.8</v>
      </c>
      <c r="CU891" s="14">
        <v>12.6</v>
      </c>
      <c r="CV891" s="14">
        <v>2.7</v>
      </c>
      <c r="CW891" s="14">
        <v>5.1</v>
      </c>
      <c r="CX891" s="14">
        <v>0.0</v>
      </c>
      <c r="CY891" s="14">
        <v>7.8</v>
      </c>
      <c r="CZ891" s="18">
        <f t="shared" si="20"/>
        <v>0.1054054054</v>
      </c>
      <c r="DA891" s="18">
        <f t="shared" si="21"/>
        <v>0.3185696134</v>
      </c>
      <c r="DB891" s="14">
        <v>27.009</v>
      </c>
      <c r="DC891" s="7">
        <v>0.0</v>
      </c>
      <c r="DD891" s="7">
        <v>2.0</v>
      </c>
      <c r="DE891" s="7">
        <v>3.0</v>
      </c>
      <c r="DF891" s="7">
        <v>34.0</v>
      </c>
      <c r="DG891" s="7">
        <v>17.0</v>
      </c>
      <c r="DH891" s="7">
        <v>1.0</v>
      </c>
      <c r="DI891" s="7">
        <v>7.0</v>
      </c>
      <c r="DJ891" s="7">
        <v>39.0</v>
      </c>
      <c r="DK891" s="7">
        <v>8.0</v>
      </c>
      <c r="DL891" s="7">
        <v>0.0</v>
      </c>
      <c r="DM891" s="7">
        <v>39.0</v>
      </c>
      <c r="DN891" s="9">
        <v>2.0</v>
      </c>
      <c r="DO891" s="9">
        <v>1.0</v>
      </c>
      <c r="DP891" s="9">
        <v>6.0</v>
      </c>
      <c r="DQ891" s="8">
        <v>186.0</v>
      </c>
      <c r="DR891" s="8">
        <v>8.0</v>
      </c>
      <c r="DS891" s="8" t="s">
        <v>461</v>
      </c>
      <c r="DT891" s="19">
        <v>6.5</v>
      </c>
      <c r="DU891" s="8">
        <v>5.75</v>
      </c>
      <c r="DV891" s="8">
        <v>5.75</v>
      </c>
      <c r="DW891" s="8">
        <v>561.0</v>
      </c>
      <c r="DX891" s="8">
        <v>0.0</v>
      </c>
      <c r="DY891" s="14">
        <f t="shared" si="22"/>
        <v>-3.263829787</v>
      </c>
    </row>
    <row r="892" ht="12.75" customHeight="1">
      <c r="A892" s="7">
        <v>40.0</v>
      </c>
      <c r="B892" s="7" t="s">
        <v>3537</v>
      </c>
      <c r="C892" s="7" t="s">
        <v>3538</v>
      </c>
      <c r="D892" s="7" t="s">
        <v>311</v>
      </c>
      <c r="E892" s="7" t="s">
        <v>132</v>
      </c>
      <c r="F892" s="7" t="s">
        <v>132</v>
      </c>
      <c r="G892" s="7">
        <v>74.0</v>
      </c>
      <c r="H892" s="7">
        <v>205.0</v>
      </c>
      <c r="I892" s="7" t="s">
        <v>133</v>
      </c>
      <c r="M892" s="8" t="s">
        <v>146</v>
      </c>
      <c r="N892" s="8">
        <f t="shared" si="1"/>
        <v>23</v>
      </c>
      <c r="O892" s="7" t="s">
        <v>743</v>
      </c>
      <c r="P892" s="7" t="s">
        <v>3539</v>
      </c>
      <c r="Q892" s="8" t="s">
        <v>297</v>
      </c>
      <c r="R892" s="7" t="s">
        <v>297</v>
      </c>
      <c r="S892" s="9" t="s">
        <v>159</v>
      </c>
      <c r="T892" s="9">
        <v>3.0</v>
      </c>
      <c r="U892" s="9" t="s">
        <v>138</v>
      </c>
      <c r="V892" s="9" t="s">
        <v>138</v>
      </c>
      <c r="W892" s="7">
        <v>3.0</v>
      </c>
      <c r="X892" s="7">
        <v>0.0</v>
      </c>
      <c r="Y892" s="7">
        <v>1.0</v>
      </c>
      <c r="Z892" s="7">
        <v>1.0</v>
      </c>
      <c r="AA892" s="7">
        <v>1.0</v>
      </c>
      <c r="AB892" s="7">
        <v>1.0</v>
      </c>
      <c r="AC892" s="7">
        <v>2.0</v>
      </c>
      <c r="AD892" s="7">
        <v>1.0</v>
      </c>
      <c r="AE892" s="7">
        <v>0.0</v>
      </c>
      <c r="AF892" s="10">
        <f t="shared" si="2"/>
        <v>0</v>
      </c>
      <c r="AG892" s="10">
        <f t="shared" si="3"/>
        <v>0</v>
      </c>
      <c r="AH892" s="7">
        <v>2134.0</v>
      </c>
      <c r="AI892" s="11">
        <f t="shared" si="4"/>
        <v>11.85555556</v>
      </c>
      <c r="AJ892" s="7">
        <v>49.0</v>
      </c>
      <c r="AK892" s="11">
        <f t="shared" si="5"/>
        <v>16.33333333</v>
      </c>
      <c r="AL892" s="11">
        <f t="shared" si="6"/>
        <v>43.55102041</v>
      </c>
      <c r="AM892" s="12">
        <v>13.0</v>
      </c>
      <c r="AN892" s="11">
        <f t="shared" si="7"/>
        <v>21.93064667</v>
      </c>
      <c r="AO892" s="10" t="s">
        <v>151</v>
      </c>
      <c r="AP892" s="10" t="s">
        <v>152</v>
      </c>
      <c r="AQ892" s="10" t="s">
        <v>152</v>
      </c>
      <c r="AR892" s="7">
        <v>6.0</v>
      </c>
      <c r="AS892" s="7">
        <v>4.0</v>
      </c>
      <c r="AT892" s="13">
        <f t="shared" si="8"/>
        <v>0.6</v>
      </c>
      <c r="AU892" s="8"/>
      <c r="AV892" s="8"/>
      <c r="AW892" s="8">
        <v>9.0</v>
      </c>
      <c r="AX892" s="8">
        <v>6.0</v>
      </c>
      <c r="AY892" s="8">
        <v>1.0</v>
      </c>
      <c r="AZ892" s="8">
        <v>0.0</v>
      </c>
      <c r="BA892" s="7">
        <v>5.0</v>
      </c>
      <c r="BB892" s="7">
        <v>7.0</v>
      </c>
      <c r="BC892" s="7">
        <v>0.0</v>
      </c>
      <c r="BD892" s="7">
        <v>1.0</v>
      </c>
      <c r="BE892" s="7">
        <v>1.0</v>
      </c>
      <c r="BF892" s="7">
        <v>0.0</v>
      </c>
      <c r="BG892" s="14">
        <f t="shared" si="9"/>
        <v>8.434864105</v>
      </c>
      <c r="BH892" s="11">
        <f t="shared" si="10"/>
        <v>11.80880975</v>
      </c>
      <c r="BI892" s="11">
        <f t="shared" si="11"/>
        <v>0</v>
      </c>
      <c r="BJ892" s="11">
        <f t="shared" si="12"/>
        <v>1.686972821</v>
      </c>
      <c r="BK892" s="11">
        <f t="shared" si="13"/>
        <v>1.686972821</v>
      </c>
      <c r="BL892" s="11">
        <f t="shared" si="14"/>
        <v>0</v>
      </c>
      <c r="BM892" s="7">
        <v>2.0</v>
      </c>
      <c r="BN892" s="7">
        <v>1.0</v>
      </c>
      <c r="BO892" s="7">
        <v>0.0</v>
      </c>
      <c r="BP892" s="7">
        <v>0.0</v>
      </c>
      <c r="BQ892" s="7">
        <v>0.0</v>
      </c>
      <c r="BR892" s="7">
        <v>0.0</v>
      </c>
      <c r="BS892" s="9">
        <f t="shared" si="15"/>
        <v>9</v>
      </c>
      <c r="BT892" s="14">
        <v>-0.0629</v>
      </c>
      <c r="BW892" s="15" t="str">
        <f t="shared" si="16"/>
        <v> </v>
      </c>
      <c r="BY892" s="7">
        <v>0.0</v>
      </c>
      <c r="BZ892" s="7">
        <v>0.0</v>
      </c>
      <c r="CA892" s="7">
        <v>0.0</v>
      </c>
      <c r="CB892" s="7">
        <v>0.0</v>
      </c>
      <c r="CC892" s="7">
        <v>0.0</v>
      </c>
      <c r="CD892" s="7">
        <v>0.0</v>
      </c>
      <c r="CE892" s="7">
        <v>0.0</v>
      </c>
      <c r="CF892" s="7">
        <v>0.0</v>
      </c>
      <c r="CG892" s="7">
        <v>0.0</v>
      </c>
      <c r="CH892" s="7">
        <v>0.0</v>
      </c>
      <c r="CI892" s="7">
        <v>0.0</v>
      </c>
      <c r="CJ892" s="7">
        <v>0.0</v>
      </c>
      <c r="CK892" s="7">
        <v>0.0</v>
      </c>
      <c r="CL892" s="15">
        <f t="shared" si="17"/>
        <v>0</v>
      </c>
      <c r="CM892" s="7">
        <v>0.0</v>
      </c>
      <c r="CN892" s="7">
        <v>0.1</v>
      </c>
      <c r="CO892" s="7">
        <v>0.1</v>
      </c>
      <c r="CP892" s="16">
        <f t="shared" si="18"/>
        <v>0.03333333333</v>
      </c>
      <c r="CQ892" s="16">
        <f t="shared" si="19"/>
        <v>0.1686972821</v>
      </c>
      <c r="CR892" s="17">
        <v>1.0</v>
      </c>
      <c r="CS892" s="14">
        <v>0.4</v>
      </c>
      <c r="CT892" s="14">
        <v>0.4</v>
      </c>
      <c r="CU892" s="14">
        <v>1.1</v>
      </c>
      <c r="CV892" s="14">
        <v>0.2</v>
      </c>
      <c r="CW892" s="14">
        <v>0.1</v>
      </c>
      <c r="CX892" s="14">
        <v>0.0</v>
      </c>
      <c r="CY892" s="14">
        <v>0.30000000000000004</v>
      </c>
      <c r="CZ892" s="18">
        <f t="shared" si="20"/>
        <v>0.1</v>
      </c>
      <c r="DA892" s="18">
        <f t="shared" si="21"/>
        <v>0.5060918463</v>
      </c>
      <c r="DB892" s="14">
        <v>14.5</v>
      </c>
      <c r="DC892" s="7">
        <v>0.0</v>
      </c>
      <c r="DD892" s="7">
        <v>0.0</v>
      </c>
      <c r="DE892" s="7">
        <v>0.0</v>
      </c>
      <c r="DF892" s="7">
        <v>1.0</v>
      </c>
      <c r="DG892" s="7">
        <v>0.0</v>
      </c>
      <c r="DH892" s="7">
        <v>0.0</v>
      </c>
      <c r="DI892" s="7">
        <v>0.0</v>
      </c>
      <c r="DJ892" s="7">
        <v>0.0</v>
      </c>
      <c r="DK892" s="7">
        <v>0.0</v>
      </c>
      <c r="DL892" s="7">
        <v>0.0</v>
      </c>
      <c r="DM892" s="7">
        <v>2.0</v>
      </c>
      <c r="DN892" s="9">
        <v>0.0</v>
      </c>
      <c r="DO892" s="9">
        <v>0.0</v>
      </c>
      <c r="DP892" s="9">
        <v>0.0</v>
      </c>
      <c r="DQ892" s="8">
        <v>7.0</v>
      </c>
      <c r="DR892" s="8">
        <v>0.0</v>
      </c>
      <c r="DS892" s="8"/>
      <c r="DT892" s="19">
        <v>0.5750000000000001</v>
      </c>
      <c r="DU892" s="8">
        <v>0.5750000000000001</v>
      </c>
      <c r="DV892" s="8">
        <v>0.022</v>
      </c>
      <c r="DW892" s="8">
        <v>0.0</v>
      </c>
      <c r="DX892" s="8">
        <v>0.0</v>
      </c>
      <c r="DY892" s="14">
        <f t="shared" si="22"/>
        <v>0.2972317547</v>
      </c>
    </row>
    <row r="893" ht="12.75" customHeight="1">
      <c r="A893" s="7">
        <v>40.0</v>
      </c>
      <c r="B893" s="7" t="s">
        <v>3540</v>
      </c>
      <c r="C893" s="7" t="s">
        <v>3541</v>
      </c>
      <c r="E893" s="7" t="s">
        <v>189</v>
      </c>
      <c r="F893" s="7" t="s">
        <v>189</v>
      </c>
      <c r="G893" s="7">
        <v>72.0</v>
      </c>
      <c r="H893" s="7">
        <v>195.0</v>
      </c>
      <c r="I893" s="7" t="s">
        <v>133</v>
      </c>
      <c r="J893" s="7">
        <v>1999.0</v>
      </c>
      <c r="K893" s="7">
        <v>7.0</v>
      </c>
      <c r="L893" s="7">
        <v>210.0</v>
      </c>
      <c r="M893" s="8"/>
      <c r="N893" s="8">
        <f t="shared" si="1"/>
        <v>35</v>
      </c>
      <c r="O893" s="7" t="s">
        <v>3068</v>
      </c>
      <c r="P893" s="7" t="s">
        <v>3542</v>
      </c>
      <c r="Q893" s="8" t="s">
        <v>136</v>
      </c>
      <c r="R893" s="7" t="s">
        <v>136</v>
      </c>
      <c r="S893" s="9" t="s">
        <v>167</v>
      </c>
      <c r="T893" s="9">
        <v>81.0</v>
      </c>
      <c r="U893" s="9" t="s">
        <v>138</v>
      </c>
      <c r="V893" s="9" t="s">
        <v>138</v>
      </c>
      <c r="W893" s="7">
        <v>82.0</v>
      </c>
      <c r="X893" s="7">
        <v>13.0</v>
      </c>
      <c r="Y893" s="7">
        <v>37.0</v>
      </c>
      <c r="Z893" s="7">
        <v>21.0</v>
      </c>
      <c r="AA893" s="7">
        <v>50.0</v>
      </c>
      <c r="AB893" s="7">
        <v>-15.0</v>
      </c>
      <c r="AC893" s="7">
        <v>214.0</v>
      </c>
      <c r="AD893" s="7">
        <v>82.0</v>
      </c>
      <c r="AE893" s="7">
        <v>98.0</v>
      </c>
      <c r="AF893" s="10">
        <f t="shared" si="2"/>
        <v>0.06074766355</v>
      </c>
      <c r="AG893" s="10">
        <f t="shared" si="3"/>
        <v>0.03299492386</v>
      </c>
      <c r="AH893" s="7">
        <v>95499.0</v>
      </c>
      <c r="AI893" s="11">
        <f t="shared" si="4"/>
        <v>19.41036585</v>
      </c>
      <c r="AJ893" s="7">
        <v>1974.0</v>
      </c>
      <c r="AK893" s="11">
        <f t="shared" si="5"/>
        <v>24.07317073</v>
      </c>
      <c r="AL893" s="11">
        <f t="shared" si="6"/>
        <v>48.37841945</v>
      </c>
      <c r="AM893" s="12">
        <v>221.0</v>
      </c>
      <c r="AN893" s="11">
        <f t="shared" si="7"/>
        <v>8.330977288</v>
      </c>
      <c r="AO893" s="10" t="s">
        <v>922</v>
      </c>
      <c r="AP893" s="10" t="s">
        <v>3543</v>
      </c>
      <c r="AQ893" s="10" t="s">
        <v>1579</v>
      </c>
      <c r="AR893" s="7">
        <v>539.0</v>
      </c>
      <c r="AS893" s="7">
        <v>536.0</v>
      </c>
      <c r="AT893" s="13">
        <f t="shared" si="8"/>
        <v>0.5013953488</v>
      </c>
      <c r="AU893" s="9">
        <v>25.0</v>
      </c>
      <c r="AV893" s="9">
        <v>17.0</v>
      </c>
      <c r="AW893" s="9">
        <v>720.0</v>
      </c>
      <c r="AX893" s="9">
        <v>364.0</v>
      </c>
      <c r="AY893" s="9">
        <v>355.0</v>
      </c>
      <c r="AZ893" s="9">
        <v>175.0</v>
      </c>
      <c r="BA893" s="7">
        <v>91.0</v>
      </c>
      <c r="BB893" s="7">
        <v>54.0</v>
      </c>
      <c r="BC893" s="7">
        <v>26.0</v>
      </c>
      <c r="BD893" s="7">
        <v>82.0</v>
      </c>
      <c r="BE893" s="7">
        <v>46.0</v>
      </c>
      <c r="BF893" s="7">
        <v>29.0</v>
      </c>
      <c r="BG893" s="14">
        <f t="shared" si="9"/>
        <v>3.430402413</v>
      </c>
      <c r="BH893" s="11">
        <f t="shared" si="10"/>
        <v>2.03562341</v>
      </c>
      <c r="BI893" s="11">
        <f t="shared" si="11"/>
        <v>0.980114975</v>
      </c>
      <c r="BJ893" s="11">
        <f t="shared" si="12"/>
        <v>3.091131844</v>
      </c>
      <c r="BK893" s="11">
        <f t="shared" si="13"/>
        <v>1.734049571</v>
      </c>
      <c r="BL893" s="11">
        <f t="shared" si="14"/>
        <v>1.093205164</v>
      </c>
      <c r="BM893" s="7">
        <v>24.0</v>
      </c>
      <c r="BN893" s="7">
        <v>12.0</v>
      </c>
      <c r="BO893" s="7">
        <v>0.0</v>
      </c>
      <c r="BP893" s="7">
        <v>0.0</v>
      </c>
      <c r="BQ893" s="7">
        <v>0.0</v>
      </c>
      <c r="BR893" s="7">
        <v>0.0</v>
      </c>
      <c r="BS893" s="9">
        <f t="shared" si="15"/>
        <v>104</v>
      </c>
      <c r="BT893" s="14">
        <v>1.173</v>
      </c>
      <c r="BU893" s="7">
        <v>1.0</v>
      </c>
      <c r="BV893" s="7">
        <v>0.0</v>
      </c>
      <c r="BW893" s="15">
        <f t="shared" si="16"/>
        <v>0</v>
      </c>
      <c r="BX893" s="7">
        <v>0.0</v>
      </c>
      <c r="BY893" s="7">
        <v>2.0</v>
      </c>
      <c r="BZ893" s="7">
        <v>0.0</v>
      </c>
      <c r="CA893" s="7">
        <v>3.0</v>
      </c>
      <c r="CB893" s="7">
        <v>0.0</v>
      </c>
      <c r="CC893" s="7">
        <v>3.0</v>
      </c>
      <c r="CD893" s="7">
        <v>0.0</v>
      </c>
      <c r="CE893" s="7">
        <v>0.0</v>
      </c>
      <c r="CF893" s="7">
        <v>2.0</v>
      </c>
      <c r="CG893" s="7">
        <v>2.0</v>
      </c>
      <c r="CH893" s="7">
        <v>0.0</v>
      </c>
      <c r="CI893" s="7">
        <v>6.0</v>
      </c>
      <c r="CJ893" s="7">
        <v>0.0</v>
      </c>
      <c r="CK893" s="7">
        <v>0.0</v>
      </c>
      <c r="CL893" s="15">
        <f t="shared" si="17"/>
        <v>0</v>
      </c>
      <c r="CM893" s="7">
        <v>2.7</v>
      </c>
      <c r="CN893" s="7">
        <v>1.2</v>
      </c>
      <c r="CO893" s="7">
        <v>3.9</v>
      </c>
      <c r="CP893" s="16">
        <f t="shared" si="18"/>
        <v>0.04756097561</v>
      </c>
      <c r="CQ893" s="16">
        <f t="shared" si="19"/>
        <v>0.1470172463</v>
      </c>
      <c r="CR893" s="17">
        <v>4.0</v>
      </c>
      <c r="CS893" s="14">
        <v>37.8</v>
      </c>
      <c r="CT893" s="14">
        <v>28.6</v>
      </c>
      <c r="CU893" s="14">
        <v>-9.9</v>
      </c>
      <c r="CV893" s="14">
        <v>3.3</v>
      </c>
      <c r="CW893" s="14">
        <v>0.8</v>
      </c>
      <c r="CX893" s="14">
        <v>-0.2</v>
      </c>
      <c r="CY893" s="14">
        <v>3.9</v>
      </c>
      <c r="CZ893" s="18">
        <f t="shared" si="20"/>
        <v>0.04756097561</v>
      </c>
      <c r="DA893" s="18">
        <f t="shared" si="21"/>
        <v>0.1470172463</v>
      </c>
      <c r="DB893" s="14">
        <v>28.5981</v>
      </c>
      <c r="DC893" s="7">
        <v>1.0</v>
      </c>
      <c r="DD893" s="7">
        <v>5.0</v>
      </c>
      <c r="DE893" s="7">
        <v>6.0</v>
      </c>
      <c r="DF893" s="7">
        <v>70.0</v>
      </c>
      <c r="DG893" s="7">
        <v>33.0</v>
      </c>
      <c r="DH893" s="7">
        <v>7.0</v>
      </c>
      <c r="DI893" s="7">
        <v>21.0</v>
      </c>
      <c r="DJ893" s="7">
        <v>35.0</v>
      </c>
      <c r="DK893" s="7">
        <v>6.0</v>
      </c>
      <c r="DL893" s="7">
        <v>4.0</v>
      </c>
      <c r="DM893" s="7">
        <v>108.0</v>
      </c>
      <c r="DN893" s="9">
        <v>2.0</v>
      </c>
      <c r="DO893" s="9">
        <v>3.0</v>
      </c>
      <c r="DP893" s="9">
        <v>1.0</v>
      </c>
      <c r="DQ893" s="8">
        <v>186.0</v>
      </c>
      <c r="DR893" s="8">
        <v>0.0</v>
      </c>
      <c r="DS893" s="8"/>
      <c r="DT893" s="19">
        <v>7.5</v>
      </c>
      <c r="DU893" s="8">
        <v>6.083</v>
      </c>
      <c r="DV893" s="8">
        <v>6.083</v>
      </c>
      <c r="DW893" s="8">
        <v>0.0</v>
      </c>
      <c r="DX893" s="8">
        <v>0.0</v>
      </c>
      <c r="DY893" s="14">
        <f t="shared" si="22"/>
        <v>-7.872340426</v>
      </c>
    </row>
    <row r="894" ht="12.75" customHeight="1">
      <c r="A894" s="7">
        <v>93.0</v>
      </c>
      <c r="B894" s="7" t="s">
        <v>3544</v>
      </c>
      <c r="C894" s="7" t="s">
        <v>3545</v>
      </c>
      <c r="E894" s="7" t="s">
        <v>189</v>
      </c>
      <c r="F894" s="7" t="s">
        <v>189</v>
      </c>
      <c r="G894" s="7">
        <v>74.0</v>
      </c>
      <c r="H894" s="7">
        <v>222.0</v>
      </c>
      <c r="I894" s="7" t="s">
        <v>145</v>
      </c>
      <c r="J894" s="7">
        <v>2011.0</v>
      </c>
      <c r="K894" s="7">
        <v>1.0</v>
      </c>
      <c r="L894" s="7">
        <v>6.0</v>
      </c>
      <c r="M894" s="8"/>
      <c r="N894" s="8">
        <f t="shared" si="1"/>
        <v>22</v>
      </c>
      <c r="O894" s="7" t="s">
        <v>3546</v>
      </c>
      <c r="P894" s="7" t="s">
        <v>3547</v>
      </c>
      <c r="Q894" s="8" t="s">
        <v>542</v>
      </c>
      <c r="R894" s="7" t="s">
        <v>542</v>
      </c>
      <c r="S894" s="9" t="s">
        <v>150</v>
      </c>
      <c r="T894" s="9">
        <v>80.0</v>
      </c>
      <c r="U894" s="9" t="s">
        <v>138</v>
      </c>
      <c r="V894" s="9" t="s">
        <v>138</v>
      </c>
      <c r="W894" s="7">
        <v>81.0</v>
      </c>
      <c r="X894" s="7">
        <v>21.0</v>
      </c>
      <c r="Y894" s="7">
        <v>30.0</v>
      </c>
      <c r="Z894" s="7">
        <v>16.0</v>
      </c>
      <c r="AA894" s="7">
        <v>51.0</v>
      </c>
      <c r="AB894" s="7">
        <v>-2.0</v>
      </c>
      <c r="AC894" s="7">
        <v>184.0</v>
      </c>
      <c r="AD894" s="7">
        <v>81.0</v>
      </c>
      <c r="AE894" s="7">
        <v>66.0</v>
      </c>
      <c r="AF894" s="10">
        <f t="shared" si="2"/>
        <v>0.1141304348</v>
      </c>
      <c r="AG894" s="10">
        <f t="shared" si="3"/>
        <v>0.06344410876</v>
      </c>
      <c r="AH894" s="7">
        <v>86315.0</v>
      </c>
      <c r="AI894" s="11">
        <f t="shared" si="4"/>
        <v>17.76028807</v>
      </c>
      <c r="AJ894" s="7">
        <v>1912.0</v>
      </c>
      <c r="AK894" s="11">
        <f t="shared" si="5"/>
        <v>23.60493827</v>
      </c>
      <c r="AL894" s="11">
        <f t="shared" si="6"/>
        <v>45.14382845</v>
      </c>
      <c r="AM894" s="12">
        <v>137.0</v>
      </c>
      <c r="AN894" s="11">
        <f t="shared" si="7"/>
        <v>5.713954701</v>
      </c>
      <c r="AO894" s="10" t="s">
        <v>728</v>
      </c>
      <c r="AP894" s="10" t="s">
        <v>474</v>
      </c>
      <c r="AQ894" s="10" t="s">
        <v>510</v>
      </c>
      <c r="AR894" s="7">
        <v>659.0</v>
      </c>
      <c r="AS894" s="7">
        <v>647.0</v>
      </c>
      <c r="AT894" s="13">
        <f t="shared" si="8"/>
        <v>0.5045941807</v>
      </c>
      <c r="AU894" s="9">
        <v>20.0</v>
      </c>
      <c r="AV894" s="9">
        <v>12.0</v>
      </c>
      <c r="AW894" s="9">
        <v>865.0</v>
      </c>
      <c r="AX894" s="9">
        <v>438.0</v>
      </c>
      <c r="AY894" s="9">
        <v>441.0</v>
      </c>
      <c r="AZ894" s="9">
        <v>221.0</v>
      </c>
      <c r="BA894" s="7">
        <v>91.0</v>
      </c>
      <c r="BB894" s="7">
        <v>111.0</v>
      </c>
      <c r="BC894" s="7">
        <v>43.0</v>
      </c>
      <c r="BD894" s="7">
        <v>81.0</v>
      </c>
      <c r="BE894" s="7">
        <v>52.0</v>
      </c>
      <c r="BF894" s="7">
        <v>39.0</v>
      </c>
      <c r="BG894" s="14">
        <f t="shared" si="9"/>
        <v>3.795400568</v>
      </c>
      <c r="BH894" s="11">
        <f t="shared" si="10"/>
        <v>4.629554539</v>
      </c>
      <c r="BI894" s="11">
        <f t="shared" si="11"/>
        <v>1.793431037</v>
      </c>
      <c r="BJ894" s="11">
        <f t="shared" si="12"/>
        <v>3.378323582</v>
      </c>
      <c r="BK894" s="11">
        <f t="shared" si="13"/>
        <v>2.168800324</v>
      </c>
      <c r="BL894" s="11">
        <f t="shared" si="14"/>
        <v>1.626600243</v>
      </c>
      <c r="BM894" s="7">
        <v>18.0</v>
      </c>
      <c r="BN894" s="7">
        <v>8.0</v>
      </c>
      <c r="BO894" s="7">
        <v>0.0</v>
      </c>
      <c r="BP894" s="7">
        <v>0.0</v>
      </c>
      <c r="BQ894" s="7">
        <v>0.0</v>
      </c>
      <c r="BR894" s="7">
        <v>0.0</v>
      </c>
      <c r="BS894" s="9">
        <f t="shared" si="15"/>
        <v>172</v>
      </c>
      <c r="BT894" s="14">
        <v>8.3414</v>
      </c>
      <c r="BU894" s="7">
        <v>9.0</v>
      </c>
      <c r="BV894" s="7">
        <v>4.0</v>
      </c>
      <c r="BW894" s="15">
        <f t="shared" si="16"/>
        <v>0.4444444444</v>
      </c>
      <c r="BX894" s="7">
        <v>2.0</v>
      </c>
      <c r="BY894" s="7">
        <v>4.0</v>
      </c>
      <c r="BZ894" s="7">
        <v>0.0</v>
      </c>
      <c r="CA894" s="7">
        <v>7.0</v>
      </c>
      <c r="CB894" s="7">
        <v>1.0</v>
      </c>
      <c r="CC894" s="7">
        <v>3.0</v>
      </c>
      <c r="CD894" s="7">
        <v>1.0</v>
      </c>
      <c r="CE894" s="7">
        <v>1.0</v>
      </c>
      <c r="CF894" s="7">
        <v>2.0</v>
      </c>
      <c r="CG894" s="7">
        <v>3.0</v>
      </c>
      <c r="CH894" s="7">
        <v>0.0</v>
      </c>
      <c r="CI894" s="7">
        <v>11.0</v>
      </c>
      <c r="CJ894" s="7">
        <v>0.0</v>
      </c>
      <c r="CK894" s="7">
        <v>0.0</v>
      </c>
      <c r="CL894" s="15">
        <f t="shared" si="17"/>
        <v>0</v>
      </c>
      <c r="CM894" s="7">
        <v>4.4</v>
      </c>
      <c r="CN894" s="7">
        <v>1.1</v>
      </c>
      <c r="CO894" s="7">
        <v>5.5</v>
      </c>
      <c r="CP894" s="16">
        <f t="shared" si="18"/>
        <v>0.06790123457</v>
      </c>
      <c r="CQ894" s="16">
        <f t="shared" si="19"/>
        <v>0.229392342</v>
      </c>
      <c r="CR894" s="17">
        <v>7.0</v>
      </c>
      <c r="CS894" s="14">
        <v>33.5</v>
      </c>
      <c r="CT894" s="14">
        <v>31.4</v>
      </c>
      <c r="CU894" s="14">
        <v>-2.7</v>
      </c>
      <c r="CV894" s="14">
        <v>7.6</v>
      </c>
      <c r="CW894" s="14">
        <v>1.7000000000000002</v>
      </c>
      <c r="CX894" s="14">
        <v>0.7</v>
      </c>
      <c r="CY894" s="14">
        <v>10.0</v>
      </c>
      <c r="CZ894" s="18">
        <f t="shared" si="20"/>
        <v>0.1234567901</v>
      </c>
      <c r="DA894" s="18">
        <f t="shared" si="21"/>
        <v>0.4170769855</v>
      </c>
      <c r="DB894" s="14">
        <v>31.4837</v>
      </c>
      <c r="DC894" s="7">
        <v>0.0</v>
      </c>
      <c r="DD894" s="7">
        <v>8.0</v>
      </c>
      <c r="DE894" s="7">
        <v>3.0</v>
      </c>
      <c r="DF894" s="7">
        <v>70.0</v>
      </c>
      <c r="DG894" s="7">
        <v>16.0</v>
      </c>
      <c r="DH894" s="7">
        <v>4.0</v>
      </c>
      <c r="DI894" s="7">
        <v>38.0</v>
      </c>
      <c r="DJ894" s="7">
        <v>23.0</v>
      </c>
      <c r="DK894" s="7">
        <v>7.0</v>
      </c>
      <c r="DL894" s="7">
        <v>2.0</v>
      </c>
      <c r="DM894" s="7">
        <v>94.0</v>
      </c>
      <c r="DN894" s="9">
        <v>4.0</v>
      </c>
      <c r="DO894" s="9">
        <v>5.0</v>
      </c>
      <c r="DP894" s="9">
        <v>1.0</v>
      </c>
      <c r="DQ894" s="8">
        <v>186.0</v>
      </c>
      <c r="DR894" s="8">
        <v>1.0</v>
      </c>
      <c r="DS894" s="8" t="s">
        <v>210</v>
      </c>
      <c r="DT894" s="19">
        <v>2.0</v>
      </c>
      <c r="DU894" s="8">
        <v>2.625</v>
      </c>
      <c r="DV894" s="8">
        <v>2.625</v>
      </c>
      <c r="DW894" s="8">
        <v>32.0</v>
      </c>
      <c r="DX894" s="8">
        <v>0.0</v>
      </c>
      <c r="DY894" s="14">
        <f t="shared" si="22"/>
        <v>5.585106383</v>
      </c>
    </row>
    <row r="895" ht="12.75" customHeight="1">
      <c r="A895" s="7">
        <v>28.0</v>
      </c>
      <c r="B895" s="7" t="s">
        <v>3548</v>
      </c>
      <c r="C895" s="7" t="s">
        <v>3549</v>
      </c>
      <c r="E895" s="7" t="s">
        <v>1232</v>
      </c>
      <c r="F895" s="7" t="s">
        <v>1232</v>
      </c>
      <c r="G895" s="7">
        <v>71.0</v>
      </c>
      <c r="H895" s="7">
        <v>190.0</v>
      </c>
      <c r="I895" s="7" t="s">
        <v>145</v>
      </c>
      <c r="J895" s="7">
        <v>2001.0</v>
      </c>
      <c r="K895" s="7">
        <v>6.0</v>
      </c>
      <c r="L895" s="7">
        <v>176.0</v>
      </c>
      <c r="M895" s="8"/>
      <c r="N895" s="8">
        <f t="shared" si="1"/>
        <v>39</v>
      </c>
      <c r="O895" s="7" t="s">
        <v>1847</v>
      </c>
      <c r="P895" s="7" t="s">
        <v>3550</v>
      </c>
      <c r="Q895" s="8" t="s">
        <v>305</v>
      </c>
      <c r="R895" s="7" t="s">
        <v>305</v>
      </c>
      <c r="S895" s="9" t="s">
        <v>174</v>
      </c>
      <c r="T895" s="9">
        <v>52.0</v>
      </c>
      <c r="U895" s="9" t="s">
        <v>138</v>
      </c>
      <c r="V895" s="9" t="s">
        <v>138</v>
      </c>
      <c r="W895" s="7">
        <v>53.0</v>
      </c>
      <c r="X895" s="7">
        <v>4.0</v>
      </c>
      <c r="Y895" s="7">
        <v>12.0</v>
      </c>
      <c r="Z895" s="7">
        <v>6.0</v>
      </c>
      <c r="AA895" s="7">
        <v>16.0</v>
      </c>
      <c r="AB895" s="7">
        <v>5.0</v>
      </c>
      <c r="AC895" s="7">
        <v>48.0</v>
      </c>
      <c r="AD895" s="7">
        <v>17.0</v>
      </c>
      <c r="AE895" s="7">
        <v>28.0</v>
      </c>
      <c r="AF895" s="10">
        <f t="shared" si="2"/>
        <v>0.08333333333</v>
      </c>
      <c r="AG895" s="10">
        <f t="shared" si="3"/>
        <v>0.04301075269</v>
      </c>
      <c r="AH895" s="7">
        <v>49555.0</v>
      </c>
      <c r="AI895" s="11">
        <f t="shared" si="4"/>
        <v>15.58333333</v>
      </c>
      <c r="AJ895" s="7">
        <v>1043.0</v>
      </c>
      <c r="AK895" s="11">
        <f t="shared" si="5"/>
        <v>19.67924528</v>
      </c>
      <c r="AL895" s="11">
        <f t="shared" si="6"/>
        <v>47.51198466</v>
      </c>
      <c r="AM895" s="12">
        <v>62.0</v>
      </c>
      <c r="AN895" s="11">
        <f t="shared" si="7"/>
        <v>4.504086369</v>
      </c>
      <c r="AO895" s="10" t="s">
        <v>2407</v>
      </c>
      <c r="AP895" s="10" t="s">
        <v>671</v>
      </c>
      <c r="AQ895" s="10" t="s">
        <v>2521</v>
      </c>
      <c r="AR895" s="7">
        <v>0.0</v>
      </c>
      <c r="AS895" s="7">
        <v>0.0</v>
      </c>
      <c r="AT895" s="13">
        <f t="shared" si="8"/>
        <v>0</v>
      </c>
      <c r="AU895" s="8"/>
      <c r="AV895" s="8"/>
      <c r="AW895" s="8"/>
      <c r="AX895" s="8">
        <v>0.0</v>
      </c>
      <c r="AY895" s="8"/>
      <c r="AZ895" s="8">
        <v>0.0</v>
      </c>
      <c r="BA895" s="7">
        <v>72.0</v>
      </c>
      <c r="BB895" s="7">
        <v>39.0</v>
      </c>
      <c r="BC895" s="7">
        <v>68.0</v>
      </c>
      <c r="BD895" s="7">
        <v>17.0</v>
      </c>
      <c r="BE895" s="7">
        <v>21.0</v>
      </c>
      <c r="BF895" s="7">
        <v>5.0</v>
      </c>
      <c r="BG895" s="14">
        <f t="shared" si="9"/>
        <v>5.230551912</v>
      </c>
      <c r="BH895" s="11">
        <f t="shared" si="10"/>
        <v>2.833215619</v>
      </c>
      <c r="BI895" s="11">
        <f t="shared" si="11"/>
        <v>4.939965695</v>
      </c>
      <c r="BJ895" s="11">
        <f t="shared" si="12"/>
        <v>1.234991424</v>
      </c>
      <c r="BK895" s="11">
        <f t="shared" si="13"/>
        <v>1.525577641</v>
      </c>
      <c r="BL895" s="11">
        <f t="shared" si="14"/>
        <v>0.3632327717</v>
      </c>
      <c r="BM895" s="7">
        <v>20.0</v>
      </c>
      <c r="BN895" s="7">
        <v>10.0</v>
      </c>
      <c r="BO895" s="7">
        <v>0.0</v>
      </c>
      <c r="BP895" s="7">
        <v>0.0</v>
      </c>
      <c r="BQ895" s="7">
        <v>0.0</v>
      </c>
      <c r="BR895" s="7">
        <v>0.0</v>
      </c>
      <c r="BS895" s="9">
        <f t="shared" si="15"/>
        <v>127</v>
      </c>
      <c r="BT895" s="14">
        <v>-4.2203</v>
      </c>
      <c r="BW895" s="15" t="str">
        <f t="shared" si="16"/>
        <v> </v>
      </c>
      <c r="BY895" s="7">
        <v>1.0</v>
      </c>
      <c r="BZ895" s="7">
        <v>0.0</v>
      </c>
      <c r="CA895" s="7">
        <v>1.0</v>
      </c>
      <c r="CB895" s="7">
        <v>0.0</v>
      </c>
      <c r="CC895" s="7">
        <v>1.0</v>
      </c>
      <c r="CD895" s="7">
        <v>0.0</v>
      </c>
      <c r="CE895" s="7">
        <v>3.0</v>
      </c>
      <c r="CF895" s="7">
        <v>0.0</v>
      </c>
      <c r="CG895" s="7">
        <v>0.0</v>
      </c>
      <c r="CH895" s="7">
        <v>0.0</v>
      </c>
      <c r="CI895" s="7">
        <v>0.0</v>
      </c>
      <c r="CJ895" s="7">
        <v>0.0</v>
      </c>
      <c r="CK895" s="7">
        <v>0.0</v>
      </c>
      <c r="CL895" s="15">
        <f t="shared" si="17"/>
        <v>0</v>
      </c>
      <c r="CM895" s="7">
        <v>1.2</v>
      </c>
      <c r="CN895" s="7">
        <v>2.2</v>
      </c>
      <c r="CO895" s="7">
        <v>3.4</v>
      </c>
      <c r="CP895" s="16">
        <f t="shared" si="18"/>
        <v>0.0641509434</v>
      </c>
      <c r="CQ895" s="16">
        <f t="shared" si="19"/>
        <v>0.2469982847</v>
      </c>
      <c r="CR895" s="17">
        <v>2.0</v>
      </c>
      <c r="CS895" s="14">
        <v>18.1</v>
      </c>
      <c r="CT895" s="14">
        <v>14.1</v>
      </c>
      <c r="CU895" s="14">
        <v>5.4</v>
      </c>
      <c r="CV895" s="14">
        <v>2.2</v>
      </c>
      <c r="CW895" s="14">
        <v>1.3</v>
      </c>
      <c r="CX895" s="14">
        <v>0.0</v>
      </c>
      <c r="CY895" s="14">
        <v>3.5</v>
      </c>
      <c r="CZ895" s="18">
        <f t="shared" si="20"/>
        <v>0.06603773585</v>
      </c>
      <c r="DA895" s="18">
        <f t="shared" si="21"/>
        <v>0.2542629402</v>
      </c>
      <c r="DB895" s="14">
        <v>48.3542</v>
      </c>
      <c r="DC895" s="7">
        <v>1.0</v>
      </c>
      <c r="DD895" s="7">
        <v>0.0</v>
      </c>
      <c r="DE895" s="7">
        <v>1.0</v>
      </c>
      <c r="DF895" s="7">
        <v>15.0</v>
      </c>
      <c r="DG895" s="7">
        <v>3.0</v>
      </c>
      <c r="DH895" s="7">
        <v>0.0</v>
      </c>
      <c r="DI895" s="7">
        <v>24.0</v>
      </c>
      <c r="DJ895" s="7">
        <v>5.0</v>
      </c>
      <c r="DK895" s="7">
        <v>1.0</v>
      </c>
      <c r="DL895" s="7">
        <v>1.0</v>
      </c>
      <c r="DM895" s="7">
        <v>14.0</v>
      </c>
      <c r="DN895" s="9">
        <v>1.0</v>
      </c>
      <c r="DO895" s="9">
        <v>0.0</v>
      </c>
      <c r="DP895" s="9">
        <v>0.0</v>
      </c>
      <c r="DQ895" s="8">
        <v>186.0</v>
      </c>
      <c r="DR895" s="8">
        <v>13.0</v>
      </c>
      <c r="DS895" s="8" t="s">
        <v>210</v>
      </c>
      <c r="DT895" s="19">
        <v>1.5</v>
      </c>
      <c r="DU895" s="8">
        <v>1.5</v>
      </c>
      <c r="DV895" s="8">
        <v>2.84</v>
      </c>
      <c r="DW895" s="8">
        <v>450.0</v>
      </c>
      <c r="DX895" s="8">
        <v>1.34</v>
      </c>
      <c r="DY895" s="14">
        <f t="shared" si="22"/>
        <v>-1.372340426</v>
      </c>
    </row>
    <row r="896" ht="12.75" customHeight="1">
      <c r="A896" s="7">
        <v>41.0</v>
      </c>
      <c r="B896" s="7" t="s">
        <v>3551</v>
      </c>
      <c r="C896" s="7" t="s">
        <v>353</v>
      </c>
      <c r="D896" s="7" t="s">
        <v>162</v>
      </c>
      <c r="E896" s="7" t="s">
        <v>163</v>
      </c>
      <c r="F896" s="7" t="s">
        <v>163</v>
      </c>
      <c r="G896" s="7">
        <v>71.0</v>
      </c>
      <c r="H896" s="7">
        <v>180.0</v>
      </c>
      <c r="I896" s="7" t="s">
        <v>133</v>
      </c>
      <c r="M896" s="8"/>
      <c r="N896" s="8">
        <f t="shared" si="1"/>
        <v>28</v>
      </c>
      <c r="O896" s="7" t="s">
        <v>3552</v>
      </c>
      <c r="P896" s="7" t="s">
        <v>3553</v>
      </c>
      <c r="Q896" s="8" t="s">
        <v>458</v>
      </c>
      <c r="R896" s="7" t="s">
        <v>458</v>
      </c>
      <c r="S896" s="9" t="s">
        <v>260</v>
      </c>
      <c r="T896" s="9">
        <v>1.0</v>
      </c>
      <c r="U896" s="9" t="s">
        <v>138</v>
      </c>
      <c r="V896" s="9" t="s">
        <v>138</v>
      </c>
      <c r="W896" s="7">
        <v>1.0</v>
      </c>
      <c r="X896" s="7">
        <v>0.0</v>
      </c>
      <c r="Y896" s="7">
        <v>0.0</v>
      </c>
      <c r="Z896" s="7">
        <v>0.0</v>
      </c>
      <c r="AA896" s="7">
        <v>0.0</v>
      </c>
      <c r="AB896" s="7">
        <v>-1.0</v>
      </c>
      <c r="AC896" s="7">
        <v>1.0</v>
      </c>
      <c r="AD896" s="7">
        <v>0.0</v>
      </c>
      <c r="AE896" s="7">
        <v>0.0</v>
      </c>
      <c r="AF896" s="10">
        <f t="shared" si="2"/>
        <v>0</v>
      </c>
      <c r="AG896" s="10">
        <f t="shared" si="3"/>
        <v>0</v>
      </c>
      <c r="AH896" s="7">
        <v>528.0</v>
      </c>
      <c r="AI896" s="11">
        <f t="shared" si="4"/>
        <v>8.8</v>
      </c>
      <c r="AJ896" s="7">
        <v>14.0</v>
      </c>
      <c r="AK896" s="11">
        <f t="shared" si="5"/>
        <v>14</v>
      </c>
      <c r="AL896" s="11">
        <f t="shared" si="6"/>
        <v>37.71428571</v>
      </c>
      <c r="AM896" s="12">
        <v>0.0</v>
      </c>
      <c r="AN896" s="11">
        <f t="shared" si="7"/>
        <v>0</v>
      </c>
      <c r="AO896" s="10" t="s">
        <v>151</v>
      </c>
      <c r="AP896" s="10" t="s">
        <v>151</v>
      </c>
      <c r="AQ896" s="10" t="s">
        <v>151</v>
      </c>
      <c r="AR896" s="7">
        <v>0.0</v>
      </c>
      <c r="AS896" s="7">
        <v>0.0</v>
      </c>
      <c r="AT896" s="13">
        <f t="shared" si="8"/>
        <v>0</v>
      </c>
      <c r="AU896" s="8"/>
      <c r="AV896" s="8"/>
      <c r="AW896" s="8"/>
      <c r="AX896" s="8">
        <v>0.0</v>
      </c>
      <c r="AY896" s="8"/>
      <c r="AZ896" s="8">
        <v>0.0</v>
      </c>
      <c r="BA896" s="7">
        <v>1.0</v>
      </c>
      <c r="BB896" s="7">
        <v>3.0</v>
      </c>
      <c r="BC896" s="7">
        <v>0.0</v>
      </c>
      <c r="BD896" s="7">
        <v>0.0</v>
      </c>
      <c r="BE896" s="7">
        <v>0.0</v>
      </c>
      <c r="BF896" s="7">
        <v>0.0</v>
      </c>
      <c r="BG896" s="14">
        <f t="shared" si="9"/>
        <v>6.818181818</v>
      </c>
      <c r="BH896" s="11">
        <f t="shared" si="10"/>
        <v>20.45454545</v>
      </c>
      <c r="BI896" s="11">
        <f t="shared" si="11"/>
        <v>0</v>
      </c>
      <c r="BJ896" s="11">
        <f t="shared" si="12"/>
        <v>0</v>
      </c>
      <c r="BK896" s="11">
        <f t="shared" si="13"/>
        <v>0</v>
      </c>
      <c r="BL896" s="11">
        <f t="shared" si="14"/>
        <v>0</v>
      </c>
      <c r="BM896" s="7">
        <v>0.0</v>
      </c>
      <c r="BN896" s="7">
        <v>0.0</v>
      </c>
      <c r="BO896" s="7">
        <v>0.0</v>
      </c>
      <c r="BP896" s="7">
        <v>0.0</v>
      </c>
      <c r="BQ896" s="7">
        <v>0.0</v>
      </c>
      <c r="BR896" s="7">
        <v>0.0</v>
      </c>
      <c r="BS896" s="9">
        <f t="shared" si="15"/>
        <v>3</v>
      </c>
      <c r="BT896" s="14">
        <v>-0.016800000000000002</v>
      </c>
      <c r="BW896" s="15" t="str">
        <f t="shared" si="16"/>
        <v> </v>
      </c>
      <c r="BY896" s="7">
        <v>0.0</v>
      </c>
      <c r="BZ896" s="7">
        <v>0.0</v>
      </c>
      <c r="CA896" s="7">
        <v>0.0</v>
      </c>
      <c r="CB896" s="7">
        <v>0.0</v>
      </c>
      <c r="CC896" s="7">
        <v>0.0</v>
      </c>
      <c r="CD896" s="7">
        <v>0.0</v>
      </c>
      <c r="CE896" s="7">
        <v>0.0</v>
      </c>
      <c r="CF896" s="7">
        <v>0.0</v>
      </c>
      <c r="CG896" s="7">
        <v>0.0</v>
      </c>
      <c r="CH896" s="7">
        <v>0.0</v>
      </c>
      <c r="CI896" s="7">
        <v>0.0</v>
      </c>
      <c r="CJ896" s="7">
        <v>0.0</v>
      </c>
      <c r="CK896" s="7">
        <v>0.0</v>
      </c>
      <c r="CL896" s="15">
        <f t="shared" si="17"/>
        <v>0</v>
      </c>
      <c r="CM896" s="7">
        <v>0.0</v>
      </c>
      <c r="CN896" s="7">
        <v>0.0</v>
      </c>
      <c r="CO896" s="7">
        <v>-0.1</v>
      </c>
      <c r="CP896" s="16">
        <f t="shared" si="18"/>
        <v>-0.1</v>
      </c>
      <c r="CQ896" s="16">
        <f t="shared" si="19"/>
        <v>-0.6818181818</v>
      </c>
      <c r="CR896" s="17">
        <v>1.0</v>
      </c>
      <c r="CS896" s="14">
        <v>0.30000000000000004</v>
      </c>
      <c r="CT896" s="14">
        <v>0.30000000000000004</v>
      </c>
      <c r="CU896" s="14">
        <v>-1.0</v>
      </c>
      <c r="CV896" s="14">
        <v>-0.1</v>
      </c>
      <c r="CW896" s="14">
        <v>-0.1</v>
      </c>
      <c r="CX896" s="14">
        <v>0.0</v>
      </c>
      <c r="CY896" s="14">
        <v>-0.2</v>
      </c>
      <c r="CZ896" s="18">
        <f t="shared" si="20"/>
        <v>-0.2</v>
      </c>
      <c r="DA896" s="18">
        <f t="shared" si="21"/>
        <v>-1.363636364</v>
      </c>
      <c r="DB896" s="14">
        <v>8.0</v>
      </c>
      <c r="DC896" s="7">
        <v>0.0</v>
      </c>
      <c r="DD896" s="7">
        <v>0.0</v>
      </c>
      <c r="DE896" s="7">
        <v>0.0</v>
      </c>
      <c r="DF896" s="7">
        <v>0.0</v>
      </c>
      <c r="DG896" s="7">
        <v>0.0</v>
      </c>
      <c r="DH896" s="7">
        <v>0.0</v>
      </c>
      <c r="DI896" s="7">
        <v>0.0</v>
      </c>
      <c r="DJ896" s="7">
        <v>0.0</v>
      </c>
      <c r="DK896" s="7">
        <v>1.0</v>
      </c>
      <c r="DL896" s="7">
        <v>0.0</v>
      </c>
      <c r="DM896" s="7">
        <v>0.0</v>
      </c>
      <c r="DN896" s="9">
        <v>0.0</v>
      </c>
      <c r="DO896" s="9">
        <v>0.0</v>
      </c>
      <c r="DP896" s="9">
        <v>0.0</v>
      </c>
      <c r="DQ896" s="8">
        <v>28.0</v>
      </c>
      <c r="DR896" s="8">
        <v>0.0</v>
      </c>
      <c r="DS896" s="8"/>
      <c r="DT896" s="19">
        <v>0.6000000000000001</v>
      </c>
      <c r="DU896" s="8">
        <v>0.6000000000000001</v>
      </c>
      <c r="DV896" s="8">
        <v>0.09</v>
      </c>
      <c r="DW896" s="8">
        <v>0.0</v>
      </c>
      <c r="DX896" s="8">
        <v>0.0</v>
      </c>
      <c r="DY896" s="14">
        <f t="shared" si="22"/>
        <v>-0.2153283002</v>
      </c>
    </row>
    <row r="897" ht="12.75" customHeight="1">
      <c r="A897" s="7">
        <v>9.0</v>
      </c>
      <c r="B897" s="7" t="s">
        <v>3554</v>
      </c>
      <c r="C897" s="7" t="s">
        <v>3555</v>
      </c>
      <c r="E897" s="7" t="s">
        <v>2760</v>
      </c>
      <c r="F897" s="7" t="s">
        <v>2760</v>
      </c>
      <c r="G897" s="7">
        <v>77.0</v>
      </c>
      <c r="H897" s="7">
        <v>225.0</v>
      </c>
      <c r="I897" s="7" t="s">
        <v>133</v>
      </c>
      <c r="J897" s="7">
        <v>1996.0</v>
      </c>
      <c r="K897" s="7">
        <v>1.0</v>
      </c>
      <c r="L897" s="7">
        <v>15.0</v>
      </c>
      <c r="M897" s="8"/>
      <c r="N897" s="8">
        <f t="shared" si="1"/>
        <v>37</v>
      </c>
      <c r="O897" s="7" t="s">
        <v>3556</v>
      </c>
      <c r="P897" s="7" t="s">
        <v>3557</v>
      </c>
      <c r="Q897" s="8" t="s">
        <v>628</v>
      </c>
      <c r="R897" s="7" t="s">
        <v>628</v>
      </c>
      <c r="S897" s="9" t="s">
        <v>260</v>
      </c>
      <c r="T897" s="9">
        <v>50.0</v>
      </c>
      <c r="U897" s="9" t="s">
        <v>138</v>
      </c>
      <c r="V897" s="9" t="s">
        <v>138</v>
      </c>
      <c r="W897" s="7">
        <v>50.0</v>
      </c>
      <c r="X897" s="7">
        <v>3.0</v>
      </c>
      <c r="Y897" s="7">
        <v>4.0</v>
      </c>
      <c r="Z897" s="7">
        <v>1.0</v>
      </c>
      <c r="AA897" s="7">
        <v>7.0</v>
      </c>
      <c r="AB897" s="7">
        <v>4.0</v>
      </c>
      <c r="AC897" s="7">
        <v>33.0</v>
      </c>
      <c r="AD897" s="7">
        <v>16.0</v>
      </c>
      <c r="AE897" s="7">
        <v>17.0</v>
      </c>
      <c r="AF897" s="10">
        <f t="shared" si="2"/>
        <v>0.09090909091</v>
      </c>
      <c r="AG897" s="10">
        <f t="shared" si="3"/>
        <v>0.04545454545</v>
      </c>
      <c r="AH897" s="7">
        <v>34769.0</v>
      </c>
      <c r="AI897" s="11">
        <f t="shared" si="4"/>
        <v>11.58966667</v>
      </c>
      <c r="AJ897" s="7">
        <v>873.0</v>
      </c>
      <c r="AK897" s="11">
        <f t="shared" si="5"/>
        <v>17.46</v>
      </c>
      <c r="AL897" s="11">
        <f t="shared" si="6"/>
        <v>39.82703322</v>
      </c>
      <c r="AM897" s="12">
        <v>0.0</v>
      </c>
      <c r="AN897" s="11">
        <f t="shared" si="7"/>
        <v>0</v>
      </c>
      <c r="AO897" s="10" t="s">
        <v>686</v>
      </c>
      <c r="AP897" s="10" t="s">
        <v>467</v>
      </c>
      <c r="AQ897" s="10" t="s">
        <v>675</v>
      </c>
      <c r="AR897" s="7">
        <v>15.0</v>
      </c>
      <c r="AS897" s="7">
        <v>12.0</v>
      </c>
      <c r="AT897" s="13">
        <f t="shared" si="8"/>
        <v>0.5555555556</v>
      </c>
      <c r="AU897" s="8"/>
      <c r="AV897" s="8"/>
      <c r="AW897" s="8">
        <v>17.0</v>
      </c>
      <c r="AX897" s="8">
        <v>11.0</v>
      </c>
      <c r="AY897" s="8">
        <v>10.0</v>
      </c>
      <c r="AZ897" s="8">
        <v>4.0</v>
      </c>
      <c r="BA897" s="7">
        <v>44.0</v>
      </c>
      <c r="BB897" s="7">
        <v>68.0</v>
      </c>
      <c r="BC897" s="7">
        <v>15.0</v>
      </c>
      <c r="BD897" s="7">
        <v>16.0</v>
      </c>
      <c r="BE897" s="7">
        <v>15.0</v>
      </c>
      <c r="BF897" s="7">
        <v>15.0</v>
      </c>
      <c r="BG897" s="14">
        <f t="shared" si="9"/>
        <v>4.55578245</v>
      </c>
      <c r="BH897" s="11">
        <f t="shared" si="10"/>
        <v>7.040754695</v>
      </c>
      <c r="BI897" s="11">
        <f t="shared" si="11"/>
        <v>1.553107653</v>
      </c>
      <c r="BJ897" s="11">
        <f t="shared" si="12"/>
        <v>1.656648164</v>
      </c>
      <c r="BK897" s="11">
        <f t="shared" si="13"/>
        <v>1.553107653</v>
      </c>
      <c r="BL897" s="11">
        <f t="shared" si="14"/>
        <v>1.553107653</v>
      </c>
      <c r="BM897" s="7">
        <v>20.0</v>
      </c>
      <c r="BN897" s="7">
        <v>10.0</v>
      </c>
      <c r="BO897" s="7">
        <v>0.0</v>
      </c>
      <c r="BP897" s="7">
        <v>0.0</v>
      </c>
      <c r="BQ897" s="7">
        <v>0.0</v>
      </c>
      <c r="BR897" s="7">
        <v>0.0</v>
      </c>
      <c r="BS897" s="9">
        <f t="shared" si="15"/>
        <v>103</v>
      </c>
      <c r="BT897" s="14">
        <v>-6.3114</v>
      </c>
      <c r="BW897" s="15" t="str">
        <f t="shared" si="16"/>
        <v> </v>
      </c>
      <c r="BY897" s="7">
        <v>1.0</v>
      </c>
      <c r="BZ897" s="7">
        <v>0.0</v>
      </c>
      <c r="CA897" s="7">
        <v>0.0</v>
      </c>
      <c r="CB897" s="7">
        <v>0.0</v>
      </c>
      <c r="CC897" s="7">
        <v>1.0</v>
      </c>
      <c r="CD897" s="7">
        <v>0.0</v>
      </c>
      <c r="CE897" s="7">
        <v>0.0</v>
      </c>
      <c r="CF897" s="7">
        <v>0.0</v>
      </c>
      <c r="CG897" s="7">
        <v>2.0</v>
      </c>
      <c r="CH897" s="7">
        <v>0.0</v>
      </c>
      <c r="CI897" s="7">
        <v>0.0</v>
      </c>
      <c r="CJ897" s="7">
        <v>0.0</v>
      </c>
      <c r="CK897" s="7">
        <v>0.0</v>
      </c>
      <c r="CL897" s="15">
        <f t="shared" si="17"/>
        <v>0</v>
      </c>
      <c r="CM897" s="7">
        <v>-0.5</v>
      </c>
      <c r="CN897" s="7">
        <v>0.9</v>
      </c>
      <c r="CO897" s="7">
        <v>0.4</v>
      </c>
      <c r="CP897" s="16">
        <f t="shared" si="18"/>
        <v>0.008</v>
      </c>
      <c r="CQ897" s="16">
        <f t="shared" si="19"/>
        <v>0.04141620409</v>
      </c>
      <c r="CR897" s="17">
        <v>2.0</v>
      </c>
      <c r="CS897" s="14">
        <v>10.2</v>
      </c>
      <c r="CT897" s="14">
        <v>10.1</v>
      </c>
      <c r="CU897" s="14">
        <v>2.7</v>
      </c>
      <c r="CV897" s="14">
        <v>-1.6</v>
      </c>
      <c r="CW897" s="14">
        <v>1.7000000000000002</v>
      </c>
      <c r="CX897" s="14">
        <v>0.0</v>
      </c>
      <c r="CY897" s="14">
        <v>0.1</v>
      </c>
      <c r="CZ897" s="18">
        <f t="shared" si="20"/>
        <v>0.002</v>
      </c>
      <c r="DA897" s="18">
        <f t="shared" si="21"/>
        <v>0.01035405102</v>
      </c>
      <c r="DB897" s="14">
        <v>26.5758</v>
      </c>
      <c r="DC897" s="7">
        <v>0.0</v>
      </c>
      <c r="DD897" s="7">
        <v>0.0</v>
      </c>
      <c r="DE897" s="7">
        <v>0.0</v>
      </c>
      <c r="DF897" s="7">
        <v>16.0</v>
      </c>
      <c r="DG897" s="7">
        <v>5.0</v>
      </c>
      <c r="DH897" s="7">
        <v>1.0</v>
      </c>
      <c r="DI897" s="7">
        <v>4.0</v>
      </c>
      <c r="DJ897" s="7">
        <v>2.0</v>
      </c>
      <c r="DK897" s="7">
        <v>5.0</v>
      </c>
      <c r="DL897" s="7">
        <v>0.0</v>
      </c>
      <c r="DM897" s="7">
        <v>16.0</v>
      </c>
      <c r="DN897" s="9">
        <v>0.0</v>
      </c>
      <c r="DO897" s="9">
        <v>0.0</v>
      </c>
      <c r="DP897" s="9">
        <v>0.0</v>
      </c>
      <c r="DQ897" s="8">
        <v>324.0</v>
      </c>
      <c r="DR897" s="8">
        <v>7.0</v>
      </c>
      <c r="DS897" s="8" t="s">
        <v>413</v>
      </c>
      <c r="DT897" s="19">
        <v>3.7</v>
      </c>
      <c r="DU897" s="8">
        <v>3.7</v>
      </c>
      <c r="DV897" s="8">
        <v>3.545</v>
      </c>
      <c r="DW897" s="8">
        <v>51.0</v>
      </c>
      <c r="DX897" s="8">
        <v>0.0</v>
      </c>
      <c r="DY897" s="14">
        <f t="shared" si="22"/>
        <v>-5.404118051</v>
      </c>
    </row>
    <row r="898" ht="12.75" customHeight="1">
      <c r="A898" s="7">
        <v>36.0</v>
      </c>
      <c r="B898" s="7" t="s">
        <v>3551</v>
      </c>
      <c r="C898" s="7" t="s">
        <v>3558</v>
      </c>
      <c r="E898" s="7" t="s">
        <v>2364</v>
      </c>
      <c r="F898" s="7" t="s">
        <v>2364</v>
      </c>
      <c r="G898" s="7">
        <v>67.0</v>
      </c>
      <c r="H898" s="7">
        <v>179.0</v>
      </c>
      <c r="I898" s="7" t="s">
        <v>133</v>
      </c>
      <c r="M898" s="8"/>
      <c r="N898" s="8">
        <f t="shared" si="1"/>
        <v>28</v>
      </c>
      <c r="O898" s="7" t="s">
        <v>3559</v>
      </c>
      <c r="P898" s="7" t="s">
        <v>3560</v>
      </c>
      <c r="Q898" s="8" t="s">
        <v>610</v>
      </c>
      <c r="R898" s="7" t="s">
        <v>610</v>
      </c>
      <c r="S898" s="9" t="s">
        <v>183</v>
      </c>
      <c r="T898" s="9">
        <v>80.0</v>
      </c>
      <c r="U898" s="9" t="s">
        <v>138</v>
      </c>
      <c r="V898" s="9" t="s">
        <v>138</v>
      </c>
      <c r="W898" s="7">
        <v>81.0</v>
      </c>
      <c r="X898" s="7">
        <v>26.0</v>
      </c>
      <c r="Y898" s="7">
        <v>35.0</v>
      </c>
      <c r="Z898" s="7">
        <v>27.0</v>
      </c>
      <c r="AA898" s="7">
        <v>61.0</v>
      </c>
      <c r="AB898" s="7">
        <v>2.0</v>
      </c>
      <c r="AC898" s="7">
        <v>166.0</v>
      </c>
      <c r="AD898" s="7">
        <v>72.0</v>
      </c>
      <c r="AE898" s="7">
        <v>83.0</v>
      </c>
      <c r="AF898" s="10">
        <f t="shared" si="2"/>
        <v>0.156626506</v>
      </c>
      <c r="AG898" s="10">
        <f t="shared" si="3"/>
        <v>0.08099688474</v>
      </c>
      <c r="AH898" s="7">
        <v>89796.0</v>
      </c>
      <c r="AI898" s="11">
        <f t="shared" si="4"/>
        <v>18.47654321</v>
      </c>
      <c r="AJ898" s="7">
        <v>1901.0</v>
      </c>
      <c r="AK898" s="11">
        <f t="shared" si="5"/>
        <v>23.4691358</v>
      </c>
      <c r="AL898" s="11">
        <f t="shared" si="6"/>
        <v>47.23619148</v>
      </c>
      <c r="AM898" s="12">
        <v>217.0</v>
      </c>
      <c r="AN898" s="11">
        <f t="shared" si="7"/>
        <v>8.699719364</v>
      </c>
      <c r="AO898" s="10" t="s">
        <v>3561</v>
      </c>
      <c r="AP898" s="10" t="s">
        <v>2285</v>
      </c>
      <c r="AQ898" s="10" t="s">
        <v>3562</v>
      </c>
      <c r="AR898" s="7">
        <v>5.0</v>
      </c>
      <c r="AS898" s="7">
        <v>6.0</v>
      </c>
      <c r="AT898" s="13">
        <f t="shared" si="8"/>
        <v>0.4545454545</v>
      </c>
      <c r="AU898" s="8"/>
      <c r="AV898" s="8"/>
      <c r="AW898" s="8">
        <v>3.0</v>
      </c>
      <c r="AX898" s="8">
        <v>2.0</v>
      </c>
      <c r="AY898" s="8">
        <v>8.0</v>
      </c>
      <c r="AZ898" s="8">
        <v>3.0</v>
      </c>
      <c r="BA898" s="7">
        <v>73.0</v>
      </c>
      <c r="BB898" s="7">
        <v>88.0</v>
      </c>
      <c r="BC898" s="7">
        <v>69.0</v>
      </c>
      <c r="BD898" s="7">
        <v>72.0</v>
      </c>
      <c r="BE898" s="7">
        <v>43.0</v>
      </c>
      <c r="BF898" s="7">
        <v>59.0</v>
      </c>
      <c r="BG898" s="14">
        <f t="shared" si="9"/>
        <v>2.926633703</v>
      </c>
      <c r="BH898" s="11">
        <f t="shared" si="10"/>
        <v>3.527996793</v>
      </c>
      <c r="BI898" s="11">
        <f t="shared" si="11"/>
        <v>2.766270212</v>
      </c>
      <c r="BJ898" s="11">
        <f t="shared" si="12"/>
        <v>2.88654283</v>
      </c>
      <c r="BK898" s="11">
        <f t="shared" si="13"/>
        <v>1.723907524</v>
      </c>
      <c r="BL898" s="11">
        <f t="shared" si="14"/>
        <v>2.365361486</v>
      </c>
      <c r="BM898" s="7">
        <v>34.0</v>
      </c>
      <c r="BN898" s="7">
        <v>16.0</v>
      </c>
      <c r="BO898" s="7">
        <v>0.0</v>
      </c>
      <c r="BP898" s="7">
        <v>0.0</v>
      </c>
      <c r="BQ898" s="7">
        <v>0.0</v>
      </c>
      <c r="BR898" s="7">
        <v>0.0</v>
      </c>
      <c r="BS898" s="9">
        <f t="shared" si="15"/>
        <v>191</v>
      </c>
      <c r="BT898" s="14">
        <v>7.0814</v>
      </c>
      <c r="BU898" s="7">
        <v>5.0</v>
      </c>
      <c r="BV898" s="7">
        <v>3.0</v>
      </c>
      <c r="BW898" s="15">
        <f t="shared" si="16"/>
        <v>0.6</v>
      </c>
      <c r="BX898" s="7">
        <v>2.0</v>
      </c>
      <c r="BY898" s="7">
        <v>7.0</v>
      </c>
      <c r="BZ898" s="7">
        <v>1.0</v>
      </c>
      <c r="CA898" s="7">
        <v>4.0</v>
      </c>
      <c r="CB898" s="7">
        <v>1.0</v>
      </c>
      <c r="CC898" s="7">
        <v>3.0</v>
      </c>
      <c r="CD898" s="7">
        <v>1.0</v>
      </c>
      <c r="CE898" s="7">
        <v>2.0</v>
      </c>
      <c r="CF898" s="7">
        <v>7.0</v>
      </c>
      <c r="CG898" s="7">
        <v>1.0</v>
      </c>
      <c r="CH898" s="7">
        <v>0.0</v>
      </c>
      <c r="CI898" s="7">
        <v>12.0</v>
      </c>
      <c r="CJ898" s="7">
        <v>0.0</v>
      </c>
      <c r="CK898" s="7">
        <v>0.0</v>
      </c>
      <c r="CL898" s="15">
        <f t="shared" si="17"/>
        <v>0</v>
      </c>
      <c r="CM898" s="7">
        <v>5.8</v>
      </c>
      <c r="CN898" s="7">
        <v>1.4</v>
      </c>
      <c r="CO898" s="7">
        <v>7.2</v>
      </c>
      <c r="CP898" s="16">
        <f t="shared" si="18"/>
        <v>0.08888888889</v>
      </c>
      <c r="CQ898" s="16">
        <f t="shared" si="19"/>
        <v>0.288654283</v>
      </c>
      <c r="CR898" s="17">
        <v>7.0</v>
      </c>
      <c r="CS898" s="14">
        <v>38.6</v>
      </c>
      <c r="CT898" s="14">
        <v>29.6</v>
      </c>
      <c r="CU898" s="14">
        <v>-3.0</v>
      </c>
      <c r="CV898" s="14">
        <v>9.2</v>
      </c>
      <c r="CW898" s="14">
        <v>1.8</v>
      </c>
      <c r="CX898" s="14">
        <v>0.9</v>
      </c>
      <c r="CY898" s="14">
        <v>11.9</v>
      </c>
      <c r="CZ898" s="18">
        <f t="shared" si="20"/>
        <v>0.1469135802</v>
      </c>
      <c r="DA898" s="18">
        <f t="shared" si="21"/>
        <v>0.4770813845</v>
      </c>
      <c r="DB898" s="14">
        <v>31.4759</v>
      </c>
      <c r="DC898" s="7">
        <v>0.0</v>
      </c>
      <c r="DD898" s="7">
        <v>9.0</v>
      </c>
      <c r="DE898" s="7">
        <v>4.0</v>
      </c>
      <c r="DF898" s="7">
        <v>59.0</v>
      </c>
      <c r="DG898" s="7">
        <v>8.0</v>
      </c>
      <c r="DH898" s="7">
        <v>1.0</v>
      </c>
      <c r="DI898" s="7">
        <v>16.0</v>
      </c>
      <c r="DJ898" s="7">
        <v>34.0</v>
      </c>
      <c r="DK898" s="7">
        <v>7.0</v>
      </c>
      <c r="DL898" s="7">
        <v>0.0</v>
      </c>
      <c r="DM898" s="7">
        <v>100.0</v>
      </c>
      <c r="DN898" s="9">
        <v>6.0</v>
      </c>
      <c r="DO898" s="9">
        <v>6.0</v>
      </c>
      <c r="DP898" s="9">
        <v>5.0</v>
      </c>
      <c r="DQ898" s="8">
        <v>186.0</v>
      </c>
      <c r="DR898" s="8">
        <v>1.0</v>
      </c>
      <c r="DS898" s="8" t="s">
        <v>249</v>
      </c>
      <c r="DT898" s="19">
        <v>4.5</v>
      </c>
      <c r="DU898" s="8">
        <v>4.5</v>
      </c>
      <c r="DV898" s="8">
        <v>4.5</v>
      </c>
      <c r="DW898" s="8">
        <v>55.0</v>
      </c>
      <c r="DX898" s="8">
        <v>0.0</v>
      </c>
      <c r="DY898" s="14">
        <f t="shared" si="22"/>
        <v>3.495744681</v>
      </c>
    </row>
    <row r="899" ht="12.75" customHeight="1">
      <c r="A899" s="7">
        <v>16.0</v>
      </c>
      <c r="B899" s="7" t="s">
        <v>3563</v>
      </c>
      <c r="C899" s="7" t="s">
        <v>3564</v>
      </c>
      <c r="D899" s="7" t="s">
        <v>410</v>
      </c>
      <c r="E899" s="7" t="s">
        <v>132</v>
      </c>
      <c r="F899" s="7" t="s">
        <v>132</v>
      </c>
      <c r="G899" s="7">
        <v>71.0</v>
      </c>
      <c r="H899" s="7">
        <v>185.0</v>
      </c>
      <c r="I899" s="7" t="s">
        <v>133</v>
      </c>
      <c r="J899" s="7">
        <v>2010.0</v>
      </c>
      <c r="K899" s="7">
        <v>2.0</v>
      </c>
      <c r="L899" s="7">
        <v>59.0</v>
      </c>
      <c r="M899" s="8"/>
      <c r="N899" s="8">
        <f t="shared" si="1"/>
        <v>24</v>
      </c>
      <c r="O899" s="7" t="s">
        <v>832</v>
      </c>
      <c r="P899" s="7" t="s">
        <v>3565</v>
      </c>
      <c r="Q899" s="8" t="s">
        <v>447</v>
      </c>
      <c r="R899" s="7" t="s">
        <v>447</v>
      </c>
      <c r="S899" s="9" t="s">
        <v>255</v>
      </c>
      <c r="T899" s="9">
        <v>71.0</v>
      </c>
      <c r="U899" s="9" t="s">
        <v>138</v>
      </c>
      <c r="V899" s="9" t="s">
        <v>138</v>
      </c>
      <c r="W899" s="7">
        <v>71.0</v>
      </c>
      <c r="X899" s="7">
        <v>13.0</v>
      </c>
      <c r="Y899" s="7">
        <v>10.0</v>
      </c>
      <c r="Z899" s="7">
        <v>7.0</v>
      </c>
      <c r="AA899" s="7">
        <v>23.0</v>
      </c>
      <c r="AB899" s="7">
        <v>-4.0</v>
      </c>
      <c r="AC899" s="7">
        <v>158.0</v>
      </c>
      <c r="AD899" s="7">
        <v>76.0</v>
      </c>
      <c r="AE899" s="7">
        <v>46.0</v>
      </c>
      <c r="AF899" s="10">
        <f t="shared" si="2"/>
        <v>0.08227848101</v>
      </c>
      <c r="AG899" s="10">
        <f t="shared" si="3"/>
        <v>0.04642857143</v>
      </c>
      <c r="AH899" s="7">
        <v>66367.0</v>
      </c>
      <c r="AI899" s="11">
        <f t="shared" si="4"/>
        <v>15.57910798</v>
      </c>
      <c r="AJ899" s="7">
        <v>1410.0</v>
      </c>
      <c r="AK899" s="11">
        <f t="shared" si="5"/>
        <v>19.85915493</v>
      </c>
      <c r="AL899" s="11">
        <f t="shared" si="6"/>
        <v>47.06879433</v>
      </c>
      <c r="AM899" s="12">
        <v>82.0</v>
      </c>
      <c r="AN899" s="11">
        <f t="shared" si="7"/>
        <v>4.447993732</v>
      </c>
      <c r="AO899" s="10" t="s">
        <v>1373</v>
      </c>
      <c r="AP899" s="10" t="s">
        <v>1372</v>
      </c>
      <c r="AQ899" s="10" t="s">
        <v>734</v>
      </c>
      <c r="AR899" s="7">
        <v>1.0</v>
      </c>
      <c r="AS899" s="7">
        <v>0.0</v>
      </c>
      <c r="AT899" s="13">
        <f t="shared" si="8"/>
        <v>1</v>
      </c>
      <c r="AU899" s="8"/>
      <c r="AV899" s="8"/>
      <c r="AW899" s="8">
        <v>1.0</v>
      </c>
      <c r="AX899" s="8">
        <v>1.0</v>
      </c>
      <c r="AY899" s="8"/>
      <c r="AZ899" s="8">
        <v>0.0</v>
      </c>
      <c r="BA899" s="7">
        <v>95.0</v>
      </c>
      <c r="BB899" s="7">
        <v>83.0</v>
      </c>
      <c r="BC899" s="7">
        <v>33.0</v>
      </c>
      <c r="BD899" s="7">
        <v>76.0</v>
      </c>
      <c r="BE899" s="7">
        <v>27.0</v>
      </c>
      <c r="BF899" s="7">
        <v>40.0</v>
      </c>
      <c r="BG899" s="14">
        <f t="shared" si="9"/>
        <v>5.15316347</v>
      </c>
      <c r="BH899" s="11">
        <f t="shared" si="10"/>
        <v>4.502237558</v>
      </c>
      <c r="BI899" s="11">
        <f t="shared" si="11"/>
        <v>1.790046258</v>
      </c>
      <c r="BJ899" s="11">
        <f t="shared" si="12"/>
        <v>4.122530776</v>
      </c>
      <c r="BK899" s="11">
        <f t="shared" si="13"/>
        <v>1.464583302</v>
      </c>
      <c r="BL899" s="11">
        <f t="shared" si="14"/>
        <v>2.16975304</v>
      </c>
      <c r="BM899" s="7">
        <v>20.0</v>
      </c>
      <c r="BN899" s="7">
        <v>10.0</v>
      </c>
      <c r="BO899" s="7">
        <v>0.0</v>
      </c>
      <c r="BP899" s="7">
        <v>0.0</v>
      </c>
      <c r="BQ899" s="7">
        <v>0.0</v>
      </c>
      <c r="BR899" s="7">
        <v>0.0</v>
      </c>
      <c r="BS899" s="9">
        <f t="shared" si="15"/>
        <v>136</v>
      </c>
      <c r="BT899" s="14">
        <v>10.3852</v>
      </c>
      <c r="BW899" s="15" t="str">
        <f t="shared" si="16"/>
        <v> </v>
      </c>
      <c r="BY899" s="7">
        <v>2.0</v>
      </c>
      <c r="BZ899" s="7">
        <v>1.0</v>
      </c>
      <c r="CA899" s="7">
        <v>1.0</v>
      </c>
      <c r="CB899" s="7">
        <v>0.0</v>
      </c>
      <c r="CC899" s="7">
        <v>1.0</v>
      </c>
      <c r="CD899" s="7">
        <v>1.0</v>
      </c>
      <c r="CE899" s="7">
        <v>0.0</v>
      </c>
      <c r="CF899" s="7">
        <v>2.0</v>
      </c>
      <c r="CG899" s="7">
        <v>1.0</v>
      </c>
      <c r="CH899" s="7">
        <v>0.0</v>
      </c>
      <c r="CI899" s="7">
        <v>8.0</v>
      </c>
      <c r="CJ899" s="7">
        <v>0.0</v>
      </c>
      <c r="CK899" s="7">
        <v>1.0</v>
      </c>
      <c r="CL899" s="15">
        <f t="shared" si="17"/>
        <v>1</v>
      </c>
      <c r="CM899" s="7">
        <v>1.0</v>
      </c>
      <c r="CN899" s="7">
        <v>1.1</v>
      </c>
      <c r="CO899" s="7">
        <v>2.1</v>
      </c>
      <c r="CP899" s="16">
        <f t="shared" si="18"/>
        <v>0.02957746479</v>
      </c>
      <c r="CQ899" s="16">
        <f t="shared" si="19"/>
        <v>0.1139120346</v>
      </c>
      <c r="CR899" s="17">
        <v>4.0</v>
      </c>
      <c r="CS899" s="14">
        <v>21.1</v>
      </c>
      <c r="CT899" s="14">
        <v>21.5</v>
      </c>
      <c r="CU899" s="14">
        <v>-5.5</v>
      </c>
      <c r="CV899" s="14">
        <v>0.9</v>
      </c>
      <c r="CW899" s="14">
        <v>2.4</v>
      </c>
      <c r="CX899" s="14">
        <v>0.0</v>
      </c>
      <c r="CY899" s="14">
        <v>3.3</v>
      </c>
      <c r="CZ899" s="18">
        <f t="shared" si="20"/>
        <v>0.04647887324</v>
      </c>
      <c r="DA899" s="18">
        <f t="shared" si="21"/>
        <v>0.1790046258</v>
      </c>
      <c r="DB899" s="14">
        <v>27.1899</v>
      </c>
      <c r="DC899" s="7">
        <v>1.0</v>
      </c>
      <c r="DD899" s="7">
        <v>3.0</v>
      </c>
      <c r="DE899" s="7">
        <v>6.0</v>
      </c>
      <c r="DF899" s="7">
        <v>66.0</v>
      </c>
      <c r="DG899" s="7">
        <v>25.0</v>
      </c>
      <c r="DH899" s="7">
        <v>3.0</v>
      </c>
      <c r="DI899" s="7">
        <v>11.0</v>
      </c>
      <c r="DJ899" s="7">
        <v>23.0</v>
      </c>
      <c r="DK899" s="7">
        <v>5.0</v>
      </c>
      <c r="DL899" s="7">
        <v>2.0</v>
      </c>
      <c r="DM899" s="7">
        <v>89.0</v>
      </c>
      <c r="DN899" s="9">
        <v>2.0</v>
      </c>
      <c r="DO899" s="9">
        <v>1.0</v>
      </c>
      <c r="DP899" s="9">
        <v>4.0</v>
      </c>
      <c r="DQ899" s="8">
        <v>186.0</v>
      </c>
      <c r="DR899" s="8">
        <v>6.0</v>
      </c>
      <c r="DS899" s="8" t="s">
        <v>320</v>
      </c>
      <c r="DT899" s="19">
        <v>0.95</v>
      </c>
      <c r="DU899" s="8">
        <v>0.9</v>
      </c>
      <c r="DV899" s="8">
        <v>0.9</v>
      </c>
      <c r="DW899" s="8">
        <v>66.0</v>
      </c>
      <c r="DX899" s="8">
        <v>0.0</v>
      </c>
      <c r="DY899" s="14">
        <f t="shared" si="22"/>
        <v>2.555319149</v>
      </c>
    </row>
  </sheetData>
  <printOptions/>
  <pageMargins bottom="0.75" footer="0.0" header="0.0" left="0.7" right="0.7" top="0.75"/>
  <pageSetup orientation="landscape"/>
  <headerFooter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25"/>
    <col customWidth="1" min="2" max="2" width="14.63"/>
    <col customWidth="1" min="3" max="3" width="6.38"/>
    <col customWidth="1" min="4" max="4" width="11.63"/>
    <col customWidth="1" min="5" max="5" width="4.13"/>
    <col customWidth="1" min="6" max="7" width="4.5"/>
    <col customWidth="1" min="8" max="8" width="4.38"/>
    <col customWidth="1" min="9" max="9" width="6.13"/>
    <col customWidth="1" min="10" max="10" width="4.38"/>
    <col customWidth="1" min="11" max="12" width="4.88"/>
    <col customWidth="1" min="13" max="13" width="5.5"/>
    <col customWidth="1" min="14" max="14" width="5.75"/>
    <col customWidth="1" min="15" max="15" width="6.0"/>
    <col customWidth="1" min="16" max="16" width="7.0"/>
    <col customWidth="1" min="17" max="17" width="7.88"/>
    <col customWidth="1" min="18" max="18" width="6.88"/>
    <col customWidth="1" min="19" max="19" width="7.5"/>
    <col customWidth="1" min="20" max="20" width="5.75"/>
    <col customWidth="1" min="21" max="21" width="7.13"/>
    <col customWidth="1" min="22" max="22" width="5.75"/>
    <col customWidth="1" min="23" max="23" width="7.13"/>
    <col customWidth="1" min="24" max="24" width="5.88"/>
    <col customWidth="1" min="25" max="25" width="6.88"/>
    <col customWidth="1" min="26" max="26" width="5.75"/>
    <col customWidth="1" min="27" max="27" width="5.13"/>
    <col customWidth="1" min="28" max="28" width="5.25"/>
    <col customWidth="1" min="29" max="29" width="5.38"/>
    <col customWidth="1" min="30" max="30" width="5.5"/>
    <col customWidth="1" min="31" max="31" width="5.75"/>
    <col customWidth="1" min="32" max="34" width="7.88"/>
    <col customWidth="1" min="35" max="35" width="5.75"/>
    <col customWidth="1" min="36" max="36" width="6.88"/>
    <col customWidth="1" min="37" max="37" width="5.75"/>
    <col customWidth="1" min="38" max="38" width="6.88"/>
    <col customWidth="1" min="39" max="39" width="5.75"/>
    <col customWidth="1" min="40" max="40" width="6.88"/>
    <col customWidth="1" min="41" max="41" width="7.88"/>
    <col customWidth="1" min="42" max="42" width="5.0"/>
    <col customWidth="1" min="43" max="43" width="5.75"/>
    <col customWidth="1" min="44" max="44" width="6.13"/>
    <col customWidth="1" min="45" max="45" width="6.25"/>
    <col customWidth="1" min="46" max="46" width="5.5"/>
    <col customWidth="1" min="47" max="47" width="5.38"/>
    <col customWidth="1" min="48" max="48" width="7.13"/>
    <col customWidth="1" min="49" max="49" width="6.25"/>
    <col customWidth="1" min="50" max="50" width="6.13"/>
    <col customWidth="1" min="51" max="51" width="7.13"/>
    <col customWidth="1" min="52" max="52" width="7.63"/>
    <col customWidth="1" min="53" max="53" width="6.25"/>
    <col customWidth="1" min="54" max="54" width="7.88"/>
    <col customWidth="1" min="55" max="55" width="6.13"/>
    <col customWidth="1" min="56" max="56" width="5.5"/>
    <col customWidth="1" min="57" max="57" width="8.38"/>
    <col customWidth="1" min="58" max="58" width="6.88"/>
    <col customWidth="1" min="59" max="59" width="7.0"/>
    <col customWidth="1" min="60" max="60" width="6.63"/>
    <col customWidth="1" min="61" max="62" width="6.88"/>
    <col customWidth="1" min="63" max="63" width="7.0"/>
    <col customWidth="1" min="64" max="64" width="6.63"/>
    <col customWidth="1" min="65" max="66" width="6.0"/>
    <col customWidth="1" min="67" max="67" width="6.38"/>
    <col customWidth="1" min="68" max="68" width="6.25"/>
    <col customWidth="1" min="69" max="69" width="6.0"/>
    <col customWidth="1" min="70" max="70" width="6.13"/>
    <col customWidth="1" min="71" max="71" width="6.0"/>
    <col customWidth="1" min="72" max="72" width="5.88"/>
    <col customWidth="1" min="73" max="73" width="6.5"/>
    <col customWidth="1" min="74" max="74" width="6.38"/>
    <col customWidth="1" min="75" max="75" width="6.88"/>
    <col customWidth="1" min="76" max="76" width="6.38"/>
    <col customWidth="1" min="77" max="77" width="6.25"/>
    <col customWidth="1" min="78" max="79" width="7.25"/>
    <col customWidth="1" min="80" max="80" width="7.13"/>
    <col customWidth="1" min="81" max="83" width="7.25"/>
    <col customWidth="1" min="84" max="84" width="6.63"/>
    <col customWidth="1" min="85" max="85" width="11.0"/>
    <col customWidth="1" min="86" max="86" width="6.25"/>
    <col customWidth="1" min="87" max="87" width="6.38"/>
    <col customWidth="1" min="88" max="88" width="6.88"/>
    <col customWidth="1" min="89" max="89" width="6.63"/>
    <col customWidth="1" min="90" max="90" width="6.38"/>
    <col customWidth="1" min="91" max="91" width="6.5"/>
    <col customWidth="1" min="92" max="92" width="6.38"/>
    <col customWidth="1" min="93" max="93" width="6.25"/>
    <col customWidth="1" min="94" max="95" width="5.75"/>
    <col customWidth="1" min="96" max="96" width="5.25"/>
    <col customWidth="1" min="97" max="98" width="6.5"/>
    <col customWidth="1" min="99" max="99" width="6.13"/>
    <col customWidth="1" min="100" max="100" width="5.25"/>
    <col customWidth="1" min="101" max="101" width="5.38"/>
    <col customWidth="1" min="102" max="102" width="6.13"/>
    <col customWidth="1" min="103" max="103" width="6.25"/>
    <col customWidth="1" min="104" max="105" width="7.25"/>
    <col customWidth="1" min="106" max="106" width="5.38"/>
    <col customWidth="1" min="107" max="107" width="5.25"/>
    <col customWidth="1" min="108" max="108" width="7.88"/>
    <col customWidth="1" min="109" max="109" width="5.75"/>
    <col customWidth="1" min="110" max="110" width="6.63"/>
    <col customWidth="1" min="111" max="111" width="6.25"/>
    <col customWidth="1" min="112" max="112" width="6.63"/>
    <col customWidth="1" min="113" max="113" width="6.25"/>
    <col customWidth="1" min="114" max="114" width="29.25"/>
    <col customWidth="1" min="115" max="115" width="22.5"/>
  </cols>
  <sheetData>
    <row r="1" ht="12.75" customHeight="1">
      <c r="A1" s="3" t="s">
        <v>14</v>
      </c>
      <c r="B1" s="3" t="s">
        <v>15</v>
      </c>
      <c r="C1" s="3" t="s">
        <v>16</v>
      </c>
      <c r="D1" s="1" t="s">
        <v>18</v>
      </c>
      <c r="E1" s="1" t="s">
        <v>22</v>
      </c>
      <c r="F1" s="1" t="s">
        <v>3566</v>
      </c>
      <c r="G1" s="1" t="s">
        <v>3567</v>
      </c>
      <c r="H1" s="1" t="s">
        <v>3568</v>
      </c>
      <c r="I1" s="21" t="s">
        <v>3569</v>
      </c>
      <c r="J1" s="21" t="s">
        <v>3570</v>
      </c>
      <c r="K1" s="21" t="s">
        <v>3571</v>
      </c>
      <c r="L1" s="21" t="s">
        <v>3572</v>
      </c>
      <c r="M1" s="21" t="s">
        <v>3573</v>
      </c>
      <c r="N1" s="21" t="s">
        <v>3574</v>
      </c>
      <c r="O1" s="21" t="s">
        <v>3575</v>
      </c>
      <c r="P1" s="21" t="s">
        <v>3576</v>
      </c>
      <c r="Q1" s="1" t="s">
        <v>3577</v>
      </c>
      <c r="R1" s="1" t="s">
        <v>3578</v>
      </c>
      <c r="S1" s="4" t="s">
        <v>3579</v>
      </c>
      <c r="T1" s="4" t="s">
        <v>3580</v>
      </c>
      <c r="U1" s="4" t="s">
        <v>3581</v>
      </c>
      <c r="V1" s="5" t="s">
        <v>3582</v>
      </c>
      <c r="W1" s="5" t="s">
        <v>3583</v>
      </c>
      <c r="X1" s="5" t="s">
        <v>3584</v>
      </c>
      <c r="Y1" s="3" t="s">
        <v>3585</v>
      </c>
      <c r="Z1" s="21" t="s">
        <v>3586</v>
      </c>
      <c r="AA1" s="21" t="s">
        <v>3587</v>
      </c>
      <c r="AB1" s="21" t="s">
        <v>3588</v>
      </c>
      <c r="AC1" s="21" t="s">
        <v>3589</v>
      </c>
      <c r="AD1" s="21" t="s">
        <v>3590</v>
      </c>
      <c r="AE1" s="21" t="s">
        <v>3591</v>
      </c>
      <c r="AF1" s="21" t="s">
        <v>3592</v>
      </c>
      <c r="AG1" s="21" t="s">
        <v>3593</v>
      </c>
      <c r="AH1" s="21" t="s">
        <v>3594</v>
      </c>
      <c r="AI1" s="22" t="s">
        <v>3595</v>
      </c>
      <c r="AJ1" s="3" t="s">
        <v>3596</v>
      </c>
      <c r="AK1" s="3" t="s">
        <v>3597</v>
      </c>
      <c r="AL1" s="3" t="s">
        <v>3598</v>
      </c>
      <c r="AM1" s="3" t="s">
        <v>3599</v>
      </c>
      <c r="AN1" s="3" t="s">
        <v>3600</v>
      </c>
      <c r="AO1" s="3" t="s">
        <v>3601</v>
      </c>
      <c r="AP1" s="22" t="s">
        <v>3602</v>
      </c>
      <c r="AQ1" s="5" t="s">
        <v>3603</v>
      </c>
      <c r="AR1" s="6" t="s">
        <v>3604</v>
      </c>
      <c r="AS1" s="5" t="s">
        <v>3605</v>
      </c>
      <c r="AT1" s="23" t="s">
        <v>3606</v>
      </c>
      <c r="AU1" s="3" t="s">
        <v>3607</v>
      </c>
      <c r="AV1" s="23" t="s">
        <v>3608</v>
      </c>
      <c r="AW1" s="5" t="s">
        <v>3609</v>
      </c>
      <c r="AX1" s="6" t="s">
        <v>3610</v>
      </c>
      <c r="AY1" s="23" t="s">
        <v>3611</v>
      </c>
      <c r="AZ1" s="23" t="s">
        <v>3612</v>
      </c>
      <c r="BA1" s="5" t="s">
        <v>3613</v>
      </c>
      <c r="BB1" s="3" t="s">
        <v>3614</v>
      </c>
      <c r="BC1" s="3" t="s">
        <v>3615</v>
      </c>
      <c r="BD1" s="3" t="s">
        <v>3616</v>
      </c>
      <c r="BE1" s="3" t="s">
        <v>3617</v>
      </c>
      <c r="BF1" s="3" t="s">
        <v>3618</v>
      </c>
      <c r="BG1" s="3" t="s">
        <v>3619</v>
      </c>
      <c r="BH1" s="5" t="s">
        <v>3620</v>
      </c>
      <c r="BI1" s="5" t="s">
        <v>3621</v>
      </c>
      <c r="BJ1" s="5" t="s">
        <v>3622</v>
      </c>
      <c r="BK1" s="5" t="s">
        <v>3623</v>
      </c>
      <c r="BL1" s="5" t="s">
        <v>3624</v>
      </c>
      <c r="BM1" s="3" t="s">
        <v>3625</v>
      </c>
      <c r="BN1" s="3" t="s">
        <v>3626</v>
      </c>
      <c r="BO1" s="3" t="s">
        <v>3627</v>
      </c>
      <c r="BP1" s="3" t="s">
        <v>3628</v>
      </c>
      <c r="BQ1" s="3" t="s">
        <v>3629</v>
      </c>
      <c r="BR1" s="3" t="s">
        <v>3630</v>
      </c>
      <c r="BS1" s="3" t="s">
        <v>3631</v>
      </c>
      <c r="BT1" s="3" t="s">
        <v>3632</v>
      </c>
      <c r="BU1" s="3" t="s">
        <v>3633</v>
      </c>
      <c r="BV1" s="3" t="s">
        <v>3634</v>
      </c>
      <c r="BW1" s="3" t="s">
        <v>3635</v>
      </c>
      <c r="BX1" s="5" t="s">
        <v>3636</v>
      </c>
      <c r="BY1" s="4" t="s">
        <v>3637</v>
      </c>
      <c r="BZ1" s="3" t="s">
        <v>3638</v>
      </c>
      <c r="CA1" s="3" t="s">
        <v>3639</v>
      </c>
      <c r="CB1" s="5" t="s">
        <v>3640</v>
      </c>
      <c r="CC1" s="5" t="s">
        <v>3641</v>
      </c>
      <c r="CD1" s="5" t="s">
        <v>3642</v>
      </c>
      <c r="CE1" s="5" t="s">
        <v>3643</v>
      </c>
      <c r="CF1" s="3" t="s">
        <v>3644</v>
      </c>
      <c r="CG1" s="3" t="s">
        <v>3645</v>
      </c>
      <c r="CH1" s="3" t="s">
        <v>3646</v>
      </c>
      <c r="CI1" s="3" t="s">
        <v>3647</v>
      </c>
      <c r="CJ1" s="3" t="s">
        <v>3648</v>
      </c>
      <c r="CK1" s="3" t="s">
        <v>3649</v>
      </c>
      <c r="CL1" s="3" t="s">
        <v>3650</v>
      </c>
      <c r="CM1" s="3" t="s">
        <v>3651</v>
      </c>
      <c r="CN1" s="3" t="s">
        <v>3652</v>
      </c>
      <c r="CO1" s="3" t="s">
        <v>3653</v>
      </c>
      <c r="CP1" s="3" t="s">
        <v>3654</v>
      </c>
      <c r="CQ1" s="3" t="s">
        <v>3655</v>
      </c>
      <c r="CR1" s="3" t="s">
        <v>3656</v>
      </c>
      <c r="CS1" s="3" t="s">
        <v>3657</v>
      </c>
      <c r="CT1" s="3" t="s">
        <v>3658</v>
      </c>
      <c r="CU1" s="3" t="s">
        <v>3659</v>
      </c>
      <c r="CV1" s="5" t="s">
        <v>3660</v>
      </c>
      <c r="CW1" s="5" t="s">
        <v>3661</v>
      </c>
      <c r="CX1" s="5" t="s">
        <v>3662</v>
      </c>
      <c r="CY1" s="5" t="s">
        <v>3663</v>
      </c>
      <c r="CZ1" s="5" t="s">
        <v>3664</v>
      </c>
      <c r="DA1" s="5" t="s">
        <v>3665</v>
      </c>
      <c r="DB1" s="1" t="s">
        <v>3666</v>
      </c>
      <c r="DC1" s="1" t="s">
        <v>3667</v>
      </c>
      <c r="DD1" s="1" t="s">
        <v>3668</v>
      </c>
      <c r="DE1" s="2" t="s">
        <v>3669</v>
      </c>
      <c r="DF1" s="2" t="s">
        <v>3670</v>
      </c>
      <c r="DG1" s="2" t="s">
        <v>3671</v>
      </c>
      <c r="DH1" s="2" t="s">
        <v>3672</v>
      </c>
      <c r="DI1" s="2" t="s">
        <v>3673</v>
      </c>
      <c r="DJ1" s="3" t="s">
        <v>3674</v>
      </c>
      <c r="DK1" s="3" t="s">
        <v>3675</v>
      </c>
    </row>
    <row r="2" ht="12.75" customHeight="1">
      <c r="A2" s="7" t="s">
        <v>134</v>
      </c>
      <c r="B2" s="7" t="s">
        <v>135</v>
      </c>
      <c r="C2" s="8" t="s">
        <v>136</v>
      </c>
      <c r="D2" s="9" t="s">
        <v>137</v>
      </c>
      <c r="E2" s="7">
        <v>82.0</v>
      </c>
      <c r="F2" s="7">
        <v>13.0</v>
      </c>
      <c r="G2" s="7">
        <v>16.0</v>
      </c>
      <c r="H2" s="24">
        <f t="shared" ref="H2:H899" si="1">F2+G2</f>
        <v>29</v>
      </c>
      <c r="I2" s="25">
        <f t="shared" ref="I2:I899" si="2">H2/S2*60*60</f>
        <v>1.520823925</v>
      </c>
      <c r="J2" s="19">
        <v>11.0</v>
      </c>
      <c r="K2" s="19">
        <v>9.0</v>
      </c>
      <c r="L2" s="19">
        <v>5.0</v>
      </c>
      <c r="M2" s="19">
        <v>99.0</v>
      </c>
      <c r="N2" s="19">
        <v>35.0</v>
      </c>
      <c r="O2" s="19">
        <v>26.0</v>
      </c>
      <c r="P2" s="19">
        <v>105.0</v>
      </c>
      <c r="Q2" s="10">
        <f t="shared" ref="Q2:Q899" si="3">IF(M2&gt;0,F2/M2,0)</f>
        <v>0.1313131313</v>
      </c>
      <c r="R2" s="10">
        <f t="shared" ref="R2:R899" si="4">IF(SUM(M2:O2)&gt;0,F2/SUM(M2:O2),0)</f>
        <v>0.08125</v>
      </c>
      <c r="S2" s="7">
        <v>68647.0</v>
      </c>
      <c r="T2" s="14">
        <f t="shared" ref="T2:T899" si="5">S2/E2/60</f>
        <v>13.95264228</v>
      </c>
      <c r="U2" s="14">
        <v>1066.09</v>
      </c>
      <c r="V2" s="14">
        <f t="shared" ref="V2:V899" si="6">U2/E2</f>
        <v>13.00109756</v>
      </c>
      <c r="W2" s="14">
        <v>2790.64</v>
      </c>
      <c r="X2" s="14">
        <f t="shared" ref="X2:X899" si="7">W2/E2</f>
        <v>34.03219512</v>
      </c>
      <c r="Y2" s="13">
        <f t="shared" ref="Y2:Y899" si="8">IF(V2&gt;0,V2/(V2+X2),0)</f>
        <v>0.2764232912</v>
      </c>
      <c r="Z2" s="12">
        <f t="shared" ref="Z2:Z899" si="9">IF(BB2&gt;0,K2/BB2,0)</f>
        <v>133.9411765</v>
      </c>
      <c r="AA2" s="19">
        <v>25.0</v>
      </c>
      <c r="AB2" s="19">
        <v>177.0</v>
      </c>
      <c r="AC2" s="19">
        <v>120.0</v>
      </c>
      <c r="AD2" s="19">
        <v>22.0</v>
      </c>
      <c r="AE2" s="19">
        <v>12.0</v>
      </c>
      <c r="AF2" s="10">
        <f t="shared" ref="AF2:AF899" si="10">IF(BM2&gt;0,J2/BM2,0)</f>
        <v>0.3235294118</v>
      </c>
      <c r="AG2" s="10">
        <f t="shared" ref="AG2:AG899" si="11">IF(BM2&gt;0,(K2+L2)/BM2,0)</f>
        <v>0.4117647059</v>
      </c>
      <c r="AH2" s="10">
        <f t="shared" ref="AH2:AH899" si="12">AF2+AG2</f>
        <v>0.7352941176</v>
      </c>
      <c r="AI2" s="19">
        <v>380.0</v>
      </c>
      <c r="AJ2" s="13">
        <f t="shared" ref="AJ2:AJ899" si="13">IF(AI2&gt;0,AI2/(AI2+AK2+AM2),0)</f>
        <v>0.3571428571</v>
      </c>
      <c r="AK2" s="19">
        <v>274.0</v>
      </c>
      <c r="AL2" s="13">
        <f t="shared" ref="AL2:AL899" si="14">IF(AK2&gt;0,AK2/(AI2+AK2+AM2),0)</f>
        <v>0.257518797</v>
      </c>
      <c r="AM2" s="19">
        <v>410.0</v>
      </c>
      <c r="AN2" s="13">
        <f t="shared" ref="AN2:AN899" si="15">IF(AM2&gt;0,AM2/(AI2+AK2+AM2),0)</f>
        <v>0.3853383459</v>
      </c>
      <c r="AO2" s="13">
        <f t="shared" ref="AO2:AO899" si="16">IF(AI2&gt;0,AI2/(AI2+AK2),0)</f>
        <v>0.5810397554</v>
      </c>
      <c r="AP2" s="8">
        <v>8.0</v>
      </c>
      <c r="AQ2" s="14">
        <v>5.99</v>
      </c>
      <c r="AR2" s="19">
        <v>17.91</v>
      </c>
      <c r="AS2" s="26">
        <v>1.0</v>
      </c>
      <c r="AT2" s="27">
        <v>0.932</v>
      </c>
      <c r="AU2" s="8">
        <v>2.0</v>
      </c>
      <c r="AV2" s="27">
        <v>0.252</v>
      </c>
      <c r="AW2" s="19">
        <v>50.29</v>
      </c>
      <c r="AX2" s="19">
        <v>18.99</v>
      </c>
      <c r="AY2" s="27">
        <v>-0.431</v>
      </c>
      <c r="AZ2" s="27">
        <v>3.2</v>
      </c>
      <c r="BA2" s="19">
        <v>51.58</v>
      </c>
      <c r="BB2" s="13">
        <f t="shared" ref="BB2:BB899" si="17">IF(BM2&gt;0,BM2/(BM2+BO2),0)</f>
        <v>0.06719367589</v>
      </c>
      <c r="BC2" s="28">
        <f t="shared" ref="BC2:BC899" si="18">BP2/MAX(1,BN2+BP2)</f>
        <v>0.9219330855</v>
      </c>
      <c r="BD2" s="26">
        <f t="shared" ref="BD2:BD899" si="19">BC2*1000+BB2*1000</f>
        <v>989.1267614</v>
      </c>
      <c r="BE2" s="13">
        <f t="shared" ref="BE2:BE899" si="20">BB2-(1-BC2)</f>
        <v>-0.01087323861</v>
      </c>
      <c r="BF2" s="18">
        <f t="shared" ref="BF2:BF899" si="21">IF(V2&gt;0,BM2/(V2*E2)*60,0)</f>
        <v>1.913534505</v>
      </c>
      <c r="BG2" s="18">
        <f t="shared" ref="BG2:BG899" si="22">IF(V2&gt;0,BN2/(V2*E2)*60,0)</f>
        <v>2.363777917</v>
      </c>
      <c r="BH2" s="14">
        <f t="shared" ref="BH2:BH899" si="23">IF(V2&gt;0,(BM2+BO2)/(V2*E2)*60,0)</f>
        <v>28.47789586</v>
      </c>
      <c r="BI2" s="14">
        <f t="shared" ref="BI2:BI899" si="24">IF(V2&gt;0,(BN2+BP2)/(V2*E2)*60,0)</f>
        <v>30.27886951</v>
      </c>
      <c r="BJ2" s="14">
        <f t="shared" ref="BJ2:BJ899" si="25">IF(V2&gt;0,(BM2+BO2+BQ2+BS2)/(V2*E2)*60,0)</f>
        <v>50.82122522</v>
      </c>
      <c r="BK2" s="14">
        <f t="shared" ref="BK2:BK899" si="26">IF(V2&gt;0,(BN2+BP2+BR2+BT2)/(V2*E2)*60,0)</f>
        <v>51.55287077</v>
      </c>
      <c r="BL2" s="14">
        <f t="shared" ref="BL2:BL899" si="27">BJ2-BK2</f>
        <v>-0.7316455459</v>
      </c>
      <c r="BM2" s="19">
        <v>34.0</v>
      </c>
      <c r="BN2" s="19">
        <v>42.0</v>
      </c>
      <c r="BO2" s="26">
        <v>472.0</v>
      </c>
      <c r="BP2" s="26">
        <v>496.0</v>
      </c>
      <c r="BQ2" s="19">
        <v>170.0</v>
      </c>
      <c r="BR2" s="19">
        <v>190.0</v>
      </c>
      <c r="BS2" s="19">
        <v>227.0</v>
      </c>
      <c r="BT2" s="19">
        <v>188.0</v>
      </c>
      <c r="BU2" s="19">
        <v>452.0</v>
      </c>
      <c r="BV2" s="19">
        <v>480.0</v>
      </c>
      <c r="BW2" s="13">
        <f t="shared" ref="BW2:BW899" si="28">IF(BU2&gt;0,BU2/(BU2+BV2),0)</f>
        <v>0.4849785408</v>
      </c>
      <c r="BX2" s="14">
        <v>-3.57</v>
      </c>
      <c r="BY2" s="29">
        <f t="shared" ref="BY2:BY899" si="29">BL2-(-11.91+AZ2-AV2+AO2*24)</f>
        <v>-5.714599674</v>
      </c>
      <c r="BZ2" s="18">
        <f t="shared" ref="BZ2:BZ899" si="30">IF(X2&gt;0,CH2/CG2*60,0)</f>
        <v>2.003425323</v>
      </c>
      <c r="CA2" s="18">
        <f t="shared" ref="CA2:CA899" si="31">IF(X2&gt;0,CI2/CG2*60,0)</f>
        <v>2.143199182</v>
      </c>
      <c r="CB2" s="14">
        <f t="shared" ref="CB2:CB899" si="32">IF(X2&gt;0,(CH2+CJ2)/CG2)*60</f>
        <v>28.76235424</v>
      </c>
      <c r="CC2" s="14">
        <f t="shared" ref="CC2:CC899" si="33">IF(X2&gt;0,(CI2+CK2)/CG2*60,0)</f>
        <v>29.07296282</v>
      </c>
      <c r="CD2" s="14">
        <f t="shared" ref="CD2:CD899" si="34">IF(X2&gt;0,(CH2+CJ2+CL2+CN2)/CG2*60,0)</f>
        <v>52.81898854</v>
      </c>
      <c r="CE2" s="14">
        <f t="shared" ref="CE2:CE899" si="35">IF(X2&gt;0,(CI2+CK2+CM2+CO2)/CG2)*60</f>
        <v>49.32464205</v>
      </c>
      <c r="CF2" s="14">
        <f t="shared" ref="CF2:CF899" si="36">BL2-(CD2-CE2)</f>
        <v>-4.225992039</v>
      </c>
      <c r="CG2" s="7">
        <v>3863.383333</v>
      </c>
      <c r="CH2" s="7">
        <v>129.0</v>
      </c>
      <c r="CI2" s="7">
        <v>138.0</v>
      </c>
      <c r="CJ2" s="26">
        <v>1723.0</v>
      </c>
      <c r="CK2" s="7">
        <v>1734.0</v>
      </c>
      <c r="CL2" s="7">
        <v>715.0</v>
      </c>
      <c r="CM2" s="7">
        <v>670.0</v>
      </c>
      <c r="CN2" s="7">
        <v>834.0</v>
      </c>
      <c r="CO2" s="7">
        <v>634.0</v>
      </c>
      <c r="CP2" s="19">
        <v>17.0</v>
      </c>
      <c r="CQ2" s="19">
        <v>22.0</v>
      </c>
      <c r="CR2" s="26">
        <f t="shared" ref="CR2:CR899" si="37">CQ2-CP2</f>
        <v>5</v>
      </c>
      <c r="CS2" s="18">
        <f t="shared" ref="CS2:CS899" si="38">CP2/(T2*E2)*60</f>
        <v>0.8915174735</v>
      </c>
      <c r="CT2" s="18">
        <f t="shared" ref="CT2:CT899" si="39">CQ2/(T2*E2)*60</f>
        <v>1.153728495</v>
      </c>
      <c r="CU2" s="18">
        <f t="shared" ref="CU2:CU899" si="40">CR2/(T2*E2)*60</f>
        <v>0.2622110216</v>
      </c>
      <c r="CV2" s="30">
        <v>40.57</v>
      </c>
      <c r="CW2" s="30">
        <v>41.22</v>
      </c>
      <c r="CX2" s="30">
        <v>51.55</v>
      </c>
      <c r="CY2" s="30">
        <v>32.28</v>
      </c>
      <c r="CZ2" s="30">
        <v>46.23</v>
      </c>
      <c r="DA2" s="30">
        <v>38.51</v>
      </c>
      <c r="DB2" s="7">
        <v>1.0</v>
      </c>
      <c r="DC2" s="7">
        <v>5.0</v>
      </c>
      <c r="DD2" s="13">
        <f t="shared" ref="DD2:DD899" si="41">IF((DB2+DC2)&gt;0,DB2/(DB2+DC2)," ")</f>
        <v>0.1666666667</v>
      </c>
      <c r="DE2" s="7">
        <v>-0.01</v>
      </c>
      <c r="DF2" s="7">
        <v>-0.48</v>
      </c>
      <c r="DG2" s="7">
        <v>2.0</v>
      </c>
      <c r="DH2" s="7">
        <v>1.0</v>
      </c>
      <c r="DI2" s="7">
        <v>0.0</v>
      </c>
      <c r="DJ2" s="8" t="s">
        <v>3676</v>
      </c>
      <c r="DK2" s="7" t="s">
        <v>3677</v>
      </c>
    </row>
    <row r="3" ht="12.75" customHeight="1">
      <c r="A3" s="7" t="s">
        <v>147</v>
      </c>
      <c r="B3" s="7" t="s">
        <v>148</v>
      </c>
      <c r="C3" s="8" t="s">
        <v>149</v>
      </c>
      <c r="D3" s="9" t="s">
        <v>150</v>
      </c>
      <c r="E3" s="7">
        <v>19.0</v>
      </c>
      <c r="F3" s="7">
        <v>0.0</v>
      </c>
      <c r="G3" s="7">
        <v>1.0</v>
      </c>
      <c r="H3" s="24">
        <f t="shared" si="1"/>
        <v>1</v>
      </c>
      <c r="I3" s="25">
        <f t="shared" si="2"/>
        <v>0.3705228489</v>
      </c>
      <c r="J3" s="19"/>
      <c r="K3" s="19"/>
      <c r="L3" s="19"/>
      <c r="M3" s="19"/>
      <c r="N3" s="19"/>
      <c r="O3" s="19"/>
      <c r="P3" s="19"/>
      <c r="Q3" s="10">
        <f t="shared" si="3"/>
        <v>0</v>
      </c>
      <c r="R3" s="10">
        <f t="shared" si="4"/>
        <v>0</v>
      </c>
      <c r="S3" s="7">
        <v>9716.0</v>
      </c>
      <c r="T3" s="14">
        <f t="shared" si="5"/>
        <v>8.522807018</v>
      </c>
      <c r="U3" s="14"/>
      <c r="V3" s="14">
        <f t="shared" si="6"/>
        <v>0</v>
      </c>
      <c r="W3" s="14"/>
      <c r="X3" s="14">
        <f t="shared" si="7"/>
        <v>0</v>
      </c>
      <c r="Y3" s="13">
        <f t="shared" si="8"/>
        <v>0</v>
      </c>
      <c r="Z3" s="12">
        <f t="shared" si="9"/>
        <v>0</v>
      </c>
      <c r="AA3" s="19"/>
      <c r="AB3" s="19"/>
      <c r="AC3" s="19"/>
      <c r="AD3" s="19"/>
      <c r="AE3" s="19"/>
      <c r="AF3" s="10">
        <f t="shared" si="10"/>
        <v>0</v>
      </c>
      <c r="AG3" s="10">
        <f t="shared" si="11"/>
        <v>0</v>
      </c>
      <c r="AH3" s="10">
        <f t="shared" si="12"/>
        <v>0</v>
      </c>
      <c r="AI3" s="19"/>
      <c r="AJ3" s="13">
        <f t="shared" si="13"/>
        <v>0</v>
      </c>
      <c r="AK3" s="19"/>
      <c r="AL3" s="13">
        <f t="shared" si="14"/>
        <v>0</v>
      </c>
      <c r="AM3" s="19"/>
      <c r="AN3" s="13">
        <f t="shared" si="15"/>
        <v>0</v>
      </c>
      <c r="AO3" s="13">
        <f t="shared" si="16"/>
        <v>0</v>
      </c>
      <c r="AP3" s="8">
        <v>1.0</v>
      </c>
      <c r="AQ3" s="14"/>
      <c r="AR3" s="19"/>
      <c r="AS3" s="26">
        <v>17.0</v>
      </c>
      <c r="AT3" s="27">
        <v>-1.159</v>
      </c>
      <c r="AU3" s="8">
        <v>16.0</v>
      </c>
      <c r="AV3" s="27">
        <v>0.28300000000000003</v>
      </c>
      <c r="AW3" s="19"/>
      <c r="AX3" s="19"/>
      <c r="AY3" s="27">
        <v>-4.388</v>
      </c>
      <c r="AZ3" s="27">
        <v>-4.076</v>
      </c>
      <c r="BA3" s="19"/>
      <c r="BB3" s="13">
        <f t="shared" si="17"/>
        <v>0</v>
      </c>
      <c r="BC3" s="28">
        <f t="shared" si="18"/>
        <v>0</v>
      </c>
      <c r="BD3" s="26">
        <f t="shared" si="19"/>
        <v>0</v>
      </c>
      <c r="BE3" s="13">
        <f t="shared" si="20"/>
        <v>-1</v>
      </c>
      <c r="BF3" s="18">
        <f t="shared" si="21"/>
        <v>0</v>
      </c>
      <c r="BG3" s="18">
        <f t="shared" si="22"/>
        <v>0</v>
      </c>
      <c r="BH3" s="14">
        <f t="shared" si="23"/>
        <v>0</v>
      </c>
      <c r="BI3" s="14">
        <f t="shared" si="24"/>
        <v>0</v>
      </c>
      <c r="BJ3" s="14">
        <f t="shared" si="25"/>
        <v>0</v>
      </c>
      <c r="BK3" s="14">
        <f t="shared" si="26"/>
        <v>0</v>
      </c>
      <c r="BL3" s="14">
        <f t="shared" si="27"/>
        <v>0</v>
      </c>
      <c r="BM3" s="19"/>
      <c r="BN3" s="19"/>
      <c r="BO3" s="26">
        <v>0.0</v>
      </c>
      <c r="BP3" s="26">
        <v>0.0</v>
      </c>
      <c r="BQ3" s="19">
        <v>0.0</v>
      </c>
      <c r="BR3" s="19">
        <v>0.0</v>
      </c>
      <c r="BS3" s="19">
        <v>0.0</v>
      </c>
      <c r="BT3" s="19">
        <v>0.0</v>
      </c>
      <c r="BU3" s="19"/>
      <c r="BV3" s="19"/>
      <c r="BW3" s="13">
        <f t="shared" si="28"/>
        <v>0</v>
      </c>
      <c r="BX3" s="14"/>
      <c r="BY3" s="29">
        <f t="shared" si="29"/>
        <v>16.269</v>
      </c>
      <c r="BZ3" s="18">
        <f t="shared" si="30"/>
        <v>0</v>
      </c>
      <c r="CA3" s="18">
        <f t="shared" si="31"/>
        <v>0</v>
      </c>
      <c r="CB3" s="14">
        <f t="shared" si="32"/>
        <v>0</v>
      </c>
      <c r="CC3" s="14">
        <f t="shared" si="33"/>
        <v>0</v>
      </c>
      <c r="CD3" s="14">
        <f t="shared" si="34"/>
        <v>0</v>
      </c>
      <c r="CE3" s="14">
        <f t="shared" si="35"/>
        <v>0</v>
      </c>
      <c r="CF3" s="14">
        <f t="shared" si="36"/>
        <v>0</v>
      </c>
      <c r="CG3" s="7">
        <v>910.4</v>
      </c>
      <c r="CH3" s="7">
        <v>31.0</v>
      </c>
      <c r="CI3" s="7">
        <v>34.0</v>
      </c>
      <c r="CJ3" s="26">
        <v>466.0</v>
      </c>
      <c r="CK3" s="7">
        <v>382.0</v>
      </c>
      <c r="CL3" s="7">
        <v>177.0</v>
      </c>
      <c r="CM3" s="7">
        <v>172.0</v>
      </c>
      <c r="CN3" s="7">
        <v>224.0</v>
      </c>
      <c r="CO3" s="7">
        <v>196.0</v>
      </c>
      <c r="CP3" s="19"/>
      <c r="CQ3" s="19"/>
      <c r="CR3" s="26">
        <f t="shared" si="37"/>
        <v>0</v>
      </c>
      <c r="CS3" s="18">
        <f t="shared" si="38"/>
        <v>0</v>
      </c>
      <c r="CT3" s="18">
        <f t="shared" si="39"/>
        <v>0</v>
      </c>
      <c r="CU3" s="18">
        <f t="shared" si="40"/>
        <v>0</v>
      </c>
      <c r="CV3" s="30">
        <v>6.63</v>
      </c>
      <c r="CW3" s="30">
        <v>4.7</v>
      </c>
      <c r="CX3" s="30">
        <v>4.28</v>
      </c>
      <c r="CY3" s="30">
        <v>5.71</v>
      </c>
      <c r="CZ3" s="30">
        <v>7.93</v>
      </c>
      <c r="DA3" s="30">
        <v>5.25</v>
      </c>
      <c r="DB3" s="7">
        <v>51.0</v>
      </c>
      <c r="DC3" s="7">
        <v>69.0</v>
      </c>
      <c r="DD3" s="13">
        <f t="shared" si="41"/>
        <v>0.425</v>
      </c>
      <c r="DE3" s="7">
        <v>-0.1</v>
      </c>
      <c r="DF3" s="7">
        <v>0.13</v>
      </c>
      <c r="DG3" s="7">
        <v>45.0</v>
      </c>
      <c r="DH3" s="7">
        <v>44.0</v>
      </c>
      <c r="DI3" s="7">
        <v>29.0</v>
      </c>
      <c r="DJ3" s="8" t="s">
        <v>3678</v>
      </c>
    </row>
    <row r="4" ht="12.75" customHeight="1">
      <c r="A4" s="7" t="s">
        <v>156</v>
      </c>
      <c r="B4" s="7" t="s">
        <v>157</v>
      </c>
      <c r="C4" s="8" t="s">
        <v>158</v>
      </c>
      <c r="D4" s="9" t="s">
        <v>159</v>
      </c>
      <c r="E4" s="7">
        <v>2.0</v>
      </c>
      <c r="F4" s="7">
        <v>0.0</v>
      </c>
      <c r="G4" s="7">
        <v>0.0</v>
      </c>
      <c r="H4" s="24">
        <f t="shared" si="1"/>
        <v>0</v>
      </c>
      <c r="I4" s="25">
        <f t="shared" si="2"/>
        <v>0</v>
      </c>
      <c r="J4" s="19">
        <v>0.0</v>
      </c>
      <c r="K4" s="19">
        <v>0.0</v>
      </c>
      <c r="L4" s="19">
        <v>0.0</v>
      </c>
      <c r="M4" s="19">
        <v>3.0</v>
      </c>
      <c r="N4" s="19">
        <v>0.0</v>
      </c>
      <c r="O4" s="19">
        <v>0.0</v>
      </c>
      <c r="P4" s="19">
        <v>2.0</v>
      </c>
      <c r="Q4" s="10">
        <f t="shared" si="3"/>
        <v>0</v>
      </c>
      <c r="R4" s="10">
        <f t="shared" si="4"/>
        <v>0</v>
      </c>
      <c r="S4" s="7">
        <v>1463.0</v>
      </c>
      <c r="T4" s="14">
        <f t="shared" si="5"/>
        <v>12.19166667</v>
      </c>
      <c r="U4" s="14">
        <v>23.57</v>
      </c>
      <c r="V4" s="14">
        <f t="shared" si="6"/>
        <v>11.785</v>
      </c>
      <c r="W4" s="14">
        <v>70.02</v>
      </c>
      <c r="X4" s="14">
        <f t="shared" si="7"/>
        <v>35.01</v>
      </c>
      <c r="Y4" s="13">
        <f t="shared" si="8"/>
        <v>0.2518431456</v>
      </c>
      <c r="Z4" s="12">
        <f t="shared" si="9"/>
        <v>0</v>
      </c>
      <c r="AA4" s="19">
        <v>0.0</v>
      </c>
      <c r="AB4" s="19">
        <v>3.0</v>
      </c>
      <c r="AC4" s="19">
        <v>3.0</v>
      </c>
      <c r="AD4" s="19">
        <v>5.0</v>
      </c>
      <c r="AE4" s="19">
        <v>2.0</v>
      </c>
      <c r="AF4" s="10">
        <f t="shared" si="10"/>
        <v>0</v>
      </c>
      <c r="AG4" s="10">
        <f t="shared" si="11"/>
        <v>0</v>
      </c>
      <c r="AH4" s="10">
        <f t="shared" si="12"/>
        <v>0</v>
      </c>
      <c r="AI4" s="19">
        <v>5.0</v>
      </c>
      <c r="AJ4" s="13">
        <f t="shared" si="13"/>
        <v>0.2083333333</v>
      </c>
      <c r="AK4" s="19">
        <v>11.0</v>
      </c>
      <c r="AL4" s="13">
        <f t="shared" si="14"/>
        <v>0.4583333333</v>
      </c>
      <c r="AM4" s="19">
        <v>8.0</v>
      </c>
      <c r="AN4" s="13">
        <f t="shared" si="15"/>
        <v>0.3333333333</v>
      </c>
      <c r="AO4" s="13">
        <f t="shared" si="16"/>
        <v>0.3125</v>
      </c>
      <c r="AP4" s="8">
        <v>1.0</v>
      </c>
      <c r="AQ4" s="14">
        <v>-12.08</v>
      </c>
      <c r="AR4" s="19">
        <v>17.04</v>
      </c>
      <c r="AS4" s="26">
        <v>10.0</v>
      </c>
      <c r="AT4" s="27">
        <v>0.024</v>
      </c>
      <c r="AU4" s="8">
        <v>9.0</v>
      </c>
      <c r="AV4" s="27">
        <v>-1.48</v>
      </c>
      <c r="AW4" s="19">
        <v>49.67</v>
      </c>
      <c r="AX4" s="19">
        <v>17.64</v>
      </c>
      <c r="AY4" s="27">
        <v>4.2780000000000005</v>
      </c>
      <c r="AZ4" s="27">
        <v>-0.162</v>
      </c>
      <c r="BA4" s="19">
        <v>50.03</v>
      </c>
      <c r="BB4" s="13">
        <f t="shared" si="17"/>
        <v>0</v>
      </c>
      <c r="BC4" s="28">
        <f t="shared" si="18"/>
        <v>0.9166666667</v>
      </c>
      <c r="BD4" s="26">
        <f t="shared" si="19"/>
        <v>916.6666667</v>
      </c>
      <c r="BE4" s="13">
        <f t="shared" si="20"/>
        <v>-0.08333333333</v>
      </c>
      <c r="BF4" s="18">
        <f t="shared" si="21"/>
        <v>0</v>
      </c>
      <c r="BG4" s="18">
        <f t="shared" si="22"/>
        <v>2.545608825</v>
      </c>
      <c r="BH4" s="14">
        <f t="shared" si="23"/>
        <v>33.09291472</v>
      </c>
      <c r="BI4" s="14">
        <f t="shared" si="24"/>
        <v>30.5473059</v>
      </c>
      <c r="BJ4" s="14">
        <f t="shared" si="25"/>
        <v>56.00339415</v>
      </c>
      <c r="BK4" s="14">
        <f t="shared" si="26"/>
        <v>45.82095885</v>
      </c>
      <c r="BL4" s="14">
        <f t="shared" si="27"/>
        <v>10.1824353</v>
      </c>
      <c r="BM4" s="19">
        <v>0.0</v>
      </c>
      <c r="BN4" s="19">
        <v>1.0</v>
      </c>
      <c r="BO4" s="26">
        <v>13.0</v>
      </c>
      <c r="BP4" s="26">
        <v>11.0</v>
      </c>
      <c r="BQ4" s="19">
        <v>3.0</v>
      </c>
      <c r="BR4" s="19">
        <v>3.0</v>
      </c>
      <c r="BS4" s="19">
        <v>6.0</v>
      </c>
      <c r="BT4" s="19">
        <v>3.0</v>
      </c>
      <c r="BU4" s="19">
        <v>15.0</v>
      </c>
      <c r="BV4" s="19">
        <v>10.0</v>
      </c>
      <c r="BW4" s="13">
        <f t="shared" si="28"/>
        <v>0.6</v>
      </c>
      <c r="BX4" s="14">
        <v>15.88</v>
      </c>
      <c r="BY4" s="29">
        <f t="shared" si="29"/>
        <v>13.2744353</v>
      </c>
      <c r="BZ4" s="18">
        <f t="shared" si="30"/>
        <v>1.91591272</v>
      </c>
      <c r="CA4" s="18">
        <f t="shared" si="31"/>
        <v>2.554550293</v>
      </c>
      <c r="CB4" s="14">
        <f t="shared" si="32"/>
        <v>28.10005322</v>
      </c>
      <c r="CC4" s="14">
        <f t="shared" si="33"/>
        <v>31.93187866</v>
      </c>
      <c r="CD4" s="14">
        <f t="shared" si="34"/>
        <v>51.09100585</v>
      </c>
      <c r="CE4" s="14">
        <f t="shared" si="35"/>
        <v>55.56146887</v>
      </c>
      <c r="CF4" s="14">
        <f t="shared" si="36"/>
        <v>14.65289831</v>
      </c>
      <c r="CG4" s="7">
        <v>93.95</v>
      </c>
      <c r="CH4" s="7">
        <v>3.0</v>
      </c>
      <c r="CI4" s="7">
        <v>4.0</v>
      </c>
      <c r="CJ4" s="26">
        <v>41.0</v>
      </c>
      <c r="CK4" s="7">
        <v>46.0</v>
      </c>
      <c r="CL4" s="7">
        <v>13.0</v>
      </c>
      <c r="CM4" s="7">
        <v>16.0</v>
      </c>
      <c r="CN4" s="7">
        <v>23.0</v>
      </c>
      <c r="CO4" s="7">
        <v>21.0</v>
      </c>
      <c r="CP4" s="19">
        <v>0.0</v>
      </c>
      <c r="CQ4" s="19">
        <v>0.0</v>
      </c>
      <c r="CR4" s="26">
        <f t="shared" si="37"/>
        <v>0</v>
      </c>
      <c r="CS4" s="18">
        <f t="shared" si="38"/>
        <v>0</v>
      </c>
      <c r="CT4" s="18">
        <f t="shared" si="39"/>
        <v>0</v>
      </c>
      <c r="CU4" s="18">
        <f t="shared" si="40"/>
        <v>0</v>
      </c>
      <c r="CV4" s="30">
        <v>1.1</v>
      </c>
      <c r="CW4" s="30">
        <v>1.48</v>
      </c>
      <c r="CX4" s="30">
        <v>0.38</v>
      </c>
      <c r="CY4" s="30">
        <v>0.55</v>
      </c>
      <c r="CZ4" s="30">
        <v>0.5700000000000001</v>
      </c>
      <c r="DA4" s="30">
        <v>1.64</v>
      </c>
      <c r="DB4" s="7">
        <v>0.0</v>
      </c>
      <c r="DC4" s="7">
        <v>0.0</v>
      </c>
      <c r="DD4" s="13" t="str">
        <f t="shared" si="41"/>
        <v> </v>
      </c>
      <c r="DE4" s="7">
        <v>0.0</v>
      </c>
      <c r="DF4" s="7">
        <v>0.0</v>
      </c>
      <c r="DG4" s="7">
        <v>0.0</v>
      </c>
      <c r="DH4" s="7">
        <v>0.0</v>
      </c>
      <c r="DI4" s="7">
        <v>0.0</v>
      </c>
      <c r="DJ4" s="8" t="s">
        <v>3679</v>
      </c>
      <c r="DK4" s="7" t="s">
        <v>3680</v>
      </c>
    </row>
    <row r="5" ht="12.75" customHeight="1">
      <c r="A5" s="7" t="s">
        <v>164</v>
      </c>
      <c r="B5" s="7" t="s">
        <v>165</v>
      </c>
      <c r="C5" s="8" t="s">
        <v>166</v>
      </c>
      <c r="D5" s="9" t="s">
        <v>167</v>
      </c>
      <c r="E5" s="7">
        <v>9.0</v>
      </c>
      <c r="F5" s="7">
        <v>0.0</v>
      </c>
      <c r="G5" s="7">
        <v>1.0</v>
      </c>
      <c r="H5" s="24">
        <f t="shared" si="1"/>
        <v>1</v>
      </c>
      <c r="I5" s="25">
        <f t="shared" si="2"/>
        <v>0.802317807</v>
      </c>
      <c r="J5" s="19">
        <v>0.0</v>
      </c>
      <c r="K5" s="19">
        <v>0.0</v>
      </c>
      <c r="L5" s="19">
        <v>1.0</v>
      </c>
      <c r="M5" s="19">
        <v>3.0</v>
      </c>
      <c r="N5" s="19">
        <v>2.0</v>
      </c>
      <c r="O5" s="19">
        <v>6.0</v>
      </c>
      <c r="P5" s="19">
        <v>5.0</v>
      </c>
      <c r="Q5" s="10">
        <f t="shared" si="3"/>
        <v>0</v>
      </c>
      <c r="R5" s="10">
        <f t="shared" si="4"/>
        <v>0</v>
      </c>
      <c r="S5" s="7">
        <v>4487.0</v>
      </c>
      <c r="T5" s="14">
        <f t="shared" si="5"/>
        <v>8.309259259</v>
      </c>
      <c r="U5" s="14">
        <v>75.72</v>
      </c>
      <c r="V5" s="14">
        <f t="shared" si="6"/>
        <v>8.413333333</v>
      </c>
      <c r="W5" s="14">
        <v>342.95</v>
      </c>
      <c r="X5" s="14">
        <f t="shared" si="7"/>
        <v>38.10555556</v>
      </c>
      <c r="Y5" s="13">
        <f t="shared" si="8"/>
        <v>0.1808584327</v>
      </c>
      <c r="Z5" s="12">
        <f t="shared" si="9"/>
        <v>0</v>
      </c>
      <c r="AA5" s="19">
        <v>4.0</v>
      </c>
      <c r="AB5" s="19">
        <v>8.0</v>
      </c>
      <c r="AC5" s="19">
        <v>5.0</v>
      </c>
      <c r="AD5" s="19">
        <v>1.0</v>
      </c>
      <c r="AE5" s="19">
        <v>0.0</v>
      </c>
      <c r="AF5" s="10">
        <f t="shared" si="10"/>
        <v>0</v>
      </c>
      <c r="AG5" s="10">
        <f t="shared" si="11"/>
        <v>1</v>
      </c>
      <c r="AH5" s="10">
        <f t="shared" si="12"/>
        <v>1</v>
      </c>
      <c r="AI5" s="19">
        <v>17.0</v>
      </c>
      <c r="AJ5" s="13">
        <f t="shared" si="13"/>
        <v>0.2615384615</v>
      </c>
      <c r="AK5" s="19">
        <v>20.0</v>
      </c>
      <c r="AL5" s="13">
        <f t="shared" si="14"/>
        <v>0.3076923077</v>
      </c>
      <c r="AM5" s="19">
        <v>28.0</v>
      </c>
      <c r="AN5" s="13">
        <f t="shared" si="15"/>
        <v>0.4307692308</v>
      </c>
      <c r="AO5" s="13">
        <f t="shared" si="16"/>
        <v>0.4594594595</v>
      </c>
      <c r="AP5" s="8">
        <v>7.0</v>
      </c>
      <c r="AQ5" s="14">
        <v>1.21</v>
      </c>
      <c r="AR5" s="19">
        <v>16.66</v>
      </c>
      <c r="AS5" s="26">
        <v>14.0</v>
      </c>
      <c r="AT5" s="27">
        <v>-0.065</v>
      </c>
      <c r="AU5" s="8">
        <v>12.0</v>
      </c>
      <c r="AV5" s="27">
        <v>2.842</v>
      </c>
      <c r="AW5" s="19">
        <v>51.12</v>
      </c>
      <c r="AX5" s="19">
        <v>16.15</v>
      </c>
      <c r="AY5" s="27">
        <v>-1.197</v>
      </c>
      <c r="AZ5" s="27">
        <v>-12.714</v>
      </c>
      <c r="BA5" s="19">
        <v>44.27</v>
      </c>
      <c r="BB5" s="13">
        <f t="shared" si="17"/>
        <v>0.03333333333</v>
      </c>
      <c r="BC5" s="28">
        <f t="shared" si="18"/>
        <v>0.9411764706</v>
      </c>
      <c r="BD5" s="26">
        <f t="shared" si="19"/>
        <v>974.5098039</v>
      </c>
      <c r="BE5" s="13">
        <f t="shared" si="20"/>
        <v>-0.02549019608</v>
      </c>
      <c r="BF5" s="18">
        <f t="shared" si="21"/>
        <v>0.7923930269</v>
      </c>
      <c r="BG5" s="18">
        <f t="shared" si="22"/>
        <v>1.584786054</v>
      </c>
      <c r="BH5" s="14">
        <f t="shared" si="23"/>
        <v>23.77179081</v>
      </c>
      <c r="BI5" s="14">
        <f t="shared" si="24"/>
        <v>26.94136292</v>
      </c>
      <c r="BJ5" s="14">
        <f t="shared" si="25"/>
        <v>46.75118859</v>
      </c>
      <c r="BK5" s="14">
        <f t="shared" si="26"/>
        <v>57.84469097</v>
      </c>
      <c r="BL5" s="14">
        <f t="shared" si="27"/>
        <v>-11.09350238</v>
      </c>
      <c r="BM5" s="19">
        <v>1.0</v>
      </c>
      <c r="BN5" s="19">
        <v>2.0</v>
      </c>
      <c r="BO5" s="26">
        <v>29.0</v>
      </c>
      <c r="BP5" s="26">
        <v>32.0</v>
      </c>
      <c r="BQ5" s="19">
        <v>10.0</v>
      </c>
      <c r="BR5" s="19">
        <v>14.0</v>
      </c>
      <c r="BS5" s="19">
        <v>19.0</v>
      </c>
      <c r="BT5" s="19">
        <v>25.0</v>
      </c>
      <c r="BU5" s="19">
        <v>31.0</v>
      </c>
      <c r="BV5" s="19">
        <v>29.0</v>
      </c>
      <c r="BW5" s="13">
        <f t="shared" si="28"/>
        <v>0.5166666667</v>
      </c>
      <c r="BX5" s="14">
        <v>9.52</v>
      </c>
      <c r="BY5" s="29">
        <f t="shared" si="29"/>
        <v>5.345470596</v>
      </c>
      <c r="BZ5" s="18">
        <f t="shared" si="30"/>
        <v>2.861457751</v>
      </c>
      <c r="CA5" s="18">
        <f t="shared" si="31"/>
        <v>3.004530639</v>
      </c>
      <c r="CB5" s="14">
        <f t="shared" si="32"/>
        <v>23.46395356</v>
      </c>
      <c r="CC5" s="14">
        <f t="shared" si="33"/>
        <v>32.62061837</v>
      </c>
      <c r="CD5" s="14">
        <f t="shared" si="34"/>
        <v>47.92941734</v>
      </c>
      <c r="CE5" s="14">
        <f t="shared" si="35"/>
        <v>63.09514342</v>
      </c>
      <c r="CF5" s="14">
        <f t="shared" si="36"/>
        <v>4.072223706</v>
      </c>
      <c r="CG5" s="7">
        <v>419.366667</v>
      </c>
      <c r="CH5" s="7">
        <v>20.0</v>
      </c>
      <c r="CI5" s="7">
        <v>21.0</v>
      </c>
      <c r="CJ5" s="26">
        <v>144.0</v>
      </c>
      <c r="CK5" s="7">
        <v>207.0</v>
      </c>
      <c r="CL5" s="7">
        <v>72.0</v>
      </c>
      <c r="CM5" s="7">
        <v>88.0</v>
      </c>
      <c r="CN5" s="7">
        <v>99.0</v>
      </c>
      <c r="CO5" s="7">
        <v>125.0</v>
      </c>
      <c r="CP5" s="19">
        <v>0.0</v>
      </c>
      <c r="CQ5" s="19">
        <v>0.0</v>
      </c>
      <c r="CR5" s="26">
        <f t="shared" si="37"/>
        <v>0</v>
      </c>
      <c r="CS5" s="18">
        <f t="shared" si="38"/>
        <v>0</v>
      </c>
      <c r="CT5" s="18">
        <f t="shared" si="39"/>
        <v>0</v>
      </c>
      <c r="CU5" s="18">
        <f t="shared" si="40"/>
        <v>0</v>
      </c>
      <c r="CV5" s="30">
        <v>2.44</v>
      </c>
      <c r="CW5" s="30">
        <v>2.6</v>
      </c>
      <c r="CX5" s="30">
        <v>3.81</v>
      </c>
      <c r="CY5" s="30">
        <v>2.96</v>
      </c>
      <c r="CZ5" s="30">
        <v>1.82</v>
      </c>
      <c r="DA5" s="30">
        <v>5.59</v>
      </c>
      <c r="DB5" s="7">
        <v>23.0</v>
      </c>
      <c r="DC5" s="7">
        <v>21.0</v>
      </c>
      <c r="DD5" s="13">
        <f t="shared" si="41"/>
        <v>0.5227272727</v>
      </c>
      <c r="DE5" s="7">
        <v>-0.99</v>
      </c>
      <c r="DF5" s="7">
        <v>-4.51</v>
      </c>
      <c r="DG5" s="7">
        <v>13.0</v>
      </c>
      <c r="DH5" s="7">
        <v>16.0</v>
      </c>
      <c r="DI5" s="7">
        <v>15.0</v>
      </c>
      <c r="DJ5" s="8" t="s">
        <v>3681</v>
      </c>
      <c r="DK5" s="7" t="s">
        <v>3682</v>
      </c>
    </row>
    <row r="6" ht="12.75" customHeight="1">
      <c r="A6" s="7" t="s">
        <v>171</v>
      </c>
      <c r="B6" s="7" t="s">
        <v>172</v>
      </c>
      <c r="C6" s="8" t="s">
        <v>173</v>
      </c>
      <c r="D6" s="9" t="s">
        <v>174</v>
      </c>
      <c r="E6" s="7">
        <v>82.0</v>
      </c>
      <c r="F6" s="7">
        <v>4.0</v>
      </c>
      <c r="G6" s="7">
        <v>17.0</v>
      </c>
      <c r="H6" s="24">
        <f t="shared" si="1"/>
        <v>21</v>
      </c>
      <c r="I6" s="25">
        <f t="shared" si="2"/>
        <v>0.83146364</v>
      </c>
      <c r="J6" s="19">
        <v>3.0</v>
      </c>
      <c r="K6" s="19">
        <v>6.0</v>
      </c>
      <c r="L6" s="19">
        <v>7.0</v>
      </c>
      <c r="M6" s="19">
        <v>63.0</v>
      </c>
      <c r="N6" s="19">
        <v>36.0</v>
      </c>
      <c r="O6" s="19">
        <v>67.0</v>
      </c>
      <c r="P6" s="19">
        <v>48.0</v>
      </c>
      <c r="Q6" s="10">
        <f t="shared" si="3"/>
        <v>0.06349206349</v>
      </c>
      <c r="R6" s="10">
        <f t="shared" si="4"/>
        <v>0.02409638554</v>
      </c>
      <c r="S6" s="7">
        <v>90924.0</v>
      </c>
      <c r="T6" s="14">
        <f t="shared" si="5"/>
        <v>18.4804878</v>
      </c>
      <c r="U6" s="14">
        <v>1410.97</v>
      </c>
      <c r="V6" s="14">
        <f t="shared" si="6"/>
        <v>17.20695122</v>
      </c>
      <c r="W6" s="14">
        <v>2527.4</v>
      </c>
      <c r="X6" s="14">
        <f t="shared" si="7"/>
        <v>30.82195122</v>
      </c>
      <c r="Y6" s="13">
        <f t="shared" si="8"/>
        <v>0.3582624284</v>
      </c>
      <c r="Z6" s="12">
        <f t="shared" si="9"/>
        <v>85.625</v>
      </c>
      <c r="AA6" s="19">
        <v>149.0</v>
      </c>
      <c r="AB6" s="19">
        <v>102.0</v>
      </c>
      <c r="AC6" s="19">
        <v>149.0</v>
      </c>
      <c r="AD6" s="19">
        <v>32.0</v>
      </c>
      <c r="AE6" s="19">
        <v>22.0</v>
      </c>
      <c r="AF6" s="10">
        <f t="shared" si="10"/>
        <v>0.0625</v>
      </c>
      <c r="AG6" s="10">
        <f t="shared" si="11"/>
        <v>0.2708333333</v>
      </c>
      <c r="AH6" s="10">
        <f t="shared" si="12"/>
        <v>0.3333333333</v>
      </c>
      <c r="AI6" s="19">
        <v>399.0</v>
      </c>
      <c r="AJ6" s="13">
        <f t="shared" si="13"/>
        <v>0.2654690619</v>
      </c>
      <c r="AK6" s="19">
        <v>524.0</v>
      </c>
      <c r="AL6" s="13">
        <f t="shared" si="14"/>
        <v>0.3486360612</v>
      </c>
      <c r="AM6" s="19">
        <v>580.0</v>
      </c>
      <c r="AN6" s="13">
        <f t="shared" si="15"/>
        <v>0.3858948769</v>
      </c>
      <c r="AO6" s="13">
        <f t="shared" si="16"/>
        <v>0.4322860238</v>
      </c>
      <c r="AP6" s="8">
        <v>1.0</v>
      </c>
      <c r="AQ6" s="14">
        <v>-14.34</v>
      </c>
      <c r="AR6" s="19">
        <v>17.82</v>
      </c>
      <c r="AS6" s="26">
        <v>1.0</v>
      </c>
      <c r="AT6" s="27">
        <v>1.2570000000000001</v>
      </c>
      <c r="AU6" s="8">
        <v>1.0</v>
      </c>
      <c r="AV6" s="27">
        <v>0.457</v>
      </c>
      <c r="AW6" s="19">
        <v>50.26</v>
      </c>
      <c r="AX6" s="19">
        <v>17.56</v>
      </c>
      <c r="AY6" s="27">
        <v>0.631</v>
      </c>
      <c r="AZ6" s="27">
        <v>1.6440000000000001</v>
      </c>
      <c r="BA6" s="19">
        <v>50.87</v>
      </c>
      <c r="BB6" s="13">
        <f t="shared" si="17"/>
        <v>0.0700729927</v>
      </c>
      <c r="BC6" s="28">
        <f t="shared" si="18"/>
        <v>0.9390243902</v>
      </c>
      <c r="BD6" s="26">
        <f t="shared" si="19"/>
        <v>1009.097383</v>
      </c>
      <c r="BE6" s="13">
        <f t="shared" si="20"/>
        <v>0.009097382945</v>
      </c>
      <c r="BF6" s="18">
        <f t="shared" si="21"/>
        <v>2.041148997</v>
      </c>
      <c r="BG6" s="18">
        <f t="shared" si="22"/>
        <v>1.700957497</v>
      </c>
      <c r="BH6" s="14">
        <f t="shared" si="23"/>
        <v>29.12889714</v>
      </c>
      <c r="BI6" s="14">
        <f t="shared" si="24"/>
        <v>27.89570296</v>
      </c>
      <c r="BJ6" s="14">
        <f t="shared" si="25"/>
        <v>54.60073566</v>
      </c>
      <c r="BK6" s="14">
        <f t="shared" si="26"/>
        <v>55.62131016</v>
      </c>
      <c r="BL6" s="14">
        <f t="shared" si="27"/>
        <v>-1.020574498</v>
      </c>
      <c r="BM6" s="19">
        <v>48.0</v>
      </c>
      <c r="BN6" s="19">
        <v>40.0</v>
      </c>
      <c r="BO6" s="26">
        <v>637.0</v>
      </c>
      <c r="BP6" s="26">
        <v>616.0</v>
      </c>
      <c r="BQ6" s="19">
        <v>275.0</v>
      </c>
      <c r="BR6" s="19">
        <v>277.0</v>
      </c>
      <c r="BS6" s="19">
        <v>324.0</v>
      </c>
      <c r="BT6" s="19">
        <v>375.0</v>
      </c>
      <c r="BU6" s="19">
        <v>636.0</v>
      </c>
      <c r="BV6" s="19">
        <v>584.0</v>
      </c>
      <c r="BW6" s="13">
        <f t="shared" si="28"/>
        <v>0.5213114754</v>
      </c>
      <c r="BX6" s="14">
        <v>0.73</v>
      </c>
      <c r="BY6" s="29">
        <f t="shared" si="29"/>
        <v>-0.6724390704</v>
      </c>
      <c r="BZ6" s="18">
        <f t="shared" si="30"/>
        <v>2.467433015</v>
      </c>
      <c r="CA6" s="18">
        <f t="shared" si="31"/>
        <v>1.949576703</v>
      </c>
      <c r="CB6" s="14">
        <f t="shared" si="32"/>
        <v>29.94427967</v>
      </c>
      <c r="CC6" s="14">
        <f t="shared" si="33"/>
        <v>27.43115345</v>
      </c>
      <c r="CD6" s="14">
        <f t="shared" si="34"/>
        <v>56.17217876</v>
      </c>
      <c r="CE6" s="14">
        <f t="shared" si="35"/>
        <v>53.99413603</v>
      </c>
      <c r="CF6" s="14">
        <f t="shared" si="36"/>
        <v>-3.198617221</v>
      </c>
      <c r="CG6" s="7">
        <v>3939.316667</v>
      </c>
      <c r="CH6" s="7">
        <v>162.0</v>
      </c>
      <c r="CI6" s="7">
        <v>128.0</v>
      </c>
      <c r="CJ6" s="26">
        <v>1804.0</v>
      </c>
      <c r="CK6" s="7">
        <v>1673.0</v>
      </c>
      <c r="CL6" s="7">
        <v>751.0</v>
      </c>
      <c r="CM6" s="7">
        <v>768.0</v>
      </c>
      <c r="CN6" s="7">
        <v>971.0</v>
      </c>
      <c r="CO6" s="7">
        <v>976.0</v>
      </c>
      <c r="CP6" s="19">
        <v>10.0</v>
      </c>
      <c r="CQ6" s="19">
        <v>2.0</v>
      </c>
      <c r="CR6" s="26">
        <f t="shared" si="37"/>
        <v>-8</v>
      </c>
      <c r="CS6" s="18">
        <f t="shared" si="38"/>
        <v>0.3959350666</v>
      </c>
      <c r="CT6" s="18">
        <f t="shared" si="39"/>
        <v>0.07918701333</v>
      </c>
      <c r="CU6" s="18">
        <f t="shared" si="40"/>
        <v>-0.3167480533</v>
      </c>
      <c r="CV6" s="30">
        <v>55.06</v>
      </c>
      <c r="CW6" s="30">
        <v>52.5</v>
      </c>
      <c r="CX6" s="30">
        <v>74.63</v>
      </c>
      <c r="CY6" s="30">
        <v>47.2</v>
      </c>
      <c r="CZ6" s="30">
        <v>61.91</v>
      </c>
      <c r="DA6" s="30">
        <v>55.58</v>
      </c>
      <c r="DB6" s="7">
        <v>0.0</v>
      </c>
      <c r="DC6" s="7">
        <v>0.0</v>
      </c>
      <c r="DD6" s="13" t="str">
        <f t="shared" si="41"/>
        <v> </v>
      </c>
      <c r="DE6" s="7">
        <v>0.0</v>
      </c>
      <c r="DF6" s="7">
        <v>0.0</v>
      </c>
      <c r="DG6" s="7">
        <v>0.0</v>
      </c>
      <c r="DH6" s="7">
        <v>0.0</v>
      </c>
      <c r="DI6" s="7">
        <v>0.0</v>
      </c>
      <c r="DJ6" s="8" t="s">
        <v>3683</v>
      </c>
      <c r="DK6" s="7" t="s">
        <v>3684</v>
      </c>
    </row>
    <row r="7" ht="12.75" customHeight="1">
      <c r="A7" s="7" t="s">
        <v>180</v>
      </c>
      <c r="B7" s="7" t="s">
        <v>181</v>
      </c>
      <c r="C7" s="8" t="s">
        <v>182</v>
      </c>
      <c r="D7" s="9" t="s">
        <v>183</v>
      </c>
      <c r="E7" s="7">
        <v>12.0</v>
      </c>
      <c r="F7" s="7">
        <v>1.0</v>
      </c>
      <c r="G7" s="7">
        <v>3.0</v>
      </c>
      <c r="H7" s="24">
        <f t="shared" si="1"/>
        <v>4</v>
      </c>
      <c r="I7" s="25">
        <f t="shared" si="2"/>
        <v>1.884570082</v>
      </c>
      <c r="J7" s="19">
        <v>1.0</v>
      </c>
      <c r="K7" s="19">
        <v>0.0</v>
      </c>
      <c r="L7" s="19">
        <v>3.0</v>
      </c>
      <c r="M7" s="19">
        <v>10.0</v>
      </c>
      <c r="N7" s="19">
        <v>5.0</v>
      </c>
      <c r="O7" s="19">
        <v>6.0</v>
      </c>
      <c r="P7" s="19">
        <v>14.0</v>
      </c>
      <c r="Q7" s="10">
        <f t="shared" si="3"/>
        <v>0.1</v>
      </c>
      <c r="R7" s="10">
        <f t="shared" si="4"/>
        <v>0.04761904762</v>
      </c>
      <c r="S7" s="7">
        <v>7641.0</v>
      </c>
      <c r="T7" s="14">
        <f t="shared" si="5"/>
        <v>10.6125</v>
      </c>
      <c r="U7" s="14">
        <v>125.58</v>
      </c>
      <c r="V7" s="14">
        <f t="shared" si="6"/>
        <v>10.465</v>
      </c>
      <c r="W7" s="14">
        <v>454.36</v>
      </c>
      <c r="X7" s="14">
        <f t="shared" si="7"/>
        <v>37.86333333</v>
      </c>
      <c r="Y7" s="13">
        <f t="shared" si="8"/>
        <v>0.216539642</v>
      </c>
      <c r="Z7" s="12">
        <f t="shared" si="9"/>
        <v>0</v>
      </c>
      <c r="AA7" s="19">
        <v>4.0</v>
      </c>
      <c r="AB7" s="19">
        <v>40.0</v>
      </c>
      <c r="AC7" s="19">
        <v>12.0</v>
      </c>
      <c r="AD7" s="19">
        <v>1.0</v>
      </c>
      <c r="AE7" s="19">
        <v>4.0</v>
      </c>
      <c r="AF7" s="10">
        <f t="shared" si="10"/>
        <v>0.2</v>
      </c>
      <c r="AG7" s="10">
        <f t="shared" si="11"/>
        <v>0.6</v>
      </c>
      <c r="AH7" s="10">
        <f t="shared" si="12"/>
        <v>0.8</v>
      </c>
      <c r="AI7" s="19">
        <v>30.0</v>
      </c>
      <c r="AJ7" s="13">
        <f t="shared" si="13"/>
        <v>0.2564102564</v>
      </c>
      <c r="AK7" s="19">
        <v>50.0</v>
      </c>
      <c r="AL7" s="13">
        <f t="shared" si="14"/>
        <v>0.4273504274</v>
      </c>
      <c r="AM7" s="19">
        <v>37.0</v>
      </c>
      <c r="AN7" s="13">
        <f t="shared" si="15"/>
        <v>0.3162393162</v>
      </c>
      <c r="AO7" s="13">
        <f t="shared" si="16"/>
        <v>0.375</v>
      </c>
      <c r="AP7" s="8">
        <v>1.0</v>
      </c>
      <c r="AQ7" s="14">
        <v>-6.79</v>
      </c>
      <c r="AR7" s="19">
        <v>16.64</v>
      </c>
      <c r="AS7" s="26">
        <v>13.0</v>
      </c>
      <c r="AT7" s="27">
        <v>-0.149</v>
      </c>
      <c r="AU7" s="8">
        <v>10.0</v>
      </c>
      <c r="AV7" s="27">
        <v>-0.63</v>
      </c>
      <c r="AW7" s="19">
        <v>49.38</v>
      </c>
      <c r="AX7" s="19">
        <v>16.96</v>
      </c>
      <c r="AY7" s="27">
        <v>-2.034</v>
      </c>
      <c r="AZ7" s="27">
        <v>-6.769</v>
      </c>
      <c r="BA7" s="19">
        <v>47.59</v>
      </c>
      <c r="BB7" s="13">
        <f t="shared" si="17"/>
        <v>0.09803921569</v>
      </c>
      <c r="BC7" s="28">
        <f t="shared" si="18"/>
        <v>0.9393939394</v>
      </c>
      <c r="BD7" s="26">
        <f t="shared" si="19"/>
        <v>1037.433155</v>
      </c>
      <c r="BE7" s="13">
        <f t="shared" si="20"/>
        <v>0.03743315508</v>
      </c>
      <c r="BF7" s="18">
        <f t="shared" si="21"/>
        <v>2.388915432</v>
      </c>
      <c r="BG7" s="18">
        <f t="shared" si="22"/>
        <v>1.911132346</v>
      </c>
      <c r="BH7" s="14">
        <f t="shared" si="23"/>
        <v>24.36693741</v>
      </c>
      <c r="BI7" s="14">
        <f t="shared" si="24"/>
        <v>31.53368371</v>
      </c>
      <c r="BJ7" s="14">
        <f t="shared" si="25"/>
        <v>44.43382704</v>
      </c>
      <c r="BK7" s="14">
        <f t="shared" si="26"/>
        <v>59.24510272</v>
      </c>
      <c r="BL7" s="14">
        <f t="shared" si="27"/>
        <v>-14.81127568</v>
      </c>
      <c r="BM7" s="19">
        <v>5.0</v>
      </c>
      <c r="BN7" s="19">
        <v>4.0</v>
      </c>
      <c r="BO7" s="26">
        <v>46.0</v>
      </c>
      <c r="BP7" s="26">
        <v>62.0</v>
      </c>
      <c r="BQ7" s="19">
        <v>18.0</v>
      </c>
      <c r="BR7" s="19">
        <v>29.0</v>
      </c>
      <c r="BS7" s="19">
        <v>24.0</v>
      </c>
      <c r="BT7" s="19">
        <v>29.0</v>
      </c>
      <c r="BU7" s="19">
        <v>51.0</v>
      </c>
      <c r="BV7" s="19">
        <v>57.0</v>
      </c>
      <c r="BW7" s="13">
        <f t="shared" si="28"/>
        <v>0.4722222222</v>
      </c>
      <c r="BX7" s="14">
        <v>-1.83</v>
      </c>
      <c r="BY7" s="29">
        <f t="shared" si="29"/>
        <v>-5.762275681</v>
      </c>
      <c r="BZ7" s="18">
        <f t="shared" si="30"/>
        <v>2.695231513</v>
      </c>
      <c r="CA7" s="18">
        <f t="shared" si="31"/>
        <v>2.176917761</v>
      </c>
      <c r="CB7" s="14">
        <f t="shared" si="32"/>
        <v>27.05597789</v>
      </c>
      <c r="CC7" s="14">
        <f t="shared" si="33"/>
        <v>30.68417415</v>
      </c>
      <c r="CD7" s="14">
        <f t="shared" si="34"/>
        <v>52.97166551</v>
      </c>
      <c r="CE7" s="14">
        <f t="shared" si="35"/>
        <v>62.71596406</v>
      </c>
      <c r="CF7" s="14">
        <f t="shared" si="36"/>
        <v>-5.066977132</v>
      </c>
      <c r="CG7" s="7">
        <v>578.8</v>
      </c>
      <c r="CH7" s="7">
        <v>26.0</v>
      </c>
      <c r="CI7" s="7">
        <v>21.0</v>
      </c>
      <c r="CJ7" s="26">
        <v>235.0</v>
      </c>
      <c r="CK7" s="7">
        <v>275.0</v>
      </c>
      <c r="CL7" s="7">
        <v>109.0</v>
      </c>
      <c r="CM7" s="7">
        <v>128.0</v>
      </c>
      <c r="CN7" s="7">
        <v>141.0</v>
      </c>
      <c r="CO7" s="7">
        <v>181.0</v>
      </c>
      <c r="CP7" s="19">
        <v>1.0</v>
      </c>
      <c r="CQ7" s="19">
        <v>0.0</v>
      </c>
      <c r="CR7" s="26">
        <f t="shared" si="37"/>
        <v>-1</v>
      </c>
      <c r="CS7" s="18">
        <f t="shared" si="38"/>
        <v>0.4711425206</v>
      </c>
      <c r="CT7" s="18">
        <f t="shared" si="39"/>
        <v>0</v>
      </c>
      <c r="CU7" s="18">
        <f t="shared" si="40"/>
        <v>-0.4711425206</v>
      </c>
      <c r="CV7" s="30">
        <v>4.08</v>
      </c>
      <c r="CW7" s="30">
        <v>5.04</v>
      </c>
      <c r="CX7" s="30">
        <v>4.53</v>
      </c>
      <c r="CY7" s="30">
        <v>3.92</v>
      </c>
      <c r="CZ7" s="30">
        <v>4.6</v>
      </c>
      <c r="DA7" s="30">
        <v>5.88</v>
      </c>
      <c r="DB7" s="7">
        <v>0.0</v>
      </c>
      <c r="DC7" s="7">
        <v>0.0</v>
      </c>
      <c r="DD7" s="13" t="str">
        <f t="shared" si="41"/>
        <v> </v>
      </c>
      <c r="DE7" s="7">
        <v>0.0</v>
      </c>
      <c r="DF7" s="7">
        <v>0.0</v>
      </c>
      <c r="DG7" s="7">
        <v>0.0</v>
      </c>
      <c r="DH7" s="7">
        <v>0.0</v>
      </c>
      <c r="DI7" s="7">
        <v>0.0</v>
      </c>
      <c r="DJ7" s="8" t="s">
        <v>3685</v>
      </c>
      <c r="DK7" s="7" t="s">
        <v>3686</v>
      </c>
    </row>
    <row r="8" ht="12.75" customHeight="1">
      <c r="A8" s="7" t="s">
        <v>190</v>
      </c>
      <c r="B8" s="7" t="s">
        <v>191</v>
      </c>
      <c r="C8" s="8" t="s">
        <v>136</v>
      </c>
      <c r="D8" s="9" t="s">
        <v>150</v>
      </c>
      <c r="E8" s="7">
        <v>29.0</v>
      </c>
      <c r="F8" s="7">
        <v>1.0</v>
      </c>
      <c r="G8" s="7">
        <v>2.0</v>
      </c>
      <c r="H8" s="24">
        <f t="shared" si="1"/>
        <v>3</v>
      </c>
      <c r="I8" s="25">
        <f t="shared" si="2"/>
        <v>0.8759124088</v>
      </c>
      <c r="J8" s="19">
        <v>1.0</v>
      </c>
      <c r="K8" s="19">
        <v>1.0</v>
      </c>
      <c r="L8" s="19">
        <v>1.0</v>
      </c>
      <c r="M8" s="19">
        <v>15.0</v>
      </c>
      <c r="N8" s="19">
        <v>8.0</v>
      </c>
      <c r="O8" s="19">
        <v>4.0</v>
      </c>
      <c r="P8" s="19">
        <v>19.0</v>
      </c>
      <c r="Q8" s="10">
        <f t="shared" si="3"/>
        <v>0.06666666667</v>
      </c>
      <c r="R8" s="10">
        <f t="shared" si="4"/>
        <v>0.03703703704</v>
      </c>
      <c r="S8" s="7">
        <v>12330.0</v>
      </c>
      <c r="T8" s="14">
        <f t="shared" si="5"/>
        <v>7.086206897</v>
      </c>
      <c r="U8" s="14">
        <v>200.82</v>
      </c>
      <c r="V8" s="14">
        <f t="shared" si="6"/>
        <v>6.924827586</v>
      </c>
      <c r="W8" s="14">
        <v>1168.37</v>
      </c>
      <c r="X8" s="14">
        <f t="shared" si="7"/>
        <v>40.28862069</v>
      </c>
      <c r="Y8" s="13">
        <f t="shared" si="8"/>
        <v>0.1466706593</v>
      </c>
      <c r="Z8" s="12">
        <f t="shared" si="9"/>
        <v>16.4</v>
      </c>
      <c r="AA8" s="19">
        <v>3.0</v>
      </c>
      <c r="AB8" s="19">
        <v>13.0</v>
      </c>
      <c r="AC8" s="19">
        <v>21.0</v>
      </c>
      <c r="AD8" s="19">
        <v>0.0</v>
      </c>
      <c r="AE8" s="19">
        <v>0.0</v>
      </c>
      <c r="AF8" s="10">
        <f t="shared" si="10"/>
        <v>0.2</v>
      </c>
      <c r="AG8" s="10">
        <f t="shared" si="11"/>
        <v>0.4</v>
      </c>
      <c r="AH8" s="10">
        <f t="shared" si="12"/>
        <v>0.6</v>
      </c>
      <c r="AI8" s="19">
        <v>54.0</v>
      </c>
      <c r="AJ8" s="13">
        <f t="shared" si="13"/>
        <v>0.3253012048</v>
      </c>
      <c r="AK8" s="19">
        <v>61.0</v>
      </c>
      <c r="AL8" s="13">
        <f t="shared" si="14"/>
        <v>0.3674698795</v>
      </c>
      <c r="AM8" s="19">
        <v>51.0</v>
      </c>
      <c r="AN8" s="13">
        <f t="shared" si="15"/>
        <v>0.3072289157</v>
      </c>
      <c r="AO8" s="13">
        <f t="shared" si="16"/>
        <v>0.4695652174</v>
      </c>
      <c r="AP8" s="8">
        <v>5.0</v>
      </c>
      <c r="AQ8" s="14">
        <v>-5.97</v>
      </c>
      <c r="AR8" s="19">
        <v>16.57</v>
      </c>
      <c r="AS8" s="26">
        <v>15.0</v>
      </c>
      <c r="AT8" s="27">
        <v>-0.686</v>
      </c>
      <c r="AU8" s="8">
        <v>15.0</v>
      </c>
      <c r="AV8" s="27">
        <v>-2.2</v>
      </c>
      <c r="AW8" s="19">
        <v>49.45</v>
      </c>
      <c r="AX8" s="19">
        <v>16.56</v>
      </c>
      <c r="AY8" s="27">
        <v>-3.296</v>
      </c>
      <c r="AZ8" s="27">
        <v>0.404</v>
      </c>
      <c r="BA8" s="19">
        <v>49.89</v>
      </c>
      <c r="BB8" s="13">
        <f t="shared" si="17"/>
        <v>0.06097560976</v>
      </c>
      <c r="BC8" s="28">
        <f t="shared" si="18"/>
        <v>0.9603960396</v>
      </c>
      <c r="BD8" s="26">
        <f t="shared" si="19"/>
        <v>1021.371649</v>
      </c>
      <c r="BE8" s="13">
        <f t="shared" si="20"/>
        <v>0.02137164936</v>
      </c>
      <c r="BF8" s="18">
        <f t="shared" si="21"/>
        <v>1.493875112</v>
      </c>
      <c r="BG8" s="18">
        <f t="shared" si="22"/>
        <v>1.19510009</v>
      </c>
      <c r="BH8" s="14">
        <f t="shared" si="23"/>
        <v>24.49955184</v>
      </c>
      <c r="BI8" s="14">
        <f t="shared" si="24"/>
        <v>30.17627726</v>
      </c>
      <c r="BJ8" s="14">
        <f t="shared" si="25"/>
        <v>47.80400359</v>
      </c>
      <c r="BK8" s="14">
        <f t="shared" si="26"/>
        <v>50.79175381</v>
      </c>
      <c r="BL8" s="14">
        <f t="shared" si="27"/>
        <v>-2.987750224</v>
      </c>
      <c r="BM8" s="19">
        <v>5.0</v>
      </c>
      <c r="BN8" s="19">
        <v>4.0</v>
      </c>
      <c r="BO8" s="26">
        <v>77.0</v>
      </c>
      <c r="BP8" s="26">
        <v>97.0</v>
      </c>
      <c r="BQ8" s="19">
        <v>43.0</v>
      </c>
      <c r="BR8" s="19">
        <v>35.0</v>
      </c>
      <c r="BS8" s="19">
        <v>35.0</v>
      </c>
      <c r="BT8" s="19">
        <v>34.0</v>
      </c>
      <c r="BU8" s="19">
        <v>81.0</v>
      </c>
      <c r="BV8" s="19">
        <v>85.0</v>
      </c>
      <c r="BW8" s="13">
        <f t="shared" si="28"/>
        <v>0.4879518072</v>
      </c>
      <c r="BX8" s="14">
        <v>1.22</v>
      </c>
      <c r="BY8" s="29">
        <f t="shared" si="29"/>
        <v>-4.951315441</v>
      </c>
      <c r="BZ8" s="18">
        <f t="shared" si="30"/>
        <v>1.44439446</v>
      </c>
      <c r="CA8" s="18">
        <f t="shared" si="31"/>
        <v>1.663242106</v>
      </c>
      <c r="CB8" s="14">
        <f t="shared" si="32"/>
        <v>26.52433464</v>
      </c>
      <c r="CC8" s="14">
        <f t="shared" si="33"/>
        <v>29.36935403</v>
      </c>
      <c r="CD8" s="14">
        <f t="shared" si="34"/>
        <v>49.37202883</v>
      </c>
      <c r="CE8" s="14">
        <f t="shared" si="35"/>
        <v>48.45286872</v>
      </c>
      <c r="CF8" s="14">
        <f t="shared" si="36"/>
        <v>-3.906910335</v>
      </c>
      <c r="CG8" s="7">
        <v>1370.816667</v>
      </c>
      <c r="CH8" s="7">
        <v>33.0</v>
      </c>
      <c r="CI8" s="7">
        <v>38.0</v>
      </c>
      <c r="CJ8" s="26">
        <v>573.0</v>
      </c>
      <c r="CK8" s="7">
        <v>633.0</v>
      </c>
      <c r="CL8" s="7">
        <v>234.0</v>
      </c>
      <c r="CM8" s="7">
        <v>217.0</v>
      </c>
      <c r="CN8" s="7">
        <v>288.0</v>
      </c>
      <c r="CO8" s="7">
        <v>219.0</v>
      </c>
      <c r="CP8" s="19">
        <v>1.0</v>
      </c>
      <c r="CQ8" s="19">
        <v>2.0</v>
      </c>
      <c r="CR8" s="26">
        <f t="shared" si="37"/>
        <v>1</v>
      </c>
      <c r="CS8" s="18">
        <f t="shared" si="38"/>
        <v>0.2919708029</v>
      </c>
      <c r="CT8" s="18">
        <f t="shared" si="39"/>
        <v>0.5839416058</v>
      </c>
      <c r="CU8" s="18">
        <f t="shared" si="40"/>
        <v>0.2919708029</v>
      </c>
      <c r="CV8" s="30">
        <v>6.4</v>
      </c>
      <c r="CW8" s="30">
        <v>6.61</v>
      </c>
      <c r="CX8" s="30">
        <v>8.85</v>
      </c>
      <c r="CY8" s="30">
        <v>5.51</v>
      </c>
      <c r="CZ8" s="30">
        <v>8.09</v>
      </c>
      <c r="DA8" s="30">
        <v>6.68</v>
      </c>
      <c r="DB8" s="7">
        <v>21.0</v>
      </c>
      <c r="DC8" s="7">
        <v>24.0</v>
      </c>
      <c r="DD8" s="13">
        <f t="shared" si="41"/>
        <v>0.4666666667</v>
      </c>
      <c r="DE8" s="7">
        <v>0.01</v>
      </c>
      <c r="DF8" s="7">
        <v>-4.52</v>
      </c>
      <c r="DG8" s="7">
        <v>16.0</v>
      </c>
      <c r="DH8" s="7">
        <v>11.0</v>
      </c>
      <c r="DI8" s="7">
        <v>18.0</v>
      </c>
      <c r="DJ8" s="8" t="s">
        <v>3687</v>
      </c>
      <c r="DK8" s="7" t="s">
        <v>3688</v>
      </c>
    </row>
    <row r="9" ht="12.75" customHeight="1">
      <c r="A9" s="7" t="s">
        <v>195</v>
      </c>
      <c r="B9" s="7" t="s">
        <v>196</v>
      </c>
      <c r="C9" s="8" t="s">
        <v>197</v>
      </c>
      <c r="D9" s="9" t="s">
        <v>167</v>
      </c>
      <c r="E9" s="7">
        <v>60.0</v>
      </c>
      <c r="F9" s="7">
        <v>8.0</v>
      </c>
      <c r="G9" s="7">
        <v>2.0</v>
      </c>
      <c r="H9" s="24">
        <f t="shared" si="1"/>
        <v>10</v>
      </c>
      <c r="I9" s="25">
        <f t="shared" si="2"/>
        <v>1.155290267</v>
      </c>
      <c r="J9" s="19">
        <v>8.0</v>
      </c>
      <c r="K9" s="19">
        <v>2.0</v>
      </c>
      <c r="L9" s="19">
        <v>0.0</v>
      </c>
      <c r="M9" s="19">
        <v>37.0</v>
      </c>
      <c r="N9" s="19">
        <v>18.0</v>
      </c>
      <c r="O9" s="19">
        <v>22.0</v>
      </c>
      <c r="P9" s="19">
        <v>50.0</v>
      </c>
      <c r="Q9" s="10">
        <f t="shared" si="3"/>
        <v>0.2162162162</v>
      </c>
      <c r="R9" s="10">
        <f t="shared" si="4"/>
        <v>0.1038961039</v>
      </c>
      <c r="S9" s="7">
        <v>31161.0</v>
      </c>
      <c r="T9" s="14">
        <f t="shared" si="5"/>
        <v>8.655833333</v>
      </c>
      <c r="U9" s="14">
        <v>520.86</v>
      </c>
      <c r="V9" s="14">
        <f t="shared" si="6"/>
        <v>8.681</v>
      </c>
      <c r="W9" s="14">
        <v>2372.78</v>
      </c>
      <c r="X9" s="14">
        <f t="shared" si="7"/>
        <v>39.54633333</v>
      </c>
      <c r="Y9" s="13">
        <f t="shared" si="8"/>
        <v>0.1800016588</v>
      </c>
      <c r="Z9" s="12">
        <f t="shared" si="9"/>
        <v>31.73333333</v>
      </c>
      <c r="AA9" s="19">
        <v>11.0</v>
      </c>
      <c r="AB9" s="19">
        <v>81.0</v>
      </c>
      <c r="AC9" s="19">
        <v>51.0</v>
      </c>
      <c r="AD9" s="19">
        <v>12.0</v>
      </c>
      <c r="AE9" s="19">
        <v>12.0</v>
      </c>
      <c r="AF9" s="10">
        <f t="shared" si="10"/>
        <v>0.5333333333</v>
      </c>
      <c r="AG9" s="10">
        <f t="shared" si="11"/>
        <v>0.1333333333</v>
      </c>
      <c r="AH9" s="10">
        <f t="shared" si="12"/>
        <v>0.6666666667</v>
      </c>
      <c r="AI9" s="19">
        <v>175.0</v>
      </c>
      <c r="AJ9" s="13">
        <f t="shared" si="13"/>
        <v>0.3986332574</v>
      </c>
      <c r="AK9" s="19">
        <v>124.0</v>
      </c>
      <c r="AL9" s="13">
        <f t="shared" si="14"/>
        <v>0.2824601367</v>
      </c>
      <c r="AM9" s="19">
        <v>140.0</v>
      </c>
      <c r="AN9" s="13">
        <f t="shared" si="15"/>
        <v>0.3189066059</v>
      </c>
      <c r="AO9" s="13">
        <f t="shared" si="16"/>
        <v>0.5852842809</v>
      </c>
      <c r="AP9" s="8">
        <v>13.0</v>
      </c>
      <c r="AQ9" s="14">
        <v>2.78</v>
      </c>
      <c r="AR9" s="19">
        <v>16.74</v>
      </c>
      <c r="AS9" s="26">
        <v>14.0</v>
      </c>
      <c r="AT9" s="27">
        <v>-0.778</v>
      </c>
      <c r="AU9" s="8">
        <v>15.0</v>
      </c>
      <c r="AV9" s="27">
        <v>-1.208</v>
      </c>
      <c r="AW9" s="19">
        <v>49.47</v>
      </c>
      <c r="AX9" s="19">
        <v>16.8</v>
      </c>
      <c r="AY9" s="27">
        <v>-1.658</v>
      </c>
      <c r="AZ9" s="27">
        <v>11.425</v>
      </c>
      <c r="BA9" s="19">
        <v>54.94</v>
      </c>
      <c r="BB9" s="13">
        <f t="shared" si="17"/>
        <v>0.06302521008</v>
      </c>
      <c r="BC9" s="28">
        <f t="shared" si="18"/>
        <v>0.9481481481</v>
      </c>
      <c r="BD9" s="26">
        <f t="shared" si="19"/>
        <v>1011.173358</v>
      </c>
      <c r="BE9" s="13">
        <f t="shared" si="20"/>
        <v>0.01117335823</v>
      </c>
      <c r="BF9" s="18">
        <f t="shared" si="21"/>
        <v>1.727911531</v>
      </c>
      <c r="BG9" s="18">
        <f t="shared" si="22"/>
        <v>1.612717429</v>
      </c>
      <c r="BH9" s="14">
        <f t="shared" si="23"/>
        <v>27.41619629</v>
      </c>
      <c r="BI9" s="14">
        <f t="shared" si="24"/>
        <v>31.10240756</v>
      </c>
      <c r="BJ9" s="14">
        <f t="shared" si="25"/>
        <v>54.94758668</v>
      </c>
      <c r="BK9" s="14">
        <f t="shared" si="26"/>
        <v>54.14122797</v>
      </c>
      <c r="BL9" s="14">
        <f t="shared" si="27"/>
        <v>0.8063587144</v>
      </c>
      <c r="BM9" s="19">
        <v>15.0</v>
      </c>
      <c r="BN9" s="19">
        <v>14.0</v>
      </c>
      <c r="BO9" s="26">
        <v>223.0</v>
      </c>
      <c r="BP9" s="26">
        <v>256.0</v>
      </c>
      <c r="BQ9" s="19">
        <v>116.0</v>
      </c>
      <c r="BR9" s="19">
        <v>87.0</v>
      </c>
      <c r="BS9" s="19">
        <v>123.0</v>
      </c>
      <c r="BT9" s="19">
        <v>113.0</v>
      </c>
      <c r="BU9" s="19">
        <v>220.0</v>
      </c>
      <c r="BV9" s="19">
        <v>237.0</v>
      </c>
      <c r="BW9" s="13">
        <f t="shared" si="28"/>
        <v>0.4814004376</v>
      </c>
      <c r="BX9" s="14">
        <v>-7.4</v>
      </c>
      <c r="BY9" s="29">
        <f t="shared" si="29"/>
        <v>-13.96346403</v>
      </c>
      <c r="BZ9" s="18">
        <f t="shared" si="30"/>
        <v>2.095520221</v>
      </c>
      <c r="CA9" s="18">
        <f t="shared" si="31"/>
        <v>1.763556621</v>
      </c>
      <c r="CB9" s="14">
        <f t="shared" si="32"/>
        <v>31.78551463</v>
      </c>
      <c r="CC9" s="14">
        <f t="shared" si="33"/>
        <v>27.20026742</v>
      </c>
      <c r="CD9" s="14">
        <f t="shared" si="34"/>
        <v>62.36766122</v>
      </c>
      <c r="CE9" s="14">
        <f t="shared" si="35"/>
        <v>49.02687407</v>
      </c>
      <c r="CF9" s="14">
        <f t="shared" si="36"/>
        <v>-12.53442843</v>
      </c>
      <c r="CG9" s="7">
        <v>2891.883333</v>
      </c>
      <c r="CH9" s="7">
        <v>101.0</v>
      </c>
      <c r="CI9" s="7">
        <v>85.0</v>
      </c>
      <c r="CJ9" s="26">
        <v>1431.0</v>
      </c>
      <c r="CK9" s="7">
        <v>1226.0</v>
      </c>
      <c r="CL9" s="7">
        <v>708.0</v>
      </c>
      <c r="CM9" s="7">
        <v>491.0</v>
      </c>
      <c r="CN9" s="7">
        <v>766.0</v>
      </c>
      <c r="CO9" s="7">
        <v>561.0</v>
      </c>
      <c r="CP9" s="19">
        <v>3.0</v>
      </c>
      <c r="CQ9" s="19">
        <v>6.0</v>
      </c>
      <c r="CR9" s="26">
        <f t="shared" si="37"/>
        <v>3</v>
      </c>
      <c r="CS9" s="18">
        <f t="shared" si="38"/>
        <v>0.34658708</v>
      </c>
      <c r="CT9" s="18">
        <f t="shared" si="39"/>
        <v>0.69317416</v>
      </c>
      <c r="CU9" s="18">
        <f t="shared" si="40"/>
        <v>0.34658708</v>
      </c>
      <c r="CV9" s="30">
        <v>17.46</v>
      </c>
      <c r="CW9" s="30">
        <v>20.55</v>
      </c>
      <c r="CX9" s="30">
        <v>25.21</v>
      </c>
      <c r="CY9" s="30">
        <v>11.29</v>
      </c>
      <c r="CZ9" s="30">
        <v>22.87</v>
      </c>
      <c r="DA9" s="30">
        <v>20.39</v>
      </c>
      <c r="DB9" s="7">
        <v>132.0</v>
      </c>
      <c r="DC9" s="7">
        <v>130.0</v>
      </c>
      <c r="DD9" s="13">
        <f t="shared" si="41"/>
        <v>0.5038167939</v>
      </c>
      <c r="DE9" s="7">
        <v>-0.25</v>
      </c>
      <c r="DF9" s="7">
        <v>1.81</v>
      </c>
      <c r="DG9" s="7">
        <v>110.0</v>
      </c>
      <c r="DH9" s="7">
        <v>80.0</v>
      </c>
      <c r="DI9" s="7">
        <v>72.0</v>
      </c>
      <c r="DJ9" s="8" t="s">
        <v>3689</v>
      </c>
      <c r="DK9" s="7" t="s">
        <v>3690</v>
      </c>
    </row>
    <row r="10" ht="12.75" customHeight="1">
      <c r="A10" s="7" t="s">
        <v>204</v>
      </c>
      <c r="B10" s="7" t="s">
        <v>205</v>
      </c>
      <c r="C10" s="8" t="s">
        <v>206</v>
      </c>
      <c r="D10" s="9" t="s">
        <v>183</v>
      </c>
      <c r="E10" s="7">
        <v>44.0</v>
      </c>
      <c r="F10" s="7">
        <v>6.0</v>
      </c>
      <c r="G10" s="7">
        <v>9.0</v>
      </c>
      <c r="H10" s="24">
        <f t="shared" si="1"/>
        <v>15</v>
      </c>
      <c r="I10" s="25">
        <f t="shared" si="2"/>
        <v>1.602611663</v>
      </c>
      <c r="J10" s="19">
        <v>6.0</v>
      </c>
      <c r="K10" s="19">
        <v>4.0</v>
      </c>
      <c r="L10" s="19">
        <v>4.0</v>
      </c>
      <c r="M10" s="19">
        <v>57.0</v>
      </c>
      <c r="N10" s="19">
        <v>24.0</v>
      </c>
      <c r="O10" s="19">
        <v>26.0</v>
      </c>
      <c r="P10" s="19">
        <v>63.0</v>
      </c>
      <c r="Q10" s="10">
        <f t="shared" si="3"/>
        <v>0.1052631579</v>
      </c>
      <c r="R10" s="10">
        <f t="shared" si="4"/>
        <v>0.05607476636</v>
      </c>
      <c r="S10" s="7">
        <v>33695.0</v>
      </c>
      <c r="T10" s="14">
        <f t="shared" si="5"/>
        <v>12.76325758</v>
      </c>
      <c r="U10" s="14">
        <v>541.35</v>
      </c>
      <c r="V10" s="14">
        <f t="shared" si="6"/>
        <v>12.30340909</v>
      </c>
      <c r="W10" s="14">
        <v>1579.67</v>
      </c>
      <c r="X10" s="14">
        <f t="shared" si="7"/>
        <v>35.90159091</v>
      </c>
      <c r="Y10" s="13">
        <f t="shared" si="8"/>
        <v>0.2552309738</v>
      </c>
      <c r="Z10" s="12">
        <f t="shared" si="9"/>
        <v>48.33333333</v>
      </c>
      <c r="AA10" s="19">
        <v>16.0</v>
      </c>
      <c r="AB10" s="19">
        <v>70.0</v>
      </c>
      <c r="AC10" s="19">
        <v>52.0</v>
      </c>
      <c r="AD10" s="19">
        <v>11.0</v>
      </c>
      <c r="AE10" s="19">
        <v>7.0</v>
      </c>
      <c r="AF10" s="10">
        <f t="shared" si="10"/>
        <v>0.25</v>
      </c>
      <c r="AG10" s="10">
        <f t="shared" si="11"/>
        <v>0.3333333333</v>
      </c>
      <c r="AH10" s="10">
        <f t="shared" si="12"/>
        <v>0.5833333333</v>
      </c>
      <c r="AI10" s="19">
        <v>214.0</v>
      </c>
      <c r="AJ10" s="13">
        <f t="shared" si="13"/>
        <v>0.4099616858</v>
      </c>
      <c r="AK10" s="19">
        <v>120.0</v>
      </c>
      <c r="AL10" s="13">
        <f t="shared" si="14"/>
        <v>0.2298850575</v>
      </c>
      <c r="AM10" s="19">
        <v>188.0</v>
      </c>
      <c r="AN10" s="13">
        <f t="shared" si="15"/>
        <v>0.3601532567</v>
      </c>
      <c r="AO10" s="13">
        <f t="shared" si="16"/>
        <v>0.6407185629</v>
      </c>
      <c r="AP10" s="8">
        <v>16.0</v>
      </c>
      <c r="AQ10" s="14">
        <v>19.21</v>
      </c>
      <c r="AR10" s="19">
        <v>17.45</v>
      </c>
      <c r="AS10" s="26">
        <v>4.0</v>
      </c>
      <c r="AT10" s="27">
        <v>0.417</v>
      </c>
      <c r="AU10" s="8">
        <v>5.0</v>
      </c>
      <c r="AV10" s="27">
        <v>-0.41400000000000003</v>
      </c>
      <c r="AW10" s="19">
        <v>50.07</v>
      </c>
      <c r="AX10" s="19">
        <v>17.83</v>
      </c>
      <c r="AY10" s="27">
        <v>1.521</v>
      </c>
      <c r="AZ10" s="27">
        <v>4.554</v>
      </c>
      <c r="BA10" s="19">
        <v>51.74</v>
      </c>
      <c r="BB10" s="13">
        <f t="shared" si="17"/>
        <v>0.08275862069</v>
      </c>
      <c r="BC10" s="28">
        <f t="shared" si="18"/>
        <v>0.9323308271</v>
      </c>
      <c r="BD10" s="26">
        <f t="shared" si="19"/>
        <v>1015.089448</v>
      </c>
      <c r="BE10" s="13">
        <f t="shared" si="20"/>
        <v>0.01508944776</v>
      </c>
      <c r="BF10" s="18">
        <f t="shared" si="21"/>
        <v>2.660016625</v>
      </c>
      <c r="BG10" s="18">
        <f t="shared" si="22"/>
        <v>1.995012469</v>
      </c>
      <c r="BH10" s="14">
        <f t="shared" si="23"/>
        <v>32.14186755</v>
      </c>
      <c r="BI10" s="14">
        <f t="shared" si="24"/>
        <v>29.48185093</v>
      </c>
      <c r="BJ10" s="14">
        <f t="shared" si="25"/>
        <v>60.62621225</v>
      </c>
      <c r="BK10" s="14">
        <f t="shared" si="26"/>
        <v>53.86533666</v>
      </c>
      <c r="BL10" s="14">
        <f t="shared" si="27"/>
        <v>6.760875589</v>
      </c>
      <c r="BM10" s="19">
        <v>24.0</v>
      </c>
      <c r="BN10" s="19">
        <v>18.0</v>
      </c>
      <c r="BO10" s="26">
        <v>266.0</v>
      </c>
      <c r="BP10" s="26">
        <v>248.0</v>
      </c>
      <c r="BQ10" s="19">
        <v>119.0</v>
      </c>
      <c r="BR10" s="19">
        <v>82.0</v>
      </c>
      <c r="BS10" s="19">
        <v>138.0</v>
      </c>
      <c r="BT10" s="19">
        <v>138.0</v>
      </c>
      <c r="BU10" s="19">
        <v>249.0</v>
      </c>
      <c r="BV10" s="19">
        <v>230.0</v>
      </c>
      <c r="BW10" s="13">
        <f t="shared" si="28"/>
        <v>0.5198329854</v>
      </c>
      <c r="BX10" s="14">
        <v>3.58</v>
      </c>
      <c r="BY10" s="29">
        <f t="shared" si="29"/>
        <v>-1.67436992</v>
      </c>
      <c r="BZ10" s="18">
        <f t="shared" si="30"/>
        <v>2.089329831</v>
      </c>
      <c r="CA10" s="18">
        <f t="shared" si="31"/>
        <v>2.174032391</v>
      </c>
      <c r="CB10" s="14">
        <f t="shared" si="32"/>
        <v>30.12587742</v>
      </c>
      <c r="CC10" s="14">
        <f t="shared" si="33"/>
        <v>28.96827576</v>
      </c>
      <c r="CD10" s="14">
        <f t="shared" si="34"/>
        <v>56.04486099</v>
      </c>
      <c r="CE10" s="14">
        <f t="shared" si="35"/>
        <v>54.26610722</v>
      </c>
      <c r="CF10" s="14">
        <f t="shared" si="36"/>
        <v>4.982121814</v>
      </c>
      <c r="CG10" s="7">
        <v>2125.083333</v>
      </c>
      <c r="CH10" s="7">
        <v>74.0</v>
      </c>
      <c r="CI10" s="7">
        <v>77.0</v>
      </c>
      <c r="CJ10" s="26">
        <v>993.0</v>
      </c>
      <c r="CK10" s="7">
        <v>949.0</v>
      </c>
      <c r="CL10" s="7">
        <v>379.0</v>
      </c>
      <c r="CM10" s="7">
        <v>364.0</v>
      </c>
      <c r="CN10" s="7">
        <v>539.0</v>
      </c>
      <c r="CO10" s="7">
        <v>532.0</v>
      </c>
      <c r="CP10" s="19">
        <v>1.0</v>
      </c>
      <c r="CQ10" s="19">
        <v>7.0</v>
      </c>
      <c r="CR10" s="26">
        <f t="shared" si="37"/>
        <v>6</v>
      </c>
      <c r="CS10" s="18">
        <f t="shared" si="38"/>
        <v>0.1068407776</v>
      </c>
      <c r="CT10" s="18">
        <f t="shared" si="39"/>
        <v>0.7478854429</v>
      </c>
      <c r="CU10" s="18">
        <f t="shared" si="40"/>
        <v>0.6410446654</v>
      </c>
      <c r="CV10" s="30">
        <v>21.77</v>
      </c>
      <c r="CW10" s="30">
        <v>19.74</v>
      </c>
      <c r="CX10" s="30">
        <v>13.36</v>
      </c>
      <c r="CY10" s="30">
        <v>27.01</v>
      </c>
      <c r="CZ10" s="30">
        <v>23.26</v>
      </c>
      <c r="DA10" s="30">
        <v>21.54</v>
      </c>
      <c r="DB10" s="7">
        <v>2.0</v>
      </c>
      <c r="DC10" s="7">
        <v>4.0</v>
      </c>
      <c r="DD10" s="13">
        <f t="shared" si="41"/>
        <v>0.3333333333</v>
      </c>
      <c r="DE10" s="7">
        <v>-0.02</v>
      </c>
      <c r="DF10" s="7">
        <v>0.27</v>
      </c>
      <c r="DG10" s="7">
        <v>4.0</v>
      </c>
      <c r="DH10" s="7">
        <v>1.0</v>
      </c>
      <c r="DI10" s="7">
        <v>1.0</v>
      </c>
      <c r="DJ10" s="8" t="s">
        <v>3691</v>
      </c>
      <c r="DK10" s="7" t="s">
        <v>3692</v>
      </c>
    </row>
    <row r="11" ht="12.75" customHeight="1">
      <c r="A11" s="7" t="s">
        <v>213</v>
      </c>
      <c r="B11" s="7" t="s">
        <v>214</v>
      </c>
      <c r="C11" s="8" t="s">
        <v>215</v>
      </c>
      <c r="D11" s="9" t="s">
        <v>159</v>
      </c>
      <c r="E11" s="7">
        <v>4.0</v>
      </c>
      <c r="F11" s="7">
        <v>1.0</v>
      </c>
      <c r="G11" s="7">
        <v>0.0</v>
      </c>
      <c r="H11" s="24">
        <f t="shared" si="1"/>
        <v>1</v>
      </c>
      <c r="I11" s="25">
        <f t="shared" si="2"/>
        <v>1.762114537</v>
      </c>
      <c r="J11" s="19">
        <v>1.0</v>
      </c>
      <c r="K11" s="19">
        <v>0.0</v>
      </c>
      <c r="L11" s="19">
        <v>0.0</v>
      </c>
      <c r="M11" s="19">
        <v>0.0</v>
      </c>
      <c r="N11" s="19">
        <v>2.0</v>
      </c>
      <c r="O11" s="19">
        <v>3.0</v>
      </c>
      <c r="P11" s="19">
        <v>3.0</v>
      </c>
      <c r="Q11" s="10">
        <f t="shared" si="3"/>
        <v>0</v>
      </c>
      <c r="R11" s="10">
        <f t="shared" si="4"/>
        <v>0.2</v>
      </c>
      <c r="S11" s="7">
        <v>2043.0</v>
      </c>
      <c r="T11" s="14">
        <f t="shared" si="5"/>
        <v>8.5125</v>
      </c>
      <c r="U11" s="14">
        <v>34.04</v>
      </c>
      <c r="V11" s="14">
        <f t="shared" si="6"/>
        <v>8.51</v>
      </c>
      <c r="W11" s="14">
        <v>136.82</v>
      </c>
      <c r="X11" s="14">
        <f t="shared" si="7"/>
        <v>34.205</v>
      </c>
      <c r="Y11" s="13">
        <f t="shared" si="8"/>
        <v>0.1992274377</v>
      </c>
      <c r="Z11" s="12">
        <f t="shared" si="9"/>
        <v>0</v>
      </c>
      <c r="AA11" s="19">
        <v>1.0</v>
      </c>
      <c r="AB11" s="19">
        <v>6.0</v>
      </c>
      <c r="AC11" s="19">
        <v>6.0</v>
      </c>
      <c r="AD11" s="19">
        <v>0.0</v>
      </c>
      <c r="AE11" s="19">
        <v>0.0</v>
      </c>
      <c r="AF11" s="10">
        <f t="shared" si="10"/>
        <v>0.5</v>
      </c>
      <c r="AG11" s="10">
        <f t="shared" si="11"/>
        <v>0</v>
      </c>
      <c r="AH11" s="10">
        <f t="shared" si="12"/>
        <v>0.5</v>
      </c>
      <c r="AI11" s="19">
        <v>7.0</v>
      </c>
      <c r="AJ11" s="13">
        <f t="shared" si="13"/>
        <v>0.2258064516</v>
      </c>
      <c r="AK11" s="19">
        <v>10.0</v>
      </c>
      <c r="AL11" s="13">
        <f t="shared" si="14"/>
        <v>0.3225806452</v>
      </c>
      <c r="AM11" s="19">
        <v>14.0</v>
      </c>
      <c r="AN11" s="13">
        <f t="shared" si="15"/>
        <v>0.4516129032</v>
      </c>
      <c r="AO11" s="13">
        <f t="shared" si="16"/>
        <v>0.4117647059</v>
      </c>
      <c r="AP11" s="8">
        <v>1.0</v>
      </c>
      <c r="AQ11" s="14">
        <v>-8.82</v>
      </c>
      <c r="AR11" s="19">
        <v>16.35</v>
      </c>
      <c r="AS11" s="26">
        <v>16.0</v>
      </c>
      <c r="AT11" s="27">
        <v>-0.279</v>
      </c>
      <c r="AU11" s="8">
        <v>14.0</v>
      </c>
      <c r="AV11" s="27">
        <v>-4.775</v>
      </c>
      <c r="AW11" s="19">
        <v>48.25</v>
      </c>
      <c r="AX11" s="19">
        <v>14.8</v>
      </c>
      <c r="AY11" s="27">
        <v>-4.007</v>
      </c>
      <c r="AZ11" s="27">
        <v>1.592</v>
      </c>
      <c r="BA11" s="19">
        <v>49.41</v>
      </c>
      <c r="BB11" s="13">
        <f t="shared" si="17"/>
        <v>0.1666666667</v>
      </c>
      <c r="BC11" s="28">
        <f t="shared" si="18"/>
        <v>1</v>
      </c>
      <c r="BD11" s="26">
        <f t="shared" si="19"/>
        <v>1166.666667</v>
      </c>
      <c r="BE11" s="13">
        <f t="shared" si="20"/>
        <v>0.1666666667</v>
      </c>
      <c r="BF11" s="18">
        <f t="shared" si="21"/>
        <v>3.525264395</v>
      </c>
      <c r="BG11" s="18">
        <f t="shared" si="22"/>
        <v>0</v>
      </c>
      <c r="BH11" s="14">
        <f t="shared" si="23"/>
        <v>21.15158637</v>
      </c>
      <c r="BI11" s="14">
        <f t="shared" si="24"/>
        <v>19.38895417</v>
      </c>
      <c r="BJ11" s="14">
        <f t="shared" si="25"/>
        <v>47.59106933</v>
      </c>
      <c r="BK11" s="14">
        <f t="shared" si="26"/>
        <v>42.30317274</v>
      </c>
      <c r="BL11" s="14">
        <f t="shared" si="27"/>
        <v>5.287896592</v>
      </c>
      <c r="BM11" s="19">
        <v>2.0</v>
      </c>
      <c r="BN11" s="19">
        <v>0.0</v>
      </c>
      <c r="BO11" s="26">
        <v>10.0</v>
      </c>
      <c r="BP11" s="26">
        <v>11.0</v>
      </c>
      <c r="BQ11" s="19">
        <v>4.0</v>
      </c>
      <c r="BR11" s="19">
        <v>6.0</v>
      </c>
      <c r="BS11" s="19">
        <v>11.0</v>
      </c>
      <c r="BT11" s="19">
        <v>7.0</v>
      </c>
      <c r="BU11" s="19">
        <v>16.0</v>
      </c>
      <c r="BV11" s="19">
        <v>16.0</v>
      </c>
      <c r="BW11" s="13">
        <f t="shared" si="28"/>
        <v>0.5</v>
      </c>
      <c r="BX11" s="14">
        <v>-10.0</v>
      </c>
      <c r="BY11" s="29">
        <f t="shared" si="29"/>
        <v>0.9485436511</v>
      </c>
      <c r="BZ11" s="18">
        <f t="shared" si="30"/>
        <v>2.123267473</v>
      </c>
      <c r="CA11" s="18">
        <f t="shared" si="31"/>
        <v>2.123267473</v>
      </c>
      <c r="CB11" s="14">
        <f t="shared" si="32"/>
        <v>25.47920967</v>
      </c>
      <c r="CC11" s="14">
        <f t="shared" si="33"/>
        <v>25.47920967</v>
      </c>
      <c r="CD11" s="14">
        <f t="shared" si="34"/>
        <v>59.09761132</v>
      </c>
      <c r="CE11" s="14">
        <f t="shared" si="35"/>
        <v>45.29637275</v>
      </c>
      <c r="CF11" s="14">
        <f t="shared" si="36"/>
        <v>-8.51334198</v>
      </c>
      <c r="CG11" s="7">
        <v>169.55</v>
      </c>
      <c r="CH11" s="7">
        <v>6.0</v>
      </c>
      <c r="CI11" s="7">
        <v>6.0</v>
      </c>
      <c r="CJ11" s="26">
        <v>66.0</v>
      </c>
      <c r="CK11" s="7">
        <v>66.0</v>
      </c>
      <c r="CL11" s="7">
        <v>38.0</v>
      </c>
      <c r="CM11" s="7">
        <v>27.0</v>
      </c>
      <c r="CN11" s="7">
        <v>57.0</v>
      </c>
      <c r="CO11" s="7">
        <v>29.0</v>
      </c>
      <c r="CP11" s="19">
        <v>0.0</v>
      </c>
      <c r="CQ11" s="19">
        <v>0.0</v>
      </c>
      <c r="CR11" s="26">
        <f t="shared" si="37"/>
        <v>0</v>
      </c>
      <c r="CS11" s="18">
        <f t="shared" si="38"/>
        <v>0</v>
      </c>
      <c r="CT11" s="18">
        <f t="shared" si="39"/>
        <v>0</v>
      </c>
      <c r="CU11" s="18">
        <f t="shared" si="40"/>
        <v>0</v>
      </c>
      <c r="CV11" s="30">
        <v>0.87</v>
      </c>
      <c r="CW11" s="30">
        <v>1.21</v>
      </c>
      <c r="CX11" s="30">
        <v>2.89</v>
      </c>
      <c r="CY11" s="30">
        <v>1.81</v>
      </c>
      <c r="CZ11" s="30">
        <v>1.25</v>
      </c>
      <c r="DA11" s="30">
        <v>1.36</v>
      </c>
      <c r="DB11" s="7">
        <v>10.0</v>
      </c>
      <c r="DC11" s="7">
        <v>20.0</v>
      </c>
      <c r="DD11" s="13">
        <f t="shared" si="41"/>
        <v>0.3333333333</v>
      </c>
      <c r="DE11" s="7">
        <v>0.01</v>
      </c>
      <c r="DF11" s="7">
        <v>0.49</v>
      </c>
      <c r="DG11" s="7">
        <v>7.0</v>
      </c>
      <c r="DH11" s="7">
        <v>14.0</v>
      </c>
      <c r="DI11" s="7">
        <v>9.0</v>
      </c>
      <c r="DJ11" s="8" t="s">
        <v>3693</v>
      </c>
      <c r="DK11" s="7" t="s">
        <v>3694</v>
      </c>
    </row>
    <row r="12" ht="12.75" customHeight="1">
      <c r="A12" s="7" t="s">
        <v>220</v>
      </c>
      <c r="B12" s="7" t="s">
        <v>221</v>
      </c>
      <c r="C12" s="8" t="s">
        <v>222</v>
      </c>
      <c r="D12" s="9" t="s">
        <v>150</v>
      </c>
      <c r="E12" s="7">
        <v>77.0</v>
      </c>
      <c r="F12" s="7">
        <v>12.0</v>
      </c>
      <c r="G12" s="7">
        <v>16.0</v>
      </c>
      <c r="H12" s="24">
        <f t="shared" si="1"/>
        <v>28</v>
      </c>
      <c r="I12" s="25">
        <f t="shared" si="2"/>
        <v>1.508756174</v>
      </c>
      <c r="J12" s="19">
        <v>10.0</v>
      </c>
      <c r="K12" s="19">
        <v>7.0</v>
      </c>
      <c r="L12" s="19">
        <v>7.0</v>
      </c>
      <c r="M12" s="19">
        <v>81.0</v>
      </c>
      <c r="N12" s="19">
        <v>30.0</v>
      </c>
      <c r="O12" s="19">
        <v>46.0</v>
      </c>
      <c r="P12" s="19">
        <v>105.0</v>
      </c>
      <c r="Q12" s="10">
        <f t="shared" si="3"/>
        <v>0.1481481481</v>
      </c>
      <c r="R12" s="10">
        <f t="shared" si="4"/>
        <v>0.07643312102</v>
      </c>
      <c r="S12" s="7">
        <v>66810.0</v>
      </c>
      <c r="T12" s="14">
        <f t="shared" si="5"/>
        <v>14.46103896</v>
      </c>
      <c r="U12" s="14">
        <v>1065.15</v>
      </c>
      <c r="V12" s="14">
        <f t="shared" si="6"/>
        <v>13.83311688</v>
      </c>
      <c r="W12" s="14">
        <v>2685.43</v>
      </c>
      <c r="X12" s="14">
        <f t="shared" si="7"/>
        <v>34.87571429</v>
      </c>
      <c r="Y12" s="13">
        <f t="shared" si="8"/>
        <v>0.2839960753</v>
      </c>
      <c r="Z12" s="12">
        <f t="shared" si="9"/>
        <v>79.89130435</v>
      </c>
      <c r="AA12" s="19">
        <v>27.0</v>
      </c>
      <c r="AB12" s="19">
        <v>44.0</v>
      </c>
      <c r="AC12" s="19">
        <v>84.0</v>
      </c>
      <c r="AD12" s="19">
        <v>13.0</v>
      </c>
      <c r="AE12" s="19">
        <v>21.0</v>
      </c>
      <c r="AF12" s="10">
        <f t="shared" si="10"/>
        <v>0.2173913043</v>
      </c>
      <c r="AG12" s="10">
        <f t="shared" si="11"/>
        <v>0.3043478261</v>
      </c>
      <c r="AH12" s="10">
        <f t="shared" si="12"/>
        <v>0.5217391304</v>
      </c>
      <c r="AI12" s="19">
        <v>372.0</v>
      </c>
      <c r="AJ12" s="13">
        <f t="shared" si="13"/>
        <v>0.4193912063</v>
      </c>
      <c r="AK12" s="19">
        <v>168.0</v>
      </c>
      <c r="AL12" s="13">
        <f t="shared" si="14"/>
        <v>0.1894024803</v>
      </c>
      <c r="AM12" s="19">
        <v>347.0</v>
      </c>
      <c r="AN12" s="13">
        <f t="shared" si="15"/>
        <v>0.3912063134</v>
      </c>
      <c r="AO12" s="13">
        <f t="shared" si="16"/>
        <v>0.6888888889</v>
      </c>
      <c r="AP12" s="8">
        <v>14.0</v>
      </c>
      <c r="AQ12" s="14">
        <v>22.54</v>
      </c>
      <c r="AR12" s="19">
        <v>17.82</v>
      </c>
      <c r="AS12" s="26">
        <v>4.0</v>
      </c>
      <c r="AT12" s="27">
        <v>0.726</v>
      </c>
      <c r="AU12" s="8">
        <v>6.0</v>
      </c>
      <c r="AV12" s="27">
        <v>0.873</v>
      </c>
      <c r="AW12" s="19">
        <v>50.34</v>
      </c>
      <c r="AX12" s="19">
        <v>19.26</v>
      </c>
      <c r="AY12" s="27">
        <v>1.8010000000000002</v>
      </c>
      <c r="AZ12" s="27">
        <v>3.211</v>
      </c>
      <c r="BA12" s="19">
        <v>51.51</v>
      </c>
      <c r="BB12" s="13">
        <f t="shared" si="17"/>
        <v>0.08761904762</v>
      </c>
      <c r="BC12" s="28">
        <f t="shared" si="18"/>
        <v>0.9192100539</v>
      </c>
      <c r="BD12" s="26">
        <f t="shared" si="19"/>
        <v>1006.829101</v>
      </c>
      <c r="BE12" s="13">
        <f t="shared" si="20"/>
        <v>0.006829101479</v>
      </c>
      <c r="BF12" s="18">
        <f t="shared" si="21"/>
        <v>2.59118434</v>
      </c>
      <c r="BG12" s="18">
        <f t="shared" si="22"/>
        <v>2.534854246</v>
      </c>
      <c r="BH12" s="14">
        <f t="shared" si="23"/>
        <v>29.57329954</v>
      </c>
      <c r="BI12" s="14">
        <f t="shared" si="24"/>
        <v>31.37586255</v>
      </c>
      <c r="BJ12" s="14">
        <f t="shared" si="25"/>
        <v>55.48514294</v>
      </c>
      <c r="BK12" s="14">
        <f t="shared" si="26"/>
        <v>55.42881284</v>
      </c>
      <c r="BL12" s="14">
        <f t="shared" si="27"/>
        <v>0.05633009435</v>
      </c>
      <c r="BM12" s="19">
        <v>46.0</v>
      </c>
      <c r="BN12" s="19">
        <v>45.0</v>
      </c>
      <c r="BO12" s="26">
        <v>479.0</v>
      </c>
      <c r="BP12" s="26">
        <v>512.0</v>
      </c>
      <c r="BQ12" s="19">
        <v>167.0</v>
      </c>
      <c r="BR12" s="19">
        <v>176.0</v>
      </c>
      <c r="BS12" s="19">
        <v>293.0</v>
      </c>
      <c r="BT12" s="19">
        <v>251.0</v>
      </c>
      <c r="BU12" s="19">
        <v>441.0</v>
      </c>
      <c r="BV12" s="19">
        <v>473.0</v>
      </c>
      <c r="BW12" s="13">
        <f t="shared" si="28"/>
        <v>0.4824945295</v>
      </c>
      <c r="BX12" s="14">
        <v>-2.64</v>
      </c>
      <c r="BY12" s="29">
        <f t="shared" si="29"/>
        <v>-6.905003239</v>
      </c>
      <c r="BZ12" s="18">
        <f t="shared" si="30"/>
        <v>2.002242512</v>
      </c>
      <c r="CA12" s="18">
        <f t="shared" si="31"/>
        <v>2.082332212</v>
      </c>
      <c r="CB12" s="14">
        <f t="shared" si="32"/>
        <v>30.2418709</v>
      </c>
      <c r="CC12" s="14">
        <f t="shared" si="33"/>
        <v>29.72929681</v>
      </c>
      <c r="CD12" s="14">
        <f t="shared" si="34"/>
        <v>55.82252122</v>
      </c>
      <c r="CE12" s="14">
        <f t="shared" si="35"/>
        <v>54.09258369</v>
      </c>
      <c r="CF12" s="14">
        <f t="shared" si="36"/>
        <v>-1.673607436</v>
      </c>
      <c r="CG12" s="7">
        <v>3745.8</v>
      </c>
      <c r="CH12" s="7">
        <v>125.0</v>
      </c>
      <c r="CI12" s="7">
        <v>130.0</v>
      </c>
      <c r="CJ12" s="26">
        <v>1763.0</v>
      </c>
      <c r="CK12" s="7">
        <v>1726.0</v>
      </c>
      <c r="CL12" s="7">
        <v>636.0</v>
      </c>
      <c r="CM12" s="7">
        <v>650.0</v>
      </c>
      <c r="CN12" s="7">
        <v>961.0</v>
      </c>
      <c r="CO12" s="7">
        <v>871.0</v>
      </c>
      <c r="CP12" s="19">
        <v>4.0</v>
      </c>
      <c r="CQ12" s="19">
        <v>6.0</v>
      </c>
      <c r="CR12" s="26">
        <f t="shared" si="37"/>
        <v>2</v>
      </c>
      <c r="CS12" s="18">
        <f t="shared" si="38"/>
        <v>0.2155365963</v>
      </c>
      <c r="CT12" s="18">
        <f t="shared" si="39"/>
        <v>0.3233048945</v>
      </c>
      <c r="CU12" s="18">
        <f t="shared" si="40"/>
        <v>0.1077682982</v>
      </c>
      <c r="CV12" s="30">
        <v>41.83</v>
      </c>
      <c r="CW12" s="30">
        <v>44.96</v>
      </c>
      <c r="CX12" s="30">
        <v>46.08</v>
      </c>
      <c r="CY12" s="30">
        <v>44.89</v>
      </c>
      <c r="CZ12" s="30">
        <v>43.06</v>
      </c>
      <c r="DA12" s="30">
        <v>48.53</v>
      </c>
      <c r="DB12" s="7">
        <v>397.0</v>
      </c>
      <c r="DC12" s="7">
        <v>475.0</v>
      </c>
      <c r="DD12" s="13">
        <f t="shared" si="41"/>
        <v>0.4552752294</v>
      </c>
      <c r="DE12" s="7">
        <v>-0.28</v>
      </c>
      <c r="DF12" s="7">
        <v>-39.69</v>
      </c>
      <c r="DG12" s="7">
        <v>342.0</v>
      </c>
      <c r="DH12" s="7">
        <v>343.0</v>
      </c>
      <c r="DI12" s="7">
        <v>153.0</v>
      </c>
      <c r="DJ12" s="8" t="s">
        <v>3695</v>
      </c>
      <c r="DK12" s="7" t="s">
        <v>3696</v>
      </c>
    </row>
    <row r="13" ht="12.75" customHeight="1">
      <c r="A13" s="7" t="s">
        <v>180</v>
      </c>
      <c r="B13" s="7" t="s">
        <v>230</v>
      </c>
      <c r="C13" s="8" t="s">
        <v>231</v>
      </c>
      <c r="D13" s="9" t="s">
        <v>183</v>
      </c>
      <c r="E13" s="7">
        <v>1.0</v>
      </c>
      <c r="F13" s="7">
        <v>0.0</v>
      </c>
      <c r="G13" s="7">
        <v>0.0</v>
      </c>
      <c r="H13" s="24">
        <f t="shared" si="1"/>
        <v>0</v>
      </c>
      <c r="I13" s="25">
        <f t="shared" si="2"/>
        <v>0</v>
      </c>
      <c r="J13" s="19">
        <v>0.0</v>
      </c>
      <c r="K13" s="19">
        <v>0.0</v>
      </c>
      <c r="L13" s="19">
        <v>0.0</v>
      </c>
      <c r="M13" s="19">
        <v>0.0</v>
      </c>
      <c r="N13" s="19">
        <v>0.0</v>
      </c>
      <c r="O13" s="19">
        <v>1.0</v>
      </c>
      <c r="P13" s="19">
        <v>1.0</v>
      </c>
      <c r="Q13" s="10">
        <f t="shared" si="3"/>
        <v>0</v>
      </c>
      <c r="R13" s="10">
        <f t="shared" si="4"/>
        <v>0</v>
      </c>
      <c r="S13" s="7">
        <v>302.0</v>
      </c>
      <c r="T13" s="14">
        <f t="shared" si="5"/>
        <v>5.033333333</v>
      </c>
      <c r="U13" s="14">
        <v>5.61</v>
      </c>
      <c r="V13" s="14">
        <f t="shared" si="6"/>
        <v>5.61</v>
      </c>
      <c r="W13" s="14">
        <v>42.92</v>
      </c>
      <c r="X13" s="14">
        <f t="shared" si="7"/>
        <v>42.92</v>
      </c>
      <c r="Y13" s="13">
        <f t="shared" si="8"/>
        <v>0.1155985988</v>
      </c>
      <c r="Z13" s="12">
        <f t="shared" si="9"/>
        <v>0</v>
      </c>
      <c r="AA13" s="19">
        <v>1.0</v>
      </c>
      <c r="AB13" s="19">
        <v>1.0</v>
      </c>
      <c r="AC13" s="19">
        <v>0.0</v>
      </c>
      <c r="AD13" s="19">
        <v>0.0</v>
      </c>
      <c r="AE13" s="19">
        <v>0.0</v>
      </c>
      <c r="AF13" s="10">
        <f t="shared" si="10"/>
        <v>0</v>
      </c>
      <c r="AG13" s="10">
        <f t="shared" si="11"/>
        <v>0</v>
      </c>
      <c r="AH13" s="10">
        <f t="shared" si="12"/>
        <v>0</v>
      </c>
      <c r="AI13" s="19">
        <v>1.0</v>
      </c>
      <c r="AJ13" s="13">
        <f t="shared" si="13"/>
        <v>0.25</v>
      </c>
      <c r="AK13" s="19">
        <v>1.0</v>
      </c>
      <c r="AL13" s="13">
        <f t="shared" si="14"/>
        <v>0.25</v>
      </c>
      <c r="AM13" s="19">
        <v>2.0</v>
      </c>
      <c r="AN13" s="13">
        <f t="shared" si="15"/>
        <v>0.5</v>
      </c>
      <c r="AO13" s="13">
        <f t="shared" si="16"/>
        <v>0.5</v>
      </c>
      <c r="AP13" s="8">
        <v>7.0</v>
      </c>
      <c r="AQ13" s="14">
        <v>-5.17</v>
      </c>
      <c r="AR13" s="19">
        <v>17.1</v>
      </c>
      <c r="AS13" s="26">
        <v>9.0</v>
      </c>
      <c r="AT13" s="27">
        <v>0.937</v>
      </c>
      <c r="AU13" s="8">
        <v>3.0</v>
      </c>
      <c r="AV13" s="27">
        <v>-2.255</v>
      </c>
      <c r="AW13" s="19">
        <v>48.85</v>
      </c>
      <c r="AX13" s="19">
        <v>15.92</v>
      </c>
      <c r="AY13" s="27">
        <v>-4.652</v>
      </c>
      <c r="AZ13" s="27">
        <v>3.732</v>
      </c>
      <c r="BA13" s="19">
        <v>51.7</v>
      </c>
      <c r="BB13" s="13">
        <f t="shared" si="17"/>
        <v>0</v>
      </c>
      <c r="BC13" s="28">
        <f t="shared" si="18"/>
        <v>1</v>
      </c>
      <c r="BD13" s="26">
        <f t="shared" si="19"/>
        <v>1000</v>
      </c>
      <c r="BE13" s="13">
        <f t="shared" si="20"/>
        <v>0</v>
      </c>
      <c r="BF13" s="18">
        <f t="shared" si="21"/>
        <v>0</v>
      </c>
      <c r="BG13" s="18">
        <f t="shared" si="22"/>
        <v>0</v>
      </c>
      <c r="BH13" s="14">
        <f t="shared" si="23"/>
        <v>0</v>
      </c>
      <c r="BI13" s="14">
        <f t="shared" si="24"/>
        <v>53.47593583</v>
      </c>
      <c r="BJ13" s="14">
        <f t="shared" si="25"/>
        <v>10.69518717</v>
      </c>
      <c r="BK13" s="14">
        <f t="shared" si="26"/>
        <v>74.86631016</v>
      </c>
      <c r="BL13" s="14">
        <f t="shared" si="27"/>
        <v>-64.17112299</v>
      </c>
      <c r="BM13" s="19">
        <v>0.0</v>
      </c>
      <c r="BN13" s="19">
        <v>0.0</v>
      </c>
      <c r="BO13" s="26">
        <v>0.0</v>
      </c>
      <c r="BP13" s="26">
        <v>5.0</v>
      </c>
      <c r="BQ13" s="19">
        <v>0.0</v>
      </c>
      <c r="BR13" s="19">
        <v>0.0</v>
      </c>
      <c r="BS13" s="19">
        <v>1.0</v>
      </c>
      <c r="BT13" s="19">
        <v>2.0</v>
      </c>
      <c r="BU13" s="19">
        <v>1.0</v>
      </c>
      <c r="BV13" s="19">
        <v>1.0</v>
      </c>
      <c r="BW13" s="13">
        <f t="shared" si="28"/>
        <v>0.5</v>
      </c>
      <c r="BX13" s="14">
        <v>-14.29</v>
      </c>
      <c r="BY13" s="29">
        <f t="shared" si="29"/>
        <v>-70.24812299</v>
      </c>
      <c r="BZ13" s="18">
        <f t="shared" si="30"/>
        <v>2.469982864</v>
      </c>
      <c r="CA13" s="18">
        <f t="shared" si="31"/>
        <v>4.939965729</v>
      </c>
      <c r="CB13" s="14">
        <f t="shared" si="32"/>
        <v>28.40480294</v>
      </c>
      <c r="CC13" s="14">
        <f t="shared" si="33"/>
        <v>29.63979437</v>
      </c>
      <c r="CD13" s="14">
        <f t="shared" si="34"/>
        <v>64.21955447</v>
      </c>
      <c r="CE13" s="14">
        <f t="shared" si="35"/>
        <v>44.45969156</v>
      </c>
      <c r="CF13" s="14">
        <f t="shared" si="36"/>
        <v>-83.93098591</v>
      </c>
      <c r="CG13" s="7">
        <v>48.583333</v>
      </c>
      <c r="CH13" s="7">
        <v>2.0</v>
      </c>
      <c r="CI13" s="7">
        <v>4.0</v>
      </c>
      <c r="CJ13" s="26">
        <v>21.0</v>
      </c>
      <c r="CK13" s="7">
        <v>20.0</v>
      </c>
      <c r="CL13" s="7">
        <v>9.0</v>
      </c>
      <c r="CM13" s="7">
        <v>4.0</v>
      </c>
      <c r="CN13" s="7">
        <v>20.0</v>
      </c>
      <c r="CO13" s="7">
        <v>8.0</v>
      </c>
      <c r="CP13" s="19">
        <v>0.0</v>
      </c>
      <c r="CQ13" s="19">
        <v>0.0</v>
      </c>
      <c r="CR13" s="26">
        <f t="shared" si="37"/>
        <v>0</v>
      </c>
      <c r="CS13" s="18">
        <f t="shared" si="38"/>
        <v>0</v>
      </c>
      <c r="CT13" s="18">
        <f t="shared" si="39"/>
        <v>0</v>
      </c>
      <c r="CU13" s="18">
        <f t="shared" si="40"/>
        <v>0</v>
      </c>
      <c r="CV13" s="30">
        <v>0.01</v>
      </c>
      <c r="CW13" s="30">
        <v>0.09</v>
      </c>
      <c r="CX13" s="30">
        <v>0.5</v>
      </c>
      <c r="CY13" s="30">
        <v>1.88</v>
      </c>
      <c r="CZ13" s="30">
        <v>0.24</v>
      </c>
      <c r="DA13" s="30">
        <v>0.55</v>
      </c>
      <c r="DB13" s="7">
        <v>0.0</v>
      </c>
      <c r="DC13" s="7">
        <v>0.0</v>
      </c>
      <c r="DD13" s="13" t="str">
        <f t="shared" si="41"/>
        <v> </v>
      </c>
      <c r="DE13" s="7">
        <v>0.0</v>
      </c>
      <c r="DF13" s="7">
        <v>0.0</v>
      </c>
      <c r="DG13" s="7">
        <v>0.0</v>
      </c>
      <c r="DH13" s="7">
        <v>0.0</v>
      </c>
      <c r="DI13" s="7">
        <v>0.0</v>
      </c>
      <c r="DJ13" s="8" t="s">
        <v>3697</v>
      </c>
      <c r="DK13" s="7" t="s">
        <v>3698</v>
      </c>
    </row>
    <row r="14" ht="12.75" customHeight="1">
      <c r="A14" s="7" t="s">
        <v>235</v>
      </c>
      <c r="B14" s="7" t="s">
        <v>236</v>
      </c>
      <c r="C14" s="8" t="s">
        <v>237</v>
      </c>
      <c r="D14" s="9" t="s">
        <v>238</v>
      </c>
      <c r="E14" s="7">
        <v>20.0</v>
      </c>
      <c r="F14" s="7">
        <v>3.0</v>
      </c>
      <c r="G14" s="7">
        <v>1.0</v>
      </c>
      <c r="H14" s="24">
        <f t="shared" si="1"/>
        <v>4</v>
      </c>
      <c r="I14" s="25">
        <f t="shared" si="2"/>
        <v>1.142947853</v>
      </c>
      <c r="J14" s="19">
        <v>3.0</v>
      </c>
      <c r="K14" s="19">
        <v>0.0</v>
      </c>
      <c r="L14" s="19">
        <v>0.0</v>
      </c>
      <c r="M14" s="19">
        <v>26.0</v>
      </c>
      <c r="N14" s="19">
        <v>9.0</v>
      </c>
      <c r="O14" s="19">
        <v>6.0</v>
      </c>
      <c r="P14" s="19">
        <v>29.0</v>
      </c>
      <c r="Q14" s="10">
        <f t="shared" si="3"/>
        <v>0.1153846154</v>
      </c>
      <c r="R14" s="10">
        <f t="shared" si="4"/>
        <v>0.07317073171</v>
      </c>
      <c r="S14" s="7">
        <v>12599.0</v>
      </c>
      <c r="T14" s="14">
        <f t="shared" si="5"/>
        <v>10.49916667</v>
      </c>
      <c r="U14" s="14">
        <v>208.01</v>
      </c>
      <c r="V14" s="14">
        <f t="shared" si="6"/>
        <v>10.4005</v>
      </c>
      <c r="W14" s="14">
        <v>711.12</v>
      </c>
      <c r="X14" s="14">
        <f t="shared" si="7"/>
        <v>35.556</v>
      </c>
      <c r="Y14" s="13">
        <f t="shared" si="8"/>
        <v>0.2263118384</v>
      </c>
      <c r="Z14" s="12">
        <f t="shared" si="9"/>
        <v>0</v>
      </c>
      <c r="AA14" s="19">
        <v>3.0</v>
      </c>
      <c r="AB14" s="19">
        <v>22.0</v>
      </c>
      <c r="AC14" s="19">
        <v>23.0</v>
      </c>
      <c r="AD14" s="19">
        <v>3.0</v>
      </c>
      <c r="AE14" s="19">
        <v>9.0</v>
      </c>
      <c r="AF14" s="10">
        <f t="shared" si="10"/>
        <v>0.3</v>
      </c>
      <c r="AG14" s="10">
        <f t="shared" si="11"/>
        <v>0</v>
      </c>
      <c r="AH14" s="10">
        <f t="shared" si="12"/>
        <v>0.3</v>
      </c>
      <c r="AI14" s="19">
        <v>110.0</v>
      </c>
      <c r="AJ14" s="13">
        <f t="shared" si="13"/>
        <v>0.474137931</v>
      </c>
      <c r="AK14" s="19">
        <v>55.0</v>
      </c>
      <c r="AL14" s="13">
        <f t="shared" si="14"/>
        <v>0.2370689655</v>
      </c>
      <c r="AM14" s="19">
        <v>67.0</v>
      </c>
      <c r="AN14" s="13">
        <f t="shared" si="15"/>
        <v>0.2887931034</v>
      </c>
      <c r="AO14" s="13">
        <f t="shared" si="16"/>
        <v>0.6666666667</v>
      </c>
      <c r="AP14" s="8">
        <v>16.0</v>
      </c>
      <c r="AQ14" s="14">
        <v>17.68</v>
      </c>
      <c r="AR14" s="19">
        <v>16.83</v>
      </c>
      <c r="AS14" s="26">
        <v>13.0</v>
      </c>
      <c r="AT14" s="27">
        <v>-1.059</v>
      </c>
      <c r="AU14" s="8">
        <v>14.0</v>
      </c>
      <c r="AV14" s="27">
        <v>-0.226</v>
      </c>
      <c r="AW14" s="19">
        <v>49.33</v>
      </c>
      <c r="AX14" s="19">
        <v>17.23</v>
      </c>
      <c r="AY14" s="27">
        <v>1.9969999999999999</v>
      </c>
      <c r="AZ14" s="27">
        <v>6.018</v>
      </c>
      <c r="BA14" s="19">
        <v>51.06</v>
      </c>
      <c r="BB14" s="13">
        <f t="shared" si="17"/>
        <v>0.08620689655</v>
      </c>
      <c r="BC14" s="28">
        <f t="shared" si="18"/>
        <v>0.9142857143</v>
      </c>
      <c r="BD14" s="26">
        <f t="shared" si="19"/>
        <v>1000.492611</v>
      </c>
      <c r="BE14" s="13">
        <f t="shared" si="20"/>
        <v>0.0004926108374</v>
      </c>
      <c r="BF14" s="18">
        <f t="shared" si="21"/>
        <v>2.884476708</v>
      </c>
      <c r="BG14" s="18">
        <f t="shared" si="22"/>
        <v>2.596029037</v>
      </c>
      <c r="BH14" s="14">
        <f t="shared" si="23"/>
        <v>33.45992981</v>
      </c>
      <c r="BI14" s="14">
        <f t="shared" si="24"/>
        <v>30.28700543</v>
      </c>
      <c r="BJ14" s="14">
        <f t="shared" si="25"/>
        <v>66.05451661</v>
      </c>
      <c r="BK14" s="14">
        <f t="shared" si="26"/>
        <v>47.59386568</v>
      </c>
      <c r="BL14" s="14">
        <f t="shared" si="27"/>
        <v>18.46065093</v>
      </c>
      <c r="BM14" s="19">
        <v>10.0</v>
      </c>
      <c r="BN14" s="19">
        <v>9.0</v>
      </c>
      <c r="BO14" s="26">
        <v>106.0</v>
      </c>
      <c r="BP14" s="26">
        <v>96.0</v>
      </c>
      <c r="BQ14" s="19">
        <v>52.0</v>
      </c>
      <c r="BR14" s="19">
        <v>24.0</v>
      </c>
      <c r="BS14" s="19">
        <v>61.0</v>
      </c>
      <c r="BT14" s="19">
        <v>36.0</v>
      </c>
      <c r="BU14" s="19">
        <v>106.0</v>
      </c>
      <c r="BV14" s="19">
        <v>87.0</v>
      </c>
      <c r="BW14" s="13">
        <f t="shared" si="28"/>
        <v>0.5492227979</v>
      </c>
      <c r="BX14" s="14">
        <v>-0.49</v>
      </c>
      <c r="BY14" s="29">
        <f t="shared" si="29"/>
        <v>8.12665093</v>
      </c>
      <c r="BZ14" s="18">
        <f t="shared" si="30"/>
        <v>2.157254404</v>
      </c>
      <c r="CA14" s="18">
        <f t="shared" si="31"/>
        <v>2.287997095</v>
      </c>
      <c r="CB14" s="14">
        <f t="shared" si="32"/>
        <v>30.72453242</v>
      </c>
      <c r="CC14" s="14">
        <f t="shared" si="33"/>
        <v>29.6785909</v>
      </c>
      <c r="CD14" s="14">
        <f t="shared" si="34"/>
        <v>59.81478121</v>
      </c>
      <c r="CE14" s="14">
        <f t="shared" si="35"/>
        <v>50.66279283</v>
      </c>
      <c r="CF14" s="14">
        <f t="shared" si="36"/>
        <v>9.308662548</v>
      </c>
      <c r="CG14" s="7">
        <v>917.833333</v>
      </c>
      <c r="CH14" s="7">
        <v>33.0</v>
      </c>
      <c r="CI14" s="7">
        <v>35.0</v>
      </c>
      <c r="CJ14" s="26">
        <v>437.0</v>
      </c>
      <c r="CK14" s="7">
        <v>419.0</v>
      </c>
      <c r="CL14" s="7">
        <v>184.0</v>
      </c>
      <c r="CM14" s="7">
        <v>151.0</v>
      </c>
      <c r="CN14" s="7">
        <v>261.0</v>
      </c>
      <c r="CO14" s="7">
        <v>170.0</v>
      </c>
      <c r="CP14" s="19">
        <v>0.0</v>
      </c>
      <c r="CQ14" s="19">
        <v>2.0</v>
      </c>
      <c r="CR14" s="26">
        <f t="shared" si="37"/>
        <v>2</v>
      </c>
      <c r="CS14" s="18">
        <f t="shared" si="38"/>
        <v>0</v>
      </c>
      <c r="CT14" s="18">
        <f t="shared" si="39"/>
        <v>0.5714739265</v>
      </c>
      <c r="CU14" s="18">
        <f t="shared" si="40"/>
        <v>0.5714739265</v>
      </c>
      <c r="CV14" s="30">
        <v>8.28</v>
      </c>
      <c r="CW14" s="30">
        <v>7.73</v>
      </c>
      <c r="CX14" s="30">
        <v>5.81</v>
      </c>
      <c r="CY14" s="30">
        <v>4.91</v>
      </c>
      <c r="CZ14" s="30">
        <v>10.42</v>
      </c>
      <c r="DA14" s="30">
        <v>5.81</v>
      </c>
      <c r="DB14" s="7">
        <v>104.0</v>
      </c>
      <c r="DC14" s="7">
        <v>97.0</v>
      </c>
      <c r="DD14" s="13">
        <f t="shared" si="41"/>
        <v>0.5174129353</v>
      </c>
      <c r="DE14" s="7">
        <v>-1.37</v>
      </c>
      <c r="DF14" s="7">
        <v>-8.06</v>
      </c>
      <c r="DG14" s="7">
        <v>97.0</v>
      </c>
      <c r="DH14" s="7">
        <v>53.0</v>
      </c>
      <c r="DI14" s="7">
        <v>43.0</v>
      </c>
      <c r="DJ14" s="8" t="s">
        <v>3699</v>
      </c>
      <c r="DK14" s="7" t="s">
        <v>3700</v>
      </c>
    </row>
    <row r="15" ht="12.75" customHeight="1">
      <c r="A15" s="7" t="s">
        <v>244</v>
      </c>
      <c r="B15" s="7" t="s">
        <v>245</v>
      </c>
      <c r="C15" s="8" t="s">
        <v>246</v>
      </c>
      <c r="D15" s="9" t="s">
        <v>247</v>
      </c>
      <c r="E15" s="7">
        <v>43.0</v>
      </c>
      <c r="F15" s="7">
        <v>4.0</v>
      </c>
      <c r="G15" s="7">
        <v>4.0</v>
      </c>
      <c r="H15" s="24">
        <f t="shared" si="1"/>
        <v>8</v>
      </c>
      <c r="I15" s="25">
        <f t="shared" si="2"/>
        <v>0.99437213</v>
      </c>
      <c r="J15" s="19">
        <v>3.0</v>
      </c>
      <c r="K15" s="19">
        <v>2.0</v>
      </c>
      <c r="L15" s="19">
        <v>2.0</v>
      </c>
      <c r="M15" s="19">
        <v>43.0</v>
      </c>
      <c r="N15" s="19">
        <v>16.0</v>
      </c>
      <c r="O15" s="19">
        <v>26.0</v>
      </c>
      <c r="P15" s="19">
        <v>64.0</v>
      </c>
      <c r="Q15" s="10">
        <f t="shared" si="3"/>
        <v>0.09302325581</v>
      </c>
      <c r="R15" s="10">
        <f t="shared" si="4"/>
        <v>0.04705882353</v>
      </c>
      <c r="S15" s="7">
        <v>28963.0</v>
      </c>
      <c r="T15" s="14">
        <f t="shared" si="5"/>
        <v>11.22596899</v>
      </c>
      <c r="U15" s="14">
        <v>487.5</v>
      </c>
      <c r="V15" s="14">
        <f t="shared" si="6"/>
        <v>11.3372093</v>
      </c>
      <c r="W15" s="14">
        <v>1566.82</v>
      </c>
      <c r="X15" s="14">
        <f t="shared" si="7"/>
        <v>36.43767442</v>
      </c>
      <c r="Y15" s="13">
        <f t="shared" si="8"/>
        <v>0.2373048016</v>
      </c>
      <c r="Z15" s="12">
        <f t="shared" si="9"/>
        <v>29.14285714</v>
      </c>
      <c r="AA15" s="19">
        <v>19.0</v>
      </c>
      <c r="AB15" s="19">
        <v>54.0</v>
      </c>
      <c r="AC15" s="19">
        <v>38.0</v>
      </c>
      <c r="AD15" s="19">
        <v>12.0</v>
      </c>
      <c r="AE15" s="19">
        <v>20.0</v>
      </c>
      <c r="AF15" s="10">
        <f t="shared" si="10"/>
        <v>0.2142857143</v>
      </c>
      <c r="AG15" s="10">
        <f t="shared" si="11"/>
        <v>0.2857142857</v>
      </c>
      <c r="AH15" s="10">
        <f t="shared" si="12"/>
        <v>0.5</v>
      </c>
      <c r="AI15" s="19">
        <v>118.0</v>
      </c>
      <c r="AJ15" s="13">
        <f t="shared" si="13"/>
        <v>0.3041237113</v>
      </c>
      <c r="AK15" s="19">
        <v>114.0</v>
      </c>
      <c r="AL15" s="13">
        <f t="shared" si="14"/>
        <v>0.293814433</v>
      </c>
      <c r="AM15" s="19">
        <v>156.0</v>
      </c>
      <c r="AN15" s="13">
        <f t="shared" si="15"/>
        <v>0.4020618557</v>
      </c>
      <c r="AO15" s="13">
        <f t="shared" si="16"/>
        <v>0.5086206897</v>
      </c>
      <c r="AP15" s="8">
        <v>5.0</v>
      </c>
      <c r="AQ15" s="14">
        <v>-3.03</v>
      </c>
      <c r="AR15" s="19">
        <v>17.12</v>
      </c>
      <c r="AS15" s="26">
        <v>10.0</v>
      </c>
      <c r="AT15" s="27">
        <v>0.319</v>
      </c>
      <c r="AU15" s="8">
        <v>9.0</v>
      </c>
      <c r="AV15" s="27">
        <v>0.49</v>
      </c>
      <c r="AW15" s="19">
        <v>50.27</v>
      </c>
      <c r="AX15" s="19">
        <v>17.33</v>
      </c>
      <c r="AY15" s="27">
        <v>-1.8290000000000002</v>
      </c>
      <c r="AZ15" s="27">
        <v>1.453</v>
      </c>
      <c r="BA15" s="19">
        <v>51.05</v>
      </c>
      <c r="BB15" s="13">
        <f t="shared" si="17"/>
        <v>0.06862745098</v>
      </c>
      <c r="BC15" s="28">
        <f t="shared" si="18"/>
        <v>0.9166666667</v>
      </c>
      <c r="BD15" s="26">
        <f t="shared" si="19"/>
        <v>985.2941176</v>
      </c>
      <c r="BE15" s="13">
        <f t="shared" si="20"/>
        <v>-0.01470588235</v>
      </c>
      <c r="BF15" s="18">
        <f t="shared" si="21"/>
        <v>1.723076923</v>
      </c>
      <c r="BG15" s="18">
        <f t="shared" si="22"/>
        <v>1.969230769</v>
      </c>
      <c r="BH15" s="14">
        <f t="shared" si="23"/>
        <v>25.10769231</v>
      </c>
      <c r="BI15" s="14">
        <f t="shared" si="24"/>
        <v>23.63076923</v>
      </c>
      <c r="BJ15" s="14">
        <f t="shared" si="25"/>
        <v>49.72307692</v>
      </c>
      <c r="BK15" s="14">
        <f t="shared" si="26"/>
        <v>48.86153846</v>
      </c>
      <c r="BL15" s="14">
        <f t="shared" si="27"/>
        <v>0.8615384615</v>
      </c>
      <c r="BM15" s="19">
        <v>14.0</v>
      </c>
      <c r="BN15" s="19">
        <v>16.0</v>
      </c>
      <c r="BO15" s="26">
        <v>190.0</v>
      </c>
      <c r="BP15" s="26">
        <v>176.0</v>
      </c>
      <c r="BQ15" s="19">
        <v>85.0</v>
      </c>
      <c r="BR15" s="19">
        <v>84.0</v>
      </c>
      <c r="BS15" s="19">
        <v>115.0</v>
      </c>
      <c r="BT15" s="19">
        <v>121.0</v>
      </c>
      <c r="BU15" s="19">
        <v>209.0</v>
      </c>
      <c r="BV15" s="19">
        <v>168.0</v>
      </c>
      <c r="BW15" s="13">
        <f t="shared" si="28"/>
        <v>0.5543766578</v>
      </c>
      <c r="BX15" s="14">
        <v>4.82</v>
      </c>
      <c r="BY15" s="29">
        <f t="shared" si="29"/>
        <v>-0.3983580902</v>
      </c>
      <c r="BZ15" s="18">
        <f t="shared" si="30"/>
        <v>2.10428895</v>
      </c>
      <c r="CA15" s="18">
        <f t="shared" si="31"/>
        <v>2.10428895</v>
      </c>
      <c r="CB15" s="14">
        <f t="shared" si="32"/>
        <v>28.90474683</v>
      </c>
      <c r="CC15" s="14">
        <f t="shared" si="33"/>
        <v>27.1511727</v>
      </c>
      <c r="CD15" s="14">
        <f t="shared" si="34"/>
        <v>54.97454882</v>
      </c>
      <c r="CE15" s="14">
        <f t="shared" si="35"/>
        <v>52.84103363</v>
      </c>
      <c r="CF15" s="14">
        <f t="shared" si="36"/>
        <v>-1.271976724</v>
      </c>
      <c r="CG15" s="7">
        <v>2052.95</v>
      </c>
      <c r="CH15" s="7">
        <v>72.0</v>
      </c>
      <c r="CI15" s="7">
        <v>72.0</v>
      </c>
      <c r="CJ15" s="26">
        <v>917.0</v>
      </c>
      <c r="CK15" s="7">
        <v>857.0</v>
      </c>
      <c r="CL15" s="7">
        <v>395.0</v>
      </c>
      <c r="CM15" s="7">
        <v>394.0</v>
      </c>
      <c r="CN15" s="7">
        <v>497.0</v>
      </c>
      <c r="CO15" s="7">
        <v>485.0</v>
      </c>
      <c r="CP15" s="19">
        <v>4.0</v>
      </c>
      <c r="CQ15" s="19">
        <v>5.0</v>
      </c>
      <c r="CR15" s="26">
        <f t="shared" si="37"/>
        <v>1</v>
      </c>
      <c r="CS15" s="18">
        <f t="shared" si="38"/>
        <v>0.497186065</v>
      </c>
      <c r="CT15" s="18">
        <f t="shared" si="39"/>
        <v>0.6214825812</v>
      </c>
      <c r="CU15" s="18">
        <f t="shared" si="40"/>
        <v>0.1242965162</v>
      </c>
      <c r="CV15" s="30">
        <v>17.15</v>
      </c>
      <c r="CW15" s="30">
        <v>15.33</v>
      </c>
      <c r="CX15" s="30">
        <v>19.05</v>
      </c>
      <c r="CY15" s="30">
        <v>18.1</v>
      </c>
      <c r="CZ15" s="30">
        <v>21.13</v>
      </c>
      <c r="DA15" s="30">
        <v>14.76</v>
      </c>
      <c r="DB15" s="7">
        <v>0.0</v>
      </c>
      <c r="DC15" s="7">
        <v>2.0</v>
      </c>
      <c r="DD15" s="13">
        <f t="shared" si="41"/>
        <v>0</v>
      </c>
      <c r="DE15" s="7">
        <v>-0.01</v>
      </c>
      <c r="DF15" s="7">
        <v>-0.48</v>
      </c>
      <c r="DG15" s="7">
        <v>2.0</v>
      </c>
      <c r="DH15" s="7">
        <v>0.0</v>
      </c>
      <c r="DI15" s="7">
        <v>0.0</v>
      </c>
      <c r="DJ15" s="8" t="s">
        <v>3701</v>
      </c>
      <c r="DK15" s="7" t="s">
        <v>3702</v>
      </c>
    </row>
    <row r="16" ht="12.75" customHeight="1">
      <c r="A16" s="7" t="s">
        <v>252</v>
      </c>
      <c r="B16" s="7" t="s">
        <v>253</v>
      </c>
      <c r="C16" s="8" t="s">
        <v>254</v>
      </c>
      <c r="D16" s="9" t="s">
        <v>255</v>
      </c>
      <c r="E16" s="7">
        <v>56.0</v>
      </c>
      <c r="F16" s="7">
        <v>7.0</v>
      </c>
      <c r="G16" s="7">
        <v>8.0</v>
      </c>
      <c r="H16" s="24">
        <f t="shared" si="1"/>
        <v>15</v>
      </c>
      <c r="I16" s="25">
        <f t="shared" si="2"/>
        <v>1.343484102</v>
      </c>
      <c r="J16" s="19">
        <v>6.0</v>
      </c>
      <c r="K16" s="19">
        <v>4.0</v>
      </c>
      <c r="L16" s="19">
        <v>3.0</v>
      </c>
      <c r="M16" s="19">
        <v>125.0</v>
      </c>
      <c r="N16" s="19">
        <v>37.0</v>
      </c>
      <c r="O16" s="19">
        <v>47.0</v>
      </c>
      <c r="P16" s="19">
        <v>107.0</v>
      </c>
      <c r="Q16" s="10">
        <f t="shared" si="3"/>
        <v>0.056</v>
      </c>
      <c r="R16" s="10">
        <f t="shared" si="4"/>
        <v>0.03349282297</v>
      </c>
      <c r="S16" s="7">
        <v>40194.0</v>
      </c>
      <c r="T16" s="14">
        <f t="shared" si="5"/>
        <v>11.9625</v>
      </c>
      <c r="U16" s="14">
        <v>667.34</v>
      </c>
      <c r="V16" s="14">
        <f t="shared" si="6"/>
        <v>11.91678571</v>
      </c>
      <c r="W16" s="14">
        <v>2027.56</v>
      </c>
      <c r="X16" s="14">
        <f t="shared" si="7"/>
        <v>36.20642857</v>
      </c>
      <c r="Y16" s="13">
        <f t="shared" si="8"/>
        <v>0.2476307099</v>
      </c>
      <c r="Z16" s="12">
        <f t="shared" si="9"/>
        <v>75.15789474</v>
      </c>
      <c r="AA16" s="19">
        <v>30.0</v>
      </c>
      <c r="AB16" s="19">
        <v>27.0</v>
      </c>
      <c r="AC16" s="19">
        <v>96.0</v>
      </c>
      <c r="AD16" s="19">
        <v>17.0</v>
      </c>
      <c r="AE16" s="19">
        <v>15.0</v>
      </c>
      <c r="AF16" s="10">
        <f t="shared" si="10"/>
        <v>0.3157894737</v>
      </c>
      <c r="AG16" s="10">
        <f t="shared" si="11"/>
        <v>0.3684210526</v>
      </c>
      <c r="AH16" s="10">
        <f t="shared" si="12"/>
        <v>0.6842105263</v>
      </c>
      <c r="AI16" s="19">
        <v>201.0</v>
      </c>
      <c r="AJ16" s="13">
        <f t="shared" si="13"/>
        <v>0.332781457</v>
      </c>
      <c r="AK16" s="19">
        <v>191.0</v>
      </c>
      <c r="AL16" s="13">
        <f t="shared" si="14"/>
        <v>0.3162251656</v>
      </c>
      <c r="AM16" s="19">
        <v>212.0</v>
      </c>
      <c r="AN16" s="13">
        <f t="shared" si="15"/>
        <v>0.3509933775</v>
      </c>
      <c r="AO16" s="13">
        <f t="shared" si="16"/>
        <v>0.512755102</v>
      </c>
      <c r="AP16" s="8">
        <v>9.0</v>
      </c>
      <c r="AQ16" s="14">
        <v>-1.81</v>
      </c>
      <c r="AR16" s="19">
        <v>17.24</v>
      </c>
      <c r="AS16" s="26">
        <v>9.0</v>
      </c>
      <c r="AT16" s="27">
        <v>0.385</v>
      </c>
      <c r="AU16" s="8">
        <v>8.0</v>
      </c>
      <c r="AV16" s="27">
        <v>0.156</v>
      </c>
      <c r="AW16" s="19">
        <v>50.2</v>
      </c>
      <c r="AX16" s="19">
        <v>17.87</v>
      </c>
      <c r="AY16" s="27">
        <v>1.192</v>
      </c>
      <c r="AZ16" s="27">
        <v>6.219</v>
      </c>
      <c r="BA16" s="19">
        <v>52.46</v>
      </c>
      <c r="BB16" s="13">
        <f t="shared" si="17"/>
        <v>0.05322128852</v>
      </c>
      <c r="BC16" s="28">
        <f t="shared" si="18"/>
        <v>0.9013605442</v>
      </c>
      <c r="BD16" s="26">
        <f t="shared" si="19"/>
        <v>954.5818327</v>
      </c>
      <c r="BE16" s="13">
        <f t="shared" si="20"/>
        <v>-0.04541816727</v>
      </c>
      <c r="BF16" s="18">
        <f t="shared" si="21"/>
        <v>1.708274643</v>
      </c>
      <c r="BG16" s="18">
        <f t="shared" si="22"/>
        <v>2.60736656</v>
      </c>
      <c r="BH16" s="14">
        <f t="shared" si="23"/>
        <v>32.09758144</v>
      </c>
      <c r="BI16" s="14">
        <f t="shared" si="24"/>
        <v>26.43330236</v>
      </c>
      <c r="BJ16" s="14">
        <f t="shared" si="25"/>
        <v>60.23915845</v>
      </c>
      <c r="BK16" s="14">
        <f t="shared" si="26"/>
        <v>51.51796685</v>
      </c>
      <c r="BL16" s="14">
        <f t="shared" si="27"/>
        <v>8.721191596</v>
      </c>
      <c r="BM16" s="19">
        <v>19.0</v>
      </c>
      <c r="BN16" s="19">
        <v>29.0</v>
      </c>
      <c r="BO16" s="26">
        <v>338.0</v>
      </c>
      <c r="BP16" s="26">
        <v>265.0</v>
      </c>
      <c r="BQ16" s="19">
        <v>138.0</v>
      </c>
      <c r="BR16" s="19">
        <v>109.0</v>
      </c>
      <c r="BS16" s="19">
        <v>175.0</v>
      </c>
      <c r="BT16" s="19">
        <v>170.0</v>
      </c>
      <c r="BU16" s="19">
        <v>296.0</v>
      </c>
      <c r="BV16" s="19">
        <v>247.0</v>
      </c>
      <c r="BW16" s="13">
        <f t="shared" si="28"/>
        <v>0.5451197053</v>
      </c>
      <c r="BX16" s="14">
        <v>0.77</v>
      </c>
      <c r="BY16" s="29">
        <f t="shared" si="29"/>
        <v>2.262069148</v>
      </c>
      <c r="BZ16" s="18">
        <f t="shared" si="30"/>
        <v>2.176743153</v>
      </c>
      <c r="CA16" s="18">
        <f t="shared" si="31"/>
        <v>2.110108159</v>
      </c>
      <c r="CB16" s="14">
        <f t="shared" si="32"/>
        <v>29.89690086</v>
      </c>
      <c r="CC16" s="14">
        <f t="shared" si="33"/>
        <v>26.9649611</v>
      </c>
      <c r="CD16" s="14">
        <f t="shared" si="34"/>
        <v>56.19551202</v>
      </c>
      <c r="CE16" s="14">
        <f t="shared" si="35"/>
        <v>50.90913579</v>
      </c>
      <c r="CF16" s="14">
        <f t="shared" si="36"/>
        <v>3.434815367</v>
      </c>
      <c r="CG16" s="7">
        <v>2701.283333</v>
      </c>
      <c r="CH16" s="7">
        <v>98.0</v>
      </c>
      <c r="CI16" s="7">
        <v>95.0</v>
      </c>
      <c r="CJ16" s="26">
        <v>1248.0</v>
      </c>
      <c r="CK16" s="7">
        <v>1119.0</v>
      </c>
      <c r="CL16" s="7">
        <v>541.0</v>
      </c>
      <c r="CM16" s="7">
        <v>439.0</v>
      </c>
      <c r="CN16" s="7">
        <v>643.0</v>
      </c>
      <c r="CO16" s="7">
        <v>639.0</v>
      </c>
      <c r="CP16" s="19">
        <v>9.0</v>
      </c>
      <c r="CQ16" s="19">
        <v>10.0</v>
      </c>
      <c r="CR16" s="26">
        <f t="shared" si="37"/>
        <v>1</v>
      </c>
      <c r="CS16" s="18">
        <f t="shared" si="38"/>
        <v>0.8060904613</v>
      </c>
      <c r="CT16" s="18">
        <f t="shared" si="39"/>
        <v>0.8956560681</v>
      </c>
      <c r="CU16" s="18">
        <f t="shared" si="40"/>
        <v>0.08956560681</v>
      </c>
      <c r="CV16" s="30">
        <v>24.65</v>
      </c>
      <c r="CW16" s="30">
        <v>21.53</v>
      </c>
      <c r="CX16" s="30">
        <v>29.85</v>
      </c>
      <c r="CY16" s="30">
        <v>29.98</v>
      </c>
      <c r="CZ16" s="30">
        <v>23.81</v>
      </c>
      <c r="DA16" s="30">
        <v>23.49</v>
      </c>
      <c r="DB16" s="7">
        <v>0.0</v>
      </c>
      <c r="DC16" s="7">
        <v>0.0</v>
      </c>
      <c r="DD16" s="13" t="str">
        <f t="shared" si="41"/>
        <v> </v>
      </c>
      <c r="DE16" s="7">
        <v>0.0</v>
      </c>
      <c r="DF16" s="7">
        <v>0.0</v>
      </c>
      <c r="DG16" s="7">
        <v>0.0</v>
      </c>
      <c r="DH16" s="7">
        <v>0.0</v>
      </c>
      <c r="DI16" s="7">
        <v>0.0</v>
      </c>
      <c r="DJ16" s="8" t="s">
        <v>3703</v>
      </c>
      <c r="DK16" s="7" t="s">
        <v>3704</v>
      </c>
    </row>
    <row r="17" ht="12.75" customHeight="1">
      <c r="A17" s="7" t="s">
        <v>258</v>
      </c>
      <c r="B17" s="7" t="s">
        <v>259</v>
      </c>
      <c r="C17" s="8" t="s">
        <v>136</v>
      </c>
      <c r="D17" s="9" t="s">
        <v>260</v>
      </c>
      <c r="E17" s="7">
        <v>37.0</v>
      </c>
      <c r="F17" s="7">
        <v>8.0</v>
      </c>
      <c r="G17" s="7">
        <v>5.0</v>
      </c>
      <c r="H17" s="24">
        <f t="shared" si="1"/>
        <v>13</v>
      </c>
      <c r="I17" s="25">
        <f t="shared" si="2"/>
        <v>2.482758621</v>
      </c>
      <c r="J17" s="19">
        <v>7.0</v>
      </c>
      <c r="K17" s="19">
        <v>2.0</v>
      </c>
      <c r="L17" s="19">
        <v>3.0</v>
      </c>
      <c r="M17" s="19">
        <v>42.0</v>
      </c>
      <c r="N17" s="19">
        <v>17.0</v>
      </c>
      <c r="O17" s="19">
        <v>12.0</v>
      </c>
      <c r="P17" s="19">
        <v>52.0</v>
      </c>
      <c r="Q17" s="10">
        <f t="shared" si="3"/>
        <v>0.1904761905</v>
      </c>
      <c r="R17" s="10">
        <f t="shared" si="4"/>
        <v>0.1126760563</v>
      </c>
      <c r="S17" s="7">
        <v>18850.0</v>
      </c>
      <c r="T17" s="14">
        <f t="shared" si="5"/>
        <v>8.490990991</v>
      </c>
      <c r="U17" s="14">
        <v>306.12</v>
      </c>
      <c r="V17" s="14">
        <f t="shared" si="6"/>
        <v>8.273513514</v>
      </c>
      <c r="W17" s="14">
        <v>1421.87</v>
      </c>
      <c r="X17" s="14">
        <f t="shared" si="7"/>
        <v>38.42891892</v>
      </c>
      <c r="Y17" s="13">
        <f t="shared" si="8"/>
        <v>0.177153803</v>
      </c>
      <c r="Z17" s="12">
        <f t="shared" si="9"/>
        <v>23</v>
      </c>
      <c r="AA17" s="19">
        <v>7.0</v>
      </c>
      <c r="AB17" s="19">
        <v>15.0</v>
      </c>
      <c r="AC17" s="19">
        <v>27.0</v>
      </c>
      <c r="AD17" s="19">
        <v>5.0</v>
      </c>
      <c r="AE17" s="19">
        <v>10.0</v>
      </c>
      <c r="AF17" s="10">
        <f t="shared" si="10"/>
        <v>0.5</v>
      </c>
      <c r="AG17" s="10">
        <f t="shared" si="11"/>
        <v>0.3571428571</v>
      </c>
      <c r="AH17" s="10">
        <f t="shared" si="12"/>
        <v>0.8571428571</v>
      </c>
      <c r="AI17" s="19">
        <v>100.0</v>
      </c>
      <c r="AJ17" s="13">
        <f t="shared" si="13"/>
        <v>0.3846153846</v>
      </c>
      <c r="AK17" s="19">
        <v>56.0</v>
      </c>
      <c r="AL17" s="13">
        <f t="shared" si="14"/>
        <v>0.2153846154</v>
      </c>
      <c r="AM17" s="19">
        <v>104.0</v>
      </c>
      <c r="AN17" s="13">
        <f t="shared" si="15"/>
        <v>0.4</v>
      </c>
      <c r="AO17" s="13">
        <f t="shared" si="16"/>
        <v>0.641025641</v>
      </c>
      <c r="AP17" s="8">
        <v>14.0</v>
      </c>
      <c r="AQ17" s="14">
        <v>9.94</v>
      </c>
      <c r="AR17" s="19">
        <v>16.7</v>
      </c>
      <c r="AS17" s="26">
        <v>14.0</v>
      </c>
      <c r="AT17" s="27">
        <v>-0.457</v>
      </c>
      <c r="AU17" s="8">
        <v>14.0</v>
      </c>
      <c r="AV17" s="27">
        <v>-1.112</v>
      </c>
      <c r="AW17" s="19">
        <v>49.76</v>
      </c>
      <c r="AX17" s="19">
        <v>17.07</v>
      </c>
      <c r="AY17" s="27">
        <v>0.214</v>
      </c>
      <c r="AZ17" s="27">
        <v>3.596</v>
      </c>
      <c r="BA17" s="19">
        <v>52.39</v>
      </c>
      <c r="BB17" s="13">
        <f t="shared" si="17"/>
        <v>0.08695652174</v>
      </c>
      <c r="BC17" s="28">
        <f t="shared" si="18"/>
        <v>0.9166666667</v>
      </c>
      <c r="BD17" s="26">
        <f t="shared" si="19"/>
        <v>1003.623188</v>
      </c>
      <c r="BE17" s="13">
        <f t="shared" si="20"/>
        <v>0.003623188406</v>
      </c>
      <c r="BF17" s="18">
        <f t="shared" si="21"/>
        <v>2.744021952</v>
      </c>
      <c r="BG17" s="18">
        <f t="shared" si="22"/>
        <v>2.744021952</v>
      </c>
      <c r="BH17" s="14">
        <f t="shared" si="23"/>
        <v>31.55625245</v>
      </c>
      <c r="BI17" s="14">
        <f t="shared" si="24"/>
        <v>32.92826343</v>
      </c>
      <c r="BJ17" s="14">
        <f t="shared" si="25"/>
        <v>54.48843591</v>
      </c>
      <c r="BK17" s="14">
        <f t="shared" si="26"/>
        <v>52.33241866</v>
      </c>
      <c r="BL17" s="14">
        <f t="shared" si="27"/>
        <v>2.156017248</v>
      </c>
      <c r="BM17" s="19">
        <v>14.0</v>
      </c>
      <c r="BN17" s="19">
        <v>14.0</v>
      </c>
      <c r="BO17" s="26">
        <v>147.0</v>
      </c>
      <c r="BP17" s="26">
        <v>154.0</v>
      </c>
      <c r="BQ17" s="19">
        <v>56.0</v>
      </c>
      <c r="BR17" s="19">
        <v>52.0</v>
      </c>
      <c r="BS17" s="19">
        <v>61.0</v>
      </c>
      <c r="BT17" s="19">
        <v>47.0</v>
      </c>
      <c r="BU17" s="19">
        <v>143.0</v>
      </c>
      <c r="BV17" s="19">
        <v>146.0</v>
      </c>
      <c r="BW17" s="13">
        <f t="shared" si="28"/>
        <v>0.4948096886</v>
      </c>
      <c r="BX17" s="14">
        <v>-4.48</v>
      </c>
      <c r="BY17" s="29">
        <f t="shared" si="29"/>
        <v>-6.026598136</v>
      </c>
      <c r="BZ17" s="18">
        <f t="shared" si="30"/>
        <v>1.905715221</v>
      </c>
      <c r="CA17" s="18">
        <f t="shared" si="31"/>
        <v>2.494754471</v>
      </c>
      <c r="CB17" s="14">
        <f t="shared" si="32"/>
        <v>29.86775492</v>
      </c>
      <c r="CC17" s="14">
        <f t="shared" si="33"/>
        <v>28.23923464</v>
      </c>
      <c r="CD17" s="14">
        <f t="shared" si="34"/>
        <v>55.71618319</v>
      </c>
      <c r="CE17" s="14">
        <f t="shared" si="35"/>
        <v>48.12797167</v>
      </c>
      <c r="CF17" s="14">
        <f t="shared" si="36"/>
        <v>-5.432194268</v>
      </c>
      <c r="CG17" s="7">
        <v>1731.633333</v>
      </c>
      <c r="CH17" s="7">
        <v>55.0</v>
      </c>
      <c r="CI17" s="7">
        <v>72.0</v>
      </c>
      <c r="CJ17" s="26">
        <v>807.0</v>
      </c>
      <c r="CK17" s="7">
        <v>743.0</v>
      </c>
      <c r="CL17" s="7">
        <v>363.0</v>
      </c>
      <c r="CM17" s="7">
        <v>297.0</v>
      </c>
      <c r="CN17" s="7">
        <v>383.0</v>
      </c>
      <c r="CO17" s="7">
        <v>277.0</v>
      </c>
      <c r="CP17" s="19">
        <v>0.0</v>
      </c>
      <c r="CQ17" s="19">
        <v>13.0</v>
      </c>
      <c r="CR17" s="26">
        <f t="shared" si="37"/>
        <v>13</v>
      </c>
      <c r="CS17" s="18">
        <f t="shared" si="38"/>
        <v>0</v>
      </c>
      <c r="CT17" s="18">
        <f t="shared" si="39"/>
        <v>2.482758621</v>
      </c>
      <c r="CU17" s="18">
        <f t="shared" si="40"/>
        <v>2.482758621</v>
      </c>
      <c r="CV17" s="30">
        <v>13.14</v>
      </c>
      <c r="CW17" s="30">
        <v>13.43</v>
      </c>
      <c r="CX17" s="30">
        <v>6.85</v>
      </c>
      <c r="CY17" s="30">
        <v>10.57</v>
      </c>
      <c r="CZ17" s="30">
        <v>13.04</v>
      </c>
      <c r="DA17" s="30">
        <v>10.16</v>
      </c>
      <c r="DB17" s="7">
        <v>53.0</v>
      </c>
      <c r="DC17" s="7">
        <v>75.0</v>
      </c>
      <c r="DD17" s="13">
        <f t="shared" si="41"/>
        <v>0.4140625</v>
      </c>
      <c r="DE17" s="7">
        <v>-0.23</v>
      </c>
      <c r="DF17" s="7">
        <v>-7.22</v>
      </c>
      <c r="DG17" s="7">
        <v>50.0</v>
      </c>
      <c r="DH17" s="7">
        <v>59.0</v>
      </c>
      <c r="DI17" s="7">
        <v>16.0</v>
      </c>
      <c r="DJ17" s="8" t="s">
        <v>3705</v>
      </c>
      <c r="DK17" s="7" t="s">
        <v>3706</v>
      </c>
    </row>
    <row r="18" ht="12.75" customHeight="1">
      <c r="A18" s="7" t="s">
        <v>264</v>
      </c>
      <c r="B18" s="7" t="s">
        <v>265</v>
      </c>
      <c r="C18" s="8" t="s">
        <v>182</v>
      </c>
      <c r="D18" s="9" t="s">
        <v>247</v>
      </c>
      <c r="E18" s="7">
        <v>81.0</v>
      </c>
      <c r="F18" s="7">
        <v>21.0</v>
      </c>
      <c r="G18" s="7">
        <v>20.0</v>
      </c>
      <c r="H18" s="24">
        <f t="shared" si="1"/>
        <v>41</v>
      </c>
      <c r="I18" s="25">
        <f t="shared" si="2"/>
        <v>2.221988047</v>
      </c>
      <c r="J18" s="19">
        <v>17.0</v>
      </c>
      <c r="K18" s="19">
        <v>11.0</v>
      </c>
      <c r="L18" s="19">
        <v>5.0</v>
      </c>
      <c r="M18" s="19">
        <v>147.0</v>
      </c>
      <c r="N18" s="19">
        <v>65.0</v>
      </c>
      <c r="O18" s="19">
        <v>40.0</v>
      </c>
      <c r="P18" s="19">
        <v>168.0</v>
      </c>
      <c r="Q18" s="10">
        <f t="shared" si="3"/>
        <v>0.1428571429</v>
      </c>
      <c r="R18" s="10">
        <f t="shared" si="4"/>
        <v>0.08333333333</v>
      </c>
      <c r="S18" s="7">
        <v>66427.0</v>
      </c>
      <c r="T18" s="14">
        <f t="shared" si="5"/>
        <v>13.668107</v>
      </c>
      <c r="U18" s="14">
        <v>1026.87</v>
      </c>
      <c r="V18" s="14">
        <f t="shared" si="6"/>
        <v>12.67740741</v>
      </c>
      <c r="W18" s="14">
        <v>2850.92</v>
      </c>
      <c r="X18" s="14">
        <f t="shared" si="7"/>
        <v>35.19654321</v>
      </c>
      <c r="Y18" s="13">
        <f t="shared" si="8"/>
        <v>0.2648080479</v>
      </c>
      <c r="Z18" s="12">
        <f t="shared" si="9"/>
        <v>134.6888889</v>
      </c>
      <c r="AA18" s="19">
        <v>27.0</v>
      </c>
      <c r="AB18" s="19">
        <v>41.0</v>
      </c>
      <c r="AC18" s="19">
        <v>33.0</v>
      </c>
      <c r="AD18" s="19">
        <v>11.0</v>
      </c>
      <c r="AE18" s="19">
        <v>25.0</v>
      </c>
      <c r="AF18" s="10">
        <f t="shared" si="10"/>
        <v>0.3777777778</v>
      </c>
      <c r="AG18" s="10">
        <f t="shared" si="11"/>
        <v>0.3555555556</v>
      </c>
      <c r="AH18" s="10">
        <f t="shared" si="12"/>
        <v>0.7333333333</v>
      </c>
      <c r="AI18" s="19">
        <v>362.0</v>
      </c>
      <c r="AJ18" s="13">
        <f t="shared" si="13"/>
        <v>0.306779661</v>
      </c>
      <c r="AK18" s="19">
        <v>412.0</v>
      </c>
      <c r="AL18" s="13">
        <f t="shared" si="14"/>
        <v>0.3491525424</v>
      </c>
      <c r="AM18" s="19">
        <v>406.0</v>
      </c>
      <c r="AN18" s="13">
        <f t="shared" si="15"/>
        <v>0.3440677966</v>
      </c>
      <c r="AO18" s="13">
        <f t="shared" si="16"/>
        <v>0.4677002584</v>
      </c>
      <c r="AP18" s="8">
        <v>9.0</v>
      </c>
      <c r="AQ18" s="14">
        <v>-0.5700000000000001</v>
      </c>
      <c r="AR18" s="19">
        <v>17.72</v>
      </c>
      <c r="AS18" s="26">
        <v>3.0</v>
      </c>
      <c r="AT18" s="27">
        <v>1.046</v>
      </c>
      <c r="AU18" s="8">
        <v>1.0</v>
      </c>
      <c r="AV18" s="27">
        <v>0.5630000000000001</v>
      </c>
      <c r="AW18" s="19">
        <v>50.18</v>
      </c>
      <c r="AX18" s="19">
        <v>18.56</v>
      </c>
      <c r="AY18" s="27">
        <v>0.331</v>
      </c>
      <c r="AZ18" s="27">
        <v>-4.157</v>
      </c>
      <c r="BA18" s="19">
        <v>49.01</v>
      </c>
      <c r="BB18" s="13">
        <f t="shared" si="17"/>
        <v>0.08166969147</v>
      </c>
      <c r="BC18" s="28">
        <f t="shared" si="18"/>
        <v>0.9003831418</v>
      </c>
      <c r="BD18" s="26">
        <f t="shared" si="19"/>
        <v>982.0528332</v>
      </c>
      <c r="BE18" s="13">
        <f t="shared" si="20"/>
        <v>-0.01794716677</v>
      </c>
      <c r="BF18" s="18">
        <f t="shared" si="21"/>
        <v>2.629349382</v>
      </c>
      <c r="BG18" s="18">
        <f t="shared" si="22"/>
        <v>3.038359286</v>
      </c>
      <c r="BH18" s="14">
        <f t="shared" si="23"/>
        <v>32.19492243</v>
      </c>
      <c r="BI18" s="14">
        <f t="shared" si="24"/>
        <v>30.50045283</v>
      </c>
      <c r="BJ18" s="14">
        <f t="shared" si="25"/>
        <v>56.61865669</v>
      </c>
      <c r="BK18" s="14">
        <f t="shared" si="26"/>
        <v>57.31981653</v>
      </c>
      <c r="BL18" s="14">
        <f t="shared" si="27"/>
        <v>-0.7011598352</v>
      </c>
      <c r="BM18" s="19">
        <v>45.0</v>
      </c>
      <c r="BN18" s="19">
        <v>52.0</v>
      </c>
      <c r="BO18" s="26">
        <v>506.0</v>
      </c>
      <c r="BP18" s="26">
        <v>470.0</v>
      </c>
      <c r="BQ18" s="19">
        <v>188.0</v>
      </c>
      <c r="BR18" s="19">
        <v>201.0</v>
      </c>
      <c r="BS18" s="19">
        <v>230.0</v>
      </c>
      <c r="BT18" s="19">
        <v>258.0</v>
      </c>
      <c r="BU18" s="19">
        <v>486.0</v>
      </c>
      <c r="BV18" s="19">
        <v>481.0</v>
      </c>
      <c r="BW18" s="13">
        <f t="shared" si="28"/>
        <v>0.5025853154</v>
      </c>
      <c r="BX18" s="14">
        <v>0.30000000000000004</v>
      </c>
      <c r="BY18" s="29">
        <f t="shared" si="29"/>
        <v>4.704033963</v>
      </c>
      <c r="BZ18" s="18">
        <f t="shared" si="30"/>
        <v>2.276628422</v>
      </c>
      <c r="CA18" s="18">
        <f t="shared" si="31"/>
        <v>2.431501103</v>
      </c>
      <c r="CB18" s="14">
        <f t="shared" si="32"/>
        <v>28.65144612</v>
      </c>
      <c r="CC18" s="14">
        <f t="shared" si="33"/>
        <v>30.01432572</v>
      </c>
      <c r="CD18" s="14">
        <f t="shared" si="34"/>
        <v>52.22306829</v>
      </c>
      <c r="CE18" s="14">
        <f t="shared" si="35"/>
        <v>56.97765962</v>
      </c>
      <c r="CF18" s="14">
        <f t="shared" si="36"/>
        <v>4.053431494</v>
      </c>
      <c r="CG18" s="7">
        <v>3874.15</v>
      </c>
      <c r="CH18" s="7">
        <v>147.0</v>
      </c>
      <c r="CI18" s="7">
        <v>157.0</v>
      </c>
      <c r="CJ18" s="26">
        <v>1703.0</v>
      </c>
      <c r="CK18" s="7">
        <v>1781.0</v>
      </c>
      <c r="CL18" s="7">
        <v>672.0</v>
      </c>
      <c r="CM18" s="7">
        <v>744.0</v>
      </c>
      <c r="CN18" s="7">
        <v>850.0</v>
      </c>
      <c r="CO18" s="7">
        <v>997.0</v>
      </c>
      <c r="CP18" s="19">
        <v>3.0</v>
      </c>
      <c r="CQ18" s="19">
        <v>12.0</v>
      </c>
      <c r="CR18" s="26">
        <f t="shared" si="37"/>
        <v>9</v>
      </c>
      <c r="CS18" s="18">
        <f t="shared" si="38"/>
        <v>0.1625844912</v>
      </c>
      <c r="CT18" s="18">
        <f t="shared" si="39"/>
        <v>0.650337965</v>
      </c>
      <c r="CU18" s="18">
        <f t="shared" si="40"/>
        <v>0.4877534737</v>
      </c>
      <c r="CV18" s="30">
        <v>45.32</v>
      </c>
      <c r="CW18" s="30">
        <v>41.53</v>
      </c>
      <c r="CX18" s="30">
        <v>28.31</v>
      </c>
      <c r="CY18" s="30">
        <v>44.07</v>
      </c>
      <c r="CZ18" s="30">
        <v>39.1</v>
      </c>
      <c r="DA18" s="30">
        <v>40.95</v>
      </c>
      <c r="DB18" s="7">
        <v>1.0</v>
      </c>
      <c r="DC18" s="7">
        <v>2.0</v>
      </c>
      <c r="DD18" s="13">
        <f t="shared" si="41"/>
        <v>0.3333333333</v>
      </c>
      <c r="DE18" s="7">
        <v>0.0</v>
      </c>
      <c r="DF18" s="7">
        <v>-0.24</v>
      </c>
      <c r="DG18" s="7">
        <v>2.0</v>
      </c>
      <c r="DH18" s="7">
        <v>0.0</v>
      </c>
      <c r="DI18" s="7">
        <v>1.0</v>
      </c>
      <c r="DJ18" s="8" t="s">
        <v>3707</v>
      </c>
      <c r="DK18" s="7" t="s">
        <v>3708</v>
      </c>
    </row>
    <row r="19" ht="12.75" customHeight="1">
      <c r="A19" s="7" t="s">
        <v>272</v>
      </c>
      <c r="B19" s="7" t="s">
        <v>273</v>
      </c>
      <c r="C19" s="8" t="s">
        <v>274</v>
      </c>
      <c r="D19" s="9" t="s">
        <v>275</v>
      </c>
      <c r="E19" s="7">
        <v>79.0</v>
      </c>
      <c r="F19" s="7">
        <v>13.0</v>
      </c>
      <c r="G19" s="7">
        <v>19.0</v>
      </c>
      <c r="H19" s="24">
        <f t="shared" si="1"/>
        <v>32</v>
      </c>
      <c r="I19" s="25">
        <f t="shared" si="2"/>
        <v>1.627463446</v>
      </c>
      <c r="J19" s="19">
        <v>8.0</v>
      </c>
      <c r="K19" s="19">
        <v>12.0</v>
      </c>
      <c r="L19" s="19">
        <v>5.0</v>
      </c>
      <c r="M19" s="19">
        <v>117.0</v>
      </c>
      <c r="N19" s="19">
        <v>46.0</v>
      </c>
      <c r="O19" s="19">
        <v>40.0</v>
      </c>
      <c r="P19" s="19">
        <v>118.0</v>
      </c>
      <c r="Q19" s="10">
        <f t="shared" si="3"/>
        <v>0.1111111111</v>
      </c>
      <c r="R19" s="10">
        <f t="shared" si="4"/>
        <v>0.06403940887</v>
      </c>
      <c r="S19" s="7">
        <v>70785.0</v>
      </c>
      <c r="T19" s="14">
        <f t="shared" si="5"/>
        <v>14.9335443</v>
      </c>
      <c r="U19" s="14">
        <v>1114.89</v>
      </c>
      <c r="V19" s="14">
        <f t="shared" si="6"/>
        <v>14.11253165</v>
      </c>
      <c r="W19" s="14">
        <v>2650.77</v>
      </c>
      <c r="X19" s="14">
        <f t="shared" si="7"/>
        <v>33.55405063</v>
      </c>
      <c r="Y19" s="13">
        <f t="shared" si="8"/>
        <v>0.2960676216</v>
      </c>
      <c r="Z19" s="12">
        <f t="shared" si="9"/>
        <v>199.2</v>
      </c>
      <c r="AA19" s="19">
        <v>41.0</v>
      </c>
      <c r="AB19" s="19">
        <v>205.0</v>
      </c>
      <c r="AC19" s="19">
        <v>107.0</v>
      </c>
      <c r="AD19" s="19">
        <v>19.0</v>
      </c>
      <c r="AE19" s="19">
        <v>26.0</v>
      </c>
      <c r="AF19" s="10">
        <f t="shared" si="10"/>
        <v>0.2285714286</v>
      </c>
      <c r="AG19" s="10">
        <f t="shared" si="11"/>
        <v>0.4857142857</v>
      </c>
      <c r="AH19" s="10">
        <f t="shared" si="12"/>
        <v>0.7142857143</v>
      </c>
      <c r="AI19" s="19">
        <v>312.0</v>
      </c>
      <c r="AJ19" s="13">
        <f t="shared" si="13"/>
        <v>0.2516129032</v>
      </c>
      <c r="AK19" s="19">
        <v>509.0</v>
      </c>
      <c r="AL19" s="13">
        <f t="shared" si="14"/>
        <v>0.410483871</v>
      </c>
      <c r="AM19" s="19">
        <v>419.0</v>
      </c>
      <c r="AN19" s="13">
        <f t="shared" si="15"/>
        <v>0.3379032258</v>
      </c>
      <c r="AO19" s="13">
        <f t="shared" si="16"/>
        <v>0.3800243605</v>
      </c>
      <c r="AP19" s="8">
        <v>3.0</v>
      </c>
      <c r="AQ19" s="14">
        <v>-16.78</v>
      </c>
      <c r="AR19" s="19">
        <v>17.52</v>
      </c>
      <c r="AS19" s="26">
        <v>6.0</v>
      </c>
      <c r="AT19" s="27">
        <v>0.785</v>
      </c>
      <c r="AU19" s="8">
        <v>4.0</v>
      </c>
      <c r="AV19" s="27">
        <v>0.356</v>
      </c>
      <c r="AW19" s="19">
        <v>50.13</v>
      </c>
      <c r="AX19" s="19">
        <v>18.04</v>
      </c>
      <c r="AY19" s="27">
        <v>-0.234</v>
      </c>
      <c r="AZ19" s="27">
        <v>3.262</v>
      </c>
      <c r="BA19" s="19">
        <v>51.96</v>
      </c>
      <c r="BB19" s="13">
        <f t="shared" si="17"/>
        <v>0.06024096386</v>
      </c>
      <c r="BC19" s="28">
        <f t="shared" si="18"/>
        <v>0.9390962672</v>
      </c>
      <c r="BD19" s="26">
        <f t="shared" si="19"/>
        <v>999.337231</v>
      </c>
      <c r="BE19" s="13">
        <f t="shared" si="20"/>
        <v>-0.000662768954</v>
      </c>
      <c r="BF19" s="18">
        <f t="shared" si="21"/>
        <v>1.883593897</v>
      </c>
      <c r="BG19" s="18">
        <f t="shared" si="22"/>
        <v>1.668326023</v>
      </c>
      <c r="BH19" s="14">
        <f t="shared" si="23"/>
        <v>31.26765869</v>
      </c>
      <c r="BI19" s="14">
        <f t="shared" si="24"/>
        <v>27.39283696</v>
      </c>
      <c r="BJ19" s="14">
        <f t="shared" si="25"/>
        <v>54.89330786</v>
      </c>
      <c r="BK19" s="14">
        <f t="shared" si="26"/>
        <v>51.98719156</v>
      </c>
      <c r="BL19" s="14">
        <f t="shared" si="27"/>
        <v>2.906116298</v>
      </c>
      <c r="BM19" s="19">
        <v>35.0</v>
      </c>
      <c r="BN19" s="19">
        <v>31.0</v>
      </c>
      <c r="BO19" s="26">
        <v>546.0</v>
      </c>
      <c r="BP19" s="26">
        <v>478.0</v>
      </c>
      <c r="BQ19" s="19">
        <v>209.0</v>
      </c>
      <c r="BR19" s="19">
        <v>184.0</v>
      </c>
      <c r="BS19" s="19">
        <v>230.0</v>
      </c>
      <c r="BT19" s="19">
        <v>273.0</v>
      </c>
      <c r="BU19" s="19">
        <v>490.0</v>
      </c>
      <c r="BV19" s="19">
        <v>477.0</v>
      </c>
      <c r="BW19" s="13">
        <f t="shared" si="28"/>
        <v>0.5067218201</v>
      </c>
      <c r="BX19" s="14">
        <v>-1.39</v>
      </c>
      <c r="BY19" s="29">
        <f t="shared" si="29"/>
        <v>2.789531646</v>
      </c>
      <c r="BZ19" s="18">
        <f t="shared" si="30"/>
        <v>2.169020574</v>
      </c>
      <c r="CA19" s="18">
        <f t="shared" si="31"/>
        <v>1.85004696</v>
      </c>
      <c r="CB19" s="14">
        <f t="shared" si="32"/>
        <v>30.4779288</v>
      </c>
      <c r="CC19" s="14">
        <f t="shared" si="33"/>
        <v>27.7507044</v>
      </c>
      <c r="CD19" s="14">
        <f t="shared" si="34"/>
        <v>55.5014088</v>
      </c>
      <c r="CE19" s="14">
        <f t="shared" si="35"/>
        <v>51.43449522</v>
      </c>
      <c r="CF19" s="14">
        <f t="shared" si="36"/>
        <v>-1.160797277</v>
      </c>
      <c r="CG19" s="7">
        <v>3762.066667</v>
      </c>
      <c r="CH19" s="7">
        <v>136.0</v>
      </c>
      <c r="CI19" s="7">
        <v>116.0</v>
      </c>
      <c r="CJ19" s="26">
        <v>1775.0</v>
      </c>
      <c r="CK19" s="7">
        <v>1624.0</v>
      </c>
      <c r="CL19" s="7">
        <v>695.0</v>
      </c>
      <c r="CM19" s="7">
        <v>638.0</v>
      </c>
      <c r="CN19" s="7">
        <v>874.0</v>
      </c>
      <c r="CO19" s="7">
        <v>847.0</v>
      </c>
      <c r="CP19" s="19">
        <v>19.0</v>
      </c>
      <c r="CQ19" s="19">
        <v>6.0</v>
      </c>
      <c r="CR19" s="26">
        <f t="shared" si="37"/>
        <v>-13</v>
      </c>
      <c r="CS19" s="18">
        <f t="shared" si="38"/>
        <v>0.9663064209</v>
      </c>
      <c r="CT19" s="18">
        <f t="shared" si="39"/>
        <v>0.3051493961</v>
      </c>
      <c r="CU19" s="18">
        <f t="shared" si="40"/>
        <v>-0.6611570248</v>
      </c>
      <c r="CV19" s="30">
        <v>43.21</v>
      </c>
      <c r="CW19" s="30">
        <v>40.69</v>
      </c>
      <c r="CX19" s="30">
        <v>48.97</v>
      </c>
      <c r="CY19" s="30">
        <v>50.86</v>
      </c>
      <c r="CZ19" s="30">
        <v>48.68</v>
      </c>
      <c r="DA19" s="30">
        <v>42.54</v>
      </c>
      <c r="DB19" s="7">
        <v>480.0</v>
      </c>
      <c r="DC19" s="7">
        <v>441.0</v>
      </c>
      <c r="DD19" s="13">
        <f t="shared" si="41"/>
        <v>0.5211726384</v>
      </c>
      <c r="DE19" s="7">
        <v>-2.1</v>
      </c>
      <c r="DF19" s="7">
        <v>9.91</v>
      </c>
      <c r="DG19" s="7">
        <v>225.0</v>
      </c>
      <c r="DH19" s="7">
        <v>273.0</v>
      </c>
      <c r="DI19" s="7">
        <v>357.0</v>
      </c>
      <c r="DJ19" s="8" t="s">
        <v>3709</v>
      </c>
      <c r="DK19" s="7" t="s">
        <v>3710</v>
      </c>
    </row>
    <row r="20" ht="12.75" customHeight="1">
      <c r="A20" s="7" t="s">
        <v>281</v>
      </c>
      <c r="B20" s="7" t="s">
        <v>282</v>
      </c>
      <c r="C20" s="8" t="s">
        <v>158</v>
      </c>
      <c r="D20" s="9" t="s">
        <v>150</v>
      </c>
      <c r="E20" s="7">
        <v>82.0</v>
      </c>
      <c r="F20" s="7">
        <v>15.0</v>
      </c>
      <c r="G20" s="7">
        <v>19.0</v>
      </c>
      <c r="H20" s="24">
        <f t="shared" si="1"/>
        <v>34</v>
      </c>
      <c r="I20" s="25">
        <f t="shared" si="2"/>
        <v>1.903221794</v>
      </c>
      <c r="J20" s="19">
        <v>12.0</v>
      </c>
      <c r="K20" s="19">
        <v>12.0</v>
      </c>
      <c r="L20" s="19">
        <v>6.0</v>
      </c>
      <c r="M20" s="19">
        <v>102.0</v>
      </c>
      <c r="N20" s="19">
        <v>41.0</v>
      </c>
      <c r="O20" s="19">
        <v>48.0</v>
      </c>
      <c r="P20" s="19">
        <v>114.0</v>
      </c>
      <c r="Q20" s="10">
        <f t="shared" si="3"/>
        <v>0.1470588235</v>
      </c>
      <c r="R20" s="10">
        <f t="shared" si="4"/>
        <v>0.07853403141</v>
      </c>
      <c r="S20" s="7">
        <v>64312.0</v>
      </c>
      <c r="T20" s="14">
        <f t="shared" si="5"/>
        <v>13.07154472</v>
      </c>
      <c r="U20" s="14">
        <v>1034.56</v>
      </c>
      <c r="V20" s="14">
        <f t="shared" si="6"/>
        <v>12.61658537</v>
      </c>
      <c r="W20" s="14">
        <v>2940.07</v>
      </c>
      <c r="X20" s="14">
        <f t="shared" si="7"/>
        <v>35.8545122</v>
      </c>
      <c r="Y20" s="13">
        <f t="shared" si="8"/>
        <v>0.260290895</v>
      </c>
      <c r="Z20" s="12">
        <f t="shared" si="9"/>
        <v>139.9148936</v>
      </c>
      <c r="AA20" s="19">
        <v>41.0</v>
      </c>
      <c r="AB20" s="19">
        <v>61.0</v>
      </c>
      <c r="AC20" s="19">
        <v>59.0</v>
      </c>
      <c r="AD20" s="19">
        <v>31.0</v>
      </c>
      <c r="AE20" s="19">
        <v>49.0</v>
      </c>
      <c r="AF20" s="10">
        <f t="shared" si="10"/>
        <v>0.2553191489</v>
      </c>
      <c r="AG20" s="10">
        <f t="shared" si="11"/>
        <v>0.3829787234</v>
      </c>
      <c r="AH20" s="10">
        <f t="shared" si="12"/>
        <v>0.6382978723</v>
      </c>
      <c r="AI20" s="19">
        <v>292.0</v>
      </c>
      <c r="AJ20" s="13">
        <f t="shared" si="13"/>
        <v>0.3099787686</v>
      </c>
      <c r="AK20" s="19">
        <v>303.0</v>
      </c>
      <c r="AL20" s="13">
        <f t="shared" si="14"/>
        <v>0.321656051</v>
      </c>
      <c r="AM20" s="19">
        <v>347.0</v>
      </c>
      <c r="AN20" s="13">
        <f t="shared" si="15"/>
        <v>0.3683651805</v>
      </c>
      <c r="AO20" s="13">
        <f t="shared" si="16"/>
        <v>0.4907563025</v>
      </c>
      <c r="AP20" s="8">
        <v>8.0</v>
      </c>
      <c r="AQ20" s="14">
        <v>0.52</v>
      </c>
      <c r="AR20" s="19">
        <v>17.43</v>
      </c>
      <c r="AS20" s="26">
        <v>4.0</v>
      </c>
      <c r="AT20" s="27">
        <v>0.525</v>
      </c>
      <c r="AU20" s="8">
        <v>3.0</v>
      </c>
      <c r="AV20" s="27">
        <v>0.714</v>
      </c>
      <c r="AW20" s="19">
        <v>50.4</v>
      </c>
      <c r="AX20" s="19">
        <v>17.96</v>
      </c>
      <c r="AY20" s="27">
        <v>1.423</v>
      </c>
      <c r="AZ20" s="27">
        <v>-2.5949999999999998</v>
      </c>
      <c r="BA20" s="19">
        <v>48.22</v>
      </c>
      <c r="BB20" s="13">
        <f t="shared" si="17"/>
        <v>0.08576642336</v>
      </c>
      <c r="BC20" s="28">
        <f t="shared" si="18"/>
        <v>0.9150943396</v>
      </c>
      <c r="BD20" s="26">
        <f t="shared" si="19"/>
        <v>1000.860763</v>
      </c>
      <c r="BE20" s="13">
        <f t="shared" si="20"/>
        <v>0.0008607629803</v>
      </c>
      <c r="BF20" s="18">
        <f t="shared" si="21"/>
        <v>2.725796474</v>
      </c>
      <c r="BG20" s="18">
        <f t="shared" si="22"/>
        <v>2.087844108</v>
      </c>
      <c r="BH20" s="14">
        <f t="shared" si="23"/>
        <v>31.78162697</v>
      </c>
      <c r="BI20" s="14">
        <f t="shared" si="24"/>
        <v>24.59016393</v>
      </c>
      <c r="BJ20" s="14">
        <f t="shared" si="25"/>
        <v>58.51763068</v>
      </c>
      <c r="BK20" s="14">
        <f t="shared" si="26"/>
        <v>53.29802041</v>
      </c>
      <c r="BL20" s="14">
        <f t="shared" si="27"/>
        <v>5.219610269</v>
      </c>
      <c r="BM20" s="19">
        <v>47.0</v>
      </c>
      <c r="BN20" s="19">
        <v>36.0</v>
      </c>
      <c r="BO20" s="26">
        <v>501.0</v>
      </c>
      <c r="BP20" s="26">
        <v>388.0</v>
      </c>
      <c r="BQ20" s="19">
        <v>184.0</v>
      </c>
      <c r="BR20" s="19">
        <v>229.0</v>
      </c>
      <c r="BS20" s="19">
        <v>277.0</v>
      </c>
      <c r="BT20" s="19">
        <v>266.0</v>
      </c>
      <c r="BU20" s="19">
        <v>496.0</v>
      </c>
      <c r="BV20" s="19">
        <v>429.0</v>
      </c>
      <c r="BW20" s="13">
        <f t="shared" si="28"/>
        <v>0.5362162162</v>
      </c>
      <c r="BX20" s="14">
        <v>5.96</v>
      </c>
      <c r="BY20" s="29">
        <f t="shared" si="29"/>
        <v>8.660459009</v>
      </c>
      <c r="BZ20" s="18">
        <f t="shared" si="30"/>
        <v>2.290819444</v>
      </c>
      <c r="CA20" s="18">
        <f t="shared" si="31"/>
        <v>2.548726269</v>
      </c>
      <c r="CB20" s="14">
        <f t="shared" si="32"/>
        <v>28.09667292</v>
      </c>
      <c r="CC20" s="14">
        <f t="shared" si="33"/>
        <v>28.5669736</v>
      </c>
      <c r="CD20" s="14">
        <f t="shared" si="34"/>
        <v>53.05295096</v>
      </c>
      <c r="CE20" s="14">
        <f t="shared" si="35"/>
        <v>57.20980214</v>
      </c>
      <c r="CF20" s="14">
        <f t="shared" si="36"/>
        <v>9.376461446</v>
      </c>
      <c r="CG20" s="7">
        <v>3954.916667</v>
      </c>
      <c r="CH20" s="7">
        <v>151.0</v>
      </c>
      <c r="CI20" s="7">
        <v>168.0</v>
      </c>
      <c r="CJ20" s="26">
        <v>1701.0</v>
      </c>
      <c r="CK20" s="7">
        <v>1715.0</v>
      </c>
      <c r="CL20" s="7">
        <v>686.0</v>
      </c>
      <c r="CM20" s="7">
        <v>808.0</v>
      </c>
      <c r="CN20" s="7">
        <v>959.0</v>
      </c>
      <c r="CO20" s="7">
        <v>1080.0</v>
      </c>
      <c r="CP20" s="19">
        <v>8.0</v>
      </c>
      <c r="CQ20" s="19">
        <v>7.0</v>
      </c>
      <c r="CR20" s="26">
        <f t="shared" si="37"/>
        <v>-1</v>
      </c>
      <c r="CS20" s="18">
        <f t="shared" si="38"/>
        <v>0.4478168926</v>
      </c>
      <c r="CT20" s="18">
        <f t="shared" si="39"/>
        <v>0.3918397811</v>
      </c>
      <c r="CU20" s="18">
        <f t="shared" si="40"/>
        <v>-0.05597711158</v>
      </c>
      <c r="CV20" s="30">
        <v>42.4</v>
      </c>
      <c r="CW20" s="30">
        <v>34.61</v>
      </c>
      <c r="CX20" s="30">
        <v>52.17</v>
      </c>
      <c r="CY20" s="30">
        <v>63.1</v>
      </c>
      <c r="CZ20" s="30">
        <v>38.45</v>
      </c>
      <c r="DA20" s="30">
        <v>45.18</v>
      </c>
      <c r="DB20" s="7">
        <v>448.0</v>
      </c>
      <c r="DC20" s="7">
        <v>478.0</v>
      </c>
      <c r="DD20" s="13">
        <f t="shared" si="41"/>
        <v>0.4838012959</v>
      </c>
      <c r="DE20" s="7">
        <v>0.29</v>
      </c>
      <c r="DF20" s="7">
        <v>-9.84</v>
      </c>
      <c r="DG20" s="7">
        <v>250.0</v>
      </c>
      <c r="DH20" s="7">
        <v>335.0</v>
      </c>
      <c r="DI20" s="7">
        <v>292.0</v>
      </c>
      <c r="DJ20" s="8" t="s">
        <v>3711</v>
      </c>
      <c r="DK20" s="7" t="s">
        <v>3712</v>
      </c>
    </row>
    <row r="21" ht="12.75" customHeight="1">
      <c r="A21" s="7" t="s">
        <v>288</v>
      </c>
      <c r="B21" s="7" t="s">
        <v>289</v>
      </c>
      <c r="C21" s="8" t="s">
        <v>173</v>
      </c>
      <c r="D21" s="9" t="s">
        <v>150</v>
      </c>
      <c r="E21" s="7">
        <v>75.0</v>
      </c>
      <c r="F21" s="7">
        <v>17.0</v>
      </c>
      <c r="G21" s="7">
        <v>23.0</v>
      </c>
      <c r="H21" s="24">
        <f t="shared" si="1"/>
        <v>40</v>
      </c>
      <c r="I21" s="25">
        <f t="shared" si="2"/>
        <v>2.10338733</v>
      </c>
      <c r="J21" s="19">
        <v>13.0</v>
      </c>
      <c r="K21" s="19">
        <v>17.0</v>
      </c>
      <c r="L21" s="19">
        <v>4.0</v>
      </c>
      <c r="M21" s="19">
        <v>82.0</v>
      </c>
      <c r="N21" s="19">
        <v>36.0</v>
      </c>
      <c r="O21" s="19">
        <v>37.0</v>
      </c>
      <c r="P21" s="19">
        <v>84.0</v>
      </c>
      <c r="Q21" s="10">
        <f t="shared" si="3"/>
        <v>0.2073170732</v>
      </c>
      <c r="R21" s="10">
        <f t="shared" si="4"/>
        <v>0.1096774194</v>
      </c>
      <c r="S21" s="7">
        <v>68461.0</v>
      </c>
      <c r="T21" s="14">
        <f t="shared" si="5"/>
        <v>15.21355556</v>
      </c>
      <c r="U21" s="14">
        <v>1075.96</v>
      </c>
      <c r="V21" s="14">
        <f t="shared" si="6"/>
        <v>14.34613333</v>
      </c>
      <c r="W21" s="14">
        <v>2521.62</v>
      </c>
      <c r="X21" s="14">
        <f t="shared" si="7"/>
        <v>33.6216</v>
      </c>
      <c r="Y21" s="13">
        <f t="shared" si="8"/>
        <v>0.2990788252</v>
      </c>
      <c r="Z21" s="12">
        <f t="shared" si="9"/>
        <v>207.0909091</v>
      </c>
      <c r="AA21" s="19">
        <v>41.0</v>
      </c>
      <c r="AB21" s="19">
        <v>45.0</v>
      </c>
      <c r="AC21" s="19">
        <v>73.0</v>
      </c>
      <c r="AD21" s="19">
        <v>18.0</v>
      </c>
      <c r="AE21" s="19">
        <v>35.0</v>
      </c>
      <c r="AF21" s="10">
        <f t="shared" si="10"/>
        <v>0.2954545455</v>
      </c>
      <c r="AG21" s="10">
        <f t="shared" si="11"/>
        <v>0.4772727273</v>
      </c>
      <c r="AH21" s="10">
        <f t="shared" si="12"/>
        <v>0.7727272727</v>
      </c>
      <c r="AI21" s="19">
        <v>329.0</v>
      </c>
      <c r="AJ21" s="13">
        <f t="shared" si="13"/>
        <v>0.3010064044</v>
      </c>
      <c r="AK21" s="19">
        <v>343.0</v>
      </c>
      <c r="AL21" s="13">
        <f t="shared" si="14"/>
        <v>0.3138151876</v>
      </c>
      <c r="AM21" s="19">
        <v>421.0</v>
      </c>
      <c r="AN21" s="13">
        <f t="shared" si="15"/>
        <v>0.3851784081</v>
      </c>
      <c r="AO21" s="13">
        <f t="shared" si="16"/>
        <v>0.4895833333</v>
      </c>
      <c r="AP21" s="8">
        <v>5.0</v>
      </c>
      <c r="AQ21" s="14">
        <v>-4.1</v>
      </c>
      <c r="AR21" s="19">
        <v>18.02</v>
      </c>
      <c r="AS21" s="26">
        <v>1.0</v>
      </c>
      <c r="AT21" s="27">
        <v>0.903</v>
      </c>
      <c r="AU21" s="8">
        <v>1.0</v>
      </c>
      <c r="AV21" s="27">
        <v>0.586</v>
      </c>
      <c r="AW21" s="19">
        <v>50.25</v>
      </c>
      <c r="AX21" s="19">
        <v>19.19</v>
      </c>
      <c r="AY21" s="27">
        <v>1.348</v>
      </c>
      <c r="AZ21" s="27">
        <v>2.232</v>
      </c>
      <c r="BA21" s="19">
        <v>51.0</v>
      </c>
      <c r="BB21" s="13">
        <f t="shared" si="17"/>
        <v>0.08208955224</v>
      </c>
      <c r="BC21" s="28">
        <f t="shared" si="18"/>
        <v>0.948608137</v>
      </c>
      <c r="BD21" s="26">
        <f t="shared" si="19"/>
        <v>1030.697689</v>
      </c>
      <c r="BE21" s="13">
        <f t="shared" si="20"/>
        <v>0.03069768928</v>
      </c>
      <c r="BF21" s="18">
        <f t="shared" si="21"/>
        <v>2.453622811</v>
      </c>
      <c r="BG21" s="18">
        <f t="shared" si="22"/>
        <v>1.338339715</v>
      </c>
      <c r="BH21" s="14">
        <f t="shared" si="23"/>
        <v>29.88958697</v>
      </c>
      <c r="BI21" s="14">
        <f t="shared" si="24"/>
        <v>26.04186029</v>
      </c>
      <c r="BJ21" s="14">
        <f t="shared" si="25"/>
        <v>58.6081267</v>
      </c>
      <c r="BK21" s="14">
        <f t="shared" si="26"/>
        <v>53.97970185</v>
      </c>
      <c r="BL21" s="14">
        <f t="shared" si="27"/>
        <v>4.628424849</v>
      </c>
      <c r="BM21" s="19">
        <v>44.0</v>
      </c>
      <c r="BN21" s="19">
        <v>24.0</v>
      </c>
      <c r="BO21" s="26">
        <v>492.0</v>
      </c>
      <c r="BP21" s="26">
        <v>443.0</v>
      </c>
      <c r="BQ21" s="19">
        <v>215.0</v>
      </c>
      <c r="BR21" s="19">
        <v>222.0</v>
      </c>
      <c r="BS21" s="19">
        <v>300.0</v>
      </c>
      <c r="BT21" s="19">
        <v>279.0</v>
      </c>
      <c r="BU21" s="19">
        <v>485.0</v>
      </c>
      <c r="BV21" s="19">
        <v>450.0</v>
      </c>
      <c r="BW21" s="13">
        <f t="shared" si="28"/>
        <v>0.5187165775</v>
      </c>
      <c r="BX21" s="14">
        <v>0.5700000000000001</v>
      </c>
      <c r="BY21" s="29">
        <f t="shared" si="29"/>
        <v>3.142424849</v>
      </c>
      <c r="BZ21" s="18">
        <f t="shared" si="30"/>
        <v>2.536151279</v>
      </c>
      <c r="CA21" s="18">
        <f t="shared" si="31"/>
        <v>1.918798665</v>
      </c>
      <c r="CB21" s="14">
        <f t="shared" si="32"/>
        <v>29.98331479</v>
      </c>
      <c r="CC21" s="14">
        <f t="shared" si="33"/>
        <v>27.71412681</v>
      </c>
      <c r="CD21" s="14">
        <f t="shared" si="34"/>
        <v>55.77864294</v>
      </c>
      <c r="CE21" s="14">
        <f t="shared" si="35"/>
        <v>54.39377086</v>
      </c>
      <c r="CF21" s="14">
        <f t="shared" si="36"/>
        <v>3.243552768</v>
      </c>
      <c r="CG21" s="7">
        <v>3596.0</v>
      </c>
      <c r="CH21" s="7">
        <v>152.0</v>
      </c>
      <c r="CI21" s="7">
        <v>115.0</v>
      </c>
      <c r="CJ21" s="26">
        <v>1645.0</v>
      </c>
      <c r="CK21" s="7">
        <v>1546.0</v>
      </c>
      <c r="CL21" s="7">
        <v>673.0</v>
      </c>
      <c r="CM21" s="7">
        <v>706.0</v>
      </c>
      <c r="CN21" s="7">
        <v>873.0</v>
      </c>
      <c r="CO21" s="7">
        <v>893.0</v>
      </c>
      <c r="CP21" s="19">
        <v>7.0</v>
      </c>
      <c r="CQ21" s="19">
        <v>8.0</v>
      </c>
      <c r="CR21" s="26">
        <f t="shared" si="37"/>
        <v>1</v>
      </c>
      <c r="CS21" s="18">
        <f t="shared" si="38"/>
        <v>0.3680927828</v>
      </c>
      <c r="CT21" s="18">
        <f t="shared" si="39"/>
        <v>0.420677466</v>
      </c>
      <c r="CU21" s="18">
        <f t="shared" si="40"/>
        <v>0.05258468325</v>
      </c>
      <c r="CV21" s="30">
        <v>40.04</v>
      </c>
      <c r="CW21" s="30">
        <v>38.19</v>
      </c>
      <c r="CX21" s="30">
        <v>49.03</v>
      </c>
      <c r="CY21" s="30">
        <v>44.61</v>
      </c>
      <c r="CZ21" s="30">
        <v>46.05</v>
      </c>
      <c r="DA21" s="30">
        <v>41.89</v>
      </c>
      <c r="DB21" s="7">
        <v>533.0</v>
      </c>
      <c r="DC21" s="7">
        <v>583.0</v>
      </c>
      <c r="DD21" s="13">
        <f t="shared" si="41"/>
        <v>0.4775985663</v>
      </c>
      <c r="DE21" s="7">
        <v>2.21</v>
      </c>
      <c r="DF21" s="7">
        <v>0.49</v>
      </c>
      <c r="DG21" s="7">
        <v>301.0</v>
      </c>
      <c r="DH21" s="7">
        <v>418.0</v>
      </c>
      <c r="DI21" s="7">
        <v>332.0</v>
      </c>
      <c r="DJ21" s="8" t="s">
        <v>3713</v>
      </c>
      <c r="DK21" s="7" t="s">
        <v>3714</v>
      </c>
    </row>
    <row r="22" ht="12.75" customHeight="1">
      <c r="A22" s="7" t="s">
        <v>204</v>
      </c>
      <c r="B22" s="7" t="s">
        <v>296</v>
      </c>
      <c r="C22" s="8" t="s">
        <v>297</v>
      </c>
      <c r="D22" s="9" t="s">
        <v>255</v>
      </c>
      <c r="E22" s="7">
        <v>69.0</v>
      </c>
      <c r="F22" s="7">
        <v>13.0</v>
      </c>
      <c r="G22" s="7">
        <v>8.0</v>
      </c>
      <c r="H22" s="24">
        <f t="shared" si="1"/>
        <v>21</v>
      </c>
      <c r="I22" s="25">
        <f t="shared" si="2"/>
        <v>1.559341611</v>
      </c>
      <c r="J22" s="19">
        <v>12.0</v>
      </c>
      <c r="K22" s="19">
        <v>3.0</v>
      </c>
      <c r="L22" s="19">
        <v>4.0</v>
      </c>
      <c r="M22" s="19">
        <v>70.0</v>
      </c>
      <c r="N22" s="19">
        <v>27.0</v>
      </c>
      <c r="O22" s="19">
        <v>27.0</v>
      </c>
      <c r="P22" s="19">
        <v>96.0</v>
      </c>
      <c r="Q22" s="10">
        <f t="shared" si="3"/>
        <v>0.1857142857</v>
      </c>
      <c r="R22" s="10">
        <f t="shared" si="4"/>
        <v>0.1048387097</v>
      </c>
      <c r="S22" s="7">
        <v>48482.0</v>
      </c>
      <c r="T22" s="14">
        <f t="shared" si="5"/>
        <v>11.71062802</v>
      </c>
      <c r="U22" s="14">
        <v>787.92</v>
      </c>
      <c r="V22" s="14">
        <f t="shared" si="6"/>
        <v>11.41913043</v>
      </c>
      <c r="W22" s="14">
        <v>2547.89</v>
      </c>
      <c r="X22" s="14">
        <f t="shared" si="7"/>
        <v>36.92594203</v>
      </c>
      <c r="Y22" s="13">
        <f t="shared" si="8"/>
        <v>0.236200503</v>
      </c>
      <c r="Z22" s="12">
        <f t="shared" si="9"/>
        <v>42.84</v>
      </c>
      <c r="AA22" s="19">
        <v>34.0</v>
      </c>
      <c r="AB22" s="19">
        <v>27.0</v>
      </c>
      <c r="AC22" s="19">
        <v>78.0</v>
      </c>
      <c r="AD22" s="19">
        <v>18.0</v>
      </c>
      <c r="AE22" s="19">
        <v>24.0</v>
      </c>
      <c r="AF22" s="10">
        <f t="shared" si="10"/>
        <v>0.48</v>
      </c>
      <c r="AG22" s="10">
        <f t="shared" si="11"/>
        <v>0.28</v>
      </c>
      <c r="AH22" s="10">
        <f t="shared" si="12"/>
        <v>0.76</v>
      </c>
      <c r="AI22" s="19">
        <v>245.0</v>
      </c>
      <c r="AJ22" s="13">
        <f t="shared" si="13"/>
        <v>0.3370013755</v>
      </c>
      <c r="AK22" s="19">
        <v>263.0</v>
      </c>
      <c r="AL22" s="13">
        <f t="shared" si="14"/>
        <v>0.3617606602</v>
      </c>
      <c r="AM22" s="19">
        <v>219.0</v>
      </c>
      <c r="AN22" s="13">
        <f t="shared" si="15"/>
        <v>0.3012379642</v>
      </c>
      <c r="AO22" s="13">
        <f t="shared" si="16"/>
        <v>0.4822834646</v>
      </c>
      <c r="AP22" s="8">
        <v>8.0</v>
      </c>
      <c r="AQ22" s="14">
        <v>-3.34</v>
      </c>
      <c r="AR22" s="19">
        <v>17.29</v>
      </c>
      <c r="AS22" s="26">
        <v>7.0</v>
      </c>
      <c r="AT22" s="27">
        <v>0.199</v>
      </c>
      <c r="AU22" s="8">
        <v>6.0</v>
      </c>
      <c r="AV22" s="27">
        <v>0.372</v>
      </c>
      <c r="AW22" s="19">
        <v>49.9</v>
      </c>
      <c r="AX22" s="19">
        <v>17.42</v>
      </c>
      <c r="AY22" s="27">
        <v>-0.417</v>
      </c>
      <c r="AZ22" s="27">
        <v>-5.73</v>
      </c>
      <c r="BA22" s="19">
        <v>47.99</v>
      </c>
      <c r="BB22" s="13">
        <f t="shared" si="17"/>
        <v>0.0700280112</v>
      </c>
      <c r="BC22" s="28">
        <f t="shared" si="18"/>
        <v>0.9264705882</v>
      </c>
      <c r="BD22" s="26">
        <f t="shared" si="19"/>
        <v>996.4985994</v>
      </c>
      <c r="BE22" s="13">
        <f t="shared" si="20"/>
        <v>-0.00350140056</v>
      </c>
      <c r="BF22" s="18">
        <f t="shared" si="21"/>
        <v>1.903746573</v>
      </c>
      <c r="BG22" s="18">
        <f t="shared" si="22"/>
        <v>2.284495888</v>
      </c>
      <c r="BH22" s="14">
        <f t="shared" si="23"/>
        <v>27.18550107</v>
      </c>
      <c r="BI22" s="14">
        <f t="shared" si="24"/>
        <v>31.06914408</v>
      </c>
      <c r="BJ22" s="14">
        <f t="shared" si="25"/>
        <v>49.4974109</v>
      </c>
      <c r="BK22" s="14">
        <f t="shared" si="26"/>
        <v>57.64544624</v>
      </c>
      <c r="BL22" s="14">
        <f t="shared" si="27"/>
        <v>-8.148035334</v>
      </c>
      <c r="BM22" s="19">
        <v>25.0</v>
      </c>
      <c r="BN22" s="19">
        <v>30.0</v>
      </c>
      <c r="BO22" s="26">
        <v>332.0</v>
      </c>
      <c r="BP22" s="26">
        <v>378.0</v>
      </c>
      <c r="BQ22" s="19">
        <v>123.0</v>
      </c>
      <c r="BR22" s="19">
        <v>170.0</v>
      </c>
      <c r="BS22" s="19">
        <v>170.0</v>
      </c>
      <c r="BT22" s="19">
        <v>179.0</v>
      </c>
      <c r="BU22" s="19">
        <v>325.0</v>
      </c>
      <c r="BV22" s="19">
        <v>403.0</v>
      </c>
      <c r="BW22" s="13">
        <f t="shared" si="28"/>
        <v>0.4464285714</v>
      </c>
      <c r="BX22" s="14">
        <v>-0.21</v>
      </c>
      <c r="BY22" s="29">
        <f t="shared" si="29"/>
        <v>-1.710838483</v>
      </c>
      <c r="BZ22" s="18">
        <f t="shared" si="30"/>
        <v>1.856729392</v>
      </c>
      <c r="CA22" s="18">
        <f t="shared" si="31"/>
        <v>2.199232873</v>
      </c>
      <c r="CB22" s="14">
        <f t="shared" si="32"/>
        <v>27.5805434</v>
      </c>
      <c r="CC22" s="14">
        <f t="shared" si="33"/>
        <v>30.96952521</v>
      </c>
      <c r="CD22" s="14">
        <f t="shared" si="34"/>
        <v>49.77116362</v>
      </c>
      <c r="CE22" s="14">
        <f t="shared" si="35"/>
        <v>55.82806726</v>
      </c>
      <c r="CF22" s="14">
        <f t="shared" si="36"/>
        <v>-2.091131685</v>
      </c>
      <c r="CG22" s="7">
        <v>3328.433333</v>
      </c>
      <c r="CH22" s="7">
        <v>103.0</v>
      </c>
      <c r="CI22" s="7">
        <v>122.0</v>
      </c>
      <c r="CJ22" s="26">
        <v>1427.0</v>
      </c>
      <c r="CK22" s="7">
        <v>1596.0</v>
      </c>
      <c r="CL22" s="7">
        <v>533.0</v>
      </c>
      <c r="CM22" s="7">
        <v>643.0</v>
      </c>
      <c r="CN22" s="7">
        <v>698.0</v>
      </c>
      <c r="CO22" s="7">
        <v>736.0</v>
      </c>
      <c r="CP22" s="19">
        <v>4.0</v>
      </c>
      <c r="CQ22" s="19">
        <v>12.0</v>
      </c>
      <c r="CR22" s="26">
        <f t="shared" si="37"/>
        <v>8</v>
      </c>
      <c r="CS22" s="18">
        <f t="shared" si="38"/>
        <v>0.2970174498</v>
      </c>
      <c r="CT22" s="18">
        <f t="shared" si="39"/>
        <v>0.8910523493</v>
      </c>
      <c r="CU22" s="18">
        <f t="shared" si="40"/>
        <v>0.5940348996</v>
      </c>
      <c r="CV22" s="30">
        <v>30.07</v>
      </c>
      <c r="CW22" s="30">
        <v>33.47</v>
      </c>
      <c r="CX22" s="30">
        <v>38.59</v>
      </c>
      <c r="CY22" s="30">
        <v>47.22</v>
      </c>
      <c r="CZ22" s="30">
        <v>29.89</v>
      </c>
      <c r="DA22" s="30">
        <v>37.72</v>
      </c>
      <c r="DB22" s="7">
        <v>0.0</v>
      </c>
      <c r="DC22" s="7">
        <v>1.0</v>
      </c>
      <c r="DD22" s="13">
        <f t="shared" si="41"/>
        <v>0</v>
      </c>
      <c r="DE22" s="7">
        <v>0.0</v>
      </c>
      <c r="DF22" s="7">
        <v>0.0</v>
      </c>
      <c r="DG22" s="7">
        <v>0.0</v>
      </c>
      <c r="DH22" s="7">
        <v>1.0</v>
      </c>
      <c r="DI22" s="7">
        <v>0.0</v>
      </c>
      <c r="DJ22" s="8" t="s">
        <v>3715</v>
      </c>
      <c r="DK22" s="7" t="s">
        <v>3716</v>
      </c>
    </row>
    <row r="23" ht="12.75" customHeight="1">
      <c r="A23" s="7" t="s">
        <v>180</v>
      </c>
      <c r="B23" s="7" t="s">
        <v>304</v>
      </c>
      <c r="C23" s="8" t="s">
        <v>305</v>
      </c>
      <c r="D23" s="9" t="s">
        <v>183</v>
      </c>
      <c r="E23" s="7">
        <v>81.0</v>
      </c>
      <c r="F23" s="7">
        <v>8.0</v>
      </c>
      <c r="G23" s="7">
        <v>19.0</v>
      </c>
      <c r="H23" s="24">
        <f t="shared" si="1"/>
        <v>27</v>
      </c>
      <c r="I23" s="25">
        <f t="shared" si="2"/>
        <v>1.438274071</v>
      </c>
      <c r="J23" s="19">
        <v>6.0</v>
      </c>
      <c r="K23" s="19">
        <v>8.0</v>
      </c>
      <c r="L23" s="19">
        <v>9.0</v>
      </c>
      <c r="M23" s="19">
        <v>81.0</v>
      </c>
      <c r="N23" s="19">
        <v>35.0</v>
      </c>
      <c r="O23" s="19">
        <v>36.0</v>
      </c>
      <c r="P23" s="19">
        <v>106.0</v>
      </c>
      <c r="Q23" s="10">
        <f t="shared" si="3"/>
        <v>0.0987654321</v>
      </c>
      <c r="R23" s="10">
        <f t="shared" si="4"/>
        <v>0.05263157895</v>
      </c>
      <c r="S23" s="7">
        <v>67581.0</v>
      </c>
      <c r="T23" s="14">
        <f t="shared" si="5"/>
        <v>13.90555556</v>
      </c>
      <c r="U23" s="14">
        <v>1081.15</v>
      </c>
      <c r="V23" s="14">
        <f t="shared" si="6"/>
        <v>13.34753086</v>
      </c>
      <c r="W23" s="14">
        <v>2886.63</v>
      </c>
      <c r="X23" s="14">
        <f t="shared" si="7"/>
        <v>35.63740741</v>
      </c>
      <c r="Y23" s="13">
        <f t="shared" si="8"/>
        <v>0.2724823453</v>
      </c>
      <c r="Z23" s="12">
        <f t="shared" si="9"/>
        <v>107.4594595</v>
      </c>
      <c r="AA23" s="19">
        <v>21.0</v>
      </c>
      <c r="AB23" s="19">
        <v>43.0</v>
      </c>
      <c r="AC23" s="19">
        <v>54.0</v>
      </c>
      <c r="AD23" s="19">
        <v>40.0</v>
      </c>
      <c r="AE23" s="19">
        <v>37.0</v>
      </c>
      <c r="AF23" s="10">
        <f t="shared" si="10"/>
        <v>0.1621621622</v>
      </c>
      <c r="AG23" s="10">
        <f t="shared" si="11"/>
        <v>0.4594594595</v>
      </c>
      <c r="AH23" s="10">
        <f t="shared" si="12"/>
        <v>0.6216216216</v>
      </c>
      <c r="AI23" s="19">
        <v>310.0</v>
      </c>
      <c r="AJ23" s="13">
        <f t="shared" si="13"/>
        <v>0.3249475891</v>
      </c>
      <c r="AK23" s="19">
        <v>310.0</v>
      </c>
      <c r="AL23" s="13">
        <f t="shared" si="14"/>
        <v>0.3249475891</v>
      </c>
      <c r="AM23" s="19">
        <v>334.0</v>
      </c>
      <c r="AN23" s="13">
        <f t="shared" si="15"/>
        <v>0.3501048218</v>
      </c>
      <c r="AO23" s="13">
        <f t="shared" si="16"/>
        <v>0.5</v>
      </c>
      <c r="AP23" s="8">
        <v>8.0</v>
      </c>
      <c r="AQ23" s="14">
        <v>-1.5</v>
      </c>
      <c r="AR23" s="19">
        <v>17.63</v>
      </c>
      <c r="AS23" s="26">
        <v>4.0</v>
      </c>
      <c r="AT23" s="27">
        <v>0.907</v>
      </c>
      <c r="AU23" s="8">
        <v>3.0</v>
      </c>
      <c r="AV23" s="27">
        <v>0.456</v>
      </c>
      <c r="AW23" s="19">
        <v>50.14</v>
      </c>
      <c r="AX23" s="19">
        <v>18.26</v>
      </c>
      <c r="AY23" s="27">
        <v>2.081</v>
      </c>
      <c r="AZ23" s="27">
        <v>-0.14200000000000002</v>
      </c>
      <c r="BA23" s="19">
        <v>50.92</v>
      </c>
      <c r="BB23" s="13">
        <f t="shared" si="17"/>
        <v>0.07444668008</v>
      </c>
      <c r="BC23" s="28">
        <f t="shared" si="18"/>
        <v>0.9180327869</v>
      </c>
      <c r="BD23" s="26">
        <f t="shared" si="19"/>
        <v>992.479467</v>
      </c>
      <c r="BE23" s="13">
        <f t="shared" si="20"/>
        <v>-0.007520533034</v>
      </c>
      <c r="BF23" s="18">
        <f t="shared" si="21"/>
        <v>2.053369098</v>
      </c>
      <c r="BG23" s="18">
        <f t="shared" si="22"/>
        <v>2.497340795</v>
      </c>
      <c r="BH23" s="14">
        <f t="shared" si="23"/>
        <v>27.58174166</v>
      </c>
      <c r="BI23" s="14">
        <f t="shared" si="24"/>
        <v>30.46755769</v>
      </c>
      <c r="BJ23" s="14">
        <f t="shared" si="25"/>
        <v>55.71844795</v>
      </c>
      <c r="BK23" s="14">
        <f t="shared" si="26"/>
        <v>57.32784535</v>
      </c>
      <c r="BL23" s="14">
        <f t="shared" si="27"/>
        <v>-1.609397401</v>
      </c>
      <c r="BM23" s="19">
        <v>37.0</v>
      </c>
      <c r="BN23" s="19">
        <v>45.0</v>
      </c>
      <c r="BO23" s="26">
        <v>460.0</v>
      </c>
      <c r="BP23" s="26">
        <v>504.0</v>
      </c>
      <c r="BQ23" s="19">
        <v>220.0</v>
      </c>
      <c r="BR23" s="19">
        <v>231.0</v>
      </c>
      <c r="BS23" s="19">
        <v>287.0</v>
      </c>
      <c r="BT23" s="19">
        <v>253.0</v>
      </c>
      <c r="BU23" s="19">
        <v>504.0</v>
      </c>
      <c r="BV23" s="19">
        <v>521.0</v>
      </c>
      <c r="BW23" s="13">
        <f t="shared" si="28"/>
        <v>0.4917073171</v>
      </c>
      <c r="BX23" s="14">
        <v>0.78</v>
      </c>
      <c r="BY23" s="29">
        <f t="shared" si="29"/>
        <v>-1.101397401</v>
      </c>
      <c r="BZ23" s="18">
        <f t="shared" si="30"/>
        <v>2.327407066</v>
      </c>
      <c r="CA23" s="18">
        <f t="shared" si="31"/>
        <v>2.176276737</v>
      </c>
      <c r="CB23" s="14">
        <f t="shared" si="32"/>
        <v>28.18580635</v>
      </c>
      <c r="CC23" s="14">
        <f t="shared" si="33"/>
        <v>29.36462291</v>
      </c>
      <c r="CD23" s="14">
        <f t="shared" si="34"/>
        <v>54.72429211</v>
      </c>
      <c r="CE23" s="14">
        <f t="shared" si="35"/>
        <v>56.12980416</v>
      </c>
      <c r="CF23" s="14">
        <f t="shared" si="36"/>
        <v>-0.2038853419</v>
      </c>
      <c r="CG23" s="7">
        <v>3970.083333</v>
      </c>
      <c r="CH23" s="7">
        <v>154.0</v>
      </c>
      <c r="CI23" s="7">
        <v>144.0</v>
      </c>
      <c r="CJ23" s="26">
        <v>1711.0</v>
      </c>
      <c r="CK23" s="7">
        <v>1799.0</v>
      </c>
      <c r="CL23" s="7">
        <v>774.0</v>
      </c>
      <c r="CM23" s="7">
        <v>726.0</v>
      </c>
      <c r="CN23" s="7">
        <v>982.0</v>
      </c>
      <c r="CO23" s="7">
        <v>1045.0</v>
      </c>
      <c r="CP23" s="19">
        <v>10.0</v>
      </c>
      <c r="CQ23" s="19">
        <v>7.0</v>
      </c>
      <c r="CR23" s="26">
        <f t="shared" si="37"/>
        <v>-3</v>
      </c>
      <c r="CS23" s="18">
        <f t="shared" si="38"/>
        <v>0.5326941004</v>
      </c>
      <c r="CT23" s="18">
        <f t="shared" si="39"/>
        <v>0.3728858703</v>
      </c>
      <c r="CU23" s="18">
        <f t="shared" si="40"/>
        <v>-0.1598082301</v>
      </c>
      <c r="CV23" s="30">
        <v>44.05</v>
      </c>
      <c r="CW23" s="30">
        <v>43.76</v>
      </c>
      <c r="CX23" s="30">
        <v>35.14</v>
      </c>
      <c r="CY23" s="30">
        <v>34.77</v>
      </c>
      <c r="CZ23" s="30">
        <v>40.97</v>
      </c>
      <c r="DA23" s="30">
        <v>44.01</v>
      </c>
      <c r="DB23" s="7">
        <v>11.0</v>
      </c>
      <c r="DC23" s="7">
        <v>16.0</v>
      </c>
      <c r="DD23" s="13">
        <f t="shared" si="41"/>
        <v>0.4074074074</v>
      </c>
      <c r="DE23" s="7">
        <v>-0.04</v>
      </c>
      <c r="DF23" s="7">
        <v>-1.21</v>
      </c>
      <c r="DG23" s="7">
        <v>10.0</v>
      </c>
      <c r="DH23" s="7">
        <v>6.0</v>
      </c>
      <c r="DI23" s="7">
        <v>5.0</v>
      </c>
      <c r="DJ23" s="8" t="s">
        <v>3717</v>
      </c>
      <c r="DK23" s="7" t="s">
        <v>3718</v>
      </c>
    </row>
    <row r="24" ht="12.75" customHeight="1">
      <c r="A24" s="7" t="s">
        <v>134</v>
      </c>
      <c r="B24" s="7" t="s">
        <v>304</v>
      </c>
      <c r="C24" s="8" t="s">
        <v>312</v>
      </c>
      <c r="D24" s="9" t="s">
        <v>238</v>
      </c>
      <c r="E24" s="7">
        <v>8.0</v>
      </c>
      <c r="F24" s="7">
        <v>0.0</v>
      </c>
      <c r="G24" s="7">
        <v>0.0</v>
      </c>
      <c r="H24" s="24">
        <f t="shared" si="1"/>
        <v>0</v>
      </c>
      <c r="I24" s="25">
        <f t="shared" si="2"/>
        <v>0</v>
      </c>
      <c r="J24" s="19">
        <v>0.0</v>
      </c>
      <c r="K24" s="19">
        <v>0.0</v>
      </c>
      <c r="L24" s="19">
        <v>0.0</v>
      </c>
      <c r="M24" s="19">
        <v>21.0</v>
      </c>
      <c r="N24" s="19">
        <v>3.0</v>
      </c>
      <c r="O24" s="19">
        <v>3.0</v>
      </c>
      <c r="P24" s="19">
        <v>17.0</v>
      </c>
      <c r="Q24" s="10">
        <f t="shared" si="3"/>
        <v>0</v>
      </c>
      <c r="R24" s="10">
        <f t="shared" si="4"/>
        <v>0</v>
      </c>
      <c r="S24" s="7">
        <v>5436.0</v>
      </c>
      <c r="T24" s="14">
        <f t="shared" si="5"/>
        <v>11.325</v>
      </c>
      <c r="U24" s="14">
        <v>92.83</v>
      </c>
      <c r="V24" s="14">
        <f t="shared" si="6"/>
        <v>11.60375</v>
      </c>
      <c r="W24" s="14">
        <v>293.91</v>
      </c>
      <c r="X24" s="14">
        <f t="shared" si="7"/>
        <v>36.73875</v>
      </c>
      <c r="Y24" s="13">
        <f t="shared" si="8"/>
        <v>0.2400320629</v>
      </c>
      <c r="Z24" s="12">
        <f t="shared" si="9"/>
        <v>0</v>
      </c>
      <c r="AA24" s="19">
        <v>6.0</v>
      </c>
      <c r="AB24" s="19">
        <v>8.0</v>
      </c>
      <c r="AC24" s="19">
        <v>10.0</v>
      </c>
      <c r="AD24" s="19">
        <v>3.0</v>
      </c>
      <c r="AE24" s="19">
        <v>4.0</v>
      </c>
      <c r="AF24" s="10">
        <f t="shared" si="10"/>
        <v>0</v>
      </c>
      <c r="AG24" s="10">
        <f t="shared" si="11"/>
        <v>0</v>
      </c>
      <c r="AH24" s="10">
        <f t="shared" si="12"/>
        <v>0</v>
      </c>
      <c r="AI24" s="19">
        <v>25.0</v>
      </c>
      <c r="AJ24" s="13">
        <f t="shared" si="13"/>
        <v>0.3246753247</v>
      </c>
      <c r="AK24" s="19">
        <v>24.0</v>
      </c>
      <c r="AL24" s="13">
        <f t="shared" si="14"/>
        <v>0.3116883117</v>
      </c>
      <c r="AM24" s="19">
        <v>28.0</v>
      </c>
      <c r="AN24" s="13">
        <f t="shared" si="15"/>
        <v>0.3636363636</v>
      </c>
      <c r="AO24" s="13">
        <f t="shared" si="16"/>
        <v>0.5102040816</v>
      </c>
      <c r="AP24" s="8">
        <v>10.0</v>
      </c>
      <c r="AQ24" s="14">
        <v>8.73</v>
      </c>
      <c r="AR24" s="19">
        <v>17.51</v>
      </c>
      <c r="AS24" s="26">
        <v>4.0</v>
      </c>
      <c r="AT24" s="27">
        <v>0.069</v>
      </c>
      <c r="AU24" s="8">
        <v>11.0</v>
      </c>
      <c r="AV24" s="27">
        <v>1.682</v>
      </c>
      <c r="AW24" s="19">
        <v>50.45</v>
      </c>
      <c r="AX24" s="19">
        <v>18.15</v>
      </c>
      <c r="AY24" s="27">
        <v>1.084</v>
      </c>
      <c r="AZ24" s="27">
        <v>-4.378</v>
      </c>
      <c r="BA24" s="19">
        <v>47.51</v>
      </c>
      <c r="BB24" s="13">
        <f t="shared" si="17"/>
        <v>0.03773584906</v>
      </c>
      <c r="BC24" s="28">
        <f t="shared" si="18"/>
        <v>0.8823529412</v>
      </c>
      <c r="BD24" s="26">
        <f t="shared" si="19"/>
        <v>920.0887902</v>
      </c>
      <c r="BE24" s="13">
        <f t="shared" si="20"/>
        <v>-0.07991120977</v>
      </c>
      <c r="BF24" s="18">
        <f t="shared" si="21"/>
        <v>1.292685554</v>
      </c>
      <c r="BG24" s="18">
        <f t="shared" si="22"/>
        <v>2.585371108</v>
      </c>
      <c r="BH24" s="14">
        <f t="shared" si="23"/>
        <v>34.25616719</v>
      </c>
      <c r="BI24" s="14">
        <f t="shared" si="24"/>
        <v>21.97565442</v>
      </c>
      <c r="BJ24" s="14">
        <f t="shared" si="25"/>
        <v>51.70742217</v>
      </c>
      <c r="BK24" s="14">
        <f t="shared" si="26"/>
        <v>59.46353549</v>
      </c>
      <c r="BL24" s="14">
        <f t="shared" si="27"/>
        <v>-7.756113325</v>
      </c>
      <c r="BM24" s="19">
        <v>2.0</v>
      </c>
      <c r="BN24" s="19">
        <v>4.0</v>
      </c>
      <c r="BO24" s="26">
        <v>51.0</v>
      </c>
      <c r="BP24" s="26">
        <v>30.0</v>
      </c>
      <c r="BQ24" s="19">
        <v>15.0</v>
      </c>
      <c r="BR24" s="19">
        <v>27.0</v>
      </c>
      <c r="BS24" s="19">
        <v>12.0</v>
      </c>
      <c r="BT24" s="19">
        <v>31.0</v>
      </c>
      <c r="BU24" s="19">
        <v>44.0</v>
      </c>
      <c r="BV24" s="19">
        <v>44.0</v>
      </c>
      <c r="BW24" s="13">
        <f t="shared" si="28"/>
        <v>0.5</v>
      </c>
      <c r="BX24" s="14">
        <v>0.4</v>
      </c>
      <c r="BY24" s="29">
        <f t="shared" si="29"/>
        <v>-2.031011285</v>
      </c>
      <c r="BZ24" s="18">
        <f t="shared" si="30"/>
        <v>1.705573261</v>
      </c>
      <c r="CA24" s="18">
        <f t="shared" si="31"/>
        <v>2.170729604</v>
      </c>
      <c r="CB24" s="14">
        <f t="shared" si="32"/>
        <v>27.28917217</v>
      </c>
      <c r="CC24" s="14">
        <f t="shared" si="33"/>
        <v>29.45990177</v>
      </c>
      <c r="CD24" s="14">
        <f t="shared" si="34"/>
        <v>52.25256262</v>
      </c>
      <c r="CE24" s="14">
        <f t="shared" si="35"/>
        <v>57.98949086</v>
      </c>
      <c r="CF24" s="14">
        <f t="shared" si="36"/>
        <v>-2.019185085</v>
      </c>
      <c r="CG24" s="7">
        <v>386.966667</v>
      </c>
      <c r="CH24" s="7">
        <v>11.0</v>
      </c>
      <c r="CI24" s="7">
        <v>14.0</v>
      </c>
      <c r="CJ24" s="26">
        <v>165.0</v>
      </c>
      <c r="CK24" s="7">
        <v>176.0</v>
      </c>
      <c r="CL24" s="7">
        <v>74.0</v>
      </c>
      <c r="CM24" s="7">
        <v>79.0</v>
      </c>
      <c r="CN24" s="7">
        <v>87.0</v>
      </c>
      <c r="CO24" s="7">
        <v>105.0</v>
      </c>
      <c r="CP24" s="19">
        <v>0.0</v>
      </c>
      <c r="CQ24" s="19">
        <v>1.0</v>
      </c>
      <c r="CR24" s="26">
        <f t="shared" si="37"/>
        <v>1</v>
      </c>
      <c r="CS24" s="18">
        <f t="shared" si="38"/>
        <v>0</v>
      </c>
      <c r="CT24" s="18">
        <f t="shared" si="39"/>
        <v>0.6622516556</v>
      </c>
      <c r="CU24" s="18">
        <f t="shared" si="40"/>
        <v>0.6622516556</v>
      </c>
      <c r="CV24" s="30">
        <v>3.31</v>
      </c>
      <c r="CW24" s="30">
        <v>2.89</v>
      </c>
      <c r="CX24" s="30">
        <v>3.46</v>
      </c>
      <c r="CY24" s="30">
        <v>2.8</v>
      </c>
      <c r="CZ24" s="30">
        <v>2.61</v>
      </c>
      <c r="DA24" s="30">
        <v>2.85</v>
      </c>
      <c r="DB24" s="7">
        <v>0.0</v>
      </c>
      <c r="DC24" s="7">
        <v>0.0</v>
      </c>
      <c r="DD24" s="13" t="str">
        <f t="shared" si="41"/>
        <v> </v>
      </c>
      <c r="DE24" s="7">
        <v>0.0</v>
      </c>
      <c r="DF24" s="7">
        <v>0.0</v>
      </c>
      <c r="DG24" s="7">
        <v>0.0</v>
      </c>
      <c r="DH24" s="7">
        <v>0.0</v>
      </c>
      <c r="DI24" s="7">
        <v>0.0</v>
      </c>
      <c r="DJ24" s="8" t="s">
        <v>3719</v>
      </c>
      <c r="DK24" s="7" t="s">
        <v>3720</v>
      </c>
    </row>
    <row r="25" ht="12.75" customHeight="1">
      <c r="A25" s="7" t="s">
        <v>235</v>
      </c>
      <c r="B25" s="7" t="s">
        <v>316</v>
      </c>
      <c r="C25" s="8" t="s">
        <v>206</v>
      </c>
      <c r="D25" s="9" t="s">
        <v>174</v>
      </c>
      <c r="E25" s="7">
        <v>30.0</v>
      </c>
      <c r="F25" s="7">
        <v>2.0</v>
      </c>
      <c r="G25" s="7">
        <v>8.0</v>
      </c>
      <c r="H25" s="24">
        <f t="shared" si="1"/>
        <v>10</v>
      </c>
      <c r="I25" s="25">
        <f t="shared" si="2"/>
        <v>1.439136518</v>
      </c>
      <c r="J25" s="19">
        <v>2.0</v>
      </c>
      <c r="K25" s="19">
        <v>2.0</v>
      </c>
      <c r="L25" s="19">
        <v>5.0</v>
      </c>
      <c r="M25" s="19">
        <v>29.0</v>
      </c>
      <c r="N25" s="19">
        <v>10.0</v>
      </c>
      <c r="O25" s="19">
        <v>37.0</v>
      </c>
      <c r="P25" s="19">
        <v>19.0</v>
      </c>
      <c r="Q25" s="10">
        <f t="shared" si="3"/>
        <v>0.06896551724</v>
      </c>
      <c r="R25" s="10">
        <f t="shared" si="4"/>
        <v>0.02631578947</v>
      </c>
      <c r="S25" s="7">
        <v>25015.0</v>
      </c>
      <c r="T25" s="14">
        <f t="shared" si="5"/>
        <v>13.89722222</v>
      </c>
      <c r="U25" s="14">
        <v>405.94</v>
      </c>
      <c r="V25" s="14">
        <f t="shared" si="6"/>
        <v>13.53133333</v>
      </c>
      <c r="W25" s="14">
        <v>1029.39</v>
      </c>
      <c r="X25" s="14">
        <f t="shared" si="7"/>
        <v>34.313</v>
      </c>
      <c r="Y25" s="13">
        <f t="shared" si="8"/>
        <v>0.2828199787</v>
      </c>
      <c r="Z25" s="12">
        <f t="shared" si="9"/>
        <v>22.84210526</v>
      </c>
      <c r="AA25" s="19">
        <v>18.0</v>
      </c>
      <c r="AB25" s="19">
        <v>12.0</v>
      </c>
      <c r="AC25" s="19">
        <v>55.0</v>
      </c>
      <c r="AD25" s="19">
        <v>18.0</v>
      </c>
      <c r="AE25" s="19">
        <v>8.0</v>
      </c>
      <c r="AF25" s="10">
        <f t="shared" si="10"/>
        <v>0.1052631579</v>
      </c>
      <c r="AG25" s="10">
        <f t="shared" si="11"/>
        <v>0.3684210526</v>
      </c>
      <c r="AH25" s="10">
        <f t="shared" si="12"/>
        <v>0.4736842105</v>
      </c>
      <c r="AI25" s="19">
        <v>125.0</v>
      </c>
      <c r="AJ25" s="13">
        <f t="shared" si="13"/>
        <v>0.3315649867</v>
      </c>
      <c r="AK25" s="19">
        <v>123.0</v>
      </c>
      <c r="AL25" s="13">
        <f t="shared" si="14"/>
        <v>0.3262599469</v>
      </c>
      <c r="AM25" s="19">
        <v>129.0</v>
      </c>
      <c r="AN25" s="13">
        <f t="shared" si="15"/>
        <v>0.3421750663</v>
      </c>
      <c r="AO25" s="13">
        <f t="shared" si="16"/>
        <v>0.5040322581</v>
      </c>
      <c r="AP25" s="8">
        <v>5.0</v>
      </c>
      <c r="AQ25" s="14">
        <v>4.71</v>
      </c>
      <c r="AR25" s="19">
        <v>16.99</v>
      </c>
      <c r="AS25" s="26">
        <v>8.0</v>
      </c>
      <c r="AT25" s="27">
        <v>-0.611</v>
      </c>
      <c r="AU25" s="8">
        <v>8.0</v>
      </c>
      <c r="AV25" s="27">
        <v>-0.186</v>
      </c>
      <c r="AW25" s="19">
        <v>50.06</v>
      </c>
      <c r="AX25" s="19">
        <v>15.98</v>
      </c>
      <c r="AY25" s="27">
        <v>-0.524</v>
      </c>
      <c r="AZ25" s="27">
        <v>2.511</v>
      </c>
      <c r="BA25" s="19">
        <v>51.43</v>
      </c>
      <c r="BB25" s="13">
        <f t="shared" si="17"/>
        <v>0.08755760369</v>
      </c>
      <c r="BC25" s="28">
        <f t="shared" si="18"/>
        <v>0.9166666667</v>
      </c>
      <c r="BD25" s="26">
        <f t="shared" si="19"/>
        <v>1004.22427</v>
      </c>
      <c r="BE25" s="13">
        <f t="shared" si="20"/>
        <v>0.004224270353</v>
      </c>
      <c r="BF25" s="18">
        <f t="shared" si="21"/>
        <v>2.808296793</v>
      </c>
      <c r="BG25" s="18">
        <f t="shared" si="22"/>
        <v>2.217076415</v>
      </c>
      <c r="BH25" s="14">
        <f t="shared" si="23"/>
        <v>32.07370547</v>
      </c>
      <c r="BI25" s="14">
        <f t="shared" si="24"/>
        <v>26.60491698</v>
      </c>
      <c r="BJ25" s="14">
        <f t="shared" si="25"/>
        <v>58.23520717</v>
      </c>
      <c r="BK25" s="14">
        <f t="shared" si="26"/>
        <v>50.54934227</v>
      </c>
      <c r="BL25" s="14">
        <f t="shared" si="27"/>
        <v>7.685864906</v>
      </c>
      <c r="BM25" s="19">
        <v>19.0</v>
      </c>
      <c r="BN25" s="19">
        <v>15.0</v>
      </c>
      <c r="BO25" s="26">
        <v>198.0</v>
      </c>
      <c r="BP25" s="26">
        <v>165.0</v>
      </c>
      <c r="BQ25" s="19">
        <v>67.0</v>
      </c>
      <c r="BR25" s="19">
        <v>62.0</v>
      </c>
      <c r="BS25" s="19">
        <v>110.0</v>
      </c>
      <c r="BT25" s="19">
        <v>100.0</v>
      </c>
      <c r="BU25" s="19">
        <v>177.0</v>
      </c>
      <c r="BV25" s="19">
        <v>156.0</v>
      </c>
      <c r="BW25" s="13">
        <f t="shared" si="28"/>
        <v>0.5315315315</v>
      </c>
      <c r="BX25" s="14">
        <v>6.84</v>
      </c>
      <c r="BY25" s="29">
        <f t="shared" si="29"/>
        <v>4.802090713</v>
      </c>
      <c r="BZ25" s="18">
        <f t="shared" si="30"/>
        <v>2.253521127</v>
      </c>
      <c r="CA25" s="18">
        <f t="shared" si="31"/>
        <v>2.587376109</v>
      </c>
      <c r="CB25" s="14">
        <f t="shared" si="32"/>
        <v>30.00521648</v>
      </c>
      <c r="CC25" s="14">
        <f t="shared" si="33"/>
        <v>29.37923839</v>
      </c>
      <c r="CD25" s="14">
        <f t="shared" si="34"/>
        <v>56.92227439</v>
      </c>
      <c r="CE25" s="14">
        <f t="shared" si="35"/>
        <v>54.41836202</v>
      </c>
      <c r="CF25" s="14">
        <f t="shared" si="36"/>
        <v>5.181952543</v>
      </c>
      <c r="CG25" s="7">
        <v>1437.75</v>
      </c>
      <c r="CH25" s="7">
        <v>54.0</v>
      </c>
      <c r="CI25" s="7">
        <v>62.0</v>
      </c>
      <c r="CJ25" s="26">
        <v>665.0</v>
      </c>
      <c r="CK25" s="7">
        <v>642.0</v>
      </c>
      <c r="CL25" s="7">
        <v>256.0</v>
      </c>
      <c r="CM25" s="7">
        <v>255.0</v>
      </c>
      <c r="CN25" s="7">
        <v>389.0</v>
      </c>
      <c r="CO25" s="7">
        <v>345.0</v>
      </c>
      <c r="CP25" s="19">
        <v>3.0</v>
      </c>
      <c r="CQ25" s="19">
        <v>2.0</v>
      </c>
      <c r="CR25" s="26">
        <f t="shared" si="37"/>
        <v>-1</v>
      </c>
      <c r="CS25" s="18">
        <f t="shared" si="38"/>
        <v>0.4317409554</v>
      </c>
      <c r="CT25" s="18">
        <f t="shared" si="39"/>
        <v>0.2878273036</v>
      </c>
      <c r="CU25" s="18">
        <f t="shared" si="40"/>
        <v>-0.1439136518</v>
      </c>
      <c r="CV25" s="30">
        <v>18.72</v>
      </c>
      <c r="CW25" s="30">
        <v>13.57</v>
      </c>
      <c r="CX25" s="30">
        <v>15.46</v>
      </c>
      <c r="CY25" s="30">
        <v>23.89</v>
      </c>
      <c r="CZ25" s="30">
        <v>13.38</v>
      </c>
      <c r="DA25" s="30">
        <v>18.21</v>
      </c>
      <c r="DB25" s="7">
        <v>0.0</v>
      </c>
      <c r="DC25" s="7">
        <v>0.0</v>
      </c>
      <c r="DD25" s="13" t="str">
        <f t="shared" si="41"/>
        <v> </v>
      </c>
      <c r="DE25" s="7">
        <v>0.0</v>
      </c>
      <c r="DF25" s="7">
        <v>0.0</v>
      </c>
      <c r="DG25" s="7">
        <v>0.0</v>
      </c>
      <c r="DH25" s="7">
        <v>0.0</v>
      </c>
      <c r="DI25" s="7">
        <v>0.0</v>
      </c>
      <c r="DJ25" s="8" t="s">
        <v>3721</v>
      </c>
      <c r="DK25" s="7" t="s">
        <v>3722</v>
      </c>
    </row>
    <row r="26" ht="12.75" customHeight="1">
      <c r="A26" s="7" t="s">
        <v>323</v>
      </c>
      <c r="B26" s="7" t="s">
        <v>324</v>
      </c>
      <c r="C26" s="8" t="s">
        <v>325</v>
      </c>
      <c r="D26" s="9" t="s">
        <v>150</v>
      </c>
      <c r="E26" s="7">
        <v>66.0</v>
      </c>
      <c r="F26" s="7">
        <v>18.0</v>
      </c>
      <c r="G26" s="7">
        <v>23.0</v>
      </c>
      <c r="H26" s="24">
        <f t="shared" si="1"/>
        <v>41</v>
      </c>
      <c r="I26" s="25">
        <f t="shared" si="2"/>
        <v>2.518685369</v>
      </c>
      <c r="J26" s="19">
        <v>17.0</v>
      </c>
      <c r="K26" s="19">
        <v>11.0</v>
      </c>
      <c r="L26" s="19">
        <v>7.0</v>
      </c>
      <c r="M26" s="19">
        <v>105.0</v>
      </c>
      <c r="N26" s="19">
        <v>32.0</v>
      </c>
      <c r="O26" s="19">
        <v>28.0</v>
      </c>
      <c r="P26" s="19">
        <v>132.0</v>
      </c>
      <c r="Q26" s="10">
        <f t="shared" si="3"/>
        <v>0.1714285714</v>
      </c>
      <c r="R26" s="10">
        <f t="shared" si="4"/>
        <v>0.1090909091</v>
      </c>
      <c r="S26" s="7">
        <v>58602.0</v>
      </c>
      <c r="T26" s="14">
        <f t="shared" si="5"/>
        <v>14.79848485</v>
      </c>
      <c r="U26" s="14">
        <v>901.44</v>
      </c>
      <c r="V26" s="14">
        <f t="shared" si="6"/>
        <v>13.65818182</v>
      </c>
      <c r="W26" s="14">
        <v>2174.65</v>
      </c>
      <c r="X26" s="14">
        <f t="shared" si="7"/>
        <v>32.94924242</v>
      </c>
      <c r="Y26" s="13">
        <f t="shared" si="8"/>
        <v>0.2930473426</v>
      </c>
      <c r="Z26" s="12">
        <f t="shared" si="9"/>
        <v>100.1</v>
      </c>
      <c r="AA26" s="19">
        <v>27.0</v>
      </c>
      <c r="AB26" s="19">
        <v>37.0</v>
      </c>
      <c r="AC26" s="19">
        <v>71.0</v>
      </c>
      <c r="AD26" s="19">
        <v>20.0</v>
      </c>
      <c r="AE26" s="19">
        <v>34.0</v>
      </c>
      <c r="AF26" s="10">
        <f t="shared" si="10"/>
        <v>0.34</v>
      </c>
      <c r="AG26" s="10">
        <f t="shared" si="11"/>
        <v>0.36</v>
      </c>
      <c r="AH26" s="10">
        <f t="shared" si="12"/>
        <v>0.7</v>
      </c>
      <c r="AI26" s="19">
        <v>246.0</v>
      </c>
      <c r="AJ26" s="13">
        <f t="shared" si="13"/>
        <v>0.2764044944</v>
      </c>
      <c r="AK26" s="19">
        <v>288.0</v>
      </c>
      <c r="AL26" s="13">
        <f t="shared" si="14"/>
        <v>0.3235955056</v>
      </c>
      <c r="AM26" s="19">
        <v>356.0</v>
      </c>
      <c r="AN26" s="13">
        <f t="shared" si="15"/>
        <v>0.4</v>
      </c>
      <c r="AO26" s="13">
        <f t="shared" si="16"/>
        <v>0.4606741573</v>
      </c>
      <c r="AP26" s="8">
        <v>4.0</v>
      </c>
      <c r="AQ26" s="14">
        <v>-2.79</v>
      </c>
      <c r="AR26" s="19">
        <v>17.92</v>
      </c>
      <c r="AS26" s="26">
        <v>2.0</v>
      </c>
      <c r="AT26" s="27">
        <v>1.081</v>
      </c>
      <c r="AU26" s="8">
        <v>5.0</v>
      </c>
      <c r="AV26" s="27">
        <v>0.146</v>
      </c>
      <c r="AW26" s="19">
        <v>50.07</v>
      </c>
      <c r="AX26" s="19">
        <v>18.64</v>
      </c>
      <c r="AY26" s="27">
        <v>0.926</v>
      </c>
      <c r="AZ26" s="27">
        <v>-1.7069999999999999</v>
      </c>
      <c r="BA26" s="19">
        <v>49.89</v>
      </c>
      <c r="BB26" s="13">
        <f t="shared" si="17"/>
        <v>0.1098901099</v>
      </c>
      <c r="BC26" s="28">
        <f t="shared" si="18"/>
        <v>0.9274725275</v>
      </c>
      <c r="BD26" s="26">
        <f t="shared" si="19"/>
        <v>1037.362637</v>
      </c>
      <c r="BE26" s="13">
        <f t="shared" si="20"/>
        <v>0.03736263736</v>
      </c>
      <c r="BF26" s="18">
        <f t="shared" si="21"/>
        <v>3.32800852</v>
      </c>
      <c r="BG26" s="18">
        <f t="shared" si="22"/>
        <v>2.196485623</v>
      </c>
      <c r="BH26" s="14">
        <f t="shared" si="23"/>
        <v>30.28487753</v>
      </c>
      <c r="BI26" s="14">
        <f t="shared" si="24"/>
        <v>30.28487753</v>
      </c>
      <c r="BJ26" s="14">
        <f t="shared" si="25"/>
        <v>50.71884984</v>
      </c>
      <c r="BK26" s="14">
        <f t="shared" si="26"/>
        <v>54.64589989</v>
      </c>
      <c r="BL26" s="14">
        <f t="shared" si="27"/>
        <v>-3.927050053</v>
      </c>
      <c r="BM26" s="19">
        <v>50.0</v>
      </c>
      <c r="BN26" s="19">
        <v>33.0</v>
      </c>
      <c r="BO26" s="26">
        <v>405.0</v>
      </c>
      <c r="BP26" s="26">
        <v>422.0</v>
      </c>
      <c r="BQ26" s="19">
        <v>157.0</v>
      </c>
      <c r="BR26" s="19">
        <v>183.0</v>
      </c>
      <c r="BS26" s="19">
        <v>150.0</v>
      </c>
      <c r="BT26" s="19">
        <v>183.0</v>
      </c>
      <c r="BU26" s="19">
        <v>395.0</v>
      </c>
      <c r="BV26" s="19">
        <v>356.0</v>
      </c>
      <c r="BW26" s="13">
        <f t="shared" si="28"/>
        <v>0.5259653795</v>
      </c>
      <c r="BX26" s="14">
        <v>2.28</v>
      </c>
      <c r="BY26" s="29">
        <f t="shared" si="29"/>
        <v>-1.220229829</v>
      </c>
      <c r="BZ26" s="18">
        <f t="shared" si="30"/>
        <v>2.519818339</v>
      </c>
      <c r="CA26" s="18">
        <f t="shared" si="31"/>
        <v>1.836146696</v>
      </c>
      <c r="CB26" s="14">
        <f t="shared" si="32"/>
        <v>28.38213989</v>
      </c>
      <c r="CC26" s="14">
        <f t="shared" si="33"/>
        <v>28.6946755</v>
      </c>
      <c r="CD26" s="14">
        <f t="shared" si="34"/>
        <v>48.50161965</v>
      </c>
      <c r="CE26" s="14">
        <f t="shared" si="35"/>
        <v>50.84563671</v>
      </c>
      <c r="CF26" s="14">
        <f t="shared" si="36"/>
        <v>-1.583032994</v>
      </c>
      <c r="CG26" s="7">
        <v>3071.65</v>
      </c>
      <c r="CH26" s="7">
        <v>129.0</v>
      </c>
      <c r="CI26" s="7">
        <v>94.0</v>
      </c>
      <c r="CJ26" s="26">
        <v>1324.0</v>
      </c>
      <c r="CK26" s="7">
        <v>1375.0</v>
      </c>
      <c r="CL26" s="7">
        <v>518.0</v>
      </c>
      <c r="CM26" s="7">
        <v>570.0</v>
      </c>
      <c r="CN26" s="7">
        <v>512.0</v>
      </c>
      <c r="CO26" s="7">
        <v>564.0</v>
      </c>
      <c r="CP26" s="19">
        <v>2.0</v>
      </c>
      <c r="CQ26" s="19">
        <v>16.0</v>
      </c>
      <c r="CR26" s="26">
        <f t="shared" si="37"/>
        <v>14</v>
      </c>
      <c r="CS26" s="18">
        <f t="shared" si="38"/>
        <v>0.1228627009</v>
      </c>
      <c r="CT26" s="18">
        <f t="shared" si="39"/>
        <v>0.9829016075</v>
      </c>
      <c r="CU26" s="18">
        <f t="shared" si="40"/>
        <v>0.8600389065</v>
      </c>
      <c r="CV26" s="30">
        <v>38.14</v>
      </c>
      <c r="CW26" s="30">
        <v>33.81</v>
      </c>
      <c r="CX26" s="30">
        <v>59.62</v>
      </c>
      <c r="CY26" s="30">
        <v>44.93</v>
      </c>
      <c r="CZ26" s="30">
        <v>31.67</v>
      </c>
      <c r="DA26" s="30">
        <v>35.89</v>
      </c>
      <c r="DB26" s="7">
        <v>453.0</v>
      </c>
      <c r="DC26" s="7">
        <v>467.0</v>
      </c>
      <c r="DD26" s="13">
        <f t="shared" si="41"/>
        <v>0.4923913043</v>
      </c>
      <c r="DE26" s="7">
        <v>2.26</v>
      </c>
      <c r="DF26" s="7">
        <v>-25.81</v>
      </c>
      <c r="DG26" s="7">
        <v>226.0</v>
      </c>
      <c r="DH26" s="7">
        <v>353.0</v>
      </c>
      <c r="DI26" s="7">
        <v>264.0</v>
      </c>
      <c r="DJ26" s="8" t="s">
        <v>3723</v>
      </c>
      <c r="DK26" s="7" t="s">
        <v>3724</v>
      </c>
    </row>
    <row r="27" ht="12.75" customHeight="1">
      <c r="A27" s="7" t="s">
        <v>331</v>
      </c>
      <c r="B27" s="7" t="s">
        <v>332</v>
      </c>
      <c r="C27" s="8" t="s">
        <v>166</v>
      </c>
      <c r="D27" s="9" t="s">
        <v>174</v>
      </c>
      <c r="E27" s="7">
        <v>78.0</v>
      </c>
      <c r="F27" s="7">
        <v>9.0</v>
      </c>
      <c r="G27" s="7">
        <v>17.0</v>
      </c>
      <c r="H27" s="24">
        <f t="shared" si="1"/>
        <v>26</v>
      </c>
      <c r="I27" s="25">
        <f t="shared" si="2"/>
        <v>1.022470314</v>
      </c>
      <c r="J27" s="19">
        <v>9.0</v>
      </c>
      <c r="K27" s="19">
        <v>7.0</v>
      </c>
      <c r="L27" s="19">
        <v>5.0</v>
      </c>
      <c r="M27" s="19">
        <v>96.0</v>
      </c>
      <c r="N27" s="19">
        <v>42.0</v>
      </c>
      <c r="O27" s="19">
        <v>80.0</v>
      </c>
      <c r="P27" s="19">
        <v>66.0</v>
      </c>
      <c r="Q27" s="10">
        <f t="shared" si="3"/>
        <v>0.09375</v>
      </c>
      <c r="R27" s="10">
        <f t="shared" si="4"/>
        <v>0.04128440367</v>
      </c>
      <c r="S27" s="7">
        <v>91543.0</v>
      </c>
      <c r="T27" s="14">
        <f t="shared" si="5"/>
        <v>19.56047009</v>
      </c>
      <c r="U27" s="14">
        <v>1430.73</v>
      </c>
      <c r="V27" s="14">
        <f t="shared" si="6"/>
        <v>18.34269231</v>
      </c>
      <c r="W27" s="14">
        <v>2279.25</v>
      </c>
      <c r="X27" s="14">
        <f t="shared" si="7"/>
        <v>29.22115385</v>
      </c>
      <c r="Y27" s="13">
        <f t="shared" si="8"/>
        <v>0.3856435884</v>
      </c>
      <c r="Z27" s="12">
        <f t="shared" si="9"/>
        <v>80.19298246</v>
      </c>
      <c r="AA27" s="19">
        <v>73.0</v>
      </c>
      <c r="AB27" s="19">
        <v>33.0</v>
      </c>
      <c r="AC27" s="19">
        <v>106.0</v>
      </c>
      <c r="AD27" s="19">
        <v>46.0</v>
      </c>
      <c r="AE27" s="19">
        <v>26.0</v>
      </c>
      <c r="AF27" s="10">
        <f t="shared" si="10"/>
        <v>0.1578947368</v>
      </c>
      <c r="AG27" s="10">
        <f t="shared" si="11"/>
        <v>0.2105263158</v>
      </c>
      <c r="AH27" s="10">
        <f t="shared" si="12"/>
        <v>0.3684210526</v>
      </c>
      <c r="AI27" s="19">
        <v>381.0</v>
      </c>
      <c r="AJ27" s="13">
        <f t="shared" si="13"/>
        <v>0.2964980545</v>
      </c>
      <c r="AK27" s="19">
        <v>427.0</v>
      </c>
      <c r="AL27" s="13">
        <f t="shared" si="14"/>
        <v>0.3322957198</v>
      </c>
      <c r="AM27" s="19">
        <v>477.0</v>
      </c>
      <c r="AN27" s="13">
        <f t="shared" si="15"/>
        <v>0.3712062257</v>
      </c>
      <c r="AO27" s="13">
        <f t="shared" si="16"/>
        <v>0.4715346535</v>
      </c>
      <c r="AP27" s="8">
        <v>5.0</v>
      </c>
      <c r="AQ27" s="14">
        <v>0.41</v>
      </c>
      <c r="AR27" s="19">
        <v>17.49</v>
      </c>
      <c r="AS27" s="26">
        <v>4.0</v>
      </c>
      <c r="AT27" s="27">
        <v>0.304</v>
      </c>
      <c r="AU27" s="8">
        <v>4.0</v>
      </c>
      <c r="AV27" s="27">
        <v>0.719</v>
      </c>
      <c r="AW27" s="19">
        <v>50.37</v>
      </c>
      <c r="AX27" s="19">
        <v>17.41</v>
      </c>
      <c r="AY27" s="27">
        <v>1.21</v>
      </c>
      <c r="AZ27" s="27">
        <v>-11.557</v>
      </c>
      <c r="BA27" s="19">
        <v>44.55</v>
      </c>
      <c r="BB27" s="13">
        <f t="shared" si="17"/>
        <v>0.08728943338</v>
      </c>
      <c r="BC27" s="28">
        <f t="shared" si="18"/>
        <v>0.9298029557</v>
      </c>
      <c r="BD27" s="26">
        <f t="shared" si="19"/>
        <v>1017.092389</v>
      </c>
      <c r="BE27" s="13">
        <f t="shared" si="20"/>
        <v>0.01709238905</v>
      </c>
      <c r="BF27" s="18">
        <f t="shared" si="21"/>
        <v>2.390388124</v>
      </c>
      <c r="BG27" s="18">
        <f t="shared" si="22"/>
        <v>2.390388124</v>
      </c>
      <c r="BH27" s="14">
        <f t="shared" si="23"/>
        <v>27.38462184</v>
      </c>
      <c r="BI27" s="14">
        <f t="shared" si="24"/>
        <v>34.0525466</v>
      </c>
      <c r="BJ27" s="14">
        <f t="shared" si="25"/>
        <v>50.7013902</v>
      </c>
      <c r="BK27" s="14">
        <f t="shared" si="26"/>
        <v>63.11463379</v>
      </c>
      <c r="BL27" s="14">
        <f t="shared" si="27"/>
        <v>-12.41324359</v>
      </c>
      <c r="BM27" s="19">
        <v>57.0</v>
      </c>
      <c r="BN27" s="19">
        <v>57.0</v>
      </c>
      <c r="BO27" s="26">
        <v>596.0</v>
      </c>
      <c r="BP27" s="26">
        <v>755.0</v>
      </c>
      <c r="BQ27" s="19">
        <v>242.0</v>
      </c>
      <c r="BR27" s="19">
        <v>323.0</v>
      </c>
      <c r="BS27" s="19">
        <v>314.0</v>
      </c>
      <c r="BT27" s="19">
        <v>370.0</v>
      </c>
      <c r="BU27" s="19">
        <v>588.0</v>
      </c>
      <c r="BV27" s="19">
        <v>753.0</v>
      </c>
      <c r="BW27" s="13">
        <f t="shared" si="28"/>
        <v>0.4384787472</v>
      </c>
      <c r="BX27" s="14">
        <v>0.89</v>
      </c>
      <c r="BY27" s="29">
        <f t="shared" si="29"/>
        <v>0.4559247279</v>
      </c>
      <c r="BZ27" s="18">
        <f t="shared" si="30"/>
        <v>2.164335131</v>
      </c>
      <c r="CA27" s="18">
        <f t="shared" si="31"/>
        <v>2.309700923</v>
      </c>
      <c r="CB27" s="14">
        <f t="shared" si="32"/>
        <v>27.31261721</v>
      </c>
      <c r="CC27" s="14">
        <f t="shared" si="33"/>
        <v>31.738198</v>
      </c>
      <c r="CD27" s="14">
        <f t="shared" si="34"/>
        <v>49.27900361</v>
      </c>
      <c r="CE27" s="14">
        <f t="shared" si="35"/>
        <v>61.97428281</v>
      </c>
      <c r="CF27" s="14">
        <f t="shared" si="36"/>
        <v>0.282035611</v>
      </c>
      <c r="CG27" s="7">
        <v>3714.766667</v>
      </c>
      <c r="CH27" s="7">
        <v>134.0</v>
      </c>
      <c r="CI27" s="7">
        <v>143.0</v>
      </c>
      <c r="CJ27" s="26">
        <v>1557.0</v>
      </c>
      <c r="CK27" s="7">
        <v>1822.0</v>
      </c>
      <c r="CL27" s="7">
        <v>610.0</v>
      </c>
      <c r="CM27" s="7">
        <v>796.0</v>
      </c>
      <c r="CN27" s="7">
        <v>750.0</v>
      </c>
      <c r="CO27" s="7">
        <v>1076.0</v>
      </c>
      <c r="CP27" s="19">
        <v>7.0</v>
      </c>
      <c r="CQ27" s="19">
        <v>12.0</v>
      </c>
      <c r="CR27" s="26">
        <f t="shared" si="37"/>
        <v>5</v>
      </c>
      <c r="CS27" s="18">
        <f t="shared" si="38"/>
        <v>0.2752804693</v>
      </c>
      <c r="CT27" s="18">
        <f t="shared" si="39"/>
        <v>0.4719093759</v>
      </c>
      <c r="CU27" s="18">
        <f t="shared" si="40"/>
        <v>0.1966289066</v>
      </c>
      <c r="CV27" s="30">
        <v>46.86</v>
      </c>
      <c r="CW27" s="30">
        <v>59.65</v>
      </c>
      <c r="CX27" s="30">
        <v>57.0</v>
      </c>
      <c r="CY27" s="30">
        <v>58.21</v>
      </c>
      <c r="CZ27" s="30">
        <v>47.39</v>
      </c>
      <c r="DA27" s="30">
        <v>63.17</v>
      </c>
      <c r="DB27" s="7">
        <v>0.0</v>
      </c>
      <c r="DC27" s="7">
        <v>0.0</v>
      </c>
      <c r="DD27" s="13" t="str">
        <f t="shared" si="41"/>
        <v> </v>
      </c>
      <c r="DE27" s="7">
        <v>0.0</v>
      </c>
      <c r="DF27" s="7">
        <v>0.0</v>
      </c>
      <c r="DG27" s="7">
        <v>0.0</v>
      </c>
      <c r="DH27" s="7">
        <v>0.0</v>
      </c>
      <c r="DI27" s="7">
        <v>0.0</v>
      </c>
      <c r="DJ27" s="8" t="s">
        <v>3725</v>
      </c>
      <c r="DK27" s="7" t="s">
        <v>3726</v>
      </c>
    </row>
    <row r="28" ht="12.75" customHeight="1">
      <c r="A28" s="7" t="s">
        <v>339</v>
      </c>
      <c r="B28" s="7" t="s">
        <v>340</v>
      </c>
      <c r="C28" s="8" t="s">
        <v>297</v>
      </c>
      <c r="D28" s="9" t="s">
        <v>174</v>
      </c>
      <c r="E28" s="7">
        <v>80.0</v>
      </c>
      <c r="F28" s="7">
        <v>6.0</v>
      </c>
      <c r="G28" s="7">
        <v>12.0</v>
      </c>
      <c r="H28" s="24">
        <f t="shared" si="1"/>
        <v>18</v>
      </c>
      <c r="I28" s="25">
        <f t="shared" si="2"/>
        <v>0.7883883056</v>
      </c>
      <c r="J28" s="19">
        <v>5.0</v>
      </c>
      <c r="K28" s="19">
        <v>3.0</v>
      </c>
      <c r="L28" s="19">
        <v>7.0</v>
      </c>
      <c r="M28" s="19">
        <v>77.0</v>
      </c>
      <c r="N28" s="19">
        <v>32.0</v>
      </c>
      <c r="O28" s="19">
        <v>71.0</v>
      </c>
      <c r="P28" s="19">
        <v>45.0</v>
      </c>
      <c r="Q28" s="10">
        <f t="shared" si="3"/>
        <v>0.07792207792</v>
      </c>
      <c r="R28" s="10">
        <f t="shared" si="4"/>
        <v>0.03333333333</v>
      </c>
      <c r="S28" s="7">
        <v>82193.0</v>
      </c>
      <c r="T28" s="14">
        <f t="shared" si="5"/>
        <v>17.12354167</v>
      </c>
      <c r="U28" s="14">
        <v>1325.95</v>
      </c>
      <c r="V28" s="14">
        <f t="shared" si="6"/>
        <v>16.574375</v>
      </c>
      <c r="W28" s="14">
        <v>2534.6</v>
      </c>
      <c r="X28" s="14">
        <f t="shared" si="7"/>
        <v>31.6825</v>
      </c>
      <c r="Y28" s="13">
        <f t="shared" si="8"/>
        <v>0.3434614239</v>
      </c>
      <c r="Z28" s="12">
        <f t="shared" si="9"/>
        <v>44.475</v>
      </c>
      <c r="AA28" s="19">
        <v>34.0</v>
      </c>
      <c r="AB28" s="19">
        <v>129.0</v>
      </c>
      <c r="AC28" s="19">
        <v>71.0</v>
      </c>
      <c r="AD28" s="19">
        <v>38.0</v>
      </c>
      <c r="AE28" s="19">
        <v>15.0</v>
      </c>
      <c r="AF28" s="10">
        <f t="shared" si="10"/>
        <v>0.125</v>
      </c>
      <c r="AG28" s="10">
        <f t="shared" si="11"/>
        <v>0.25</v>
      </c>
      <c r="AH28" s="10">
        <f t="shared" si="12"/>
        <v>0.375</v>
      </c>
      <c r="AI28" s="19">
        <v>394.0</v>
      </c>
      <c r="AJ28" s="13">
        <f t="shared" si="13"/>
        <v>0.3654916512</v>
      </c>
      <c r="AK28" s="19">
        <v>335.0</v>
      </c>
      <c r="AL28" s="13">
        <f t="shared" si="14"/>
        <v>0.3107606679</v>
      </c>
      <c r="AM28" s="19">
        <v>349.0</v>
      </c>
      <c r="AN28" s="13">
        <f t="shared" si="15"/>
        <v>0.3237476809</v>
      </c>
      <c r="AO28" s="13">
        <f t="shared" si="16"/>
        <v>0.5404663923</v>
      </c>
      <c r="AP28" s="8">
        <v>6.0</v>
      </c>
      <c r="AQ28" s="14">
        <v>5.95</v>
      </c>
      <c r="AR28" s="19">
        <v>17.22</v>
      </c>
      <c r="AS28" s="26">
        <v>7.0</v>
      </c>
      <c r="AT28" s="27">
        <v>-0.107</v>
      </c>
      <c r="AU28" s="8">
        <v>6.0</v>
      </c>
      <c r="AV28" s="27">
        <v>0.439</v>
      </c>
      <c r="AW28" s="19">
        <v>50.06</v>
      </c>
      <c r="AX28" s="19">
        <v>16.1</v>
      </c>
      <c r="AY28" s="27">
        <v>0.705</v>
      </c>
      <c r="AZ28" s="27">
        <v>-5.397</v>
      </c>
      <c r="BA28" s="19">
        <v>48.45</v>
      </c>
      <c r="BB28" s="13">
        <f t="shared" si="17"/>
        <v>0.06745362563</v>
      </c>
      <c r="BC28" s="28">
        <f t="shared" si="18"/>
        <v>0.9243589744</v>
      </c>
      <c r="BD28" s="26">
        <f t="shared" si="19"/>
        <v>991.8126</v>
      </c>
      <c r="BE28" s="13">
        <f t="shared" si="20"/>
        <v>-0.008187400009</v>
      </c>
      <c r="BF28" s="18">
        <f t="shared" si="21"/>
        <v>1.810023002</v>
      </c>
      <c r="BG28" s="18">
        <f t="shared" si="22"/>
        <v>2.669783929</v>
      </c>
      <c r="BH28" s="14">
        <f t="shared" si="23"/>
        <v>26.83359101</v>
      </c>
      <c r="BI28" s="14">
        <f t="shared" si="24"/>
        <v>35.29544855</v>
      </c>
      <c r="BJ28" s="14">
        <f t="shared" si="25"/>
        <v>49.63988084</v>
      </c>
      <c r="BK28" s="14">
        <f t="shared" si="26"/>
        <v>58.73524643</v>
      </c>
      <c r="BL28" s="14">
        <f t="shared" si="27"/>
        <v>-9.095365587</v>
      </c>
      <c r="BM28" s="19">
        <v>40.0</v>
      </c>
      <c r="BN28" s="19">
        <v>59.0</v>
      </c>
      <c r="BO28" s="26">
        <v>553.0</v>
      </c>
      <c r="BP28" s="26">
        <v>721.0</v>
      </c>
      <c r="BQ28" s="19">
        <v>209.0</v>
      </c>
      <c r="BR28" s="19">
        <v>274.0</v>
      </c>
      <c r="BS28" s="19">
        <v>295.0</v>
      </c>
      <c r="BT28" s="19">
        <v>244.0</v>
      </c>
      <c r="BU28" s="19">
        <v>505.0</v>
      </c>
      <c r="BV28" s="19">
        <v>702.0</v>
      </c>
      <c r="BW28" s="13">
        <f t="shared" si="28"/>
        <v>0.4183927092</v>
      </c>
      <c r="BX28" s="14">
        <v>-4.29</v>
      </c>
      <c r="BY28" s="29">
        <f t="shared" si="29"/>
        <v>-4.320559003</v>
      </c>
      <c r="BZ28" s="18">
        <f t="shared" si="30"/>
        <v>1.899900506</v>
      </c>
      <c r="CA28" s="18">
        <f t="shared" si="31"/>
        <v>2.32037029</v>
      </c>
      <c r="CB28" s="14">
        <f t="shared" si="32"/>
        <v>27.37725484</v>
      </c>
      <c r="CC28" s="14">
        <f t="shared" si="33"/>
        <v>31.31721244</v>
      </c>
      <c r="CD28" s="14">
        <f t="shared" si="34"/>
        <v>49.61543453</v>
      </c>
      <c r="CE28" s="14">
        <f t="shared" si="35"/>
        <v>56.04706494</v>
      </c>
      <c r="CF28" s="14">
        <f t="shared" si="36"/>
        <v>-2.663735185</v>
      </c>
      <c r="CG28" s="7">
        <v>3852.833333</v>
      </c>
      <c r="CH28" s="7">
        <v>122.0</v>
      </c>
      <c r="CI28" s="7">
        <v>149.0</v>
      </c>
      <c r="CJ28" s="26">
        <v>1636.0</v>
      </c>
      <c r="CK28" s="7">
        <v>1862.0</v>
      </c>
      <c r="CL28" s="7">
        <v>620.0</v>
      </c>
      <c r="CM28" s="7">
        <v>752.0</v>
      </c>
      <c r="CN28" s="7">
        <v>808.0</v>
      </c>
      <c r="CO28" s="7">
        <v>836.0</v>
      </c>
      <c r="CP28" s="19">
        <v>17.0</v>
      </c>
      <c r="CQ28" s="19">
        <v>5.0</v>
      </c>
      <c r="CR28" s="26">
        <f t="shared" si="37"/>
        <v>-12</v>
      </c>
      <c r="CS28" s="18">
        <f t="shared" si="38"/>
        <v>0.7445889553</v>
      </c>
      <c r="CT28" s="18">
        <f t="shared" si="39"/>
        <v>0.2189967515</v>
      </c>
      <c r="CU28" s="18">
        <f t="shared" si="40"/>
        <v>-0.5255922037</v>
      </c>
      <c r="CV28" s="30">
        <v>45.62</v>
      </c>
      <c r="CW28" s="30">
        <v>64.21</v>
      </c>
      <c r="CX28" s="30">
        <v>46.5</v>
      </c>
      <c r="CY28" s="30">
        <v>52.34</v>
      </c>
      <c r="CZ28" s="30">
        <v>50.93</v>
      </c>
      <c r="DA28" s="30">
        <v>53.27</v>
      </c>
      <c r="DB28" s="7">
        <v>0.0</v>
      </c>
      <c r="DC28" s="7">
        <v>0.0</v>
      </c>
      <c r="DD28" s="13" t="str">
        <f t="shared" si="41"/>
        <v> </v>
      </c>
      <c r="DE28" s="7">
        <v>0.0</v>
      </c>
      <c r="DF28" s="7">
        <v>0.0</v>
      </c>
      <c r="DG28" s="7">
        <v>0.0</v>
      </c>
      <c r="DH28" s="7">
        <v>0.0</v>
      </c>
      <c r="DI28" s="7">
        <v>0.0</v>
      </c>
      <c r="DJ28" s="9" t="s">
        <v>3727</v>
      </c>
      <c r="DK28" s="7" t="s">
        <v>3728</v>
      </c>
    </row>
    <row r="29" ht="12.75" customHeight="1">
      <c r="A29" s="7" t="s">
        <v>345</v>
      </c>
      <c r="B29" s="7" t="s">
        <v>346</v>
      </c>
      <c r="C29" s="8" t="s">
        <v>206</v>
      </c>
      <c r="D29" s="9" t="s">
        <v>174</v>
      </c>
      <c r="E29" s="7">
        <v>10.0</v>
      </c>
      <c r="F29" s="7">
        <v>0.0</v>
      </c>
      <c r="G29" s="7">
        <v>0.0</v>
      </c>
      <c r="H29" s="24">
        <f t="shared" si="1"/>
        <v>0</v>
      </c>
      <c r="I29" s="25">
        <f t="shared" si="2"/>
        <v>0</v>
      </c>
      <c r="J29" s="19">
        <v>0.0</v>
      </c>
      <c r="K29" s="19">
        <v>0.0</v>
      </c>
      <c r="L29" s="19">
        <v>0.0</v>
      </c>
      <c r="M29" s="19">
        <v>8.0</v>
      </c>
      <c r="N29" s="19">
        <v>6.0</v>
      </c>
      <c r="O29" s="19">
        <v>2.0</v>
      </c>
      <c r="P29" s="19">
        <v>2.0</v>
      </c>
      <c r="Q29" s="10">
        <f t="shared" si="3"/>
        <v>0</v>
      </c>
      <c r="R29" s="10">
        <f t="shared" si="4"/>
        <v>0</v>
      </c>
      <c r="S29" s="7">
        <v>7896.0</v>
      </c>
      <c r="T29" s="14">
        <f t="shared" si="5"/>
        <v>13.16</v>
      </c>
      <c r="U29" s="14">
        <v>131.06</v>
      </c>
      <c r="V29" s="14">
        <f t="shared" si="6"/>
        <v>13.106</v>
      </c>
      <c r="W29" s="14">
        <v>352.03</v>
      </c>
      <c r="X29" s="14">
        <f t="shared" si="7"/>
        <v>35.203</v>
      </c>
      <c r="Y29" s="13">
        <f t="shared" si="8"/>
        <v>0.2712952038</v>
      </c>
      <c r="Z29" s="12">
        <f t="shared" si="9"/>
        <v>0</v>
      </c>
      <c r="AA29" s="19">
        <v>17.0</v>
      </c>
      <c r="AB29" s="19">
        <v>21.0</v>
      </c>
      <c r="AC29" s="19">
        <v>17.0</v>
      </c>
      <c r="AD29" s="19">
        <v>7.0</v>
      </c>
      <c r="AE29" s="19">
        <v>0.0</v>
      </c>
      <c r="AF29" s="10">
        <f t="shared" si="10"/>
        <v>0</v>
      </c>
      <c r="AG29" s="10">
        <f t="shared" si="11"/>
        <v>0</v>
      </c>
      <c r="AH29" s="10">
        <f t="shared" si="12"/>
        <v>0</v>
      </c>
      <c r="AI29" s="19">
        <v>39.0</v>
      </c>
      <c r="AJ29" s="13">
        <f t="shared" si="13"/>
        <v>0.325</v>
      </c>
      <c r="AK29" s="19">
        <v>46.0</v>
      </c>
      <c r="AL29" s="13">
        <f t="shared" si="14"/>
        <v>0.3833333333</v>
      </c>
      <c r="AM29" s="19">
        <v>35.0</v>
      </c>
      <c r="AN29" s="13">
        <f t="shared" si="15"/>
        <v>0.2916666667</v>
      </c>
      <c r="AO29" s="13">
        <f t="shared" si="16"/>
        <v>0.4588235294</v>
      </c>
      <c r="AP29" s="8">
        <v>3.0</v>
      </c>
      <c r="AQ29" s="14">
        <v>-0.27</v>
      </c>
      <c r="AR29" s="19">
        <v>17.04</v>
      </c>
      <c r="AS29" s="26">
        <v>8.0</v>
      </c>
      <c r="AT29" s="27">
        <v>-0.6980000000000001</v>
      </c>
      <c r="AU29" s="8">
        <v>9.0</v>
      </c>
      <c r="AV29" s="27">
        <v>-0.744</v>
      </c>
      <c r="AW29" s="19">
        <v>49.55</v>
      </c>
      <c r="AX29" s="19">
        <v>15.51</v>
      </c>
      <c r="AY29" s="27">
        <v>0.63</v>
      </c>
      <c r="AZ29" s="27">
        <v>1.432</v>
      </c>
      <c r="BA29" s="19">
        <v>50.68</v>
      </c>
      <c r="BB29" s="13">
        <f t="shared" si="17"/>
        <v>0.09836065574</v>
      </c>
      <c r="BC29" s="28">
        <f t="shared" si="18"/>
        <v>0.9480519481</v>
      </c>
      <c r="BD29" s="26">
        <f t="shared" si="19"/>
        <v>1046.412604</v>
      </c>
      <c r="BE29" s="13">
        <f t="shared" si="20"/>
        <v>0.04641260379</v>
      </c>
      <c r="BF29" s="18">
        <f t="shared" si="21"/>
        <v>2.746833511</v>
      </c>
      <c r="BG29" s="18">
        <f t="shared" si="22"/>
        <v>1.831222341</v>
      </c>
      <c r="BH29" s="14">
        <f t="shared" si="23"/>
        <v>27.9261407</v>
      </c>
      <c r="BI29" s="14">
        <f t="shared" si="24"/>
        <v>35.25103006</v>
      </c>
      <c r="BJ29" s="14">
        <f t="shared" si="25"/>
        <v>55.39447581</v>
      </c>
      <c r="BK29" s="14">
        <f t="shared" si="26"/>
        <v>65.46619869</v>
      </c>
      <c r="BL29" s="14">
        <f t="shared" si="27"/>
        <v>-10.07172288</v>
      </c>
      <c r="BM29" s="19">
        <v>6.0</v>
      </c>
      <c r="BN29" s="19">
        <v>4.0</v>
      </c>
      <c r="BO29" s="26">
        <v>55.0</v>
      </c>
      <c r="BP29" s="26">
        <v>73.0</v>
      </c>
      <c r="BQ29" s="19">
        <v>20.0</v>
      </c>
      <c r="BR29" s="19">
        <v>20.0</v>
      </c>
      <c r="BS29" s="19">
        <v>40.0</v>
      </c>
      <c r="BT29" s="19">
        <v>46.0</v>
      </c>
      <c r="BU29" s="19">
        <v>49.0</v>
      </c>
      <c r="BV29" s="19">
        <v>56.0</v>
      </c>
      <c r="BW29" s="13">
        <f t="shared" si="28"/>
        <v>0.4666666667</v>
      </c>
      <c r="BX29" s="14">
        <v>-1.92</v>
      </c>
      <c r="BY29" s="29">
        <f t="shared" si="29"/>
        <v>-11.34948758</v>
      </c>
      <c r="BZ29" s="18">
        <f t="shared" si="30"/>
        <v>2.356426777</v>
      </c>
      <c r="CA29" s="18">
        <f t="shared" si="31"/>
        <v>2.852516624</v>
      </c>
      <c r="CB29" s="14">
        <f t="shared" si="32"/>
        <v>29.88941333</v>
      </c>
      <c r="CC29" s="14">
        <f t="shared" si="33"/>
        <v>33.2380198</v>
      </c>
      <c r="CD29" s="14">
        <f t="shared" si="34"/>
        <v>59.2827368</v>
      </c>
      <c r="CE29" s="14">
        <f t="shared" si="35"/>
        <v>61.8872085</v>
      </c>
      <c r="CF29" s="14">
        <f t="shared" si="36"/>
        <v>-7.467251174</v>
      </c>
      <c r="CG29" s="7">
        <v>483.783333</v>
      </c>
      <c r="CH29" s="7">
        <v>19.0</v>
      </c>
      <c r="CI29" s="7">
        <v>23.0</v>
      </c>
      <c r="CJ29" s="26">
        <v>222.0</v>
      </c>
      <c r="CK29" s="7">
        <v>245.0</v>
      </c>
      <c r="CL29" s="7">
        <v>101.0</v>
      </c>
      <c r="CM29" s="7">
        <v>89.0</v>
      </c>
      <c r="CN29" s="7">
        <v>136.0</v>
      </c>
      <c r="CO29" s="7">
        <v>142.0</v>
      </c>
      <c r="CP29" s="19">
        <v>3.0</v>
      </c>
      <c r="CQ29" s="19">
        <v>0.0</v>
      </c>
      <c r="CR29" s="26">
        <f t="shared" si="37"/>
        <v>-3</v>
      </c>
      <c r="CS29" s="18">
        <f t="shared" si="38"/>
        <v>1.367781155</v>
      </c>
      <c r="CT29" s="18">
        <f t="shared" si="39"/>
        <v>0</v>
      </c>
      <c r="CU29" s="18">
        <f t="shared" si="40"/>
        <v>-1.367781155</v>
      </c>
      <c r="CV29" s="30">
        <v>5.64</v>
      </c>
      <c r="CW29" s="30">
        <v>5.34</v>
      </c>
      <c r="CX29" s="30">
        <v>4.0</v>
      </c>
      <c r="CY29" s="30">
        <v>5.85</v>
      </c>
      <c r="CZ29" s="30">
        <v>5.18</v>
      </c>
      <c r="DA29" s="30">
        <v>5.42</v>
      </c>
      <c r="DB29" s="7">
        <v>0.0</v>
      </c>
      <c r="DC29" s="7">
        <v>0.0</v>
      </c>
      <c r="DD29" s="13" t="str">
        <f t="shared" si="41"/>
        <v> </v>
      </c>
      <c r="DE29" s="7">
        <v>0.0</v>
      </c>
      <c r="DF29" s="7">
        <v>0.0</v>
      </c>
      <c r="DG29" s="7">
        <v>0.0</v>
      </c>
      <c r="DH29" s="7">
        <v>0.0</v>
      </c>
      <c r="DI29" s="7">
        <v>0.0</v>
      </c>
      <c r="DJ29" s="8" t="s">
        <v>3729</v>
      </c>
      <c r="DK29" s="7" t="s">
        <v>3730</v>
      </c>
    </row>
    <row r="30" ht="12.75" customHeight="1">
      <c r="A30" s="7" t="s">
        <v>350</v>
      </c>
      <c r="B30" s="7" t="s">
        <v>351</v>
      </c>
      <c r="C30" s="8" t="s">
        <v>254</v>
      </c>
      <c r="D30" s="9" t="s">
        <v>275</v>
      </c>
      <c r="E30" s="7">
        <v>17.0</v>
      </c>
      <c r="F30" s="7">
        <v>0.0</v>
      </c>
      <c r="G30" s="7">
        <v>0.0</v>
      </c>
      <c r="H30" s="24">
        <f t="shared" si="1"/>
        <v>0</v>
      </c>
      <c r="I30" s="25">
        <f t="shared" si="2"/>
        <v>0</v>
      </c>
      <c r="J30" s="19">
        <v>0.0</v>
      </c>
      <c r="K30" s="19">
        <v>0.0</v>
      </c>
      <c r="L30" s="19">
        <v>0.0</v>
      </c>
      <c r="M30" s="19">
        <v>11.0</v>
      </c>
      <c r="N30" s="19">
        <v>3.0</v>
      </c>
      <c r="O30" s="19">
        <v>2.0</v>
      </c>
      <c r="P30" s="19">
        <v>8.0</v>
      </c>
      <c r="Q30" s="10">
        <f t="shared" si="3"/>
        <v>0</v>
      </c>
      <c r="R30" s="10">
        <f t="shared" si="4"/>
        <v>0</v>
      </c>
      <c r="S30" s="7">
        <v>7600.0</v>
      </c>
      <c r="T30" s="14">
        <f t="shared" si="5"/>
        <v>7.450980392</v>
      </c>
      <c r="U30" s="14">
        <v>123.36</v>
      </c>
      <c r="V30" s="14">
        <f t="shared" si="6"/>
        <v>7.256470588</v>
      </c>
      <c r="W30" s="14">
        <v>694.02</v>
      </c>
      <c r="X30" s="14">
        <f t="shared" si="7"/>
        <v>40.82470588</v>
      </c>
      <c r="Y30" s="13">
        <f t="shared" si="8"/>
        <v>0.1509212361</v>
      </c>
      <c r="Z30" s="12">
        <f t="shared" si="9"/>
        <v>0</v>
      </c>
      <c r="AA30" s="19">
        <v>7.0</v>
      </c>
      <c r="AB30" s="19">
        <v>25.0</v>
      </c>
      <c r="AC30" s="19">
        <v>14.0</v>
      </c>
      <c r="AD30" s="19">
        <v>0.0</v>
      </c>
      <c r="AE30" s="19">
        <v>1.0</v>
      </c>
      <c r="AF30" s="10">
        <f t="shared" si="10"/>
        <v>0</v>
      </c>
      <c r="AG30" s="10">
        <f t="shared" si="11"/>
        <v>0</v>
      </c>
      <c r="AH30" s="10">
        <f t="shared" si="12"/>
        <v>0</v>
      </c>
      <c r="AI30" s="19">
        <v>5.0</v>
      </c>
      <c r="AJ30" s="13">
        <f t="shared" si="13"/>
        <v>0.0390625</v>
      </c>
      <c r="AK30" s="19">
        <v>84.0</v>
      </c>
      <c r="AL30" s="13">
        <f t="shared" si="14"/>
        <v>0.65625</v>
      </c>
      <c r="AM30" s="19">
        <v>39.0</v>
      </c>
      <c r="AN30" s="13">
        <f t="shared" si="15"/>
        <v>0.3046875</v>
      </c>
      <c r="AO30" s="13">
        <f t="shared" si="16"/>
        <v>0.05617977528</v>
      </c>
      <c r="AP30" s="8">
        <v>1.0</v>
      </c>
      <c r="AQ30" s="14">
        <v>-61.32</v>
      </c>
      <c r="AR30" s="19">
        <v>17.06</v>
      </c>
      <c r="AS30" s="26">
        <v>14.0</v>
      </c>
      <c r="AT30" s="27">
        <v>0.113</v>
      </c>
      <c r="AU30" s="8">
        <v>17.0</v>
      </c>
      <c r="AV30" s="27">
        <v>-1.323</v>
      </c>
      <c r="AW30" s="19">
        <v>49.11</v>
      </c>
      <c r="AX30" s="19">
        <v>16.01</v>
      </c>
      <c r="AY30" s="27">
        <v>-10.395</v>
      </c>
      <c r="AZ30" s="27">
        <v>-3.56</v>
      </c>
      <c r="BA30" s="19">
        <v>49.26</v>
      </c>
      <c r="BB30" s="13">
        <f t="shared" si="17"/>
        <v>0.02222222222</v>
      </c>
      <c r="BC30" s="28">
        <f t="shared" si="18"/>
        <v>0.9423076923</v>
      </c>
      <c r="BD30" s="26">
        <f t="shared" si="19"/>
        <v>964.5299145</v>
      </c>
      <c r="BE30" s="13">
        <f t="shared" si="20"/>
        <v>-0.03547008547</v>
      </c>
      <c r="BF30" s="18">
        <f t="shared" si="21"/>
        <v>0.486381323</v>
      </c>
      <c r="BG30" s="18">
        <f t="shared" si="22"/>
        <v>1.459143969</v>
      </c>
      <c r="BH30" s="14">
        <f t="shared" si="23"/>
        <v>21.88715953</v>
      </c>
      <c r="BI30" s="14">
        <f t="shared" si="24"/>
        <v>25.29182879</v>
      </c>
      <c r="BJ30" s="14">
        <f t="shared" si="25"/>
        <v>34.53307393</v>
      </c>
      <c r="BK30" s="14">
        <f t="shared" si="26"/>
        <v>55.93385214</v>
      </c>
      <c r="BL30" s="14">
        <f t="shared" si="27"/>
        <v>-21.40077821</v>
      </c>
      <c r="BM30" s="19">
        <v>1.0</v>
      </c>
      <c r="BN30" s="19">
        <v>3.0</v>
      </c>
      <c r="BO30" s="26">
        <v>44.0</v>
      </c>
      <c r="BP30" s="26">
        <v>49.0</v>
      </c>
      <c r="BQ30" s="19">
        <v>16.0</v>
      </c>
      <c r="BR30" s="19">
        <v>26.0</v>
      </c>
      <c r="BS30" s="19">
        <v>10.0</v>
      </c>
      <c r="BT30" s="19">
        <v>37.0</v>
      </c>
      <c r="BU30" s="19">
        <v>33.0</v>
      </c>
      <c r="BV30" s="19">
        <v>55.0</v>
      </c>
      <c r="BW30" s="13">
        <f t="shared" si="28"/>
        <v>0.375</v>
      </c>
      <c r="BX30" s="14">
        <v>-18.11</v>
      </c>
      <c r="BY30" s="29">
        <f t="shared" si="29"/>
        <v>-8.602092817</v>
      </c>
      <c r="BZ30" s="18">
        <f t="shared" si="30"/>
        <v>2.139695032</v>
      </c>
      <c r="CA30" s="18">
        <f t="shared" si="31"/>
        <v>2.287260207</v>
      </c>
      <c r="CB30" s="14">
        <f t="shared" si="32"/>
        <v>28.4800787</v>
      </c>
      <c r="CC30" s="14">
        <f t="shared" si="33"/>
        <v>24.86473192</v>
      </c>
      <c r="CD30" s="14">
        <f t="shared" si="34"/>
        <v>53.4923758</v>
      </c>
      <c r="CE30" s="14">
        <f t="shared" si="35"/>
        <v>48.2538121</v>
      </c>
      <c r="CF30" s="14">
        <f t="shared" si="36"/>
        <v>-26.63934191</v>
      </c>
      <c r="CG30" s="7">
        <v>813.2</v>
      </c>
      <c r="CH30" s="7">
        <v>29.0</v>
      </c>
      <c r="CI30" s="7">
        <v>31.0</v>
      </c>
      <c r="CJ30" s="26">
        <v>357.0</v>
      </c>
      <c r="CK30" s="7">
        <v>306.0</v>
      </c>
      <c r="CL30" s="7">
        <v>162.0</v>
      </c>
      <c r="CM30" s="7">
        <v>132.0</v>
      </c>
      <c r="CN30" s="7">
        <v>177.0</v>
      </c>
      <c r="CO30" s="7">
        <v>185.0</v>
      </c>
      <c r="CP30" s="19">
        <v>1.0</v>
      </c>
      <c r="CQ30" s="19">
        <v>3.0</v>
      </c>
      <c r="CR30" s="26">
        <f t="shared" si="37"/>
        <v>2</v>
      </c>
      <c r="CS30" s="18">
        <f t="shared" si="38"/>
        <v>0.4736842105</v>
      </c>
      <c r="CT30" s="18">
        <f t="shared" si="39"/>
        <v>1.421052632</v>
      </c>
      <c r="CU30" s="18">
        <f t="shared" si="40"/>
        <v>0.9473684211</v>
      </c>
      <c r="CV30" s="30">
        <v>3.35</v>
      </c>
      <c r="CW30" s="30">
        <v>3.7</v>
      </c>
      <c r="CX30" s="30">
        <v>2.81</v>
      </c>
      <c r="CY30" s="30">
        <v>4.27</v>
      </c>
      <c r="CZ30" s="30">
        <v>3.1</v>
      </c>
      <c r="DA30" s="30">
        <v>3.66</v>
      </c>
      <c r="DB30" s="7">
        <v>12.0</v>
      </c>
      <c r="DC30" s="7">
        <v>9.0</v>
      </c>
      <c r="DD30" s="13">
        <f t="shared" si="41"/>
        <v>0.5714285714</v>
      </c>
      <c r="DE30" s="7">
        <v>0.05</v>
      </c>
      <c r="DF30" s="7">
        <v>0.93</v>
      </c>
      <c r="DG30" s="7">
        <v>4.0</v>
      </c>
      <c r="DH30" s="7">
        <v>5.0</v>
      </c>
      <c r="DI30" s="7">
        <v>12.0</v>
      </c>
      <c r="DJ30" s="8" t="s">
        <v>3731</v>
      </c>
      <c r="DK30" s="7" t="s">
        <v>3732</v>
      </c>
    </row>
    <row r="31" ht="12.75" customHeight="1">
      <c r="A31" s="7" t="s">
        <v>354</v>
      </c>
      <c r="B31" s="7" t="s">
        <v>355</v>
      </c>
      <c r="C31" s="8" t="s">
        <v>222</v>
      </c>
      <c r="D31" s="9" t="s">
        <v>247</v>
      </c>
      <c r="E31" s="7">
        <v>2.0</v>
      </c>
      <c r="F31" s="7">
        <v>0.0</v>
      </c>
      <c r="G31" s="7">
        <v>0.0</v>
      </c>
      <c r="H31" s="24">
        <f t="shared" si="1"/>
        <v>0</v>
      </c>
      <c r="I31" s="25">
        <f t="shared" si="2"/>
        <v>0</v>
      </c>
      <c r="J31" s="19">
        <v>0.0</v>
      </c>
      <c r="K31" s="19">
        <v>0.0</v>
      </c>
      <c r="L31" s="19">
        <v>0.0</v>
      </c>
      <c r="M31" s="19">
        <v>1.0</v>
      </c>
      <c r="N31" s="19">
        <v>0.0</v>
      </c>
      <c r="O31" s="19">
        <v>0.0</v>
      </c>
      <c r="P31" s="19">
        <v>0.0</v>
      </c>
      <c r="Q31" s="10">
        <f t="shared" si="3"/>
        <v>0</v>
      </c>
      <c r="R31" s="10">
        <f t="shared" si="4"/>
        <v>0</v>
      </c>
      <c r="S31" s="7">
        <v>1086.0</v>
      </c>
      <c r="T31" s="14">
        <f t="shared" si="5"/>
        <v>9.05</v>
      </c>
      <c r="U31" s="14">
        <v>19.65</v>
      </c>
      <c r="V31" s="14">
        <f t="shared" si="6"/>
        <v>9.825</v>
      </c>
      <c r="W31" s="14">
        <v>91.06</v>
      </c>
      <c r="X31" s="14">
        <f t="shared" si="7"/>
        <v>45.53</v>
      </c>
      <c r="Y31" s="13">
        <f t="shared" si="8"/>
        <v>0.1774907416</v>
      </c>
      <c r="Z31" s="12">
        <f t="shared" si="9"/>
        <v>0</v>
      </c>
      <c r="AA31" s="19">
        <v>0.0</v>
      </c>
      <c r="AB31" s="19">
        <v>3.0</v>
      </c>
      <c r="AC31" s="19">
        <v>9.0</v>
      </c>
      <c r="AD31" s="19">
        <v>0.0</v>
      </c>
      <c r="AE31" s="19">
        <v>0.0</v>
      </c>
      <c r="AF31" s="10">
        <f t="shared" si="10"/>
        <v>0</v>
      </c>
      <c r="AG31" s="10">
        <f t="shared" si="11"/>
        <v>0</v>
      </c>
      <c r="AH31" s="10">
        <f t="shared" si="12"/>
        <v>0</v>
      </c>
      <c r="AI31" s="19">
        <v>4.0</v>
      </c>
      <c r="AJ31" s="13">
        <f t="shared" si="13"/>
        <v>0.4444444444</v>
      </c>
      <c r="AK31" s="19">
        <v>1.0</v>
      </c>
      <c r="AL31" s="13">
        <f t="shared" si="14"/>
        <v>0.1111111111</v>
      </c>
      <c r="AM31" s="19">
        <v>4.0</v>
      </c>
      <c r="AN31" s="13">
        <f t="shared" si="15"/>
        <v>0.4444444444</v>
      </c>
      <c r="AO31" s="13">
        <f t="shared" si="16"/>
        <v>0.8</v>
      </c>
      <c r="AP31" s="8">
        <v>17.0</v>
      </c>
      <c r="AQ31" s="14">
        <v>35.36</v>
      </c>
      <c r="AR31" s="19">
        <v>17.22</v>
      </c>
      <c r="AS31" s="26">
        <v>11.0</v>
      </c>
      <c r="AT31" s="27">
        <v>-0.856</v>
      </c>
      <c r="AU31" s="8">
        <v>14.0</v>
      </c>
      <c r="AV31" s="27">
        <v>-2.775</v>
      </c>
      <c r="AW31" s="19">
        <v>50.06</v>
      </c>
      <c r="AX31" s="19">
        <v>16.6</v>
      </c>
      <c r="AY31" s="27">
        <v>-0.6920000000000001</v>
      </c>
      <c r="AZ31" s="27">
        <v>1.955</v>
      </c>
      <c r="BA31" s="19">
        <v>50.63</v>
      </c>
      <c r="BB31" s="13">
        <f t="shared" si="17"/>
        <v>0</v>
      </c>
      <c r="BC31" s="28">
        <f t="shared" si="18"/>
        <v>0.8571428571</v>
      </c>
      <c r="BD31" s="26">
        <f t="shared" si="19"/>
        <v>857.1428571</v>
      </c>
      <c r="BE31" s="13">
        <f t="shared" si="20"/>
        <v>-0.1428571429</v>
      </c>
      <c r="BF31" s="18">
        <f t="shared" si="21"/>
        <v>0</v>
      </c>
      <c r="BG31" s="18">
        <f t="shared" si="22"/>
        <v>6.106870229</v>
      </c>
      <c r="BH31" s="14">
        <f t="shared" si="23"/>
        <v>15.26717557</v>
      </c>
      <c r="BI31" s="14">
        <f t="shared" si="24"/>
        <v>42.7480916</v>
      </c>
      <c r="BJ31" s="14">
        <f t="shared" si="25"/>
        <v>39.69465649</v>
      </c>
      <c r="BK31" s="14">
        <f t="shared" si="26"/>
        <v>58.01526718</v>
      </c>
      <c r="BL31" s="14">
        <f t="shared" si="27"/>
        <v>-18.32061069</v>
      </c>
      <c r="BM31" s="19">
        <v>0.0</v>
      </c>
      <c r="BN31" s="19">
        <v>2.0</v>
      </c>
      <c r="BO31" s="26">
        <v>5.0</v>
      </c>
      <c r="BP31" s="26">
        <v>12.0</v>
      </c>
      <c r="BQ31" s="19">
        <v>5.0</v>
      </c>
      <c r="BR31" s="19">
        <v>4.0</v>
      </c>
      <c r="BS31" s="19">
        <v>3.0</v>
      </c>
      <c r="BT31" s="19">
        <v>1.0</v>
      </c>
      <c r="BU31" s="19">
        <v>4.0</v>
      </c>
      <c r="BV31" s="19">
        <v>10.0</v>
      </c>
      <c r="BW31" s="13">
        <f t="shared" si="28"/>
        <v>0.2857142857</v>
      </c>
      <c r="BX31" s="14">
        <v>-32.19</v>
      </c>
      <c r="BY31" s="29">
        <f t="shared" si="29"/>
        <v>-30.34061069</v>
      </c>
      <c r="BZ31" s="18">
        <f t="shared" si="30"/>
        <v>1.617250674</v>
      </c>
      <c r="CA31" s="18">
        <f t="shared" si="31"/>
        <v>2.69541779</v>
      </c>
      <c r="CB31" s="14">
        <f t="shared" si="32"/>
        <v>28.57142857</v>
      </c>
      <c r="CC31" s="14">
        <f t="shared" si="33"/>
        <v>25.33692722</v>
      </c>
      <c r="CD31" s="14">
        <f t="shared" si="34"/>
        <v>57.6819407</v>
      </c>
      <c r="CE31" s="14">
        <f t="shared" si="35"/>
        <v>47.4393531</v>
      </c>
      <c r="CF31" s="14">
        <f t="shared" si="36"/>
        <v>-28.56319829</v>
      </c>
      <c r="CG31" s="7">
        <v>111.3</v>
      </c>
      <c r="CH31" s="7">
        <v>3.0</v>
      </c>
      <c r="CI31" s="7">
        <v>5.0</v>
      </c>
      <c r="CJ31" s="26">
        <v>50.0</v>
      </c>
      <c r="CK31" s="7">
        <v>42.0</v>
      </c>
      <c r="CL31" s="7">
        <v>22.0</v>
      </c>
      <c r="CM31" s="7">
        <v>23.0</v>
      </c>
      <c r="CN31" s="7">
        <v>32.0</v>
      </c>
      <c r="CO31" s="7">
        <v>18.0</v>
      </c>
      <c r="CP31" s="19">
        <v>0.0</v>
      </c>
      <c r="CQ31" s="19">
        <v>0.0</v>
      </c>
      <c r="CR31" s="26">
        <f t="shared" si="37"/>
        <v>0</v>
      </c>
      <c r="CS31" s="18">
        <f t="shared" si="38"/>
        <v>0</v>
      </c>
      <c r="CT31" s="18">
        <f t="shared" si="39"/>
        <v>0</v>
      </c>
      <c r="CU31" s="18">
        <f t="shared" si="40"/>
        <v>0</v>
      </c>
      <c r="CV31" s="30">
        <v>0.19</v>
      </c>
      <c r="CW31" s="30">
        <v>1.1</v>
      </c>
      <c r="CX31" s="30">
        <v>0.7</v>
      </c>
      <c r="CY31" s="30">
        <v>0.28</v>
      </c>
      <c r="CZ31" s="30">
        <v>1.08</v>
      </c>
      <c r="DA31" s="30">
        <v>0.51</v>
      </c>
      <c r="DB31" s="7">
        <v>0.0</v>
      </c>
      <c r="DC31" s="7">
        <v>0.0</v>
      </c>
      <c r="DD31" s="13" t="str">
        <f t="shared" si="41"/>
        <v> </v>
      </c>
      <c r="DE31" s="7">
        <v>0.0</v>
      </c>
      <c r="DF31" s="7">
        <v>0.0</v>
      </c>
      <c r="DG31" s="7">
        <v>0.0</v>
      </c>
      <c r="DH31" s="7">
        <v>0.0</v>
      </c>
      <c r="DI31" s="7">
        <v>0.0</v>
      </c>
      <c r="DJ31" s="8" t="s">
        <v>3733</v>
      </c>
      <c r="DK31" s="7" t="s">
        <v>3734</v>
      </c>
    </row>
    <row r="32" ht="12.75" customHeight="1">
      <c r="A32" s="7" t="s">
        <v>359</v>
      </c>
      <c r="B32" s="7" t="s">
        <v>360</v>
      </c>
      <c r="C32" s="7" t="s">
        <v>173</v>
      </c>
      <c r="D32" s="8" t="s">
        <v>238</v>
      </c>
      <c r="E32" s="7">
        <v>57.0</v>
      </c>
      <c r="F32" s="7">
        <v>8.0</v>
      </c>
      <c r="G32" s="7">
        <v>9.0</v>
      </c>
      <c r="H32" s="24">
        <f t="shared" si="1"/>
        <v>17</v>
      </c>
      <c r="I32" s="25">
        <f t="shared" si="2"/>
        <v>1.495162709</v>
      </c>
      <c r="J32" s="19">
        <v>8.0</v>
      </c>
      <c r="K32" s="19">
        <v>5.0</v>
      </c>
      <c r="L32" s="19">
        <v>3.0</v>
      </c>
      <c r="M32" s="19">
        <v>58.0</v>
      </c>
      <c r="N32" s="19">
        <v>31.0</v>
      </c>
      <c r="O32" s="19">
        <v>12.0</v>
      </c>
      <c r="P32" s="19">
        <v>72.0</v>
      </c>
      <c r="Q32" s="10">
        <f t="shared" si="3"/>
        <v>0.1379310345</v>
      </c>
      <c r="R32" s="10">
        <f t="shared" si="4"/>
        <v>0.07920792079</v>
      </c>
      <c r="S32" s="7">
        <v>40932.0</v>
      </c>
      <c r="T32" s="14">
        <f t="shared" si="5"/>
        <v>11.96842105</v>
      </c>
      <c r="U32" s="14">
        <v>656.15</v>
      </c>
      <c r="V32" s="14">
        <f t="shared" si="6"/>
        <v>11.51140351</v>
      </c>
      <c r="W32" s="14">
        <v>2096.9</v>
      </c>
      <c r="X32" s="14">
        <f t="shared" si="7"/>
        <v>36.7877193</v>
      </c>
      <c r="Y32" s="13">
        <f t="shared" si="8"/>
        <v>0.2383356641</v>
      </c>
      <c r="Z32" s="12">
        <f t="shared" si="9"/>
        <v>83.68421053</v>
      </c>
      <c r="AA32" s="19">
        <v>15.0</v>
      </c>
      <c r="AB32" s="19">
        <v>51.0</v>
      </c>
      <c r="AC32" s="19">
        <v>53.0</v>
      </c>
      <c r="AD32" s="19">
        <v>12.0</v>
      </c>
      <c r="AE32" s="19">
        <v>13.0</v>
      </c>
      <c r="AF32" s="10">
        <f t="shared" si="10"/>
        <v>0.4210526316</v>
      </c>
      <c r="AG32" s="10">
        <f t="shared" si="11"/>
        <v>0.4210526316</v>
      </c>
      <c r="AH32" s="10">
        <f t="shared" si="12"/>
        <v>0.8421052632</v>
      </c>
      <c r="AI32" s="19">
        <v>157.0</v>
      </c>
      <c r="AJ32" s="13">
        <f t="shared" si="13"/>
        <v>0.2616666667</v>
      </c>
      <c r="AK32" s="19">
        <v>220.0</v>
      </c>
      <c r="AL32" s="13">
        <f t="shared" si="14"/>
        <v>0.3666666667</v>
      </c>
      <c r="AM32" s="19">
        <v>223.0</v>
      </c>
      <c r="AN32" s="13">
        <f t="shared" si="15"/>
        <v>0.3716666667</v>
      </c>
      <c r="AO32" s="13">
        <f t="shared" si="16"/>
        <v>0.4164456233</v>
      </c>
      <c r="AP32" s="8">
        <v>2.0</v>
      </c>
      <c r="AQ32" s="14">
        <v>-12.22</v>
      </c>
      <c r="AR32" s="19">
        <v>17.2</v>
      </c>
      <c r="AS32" s="26">
        <v>8.0</v>
      </c>
      <c r="AT32" s="27">
        <v>0.376</v>
      </c>
      <c r="AU32" s="8">
        <v>7.0</v>
      </c>
      <c r="AV32" s="27">
        <v>0.377</v>
      </c>
      <c r="AW32" s="19">
        <v>50.01</v>
      </c>
      <c r="AX32" s="19">
        <v>17.25</v>
      </c>
      <c r="AY32" s="27">
        <v>-3.112</v>
      </c>
      <c r="AZ32" s="27">
        <v>-0.8150000000000001</v>
      </c>
      <c r="BA32" s="19">
        <v>50.24</v>
      </c>
      <c r="BB32" s="13">
        <f t="shared" si="17"/>
        <v>0.05974842767</v>
      </c>
      <c r="BC32" s="28">
        <f t="shared" si="18"/>
        <v>0.9488817891</v>
      </c>
      <c r="BD32" s="26">
        <f t="shared" si="19"/>
        <v>1008.630217</v>
      </c>
      <c r="BE32" s="13">
        <f t="shared" si="20"/>
        <v>0.00863021681</v>
      </c>
      <c r="BF32" s="18">
        <f t="shared" si="21"/>
        <v>1.737407605</v>
      </c>
      <c r="BG32" s="18">
        <f t="shared" si="22"/>
        <v>1.463080088</v>
      </c>
      <c r="BH32" s="14">
        <f t="shared" si="23"/>
        <v>29.07871676</v>
      </c>
      <c r="BI32" s="14">
        <f t="shared" si="24"/>
        <v>28.62150423</v>
      </c>
      <c r="BJ32" s="14">
        <f t="shared" si="25"/>
        <v>53.12809571</v>
      </c>
      <c r="BK32" s="14">
        <f t="shared" si="26"/>
        <v>53.67675074</v>
      </c>
      <c r="BL32" s="14">
        <f t="shared" si="27"/>
        <v>-0.5486550331</v>
      </c>
      <c r="BM32" s="19">
        <v>19.0</v>
      </c>
      <c r="BN32" s="19">
        <v>16.0</v>
      </c>
      <c r="BO32" s="26">
        <v>299.0</v>
      </c>
      <c r="BP32" s="26">
        <v>297.0</v>
      </c>
      <c r="BQ32" s="19">
        <v>120.0</v>
      </c>
      <c r="BR32" s="19">
        <v>111.0</v>
      </c>
      <c r="BS32" s="19">
        <v>143.0</v>
      </c>
      <c r="BT32" s="19">
        <v>163.0</v>
      </c>
      <c r="BU32" s="19">
        <v>293.0</v>
      </c>
      <c r="BV32" s="19">
        <v>298.0</v>
      </c>
      <c r="BW32" s="13">
        <f t="shared" si="28"/>
        <v>0.4957698816</v>
      </c>
      <c r="BX32" s="14">
        <v>-3.02</v>
      </c>
      <c r="BY32" s="29">
        <f t="shared" si="29"/>
        <v>2.558650007</v>
      </c>
      <c r="BZ32" s="18">
        <f t="shared" si="30"/>
        <v>2.285893978</v>
      </c>
      <c r="CA32" s="18">
        <f t="shared" si="31"/>
        <v>1.828715183</v>
      </c>
      <c r="CB32" s="14">
        <f t="shared" si="32"/>
        <v>29.65131046</v>
      </c>
      <c r="CC32" s="14">
        <f t="shared" si="33"/>
        <v>26.86469685</v>
      </c>
      <c r="CD32" s="14">
        <f t="shared" si="34"/>
        <v>55.84112433</v>
      </c>
      <c r="CE32" s="14">
        <f t="shared" si="35"/>
        <v>53.44637826</v>
      </c>
      <c r="CF32" s="14">
        <f t="shared" si="36"/>
        <v>-2.943401106</v>
      </c>
      <c r="CG32" s="7">
        <v>2756.033333</v>
      </c>
      <c r="CH32" s="7">
        <v>105.0</v>
      </c>
      <c r="CI32" s="7">
        <v>84.0</v>
      </c>
      <c r="CJ32" s="26">
        <v>1257.0</v>
      </c>
      <c r="CK32" s="7">
        <v>1150.0</v>
      </c>
      <c r="CL32" s="7">
        <v>539.0</v>
      </c>
      <c r="CM32" s="7">
        <v>545.0</v>
      </c>
      <c r="CN32" s="7">
        <v>664.0</v>
      </c>
      <c r="CO32" s="7">
        <v>676.0</v>
      </c>
      <c r="CP32" s="19">
        <v>10.0</v>
      </c>
      <c r="CQ32" s="19">
        <v>4.0</v>
      </c>
      <c r="CR32" s="26">
        <f t="shared" si="37"/>
        <v>-6</v>
      </c>
      <c r="CS32" s="18">
        <f t="shared" si="38"/>
        <v>0.8795074758</v>
      </c>
      <c r="CT32" s="18">
        <f t="shared" si="39"/>
        <v>0.3518029903</v>
      </c>
      <c r="CU32" s="18">
        <f t="shared" si="40"/>
        <v>-0.5277044855</v>
      </c>
      <c r="CV32" s="30">
        <v>27.69</v>
      </c>
      <c r="CW32" s="30">
        <v>23.95</v>
      </c>
      <c r="CX32" s="30">
        <v>28.54</v>
      </c>
      <c r="CY32" s="30">
        <v>25.02</v>
      </c>
      <c r="CZ32" s="30">
        <v>24.25</v>
      </c>
      <c r="DA32" s="30">
        <v>26.11</v>
      </c>
      <c r="DB32" s="7">
        <v>290.0</v>
      </c>
      <c r="DC32" s="7">
        <v>208.0</v>
      </c>
      <c r="DD32" s="13">
        <f t="shared" si="41"/>
        <v>0.5823293173</v>
      </c>
      <c r="DE32" s="7">
        <v>1.32</v>
      </c>
      <c r="DF32" s="7">
        <v>7.61</v>
      </c>
      <c r="DG32" s="7">
        <v>124.0</v>
      </c>
      <c r="DH32" s="7">
        <v>177.0</v>
      </c>
      <c r="DI32" s="7">
        <v>172.0</v>
      </c>
      <c r="DJ32" s="8" t="s">
        <v>3735</v>
      </c>
      <c r="DK32" s="7" t="s">
        <v>3736</v>
      </c>
    </row>
    <row r="33" ht="12.75" customHeight="1">
      <c r="A33" s="7" t="s">
        <v>366</v>
      </c>
      <c r="B33" s="7" t="s">
        <v>367</v>
      </c>
      <c r="C33" s="8" t="s">
        <v>166</v>
      </c>
      <c r="D33" s="9" t="s">
        <v>174</v>
      </c>
      <c r="E33" s="7">
        <v>82.0</v>
      </c>
      <c r="F33" s="7">
        <v>6.0</v>
      </c>
      <c r="G33" s="7">
        <v>15.0</v>
      </c>
      <c r="H33" s="24">
        <f t="shared" si="1"/>
        <v>21</v>
      </c>
      <c r="I33" s="25">
        <f t="shared" si="2"/>
        <v>0.7901502958</v>
      </c>
      <c r="J33" s="19">
        <v>6.0</v>
      </c>
      <c r="K33" s="19">
        <v>2.0</v>
      </c>
      <c r="L33" s="19">
        <v>11.0</v>
      </c>
      <c r="M33" s="19">
        <v>79.0</v>
      </c>
      <c r="N33" s="19">
        <v>34.0</v>
      </c>
      <c r="O33" s="19">
        <v>63.0</v>
      </c>
      <c r="P33" s="19">
        <v>42.0</v>
      </c>
      <c r="Q33" s="10">
        <f t="shared" si="3"/>
        <v>0.07594936709</v>
      </c>
      <c r="R33" s="10">
        <f t="shared" si="4"/>
        <v>0.03409090909</v>
      </c>
      <c r="S33" s="7">
        <v>95678.0</v>
      </c>
      <c r="T33" s="14">
        <f t="shared" si="5"/>
        <v>19.44674797</v>
      </c>
      <c r="U33" s="14">
        <v>1486.17</v>
      </c>
      <c r="V33" s="14">
        <f t="shared" si="6"/>
        <v>18.12402439</v>
      </c>
      <c r="W33" s="14">
        <v>2401.94</v>
      </c>
      <c r="X33" s="14">
        <f t="shared" si="7"/>
        <v>29.29195122</v>
      </c>
      <c r="Y33" s="13">
        <f t="shared" si="8"/>
        <v>0.3822345561</v>
      </c>
      <c r="Z33" s="12">
        <f t="shared" si="9"/>
        <v>29.19148936</v>
      </c>
      <c r="AA33" s="19">
        <v>174.0</v>
      </c>
      <c r="AB33" s="19">
        <v>63.0</v>
      </c>
      <c r="AC33" s="19">
        <v>57.0</v>
      </c>
      <c r="AD33" s="19">
        <v>31.0</v>
      </c>
      <c r="AE33" s="19">
        <v>21.0</v>
      </c>
      <c r="AF33" s="10">
        <f t="shared" si="10"/>
        <v>0.1276595745</v>
      </c>
      <c r="AG33" s="10">
        <f t="shared" si="11"/>
        <v>0.2765957447</v>
      </c>
      <c r="AH33" s="10">
        <f t="shared" si="12"/>
        <v>0.4042553191</v>
      </c>
      <c r="AI33" s="19">
        <v>413.0</v>
      </c>
      <c r="AJ33" s="13">
        <f t="shared" si="13"/>
        <v>0.2817189632</v>
      </c>
      <c r="AK33" s="19">
        <v>551.0</v>
      </c>
      <c r="AL33" s="13">
        <f t="shared" si="14"/>
        <v>0.3758526603</v>
      </c>
      <c r="AM33" s="19">
        <v>502.0</v>
      </c>
      <c r="AN33" s="13">
        <f t="shared" si="15"/>
        <v>0.3424283765</v>
      </c>
      <c r="AO33" s="13">
        <f t="shared" si="16"/>
        <v>0.4284232365</v>
      </c>
      <c r="AP33" s="8">
        <v>3.0</v>
      </c>
      <c r="AQ33" s="14">
        <v>-6.78</v>
      </c>
      <c r="AR33" s="19">
        <v>17.94</v>
      </c>
      <c r="AS33" s="26">
        <v>2.0</v>
      </c>
      <c r="AT33" s="27">
        <v>1.54</v>
      </c>
      <c r="AU33" s="8">
        <v>2.0</v>
      </c>
      <c r="AV33" s="27">
        <v>1.703</v>
      </c>
      <c r="AW33" s="19">
        <v>50.79</v>
      </c>
      <c r="AX33" s="19">
        <v>17.33</v>
      </c>
      <c r="AY33" s="27">
        <v>1.885</v>
      </c>
      <c r="AZ33" s="27">
        <v>-11.178</v>
      </c>
      <c r="BA33" s="19">
        <v>44.65</v>
      </c>
      <c r="BB33" s="13">
        <f t="shared" si="17"/>
        <v>0.06851311953</v>
      </c>
      <c r="BC33" s="28">
        <f t="shared" si="18"/>
        <v>0.9312977099</v>
      </c>
      <c r="BD33" s="26">
        <f t="shared" si="19"/>
        <v>999.8108295</v>
      </c>
      <c r="BE33" s="13">
        <f t="shared" si="20"/>
        <v>-0.0001891705428</v>
      </c>
      <c r="BF33" s="18">
        <f t="shared" si="21"/>
        <v>1.897494903</v>
      </c>
      <c r="BG33" s="18">
        <f t="shared" si="22"/>
        <v>2.180100527</v>
      </c>
      <c r="BH33" s="14">
        <f t="shared" si="23"/>
        <v>27.69535114</v>
      </c>
      <c r="BI33" s="14">
        <f t="shared" si="24"/>
        <v>31.73257434</v>
      </c>
      <c r="BJ33" s="14">
        <f t="shared" si="25"/>
        <v>48.85040069</v>
      </c>
      <c r="BK33" s="14">
        <f t="shared" si="26"/>
        <v>64.11110438</v>
      </c>
      <c r="BL33" s="14">
        <f t="shared" si="27"/>
        <v>-15.26070369</v>
      </c>
      <c r="BM33" s="19">
        <v>47.0</v>
      </c>
      <c r="BN33" s="19">
        <v>54.0</v>
      </c>
      <c r="BO33" s="26">
        <v>639.0</v>
      </c>
      <c r="BP33" s="26">
        <v>732.0</v>
      </c>
      <c r="BQ33" s="19">
        <v>242.0</v>
      </c>
      <c r="BR33" s="19">
        <v>307.0</v>
      </c>
      <c r="BS33" s="19">
        <v>282.0</v>
      </c>
      <c r="BT33" s="19">
        <v>495.0</v>
      </c>
      <c r="BU33" s="19">
        <v>549.0</v>
      </c>
      <c r="BV33" s="19">
        <v>781.0</v>
      </c>
      <c r="BW33" s="13">
        <f t="shared" si="28"/>
        <v>0.4127819549</v>
      </c>
      <c r="BX33" s="14">
        <v>-3.34</v>
      </c>
      <c r="BY33" s="29">
        <f t="shared" si="29"/>
        <v>-0.7518613644</v>
      </c>
      <c r="BZ33" s="18">
        <f t="shared" si="30"/>
        <v>2.1275229</v>
      </c>
      <c r="CA33" s="18">
        <f t="shared" si="31"/>
        <v>2.312524892</v>
      </c>
      <c r="CB33" s="14">
        <f t="shared" si="32"/>
        <v>27.30321056</v>
      </c>
      <c r="CC33" s="14">
        <f t="shared" si="33"/>
        <v>31.959094</v>
      </c>
      <c r="CD33" s="14">
        <f t="shared" si="34"/>
        <v>49.22594653</v>
      </c>
      <c r="CE33" s="14">
        <f t="shared" si="35"/>
        <v>62.20691959</v>
      </c>
      <c r="CF33" s="14">
        <f t="shared" si="36"/>
        <v>-2.279730629</v>
      </c>
      <c r="CG33" s="7">
        <v>3891.85</v>
      </c>
      <c r="CH33" s="7">
        <v>138.0</v>
      </c>
      <c r="CI33" s="7">
        <v>150.0</v>
      </c>
      <c r="CJ33" s="26">
        <v>1633.0</v>
      </c>
      <c r="CK33" s="7">
        <v>1923.0</v>
      </c>
      <c r="CL33" s="7">
        <v>636.0</v>
      </c>
      <c r="CM33" s="7">
        <v>839.0</v>
      </c>
      <c r="CN33" s="7">
        <v>786.0</v>
      </c>
      <c r="CO33" s="7">
        <v>1123.0</v>
      </c>
      <c r="CP33" s="19">
        <v>12.0</v>
      </c>
      <c r="CQ33" s="19">
        <v>3.0</v>
      </c>
      <c r="CR33" s="26">
        <f t="shared" si="37"/>
        <v>-9</v>
      </c>
      <c r="CS33" s="18">
        <f t="shared" si="38"/>
        <v>0.4515144547</v>
      </c>
      <c r="CT33" s="18">
        <f t="shared" si="39"/>
        <v>0.1128786137</v>
      </c>
      <c r="CU33" s="18">
        <f t="shared" si="40"/>
        <v>-0.3386358411</v>
      </c>
      <c r="CV33" s="30">
        <v>45.62</v>
      </c>
      <c r="CW33" s="30">
        <v>62.45</v>
      </c>
      <c r="CX33" s="30">
        <v>54.37</v>
      </c>
      <c r="CY33" s="30">
        <v>56.83</v>
      </c>
      <c r="CZ33" s="30">
        <v>50.93</v>
      </c>
      <c r="DA33" s="30">
        <v>63.14</v>
      </c>
      <c r="DB33" s="7">
        <v>0.0</v>
      </c>
      <c r="DC33" s="7">
        <v>0.0</v>
      </c>
      <c r="DD33" s="13" t="str">
        <f t="shared" si="41"/>
        <v> </v>
      </c>
      <c r="DE33" s="7">
        <v>0.0</v>
      </c>
      <c r="DF33" s="7">
        <v>0.0</v>
      </c>
      <c r="DG33" s="7">
        <v>0.0</v>
      </c>
      <c r="DH33" s="7">
        <v>0.0</v>
      </c>
      <c r="DI33" s="7">
        <v>0.0</v>
      </c>
      <c r="DJ33" s="8" t="s">
        <v>3737</v>
      </c>
      <c r="DK33" s="7" t="s">
        <v>3738</v>
      </c>
    </row>
    <row r="34" ht="12.75" customHeight="1">
      <c r="A34" s="7" t="s">
        <v>373</v>
      </c>
      <c r="B34" s="7" t="s">
        <v>374</v>
      </c>
      <c r="C34" s="8" t="s">
        <v>206</v>
      </c>
      <c r="D34" s="9" t="s">
        <v>174</v>
      </c>
      <c r="E34" s="7">
        <v>64.0</v>
      </c>
      <c r="F34" s="7">
        <v>1.0</v>
      </c>
      <c r="G34" s="7">
        <v>15.0</v>
      </c>
      <c r="H34" s="24">
        <f t="shared" si="1"/>
        <v>16</v>
      </c>
      <c r="I34" s="25">
        <f t="shared" si="2"/>
        <v>0.9541953119</v>
      </c>
      <c r="J34" s="19">
        <v>1.0</v>
      </c>
      <c r="K34" s="19">
        <v>7.0</v>
      </c>
      <c r="L34" s="19">
        <v>7.0</v>
      </c>
      <c r="M34" s="19">
        <v>62.0</v>
      </c>
      <c r="N34" s="19">
        <v>20.0</v>
      </c>
      <c r="O34" s="19">
        <v>36.0</v>
      </c>
      <c r="P34" s="19">
        <v>35.0</v>
      </c>
      <c r="Q34" s="10">
        <f t="shared" si="3"/>
        <v>0.01612903226</v>
      </c>
      <c r="R34" s="10">
        <f t="shared" si="4"/>
        <v>0.008474576271</v>
      </c>
      <c r="S34" s="7">
        <v>60365.0</v>
      </c>
      <c r="T34" s="14">
        <f t="shared" si="5"/>
        <v>15.72005208</v>
      </c>
      <c r="U34" s="14">
        <v>974.77</v>
      </c>
      <c r="V34" s="14">
        <f t="shared" si="6"/>
        <v>15.23078125</v>
      </c>
      <c r="W34" s="14">
        <v>2066.79</v>
      </c>
      <c r="X34" s="14">
        <f t="shared" si="7"/>
        <v>32.29359375</v>
      </c>
      <c r="Y34" s="13">
        <f t="shared" si="8"/>
        <v>0.3204835676</v>
      </c>
      <c r="Z34" s="12">
        <f t="shared" si="9"/>
        <v>97.38235294</v>
      </c>
      <c r="AA34" s="19">
        <v>78.0</v>
      </c>
      <c r="AB34" s="19">
        <v>55.0</v>
      </c>
      <c r="AC34" s="19">
        <v>120.0</v>
      </c>
      <c r="AD34" s="19">
        <v>48.0</v>
      </c>
      <c r="AE34" s="19">
        <v>13.0</v>
      </c>
      <c r="AF34" s="10">
        <f t="shared" si="10"/>
        <v>0.02941176471</v>
      </c>
      <c r="AG34" s="10">
        <f t="shared" si="11"/>
        <v>0.4117647059</v>
      </c>
      <c r="AH34" s="10">
        <f t="shared" si="12"/>
        <v>0.4411764706</v>
      </c>
      <c r="AI34" s="19">
        <v>315.0</v>
      </c>
      <c r="AJ34" s="13">
        <f t="shared" si="13"/>
        <v>0.3188259109</v>
      </c>
      <c r="AK34" s="19">
        <v>321.0</v>
      </c>
      <c r="AL34" s="13">
        <f t="shared" si="14"/>
        <v>0.3248987854</v>
      </c>
      <c r="AM34" s="19">
        <v>352.0</v>
      </c>
      <c r="AN34" s="13">
        <f t="shared" si="15"/>
        <v>0.3562753036</v>
      </c>
      <c r="AO34" s="13">
        <f t="shared" si="16"/>
        <v>0.4952830189</v>
      </c>
      <c r="AP34" s="8">
        <v>4.0</v>
      </c>
      <c r="AQ34" s="14">
        <v>0.51</v>
      </c>
      <c r="AR34" s="19">
        <v>17.19</v>
      </c>
      <c r="AS34" s="26">
        <v>5.0</v>
      </c>
      <c r="AT34" s="27">
        <v>-0.322</v>
      </c>
      <c r="AU34" s="8">
        <v>6.0</v>
      </c>
      <c r="AV34" s="27">
        <v>-1.6640000000000001</v>
      </c>
      <c r="AW34" s="19">
        <v>49.54</v>
      </c>
      <c r="AX34" s="19">
        <v>16.38</v>
      </c>
      <c r="AY34" s="27">
        <v>0.17</v>
      </c>
      <c r="AZ34" s="27">
        <v>4.195</v>
      </c>
      <c r="BA34" s="19">
        <v>51.01</v>
      </c>
      <c r="BB34" s="13">
        <f t="shared" si="17"/>
        <v>0.07188160677</v>
      </c>
      <c r="BC34" s="28">
        <f t="shared" si="18"/>
        <v>0.9139072848</v>
      </c>
      <c r="BD34" s="26">
        <f t="shared" si="19"/>
        <v>985.7888915</v>
      </c>
      <c r="BE34" s="13">
        <f t="shared" si="20"/>
        <v>-0.01421110847</v>
      </c>
      <c r="BF34" s="18">
        <f t="shared" si="21"/>
        <v>2.092801379</v>
      </c>
      <c r="BG34" s="18">
        <f t="shared" si="22"/>
        <v>2.400566287</v>
      </c>
      <c r="BH34" s="14">
        <f t="shared" si="23"/>
        <v>29.11456036</v>
      </c>
      <c r="BI34" s="14">
        <f t="shared" si="24"/>
        <v>27.88350072</v>
      </c>
      <c r="BJ34" s="14">
        <f t="shared" si="25"/>
        <v>55.39768356</v>
      </c>
      <c r="BK34" s="14">
        <f t="shared" si="26"/>
        <v>53.36643516</v>
      </c>
      <c r="BL34" s="14">
        <f t="shared" si="27"/>
        <v>2.031248397</v>
      </c>
      <c r="BM34" s="19">
        <v>34.0</v>
      </c>
      <c r="BN34" s="19">
        <v>39.0</v>
      </c>
      <c r="BO34" s="26">
        <v>439.0</v>
      </c>
      <c r="BP34" s="26">
        <v>414.0</v>
      </c>
      <c r="BQ34" s="19">
        <v>164.0</v>
      </c>
      <c r="BR34" s="19">
        <v>183.0</v>
      </c>
      <c r="BS34" s="19">
        <v>263.0</v>
      </c>
      <c r="BT34" s="19">
        <v>231.0</v>
      </c>
      <c r="BU34" s="19">
        <v>407.0</v>
      </c>
      <c r="BV34" s="19">
        <v>452.0</v>
      </c>
      <c r="BW34" s="13">
        <f t="shared" si="28"/>
        <v>0.473806752</v>
      </c>
      <c r="BX34" s="14">
        <v>-2.98</v>
      </c>
      <c r="BY34" s="29">
        <f t="shared" si="29"/>
        <v>-3.804544056</v>
      </c>
      <c r="BZ34" s="18">
        <f t="shared" si="30"/>
        <v>2.110869994</v>
      </c>
      <c r="CA34" s="18">
        <f t="shared" si="31"/>
        <v>2.150325508</v>
      </c>
      <c r="CB34" s="14">
        <f t="shared" si="32"/>
        <v>30.30183468</v>
      </c>
      <c r="CC34" s="14">
        <f t="shared" si="33"/>
        <v>28.60524758</v>
      </c>
      <c r="CD34" s="14">
        <f t="shared" si="34"/>
        <v>56.95403433</v>
      </c>
      <c r="CE34" s="14">
        <f t="shared" si="35"/>
        <v>53.20576051</v>
      </c>
      <c r="CF34" s="14">
        <f t="shared" si="36"/>
        <v>-1.717025424</v>
      </c>
      <c r="CG34" s="7">
        <v>3041.4</v>
      </c>
      <c r="CH34" s="7">
        <v>107.0</v>
      </c>
      <c r="CI34" s="7">
        <v>109.0</v>
      </c>
      <c r="CJ34" s="26">
        <v>1429.0</v>
      </c>
      <c r="CK34" s="7">
        <v>1341.0</v>
      </c>
      <c r="CL34" s="7">
        <v>555.0</v>
      </c>
      <c r="CM34" s="7">
        <v>530.0</v>
      </c>
      <c r="CN34" s="7">
        <v>796.0</v>
      </c>
      <c r="CO34" s="7">
        <v>717.0</v>
      </c>
      <c r="CP34" s="19">
        <v>5.0</v>
      </c>
      <c r="CQ34" s="19">
        <v>4.0</v>
      </c>
      <c r="CR34" s="26">
        <f t="shared" si="37"/>
        <v>-1</v>
      </c>
      <c r="CS34" s="18">
        <f t="shared" si="38"/>
        <v>0.298186035</v>
      </c>
      <c r="CT34" s="18">
        <f t="shared" si="39"/>
        <v>0.238548828</v>
      </c>
      <c r="CU34" s="18">
        <f t="shared" si="40"/>
        <v>-0.05963720699</v>
      </c>
      <c r="CV34" s="30">
        <v>35.94</v>
      </c>
      <c r="CW34" s="30">
        <v>37.58</v>
      </c>
      <c r="CX34" s="30">
        <v>31.45</v>
      </c>
      <c r="CY34" s="30">
        <v>40.6</v>
      </c>
      <c r="CZ34" s="30">
        <v>35.93</v>
      </c>
      <c r="DA34" s="30">
        <v>40.99</v>
      </c>
      <c r="DB34" s="7">
        <v>0.0</v>
      </c>
      <c r="DC34" s="7">
        <v>0.0</v>
      </c>
      <c r="DD34" s="13" t="str">
        <f t="shared" si="41"/>
        <v> </v>
      </c>
      <c r="DE34" s="7">
        <v>0.0</v>
      </c>
      <c r="DF34" s="7">
        <v>0.0</v>
      </c>
      <c r="DG34" s="7">
        <v>0.0</v>
      </c>
      <c r="DH34" s="7">
        <v>0.0</v>
      </c>
      <c r="DI34" s="7">
        <v>0.0</v>
      </c>
      <c r="DJ34" s="8" t="s">
        <v>3739</v>
      </c>
      <c r="DK34" s="7" t="s">
        <v>3740</v>
      </c>
    </row>
    <row r="35" ht="12.75" customHeight="1">
      <c r="A35" s="7" t="s">
        <v>381</v>
      </c>
      <c r="B35" s="7" t="s">
        <v>382</v>
      </c>
      <c r="C35" s="8" t="s">
        <v>305</v>
      </c>
      <c r="D35" s="9" t="s">
        <v>255</v>
      </c>
      <c r="E35" s="7">
        <v>2.0</v>
      </c>
      <c r="F35" s="7">
        <v>0.0</v>
      </c>
      <c r="G35" s="7">
        <v>0.0</v>
      </c>
      <c r="H35" s="24">
        <f t="shared" si="1"/>
        <v>0</v>
      </c>
      <c r="I35" s="25">
        <f t="shared" si="2"/>
        <v>0</v>
      </c>
      <c r="J35" s="19">
        <v>0.0</v>
      </c>
      <c r="K35" s="19">
        <v>0.0</v>
      </c>
      <c r="L35" s="19">
        <v>0.0</v>
      </c>
      <c r="M35" s="19">
        <v>0.0</v>
      </c>
      <c r="N35" s="19">
        <v>2.0</v>
      </c>
      <c r="O35" s="19">
        <v>1.0</v>
      </c>
      <c r="P35" s="19">
        <v>1.0</v>
      </c>
      <c r="Q35" s="10">
        <f t="shared" si="3"/>
        <v>0</v>
      </c>
      <c r="R35" s="10">
        <f t="shared" si="4"/>
        <v>0</v>
      </c>
      <c r="S35" s="7">
        <v>1018.0</v>
      </c>
      <c r="T35" s="14">
        <f t="shared" si="5"/>
        <v>8.483333333</v>
      </c>
      <c r="U35" s="14">
        <v>17.05</v>
      </c>
      <c r="V35" s="14">
        <f t="shared" si="6"/>
        <v>8.525</v>
      </c>
      <c r="W35" s="14">
        <v>69.3</v>
      </c>
      <c r="X35" s="14">
        <f t="shared" si="7"/>
        <v>34.65</v>
      </c>
      <c r="Y35" s="13">
        <f t="shared" si="8"/>
        <v>0.1974522293</v>
      </c>
      <c r="Z35" s="12">
        <f t="shared" si="9"/>
        <v>0</v>
      </c>
      <c r="AA35" s="19">
        <v>0.0</v>
      </c>
      <c r="AB35" s="19">
        <v>6.0</v>
      </c>
      <c r="AC35" s="19">
        <v>3.0</v>
      </c>
      <c r="AD35" s="19">
        <v>0.0</v>
      </c>
      <c r="AE35" s="19">
        <v>0.0</v>
      </c>
      <c r="AF35" s="10">
        <f t="shared" si="10"/>
        <v>0</v>
      </c>
      <c r="AG35" s="10">
        <f t="shared" si="11"/>
        <v>0</v>
      </c>
      <c r="AH35" s="10">
        <f t="shared" si="12"/>
        <v>0</v>
      </c>
      <c r="AI35" s="19">
        <v>10.0</v>
      </c>
      <c r="AJ35" s="13">
        <f t="shared" si="13"/>
        <v>0.5263157895</v>
      </c>
      <c r="AK35" s="19">
        <v>5.0</v>
      </c>
      <c r="AL35" s="13">
        <f t="shared" si="14"/>
        <v>0.2631578947</v>
      </c>
      <c r="AM35" s="19">
        <v>4.0</v>
      </c>
      <c r="AN35" s="13">
        <f t="shared" si="15"/>
        <v>0.2105263158</v>
      </c>
      <c r="AO35" s="13">
        <f t="shared" si="16"/>
        <v>0.6666666667</v>
      </c>
      <c r="AP35" s="8">
        <v>15.0</v>
      </c>
      <c r="AQ35" s="14">
        <v>14.29</v>
      </c>
      <c r="AR35" s="19">
        <v>16.8</v>
      </c>
      <c r="AS35" s="26">
        <v>12.0</v>
      </c>
      <c r="AT35" s="27">
        <v>-0.5660000000000001</v>
      </c>
      <c r="AU35" s="8">
        <v>14.0</v>
      </c>
      <c r="AV35" s="27">
        <v>3.912</v>
      </c>
      <c r="AW35" s="19">
        <v>50.95</v>
      </c>
      <c r="AX35" s="19">
        <v>17.19</v>
      </c>
      <c r="AY35" s="27">
        <v>-4.53</v>
      </c>
      <c r="AZ35" s="27">
        <v>-4.84</v>
      </c>
      <c r="BA35" s="19">
        <v>50.15</v>
      </c>
      <c r="BB35" s="13">
        <f t="shared" si="17"/>
        <v>0</v>
      </c>
      <c r="BC35" s="28">
        <f t="shared" si="18"/>
        <v>1</v>
      </c>
      <c r="BD35" s="26">
        <f t="shared" si="19"/>
        <v>1000</v>
      </c>
      <c r="BE35" s="13">
        <f t="shared" si="20"/>
        <v>0</v>
      </c>
      <c r="BF35" s="18">
        <f t="shared" si="21"/>
        <v>0</v>
      </c>
      <c r="BG35" s="18">
        <f t="shared" si="22"/>
        <v>0</v>
      </c>
      <c r="BH35" s="14">
        <f t="shared" si="23"/>
        <v>14.07624633</v>
      </c>
      <c r="BI35" s="14">
        <f t="shared" si="24"/>
        <v>31.67155425</v>
      </c>
      <c r="BJ35" s="14">
        <f t="shared" si="25"/>
        <v>35.19061584</v>
      </c>
      <c r="BK35" s="14">
        <f t="shared" si="26"/>
        <v>56.30498534</v>
      </c>
      <c r="BL35" s="14">
        <f t="shared" si="27"/>
        <v>-21.1143695</v>
      </c>
      <c r="BM35" s="19">
        <v>0.0</v>
      </c>
      <c r="BN35" s="19">
        <v>0.0</v>
      </c>
      <c r="BO35" s="26">
        <v>4.0</v>
      </c>
      <c r="BP35" s="26">
        <v>9.0</v>
      </c>
      <c r="BQ35" s="19">
        <v>3.0</v>
      </c>
      <c r="BR35" s="19">
        <v>3.0</v>
      </c>
      <c r="BS35" s="19">
        <v>3.0</v>
      </c>
      <c r="BT35" s="19">
        <v>4.0</v>
      </c>
      <c r="BU35" s="19">
        <v>4.0</v>
      </c>
      <c r="BV35" s="19">
        <v>6.0</v>
      </c>
      <c r="BW35" s="13">
        <f t="shared" si="28"/>
        <v>0.4</v>
      </c>
      <c r="BX35" s="14">
        <v>-18.57</v>
      </c>
      <c r="BY35" s="29">
        <f t="shared" si="29"/>
        <v>-16.4523695</v>
      </c>
      <c r="BZ35" s="18">
        <f t="shared" si="30"/>
        <v>1.377990436</v>
      </c>
      <c r="CA35" s="18">
        <f t="shared" si="31"/>
        <v>0.6889952179</v>
      </c>
      <c r="CB35" s="14">
        <f t="shared" si="32"/>
        <v>32.38277524</v>
      </c>
      <c r="CC35" s="14">
        <f t="shared" si="33"/>
        <v>28.24880394</v>
      </c>
      <c r="CD35" s="14">
        <f t="shared" si="34"/>
        <v>59.25358874</v>
      </c>
      <c r="CE35" s="14">
        <f t="shared" si="35"/>
        <v>55.11961744</v>
      </c>
      <c r="CF35" s="14">
        <f t="shared" si="36"/>
        <v>-25.24834081</v>
      </c>
      <c r="CG35" s="7">
        <v>87.083333</v>
      </c>
      <c r="CH35" s="7">
        <v>2.0</v>
      </c>
      <c r="CI35" s="7">
        <v>1.0</v>
      </c>
      <c r="CJ35" s="26">
        <v>45.0</v>
      </c>
      <c r="CK35" s="7">
        <v>40.0</v>
      </c>
      <c r="CL35" s="7">
        <v>15.0</v>
      </c>
      <c r="CM35" s="7">
        <v>15.0</v>
      </c>
      <c r="CN35" s="7">
        <v>24.0</v>
      </c>
      <c r="CO35" s="7">
        <v>24.0</v>
      </c>
      <c r="CP35" s="19">
        <v>1.0</v>
      </c>
      <c r="CQ35" s="19">
        <v>1.0</v>
      </c>
      <c r="CR35" s="26">
        <f t="shared" si="37"/>
        <v>0</v>
      </c>
      <c r="CS35" s="18">
        <f t="shared" si="38"/>
        <v>3.536345776</v>
      </c>
      <c r="CT35" s="18">
        <f t="shared" si="39"/>
        <v>3.536345776</v>
      </c>
      <c r="CU35" s="18">
        <f t="shared" si="40"/>
        <v>0</v>
      </c>
      <c r="CV35" s="30">
        <v>0.46</v>
      </c>
      <c r="CW35" s="30">
        <v>0.52</v>
      </c>
      <c r="CX35" s="30">
        <v>1.08</v>
      </c>
      <c r="CY35" s="30">
        <v>0.46</v>
      </c>
      <c r="CZ35" s="30">
        <v>0.86</v>
      </c>
      <c r="DA35" s="30">
        <v>0.81</v>
      </c>
      <c r="DB35" s="7">
        <v>0.0</v>
      </c>
      <c r="DC35" s="7">
        <v>0.0</v>
      </c>
      <c r="DD35" s="13" t="str">
        <f t="shared" si="41"/>
        <v> </v>
      </c>
      <c r="DE35" s="7">
        <v>0.0</v>
      </c>
      <c r="DF35" s="7">
        <v>0.0</v>
      </c>
      <c r="DG35" s="7">
        <v>0.0</v>
      </c>
      <c r="DH35" s="7">
        <v>0.0</v>
      </c>
      <c r="DI35" s="7">
        <v>0.0</v>
      </c>
      <c r="DJ35" s="8" t="s">
        <v>3741</v>
      </c>
      <c r="DK35" s="7" t="s">
        <v>3742</v>
      </c>
    </row>
    <row r="36" ht="12.75" customHeight="1">
      <c r="A36" s="7" t="s">
        <v>339</v>
      </c>
      <c r="B36" s="7" t="s">
        <v>385</v>
      </c>
      <c r="C36" s="8" t="s">
        <v>149</v>
      </c>
      <c r="D36" s="9" t="s">
        <v>159</v>
      </c>
      <c r="E36" s="7">
        <v>80.0</v>
      </c>
      <c r="F36" s="7">
        <v>12.0</v>
      </c>
      <c r="G36" s="7">
        <v>18.0</v>
      </c>
      <c r="H36" s="24">
        <f t="shared" si="1"/>
        <v>30</v>
      </c>
      <c r="I36" s="25">
        <f t="shared" si="2"/>
        <v>1.546391753</v>
      </c>
      <c r="J36" s="19">
        <v>13.0</v>
      </c>
      <c r="K36" s="19">
        <v>9.0</v>
      </c>
      <c r="L36" s="19">
        <v>8.0</v>
      </c>
      <c r="M36" s="19">
        <v>132.0</v>
      </c>
      <c r="N36" s="19">
        <v>87.0</v>
      </c>
      <c r="O36" s="19">
        <v>92.0</v>
      </c>
      <c r="P36" s="19">
        <v>177.0</v>
      </c>
      <c r="Q36" s="10">
        <f t="shared" si="3"/>
        <v>0.09090909091</v>
      </c>
      <c r="R36" s="10">
        <f t="shared" si="4"/>
        <v>0.038585209</v>
      </c>
      <c r="S36" s="7">
        <v>69840.0</v>
      </c>
      <c r="T36" s="14">
        <f t="shared" si="5"/>
        <v>14.55</v>
      </c>
      <c r="U36" s="14">
        <v>1107.57</v>
      </c>
      <c r="V36" s="14">
        <f t="shared" si="6"/>
        <v>13.844625</v>
      </c>
      <c r="W36" s="14">
        <v>2733.43</v>
      </c>
      <c r="X36" s="14">
        <f t="shared" si="7"/>
        <v>34.167875</v>
      </c>
      <c r="Y36" s="13">
        <f t="shared" si="8"/>
        <v>0.2883545952</v>
      </c>
      <c r="Z36" s="12">
        <f t="shared" si="9"/>
        <v>109.6875</v>
      </c>
      <c r="AA36" s="19">
        <v>42.0</v>
      </c>
      <c r="AB36" s="19">
        <v>250.0</v>
      </c>
      <c r="AC36" s="19">
        <v>99.0</v>
      </c>
      <c r="AD36" s="19">
        <v>23.0</v>
      </c>
      <c r="AE36" s="19">
        <v>24.0</v>
      </c>
      <c r="AF36" s="10">
        <f t="shared" si="10"/>
        <v>0.2708333333</v>
      </c>
      <c r="AG36" s="10">
        <f t="shared" si="11"/>
        <v>0.3541666667</v>
      </c>
      <c r="AH36" s="10">
        <f t="shared" si="12"/>
        <v>0.625</v>
      </c>
      <c r="AI36" s="19">
        <v>371.0</v>
      </c>
      <c r="AJ36" s="13">
        <f t="shared" si="13"/>
        <v>0.3486842105</v>
      </c>
      <c r="AK36" s="19">
        <v>328.0</v>
      </c>
      <c r="AL36" s="13">
        <f t="shared" si="14"/>
        <v>0.3082706767</v>
      </c>
      <c r="AM36" s="19">
        <v>365.0</v>
      </c>
      <c r="AN36" s="13">
        <f t="shared" si="15"/>
        <v>0.3430451128</v>
      </c>
      <c r="AO36" s="13">
        <f t="shared" si="16"/>
        <v>0.530758226</v>
      </c>
      <c r="AP36" s="8">
        <v>12.0</v>
      </c>
      <c r="AQ36" s="14">
        <v>4.22</v>
      </c>
      <c r="AR36" s="19">
        <v>17.38</v>
      </c>
      <c r="AS36" s="26">
        <v>8.0</v>
      </c>
      <c r="AT36" s="27">
        <v>0.71</v>
      </c>
      <c r="AU36" s="8">
        <v>8.0</v>
      </c>
      <c r="AV36" s="27">
        <v>0.527</v>
      </c>
      <c r="AW36" s="19">
        <v>50.02</v>
      </c>
      <c r="AX36" s="19">
        <v>18.07</v>
      </c>
      <c r="AY36" s="27">
        <v>-0.128</v>
      </c>
      <c r="AZ36" s="27">
        <v>-0.983</v>
      </c>
      <c r="BA36" s="19">
        <v>49.48</v>
      </c>
      <c r="BB36" s="13">
        <f t="shared" si="17"/>
        <v>0.08205128205</v>
      </c>
      <c r="BC36" s="28">
        <f t="shared" si="18"/>
        <v>0.9310344828</v>
      </c>
      <c r="BD36" s="26">
        <f t="shared" si="19"/>
        <v>1013.085765</v>
      </c>
      <c r="BE36" s="13">
        <f t="shared" si="20"/>
        <v>0.01308576481</v>
      </c>
      <c r="BF36" s="18">
        <f t="shared" si="21"/>
        <v>2.600287115</v>
      </c>
      <c r="BG36" s="18">
        <f t="shared" si="22"/>
        <v>2.058560633</v>
      </c>
      <c r="BH36" s="14">
        <f t="shared" si="23"/>
        <v>31.69099921</v>
      </c>
      <c r="BI36" s="14">
        <f t="shared" si="24"/>
        <v>29.84912917</v>
      </c>
      <c r="BJ36" s="14">
        <f t="shared" si="25"/>
        <v>57.91056096</v>
      </c>
      <c r="BK36" s="14">
        <f t="shared" si="26"/>
        <v>56.44789946</v>
      </c>
      <c r="BL36" s="14">
        <f t="shared" si="27"/>
        <v>1.462661502</v>
      </c>
      <c r="BM36" s="19">
        <v>48.0</v>
      </c>
      <c r="BN36" s="19">
        <v>38.0</v>
      </c>
      <c r="BO36" s="26">
        <v>537.0</v>
      </c>
      <c r="BP36" s="26">
        <v>513.0</v>
      </c>
      <c r="BQ36" s="19">
        <v>203.0</v>
      </c>
      <c r="BR36" s="19">
        <v>244.0</v>
      </c>
      <c r="BS36" s="19">
        <v>281.0</v>
      </c>
      <c r="BT36" s="19">
        <v>247.0</v>
      </c>
      <c r="BU36" s="19">
        <v>510.0</v>
      </c>
      <c r="BV36" s="19">
        <v>533.0</v>
      </c>
      <c r="BW36" s="13">
        <f t="shared" si="28"/>
        <v>0.4889741131</v>
      </c>
      <c r="BX36" s="14">
        <v>0.08</v>
      </c>
      <c r="BY36" s="29">
        <f t="shared" si="29"/>
        <v>2.144464077</v>
      </c>
      <c r="BZ36" s="18">
        <f t="shared" si="30"/>
        <v>2.370195827</v>
      </c>
      <c r="CA36" s="18">
        <f t="shared" si="31"/>
        <v>2.261042072</v>
      </c>
      <c r="CB36" s="14">
        <f t="shared" si="32"/>
        <v>31.12441363</v>
      </c>
      <c r="CC36" s="14">
        <f t="shared" si="33"/>
        <v>29.81456856</v>
      </c>
      <c r="CD36" s="14">
        <f t="shared" si="34"/>
        <v>54.8263719</v>
      </c>
      <c r="CE36" s="14">
        <f t="shared" si="35"/>
        <v>55.90231606</v>
      </c>
      <c r="CF36" s="14">
        <f t="shared" si="36"/>
        <v>2.538605661</v>
      </c>
      <c r="CG36" s="7">
        <v>3847.783333</v>
      </c>
      <c r="CH36" s="7">
        <v>152.0</v>
      </c>
      <c r="CI36" s="7">
        <v>145.0</v>
      </c>
      <c r="CJ36" s="26">
        <v>1844.0</v>
      </c>
      <c r="CK36" s="7">
        <v>1767.0</v>
      </c>
      <c r="CL36" s="7">
        <v>674.0</v>
      </c>
      <c r="CM36" s="7">
        <v>790.0</v>
      </c>
      <c r="CN36" s="7">
        <v>846.0</v>
      </c>
      <c r="CO36" s="7">
        <v>883.0</v>
      </c>
      <c r="CP36" s="19">
        <v>10.0</v>
      </c>
      <c r="CQ36" s="19">
        <v>8.0</v>
      </c>
      <c r="CR36" s="26">
        <f t="shared" si="37"/>
        <v>-2</v>
      </c>
      <c r="CS36" s="18">
        <f t="shared" si="38"/>
        <v>0.5154639175</v>
      </c>
      <c r="CT36" s="18">
        <f t="shared" si="39"/>
        <v>0.412371134</v>
      </c>
      <c r="CU36" s="18">
        <f t="shared" si="40"/>
        <v>-0.1030927835</v>
      </c>
      <c r="CV36" s="30">
        <v>43.29</v>
      </c>
      <c r="CW36" s="30">
        <v>44.56</v>
      </c>
      <c r="CX36" s="30">
        <v>45.06</v>
      </c>
      <c r="CY36" s="30">
        <v>49.21</v>
      </c>
      <c r="CZ36" s="30">
        <v>44.62</v>
      </c>
      <c r="DA36" s="30">
        <v>48.12</v>
      </c>
      <c r="DB36" s="7">
        <v>5.0</v>
      </c>
      <c r="DC36" s="7">
        <v>17.0</v>
      </c>
      <c r="DD36" s="13">
        <f t="shared" si="41"/>
        <v>0.2272727273</v>
      </c>
      <c r="DE36" s="7">
        <v>0.95</v>
      </c>
      <c r="DF36" s="7">
        <v>-0.93</v>
      </c>
      <c r="DG36" s="7">
        <v>12.0</v>
      </c>
      <c r="DH36" s="7">
        <v>2.0</v>
      </c>
      <c r="DI36" s="7">
        <v>4.0</v>
      </c>
      <c r="DJ36" s="9" t="s">
        <v>3743</v>
      </c>
      <c r="DK36" s="7" t="s">
        <v>3744</v>
      </c>
    </row>
    <row r="37" ht="12.75" customHeight="1">
      <c r="A37" s="7" t="s">
        <v>392</v>
      </c>
      <c r="B37" s="7" t="s">
        <v>393</v>
      </c>
      <c r="C37" s="8" t="s">
        <v>394</v>
      </c>
      <c r="D37" s="9" t="s">
        <v>167</v>
      </c>
      <c r="E37" s="7">
        <v>74.0</v>
      </c>
      <c r="F37" s="7">
        <v>6.0</v>
      </c>
      <c r="G37" s="7">
        <v>6.0</v>
      </c>
      <c r="H37" s="24">
        <f t="shared" si="1"/>
        <v>12</v>
      </c>
      <c r="I37" s="25">
        <f t="shared" si="2"/>
        <v>0.8904095472</v>
      </c>
      <c r="J37" s="19">
        <v>5.0</v>
      </c>
      <c r="K37" s="19">
        <v>3.0</v>
      </c>
      <c r="L37" s="19">
        <v>1.0</v>
      </c>
      <c r="M37" s="19">
        <v>82.0</v>
      </c>
      <c r="N37" s="19">
        <v>43.0</v>
      </c>
      <c r="O37" s="19">
        <v>44.0</v>
      </c>
      <c r="P37" s="19">
        <v>81.0</v>
      </c>
      <c r="Q37" s="10">
        <f t="shared" si="3"/>
        <v>0.07317073171</v>
      </c>
      <c r="R37" s="10">
        <f t="shared" si="4"/>
        <v>0.03550295858</v>
      </c>
      <c r="S37" s="7">
        <v>48517.0</v>
      </c>
      <c r="T37" s="14">
        <f t="shared" si="5"/>
        <v>10.92725225</v>
      </c>
      <c r="U37" s="14">
        <v>787.17</v>
      </c>
      <c r="V37" s="14">
        <f t="shared" si="6"/>
        <v>10.63743243</v>
      </c>
      <c r="W37" s="14">
        <v>2685.03</v>
      </c>
      <c r="X37" s="14">
        <f t="shared" si="7"/>
        <v>36.28418919</v>
      </c>
      <c r="Y37" s="13">
        <f t="shared" si="8"/>
        <v>0.2267064109</v>
      </c>
      <c r="Z37" s="12">
        <f t="shared" si="9"/>
        <v>67</v>
      </c>
      <c r="AA37" s="19">
        <v>45.0</v>
      </c>
      <c r="AB37" s="19">
        <v>60.0</v>
      </c>
      <c r="AC37" s="19">
        <v>98.0</v>
      </c>
      <c r="AD37" s="19">
        <v>14.0</v>
      </c>
      <c r="AE37" s="19">
        <v>27.0</v>
      </c>
      <c r="AF37" s="10">
        <f t="shared" si="10"/>
        <v>0.3333333333</v>
      </c>
      <c r="AG37" s="10">
        <f t="shared" si="11"/>
        <v>0.2666666667</v>
      </c>
      <c r="AH37" s="10">
        <f t="shared" si="12"/>
        <v>0.6</v>
      </c>
      <c r="AI37" s="19">
        <v>208.0</v>
      </c>
      <c r="AJ37" s="13">
        <f t="shared" si="13"/>
        <v>0.3224806202</v>
      </c>
      <c r="AK37" s="19">
        <v>207.0</v>
      </c>
      <c r="AL37" s="13">
        <f t="shared" si="14"/>
        <v>0.3209302326</v>
      </c>
      <c r="AM37" s="19">
        <v>230.0</v>
      </c>
      <c r="AN37" s="13">
        <f t="shared" si="15"/>
        <v>0.3565891473</v>
      </c>
      <c r="AO37" s="13">
        <f t="shared" si="16"/>
        <v>0.5012048193</v>
      </c>
      <c r="AP37" s="8">
        <v>7.0</v>
      </c>
      <c r="AQ37" s="14">
        <v>-0.47</v>
      </c>
      <c r="AR37" s="19">
        <v>16.82</v>
      </c>
      <c r="AS37" s="26">
        <v>10.0</v>
      </c>
      <c r="AT37" s="27">
        <v>-0.055</v>
      </c>
      <c r="AU37" s="8">
        <v>10.0</v>
      </c>
      <c r="AV37" s="27">
        <v>0.09</v>
      </c>
      <c r="AW37" s="19">
        <v>50.3</v>
      </c>
      <c r="AX37" s="19">
        <v>17.13</v>
      </c>
      <c r="AY37" s="27">
        <v>-4.232</v>
      </c>
      <c r="AZ37" s="27">
        <v>-1.98</v>
      </c>
      <c r="BA37" s="19">
        <v>48.55</v>
      </c>
      <c r="BB37" s="13">
        <f t="shared" si="17"/>
        <v>0.0447761194</v>
      </c>
      <c r="BC37" s="28">
        <f t="shared" si="18"/>
        <v>0.9318734793</v>
      </c>
      <c r="BD37" s="26">
        <f t="shared" si="19"/>
        <v>976.6495987</v>
      </c>
      <c r="BE37" s="13">
        <f t="shared" si="20"/>
        <v>-0.02335040128</v>
      </c>
      <c r="BF37" s="18">
        <f t="shared" si="21"/>
        <v>1.143336255</v>
      </c>
      <c r="BG37" s="18">
        <f t="shared" si="22"/>
        <v>2.134227676</v>
      </c>
      <c r="BH37" s="14">
        <f t="shared" si="23"/>
        <v>25.5345097</v>
      </c>
      <c r="BI37" s="14">
        <f t="shared" si="24"/>
        <v>31.32741339</v>
      </c>
      <c r="BJ37" s="14">
        <f t="shared" si="25"/>
        <v>52.51724532</v>
      </c>
      <c r="BK37" s="14">
        <f t="shared" si="26"/>
        <v>60.44437669</v>
      </c>
      <c r="BL37" s="14">
        <f t="shared" si="27"/>
        <v>-7.927131369</v>
      </c>
      <c r="BM37" s="19">
        <v>15.0</v>
      </c>
      <c r="BN37" s="19">
        <v>28.0</v>
      </c>
      <c r="BO37" s="26">
        <v>320.0</v>
      </c>
      <c r="BP37" s="26">
        <v>383.0</v>
      </c>
      <c r="BQ37" s="19">
        <v>163.0</v>
      </c>
      <c r="BR37" s="19">
        <v>155.0</v>
      </c>
      <c r="BS37" s="19">
        <v>191.0</v>
      </c>
      <c r="BT37" s="19">
        <v>227.0</v>
      </c>
      <c r="BU37" s="19">
        <v>304.0</v>
      </c>
      <c r="BV37" s="19">
        <v>385.0</v>
      </c>
      <c r="BW37" s="13">
        <f t="shared" si="28"/>
        <v>0.4412191582</v>
      </c>
      <c r="BX37" s="14">
        <v>-7.87</v>
      </c>
      <c r="BY37" s="29">
        <f t="shared" si="29"/>
        <v>-5.976047032</v>
      </c>
      <c r="BZ37" s="18">
        <f t="shared" si="30"/>
        <v>2.144226105</v>
      </c>
      <c r="CA37" s="18">
        <f t="shared" si="31"/>
        <v>1.936720353</v>
      </c>
      <c r="CB37" s="14">
        <f t="shared" si="32"/>
        <v>29.82895186</v>
      </c>
      <c r="CC37" s="14">
        <f t="shared" si="33"/>
        <v>29.89812044</v>
      </c>
      <c r="CD37" s="14">
        <f t="shared" si="34"/>
        <v>58.15348701</v>
      </c>
      <c r="CE37" s="14">
        <f t="shared" si="35"/>
        <v>56.35510383</v>
      </c>
      <c r="CF37" s="14">
        <f t="shared" si="36"/>
        <v>-9.725514554</v>
      </c>
      <c r="CG37" s="7">
        <v>3469.783333</v>
      </c>
      <c r="CH37" s="7">
        <v>124.0</v>
      </c>
      <c r="CI37" s="7">
        <v>112.0</v>
      </c>
      <c r="CJ37" s="26">
        <v>1601.0</v>
      </c>
      <c r="CK37" s="7">
        <v>1617.0</v>
      </c>
      <c r="CL37" s="7">
        <v>678.0</v>
      </c>
      <c r="CM37" s="7">
        <v>594.0</v>
      </c>
      <c r="CN37" s="7">
        <v>960.0</v>
      </c>
      <c r="CO37" s="7">
        <v>936.0</v>
      </c>
      <c r="CP37" s="19">
        <v>10.0</v>
      </c>
      <c r="CQ37" s="19">
        <v>6.0</v>
      </c>
      <c r="CR37" s="26">
        <f t="shared" si="37"/>
        <v>-4</v>
      </c>
      <c r="CS37" s="18">
        <f t="shared" si="38"/>
        <v>0.742007956</v>
      </c>
      <c r="CT37" s="18">
        <f t="shared" si="39"/>
        <v>0.4452047736</v>
      </c>
      <c r="CU37" s="18">
        <f t="shared" si="40"/>
        <v>-0.2968031824</v>
      </c>
      <c r="CV37" s="30">
        <v>23.86</v>
      </c>
      <c r="CW37" s="30">
        <v>31.98</v>
      </c>
      <c r="CX37" s="30">
        <v>22.36</v>
      </c>
      <c r="CY37" s="30">
        <v>30.02</v>
      </c>
      <c r="CZ37" s="30">
        <v>29.75</v>
      </c>
      <c r="DA37" s="30">
        <v>31.71</v>
      </c>
      <c r="DB37" s="7">
        <v>211.0</v>
      </c>
      <c r="DC37" s="7">
        <v>208.0</v>
      </c>
      <c r="DD37" s="13">
        <f t="shared" si="41"/>
        <v>0.5035799523</v>
      </c>
      <c r="DE37" s="7">
        <v>-1.9500000000000002</v>
      </c>
      <c r="DF37" s="7">
        <v>-14.31</v>
      </c>
      <c r="DG37" s="7">
        <v>132.0</v>
      </c>
      <c r="DH37" s="7">
        <v>131.0</v>
      </c>
      <c r="DI37" s="7">
        <v>139.0</v>
      </c>
      <c r="DJ37" s="8" t="s">
        <v>3745</v>
      </c>
      <c r="DK37" s="7" t="s">
        <v>3746</v>
      </c>
    </row>
    <row r="38" ht="12.75" customHeight="1">
      <c r="A38" s="7" t="s">
        <v>397</v>
      </c>
      <c r="B38" s="7" t="s">
        <v>398</v>
      </c>
      <c r="C38" s="8" t="s">
        <v>399</v>
      </c>
      <c r="D38" s="9" t="s">
        <v>159</v>
      </c>
      <c r="E38" s="7">
        <v>82.0</v>
      </c>
      <c r="F38" s="7">
        <v>22.0</v>
      </c>
      <c r="G38" s="7">
        <v>32.0</v>
      </c>
      <c r="H38" s="24">
        <f t="shared" si="1"/>
        <v>54</v>
      </c>
      <c r="I38" s="25">
        <f t="shared" si="2"/>
        <v>2.590756437</v>
      </c>
      <c r="J38" s="19">
        <v>16.0</v>
      </c>
      <c r="K38" s="19">
        <v>13.0</v>
      </c>
      <c r="L38" s="19">
        <v>13.0</v>
      </c>
      <c r="M38" s="19">
        <v>143.0</v>
      </c>
      <c r="N38" s="19">
        <v>60.0</v>
      </c>
      <c r="O38" s="19">
        <v>63.0</v>
      </c>
      <c r="P38" s="19">
        <v>178.0</v>
      </c>
      <c r="Q38" s="10">
        <f t="shared" si="3"/>
        <v>0.1538461538</v>
      </c>
      <c r="R38" s="10">
        <f t="shared" si="4"/>
        <v>0.08270676692</v>
      </c>
      <c r="S38" s="7">
        <v>75036.0</v>
      </c>
      <c r="T38" s="14">
        <f t="shared" si="5"/>
        <v>15.25121951</v>
      </c>
      <c r="U38" s="14">
        <v>1168.81</v>
      </c>
      <c r="V38" s="14">
        <f t="shared" si="6"/>
        <v>14.25378049</v>
      </c>
      <c r="W38" s="14">
        <v>2769.79</v>
      </c>
      <c r="X38" s="14">
        <f t="shared" si="7"/>
        <v>33.77792683</v>
      </c>
      <c r="Y38" s="13">
        <f t="shared" si="8"/>
        <v>0.2967577312</v>
      </c>
      <c r="Z38" s="12">
        <f t="shared" si="9"/>
        <v>145.9649123</v>
      </c>
      <c r="AA38" s="19">
        <v>37.0</v>
      </c>
      <c r="AB38" s="19">
        <v>139.0</v>
      </c>
      <c r="AC38" s="19">
        <v>82.0</v>
      </c>
      <c r="AD38" s="19">
        <v>58.0</v>
      </c>
      <c r="AE38" s="19">
        <v>54.0</v>
      </c>
      <c r="AF38" s="10">
        <f t="shared" si="10"/>
        <v>0.2807017544</v>
      </c>
      <c r="AG38" s="10">
        <f t="shared" si="11"/>
        <v>0.4561403509</v>
      </c>
      <c r="AH38" s="10">
        <f t="shared" si="12"/>
        <v>0.7368421053</v>
      </c>
      <c r="AI38" s="19">
        <v>434.0</v>
      </c>
      <c r="AJ38" s="13">
        <f t="shared" si="13"/>
        <v>0.3351351351</v>
      </c>
      <c r="AK38" s="19">
        <v>366.0</v>
      </c>
      <c r="AL38" s="13">
        <f t="shared" si="14"/>
        <v>0.2826254826</v>
      </c>
      <c r="AM38" s="19">
        <v>495.0</v>
      </c>
      <c r="AN38" s="13">
        <f t="shared" si="15"/>
        <v>0.3822393822</v>
      </c>
      <c r="AO38" s="13">
        <f t="shared" si="16"/>
        <v>0.5425</v>
      </c>
      <c r="AP38" s="8">
        <v>11.0</v>
      </c>
      <c r="AQ38" s="14">
        <v>4.57</v>
      </c>
      <c r="AR38" s="19">
        <v>18.0</v>
      </c>
      <c r="AS38" s="26">
        <v>2.0</v>
      </c>
      <c r="AT38" s="27">
        <v>0.69</v>
      </c>
      <c r="AU38" s="8">
        <v>2.0</v>
      </c>
      <c r="AV38" s="27">
        <v>0.186</v>
      </c>
      <c r="AW38" s="19">
        <v>50.13</v>
      </c>
      <c r="AX38" s="19">
        <v>18.89</v>
      </c>
      <c r="AY38" s="27">
        <v>1.742</v>
      </c>
      <c r="AZ38" s="27">
        <v>7.013</v>
      </c>
      <c r="BA38" s="19">
        <v>53.57</v>
      </c>
      <c r="BB38" s="13">
        <f t="shared" si="17"/>
        <v>0.0890625</v>
      </c>
      <c r="BC38" s="28">
        <f t="shared" si="18"/>
        <v>0.8951175407</v>
      </c>
      <c r="BD38" s="26">
        <f t="shared" si="19"/>
        <v>984.1800407</v>
      </c>
      <c r="BE38" s="13">
        <f t="shared" si="20"/>
        <v>-0.01581995931</v>
      </c>
      <c r="BF38" s="18">
        <f t="shared" si="21"/>
        <v>2.926052994</v>
      </c>
      <c r="BG38" s="18">
        <f t="shared" si="22"/>
        <v>2.977387257</v>
      </c>
      <c r="BH38" s="14">
        <f t="shared" si="23"/>
        <v>32.85392835</v>
      </c>
      <c r="BI38" s="14">
        <f t="shared" si="24"/>
        <v>28.38784747</v>
      </c>
      <c r="BJ38" s="14">
        <f t="shared" si="25"/>
        <v>63.44914913</v>
      </c>
      <c r="BK38" s="14">
        <f t="shared" si="26"/>
        <v>54.61965589</v>
      </c>
      <c r="BL38" s="14">
        <f t="shared" si="27"/>
        <v>8.829493245</v>
      </c>
      <c r="BM38" s="19">
        <v>57.0</v>
      </c>
      <c r="BN38" s="19">
        <v>58.0</v>
      </c>
      <c r="BO38" s="26">
        <v>583.0</v>
      </c>
      <c r="BP38" s="26">
        <v>495.0</v>
      </c>
      <c r="BQ38" s="19">
        <v>253.0</v>
      </c>
      <c r="BR38" s="19">
        <v>238.0</v>
      </c>
      <c r="BS38" s="19">
        <v>343.0</v>
      </c>
      <c r="BT38" s="19">
        <v>273.0</v>
      </c>
      <c r="BU38" s="19">
        <v>622.0</v>
      </c>
      <c r="BV38" s="19">
        <v>553.0</v>
      </c>
      <c r="BW38" s="13">
        <f t="shared" si="28"/>
        <v>0.5293617021</v>
      </c>
      <c r="BX38" s="14">
        <v>-0.67</v>
      </c>
      <c r="BY38" s="29">
        <f t="shared" si="29"/>
        <v>0.8924932453</v>
      </c>
      <c r="BZ38" s="18">
        <f t="shared" si="30"/>
        <v>2.464883071</v>
      </c>
      <c r="CA38" s="18">
        <f t="shared" si="31"/>
        <v>2.342404409</v>
      </c>
      <c r="CB38" s="14">
        <f t="shared" si="32"/>
        <v>31.32391779</v>
      </c>
      <c r="CC38" s="14">
        <f t="shared" si="33"/>
        <v>28.13947258</v>
      </c>
      <c r="CD38" s="14">
        <f t="shared" si="34"/>
        <v>61.54552762</v>
      </c>
      <c r="CE38" s="14">
        <f t="shared" si="35"/>
        <v>55.54407318</v>
      </c>
      <c r="CF38" s="14">
        <f t="shared" si="36"/>
        <v>2.828038811</v>
      </c>
      <c r="CG38" s="7">
        <v>3919.05</v>
      </c>
      <c r="CH38" s="7">
        <v>161.0</v>
      </c>
      <c r="CI38" s="7">
        <v>153.0</v>
      </c>
      <c r="CJ38" s="26">
        <v>1885.0</v>
      </c>
      <c r="CK38" s="7">
        <v>1685.0</v>
      </c>
      <c r="CL38" s="7">
        <v>903.0</v>
      </c>
      <c r="CM38" s="7">
        <v>833.0</v>
      </c>
      <c r="CN38" s="7">
        <v>1071.0</v>
      </c>
      <c r="CO38" s="7">
        <v>957.0</v>
      </c>
      <c r="CP38" s="19">
        <v>14.0</v>
      </c>
      <c r="CQ38" s="19">
        <v>17.0</v>
      </c>
      <c r="CR38" s="26">
        <f t="shared" si="37"/>
        <v>3</v>
      </c>
      <c r="CS38" s="18">
        <f t="shared" si="38"/>
        <v>0.6716775948</v>
      </c>
      <c r="CT38" s="18">
        <f t="shared" si="39"/>
        <v>0.8156085079</v>
      </c>
      <c r="CU38" s="18">
        <f t="shared" si="40"/>
        <v>0.1439309132</v>
      </c>
      <c r="CV38" s="30">
        <v>51.9</v>
      </c>
      <c r="CW38" s="30">
        <v>46.28</v>
      </c>
      <c r="CX38" s="30">
        <v>35.44</v>
      </c>
      <c r="CY38" s="30">
        <v>51.19</v>
      </c>
      <c r="CZ38" s="30">
        <v>41.33</v>
      </c>
      <c r="DA38" s="30">
        <v>44.52</v>
      </c>
      <c r="DB38" s="7">
        <v>164.0</v>
      </c>
      <c r="DC38" s="7">
        <v>166.0</v>
      </c>
      <c r="DD38" s="13">
        <f t="shared" si="41"/>
        <v>0.496969697</v>
      </c>
      <c r="DE38" s="7">
        <v>-1.08</v>
      </c>
      <c r="DF38" s="7">
        <v>8.1</v>
      </c>
      <c r="DG38" s="7">
        <v>134.0</v>
      </c>
      <c r="DH38" s="7">
        <v>50.0</v>
      </c>
      <c r="DI38" s="7">
        <v>122.0</v>
      </c>
      <c r="DJ38" s="8" t="s">
        <v>3747</v>
      </c>
      <c r="DK38" s="7" t="s">
        <v>3748</v>
      </c>
    </row>
    <row r="39" ht="12.75" customHeight="1">
      <c r="A39" s="7" t="s">
        <v>403</v>
      </c>
      <c r="B39" s="7" t="s">
        <v>398</v>
      </c>
      <c r="C39" s="8" t="s">
        <v>399</v>
      </c>
      <c r="D39" s="9" t="s">
        <v>174</v>
      </c>
      <c r="E39" s="7">
        <v>64.0</v>
      </c>
      <c r="F39" s="7">
        <v>2.0</v>
      </c>
      <c r="G39" s="7">
        <v>8.0</v>
      </c>
      <c r="H39" s="24">
        <f t="shared" si="1"/>
        <v>10</v>
      </c>
      <c r="I39" s="25">
        <f t="shared" si="2"/>
        <v>0.6971475048</v>
      </c>
      <c r="J39" s="19">
        <v>2.0</v>
      </c>
      <c r="K39" s="19">
        <v>5.0</v>
      </c>
      <c r="L39" s="19">
        <v>3.0</v>
      </c>
      <c r="M39" s="19">
        <v>50.0</v>
      </c>
      <c r="N39" s="19">
        <v>22.0</v>
      </c>
      <c r="O39" s="19">
        <v>40.0</v>
      </c>
      <c r="P39" s="19">
        <v>31.0</v>
      </c>
      <c r="Q39" s="10">
        <f t="shared" si="3"/>
        <v>0.04</v>
      </c>
      <c r="R39" s="10">
        <f t="shared" si="4"/>
        <v>0.01785714286</v>
      </c>
      <c r="S39" s="7">
        <v>51639.0</v>
      </c>
      <c r="T39" s="14">
        <f t="shared" si="5"/>
        <v>13.44765625</v>
      </c>
      <c r="U39" s="14">
        <v>844.16</v>
      </c>
      <c r="V39" s="14">
        <f t="shared" si="6"/>
        <v>13.19</v>
      </c>
      <c r="W39" s="14">
        <v>2219.39</v>
      </c>
      <c r="X39" s="14">
        <f t="shared" si="7"/>
        <v>34.67796875</v>
      </c>
      <c r="Y39" s="13">
        <f t="shared" si="8"/>
        <v>0.2755496075</v>
      </c>
      <c r="Z39" s="12">
        <f t="shared" si="9"/>
        <v>58.28571429</v>
      </c>
      <c r="AA39" s="19">
        <v>72.0</v>
      </c>
      <c r="AB39" s="19">
        <v>81.0</v>
      </c>
      <c r="AC39" s="19">
        <v>90.0</v>
      </c>
      <c r="AD39" s="19">
        <v>35.0</v>
      </c>
      <c r="AE39" s="19">
        <v>10.0</v>
      </c>
      <c r="AF39" s="10">
        <f t="shared" si="10"/>
        <v>0.05714285714</v>
      </c>
      <c r="AG39" s="10">
        <f t="shared" si="11"/>
        <v>0.2285714286</v>
      </c>
      <c r="AH39" s="10">
        <f t="shared" si="12"/>
        <v>0.2857142857</v>
      </c>
      <c r="AI39" s="19">
        <v>314.0</v>
      </c>
      <c r="AJ39" s="13">
        <f t="shared" si="13"/>
        <v>0.3592677346</v>
      </c>
      <c r="AK39" s="19">
        <v>261.0</v>
      </c>
      <c r="AL39" s="13">
        <f t="shared" si="14"/>
        <v>0.2986270023</v>
      </c>
      <c r="AM39" s="19">
        <v>299.0</v>
      </c>
      <c r="AN39" s="13">
        <f t="shared" si="15"/>
        <v>0.3421052632</v>
      </c>
      <c r="AO39" s="13">
        <f t="shared" si="16"/>
        <v>0.5460869565</v>
      </c>
      <c r="AP39" s="8">
        <v>7.0</v>
      </c>
      <c r="AQ39" s="14">
        <v>4.79</v>
      </c>
      <c r="AR39" s="19">
        <v>17.19</v>
      </c>
      <c r="AS39" s="26">
        <v>7.0</v>
      </c>
      <c r="AT39" s="27">
        <v>-0.146</v>
      </c>
      <c r="AU39" s="8">
        <v>7.0</v>
      </c>
      <c r="AV39" s="27">
        <v>-0.872</v>
      </c>
      <c r="AW39" s="19">
        <v>49.87</v>
      </c>
      <c r="AX39" s="19">
        <v>16.08</v>
      </c>
      <c r="AY39" s="27">
        <v>-0.881</v>
      </c>
      <c r="AZ39" s="27">
        <v>4.72</v>
      </c>
      <c r="BA39" s="19">
        <v>52.65</v>
      </c>
      <c r="BB39" s="13">
        <f t="shared" si="17"/>
        <v>0.08578431373</v>
      </c>
      <c r="BC39" s="28">
        <f t="shared" si="18"/>
        <v>0.9144254279</v>
      </c>
      <c r="BD39" s="26">
        <f t="shared" si="19"/>
        <v>1000.209742</v>
      </c>
      <c r="BE39" s="13">
        <f t="shared" si="20"/>
        <v>0.0002097415984</v>
      </c>
      <c r="BF39" s="18">
        <f t="shared" si="21"/>
        <v>2.487680061</v>
      </c>
      <c r="BG39" s="18">
        <f t="shared" si="22"/>
        <v>2.487680061</v>
      </c>
      <c r="BH39" s="14">
        <f t="shared" si="23"/>
        <v>28.99924185</v>
      </c>
      <c r="BI39" s="14">
        <f t="shared" si="24"/>
        <v>29.07031842</v>
      </c>
      <c r="BJ39" s="14">
        <f t="shared" si="25"/>
        <v>54.80003791</v>
      </c>
      <c r="BK39" s="14">
        <f t="shared" si="26"/>
        <v>57.42987111</v>
      </c>
      <c r="BL39" s="14">
        <f t="shared" si="27"/>
        <v>-2.629833207</v>
      </c>
      <c r="BM39" s="19">
        <v>35.0</v>
      </c>
      <c r="BN39" s="19">
        <v>35.0</v>
      </c>
      <c r="BO39" s="26">
        <v>373.0</v>
      </c>
      <c r="BP39" s="26">
        <v>374.0</v>
      </c>
      <c r="BQ39" s="19">
        <v>169.0</v>
      </c>
      <c r="BR39" s="19">
        <v>179.0</v>
      </c>
      <c r="BS39" s="19">
        <v>194.0</v>
      </c>
      <c r="BT39" s="19">
        <v>220.0</v>
      </c>
      <c r="BU39" s="19">
        <v>399.0</v>
      </c>
      <c r="BV39" s="19">
        <v>383.0</v>
      </c>
      <c r="BW39" s="13">
        <f t="shared" si="28"/>
        <v>0.510230179</v>
      </c>
      <c r="BX39" s="14">
        <v>-3.19</v>
      </c>
      <c r="BY39" s="29">
        <f t="shared" si="29"/>
        <v>-9.417920163</v>
      </c>
      <c r="BZ39" s="18">
        <f t="shared" si="30"/>
        <v>2.54330575</v>
      </c>
      <c r="CA39" s="18">
        <f t="shared" si="31"/>
        <v>2.346150266</v>
      </c>
      <c r="CB39" s="14">
        <f t="shared" si="32"/>
        <v>31.89975739</v>
      </c>
      <c r="CC39" s="14">
        <f t="shared" si="33"/>
        <v>29.19872726</v>
      </c>
      <c r="CD39" s="14">
        <f t="shared" si="34"/>
        <v>61.84767549</v>
      </c>
      <c r="CE39" s="14">
        <f t="shared" si="35"/>
        <v>56.09073534</v>
      </c>
      <c r="CF39" s="14">
        <f t="shared" si="36"/>
        <v>-8.386773354</v>
      </c>
      <c r="CG39" s="7">
        <v>3043.283333</v>
      </c>
      <c r="CH39" s="7">
        <v>129.0</v>
      </c>
      <c r="CI39" s="7">
        <v>119.0</v>
      </c>
      <c r="CJ39" s="26">
        <v>1489.0</v>
      </c>
      <c r="CK39" s="7">
        <v>1362.0</v>
      </c>
      <c r="CL39" s="7">
        <v>683.0</v>
      </c>
      <c r="CM39" s="7">
        <v>665.0</v>
      </c>
      <c r="CN39" s="7">
        <v>836.0</v>
      </c>
      <c r="CO39" s="7">
        <v>699.0</v>
      </c>
      <c r="CP39" s="19">
        <v>6.0</v>
      </c>
      <c r="CQ39" s="19">
        <v>5.0</v>
      </c>
      <c r="CR39" s="26">
        <f t="shared" si="37"/>
        <v>-1</v>
      </c>
      <c r="CS39" s="18">
        <f t="shared" si="38"/>
        <v>0.4182885029</v>
      </c>
      <c r="CT39" s="18">
        <f t="shared" si="39"/>
        <v>0.3485737524</v>
      </c>
      <c r="CU39" s="18">
        <f t="shared" si="40"/>
        <v>-0.06971475048</v>
      </c>
      <c r="CV39" s="30">
        <v>31.29</v>
      </c>
      <c r="CW39" s="30">
        <v>32.13</v>
      </c>
      <c r="CX39" s="30">
        <v>36.24</v>
      </c>
      <c r="CY39" s="30">
        <v>38.52</v>
      </c>
      <c r="CZ39" s="30">
        <v>36.21</v>
      </c>
      <c r="DA39" s="30">
        <v>35.33</v>
      </c>
      <c r="DB39" s="7">
        <v>0.0</v>
      </c>
      <c r="DC39" s="7">
        <v>0.0</v>
      </c>
      <c r="DD39" s="13" t="str">
        <f t="shared" si="41"/>
        <v> </v>
      </c>
      <c r="DE39" s="7">
        <v>0.0</v>
      </c>
      <c r="DF39" s="7">
        <v>0.0</v>
      </c>
      <c r="DG39" s="7">
        <v>0.0</v>
      </c>
      <c r="DH39" s="7">
        <v>0.0</v>
      </c>
      <c r="DI39" s="7">
        <v>0.0</v>
      </c>
      <c r="DJ39" s="8" t="s">
        <v>3749</v>
      </c>
      <c r="DK39" s="7" t="s">
        <v>3750</v>
      </c>
    </row>
    <row r="40" ht="12.75" customHeight="1">
      <c r="A40" s="7" t="s">
        <v>411</v>
      </c>
      <c r="B40" s="7" t="s">
        <v>412</v>
      </c>
      <c r="C40" s="8" t="s">
        <v>231</v>
      </c>
      <c r="D40" s="9" t="s">
        <v>183</v>
      </c>
      <c r="E40" s="7">
        <v>33.0</v>
      </c>
      <c r="F40" s="7">
        <v>5.0</v>
      </c>
      <c r="G40" s="7">
        <v>4.0</v>
      </c>
      <c r="H40" s="24">
        <f t="shared" si="1"/>
        <v>9</v>
      </c>
      <c r="I40" s="25">
        <f t="shared" si="2"/>
        <v>1.573579407</v>
      </c>
      <c r="J40" s="19">
        <v>5.0</v>
      </c>
      <c r="K40" s="19">
        <v>1.0</v>
      </c>
      <c r="L40" s="19">
        <v>2.0</v>
      </c>
      <c r="M40" s="19">
        <v>39.0</v>
      </c>
      <c r="N40" s="19">
        <v>12.0</v>
      </c>
      <c r="O40" s="19">
        <v>20.0</v>
      </c>
      <c r="P40" s="19">
        <v>45.0</v>
      </c>
      <c r="Q40" s="10">
        <f t="shared" si="3"/>
        <v>0.1282051282</v>
      </c>
      <c r="R40" s="10">
        <f t="shared" si="4"/>
        <v>0.07042253521</v>
      </c>
      <c r="S40" s="7">
        <v>20590.0</v>
      </c>
      <c r="T40" s="14">
        <f t="shared" si="5"/>
        <v>10.3989899</v>
      </c>
      <c r="U40" s="14">
        <v>338.45</v>
      </c>
      <c r="V40" s="14">
        <f t="shared" si="6"/>
        <v>10.25606061</v>
      </c>
      <c r="W40" s="14">
        <v>1213.51</v>
      </c>
      <c r="X40" s="14">
        <f t="shared" si="7"/>
        <v>36.7730303</v>
      </c>
      <c r="Y40" s="13">
        <f t="shared" si="8"/>
        <v>0.2180790742</v>
      </c>
      <c r="Z40" s="12">
        <f t="shared" si="9"/>
        <v>12.84615385</v>
      </c>
      <c r="AA40" s="19">
        <v>5.0</v>
      </c>
      <c r="AB40" s="19">
        <v>61.0</v>
      </c>
      <c r="AC40" s="19">
        <v>47.0</v>
      </c>
      <c r="AD40" s="19">
        <v>6.0</v>
      </c>
      <c r="AE40" s="19">
        <v>5.0</v>
      </c>
      <c r="AF40" s="10">
        <f t="shared" si="10"/>
        <v>0.3846153846</v>
      </c>
      <c r="AG40" s="10">
        <f t="shared" si="11"/>
        <v>0.2307692308</v>
      </c>
      <c r="AH40" s="10">
        <f t="shared" si="12"/>
        <v>0.6153846154</v>
      </c>
      <c r="AI40" s="19">
        <v>105.0</v>
      </c>
      <c r="AJ40" s="13">
        <f t="shared" si="13"/>
        <v>0.3240740741</v>
      </c>
      <c r="AK40" s="19">
        <v>102.0</v>
      </c>
      <c r="AL40" s="13">
        <f t="shared" si="14"/>
        <v>0.3148148148</v>
      </c>
      <c r="AM40" s="19">
        <v>117.0</v>
      </c>
      <c r="AN40" s="13">
        <f t="shared" si="15"/>
        <v>0.3611111111</v>
      </c>
      <c r="AO40" s="13">
        <f t="shared" si="16"/>
        <v>0.5072463768</v>
      </c>
      <c r="AP40" s="8">
        <v>7.0</v>
      </c>
      <c r="AQ40" s="14">
        <v>0.08</v>
      </c>
      <c r="AR40" s="19">
        <v>17.16</v>
      </c>
      <c r="AS40" s="26">
        <v>8.0</v>
      </c>
      <c r="AT40" s="27">
        <v>-0.05</v>
      </c>
      <c r="AU40" s="8">
        <v>13.0</v>
      </c>
      <c r="AV40" s="27">
        <v>-0.562</v>
      </c>
      <c r="AW40" s="19">
        <v>49.7</v>
      </c>
      <c r="AX40" s="19">
        <v>17.38</v>
      </c>
      <c r="AY40" s="27">
        <v>0.454</v>
      </c>
      <c r="AZ40" s="27">
        <v>4.998</v>
      </c>
      <c r="BA40" s="19">
        <v>51.31</v>
      </c>
      <c r="BB40" s="13">
        <f t="shared" si="17"/>
        <v>0.07784431138</v>
      </c>
      <c r="BC40" s="28">
        <f t="shared" si="18"/>
        <v>0.9151515152</v>
      </c>
      <c r="BD40" s="26">
        <f t="shared" si="19"/>
        <v>992.9958265</v>
      </c>
      <c r="BE40" s="13">
        <f t="shared" si="20"/>
        <v>-0.007004173471</v>
      </c>
      <c r="BF40" s="18">
        <f t="shared" si="21"/>
        <v>2.304624021</v>
      </c>
      <c r="BG40" s="18">
        <f t="shared" si="22"/>
        <v>2.481902792</v>
      </c>
      <c r="BH40" s="14">
        <f t="shared" si="23"/>
        <v>29.60555473</v>
      </c>
      <c r="BI40" s="14">
        <f t="shared" si="24"/>
        <v>29.25099719</v>
      </c>
      <c r="BJ40" s="14">
        <f t="shared" si="25"/>
        <v>56.72920668</v>
      </c>
      <c r="BK40" s="14">
        <f t="shared" si="26"/>
        <v>52.47451618</v>
      </c>
      <c r="BL40" s="14">
        <f t="shared" si="27"/>
        <v>4.254690501</v>
      </c>
      <c r="BM40" s="19">
        <v>13.0</v>
      </c>
      <c r="BN40" s="19">
        <v>14.0</v>
      </c>
      <c r="BO40" s="26">
        <v>154.0</v>
      </c>
      <c r="BP40" s="26">
        <v>151.0</v>
      </c>
      <c r="BQ40" s="19">
        <v>68.0</v>
      </c>
      <c r="BR40" s="19">
        <v>64.0</v>
      </c>
      <c r="BS40" s="19">
        <v>85.0</v>
      </c>
      <c r="BT40" s="19">
        <v>67.0</v>
      </c>
      <c r="BU40" s="19">
        <v>153.0</v>
      </c>
      <c r="BV40" s="19">
        <v>138.0</v>
      </c>
      <c r="BW40" s="13">
        <f t="shared" si="28"/>
        <v>0.5257731959</v>
      </c>
      <c r="BX40" s="14">
        <v>0.5</v>
      </c>
      <c r="BY40" s="29">
        <f t="shared" si="29"/>
        <v>-1.569222543</v>
      </c>
      <c r="BZ40" s="18">
        <f t="shared" si="30"/>
        <v>2.322280996</v>
      </c>
      <c r="CA40" s="18">
        <f t="shared" si="31"/>
        <v>2.01264353</v>
      </c>
      <c r="CB40" s="14">
        <f t="shared" si="32"/>
        <v>31.50561218</v>
      </c>
      <c r="CC40" s="14">
        <f t="shared" si="33"/>
        <v>29.53167333</v>
      </c>
      <c r="CD40" s="14">
        <f t="shared" si="34"/>
        <v>57.01199845</v>
      </c>
      <c r="CE40" s="14">
        <f t="shared" si="35"/>
        <v>54.61230809</v>
      </c>
      <c r="CF40" s="14">
        <f t="shared" si="36"/>
        <v>1.855000138</v>
      </c>
      <c r="CG40" s="7">
        <v>1550.2</v>
      </c>
      <c r="CH40" s="7">
        <v>60.0</v>
      </c>
      <c r="CI40" s="7">
        <v>52.0</v>
      </c>
      <c r="CJ40" s="26">
        <v>754.0</v>
      </c>
      <c r="CK40" s="7">
        <v>711.0</v>
      </c>
      <c r="CL40" s="7">
        <v>283.0</v>
      </c>
      <c r="CM40" s="7">
        <v>272.0</v>
      </c>
      <c r="CN40" s="7">
        <v>376.0</v>
      </c>
      <c r="CO40" s="7">
        <v>376.0</v>
      </c>
      <c r="CP40" s="19">
        <v>3.0</v>
      </c>
      <c r="CQ40" s="19">
        <v>1.0</v>
      </c>
      <c r="CR40" s="26">
        <f t="shared" si="37"/>
        <v>-2</v>
      </c>
      <c r="CS40" s="18">
        <f t="shared" si="38"/>
        <v>0.5245264692</v>
      </c>
      <c r="CT40" s="18">
        <f t="shared" si="39"/>
        <v>0.1748421564</v>
      </c>
      <c r="CU40" s="18">
        <f t="shared" si="40"/>
        <v>-0.3496843128</v>
      </c>
      <c r="CV40" s="30">
        <v>11.72</v>
      </c>
      <c r="CW40" s="30">
        <v>11.42</v>
      </c>
      <c r="CX40" s="30">
        <v>16.85</v>
      </c>
      <c r="CY40" s="30">
        <v>7.9</v>
      </c>
      <c r="CZ40" s="30">
        <v>13.33</v>
      </c>
      <c r="DA40" s="30">
        <v>12.92</v>
      </c>
      <c r="DB40" s="7">
        <v>2.0</v>
      </c>
      <c r="DC40" s="7">
        <v>3.0</v>
      </c>
      <c r="DD40" s="13">
        <f t="shared" si="41"/>
        <v>0.4</v>
      </c>
      <c r="DE40" s="7">
        <v>0.0</v>
      </c>
      <c r="DF40" s="7">
        <v>0.0</v>
      </c>
      <c r="DG40" s="7">
        <v>1.0</v>
      </c>
      <c r="DH40" s="7">
        <v>0.0</v>
      </c>
      <c r="DI40" s="7">
        <v>1.0</v>
      </c>
      <c r="DJ40" s="8" t="s">
        <v>3751</v>
      </c>
      <c r="DK40" s="7" t="s">
        <v>3752</v>
      </c>
    </row>
    <row r="41" ht="12.75" customHeight="1">
      <c r="A41" s="7" t="s">
        <v>416</v>
      </c>
      <c r="B41" s="7" t="s">
        <v>412</v>
      </c>
      <c r="C41" s="8" t="s">
        <v>158</v>
      </c>
      <c r="D41" s="9" t="s">
        <v>150</v>
      </c>
      <c r="E41" s="7">
        <v>77.0</v>
      </c>
      <c r="F41" s="7">
        <v>15.0</v>
      </c>
      <c r="G41" s="7">
        <v>13.0</v>
      </c>
      <c r="H41" s="24">
        <f t="shared" si="1"/>
        <v>28</v>
      </c>
      <c r="I41" s="25">
        <f t="shared" si="2"/>
        <v>1.658358423</v>
      </c>
      <c r="J41" s="19">
        <v>14.0</v>
      </c>
      <c r="K41" s="19">
        <v>9.0</v>
      </c>
      <c r="L41" s="19">
        <v>4.0</v>
      </c>
      <c r="M41" s="19">
        <v>92.0</v>
      </c>
      <c r="N41" s="19">
        <v>39.0</v>
      </c>
      <c r="O41" s="19">
        <v>50.0</v>
      </c>
      <c r="P41" s="19">
        <v>136.0</v>
      </c>
      <c r="Q41" s="10">
        <f t="shared" si="3"/>
        <v>0.1630434783</v>
      </c>
      <c r="R41" s="10">
        <f t="shared" si="4"/>
        <v>0.08287292818</v>
      </c>
      <c r="S41" s="7">
        <v>60783.0</v>
      </c>
      <c r="T41" s="14">
        <f t="shared" si="5"/>
        <v>13.15649351</v>
      </c>
      <c r="U41" s="14">
        <v>965.91</v>
      </c>
      <c r="V41" s="14">
        <f t="shared" si="6"/>
        <v>12.54428571</v>
      </c>
      <c r="W41" s="14">
        <v>2763.67</v>
      </c>
      <c r="X41" s="14">
        <f t="shared" si="7"/>
        <v>35.89181818</v>
      </c>
      <c r="Y41" s="13">
        <f t="shared" si="8"/>
        <v>0.2589862666</v>
      </c>
      <c r="Z41" s="12">
        <f t="shared" si="9"/>
        <v>104.7692308</v>
      </c>
      <c r="AA41" s="19">
        <v>29.0</v>
      </c>
      <c r="AB41" s="19">
        <v>101.0</v>
      </c>
      <c r="AC41" s="19">
        <v>63.0</v>
      </c>
      <c r="AD41" s="19">
        <v>22.0</v>
      </c>
      <c r="AE41" s="19">
        <v>32.0</v>
      </c>
      <c r="AF41" s="10">
        <f t="shared" si="10"/>
        <v>0.358974359</v>
      </c>
      <c r="AG41" s="10">
        <f t="shared" si="11"/>
        <v>0.3333333333</v>
      </c>
      <c r="AH41" s="10">
        <f t="shared" si="12"/>
        <v>0.6923076923</v>
      </c>
      <c r="AI41" s="19">
        <v>298.0</v>
      </c>
      <c r="AJ41" s="13">
        <f t="shared" si="13"/>
        <v>0.3340807175</v>
      </c>
      <c r="AK41" s="19">
        <v>254.0</v>
      </c>
      <c r="AL41" s="13">
        <f t="shared" si="14"/>
        <v>0.2847533632</v>
      </c>
      <c r="AM41" s="19">
        <v>340.0</v>
      </c>
      <c r="AN41" s="13">
        <f t="shared" si="15"/>
        <v>0.3811659193</v>
      </c>
      <c r="AO41" s="13">
        <f t="shared" si="16"/>
        <v>0.5398550725</v>
      </c>
      <c r="AP41" s="8">
        <v>10.0</v>
      </c>
      <c r="AQ41" s="14">
        <v>6.62</v>
      </c>
      <c r="AR41" s="19">
        <v>17.32</v>
      </c>
      <c r="AS41" s="26">
        <v>7.0</v>
      </c>
      <c r="AT41" s="27">
        <v>0.117</v>
      </c>
      <c r="AU41" s="8">
        <v>8.0</v>
      </c>
      <c r="AV41" s="27">
        <v>0.424</v>
      </c>
      <c r="AW41" s="19">
        <v>50.29</v>
      </c>
      <c r="AX41" s="19">
        <v>17.72</v>
      </c>
      <c r="AY41" s="27">
        <v>1.034</v>
      </c>
      <c r="AZ41" s="27">
        <v>-3.045</v>
      </c>
      <c r="BA41" s="19">
        <v>47.77</v>
      </c>
      <c r="BB41" s="13">
        <f t="shared" si="17"/>
        <v>0.0859030837</v>
      </c>
      <c r="BC41" s="28">
        <f t="shared" si="18"/>
        <v>0.91875</v>
      </c>
      <c r="BD41" s="26">
        <f t="shared" si="19"/>
        <v>1004.653084</v>
      </c>
      <c r="BE41" s="13">
        <f t="shared" si="20"/>
        <v>0.0046530837</v>
      </c>
      <c r="BF41" s="18">
        <f t="shared" si="21"/>
        <v>2.422585955</v>
      </c>
      <c r="BG41" s="18">
        <f t="shared" si="22"/>
        <v>2.422585955</v>
      </c>
      <c r="BH41" s="14">
        <f t="shared" si="23"/>
        <v>28.20138522</v>
      </c>
      <c r="BI41" s="14">
        <f t="shared" si="24"/>
        <v>29.81644253</v>
      </c>
      <c r="BJ41" s="14">
        <f t="shared" si="25"/>
        <v>55.09830108</v>
      </c>
      <c r="BK41" s="14">
        <f t="shared" si="26"/>
        <v>58.01782775</v>
      </c>
      <c r="BL41" s="14">
        <f t="shared" si="27"/>
        <v>-2.919526664</v>
      </c>
      <c r="BM41" s="19">
        <v>39.0</v>
      </c>
      <c r="BN41" s="19">
        <v>39.0</v>
      </c>
      <c r="BO41" s="26">
        <v>415.0</v>
      </c>
      <c r="BP41" s="26">
        <v>441.0</v>
      </c>
      <c r="BQ41" s="19">
        <v>173.0</v>
      </c>
      <c r="BR41" s="19">
        <v>200.0</v>
      </c>
      <c r="BS41" s="19">
        <v>260.0</v>
      </c>
      <c r="BT41" s="19">
        <v>254.0</v>
      </c>
      <c r="BU41" s="19">
        <v>459.0</v>
      </c>
      <c r="BV41" s="19">
        <v>433.0</v>
      </c>
      <c r="BW41" s="13">
        <f t="shared" si="28"/>
        <v>0.514573991</v>
      </c>
      <c r="BX41" s="14">
        <v>2.78</v>
      </c>
      <c r="BY41" s="29">
        <f t="shared" si="29"/>
        <v>-0.4970484031</v>
      </c>
      <c r="BZ41" s="18">
        <f t="shared" si="30"/>
        <v>2.313198442</v>
      </c>
      <c r="CA41" s="18">
        <f t="shared" si="31"/>
        <v>2.523489209</v>
      </c>
      <c r="CB41" s="14">
        <f t="shared" si="32"/>
        <v>28.35690118</v>
      </c>
      <c r="CC41" s="14">
        <f t="shared" si="33"/>
        <v>28.48631088</v>
      </c>
      <c r="CD41" s="14">
        <f t="shared" si="34"/>
        <v>53.33297386</v>
      </c>
      <c r="CE41" s="14">
        <f t="shared" si="35"/>
        <v>57.23144117</v>
      </c>
      <c r="CF41" s="14">
        <f t="shared" si="36"/>
        <v>0.9789406399</v>
      </c>
      <c r="CG41" s="7">
        <v>3709.15</v>
      </c>
      <c r="CH41" s="7">
        <v>143.0</v>
      </c>
      <c r="CI41" s="7">
        <v>156.0</v>
      </c>
      <c r="CJ41" s="26">
        <v>1610.0</v>
      </c>
      <c r="CK41" s="7">
        <v>1605.0</v>
      </c>
      <c r="CL41" s="7">
        <v>650.0</v>
      </c>
      <c r="CM41" s="7">
        <v>761.0</v>
      </c>
      <c r="CN41" s="7">
        <v>894.0</v>
      </c>
      <c r="CO41" s="7">
        <v>1016.0</v>
      </c>
      <c r="CP41" s="19">
        <v>13.0</v>
      </c>
      <c r="CQ41" s="19">
        <v>24.0</v>
      </c>
      <c r="CR41" s="26">
        <f t="shared" si="37"/>
        <v>11</v>
      </c>
      <c r="CS41" s="18">
        <f t="shared" si="38"/>
        <v>0.7699521248</v>
      </c>
      <c r="CT41" s="18">
        <f t="shared" si="39"/>
        <v>1.421450077</v>
      </c>
      <c r="CU41" s="18">
        <f t="shared" si="40"/>
        <v>0.6514979517</v>
      </c>
      <c r="CV41" s="30">
        <v>36.04</v>
      </c>
      <c r="CW41" s="30">
        <v>34.93</v>
      </c>
      <c r="CX41" s="30">
        <v>31.97</v>
      </c>
      <c r="CY41" s="30">
        <v>57.19</v>
      </c>
      <c r="CZ41" s="30">
        <v>34.84</v>
      </c>
      <c r="DA41" s="30">
        <v>41.03</v>
      </c>
      <c r="DB41" s="7">
        <v>150.0</v>
      </c>
      <c r="DC41" s="7">
        <v>176.0</v>
      </c>
      <c r="DD41" s="13">
        <f t="shared" si="41"/>
        <v>0.4601226994</v>
      </c>
      <c r="DE41" s="7">
        <v>-0.08</v>
      </c>
      <c r="DF41" s="7">
        <v>-2.66</v>
      </c>
      <c r="DG41" s="7">
        <v>103.0</v>
      </c>
      <c r="DH41" s="7">
        <v>128.0</v>
      </c>
      <c r="DI41" s="7">
        <v>92.0</v>
      </c>
      <c r="DJ41" s="8" t="s">
        <v>3753</v>
      </c>
      <c r="DK41" s="7" t="s">
        <v>3754</v>
      </c>
    </row>
    <row r="42" ht="12.75" customHeight="1">
      <c r="A42" s="7" t="s">
        <v>421</v>
      </c>
      <c r="B42" s="7" t="s">
        <v>422</v>
      </c>
      <c r="C42" s="8" t="s">
        <v>274</v>
      </c>
      <c r="D42" s="9" t="s">
        <v>174</v>
      </c>
      <c r="E42" s="7">
        <v>2.0</v>
      </c>
      <c r="F42" s="7">
        <v>0.0</v>
      </c>
      <c r="G42" s="7">
        <v>0.0</v>
      </c>
      <c r="H42" s="24">
        <f t="shared" si="1"/>
        <v>0</v>
      </c>
      <c r="I42" s="25">
        <f t="shared" si="2"/>
        <v>0</v>
      </c>
      <c r="J42" s="19">
        <v>0.0</v>
      </c>
      <c r="K42" s="19">
        <v>0.0</v>
      </c>
      <c r="L42" s="19">
        <v>0.0</v>
      </c>
      <c r="M42" s="19">
        <v>0.0</v>
      </c>
      <c r="N42" s="19">
        <v>1.0</v>
      </c>
      <c r="O42" s="19">
        <v>0.0</v>
      </c>
      <c r="P42" s="19">
        <v>0.0</v>
      </c>
      <c r="Q42" s="10">
        <f t="shared" si="3"/>
        <v>0</v>
      </c>
      <c r="R42" s="10">
        <f t="shared" si="4"/>
        <v>0</v>
      </c>
      <c r="S42" s="7">
        <v>1567.0</v>
      </c>
      <c r="T42" s="14">
        <f t="shared" si="5"/>
        <v>13.05833333</v>
      </c>
      <c r="U42" s="14">
        <v>26.59</v>
      </c>
      <c r="V42" s="14">
        <f t="shared" si="6"/>
        <v>13.295</v>
      </c>
      <c r="W42" s="14">
        <v>70.23</v>
      </c>
      <c r="X42" s="14">
        <f t="shared" si="7"/>
        <v>35.115</v>
      </c>
      <c r="Y42" s="13">
        <f t="shared" si="8"/>
        <v>0.2746333402</v>
      </c>
      <c r="Z42" s="12">
        <f t="shared" si="9"/>
        <v>0</v>
      </c>
      <c r="AA42" s="19">
        <v>5.0</v>
      </c>
      <c r="AB42" s="19">
        <v>1.0</v>
      </c>
      <c r="AC42" s="19">
        <v>4.0</v>
      </c>
      <c r="AD42" s="19">
        <v>0.0</v>
      </c>
      <c r="AE42" s="19">
        <v>0.0</v>
      </c>
      <c r="AF42" s="10">
        <f t="shared" si="10"/>
        <v>0</v>
      </c>
      <c r="AG42" s="10">
        <f t="shared" si="11"/>
        <v>0</v>
      </c>
      <c r="AH42" s="10">
        <f t="shared" si="12"/>
        <v>0</v>
      </c>
      <c r="AI42" s="19">
        <v>4.0</v>
      </c>
      <c r="AJ42" s="13">
        <f t="shared" si="13"/>
        <v>0.1739130435</v>
      </c>
      <c r="AK42" s="19">
        <v>7.0</v>
      </c>
      <c r="AL42" s="13">
        <f t="shared" si="14"/>
        <v>0.3043478261</v>
      </c>
      <c r="AM42" s="19">
        <v>12.0</v>
      </c>
      <c r="AN42" s="13">
        <f t="shared" si="15"/>
        <v>0.5217391304</v>
      </c>
      <c r="AO42" s="13">
        <f t="shared" si="16"/>
        <v>0.3636363636</v>
      </c>
      <c r="AP42" s="8">
        <v>1.0</v>
      </c>
      <c r="AQ42" s="14">
        <v>3.86</v>
      </c>
      <c r="AR42" s="19">
        <v>16.94</v>
      </c>
      <c r="AS42" s="26">
        <v>8.0</v>
      </c>
      <c r="AT42" s="27">
        <v>-1.248</v>
      </c>
      <c r="AU42" s="8">
        <v>8.0</v>
      </c>
      <c r="AV42" s="27">
        <v>4.254</v>
      </c>
      <c r="AW42" s="19">
        <v>51.63</v>
      </c>
      <c r="AX42" s="19">
        <v>16.01</v>
      </c>
      <c r="AY42" s="27">
        <v>1.019</v>
      </c>
      <c r="AZ42" s="27">
        <v>3.556</v>
      </c>
      <c r="BA42" s="19">
        <v>50.17</v>
      </c>
      <c r="BB42" s="13">
        <f t="shared" si="17"/>
        <v>0.1666666667</v>
      </c>
      <c r="BC42" s="28">
        <f t="shared" si="18"/>
        <v>1</v>
      </c>
      <c r="BD42" s="26">
        <f t="shared" si="19"/>
        <v>1166.666667</v>
      </c>
      <c r="BE42" s="13">
        <f t="shared" si="20"/>
        <v>0.1666666667</v>
      </c>
      <c r="BF42" s="18">
        <f t="shared" si="21"/>
        <v>2.256487401</v>
      </c>
      <c r="BG42" s="18">
        <f t="shared" si="22"/>
        <v>0</v>
      </c>
      <c r="BH42" s="14">
        <f t="shared" si="23"/>
        <v>13.53892441</v>
      </c>
      <c r="BI42" s="14">
        <f t="shared" si="24"/>
        <v>27.07784882</v>
      </c>
      <c r="BJ42" s="14">
        <f t="shared" si="25"/>
        <v>29.33433622</v>
      </c>
      <c r="BK42" s="14">
        <f t="shared" si="26"/>
        <v>63.18164724</v>
      </c>
      <c r="BL42" s="14">
        <f t="shared" si="27"/>
        <v>-33.84731102</v>
      </c>
      <c r="BM42" s="19">
        <v>1.0</v>
      </c>
      <c r="BN42" s="19">
        <v>0.0</v>
      </c>
      <c r="BO42" s="26">
        <v>5.0</v>
      </c>
      <c r="BP42" s="26">
        <v>12.0</v>
      </c>
      <c r="BQ42" s="19">
        <v>3.0</v>
      </c>
      <c r="BR42" s="19">
        <v>5.0</v>
      </c>
      <c r="BS42" s="19">
        <v>4.0</v>
      </c>
      <c r="BT42" s="19">
        <v>11.0</v>
      </c>
      <c r="BU42" s="19">
        <v>5.0</v>
      </c>
      <c r="BV42" s="19">
        <v>12.0</v>
      </c>
      <c r="BW42" s="13">
        <f t="shared" si="28"/>
        <v>0.2941176471</v>
      </c>
      <c r="BX42" s="14">
        <v>-16.2</v>
      </c>
      <c r="BY42" s="29">
        <f t="shared" si="29"/>
        <v>-29.96658375</v>
      </c>
      <c r="BZ42" s="18">
        <f t="shared" si="30"/>
        <v>3.726065193</v>
      </c>
      <c r="CA42" s="18">
        <f t="shared" si="31"/>
        <v>1.242021731</v>
      </c>
      <c r="CB42" s="14">
        <f t="shared" si="32"/>
        <v>22.35639116</v>
      </c>
      <c r="CC42" s="14">
        <f t="shared" si="33"/>
        <v>32.29256501</v>
      </c>
      <c r="CD42" s="14">
        <f t="shared" si="34"/>
        <v>34.77660847</v>
      </c>
      <c r="CE42" s="14">
        <f t="shared" si="35"/>
        <v>59.61704309</v>
      </c>
      <c r="CF42" s="14">
        <f t="shared" si="36"/>
        <v>-9.006876397</v>
      </c>
      <c r="CG42" s="7">
        <v>96.616667</v>
      </c>
      <c r="CH42" s="7">
        <v>6.0</v>
      </c>
      <c r="CI42" s="7">
        <v>2.0</v>
      </c>
      <c r="CJ42" s="26">
        <v>30.0</v>
      </c>
      <c r="CK42" s="7">
        <v>50.0</v>
      </c>
      <c r="CL42" s="7">
        <v>9.0</v>
      </c>
      <c r="CM42" s="7">
        <v>19.0</v>
      </c>
      <c r="CN42" s="7">
        <v>11.0</v>
      </c>
      <c r="CO42" s="7">
        <v>25.0</v>
      </c>
      <c r="CP42" s="19">
        <v>0.0</v>
      </c>
      <c r="CQ42" s="19">
        <v>0.0</v>
      </c>
      <c r="CR42" s="26">
        <f t="shared" si="37"/>
        <v>0</v>
      </c>
      <c r="CS42" s="18">
        <f t="shared" si="38"/>
        <v>0</v>
      </c>
      <c r="CT42" s="18">
        <f t="shared" si="39"/>
        <v>0</v>
      </c>
      <c r="CU42" s="18">
        <f t="shared" si="40"/>
        <v>0</v>
      </c>
      <c r="CV42" s="30">
        <v>0.83</v>
      </c>
      <c r="CW42" s="30">
        <v>0.97</v>
      </c>
      <c r="CX42" s="30">
        <v>3.77</v>
      </c>
      <c r="CY42" s="30">
        <v>0.33</v>
      </c>
      <c r="CZ42" s="30">
        <v>1.24</v>
      </c>
      <c r="DA42" s="30">
        <v>0.96</v>
      </c>
      <c r="DB42" s="7">
        <v>0.0</v>
      </c>
      <c r="DC42" s="7">
        <v>0.0</v>
      </c>
      <c r="DD42" s="13" t="str">
        <f t="shared" si="41"/>
        <v> </v>
      </c>
      <c r="DE42" s="7">
        <v>0.0</v>
      </c>
      <c r="DF42" s="7">
        <v>0.0</v>
      </c>
      <c r="DG42" s="7">
        <v>0.0</v>
      </c>
      <c r="DH42" s="7">
        <v>0.0</v>
      </c>
      <c r="DI42" s="7">
        <v>0.0</v>
      </c>
      <c r="DJ42" s="8" t="s">
        <v>3755</v>
      </c>
      <c r="DK42" s="7" t="s">
        <v>3756</v>
      </c>
    </row>
    <row r="43" ht="12.75" customHeight="1">
      <c r="A43" s="7" t="s">
        <v>425</v>
      </c>
      <c r="B43" s="7" t="s">
        <v>426</v>
      </c>
      <c r="C43" s="8" t="s">
        <v>149</v>
      </c>
      <c r="D43" s="9" t="s">
        <v>150</v>
      </c>
      <c r="E43" s="7">
        <v>80.0</v>
      </c>
      <c r="F43" s="7">
        <v>19.0</v>
      </c>
      <c r="G43" s="7">
        <v>21.0</v>
      </c>
      <c r="H43" s="24">
        <f t="shared" si="1"/>
        <v>40</v>
      </c>
      <c r="I43" s="25">
        <f t="shared" si="2"/>
        <v>2.048947069</v>
      </c>
      <c r="J43" s="19">
        <v>18.0</v>
      </c>
      <c r="K43" s="19">
        <v>5.0</v>
      </c>
      <c r="L43" s="19">
        <v>10.0</v>
      </c>
      <c r="M43" s="19">
        <v>171.0</v>
      </c>
      <c r="N43" s="19">
        <v>61.0</v>
      </c>
      <c r="O43" s="19">
        <v>48.0</v>
      </c>
      <c r="P43" s="19">
        <v>173.0</v>
      </c>
      <c r="Q43" s="10">
        <f t="shared" si="3"/>
        <v>0.1111111111</v>
      </c>
      <c r="R43" s="10">
        <f t="shared" si="4"/>
        <v>0.06785714286</v>
      </c>
      <c r="S43" s="7">
        <v>70280.0</v>
      </c>
      <c r="T43" s="14">
        <f t="shared" si="5"/>
        <v>14.64166667</v>
      </c>
      <c r="U43" s="14">
        <v>1078.23</v>
      </c>
      <c r="V43" s="14">
        <f t="shared" si="6"/>
        <v>13.477875</v>
      </c>
      <c r="W43" s="14">
        <v>2777.97</v>
      </c>
      <c r="X43" s="14">
        <f t="shared" si="7"/>
        <v>34.724625</v>
      </c>
      <c r="Y43" s="13">
        <f t="shared" si="8"/>
        <v>0.2796094601</v>
      </c>
      <c r="Z43" s="12">
        <f t="shared" si="9"/>
        <v>69.36170213</v>
      </c>
      <c r="AA43" s="19">
        <v>37.0</v>
      </c>
      <c r="AB43" s="19">
        <v>67.0</v>
      </c>
      <c r="AC43" s="19">
        <v>75.0</v>
      </c>
      <c r="AD43" s="19">
        <v>24.0</v>
      </c>
      <c r="AE43" s="19">
        <v>51.0</v>
      </c>
      <c r="AF43" s="10">
        <f t="shared" si="10"/>
        <v>0.3829787234</v>
      </c>
      <c r="AG43" s="10">
        <f t="shared" si="11"/>
        <v>0.3191489362</v>
      </c>
      <c r="AH43" s="10">
        <f t="shared" si="12"/>
        <v>0.7021276596</v>
      </c>
      <c r="AI43" s="19">
        <v>379.0</v>
      </c>
      <c r="AJ43" s="13">
        <f t="shared" si="13"/>
        <v>0.2815750371</v>
      </c>
      <c r="AK43" s="19">
        <v>465.0</v>
      </c>
      <c r="AL43" s="13">
        <f t="shared" si="14"/>
        <v>0.3454680535</v>
      </c>
      <c r="AM43" s="19">
        <v>502.0</v>
      </c>
      <c r="AN43" s="13">
        <f t="shared" si="15"/>
        <v>0.3729569094</v>
      </c>
      <c r="AO43" s="13">
        <f t="shared" si="16"/>
        <v>0.4490521327</v>
      </c>
      <c r="AP43" s="8">
        <v>3.0</v>
      </c>
      <c r="AQ43" s="14">
        <v>-8.0</v>
      </c>
      <c r="AR43" s="19">
        <v>18.08</v>
      </c>
      <c r="AS43" s="26">
        <v>1.0</v>
      </c>
      <c r="AT43" s="27">
        <v>1.444</v>
      </c>
      <c r="AU43" s="8">
        <v>1.0</v>
      </c>
      <c r="AV43" s="27">
        <v>0.925</v>
      </c>
      <c r="AW43" s="19">
        <v>50.31</v>
      </c>
      <c r="AX43" s="19">
        <v>18.45</v>
      </c>
      <c r="AY43" s="27">
        <v>4.281</v>
      </c>
      <c r="AZ43" s="27">
        <v>2.07</v>
      </c>
      <c r="BA43" s="19">
        <v>50.83</v>
      </c>
      <c r="BB43" s="13">
        <f t="shared" si="17"/>
        <v>0.07208588957</v>
      </c>
      <c r="BC43" s="28">
        <f t="shared" si="18"/>
        <v>0.9255533199</v>
      </c>
      <c r="BD43" s="26">
        <f t="shared" si="19"/>
        <v>997.6392095</v>
      </c>
      <c r="BE43" s="13">
        <f t="shared" si="20"/>
        <v>-0.00236079051</v>
      </c>
      <c r="BF43" s="18">
        <f t="shared" si="21"/>
        <v>2.615397457</v>
      </c>
      <c r="BG43" s="18">
        <f t="shared" si="22"/>
        <v>2.058929913</v>
      </c>
      <c r="BH43" s="14">
        <f t="shared" si="23"/>
        <v>36.28168387</v>
      </c>
      <c r="BI43" s="14">
        <f t="shared" si="24"/>
        <v>27.65643694</v>
      </c>
      <c r="BJ43" s="14">
        <f t="shared" si="25"/>
        <v>63.49294677</v>
      </c>
      <c r="BK43" s="14">
        <f t="shared" si="26"/>
        <v>50.19337247</v>
      </c>
      <c r="BL43" s="14">
        <f t="shared" si="27"/>
        <v>13.2995743</v>
      </c>
      <c r="BM43" s="19">
        <v>47.0</v>
      </c>
      <c r="BN43" s="19">
        <v>37.0</v>
      </c>
      <c r="BO43" s="26">
        <v>605.0</v>
      </c>
      <c r="BP43" s="26">
        <v>460.0</v>
      </c>
      <c r="BQ43" s="19">
        <v>224.0</v>
      </c>
      <c r="BR43" s="19">
        <v>164.0</v>
      </c>
      <c r="BS43" s="19">
        <v>265.0</v>
      </c>
      <c r="BT43" s="19">
        <v>241.0</v>
      </c>
      <c r="BU43" s="19">
        <v>576.0</v>
      </c>
      <c r="BV43" s="19">
        <v>456.0</v>
      </c>
      <c r="BW43" s="13">
        <f t="shared" si="28"/>
        <v>0.5581395349</v>
      </c>
      <c r="BX43" s="14">
        <v>9.71</v>
      </c>
      <c r="BY43" s="29">
        <f t="shared" si="29"/>
        <v>13.28732312</v>
      </c>
      <c r="BZ43" s="18">
        <f t="shared" si="30"/>
        <v>2.361440168</v>
      </c>
      <c r="CA43" s="18">
        <f t="shared" si="31"/>
        <v>2.252689634</v>
      </c>
      <c r="CB43" s="14">
        <f t="shared" si="32"/>
        <v>31.3201538</v>
      </c>
      <c r="CC43" s="14">
        <f t="shared" si="33"/>
        <v>29.76657475</v>
      </c>
      <c r="CD43" s="14">
        <f t="shared" si="34"/>
        <v>55.35402183</v>
      </c>
      <c r="CE43" s="14">
        <f t="shared" si="35"/>
        <v>55.74241659</v>
      </c>
      <c r="CF43" s="14">
        <f t="shared" si="36"/>
        <v>13.68796907</v>
      </c>
      <c r="CG43" s="7">
        <v>3862.05</v>
      </c>
      <c r="CH43" s="7">
        <v>152.0</v>
      </c>
      <c r="CI43" s="7">
        <v>145.0</v>
      </c>
      <c r="CJ43" s="26">
        <v>1864.0</v>
      </c>
      <c r="CK43" s="7">
        <v>1771.0</v>
      </c>
      <c r="CL43" s="7">
        <v>680.0</v>
      </c>
      <c r="CM43" s="7">
        <v>786.0</v>
      </c>
      <c r="CN43" s="7">
        <v>867.0</v>
      </c>
      <c r="CO43" s="7">
        <v>886.0</v>
      </c>
      <c r="CP43" s="19">
        <v>18.0</v>
      </c>
      <c r="CQ43" s="19">
        <v>7.0</v>
      </c>
      <c r="CR43" s="26">
        <f t="shared" si="37"/>
        <v>-11</v>
      </c>
      <c r="CS43" s="18">
        <f t="shared" si="38"/>
        <v>0.922026181</v>
      </c>
      <c r="CT43" s="18">
        <f t="shared" si="39"/>
        <v>0.3585657371</v>
      </c>
      <c r="CU43" s="18">
        <f t="shared" si="40"/>
        <v>-0.5634604439</v>
      </c>
      <c r="CV43" s="30">
        <v>46.78</v>
      </c>
      <c r="CW43" s="30">
        <v>35.98</v>
      </c>
      <c r="CX43" s="30">
        <v>33.42</v>
      </c>
      <c r="CY43" s="30">
        <v>53.37</v>
      </c>
      <c r="CZ43" s="30">
        <v>41.27</v>
      </c>
      <c r="DA43" s="30">
        <v>46.64</v>
      </c>
      <c r="DB43" s="7">
        <v>828.0</v>
      </c>
      <c r="DC43" s="7">
        <v>615.0</v>
      </c>
      <c r="DD43" s="13">
        <f t="shared" si="41"/>
        <v>0.5738045738</v>
      </c>
      <c r="DE43" s="7">
        <v>-2.35</v>
      </c>
      <c r="DF43" s="7">
        <v>39.21</v>
      </c>
      <c r="DG43" s="7">
        <v>360.0</v>
      </c>
      <c r="DH43" s="7">
        <v>500.0</v>
      </c>
      <c r="DI43" s="7">
        <v>456.0</v>
      </c>
      <c r="DJ43" s="8" t="s">
        <v>3757</v>
      </c>
      <c r="DK43" s="7" t="s">
        <v>3758</v>
      </c>
    </row>
    <row r="44" ht="12.75" customHeight="1">
      <c r="A44" s="7" t="s">
        <v>432</v>
      </c>
      <c r="B44" s="7" t="s">
        <v>433</v>
      </c>
      <c r="C44" s="8" t="s">
        <v>274</v>
      </c>
      <c r="D44" s="9" t="s">
        <v>150</v>
      </c>
      <c r="E44" s="7">
        <v>42.0</v>
      </c>
      <c r="F44" s="7">
        <v>6.0</v>
      </c>
      <c r="G44" s="7">
        <v>5.0</v>
      </c>
      <c r="H44" s="24">
        <f t="shared" si="1"/>
        <v>11</v>
      </c>
      <c r="I44" s="25">
        <f t="shared" si="2"/>
        <v>1.16700557</v>
      </c>
      <c r="J44" s="19">
        <v>6.0</v>
      </c>
      <c r="K44" s="19">
        <v>2.0</v>
      </c>
      <c r="L44" s="19">
        <v>3.0</v>
      </c>
      <c r="M44" s="19">
        <v>58.0</v>
      </c>
      <c r="N44" s="19">
        <v>24.0</v>
      </c>
      <c r="O44" s="19">
        <v>19.0</v>
      </c>
      <c r="P44" s="19">
        <v>70.0</v>
      </c>
      <c r="Q44" s="10">
        <f t="shared" si="3"/>
        <v>0.1034482759</v>
      </c>
      <c r="R44" s="10">
        <f t="shared" si="4"/>
        <v>0.05940594059</v>
      </c>
      <c r="S44" s="7">
        <v>33933.0</v>
      </c>
      <c r="T44" s="14">
        <f t="shared" si="5"/>
        <v>13.46547619</v>
      </c>
      <c r="U44" s="14">
        <v>534.88</v>
      </c>
      <c r="V44" s="14">
        <f t="shared" si="6"/>
        <v>12.7352381</v>
      </c>
      <c r="W44" s="14">
        <v>1434.9</v>
      </c>
      <c r="X44" s="14">
        <f t="shared" si="7"/>
        <v>34.16428571</v>
      </c>
      <c r="Y44" s="13">
        <f t="shared" si="8"/>
        <v>0.271543015</v>
      </c>
      <c r="Z44" s="12">
        <f t="shared" si="9"/>
        <v>27.7</v>
      </c>
      <c r="AA44" s="19">
        <v>14.0</v>
      </c>
      <c r="AB44" s="19">
        <v>43.0</v>
      </c>
      <c r="AC44" s="19">
        <v>28.0</v>
      </c>
      <c r="AD44" s="19">
        <v>8.0</v>
      </c>
      <c r="AE44" s="19">
        <v>20.0</v>
      </c>
      <c r="AF44" s="10">
        <f t="shared" si="10"/>
        <v>0.3</v>
      </c>
      <c r="AG44" s="10">
        <f t="shared" si="11"/>
        <v>0.25</v>
      </c>
      <c r="AH44" s="10">
        <f t="shared" si="12"/>
        <v>0.55</v>
      </c>
      <c r="AI44" s="19">
        <v>161.0</v>
      </c>
      <c r="AJ44" s="13">
        <f t="shared" si="13"/>
        <v>0.271043771</v>
      </c>
      <c r="AK44" s="19">
        <v>229.0</v>
      </c>
      <c r="AL44" s="13">
        <f t="shared" si="14"/>
        <v>0.3855218855</v>
      </c>
      <c r="AM44" s="19">
        <v>204.0</v>
      </c>
      <c r="AN44" s="13">
        <f t="shared" si="15"/>
        <v>0.3434343434</v>
      </c>
      <c r="AO44" s="13">
        <f t="shared" si="16"/>
        <v>0.4128205128</v>
      </c>
      <c r="AP44" s="8">
        <v>6.0</v>
      </c>
      <c r="AQ44" s="14">
        <v>-7.58</v>
      </c>
      <c r="AR44" s="19">
        <v>17.39</v>
      </c>
      <c r="AS44" s="26">
        <v>8.0</v>
      </c>
      <c r="AT44" s="27">
        <v>0.532</v>
      </c>
      <c r="AU44" s="8">
        <v>7.0</v>
      </c>
      <c r="AV44" s="27">
        <v>0.166</v>
      </c>
      <c r="AW44" s="19">
        <v>50.18</v>
      </c>
      <c r="AX44" s="19">
        <v>18.19</v>
      </c>
      <c r="AY44" s="27">
        <v>0.6</v>
      </c>
      <c r="AZ44" s="27">
        <v>3.856</v>
      </c>
      <c r="BA44" s="19">
        <v>51.02</v>
      </c>
      <c r="BB44" s="13">
        <f t="shared" si="17"/>
        <v>0.07220216606</v>
      </c>
      <c r="BC44" s="28">
        <f t="shared" si="18"/>
        <v>0.9421487603</v>
      </c>
      <c r="BD44" s="26">
        <f t="shared" si="19"/>
        <v>1014.350926</v>
      </c>
      <c r="BE44" s="13">
        <f t="shared" si="20"/>
        <v>0.0143509264</v>
      </c>
      <c r="BF44" s="18">
        <f t="shared" si="21"/>
        <v>2.243493868</v>
      </c>
      <c r="BG44" s="18">
        <f t="shared" si="22"/>
        <v>1.570445707</v>
      </c>
      <c r="BH44" s="14">
        <f t="shared" si="23"/>
        <v>31.07239007</v>
      </c>
      <c r="BI44" s="14">
        <f t="shared" si="24"/>
        <v>27.1462758</v>
      </c>
      <c r="BJ44" s="14">
        <f t="shared" si="25"/>
        <v>55.18994915</v>
      </c>
      <c r="BK44" s="14">
        <f t="shared" si="26"/>
        <v>51.48818427</v>
      </c>
      <c r="BL44" s="14">
        <f t="shared" si="27"/>
        <v>3.701764882</v>
      </c>
      <c r="BM44" s="19">
        <v>20.0</v>
      </c>
      <c r="BN44" s="19">
        <v>14.0</v>
      </c>
      <c r="BO44" s="26">
        <v>257.0</v>
      </c>
      <c r="BP44" s="26">
        <v>228.0</v>
      </c>
      <c r="BQ44" s="19">
        <v>115.0</v>
      </c>
      <c r="BR44" s="19">
        <v>99.0</v>
      </c>
      <c r="BS44" s="19">
        <v>100.0</v>
      </c>
      <c r="BT44" s="19">
        <v>118.0</v>
      </c>
      <c r="BU44" s="19">
        <v>261.0</v>
      </c>
      <c r="BV44" s="19">
        <v>235.0</v>
      </c>
      <c r="BW44" s="13">
        <f t="shared" si="28"/>
        <v>0.5262096774</v>
      </c>
      <c r="BX44" s="14">
        <v>0.89</v>
      </c>
      <c r="BY44" s="29">
        <f t="shared" si="29"/>
        <v>2.014072574</v>
      </c>
      <c r="BZ44" s="18">
        <f t="shared" si="30"/>
        <v>2.256307752</v>
      </c>
      <c r="CA44" s="18">
        <f t="shared" si="31"/>
        <v>1.890420008</v>
      </c>
      <c r="CB44" s="14">
        <f t="shared" si="32"/>
        <v>30.24672013</v>
      </c>
      <c r="CC44" s="14">
        <f t="shared" si="33"/>
        <v>28.96611303</v>
      </c>
      <c r="CD44" s="14">
        <f t="shared" si="34"/>
        <v>55.46248379</v>
      </c>
      <c r="CE44" s="14">
        <f t="shared" si="35"/>
        <v>52.93176023</v>
      </c>
      <c r="CF44" s="14">
        <f t="shared" si="36"/>
        <v>1.171041322</v>
      </c>
      <c r="CG44" s="7">
        <v>1967.816667</v>
      </c>
      <c r="CH44" s="7">
        <v>74.0</v>
      </c>
      <c r="CI44" s="7">
        <v>62.0</v>
      </c>
      <c r="CJ44" s="26">
        <v>918.0</v>
      </c>
      <c r="CK44" s="7">
        <v>888.0</v>
      </c>
      <c r="CL44" s="7">
        <v>386.0</v>
      </c>
      <c r="CM44" s="7">
        <v>349.0</v>
      </c>
      <c r="CN44" s="7">
        <v>441.0</v>
      </c>
      <c r="CO44" s="7">
        <v>437.0</v>
      </c>
      <c r="CP44" s="19">
        <v>7.0</v>
      </c>
      <c r="CQ44" s="19">
        <v>2.0</v>
      </c>
      <c r="CR44" s="26">
        <f t="shared" si="37"/>
        <v>-5</v>
      </c>
      <c r="CS44" s="18">
        <f t="shared" si="38"/>
        <v>0.7426399081</v>
      </c>
      <c r="CT44" s="18">
        <f t="shared" si="39"/>
        <v>0.2121828309</v>
      </c>
      <c r="CU44" s="18">
        <f t="shared" si="40"/>
        <v>-0.5304570772</v>
      </c>
      <c r="CV44" s="30">
        <v>23.24</v>
      </c>
      <c r="CW44" s="30">
        <v>20.47</v>
      </c>
      <c r="CX44" s="30">
        <v>29.23</v>
      </c>
      <c r="CY44" s="30">
        <v>19.23</v>
      </c>
      <c r="CZ44" s="30">
        <v>28.91</v>
      </c>
      <c r="DA44" s="30">
        <v>24.09</v>
      </c>
      <c r="DB44" s="7">
        <v>121.0</v>
      </c>
      <c r="DC44" s="7">
        <v>119.0</v>
      </c>
      <c r="DD44" s="13">
        <f t="shared" si="41"/>
        <v>0.5041666667</v>
      </c>
      <c r="DE44" s="7">
        <v>0.21</v>
      </c>
      <c r="DF44" s="7">
        <v>-10.51</v>
      </c>
      <c r="DG44" s="7">
        <v>57.0</v>
      </c>
      <c r="DH44" s="7">
        <v>88.0</v>
      </c>
      <c r="DI44" s="7">
        <v>88.0</v>
      </c>
      <c r="DJ44" s="8" t="s">
        <v>3759</v>
      </c>
      <c r="DK44" s="7" t="s">
        <v>3760</v>
      </c>
    </row>
    <row r="45" ht="12.75" customHeight="1">
      <c r="A45" s="7" t="s">
        <v>439</v>
      </c>
      <c r="B45" s="7" t="s">
        <v>440</v>
      </c>
      <c r="C45" s="8" t="s">
        <v>305</v>
      </c>
      <c r="D45" s="9" t="s">
        <v>247</v>
      </c>
      <c r="E45" s="7">
        <v>24.0</v>
      </c>
      <c r="F45" s="7">
        <v>1.0</v>
      </c>
      <c r="G45" s="7">
        <v>5.0</v>
      </c>
      <c r="H45" s="24">
        <f t="shared" si="1"/>
        <v>6</v>
      </c>
      <c r="I45" s="25">
        <f t="shared" si="2"/>
        <v>1.3739584</v>
      </c>
      <c r="J45" s="19">
        <v>1.0</v>
      </c>
      <c r="K45" s="19">
        <v>1.0</v>
      </c>
      <c r="L45" s="19">
        <v>4.0</v>
      </c>
      <c r="M45" s="19">
        <v>26.0</v>
      </c>
      <c r="N45" s="19">
        <v>4.0</v>
      </c>
      <c r="O45" s="19">
        <v>12.0</v>
      </c>
      <c r="P45" s="19">
        <v>28.0</v>
      </c>
      <c r="Q45" s="10">
        <f t="shared" si="3"/>
        <v>0.03846153846</v>
      </c>
      <c r="R45" s="10">
        <f t="shared" si="4"/>
        <v>0.02380952381</v>
      </c>
      <c r="S45" s="7">
        <v>15721.0</v>
      </c>
      <c r="T45" s="14">
        <f t="shared" si="5"/>
        <v>10.91736111</v>
      </c>
      <c r="U45" s="14">
        <v>265.82</v>
      </c>
      <c r="V45" s="14">
        <f t="shared" si="6"/>
        <v>11.07583333</v>
      </c>
      <c r="W45" s="14">
        <v>928.24</v>
      </c>
      <c r="X45" s="14">
        <f t="shared" si="7"/>
        <v>38.67666667</v>
      </c>
      <c r="Y45" s="13">
        <f t="shared" si="8"/>
        <v>0.2226186289</v>
      </c>
      <c r="Z45" s="12">
        <f t="shared" si="9"/>
        <v>13.5</v>
      </c>
      <c r="AA45" s="19">
        <v>12.0</v>
      </c>
      <c r="AB45" s="19">
        <v>41.0</v>
      </c>
      <c r="AC45" s="19">
        <v>25.0</v>
      </c>
      <c r="AD45" s="19">
        <v>6.0</v>
      </c>
      <c r="AE45" s="19">
        <v>6.0</v>
      </c>
      <c r="AF45" s="10">
        <f t="shared" si="10"/>
        <v>0.125</v>
      </c>
      <c r="AG45" s="10">
        <f t="shared" si="11"/>
        <v>0.625</v>
      </c>
      <c r="AH45" s="10">
        <f t="shared" si="12"/>
        <v>0.75</v>
      </c>
      <c r="AI45" s="19">
        <v>60.0</v>
      </c>
      <c r="AJ45" s="13">
        <f t="shared" si="13"/>
        <v>0.2654867257</v>
      </c>
      <c r="AK45" s="19">
        <v>70.0</v>
      </c>
      <c r="AL45" s="13">
        <f t="shared" si="14"/>
        <v>0.3097345133</v>
      </c>
      <c r="AM45" s="19">
        <v>96.0</v>
      </c>
      <c r="AN45" s="13">
        <f t="shared" si="15"/>
        <v>0.4247787611</v>
      </c>
      <c r="AO45" s="13">
        <f t="shared" si="16"/>
        <v>0.4615384615</v>
      </c>
      <c r="AP45" s="8">
        <v>4.0</v>
      </c>
      <c r="AQ45" s="14">
        <v>-5.12</v>
      </c>
      <c r="AR45" s="19">
        <v>16.95</v>
      </c>
      <c r="AS45" s="26">
        <v>10.0</v>
      </c>
      <c r="AT45" s="27">
        <v>0.41500000000000004</v>
      </c>
      <c r="AU45" s="8">
        <v>8.0</v>
      </c>
      <c r="AV45" s="27">
        <v>0.39</v>
      </c>
      <c r="AW45" s="19">
        <v>50.36</v>
      </c>
      <c r="AX45" s="19">
        <v>17.29</v>
      </c>
      <c r="AY45" s="27">
        <v>-1.862</v>
      </c>
      <c r="AZ45" s="27">
        <v>-2.981</v>
      </c>
      <c r="BA45" s="19">
        <v>49.81</v>
      </c>
      <c r="BB45" s="13">
        <f t="shared" si="17"/>
        <v>0.07407407407</v>
      </c>
      <c r="BC45" s="28">
        <f t="shared" si="18"/>
        <v>0.962962963</v>
      </c>
      <c r="BD45" s="26">
        <f t="shared" si="19"/>
        <v>1037.037037</v>
      </c>
      <c r="BE45" s="13">
        <f t="shared" si="20"/>
        <v>0.03703703704</v>
      </c>
      <c r="BF45" s="18">
        <f t="shared" si="21"/>
        <v>1.805733203</v>
      </c>
      <c r="BG45" s="18">
        <f t="shared" si="22"/>
        <v>1.128583252</v>
      </c>
      <c r="BH45" s="14">
        <f t="shared" si="23"/>
        <v>24.37739824</v>
      </c>
      <c r="BI45" s="14">
        <f t="shared" si="24"/>
        <v>30.4717478</v>
      </c>
      <c r="BJ45" s="14">
        <f t="shared" si="25"/>
        <v>48.07764653</v>
      </c>
      <c r="BK45" s="14">
        <f t="shared" si="26"/>
        <v>56.88059589</v>
      </c>
      <c r="BL45" s="14">
        <f t="shared" si="27"/>
        <v>-8.802949364</v>
      </c>
      <c r="BM45" s="19">
        <v>8.0</v>
      </c>
      <c r="BN45" s="19">
        <v>5.0</v>
      </c>
      <c r="BO45" s="26">
        <v>100.0</v>
      </c>
      <c r="BP45" s="26">
        <v>130.0</v>
      </c>
      <c r="BQ45" s="19">
        <v>31.0</v>
      </c>
      <c r="BR45" s="19">
        <v>47.0</v>
      </c>
      <c r="BS45" s="19">
        <v>74.0</v>
      </c>
      <c r="BT45" s="19">
        <v>70.0</v>
      </c>
      <c r="BU45" s="19">
        <v>97.0</v>
      </c>
      <c r="BV45" s="19">
        <v>125.0</v>
      </c>
      <c r="BW45" s="13">
        <f t="shared" si="28"/>
        <v>0.4369369369</v>
      </c>
      <c r="BX45" s="14">
        <v>-2.09</v>
      </c>
      <c r="BY45" s="29">
        <f t="shared" si="29"/>
        <v>-4.598872441</v>
      </c>
      <c r="BZ45" s="18">
        <f t="shared" si="30"/>
        <v>2.110169846</v>
      </c>
      <c r="CA45" s="18">
        <f t="shared" si="31"/>
        <v>1.909201289</v>
      </c>
      <c r="CB45" s="14">
        <f t="shared" si="32"/>
        <v>26.98002874</v>
      </c>
      <c r="CC45" s="14">
        <f t="shared" si="33"/>
        <v>28.48729292</v>
      </c>
      <c r="CD45" s="14">
        <f t="shared" si="34"/>
        <v>51.39770839</v>
      </c>
      <c r="CE45" s="14">
        <f t="shared" si="35"/>
        <v>55.5175638</v>
      </c>
      <c r="CF45" s="14">
        <f t="shared" si="36"/>
        <v>-4.683093951</v>
      </c>
      <c r="CG45" s="7">
        <v>1194.216667</v>
      </c>
      <c r="CH45" s="7">
        <v>42.0</v>
      </c>
      <c r="CI45" s="7">
        <v>38.0</v>
      </c>
      <c r="CJ45" s="26">
        <v>495.0</v>
      </c>
      <c r="CK45" s="7">
        <v>529.0</v>
      </c>
      <c r="CL45" s="7">
        <v>198.0</v>
      </c>
      <c r="CM45" s="7">
        <v>203.0</v>
      </c>
      <c r="CN45" s="7">
        <v>288.0</v>
      </c>
      <c r="CO45" s="7">
        <v>335.0</v>
      </c>
      <c r="CP45" s="19">
        <v>2.0</v>
      </c>
      <c r="CQ45" s="19">
        <v>1.0</v>
      </c>
      <c r="CR45" s="26">
        <f t="shared" si="37"/>
        <v>-1</v>
      </c>
      <c r="CS45" s="18">
        <f t="shared" si="38"/>
        <v>0.4579861332</v>
      </c>
      <c r="CT45" s="18">
        <f t="shared" si="39"/>
        <v>0.2289930666</v>
      </c>
      <c r="CU45" s="18">
        <f t="shared" si="40"/>
        <v>-0.2289930666</v>
      </c>
      <c r="CV45" s="30">
        <v>8.8</v>
      </c>
      <c r="CW45" s="30">
        <v>10.32</v>
      </c>
      <c r="CX45" s="30">
        <v>26.84</v>
      </c>
      <c r="CY45" s="30">
        <v>12.41</v>
      </c>
      <c r="CZ45" s="30">
        <v>13.24</v>
      </c>
      <c r="DA45" s="30">
        <v>11.61</v>
      </c>
      <c r="DB45" s="7">
        <v>0.0</v>
      </c>
      <c r="DC45" s="7">
        <v>0.0</v>
      </c>
      <c r="DD45" s="13" t="str">
        <f t="shared" si="41"/>
        <v> </v>
      </c>
      <c r="DE45" s="7">
        <v>0.0</v>
      </c>
      <c r="DF45" s="7">
        <v>0.0</v>
      </c>
      <c r="DG45" s="7">
        <v>0.0</v>
      </c>
      <c r="DH45" s="7">
        <v>0.0</v>
      </c>
      <c r="DI45" s="7">
        <v>0.0</v>
      </c>
      <c r="DJ45" s="8" t="s">
        <v>3761</v>
      </c>
      <c r="DK45" s="7" t="s">
        <v>3762</v>
      </c>
    </row>
    <row r="46" ht="12.75" customHeight="1">
      <c r="A46" s="7" t="s">
        <v>445</v>
      </c>
      <c r="B46" s="7" t="s">
        <v>446</v>
      </c>
      <c r="C46" s="8" t="s">
        <v>447</v>
      </c>
      <c r="D46" s="9" t="s">
        <v>150</v>
      </c>
      <c r="E46" s="7">
        <v>3.0</v>
      </c>
      <c r="F46" s="7">
        <v>0.0</v>
      </c>
      <c r="G46" s="7">
        <v>0.0</v>
      </c>
      <c r="H46" s="24">
        <f t="shared" si="1"/>
        <v>0</v>
      </c>
      <c r="I46" s="25">
        <f t="shared" si="2"/>
        <v>0</v>
      </c>
      <c r="J46" s="19">
        <v>0.0</v>
      </c>
      <c r="K46" s="19">
        <v>0.0</v>
      </c>
      <c r="L46" s="19">
        <v>0.0</v>
      </c>
      <c r="M46" s="19">
        <v>3.0</v>
      </c>
      <c r="N46" s="19">
        <v>1.0</v>
      </c>
      <c r="O46" s="19">
        <v>0.0</v>
      </c>
      <c r="P46" s="19">
        <v>1.0</v>
      </c>
      <c r="Q46" s="10">
        <f t="shared" si="3"/>
        <v>0</v>
      </c>
      <c r="R46" s="10">
        <f t="shared" si="4"/>
        <v>0</v>
      </c>
      <c r="S46" s="7">
        <v>1250.0</v>
      </c>
      <c r="T46" s="14">
        <f t="shared" si="5"/>
        <v>6.944444444</v>
      </c>
      <c r="U46" s="14">
        <v>21.48</v>
      </c>
      <c r="V46" s="14">
        <f t="shared" si="6"/>
        <v>7.16</v>
      </c>
      <c r="W46" s="14">
        <v>137.75</v>
      </c>
      <c r="X46" s="14">
        <f t="shared" si="7"/>
        <v>45.91666667</v>
      </c>
      <c r="Y46" s="13">
        <f t="shared" si="8"/>
        <v>0.1348992024</v>
      </c>
      <c r="Z46" s="12">
        <f t="shared" si="9"/>
        <v>0</v>
      </c>
      <c r="AA46" s="19">
        <v>2.0</v>
      </c>
      <c r="AB46" s="19">
        <v>7.0</v>
      </c>
      <c r="AC46" s="19">
        <v>1.0</v>
      </c>
      <c r="AD46" s="19">
        <v>0.0</v>
      </c>
      <c r="AE46" s="19">
        <v>0.0</v>
      </c>
      <c r="AF46" s="10">
        <f t="shared" si="10"/>
        <v>0</v>
      </c>
      <c r="AG46" s="10">
        <f t="shared" si="11"/>
        <v>0</v>
      </c>
      <c r="AH46" s="10">
        <f t="shared" si="12"/>
        <v>0</v>
      </c>
      <c r="AI46" s="19">
        <v>3.0</v>
      </c>
      <c r="AJ46" s="13">
        <f t="shared" si="13"/>
        <v>0.25</v>
      </c>
      <c r="AK46" s="19">
        <v>4.0</v>
      </c>
      <c r="AL46" s="13">
        <f t="shared" si="14"/>
        <v>0.3333333333</v>
      </c>
      <c r="AM46" s="19">
        <v>5.0</v>
      </c>
      <c r="AN46" s="13">
        <f t="shared" si="15"/>
        <v>0.4166666667</v>
      </c>
      <c r="AO46" s="13">
        <f t="shared" si="16"/>
        <v>0.4285714286</v>
      </c>
      <c r="AP46" s="8">
        <v>6.0</v>
      </c>
      <c r="AQ46" s="14">
        <v>-5.89</v>
      </c>
      <c r="AR46" s="19">
        <v>16.66</v>
      </c>
      <c r="AS46" s="26">
        <v>16.0</v>
      </c>
      <c r="AT46" s="27">
        <v>0.025</v>
      </c>
      <c r="AU46" s="8">
        <v>13.0</v>
      </c>
      <c r="AV46" s="27">
        <v>1.062</v>
      </c>
      <c r="AW46" s="19">
        <v>51.13</v>
      </c>
      <c r="AX46" s="19">
        <v>15.4</v>
      </c>
      <c r="AY46" s="27">
        <v>-8.145</v>
      </c>
      <c r="AZ46" s="27">
        <v>-10.47</v>
      </c>
      <c r="BA46" s="19">
        <v>47.8</v>
      </c>
      <c r="BB46" s="13">
        <f t="shared" si="17"/>
        <v>0</v>
      </c>
      <c r="BC46" s="28">
        <f t="shared" si="18"/>
        <v>1</v>
      </c>
      <c r="BD46" s="26">
        <f t="shared" si="19"/>
        <v>1000</v>
      </c>
      <c r="BE46" s="13">
        <f t="shared" si="20"/>
        <v>0</v>
      </c>
      <c r="BF46" s="18">
        <f t="shared" si="21"/>
        <v>0</v>
      </c>
      <c r="BG46" s="18">
        <f t="shared" si="22"/>
        <v>0</v>
      </c>
      <c r="BH46" s="14">
        <f t="shared" si="23"/>
        <v>16.75977654</v>
      </c>
      <c r="BI46" s="14">
        <f t="shared" si="24"/>
        <v>30.72625698</v>
      </c>
      <c r="BJ46" s="14">
        <f t="shared" si="25"/>
        <v>25.1396648</v>
      </c>
      <c r="BK46" s="14">
        <f t="shared" si="26"/>
        <v>100.5586592</v>
      </c>
      <c r="BL46" s="14">
        <f t="shared" si="27"/>
        <v>-75.41899441</v>
      </c>
      <c r="BM46" s="19">
        <v>0.0</v>
      </c>
      <c r="BN46" s="19">
        <v>0.0</v>
      </c>
      <c r="BO46" s="26">
        <v>6.0</v>
      </c>
      <c r="BP46" s="26">
        <v>11.0</v>
      </c>
      <c r="BQ46" s="19">
        <v>2.0</v>
      </c>
      <c r="BR46" s="19">
        <v>13.0</v>
      </c>
      <c r="BS46" s="19">
        <v>1.0</v>
      </c>
      <c r="BT46" s="19">
        <v>12.0</v>
      </c>
      <c r="BU46" s="19">
        <v>2.0</v>
      </c>
      <c r="BV46" s="19">
        <v>14.0</v>
      </c>
      <c r="BW46" s="13">
        <f t="shared" si="28"/>
        <v>0.125</v>
      </c>
      <c r="BX46" s="14">
        <v>-34.92</v>
      </c>
      <c r="BY46" s="29">
        <f t="shared" si="29"/>
        <v>-62.2627087</v>
      </c>
      <c r="BZ46" s="18">
        <f t="shared" si="30"/>
        <v>1.116971765</v>
      </c>
      <c r="CA46" s="18">
        <f t="shared" si="31"/>
        <v>1.116971765</v>
      </c>
      <c r="CB46" s="14">
        <f t="shared" si="32"/>
        <v>22.33943531</v>
      </c>
      <c r="CC46" s="14">
        <f t="shared" si="33"/>
        <v>29.0412659</v>
      </c>
      <c r="CD46" s="14">
        <f t="shared" si="34"/>
        <v>44.3065467</v>
      </c>
      <c r="CE46" s="14">
        <f t="shared" si="35"/>
        <v>59.57182749</v>
      </c>
      <c r="CF46" s="14">
        <f t="shared" si="36"/>
        <v>-60.15371362</v>
      </c>
      <c r="CG46" s="7">
        <v>161.15</v>
      </c>
      <c r="CH46" s="7">
        <v>3.0</v>
      </c>
      <c r="CI46" s="7">
        <v>3.0</v>
      </c>
      <c r="CJ46" s="26">
        <v>57.0</v>
      </c>
      <c r="CK46" s="7">
        <v>75.0</v>
      </c>
      <c r="CL46" s="7">
        <v>31.0</v>
      </c>
      <c r="CM46" s="7">
        <v>43.0</v>
      </c>
      <c r="CN46" s="7">
        <v>28.0</v>
      </c>
      <c r="CO46" s="7">
        <v>39.0</v>
      </c>
      <c r="CP46" s="19">
        <v>0.0</v>
      </c>
      <c r="CQ46" s="19">
        <v>0.0</v>
      </c>
      <c r="CR46" s="26">
        <f t="shared" si="37"/>
        <v>0</v>
      </c>
      <c r="CS46" s="18">
        <f t="shared" si="38"/>
        <v>0</v>
      </c>
      <c r="CT46" s="18">
        <f t="shared" si="39"/>
        <v>0</v>
      </c>
      <c r="CU46" s="18">
        <f t="shared" si="40"/>
        <v>0</v>
      </c>
      <c r="CV46" s="30">
        <v>0.28</v>
      </c>
      <c r="CW46" s="30">
        <v>1.17</v>
      </c>
      <c r="CX46" s="30">
        <v>0.23</v>
      </c>
      <c r="CY46" s="30">
        <v>0.17</v>
      </c>
      <c r="CZ46" s="30">
        <v>0.32</v>
      </c>
      <c r="DA46" s="30">
        <v>0.96</v>
      </c>
      <c r="DB46" s="7">
        <v>0.0</v>
      </c>
      <c r="DC46" s="7">
        <v>0.0</v>
      </c>
      <c r="DD46" s="13" t="str">
        <f t="shared" si="41"/>
        <v> </v>
      </c>
      <c r="DE46" s="7">
        <v>0.0</v>
      </c>
      <c r="DF46" s="7">
        <v>0.0</v>
      </c>
      <c r="DG46" s="7">
        <v>0.0</v>
      </c>
      <c r="DH46" s="7">
        <v>0.0</v>
      </c>
      <c r="DI46" s="7">
        <v>0.0</v>
      </c>
      <c r="DJ46" s="8" t="s">
        <v>3763</v>
      </c>
      <c r="DK46" s="7" t="s">
        <v>3764</v>
      </c>
    </row>
    <row r="47" ht="12.75" customHeight="1">
      <c r="A47" s="7" t="s">
        <v>449</v>
      </c>
      <c r="B47" s="7" t="s">
        <v>450</v>
      </c>
      <c r="C47" s="8" t="s">
        <v>222</v>
      </c>
      <c r="D47" s="9" t="s">
        <v>159</v>
      </c>
      <c r="E47" s="7">
        <v>25.0</v>
      </c>
      <c r="F47" s="7">
        <v>0.0</v>
      </c>
      <c r="G47" s="7">
        <v>2.0</v>
      </c>
      <c r="H47" s="24">
        <f t="shared" si="1"/>
        <v>2</v>
      </c>
      <c r="I47" s="25">
        <f t="shared" si="2"/>
        <v>0.5011833496</v>
      </c>
      <c r="J47" s="19">
        <v>0.0</v>
      </c>
      <c r="K47" s="19">
        <v>1.0</v>
      </c>
      <c r="L47" s="19">
        <v>1.0</v>
      </c>
      <c r="M47" s="19">
        <v>21.0</v>
      </c>
      <c r="N47" s="19">
        <v>11.0</v>
      </c>
      <c r="O47" s="19">
        <v>12.0</v>
      </c>
      <c r="P47" s="19">
        <v>24.0</v>
      </c>
      <c r="Q47" s="10">
        <f t="shared" si="3"/>
        <v>0</v>
      </c>
      <c r="R47" s="10">
        <f t="shared" si="4"/>
        <v>0</v>
      </c>
      <c r="S47" s="7">
        <v>14366.0</v>
      </c>
      <c r="T47" s="14">
        <f t="shared" si="5"/>
        <v>9.577333333</v>
      </c>
      <c r="U47" s="14">
        <v>244.75</v>
      </c>
      <c r="V47" s="14">
        <f t="shared" si="6"/>
        <v>9.79</v>
      </c>
      <c r="W47" s="14">
        <v>1007.38</v>
      </c>
      <c r="X47" s="14">
        <f t="shared" si="7"/>
        <v>40.2952</v>
      </c>
      <c r="Y47" s="13">
        <f t="shared" si="8"/>
        <v>0.1954669244</v>
      </c>
      <c r="Z47" s="12">
        <f t="shared" si="9"/>
        <v>24</v>
      </c>
      <c r="AA47" s="19">
        <v>10.0</v>
      </c>
      <c r="AB47" s="19">
        <v>58.0</v>
      </c>
      <c r="AC47" s="19">
        <v>51.0</v>
      </c>
      <c r="AD47" s="19">
        <v>7.0</v>
      </c>
      <c r="AE47" s="19">
        <v>4.0</v>
      </c>
      <c r="AF47" s="10">
        <f t="shared" si="10"/>
        <v>0</v>
      </c>
      <c r="AG47" s="10">
        <f t="shared" si="11"/>
        <v>0.4</v>
      </c>
      <c r="AH47" s="10">
        <f t="shared" si="12"/>
        <v>0.4</v>
      </c>
      <c r="AI47" s="19">
        <v>98.0</v>
      </c>
      <c r="AJ47" s="13">
        <f t="shared" si="13"/>
        <v>0.4454545455</v>
      </c>
      <c r="AK47" s="19">
        <v>35.0</v>
      </c>
      <c r="AL47" s="13">
        <f t="shared" si="14"/>
        <v>0.1590909091</v>
      </c>
      <c r="AM47" s="19">
        <v>87.0</v>
      </c>
      <c r="AN47" s="13">
        <f t="shared" si="15"/>
        <v>0.3954545455</v>
      </c>
      <c r="AO47" s="13">
        <f t="shared" si="16"/>
        <v>0.7368421053</v>
      </c>
      <c r="AP47" s="8">
        <v>15.0</v>
      </c>
      <c r="AQ47" s="14">
        <v>24.24</v>
      </c>
      <c r="AR47" s="19">
        <v>16.66</v>
      </c>
      <c r="AS47" s="26">
        <v>14.0</v>
      </c>
      <c r="AT47" s="27">
        <v>-1.148</v>
      </c>
      <c r="AU47" s="8">
        <v>16.0</v>
      </c>
      <c r="AV47" s="27">
        <v>-1.725</v>
      </c>
      <c r="AW47" s="19">
        <v>49.73</v>
      </c>
      <c r="AX47" s="19">
        <v>16.85</v>
      </c>
      <c r="AY47" s="27">
        <v>-1.374</v>
      </c>
      <c r="AZ47" s="27">
        <v>0.894</v>
      </c>
      <c r="BA47" s="19">
        <v>51.05</v>
      </c>
      <c r="BB47" s="13">
        <f t="shared" si="17"/>
        <v>0.04166666667</v>
      </c>
      <c r="BC47" s="28">
        <f t="shared" si="18"/>
        <v>0.9236641221</v>
      </c>
      <c r="BD47" s="26">
        <f t="shared" si="19"/>
        <v>965.3307888</v>
      </c>
      <c r="BE47" s="13">
        <f t="shared" si="20"/>
        <v>-0.0346692112</v>
      </c>
      <c r="BF47" s="18">
        <f t="shared" si="21"/>
        <v>1.225740552</v>
      </c>
      <c r="BG47" s="18">
        <f t="shared" si="22"/>
        <v>2.451481103</v>
      </c>
      <c r="BH47" s="14">
        <f t="shared" si="23"/>
        <v>29.41777324</v>
      </c>
      <c r="BI47" s="14">
        <f t="shared" si="24"/>
        <v>32.11440245</v>
      </c>
      <c r="BJ47" s="14">
        <f t="shared" si="25"/>
        <v>55.64862104</v>
      </c>
      <c r="BK47" s="14">
        <f t="shared" si="26"/>
        <v>52.46169561</v>
      </c>
      <c r="BL47" s="14">
        <f t="shared" si="27"/>
        <v>3.186925434</v>
      </c>
      <c r="BM47" s="19">
        <v>5.0</v>
      </c>
      <c r="BN47" s="19">
        <v>10.0</v>
      </c>
      <c r="BO47" s="26">
        <v>115.0</v>
      </c>
      <c r="BP47" s="26">
        <v>121.0</v>
      </c>
      <c r="BQ47" s="19">
        <v>45.0</v>
      </c>
      <c r="BR47" s="19">
        <v>31.0</v>
      </c>
      <c r="BS47" s="19">
        <v>62.0</v>
      </c>
      <c r="BT47" s="19">
        <v>52.0</v>
      </c>
      <c r="BU47" s="19">
        <v>116.0</v>
      </c>
      <c r="BV47" s="19">
        <v>84.0</v>
      </c>
      <c r="BW47" s="13">
        <f t="shared" si="28"/>
        <v>0.58</v>
      </c>
      <c r="BX47" s="14">
        <v>7.88</v>
      </c>
      <c r="BY47" s="29">
        <f t="shared" si="29"/>
        <v>-5.206285092</v>
      </c>
      <c r="BZ47" s="18">
        <f t="shared" si="30"/>
        <v>1.775573862</v>
      </c>
      <c r="CA47" s="18">
        <f t="shared" si="31"/>
        <v>1.823562345</v>
      </c>
      <c r="CB47" s="14">
        <f t="shared" si="32"/>
        <v>30.18475566</v>
      </c>
      <c r="CC47" s="14">
        <f t="shared" si="33"/>
        <v>29.08102056</v>
      </c>
      <c r="CD47" s="14">
        <f t="shared" si="34"/>
        <v>55.42669759</v>
      </c>
      <c r="CE47" s="14">
        <f t="shared" si="35"/>
        <v>53.12325042</v>
      </c>
      <c r="CF47" s="14">
        <f t="shared" si="36"/>
        <v>0.8834782614</v>
      </c>
      <c r="CG47" s="7">
        <v>1250.3</v>
      </c>
      <c r="CH47" s="7">
        <v>37.0</v>
      </c>
      <c r="CI47" s="7">
        <v>38.0</v>
      </c>
      <c r="CJ47" s="26">
        <v>592.0</v>
      </c>
      <c r="CK47" s="7">
        <v>568.0</v>
      </c>
      <c r="CL47" s="7">
        <v>211.0</v>
      </c>
      <c r="CM47" s="7">
        <v>194.0</v>
      </c>
      <c r="CN47" s="7">
        <v>315.0</v>
      </c>
      <c r="CO47" s="7">
        <v>307.0</v>
      </c>
      <c r="CP47" s="19">
        <v>1.0</v>
      </c>
      <c r="CQ47" s="19">
        <v>3.0</v>
      </c>
      <c r="CR47" s="26">
        <f t="shared" si="37"/>
        <v>2</v>
      </c>
      <c r="CS47" s="18">
        <f t="shared" si="38"/>
        <v>0.2505916748</v>
      </c>
      <c r="CT47" s="18">
        <f t="shared" si="39"/>
        <v>0.7517750244</v>
      </c>
      <c r="CU47" s="18">
        <f t="shared" si="40"/>
        <v>0.5011833496</v>
      </c>
      <c r="CV47" s="30">
        <v>9.85</v>
      </c>
      <c r="CW47" s="30">
        <v>8.79</v>
      </c>
      <c r="CX47" s="30">
        <v>8.97</v>
      </c>
      <c r="CY47" s="30">
        <v>4.88</v>
      </c>
      <c r="CZ47" s="30">
        <v>10.81</v>
      </c>
      <c r="DA47" s="30">
        <v>12.11</v>
      </c>
      <c r="DB47" s="7">
        <v>2.0</v>
      </c>
      <c r="DC47" s="7">
        <v>0.0</v>
      </c>
      <c r="DD47" s="13">
        <f t="shared" si="41"/>
        <v>1</v>
      </c>
      <c r="DE47" s="7">
        <v>-0.01</v>
      </c>
      <c r="DF47" s="7">
        <v>-0.48</v>
      </c>
      <c r="DG47" s="7">
        <v>2.0</v>
      </c>
      <c r="DH47" s="7">
        <v>0.0</v>
      </c>
      <c r="DI47" s="7">
        <v>0.0</v>
      </c>
      <c r="DJ47" s="8" t="s">
        <v>3765</v>
      </c>
      <c r="DK47" s="7" t="s">
        <v>3766</v>
      </c>
    </row>
    <row r="48" ht="12.75" customHeight="1">
      <c r="A48" s="7" t="s">
        <v>452</v>
      </c>
      <c r="B48" s="7" t="s">
        <v>453</v>
      </c>
      <c r="C48" s="8" t="s">
        <v>297</v>
      </c>
      <c r="D48" s="9" t="s">
        <v>174</v>
      </c>
      <c r="E48" s="7">
        <v>51.0</v>
      </c>
      <c r="F48" s="7">
        <v>0.0</v>
      </c>
      <c r="G48" s="7">
        <v>7.0</v>
      </c>
      <c r="H48" s="24">
        <f t="shared" si="1"/>
        <v>7</v>
      </c>
      <c r="I48" s="25">
        <f t="shared" si="2"/>
        <v>0.5322406911</v>
      </c>
      <c r="J48" s="19">
        <v>0.0</v>
      </c>
      <c r="K48" s="19">
        <v>3.0</v>
      </c>
      <c r="L48" s="19">
        <v>4.0</v>
      </c>
      <c r="M48" s="19">
        <v>61.0</v>
      </c>
      <c r="N48" s="19">
        <v>14.0</v>
      </c>
      <c r="O48" s="19">
        <v>39.0</v>
      </c>
      <c r="P48" s="19">
        <v>34.0</v>
      </c>
      <c r="Q48" s="10">
        <f t="shared" si="3"/>
        <v>0</v>
      </c>
      <c r="R48" s="10">
        <f t="shared" si="4"/>
        <v>0</v>
      </c>
      <c r="S48" s="7">
        <v>47347.0</v>
      </c>
      <c r="T48" s="14">
        <f t="shared" si="5"/>
        <v>15.47287582</v>
      </c>
      <c r="U48" s="14">
        <v>788.38</v>
      </c>
      <c r="V48" s="14">
        <f t="shared" si="6"/>
        <v>15.45843137</v>
      </c>
      <c r="W48" s="14">
        <v>1673.09</v>
      </c>
      <c r="X48" s="14">
        <f t="shared" si="7"/>
        <v>32.80568627</v>
      </c>
      <c r="Y48" s="13">
        <f t="shared" si="8"/>
        <v>0.320288283</v>
      </c>
      <c r="Z48" s="12">
        <f t="shared" si="9"/>
        <v>41.22222222</v>
      </c>
      <c r="AA48" s="19">
        <v>36.0</v>
      </c>
      <c r="AB48" s="19">
        <v>115.0</v>
      </c>
      <c r="AC48" s="19">
        <v>91.0</v>
      </c>
      <c r="AD48" s="19">
        <v>18.0</v>
      </c>
      <c r="AE48" s="19">
        <v>8.0</v>
      </c>
      <c r="AF48" s="10">
        <f t="shared" si="10"/>
        <v>0</v>
      </c>
      <c r="AG48" s="10">
        <f t="shared" si="11"/>
        <v>0.2592592593</v>
      </c>
      <c r="AH48" s="10">
        <f t="shared" si="12"/>
        <v>0.2592592593</v>
      </c>
      <c r="AI48" s="19">
        <v>254.0</v>
      </c>
      <c r="AJ48" s="13">
        <f t="shared" si="13"/>
        <v>0.3962558502</v>
      </c>
      <c r="AK48" s="19">
        <v>193.0</v>
      </c>
      <c r="AL48" s="13">
        <f t="shared" si="14"/>
        <v>0.3010920437</v>
      </c>
      <c r="AM48" s="19">
        <v>194.0</v>
      </c>
      <c r="AN48" s="13">
        <f t="shared" si="15"/>
        <v>0.3026521061</v>
      </c>
      <c r="AO48" s="13">
        <f t="shared" si="16"/>
        <v>0.5682326622</v>
      </c>
      <c r="AP48" s="8">
        <v>8.0</v>
      </c>
      <c r="AQ48" s="14">
        <v>10.93</v>
      </c>
      <c r="AR48" s="19">
        <v>17.26</v>
      </c>
      <c r="AS48" s="26">
        <v>4.0</v>
      </c>
      <c r="AT48" s="27">
        <v>-0.038</v>
      </c>
      <c r="AU48" s="8">
        <v>5.0</v>
      </c>
      <c r="AV48" s="27">
        <v>0.988</v>
      </c>
      <c r="AW48" s="19">
        <v>50.51</v>
      </c>
      <c r="AX48" s="19">
        <v>16.43</v>
      </c>
      <c r="AY48" s="27">
        <v>-0.846</v>
      </c>
      <c r="AZ48" s="27">
        <v>-6.295</v>
      </c>
      <c r="BA48" s="19">
        <v>47.58</v>
      </c>
      <c r="BB48" s="13">
        <f t="shared" si="17"/>
        <v>0.07277628032</v>
      </c>
      <c r="BC48" s="28">
        <f t="shared" si="18"/>
        <v>0.9268292683</v>
      </c>
      <c r="BD48" s="26">
        <f t="shared" si="19"/>
        <v>999.6055486</v>
      </c>
      <c r="BE48" s="13">
        <f t="shared" si="20"/>
        <v>-0.0003944513839</v>
      </c>
      <c r="BF48" s="18">
        <f t="shared" si="21"/>
        <v>2.054846648</v>
      </c>
      <c r="BG48" s="18">
        <f t="shared" si="22"/>
        <v>2.511479236</v>
      </c>
      <c r="BH48" s="14">
        <f t="shared" si="23"/>
        <v>28.23511505</v>
      </c>
      <c r="BI48" s="14">
        <f t="shared" si="24"/>
        <v>34.32354956</v>
      </c>
      <c r="BJ48" s="14">
        <f t="shared" si="25"/>
        <v>50.45790101</v>
      </c>
      <c r="BK48" s="14">
        <f t="shared" si="26"/>
        <v>56.85075725</v>
      </c>
      <c r="BL48" s="14">
        <f t="shared" si="27"/>
        <v>-6.392856237</v>
      </c>
      <c r="BM48" s="19">
        <v>27.0</v>
      </c>
      <c r="BN48" s="19">
        <v>33.0</v>
      </c>
      <c r="BO48" s="26">
        <v>344.0</v>
      </c>
      <c r="BP48" s="26">
        <v>418.0</v>
      </c>
      <c r="BQ48" s="19">
        <v>109.0</v>
      </c>
      <c r="BR48" s="19">
        <v>163.0</v>
      </c>
      <c r="BS48" s="19">
        <v>183.0</v>
      </c>
      <c r="BT48" s="19">
        <v>133.0</v>
      </c>
      <c r="BU48" s="19">
        <v>317.0</v>
      </c>
      <c r="BV48" s="19">
        <v>398.0</v>
      </c>
      <c r="BW48" s="13">
        <f t="shared" si="28"/>
        <v>0.4433566434</v>
      </c>
      <c r="BX48" s="14">
        <v>1.15</v>
      </c>
      <c r="BY48" s="29">
        <f t="shared" si="29"/>
        <v>-0.8374401295</v>
      </c>
      <c r="BZ48" s="18">
        <f t="shared" si="30"/>
        <v>1.980843693</v>
      </c>
      <c r="CA48" s="18">
        <f t="shared" si="31"/>
        <v>2.39657632</v>
      </c>
      <c r="CB48" s="14">
        <f t="shared" si="32"/>
        <v>26.802527</v>
      </c>
      <c r="CC48" s="14">
        <f t="shared" si="33"/>
        <v>32.81842266</v>
      </c>
      <c r="CD48" s="14">
        <f t="shared" si="34"/>
        <v>48.83635623</v>
      </c>
      <c r="CE48" s="14">
        <f t="shared" si="35"/>
        <v>57.68901569</v>
      </c>
      <c r="CF48" s="14">
        <f t="shared" si="36"/>
        <v>2.459803229</v>
      </c>
      <c r="CG48" s="7">
        <v>2453.5</v>
      </c>
      <c r="CH48" s="7">
        <v>81.0</v>
      </c>
      <c r="CI48" s="7">
        <v>98.0</v>
      </c>
      <c r="CJ48" s="26">
        <v>1015.0</v>
      </c>
      <c r="CK48" s="7">
        <v>1244.0</v>
      </c>
      <c r="CL48" s="7">
        <v>376.0</v>
      </c>
      <c r="CM48" s="7">
        <v>504.0</v>
      </c>
      <c r="CN48" s="7">
        <v>525.0</v>
      </c>
      <c r="CO48" s="7">
        <v>513.0</v>
      </c>
      <c r="CP48" s="19">
        <v>6.0</v>
      </c>
      <c r="CQ48" s="19">
        <v>5.0</v>
      </c>
      <c r="CR48" s="26">
        <f t="shared" si="37"/>
        <v>-1</v>
      </c>
      <c r="CS48" s="18">
        <f t="shared" si="38"/>
        <v>0.4562063066</v>
      </c>
      <c r="CT48" s="18">
        <f t="shared" si="39"/>
        <v>0.3801719222</v>
      </c>
      <c r="CU48" s="18">
        <f t="shared" si="40"/>
        <v>-0.07603438444</v>
      </c>
      <c r="CV48" s="30">
        <v>28.7</v>
      </c>
      <c r="CW48" s="30">
        <v>36.36</v>
      </c>
      <c r="CX48" s="30">
        <v>23.84</v>
      </c>
      <c r="CY48" s="30">
        <v>32.41</v>
      </c>
      <c r="CZ48" s="30">
        <v>28.14</v>
      </c>
      <c r="DA48" s="30">
        <v>36.93</v>
      </c>
      <c r="DB48" s="7">
        <v>0.0</v>
      </c>
      <c r="DC48" s="7">
        <v>0.0</v>
      </c>
      <c r="DD48" s="13" t="str">
        <f t="shared" si="41"/>
        <v> </v>
      </c>
      <c r="DE48" s="7">
        <v>0.0</v>
      </c>
      <c r="DF48" s="7">
        <v>0.0</v>
      </c>
      <c r="DG48" s="7">
        <v>0.0</v>
      </c>
      <c r="DH48" s="7">
        <v>0.0</v>
      </c>
      <c r="DI48" s="7">
        <v>0.0</v>
      </c>
      <c r="DJ48" s="8" t="s">
        <v>3767</v>
      </c>
      <c r="DK48" s="7" t="s">
        <v>3768</v>
      </c>
    </row>
    <row r="49" ht="12.75" customHeight="1">
      <c r="A49" s="7" t="s">
        <v>456</v>
      </c>
      <c r="B49" s="7" t="s">
        <v>457</v>
      </c>
      <c r="C49" s="7" t="s">
        <v>458</v>
      </c>
      <c r="D49" s="8" t="s">
        <v>174</v>
      </c>
      <c r="E49" s="7">
        <v>71.0</v>
      </c>
      <c r="F49" s="7">
        <v>2.0</v>
      </c>
      <c r="G49" s="7">
        <v>7.0</v>
      </c>
      <c r="H49" s="24">
        <f t="shared" si="1"/>
        <v>9</v>
      </c>
      <c r="I49" s="25">
        <f t="shared" si="2"/>
        <v>0.4358470769</v>
      </c>
      <c r="J49" s="19">
        <v>1.0</v>
      </c>
      <c r="K49" s="19">
        <v>4.0</v>
      </c>
      <c r="L49" s="19">
        <v>2.0</v>
      </c>
      <c r="M49" s="19">
        <v>86.0</v>
      </c>
      <c r="N49" s="19">
        <v>49.0</v>
      </c>
      <c r="O49" s="19">
        <v>73.0</v>
      </c>
      <c r="P49" s="19">
        <v>43.0</v>
      </c>
      <c r="Q49" s="10">
        <f t="shared" si="3"/>
        <v>0.02325581395</v>
      </c>
      <c r="R49" s="10">
        <f t="shared" si="4"/>
        <v>0.009615384615</v>
      </c>
      <c r="S49" s="7">
        <v>74338.0</v>
      </c>
      <c r="T49" s="14">
        <f t="shared" si="5"/>
        <v>17.45023474</v>
      </c>
      <c r="U49" s="14">
        <v>1205.92</v>
      </c>
      <c r="V49" s="14">
        <f t="shared" si="6"/>
        <v>16.98478873</v>
      </c>
      <c r="W49" s="14">
        <v>2156.59</v>
      </c>
      <c r="X49" s="14">
        <f t="shared" si="7"/>
        <v>30.37450704</v>
      </c>
      <c r="Y49" s="13">
        <f t="shared" si="8"/>
        <v>0.3586368516</v>
      </c>
      <c r="Z49" s="12">
        <f t="shared" si="9"/>
        <v>68.11428571</v>
      </c>
      <c r="AA49" s="19">
        <v>93.0</v>
      </c>
      <c r="AB49" s="19">
        <v>136.0</v>
      </c>
      <c r="AC49" s="19">
        <v>72.0</v>
      </c>
      <c r="AD49" s="19">
        <v>40.0</v>
      </c>
      <c r="AE49" s="19">
        <v>12.0</v>
      </c>
      <c r="AF49" s="10">
        <f t="shared" si="10"/>
        <v>0.02857142857</v>
      </c>
      <c r="AG49" s="10">
        <f t="shared" si="11"/>
        <v>0.1714285714</v>
      </c>
      <c r="AH49" s="10">
        <f t="shared" si="12"/>
        <v>0.2</v>
      </c>
      <c r="AI49" s="19">
        <v>341.0</v>
      </c>
      <c r="AJ49" s="13">
        <f t="shared" si="13"/>
        <v>0.3012367491</v>
      </c>
      <c r="AK49" s="19">
        <v>360.0</v>
      </c>
      <c r="AL49" s="13">
        <f t="shared" si="14"/>
        <v>0.3180212014</v>
      </c>
      <c r="AM49" s="19">
        <v>431.0</v>
      </c>
      <c r="AN49" s="13">
        <f t="shared" si="15"/>
        <v>0.3807420495</v>
      </c>
      <c r="AO49" s="13">
        <f t="shared" si="16"/>
        <v>0.4864479315</v>
      </c>
      <c r="AP49" s="8">
        <v>2.0</v>
      </c>
      <c r="AQ49" s="14">
        <v>-1.58</v>
      </c>
      <c r="AR49" s="19">
        <v>17.48</v>
      </c>
      <c r="AS49" s="26">
        <v>1.0</v>
      </c>
      <c r="AT49" s="27">
        <v>0.761</v>
      </c>
      <c r="AU49" s="8">
        <v>3.0</v>
      </c>
      <c r="AV49" s="27">
        <v>0.217</v>
      </c>
      <c r="AW49" s="19">
        <v>50.19</v>
      </c>
      <c r="AX49" s="19">
        <v>16.79</v>
      </c>
      <c r="AY49" s="27">
        <v>0.008</v>
      </c>
      <c r="AZ49" s="27">
        <v>5.352</v>
      </c>
      <c r="BA49" s="19">
        <v>52.18</v>
      </c>
      <c r="BB49" s="13">
        <f t="shared" si="17"/>
        <v>0.05872483221</v>
      </c>
      <c r="BC49" s="28">
        <f t="shared" si="18"/>
        <v>0.9225589226</v>
      </c>
      <c r="BD49" s="26">
        <f t="shared" si="19"/>
        <v>981.2837548</v>
      </c>
      <c r="BE49" s="13">
        <f t="shared" si="20"/>
        <v>-0.01871624523</v>
      </c>
      <c r="BF49" s="18">
        <f t="shared" si="21"/>
        <v>1.741409049</v>
      </c>
      <c r="BG49" s="18">
        <f t="shared" si="22"/>
        <v>2.288709035</v>
      </c>
      <c r="BH49" s="14">
        <f t="shared" si="23"/>
        <v>29.65370837</v>
      </c>
      <c r="BI49" s="14">
        <f t="shared" si="24"/>
        <v>29.55419928</v>
      </c>
      <c r="BJ49" s="14">
        <f t="shared" si="25"/>
        <v>57.1182168</v>
      </c>
      <c r="BK49" s="14">
        <f t="shared" si="26"/>
        <v>55.27729866</v>
      </c>
      <c r="BL49" s="14">
        <f t="shared" si="27"/>
        <v>1.840918137</v>
      </c>
      <c r="BM49" s="19">
        <v>35.0</v>
      </c>
      <c r="BN49" s="19">
        <v>46.0</v>
      </c>
      <c r="BO49" s="26">
        <v>561.0</v>
      </c>
      <c r="BP49" s="26">
        <v>548.0</v>
      </c>
      <c r="BQ49" s="19">
        <v>270.0</v>
      </c>
      <c r="BR49" s="19">
        <v>216.0</v>
      </c>
      <c r="BS49" s="19">
        <v>282.0</v>
      </c>
      <c r="BT49" s="19">
        <v>301.0</v>
      </c>
      <c r="BU49" s="19">
        <v>505.0</v>
      </c>
      <c r="BV49" s="19">
        <v>510.0</v>
      </c>
      <c r="BW49" s="13">
        <f t="shared" si="28"/>
        <v>0.4975369458</v>
      </c>
      <c r="BX49" s="14">
        <v>-4.87</v>
      </c>
      <c r="BY49" s="29">
        <f t="shared" si="29"/>
        <v>-3.058832219</v>
      </c>
      <c r="BZ49" s="18">
        <f t="shared" si="30"/>
        <v>1.801766087</v>
      </c>
      <c r="CA49" s="18">
        <f t="shared" si="31"/>
        <v>2.033676574</v>
      </c>
      <c r="CB49" s="14">
        <f t="shared" si="32"/>
        <v>29.86293495</v>
      </c>
      <c r="CC49" s="14">
        <f t="shared" si="33"/>
        <v>26.25940278</v>
      </c>
      <c r="CD49" s="14">
        <f t="shared" si="34"/>
        <v>56.5861587</v>
      </c>
      <c r="CE49" s="14">
        <f t="shared" si="35"/>
        <v>50.2532185</v>
      </c>
      <c r="CF49" s="14">
        <f t="shared" si="36"/>
        <v>-4.492022071</v>
      </c>
      <c r="CG49" s="7">
        <v>3363.366667</v>
      </c>
      <c r="CH49" s="7">
        <v>101.0</v>
      </c>
      <c r="CI49" s="7">
        <v>114.0</v>
      </c>
      <c r="CJ49" s="26">
        <v>1573.0</v>
      </c>
      <c r="CK49" s="7">
        <v>1358.0</v>
      </c>
      <c r="CL49" s="7">
        <v>708.0</v>
      </c>
      <c r="CM49" s="7">
        <v>587.0</v>
      </c>
      <c r="CN49" s="7">
        <v>790.0</v>
      </c>
      <c r="CO49" s="7">
        <v>758.0</v>
      </c>
      <c r="CP49" s="19">
        <v>16.0</v>
      </c>
      <c r="CQ49" s="19">
        <v>8.0</v>
      </c>
      <c r="CR49" s="26">
        <f t="shared" si="37"/>
        <v>-8</v>
      </c>
      <c r="CS49" s="18">
        <f t="shared" si="38"/>
        <v>0.7748392478</v>
      </c>
      <c r="CT49" s="18">
        <f t="shared" si="39"/>
        <v>0.3874196239</v>
      </c>
      <c r="CU49" s="18">
        <f t="shared" si="40"/>
        <v>-0.3874196239</v>
      </c>
      <c r="CV49" s="30">
        <v>49.0</v>
      </c>
      <c r="CW49" s="30">
        <v>49.56</v>
      </c>
      <c r="CX49" s="30">
        <v>46.5</v>
      </c>
      <c r="CY49" s="30">
        <v>39.3</v>
      </c>
      <c r="CZ49" s="30">
        <v>51.92</v>
      </c>
      <c r="DA49" s="30">
        <v>40.36</v>
      </c>
      <c r="DB49" s="7">
        <v>0.0</v>
      </c>
      <c r="DC49" s="7">
        <v>0.0</v>
      </c>
      <c r="DD49" s="13" t="str">
        <f t="shared" si="41"/>
        <v> </v>
      </c>
      <c r="DE49" s="7">
        <v>0.0</v>
      </c>
      <c r="DF49" s="7">
        <v>0.0</v>
      </c>
      <c r="DG49" s="7">
        <v>0.0</v>
      </c>
      <c r="DH49" s="7">
        <v>0.0</v>
      </c>
      <c r="DI49" s="7">
        <v>0.0</v>
      </c>
      <c r="DJ49" s="8" t="s">
        <v>3769</v>
      </c>
      <c r="DK49" s="7" t="s">
        <v>3770</v>
      </c>
    </row>
    <row r="50" ht="12.75" customHeight="1">
      <c r="A50" s="7" t="s">
        <v>464</v>
      </c>
      <c r="B50" s="7" t="s">
        <v>465</v>
      </c>
      <c r="C50" s="8" t="s">
        <v>166</v>
      </c>
      <c r="D50" s="9" t="s">
        <v>174</v>
      </c>
      <c r="E50" s="7">
        <v>31.0</v>
      </c>
      <c r="F50" s="7">
        <v>1.0</v>
      </c>
      <c r="G50" s="7">
        <v>2.0</v>
      </c>
      <c r="H50" s="24">
        <f t="shared" si="1"/>
        <v>3</v>
      </c>
      <c r="I50" s="25">
        <f t="shared" si="2"/>
        <v>0.454775139</v>
      </c>
      <c r="J50" s="19">
        <v>0.0</v>
      </c>
      <c r="K50" s="19">
        <v>0.0</v>
      </c>
      <c r="L50" s="19">
        <v>2.0</v>
      </c>
      <c r="M50" s="19">
        <v>18.0</v>
      </c>
      <c r="N50" s="19">
        <v>14.0</v>
      </c>
      <c r="O50" s="19">
        <v>12.0</v>
      </c>
      <c r="P50" s="19">
        <v>18.0</v>
      </c>
      <c r="Q50" s="10">
        <f t="shared" si="3"/>
        <v>0.05555555556</v>
      </c>
      <c r="R50" s="10">
        <f t="shared" si="4"/>
        <v>0.02272727273</v>
      </c>
      <c r="S50" s="7">
        <v>23748.0</v>
      </c>
      <c r="T50" s="14">
        <f t="shared" si="5"/>
        <v>12.76774194</v>
      </c>
      <c r="U50" s="14">
        <v>391.91</v>
      </c>
      <c r="V50" s="14">
        <f t="shared" si="6"/>
        <v>12.64225806</v>
      </c>
      <c r="W50" s="14">
        <v>1082.2</v>
      </c>
      <c r="X50" s="14">
        <f t="shared" si="7"/>
        <v>34.90967742</v>
      </c>
      <c r="Y50" s="13">
        <f t="shared" si="8"/>
        <v>0.2658621134</v>
      </c>
      <c r="Z50" s="12">
        <f t="shared" si="9"/>
        <v>0</v>
      </c>
      <c r="AA50" s="19">
        <v>15.0</v>
      </c>
      <c r="AB50" s="19">
        <v>17.0</v>
      </c>
      <c r="AC50" s="19">
        <v>38.0</v>
      </c>
      <c r="AD50" s="19">
        <v>8.0</v>
      </c>
      <c r="AE50" s="19">
        <v>4.0</v>
      </c>
      <c r="AF50" s="10">
        <f t="shared" si="10"/>
        <v>0</v>
      </c>
      <c r="AG50" s="10">
        <f t="shared" si="11"/>
        <v>0.25</v>
      </c>
      <c r="AH50" s="10">
        <f t="shared" si="12"/>
        <v>0.25</v>
      </c>
      <c r="AI50" s="19">
        <v>117.0</v>
      </c>
      <c r="AJ50" s="13">
        <f t="shared" si="13"/>
        <v>0.3461538462</v>
      </c>
      <c r="AK50" s="19">
        <v>79.0</v>
      </c>
      <c r="AL50" s="13">
        <f t="shared" si="14"/>
        <v>0.2337278107</v>
      </c>
      <c r="AM50" s="19">
        <v>142.0</v>
      </c>
      <c r="AN50" s="13">
        <f t="shared" si="15"/>
        <v>0.4201183432</v>
      </c>
      <c r="AO50" s="13">
        <f t="shared" si="16"/>
        <v>0.5969387755</v>
      </c>
      <c r="AP50" s="8">
        <v>10.0</v>
      </c>
      <c r="AQ50" s="14">
        <v>15.67</v>
      </c>
      <c r="AR50" s="19">
        <v>16.88</v>
      </c>
      <c r="AS50" s="26">
        <v>7.0</v>
      </c>
      <c r="AT50" s="27">
        <v>-1.206</v>
      </c>
      <c r="AU50" s="8">
        <v>8.0</v>
      </c>
      <c r="AV50" s="27">
        <v>-0.592</v>
      </c>
      <c r="AW50" s="19">
        <v>49.9</v>
      </c>
      <c r="AX50" s="19">
        <v>15.71</v>
      </c>
      <c r="AY50" s="27">
        <v>0.099</v>
      </c>
      <c r="AZ50" s="27">
        <v>-11.808</v>
      </c>
      <c r="BA50" s="19">
        <v>44.18</v>
      </c>
      <c r="BB50" s="13">
        <f t="shared" si="17"/>
        <v>0.05063291139</v>
      </c>
      <c r="BC50" s="28">
        <f t="shared" si="18"/>
        <v>0.9466666667</v>
      </c>
      <c r="BD50" s="26">
        <f t="shared" si="19"/>
        <v>997.2995781</v>
      </c>
      <c r="BE50" s="13">
        <f t="shared" si="20"/>
        <v>-0.002700421941</v>
      </c>
      <c r="BF50" s="18">
        <f t="shared" si="21"/>
        <v>1.224770993</v>
      </c>
      <c r="BG50" s="18">
        <f t="shared" si="22"/>
        <v>1.83715649</v>
      </c>
      <c r="BH50" s="14">
        <f t="shared" si="23"/>
        <v>24.18922712</v>
      </c>
      <c r="BI50" s="14">
        <f t="shared" si="24"/>
        <v>34.44668419</v>
      </c>
      <c r="BJ50" s="14">
        <f t="shared" si="25"/>
        <v>45.6227195</v>
      </c>
      <c r="BK50" s="14">
        <f t="shared" si="26"/>
        <v>61.08545329</v>
      </c>
      <c r="BL50" s="14">
        <f t="shared" si="27"/>
        <v>-15.46273379</v>
      </c>
      <c r="BM50" s="19">
        <v>8.0</v>
      </c>
      <c r="BN50" s="19">
        <v>12.0</v>
      </c>
      <c r="BO50" s="26">
        <v>150.0</v>
      </c>
      <c r="BP50" s="26">
        <v>213.0</v>
      </c>
      <c r="BQ50" s="19">
        <v>70.0</v>
      </c>
      <c r="BR50" s="19">
        <v>83.0</v>
      </c>
      <c r="BS50" s="19">
        <v>70.0</v>
      </c>
      <c r="BT50" s="19">
        <v>91.0</v>
      </c>
      <c r="BU50" s="19">
        <v>143.0</v>
      </c>
      <c r="BV50" s="19">
        <v>206.0</v>
      </c>
      <c r="BW50" s="13">
        <f t="shared" si="28"/>
        <v>0.4097421203</v>
      </c>
      <c r="BX50" s="14">
        <v>-1.02</v>
      </c>
      <c r="BY50" s="29">
        <f t="shared" si="29"/>
        <v>-6.663264403</v>
      </c>
      <c r="BZ50" s="18">
        <f t="shared" si="30"/>
        <v>1.867725346</v>
      </c>
      <c r="CA50" s="18">
        <f t="shared" si="31"/>
        <v>2.354958044</v>
      </c>
      <c r="CB50" s="14">
        <f t="shared" si="32"/>
        <v>27.93467473</v>
      </c>
      <c r="CC50" s="14">
        <f t="shared" si="33"/>
        <v>33.4160426</v>
      </c>
      <c r="CD50" s="14">
        <f t="shared" si="34"/>
        <v>49.98195436</v>
      </c>
      <c r="CE50" s="14">
        <f t="shared" si="35"/>
        <v>62.7718127</v>
      </c>
      <c r="CF50" s="14">
        <f t="shared" si="36"/>
        <v>-2.672875446</v>
      </c>
      <c r="CG50" s="7">
        <v>1477.733333</v>
      </c>
      <c r="CH50" s="7">
        <v>46.0</v>
      </c>
      <c r="CI50" s="7">
        <v>58.0</v>
      </c>
      <c r="CJ50" s="26">
        <v>642.0</v>
      </c>
      <c r="CK50" s="7">
        <v>765.0</v>
      </c>
      <c r="CL50" s="7">
        <v>251.0</v>
      </c>
      <c r="CM50" s="7">
        <v>312.0</v>
      </c>
      <c r="CN50" s="7">
        <v>292.0</v>
      </c>
      <c r="CO50" s="7">
        <v>411.0</v>
      </c>
      <c r="CP50" s="19">
        <v>7.0</v>
      </c>
      <c r="CQ50" s="19">
        <v>1.0</v>
      </c>
      <c r="CR50" s="26">
        <f t="shared" si="37"/>
        <v>-6</v>
      </c>
      <c r="CS50" s="18">
        <f t="shared" si="38"/>
        <v>1.061141991</v>
      </c>
      <c r="CT50" s="18">
        <f t="shared" si="39"/>
        <v>0.151591713</v>
      </c>
      <c r="CU50" s="18">
        <f t="shared" si="40"/>
        <v>-0.9095502779</v>
      </c>
      <c r="CV50" s="30">
        <v>9.89</v>
      </c>
      <c r="CW50" s="30">
        <v>16.53</v>
      </c>
      <c r="CX50" s="30">
        <v>11.77</v>
      </c>
      <c r="CY50" s="30">
        <v>28.65</v>
      </c>
      <c r="CZ50" s="30">
        <v>15.11</v>
      </c>
      <c r="DA50" s="30">
        <v>19.64</v>
      </c>
      <c r="DB50" s="7">
        <v>0.0</v>
      </c>
      <c r="DC50" s="7">
        <v>0.0</v>
      </c>
      <c r="DD50" s="13" t="str">
        <f t="shared" si="41"/>
        <v> </v>
      </c>
      <c r="DE50" s="7">
        <v>0.0</v>
      </c>
      <c r="DF50" s="7">
        <v>0.0</v>
      </c>
      <c r="DG50" s="7">
        <v>0.0</v>
      </c>
      <c r="DH50" s="7">
        <v>0.0</v>
      </c>
      <c r="DI50" s="7">
        <v>0.0</v>
      </c>
      <c r="DJ50" s="8" t="s">
        <v>3771</v>
      </c>
      <c r="DK50" s="7" t="s">
        <v>3772</v>
      </c>
    </row>
    <row r="51" ht="12.75" customHeight="1">
      <c r="A51" s="7" t="s">
        <v>471</v>
      </c>
      <c r="B51" s="7" t="s">
        <v>472</v>
      </c>
      <c r="C51" s="8" t="s">
        <v>254</v>
      </c>
      <c r="D51" s="9" t="s">
        <v>174</v>
      </c>
      <c r="E51" s="7">
        <v>28.0</v>
      </c>
      <c r="F51" s="7">
        <v>1.0</v>
      </c>
      <c r="G51" s="7">
        <v>5.0</v>
      </c>
      <c r="H51" s="24">
        <f t="shared" si="1"/>
        <v>6</v>
      </c>
      <c r="I51" s="25">
        <f t="shared" si="2"/>
        <v>1.070844281</v>
      </c>
      <c r="J51" s="19">
        <v>1.0</v>
      </c>
      <c r="K51" s="19">
        <v>1.0</v>
      </c>
      <c r="L51" s="19">
        <v>4.0</v>
      </c>
      <c r="M51" s="19">
        <v>18.0</v>
      </c>
      <c r="N51" s="19">
        <v>11.0</v>
      </c>
      <c r="O51" s="19">
        <v>11.0</v>
      </c>
      <c r="P51" s="19">
        <v>8.0</v>
      </c>
      <c r="Q51" s="10">
        <f t="shared" si="3"/>
        <v>0.05555555556</v>
      </c>
      <c r="R51" s="10">
        <f t="shared" si="4"/>
        <v>0.025</v>
      </c>
      <c r="S51" s="7">
        <v>20171.0</v>
      </c>
      <c r="T51" s="14">
        <f t="shared" si="5"/>
        <v>12.00654762</v>
      </c>
      <c r="U51" s="14">
        <v>335.86</v>
      </c>
      <c r="V51" s="14">
        <f t="shared" si="6"/>
        <v>11.995</v>
      </c>
      <c r="W51" s="14">
        <v>1002.32</v>
      </c>
      <c r="X51" s="14">
        <f t="shared" si="7"/>
        <v>35.79714286</v>
      </c>
      <c r="Y51" s="13">
        <f t="shared" si="8"/>
        <v>0.250982678</v>
      </c>
      <c r="Z51" s="12">
        <f t="shared" si="9"/>
        <v>13.27272727</v>
      </c>
      <c r="AA51" s="19">
        <v>41.0</v>
      </c>
      <c r="AB51" s="19">
        <v>61.0</v>
      </c>
      <c r="AC51" s="19">
        <v>21.0</v>
      </c>
      <c r="AD51" s="19">
        <v>8.0</v>
      </c>
      <c r="AE51" s="19">
        <v>2.0</v>
      </c>
      <c r="AF51" s="10">
        <f t="shared" si="10"/>
        <v>0.09090909091</v>
      </c>
      <c r="AG51" s="10">
        <f t="shared" si="11"/>
        <v>0.4545454545</v>
      </c>
      <c r="AH51" s="10">
        <f t="shared" si="12"/>
        <v>0.5454545455</v>
      </c>
      <c r="AI51" s="19">
        <v>90.0</v>
      </c>
      <c r="AJ51" s="13">
        <f t="shared" si="13"/>
        <v>0.3643724696</v>
      </c>
      <c r="AK51" s="19">
        <v>76.0</v>
      </c>
      <c r="AL51" s="13">
        <f t="shared" si="14"/>
        <v>0.3076923077</v>
      </c>
      <c r="AM51" s="19">
        <v>81.0</v>
      </c>
      <c r="AN51" s="13">
        <f t="shared" si="15"/>
        <v>0.3279352227</v>
      </c>
      <c r="AO51" s="13">
        <f t="shared" si="16"/>
        <v>0.5421686747</v>
      </c>
      <c r="AP51" s="8">
        <v>6.0</v>
      </c>
      <c r="AQ51" s="14">
        <v>3.54</v>
      </c>
      <c r="AR51" s="19">
        <v>16.69</v>
      </c>
      <c r="AS51" s="26">
        <v>8.0</v>
      </c>
      <c r="AT51" s="27">
        <v>-0.512</v>
      </c>
      <c r="AU51" s="8">
        <v>6.0</v>
      </c>
      <c r="AV51" s="27">
        <v>-0.128</v>
      </c>
      <c r="AW51" s="19">
        <v>49.93</v>
      </c>
      <c r="AX51" s="19">
        <v>15.99</v>
      </c>
      <c r="AY51" s="27">
        <v>2.729</v>
      </c>
      <c r="AZ51" s="27">
        <v>6.227</v>
      </c>
      <c r="BA51" s="19">
        <v>52.24</v>
      </c>
      <c r="BB51" s="13">
        <f t="shared" si="17"/>
        <v>0.07534246575</v>
      </c>
      <c r="BC51" s="28">
        <f t="shared" si="18"/>
        <v>0.9360465116</v>
      </c>
      <c r="BD51" s="26">
        <f t="shared" si="19"/>
        <v>1011.388977</v>
      </c>
      <c r="BE51" s="13">
        <f t="shared" si="20"/>
        <v>0.01138897738</v>
      </c>
      <c r="BF51" s="18">
        <f t="shared" si="21"/>
        <v>1.965104508</v>
      </c>
      <c r="BG51" s="18">
        <f t="shared" si="22"/>
        <v>1.965104508</v>
      </c>
      <c r="BH51" s="14">
        <f t="shared" si="23"/>
        <v>26.08229619</v>
      </c>
      <c r="BI51" s="14">
        <f t="shared" si="24"/>
        <v>30.72708867</v>
      </c>
      <c r="BJ51" s="14">
        <f t="shared" si="25"/>
        <v>49.1276127</v>
      </c>
      <c r="BK51" s="14">
        <f t="shared" si="26"/>
        <v>58.59584351</v>
      </c>
      <c r="BL51" s="14">
        <f t="shared" si="27"/>
        <v>-9.46823081</v>
      </c>
      <c r="BM51" s="19">
        <v>11.0</v>
      </c>
      <c r="BN51" s="19">
        <v>11.0</v>
      </c>
      <c r="BO51" s="26">
        <v>135.0</v>
      </c>
      <c r="BP51" s="26">
        <v>161.0</v>
      </c>
      <c r="BQ51" s="19">
        <v>56.0</v>
      </c>
      <c r="BR51" s="19">
        <v>58.0</v>
      </c>
      <c r="BS51" s="19">
        <v>73.0</v>
      </c>
      <c r="BT51" s="19">
        <v>98.0</v>
      </c>
      <c r="BU51" s="19">
        <v>123.0</v>
      </c>
      <c r="BV51" s="19">
        <v>154.0</v>
      </c>
      <c r="BW51" s="13">
        <f t="shared" si="28"/>
        <v>0.4440433213</v>
      </c>
      <c r="BX51" s="14">
        <v>-9.79</v>
      </c>
      <c r="BY51" s="29">
        <f t="shared" si="29"/>
        <v>-16.925279</v>
      </c>
      <c r="BZ51" s="18">
        <f t="shared" si="30"/>
        <v>2.554462841</v>
      </c>
      <c r="CA51" s="18">
        <f t="shared" si="31"/>
        <v>2.195941741</v>
      </c>
      <c r="CB51" s="14">
        <f t="shared" si="32"/>
        <v>29.71243621</v>
      </c>
      <c r="CC51" s="14">
        <f t="shared" si="33"/>
        <v>27.96464584</v>
      </c>
      <c r="CD51" s="14">
        <f t="shared" si="34"/>
        <v>54.67446783</v>
      </c>
      <c r="CE51" s="14">
        <f t="shared" si="35"/>
        <v>54.04705591</v>
      </c>
      <c r="CF51" s="14">
        <f t="shared" si="36"/>
        <v>-10.09564274</v>
      </c>
      <c r="CG51" s="7">
        <v>1338.833333</v>
      </c>
      <c r="CH51" s="7">
        <v>57.0</v>
      </c>
      <c r="CI51" s="7">
        <v>49.0</v>
      </c>
      <c r="CJ51" s="26">
        <v>606.0</v>
      </c>
      <c r="CK51" s="7">
        <v>575.0</v>
      </c>
      <c r="CL51" s="7">
        <v>262.0</v>
      </c>
      <c r="CM51" s="7">
        <v>236.0</v>
      </c>
      <c r="CN51" s="7">
        <v>295.0</v>
      </c>
      <c r="CO51" s="7">
        <v>346.0</v>
      </c>
      <c r="CP51" s="19">
        <v>4.0</v>
      </c>
      <c r="CQ51" s="19">
        <v>4.0</v>
      </c>
      <c r="CR51" s="26">
        <f t="shared" si="37"/>
        <v>0</v>
      </c>
      <c r="CS51" s="18">
        <f t="shared" si="38"/>
        <v>0.7138961876</v>
      </c>
      <c r="CT51" s="18">
        <f t="shared" si="39"/>
        <v>0.7138961876</v>
      </c>
      <c r="CU51" s="18">
        <f t="shared" si="40"/>
        <v>0</v>
      </c>
      <c r="CV51" s="30">
        <v>11.48</v>
      </c>
      <c r="CW51" s="30">
        <v>11.48</v>
      </c>
      <c r="CX51" s="30">
        <v>24.05</v>
      </c>
      <c r="CY51" s="30">
        <v>10.25</v>
      </c>
      <c r="CZ51" s="30">
        <v>12.34</v>
      </c>
      <c r="DA51" s="30">
        <v>9.68</v>
      </c>
      <c r="DB51" s="7">
        <v>0.0</v>
      </c>
      <c r="DC51" s="7">
        <v>0.0</v>
      </c>
      <c r="DD51" s="13" t="str">
        <f t="shared" si="41"/>
        <v> </v>
      </c>
      <c r="DE51" s="7">
        <v>0.0</v>
      </c>
      <c r="DF51" s="7">
        <v>0.0</v>
      </c>
      <c r="DG51" s="7">
        <v>0.0</v>
      </c>
      <c r="DH51" s="7">
        <v>0.0</v>
      </c>
      <c r="DI51" s="7">
        <v>0.0</v>
      </c>
      <c r="DJ51" s="8" t="s">
        <v>3773</v>
      </c>
      <c r="DK51" s="7" t="s">
        <v>3774</v>
      </c>
    </row>
    <row r="52" ht="12.75" customHeight="1">
      <c r="A52" s="7" t="s">
        <v>479</v>
      </c>
      <c r="B52" s="7" t="s">
        <v>480</v>
      </c>
      <c r="C52" s="8" t="s">
        <v>182</v>
      </c>
      <c r="D52" s="9" t="s">
        <v>247</v>
      </c>
      <c r="E52" s="7">
        <v>12.0</v>
      </c>
      <c r="F52" s="7">
        <v>4.0</v>
      </c>
      <c r="G52" s="7">
        <v>4.0</v>
      </c>
      <c r="H52" s="24">
        <f t="shared" si="1"/>
        <v>8</v>
      </c>
      <c r="I52" s="25">
        <f t="shared" si="2"/>
        <v>2.897675823</v>
      </c>
      <c r="J52" s="19">
        <v>4.0</v>
      </c>
      <c r="K52" s="19">
        <v>2.0</v>
      </c>
      <c r="L52" s="19">
        <v>2.0</v>
      </c>
      <c r="M52" s="19">
        <v>21.0</v>
      </c>
      <c r="N52" s="19">
        <v>5.0</v>
      </c>
      <c r="O52" s="19">
        <v>12.0</v>
      </c>
      <c r="P52" s="19">
        <v>24.0</v>
      </c>
      <c r="Q52" s="10">
        <f t="shared" si="3"/>
        <v>0.1904761905</v>
      </c>
      <c r="R52" s="10">
        <f t="shared" si="4"/>
        <v>0.1052631579</v>
      </c>
      <c r="S52" s="7">
        <v>9939.0</v>
      </c>
      <c r="T52" s="14">
        <f t="shared" si="5"/>
        <v>13.80416667</v>
      </c>
      <c r="U52" s="14">
        <v>162.07</v>
      </c>
      <c r="V52" s="14">
        <f t="shared" si="6"/>
        <v>13.50583333</v>
      </c>
      <c r="W52" s="14">
        <v>424.18</v>
      </c>
      <c r="X52" s="14">
        <f t="shared" si="7"/>
        <v>35.34833333</v>
      </c>
      <c r="Y52" s="13">
        <f t="shared" si="8"/>
        <v>0.2764520256</v>
      </c>
      <c r="Z52" s="12">
        <f t="shared" si="9"/>
        <v>18.22222222</v>
      </c>
      <c r="AA52" s="19">
        <v>5.0</v>
      </c>
      <c r="AB52" s="19">
        <v>8.0</v>
      </c>
      <c r="AC52" s="19">
        <v>8.0</v>
      </c>
      <c r="AD52" s="19">
        <v>5.0</v>
      </c>
      <c r="AE52" s="19">
        <v>6.0</v>
      </c>
      <c r="AF52" s="10">
        <f t="shared" si="10"/>
        <v>0.4444444444</v>
      </c>
      <c r="AG52" s="10">
        <f t="shared" si="11"/>
        <v>0.4444444444</v>
      </c>
      <c r="AH52" s="10">
        <f t="shared" si="12"/>
        <v>0.8888888889</v>
      </c>
      <c r="AI52" s="19">
        <v>54.0</v>
      </c>
      <c r="AJ52" s="13">
        <f t="shared" si="13"/>
        <v>0.3375</v>
      </c>
      <c r="AK52" s="19">
        <v>58.0</v>
      </c>
      <c r="AL52" s="13">
        <f t="shared" si="14"/>
        <v>0.3625</v>
      </c>
      <c r="AM52" s="19">
        <v>48.0</v>
      </c>
      <c r="AN52" s="13">
        <f t="shared" si="15"/>
        <v>0.3</v>
      </c>
      <c r="AO52" s="13">
        <f t="shared" si="16"/>
        <v>0.4821428571</v>
      </c>
      <c r="AP52" s="8">
        <v>10.0</v>
      </c>
      <c r="AQ52" s="14">
        <v>-6.04</v>
      </c>
      <c r="AR52" s="19">
        <v>17.04</v>
      </c>
      <c r="AS52" s="26">
        <v>10.0</v>
      </c>
      <c r="AT52" s="27">
        <v>-0.259</v>
      </c>
      <c r="AU52" s="8">
        <v>10.0</v>
      </c>
      <c r="AV52" s="27">
        <v>-1.037</v>
      </c>
      <c r="AW52" s="19">
        <v>49.25</v>
      </c>
      <c r="AX52" s="19">
        <v>18.15</v>
      </c>
      <c r="AY52" s="27">
        <v>1.983</v>
      </c>
      <c r="AZ52" s="27">
        <v>-2.996</v>
      </c>
      <c r="BA52" s="19">
        <v>49.26</v>
      </c>
      <c r="BB52" s="13">
        <f t="shared" si="17"/>
        <v>0.1097560976</v>
      </c>
      <c r="BC52" s="28">
        <f t="shared" si="18"/>
        <v>0.9473684211</v>
      </c>
      <c r="BD52" s="26">
        <f t="shared" si="19"/>
        <v>1057.124519</v>
      </c>
      <c r="BE52" s="13">
        <f t="shared" si="20"/>
        <v>0.05712451861</v>
      </c>
      <c r="BF52" s="18">
        <f t="shared" si="21"/>
        <v>3.331893626</v>
      </c>
      <c r="BG52" s="18">
        <f t="shared" si="22"/>
        <v>1.480841612</v>
      </c>
      <c r="BH52" s="14">
        <f t="shared" si="23"/>
        <v>30.35725304</v>
      </c>
      <c r="BI52" s="14">
        <f t="shared" si="24"/>
        <v>28.13599062</v>
      </c>
      <c r="BJ52" s="14">
        <f t="shared" si="25"/>
        <v>56.27198124</v>
      </c>
      <c r="BK52" s="14">
        <f t="shared" si="26"/>
        <v>57.01240205</v>
      </c>
      <c r="BL52" s="14">
        <f t="shared" si="27"/>
        <v>-0.7404208058</v>
      </c>
      <c r="BM52" s="19">
        <v>9.0</v>
      </c>
      <c r="BN52" s="19">
        <v>4.0</v>
      </c>
      <c r="BO52" s="26">
        <v>73.0</v>
      </c>
      <c r="BP52" s="26">
        <v>72.0</v>
      </c>
      <c r="BQ52" s="19">
        <v>27.0</v>
      </c>
      <c r="BR52" s="19">
        <v>39.0</v>
      </c>
      <c r="BS52" s="19">
        <v>43.0</v>
      </c>
      <c r="BT52" s="19">
        <v>39.0</v>
      </c>
      <c r="BU52" s="19">
        <v>79.0</v>
      </c>
      <c r="BV52" s="19">
        <v>67.0</v>
      </c>
      <c r="BW52" s="13">
        <f t="shared" si="28"/>
        <v>0.5410958904</v>
      </c>
      <c r="BX52" s="14">
        <v>4.11</v>
      </c>
      <c r="BY52" s="29">
        <f t="shared" si="29"/>
        <v>1.557150623</v>
      </c>
      <c r="BZ52" s="18">
        <f t="shared" si="30"/>
        <v>2.558780882</v>
      </c>
      <c r="CA52" s="18">
        <f t="shared" si="31"/>
        <v>2.354078411</v>
      </c>
      <c r="CB52" s="14">
        <f t="shared" si="32"/>
        <v>30.91007305</v>
      </c>
      <c r="CC52" s="14">
        <f t="shared" si="33"/>
        <v>30.39831687</v>
      </c>
      <c r="CD52" s="14">
        <f t="shared" si="34"/>
        <v>57.72609669</v>
      </c>
      <c r="CE52" s="14">
        <f t="shared" si="35"/>
        <v>58.03315039</v>
      </c>
      <c r="CF52" s="14">
        <f t="shared" si="36"/>
        <v>-0.4333671</v>
      </c>
      <c r="CG52" s="7">
        <v>586.216667</v>
      </c>
      <c r="CH52" s="7">
        <v>25.0</v>
      </c>
      <c r="CI52" s="7">
        <v>23.0</v>
      </c>
      <c r="CJ52" s="26">
        <v>277.0</v>
      </c>
      <c r="CK52" s="7">
        <v>274.0</v>
      </c>
      <c r="CL52" s="7">
        <v>110.0</v>
      </c>
      <c r="CM52" s="7">
        <v>117.0</v>
      </c>
      <c r="CN52" s="7">
        <v>152.0</v>
      </c>
      <c r="CO52" s="7">
        <v>153.0</v>
      </c>
      <c r="CP52" s="19">
        <v>0.0</v>
      </c>
      <c r="CQ52" s="19">
        <v>5.0</v>
      </c>
      <c r="CR52" s="26">
        <f t="shared" si="37"/>
        <v>5</v>
      </c>
      <c r="CS52" s="18">
        <f t="shared" si="38"/>
        <v>0</v>
      </c>
      <c r="CT52" s="18">
        <f t="shared" si="39"/>
        <v>1.811047389</v>
      </c>
      <c r="CU52" s="18">
        <f t="shared" si="40"/>
        <v>1.811047389</v>
      </c>
      <c r="CV52" s="30">
        <v>7.63</v>
      </c>
      <c r="CW52" s="30">
        <v>5.84</v>
      </c>
      <c r="CX52" s="30">
        <v>3.03</v>
      </c>
      <c r="CY52" s="30">
        <v>6.63</v>
      </c>
      <c r="CZ52" s="30">
        <v>5.97</v>
      </c>
      <c r="DA52" s="30">
        <v>5.54</v>
      </c>
      <c r="DB52" s="7">
        <v>0.0</v>
      </c>
      <c r="DC52" s="7">
        <v>0.0</v>
      </c>
      <c r="DD52" s="13" t="str">
        <f t="shared" si="41"/>
        <v> </v>
      </c>
      <c r="DE52" s="7">
        <v>0.0</v>
      </c>
      <c r="DF52" s="7">
        <v>0.0</v>
      </c>
      <c r="DG52" s="7">
        <v>0.0</v>
      </c>
      <c r="DH52" s="7">
        <v>0.0</v>
      </c>
      <c r="DI52" s="7">
        <v>0.0</v>
      </c>
      <c r="DJ52" s="8" t="s">
        <v>3775</v>
      </c>
      <c r="DK52" s="7" t="s">
        <v>3776</v>
      </c>
    </row>
    <row r="53" ht="12.75" customHeight="1">
      <c r="A53" s="7" t="s">
        <v>482</v>
      </c>
      <c r="B53" s="7" t="s">
        <v>483</v>
      </c>
      <c r="C53" s="8" t="s">
        <v>325</v>
      </c>
      <c r="D53" s="9" t="s">
        <v>150</v>
      </c>
      <c r="E53" s="7">
        <v>67.0</v>
      </c>
      <c r="F53" s="7">
        <v>9.0</v>
      </c>
      <c r="G53" s="7">
        <v>10.0</v>
      </c>
      <c r="H53" s="24">
        <f t="shared" si="1"/>
        <v>19</v>
      </c>
      <c r="I53" s="25">
        <f t="shared" si="2"/>
        <v>1.332709843</v>
      </c>
      <c r="J53" s="19">
        <v>9.0</v>
      </c>
      <c r="K53" s="19">
        <v>5.0</v>
      </c>
      <c r="L53" s="19">
        <v>3.0</v>
      </c>
      <c r="M53" s="19">
        <v>106.0</v>
      </c>
      <c r="N53" s="19">
        <v>31.0</v>
      </c>
      <c r="O53" s="19">
        <v>33.0</v>
      </c>
      <c r="P53" s="19">
        <v>112.0</v>
      </c>
      <c r="Q53" s="10">
        <f t="shared" si="3"/>
        <v>0.08490566038</v>
      </c>
      <c r="R53" s="10">
        <f t="shared" si="4"/>
        <v>0.05294117647</v>
      </c>
      <c r="S53" s="7">
        <v>51324.0</v>
      </c>
      <c r="T53" s="14">
        <f t="shared" si="5"/>
        <v>12.76716418</v>
      </c>
      <c r="U53" s="14">
        <v>828.09</v>
      </c>
      <c r="V53" s="14">
        <f t="shared" si="6"/>
        <v>12.35955224</v>
      </c>
      <c r="W53" s="14">
        <v>2333.54</v>
      </c>
      <c r="X53" s="14">
        <f t="shared" si="7"/>
        <v>34.82895522</v>
      </c>
      <c r="Y53" s="13">
        <f t="shared" si="8"/>
        <v>0.2619186938</v>
      </c>
      <c r="Z53" s="12">
        <f t="shared" si="9"/>
        <v>69.13793103</v>
      </c>
      <c r="AA53" s="19">
        <v>25.0</v>
      </c>
      <c r="AB53" s="19">
        <v>81.0</v>
      </c>
      <c r="AC53" s="19">
        <v>50.0</v>
      </c>
      <c r="AD53" s="19">
        <v>16.0</v>
      </c>
      <c r="AE53" s="19">
        <v>18.0</v>
      </c>
      <c r="AF53" s="10">
        <f t="shared" si="10"/>
        <v>0.3103448276</v>
      </c>
      <c r="AG53" s="10">
        <f t="shared" si="11"/>
        <v>0.275862069</v>
      </c>
      <c r="AH53" s="10">
        <f t="shared" si="12"/>
        <v>0.5862068966</v>
      </c>
      <c r="AI53" s="19">
        <v>217.0</v>
      </c>
      <c r="AJ53" s="13">
        <f t="shared" si="13"/>
        <v>0.2732997481</v>
      </c>
      <c r="AK53" s="19">
        <v>269.0</v>
      </c>
      <c r="AL53" s="13">
        <f t="shared" si="14"/>
        <v>0.338790932</v>
      </c>
      <c r="AM53" s="19">
        <v>308.0</v>
      </c>
      <c r="AN53" s="13">
        <f t="shared" si="15"/>
        <v>0.3879093199</v>
      </c>
      <c r="AO53" s="13">
        <f t="shared" si="16"/>
        <v>0.4465020576</v>
      </c>
      <c r="AP53" s="8">
        <v>3.0</v>
      </c>
      <c r="AQ53" s="14">
        <v>-4.67</v>
      </c>
      <c r="AR53" s="19">
        <v>17.31</v>
      </c>
      <c r="AS53" s="26">
        <v>9.0</v>
      </c>
      <c r="AT53" s="27">
        <v>0.317</v>
      </c>
      <c r="AU53" s="8">
        <v>10.0</v>
      </c>
      <c r="AV53" s="27">
        <v>0.561</v>
      </c>
      <c r="AW53" s="19">
        <v>49.87</v>
      </c>
      <c r="AX53" s="19">
        <v>17.8</v>
      </c>
      <c r="AY53" s="27">
        <v>1.077</v>
      </c>
      <c r="AZ53" s="27">
        <v>-1.412</v>
      </c>
      <c r="BA53" s="19">
        <v>50.1</v>
      </c>
      <c r="BB53" s="13">
        <f t="shared" si="17"/>
        <v>0.072319202</v>
      </c>
      <c r="BC53" s="28">
        <f t="shared" si="18"/>
        <v>0.9117647059</v>
      </c>
      <c r="BD53" s="26">
        <f t="shared" si="19"/>
        <v>984.0839079</v>
      </c>
      <c r="BE53" s="13">
        <f t="shared" si="20"/>
        <v>-0.01591609212</v>
      </c>
      <c r="BF53" s="18">
        <f t="shared" si="21"/>
        <v>2.101220882</v>
      </c>
      <c r="BG53" s="18">
        <f t="shared" si="22"/>
        <v>2.608412129</v>
      </c>
      <c r="BH53" s="14">
        <f t="shared" si="23"/>
        <v>29.05481288</v>
      </c>
      <c r="BI53" s="14">
        <f t="shared" si="24"/>
        <v>29.56200413</v>
      </c>
      <c r="BJ53" s="14">
        <f t="shared" si="25"/>
        <v>50.64666884</v>
      </c>
      <c r="BK53" s="14">
        <f t="shared" si="26"/>
        <v>52.0233308</v>
      </c>
      <c r="BL53" s="14">
        <f t="shared" si="27"/>
        <v>-1.376661957</v>
      </c>
      <c r="BM53" s="19">
        <v>29.0</v>
      </c>
      <c r="BN53" s="19">
        <v>36.0</v>
      </c>
      <c r="BO53" s="26">
        <v>372.0</v>
      </c>
      <c r="BP53" s="26">
        <v>372.0</v>
      </c>
      <c r="BQ53" s="19">
        <v>153.0</v>
      </c>
      <c r="BR53" s="19">
        <v>158.0</v>
      </c>
      <c r="BS53" s="19">
        <v>145.0</v>
      </c>
      <c r="BT53" s="19">
        <v>152.0</v>
      </c>
      <c r="BU53" s="19">
        <v>338.0</v>
      </c>
      <c r="BV53" s="19">
        <v>330.0</v>
      </c>
      <c r="BW53" s="13">
        <f t="shared" si="28"/>
        <v>0.505988024</v>
      </c>
      <c r="BX53" s="14">
        <v>0.74</v>
      </c>
      <c r="BY53" s="29">
        <f t="shared" si="29"/>
        <v>1.79028866</v>
      </c>
      <c r="BZ53" s="18">
        <f t="shared" si="30"/>
        <v>2.506091194</v>
      </c>
      <c r="CA53" s="18">
        <f t="shared" si="31"/>
        <v>2.088409328</v>
      </c>
      <c r="CB53" s="14">
        <f t="shared" si="32"/>
        <v>28.23149701</v>
      </c>
      <c r="CC53" s="14">
        <f t="shared" si="33"/>
        <v>29.56048476</v>
      </c>
      <c r="CD53" s="14">
        <f t="shared" si="34"/>
        <v>48.94472044</v>
      </c>
      <c r="CE53" s="14">
        <f t="shared" si="35"/>
        <v>51.64066703</v>
      </c>
      <c r="CF53" s="14">
        <f t="shared" si="36"/>
        <v>1.31928463</v>
      </c>
      <c r="CG53" s="7">
        <v>3160.3</v>
      </c>
      <c r="CH53" s="7">
        <v>132.0</v>
      </c>
      <c r="CI53" s="7">
        <v>110.0</v>
      </c>
      <c r="CJ53" s="26">
        <v>1355.0</v>
      </c>
      <c r="CK53" s="7">
        <v>1447.0</v>
      </c>
      <c r="CL53" s="7">
        <v>542.0</v>
      </c>
      <c r="CM53" s="7">
        <v>563.0</v>
      </c>
      <c r="CN53" s="7">
        <v>549.0</v>
      </c>
      <c r="CO53" s="7">
        <v>600.0</v>
      </c>
      <c r="CP53" s="19">
        <v>8.0</v>
      </c>
      <c r="CQ53" s="19">
        <v>12.0</v>
      </c>
      <c r="CR53" s="26">
        <f t="shared" si="37"/>
        <v>4</v>
      </c>
      <c r="CS53" s="18">
        <f t="shared" si="38"/>
        <v>0.5611409867</v>
      </c>
      <c r="CT53" s="18">
        <f t="shared" si="39"/>
        <v>0.84171148</v>
      </c>
      <c r="CU53" s="18">
        <f t="shared" si="40"/>
        <v>0.2805704933</v>
      </c>
      <c r="CV53" s="30">
        <v>30.46</v>
      </c>
      <c r="CW53" s="30">
        <v>30.11</v>
      </c>
      <c r="CX53" s="30">
        <v>44.36</v>
      </c>
      <c r="CY53" s="30">
        <v>32.27</v>
      </c>
      <c r="CZ53" s="30">
        <v>32.97</v>
      </c>
      <c r="DA53" s="30">
        <v>37.32</v>
      </c>
      <c r="DB53" s="7">
        <v>380.0</v>
      </c>
      <c r="DC53" s="7">
        <v>378.0</v>
      </c>
      <c r="DD53" s="13">
        <f t="shared" si="41"/>
        <v>0.5013192612</v>
      </c>
      <c r="DE53" s="7">
        <v>1.6</v>
      </c>
      <c r="DF53" s="7">
        <v>-0.73</v>
      </c>
      <c r="DG53" s="7">
        <v>173.0</v>
      </c>
      <c r="DH53" s="7">
        <v>299.0</v>
      </c>
      <c r="DI53" s="7">
        <v>261.0</v>
      </c>
      <c r="DJ53" s="8" t="s">
        <v>3777</v>
      </c>
      <c r="DK53" s="7" t="s">
        <v>3778</v>
      </c>
    </row>
    <row r="54" ht="12.75" customHeight="1">
      <c r="A54" s="7" t="s">
        <v>488</v>
      </c>
      <c r="B54" s="7" t="s">
        <v>489</v>
      </c>
      <c r="C54" s="8" t="s">
        <v>490</v>
      </c>
      <c r="D54" s="9" t="s">
        <v>137</v>
      </c>
      <c r="E54" s="7">
        <v>41.0</v>
      </c>
      <c r="F54" s="7">
        <v>1.0</v>
      </c>
      <c r="G54" s="7">
        <v>10.0</v>
      </c>
      <c r="H54" s="24">
        <f t="shared" si="1"/>
        <v>11</v>
      </c>
      <c r="I54" s="25">
        <f t="shared" si="2"/>
        <v>1.193633952</v>
      </c>
      <c r="J54" s="19">
        <v>1.0</v>
      </c>
      <c r="K54" s="19">
        <v>7.0</v>
      </c>
      <c r="L54" s="19">
        <v>2.0</v>
      </c>
      <c r="M54" s="19">
        <v>32.0</v>
      </c>
      <c r="N54" s="19">
        <v>19.0</v>
      </c>
      <c r="O54" s="19">
        <v>13.0</v>
      </c>
      <c r="P54" s="19">
        <v>39.0</v>
      </c>
      <c r="Q54" s="10">
        <f t="shared" si="3"/>
        <v>0.03125</v>
      </c>
      <c r="R54" s="10">
        <f t="shared" si="4"/>
        <v>0.015625</v>
      </c>
      <c r="S54" s="7">
        <v>33176.0</v>
      </c>
      <c r="T54" s="14">
        <f t="shared" si="5"/>
        <v>13.48617886</v>
      </c>
      <c r="U54" s="14">
        <v>522.68</v>
      </c>
      <c r="V54" s="14">
        <f t="shared" si="6"/>
        <v>12.74829268</v>
      </c>
      <c r="W54" s="14">
        <v>1429.02</v>
      </c>
      <c r="X54" s="14">
        <f t="shared" si="7"/>
        <v>34.85414634</v>
      </c>
      <c r="Y54" s="13">
        <f t="shared" si="8"/>
        <v>0.2678075524</v>
      </c>
      <c r="Z54" s="12">
        <f t="shared" si="9"/>
        <v>94.73333333</v>
      </c>
      <c r="AA54" s="19">
        <v>13.0</v>
      </c>
      <c r="AB54" s="19">
        <v>38.0</v>
      </c>
      <c r="AC54" s="19">
        <v>47.0</v>
      </c>
      <c r="AD54" s="19">
        <v>5.0</v>
      </c>
      <c r="AE54" s="19">
        <v>17.0</v>
      </c>
      <c r="AF54" s="10">
        <f t="shared" si="10"/>
        <v>0.06666666667</v>
      </c>
      <c r="AG54" s="10">
        <f t="shared" si="11"/>
        <v>0.6</v>
      </c>
      <c r="AH54" s="10">
        <f t="shared" si="12"/>
        <v>0.6666666667</v>
      </c>
      <c r="AI54" s="19">
        <v>110.0</v>
      </c>
      <c r="AJ54" s="13">
        <f t="shared" si="13"/>
        <v>0.2849740933</v>
      </c>
      <c r="AK54" s="19">
        <v>131.0</v>
      </c>
      <c r="AL54" s="13">
        <f t="shared" si="14"/>
        <v>0.3393782383</v>
      </c>
      <c r="AM54" s="19">
        <v>145.0</v>
      </c>
      <c r="AN54" s="13">
        <f t="shared" si="15"/>
        <v>0.3756476684</v>
      </c>
      <c r="AO54" s="13">
        <f t="shared" si="16"/>
        <v>0.4564315353</v>
      </c>
      <c r="AP54" s="8">
        <v>13.0</v>
      </c>
      <c r="AQ54" s="14">
        <v>1.9500000000000002</v>
      </c>
      <c r="AR54" s="19">
        <v>17.45</v>
      </c>
      <c r="AS54" s="26">
        <v>7.0</v>
      </c>
      <c r="AT54" s="27">
        <v>0.442</v>
      </c>
      <c r="AU54" s="8">
        <v>6.0</v>
      </c>
      <c r="AV54" s="27">
        <v>0.582</v>
      </c>
      <c r="AW54" s="19">
        <v>50.33</v>
      </c>
      <c r="AX54" s="19">
        <v>17.97</v>
      </c>
      <c r="AY54" s="27">
        <v>-0.28200000000000003</v>
      </c>
      <c r="AZ54" s="27">
        <v>-7.339</v>
      </c>
      <c r="BA54" s="19">
        <v>46.42</v>
      </c>
      <c r="BB54" s="13">
        <f t="shared" si="17"/>
        <v>0.07389162562</v>
      </c>
      <c r="BC54" s="28">
        <f t="shared" si="18"/>
        <v>0.89958159</v>
      </c>
      <c r="BD54" s="26">
        <f t="shared" si="19"/>
        <v>973.4732156</v>
      </c>
      <c r="BE54" s="13">
        <f t="shared" si="20"/>
        <v>-0.02652678443</v>
      </c>
      <c r="BF54" s="18">
        <f t="shared" si="21"/>
        <v>1.72189485</v>
      </c>
      <c r="BG54" s="18">
        <f t="shared" si="22"/>
        <v>2.755031759</v>
      </c>
      <c r="BH54" s="14">
        <f t="shared" si="23"/>
        <v>23.30297696</v>
      </c>
      <c r="BI54" s="14">
        <f t="shared" si="24"/>
        <v>27.4355246</v>
      </c>
      <c r="BJ54" s="14">
        <f t="shared" si="25"/>
        <v>43.85092217</v>
      </c>
      <c r="BK54" s="14">
        <f t="shared" si="26"/>
        <v>52.34560343</v>
      </c>
      <c r="BL54" s="14">
        <f t="shared" si="27"/>
        <v>-8.494681258</v>
      </c>
      <c r="BM54" s="19">
        <v>15.0</v>
      </c>
      <c r="BN54" s="19">
        <v>24.0</v>
      </c>
      <c r="BO54" s="26">
        <v>188.0</v>
      </c>
      <c r="BP54" s="26">
        <v>215.0</v>
      </c>
      <c r="BQ54" s="19">
        <v>96.0</v>
      </c>
      <c r="BR54" s="19">
        <v>97.0</v>
      </c>
      <c r="BS54" s="19">
        <v>83.0</v>
      </c>
      <c r="BT54" s="19">
        <v>120.0</v>
      </c>
      <c r="BU54" s="19">
        <v>180.0</v>
      </c>
      <c r="BV54" s="19">
        <v>217.0</v>
      </c>
      <c r="BW54" s="13">
        <f t="shared" si="28"/>
        <v>0.4534005038</v>
      </c>
      <c r="BX54" s="14">
        <v>-0.6000000000000001</v>
      </c>
      <c r="BY54" s="29">
        <f t="shared" si="29"/>
        <v>0.3819618954</v>
      </c>
      <c r="BZ54" s="18">
        <f t="shared" si="30"/>
        <v>1.66128288</v>
      </c>
      <c r="CA54" s="18">
        <f t="shared" si="31"/>
        <v>2.245808337</v>
      </c>
      <c r="CB54" s="14">
        <f t="shared" si="32"/>
        <v>23.19643132</v>
      </c>
      <c r="CC54" s="14">
        <f t="shared" si="33"/>
        <v>28.14951546</v>
      </c>
      <c r="CD54" s="14">
        <f t="shared" si="34"/>
        <v>42.85494539</v>
      </c>
      <c r="CE54" s="14">
        <f t="shared" si="35"/>
        <v>51.28441778</v>
      </c>
      <c r="CF54" s="14">
        <f t="shared" si="36"/>
        <v>-0.06520886927</v>
      </c>
      <c r="CG54" s="7">
        <v>1950.3</v>
      </c>
      <c r="CH54" s="7">
        <v>54.0</v>
      </c>
      <c r="CI54" s="7">
        <v>73.0</v>
      </c>
      <c r="CJ54" s="26">
        <v>700.0</v>
      </c>
      <c r="CK54" s="7">
        <v>842.0</v>
      </c>
      <c r="CL54" s="7">
        <v>309.0</v>
      </c>
      <c r="CM54" s="7">
        <v>327.0</v>
      </c>
      <c r="CN54" s="7">
        <v>330.0</v>
      </c>
      <c r="CO54" s="7">
        <v>425.0</v>
      </c>
      <c r="CP54" s="19">
        <v>7.0</v>
      </c>
      <c r="CQ54" s="19">
        <v>9.0</v>
      </c>
      <c r="CR54" s="26">
        <f t="shared" si="37"/>
        <v>2</v>
      </c>
      <c r="CS54" s="18">
        <f t="shared" si="38"/>
        <v>0.7595852423</v>
      </c>
      <c r="CT54" s="18">
        <f t="shared" si="39"/>
        <v>0.9766095973</v>
      </c>
      <c r="CU54" s="18">
        <f t="shared" si="40"/>
        <v>0.217024355</v>
      </c>
      <c r="CV54" s="30">
        <v>15.65</v>
      </c>
      <c r="CW54" s="30">
        <v>18.88</v>
      </c>
      <c r="CX54" s="30">
        <v>9.56</v>
      </c>
      <c r="CY54" s="30">
        <v>25.52</v>
      </c>
      <c r="CZ54" s="30">
        <v>19.91</v>
      </c>
      <c r="DA54" s="30">
        <v>37.74</v>
      </c>
      <c r="DB54" s="7">
        <v>10.0</v>
      </c>
      <c r="DC54" s="7">
        <v>21.0</v>
      </c>
      <c r="DD54" s="13">
        <f t="shared" si="41"/>
        <v>0.3225806452</v>
      </c>
      <c r="DE54" s="7">
        <v>-0.03</v>
      </c>
      <c r="DF54" s="7">
        <v>0.79</v>
      </c>
      <c r="DG54" s="7">
        <v>9.0</v>
      </c>
      <c r="DH54" s="7">
        <v>12.0</v>
      </c>
      <c r="DI54" s="7">
        <v>4.0</v>
      </c>
      <c r="DJ54" s="8" t="s">
        <v>3779</v>
      </c>
      <c r="DK54" s="7" t="s">
        <v>3780</v>
      </c>
    </row>
    <row r="55" ht="12.75" customHeight="1">
      <c r="A55" s="7" t="s">
        <v>213</v>
      </c>
      <c r="B55" s="7" t="s">
        <v>495</v>
      </c>
      <c r="C55" s="8" t="s">
        <v>215</v>
      </c>
      <c r="D55" s="9" t="s">
        <v>183</v>
      </c>
      <c r="E55" s="7">
        <v>20.0</v>
      </c>
      <c r="F55" s="7">
        <v>3.0</v>
      </c>
      <c r="G55" s="7">
        <v>2.0</v>
      </c>
      <c r="H55" s="24">
        <f t="shared" si="1"/>
        <v>5</v>
      </c>
      <c r="I55" s="25">
        <f t="shared" si="2"/>
        <v>1.779359431</v>
      </c>
      <c r="J55" s="19">
        <v>3.0</v>
      </c>
      <c r="K55" s="19">
        <v>2.0</v>
      </c>
      <c r="L55" s="19">
        <v>0.0</v>
      </c>
      <c r="M55" s="19">
        <v>11.0</v>
      </c>
      <c r="N55" s="19">
        <v>4.0</v>
      </c>
      <c r="O55" s="19">
        <v>10.0</v>
      </c>
      <c r="P55" s="19">
        <v>19.0</v>
      </c>
      <c r="Q55" s="10">
        <f t="shared" si="3"/>
        <v>0.2727272727</v>
      </c>
      <c r="R55" s="10">
        <f t="shared" si="4"/>
        <v>0.12</v>
      </c>
      <c r="S55" s="7">
        <v>10116.0</v>
      </c>
      <c r="T55" s="14">
        <f t="shared" si="5"/>
        <v>8.43</v>
      </c>
      <c r="U55" s="14">
        <v>169.32</v>
      </c>
      <c r="V55" s="14">
        <f t="shared" si="6"/>
        <v>8.466</v>
      </c>
      <c r="W55" s="14">
        <v>731.84</v>
      </c>
      <c r="X55" s="14">
        <f t="shared" si="7"/>
        <v>36.592</v>
      </c>
      <c r="Y55" s="13">
        <f t="shared" si="8"/>
        <v>0.1878911625</v>
      </c>
      <c r="Z55" s="12">
        <f t="shared" si="9"/>
        <v>20.85714286</v>
      </c>
      <c r="AA55" s="19">
        <v>3.0</v>
      </c>
      <c r="AB55" s="19">
        <v>41.0</v>
      </c>
      <c r="AC55" s="19">
        <v>33.0</v>
      </c>
      <c r="AD55" s="19">
        <v>2.0</v>
      </c>
      <c r="AE55" s="19">
        <v>1.0</v>
      </c>
      <c r="AF55" s="10">
        <f t="shared" si="10"/>
        <v>0.4285714286</v>
      </c>
      <c r="AG55" s="10">
        <f t="shared" si="11"/>
        <v>0.2857142857</v>
      </c>
      <c r="AH55" s="10">
        <f t="shared" si="12"/>
        <v>0.7142857143</v>
      </c>
      <c r="AI55" s="19">
        <v>48.0</v>
      </c>
      <c r="AJ55" s="13">
        <f t="shared" si="13"/>
        <v>0.2926829268</v>
      </c>
      <c r="AK55" s="19">
        <v>57.0</v>
      </c>
      <c r="AL55" s="13">
        <f t="shared" si="14"/>
        <v>0.3475609756</v>
      </c>
      <c r="AM55" s="19">
        <v>59.0</v>
      </c>
      <c r="AN55" s="13">
        <f t="shared" si="15"/>
        <v>0.3597560976</v>
      </c>
      <c r="AO55" s="13">
        <f t="shared" si="16"/>
        <v>0.4571428571</v>
      </c>
      <c r="AP55" s="8">
        <v>3.0</v>
      </c>
      <c r="AQ55" s="14">
        <v>-7.17</v>
      </c>
      <c r="AR55" s="19">
        <v>16.66</v>
      </c>
      <c r="AS55" s="26">
        <v>15.0</v>
      </c>
      <c r="AT55" s="27">
        <v>0.274</v>
      </c>
      <c r="AU55" s="8">
        <v>8.0</v>
      </c>
      <c r="AV55" s="27">
        <v>-2.135</v>
      </c>
      <c r="AW55" s="19">
        <v>49.04</v>
      </c>
      <c r="AX55" s="19">
        <v>15.98</v>
      </c>
      <c r="AY55" s="27">
        <v>-2.317</v>
      </c>
      <c r="AZ55" s="27">
        <v>2.895</v>
      </c>
      <c r="BA55" s="19">
        <v>51.5</v>
      </c>
      <c r="BB55" s="13">
        <f t="shared" si="17"/>
        <v>0.09589041096</v>
      </c>
      <c r="BC55" s="28">
        <f t="shared" si="18"/>
        <v>0.9589041096</v>
      </c>
      <c r="BD55" s="26">
        <f t="shared" si="19"/>
        <v>1054.794521</v>
      </c>
      <c r="BE55" s="13">
        <f t="shared" si="20"/>
        <v>0.05479452055</v>
      </c>
      <c r="BF55" s="18">
        <f t="shared" si="21"/>
        <v>2.480510276</v>
      </c>
      <c r="BG55" s="18">
        <f t="shared" si="22"/>
        <v>1.063075833</v>
      </c>
      <c r="BH55" s="14">
        <f t="shared" si="23"/>
        <v>25.8681786</v>
      </c>
      <c r="BI55" s="14">
        <f t="shared" si="24"/>
        <v>25.8681786</v>
      </c>
      <c r="BJ55" s="14">
        <f t="shared" si="25"/>
        <v>49.25584692</v>
      </c>
      <c r="BK55" s="14">
        <f t="shared" si="26"/>
        <v>49.96456414</v>
      </c>
      <c r="BL55" s="14">
        <f t="shared" si="27"/>
        <v>-0.7087172218</v>
      </c>
      <c r="BM55" s="19">
        <v>7.0</v>
      </c>
      <c r="BN55" s="19">
        <v>3.0</v>
      </c>
      <c r="BO55" s="26">
        <v>66.0</v>
      </c>
      <c r="BP55" s="26">
        <v>70.0</v>
      </c>
      <c r="BQ55" s="19">
        <v>24.0</v>
      </c>
      <c r="BR55" s="19">
        <v>37.0</v>
      </c>
      <c r="BS55" s="19">
        <v>42.0</v>
      </c>
      <c r="BT55" s="19">
        <v>31.0</v>
      </c>
      <c r="BU55" s="19">
        <v>74.0</v>
      </c>
      <c r="BV55" s="19">
        <v>74.0</v>
      </c>
      <c r="BW55" s="13">
        <f t="shared" si="28"/>
        <v>0.5</v>
      </c>
      <c r="BX55" s="14">
        <v>-6.27</v>
      </c>
      <c r="BY55" s="29">
        <f t="shared" si="29"/>
        <v>-4.800145793</v>
      </c>
      <c r="BZ55" s="18">
        <f t="shared" si="30"/>
        <v>2.262937012</v>
      </c>
      <c r="CA55" s="18">
        <f t="shared" si="31"/>
        <v>2.396050954</v>
      </c>
      <c r="CB55" s="14">
        <f t="shared" si="32"/>
        <v>29.95063692</v>
      </c>
      <c r="CC55" s="14">
        <f t="shared" si="33"/>
        <v>26.68934535</v>
      </c>
      <c r="CD55" s="14">
        <f t="shared" si="34"/>
        <v>58.30390655</v>
      </c>
      <c r="CE55" s="14">
        <f t="shared" si="35"/>
        <v>50.11739912</v>
      </c>
      <c r="CF55" s="14">
        <f t="shared" si="36"/>
        <v>-8.895224648</v>
      </c>
      <c r="CG55" s="7">
        <v>901.483333</v>
      </c>
      <c r="CH55" s="7">
        <v>34.0</v>
      </c>
      <c r="CI55" s="7">
        <v>36.0</v>
      </c>
      <c r="CJ55" s="26">
        <v>416.0</v>
      </c>
      <c r="CK55" s="7">
        <v>365.0</v>
      </c>
      <c r="CL55" s="7">
        <v>175.0</v>
      </c>
      <c r="CM55" s="7">
        <v>172.0</v>
      </c>
      <c r="CN55" s="7">
        <v>251.0</v>
      </c>
      <c r="CO55" s="7">
        <v>180.0</v>
      </c>
      <c r="CP55" s="19">
        <v>4.0</v>
      </c>
      <c r="CQ55" s="19">
        <v>2.0</v>
      </c>
      <c r="CR55" s="26">
        <f t="shared" si="37"/>
        <v>-2</v>
      </c>
      <c r="CS55" s="18">
        <f t="shared" si="38"/>
        <v>1.423487544</v>
      </c>
      <c r="CT55" s="18">
        <f t="shared" si="39"/>
        <v>0.7117437722</v>
      </c>
      <c r="CU55" s="18">
        <f t="shared" si="40"/>
        <v>-0.7117437722</v>
      </c>
      <c r="CV55" s="30">
        <v>5.76</v>
      </c>
      <c r="CW55" s="30">
        <v>6.31</v>
      </c>
      <c r="CX55" s="30">
        <v>4.79</v>
      </c>
      <c r="CY55" s="30">
        <v>12.48</v>
      </c>
      <c r="CZ55" s="30">
        <v>6.01</v>
      </c>
      <c r="DA55" s="30">
        <v>7.16</v>
      </c>
      <c r="DB55" s="7">
        <v>0.0</v>
      </c>
      <c r="DC55" s="7">
        <v>0.0</v>
      </c>
      <c r="DD55" s="13" t="str">
        <f t="shared" si="41"/>
        <v> </v>
      </c>
      <c r="DE55" s="7">
        <v>0.0</v>
      </c>
      <c r="DF55" s="7">
        <v>0.0</v>
      </c>
      <c r="DG55" s="7">
        <v>0.0</v>
      </c>
      <c r="DH55" s="7">
        <v>0.0</v>
      </c>
      <c r="DI55" s="7">
        <v>0.0</v>
      </c>
      <c r="DJ55" s="9" t="s">
        <v>3781</v>
      </c>
      <c r="DK55" s="7" t="s">
        <v>3782</v>
      </c>
    </row>
    <row r="56" ht="12.75" customHeight="1">
      <c r="A56" s="7" t="s">
        <v>164</v>
      </c>
      <c r="B56" s="7" t="s">
        <v>501</v>
      </c>
      <c r="C56" s="8" t="s">
        <v>166</v>
      </c>
      <c r="D56" s="9" t="s">
        <v>174</v>
      </c>
      <c r="E56" s="7">
        <v>37.0</v>
      </c>
      <c r="F56" s="7">
        <v>0.0</v>
      </c>
      <c r="G56" s="7">
        <v>4.0</v>
      </c>
      <c r="H56" s="24">
        <f t="shared" si="1"/>
        <v>4</v>
      </c>
      <c r="I56" s="25">
        <f t="shared" si="2"/>
        <v>0.539305644</v>
      </c>
      <c r="J56" s="19">
        <v>0.0</v>
      </c>
      <c r="K56" s="19">
        <v>3.0</v>
      </c>
      <c r="L56" s="19">
        <v>1.0</v>
      </c>
      <c r="M56" s="19">
        <v>9.0</v>
      </c>
      <c r="N56" s="19">
        <v>5.0</v>
      </c>
      <c r="O56" s="19">
        <v>19.0</v>
      </c>
      <c r="P56" s="19">
        <v>8.0</v>
      </c>
      <c r="Q56" s="10">
        <f t="shared" si="3"/>
        <v>0</v>
      </c>
      <c r="R56" s="10">
        <f t="shared" si="4"/>
        <v>0</v>
      </c>
      <c r="S56" s="7">
        <v>26701.0</v>
      </c>
      <c r="T56" s="14">
        <f t="shared" si="5"/>
        <v>12.02747748</v>
      </c>
      <c r="U56" s="14">
        <v>448.82</v>
      </c>
      <c r="V56" s="14">
        <f t="shared" si="6"/>
        <v>12.13027027</v>
      </c>
      <c r="W56" s="14">
        <v>1337.17</v>
      </c>
      <c r="X56" s="14">
        <f t="shared" si="7"/>
        <v>36.13972973</v>
      </c>
      <c r="Y56" s="13">
        <f t="shared" si="8"/>
        <v>0.2513003992</v>
      </c>
      <c r="Z56" s="12">
        <f t="shared" si="9"/>
        <v>34.875</v>
      </c>
      <c r="AA56" s="19">
        <v>25.0</v>
      </c>
      <c r="AB56" s="19">
        <v>43.0</v>
      </c>
      <c r="AC56" s="19">
        <v>53.0</v>
      </c>
      <c r="AD56" s="19">
        <v>6.0</v>
      </c>
      <c r="AE56" s="19">
        <v>2.0</v>
      </c>
      <c r="AF56" s="10">
        <f t="shared" si="10"/>
        <v>0</v>
      </c>
      <c r="AG56" s="10">
        <f t="shared" si="11"/>
        <v>0.25</v>
      </c>
      <c r="AH56" s="10">
        <f t="shared" si="12"/>
        <v>0.25</v>
      </c>
      <c r="AI56" s="19">
        <v>119.0</v>
      </c>
      <c r="AJ56" s="13">
        <f t="shared" si="13"/>
        <v>0.2938271605</v>
      </c>
      <c r="AK56" s="19">
        <v>116.0</v>
      </c>
      <c r="AL56" s="13">
        <f t="shared" si="14"/>
        <v>0.2864197531</v>
      </c>
      <c r="AM56" s="19">
        <v>170.0</v>
      </c>
      <c r="AN56" s="13">
        <f t="shared" si="15"/>
        <v>0.4197530864</v>
      </c>
      <c r="AO56" s="13">
        <f t="shared" si="16"/>
        <v>0.5063829787</v>
      </c>
      <c r="AP56" s="8">
        <v>6.0</v>
      </c>
      <c r="AQ56" s="14">
        <v>5.64</v>
      </c>
      <c r="AR56" s="19">
        <v>17.04</v>
      </c>
      <c r="AS56" s="26">
        <v>6.0</v>
      </c>
      <c r="AT56" s="27">
        <v>-0.745</v>
      </c>
      <c r="AU56" s="8">
        <v>6.0</v>
      </c>
      <c r="AV56" s="27">
        <v>0.793</v>
      </c>
      <c r="AW56" s="19">
        <v>50.46</v>
      </c>
      <c r="AX56" s="19">
        <v>15.87</v>
      </c>
      <c r="AY56" s="27">
        <v>0.31</v>
      </c>
      <c r="AZ56" s="27">
        <v>-8.359</v>
      </c>
      <c r="BA56" s="19">
        <v>45.84</v>
      </c>
      <c r="BB56" s="13">
        <f t="shared" si="17"/>
        <v>0.08602150538</v>
      </c>
      <c r="BC56" s="28">
        <f t="shared" si="18"/>
        <v>0.9047619048</v>
      </c>
      <c r="BD56" s="26">
        <f t="shared" si="19"/>
        <v>990.7834101</v>
      </c>
      <c r="BE56" s="13">
        <f t="shared" si="20"/>
        <v>-0.009216589862</v>
      </c>
      <c r="BF56" s="18">
        <f t="shared" si="21"/>
        <v>2.138942115</v>
      </c>
      <c r="BG56" s="18">
        <f t="shared" si="22"/>
        <v>3.208413172</v>
      </c>
      <c r="BH56" s="14">
        <f t="shared" si="23"/>
        <v>24.86520209</v>
      </c>
      <c r="BI56" s="14">
        <f t="shared" si="24"/>
        <v>33.68833831</v>
      </c>
      <c r="BJ56" s="14">
        <f t="shared" si="25"/>
        <v>45.18515218</v>
      </c>
      <c r="BK56" s="14">
        <f t="shared" si="26"/>
        <v>62.16300521</v>
      </c>
      <c r="BL56" s="14">
        <f t="shared" si="27"/>
        <v>-16.97785304</v>
      </c>
      <c r="BM56" s="19">
        <v>16.0</v>
      </c>
      <c r="BN56" s="19">
        <v>24.0</v>
      </c>
      <c r="BO56" s="26">
        <v>170.0</v>
      </c>
      <c r="BP56" s="26">
        <v>228.0</v>
      </c>
      <c r="BQ56" s="19">
        <v>69.0</v>
      </c>
      <c r="BR56" s="19">
        <v>105.0</v>
      </c>
      <c r="BS56" s="19">
        <v>83.0</v>
      </c>
      <c r="BT56" s="19">
        <v>108.0</v>
      </c>
      <c r="BU56" s="19">
        <v>183.0</v>
      </c>
      <c r="BV56" s="19">
        <v>232.0</v>
      </c>
      <c r="BW56" s="13">
        <f t="shared" si="28"/>
        <v>0.4409638554</v>
      </c>
      <c r="BX56" s="14">
        <v>-2.42</v>
      </c>
      <c r="BY56" s="29">
        <f t="shared" si="29"/>
        <v>-8.069044526</v>
      </c>
      <c r="BZ56" s="18">
        <f t="shared" si="30"/>
        <v>2.2205815</v>
      </c>
      <c r="CA56" s="18">
        <f t="shared" si="31"/>
        <v>2.523388069</v>
      </c>
      <c r="CB56" s="14">
        <f t="shared" si="32"/>
        <v>28.16101085</v>
      </c>
      <c r="CC56" s="14">
        <f t="shared" si="33"/>
        <v>31.55917344</v>
      </c>
      <c r="CD56" s="14">
        <f t="shared" si="34"/>
        <v>49.79485789</v>
      </c>
      <c r="CE56" s="14">
        <f t="shared" si="35"/>
        <v>60.89776539</v>
      </c>
      <c r="CF56" s="14">
        <f t="shared" si="36"/>
        <v>-5.874945535</v>
      </c>
      <c r="CG56" s="7">
        <v>1783.316667</v>
      </c>
      <c r="CH56" s="7">
        <v>66.0</v>
      </c>
      <c r="CI56" s="7">
        <v>75.0</v>
      </c>
      <c r="CJ56" s="26">
        <v>771.0</v>
      </c>
      <c r="CK56" s="7">
        <v>863.0</v>
      </c>
      <c r="CL56" s="7">
        <v>285.0</v>
      </c>
      <c r="CM56" s="7">
        <v>376.0</v>
      </c>
      <c r="CN56" s="7">
        <v>358.0</v>
      </c>
      <c r="CO56" s="7">
        <v>496.0</v>
      </c>
      <c r="CP56" s="19">
        <v>6.0</v>
      </c>
      <c r="CQ56" s="19">
        <v>2.0</v>
      </c>
      <c r="CR56" s="26">
        <f t="shared" si="37"/>
        <v>-4</v>
      </c>
      <c r="CS56" s="18">
        <f t="shared" si="38"/>
        <v>0.808958466</v>
      </c>
      <c r="CT56" s="18">
        <f t="shared" si="39"/>
        <v>0.269652822</v>
      </c>
      <c r="CU56" s="18">
        <f t="shared" si="40"/>
        <v>-0.539305644</v>
      </c>
      <c r="CV56" s="30">
        <v>15.92</v>
      </c>
      <c r="CW56" s="30">
        <v>21.37</v>
      </c>
      <c r="CX56" s="30">
        <v>15.47</v>
      </c>
      <c r="CY56" s="30">
        <v>17.06</v>
      </c>
      <c r="CZ56" s="30">
        <v>18.47</v>
      </c>
      <c r="DA56" s="30">
        <v>15.58</v>
      </c>
      <c r="DB56" s="7">
        <v>0.0</v>
      </c>
      <c r="DC56" s="7">
        <v>0.0</v>
      </c>
      <c r="DD56" s="13" t="str">
        <f t="shared" si="41"/>
        <v> </v>
      </c>
      <c r="DE56" s="7">
        <v>0.0</v>
      </c>
      <c r="DF56" s="7">
        <v>0.0</v>
      </c>
      <c r="DG56" s="7">
        <v>0.0</v>
      </c>
      <c r="DH56" s="7">
        <v>0.0</v>
      </c>
      <c r="DI56" s="7">
        <v>0.0</v>
      </c>
      <c r="DJ56" s="8" t="s">
        <v>3783</v>
      </c>
      <c r="DK56" s="7" t="s">
        <v>3784</v>
      </c>
    </row>
    <row r="57" ht="12.75" customHeight="1">
      <c r="A57" s="7" t="s">
        <v>505</v>
      </c>
      <c r="B57" s="7" t="s">
        <v>506</v>
      </c>
      <c r="C57" s="8" t="s">
        <v>166</v>
      </c>
      <c r="D57" s="9" t="s">
        <v>255</v>
      </c>
      <c r="E57" s="7">
        <v>80.0</v>
      </c>
      <c r="F57" s="7">
        <v>14.0</v>
      </c>
      <c r="G57" s="7">
        <v>18.0</v>
      </c>
      <c r="H57" s="24">
        <f t="shared" si="1"/>
        <v>32</v>
      </c>
      <c r="I57" s="25">
        <f t="shared" si="2"/>
        <v>1.654625627</v>
      </c>
      <c r="J57" s="19">
        <v>10.0</v>
      </c>
      <c r="K57" s="19">
        <v>10.0</v>
      </c>
      <c r="L57" s="19">
        <v>4.0</v>
      </c>
      <c r="M57" s="19">
        <v>97.0</v>
      </c>
      <c r="N57" s="19">
        <v>44.0</v>
      </c>
      <c r="O57" s="19">
        <v>35.0</v>
      </c>
      <c r="P57" s="19">
        <v>115.0</v>
      </c>
      <c r="Q57" s="10">
        <f t="shared" si="3"/>
        <v>0.1443298969</v>
      </c>
      <c r="R57" s="10">
        <f t="shared" si="4"/>
        <v>0.07954545455</v>
      </c>
      <c r="S57" s="7">
        <v>69623.0</v>
      </c>
      <c r="T57" s="14">
        <f t="shared" si="5"/>
        <v>14.50479167</v>
      </c>
      <c r="U57" s="14">
        <v>1080.83</v>
      </c>
      <c r="V57" s="14">
        <f t="shared" si="6"/>
        <v>13.510375</v>
      </c>
      <c r="W57" s="14">
        <v>2626.65</v>
      </c>
      <c r="X57" s="14">
        <f t="shared" si="7"/>
        <v>32.833125</v>
      </c>
      <c r="Y57" s="13">
        <f t="shared" si="8"/>
        <v>0.2915268592</v>
      </c>
      <c r="Z57" s="12">
        <f t="shared" si="9"/>
        <v>145.5882353</v>
      </c>
      <c r="AA57" s="19">
        <v>25.0</v>
      </c>
      <c r="AB57" s="19">
        <v>45.0</v>
      </c>
      <c r="AC57" s="19">
        <v>67.0</v>
      </c>
      <c r="AD57" s="19">
        <v>20.0</v>
      </c>
      <c r="AE57" s="19">
        <v>34.0</v>
      </c>
      <c r="AF57" s="10">
        <f t="shared" si="10"/>
        <v>0.2941176471</v>
      </c>
      <c r="AG57" s="10">
        <f t="shared" si="11"/>
        <v>0.4117647059</v>
      </c>
      <c r="AH57" s="10">
        <f t="shared" si="12"/>
        <v>0.7058823529</v>
      </c>
      <c r="AI57" s="19">
        <v>357.0</v>
      </c>
      <c r="AJ57" s="13">
        <f t="shared" si="13"/>
        <v>0.3210431655</v>
      </c>
      <c r="AK57" s="19">
        <v>337.0</v>
      </c>
      <c r="AL57" s="13">
        <f t="shared" si="14"/>
        <v>0.303057554</v>
      </c>
      <c r="AM57" s="19">
        <v>418.0</v>
      </c>
      <c r="AN57" s="13">
        <f t="shared" si="15"/>
        <v>0.3758992806</v>
      </c>
      <c r="AO57" s="13">
        <f t="shared" si="16"/>
        <v>0.5144092219</v>
      </c>
      <c r="AP57" s="8">
        <v>8.0</v>
      </c>
      <c r="AQ57" s="14">
        <v>5.61</v>
      </c>
      <c r="AR57" s="19">
        <v>17.66</v>
      </c>
      <c r="AS57" s="26">
        <v>4.0</v>
      </c>
      <c r="AT57" s="27">
        <v>0.772</v>
      </c>
      <c r="AU57" s="8">
        <v>4.0</v>
      </c>
      <c r="AV57" s="27">
        <v>0.837</v>
      </c>
      <c r="AW57" s="19">
        <v>50.35</v>
      </c>
      <c r="AX57" s="19">
        <v>18.34</v>
      </c>
      <c r="AY57" s="27">
        <v>1.344</v>
      </c>
      <c r="AZ57" s="27">
        <v>-6.945</v>
      </c>
      <c r="BA57" s="19">
        <v>47.36</v>
      </c>
      <c r="BB57" s="13">
        <f t="shared" si="17"/>
        <v>0.06868686869</v>
      </c>
      <c r="BC57" s="28">
        <f t="shared" si="18"/>
        <v>0.9014778325</v>
      </c>
      <c r="BD57" s="26">
        <f t="shared" si="19"/>
        <v>970.1647012</v>
      </c>
      <c r="BE57" s="13">
        <f t="shared" si="20"/>
        <v>-0.0298352988</v>
      </c>
      <c r="BF57" s="18">
        <f t="shared" si="21"/>
        <v>1.887438358</v>
      </c>
      <c r="BG57" s="18">
        <f t="shared" si="22"/>
        <v>3.330773572</v>
      </c>
      <c r="BH57" s="14">
        <f t="shared" si="23"/>
        <v>27.47888197</v>
      </c>
      <c r="BI57" s="14">
        <f t="shared" si="24"/>
        <v>33.80735176</v>
      </c>
      <c r="BJ57" s="14">
        <f t="shared" si="25"/>
        <v>51.90455483</v>
      </c>
      <c r="BK57" s="14">
        <f t="shared" si="26"/>
        <v>61.95238844</v>
      </c>
      <c r="BL57" s="14">
        <f t="shared" si="27"/>
        <v>-10.04783361</v>
      </c>
      <c r="BM57" s="19">
        <v>34.0</v>
      </c>
      <c r="BN57" s="19">
        <v>60.0</v>
      </c>
      <c r="BO57" s="26">
        <v>461.0</v>
      </c>
      <c r="BP57" s="26">
        <v>549.0</v>
      </c>
      <c r="BQ57" s="19">
        <v>198.0</v>
      </c>
      <c r="BR57" s="19">
        <v>241.0</v>
      </c>
      <c r="BS57" s="19">
        <v>242.0</v>
      </c>
      <c r="BT57" s="19">
        <v>266.0</v>
      </c>
      <c r="BU57" s="19">
        <v>457.0</v>
      </c>
      <c r="BV57" s="19">
        <v>557.0</v>
      </c>
      <c r="BW57" s="13">
        <f t="shared" si="28"/>
        <v>0.4506903353</v>
      </c>
      <c r="BX57" s="14">
        <v>-1.52</v>
      </c>
      <c r="BY57" s="29">
        <f t="shared" si="29"/>
        <v>-2.701654935</v>
      </c>
      <c r="BZ57" s="18">
        <f t="shared" si="30"/>
        <v>2.204640733</v>
      </c>
      <c r="CA57" s="18">
        <f t="shared" si="31"/>
        <v>2.399167856</v>
      </c>
      <c r="CB57" s="14">
        <f t="shared" si="32"/>
        <v>26.77990067</v>
      </c>
      <c r="CC57" s="14">
        <f t="shared" si="33"/>
        <v>31.25402451</v>
      </c>
      <c r="CD57" s="14">
        <f t="shared" si="34"/>
        <v>51.29031823</v>
      </c>
      <c r="CE57" s="14">
        <f t="shared" si="35"/>
        <v>58.90929723</v>
      </c>
      <c r="CF57" s="14">
        <f t="shared" si="36"/>
        <v>-2.428854606</v>
      </c>
      <c r="CG57" s="7">
        <v>3701.283333</v>
      </c>
      <c r="CH57" s="7">
        <v>136.0</v>
      </c>
      <c r="CI57" s="7">
        <v>148.0</v>
      </c>
      <c r="CJ57" s="26">
        <v>1516.0</v>
      </c>
      <c r="CK57" s="7">
        <v>1780.0</v>
      </c>
      <c r="CL57" s="7">
        <v>680.0</v>
      </c>
      <c r="CM57" s="7">
        <v>809.0</v>
      </c>
      <c r="CN57" s="7">
        <v>832.0</v>
      </c>
      <c r="CO57" s="7">
        <v>897.0</v>
      </c>
      <c r="CP57" s="19">
        <v>6.0</v>
      </c>
      <c r="CQ57" s="19">
        <v>9.0</v>
      </c>
      <c r="CR57" s="26">
        <f t="shared" si="37"/>
        <v>3</v>
      </c>
      <c r="CS57" s="18">
        <f t="shared" si="38"/>
        <v>0.310242305</v>
      </c>
      <c r="CT57" s="18">
        <f t="shared" si="39"/>
        <v>0.4653634575</v>
      </c>
      <c r="CU57" s="18">
        <f t="shared" si="40"/>
        <v>0.1551211525</v>
      </c>
      <c r="CV57" s="30">
        <v>37.33</v>
      </c>
      <c r="CW57" s="30">
        <v>44.97</v>
      </c>
      <c r="CX57" s="30">
        <v>48.47</v>
      </c>
      <c r="CY57" s="30">
        <v>46.1</v>
      </c>
      <c r="CZ57" s="30">
        <v>34.48</v>
      </c>
      <c r="DA57" s="30">
        <v>39.61</v>
      </c>
      <c r="DB57" s="7">
        <v>0.0</v>
      </c>
      <c r="DC57" s="7">
        <v>1.0</v>
      </c>
      <c r="DD57" s="13">
        <f t="shared" si="41"/>
        <v>0</v>
      </c>
      <c r="DE57" s="7">
        <v>0.0</v>
      </c>
      <c r="DF57" s="7">
        <v>0.0</v>
      </c>
      <c r="DG57" s="7">
        <v>0.0</v>
      </c>
      <c r="DH57" s="7">
        <v>0.0</v>
      </c>
      <c r="DI57" s="7">
        <v>0.0</v>
      </c>
      <c r="DJ57" s="8" t="s">
        <v>3785</v>
      </c>
      <c r="DK57" s="7" t="s">
        <v>3786</v>
      </c>
    </row>
    <row r="58" ht="12.75" customHeight="1">
      <c r="A58" s="7" t="s">
        <v>512</v>
      </c>
      <c r="B58" s="7" t="s">
        <v>513</v>
      </c>
      <c r="C58" s="8" t="s">
        <v>312</v>
      </c>
      <c r="D58" s="9" t="s">
        <v>174</v>
      </c>
      <c r="E58" s="7">
        <v>64.0</v>
      </c>
      <c r="F58" s="7">
        <v>4.0</v>
      </c>
      <c r="G58" s="7">
        <v>13.0</v>
      </c>
      <c r="H58" s="24">
        <f t="shared" si="1"/>
        <v>17</v>
      </c>
      <c r="I58" s="25">
        <f t="shared" si="2"/>
        <v>0.818345925</v>
      </c>
      <c r="J58" s="19">
        <v>2.0</v>
      </c>
      <c r="K58" s="19">
        <v>2.0</v>
      </c>
      <c r="L58" s="19">
        <v>7.0</v>
      </c>
      <c r="M58" s="19">
        <v>86.0</v>
      </c>
      <c r="N58" s="19">
        <v>28.0</v>
      </c>
      <c r="O58" s="19">
        <v>45.0</v>
      </c>
      <c r="P58" s="19">
        <v>45.0</v>
      </c>
      <c r="Q58" s="10">
        <f t="shared" si="3"/>
        <v>0.04651162791</v>
      </c>
      <c r="R58" s="10">
        <f t="shared" si="4"/>
        <v>0.0251572327</v>
      </c>
      <c r="S58" s="7">
        <v>74785.0</v>
      </c>
      <c r="T58" s="14">
        <f t="shared" si="5"/>
        <v>19.47526042</v>
      </c>
      <c r="U58" s="14">
        <v>1180.61</v>
      </c>
      <c r="V58" s="14">
        <f t="shared" si="6"/>
        <v>18.44703125</v>
      </c>
      <c r="W58" s="14">
        <v>1935.38</v>
      </c>
      <c r="X58" s="14">
        <f t="shared" si="7"/>
        <v>30.2403125</v>
      </c>
      <c r="Y58" s="13">
        <f t="shared" si="8"/>
        <v>0.3788876088</v>
      </c>
      <c r="Z58" s="12">
        <f t="shared" si="9"/>
        <v>26.33333333</v>
      </c>
      <c r="AA58" s="19">
        <v>82.0</v>
      </c>
      <c r="AB58" s="19">
        <v>76.0</v>
      </c>
      <c r="AC58" s="19">
        <v>36.0</v>
      </c>
      <c r="AD58" s="19">
        <v>19.0</v>
      </c>
      <c r="AE58" s="19">
        <v>13.0</v>
      </c>
      <c r="AF58" s="10">
        <f t="shared" si="10"/>
        <v>0.04761904762</v>
      </c>
      <c r="AG58" s="10">
        <f t="shared" si="11"/>
        <v>0.2142857143</v>
      </c>
      <c r="AH58" s="10">
        <f t="shared" si="12"/>
        <v>0.2619047619</v>
      </c>
      <c r="AI58" s="19">
        <v>365.0</v>
      </c>
      <c r="AJ58" s="13">
        <f t="shared" si="13"/>
        <v>0.3288288288</v>
      </c>
      <c r="AK58" s="19">
        <v>370.0</v>
      </c>
      <c r="AL58" s="13">
        <f t="shared" si="14"/>
        <v>0.3333333333</v>
      </c>
      <c r="AM58" s="19">
        <v>375.0</v>
      </c>
      <c r="AN58" s="13">
        <f t="shared" si="15"/>
        <v>0.3378378378</v>
      </c>
      <c r="AO58" s="13">
        <f t="shared" si="16"/>
        <v>0.4965986395</v>
      </c>
      <c r="AP58" s="8">
        <v>4.0</v>
      </c>
      <c r="AQ58" s="14">
        <v>4.33</v>
      </c>
      <c r="AR58" s="19">
        <v>17.35</v>
      </c>
      <c r="AS58" s="26">
        <v>3.0</v>
      </c>
      <c r="AT58" s="27">
        <v>0.616</v>
      </c>
      <c r="AU58" s="8">
        <v>3.0</v>
      </c>
      <c r="AV58" s="27">
        <v>0.8160000000000001</v>
      </c>
      <c r="AW58" s="19">
        <v>50.33</v>
      </c>
      <c r="AX58" s="19">
        <v>17.12</v>
      </c>
      <c r="AY58" s="27">
        <v>0.853</v>
      </c>
      <c r="AZ58" s="27">
        <v>-4.693</v>
      </c>
      <c r="BA58" s="19">
        <v>46.97</v>
      </c>
      <c r="BB58" s="13">
        <f t="shared" si="17"/>
        <v>0.07594936709</v>
      </c>
      <c r="BC58" s="28">
        <f t="shared" si="18"/>
        <v>0.9204545455</v>
      </c>
      <c r="BD58" s="26">
        <f t="shared" si="19"/>
        <v>996.4039125</v>
      </c>
      <c r="BE58" s="13">
        <f t="shared" si="20"/>
        <v>-0.003596087457</v>
      </c>
      <c r="BF58" s="18">
        <f t="shared" si="21"/>
        <v>2.134489798</v>
      </c>
      <c r="BG58" s="18">
        <f t="shared" si="22"/>
        <v>2.490238097</v>
      </c>
      <c r="BH58" s="14">
        <f t="shared" si="23"/>
        <v>28.10411567</v>
      </c>
      <c r="BI58" s="14">
        <f t="shared" si="24"/>
        <v>31.30585037</v>
      </c>
      <c r="BJ58" s="14">
        <f t="shared" si="25"/>
        <v>49.2457289</v>
      </c>
      <c r="BK58" s="14">
        <f t="shared" si="26"/>
        <v>57.42793979</v>
      </c>
      <c r="BL58" s="14">
        <f t="shared" si="27"/>
        <v>-8.182210891</v>
      </c>
      <c r="BM58" s="19">
        <v>42.0</v>
      </c>
      <c r="BN58" s="19">
        <v>49.0</v>
      </c>
      <c r="BO58" s="26">
        <v>511.0</v>
      </c>
      <c r="BP58" s="26">
        <v>567.0</v>
      </c>
      <c r="BQ58" s="19">
        <v>197.0</v>
      </c>
      <c r="BR58" s="19">
        <v>245.0</v>
      </c>
      <c r="BS58" s="19">
        <v>219.0</v>
      </c>
      <c r="BT58" s="19">
        <v>269.0</v>
      </c>
      <c r="BU58" s="19">
        <v>458.0</v>
      </c>
      <c r="BV58" s="19">
        <v>548.0</v>
      </c>
      <c r="BW58" s="13">
        <f t="shared" si="28"/>
        <v>0.4552683897</v>
      </c>
      <c r="BX58" s="14">
        <v>-1.99</v>
      </c>
      <c r="BY58" s="29">
        <f t="shared" si="29"/>
        <v>-2.681578238</v>
      </c>
      <c r="BZ58" s="18">
        <f t="shared" si="30"/>
        <v>1.840688913</v>
      </c>
      <c r="CA58" s="18">
        <f t="shared" si="31"/>
        <v>2.266953713</v>
      </c>
      <c r="CB58" s="14">
        <f t="shared" si="32"/>
        <v>27.16469322</v>
      </c>
      <c r="CC58" s="14">
        <f t="shared" si="33"/>
        <v>30.74919268</v>
      </c>
      <c r="CD58" s="14">
        <f t="shared" si="34"/>
        <v>49.50484391</v>
      </c>
      <c r="CE58" s="14">
        <f t="shared" si="35"/>
        <v>56.49946178</v>
      </c>
      <c r="CF58" s="14">
        <f t="shared" si="36"/>
        <v>-1.187593023</v>
      </c>
      <c r="CG58" s="7">
        <v>3096.666667</v>
      </c>
      <c r="CH58" s="7">
        <v>95.0</v>
      </c>
      <c r="CI58" s="7">
        <v>117.0</v>
      </c>
      <c r="CJ58" s="26">
        <v>1307.0</v>
      </c>
      <c r="CK58" s="7">
        <v>1470.0</v>
      </c>
      <c r="CL58" s="7">
        <v>534.0</v>
      </c>
      <c r="CM58" s="7">
        <v>622.0</v>
      </c>
      <c r="CN58" s="7">
        <v>619.0</v>
      </c>
      <c r="CO58" s="7">
        <v>707.0</v>
      </c>
      <c r="CP58" s="19">
        <v>7.0</v>
      </c>
      <c r="CQ58" s="19">
        <v>6.0</v>
      </c>
      <c r="CR58" s="26">
        <f t="shared" si="37"/>
        <v>-1</v>
      </c>
      <c r="CS58" s="18">
        <f t="shared" si="38"/>
        <v>0.3369659691</v>
      </c>
      <c r="CT58" s="18">
        <f t="shared" si="39"/>
        <v>0.2888279735</v>
      </c>
      <c r="CU58" s="18">
        <f t="shared" si="40"/>
        <v>-0.04813799559</v>
      </c>
      <c r="CV58" s="30">
        <v>36.62</v>
      </c>
      <c r="CW58" s="30">
        <v>46.21</v>
      </c>
      <c r="CX58" s="30">
        <v>36.03</v>
      </c>
      <c r="CY58" s="30">
        <v>45.74</v>
      </c>
      <c r="CZ58" s="30">
        <v>36.85</v>
      </c>
      <c r="DA58" s="30">
        <v>42.65</v>
      </c>
      <c r="DB58" s="7">
        <v>0.0</v>
      </c>
      <c r="DC58" s="7">
        <v>0.0</v>
      </c>
      <c r="DD58" s="13" t="str">
        <f t="shared" si="41"/>
        <v> </v>
      </c>
      <c r="DE58" s="7">
        <v>0.0</v>
      </c>
      <c r="DF58" s="7">
        <v>0.0</v>
      </c>
      <c r="DG58" s="7">
        <v>0.0</v>
      </c>
      <c r="DH58" s="7">
        <v>0.0</v>
      </c>
      <c r="DI58" s="7">
        <v>0.0</v>
      </c>
      <c r="DJ58" s="8" t="s">
        <v>3787</v>
      </c>
      <c r="DK58" s="7" t="s">
        <v>3788</v>
      </c>
    </row>
    <row r="59" ht="12.75" customHeight="1">
      <c r="A59" s="7" t="s">
        <v>519</v>
      </c>
      <c r="B59" s="7" t="s">
        <v>520</v>
      </c>
      <c r="C59" s="7" t="s">
        <v>182</v>
      </c>
      <c r="D59" s="9" t="s">
        <v>247</v>
      </c>
      <c r="E59" s="7">
        <v>30.0</v>
      </c>
      <c r="F59" s="7">
        <v>1.0</v>
      </c>
      <c r="G59" s="7">
        <v>2.0</v>
      </c>
      <c r="H59" s="24">
        <f t="shared" si="1"/>
        <v>3</v>
      </c>
      <c r="I59" s="25">
        <f t="shared" si="2"/>
        <v>0.9181331293</v>
      </c>
      <c r="J59" s="19">
        <v>1.0</v>
      </c>
      <c r="K59" s="19">
        <v>1.0</v>
      </c>
      <c r="L59" s="19">
        <v>1.0</v>
      </c>
      <c r="M59" s="19">
        <v>10.0</v>
      </c>
      <c r="N59" s="19">
        <v>5.0</v>
      </c>
      <c r="O59" s="19">
        <v>6.0</v>
      </c>
      <c r="P59" s="19">
        <v>9.0</v>
      </c>
      <c r="Q59" s="10">
        <f t="shared" si="3"/>
        <v>0.1</v>
      </c>
      <c r="R59" s="10">
        <f t="shared" si="4"/>
        <v>0.04761904762</v>
      </c>
      <c r="S59" s="7">
        <v>11763.0</v>
      </c>
      <c r="T59" s="14">
        <f t="shared" si="5"/>
        <v>6.535</v>
      </c>
      <c r="U59" s="14">
        <v>204.53</v>
      </c>
      <c r="V59" s="14">
        <f t="shared" si="6"/>
        <v>6.817666667</v>
      </c>
      <c r="W59" s="14">
        <v>1196.31</v>
      </c>
      <c r="X59" s="14">
        <f t="shared" si="7"/>
        <v>39.877</v>
      </c>
      <c r="Y59" s="13">
        <f t="shared" si="8"/>
        <v>0.146005254</v>
      </c>
      <c r="Z59" s="12">
        <f t="shared" si="9"/>
        <v>13.8</v>
      </c>
      <c r="AA59" s="19">
        <v>15.0</v>
      </c>
      <c r="AB59" s="19">
        <v>53.0</v>
      </c>
      <c r="AC59" s="19">
        <v>22.0</v>
      </c>
      <c r="AD59" s="19">
        <v>0.0</v>
      </c>
      <c r="AE59" s="19">
        <v>3.0</v>
      </c>
      <c r="AF59" s="10">
        <f t="shared" si="10"/>
        <v>0.2</v>
      </c>
      <c r="AG59" s="10">
        <f t="shared" si="11"/>
        <v>0.4</v>
      </c>
      <c r="AH59" s="10">
        <f t="shared" si="12"/>
        <v>0.6</v>
      </c>
      <c r="AI59" s="19">
        <v>43.0</v>
      </c>
      <c r="AJ59" s="13">
        <f t="shared" si="13"/>
        <v>0.2375690608</v>
      </c>
      <c r="AK59" s="19">
        <v>55.0</v>
      </c>
      <c r="AL59" s="13">
        <f t="shared" si="14"/>
        <v>0.3038674033</v>
      </c>
      <c r="AM59" s="19">
        <v>83.0</v>
      </c>
      <c r="AN59" s="13">
        <f t="shared" si="15"/>
        <v>0.4585635359</v>
      </c>
      <c r="AO59" s="13">
        <f t="shared" si="16"/>
        <v>0.4387755102</v>
      </c>
      <c r="AP59" s="8">
        <v>3.0</v>
      </c>
      <c r="AQ59" s="14">
        <v>-1.09</v>
      </c>
      <c r="AR59" s="19">
        <v>16.43</v>
      </c>
      <c r="AS59" s="26">
        <v>14.0</v>
      </c>
      <c r="AT59" s="27">
        <v>-1.105</v>
      </c>
      <c r="AU59" s="8">
        <v>14.0</v>
      </c>
      <c r="AV59" s="27">
        <v>-1.225</v>
      </c>
      <c r="AW59" s="19">
        <v>49.4</v>
      </c>
      <c r="AX59" s="19">
        <v>16.48</v>
      </c>
      <c r="AY59" s="27">
        <v>-5.434</v>
      </c>
      <c r="AZ59" s="27">
        <v>-9.273</v>
      </c>
      <c r="BA59" s="19">
        <v>46.83</v>
      </c>
      <c r="BB59" s="13">
        <f t="shared" si="17"/>
        <v>0.07246376812</v>
      </c>
      <c r="BC59" s="28">
        <f t="shared" si="18"/>
        <v>0.9396551724</v>
      </c>
      <c r="BD59" s="26">
        <f t="shared" si="19"/>
        <v>1012.118941</v>
      </c>
      <c r="BE59" s="13">
        <f t="shared" si="20"/>
        <v>0.01211894053</v>
      </c>
      <c r="BF59" s="18">
        <f t="shared" si="21"/>
        <v>1.46677749</v>
      </c>
      <c r="BG59" s="18">
        <f t="shared" si="22"/>
        <v>2.053488486</v>
      </c>
      <c r="BH59" s="14">
        <f t="shared" si="23"/>
        <v>20.24152936</v>
      </c>
      <c r="BI59" s="14">
        <f t="shared" si="24"/>
        <v>34.02923776</v>
      </c>
      <c r="BJ59" s="14">
        <f t="shared" si="25"/>
        <v>34.32259326</v>
      </c>
      <c r="BK59" s="14">
        <f t="shared" si="26"/>
        <v>66.88505354</v>
      </c>
      <c r="BL59" s="14">
        <f t="shared" si="27"/>
        <v>-32.56246027</v>
      </c>
      <c r="BM59" s="19">
        <v>5.0</v>
      </c>
      <c r="BN59" s="19">
        <v>7.0</v>
      </c>
      <c r="BO59" s="26">
        <v>64.0</v>
      </c>
      <c r="BP59" s="26">
        <v>109.0</v>
      </c>
      <c r="BQ59" s="19">
        <v>23.0</v>
      </c>
      <c r="BR59" s="19">
        <v>44.0</v>
      </c>
      <c r="BS59" s="19">
        <v>25.0</v>
      </c>
      <c r="BT59" s="19">
        <v>68.0</v>
      </c>
      <c r="BU59" s="19">
        <v>47.0</v>
      </c>
      <c r="BV59" s="19">
        <v>89.0</v>
      </c>
      <c r="BW59" s="13">
        <f t="shared" si="28"/>
        <v>0.3455882353</v>
      </c>
      <c r="BX59" s="14">
        <v>-17.44</v>
      </c>
      <c r="BY59" s="29">
        <f t="shared" si="29"/>
        <v>-23.13507252</v>
      </c>
      <c r="BZ59" s="18">
        <f t="shared" si="30"/>
        <v>2.178452776</v>
      </c>
      <c r="CA59" s="18">
        <f t="shared" si="31"/>
        <v>2.819174181</v>
      </c>
      <c r="CB59" s="14">
        <f t="shared" si="32"/>
        <v>28.14902705</v>
      </c>
      <c r="CC59" s="14">
        <f t="shared" si="33"/>
        <v>29.3877551</v>
      </c>
      <c r="CD59" s="14">
        <f t="shared" si="34"/>
        <v>51.3431419</v>
      </c>
      <c r="CE59" s="14">
        <f t="shared" si="35"/>
        <v>55.99905077</v>
      </c>
      <c r="CF59" s="14">
        <f t="shared" si="36"/>
        <v>-27.9065514</v>
      </c>
      <c r="CG59" s="7">
        <v>1404.666667</v>
      </c>
      <c r="CH59" s="7">
        <v>51.0</v>
      </c>
      <c r="CI59" s="7">
        <v>66.0</v>
      </c>
      <c r="CJ59" s="26">
        <v>608.0</v>
      </c>
      <c r="CK59" s="7">
        <v>622.0</v>
      </c>
      <c r="CL59" s="7">
        <v>225.0</v>
      </c>
      <c r="CM59" s="7">
        <v>268.0</v>
      </c>
      <c r="CN59" s="7">
        <v>318.0</v>
      </c>
      <c r="CO59" s="7">
        <v>355.0</v>
      </c>
      <c r="CP59" s="19">
        <v>3.0</v>
      </c>
      <c r="CQ59" s="19">
        <v>3.0</v>
      </c>
      <c r="CR59" s="26">
        <f t="shared" si="37"/>
        <v>0</v>
      </c>
      <c r="CS59" s="18">
        <f t="shared" si="38"/>
        <v>0.9181331293</v>
      </c>
      <c r="CT59" s="18">
        <f t="shared" si="39"/>
        <v>0.9181331293</v>
      </c>
      <c r="CU59" s="18">
        <f t="shared" si="40"/>
        <v>0</v>
      </c>
      <c r="CV59" s="30">
        <v>4.76</v>
      </c>
      <c r="CW59" s="30">
        <v>8.85</v>
      </c>
      <c r="CX59" s="30">
        <v>7.13</v>
      </c>
      <c r="CY59" s="30">
        <v>10.24</v>
      </c>
      <c r="CZ59" s="30">
        <v>9.4</v>
      </c>
      <c r="DA59" s="30">
        <v>8.63</v>
      </c>
      <c r="DB59" s="7">
        <v>1.0</v>
      </c>
      <c r="DC59" s="7">
        <v>0.0</v>
      </c>
      <c r="DD59" s="13">
        <f t="shared" si="41"/>
        <v>1</v>
      </c>
      <c r="DE59" s="7">
        <v>0.01</v>
      </c>
      <c r="DF59" s="7">
        <v>0.24</v>
      </c>
      <c r="DG59" s="7">
        <v>0.0</v>
      </c>
      <c r="DH59" s="7">
        <v>0.0</v>
      </c>
      <c r="DI59" s="7">
        <v>1.0</v>
      </c>
      <c r="DJ59" s="8" t="s">
        <v>3789</v>
      </c>
      <c r="DK59" s="7" t="s">
        <v>3790</v>
      </c>
    </row>
    <row r="60" ht="12.75" customHeight="1">
      <c r="A60" s="7" t="s">
        <v>524</v>
      </c>
      <c r="B60" s="7" t="s">
        <v>525</v>
      </c>
      <c r="C60" s="8" t="s">
        <v>325</v>
      </c>
      <c r="D60" s="9" t="s">
        <v>150</v>
      </c>
      <c r="E60" s="7">
        <v>25.0</v>
      </c>
      <c r="F60" s="7">
        <v>1.0</v>
      </c>
      <c r="G60" s="7">
        <v>1.0</v>
      </c>
      <c r="H60" s="24">
        <f t="shared" si="1"/>
        <v>2</v>
      </c>
      <c r="I60" s="25">
        <f t="shared" si="2"/>
        <v>0.4244282009</v>
      </c>
      <c r="J60" s="19">
        <v>1.0</v>
      </c>
      <c r="K60" s="19">
        <v>1.0</v>
      </c>
      <c r="L60" s="19">
        <v>0.0</v>
      </c>
      <c r="M60" s="19">
        <v>20.0</v>
      </c>
      <c r="N60" s="19">
        <v>8.0</v>
      </c>
      <c r="O60" s="19">
        <v>12.0</v>
      </c>
      <c r="P60" s="19">
        <v>22.0</v>
      </c>
      <c r="Q60" s="10">
        <f t="shared" si="3"/>
        <v>0.05</v>
      </c>
      <c r="R60" s="10">
        <f t="shared" si="4"/>
        <v>0.025</v>
      </c>
      <c r="S60" s="7">
        <v>16964.0</v>
      </c>
      <c r="T60" s="14">
        <f t="shared" si="5"/>
        <v>11.30933333</v>
      </c>
      <c r="U60" s="14">
        <v>273.79</v>
      </c>
      <c r="V60" s="14">
        <f t="shared" si="6"/>
        <v>10.9516</v>
      </c>
      <c r="W60" s="14">
        <v>919.57</v>
      </c>
      <c r="X60" s="14">
        <f t="shared" si="7"/>
        <v>36.7828</v>
      </c>
      <c r="Y60" s="13">
        <f t="shared" si="8"/>
        <v>0.229427834</v>
      </c>
      <c r="Z60" s="12">
        <f t="shared" si="9"/>
        <v>15.57142857</v>
      </c>
      <c r="AA60" s="19">
        <v>4.0</v>
      </c>
      <c r="AB60" s="19">
        <v>33.0</v>
      </c>
      <c r="AC60" s="19">
        <v>14.0</v>
      </c>
      <c r="AD60" s="19">
        <v>10.0</v>
      </c>
      <c r="AE60" s="19">
        <v>3.0</v>
      </c>
      <c r="AF60" s="10">
        <f t="shared" si="10"/>
        <v>0.1428571429</v>
      </c>
      <c r="AG60" s="10">
        <f t="shared" si="11"/>
        <v>0.1428571429</v>
      </c>
      <c r="AH60" s="10">
        <f t="shared" si="12"/>
        <v>0.2857142857</v>
      </c>
      <c r="AI60" s="19">
        <v>91.0</v>
      </c>
      <c r="AJ60" s="13">
        <f t="shared" si="13"/>
        <v>0.2964169381</v>
      </c>
      <c r="AK60" s="19">
        <v>115.0</v>
      </c>
      <c r="AL60" s="13">
        <f t="shared" si="14"/>
        <v>0.3745928339</v>
      </c>
      <c r="AM60" s="19">
        <v>101.0</v>
      </c>
      <c r="AN60" s="13">
        <f t="shared" si="15"/>
        <v>0.328990228</v>
      </c>
      <c r="AO60" s="13">
        <f t="shared" si="16"/>
        <v>0.4417475728</v>
      </c>
      <c r="AP60" s="8">
        <v>2.0</v>
      </c>
      <c r="AQ60" s="14">
        <v>-4.91</v>
      </c>
      <c r="AR60" s="19">
        <v>17.26</v>
      </c>
      <c r="AS60" s="26">
        <v>10.0</v>
      </c>
      <c r="AT60" s="27">
        <v>0.342</v>
      </c>
      <c r="AU60" s="8">
        <v>9.0</v>
      </c>
      <c r="AV60" s="27">
        <v>0.305</v>
      </c>
      <c r="AW60" s="19">
        <v>49.73</v>
      </c>
      <c r="AX60" s="19">
        <v>17.16</v>
      </c>
      <c r="AY60" s="27">
        <v>-0.122</v>
      </c>
      <c r="AZ60" s="27">
        <v>-2.754</v>
      </c>
      <c r="BA60" s="19">
        <v>49.93</v>
      </c>
      <c r="BB60" s="13">
        <f t="shared" si="17"/>
        <v>0.06422018349</v>
      </c>
      <c r="BC60" s="28">
        <f t="shared" si="18"/>
        <v>0.9310344828</v>
      </c>
      <c r="BD60" s="26">
        <f t="shared" si="19"/>
        <v>995.2546662</v>
      </c>
      <c r="BE60" s="13">
        <f t="shared" si="20"/>
        <v>-0.004745333755</v>
      </c>
      <c r="BF60" s="18">
        <f t="shared" si="21"/>
        <v>1.534022426</v>
      </c>
      <c r="BG60" s="18">
        <f t="shared" si="22"/>
        <v>2.191460608</v>
      </c>
      <c r="BH60" s="14">
        <f t="shared" si="23"/>
        <v>23.88692063</v>
      </c>
      <c r="BI60" s="14">
        <f t="shared" si="24"/>
        <v>31.77617882</v>
      </c>
      <c r="BJ60" s="14">
        <f t="shared" si="25"/>
        <v>42.5143358</v>
      </c>
      <c r="BK60" s="14">
        <f t="shared" si="26"/>
        <v>55.66309946</v>
      </c>
      <c r="BL60" s="14">
        <f t="shared" si="27"/>
        <v>-13.14876365</v>
      </c>
      <c r="BM60" s="19">
        <v>7.0</v>
      </c>
      <c r="BN60" s="19">
        <v>10.0</v>
      </c>
      <c r="BO60" s="26">
        <v>102.0</v>
      </c>
      <c r="BP60" s="26">
        <v>135.0</v>
      </c>
      <c r="BQ60" s="19">
        <v>41.0</v>
      </c>
      <c r="BR60" s="19">
        <v>36.0</v>
      </c>
      <c r="BS60" s="19">
        <v>44.0</v>
      </c>
      <c r="BT60" s="19">
        <v>73.0</v>
      </c>
      <c r="BU60" s="19">
        <v>84.0</v>
      </c>
      <c r="BV60" s="19">
        <v>109.0</v>
      </c>
      <c r="BW60" s="13">
        <f t="shared" si="28"/>
        <v>0.4352331606</v>
      </c>
      <c r="BX60" s="14">
        <v>-6.55</v>
      </c>
      <c r="BY60" s="29">
        <f t="shared" si="29"/>
        <v>-8.781705399</v>
      </c>
      <c r="BZ60" s="18">
        <f t="shared" si="30"/>
        <v>2.069110534</v>
      </c>
      <c r="CA60" s="18">
        <f t="shared" si="31"/>
        <v>1.614915539</v>
      </c>
      <c r="CB60" s="14">
        <f t="shared" si="32"/>
        <v>26.79750472</v>
      </c>
      <c r="CC60" s="14">
        <f t="shared" si="33"/>
        <v>29.21987803</v>
      </c>
      <c r="CD60" s="14">
        <f t="shared" si="34"/>
        <v>47.79140673</v>
      </c>
      <c r="CE60" s="14">
        <f t="shared" si="35"/>
        <v>51.98009391</v>
      </c>
      <c r="CF60" s="14">
        <f t="shared" si="36"/>
        <v>-8.960076472</v>
      </c>
      <c r="CG60" s="7">
        <v>1188.916667</v>
      </c>
      <c r="CH60" s="7">
        <v>41.0</v>
      </c>
      <c r="CI60" s="7">
        <v>32.0</v>
      </c>
      <c r="CJ60" s="26">
        <v>490.0</v>
      </c>
      <c r="CK60" s="7">
        <v>547.0</v>
      </c>
      <c r="CL60" s="7">
        <v>202.0</v>
      </c>
      <c r="CM60" s="7">
        <v>211.0</v>
      </c>
      <c r="CN60" s="7">
        <v>214.0</v>
      </c>
      <c r="CO60" s="7">
        <v>240.0</v>
      </c>
      <c r="CP60" s="19">
        <v>7.0</v>
      </c>
      <c r="CQ60" s="19">
        <v>2.0</v>
      </c>
      <c r="CR60" s="26">
        <f t="shared" si="37"/>
        <v>-5</v>
      </c>
      <c r="CS60" s="18">
        <f t="shared" si="38"/>
        <v>1.485498703</v>
      </c>
      <c r="CT60" s="18">
        <f t="shared" si="39"/>
        <v>0.4244282009</v>
      </c>
      <c r="CU60" s="18">
        <f t="shared" si="40"/>
        <v>-1.061070502</v>
      </c>
      <c r="CV60" s="30">
        <v>6.44</v>
      </c>
      <c r="CW60" s="30">
        <v>10.22</v>
      </c>
      <c r="CX60" s="30">
        <v>8.28</v>
      </c>
      <c r="CY60" s="30">
        <v>7.87</v>
      </c>
      <c r="CZ60" s="30">
        <v>9.16</v>
      </c>
      <c r="DA60" s="30">
        <v>9.74</v>
      </c>
      <c r="DB60" s="7">
        <v>123.0</v>
      </c>
      <c r="DC60" s="7">
        <v>146.0</v>
      </c>
      <c r="DD60" s="13">
        <f t="shared" si="41"/>
        <v>0.4572490706</v>
      </c>
      <c r="DE60" s="7">
        <v>-1.8</v>
      </c>
      <c r="DF60" s="7">
        <v>-10.99</v>
      </c>
      <c r="DG60" s="7">
        <v>68.0</v>
      </c>
      <c r="DH60" s="7">
        <v>95.0</v>
      </c>
      <c r="DI60" s="7">
        <v>97.0</v>
      </c>
      <c r="DJ60" s="8" t="s">
        <v>3791</v>
      </c>
      <c r="DK60" s="7" t="s">
        <v>3792</v>
      </c>
    </row>
    <row r="61" ht="12.75" customHeight="1">
      <c r="A61" s="7" t="s">
        <v>532</v>
      </c>
      <c r="B61" s="7" t="s">
        <v>533</v>
      </c>
      <c r="C61" s="8" t="s">
        <v>158</v>
      </c>
      <c r="D61" s="9" t="s">
        <v>159</v>
      </c>
      <c r="E61" s="7">
        <v>54.0</v>
      </c>
      <c r="F61" s="7">
        <v>2.0</v>
      </c>
      <c r="G61" s="7">
        <v>2.0</v>
      </c>
      <c r="H61" s="24">
        <f t="shared" si="1"/>
        <v>4</v>
      </c>
      <c r="I61" s="25">
        <f t="shared" si="2"/>
        <v>0.4820890526</v>
      </c>
      <c r="J61" s="19">
        <v>2.0</v>
      </c>
      <c r="K61" s="19">
        <v>0.0</v>
      </c>
      <c r="L61" s="19">
        <v>2.0</v>
      </c>
      <c r="M61" s="19">
        <v>53.0</v>
      </c>
      <c r="N61" s="19">
        <v>23.0</v>
      </c>
      <c r="O61" s="19">
        <v>16.0</v>
      </c>
      <c r="P61" s="19">
        <v>41.0</v>
      </c>
      <c r="Q61" s="10">
        <f t="shared" si="3"/>
        <v>0.03773584906</v>
      </c>
      <c r="R61" s="10">
        <f t="shared" si="4"/>
        <v>0.02173913043</v>
      </c>
      <c r="S61" s="7">
        <v>29870.0</v>
      </c>
      <c r="T61" s="14">
        <f t="shared" si="5"/>
        <v>9.219135802</v>
      </c>
      <c r="U61" s="14">
        <v>491.95</v>
      </c>
      <c r="V61" s="14">
        <f t="shared" si="6"/>
        <v>9.110185185</v>
      </c>
      <c r="W61" s="14">
        <v>2134.36</v>
      </c>
      <c r="X61" s="14">
        <f t="shared" si="7"/>
        <v>39.52518519</v>
      </c>
      <c r="Y61" s="13">
        <f t="shared" si="8"/>
        <v>0.1873160442</v>
      </c>
      <c r="Z61" s="12">
        <f t="shared" si="9"/>
        <v>0</v>
      </c>
      <c r="AA61" s="19">
        <v>25.0</v>
      </c>
      <c r="AB61" s="19">
        <v>116.0</v>
      </c>
      <c r="AC61" s="19">
        <v>49.0</v>
      </c>
      <c r="AD61" s="19">
        <v>8.0</v>
      </c>
      <c r="AE61" s="19">
        <v>11.0</v>
      </c>
      <c r="AF61" s="10">
        <f t="shared" si="10"/>
        <v>0.2</v>
      </c>
      <c r="AG61" s="10">
        <f t="shared" si="11"/>
        <v>0.2</v>
      </c>
      <c r="AH61" s="10">
        <f t="shared" si="12"/>
        <v>0.4</v>
      </c>
      <c r="AI61" s="19">
        <v>98.0</v>
      </c>
      <c r="AJ61" s="13">
        <f t="shared" si="13"/>
        <v>0.2305882353</v>
      </c>
      <c r="AK61" s="19">
        <v>155.0</v>
      </c>
      <c r="AL61" s="13">
        <f t="shared" si="14"/>
        <v>0.3647058824</v>
      </c>
      <c r="AM61" s="19">
        <v>172.0</v>
      </c>
      <c r="AN61" s="13">
        <f t="shared" si="15"/>
        <v>0.4047058824</v>
      </c>
      <c r="AO61" s="13">
        <f t="shared" si="16"/>
        <v>0.3873517787</v>
      </c>
      <c r="AP61" s="8">
        <v>2.0</v>
      </c>
      <c r="AQ61" s="14">
        <v>-10.83</v>
      </c>
      <c r="AR61" s="19">
        <v>16.65</v>
      </c>
      <c r="AS61" s="26">
        <v>12.0</v>
      </c>
      <c r="AT61" s="27">
        <v>-0.749</v>
      </c>
      <c r="AU61" s="8">
        <v>12.0</v>
      </c>
      <c r="AV61" s="27">
        <v>-0.29</v>
      </c>
      <c r="AW61" s="19">
        <v>49.94</v>
      </c>
      <c r="AX61" s="19">
        <v>16.59</v>
      </c>
      <c r="AY61" s="27">
        <v>-2.175</v>
      </c>
      <c r="AZ61" s="27">
        <v>-5.166</v>
      </c>
      <c r="BA61" s="19">
        <v>46.78</v>
      </c>
      <c r="BB61" s="13">
        <f t="shared" si="17"/>
        <v>0.0487804878</v>
      </c>
      <c r="BC61" s="28">
        <f t="shared" si="18"/>
        <v>0.9086757991</v>
      </c>
      <c r="BD61" s="26">
        <f t="shared" si="19"/>
        <v>957.4562869</v>
      </c>
      <c r="BE61" s="13">
        <f t="shared" si="20"/>
        <v>-0.04254371311</v>
      </c>
      <c r="BF61" s="18">
        <f t="shared" si="21"/>
        <v>1.219636142</v>
      </c>
      <c r="BG61" s="18">
        <f t="shared" si="22"/>
        <v>2.439272284</v>
      </c>
      <c r="BH61" s="14">
        <f t="shared" si="23"/>
        <v>25.00254091</v>
      </c>
      <c r="BI61" s="14">
        <f t="shared" si="24"/>
        <v>26.71003151</v>
      </c>
      <c r="BJ61" s="14">
        <f t="shared" si="25"/>
        <v>44.76064641</v>
      </c>
      <c r="BK61" s="14">
        <f t="shared" si="26"/>
        <v>57.93271674</v>
      </c>
      <c r="BL61" s="14">
        <f t="shared" si="27"/>
        <v>-13.17207033</v>
      </c>
      <c r="BM61" s="19">
        <v>10.0</v>
      </c>
      <c r="BN61" s="19">
        <v>20.0</v>
      </c>
      <c r="BO61" s="26">
        <v>195.0</v>
      </c>
      <c r="BP61" s="26">
        <v>199.0</v>
      </c>
      <c r="BQ61" s="19">
        <v>76.0</v>
      </c>
      <c r="BR61" s="19">
        <v>107.0</v>
      </c>
      <c r="BS61" s="19">
        <v>86.0</v>
      </c>
      <c r="BT61" s="19">
        <v>149.0</v>
      </c>
      <c r="BU61" s="19">
        <v>158.0</v>
      </c>
      <c r="BV61" s="19">
        <v>218.0</v>
      </c>
      <c r="BW61" s="13">
        <f t="shared" si="28"/>
        <v>0.420212766</v>
      </c>
      <c r="BX61" s="14">
        <v>-7.49</v>
      </c>
      <c r="BY61" s="29">
        <f t="shared" si="29"/>
        <v>-5.68251302</v>
      </c>
      <c r="BZ61" s="18">
        <f t="shared" si="30"/>
        <v>2.23133842</v>
      </c>
      <c r="CA61" s="18">
        <f t="shared" si="31"/>
        <v>2.668404708</v>
      </c>
      <c r="CB61" s="14">
        <f t="shared" si="32"/>
        <v>27.6731971</v>
      </c>
      <c r="CC61" s="14">
        <f t="shared" si="33"/>
        <v>28.38630526</v>
      </c>
      <c r="CD61" s="14">
        <f t="shared" si="34"/>
        <v>51.91887436</v>
      </c>
      <c r="CE61" s="14">
        <f t="shared" si="35"/>
        <v>56.47356516</v>
      </c>
      <c r="CF61" s="14">
        <f t="shared" si="36"/>
        <v>-8.617379538</v>
      </c>
      <c r="CG61" s="7">
        <v>2608.3</v>
      </c>
      <c r="CH61" s="7">
        <v>97.0</v>
      </c>
      <c r="CI61" s="7">
        <v>116.0</v>
      </c>
      <c r="CJ61" s="26">
        <v>1106.0</v>
      </c>
      <c r="CK61" s="7">
        <v>1118.0</v>
      </c>
      <c r="CL61" s="7">
        <v>424.0</v>
      </c>
      <c r="CM61" s="7">
        <v>539.0</v>
      </c>
      <c r="CN61" s="7">
        <v>630.0</v>
      </c>
      <c r="CO61" s="7">
        <v>682.0</v>
      </c>
      <c r="CP61" s="19">
        <v>11.0</v>
      </c>
      <c r="CQ61" s="19">
        <v>0.0</v>
      </c>
      <c r="CR61" s="26">
        <f t="shared" si="37"/>
        <v>-11</v>
      </c>
      <c r="CS61" s="18">
        <f t="shared" si="38"/>
        <v>1.325744895</v>
      </c>
      <c r="CT61" s="18">
        <f t="shared" si="39"/>
        <v>0</v>
      </c>
      <c r="CU61" s="18">
        <f t="shared" si="40"/>
        <v>-1.325744895</v>
      </c>
      <c r="CV61" s="30">
        <v>11.58</v>
      </c>
      <c r="CW61" s="30">
        <v>17.06</v>
      </c>
      <c r="CX61" s="30">
        <v>16.37</v>
      </c>
      <c r="CY61" s="30">
        <v>22.82</v>
      </c>
      <c r="CZ61" s="30">
        <v>18.69</v>
      </c>
      <c r="DA61" s="30">
        <v>20.72</v>
      </c>
      <c r="DB61" s="7">
        <v>2.0</v>
      </c>
      <c r="DC61" s="7">
        <v>1.0</v>
      </c>
      <c r="DD61" s="13">
        <f t="shared" si="41"/>
        <v>0.6666666667</v>
      </c>
      <c r="DE61" s="7">
        <v>0.01</v>
      </c>
      <c r="DF61" s="7">
        <v>0.24</v>
      </c>
      <c r="DG61" s="7">
        <v>0.0</v>
      </c>
      <c r="DH61" s="7">
        <v>2.0</v>
      </c>
      <c r="DI61" s="7">
        <v>1.0</v>
      </c>
      <c r="DJ61" s="8" t="s">
        <v>3793</v>
      </c>
      <c r="DK61" s="7" t="s">
        <v>3794</v>
      </c>
    </row>
    <row r="62" ht="12.75" customHeight="1">
      <c r="A62" s="7" t="s">
        <v>482</v>
      </c>
      <c r="B62" s="7" t="s">
        <v>536</v>
      </c>
      <c r="C62" s="8" t="s">
        <v>231</v>
      </c>
      <c r="D62" s="9" t="s">
        <v>260</v>
      </c>
      <c r="E62" s="7">
        <v>63.0</v>
      </c>
      <c r="F62" s="7">
        <v>6.0</v>
      </c>
      <c r="G62" s="7">
        <v>20.0</v>
      </c>
      <c r="H62" s="24">
        <f t="shared" si="1"/>
        <v>26</v>
      </c>
      <c r="I62" s="25">
        <f t="shared" si="2"/>
        <v>2.078060477</v>
      </c>
      <c r="J62" s="19">
        <v>5.0</v>
      </c>
      <c r="K62" s="19">
        <v>11.0</v>
      </c>
      <c r="L62" s="19">
        <v>8.0</v>
      </c>
      <c r="M62" s="19">
        <v>69.0</v>
      </c>
      <c r="N62" s="19">
        <v>20.0</v>
      </c>
      <c r="O62" s="19">
        <v>28.0</v>
      </c>
      <c r="P62" s="19">
        <v>90.0</v>
      </c>
      <c r="Q62" s="10">
        <f t="shared" si="3"/>
        <v>0.08695652174</v>
      </c>
      <c r="R62" s="10">
        <f t="shared" si="4"/>
        <v>0.05128205128</v>
      </c>
      <c r="S62" s="7">
        <v>45042.0</v>
      </c>
      <c r="T62" s="14">
        <f t="shared" si="5"/>
        <v>11.91587302</v>
      </c>
      <c r="U62" s="14">
        <v>715.54</v>
      </c>
      <c r="V62" s="14">
        <f t="shared" si="6"/>
        <v>11.35777778</v>
      </c>
      <c r="W62" s="14">
        <v>2272.38</v>
      </c>
      <c r="X62" s="14">
        <f t="shared" si="7"/>
        <v>36.06952381</v>
      </c>
      <c r="Y62" s="13">
        <f t="shared" si="8"/>
        <v>0.2394776299</v>
      </c>
      <c r="Z62" s="12">
        <f t="shared" si="9"/>
        <v>137.1333333</v>
      </c>
      <c r="AA62" s="19">
        <v>43.0</v>
      </c>
      <c r="AB62" s="19">
        <v>20.0</v>
      </c>
      <c r="AC62" s="19">
        <v>64.0</v>
      </c>
      <c r="AD62" s="19">
        <v>14.0</v>
      </c>
      <c r="AE62" s="19">
        <v>22.0</v>
      </c>
      <c r="AF62" s="10">
        <f t="shared" si="10"/>
        <v>0.1666666667</v>
      </c>
      <c r="AG62" s="10">
        <f t="shared" si="11"/>
        <v>0.6333333333</v>
      </c>
      <c r="AH62" s="10">
        <f t="shared" si="12"/>
        <v>0.8</v>
      </c>
      <c r="AI62" s="19">
        <v>198.0</v>
      </c>
      <c r="AJ62" s="13">
        <f t="shared" si="13"/>
        <v>0.294205052</v>
      </c>
      <c r="AK62" s="19">
        <v>241.0</v>
      </c>
      <c r="AL62" s="13">
        <f t="shared" si="14"/>
        <v>0.3580980684</v>
      </c>
      <c r="AM62" s="19">
        <v>234.0</v>
      </c>
      <c r="AN62" s="13">
        <f t="shared" si="15"/>
        <v>0.3476968796</v>
      </c>
      <c r="AO62" s="13">
        <f t="shared" si="16"/>
        <v>0.4510250569</v>
      </c>
      <c r="AP62" s="8">
        <v>6.0</v>
      </c>
      <c r="AQ62" s="14">
        <v>-7.03</v>
      </c>
      <c r="AR62" s="19">
        <v>17.08</v>
      </c>
      <c r="AS62" s="26">
        <v>11.0</v>
      </c>
      <c r="AT62" s="27">
        <v>0.392</v>
      </c>
      <c r="AU62" s="8">
        <v>9.0</v>
      </c>
      <c r="AV62" s="27">
        <v>-0.244</v>
      </c>
      <c r="AW62" s="19">
        <v>49.89</v>
      </c>
      <c r="AX62" s="19">
        <v>17.36</v>
      </c>
      <c r="AY62" s="27">
        <v>0.27</v>
      </c>
      <c r="AZ62" s="27">
        <v>5.766</v>
      </c>
      <c r="BA62" s="19">
        <v>52.22</v>
      </c>
      <c r="BB62" s="13">
        <f t="shared" si="17"/>
        <v>0.08021390374</v>
      </c>
      <c r="BC62" s="28">
        <f t="shared" si="18"/>
        <v>0.9463722397</v>
      </c>
      <c r="BD62" s="26">
        <f t="shared" si="19"/>
        <v>1026.586143</v>
      </c>
      <c r="BE62" s="13">
        <f t="shared" si="20"/>
        <v>0.02658614349</v>
      </c>
      <c r="BF62" s="18">
        <f t="shared" si="21"/>
        <v>2.515582637</v>
      </c>
      <c r="BG62" s="18">
        <f t="shared" si="22"/>
        <v>1.425496828</v>
      </c>
      <c r="BH62" s="14">
        <f t="shared" si="23"/>
        <v>31.36093021</v>
      </c>
      <c r="BI62" s="14">
        <f t="shared" si="24"/>
        <v>26.5813232</v>
      </c>
      <c r="BJ62" s="14">
        <f t="shared" si="25"/>
        <v>56.01364005</v>
      </c>
      <c r="BK62" s="14">
        <f t="shared" si="26"/>
        <v>53.16264639</v>
      </c>
      <c r="BL62" s="14">
        <f t="shared" si="27"/>
        <v>2.850993655</v>
      </c>
      <c r="BM62" s="19">
        <v>30.0</v>
      </c>
      <c r="BN62" s="19">
        <v>17.0</v>
      </c>
      <c r="BO62" s="26">
        <v>344.0</v>
      </c>
      <c r="BP62" s="26">
        <v>300.0</v>
      </c>
      <c r="BQ62" s="19">
        <v>116.0</v>
      </c>
      <c r="BR62" s="19">
        <v>124.0</v>
      </c>
      <c r="BS62" s="19">
        <v>178.0</v>
      </c>
      <c r="BT62" s="19">
        <v>193.0</v>
      </c>
      <c r="BU62" s="19">
        <v>351.0</v>
      </c>
      <c r="BV62" s="19">
        <v>284.0</v>
      </c>
      <c r="BW62" s="13">
        <f t="shared" si="28"/>
        <v>0.5527559055</v>
      </c>
      <c r="BX62" s="14">
        <v>1.28</v>
      </c>
      <c r="BY62" s="29">
        <f t="shared" si="29"/>
        <v>-2.073607712</v>
      </c>
      <c r="BZ62" s="18">
        <f t="shared" si="30"/>
        <v>2.371753356</v>
      </c>
      <c r="CA62" s="18">
        <f t="shared" si="31"/>
        <v>1.869263238</v>
      </c>
      <c r="CB62" s="14">
        <f t="shared" si="32"/>
        <v>31.87797307</v>
      </c>
      <c r="CC62" s="14">
        <f t="shared" si="33"/>
        <v>28.6017375</v>
      </c>
      <c r="CD62" s="14">
        <f t="shared" si="34"/>
        <v>57.10297698</v>
      </c>
      <c r="CE62" s="14">
        <f t="shared" si="35"/>
        <v>53.08305604</v>
      </c>
      <c r="CF62" s="14">
        <f t="shared" si="36"/>
        <v>-1.168927287</v>
      </c>
      <c r="CG62" s="7">
        <v>2985.133333</v>
      </c>
      <c r="CH62" s="7">
        <v>118.0</v>
      </c>
      <c r="CI62" s="7">
        <v>93.0</v>
      </c>
      <c r="CJ62" s="26">
        <v>1468.0</v>
      </c>
      <c r="CK62" s="7">
        <v>1330.0</v>
      </c>
      <c r="CL62" s="7">
        <v>537.0</v>
      </c>
      <c r="CM62" s="7">
        <v>514.0</v>
      </c>
      <c r="CN62" s="7">
        <v>718.0</v>
      </c>
      <c r="CO62" s="7">
        <v>704.0</v>
      </c>
      <c r="CP62" s="19">
        <v>10.0</v>
      </c>
      <c r="CQ62" s="19">
        <v>3.0</v>
      </c>
      <c r="CR62" s="26">
        <f t="shared" si="37"/>
        <v>-7</v>
      </c>
      <c r="CS62" s="18">
        <f t="shared" si="38"/>
        <v>0.7992540296</v>
      </c>
      <c r="CT62" s="18">
        <f t="shared" si="39"/>
        <v>0.2397762089</v>
      </c>
      <c r="CU62" s="18">
        <f t="shared" si="40"/>
        <v>-0.5594778207</v>
      </c>
      <c r="CV62" s="30">
        <v>29.63</v>
      </c>
      <c r="CW62" s="30">
        <v>24.44</v>
      </c>
      <c r="CX62" s="30">
        <v>33.11</v>
      </c>
      <c r="CY62" s="30">
        <v>25.75</v>
      </c>
      <c r="CZ62" s="30">
        <v>29.87</v>
      </c>
      <c r="DA62" s="30">
        <v>27.38</v>
      </c>
      <c r="DB62" s="7">
        <v>353.0</v>
      </c>
      <c r="DC62" s="7">
        <v>348.0</v>
      </c>
      <c r="DD62" s="13">
        <f t="shared" si="41"/>
        <v>0.5035663338</v>
      </c>
      <c r="DE62" s="7">
        <v>4.2</v>
      </c>
      <c r="DF62" s="7">
        <v>19.25</v>
      </c>
      <c r="DG62" s="7">
        <v>196.0</v>
      </c>
      <c r="DH62" s="7">
        <v>234.0</v>
      </c>
      <c r="DI62" s="7">
        <v>226.0</v>
      </c>
      <c r="DJ62" s="8" t="s">
        <v>3795</v>
      </c>
      <c r="DK62" s="7" t="s">
        <v>3796</v>
      </c>
    </row>
    <row r="63" ht="12.75" customHeight="1">
      <c r="A63" s="7" t="s">
        <v>235</v>
      </c>
      <c r="B63" s="7" t="s">
        <v>541</v>
      </c>
      <c r="C63" s="8" t="s">
        <v>542</v>
      </c>
      <c r="D63" s="9" t="s">
        <v>174</v>
      </c>
      <c r="E63" s="7">
        <v>63.0</v>
      </c>
      <c r="F63" s="7">
        <v>1.0</v>
      </c>
      <c r="G63" s="7">
        <v>1.0</v>
      </c>
      <c r="H63" s="24">
        <f t="shared" si="1"/>
        <v>2</v>
      </c>
      <c r="I63" s="25">
        <f t="shared" si="2"/>
        <v>0.1555714008</v>
      </c>
      <c r="J63" s="19">
        <v>0.0</v>
      </c>
      <c r="K63" s="19">
        <v>1.0</v>
      </c>
      <c r="L63" s="19">
        <v>0.0</v>
      </c>
      <c r="M63" s="19">
        <v>25.0</v>
      </c>
      <c r="N63" s="19">
        <v>14.0</v>
      </c>
      <c r="O63" s="19">
        <v>17.0</v>
      </c>
      <c r="P63" s="19">
        <v>21.0</v>
      </c>
      <c r="Q63" s="10">
        <f t="shared" si="3"/>
        <v>0.04</v>
      </c>
      <c r="R63" s="10">
        <f t="shared" si="4"/>
        <v>0.01785714286</v>
      </c>
      <c r="S63" s="7">
        <v>46281.0</v>
      </c>
      <c r="T63" s="14">
        <f t="shared" si="5"/>
        <v>12.24365079</v>
      </c>
      <c r="U63" s="14">
        <v>768.92</v>
      </c>
      <c r="V63" s="14">
        <f t="shared" si="6"/>
        <v>12.20507937</v>
      </c>
      <c r="W63" s="14">
        <v>2254.88</v>
      </c>
      <c r="X63" s="14">
        <f t="shared" si="7"/>
        <v>35.79174603</v>
      </c>
      <c r="Y63" s="13">
        <f t="shared" si="8"/>
        <v>0.2542893048</v>
      </c>
      <c r="Z63" s="12">
        <f t="shared" si="9"/>
        <v>17.44444444</v>
      </c>
      <c r="AA63" s="19">
        <v>57.0</v>
      </c>
      <c r="AB63" s="19">
        <v>246.0</v>
      </c>
      <c r="AC63" s="19">
        <v>92.0</v>
      </c>
      <c r="AD63" s="19">
        <v>18.0</v>
      </c>
      <c r="AE63" s="19">
        <v>1.0</v>
      </c>
      <c r="AF63" s="10">
        <f t="shared" si="10"/>
        <v>0</v>
      </c>
      <c r="AG63" s="10">
        <f t="shared" si="11"/>
        <v>0.05555555556</v>
      </c>
      <c r="AH63" s="10">
        <f t="shared" si="12"/>
        <v>0.05555555556</v>
      </c>
      <c r="AI63" s="19">
        <v>176.0</v>
      </c>
      <c r="AJ63" s="13">
        <f t="shared" si="13"/>
        <v>0.2482369535</v>
      </c>
      <c r="AK63" s="19">
        <v>260.0</v>
      </c>
      <c r="AL63" s="13">
        <f t="shared" si="14"/>
        <v>0.3667136812</v>
      </c>
      <c r="AM63" s="19">
        <v>273.0</v>
      </c>
      <c r="AN63" s="13">
        <f t="shared" si="15"/>
        <v>0.3850493653</v>
      </c>
      <c r="AO63" s="13">
        <f t="shared" si="16"/>
        <v>0.4036697248</v>
      </c>
      <c r="AP63" s="8">
        <v>1.0</v>
      </c>
      <c r="AQ63" s="14">
        <v>-12.23</v>
      </c>
      <c r="AR63" s="19">
        <v>17.33</v>
      </c>
      <c r="AS63" s="26">
        <v>6.0</v>
      </c>
      <c r="AT63" s="27">
        <v>0.459</v>
      </c>
      <c r="AU63" s="8">
        <v>5.0</v>
      </c>
      <c r="AV63" s="27">
        <v>0.273</v>
      </c>
      <c r="AW63" s="19">
        <v>50.03</v>
      </c>
      <c r="AX63" s="19">
        <v>16.43</v>
      </c>
      <c r="AY63" s="27">
        <v>0.903</v>
      </c>
      <c r="AZ63" s="27">
        <v>-5.156</v>
      </c>
      <c r="BA63" s="19">
        <v>48.6</v>
      </c>
      <c r="BB63" s="13">
        <f t="shared" si="17"/>
        <v>0.05732484076</v>
      </c>
      <c r="BC63" s="28">
        <f t="shared" si="18"/>
        <v>0.9315403423</v>
      </c>
      <c r="BD63" s="26">
        <f t="shared" si="19"/>
        <v>988.8651831</v>
      </c>
      <c r="BE63" s="13">
        <f t="shared" si="20"/>
        <v>-0.01113481694</v>
      </c>
      <c r="BF63" s="18">
        <f t="shared" si="21"/>
        <v>1.404567445</v>
      </c>
      <c r="BG63" s="18">
        <f t="shared" si="22"/>
        <v>2.184882693</v>
      </c>
      <c r="BH63" s="14">
        <f t="shared" si="23"/>
        <v>24.50189877</v>
      </c>
      <c r="BI63" s="14">
        <f t="shared" si="24"/>
        <v>31.91489362</v>
      </c>
      <c r="BJ63" s="14">
        <f t="shared" si="25"/>
        <v>48.37954534</v>
      </c>
      <c r="BK63" s="14">
        <f t="shared" si="26"/>
        <v>59.22592727</v>
      </c>
      <c r="BL63" s="14">
        <f t="shared" si="27"/>
        <v>-10.84638194</v>
      </c>
      <c r="BM63" s="19">
        <v>18.0</v>
      </c>
      <c r="BN63" s="19">
        <v>28.0</v>
      </c>
      <c r="BO63" s="26">
        <v>296.0</v>
      </c>
      <c r="BP63" s="26">
        <v>381.0</v>
      </c>
      <c r="BQ63" s="19">
        <v>141.0</v>
      </c>
      <c r="BR63" s="19">
        <v>163.0</v>
      </c>
      <c r="BS63" s="19">
        <v>165.0</v>
      </c>
      <c r="BT63" s="19">
        <v>187.0</v>
      </c>
      <c r="BU63" s="19">
        <v>302.0</v>
      </c>
      <c r="BV63" s="19">
        <v>362.0</v>
      </c>
      <c r="BW63" s="13">
        <f t="shared" si="28"/>
        <v>0.4548192771</v>
      </c>
      <c r="BX63" s="14">
        <v>-1.17</v>
      </c>
      <c r="BY63" s="29">
        <f t="shared" si="29"/>
        <v>-3.195455333</v>
      </c>
      <c r="BZ63" s="18">
        <f t="shared" si="30"/>
        <v>2.154267256</v>
      </c>
      <c r="CA63" s="18">
        <f t="shared" si="31"/>
        <v>2.313842608</v>
      </c>
      <c r="CB63" s="14">
        <f t="shared" si="32"/>
        <v>27.46690751</v>
      </c>
      <c r="CC63" s="14">
        <f t="shared" si="33"/>
        <v>31.99485813</v>
      </c>
      <c r="CD63" s="14">
        <f t="shared" si="34"/>
        <v>52.87928236</v>
      </c>
      <c r="CE63" s="14">
        <f t="shared" si="35"/>
        <v>58.1652159</v>
      </c>
      <c r="CF63" s="14">
        <f t="shared" si="36"/>
        <v>-5.560448394</v>
      </c>
      <c r="CG63" s="7">
        <v>3007.983333</v>
      </c>
      <c r="CH63" s="7">
        <v>108.0</v>
      </c>
      <c r="CI63" s="7">
        <v>116.0</v>
      </c>
      <c r="CJ63" s="26">
        <v>1269.0</v>
      </c>
      <c r="CK63" s="7">
        <v>1488.0</v>
      </c>
      <c r="CL63" s="7">
        <v>539.0</v>
      </c>
      <c r="CM63" s="7">
        <v>591.0</v>
      </c>
      <c r="CN63" s="7">
        <v>735.0</v>
      </c>
      <c r="CO63" s="7">
        <v>721.0</v>
      </c>
      <c r="CP63" s="19">
        <v>10.0</v>
      </c>
      <c r="CQ63" s="19">
        <v>7.0</v>
      </c>
      <c r="CR63" s="26">
        <f t="shared" si="37"/>
        <v>-3</v>
      </c>
      <c r="CS63" s="18">
        <f t="shared" si="38"/>
        <v>0.777857004</v>
      </c>
      <c r="CT63" s="18">
        <f t="shared" si="39"/>
        <v>0.5444999028</v>
      </c>
      <c r="CU63" s="18">
        <f t="shared" si="40"/>
        <v>-0.2333571012</v>
      </c>
      <c r="CV63" s="30">
        <v>22.89</v>
      </c>
      <c r="CW63" s="30">
        <v>30.66</v>
      </c>
      <c r="CX63" s="30">
        <v>31.15</v>
      </c>
      <c r="CY63" s="30">
        <v>27.94</v>
      </c>
      <c r="CZ63" s="30">
        <v>28.36</v>
      </c>
      <c r="DA63" s="30">
        <v>29.84</v>
      </c>
      <c r="DB63" s="7">
        <v>0.0</v>
      </c>
      <c r="DC63" s="7">
        <v>0.0</v>
      </c>
      <c r="DD63" s="13" t="str">
        <f t="shared" si="41"/>
        <v> </v>
      </c>
      <c r="DE63" s="7">
        <v>0.0</v>
      </c>
      <c r="DF63" s="7">
        <v>0.0</v>
      </c>
      <c r="DG63" s="7">
        <v>0.0</v>
      </c>
      <c r="DH63" s="7">
        <v>0.0</v>
      </c>
      <c r="DI63" s="7">
        <v>0.0</v>
      </c>
      <c r="DJ63" s="8" t="s">
        <v>3797</v>
      </c>
      <c r="DK63" s="7" t="s">
        <v>3798</v>
      </c>
    </row>
    <row r="64" ht="12.75" customHeight="1">
      <c r="A64" s="7" t="s">
        <v>548</v>
      </c>
      <c r="B64" s="7" t="s">
        <v>549</v>
      </c>
      <c r="C64" s="8" t="s">
        <v>274</v>
      </c>
      <c r="D64" s="9" t="s">
        <v>174</v>
      </c>
      <c r="E64" s="7">
        <v>40.0</v>
      </c>
      <c r="F64" s="7">
        <v>2.0</v>
      </c>
      <c r="G64" s="7">
        <v>1.0</v>
      </c>
      <c r="H64" s="24">
        <f t="shared" si="1"/>
        <v>3</v>
      </c>
      <c r="I64" s="25">
        <f t="shared" si="2"/>
        <v>0.3657545381</v>
      </c>
      <c r="J64" s="19">
        <v>2.0</v>
      </c>
      <c r="K64" s="19">
        <v>0.0</v>
      </c>
      <c r="L64" s="19">
        <v>1.0</v>
      </c>
      <c r="M64" s="19">
        <v>44.0</v>
      </c>
      <c r="N64" s="19">
        <v>21.0</v>
      </c>
      <c r="O64" s="19">
        <v>19.0</v>
      </c>
      <c r="P64" s="19">
        <v>32.0</v>
      </c>
      <c r="Q64" s="10">
        <f t="shared" si="3"/>
        <v>0.04545454545</v>
      </c>
      <c r="R64" s="10">
        <f t="shared" si="4"/>
        <v>0.02380952381</v>
      </c>
      <c r="S64" s="7">
        <v>29528.0</v>
      </c>
      <c r="T64" s="14">
        <f t="shared" si="5"/>
        <v>12.30333333</v>
      </c>
      <c r="U64" s="14">
        <v>500.27</v>
      </c>
      <c r="V64" s="14">
        <f t="shared" si="6"/>
        <v>12.50675</v>
      </c>
      <c r="W64" s="14">
        <v>1371.46</v>
      </c>
      <c r="X64" s="14">
        <f t="shared" si="7"/>
        <v>34.2865</v>
      </c>
      <c r="Y64" s="13">
        <f t="shared" si="8"/>
        <v>0.2672767974</v>
      </c>
      <c r="Z64" s="12">
        <f t="shared" si="9"/>
        <v>0</v>
      </c>
      <c r="AA64" s="19">
        <v>38.0</v>
      </c>
      <c r="AB64" s="19">
        <v>86.0</v>
      </c>
      <c r="AC64" s="19">
        <v>72.0</v>
      </c>
      <c r="AD64" s="19">
        <v>8.0</v>
      </c>
      <c r="AE64" s="19">
        <v>5.0</v>
      </c>
      <c r="AF64" s="10">
        <f t="shared" si="10"/>
        <v>0.1428571429</v>
      </c>
      <c r="AG64" s="10">
        <f t="shared" si="11"/>
        <v>0.07142857143</v>
      </c>
      <c r="AH64" s="10">
        <f t="shared" si="12"/>
        <v>0.2142857143</v>
      </c>
      <c r="AI64" s="19">
        <v>126.0</v>
      </c>
      <c r="AJ64" s="13">
        <f t="shared" si="13"/>
        <v>0.2870159453</v>
      </c>
      <c r="AK64" s="19">
        <v>171.0</v>
      </c>
      <c r="AL64" s="13">
        <f t="shared" si="14"/>
        <v>0.3895216401</v>
      </c>
      <c r="AM64" s="19">
        <v>142.0</v>
      </c>
      <c r="AN64" s="13">
        <f t="shared" si="15"/>
        <v>0.3234624146</v>
      </c>
      <c r="AO64" s="13">
        <f t="shared" si="16"/>
        <v>0.4242424242</v>
      </c>
      <c r="AP64" s="8">
        <v>1.0</v>
      </c>
      <c r="AQ64" s="14">
        <v>-7.41</v>
      </c>
      <c r="AR64" s="19">
        <v>17.12</v>
      </c>
      <c r="AS64" s="26">
        <v>6.0</v>
      </c>
      <c r="AT64" s="27">
        <v>-0.249</v>
      </c>
      <c r="AU64" s="8">
        <v>7.0</v>
      </c>
      <c r="AV64" s="27">
        <v>-0.41</v>
      </c>
      <c r="AW64" s="19">
        <v>49.87</v>
      </c>
      <c r="AX64" s="19">
        <v>15.75</v>
      </c>
      <c r="AY64" s="27">
        <v>0.38</v>
      </c>
      <c r="AZ64" s="27">
        <v>3.6950000000000003</v>
      </c>
      <c r="BA64" s="19">
        <v>51.6</v>
      </c>
      <c r="BB64" s="13">
        <f t="shared" si="17"/>
        <v>0.05957446809</v>
      </c>
      <c r="BC64" s="28">
        <f t="shared" si="18"/>
        <v>0.9384615385</v>
      </c>
      <c r="BD64" s="26">
        <f t="shared" si="19"/>
        <v>998.0360065</v>
      </c>
      <c r="BE64" s="13">
        <f t="shared" si="20"/>
        <v>-0.001963993453</v>
      </c>
      <c r="BF64" s="18">
        <f t="shared" si="21"/>
        <v>1.67909329</v>
      </c>
      <c r="BG64" s="18">
        <f t="shared" si="22"/>
        <v>1.43922282</v>
      </c>
      <c r="BH64" s="14">
        <f t="shared" si="23"/>
        <v>28.18478022</v>
      </c>
      <c r="BI64" s="14">
        <f t="shared" si="24"/>
        <v>23.38737082</v>
      </c>
      <c r="BJ64" s="14">
        <f t="shared" si="25"/>
        <v>54.57053191</v>
      </c>
      <c r="BK64" s="14">
        <f t="shared" si="26"/>
        <v>45.09564835</v>
      </c>
      <c r="BL64" s="14">
        <f t="shared" si="27"/>
        <v>9.474883563</v>
      </c>
      <c r="BM64" s="19">
        <v>14.0</v>
      </c>
      <c r="BN64" s="19">
        <v>12.0</v>
      </c>
      <c r="BO64" s="26">
        <v>221.0</v>
      </c>
      <c r="BP64" s="26">
        <v>183.0</v>
      </c>
      <c r="BQ64" s="19">
        <v>121.0</v>
      </c>
      <c r="BR64" s="19">
        <v>78.0</v>
      </c>
      <c r="BS64" s="19">
        <v>99.0</v>
      </c>
      <c r="BT64" s="19">
        <v>103.0</v>
      </c>
      <c r="BU64" s="19">
        <v>228.0</v>
      </c>
      <c r="BV64" s="19">
        <v>170.0</v>
      </c>
      <c r="BW64" s="13">
        <f t="shared" si="28"/>
        <v>0.5728643216</v>
      </c>
      <c r="BX64" s="14">
        <v>8.07</v>
      </c>
      <c r="BY64" s="29">
        <f t="shared" si="29"/>
        <v>7.098065381</v>
      </c>
      <c r="BZ64" s="18">
        <f t="shared" si="30"/>
        <v>2.150039222</v>
      </c>
      <c r="CA64" s="18">
        <f t="shared" si="31"/>
        <v>1.893318121</v>
      </c>
      <c r="CB64" s="14">
        <f t="shared" si="32"/>
        <v>29.77964773</v>
      </c>
      <c r="CC64" s="14">
        <f t="shared" si="33"/>
        <v>27.34079727</v>
      </c>
      <c r="CD64" s="14">
        <f t="shared" si="34"/>
        <v>54.48905371</v>
      </c>
      <c r="CE64" s="14">
        <f t="shared" si="35"/>
        <v>50.31733581</v>
      </c>
      <c r="CF64" s="14">
        <f t="shared" si="36"/>
        <v>5.30316567</v>
      </c>
      <c r="CG64" s="7">
        <v>1869.733333</v>
      </c>
      <c r="CH64" s="7">
        <v>67.0</v>
      </c>
      <c r="CI64" s="7">
        <v>59.0</v>
      </c>
      <c r="CJ64" s="26">
        <v>861.0</v>
      </c>
      <c r="CK64" s="7">
        <v>793.0</v>
      </c>
      <c r="CL64" s="7">
        <v>347.0</v>
      </c>
      <c r="CM64" s="7">
        <v>324.0</v>
      </c>
      <c r="CN64" s="7">
        <v>423.0</v>
      </c>
      <c r="CO64" s="7">
        <v>392.0</v>
      </c>
      <c r="CP64" s="19">
        <v>10.0</v>
      </c>
      <c r="CQ64" s="19">
        <v>0.0</v>
      </c>
      <c r="CR64" s="26">
        <f t="shared" si="37"/>
        <v>-10</v>
      </c>
      <c r="CS64" s="18">
        <f t="shared" si="38"/>
        <v>1.219181794</v>
      </c>
      <c r="CT64" s="18">
        <f t="shared" si="39"/>
        <v>0</v>
      </c>
      <c r="CU64" s="18">
        <f t="shared" si="40"/>
        <v>-1.219181794</v>
      </c>
      <c r="CV64" s="30">
        <v>18.76</v>
      </c>
      <c r="CW64" s="30">
        <v>15.8</v>
      </c>
      <c r="CX64" s="30">
        <v>17.48</v>
      </c>
      <c r="CY64" s="30">
        <v>14.78</v>
      </c>
      <c r="CZ64" s="30">
        <v>19.24</v>
      </c>
      <c r="DA64" s="30">
        <v>19.79</v>
      </c>
      <c r="DB64" s="7">
        <v>0.0</v>
      </c>
      <c r="DC64" s="7">
        <v>0.0</v>
      </c>
      <c r="DD64" s="13" t="str">
        <f t="shared" si="41"/>
        <v> </v>
      </c>
      <c r="DE64" s="7">
        <v>0.0</v>
      </c>
      <c r="DF64" s="7">
        <v>0.0</v>
      </c>
      <c r="DG64" s="7">
        <v>0.0</v>
      </c>
      <c r="DH64" s="7">
        <v>0.0</v>
      </c>
      <c r="DI64" s="7">
        <v>0.0</v>
      </c>
      <c r="DJ64" s="8" t="s">
        <v>3799</v>
      </c>
      <c r="DK64" s="7" t="s">
        <v>3800</v>
      </c>
    </row>
    <row r="65" ht="12.75" customHeight="1">
      <c r="A65" s="7" t="s">
        <v>555</v>
      </c>
      <c r="B65" s="7" t="s">
        <v>556</v>
      </c>
      <c r="C65" s="8" t="s">
        <v>490</v>
      </c>
      <c r="D65" s="9" t="s">
        <v>255</v>
      </c>
      <c r="E65" s="7">
        <v>39.0</v>
      </c>
      <c r="F65" s="7">
        <v>6.0</v>
      </c>
      <c r="G65" s="7">
        <v>7.0</v>
      </c>
      <c r="H65" s="24">
        <f t="shared" si="1"/>
        <v>13</v>
      </c>
      <c r="I65" s="25">
        <f t="shared" si="2"/>
        <v>1.614015726</v>
      </c>
      <c r="J65" s="19">
        <v>6.0</v>
      </c>
      <c r="K65" s="19">
        <v>5.0</v>
      </c>
      <c r="L65" s="19">
        <v>1.0</v>
      </c>
      <c r="M65" s="19">
        <v>46.0</v>
      </c>
      <c r="N65" s="19">
        <v>22.0</v>
      </c>
      <c r="O65" s="19">
        <v>16.0</v>
      </c>
      <c r="P65" s="19">
        <v>51.0</v>
      </c>
      <c r="Q65" s="10">
        <f t="shared" si="3"/>
        <v>0.1304347826</v>
      </c>
      <c r="R65" s="10">
        <f t="shared" si="4"/>
        <v>0.07142857143</v>
      </c>
      <c r="S65" s="7">
        <v>28996.0</v>
      </c>
      <c r="T65" s="14">
        <f t="shared" si="5"/>
        <v>12.39145299</v>
      </c>
      <c r="U65" s="14">
        <v>471.57</v>
      </c>
      <c r="V65" s="14">
        <f t="shared" si="6"/>
        <v>12.09153846</v>
      </c>
      <c r="W65" s="14">
        <v>1385.07</v>
      </c>
      <c r="X65" s="14">
        <f t="shared" si="7"/>
        <v>35.51461538</v>
      </c>
      <c r="Y65" s="13">
        <f t="shared" si="8"/>
        <v>0.2539910807</v>
      </c>
      <c r="Z65" s="12">
        <f t="shared" si="9"/>
        <v>71.92307692</v>
      </c>
      <c r="AA65" s="19">
        <v>10.0</v>
      </c>
      <c r="AB65" s="19">
        <v>32.0</v>
      </c>
      <c r="AC65" s="19">
        <v>51.0</v>
      </c>
      <c r="AD65" s="19">
        <v>8.0</v>
      </c>
      <c r="AE65" s="19">
        <v>9.0</v>
      </c>
      <c r="AF65" s="10">
        <f t="shared" si="10"/>
        <v>0.4615384615</v>
      </c>
      <c r="AG65" s="10">
        <f t="shared" si="11"/>
        <v>0.4615384615</v>
      </c>
      <c r="AH65" s="10">
        <f t="shared" si="12"/>
        <v>0.9230769231</v>
      </c>
      <c r="AI65" s="19">
        <v>142.0</v>
      </c>
      <c r="AJ65" s="13">
        <f t="shared" si="13"/>
        <v>0.3162583519</v>
      </c>
      <c r="AK65" s="19">
        <v>157.0</v>
      </c>
      <c r="AL65" s="13">
        <f t="shared" si="14"/>
        <v>0.3496659243</v>
      </c>
      <c r="AM65" s="19">
        <v>150.0</v>
      </c>
      <c r="AN65" s="13">
        <f t="shared" si="15"/>
        <v>0.3340757238</v>
      </c>
      <c r="AO65" s="13">
        <f t="shared" si="16"/>
        <v>0.474916388</v>
      </c>
      <c r="AP65" s="8">
        <v>14.0</v>
      </c>
      <c r="AQ65" s="14">
        <v>3.67</v>
      </c>
      <c r="AR65" s="19">
        <v>17.56</v>
      </c>
      <c r="AS65" s="26">
        <v>5.0</v>
      </c>
      <c r="AT65" s="27">
        <v>0.367</v>
      </c>
      <c r="AU65" s="8">
        <v>7.0</v>
      </c>
      <c r="AV65" s="27">
        <v>0.994</v>
      </c>
      <c r="AW65" s="19">
        <v>50.51</v>
      </c>
      <c r="AX65" s="19">
        <v>17.87</v>
      </c>
      <c r="AY65" s="27">
        <v>-0.097</v>
      </c>
      <c r="AZ65" s="27">
        <v>-7.287</v>
      </c>
      <c r="BA65" s="19">
        <v>46.5</v>
      </c>
      <c r="BB65" s="13">
        <f t="shared" si="17"/>
        <v>0.06951871658</v>
      </c>
      <c r="BC65" s="28">
        <f t="shared" si="18"/>
        <v>0.9147286822</v>
      </c>
      <c r="BD65" s="26">
        <f t="shared" si="19"/>
        <v>984.2473987</v>
      </c>
      <c r="BE65" s="13">
        <f t="shared" si="20"/>
        <v>-0.01575260125</v>
      </c>
      <c r="BF65" s="18">
        <f t="shared" si="21"/>
        <v>1.65404924</v>
      </c>
      <c r="BG65" s="18">
        <f t="shared" si="22"/>
        <v>2.799160252</v>
      </c>
      <c r="BH65" s="14">
        <f t="shared" si="23"/>
        <v>23.79286214</v>
      </c>
      <c r="BI65" s="14">
        <f t="shared" si="24"/>
        <v>32.82651568</v>
      </c>
      <c r="BJ65" s="14">
        <f t="shared" si="25"/>
        <v>44.91379859</v>
      </c>
      <c r="BK65" s="14">
        <f t="shared" si="26"/>
        <v>57.63725428</v>
      </c>
      <c r="BL65" s="14">
        <f t="shared" si="27"/>
        <v>-12.72345569</v>
      </c>
      <c r="BM65" s="19">
        <v>13.0</v>
      </c>
      <c r="BN65" s="19">
        <v>22.0</v>
      </c>
      <c r="BO65" s="26">
        <v>174.0</v>
      </c>
      <c r="BP65" s="26">
        <v>236.0</v>
      </c>
      <c r="BQ65" s="19">
        <v>83.0</v>
      </c>
      <c r="BR65" s="19">
        <v>80.0</v>
      </c>
      <c r="BS65" s="19">
        <v>83.0</v>
      </c>
      <c r="BT65" s="19">
        <v>115.0</v>
      </c>
      <c r="BU65" s="19">
        <v>171.0</v>
      </c>
      <c r="BV65" s="19">
        <v>207.0</v>
      </c>
      <c r="BW65" s="13">
        <f t="shared" si="28"/>
        <v>0.4523809524</v>
      </c>
      <c r="BX65" s="14">
        <v>0.49</v>
      </c>
      <c r="BY65" s="29">
        <f t="shared" si="29"/>
        <v>-3.930449002</v>
      </c>
      <c r="BZ65" s="18">
        <f t="shared" si="30"/>
        <v>1.55282573</v>
      </c>
      <c r="CA65" s="18">
        <f t="shared" si="31"/>
        <v>2.264537523</v>
      </c>
      <c r="CB65" s="14">
        <f t="shared" si="32"/>
        <v>22.61302469</v>
      </c>
      <c r="CC65" s="14">
        <f t="shared" si="33"/>
        <v>27.98321367</v>
      </c>
      <c r="CD65" s="14">
        <f t="shared" si="34"/>
        <v>41.50573773</v>
      </c>
      <c r="CE65" s="14">
        <f t="shared" si="35"/>
        <v>51.01679533</v>
      </c>
      <c r="CF65" s="14">
        <f t="shared" si="36"/>
        <v>-3.212398096</v>
      </c>
      <c r="CG65" s="7">
        <v>1854.683333</v>
      </c>
      <c r="CH65" s="7">
        <v>48.0</v>
      </c>
      <c r="CI65" s="7">
        <v>70.0</v>
      </c>
      <c r="CJ65" s="26">
        <v>651.0</v>
      </c>
      <c r="CK65" s="7">
        <v>795.0</v>
      </c>
      <c r="CL65" s="7">
        <v>295.0</v>
      </c>
      <c r="CM65" s="7">
        <v>313.0</v>
      </c>
      <c r="CN65" s="7">
        <v>289.0</v>
      </c>
      <c r="CO65" s="7">
        <v>399.0</v>
      </c>
      <c r="CP65" s="19">
        <v>3.0</v>
      </c>
      <c r="CQ65" s="19">
        <v>5.0</v>
      </c>
      <c r="CR65" s="26">
        <f t="shared" si="37"/>
        <v>2</v>
      </c>
      <c r="CS65" s="18">
        <f t="shared" si="38"/>
        <v>0.3724651676</v>
      </c>
      <c r="CT65" s="18">
        <f t="shared" si="39"/>
        <v>0.6207752793</v>
      </c>
      <c r="CU65" s="18">
        <f t="shared" si="40"/>
        <v>0.2483101117</v>
      </c>
      <c r="CV65" s="30">
        <v>14.03</v>
      </c>
      <c r="CW65" s="30">
        <v>20.46</v>
      </c>
      <c r="CX65" s="30">
        <v>13.65</v>
      </c>
      <c r="CY65" s="30">
        <v>14.22</v>
      </c>
      <c r="CZ65" s="30">
        <v>13.01</v>
      </c>
      <c r="DA65" s="30">
        <v>15.31</v>
      </c>
      <c r="DB65" s="7">
        <v>1.0</v>
      </c>
      <c r="DC65" s="7">
        <v>0.0</v>
      </c>
      <c r="DD65" s="13">
        <f t="shared" si="41"/>
        <v>1</v>
      </c>
      <c r="DE65" s="7">
        <v>-0.01</v>
      </c>
      <c r="DF65" s="7">
        <v>-0.24</v>
      </c>
      <c r="DG65" s="7">
        <v>1.0</v>
      </c>
      <c r="DH65" s="7">
        <v>0.0</v>
      </c>
      <c r="DI65" s="7">
        <v>0.0</v>
      </c>
      <c r="DJ65" s="8" t="s">
        <v>3801</v>
      </c>
      <c r="DK65" s="7" t="s">
        <v>3802</v>
      </c>
    </row>
    <row r="66" ht="12.75" customHeight="1">
      <c r="A66" s="7" t="s">
        <v>563</v>
      </c>
      <c r="B66" s="7" t="s">
        <v>564</v>
      </c>
      <c r="C66" s="8" t="s">
        <v>305</v>
      </c>
      <c r="D66" s="9" t="s">
        <v>159</v>
      </c>
      <c r="E66" s="7">
        <v>6.0</v>
      </c>
      <c r="F66" s="7">
        <v>0.0</v>
      </c>
      <c r="G66" s="7">
        <v>0.0</v>
      </c>
      <c r="H66" s="24">
        <f t="shared" si="1"/>
        <v>0</v>
      </c>
      <c r="I66" s="25">
        <f t="shared" si="2"/>
        <v>0</v>
      </c>
      <c r="J66" s="19">
        <v>0.0</v>
      </c>
      <c r="K66" s="19">
        <v>0.0</v>
      </c>
      <c r="L66" s="19">
        <v>0.0</v>
      </c>
      <c r="M66" s="19">
        <v>3.0</v>
      </c>
      <c r="N66" s="19">
        <v>0.0</v>
      </c>
      <c r="O66" s="19">
        <v>2.0</v>
      </c>
      <c r="P66" s="19">
        <v>3.0</v>
      </c>
      <c r="Q66" s="10">
        <f t="shared" si="3"/>
        <v>0</v>
      </c>
      <c r="R66" s="10">
        <f t="shared" si="4"/>
        <v>0</v>
      </c>
      <c r="S66" s="7">
        <v>3123.0</v>
      </c>
      <c r="T66" s="14">
        <f t="shared" si="5"/>
        <v>8.675</v>
      </c>
      <c r="U66" s="14">
        <v>49.23</v>
      </c>
      <c r="V66" s="14">
        <f t="shared" si="6"/>
        <v>8.205</v>
      </c>
      <c r="W66" s="14">
        <v>254.44</v>
      </c>
      <c r="X66" s="14">
        <f t="shared" si="7"/>
        <v>42.40666667</v>
      </c>
      <c r="Y66" s="13">
        <f t="shared" si="8"/>
        <v>0.1621167715</v>
      </c>
      <c r="Z66" s="12">
        <f t="shared" si="9"/>
        <v>0</v>
      </c>
      <c r="AA66" s="19">
        <v>0.0</v>
      </c>
      <c r="AB66" s="19">
        <v>13.0</v>
      </c>
      <c r="AC66" s="19">
        <v>3.0</v>
      </c>
      <c r="AD66" s="19">
        <v>2.0</v>
      </c>
      <c r="AE66" s="19">
        <v>1.0</v>
      </c>
      <c r="AF66" s="10">
        <f t="shared" si="10"/>
        <v>0</v>
      </c>
      <c r="AG66" s="10">
        <f t="shared" si="11"/>
        <v>0</v>
      </c>
      <c r="AH66" s="10">
        <f t="shared" si="12"/>
        <v>0</v>
      </c>
      <c r="AI66" s="19">
        <v>15.0</v>
      </c>
      <c r="AJ66" s="13">
        <f t="shared" si="13"/>
        <v>0.375</v>
      </c>
      <c r="AK66" s="19">
        <v>8.0</v>
      </c>
      <c r="AL66" s="13">
        <f t="shared" si="14"/>
        <v>0.2</v>
      </c>
      <c r="AM66" s="19">
        <v>17.0</v>
      </c>
      <c r="AN66" s="13">
        <f t="shared" si="15"/>
        <v>0.425</v>
      </c>
      <c r="AO66" s="13">
        <f t="shared" si="16"/>
        <v>0.652173913</v>
      </c>
      <c r="AP66" s="8">
        <v>15.0</v>
      </c>
      <c r="AQ66" s="14">
        <v>17.0</v>
      </c>
      <c r="AR66" s="19">
        <v>16.34</v>
      </c>
      <c r="AS66" s="26">
        <v>15.0</v>
      </c>
      <c r="AT66" s="27">
        <v>-0.442</v>
      </c>
      <c r="AU66" s="8">
        <v>11.0</v>
      </c>
      <c r="AV66" s="27">
        <v>-3.582</v>
      </c>
      <c r="AW66" s="19">
        <v>48.56</v>
      </c>
      <c r="AX66" s="19">
        <v>16.47</v>
      </c>
      <c r="AY66" s="27">
        <v>-1.955</v>
      </c>
      <c r="AZ66" s="27">
        <v>-3.692</v>
      </c>
      <c r="BA66" s="19">
        <v>49.36</v>
      </c>
      <c r="BB66" s="13">
        <f t="shared" si="17"/>
        <v>0.1</v>
      </c>
      <c r="BC66" s="28">
        <f t="shared" si="18"/>
        <v>0.8333333333</v>
      </c>
      <c r="BD66" s="26">
        <f t="shared" si="19"/>
        <v>933.3333333</v>
      </c>
      <c r="BE66" s="13">
        <f t="shared" si="20"/>
        <v>-0.06666666667</v>
      </c>
      <c r="BF66" s="18">
        <f t="shared" si="21"/>
        <v>1.218769043</v>
      </c>
      <c r="BG66" s="18">
        <f t="shared" si="22"/>
        <v>4.875076173</v>
      </c>
      <c r="BH66" s="14">
        <f t="shared" si="23"/>
        <v>12.18769043</v>
      </c>
      <c r="BI66" s="14">
        <f t="shared" si="24"/>
        <v>29.25045704</v>
      </c>
      <c r="BJ66" s="14">
        <f t="shared" si="25"/>
        <v>30.46922608</v>
      </c>
      <c r="BK66" s="14">
        <f t="shared" si="26"/>
        <v>54.84460695</v>
      </c>
      <c r="BL66" s="14">
        <f t="shared" si="27"/>
        <v>-24.37538087</v>
      </c>
      <c r="BM66" s="19">
        <v>1.0</v>
      </c>
      <c r="BN66" s="19">
        <v>4.0</v>
      </c>
      <c r="BO66" s="26">
        <v>9.0</v>
      </c>
      <c r="BP66" s="26">
        <v>20.0</v>
      </c>
      <c r="BQ66" s="19">
        <v>5.0</v>
      </c>
      <c r="BR66" s="19">
        <v>12.0</v>
      </c>
      <c r="BS66" s="19">
        <v>10.0</v>
      </c>
      <c r="BT66" s="19">
        <v>9.0</v>
      </c>
      <c r="BU66" s="19">
        <v>10.0</v>
      </c>
      <c r="BV66" s="19">
        <v>26.0</v>
      </c>
      <c r="BW66" s="13">
        <f t="shared" si="28"/>
        <v>0.2777777778</v>
      </c>
      <c r="BX66" s="14">
        <v>-18.7</v>
      </c>
      <c r="BY66" s="29">
        <f t="shared" si="29"/>
        <v>-28.00755478</v>
      </c>
      <c r="BZ66" s="18">
        <f t="shared" si="30"/>
        <v>2.176302482</v>
      </c>
      <c r="CA66" s="18">
        <f t="shared" si="31"/>
        <v>2.769839522</v>
      </c>
      <c r="CB66" s="14">
        <f t="shared" si="32"/>
        <v>21.76302482</v>
      </c>
      <c r="CC66" s="14">
        <f t="shared" si="33"/>
        <v>31.06177178</v>
      </c>
      <c r="CD66" s="14">
        <f t="shared" si="34"/>
        <v>45.50450643</v>
      </c>
      <c r="CE66" s="14">
        <f t="shared" si="35"/>
        <v>59.74939541</v>
      </c>
      <c r="CF66" s="14">
        <f t="shared" si="36"/>
        <v>-10.13049189</v>
      </c>
      <c r="CG66" s="7">
        <v>303.266667</v>
      </c>
      <c r="CH66" s="7">
        <v>11.0</v>
      </c>
      <c r="CI66" s="7">
        <v>14.0</v>
      </c>
      <c r="CJ66" s="26">
        <v>99.0</v>
      </c>
      <c r="CK66" s="7">
        <v>143.0</v>
      </c>
      <c r="CL66" s="7">
        <v>52.0</v>
      </c>
      <c r="CM66" s="7">
        <v>58.0</v>
      </c>
      <c r="CN66" s="7">
        <v>68.0</v>
      </c>
      <c r="CO66" s="7">
        <v>87.0</v>
      </c>
      <c r="CP66" s="19">
        <v>0.0</v>
      </c>
      <c r="CQ66" s="19">
        <v>0.0</v>
      </c>
      <c r="CR66" s="26">
        <f t="shared" si="37"/>
        <v>0</v>
      </c>
      <c r="CS66" s="18">
        <f t="shared" si="38"/>
        <v>0</v>
      </c>
      <c r="CT66" s="18">
        <f t="shared" si="39"/>
        <v>0</v>
      </c>
      <c r="CU66" s="18">
        <f t="shared" si="40"/>
        <v>0</v>
      </c>
      <c r="CV66" s="30">
        <v>0.96</v>
      </c>
      <c r="CW66" s="30">
        <v>2.69</v>
      </c>
      <c r="CX66" s="30">
        <v>2.22</v>
      </c>
      <c r="CY66" s="30">
        <v>1.37</v>
      </c>
      <c r="CZ66" s="30">
        <v>1.84</v>
      </c>
      <c r="DA66" s="30">
        <v>2.09</v>
      </c>
      <c r="DB66" s="7">
        <v>0.0</v>
      </c>
      <c r="DC66" s="7">
        <v>0.0</v>
      </c>
      <c r="DD66" s="13" t="str">
        <f t="shared" si="41"/>
        <v> </v>
      </c>
      <c r="DE66" s="7">
        <v>0.0</v>
      </c>
      <c r="DF66" s="7">
        <v>0.0</v>
      </c>
      <c r="DG66" s="7">
        <v>0.0</v>
      </c>
      <c r="DH66" s="7">
        <v>0.0</v>
      </c>
      <c r="DI66" s="7">
        <v>0.0</v>
      </c>
      <c r="DJ66" s="8" t="s">
        <v>3803</v>
      </c>
      <c r="DK66" s="7" t="s">
        <v>3804</v>
      </c>
    </row>
    <row r="67" ht="12.75" customHeight="1">
      <c r="A67" s="7" t="s">
        <v>567</v>
      </c>
      <c r="B67" s="7" t="s">
        <v>568</v>
      </c>
      <c r="C67" s="8" t="s">
        <v>158</v>
      </c>
      <c r="D67" s="9" t="s">
        <v>150</v>
      </c>
      <c r="E67" s="7">
        <v>44.0</v>
      </c>
      <c r="F67" s="7">
        <v>2.0</v>
      </c>
      <c r="G67" s="7">
        <v>3.0</v>
      </c>
      <c r="H67" s="24">
        <f t="shared" si="1"/>
        <v>5</v>
      </c>
      <c r="I67" s="25">
        <f t="shared" si="2"/>
        <v>0.6690703639</v>
      </c>
      <c r="J67" s="19">
        <v>1.0</v>
      </c>
      <c r="K67" s="19">
        <v>2.0</v>
      </c>
      <c r="L67" s="19">
        <v>1.0</v>
      </c>
      <c r="M67" s="19">
        <v>44.0</v>
      </c>
      <c r="N67" s="19">
        <v>15.0</v>
      </c>
      <c r="O67" s="19">
        <v>17.0</v>
      </c>
      <c r="P67" s="19">
        <v>59.0</v>
      </c>
      <c r="Q67" s="10">
        <f t="shared" si="3"/>
        <v>0.04545454545</v>
      </c>
      <c r="R67" s="10">
        <f t="shared" si="4"/>
        <v>0.02631578947</v>
      </c>
      <c r="S67" s="7">
        <v>26903.0</v>
      </c>
      <c r="T67" s="14">
        <f t="shared" si="5"/>
        <v>10.1905303</v>
      </c>
      <c r="U67" s="14">
        <v>446.12</v>
      </c>
      <c r="V67" s="14">
        <f t="shared" si="6"/>
        <v>10.13909091</v>
      </c>
      <c r="W67" s="14">
        <v>1668.58</v>
      </c>
      <c r="X67" s="14">
        <f t="shared" si="7"/>
        <v>37.92227273</v>
      </c>
      <c r="Y67" s="13">
        <f t="shared" si="8"/>
        <v>0.2109613657</v>
      </c>
      <c r="Z67" s="12">
        <f t="shared" si="9"/>
        <v>38.8</v>
      </c>
      <c r="AA67" s="19">
        <v>26.0</v>
      </c>
      <c r="AB67" s="19">
        <v>107.0</v>
      </c>
      <c r="AC67" s="19">
        <v>35.0</v>
      </c>
      <c r="AD67" s="19">
        <v>9.0</v>
      </c>
      <c r="AE67" s="19">
        <v>3.0</v>
      </c>
      <c r="AF67" s="10">
        <f t="shared" si="10"/>
        <v>0.1</v>
      </c>
      <c r="AG67" s="10">
        <f t="shared" si="11"/>
        <v>0.3</v>
      </c>
      <c r="AH67" s="10">
        <f t="shared" si="12"/>
        <v>0.4</v>
      </c>
      <c r="AI67" s="19">
        <v>127.0</v>
      </c>
      <c r="AJ67" s="13">
        <f t="shared" si="13"/>
        <v>0.291954023</v>
      </c>
      <c r="AK67" s="19">
        <v>139.0</v>
      </c>
      <c r="AL67" s="13">
        <f t="shared" si="14"/>
        <v>0.3195402299</v>
      </c>
      <c r="AM67" s="19">
        <v>169.0</v>
      </c>
      <c r="AN67" s="13">
        <f t="shared" si="15"/>
        <v>0.3885057471</v>
      </c>
      <c r="AO67" s="13">
        <f t="shared" si="16"/>
        <v>0.477443609</v>
      </c>
      <c r="AP67" s="8">
        <v>6.0</v>
      </c>
      <c r="AQ67" s="14">
        <v>-1.92</v>
      </c>
      <c r="AR67" s="19">
        <v>17.09</v>
      </c>
      <c r="AS67" s="26">
        <v>8.0</v>
      </c>
      <c r="AT67" s="27">
        <v>-0.065</v>
      </c>
      <c r="AU67" s="8">
        <v>9.0</v>
      </c>
      <c r="AV67" s="27">
        <v>0.682</v>
      </c>
      <c r="AW67" s="19">
        <v>50.37</v>
      </c>
      <c r="AX67" s="19">
        <v>17.03</v>
      </c>
      <c r="AY67" s="27">
        <v>-0.17300000000000001</v>
      </c>
      <c r="AZ67" s="27">
        <v>-3.594</v>
      </c>
      <c r="BA67" s="19">
        <v>47.67</v>
      </c>
      <c r="BB67" s="13">
        <f t="shared" si="17"/>
        <v>0.05154639175</v>
      </c>
      <c r="BC67" s="28">
        <f t="shared" si="18"/>
        <v>0.9061032864</v>
      </c>
      <c r="BD67" s="26">
        <f t="shared" si="19"/>
        <v>957.6496781</v>
      </c>
      <c r="BE67" s="13">
        <f t="shared" si="20"/>
        <v>-0.04235032186</v>
      </c>
      <c r="BF67" s="18">
        <f t="shared" si="21"/>
        <v>1.344929615</v>
      </c>
      <c r="BG67" s="18">
        <f t="shared" si="22"/>
        <v>2.689859231</v>
      </c>
      <c r="BH67" s="14">
        <f t="shared" si="23"/>
        <v>26.09163454</v>
      </c>
      <c r="BI67" s="14">
        <f t="shared" si="24"/>
        <v>28.64700081</v>
      </c>
      <c r="BJ67" s="14">
        <f t="shared" si="25"/>
        <v>51.37631131</v>
      </c>
      <c r="BK67" s="14">
        <f t="shared" si="26"/>
        <v>60.38733973</v>
      </c>
      <c r="BL67" s="14">
        <f t="shared" si="27"/>
        <v>-9.011028423</v>
      </c>
      <c r="BM67" s="19">
        <v>10.0</v>
      </c>
      <c r="BN67" s="19">
        <v>20.0</v>
      </c>
      <c r="BO67" s="26">
        <v>184.0</v>
      </c>
      <c r="BP67" s="26">
        <v>193.0</v>
      </c>
      <c r="BQ67" s="19">
        <v>75.0</v>
      </c>
      <c r="BR67" s="19">
        <v>91.0</v>
      </c>
      <c r="BS67" s="19">
        <v>113.0</v>
      </c>
      <c r="BT67" s="19">
        <v>145.0</v>
      </c>
      <c r="BU67" s="19">
        <v>193.0</v>
      </c>
      <c r="BV67" s="19">
        <v>206.0</v>
      </c>
      <c r="BW67" s="13">
        <f t="shared" si="28"/>
        <v>0.4837092732</v>
      </c>
      <c r="BX67" s="14">
        <v>-0.92</v>
      </c>
      <c r="BY67" s="29">
        <f t="shared" si="29"/>
        <v>-4.283675039</v>
      </c>
      <c r="BZ67" s="18">
        <f t="shared" si="30"/>
        <v>2.018622503</v>
      </c>
      <c r="CA67" s="18">
        <f t="shared" si="31"/>
        <v>2.473523349</v>
      </c>
      <c r="CB67" s="14">
        <f t="shared" si="32"/>
        <v>27.60679508</v>
      </c>
      <c r="CC67" s="14">
        <f t="shared" si="33"/>
        <v>28.28914635</v>
      </c>
      <c r="CD67" s="14">
        <f t="shared" si="34"/>
        <v>53.28026157</v>
      </c>
      <c r="CE67" s="14">
        <f t="shared" si="35"/>
        <v>56.32241097</v>
      </c>
      <c r="CF67" s="14">
        <f t="shared" si="36"/>
        <v>-5.968879016</v>
      </c>
      <c r="CG67" s="7">
        <v>2110.35</v>
      </c>
      <c r="CH67" s="7">
        <v>71.0</v>
      </c>
      <c r="CI67" s="7">
        <v>87.0</v>
      </c>
      <c r="CJ67" s="26">
        <v>900.0</v>
      </c>
      <c r="CK67" s="7">
        <v>908.0</v>
      </c>
      <c r="CL67" s="7">
        <v>372.0</v>
      </c>
      <c r="CM67" s="7">
        <v>432.0</v>
      </c>
      <c r="CN67" s="7">
        <v>531.0</v>
      </c>
      <c r="CO67" s="7">
        <v>554.0</v>
      </c>
      <c r="CP67" s="19">
        <v>1.0</v>
      </c>
      <c r="CQ67" s="19">
        <v>11.0</v>
      </c>
      <c r="CR67" s="26">
        <f t="shared" si="37"/>
        <v>10</v>
      </c>
      <c r="CS67" s="18">
        <f t="shared" si="38"/>
        <v>0.1338140728</v>
      </c>
      <c r="CT67" s="18">
        <f t="shared" si="39"/>
        <v>1.471954801</v>
      </c>
      <c r="CU67" s="18">
        <f t="shared" si="40"/>
        <v>1.338140728</v>
      </c>
      <c r="CV67" s="30">
        <v>15.43</v>
      </c>
      <c r="CW67" s="30">
        <v>17.27</v>
      </c>
      <c r="CX67" s="30">
        <v>24.15</v>
      </c>
      <c r="CY67" s="30">
        <v>22.12</v>
      </c>
      <c r="CZ67" s="30">
        <v>19.18</v>
      </c>
      <c r="DA67" s="30">
        <v>17.26</v>
      </c>
      <c r="DB67" s="7">
        <v>2.0</v>
      </c>
      <c r="DC67" s="7">
        <v>5.0</v>
      </c>
      <c r="DD67" s="13">
        <f t="shared" si="41"/>
        <v>0.2857142857</v>
      </c>
      <c r="DE67" s="7">
        <v>-0.03</v>
      </c>
      <c r="DF67" s="7">
        <v>-1.97</v>
      </c>
      <c r="DG67" s="7">
        <v>4.0</v>
      </c>
      <c r="DH67" s="7">
        <v>3.0</v>
      </c>
      <c r="DI67" s="7">
        <v>0.0</v>
      </c>
      <c r="DJ67" s="8" t="s">
        <v>3805</v>
      </c>
      <c r="DK67" s="7" t="s">
        <v>3806</v>
      </c>
    </row>
    <row r="68" ht="12.75" customHeight="1">
      <c r="A68" s="7" t="s">
        <v>574</v>
      </c>
      <c r="B68" s="7" t="s">
        <v>575</v>
      </c>
      <c r="C68" s="8" t="s">
        <v>254</v>
      </c>
      <c r="D68" s="9" t="s">
        <v>183</v>
      </c>
      <c r="E68" s="7">
        <v>22.0</v>
      </c>
      <c r="F68" s="7">
        <v>1.0</v>
      </c>
      <c r="G68" s="7">
        <v>3.0</v>
      </c>
      <c r="H68" s="24">
        <f t="shared" si="1"/>
        <v>4</v>
      </c>
      <c r="I68" s="25">
        <f t="shared" si="2"/>
        <v>1.090661213</v>
      </c>
      <c r="J68" s="19">
        <v>1.0</v>
      </c>
      <c r="K68" s="19">
        <v>2.0</v>
      </c>
      <c r="L68" s="19">
        <v>1.0</v>
      </c>
      <c r="M68" s="19">
        <v>19.0</v>
      </c>
      <c r="N68" s="19">
        <v>7.0</v>
      </c>
      <c r="O68" s="19">
        <v>9.0</v>
      </c>
      <c r="P68" s="19">
        <v>21.0</v>
      </c>
      <c r="Q68" s="10">
        <f t="shared" si="3"/>
        <v>0.05263157895</v>
      </c>
      <c r="R68" s="10">
        <f t="shared" si="4"/>
        <v>0.02857142857</v>
      </c>
      <c r="S68" s="7">
        <v>13203.0</v>
      </c>
      <c r="T68" s="14">
        <f t="shared" si="5"/>
        <v>10.00227273</v>
      </c>
      <c r="U68" s="14">
        <v>212.21</v>
      </c>
      <c r="V68" s="14">
        <f t="shared" si="6"/>
        <v>9.645909091</v>
      </c>
      <c r="W68" s="14">
        <v>822.8</v>
      </c>
      <c r="X68" s="14">
        <f t="shared" si="7"/>
        <v>37.4</v>
      </c>
      <c r="Y68" s="13">
        <f t="shared" si="8"/>
        <v>0.2050318354</v>
      </c>
      <c r="Z68" s="12">
        <f t="shared" si="9"/>
        <v>26</v>
      </c>
      <c r="AA68" s="19">
        <v>14.0</v>
      </c>
      <c r="AB68" s="19">
        <v>54.0</v>
      </c>
      <c r="AC68" s="19">
        <v>30.0</v>
      </c>
      <c r="AD68" s="19">
        <v>2.0</v>
      </c>
      <c r="AE68" s="19">
        <v>2.0</v>
      </c>
      <c r="AF68" s="10">
        <f t="shared" si="10"/>
        <v>0.1428571429</v>
      </c>
      <c r="AG68" s="10">
        <f t="shared" si="11"/>
        <v>0.4285714286</v>
      </c>
      <c r="AH68" s="10">
        <f t="shared" si="12"/>
        <v>0.5714285714</v>
      </c>
      <c r="AI68" s="19">
        <v>34.0</v>
      </c>
      <c r="AJ68" s="13">
        <f t="shared" si="13"/>
        <v>0.1837837838</v>
      </c>
      <c r="AK68" s="19">
        <v>81.0</v>
      </c>
      <c r="AL68" s="13">
        <f t="shared" si="14"/>
        <v>0.4378378378</v>
      </c>
      <c r="AM68" s="19">
        <v>70.0</v>
      </c>
      <c r="AN68" s="13">
        <f t="shared" si="15"/>
        <v>0.3783783784</v>
      </c>
      <c r="AO68" s="13">
        <f t="shared" si="16"/>
        <v>0.2956521739</v>
      </c>
      <c r="AP68" s="8">
        <v>5.0</v>
      </c>
      <c r="AQ68" s="14">
        <v>-23.44</v>
      </c>
      <c r="AR68" s="19">
        <v>17.13</v>
      </c>
      <c r="AS68" s="26">
        <v>11.0</v>
      </c>
      <c r="AT68" s="27">
        <v>0.279</v>
      </c>
      <c r="AU68" s="8">
        <v>12.0</v>
      </c>
      <c r="AV68" s="27">
        <v>0.152</v>
      </c>
      <c r="AW68" s="19">
        <v>50.25</v>
      </c>
      <c r="AX68" s="19">
        <v>16.81</v>
      </c>
      <c r="AY68" s="27">
        <v>-2.09</v>
      </c>
      <c r="AZ68" s="27">
        <v>4.134</v>
      </c>
      <c r="BA68" s="19">
        <v>50.3</v>
      </c>
      <c r="BB68" s="13">
        <f t="shared" si="17"/>
        <v>0.07692307692</v>
      </c>
      <c r="BC68" s="28">
        <f t="shared" si="18"/>
        <v>0.9157894737</v>
      </c>
      <c r="BD68" s="26">
        <f t="shared" si="19"/>
        <v>992.7125506</v>
      </c>
      <c r="BE68" s="13">
        <f t="shared" si="20"/>
        <v>-0.007287449393</v>
      </c>
      <c r="BF68" s="18">
        <f t="shared" si="21"/>
        <v>1.979171575</v>
      </c>
      <c r="BG68" s="18">
        <f t="shared" si="22"/>
        <v>2.261910372</v>
      </c>
      <c r="BH68" s="14">
        <f t="shared" si="23"/>
        <v>25.72923048</v>
      </c>
      <c r="BI68" s="14">
        <f t="shared" si="24"/>
        <v>26.86018567</v>
      </c>
      <c r="BJ68" s="14">
        <f t="shared" si="25"/>
        <v>50.61024457</v>
      </c>
      <c r="BK68" s="14">
        <f t="shared" si="26"/>
        <v>53.15489374</v>
      </c>
      <c r="BL68" s="14">
        <f t="shared" si="27"/>
        <v>-2.544649168</v>
      </c>
      <c r="BM68" s="19">
        <v>7.0</v>
      </c>
      <c r="BN68" s="19">
        <v>8.0</v>
      </c>
      <c r="BO68" s="26">
        <v>84.0</v>
      </c>
      <c r="BP68" s="26">
        <v>87.0</v>
      </c>
      <c r="BQ68" s="19">
        <v>36.0</v>
      </c>
      <c r="BR68" s="19">
        <v>30.0</v>
      </c>
      <c r="BS68" s="19">
        <v>52.0</v>
      </c>
      <c r="BT68" s="19">
        <v>63.0</v>
      </c>
      <c r="BU68" s="19">
        <v>87.0</v>
      </c>
      <c r="BV68" s="19">
        <v>70.0</v>
      </c>
      <c r="BW68" s="13">
        <f t="shared" si="28"/>
        <v>0.5541401274</v>
      </c>
      <c r="BX68" s="14">
        <v>0.92</v>
      </c>
      <c r="BY68" s="29">
        <f t="shared" si="29"/>
        <v>-1.712301342</v>
      </c>
      <c r="BZ68" s="18">
        <f t="shared" si="30"/>
        <v>2.208909917</v>
      </c>
      <c r="CA68" s="18">
        <f t="shared" si="31"/>
        <v>1.918263875</v>
      </c>
      <c r="CB68" s="14">
        <f t="shared" si="32"/>
        <v>30.11092992</v>
      </c>
      <c r="CC68" s="14">
        <f t="shared" si="33"/>
        <v>26.27440217</v>
      </c>
      <c r="CD68" s="14">
        <f t="shared" si="34"/>
        <v>57.8966915</v>
      </c>
      <c r="CE68" s="14">
        <f t="shared" si="35"/>
        <v>50.80492808</v>
      </c>
      <c r="CF68" s="14">
        <f t="shared" si="36"/>
        <v>-9.636412585</v>
      </c>
      <c r="CG68" s="7">
        <v>1032.183333</v>
      </c>
      <c r="CH68" s="7">
        <v>38.0</v>
      </c>
      <c r="CI68" s="7">
        <v>33.0</v>
      </c>
      <c r="CJ68" s="26">
        <v>480.0</v>
      </c>
      <c r="CK68" s="7">
        <v>419.0</v>
      </c>
      <c r="CL68" s="7">
        <v>222.0</v>
      </c>
      <c r="CM68" s="7">
        <v>157.0</v>
      </c>
      <c r="CN68" s="7">
        <v>256.0</v>
      </c>
      <c r="CO68" s="7">
        <v>265.0</v>
      </c>
      <c r="CP68" s="19">
        <v>3.0</v>
      </c>
      <c r="CQ68" s="19">
        <v>3.0</v>
      </c>
      <c r="CR68" s="26">
        <f t="shared" si="37"/>
        <v>0</v>
      </c>
      <c r="CS68" s="18">
        <f t="shared" si="38"/>
        <v>0.81799591</v>
      </c>
      <c r="CT68" s="18">
        <f t="shared" si="39"/>
        <v>0.81799591</v>
      </c>
      <c r="CU68" s="18">
        <f t="shared" si="40"/>
        <v>0</v>
      </c>
      <c r="CV68" s="30">
        <v>7.12</v>
      </c>
      <c r="CW68" s="30">
        <v>5.93</v>
      </c>
      <c r="CX68" s="30">
        <v>4.47</v>
      </c>
      <c r="CY68" s="30">
        <v>8.46</v>
      </c>
      <c r="CZ68" s="30">
        <v>5.9</v>
      </c>
      <c r="DA68" s="30">
        <v>6.04</v>
      </c>
      <c r="DB68" s="7">
        <v>0.0</v>
      </c>
      <c r="DC68" s="7">
        <v>0.0</v>
      </c>
      <c r="DD68" s="13" t="str">
        <f t="shared" si="41"/>
        <v> </v>
      </c>
      <c r="DE68" s="7">
        <v>0.0</v>
      </c>
      <c r="DF68" s="7">
        <v>0.0</v>
      </c>
      <c r="DG68" s="7">
        <v>0.0</v>
      </c>
      <c r="DH68" s="7">
        <v>0.0</v>
      </c>
      <c r="DI68" s="7">
        <v>0.0</v>
      </c>
      <c r="DJ68" s="8" t="s">
        <v>3807</v>
      </c>
      <c r="DK68" s="7" t="s">
        <v>3808</v>
      </c>
    </row>
    <row r="69" ht="12.75" customHeight="1">
      <c r="A69" s="7" t="s">
        <v>580</v>
      </c>
      <c r="B69" s="7" t="s">
        <v>575</v>
      </c>
      <c r="C69" s="8" t="s">
        <v>182</v>
      </c>
      <c r="D69" s="9" t="s">
        <v>183</v>
      </c>
      <c r="E69" s="7">
        <v>49.0</v>
      </c>
      <c r="F69" s="7">
        <v>3.0</v>
      </c>
      <c r="G69" s="7">
        <v>5.0</v>
      </c>
      <c r="H69" s="24">
        <f t="shared" si="1"/>
        <v>8</v>
      </c>
      <c r="I69" s="25">
        <f t="shared" si="2"/>
        <v>0.9644041121</v>
      </c>
      <c r="J69" s="19">
        <v>2.0</v>
      </c>
      <c r="K69" s="19">
        <v>1.0</v>
      </c>
      <c r="L69" s="19">
        <v>4.0</v>
      </c>
      <c r="M69" s="19">
        <v>72.0</v>
      </c>
      <c r="N69" s="19">
        <v>27.0</v>
      </c>
      <c r="O69" s="19">
        <v>26.0</v>
      </c>
      <c r="P69" s="19">
        <v>65.0</v>
      </c>
      <c r="Q69" s="10">
        <f t="shared" si="3"/>
        <v>0.04166666667</v>
      </c>
      <c r="R69" s="10">
        <f t="shared" si="4"/>
        <v>0.024</v>
      </c>
      <c r="S69" s="7">
        <v>29863.0</v>
      </c>
      <c r="T69" s="14">
        <f t="shared" si="5"/>
        <v>10.15748299</v>
      </c>
      <c r="U69" s="14">
        <v>487.59</v>
      </c>
      <c r="V69" s="14">
        <f t="shared" si="6"/>
        <v>9.950816327</v>
      </c>
      <c r="W69" s="14">
        <v>1815.89</v>
      </c>
      <c r="X69" s="14">
        <f t="shared" si="7"/>
        <v>37.05897959</v>
      </c>
      <c r="Y69" s="13">
        <f t="shared" si="8"/>
        <v>0.2116753781</v>
      </c>
      <c r="Z69" s="12">
        <f t="shared" si="9"/>
        <v>15.21428571</v>
      </c>
      <c r="AA69" s="19">
        <v>18.0</v>
      </c>
      <c r="AB69" s="19">
        <v>81.0</v>
      </c>
      <c r="AC69" s="19">
        <v>46.0</v>
      </c>
      <c r="AD69" s="19">
        <v>7.0</v>
      </c>
      <c r="AE69" s="19">
        <v>16.0</v>
      </c>
      <c r="AF69" s="10">
        <f t="shared" si="10"/>
        <v>0.1428571429</v>
      </c>
      <c r="AG69" s="10">
        <f t="shared" si="11"/>
        <v>0.3571428571</v>
      </c>
      <c r="AH69" s="10">
        <f t="shared" si="12"/>
        <v>0.5</v>
      </c>
      <c r="AI69" s="19">
        <v>109.0</v>
      </c>
      <c r="AJ69" s="13">
        <f t="shared" si="13"/>
        <v>0.2280334728</v>
      </c>
      <c r="AK69" s="19">
        <v>169.0</v>
      </c>
      <c r="AL69" s="13">
        <f t="shared" si="14"/>
        <v>0.3535564854</v>
      </c>
      <c r="AM69" s="19">
        <v>200.0</v>
      </c>
      <c r="AN69" s="13">
        <f t="shared" si="15"/>
        <v>0.4184100418</v>
      </c>
      <c r="AO69" s="13">
        <f t="shared" si="16"/>
        <v>0.3920863309</v>
      </c>
      <c r="AP69" s="8">
        <v>1.0</v>
      </c>
      <c r="AQ69" s="14">
        <v>-8.31</v>
      </c>
      <c r="AR69" s="19">
        <v>16.82</v>
      </c>
      <c r="AS69" s="26">
        <v>11.0</v>
      </c>
      <c r="AT69" s="27">
        <v>-0.278</v>
      </c>
      <c r="AU69" s="8">
        <v>10.0</v>
      </c>
      <c r="AV69" s="27">
        <v>-0.495</v>
      </c>
      <c r="AW69" s="19">
        <v>49.77</v>
      </c>
      <c r="AX69" s="19">
        <v>16.84</v>
      </c>
      <c r="AY69" s="27">
        <v>-3.495</v>
      </c>
      <c r="AZ69" s="27">
        <v>-7.941</v>
      </c>
      <c r="BA69" s="19">
        <v>47.46</v>
      </c>
      <c r="BB69" s="13">
        <f t="shared" si="17"/>
        <v>0.06572769953</v>
      </c>
      <c r="BC69" s="28">
        <f t="shared" si="18"/>
        <v>0.9075630252</v>
      </c>
      <c r="BD69" s="26">
        <f t="shared" si="19"/>
        <v>973.2907247</v>
      </c>
      <c r="BE69" s="13">
        <f t="shared" si="20"/>
        <v>-0.02670927526</v>
      </c>
      <c r="BF69" s="18">
        <f t="shared" si="21"/>
        <v>1.722758875</v>
      </c>
      <c r="BG69" s="18">
        <f t="shared" si="22"/>
        <v>2.707192518</v>
      </c>
      <c r="BH69" s="14">
        <f t="shared" si="23"/>
        <v>26.21054575</v>
      </c>
      <c r="BI69" s="14">
        <f t="shared" si="24"/>
        <v>29.28690088</v>
      </c>
      <c r="BJ69" s="14">
        <f t="shared" si="25"/>
        <v>48.72946533</v>
      </c>
      <c r="BK69" s="14">
        <f t="shared" si="26"/>
        <v>55.25133821</v>
      </c>
      <c r="BL69" s="14">
        <f t="shared" si="27"/>
        <v>-6.521872885</v>
      </c>
      <c r="BM69" s="19">
        <v>14.0</v>
      </c>
      <c r="BN69" s="19">
        <v>22.0</v>
      </c>
      <c r="BO69" s="26">
        <v>199.0</v>
      </c>
      <c r="BP69" s="26">
        <v>216.0</v>
      </c>
      <c r="BQ69" s="19">
        <v>84.0</v>
      </c>
      <c r="BR69" s="19">
        <v>82.0</v>
      </c>
      <c r="BS69" s="19">
        <v>99.0</v>
      </c>
      <c r="BT69" s="19">
        <v>129.0</v>
      </c>
      <c r="BU69" s="19">
        <v>187.0</v>
      </c>
      <c r="BV69" s="19">
        <v>201.0</v>
      </c>
      <c r="BW69" s="13">
        <f t="shared" si="28"/>
        <v>0.4819587629</v>
      </c>
      <c r="BX69" s="14">
        <v>-1.11</v>
      </c>
      <c r="BY69" s="29">
        <f t="shared" si="29"/>
        <v>3.424055173</v>
      </c>
      <c r="BZ69" s="18">
        <f t="shared" si="30"/>
        <v>2.239048838</v>
      </c>
      <c r="CA69" s="18">
        <f t="shared" si="31"/>
        <v>2.655616064</v>
      </c>
      <c r="CB69" s="14">
        <f t="shared" si="32"/>
        <v>28.71710312</v>
      </c>
      <c r="CC69" s="14">
        <f t="shared" si="33"/>
        <v>30.69579744</v>
      </c>
      <c r="CD69" s="14">
        <f t="shared" si="34"/>
        <v>52.46143499</v>
      </c>
      <c r="CE69" s="14">
        <f t="shared" si="35"/>
        <v>57.19988718</v>
      </c>
      <c r="CF69" s="14">
        <f t="shared" si="36"/>
        <v>-1.783420693</v>
      </c>
      <c r="CG69" s="7">
        <v>2304.55</v>
      </c>
      <c r="CH69" s="7">
        <v>86.0</v>
      </c>
      <c r="CI69" s="7">
        <v>102.0</v>
      </c>
      <c r="CJ69" s="26">
        <v>1017.0</v>
      </c>
      <c r="CK69" s="7">
        <v>1077.0</v>
      </c>
      <c r="CL69" s="7">
        <v>402.0</v>
      </c>
      <c r="CM69" s="7">
        <v>434.0</v>
      </c>
      <c r="CN69" s="7">
        <v>510.0</v>
      </c>
      <c r="CO69" s="7">
        <v>584.0</v>
      </c>
      <c r="CP69" s="19">
        <v>13.0</v>
      </c>
      <c r="CQ69" s="19">
        <v>10.0</v>
      </c>
      <c r="CR69" s="26">
        <f t="shared" si="37"/>
        <v>-3</v>
      </c>
      <c r="CS69" s="18">
        <f t="shared" si="38"/>
        <v>1.567156682</v>
      </c>
      <c r="CT69" s="18">
        <f t="shared" si="39"/>
        <v>1.20550514</v>
      </c>
      <c r="CU69" s="18">
        <f t="shared" si="40"/>
        <v>-0.361651542</v>
      </c>
      <c r="CV69" s="30">
        <v>16.65</v>
      </c>
      <c r="CW69" s="30">
        <v>17.25</v>
      </c>
      <c r="CX69" s="30">
        <v>16.65</v>
      </c>
      <c r="CY69" s="30">
        <v>21.89</v>
      </c>
      <c r="CZ69" s="30">
        <v>19.72</v>
      </c>
      <c r="DA69" s="30">
        <v>20.82</v>
      </c>
      <c r="DB69" s="7">
        <v>2.0</v>
      </c>
      <c r="DC69" s="7">
        <v>4.0</v>
      </c>
      <c r="DD69" s="13">
        <f t="shared" si="41"/>
        <v>0.3333333333</v>
      </c>
      <c r="DE69" s="7">
        <v>0.0</v>
      </c>
      <c r="DF69" s="7">
        <v>-0.24</v>
      </c>
      <c r="DG69" s="7">
        <v>2.0</v>
      </c>
      <c r="DH69" s="7">
        <v>3.0</v>
      </c>
      <c r="DI69" s="7">
        <v>1.0</v>
      </c>
      <c r="DJ69" s="8" t="s">
        <v>3809</v>
      </c>
      <c r="DK69" s="7" t="s">
        <v>3810</v>
      </c>
    </row>
    <row r="70" ht="12.75" customHeight="1">
      <c r="A70" s="7" t="s">
        <v>359</v>
      </c>
      <c r="B70" s="7" t="s">
        <v>584</v>
      </c>
      <c r="C70" s="8" t="s">
        <v>274</v>
      </c>
      <c r="D70" s="9" t="s">
        <v>174</v>
      </c>
      <c r="E70" s="7">
        <v>72.0</v>
      </c>
      <c r="F70" s="7">
        <v>2.0</v>
      </c>
      <c r="G70" s="7">
        <v>15.0</v>
      </c>
      <c r="H70" s="24">
        <f t="shared" si="1"/>
        <v>17</v>
      </c>
      <c r="I70" s="25">
        <f t="shared" si="2"/>
        <v>0.7374826776</v>
      </c>
      <c r="J70" s="19">
        <v>2.0</v>
      </c>
      <c r="K70" s="19">
        <v>6.0</v>
      </c>
      <c r="L70" s="19">
        <v>8.0</v>
      </c>
      <c r="M70" s="19">
        <v>89.0</v>
      </c>
      <c r="N70" s="19">
        <v>45.0</v>
      </c>
      <c r="O70" s="19">
        <v>72.0</v>
      </c>
      <c r="P70" s="19">
        <v>54.0</v>
      </c>
      <c r="Q70" s="10">
        <f t="shared" si="3"/>
        <v>0.02247191011</v>
      </c>
      <c r="R70" s="10">
        <f t="shared" si="4"/>
        <v>0.009708737864</v>
      </c>
      <c r="S70" s="7">
        <v>82985.0</v>
      </c>
      <c r="T70" s="14">
        <f t="shared" si="5"/>
        <v>19.20949074</v>
      </c>
      <c r="U70" s="14">
        <v>1295.2</v>
      </c>
      <c r="V70" s="14">
        <f t="shared" si="6"/>
        <v>17.98888889</v>
      </c>
      <c r="W70" s="14">
        <v>2155.83</v>
      </c>
      <c r="X70" s="14">
        <f t="shared" si="7"/>
        <v>29.94208333</v>
      </c>
      <c r="Y70" s="13">
        <f t="shared" si="8"/>
        <v>0.3753082413</v>
      </c>
      <c r="Z70" s="12">
        <f t="shared" si="9"/>
        <v>94.04651163</v>
      </c>
      <c r="AA70" s="19">
        <v>81.0</v>
      </c>
      <c r="AB70" s="19">
        <v>59.0</v>
      </c>
      <c r="AC70" s="19">
        <v>102.0</v>
      </c>
      <c r="AD70" s="19">
        <v>26.0</v>
      </c>
      <c r="AE70" s="19">
        <v>7.0</v>
      </c>
      <c r="AF70" s="10">
        <f t="shared" si="10"/>
        <v>0.04651162791</v>
      </c>
      <c r="AG70" s="10">
        <f t="shared" si="11"/>
        <v>0.3255813953</v>
      </c>
      <c r="AH70" s="10">
        <f t="shared" si="12"/>
        <v>0.3720930233</v>
      </c>
      <c r="AI70" s="19">
        <v>416.0</v>
      </c>
      <c r="AJ70" s="13">
        <f t="shared" si="13"/>
        <v>0.3116104869</v>
      </c>
      <c r="AK70" s="19">
        <v>463.0</v>
      </c>
      <c r="AL70" s="13">
        <f t="shared" si="14"/>
        <v>0.3468164794</v>
      </c>
      <c r="AM70" s="19">
        <v>456.0</v>
      </c>
      <c r="AN70" s="13">
        <f t="shared" si="15"/>
        <v>0.3415730337</v>
      </c>
      <c r="AO70" s="13">
        <f t="shared" si="16"/>
        <v>0.4732650739</v>
      </c>
      <c r="AP70" s="8">
        <v>3.0</v>
      </c>
      <c r="AQ70" s="14">
        <v>-3.54</v>
      </c>
      <c r="AR70" s="19">
        <v>17.66</v>
      </c>
      <c r="AS70" s="26">
        <v>2.0</v>
      </c>
      <c r="AT70" s="27">
        <v>0.96</v>
      </c>
      <c r="AU70" s="8">
        <v>2.0</v>
      </c>
      <c r="AV70" s="27">
        <v>0.5630000000000001</v>
      </c>
      <c r="AW70" s="19">
        <v>50.17</v>
      </c>
      <c r="AX70" s="19">
        <v>17.56</v>
      </c>
      <c r="AY70" s="27">
        <v>-0.331</v>
      </c>
      <c r="AZ70" s="27">
        <v>3.118</v>
      </c>
      <c r="BA70" s="19">
        <v>52.08</v>
      </c>
      <c r="BB70" s="13">
        <f t="shared" si="17"/>
        <v>0.06379821958</v>
      </c>
      <c r="BC70" s="28">
        <f t="shared" si="18"/>
        <v>0.936825886</v>
      </c>
      <c r="BD70" s="26">
        <f t="shared" si="19"/>
        <v>1000.624106</v>
      </c>
      <c r="BE70" s="13">
        <f t="shared" si="20"/>
        <v>0.000624105563</v>
      </c>
      <c r="BF70" s="18">
        <f t="shared" si="21"/>
        <v>1.991970352</v>
      </c>
      <c r="BG70" s="18">
        <f t="shared" si="22"/>
        <v>1.899320568</v>
      </c>
      <c r="BH70" s="14">
        <f t="shared" si="23"/>
        <v>31.22297715</v>
      </c>
      <c r="BI70" s="14">
        <f t="shared" si="24"/>
        <v>30.06485485</v>
      </c>
      <c r="BJ70" s="14">
        <f t="shared" si="25"/>
        <v>54.84867202</v>
      </c>
      <c r="BK70" s="14">
        <f t="shared" si="26"/>
        <v>55.31192094</v>
      </c>
      <c r="BL70" s="14">
        <f t="shared" si="27"/>
        <v>-0.4632489191</v>
      </c>
      <c r="BM70" s="19">
        <v>43.0</v>
      </c>
      <c r="BN70" s="19">
        <v>41.0</v>
      </c>
      <c r="BO70" s="26">
        <v>631.0</v>
      </c>
      <c r="BP70" s="26">
        <v>608.0</v>
      </c>
      <c r="BQ70" s="19">
        <v>217.0</v>
      </c>
      <c r="BR70" s="19">
        <v>258.0</v>
      </c>
      <c r="BS70" s="19">
        <v>293.0</v>
      </c>
      <c r="BT70" s="19">
        <v>287.0</v>
      </c>
      <c r="BU70" s="19">
        <v>579.0</v>
      </c>
      <c r="BV70" s="19">
        <v>600.0</v>
      </c>
      <c r="BW70" s="13">
        <f t="shared" si="28"/>
        <v>0.4910941476</v>
      </c>
      <c r="BX70" s="14">
        <v>-4.42</v>
      </c>
      <c r="BY70" s="29">
        <f t="shared" si="29"/>
        <v>-2.466610694</v>
      </c>
      <c r="BZ70" s="18">
        <f t="shared" si="30"/>
        <v>2.019791636</v>
      </c>
      <c r="CA70" s="18">
        <f t="shared" si="31"/>
        <v>1.863083665</v>
      </c>
      <c r="CB70" s="14">
        <f t="shared" si="32"/>
        <v>30.47099452</v>
      </c>
      <c r="CC70" s="14">
        <f t="shared" si="33"/>
        <v>27.85919499</v>
      </c>
      <c r="CD70" s="14">
        <f t="shared" si="34"/>
        <v>55.73580197</v>
      </c>
      <c r="CE70" s="14">
        <f t="shared" si="35"/>
        <v>51.24350678</v>
      </c>
      <c r="CF70" s="14">
        <f t="shared" si="36"/>
        <v>-4.95554411</v>
      </c>
      <c r="CG70" s="7">
        <v>3445.9</v>
      </c>
      <c r="CH70" s="7">
        <v>116.0</v>
      </c>
      <c r="CI70" s="7">
        <v>107.0</v>
      </c>
      <c r="CJ70" s="26">
        <v>1634.0</v>
      </c>
      <c r="CK70" s="7">
        <v>1493.0</v>
      </c>
      <c r="CL70" s="7">
        <v>637.0</v>
      </c>
      <c r="CM70" s="7">
        <v>579.0</v>
      </c>
      <c r="CN70" s="7">
        <v>814.0</v>
      </c>
      <c r="CO70" s="7">
        <v>764.0</v>
      </c>
      <c r="CP70" s="19">
        <v>9.0</v>
      </c>
      <c r="CQ70" s="19">
        <v>4.0</v>
      </c>
      <c r="CR70" s="26">
        <f t="shared" si="37"/>
        <v>-5</v>
      </c>
      <c r="CS70" s="18">
        <f t="shared" si="38"/>
        <v>0.3904320058</v>
      </c>
      <c r="CT70" s="18">
        <f t="shared" si="39"/>
        <v>0.1735253359</v>
      </c>
      <c r="CU70" s="18">
        <f t="shared" si="40"/>
        <v>-0.2169066699</v>
      </c>
      <c r="CV70" s="30">
        <v>54.84</v>
      </c>
      <c r="CW70" s="30">
        <v>52.32</v>
      </c>
      <c r="CX70" s="30">
        <v>51.41</v>
      </c>
      <c r="CY70" s="30">
        <v>41.72</v>
      </c>
      <c r="CZ70" s="30">
        <v>57.5</v>
      </c>
      <c r="DA70" s="30">
        <v>48.74</v>
      </c>
      <c r="DB70" s="7">
        <v>0.0</v>
      </c>
      <c r="DC70" s="7">
        <v>0.0</v>
      </c>
      <c r="DD70" s="13" t="str">
        <f t="shared" si="41"/>
        <v> </v>
      </c>
      <c r="DE70" s="7">
        <v>0.0</v>
      </c>
      <c r="DF70" s="7">
        <v>0.0</v>
      </c>
      <c r="DG70" s="7">
        <v>0.0</v>
      </c>
      <c r="DH70" s="7">
        <v>0.0</v>
      </c>
      <c r="DI70" s="7">
        <v>0.0</v>
      </c>
      <c r="DJ70" s="8" t="s">
        <v>3811</v>
      </c>
      <c r="DK70" s="7" t="s">
        <v>3812</v>
      </c>
    </row>
    <row r="71" ht="12.75" customHeight="1">
      <c r="A71" s="7" t="s">
        <v>589</v>
      </c>
      <c r="B71" s="7" t="s">
        <v>590</v>
      </c>
      <c r="C71" s="8" t="s">
        <v>305</v>
      </c>
      <c r="D71" s="9" t="s">
        <v>174</v>
      </c>
      <c r="E71" s="7">
        <v>70.0</v>
      </c>
      <c r="F71" s="7">
        <v>8.0</v>
      </c>
      <c r="G71" s="7">
        <v>12.0</v>
      </c>
      <c r="H71" s="24">
        <f t="shared" si="1"/>
        <v>20</v>
      </c>
      <c r="I71" s="25">
        <f t="shared" si="2"/>
        <v>0.9496550905</v>
      </c>
      <c r="J71" s="19">
        <v>8.0</v>
      </c>
      <c r="K71" s="19">
        <v>6.0</v>
      </c>
      <c r="L71" s="19">
        <v>6.0</v>
      </c>
      <c r="M71" s="19">
        <v>120.0</v>
      </c>
      <c r="N71" s="19">
        <v>64.0</v>
      </c>
      <c r="O71" s="19">
        <v>104.0</v>
      </c>
      <c r="P71" s="19">
        <v>57.0</v>
      </c>
      <c r="Q71" s="10">
        <f t="shared" si="3"/>
        <v>0.06666666667</v>
      </c>
      <c r="R71" s="10">
        <f t="shared" si="4"/>
        <v>0.02777777778</v>
      </c>
      <c r="S71" s="7">
        <v>75817.0</v>
      </c>
      <c r="T71" s="14">
        <f t="shared" si="5"/>
        <v>18.05166667</v>
      </c>
      <c r="U71" s="14">
        <v>1212.23</v>
      </c>
      <c r="V71" s="14">
        <f t="shared" si="6"/>
        <v>17.31757143</v>
      </c>
      <c r="W71" s="14">
        <v>2223.25</v>
      </c>
      <c r="X71" s="14">
        <f t="shared" si="7"/>
        <v>31.76071429</v>
      </c>
      <c r="Y71" s="13">
        <f t="shared" si="8"/>
        <v>0.3528560783</v>
      </c>
      <c r="Z71" s="12">
        <f t="shared" si="9"/>
        <v>71.875</v>
      </c>
      <c r="AA71" s="19">
        <v>109.0</v>
      </c>
      <c r="AB71" s="19">
        <v>126.0</v>
      </c>
      <c r="AC71" s="19">
        <v>177.0</v>
      </c>
      <c r="AD71" s="19">
        <v>42.0</v>
      </c>
      <c r="AE71" s="19">
        <v>19.0</v>
      </c>
      <c r="AF71" s="10">
        <f t="shared" si="10"/>
        <v>0.1666666667</v>
      </c>
      <c r="AG71" s="10">
        <f t="shared" si="11"/>
        <v>0.25</v>
      </c>
      <c r="AH71" s="10">
        <f t="shared" si="12"/>
        <v>0.4166666667</v>
      </c>
      <c r="AI71" s="19">
        <v>352.0</v>
      </c>
      <c r="AJ71" s="13">
        <f t="shared" si="13"/>
        <v>0.3071553229</v>
      </c>
      <c r="AK71" s="19">
        <v>381.0</v>
      </c>
      <c r="AL71" s="13">
        <f t="shared" si="14"/>
        <v>0.332460733</v>
      </c>
      <c r="AM71" s="19">
        <v>413.0</v>
      </c>
      <c r="AN71" s="13">
        <f t="shared" si="15"/>
        <v>0.3603839442</v>
      </c>
      <c r="AO71" s="13">
        <f t="shared" si="16"/>
        <v>0.480218281</v>
      </c>
      <c r="AP71" s="8">
        <v>1.0</v>
      </c>
      <c r="AQ71" s="14">
        <v>-4.01</v>
      </c>
      <c r="AR71" s="19">
        <v>17.4</v>
      </c>
      <c r="AS71" s="26">
        <v>4.0</v>
      </c>
      <c r="AT71" s="27">
        <v>0.622</v>
      </c>
      <c r="AU71" s="8">
        <v>4.0</v>
      </c>
      <c r="AV71" s="27">
        <v>0.319</v>
      </c>
      <c r="AW71" s="19">
        <v>50.08</v>
      </c>
      <c r="AX71" s="19">
        <v>16.7</v>
      </c>
      <c r="AY71" s="27">
        <v>1.362</v>
      </c>
      <c r="AZ71" s="27">
        <v>-0.588</v>
      </c>
      <c r="BA71" s="19">
        <v>50.65</v>
      </c>
      <c r="BB71" s="13">
        <f t="shared" si="17"/>
        <v>0.08347826087</v>
      </c>
      <c r="BC71" s="28">
        <f t="shared" si="18"/>
        <v>0.9412751678</v>
      </c>
      <c r="BD71" s="26">
        <f t="shared" si="19"/>
        <v>1024.753429</v>
      </c>
      <c r="BE71" s="13">
        <f t="shared" si="20"/>
        <v>0.02475342865</v>
      </c>
      <c r="BF71" s="18">
        <f t="shared" si="21"/>
        <v>2.375786773</v>
      </c>
      <c r="BG71" s="18">
        <f t="shared" si="22"/>
        <v>1.732344522</v>
      </c>
      <c r="BH71" s="14">
        <f t="shared" si="23"/>
        <v>28.45994572</v>
      </c>
      <c r="BI71" s="14">
        <f t="shared" si="24"/>
        <v>29.49935243</v>
      </c>
      <c r="BJ71" s="14">
        <f t="shared" si="25"/>
        <v>54.49460911</v>
      </c>
      <c r="BK71" s="14">
        <f t="shared" si="26"/>
        <v>57.56333369</v>
      </c>
      <c r="BL71" s="14">
        <f t="shared" si="27"/>
        <v>-3.068724582</v>
      </c>
      <c r="BM71" s="19">
        <v>48.0</v>
      </c>
      <c r="BN71" s="19">
        <v>35.0</v>
      </c>
      <c r="BO71" s="26">
        <v>527.0</v>
      </c>
      <c r="BP71" s="26">
        <v>561.0</v>
      </c>
      <c r="BQ71" s="19">
        <v>229.0</v>
      </c>
      <c r="BR71" s="19">
        <v>227.0</v>
      </c>
      <c r="BS71" s="19">
        <v>297.0</v>
      </c>
      <c r="BT71" s="19">
        <v>340.0</v>
      </c>
      <c r="BU71" s="19">
        <v>510.0</v>
      </c>
      <c r="BV71" s="19">
        <v>564.0</v>
      </c>
      <c r="BW71" s="13">
        <f t="shared" si="28"/>
        <v>0.4748603352</v>
      </c>
      <c r="BX71" s="14">
        <v>-0.65</v>
      </c>
      <c r="BY71" s="29">
        <f t="shared" si="29"/>
        <v>-1.776963327</v>
      </c>
      <c r="BZ71" s="18">
        <f t="shared" si="30"/>
        <v>2.269057905</v>
      </c>
      <c r="CA71" s="18">
        <f t="shared" si="31"/>
        <v>2.094514989</v>
      </c>
      <c r="CB71" s="14">
        <f t="shared" si="32"/>
        <v>27.82214077</v>
      </c>
      <c r="CC71" s="14">
        <f t="shared" si="33"/>
        <v>29.37557272</v>
      </c>
      <c r="CD71" s="14">
        <f t="shared" si="34"/>
        <v>53.60212942</v>
      </c>
      <c r="CE71" s="14">
        <f t="shared" si="35"/>
        <v>56.58681328</v>
      </c>
      <c r="CF71" s="14">
        <f t="shared" si="36"/>
        <v>-0.08404072282</v>
      </c>
      <c r="CG71" s="7">
        <v>3437.55</v>
      </c>
      <c r="CH71" s="7">
        <v>130.0</v>
      </c>
      <c r="CI71" s="7">
        <v>120.0</v>
      </c>
      <c r="CJ71" s="26">
        <v>1464.0</v>
      </c>
      <c r="CK71" s="7">
        <v>1563.0</v>
      </c>
      <c r="CL71" s="7">
        <v>646.0</v>
      </c>
      <c r="CM71" s="7">
        <v>634.0</v>
      </c>
      <c r="CN71" s="7">
        <v>831.0</v>
      </c>
      <c r="CO71" s="7">
        <v>925.0</v>
      </c>
      <c r="CP71" s="19">
        <v>10.0</v>
      </c>
      <c r="CQ71" s="19">
        <v>8.0</v>
      </c>
      <c r="CR71" s="26">
        <f t="shared" si="37"/>
        <v>-2</v>
      </c>
      <c r="CS71" s="18">
        <f t="shared" si="38"/>
        <v>0.4748275453</v>
      </c>
      <c r="CT71" s="18">
        <f t="shared" si="39"/>
        <v>0.3798620362</v>
      </c>
      <c r="CU71" s="18">
        <f t="shared" si="40"/>
        <v>-0.09496550905</v>
      </c>
      <c r="CV71" s="30">
        <v>44.76</v>
      </c>
      <c r="CW71" s="30">
        <v>47.83</v>
      </c>
      <c r="CX71" s="30">
        <v>48.35</v>
      </c>
      <c r="CY71" s="30">
        <v>57.44</v>
      </c>
      <c r="CZ71" s="30">
        <v>51.43</v>
      </c>
      <c r="DA71" s="30">
        <v>50.52</v>
      </c>
      <c r="DB71" s="7">
        <v>0.0</v>
      </c>
      <c r="DC71" s="7">
        <v>0.0</v>
      </c>
      <c r="DD71" s="13" t="str">
        <f t="shared" si="41"/>
        <v> </v>
      </c>
      <c r="DE71" s="7">
        <v>0.0</v>
      </c>
      <c r="DF71" s="7">
        <v>0.0</v>
      </c>
      <c r="DG71" s="7">
        <v>0.0</v>
      </c>
      <c r="DH71" s="7">
        <v>0.0</v>
      </c>
      <c r="DI71" s="7">
        <v>0.0</v>
      </c>
      <c r="DJ71" s="8" t="s">
        <v>3813</v>
      </c>
      <c r="DK71" s="7" t="s">
        <v>3814</v>
      </c>
    </row>
    <row r="72" ht="12.75" customHeight="1">
      <c r="A72" s="7" t="s">
        <v>594</v>
      </c>
      <c r="B72" s="7" t="s">
        <v>595</v>
      </c>
      <c r="C72" s="8" t="s">
        <v>237</v>
      </c>
      <c r="D72" s="9" t="s">
        <v>247</v>
      </c>
      <c r="E72" s="7">
        <v>60.0</v>
      </c>
      <c r="F72" s="7">
        <v>6.0</v>
      </c>
      <c r="G72" s="7">
        <v>13.0</v>
      </c>
      <c r="H72" s="24">
        <f t="shared" si="1"/>
        <v>19</v>
      </c>
      <c r="I72" s="25">
        <f t="shared" si="2"/>
        <v>1.986524164</v>
      </c>
      <c r="J72" s="19">
        <v>4.0</v>
      </c>
      <c r="K72" s="19">
        <v>6.0</v>
      </c>
      <c r="L72" s="19">
        <v>5.0</v>
      </c>
      <c r="M72" s="19">
        <v>48.0</v>
      </c>
      <c r="N72" s="19">
        <v>25.0</v>
      </c>
      <c r="O72" s="19">
        <v>28.0</v>
      </c>
      <c r="P72" s="19">
        <v>62.0</v>
      </c>
      <c r="Q72" s="10">
        <f t="shared" si="3"/>
        <v>0.125</v>
      </c>
      <c r="R72" s="10">
        <f t="shared" si="4"/>
        <v>0.05940594059</v>
      </c>
      <c r="S72" s="7">
        <v>34432.0</v>
      </c>
      <c r="T72" s="14">
        <f t="shared" si="5"/>
        <v>9.564444444</v>
      </c>
      <c r="U72" s="14">
        <v>551.38</v>
      </c>
      <c r="V72" s="14">
        <f t="shared" si="6"/>
        <v>9.189666667</v>
      </c>
      <c r="W72" s="14">
        <v>2268.82</v>
      </c>
      <c r="X72" s="14">
        <f t="shared" si="7"/>
        <v>37.81366667</v>
      </c>
      <c r="Y72" s="13">
        <f t="shared" si="8"/>
        <v>0.1955109567</v>
      </c>
      <c r="Z72" s="12">
        <f t="shared" si="9"/>
        <v>83.7</v>
      </c>
      <c r="AA72" s="19">
        <v>15.0</v>
      </c>
      <c r="AB72" s="19">
        <v>19.0</v>
      </c>
      <c r="AC72" s="19">
        <v>55.0</v>
      </c>
      <c r="AD72" s="19">
        <v>14.0</v>
      </c>
      <c r="AE72" s="19">
        <v>21.0</v>
      </c>
      <c r="AF72" s="10">
        <f t="shared" si="10"/>
        <v>0.2</v>
      </c>
      <c r="AG72" s="10">
        <f t="shared" si="11"/>
        <v>0.55</v>
      </c>
      <c r="AH72" s="10">
        <f t="shared" si="12"/>
        <v>0.75</v>
      </c>
      <c r="AI72" s="19">
        <v>172.0</v>
      </c>
      <c r="AJ72" s="13">
        <f t="shared" si="13"/>
        <v>0.3379174853</v>
      </c>
      <c r="AK72" s="19">
        <v>165.0</v>
      </c>
      <c r="AL72" s="13">
        <f t="shared" si="14"/>
        <v>0.3241650295</v>
      </c>
      <c r="AM72" s="19">
        <v>172.0</v>
      </c>
      <c r="AN72" s="13">
        <f t="shared" si="15"/>
        <v>0.3379174853</v>
      </c>
      <c r="AO72" s="13">
        <f t="shared" si="16"/>
        <v>0.5103857567</v>
      </c>
      <c r="AP72" s="8">
        <v>9.0</v>
      </c>
      <c r="AQ72" s="14">
        <v>-0.39</v>
      </c>
      <c r="AR72" s="19">
        <v>16.74</v>
      </c>
      <c r="AS72" s="26">
        <v>14.0</v>
      </c>
      <c r="AT72" s="27">
        <v>-1.336</v>
      </c>
      <c r="AU72" s="8">
        <v>15.0</v>
      </c>
      <c r="AV72" s="27">
        <v>-1.245</v>
      </c>
      <c r="AW72" s="19">
        <v>49.7</v>
      </c>
      <c r="AX72" s="19">
        <v>16.8</v>
      </c>
      <c r="AY72" s="27">
        <v>-1.075</v>
      </c>
      <c r="AZ72" s="27">
        <v>2.959</v>
      </c>
      <c r="BA72" s="19">
        <v>49.97</v>
      </c>
      <c r="BB72" s="13">
        <f t="shared" si="17"/>
        <v>0.07168458781</v>
      </c>
      <c r="BC72" s="28">
        <f t="shared" si="18"/>
        <v>0.8984375</v>
      </c>
      <c r="BD72" s="26">
        <f t="shared" si="19"/>
        <v>970.1220878</v>
      </c>
      <c r="BE72" s="13">
        <f t="shared" si="20"/>
        <v>-0.02987791219</v>
      </c>
      <c r="BF72" s="18">
        <f t="shared" si="21"/>
        <v>2.176357503</v>
      </c>
      <c r="BG72" s="18">
        <f t="shared" si="22"/>
        <v>2.829264754</v>
      </c>
      <c r="BH72" s="14">
        <f t="shared" si="23"/>
        <v>30.36018717</v>
      </c>
      <c r="BI72" s="14">
        <f t="shared" si="24"/>
        <v>27.85737604</v>
      </c>
      <c r="BJ72" s="14">
        <f t="shared" si="25"/>
        <v>59.52337771</v>
      </c>
      <c r="BK72" s="14">
        <f t="shared" si="26"/>
        <v>48.64159019</v>
      </c>
      <c r="BL72" s="14">
        <f t="shared" si="27"/>
        <v>10.88178751</v>
      </c>
      <c r="BM72" s="19">
        <v>20.0</v>
      </c>
      <c r="BN72" s="19">
        <v>26.0</v>
      </c>
      <c r="BO72" s="26">
        <v>259.0</v>
      </c>
      <c r="BP72" s="26">
        <v>230.0</v>
      </c>
      <c r="BQ72" s="19">
        <v>121.0</v>
      </c>
      <c r="BR72" s="19">
        <v>96.0</v>
      </c>
      <c r="BS72" s="19">
        <v>147.0</v>
      </c>
      <c r="BT72" s="19">
        <v>95.0</v>
      </c>
      <c r="BU72" s="19">
        <v>274.0</v>
      </c>
      <c r="BV72" s="19">
        <v>231.0</v>
      </c>
      <c r="BW72" s="13">
        <f t="shared" si="28"/>
        <v>0.5425742574</v>
      </c>
      <c r="BX72" s="14">
        <v>3.89</v>
      </c>
      <c r="BY72" s="29">
        <f t="shared" si="29"/>
        <v>6.338529355</v>
      </c>
      <c r="BZ72" s="18">
        <f t="shared" si="30"/>
        <v>1.790429727</v>
      </c>
      <c r="CA72" s="18">
        <f t="shared" si="31"/>
        <v>2.557756752</v>
      </c>
      <c r="CB72" s="14">
        <f t="shared" si="32"/>
        <v>29.35025873</v>
      </c>
      <c r="CC72" s="14">
        <f t="shared" si="33"/>
        <v>31.0554299</v>
      </c>
      <c r="CD72" s="14">
        <f t="shared" si="34"/>
        <v>57.8053026</v>
      </c>
      <c r="CE72" s="14">
        <f t="shared" si="35"/>
        <v>55.43937761</v>
      </c>
      <c r="CF72" s="14">
        <f t="shared" si="36"/>
        <v>8.515862519</v>
      </c>
      <c r="CG72" s="7">
        <v>2814.966667</v>
      </c>
      <c r="CH72" s="7">
        <v>84.0</v>
      </c>
      <c r="CI72" s="7">
        <v>120.0</v>
      </c>
      <c r="CJ72" s="26">
        <v>1293.0</v>
      </c>
      <c r="CK72" s="7">
        <v>1337.0</v>
      </c>
      <c r="CL72" s="7">
        <v>630.0</v>
      </c>
      <c r="CM72" s="7">
        <v>576.0</v>
      </c>
      <c r="CN72" s="7">
        <v>705.0</v>
      </c>
      <c r="CO72" s="7">
        <v>568.0</v>
      </c>
      <c r="CP72" s="19">
        <v>4.0</v>
      </c>
      <c r="CQ72" s="19">
        <v>6.0</v>
      </c>
      <c r="CR72" s="26">
        <f t="shared" si="37"/>
        <v>2</v>
      </c>
      <c r="CS72" s="18">
        <f t="shared" si="38"/>
        <v>0.4182156134</v>
      </c>
      <c r="CT72" s="18">
        <f t="shared" si="39"/>
        <v>0.6273234201</v>
      </c>
      <c r="CU72" s="18">
        <f t="shared" si="40"/>
        <v>0.2091078067</v>
      </c>
      <c r="CV72" s="30">
        <v>20.54</v>
      </c>
      <c r="CW72" s="30">
        <v>19.59</v>
      </c>
      <c r="CX72" s="30">
        <v>19.47</v>
      </c>
      <c r="CY72" s="30">
        <v>23.86</v>
      </c>
      <c r="CZ72" s="30">
        <v>22.32</v>
      </c>
      <c r="DA72" s="30">
        <v>22.49</v>
      </c>
      <c r="DB72" s="7">
        <v>6.0</v>
      </c>
      <c r="DC72" s="7">
        <v>5.0</v>
      </c>
      <c r="DD72" s="13">
        <f t="shared" si="41"/>
        <v>0.5454545455</v>
      </c>
      <c r="DE72" s="7">
        <v>-0.02</v>
      </c>
      <c r="DF72" s="7">
        <v>-1.72</v>
      </c>
      <c r="DG72" s="7">
        <v>7.0</v>
      </c>
      <c r="DH72" s="7">
        <v>0.0</v>
      </c>
      <c r="DI72" s="7">
        <v>4.0</v>
      </c>
      <c r="DJ72" s="8" t="s">
        <v>3815</v>
      </c>
      <c r="DK72" s="7" t="s">
        <v>3816</v>
      </c>
    </row>
    <row r="73" ht="12.75" customHeight="1">
      <c r="A73" s="7" t="s">
        <v>603</v>
      </c>
      <c r="B73" s="7" t="s">
        <v>604</v>
      </c>
      <c r="C73" s="8" t="s">
        <v>215</v>
      </c>
      <c r="D73" s="9" t="s">
        <v>260</v>
      </c>
      <c r="E73" s="7">
        <v>76.0</v>
      </c>
      <c r="F73" s="7">
        <v>9.0</v>
      </c>
      <c r="G73" s="7">
        <v>6.0</v>
      </c>
      <c r="H73" s="24">
        <f t="shared" si="1"/>
        <v>15</v>
      </c>
      <c r="I73" s="25">
        <f t="shared" si="2"/>
        <v>1.125328221</v>
      </c>
      <c r="J73" s="19">
        <v>8.0</v>
      </c>
      <c r="K73" s="19">
        <v>3.0</v>
      </c>
      <c r="L73" s="19">
        <v>3.0</v>
      </c>
      <c r="M73" s="19">
        <v>91.0</v>
      </c>
      <c r="N73" s="19">
        <v>41.0</v>
      </c>
      <c r="O73" s="19">
        <v>37.0</v>
      </c>
      <c r="P73" s="19">
        <v>111.0</v>
      </c>
      <c r="Q73" s="10">
        <f t="shared" si="3"/>
        <v>0.0989010989</v>
      </c>
      <c r="R73" s="10">
        <f t="shared" si="4"/>
        <v>0.05325443787</v>
      </c>
      <c r="S73" s="7">
        <v>47986.0</v>
      </c>
      <c r="T73" s="14">
        <f t="shared" si="5"/>
        <v>10.52324561</v>
      </c>
      <c r="U73" s="14">
        <v>777.83</v>
      </c>
      <c r="V73" s="14">
        <f t="shared" si="6"/>
        <v>10.23460526</v>
      </c>
      <c r="W73" s="14">
        <v>2773.72</v>
      </c>
      <c r="X73" s="14">
        <f t="shared" si="7"/>
        <v>36.49631579</v>
      </c>
      <c r="Y73" s="13">
        <f t="shared" si="8"/>
        <v>0.2190114176</v>
      </c>
      <c r="Z73" s="12">
        <f t="shared" si="9"/>
        <v>43.68</v>
      </c>
      <c r="AA73" s="19">
        <v>31.0</v>
      </c>
      <c r="AB73" s="19">
        <v>107.0</v>
      </c>
      <c r="AC73" s="19">
        <v>73.0</v>
      </c>
      <c r="AD73" s="19">
        <v>12.0</v>
      </c>
      <c r="AE73" s="19">
        <v>12.0</v>
      </c>
      <c r="AF73" s="10">
        <f t="shared" si="10"/>
        <v>0.32</v>
      </c>
      <c r="AG73" s="10">
        <f t="shared" si="11"/>
        <v>0.24</v>
      </c>
      <c r="AH73" s="10">
        <f t="shared" si="12"/>
        <v>0.56</v>
      </c>
      <c r="AI73" s="19">
        <v>201.0</v>
      </c>
      <c r="AJ73" s="13">
        <f t="shared" si="13"/>
        <v>0.2760989011</v>
      </c>
      <c r="AK73" s="19">
        <v>242.0</v>
      </c>
      <c r="AL73" s="13">
        <f t="shared" si="14"/>
        <v>0.3324175824</v>
      </c>
      <c r="AM73" s="19">
        <v>285.0</v>
      </c>
      <c r="AN73" s="13">
        <f t="shared" si="15"/>
        <v>0.3914835165</v>
      </c>
      <c r="AO73" s="13">
        <f t="shared" si="16"/>
        <v>0.453724605</v>
      </c>
      <c r="AP73" s="8">
        <v>2.0</v>
      </c>
      <c r="AQ73" s="14">
        <v>-8.86</v>
      </c>
      <c r="AR73" s="19">
        <v>16.85</v>
      </c>
      <c r="AS73" s="26">
        <v>13.0</v>
      </c>
      <c r="AT73" s="27">
        <v>0.176</v>
      </c>
      <c r="AU73" s="8">
        <v>10.0</v>
      </c>
      <c r="AV73" s="27">
        <v>-0.043000000000000003</v>
      </c>
      <c r="AW73" s="19">
        <v>49.71</v>
      </c>
      <c r="AX73" s="19">
        <v>16.33</v>
      </c>
      <c r="AY73" s="27">
        <v>-0.061</v>
      </c>
      <c r="AZ73" s="27">
        <v>4.194</v>
      </c>
      <c r="BA73" s="19">
        <v>51.26</v>
      </c>
      <c r="BB73" s="13">
        <f t="shared" si="17"/>
        <v>0.06868131868</v>
      </c>
      <c r="BC73" s="28">
        <f t="shared" si="18"/>
        <v>0.9069069069</v>
      </c>
      <c r="BD73" s="26">
        <f t="shared" si="19"/>
        <v>975.5882256</v>
      </c>
      <c r="BE73" s="13">
        <f t="shared" si="20"/>
        <v>-0.02441177441</v>
      </c>
      <c r="BF73" s="18">
        <f t="shared" si="21"/>
        <v>1.928441947</v>
      </c>
      <c r="BG73" s="18">
        <f t="shared" si="22"/>
        <v>2.391268015</v>
      </c>
      <c r="BH73" s="14">
        <f t="shared" si="23"/>
        <v>28.07811476</v>
      </c>
      <c r="BI73" s="14">
        <f t="shared" si="24"/>
        <v>25.68684674</v>
      </c>
      <c r="BJ73" s="14">
        <f t="shared" si="25"/>
        <v>51.52796884</v>
      </c>
      <c r="BK73" s="14">
        <f t="shared" si="26"/>
        <v>49.59952689</v>
      </c>
      <c r="BL73" s="14">
        <f t="shared" si="27"/>
        <v>1.928441947</v>
      </c>
      <c r="BM73" s="19">
        <v>25.0</v>
      </c>
      <c r="BN73" s="19">
        <v>31.0</v>
      </c>
      <c r="BO73" s="26">
        <v>339.0</v>
      </c>
      <c r="BP73" s="26">
        <v>302.0</v>
      </c>
      <c r="BQ73" s="19">
        <v>142.0</v>
      </c>
      <c r="BR73" s="19">
        <v>159.0</v>
      </c>
      <c r="BS73" s="19">
        <v>162.0</v>
      </c>
      <c r="BT73" s="19">
        <v>151.0</v>
      </c>
      <c r="BU73" s="19">
        <v>348.0</v>
      </c>
      <c r="BV73" s="19">
        <v>293.0</v>
      </c>
      <c r="BW73" s="13">
        <f t="shared" si="28"/>
        <v>0.5429017161</v>
      </c>
      <c r="BX73" s="14">
        <v>1.58</v>
      </c>
      <c r="BY73" s="29">
        <f t="shared" si="29"/>
        <v>-1.287948572</v>
      </c>
      <c r="BZ73" s="18">
        <f t="shared" si="30"/>
        <v>2.364765001</v>
      </c>
      <c r="CA73" s="18">
        <f t="shared" si="31"/>
        <v>1.976267894</v>
      </c>
      <c r="CB73" s="14">
        <f t="shared" si="32"/>
        <v>29.37375955</v>
      </c>
      <c r="CC73" s="14">
        <f t="shared" si="33"/>
        <v>27.65085934</v>
      </c>
      <c r="CD73" s="14">
        <f t="shared" si="34"/>
        <v>55.63954225</v>
      </c>
      <c r="CE73" s="14">
        <f t="shared" si="35"/>
        <v>50.65664457</v>
      </c>
      <c r="CF73" s="14">
        <f t="shared" si="36"/>
        <v>-3.054455734</v>
      </c>
      <c r="CG73" s="7">
        <v>3552.15</v>
      </c>
      <c r="CH73" s="7">
        <v>140.0</v>
      </c>
      <c r="CI73" s="7">
        <v>117.0</v>
      </c>
      <c r="CJ73" s="26">
        <v>1599.0</v>
      </c>
      <c r="CK73" s="7">
        <v>1520.0</v>
      </c>
      <c r="CL73" s="7">
        <v>716.0</v>
      </c>
      <c r="CM73" s="7">
        <v>644.0</v>
      </c>
      <c r="CN73" s="7">
        <v>839.0</v>
      </c>
      <c r="CO73" s="7">
        <v>718.0</v>
      </c>
      <c r="CP73" s="19">
        <v>7.0</v>
      </c>
      <c r="CQ73" s="19">
        <v>8.0</v>
      </c>
      <c r="CR73" s="26">
        <f t="shared" si="37"/>
        <v>1</v>
      </c>
      <c r="CS73" s="18">
        <f t="shared" si="38"/>
        <v>0.5251531697</v>
      </c>
      <c r="CT73" s="18">
        <f t="shared" si="39"/>
        <v>0.6001750511</v>
      </c>
      <c r="CU73" s="18">
        <f t="shared" si="40"/>
        <v>0.07502188138</v>
      </c>
      <c r="CV73" s="30">
        <v>28.52</v>
      </c>
      <c r="CW73" s="30">
        <v>24.37</v>
      </c>
      <c r="CX73" s="30">
        <v>35.64</v>
      </c>
      <c r="CY73" s="30">
        <v>21.85</v>
      </c>
      <c r="CZ73" s="30">
        <v>30.14</v>
      </c>
      <c r="DA73" s="30">
        <v>28.65</v>
      </c>
      <c r="DB73" s="7">
        <v>279.0</v>
      </c>
      <c r="DC73" s="7">
        <v>248.0</v>
      </c>
      <c r="DD73" s="13">
        <f t="shared" si="41"/>
        <v>0.5294117647</v>
      </c>
      <c r="DE73" s="7">
        <v>-0.75</v>
      </c>
      <c r="DF73" s="7">
        <v>13.94</v>
      </c>
      <c r="DG73" s="7">
        <v>150.0</v>
      </c>
      <c r="DH73" s="7">
        <v>175.0</v>
      </c>
      <c r="DI73" s="7">
        <v>187.0</v>
      </c>
      <c r="DJ73" s="8" t="s">
        <v>3817</v>
      </c>
      <c r="DK73" s="7" t="s">
        <v>3818</v>
      </c>
    </row>
    <row r="74" ht="12.75" customHeight="1">
      <c r="A74" s="7" t="s">
        <v>609</v>
      </c>
      <c r="B74" s="7" t="s">
        <v>604</v>
      </c>
      <c r="C74" s="8" t="s">
        <v>610</v>
      </c>
      <c r="D74" s="9" t="s">
        <v>174</v>
      </c>
      <c r="E74" s="7">
        <v>74.0</v>
      </c>
      <c r="F74" s="7">
        <v>7.0</v>
      </c>
      <c r="G74" s="7">
        <v>7.0</v>
      </c>
      <c r="H74" s="24">
        <f t="shared" si="1"/>
        <v>14</v>
      </c>
      <c r="I74" s="25">
        <f t="shared" si="2"/>
        <v>0.7110509163</v>
      </c>
      <c r="J74" s="19">
        <v>5.0</v>
      </c>
      <c r="K74" s="19">
        <v>2.0</v>
      </c>
      <c r="L74" s="19">
        <v>4.0</v>
      </c>
      <c r="M74" s="19">
        <v>55.0</v>
      </c>
      <c r="N74" s="19">
        <v>27.0</v>
      </c>
      <c r="O74" s="19">
        <v>31.0</v>
      </c>
      <c r="P74" s="19">
        <v>38.0</v>
      </c>
      <c r="Q74" s="10">
        <f t="shared" si="3"/>
        <v>0.1272727273</v>
      </c>
      <c r="R74" s="10">
        <f t="shared" si="4"/>
        <v>0.06194690265</v>
      </c>
      <c r="S74" s="7">
        <v>70881.0</v>
      </c>
      <c r="T74" s="14">
        <f t="shared" si="5"/>
        <v>15.96418919</v>
      </c>
      <c r="U74" s="14">
        <v>1148.16</v>
      </c>
      <c r="V74" s="14">
        <f t="shared" si="6"/>
        <v>15.51567568</v>
      </c>
      <c r="W74" s="14">
        <v>2478.3</v>
      </c>
      <c r="X74" s="14">
        <f t="shared" si="7"/>
        <v>33.49054054</v>
      </c>
      <c r="Y74" s="13">
        <f t="shared" si="8"/>
        <v>0.3166062772</v>
      </c>
      <c r="Z74" s="12">
        <f t="shared" si="9"/>
        <v>23.0212766</v>
      </c>
      <c r="AA74" s="19">
        <v>88.0</v>
      </c>
      <c r="AB74" s="19">
        <v>62.0</v>
      </c>
      <c r="AC74" s="19">
        <v>99.0</v>
      </c>
      <c r="AD74" s="19">
        <v>42.0</v>
      </c>
      <c r="AE74" s="19">
        <v>17.0</v>
      </c>
      <c r="AF74" s="10">
        <f t="shared" si="10"/>
        <v>0.1063829787</v>
      </c>
      <c r="AG74" s="10">
        <f t="shared" si="11"/>
        <v>0.1276595745</v>
      </c>
      <c r="AH74" s="10">
        <f t="shared" si="12"/>
        <v>0.2340425532</v>
      </c>
      <c r="AI74" s="19">
        <v>372.0</v>
      </c>
      <c r="AJ74" s="13">
        <f t="shared" si="13"/>
        <v>0.385492228</v>
      </c>
      <c r="AK74" s="19">
        <v>244.0</v>
      </c>
      <c r="AL74" s="13">
        <f t="shared" si="14"/>
        <v>0.2528497409</v>
      </c>
      <c r="AM74" s="19">
        <v>349.0</v>
      </c>
      <c r="AN74" s="13">
        <f t="shared" si="15"/>
        <v>0.3616580311</v>
      </c>
      <c r="AO74" s="13">
        <f t="shared" si="16"/>
        <v>0.6038961039</v>
      </c>
      <c r="AP74" s="8">
        <v>6.0</v>
      </c>
      <c r="AQ74" s="14">
        <v>15.2</v>
      </c>
      <c r="AR74" s="19">
        <v>17.07</v>
      </c>
      <c r="AS74" s="26">
        <v>6.0</v>
      </c>
      <c r="AT74" s="27">
        <v>-0.542</v>
      </c>
      <c r="AU74" s="8">
        <v>6.0</v>
      </c>
      <c r="AV74" s="27">
        <v>-0.525</v>
      </c>
      <c r="AW74" s="19">
        <v>49.79</v>
      </c>
      <c r="AX74" s="19">
        <v>16.37</v>
      </c>
      <c r="AY74" s="27">
        <v>0.177</v>
      </c>
      <c r="AZ74" s="27">
        <v>-5.017</v>
      </c>
      <c r="BA74" s="19">
        <v>48.06</v>
      </c>
      <c r="BB74" s="13">
        <f t="shared" si="17"/>
        <v>0.08687615527</v>
      </c>
      <c r="BC74" s="28">
        <f t="shared" si="18"/>
        <v>0.9247706422</v>
      </c>
      <c r="BD74" s="26">
        <f t="shared" si="19"/>
        <v>1011.646797</v>
      </c>
      <c r="BE74" s="13">
        <f t="shared" si="20"/>
        <v>0.01164679747</v>
      </c>
      <c r="BF74" s="18">
        <f t="shared" si="21"/>
        <v>2.456103679</v>
      </c>
      <c r="BG74" s="18">
        <f t="shared" si="22"/>
        <v>2.142558528</v>
      </c>
      <c r="BH74" s="14">
        <f t="shared" si="23"/>
        <v>28.27132107</v>
      </c>
      <c r="BI74" s="14">
        <f t="shared" si="24"/>
        <v>28.48035117</v>
      </c>
      <c r="BJ74" s="14">
        <f t="shared" si="25"/>
        <v>54.03428094</v>
      </c>
      <c r="BK74" s="14">
        <f t="shared" si="26"/>
        <v>54.19105351</v>
      </c>
      <c r="BL74" s="14">
        <f t="shared" si="27"/>
        <v>-0.1567725753</v>
      </c>
      <c r="BM74" s="19">
        <v>47.0</v>
      </c>
      <c r="BN74" s="19">
        <v>41.0</v>
      </c>
      <c r="BO74" s="26">
        <v>494.0</v>
      </c>
      <c r="BP74" s="26">
        <v>504.0</v>
      </c>
      <c r="BQ74" s="19">
        <v>227.0</v>
      </c>
      <c r="BR74" s="19">
        <v>235.0</v>
      </c>
      <c r="BS74" s="19">
        <v>266.0</v>
      </c>
      <c r="BT74" s="19">
        <v>257.0</v>
      </c>
      <c r="BU74" s="19">
        <v>465.0</v>
      </c>
      <c r="BV74" s="19">
        <v>495.0</v>
      </c>
      <c r="BW74" s="13">
        <f t="shared" si="28"/>
        <v>0.484375</v>
      </c>
      <c r="BX74" s="14">
        <v>2.06</v>
      </c>
      <c r="BY74" s="29">
        <f t="shared" si="29"/>
        <v>1.751720931</v>
      </c>
      <c r="BZ74" s="18">
        <f t="shared" si="30"/>
        <v>2.366483097</v>
      </c>
      <c r="CA74" s="18">
        <f t="shared" si="31"/>
        <v>1.91966461</v>
      </c>
      <c r="CB74" s="14">
        <f t="shared" si="32"/>
        <v>26.95804871</v>
      </c>
      <c r="CC74" s="14">
        <f t="shared" si="33"/>
        <v>29.30798298</v>
      </c>
      <c r="CD74" s="14">
        <f t="shared" si="34"/>
        <v>51.59926082</v>
      </c>
      <c r="CE74" s="14">
        <f t="shared" si="35"/>
        <v>57.24241283</v>
      </c>
      <c r="CF74" s="14">
        <f t="shared" si="36"/>
        <v>5.486379426</v>
      </c>
      <c r="CG74" s="7">
        <v>3625.633333</v>
      </c>
      <c r="CH74" s="7">
        <v>143.0</v>
      </c>
      <c r="CI74" s="7">
        <v>116.0</v>
      </c>
      <c r="CJ74" s="26">
        <v>1486.0</v>
      </c>
      <c r="CK74" s="7">
        <v>1655.0</v>
      </c>
      <c r="CL74" s="7">
        <v>675.0</v>
      </c>
      <c r="CM74" s="7">
        <v>744.0</v>
      </c>
      <c r="CN74" s="7">
        <v>814.0</v>
      </c>
      <c r="CO74" s="7">
        <v>944.0</v>
      </c>
      <c r="CP74" s="19">
        <v>12.0</v>
      </c>
      <c r="CQ74" s="19">
        <v>6.0</v>
      </c>
      <c r="CR74" s="26">
        <f t="shared" si="37"/>
        <v>-6</v>
      </c>
      <c r="CS74" s="18">
        <f t="shared" si="38"/>
        <v>0.609472214</v>
      </c>
      <c r="CT74" s="18">
        <f t="shared" si="39"/>
        <v>0.304736107</v>
      </c>
      <c r="CU74" s="18">
        <f t="shared" si="40"/>
        <v>-0.304736107</v>
      </c>
      <c r="CV74" s="30">
        <v>44.98</v>
      </c>
      <c r="CW74" s="30">
        <v>46.56</v>
      </c>
      <c r="CX74" s="30">
        <v>41.5</v>
      </c>
      <c r="CY74" s="30">
        <v>33.05</v>
      </c>
      <c r="CZ74" s="30">
        <v>42.76</v>
      </c>
      <c r="DA74" s="30">
        <v>46.07</v>
      </c>
      <c r="DB74" s="7">
        <v>0.0</v>
      </c>
      <c r="DC74" s="7">
        <v>0.0</v>
      </c>
      <c r="DD74" s="13" t="str">
        <f t="shared" si="41"/>
        <v> </v>
      </c>
      <c r="DE74" s="7">
        <v>0.0</v>
      </c>
      <c r="DF74" s="7">
        <v>0.0</v>
      </c>
      <c r="DG74" s="7">
        <v>0.0</v>
      </c>
      <c r="DH74" s="7">
        <v>0.0</v>
      </c>
      <c r="DI74" s="7">
        <v>0.0</v>
      </c>
      <c r="DJ74" s="8" t="s">
        <v>3819</v>
      </c>
      <c r="DK74" s="7" t="s">
        <v>3820</v>
      </c>
    </row>
    <row r="75" ht="12.75" customHeight="1">
      <c r="A75" s="7" t="s">
        <v>614</v>
      </c>
      <c r="B75" s="7" t="s">
        <v>615</v>
      </c>
      <c r="C75" s="8" t="s">
        <v>237</v>
      </c>
      <c r="D75" s="9" t="s">
        <v>150</v>
      </c>
      <c r="E75" s="7">
        <v>57.0</v>
      </c>
      <c r="F75" s="7">
        <v>9.0</v>
      </c>
      <c r="G75" s="7">
        <v>16.0</v>
      </c>
      <c r="H75" s="24">
        <f t="shared" si="1"/>
        <v>25</v>
      </c>
      <c r="I75" s="25">
        <f t="shared" si="2"/>
        <v>1.823117125</v>
      </c>
      <c r="J75" s="19">
        <v>7.0</v>
      </c>
      <c r="K75" s="19">
        <v>9.0</v>
      </c>
      <c r="L75" s="19">
        <v>4.0</v>
      </c>
      <c r="M75" s="19">
        <v>62.0</v>
      </c>
      <c r="N75" s="19">
        <v>25.0</v>
      </c>
      <c r="O75" s="19">
        <v>28.0</v>
      </c>
      <c r="P75" s="19">
        <v>79.0</v>
      </c>
      <c r="Q75" s="10">
        <f t="shared" si="3"/>
        <v>0.1451612903</v>
      </c>
      <c r="R75" s="10">
        <f t="shared" si="4"/>
        <v>0.07826086957</v>
      </c>
      <c r="S75" s="7">
        <v>49366.0</v>
      </c>
      <c r="T75" s="14">
        <f t="shared" si="5"/>
        <v>14.43450292</v>
      </c>
      <c r="U75" s="14">
        <v>761.65</v>
      </c>
      <c r="V75" s="14">
        <f t="shared" si="6"/>
        <v>13.3622807</v>
      </c>
      <c r="W75" s="14">
        <v>1936.28</v>
      </c>
      <c r="X75" s="14">
        <f t="shared" si="7"/>
        <v>33.96982456</v>
      </c>
      <c r="Y75" s="13">
        <f t="shared" si="8"/>
        <v>0.2823090295</v>
      </c>
      <c r="Z75" s="12">
        <f t="shared" si="9"/>
        <v>134.3333333</v>
      </c>
      <c r="AA75" s="19">
        <v>19.0</v>
      </c>
      <c r="AB75" s="19">
        <v>41.0</v>
      </c>
      <c r="AC75" s="19">
        <v>54.0</v>
      </c>
      <c r="AD75" s="19">
        <v>12.0</v>
      </c>
      <c r="AE75" s="19">
        <v>25.0</v>
      </c>
      <c r="AF75" s="10">
        <f t="shared" si="10"/>
        <v>0.2592592593</v>
      </c>
      <c r="AG75" s="10">
        <f t="shared" si="11"/>
        <v>0.4814814815</v>
      </c>
      <c r="AH75" s="10">
        <f t="shared" si="12"/>
        <v>0.7407407407</v>
      </c>
      <c r="AI75" s="19">
        <v>321.0</v>
      </c>
      <c r="AJ75" s="13">
        <f t="shared" si="13"/>
        <v>0.3848920863</v>
      </c>
      <c r="AK75" s="19">
        <v>243.0</v>
      </c>
      <c r="AL75" s="13">
        <f t="shared" si="14"/>
        <v>0.2913669065</v>
      </c>
      <c r="AM75" s="19">
        <v>270.0</v>
      </c>
      <c r="AN75" s="13">
        <f t="shared" si="15"/>
        <v>0.3237410072</v>
      </c>
      <c r="AO75" s="13">
        <f t="shared" si="16"/>
        <v>0.5691489362</v>
      </c>
      <c r="AP75" s="8">
        <v>12.0</v>
      </c>
      <c r="AQ75" s="14">
        <v>10.99</v>
      </c>
      <c r="AR75" s="19">
        <v>17.57</v>
      </c>
      <c r="AS75" s="26">
        <v>5.0</v>
      </c>
      <c r="AT75" s="27">
        <v>0.5670000000000001</v>
      </c>
      <c r="AU75" s="8">
        <v>7.0</v>
      </c>
      <c r="AV75" s="27">
        <v>0.493</v>
      </c>
      <c r="AW75" s="19">
        <v>50.6</v>
      </c>
      <c r="AX75" s="19">
        <v>18.01</v>
      </c>
      <c r="AY75" s="27">
        <v>3.013</v>
      </c>
      <c r="AZ75" s="27">
        <v>4.776</v>
      </c>
      <c r="BA75" s="19">
        <v>49.82</v>
      </c>
      <c r="BB75" s="13">
        <f t="shared" si="17"/>
        <v>0.06699751861</v>
      </c>
      <c r="BC75" s="28">
        <f t="shared" si="18"/>
        <v>0.9236111111</v>
      </c>
      <c r="BD75" s="26">
        <f t="shared" si="19"/>
        <v>990.6086297</v>
      </c>
      <c r="BE75" s="13">
        <f t="shared" si="20"/>
        <v>-0.009391370278</v>
      </c>
      <c r="BF75" s="18">
        <f t="shared" si="21"/>
        <v>2.126961203</v>
      </c>
      <c r="BG75" s="18">
        <f t="shared" si="22"/>
        <v>2.599619248</v>
      </c>
      <c r="BH75" s="14">
        <f t="shared" si="23"/>
        <v>31.74686536</v>
      </c>
      <c r="BI75" s="14">
        <f t="shared" si="24"/>
        <v>34.03137924</v>
      </c>
      <c r="BJ75" s="14">
        <f t="shared" si="25"/>
        <v>63.6512834</v>
      </c>
      <c r="BK75" s="14">
        <f t="shared" si="26"/>
        <v>59.71246636</v>
      </c>
      <c r="BL75" s="14">
        <f t="shared" si="27"/>
        <v>3.938817042</v>
      </c>
      <c r="BM75" s="19">
        <v>27.0</v>
      </c>
      <c r="BN75" s="19">
        <v>33.0</v>
      </c>
      <c r="BO75" s="26">
        <v>376.0</v>
      </c>
      <c r="BP75" s="26">
        <v>399.0</v>
      </c>
      <c r="BQ75" s="19">
        <v>196.0</v>
      </c>
      <c r="BR75" s="19">
        <v>165.0</v>
      </c>
      <c r="BS75" s="19">
        <v>209.0</v>
      </c>
      <c r="BT75" s="19">
        <v>161.0</v>
      </c>
      <c r="BU75" s="19">
        <v>384.0</v>
      </c>
      <c r="BV75" s="19">
        <v>397.0</v>
      </c>
      <c r="BW75" s="13">
        <f t="shared" si="28"/>
        <v>0.4916773367</v>
      </c>
      <c r="BX75" s="14">
        <v>-0.01</v>
      </c>
      <c r="BY75" s="29">
        <f t="shared" si="29"/>
        <v>-2.093757426</v>
      </c>
      <c r="BZ75" s="18">
        <f t="shared" si="30"/>
        <v>1.781263336</v>
      </c>
      <c r="CA75" s="18">
        <f t="shared" si="31"/>
        <v>2.471502879</v>
      </c>
      <c r="CB75" s="14">
        <f t="shared" si="32"/>
        <v>29.07912396</v>
      </c>
      <c r="CC75" s="14">
        <f t="shared" si="33"/>
        <v>32.26313217</v>
      </c>
      <c r="CD75" s="14">
        <f t="shared" si="34"/>
        <v>57.11175571</v>
      </c>
      <c r="CE75" s="14">
        <f t="shared" si="35"/>
        <v>58.00238738</v>
      </c>
      <c r="CF75" s="14">
        <f t="shared" si="36"/>
        <v>4.82944871</v>
      </c>
      <c r="CG75" s="7">
        <v>2694.716667</v>
      </c>
      <c r="CH75" s="7">
        <v>80.0</v>
      </c>
      <c r="CI75" s="7">
        <v>111.0</v>
      </c>
      <c r="CJ75" s="26">
        <v>1226.0</v>
      </c>
      <c r="CK75" s="7">
        <v>1338.0</v>
      </c>
      <c r="CL75" s="7">
        <v>604.0</v>
      </c>
      <c r="CM75" s="7">
        <v>608.0</v>
      </c>
      <c r="CN75" s="7">
        <v>655.0</v>
      </c>
      <c r="CO75" s="7">
        <v>548.0</v>
      </c>
      <c r="CP75" s="19">
        <v>7.0</v>
      </c>
      <c r="CQ75" s="19">
        <v>10.0</v>
      </c>
      <c r="CR75" s="26">
        <f t="shared" si="37"/>
        <v>3</v>
      </c>
      <c r="CS75" s="18">
        <f t="shared" si="38"/>
        <v>0.510472795</v>
      </c>
      <c r="CT75" s="18">
        <f t="shared" si="39"/>
        <v>0.7292468501</v>
      </c>
      <c r="CU75" s="18">
        <f t="shared" si="40"/>
        <v>0.218774055</v>
      </c>
      <c r="CV75" s="30">
        <v>32.28</v>
      </c>
      <c r="CW75" s="30">
        <v>29.27</v>
      </c>
      <c r="CX75" s="30">
        <v>23.91</v>
      </c>
      <c r="CY75" s="30">
        <v>26.36</v>
      </c>
      <c r="CZ75" s="30">
        <v>26.13</v>
      </c>
      <c r="DA75" s="30">
        <v>30.52</v>
      </c>
      <c r="DB75" s="7">
        <v>486.0</v>
      </c>
      <c r="DC75" s="7">
        <v>371.0</v>
      </c>
      <c r="DD75" s="13">
        <f t="shared" si="41"/>
        <v>0.5670945158</v>
      </c>
      <c r="DE75" s="7">
        <v>2.5300000000000002</v>
      </c>
      <c r="DF75" s="7">
        <v>38.32</v>
      </c>
      <c r="DG75" s="7">
        <v>302.0</v>
      </c>
      <c r="DH75" s="7">
        <v>264.0</v>
      </c>
      <c r="DI75" s="7">
        <v>233.0</v>
      </c>
      <c r="DJ75" s="8" t="s">
        <v>3821</v>
      </c>
      <c r="DK75" s="7" t="s">
        <v>3822</v>
      </c>
    </row>
    <row r="76" ht="12.75" customHeight="1">
      <c r="A76" s="7" t="s">
        <v>620</v>
      </c>
      <c r="B76" s="7" t="s">
        <v>621</v>
      </c>
      <c r="C76" s="8" t="s">
        <v>610</v>
      </c>
      <c r="D76" s="9" t="s">
        <v>150</v>
      </c>
      <c r="E76" s="7">
        <v>80.0</v>
      </c>
      <c r="F76" s="7">
        <v>19.0</v>
      </c>
      <c r="G76" s="7">
        <v>17.0</v>
      </c>
      <c r="H76" s="24">
        <f t="shared" si="1"/>
        <v>36</v>
      </c>
      <c r="I76" s="25">
        <f t="shared" si="2"/>
        <v>1.79608354</v>
      </c>
      <c r="J76" s="19">
        <v>16.0</v>
      </c>
      <c r="K76" s="19">
        <v>11.0</v>
      </c>
      <c r="L76" s="19">
        <v>4.0</v>
      </c>
      <c r="M76" s="19">
        <v>102.0</v>
      </c>
      <c r="N76" s="19">
        <v>35.0</v>
      </c>
      <c r="O76" s="19">
        <v>52.0</v>
      </c>
      <c r="P76" s="19">
        <v>119.0</v>
      </c>
      <c r="Q76" s="10">
        <f t="shared" si="3"/>
        <v>0.1862745098</v>
      </c>
      <c r="R76" s="10">
        <f t="shared" si="4"/>
        <v>0.1005291005</v>
      </c>
      <c r="S76" s="7">
        <v>72157.0</v>
      </c>
      <c r="T76" s="14">
        <f t="shared" si="5"/>
        <v>15.03270833</v>
      </c>
      <c r="U76" s="14">
        <v>1137.53</v>
      </c>
      <c r="V76" s="14">
        <f t="shared" si="6"/>
        <v>14.219125</v>
      </c>
      <c r="W76" s="14">
        <v>2762.92</v>
      </c>
      <c r="X76" s="14">
        <f t="shared" si="7"/>
        <v>34.5365</v>
      </c>
      <c r="Y76" s="13">
        <f t="shared" si="8"/>
        <v>0.2916407081</v>
      </c>
      <c r="Z76" s="12">
        <f t="shared" si="9"/>
        <v>113.08</v>
      </c>
      <c r="AA76" s="19">
        <v>21.0</v>
      </c>
      <c r="AB76" s="19">
        <v>98.0</v>
      </c>
      <c r="AC76" s="19">
        <v>64.0</v>
      </c>
      <c r="AD76" s="19">
        <v>35.0</v>
      </c>
      <c r="AE76" s="19">
        <v>37.0</v>
      </c>
      <c r="AF76" s="10">
        <f t="shared" si="10"/>
        <v>0.32</v>
      </c>
      <c r="AG76" s="10">
        <f t="shared" si="11"/>
        <v>0.3</v>
      </c>
      <c r="AH76" s="10">
        <f t="shared" si="12"/>
        <v>0.62</v>
      </c>
      <c r="AI76" s="19">
        <v>422.0</v>
      </c>
      <c r="AJ76" s="13">
        <f t="shared" si="13"/>
        <v>0.3788150808</v>
      </c>
      <c r="AK76" s="19">
        <v>302.0</v>
      </c>
      <c r="AL76" s="13">
        <f t="shared" si="14"/>
        <v>0.2710951526</v>
      </c>
      <c r="AM76" s="19">
        <v>390.0</v>
      </c>
      <c r="AN76" s="13">
        <f t="shared" si="15"/>
        <v>0.3500897666</v>
      </c>
      <c r="AO76" s="13">
        <f t="shared" si="16"/>
        <v>0.5828729282</v>
      </c>
      <c r="AP76" s="8">
        <v>9.0</v>
      </c>
      <c r="AQ76" s="14">
        <v>13.4</v>
      </c>
      <c r="AR76" s="19">
        <v>17.8</v>
      </c>
      <c r="AS76" s="26">
        <v>5.0</v>
      </c>
      <c r="AT76" s="27">
        <v>0.631</v>
      </c>
      <c r="AU76" s="8">
        <v>4.0</v>
      </c>
      <c r="AV76" s="27">
        <v>0.495</v>
      </c>
      <c r="AW76" s="19">
        <v>50.29</v>
      </c>
      <c r="AX76" s="19">
        <v>18.31</v>
      </c>
      <c r="AY76" s="27">
        <v>1.828</v>
      </c>
      <c r="AZ76" s="27">
        <v>-3.9450000000000003</v>
      </c>
      <c r="BA76" s="19">
        <v>48.71</v>
      </c>
      <c r="BB76" s="13">
        <f t="shared" si="17"/>
        <v>0.09727626459</v>
      </c>
      <c r="BC76" s="28">
        <f t="shared" si="18"/>
        <v>0.9373881932</v>
      </c>
      <c r="BD76" s="26">
        <f t="shared" si="19"/>
        <v>1034.664458</v>
      </c>
      <c r="BE76" s="13">
        <f t="shared" si="20"/>
        <v>0.03466445779</v>
      </c>
      <c r="BF76" s="18">
        <f t="shared" si="21"/>
        <v>2.637293082</v>
      </c>
      <c r="BG76" s="18">
        <f t="shared" si="22"/>
        <v>1.846105158</v>
      </c>
      <c r="BH76" s="14">
        <f t="shared" si="23"/>
        <v>27.11137289</v>
      </c>
      <c r="BI76" s="14">
        <f t="shared" si="24"/>
        <v>29.48493666</v>
      </c>
      <c r="BJ76" s="14">
        <f t="shared" si="25"/>
        <v>52.95684509</v>
      </c>
      <c r="BK76" s="14">
        <f t="shared" si="26"/>
        <v>58.8643816</v>
      </c>
      <c r="BL76" s="14">
        <f t="shared" si="27"/>
        <v>-5.907536505</v>
      </c>
      <c r="BM76" s="19">
        <v>50.0</v>
      </c>
      <c r="BN76" s="19">
        <v>35.0</v>
      </c>
      <c r="BO76" s="26">
        <v>464.0</v>
      </c>
      <c r="BP76" s="26">
        <v>524.0</v>
      </c>
      <c r="BQ76" s="19">
        <v>209.0</v>
      </c>
      <c r="BR76" s="19">
        <v>241.0</v>
      </c>
      <c r="BS76" s="19">
        <v>281.0</v>
      </c>
      <c r="BT76" s="19">
        <v>316.0</v>
      </c>
      <c r="BU76" s="19">
        <v>445.0</v>
      </c>
      <c r="BV76" s="19">
        <v>509.0</v>
      </c>
      <c r="BW76" s="13">
        <f t="shared" si="28"/>
        <v>0.4664570231</v>
      </c>
      <c r="BX76" s="14">
        <v>-0.02</v>
      </c>
      <c r="BY76" s="29">
        <f t="shared" si="29"/>
        <v>-3.546486781</v>
      </c>
      <c r="BZ76" s="18">
        <f t="shared" si="30"/>
        <v>2.461959309</v>
      </c>
      <c r="CA76" s="18">
        <f t="shared" si="31"/>
        <v>1.938792956</v>
      </c>
      <c r="CB76" s="14">
        <f t="shared" si="32"/>
        <v>26.92767995</v>
      </c>
      <c r="CC76" s="14">
        <f t="shared" si="33"/>
        <v>29.49734998</v>
      </c>
      <c r="CD76" s="14">
        <f t="shared" si="34"/>
        <v>51.3318516</v>
      </c>
      <c r="CE76" s="14">
        <f t="shared" si="35"/>
        <v>57.31749017</v>
      </c>
      <c r="CF76" s="14">
        <f t="shared" si="36"/>
        <v>0.07810206668</v>
      </c>
      <c r="CG76" s="7">
        <v>3899.333333</v>
      </c>
      <c r="CH76" s="7">
        <v>160.0</v>
      </c>
      <c r="CI76" s="7">
        <v>126.0</v>
      </c>
      <c r="CJ76" s="26">
        <v>1590.0</v>
      </c>
      <c r="CK76" s="7">
        <v>1791.0</v>
      </c>
      <c r="CL76" s="7">
        <v>722.0</v>
      </c>
      <c r="CM76" s="7">
        <v>793.0</v>
      </c>
      <c r="CN76" s="7">
        <v>864.0</v>
      </c>
      <c r="CO76" s="7">
        <v>1015.0</v>
      </c>
      <c r="CP76" s="19">
        <v>10.0</v>
      </c>
      <c r="CQ76" s="19">
        <v>7.0</v>
      </c>
      <c r="CR76" s="26">
        <f t="shared" si="37"/>
        <v>-3</v>
      </c>
      <c r="CS76" s="18">
        <f t="shared" si="38"/>
        <v>0.4989120945</v>
      </c>
      <c r="CT76" s="18">
        <f t="shared" si="39"/>
        <v>0.3492384661</v>
      </c>
      <c r="CU76" s="18">
        <f t="shared" si="40"/>
        <v>-0.1496736283</v>
      </c>
      <c r="CV76" s="30">
        <v>41.99</v>
      </c>
      <c r="CW76" s="30">
        <v>45.76</v>
      </c>
      <c r="CX76" s="30">
        <v>54.25</v>
      </c>
      <c r="CY76" s="30">
        <v>42.98</v>
      </c>
      <c r="CZ76" s="30">
        <v>48.88</v>
      </c>
      <c r="DA76" s="30">
        <v>44.95</v>
      </c>
      <c r="DB76" s="7">
        <v>552.0</v>
      </c>
      <c r="DC76" s="7">
        <v>580.0</v>
      </c>
      <c r="DD76" s="13">
        <f t="shared" si="41"/>
        <v>0.4876325088</v>
      </c>
      <c r="DE76" s="7">
        <v>1.2</v>
      </c>
      <c r="DF76" s="7">
        <v>-20.77</v>
      </c>
      <c r="DG76" s="7">
        <v>405.0</v>
      </c>
      <c r="DH76" s="7">
        <v>370.0</v>
      </c>
      <c r="DI76" s="7">
        <v>286.0</v>
      </c>
      <c r="DJ76" s="8" t="s">
        <v>3823</v>
      </c>
      <c r="DK76" s="7" t="s">
        <v>3824</v>
      </c>
    </row>
    <row r="77" ht="12.75" customHeight="1">
      <c r="A77" s="7" t="s">
        <v>134</v>
      </c>
      <c r="B77" s="7" t="s">
        <v>627</v>
      </c>
      <c r="C77" s="8" t="s">
        <v>628</v>
      </c>
      <c r="D77" s="9" t="s">
        <v>174</v>
      </c>
      <c r="E77" s="7">
        <v>80.0</v>
      </c>
      <c r="F77" s="7">
        <v>4.0</v>
      </c>
      <c r="G77" s="7">
        <v>18.0</v>
      </c>
      <c r="H77" s="24">
        <f t="shared" si="1"/>
        <v>22</v>
      </c>
      <c r="I77" s="25">
        <f t="shared" si="2"/>
        <v>0.9218091669</v>
      </c>
      <c r="J77" s="19">
        <v>2.0</v>
      </c>
      <c r="K77" s="19">
        <v>10.0</v>
      </c>
      <c r="L77" s="19">
        <v>8.0</v>
      </c>
      <c r="M77" s="19">
        <v>100.0</v>
      </c>
      <c r="N77" s="19">
        <v>35.0</v>
      </c>
      <c r="O77" s="19">
        <v>80.0</v>
      </c>
      <c r="P77" s="19">
        <v>45.0</v>
      </c>
      <c r="Q77" s="10">
        <f t="shared" si="3"/>
        <v>0.04</v>
      </c>
      <c r="R77" s="10">
        <f t="shared" si="4"/>
        <v>0.01860465116</v>
      </c>
      <c r="S77" s="7">
        <v>85918.0</v>
      </c>
      <c r="T77" s="14">
        <f t="shared" si="5"/>
        <v>17.89958333</v>
      </c>
      <c r="U77" s="14">
        <v>1337.28</v>
      </c>
      <c r="V77" s="14">
        <f t="shared" si="6"/>
        <v>16.716</v>
      </c>
      <c r="W77" s="14">
        <v>2519.66</v>
      </c>
      <c r="X77" s="14">
        <f t="shared" si="7"/>
        <v>31.49575</v>
      </c>
      <c r="Y77" s="13">
        <f t="shared" si="8"/>
        <v>0.3467204571</v>
      </c>
      <c r="Z77" s="12">
        <f t="shared" si="9"/>
        <v>115.3703704</v>
      </c>
      <c r="AA77" s="19">
        <v>111.0</v>
      </c>
      <c r="AB77" s="19">
        <v>75.0</v>
      </c>
      <c r="AC77" s="19">
        <v>152.0</v>
      </c>
      <c r="AD77" s="19">
        <v>36.0</v>
      </c>
      <c r="AE77" s="19">
        <v>29.0</v>
      </c>
      <c r="AF77" s="10">
        <f t="shared" si="10"/>
        <v>0.03703703704</v>
      </c>
      <c r="AG77" s="10">
        <f t="shared" si="11"/>
        <v>0.3333333333</v>
      </c>
      <c r="AH77" s="10">
        <f t="shared" si="12"/>
        <v>0.3703703704</v>
      </c>
      <c r="AI77" s="19">
        <v>350.0</v>
      </c>
      <c r="AJ77" s="13">
        <f t="shared" si="13"/>
        <v>0.2647503782</v>
      </c>
      <c r="AK77" s="19">
        <v>453.0</v>
      </c>
      <c r="AL77" s="13">
        <f t="shared" si="14"/>
        <v>0.3426626324</v>
      </c>
      <c r="AM77" s="19">
        <v>519.0</v>
      </c>
      <c r="AN77" s="13">
        <f t="shared" si="15"/>
        <v>0.3925869894</v>
      </c>
      <c r="AO77" s="13">
        <f t="shared" si="16"/>
        <v>0.4358655044</v>
      </c>
      <c r="AP77" s="8">
        <v>1.0</v>
      </c>
      <c r="AQ77" s="14">
        <v>-9.33</v>
      </c>
      <c r="AR77" s="19">
        <v>17.66</v>
      </c>
      <c r="AS77" s="26">
        <v>2.0</v>
      </c>
      <c r="AT77" s="27">
        <v>1.005</v>
      </c>
      <c r="AU77" s="8">
        <v>2.0</v>
      </c>
      <c r="AV77" s="27">
        <v>0.233</v>
      </c>
      <c r="AW77" s="19">
        <v>49.96</v>
      </c>
      <c r="AX77" s="19">
        <v>16.92</v>
      </c>
      <c r="AY77" s="27">
        <v>1.463</v>
      </c>
      <c r="AZ77" s="27">
        <v>3.8890000000000002</v>
      </c>
      <c r="BA77" s="19">
        <v>51.7</v>
      </c>
      <c r="BB77" s="13">
        <f t="shared" si="17"/>
        <v>0.08667736758</v>
      </c>
      <c r="BC77" s="28">
        <f t="shared" si="18"/>
        <v>0.9099264706</v>
      </c>
      <c r="BD77" s="26">
        <f t="shared" si="19"/>
        <v>996.6038382</v>
      </c>
      <c r="BE77" s="13">
        <f t="shared" si="20"/>
        <v>-0.003396161836</v>
      </c>
      <c r="BF77" s="18">
        <f t="shared" si="21"/>
        <v>2.422828428</v>
      </c>
      <c r="BG77" s="18">
        <f t="shared" si="22"/>
        <v>2.198492462</v>
      </c>
      <c r="BH77" s="14">
        <f t="shared" si="23"/>
        <v>27.95226131</v>
      </c>
      <c r="BI77" s="14">
        <f t="shared" si="24"/>
        <v>24.40775305</v>
      </c>
      <c r="BJ77" s="14">
        <f t="shared" si="25"/>
        <v>53.70603015</v>
      </c>
      <c r="BK77" s="14">
        <f t="shared" si="26"/>
        <v>49.89231874</v>
      </c>
      <c r="BL77" s="14">
        <f t="shared" si="27"/>
        <v>3.813711414</v>
      </c>
      <c r="BM77" s="19">
        <v>54.0</v>
      </c>
      <c r="BN77" s="19">
        <v>49.0</v>
      </c>
      <c r="BO77" s="26">
        <v>569.0</v>
      </c>
      <c r="BP77" s="26">
        <v>495.0</v>
      </c>
      <c r="BQ77" s="19">
        <v>260.0</v>
      </c>
      <c r="BR77" s="19">
        <v>222.0</v>
      </c>
      <c r="BS77" s="19">
        <v>314.0</v>
      </c>
      <c r="BT77" s="19">
        <v>346.0</v>
      </c>
      <c r="BU77" s="19">
        <v>618.0</v>
      </c>
      <c r="BV77" s="19">
        <v>472.0</v>
      </c>
      <c r="BW77" s="13">
        <f t="shared" si="28"/>
        <v>0.5669724771</v>
      </c>
      <c r="BX77" s="14">
        <v>3.48</v>
      </c>
      <c r="BY77" s="29">
        <f t="shared" si="29"/>
        <v>1.60693931</v>
      </c>
      <c r="BZ77" s="18">
        <f t="shared" si="30"/>
        <v>2.223191497</v>
      </c>
      <c r="CA77" s="18">
        <f t="shared" si="31"/>
        <v>1.943349211</v>
      </c>
      <c r="CB77" s="14">
        <f t="shared" si="32"/>
        <v>28.77711512</v>
      </c>
      <c r="CC77" s="14">
        <f t="shared" si="33"/>
        <v>25.76103714</v>
      </c>
      <c r="CD77" s="14">
        <f t="shared" si="34"/>
        <v>55.05119645</v>
      </c>
      <c r="CE77" s="14">
        <f t="shared" si="35"/>
        <v>50.96238971</v>
      </c>
      <c r="CF77" s="14">
        <f t="shared" si="36"/>
        <v>-0.2750953258</v>
      </c>
      <c r="CG77" s="7">
        <v>3859.316667</v>
      </c>
      <c r="CH77" s="7">
        <v>143.0</v>
      </c>
      <c r="CI77" s="7">
        <v>125.0</v>
      </c>
      <c r="CJ77" s="26">
        <v>1708.0</v>
      </c>
      <c r="CK77" s="7">
        <v>1532.0</v>
      </c>
      <c r="CL77" s="7">
        <v>748.0</v>
      </c>
      <c r="CM77" s="7">
        <v>636.0</v>
      </c>
      <c r="CN77" s="7">
        <v>942.0</v>
      </c>
      <c r="CO77" s="7">
        <v>985.0</v>
      </c>
      <c r="CP77" s="19">
        <v>14.0</v>
      </c>
      <c r="CQ77" s="19">
        <v>6.0</v>
      </c>
      <c r="CR77" s="26">
        <f t="shared" si="37"/>
        <v>-8</v>
      </c>
      <c r="CS77" s="18">
        <f t="shared" si="38"/>
        <v>0.5866058335</v>
      </c>
      <c r="CT77" s="18">
        <f t="shared" si="39"/>
        <v>0.2514025001</v>
      </c>
      <c r="CU77" s="18">
        <f t="shared" si="40"/>
        <v>-0.3352033334</v>
      </c>
      <c r="CV77" s="30">
        <v>52.98</v>
      </c>
      <c r="CW77" s="30">
        <v>40.09</v>
      </c>
      <c r="CX77" s="30">
        <v>71.86</v>
      </c>
      <c r="CY77" s="30">
        <v>36.98</v>
      </c>
      <c r="CZ77" s="30">
        <v>63.32</v>
      </c>
      <c r="DA77" s="30">
        <v>49.48</v>
      </c>
      <c r="DB77" s="7">
        <v>0.0</v>
      </c>
      <c r="DC77" s="7">
        <v>0.0</v>
      </c>
      <c r="DD77" s="13" t="str">
        <f t="shared" si="41"/>
        <v> </v>
      </c>
      <c r="DE77" s="7">
        <v>0.0</v>
      </c>
      <c r="DF77" s="7">
        <v>0.0</v>
      </c>
      <c r="DG77" s="7">
        <v>0.0</v>
      </c>
      <c r="DH77" s="7">
        <v>0.0</v>
      </c>
      <c r="DI77" s="7">
        <v>0.0</v>
      </c>
      <c r="DJ77" s="8" t="s">
        <v>3825</v>
      </c>
      <c r="DK77" s="7" t="s">
        <v>3826</v>
      </c>
    </row>
    <row r="78" ht="12.75" customHeight="1">
      <c r="A78" s="7" t="s">
        <v>633</v>
      </c>
      <c r="B78" s="7" t="s">
        <v>634</v>
      </c>
      <c r="C78" s="8" t="s">
        <v>237</v>
      </c>
      <c r="D78" s="9" t="s">
        <v>174</v>
      </c>
      <c r="E78" s="7">
        <v>7.0</v>
      </c>
      <c r="F78" s="7">
        <v>1.0</v>
      </c>
      <c r="G78" s="7">
        <v>0.0</v>
      </c>
      <c r="H78" s="24">
        <f t="shared" si="1"/>
        <v>1</v>
      </c>
      <c r="I78" s="25">
        <f t="shared" si="2"/>
        <v>0.5929830341</v>
      </c>
      <c r="J78" s="19">
        <v>1.0</v>
      </c>
      <c r="K78" s="19">
        <v>0.0</v>
      </c>
      <c r="L78" s="19">
        <v>0.0</v>
      </c>
      <c r="M78" s="19">
        <v>10.0</v>
      </c>
      <c r="N78" s="19">
        <v>7.0</v>
      </c>
      <c r="O78" s="19">
        <v>8.0</v>
      </c>
      <c r="P78" s="19">
        <v>5.0</v>
      </c>
      <c r="Q78" s="10">
        <f t="shared" si="3"/>
        <v>0.1</v>
      </c>
      <c r="R78" s="10">
        <f t="shared" si="4"/>
        <v>0.04</v>
      </c>
      <c r="S78" s="7">
        <v>6071.0</v>
      </c>
      <c r="T78" s="14">
        <f t="shared" si="5"/>
        <v>14.4547619</v>
      </c>
      <c r="U78" s="14">
        <v>99.89</v>
      </c>
      <c r="V78" s="14">
        <f t="shared" si="6"/>
        <v>14.27</v>
      </c>
      <c r="W78" s="14">
        <v>235.09</v>
      </c>
      <c r="X78" s="14">
        <f t="shared" si="7"/>
        <v>33.58428571</v>
      </c>
      <c r="Y78" s="13">
        <f t="shared" si="8"/>
        <v>0.2981969073</v>
      </c>
      <c r="Z78" s="12">
        <f t="shared" si="9"/>
        <v>0</v>
      </c>
      <c r="AA78" s="19">
        <v>5.0</v>
      </c>
      <c r="AB78" s="19">
        <v>7.0</v>
      </c>
      <c r="AC78" s="19">
        <v>5.0</v>
      </c>
      <c r="AD78" s="19">
        <v>2.0</v>
      </c>
      <c r="AE78" s="19">
        <v>2.0</v>
      </c>
      <c r="AF78" s="10">
        <f t="shared" si="10"/>
        <v>1</v>
      </c>
      <c r="AG78" s="10">
        <f t="shared" si="11"/>
        <v>0</v>
      </c>
      <c r="AH78" s="10">
        <f t="shared" si="12"/>
        <v>1</v>
      </c>
      <c r="AI78" s="19">
        <v>35.0</v>
      </c>
      <c r="AJ78" s="13">
        <f t="shared" si="13"/>
        <v>0.3398058252</v>
      </c>
      <c r="AK78" s="19">
        <v>33.0</v>
      </c>
      <c r="AL78" s="13">
        <f t="shared" si="14"/>
        <v>0.3203883495</v>
      </c>
      <c r="AM78" s="19">
        <v>35.0</v>
      </c>
      <c r="AN78" s="13">
        <f t="shared" si="15"/>
        <v>0.3398058252</v>
      </c>
      <c r="AO78" s="13">
        <f t="shared" si="16"/>
        <v>0.5147058824</v>
      </c>
      <c r="AP78" s="8">
        <v>4.0</v>
      </c>
      <c r="AQ78" s="14">
        <v>2.12</v>
      </c>
      <c r="AR78" s="19">
        <v>17.03</v>
      </c>
      <c r="AS78" s="26">
        <v>5.0</v>
      </c>
      <c r="AT78" s="27">
        <v>0.157</v>
      </c>
      <c r="AU78" s="8">
        <v>3.0</v>
      </c>
      <c r="AV78" s="27">
        <v>-2.534</v>
      </c>
      <c r="AW78" s="19">
        <v>48.87</v>
      </c>
      <c r="AX78" s="19">
        <v>15.6</v>
      </c>
      <c r="AY78" s="27">
        <v>0.635</v>
      </c>
      <c r="AZ78" s="27">
        <v>1.4</v>
      </c>
      <c r="BA78" s="19">
        <v>51.08</v>
      </c>
      <c r="BB78" s="13">
        <f t="shared" si="17"/>
        <v>0.025</v>
      </c>
      <c r="BC78" s="28">
        <f t="shared" si="18"/>
        <v>0.8571428571</v>
      </c>
      <c r="BD78" s="26">
        <f t="shared" si="19"/>
        <v>882.1428571</v>
      </c>
      <c r="BE78" s="13">
        <f t="shared" si="20"/>
        <v>-0.1178571429</v>
      </c>
      <c r="BF78" s="18">
        <f t="shared" si="21"/>
        <v>0.6006607268</v>
      </c>
      <c r="BG78" s="18">
        <f t="shared" si="22"/>
        <v>4.204625088</v>
      </c>
      <c r="BH78" s="14">
        <f t="shared" si="23"/>
        <v>24.02642907</v>
      </c>
      <c r="BI78" s="14">
        <f t="shared" si="24"/>
        <v>29.43237561</v>
      </c>
      <c r="BJ78" s="14">
        <f t="shared" si="25"/>
        <v>55.26078687</v>
      </c>
      <c r="BK78" s="14">
        <f t="shared" si="26"/>
        <v>52.85814396</v>
      </c>
      <c r="BL78" s="14">
        <f t="shared" si="27"/>
        <v>2.402642907</v>
      </c>
      <c r="BM78" s="19">
        <v>1.0</v>
      </c>
      <c r="BN78" s="19">
        <v>7.0</v>
      </c>
      <c r="BO78" s="26">
        <v>39.0</v>
      </c>
      <c r="BP78" s="26">
        <v>42.0</v>
      </c>
      <c r="BQ78" s="19">
        <v>24.0</v>
      </c>
      <c r="BR78" s="19">
        <v>19.0</v>
      </c>
      <c r="BS78" s="19">
        <v>28.0</v>
      </c>
      <c r="BT78" s="19">
        <v>20.0</v>
      </c>
      <c r="BU78" s="19">
        <v>31.0</v>
      </c>
      <c r="BV78" s="19">
        <v>50.0</v>
      </c>
      <c r="BW78" s="13">
        <f t="shared" si="28"/>
        <v>0.3827160494</v>
      </c>
      <c r="BX78" s="14">
        <v>-6.22</v>
      </c>
      <c r="BY78" s="29">
        <f t="shared" si="29"/>
        <v>-1.974298269</v>
      </c>
      <c r="BZ78" s="18">
        <f t="shared" si="30"/>
        <v>1.623409161</v>
      </c>
      <c r="CA78" s="18">
        <f t="shared" si="31"/>
        <v>3.968333504</v>
      </c>
      <c r="CB78" s="14">
        <f t="shared" si="32"/>
        <v>25.97454657</v>
      </c>
      <c r="CC78" s="14">
        <f t="shared" si="33"/>
        <v>34.45234997</v>
      </c>
      <c r="CD78" s="14">
        <f t="shared" si="34"/>
        <v>52.85098713</v>
      </c>
      <c r="CE78" s="14">
        <f t="shared" si="35"/>
        <v>59.34462377</v>
      </c>
      <c r="CF78" s="14">
        <f t="shared" si="36"/>
        <v>8.896279551</v>
      </c>
      <c r="CG78" s="7">
        <v>332.633333</v>
      </c>
      <c r="CH78" s="7">
        <v>9.0</v>
      </c>
      <c r="CI78" s="7">
        <v>22.0</v>
      </c>
      <c r="CJ78" s="26">
        <v>135.0</v>
      </c>
      <c r="CK78" s="7">
        <v>169.0</v>
      </c>
      <c r="CL78" s="7">
        <v>63.0</v>
      </c>
      <c r="CM78" s="7">
        <v>74.0</v>
      </c>
      <c r="CN78" s="7">
        <v>86.0</v>
      </c>
      <c r="CO78" s="7">
        <v>64.0</v>
      </c>
      <c r="CP78" s="19">
        <v>3.0</v>
      </c>
      <c r="CQ78" s="19">
        <v>0.0</v>
      </c>
      <c r="CR78" s="26">
        <f t="shared" si="37"/>
        <v>-3</v>
      </c>
      <c r="CS78" s="18">
        <f t="shared" si="38"/>
        <v>1.778949102</v>
      </c>
      <c r="CT78" s="18">
        <f t="shared" si="39"/>
        <v>0</v>
      </c>
      <c r="CU78" s="18">
        <f t="shared" si="40"/>
        <v>-1.778949102</v>
      </c>
      <c r="CV78" s="30">
        <v>2.39</v>
      </c>
      <c r="CW78" s="30">
        <v>3.7</v>
      </c>
      <c r="CX78" s="30">
        <v>7.34</v>
      </c>
      <c r="CY78" s="30">
        <v>7.17</v>
      </c>
      <c r="CZ78" s="30">
        <v>4.27</v>
      </c>
      <c r="DA78" s="30">
        <v>4.25</v>
      </c>
      <c r="DB78" s="7">
        <v>0.0</v>
      </c>
      <c r="DC78" s="7">
        <v>0.0</v>
      </c>
      <c r="DD78" s="13" t="str">
        <f t="shared" si="41"/>
        <v> </v>
      </c>
      <c r="DE78" s="7">
        <v>0.0</v>
      </c>
      <c r="DF78" s="7">
        <v>0.0</v>
      </c>
      <c r="DG78" s="7">
        <v>0.0</v>
      </c>
      <c r="DH78" s="7">
        <v>0.0</v>
      </c>
      <c r="DI78" s="7">
        <v>0.0</v>
      </c>
      <c r="DJ78" s="9" t="s">
        <v>3827</v>
      </c>
      <c r="DK78" s="7" t="s">
        <v>3828</v>
      </c>
    </row>
    <row r="79" ht="12.75" customHeight="1">
      <c r="A79" s="7" t="s">
        <v>637</v>
      </c>
      <c r="B79" s="7" t="s">
        <v>638</v>
      </c>
      <c r="C79" s="8" t="s">
        <v>325</v>
      </c>
      <c r="D79" s="9" t="s">
        <v>150</v>
      </c>
      <c r="E79" s="7">
        <v>23.0</v>
      </c>
      <c r="F79" s="7">
        <v>1.0</v>
      </c>
      <c r="G79" s="7">
        <v>4.0</v>
      </c>
      <c r="H79" s="24">
        <f t="shared" si="1"/>
        <v>5</v>
      </c>
      <c r="I79" s="25">
        <f t="shared" si="2"/>
        <v>1.519371993</v>
      </c>
      <c r="J79" s="19">
        <v>1.0</v>
      </c>
      <c r="K79" s="19">
        <v>4.0</v>
      </c>
      <c r="L79" s="19">
        <v>0.0</v>
      </c>
      <c r="M79" s="19">
        <v>10.0</v>
      </c>
      <c r="N79" s="19">
        <v>4.0</v>
      </c>
      <c r="O79" s="19">
        <v>1.0</v>
      </c>
      <c r="P79" s="19">
        <v>8.0</v>
      </c>
      <c r="Q79" s="10">
        <f t="shared" si="3"/>
        <v>0.1</v>
      </c>
      <c r="R79" s="10">
        <f t="shared" si="4"/>
        <v>0.06666666667</v>
      </c>
      <c r="S79" s="7">
        <v>11847.0</v>
      </c>
      <c r="T79" s="14">
        <f t="shared" si="5"/>
        <v>8.584782609</v>
      </c>
      <c r="U79" s="14">
        <v>196.39</v>
      </c>
      <c r="V79" s="14">
        <f t="shared" si="6"/>
        <v>8.538695652</v>
      </c>
      <c r="W79" s="14">
        <v>874.14</v>
      </c>
      <c r="X79" s="14">
        <f t="shared" si="7"/>
        <v>38.00608696</v>
      </c>
      <c r="Y79" s="13">
        <f t="shared" si="8"/>
        <v>0.1834511877</v>
      </c>
      <c r="Z79" s="12">
        <f t="shared" si="9"/>
        <v>59.2</v>
      </c>
      <c r="AA79" s="19">
        <v>5.0</v>
      </c>
      <c r="AB79" s="19">
        <v>45.0</v>
      </c>
      <c r="AC79" s="19">
        <v>34.0</v>
      </c>
      <c r="AD79" s="19">
        <v>3.0</v>
      </c>
      <c r="AE79" s="19">
        <v>4.0</v>
      </c>
      <c r="AF79" s="10">
        <f t="shared" si="10"/>
        <v>0.2</v>
      </c>
      <c r="AG79" s="10">
        <f t="shared" si="11"/>
        <v>0.8</v>
      </c>
      <c r="AH79" s="10">
        <f t="shared" si="12"/>
        <v>1</v>
      </c>
      <c r="AI79" s="19">
        <v>60.0</v>
      </c>
      <c r="AJ79" s="13">
        <f t="shared" si="13"/>
        <v>0.3921568627</v>
      </c>
      <c r="AK79" s="19">
        <v>47.0</v>
      </c>
      <c r="AL79" s="13">
        <f t="shared" si="14"/>
        <v>0.3071895425</v>
      </c>
      <c r="AM79" s="19">
        <v>46.0</v>
      </c>
      <c r="AN79" s="13">
        <f t="shared" si="15"/>
        <v>0.3006535948</v>
      </c>
      <c r="AO79" s="13">
        <f t="shared" si="16"/>
        <v>0.5607476636</v>
      </c>
      <c r="AP79" s="8">
        <v>15.0</v>
      </c>
      <c r="AQ79" s="14">
        <v>9.22</v>
      </c>
      <c r="AR79" s="19">
        <v>16.86</v>
      </c>
      <c r="AS79" s="26">
        <v>15.0</v>
      </c>
      <c r="AT79" s="27">
        <v>-0.194</v>
      </c>
      <c r="AU79" s="8">
        <v>16.0</v>
      </c>
      <c r="AV79" s="27">
        <v>-0.423</v>
      </c>
      <c r="AW79" s="19">
        <v>49.97</v>
      </c>
      <c r="AX79" s="19">
        <v>16.43</v>
      </c>
      <c r="AY79" s="27">
        <v>-2.991</v>
      </c>
      <c r="AZ79" s="27">
        <v>-5.21</v>
      </c>
      <c r="BA79" s="19">
        <v>49.3</v>
      </c>
      <c r="BB79" s="13">
        <f t="shared" si="17"/>
        <v>0.06756756757</v>
      </c>
      <c r="BC79" s="28">
        <f t="shared" si="18"/>
        <v>0.956043956</v>
      </c>
      <c r="BD79" s="26">
        <f t="shared" si="19"/>
        <v>1023.611524</v>
      </c>
      <c r="BE79" s="13">
        <f t="shared" si="20"/>
        <v>0.02361152361</v>
      </c>
      <c r="BF79" s="18">
        <f t="shared" si="21"/>
        <v>1.527572687</v>
      </c>
      <c r="BG79" s="18">
        <f t="shared" si="22"/>
        <v>1.22205815</v>
      </c>
      <c r="BH79" s="14">
        <f t="shared" si="23"/>
        <v>22.60807577</v>
      </c>
      <c r="BI79" s="14">
        <f t="shared" si="24"/>
        <v>27.8018229</v>
      </c>
      <c r="BJ79" s="14">
        <f t="shared" si="25"/>
        <v>35.74520088</v>
      </c>
      <c r="BK79" s="14">
        <f t="shared" si="26"/>
        <v>52.2429859</v>
      </c>
      <c r="BL79" s="14">
        <f t="shared" si="27"/>
        <v>-16.49778502</v>
      </c>
      <c r="BM79" s="19">
        <v>5.0</v>
      </c>
      <c r="BN79" s="19">
        <v>4.0</v>
      </c>
      <c r="BO79" s="26">
        <v>69.0</v>
      </c>
      <c r="BP79" s="26">
        <v>87.0</v>
      </c>
      <c r="BQ79" s="19">
        <v>30.0</v>
      </c>
      <c r="BR79" s="19">
        <v>36.0</v>
      </c>
      <c r="BS79" s="19">
        <v>13.0</v>
      </c>
      <c r="BT79" s="19">
        <v>44.0</v>
      </c>
      <c r="BU79" s="19">
        <v>46.0</v>
      </c>
      <c r="BV79" s="19">
        <v>83.0</v>
      </c>
      <c r="BW79" s="13">
        <f t="shared" si="28"/>
        <v>0.3565891473</v>
      </c>
      <c r="BX79" s="14">
        <v>-17.87</v>
      </c>
      <c r="BY79" s="29">
        <f t="shared" si="29"/>
        <v>-13.25872894</v>
      </c>
      <c r="BZ79" s="18">
        <f t="shared" si="30"/>
        <v>2.303586478</v>
      </c>
      <c r="CA79" s="18">
        <f t="shared" si="31"/>
        <v>1.404625901</v>
      </c>
      <c r="CB79" s="14">
        <f t="shared" si="32"/>
        <v>27.30592752</v>
      </c>
      <c r="CC79" s="14">
        <f t="shared" si="33"/>
        <v>27.69922277</v>
      </c>
      <c r="CD79" s="14">
        <f t="shared" si="34"/>
        <v>46.63357992</v>
      </c>
      <c r="CE79" s="14">
        <f t="shared" si="35"/>
        <v>50.84745763</v>
      </c>
      <c r="CF79" s="14">
        <f t="shared" si="36"/>
        <v>-12.28390732</v>
      </c>
      <c r="CG79" s="7">
        <v>1067.9</v>
      </c>
      <c r="CH79" s="7">
        <v>41.0</v>
      </c>
      <c r="CI79" s="7">
        <v>25.0</v>
      </c>
      <c r="CJ79" s="26">
        <v>445.0</v>
      </c>
      <c r="CK79" s="7">
        <v>468.0</v>
      </c>
      <c r="CL79" s="7">
        <v>180.0</v>
      </c>
      <c r="CM79" s="7">
        <v>205.0</v>
      </c>
      <c r="CN79" s="7">
        <v>164.0</v>
      </c>
      <c r="CO79" s="7">
        <v>207.0</v>
      </c>
      <c r="CP79" s="19">
        <v>3.0</v>
      </c>
      <c r="CQ79" s="19">
        <v>1.0</v>
      </c>
      <c r="CR79" s="26">
        <f t="shared" si="37"/>
        <v>-2</v>
      </c>
      <c r="CS79" s="18">
        <f t="shared" si="38"/>
        <v>0.9116231957</v>
      </c>
      <c r="CT79" s="18">
        <f t="shared" si="39"/>
        <v>0.3038743986</v>
      </c>
      <c r="CU79" s="18">
        <f t="shared" si="40"/>
        <v>-0.6077487972</v>
      </c>
      <c r="CV79" s="30">
        <v>4.82</v>
      </c>
      <c r="CW79" s="30">
        <v>6.96</v>
      </c>
      <c r="CX79" s="30">
        <v>5.05</v>
      </c>
      <c r="CY79" s="30">
        <v>12.9</v>
      </c>
      <c r="CZ79" s="30">
        <v>5.07</v>
      </c>
      <c r="DA79" s="30">
        <v>9.17</v>
      </c>
      <c r="DB79" s="7">
        <v>0.0</v>
      </c>
      <c r="DC79" s="7">
        <v>0.0</v>
      </c>
      <c r="DD79" s="13" t="str">
        <f t="shared" si="41"/>
        <v> </v>
      </c>
      <c r="DE79" s="7">
        <v>0.0</v>
      </c>
      <c r="DF79" s="7">
        <v>0.0</v>
      </c>
      <c r="DG79" s="7">
        <v>0.0</v>
      </c>
      <c r="DH79" s="7">
        <v>0.0</v>
      </c>
      <c r="DI79" s="7">
        <v>0.0</v>
      </c>
      <c r="DJ79" s="8" t="s">
        <v>3829</v>
      </c>
      <c r="DK79" s="7" t="s">
        <v>3830</v>
      </c>
    </row>
    <row r="80" ht="12.75" customHeight="1">
      <c r="A80" s="7" t="s">
        <v>633</v>
      </c>
      <c r="B80" s="7" t="s">
        <v>641</v>
      </c>
      <c r="C80" s="8" t="s">
        <v>158</v>
      </c>
      <c r="D80" s="9" t="s">
        <v>174</v>
      </c>
      <c r="E80" s="7">
        <v>70.0</v>
      </c>
      <c r="F80" s="7">
        <v>4.0</v>
      </c>
      <c r="G80" s="7">
        <v>30.0</v>
      </c>
      <c r="H80" s="24">
        <f t="shared" si="1"/>
        <v>34</v>
      </c>
      <c r="I80" s="25">
        <f t="shared" si="2"/>
        <v>1.432886142</v>
      </c>
      <c r="J80" s="19">
        <v>3.0</v>
      </c>
      <c r="K80" s="19">
        <v>12.0</v>
      </c>
      <c r="L80" s="19">
        <v>14.0</v>
      </c>
      <c r="M80" s="19">
        <v>57.0</v>
      </c>
      <c r="N80" s="19">
        <v>24.0</v>
      </c>
      <c r="O80" s="19">
        <v>67.0</v>
      </c>
      <c r="P80" s="19">
        <v>55.0</v>
      </c>
      <c r="Q80" s="10">
        <f t="shared" si="3"/>
        <v>0.0701754386</v>
      </c>
      <c r="R80" s="10">
        <f t="shared" si="4"/>
        <v>0.02702702703</v>
      </c>
      <c r="S80" s="7">
        <v>85422.0</v>
      </c>
      <c r="T80" s="14">
        <f t="shared" si="5"/>
        <v>20.33857143</v>
      </c>
      <c r="U80" s="14">
        <v>1334.76</v>
      </c>
      <c r="V80" s="14">
        <f t="shared" si="6"/>
        <v>19.068</v>
      </c>
      <c r="W80" s="14">
        <v>2053.6</v>
      </c>
      <c r="X80" s="14">
        <f t="shared" si="7"/>
        <v>29.33714286</v>
      </c>
      <c r="Y80" s="13">
        <f t="shared" si="8"/>
        <v>0.3939250847</v>
      </c>
      <c r="Z80" s="12">
        <f t="shared" si="9"/>
        <v>127.2786885</v>
      </c>
      <c r="AA80" s="19">
        <v>81.0</v>
      </c>
      <c r="AB80" s="19">
        <v>15.0</v>
      </c>
      <c r="AC80" s="19">
        <v>45.0</v>
      </c>
      <c r="AD80" s="19">
        <v>66.0</v>
      </c>
      <c r="AE80" s="19">
        <v>30.0</v>
      </c>
      <c r="AF80" s="10">
        <f t="shared" si="10"/>
        <v>0.04918032787</v>
      </c>
      <c r="AG80" s="10">
        <f t="shared" si="11"/>
        <v>0.4262295082</v>
      </c>
      <c r="AH80" s="10">
        <f t="shared" si="12"/>
        <v>0.4754098361</v>
      </c>
      <c r="AI80" s="19">
        <v>388.0</v>
      </c>
      <c r="AJ80" s="13">
        <f t="shared" si="13"/>
        <v>0.3106485188</v>
      </c>
      <c r="AK80" s="19">
        <v>418.0</v>
      </c>
      <c r="AL80" s="13">
        <f t="shared" si="14"/>
        <v>0.3346677342</v>
      </c>
      <c r="AM80" s="19">
        <v>443.0</v>
      </c>
      <c r="AN80" s="13">
        <f t="shared" si="15"/>
        <v>0.354683747</v>
      </c>
      <c r="AO80" s="13">
        <f t="shared" si="16"/>
        <v>0.4813895782</v>
      </c>
      <c r="AP80" s="8">
        <v>3.0</v>
      </c>
      <c r="AQ80" s="14">
        <v>-1.7000000000000002</v>
      </c>
      <c r="AR80" s="19">
        <v>17.85</v>
      </c>
      <c r="AS80" s="26">
        <v>2.0</v>
      </c>
      <c r="AT80" s="27">
        <v>1.3980000000000001</v>
      </c>
      <c r="AU80" s="8">
        <v>1.0</v>
      </c>
      <c r="AV80" s="27">
        <v>1.389</v>
      </c>
      <c r="AW80" s="19">
        <v>50.64</v>
      </c>
      <c r="AX80" s="19">
        <v>16.99</v>
      </c>
      <c r="AY80" s="27">
        <v>1.577</v>
      </c>
      <c r="AZ80" s="27">
        <v>-2.739</v>
      </c>
      <c r="BA80" s="19">
        <v>47.88</v>
      </c>
      <c r="BB80" s="13">
        <f t="shared" si="17"/>
        <v>0.0942812983</v>
      </c>
      <c r="BC80" s="28">
        <f t="shared" si="18"/>
        <v>0.9076175041</v>
      </c>
      <c r="BD80" s="26">
        <f t="shared" si="19"/>
        <v>1001.898802</v>
      </c>
      <c r="BE80" s="13">
        <f t="shared" si="20"/>
        <v>0.001898802352</v>
      </c>
      <c r="BF80" s="18">
        <f t="shared" si="21"/>
        <v>2.742065989</v>
      </c>
      <c r="BG80" s="18">
        <f t="shared" si="22"/>
        <v>2.562258384</v>
      </c>
      <c r="BH80" s="14">
        <f t="shared" si="23"/>
        <v>29.08388025</v>
      </c>
      <c r="BI80" s="14">
        <f t="shared" si="24"/>
        <v>27.7353232</v>
      </c>
      <c r="BJ80" s="14">
        <f t="shared" si="25"/>
        <v>54.16704127</v>
      </c>
      <c r="BK80" s="14">
        <f t="shared" si="26"/>
        <v>55.3357907</v>
      </c>
      <c r="BL80" s="14">
        <f t="shared" si="27"/>
        <v>-1.168749438</v>
      </c>
      <c r="BM80" s="19">
        <v>61.0</v>
      </c>
      <c r="BN80" s="19">
        <v>57.0</v>
      </c>
      <c r="BO80" s="26">
        <v>586.0</v>
      </c>
      <c r="BP80" s="26">
        <v>560.0</v>
      </c>
      <c r="BQ80" s="19">
        <v>223.0</v>
      </c>
      <c r="BR80" s="19">
        <v>284.0</v>
      </c>
      <c r="BS80" s="19">
        <v>335.0</v>
      </c>
      <c r="BT80" s="19">
        <v>330.0</v>
      </c>
      <c r="BU80" s="19">
        <v>622.0</v>
      </c>
      <c r="BV80" s="19">
        <v>610.0</v>
      </c>
      <c r="BW80" s="13">
        <f t="shared" si="28"/>
        <v>0.5048701299</v>
      </c>
      <c r="BX80" s="14">
        <v>1.22</v>
      </c>
      <c r="BY80" s="29">
        <f t="shared" si="29"/>
        <v>3.315900686</v>
      </c>
      <c r="BZ80" s="18">
        <f t="shared" si="30"/>
        <v>2.404595449</v>
      </c>
      <c r="CA80" s="18">
        <f t="shared" si="31"/>
        <v>2.404595449</v>
      </c>
      <c r="CB80" s="14">
        <f t="shared" si="32"/>
        <v>28.48109721</v>
      </c>
      <c r="CC80" s="14">
        <f t="shared" si="33"/>
        <v>28.07142539</v>
      </c>
      <c r="CD80" s="14">
        <f t="shared" si="34"/>
        <v>53.43545442</v>
      </c>
      <c r="CE80" s="14">
        <f t="shared" si="35"/>
        <v>56.92657078</v>
      </c>
      <c r="CF80" s="14">
        <f t="shared" si="36"/>
        <v>2.322366918</v>
      </c>
      <c r="CG80" s="7">
        <v>3368.55</v>
      </c>
      <c r="CH80" s="7">
        <v>135.0</v>
      </c>
      <c r="CI80" s="7">
        <v>135.0</v>
      </c>
      <c r="CJ80" s="26">
        <v>1464.0</v>
      </c>
      <c r="CK80" s="7">
        <v>1441.0</v>
      </c>
      <c r="CL80" s="7">
        <v>584.0</v>
      </c>
      <c r="CM80" s="7">
        <v>700.0</v>
      </c>
      <c r="CN80" s="7">
        <v>817.0</v>
      </c>
      <c r="CO80" s="7">
        <v>920.0</v>
      </c>
      <c r="CP80" s="19">
        <v>8.0</v>
      </c>
      <c r="CQ80" s="19">
        <v>13.0</v>
      </c>
      <c r="CR80" s="26">
        <f t="shared" si="37"/>
        <v>5</v>
      </c>
      <c r="CS80" s="18">
        <f t="shared" si="38"/>
        <v>0.3371496804</v>
      </c>
      <c r="CT80" s="18">
        <f t="shared" si="39"/>
        <v>0.5478682307</v>
      </c>
      <c r="CU80" s="18">
        <f t="shared" si="40"/>
        <v>0.2107185503</v>
      </c>
      <c r="CV80" s="30">
        <v>53.51</v>
      </c>
      <c r="CW80" s="30">
        <v>50.04</v>
      </c>
      <c r="CX80" s="30">
        <v>54.21</v>
      </c>
      <c r="CY80" s="30">
        <v>59.14</v>
      </c>
      <c r="CZ80" s="30">
        <v>53.78</v>
      </c>
      <c r="DA80" s="30">
        <v>51.65</v>
      </c>
      <c r="DB80" s="7">
        <v>0.0</v>
      </c>
      <c r="DC80" s="7">
        <v>0.0</v>
      </c>
      <c r="DD80" s="13" t="str">
        <f t="shared" si="41"/>
        <v> </v>
      </c>
      <c r="DE80" s="7">
        <v>0.0</v>
      </c>
      <c r="DF80" s="7">
        <v>0.0</v>
      </c>
      <c r="DG80" s="7">
        <v>0.0</v>
      </c>
      <c r="DH80" s="7">
        <v>0.0</v>
      </c>
      <c r="DI80" s="7">
        <v>0.0</v>
      </c>
      <c r="DJ80" s="9" t="s">
        <v>3831</v>
      </c>
      <c r="DK80" s="7" t="s">
        <v>3832</v>
      </c>
    </row>
    <row r="81" ht="12.75" customHeight="1">
      <c r="A81" s="7" t="s">
        <v>647</v>
      </c>
      <c r="B81" s="7" t="s">
        <v>648</v>
      </c>
      <c r="C81" s="8" t="s">
        <v>447</v>
      </c>
      <c r="D81" s="9" t="s">
        <v>174</v>
      </c>
      <c r="E81" s="7">
        <v>68.0</v>
      </c>
      <c r="F81" s="7">
        <v>2.0</v>
      </c>
      <c r="G81" s="7">
        <v>5.0</v>
      </c>
      <c r="H81" s="24">
        <f t="shared" si="1"/>
        <v>7</v>
      </c>
      <c r="I81" s="25">
        <f t="shared" si="2"/>
        <v>0.3328886012</v>
      </c>
      <c r="J81" s="19">
        <v>2.0</v>
      </c>
      <c r="K81" s="19">
        <v>3.0</v>
      </c>
      <c r="L81" s="19">
        <v>1.0</v>
      </c>
      <c r="M81" s="19">
        <v>53.0</v>
      </c>
      <c r="N81" s="19">
        <v>31.0</v>
      </c>
      <c r="O81" s="19">
        <v>51.0</v>
      </c>
      <c r="P81" s="19">
        <v>27.0</v>
      </c>
      <c r="Q81" s="10">
        <f t="shared" si="3"/>
        <v>0.03773584906</v>
      </c>
      <c r="R81" s="10">
        <f t="shared" si="4"/>
        <v>0.01481481481</v>
      </c>
      <c r="S81" s="7">
        <v>75701.0</v>
      </c>
      <c r="T81" s="14">
        <f t="shared" si="5"/>
        <v>18.55416667</v>
      </c>
      <c r="U81" s="14">
        <v>1214.88</v>
      </c>
      <c r="V81" s="14">
        <f t="shared" si="6"/>
        <v>17.86588235</v>
      </c>
      <c r="W81" s="14">
        <v>2129.57</v>
      </c>
      <c r="X81" s="14">
        <f t="shared" si="7"/>
        <v>31.31720588</v>
      </c>
      <c r="Y81" s="13">
        <f t="shared" si="8"/>
        <v>0.3632525527</v>
      </c>
      <c r="Z81" s="12">
        <f t="shared" si="9"/>
        <v>46.9</v>
      </c>
      <c r="AA81" s="19">
        <v>96.0</v>
      </c>
      <c r="AB81" s="19">
        <v>29.0</v>
      </c>
      <c r="AC81" s="19">
        <v>72.0</v>
      </c>
      <c r="AD81" s="19">
        <v>21.0</v>
      </c>
      <c r="AE81" s="19">
        <v>19.0</v>
      </c>
      <c r="AF81" s="10">
        <f t="shared" si="10"/>
        <v>0.06666666667</v>
      </c>
      <c r="AG81" s="10">
        <f t="shared" si="11"/>
        <v>0.1333333333</v>
      </c>
      <c r="AH81" s="10">
        <f t="shared" si="12"/>
        <v>0.2</v>
      </c>
      <c r="AI81" s="19">
        <v>265.0</v>
      </c>
      <c r="AJ81" s="13">
        <f t="shared" si="13"/>
        <v>0.2514231499</v>
      </c>
      <c r="AK81" s="19">
        <v>395.0</v>
      </c>
      <c r="AL81" s="13">
        <f t="shared" si="14"/>
        <v>0.3747628083</v>
      </c>
      <c r="AM81" s="19">
        <v>394.0</v>
      </c>
      <c r="AN81" s="13">
        <f t="shared" si="15"/>
        <v>0.3738140417</v>
      </c>
      <c r="AO81" s="13">
        <f t="shared" si="16"/>
        <v>0.4015151515</v>
      </c>
      <c r="AP81" s="8">
        <v>2.0</v>
      </c>
      <c r="AQ81" s="14">
        <v>-13.96</v>
      </c>
      <c r="AR81" s="19">
        <v>17.39</v>
      </c>
      <c r="AS81" s="26">
        <v>3.0</v>
      </c>
      <c r="AT81" s="27">
        <v>0.45</v>
      </c>
      <c r="AU81" s="8">
        <v>3.0</v>
      </c>
      <c r="AV81" s="27">
        <v>1.091</v>
      </c>
      <c r="AW81" s="19">
        <v>50.58</v>
      </c>
      <c r="AX81" s="19">
        <v>16.38</v>
      </c>
      <c r="AY81" s="27">
        <v>0.28600000000000003</v>
      </c>
      <c r="AZ81" s="27">
        <v>-4.443</v>
      </c>
      <c r="BA81" s="19">
        <v>48.45</v>
      </c>
      <c r="BB81" s="13">
        <f t="shared" si="17"/>
        <v>0.06396588486</v>
      </c>
      <c r="BC81" s="28">
        <f t="shared" si="18"/>
        <v>0.9365942029</v>
      </c>
      <c r="BD81" s="26">
        <f t="shared" si="19"/>
        <v>1000.560088</v>
      </c>
      <c r="BE81" s="13">
        <f t="shared" si="20"/>
        <v>0.00056008776</v>
      </c>
      <c r="BF81" s="18">
        <f t="shared" si="21"/>
        <v>1.481627815</v>
      </c>
      <c r="BG81" s="18">
        <f t="shared" si="22"/>
        <v>1.728565784</v>
      </c>
      <c r="BH81" s="14">
        <f t="shared" si="23"/>
        <v>23.16278151</v>
      </c>
      <c r="BI81" s="14">
        <f t="shared" si="24"/>
        <v>27.2619518</v>
      </c>
      <c r="BJ81" s="14">
        <f t="shared" si="25"/>
        <v>45.6341367</v>
      </c>
      <c r="BK81" s="14">
        <f t="shared" si="26"/>
        <v>55.56104307</v>
      </c>
      <c r="BL81" s="14">
        <f t="shared" si="27"/>
        <v>-9.926906361</v>
      </c>
      <c r="BM81" s="19">
        <v>30.0</v>
      </c>
      <c r="BN81" s="19">
        <v>35.0</v>
      </c>
      <c r="BO81" s="26">
        <v>439.0</v>
      </c>
      <c r="BP81" s="26">
        <v>517.0</v>
      </c>
      <c r="BQ81" s="19">
        <v>216.0</v>
      </c>
      <c r="BR81" s="19">
        <v>257.0</v>
      </c>
      <c r="BS81" s="19">
        <v>239.0</v>
      </c>
      <c r="BT81" s="19">
        <v>316.0</v>
      </c>
      <c r="BU81" s="19">
        <v>422.0</v>
      </c>
      <c r="BV81" s="19">
        <v>506.0</v>
      </c>
      <c r="BW81" s="13">
        <f t="shared" si="28"/>
        <v>0.4547413793</v>
      </c>
      <c r="BX81" s="14">
        <v>-4.5</v>
      </c>
      <c r="BY81" s="29">
        <f t="shared" si="29"/>
        <v>-2.119269997</v>
      </c>
      <c r="BZ81" s="18">
        <f t="shared" si="30"/>
        <v>1.990907984</v>
      </c>
      <c r="CA81" s="18">
        <f t="shared" si="31"/>
        <v>1.917847141</v>
      </c>
      <c r="CB81" s="14">
        <f t="shared" si="32"/>
        <v>26.66720786</v>
      </c>
      <c r="CC81" s="14">
        <f t="shared" si="33"/>
        <v>27.7448553</v>
      </c>
      <c r="CD81" s="14">
        <f t="shared" si="34"/>
        <v>49.79096481</v>
      </c>
      <c r="CE81" s="14">
        <f t="shared" si="35"/>
        <v>55.43491497</v>
      </c>
      <c r="CF81" s="14">
        <f t="shared" si="36"/>
        <v>-4.282956204</v>
      </c>
      <c r="CG81" s="7">
        <v>3284.933333</v>
      </c>
      <c r="CH81" s="7">
        <v>109.0</v>
      </c>
      <c r="CI81" s="7">
        <v>105.0</v>
      </c>
      <c r="CJ81" s="26">
        <v>1351.0</v>
      </c>
      <c r="CK81" s="7">
        <v>1414.0</v>
      </c>
      <c r="CL81" s="7">
        <v>577.0</v>
      </c>
      <c r="CM81" s="7">
        <v>691.0</v>
      </c>
      <c r="CN81" s="7">
        <v>689.0</v>
      </c>
      <c r="CO81" s="7">
        <v>825.0</v>
      </c>
      <c r="CP81" s="19">
        <v>6.0</v>
      </c>
      <c r="CQ81" s="19">
        <v>4.0</v>
      </c>
      <c r="CR81" s="26">
        <f t="shared" si="37"/>
        <v>-2</v>
      </c>
      <c r="CS81" s="18">
        <f t="shared" si="38"/>
        <v>0.2853330867</v>
      </c>
      <c r="CT81" s="18">
        <f t="shared" si="39"/>
        <v>0.1902220578</v>
      </c>
      <c r="CU81" s="18">
        <f t="shared" si="40"/>
        <v>-0.09511102892</v>
      </c>
      <c r="CV81" s="30">
        <v>35.49</v>
      </c>
      <c r="CW81" s="30">
        <v>43.61</v>
      </c>
      <c r="CX81" s="30">
        <v>52.86</v>
      </c>
      <c r="CY81" s="30">
        <v>40.01</v>
      </c>
      <c r="CZ81" s="30">
        <v>43.67</v>
      </c>
      <c r="DA81" s="30">
        <v>42.16</v>
      </c>
      <c r="DB81" s="7">
        <v>0.0</v>
      </c>
      <c r="DC81" s="7">
        <v>0.0</v>
      </c>
      <c r="DD81" s="13" t="str">
        <f t="shared" si="41"/>
        <v> </v>
      </c>
      <c r="DE81" s="7">
        <v>0.0</v>
      </c>
      <c r="DF81" s="7">
        <v>0.0</v>
      </c>
      <c r="DG81" s="7">
        <v>0.0</v>
      </c>
      <c r="DH81" s="7">
        <v>0.0</v>
      </c>
      <c r="DI81" s="7">
        <v>0.0</v>
      </c>
      <c r="DJ81" s="8" t="s">
        <v>3833</v>
      </c>
      <c r="DK81" s="7" t="s">
        <v>3834</v>
      </c>
    </row>
    <row r="82" ht="12.75" customHeight="1">
      <c r="A82" s="7" t="s">
        <v>354</v>
      </c>
      <c r="B82" s="7" t="s">
        <v>653</v>
      </c>
      <c r="C82" s="8" t="s">
        <v>274</v>
      </c>
      <c r="D82" s="9" t="s">
        <v>150</v>
      </c>
      <c r="E82" s="7">
        <v>76.0</v>
      </c>
      <c r="F82" s="7">
        <v>4.0</v>
      </c>
      <c r="G82" s="7">
        <v>4.0</v>
      </c>
      <c r="H82" s="24">
        <f t="shared" si="1"/>
        <v>8</v>
      </c>
      <c r="I82" s="25">
        <f t="shared" si="2"/>
        <v>0.7021650088</v>
      </c>
      <c r="J82" s="19">
        <v>4.0</v>
      </c>
      <c r="K82" s="19">
        <v>2.0</v>
      </c>
      <c r="L82" s="19">
        <v>2.0</v>
      </c>
      <c r="M82" s="19">
        <v>40.0</v>
      </c>
      <c r="N82" s="19">
        <v>24.0</v>
      </c>
      <c r="O82" s="19">
        <v>28.0</v>
      </c>
      <c r="P82" s="19">
        <v>49.0</v>
      </c>
      <c r="Q82" s="10">
        <f t="shared" si="3"/>
        <v>0.1</v>
      </c>
      <c r="R82" s="10">
        <f t="shared" si="4"/>
        <v>0.04347826087</v>
      </c>
      <c r="S82" s="7">
        <v>41016.0</v>
      </c>
      <c r="T82" s="14">
        <f t="shared" si="5"/>
        <v>8.994736842</v>
      </c>
      <c r="U82" s="14">
        <v>665.0</v>
      </c>
      <c r="V82" s="14">
        <f t="shared" si="6"/>
        <v>8.75</v>
      </c>
      <c r="W82" s="14">
        <v>2938.03</v>
      </c>
      <c r="X82" s="14">
        <f t="shared" si="7"/>
        <v>38.65828947</v>
      </c>
      <c r="Y82" s="13">
        <f t="shared" si="8"/>
        <v>0.1845668784</v>
      </c>
      <c r="Z82" s="12">
        <f t="shared" si="9"/>
        <v>36.57142857</v>
      </c>
      <c r="AA82" s="19">
        <v>22.0</v>
      </c>
      <c r="AB82" s="19">
        <v>49.0</v>
      </c>
      <c r="AC82" s="19">
        <v>38.0</v>
      </c>
      <c r="AD82" s="19">
        <v>9.0</v>
      </c>
      <c r="AE82" s="19">
        <v>14.0</v>
      </c>
      <c r="AF82" s="10">
        <f t="shared" si="10"/>
        <v>0.2857142857</v>
      </c>
      <c r="AG82" s="10">
        <f t="shared" si="11"/>
        <v>0.2857142857</v>
      </c>
      <c r="AH82" s="10">
        <f t="shared" si="12"/>
        <v>0.5714285714</v>
      </c>
      <c r="AI82" s="19">
        <v>123.0</v>
      </c>
      <c r="AJ82" s="13">
        <f t="shared" si="13"/>
        <v>0.2154115587</v>
      </c>
      <c r="AK82" s="19">
        <v>225.0</v>
      </c>
      <c r="AL82" s="13">
        <f t="shared" si="14"/>
        <v>0.3940455342</v>
      </c>
      <c r="AM82" s="19">
        <v>223.0</v>
      </c>
      <c r="AN82" s="13">
        <f t="shared" si="15"/>
        <v>0.3905429072</v>
      </c>
      <c r="AO82" s="13">
        <f t="shared" si="16"/>
        <v>0.3534482759</v>
      </c>
      <c r="AP82" s="8">
        <v>2.0</v>
      </c>
      <c r="AQ82" s="14">
        <v>-15.67</v>
      </c>
      <c r="AR82" s="19">
        <v>16.68</v>
      </c>
      <c r="AS82" s="26">
        <v>14.0</v>
      </c>
      <c r="AT82" s="27">
        <v>-0.332</v>
      </c>
      <c r="AU82" s="8">
        <v>14.0</v>
      </c>
      <c r="AV82" s="27">
        <v>-0.523</v>
      </c>
      <c r="AW82" s="19">
        <v>49.83</v>
      </c>
      <c r="AX82" s="19">
        <v>16.21</v>
      </c>
      <c r="AY82" s="27">
        <v>-1.083</v>
      </c>
      <c r="AZ82" s="27">
        <v>2.77</v>
      </c>
      <c r="BA82" s="19">
        <v>51.13</v>
      </c>
      <c r="BB82" s="13">
        <f t="shared" si="17"/>
        <v>0.0546875</v>
      </c>
      <c r="BC82" s="28">
        <f t="shared" si="18"/>
        <v>0.9296296296</v>
      </c>
      <c r="BD82" s="26">
        <f t="shared" si="19"/>
        <v>984.3171296</v>
      </c>
      <c r="BE82" s="13">
        <f t="shared" si="20"/>
        <v>-0.01568287037</v>
      </c>
      <c r="BF82" s="18">
        <f t="shared" si="21"/>
        <v>1.263157895</v>
      </c>
      <c r="BG82" s="18">
        <f t="shared" si="22"/>
        <v>1.714285714</v>
      </c>
      <c r="BH82" s="14">
        <f t="shared" si="23"/>
        <v>23.09774436</v>
      </c>
      <c r="BI82" s="14">
        <f t="shared" si="24"/>
        <v>24.36090226</v>
      </c>
      <c r="BJ82" s="14">
        <f t="shared" si="25"/>
        <v>47.27819549</v>
      </c>
      <c r="BK82" s="14">
        <f t="shared" si="26"/>
        <v>46.46616541</v>
      </c>
      <c r="BL82" s="14">
        <f t="shared" si="27"/>
        <v>0.8120300752</v>
      </c>
      <c r="BM82" s="19">
        <v>14.0</v>
      </c>
      <c r="BN82" s="19">
        <v>19.0</v>
      </c>
      <c r="BO82" s="26">
        <v>242.0</v>
      </c>
      <c r="BP82" s="26">
        <v>251.0</v>
      </c>
      <c r="BQ82" s="19">
        <v>112.0</v>
      </c>
      <c r="BR82" s="19">
        <v>101.0</v>
      </c>
      <c r="BS82" s="19">
        <v>156.0</v>
      </c>
      <c r="BT82" s="19">
        <v>144.0</v>
      </c>
      <c r="BU82" s="19">
        <v>227.0</v>
      </c>
      <c r="BV82" s="19">
        <v>262.0</v>
      </c>
      <c r="BW82" s="13">
        <f t="shared" si="28"/>
        <v>0.4642126789</v>
      </c>
      <c r="BX82" s="14">
        <v>-6.88</v>
      </c>
      <c r="BY82" s="29">
        <f t="shared" si="29"/>
        <v>0.9462714545</v>
      </c>
      <c r="BZ82" s="18">
        <f t="shared" si="30"/>
        <v>2.16757986</v>
      </c>
      <c r="CA82" s="18">
        <f t="shared" si="31"/>
        <v>1.950821874</v>
      </c>
      <c r="CB82" s="14">
        <f t="shared" si="32"/>
        <v>30.44616019</v>
      </c>
      <c r="CC82" s="14">
        <f t="shared" si="33"/>
        <v>27.54493792</v>
      </c>
      <c r="CD82" s="14">
        <f t="shared" si="34"/>
        <v>55.5233918</v>
      </c>
      <c r="CE82" s="14">
        <f t="shared" si="35"/>
        <v>50.95480041</v>
      </c>
      <c r="CF82" s="14">
        <f t="shared" si="36"/>
        <v>-3.756561323</v>
      </c>
      <c r="CG82" s="7">
        <v>3598.483333</v>
      </c>
      <c r="CH82" s="7">
        <v>130.0</v>
      </c>
      <c r="CI82" s="7">
        <v>117.0</v>
      </c>
      <c r="CJ82" s="26">
        <v>1696.0</v>
      </c>
      <c r="CK82" s="7">
        <v>1535.0</v>
      </c>
      <c r="CL82" s="7">
        <v>671.0</v>
      </c>
      <c r="CM82" s="7">
        <v>608.0</v>
      </c>
      <c r="CN82" s="7">
        <v>833.0</v>
      </c>
      <c r="CO82" s="7">
        <v>796.0</v>
      </c>
      <c r="CP82" s="19">
        <v>6.0</v>
      </c>
      <c r="CQ82" s="19">
        <v>6.0</v>
      </c>
      <c r="CR82" s="26">
        <f t="shared" si="37"/>
        <v>0</v>
      </c>
      <c r="CS82" s="18">
        <f t="shared" si="38"/>
        <v>0.5266237566</v>
      </c>
      <c r="CT82" s="18">
        <f t="shared" si="39"/>
        <v>0.5266237566</v>
      </c>
      <c r="CU82" s="18">
        <f t="shared" si="40"/>
        <v>0</v>
      </c>
      <c r="CV82" s="30">
        <v>19.15</v>
      </c>
      <c r="CW82" s="30">
        <v>23.5</v>
      </c>
      <c r="CX82" s="30">
        <v>33.56</v>
      </c>
      <c r="CY82" s="30">
        <v>28.35</v>
      </c>
      <c r="CZ82" s="30">
        <v>29.47</v>
      </c>
      <c r="DA82" s="30">
        <v>26.33</v>
      </c>
      <c r="DB82" s="7">
        <v>237.0</v>
      </c>
      <c r="DC82" s="7">
        <v>225.0</v>
      </c>
      <c r="DD82" s="13">
        <f t="shared" si="41"/>
        <v>0.512987013</v>
      </c>
      <c r="DE82" s="7">
        <v>4.43</v>
      </c>
      <c r="DF82" s="7">
        <v>5.47</v>
      </c>
      <c r="DG82" s="7">
        <v>100.0</v>
      </c>
      <c r="DH82" s="7">
        <v>195.0</v>
      </c>
      <c r="DI82" s="7">
        <v>164.0</v>
      </c>
      <c r="DJ82" s="8" t="s">
        <v>3835</v>
      </c>
      <c r="DK82" s="7" t="s">
        <v>3836</v>
      </c>
    </row>
    <row r="83" ht="12.75" customHeight="1">
      <c r="A83" s="7" t="s">
        <v>658</v>
      </c>
      <c r="B83" s="7" t="s">
        <v>659</v>
      </c>
      <c r="C83" s="8" t="s">
        <v>274</v>
      </c>
      <c r="D83" s="9" t="s">
        <v>247</v>
      </c>
      <c r="E83" s="7">
        <v>82.0</v>
      </c>
      <c r="F83" s="7">
        <v>11.0</v>
      </c>
      <c r="G83" s="7">
        <v>18.0</v>
      </c>
      <c r="H83" s="24">
        <f t="shared" si="1"/>
        <v>29</v>
      </c>
      <c r="I83" s="25">
        <f t="shared" si="2"/>
        <v>1.548846525</v>
      </c>
      <c r="J83" s="19">
        <v>8.0</v>
      </c>
      <c r="K83" s="19">
        <v>8.0</v>
      </c>
      <c r="L83" s="19">
        <v>9.0</v>
      </c>
      <c r="M83" s="19">
        <v>101.0</v>
      </c>
      <c r="N83" s="19">
        <v>36.0</v>
      </c>
      <c r="O83" s="19">
        <v>46.0</v>
      </c>
      <c r="P83" s="19">
        <v>119.0</v>
      </c>
      <c r="Q83" s="10">
        <f t="shared" si="3"/>
        <v>0.1089108911</v>
      </c>
      <c r="R83" s="10">
        <f t="shared" si="4"/>
        <v>0.06010928962</v>
      </c>
      <c r="S83" s="7">
        <v>67405.0</v>
      </c>
      <c r="T83" s="14">
        <f t="shared" si="5"/>
        <v>13.70020325</v>
      </c>
      <c r="U83" s="14">
        <v>1077.32</v>
      </c>
      <c r="V83" s="14">
        <f t="shared" si="6"/>
        <v>13.13804878</v>
      </c>
      <c r="W83" s="14">
        <v>2833.78</v>
      </c>
      <c r="X83" s="14">
        <f t="shared" si="7"/>
        <v>34.55829268</v>
      </c>
      <c r="Y83" s="13">
        <f t="shared" si="8"/>
        <v>0.2754519189</v>
      </c>
      <c r="Z83" s="12">
        <f t="shared" si="9"/>
        <v>110.7368421</v>
      </c>
      <c r="AA83" s="19">
        <v>34.0</v>
      </c>
      <c r="AB83" s="19">
        <v>183.0</v>
      </c>
      <c r="AC83" s="19">
        <v>63.0</v>
      </c>
      <c r="AD83" s="19">
        <v>20.0</v>
      </c>
      <c r="AE83" s="19">
        <v>32.0</v>
      </c>
      <c r="AF83" s="10">
        <f t="shared" si="10"/>
        <v>0.2105263158</v>
      </c>
      <c r="AG83" s="10">
        <f t="shared" si="11"/>
        <v>0.4473684211</v>
      </c>
      <c r="AH83" s="10">
        <f t="shared" si="12"/>
        <v>0.6578947368</v>
      </c>
      <c r="AI83" s="19">
        <v>305.0</v>
      </c>
      <c r="AJ83" s="13">
        <f t="shared" si="13"/>
        <v>0.2666083916</v>
      </c>
      <c r="AK83" s="19">
        <v>449.0</v>
      </c>
      <c r="AL83" s="13">
        <f t="shared" si="14"/>
        <v>0.3924825175</v>
      </c>
      <c r="AM83" s="19">
        <v>390.0</v>
      </c>
      <c r="AN83" s="13">
        <f t="shared" si="15"/>
        <v>0.3409090909</v>
      </c>
      <c r="AO83" s="13">
        <f t="shared" si="16"/>
        <v>0.4045092838</v>
      </c>
      <c r="AP83" s="8">
        <v>5.0</v>
      </c>
      <c r="AQ83" s="14">
        <v>-11.84</v>
      </c>
      <c r="AR83" s="19">
        <v>17.55</v>
      </c>
      <c r="AS83" s="26">
        <v>5.0</v>
      </c>
      <c r="AT83" s="27">
        <v>1.046</v>
      </c>
      <c r="AU83" s="8">
        <v>2.0</v>
      </c>
      <c r="AV83" s="27">
        <v>0.394</v>
      </c>
      <c r="AW83" s="19">
        <v>50.08</v>
      </c>
      <c r="AX83" s="19">
        <v>18.37</v>
      </c>
      <c r="AY83" s="27">
        <v>0.271</v>
      </c>
      <c r="AZ83" s="27">
        <v>3.629</v>
      </c>
      <c r="BA83" s="19">
        <v>51.85</v>
      </c>
      <c r="BB83" s="13">
        <f t="shared" si="17"/>
        <v>0.07224334601</v>
      </c>
      <c r="BC83" s="28">
        <f t="shared" si="18"/>
        <v>0.939453125</v>
      </c>
      <c r="BD83" s="26">
        <f t="shared" si="19"/>
        <v>1011.696471</v>
      </c>
      <c r="BE83" s="13">
        <f t="shared" si="20"/>
        <v>0.01169647101</v>
      </c>
      <c r="BF83" s="18">
        <f t="shared" si="21"/>
        <v>2.116362826</v>
      </c>
      <c r="BG83" s="18">
        <f t="shared" si="22"/>
        <v>1.726506516</v>
      </c>
      <c r="BH83" s="14">
        <f t="shared" si="23"/>
        <v>29.29491702</v>
      </c>
      <c r="BI83" s="14">
        <f t="shared" si="24"/>
        <v>28.5152044</v>
      </c>
      <c r="BJ83" s="14">
        <f t="shared" si="25"/>
        <v>53.18753945</v>
      </c>
      <c r="BK83" s="14">
        <f t="shared" si="26"/>
        <v>54.13433335</v>
      </c>
      <c r="BL83" s="14">
        <f t="shared" si="27"/>
        <v>-0.946793896</v>
      </c>
      <c r="BM83" s="19">
        <v>38.0</v>
      </c>
      <c r="BN83" s="19">
        <v>31.0</v>
      </c>
      <c r="BO83" s="26">
        <v>488.0</v>
      </c>
      <c r="BP83" s="26">
        <v>481.0</v>
      </c>
      <c r="BQ83" s="19">
        <v>196.0</v>
      </c>
      <c r="BR83" s="19">
        <v>193.0</v>
      </c>
      <c r="BS83" s="19">
        <v>233.0</v>
      </c>
      <c r="BT83" s="19">
        <v>267.0</v>
      </c>
      <c r="BU83" s="19">
        <v>449.0</v>
      </c>
      <c r="BV83" s="19">
        <v>467.0</v>
      </c>
      <c r="BW83" s="13">
        <f t="shared" si="28"/>
        <v>0.4901746725</v>
      </c>
      <c r="BX83" s="14">
        <v>-3.91</v>
      </c>
      <c r="BY83" s="29">
        <f t="shared" si="29"/>
        <v>-1.980016708</v>
      </c>
      <c r="BZ83" s="18">
        <f t="shared" si="30"/>
        <v>2.134721215</v>
      </c>
      <c r="CA83" s="18">
        <f t="shared" si="31"/>
        <v>1.88899791</v>
      </c>
      <c r="CB83" s="14">
        <f t="shared" si="32"/>
        <v>30.3314705</v>
      </c>
      <c r="CC83" s="14">
        <f t="shared" si="33"/>
        <v>27.78209121</v>
      </c>
      <c r="CD83" s="14">
        <f t="shared" si="34"/>
        <v>55.53346701</v>
      </c>
      <c r="CE83" s="14">
        <f t="shared" si="35"/>
        <v>51.35617082</v>
      </c>
      <c r="CF83" s="14">
        <f t="shared" si="36"/>
        <v>-5.124090087</v>
      </c>
      <c r="CG83" s="7">
        <v>3906.833333</v>
      </c>
      <c r="CH83" s="7">
        <v>139.0</v>
      </c>
      <c r="CI83" s="7">
        <v>123.0</v>
      </c>
      <c r="CJ83" s="26">
        <v>1836.0</v>
      </c>
      <c r="CK83" s="7">
        <v>1686.0</v>
      </c>
      <c r="CL83" s="7">
        <v>726.0</v>
      </c>
      <c r="CM83" s="7">
        <v>662.0</v>
      </c>
      <c r="CN83" s="7">
        <v>915.0</v>
      </c>
      <c r="CO83" s="7">
        <v>873.0</v>
      </c>
      <c r="CP83" s="19">
        <v>10.0</v>
      </c>
      <c r="CQ83" s="19">
        <v>9.0</v>
      </c>
      <c r="CR83" s="26">
        <f t="shared" si="37"/>
        <v>-1</v>
      </c>
      <c r="CS83" s="18">
        <f t="shared" si="38"/>
        <v>0.5340850085</v>
      </c>
      <c r="CT83" s="18">
        <f t="shared" si="39"/>
        <v>0.4806765077</v>
      </c>
      <c r="CU83" s="18">
        <f t="shared" si="40"/>
        <v>-0.05340850085</v>
      </c>
      <c r="CV83" s="30">
        <v>40.08</v>
      </c>
      <c r="CW83" s="30">
        <v>41.46</v>
      </c>
      <c r="CX83" s="30">
        <v>43.07</v>
      </c>
      <c r="CY83" s="30">
        <v>44.2</v>
      </c>
      <c r="CZ83" s="30">
        <v>49.51</v>
      </c>
      <c r="DA83" s="30">
        <v>44.49</v>
      </c>
      <c r="DB83" s="7">
        <v>38.0</v>
      </c>
      <c r="DC83" s="7">
        <v>29.0</v>
      </c>
      <c r="DD83" s="13">
        <f t="shared" si="41"/>
        <v>0.5671641791</v>
      </c>
      <c r="DE83" s="7">
        <v>-1.16</v>
      </c>
      <c r="DF83" s="7">
        <v>-1.56</v>
      </c>
      <c r="DG83" s="7">
        <v>35.0</v>
      </c>
      <c r="DH83" s="7">
        <v>10.0</v>
      </c>
      <c r="DI83" s="7">
        <v>12.0</v>
      </c>
      <c r="DJ83" s="8" t="s">
        <v>3837</v>
      </c>
      <c r="DK83" s="7" t="s">
        <v>3838</v>
      </c>
    </row>
    <row r="84" ht="12.75" customHeight="1">
      <c r="A84" s="7" t="s">
        <v>464</v>
      </c>
      <c r="B84" s="7" t="s">
        <v>666</v>
      </c>
      <c r="C84" s="8" t="s">
        <v>173</v>
      </c>
      <c r="D84" s="9" t="s">
        <v>150</v>
      </c>
      <c r="E84" s="7">
        <v>1.0</v>
      </c>
      <c r="F84" s="7">
        <v>0.0</v>
      </c>
      <c r="G84" s="7">
        <v>0.0</v>
      </c>
      <c r="H84" s="24">
        <f t="shared" si="1"/>
        <v>0</v>
      </c>
      <c r="I84" s="25">
        <f t="shared" si="2"/>
        <v>0</v>
      </c>
      <c r="J84" s="19">
        <v>0.0</v>
      </c>
      <c r="K84" s="19">
        <v>0.0</v>
      </c>
      <c r="L84" s="19">
        <v>0.0</v>
      </c>
      <c r="M84" s="19">
        <v>1.0</v>
      </c>
      <c r="N84" s="19">
        <v>0.0</v>
      </c>
      <c r="O84" s="19">
        <v>1.0</v>
      </c>
      <c r="P84" s="19">
        <v>1.0</v>
      </c>
      <c r="Q84" s="10">
        <f t="shared" si="3"/>
        <v>0</v>
      </c>
      <c r="R84" s="10">
        <f t="shared" si="4"/>
        <v>0</v>
      </c>
      <c r="S84" s="7">
        <v>461.0</v>
      </c>
      <c r="T84" s="14">
        <f t="shared" si="5"/>
        <v>7.683333333</v>
      </c>
      <c r="U84" s="14">
        <v>8.09</v>
      </c>
      <c r="V84" s="14">
        <f t="shared" si="6"/>
        <v>8.09</v>
      </c>
      <c r="W84" s="14">
        <v>30.38</v>
      </c>
      <c r="X84" s="14">
        <f t="shared" si="7"/>
        <v>30.38</v>
      </c>
      <c r="Y84" s="13">
        <f t="shared" si="8"/>
        <v>0.2102937354</v>
      </c>
      <c r="Z84" s="12">
        <f t="shared" si="9"/>
        <v>0</v>
      </c>
      <c r="AA84" s="19">
        <v>0.0</v>
      </c>
      <c r="AB84" s="19">
        <v>2.0</v>
      </c>
      <c r="AC84" s="19">
        <v>0.0</v>
      </c>
      <c r="AD84" s="19">
        <v>0.0</v>
      </c>
      <c r="AE84" s="19">
        <v>0.0</v>
      </c>
      <c r="AF84" s="10">
        <f t="shared" si="10"/>
        <v>0</v>
      </c>
      <c r="AG84" s="10">
        <f t="shared" si="11"/>
        <v>0</v>
      </c>
      <c r="AH84" s="10">
        <f t="shared" si="12"/>
        <v>0</v>
      </c>
      <c r="AI84" s="19">
        <v>0.0</v>
      </c>
      <c r="AJ84" s="13">
        <f t="shared" si="13"/>
        <v>0</v>
      </c>
      <c r="AK84" s="19">
        <v>2.0</v>
      </c>
      <c r="AL84" s="13">
        <f t="shared" si="14"/>
        <v>0.2857142857</v>
      </c>
      <c r="AM84" s="19">
        <v>5.0</v>
      </c>
      <c r="AN84" s="13">
        <f t="shared" si="15"/>
        <v>0.7142857143</v>
      </c>
      <c r="AO84" s="13">
        <f t="shared" si="16"/>
        <v>0</v>
      </c>
      <c r="AP84" s="8">
        <v>1.0</v>
      </c>
      <c r="AQ84" s="14">
        <v>-45.0</v>
      </c>
      <c r="AR84" s="19">
        <v>16.42</v>
      </c>
      <c r="AS84" s="26">
        <v>13.0</v>
      </c>
      <c r="AT84" s="27">
        <v>-3.795</v>
      </c>
      <c r="AU84" s="8">
        <v>15.0</v>
      </c>
      <c r="AV84" s="27">
        <v>-5.812</v>
      </c>
      <c r="AW84" s="19">
        <v>47.87</v>
      </c>
      <c r="AX84" s="19">
        <v>15.42</v>
      </c>
      <c r="AY84" s="27">
        <v>-0.029</v>
      </c>
      <c r="AZ84" s="27">
        <v>0.301</v>
      </c>
      <c r="BA84" s="19">
        <v>49.99</v>
      </c>
      <c r="BB84" s="13">
        <f t="shared" si="17"/>
        <v>0</v>
      </c>
      <c r="BC84" s="28">
        <f t="shared" si="18"/>
        <v>1</v>
      </c>
      <c r="BD84" s="26">
        <f t="shared" si="19"/>
        <v>1000</v>
      </c>
      <c r="BE84" s="13">
        <f t="shared" si="20"/>
        <v>0</v>
      </c>
      <c r="BF84" s="18">
        <f t="shared" si="21"/>
        <v>0</v>
      </c>
      <c r="BG84" s="18">
        <f t="shared" si="22"/>
        <v>0</v>
      </c>
      <c r="BH84" s="14">
        <f t="shared" si="23"/>
        <v>22.24969098</v>
      </c>
      <c r="BI84" s="14">
        <f t="shared" si="24"/>
        <v>7.416563659</v>
      </c>
      <c r="BJ84" s="14">
        <f t="shared" si="25"/>
        <v>44.49938195</v>
      </c>
      <c r="BK84" s="14">
        <f t="shared" si="26"/>
        <v>22.24969098</v>
      </c>
      <c r="BL84" s="14">
        <f t="shared" si="27"/>
        <v>22.24969098</v>
      </c>
      <c r="BM84" s="19">
        <v>0.0</v>
      </c>
      <c r="BN84" s="19">
        <v>0.0</v>
      </c>
      <c r="BO84" s="26">
        <v>3.0</v>
      </c>
      <c r="BP84" s="26">
        <v>1.0</v>
      </c>
      <c r="BQ84" s="19">
        <v>1.0</v>
      </c>
      <c r="BR84" s="19">
        <v>1.0</v>
      </c>
      <c r="BS84" s="19">
        <v>2.0</v>
      </c>
      <c r="BT84" s="19">
        <v>1.0</v>
      </c>
      <c r="BU84" s="19">
        <v>3.0</v>
      </c>
      <c r="BV84" s="19">
        <v>1.0</v>
      </c>
      <c r="BW84" s="13">
        <f t="shared" si="28"/>
        <v>0.75</v>
      </c>
      <c r="BX84" s="14">
        <v>38.16</v>
      </c>
      <c r="BY84" s="29">
        <f t="shared" si="29"/>
        <v>28.04669098</v>
      </c>
      <c r="BZ84" s="18">
        <f t="shared" si="30"/>
        <v>0</v>
      </c>
      <c r="CA84" s="18">
        <f t="shared" si="31"/>
        <v>1.602849525</v>
      </c>
      <c r="CB84" s="14">
        <f t="shared" si="32"/>
        <v>17.63134477</v>
      </c>
      <c r="CC84" s="14">
        <f t="shared" si="33"/>
        <v>28.85129144</v>
      </c>
      <c r="CD84" s="14">
        <f t="shared" si="34"/>
        <v>48.08548574</v>
      </c>
      <c r="CE84" s="14">
        <f t="shared" si="35"/>
        <v>52.89403431</v>
      </c>
      <c r="CF84" s="14">
        <f t="shared" si="36"/>
        <v>27.05823955</v>
      </c>
      <c r="CG84" s="7">
        <v>37.433333</v>
      </c>
      <c r="CH84" s="7">
        <v>0.0</v>
      </c>
      <c r="CI84" s="7">
        <v>1.0</v>
      </c>
      <c r="CJ84" s="26">
        <v>11.0</v>
      </c>
      <c r="CK84" s="7">
        <v>17.0</v>
      </c>
      <c r="CL84" s="7">
        <v>8.0</v>
      </c>
      <c r="CM84" s="7">
        <v>9.0</v>
      </c>
      <c r="CN84" s="7">
        <v>11.0</v>
      </c>
      <c r="CO84" s="7">
        <v>6.0</v>
      </c>
      <c r="CP84" s="19">
        <v>0.0</v>
      </c>
      <c r="CQ84" s="19">
        <v>0.0</v>
      </c>
      <c r="CR84" s="26">
        <f t="shared" si="37"/>
        <v>0</v>
      </c>
      <c r="CS84" s="18">
        <f t="shared" si="38"/>
        <v>0</v>
      </c>
      <c r="CT84" s="18">
        <f t="shared" si="39"/>
        <v>0</v>
      </c>
      <c r="CU84" s="18">
        <f t="shared" si="40"/>
        <v>0</v>
      </c>
      <c r="CV84" s="30">
        <v>0.53</v>
      </c>
      <c r="CW84" s="30">
        <v>0.04</v>
      </c>
      <c r="CX84" s="30">
        <v>0.0</v>
      </c>
      <c r="CY84" s="30">
        <v>0.16</v>
      </c>
      <c r="CZ84" s="30">
        <v>0.11</v>
      </c>
      <c r="DA84" s="30">
        <v>0.18</v>
      </c>
      <c r="DB84" s="7">
        <v>0.0</v>
      </c>
      <c r="DC84" s="7">
        <v>0.0</v>
      </c>
      <c r="DD84" s="13" t="str">
        <f t="shared" si="41"/>
        <v> </v>
      </c>
      <c r="DE84" s="7">
        <v>0.0</v>
      </c>
      <c r="DF84" s="7">
        <v>0.0</v>
      </c>
      <c r="DG84" s="7">
        <v>0.0</v>
      </c>
      <c r="DH84" s="7">
        <v>0.0</v>
      </c>
      <c r="DI84" s="7">
        <v>0.0</v>
      </c>
      <c r="DJ84" s="8" t="s">
        <v>3839</v>
      </c>
      <c r="DK84" s="7" t="s">
        <v>3840</v>
      </c>
    </row>
    <row r="85" ht="12.75" customHeight="1">
      <c r="A85" s="7" t="s">
        <v>637</v>
      </c>
      <c r="B85" s="7" t="s">
        <v>666</v>
      </c>
      <c r="C85" s="8" t="s">
        <v>237</v>
      </c>
      <c r="D85" s="9" t="s">
        <v>247</v>
      </c>
      <c r="E85" s="7">
        <v>7.0</v>
      </c>
      <c r="F85" s="7">
        <v>0.0</v>
      </c>
      <c r="G85" s="7">
        <v>1.0</v>
      </c>
      <c r="H85" s="24">
        <f t="shared" si="1"/>
        <v>1</v>
      </c>
      <c r="I85" s="25">
        <f t="shared" si="2"/>
        <v>0.7745266781</v>
      </c>
      <c r="J85" s="19">
        <v>0.0</v>
      </c>
      <c r="K85" s="19">
        <v>0.0</v>
      </c>
      <c r="L85" s="19">
        <v>0.0</v>
      </c>
      <c r="M85" s="19">
        <v>6.0</v>
      </c>
      <c r="N85" s="19">
        <v>1.0</v>
      </c>
      <c r="O85" s="19">
        <v>2.0</v>
      </c>
      <c r="P85" s="19">
        <v>5.0</v>
      </c>
      <c r="Q85" s="10">
        <f t="shared" si="3"/>
        <v>0</v>
      </c>
      <c r="R85" s="10">
        <f t="shared" si="4"/>
        <v>0</v>
      </c>
      <c r="S85" s="7">
        <v>4648.0</v>
      </c>
      <c r="T85" s="14">
        <f t="shared" si="5"/>
        <v>11.06666667</v>
      </c>
      <c r="U85" s="14">
        <v>70.12</v>
      </c>
      <c r="V85" s="14">
        <f t="shared" si="6"/>
        <v>10.01714286</v>
      </c>
      <c r="W85" s="14">
        <v>253.7</v>
      </c>
      <c r="X85" s="14">
        <f t="shared" si="7"/>
        <v>36.24285714</v>
      </c>
      <c r="Y85" s="13">
        <f t="shared" si="8"/>
        <v>0.2165400531</v>
      </c>
      <c r="Z85" s="12">
        <f t="shared" si="9"/>
        <v>0</v>
      </c>
      <c r="AA85" s="19">
        <v>2.0</v>
      </c>
      <c r="AB85" s="19">
        <v>1.0</v>
      </c>
      <c r="AC85" s="19">
        <v>9.0</v>
      </c>
      <c r="AD85" s="19">
        <v>0.0</v>
      </c>
      <c r="AE85" s="19">
        <v>4.0</v>
      </c>
      <c r="AF85" s="10">
        <f t="shared" si="10"/>
        <v>0</v>
      </c>
      <c r="AG85" s="10">
        <f t="shared" si="11"/>
        <v>0</v>
      </c>
      <c r="AH85" s="10">
        <f t="shared" si="12"/>
        <v>0</v>
      </c>
      <c r="AI85" s="19">
        <v>31.0</v>
      </c>
      <c r="AJ85" s="13">
        <f t="shared" si="13"/>
        <v>0.4246575342</v>
      </c>
      <c r="AK85" s="19">
        <v>20.0</v>
      </c>
      <c r="AL85" s="13">
        <f t="shared" si="14"/>
        <v>0.2739726027</v>
      </c>
      <c r="AM85" s="19">
        <v>22.0</v>
      </c>
      <c r="AN85" s="13">
        <f t="shared" si="15"/>
        <v>0.301369863</v>
      </c>
      <c r="AO85" s="13">
        <f t="shared" si="16"/>
        <v>0.6078431373</v>
      </c>
      <c r="AP85" s="8">
        <v>14.0</v>
      </c>
      <c r="AQ85" s="14">
        <v>11.08</v>
      </c>
      <c r="AR85" s="19">
        <v>16.94</v>
      </c>
      <c r="AS85" s="26">
        <v>13.0</v>
      </c>
      <c r="AT85" s="27">
        <v>0.88</v>
      </c>
      <c r="AU85" s="8">
        <v>5.0</v>
      </c>
      <c r="AV85" s="27">
        <v>0.075</v>
      </c>
      <c r="AW85" s="19">
        <v>49.77</v>
      </c>
      <c r="AX85" s="19">
        <v>16.43</v>
      </c>
      <c r="AY85" s="27">
        <v>1.786</v>
      </c>
      <c r="AZ85" s="27">
        <v>5.84</v>
      </c>
      <c r="BA85" s="19">
        <v>52.14</v>
      </c>
      <c r="BB85" s="13">
        <f t="shared" si="17"/>
        <v>0.05882352941</v>
      </c>
      <c r="BC85" s="28">
        <f t="shared" si="18"/>
        <v>0.9</v>
      </c>
      <c r="BD85" s="26">
        <f t="shared" si="19"/>
        <v>958.8235294</v>
      </c>
      <c r="BE85" s="13">
        <f t="shared" si="20"/>
        <v>-0.04117647059</v>
      </c>
      <c r="BF85" s="18">
        <f t="shared" si="21"/>
        <v>1.711351968</v>
      </c>
      <c r="BG85" s="18">
        <f t="shared" si="22"/>
        <v>3.422703936</v>
      </c>
      <c r="BH85" s="14">
        <f t="shared" si="23"/>
        <v>29.09298346</v>
      </c>
      <c r="BI85" s="14">
        <f t="shared" si="24"/>
        <v>34.22703936</v>
      </c>
      <c r="BJ85" s="14">
        <f t="shared" si="25"/>
        <v>59.0416429</v>
      </c>
      <c r="BK85" s="14">
        <f t="shared" si="26"/>
        <v>52.19623503</v>
      </c>
      <c r="BL85" s="14">
        <f t="shared" si="27"/>
        <v>6.845407872</v>
      </c>
      <c r="BM85" s="19">
        <v>2.0</v>
      </c>
      <c r="BN85" s="19">
        <v>4.0</v>
      </c>
      <c r="BO85" s="26">
        <v>32.0</v>
      </c>
      <c r="BP85" s="26">
        <v>36.0</v>
      </c>
      <c r="BQ85" s="19">
        <v>15.0</v>
      </c>
      <c r="BR85" s="19">
        <v>11.0</v>
      </c>
      <c r="BS85" s="19">
        <v>20.0</v>
      </c>
      <c r="BT85" s="19">
        <v>10.0</v>
      </c>
      <c r="BU85" s="19">
        <v>29.0</v>
      </c>
      <c r="BV85" s="19">
        <v>31.0</v>
      </c>
      <c r="BW85" s="13">
        <f t="shared" si="28"/>
        <v>0.4833333333</v>
      </c>
      <c r="BX85" s="14">
        <v>-3.18</v>
      </c>
      <c r="BY85" s="29">
        <f t="shared" si="29"/>
        <v>-1.597827422</v>
      </c>
      <c r="BZ85" s="18">
        <f t="shared" si="30"/>
        <v>1.849473412</v>
      </c>
      <c r="CA85" s="18">
        <f t="shared" si="31"/>
        <v>1.849473412</v>
      </c>
      <c r="CB85" s="14">
        <f t="shared" si="32"/>
        <v>27.92704852</v>
      </c>
      <c r="CC85" s="14">
        <f t="shared" si="33"/>
        <v>29.03673257</v>
      </c>
      <c r="CD85" s="14">
        <f t="shared" si="34"/>
        <v>58.62830716</v>
      </c>
      <c r="CE85" s="14">
        <f t="shared" si="35"/>
        <v>53.07988692</v>
      </c>
      <c r="CF85" s="14">
        <f t="shared" si="36"/>
        <v>1.296987636</v>
      </c>
      <c r="CG85" s="7">
        <v>324.416667</v>
      </c>
      <c r="CH85" s="7">
        <v>10.0</v>
      </c>
      <c r="CI85" s="7">
        <v>10.0</v>
      </c>
      <c r="CJ85" s="26">
        <v>141.0</v>
      </c>
      <c r="CK85" s="7">
        <v>147.0</v>
      </c>
      <c r="CL85" s="7">
        <v>85.0</v>
      </c>
      <c r="CM85" s="7">
        <v>69.0</v>
      </c>
      <c r="CN85" s="7">
        <v>81.0</v>
      </c>
      <c r="CO85" s="7">
        <v>61.0</v>
      </c>
      <c r="CP85" s="19">
        <v>0.0</v>
      </c>
      <c r="CQ85" s="19">
        <v>1.0</v>
      </c>
      <c r="CR85" s="26">
        <f t="shared" si="37"/>
        <v>1</v>
      </c>
      <c r="CS85" s="18">
        <f t="shared" si="38"/>
        <v>0</v>
      </c>
      <c r="CT85" s="18">
        <f t="shared" si="39"/>
        <v>0.7745266781</v>
      </c>
      <c r="CU85" s="18">
        <f t="shared" si="40"/>
        <v>0.7745266781</v>
      </c>
      <c r="CV85" s="30">
        <v>2.2800000000000002</v>
      </c>
      <c r="CW85" s="30">
        <v>2.96</v>
      </c>
      <c r="CX85" s="30">
        <v>1.3</v>
      </c>
      <c r="CY85" s="30">
        <v>5.18</v>
      </c>
      <c r="CZ85" s="30">
        <v>2.2</v>
      </c>
      <c r="DA85" s="30">
        <v>3.27</v>
      </c>
      <c r="DB85" s="7">
        <v>0.0</v>
      </c>
      <c r="DC85" s="7">
        <v>0.0</v>
      </c>
      <c r="DD85" s="13" t="str">
        <f t="shared" si="41"/>
        <v> </v>
      </c>
      <c r="DE85" s="7">
        <v>0.0</v>
      </c>
      <c r="DF85" s="7">
        <v>0.0</v>
      </c>
      <c r="DG85" s="7">
        <v>0.0</v>
      </c>
      <c r="DH85" s="7">
        <v>0.0</v>
      </c>
      <c r="DI85" s="7">
        <v>0.0</v>
      </c>
      <c r="DJ85" s="8" t="s">
        <v>3841</v>
      </c>
      <c r="DK85" s="7" t="s">
        <v>3842</v>
      </c>
    </row>
    <row r="86" ht="12.75" customHeight="1">
      <c r="A86" s="7" t="s">
        <v>670</v>
      </c>
      <c r="B86" s="7" t="s">
        <v>666</v>
      </c>
      <c r="C86" s="8" t="s">
        <v>197</v>
      </c>
      <c r="D86" s="9" t="s">
        <v>183</v>
      </c>
      <c r="E86" s="7">
        <v>82.0</v>
      </c>
      <c r="F86" s="7">
        <v>9.0</v>
      </c>
      <c r="G86" s="7">
        <v>15.0</v>
      </c>
      <c r="H86" s="24">
        <f t="shared" si="1"/>
        <v>24</v>
      </c>
      <c r="I86" s="25">
        <f t="shared" si="2"/>
        <v>1.289148177</v>
      </c>
      <c r="J86" s="19">
        <v>8.0</v>
      </c>
      <c r="K86" s="19">
        <v>8.0</v>
      </c>
      <c r="L86" s="19">
        <v>5.0</v>
      </c>
      <c r="M86" s="19">
        <v>191.0</v>
      </c>
      <c r="N86" s="19">
        <v>85.0</v>
      </c>
      <c r="O86" s="19">
        <v>56.0</v>
      </c>
      <c r="P86" s="19">
        <v>176.0</v>
      </c>
      <c r="Q86" s="10">
        <f t="shared" si="3"/>
        <v>0.04712041885</v>
      </c>
      <c r="R86" s="10">
        <f t="shared" si="4"/>
        <v>0.02710843373</v>
      </c>
      <c r="S86" s="7">
        <v>67021.0</v>
      </c>
      <c r="T86" s="14">
        <f t="shared" si="5"/>
        <v>13.62215447</v>
      </c>
      <c r="U86" s="14">
        <v>1090.67</v>
      </c>
      <c r="V86" s="14">
        <f t="shared" si="6"/>
        <v>13.30085366</v>
      </c>
      <c r="W86" s="14">
        <v>2846.05</v>
      </c>
      <c r="X86" s="14">
        <f t="shared" si="7"/>
        <v>34.70792683</v>
      </c>
      <c r="Y86" s="13">
        <f t="shared" si="8"/>
        <v>0.2770504379</v>
      </c>
      <c r="Z86" s="12">
        <f t="shared" si="9"/>
        <v>168.8571429</v>
      </c>
      <c r="AA86" s="19">
        <v>16.0</v>
      </c>
      <c r="AB86" s="19">
        <v>212.0</v>
      </c>
      <c r="AC86" s="19">
        <v>160.0</v>
      </c>
      <c r="AD86" s="19">
        <v>26.0</v>
      </c>
      <c r="AE86" s="19">
        <v>33.0</v>
      </c>
      <c r="AF86" s="10">
        <f t="shared" si="10"/>
        <v>0.2857142857</v>
      </c>
      <c r="AG86" s="10">
        <f t="shared" si="11"/>
        <v>0.4642857143</v>
      </c>
      <c r="AH86" s="10">
        <f t="shared" si="12"/>
        <v>0.75</v>
      </c>
      <c r="AI86" s="19">
        <v>389.0</v>
      </c>
      <c r="AJ86" s="13">
        <f t="shared" si="13"/>
        <v>0.3605189991</v>
      </c>
      <c r="AK86" s="19">
        <v>306.0</v>
      </c>
      <c r="AL86" s="13">
        <f t="shared" si="14"/>
        <v>0.2835959222</v>
      </c>
      <c r="AM86" s="19">
        <v>384.0</v>
      </c>
      <c r="AN86" s="13">
        <f t="shared" si="15"/>
        <v>0.3558850788</v>
      </c>
      <c r="AO86" s="13">
        <f t="shared" si="16"/>
        <v>0.5597122302</v>
      </c>
      <c r="AP86" s="8">
        <v>9.0</v>
      </c>
      <c r="AQ86" s="14">
        <v>0.09</v>
      </c>
      <c r="AR86" s="19">
        <v>17.39</v>
      </c>
      <c r="AS86" s="26">
        <v>8.0</v>
      </c>
      <c r="AT86" s="27">
        <v>0.41500000000000004</v>
      </c>
      <c r="AU86" s="8">
        <v>6.0</v>
      </c>
      <c r="AV86" s="27">
        <v>-0.517</v>
      </c>
      <c r="AW86" s="19">
        <v>49.73</v>
      </c>
      <c r="AX86" s="19">
        <v>18.21</v>
      </c>
      <c r="AY86" s="27">
        <v>-0.19</v>
      </c>
      <c r="AZ86" s="27">
        <v>12.319</v>
      </c>
      <c r="BA86" s="19">
        <v>55.73</v>
      </c>
      <c r="BB86" s="13">
        <f t="shared" si="17"/>
        <v>0.04737732657</v>
      </c>
      <c r="BC86" s="28">
        <f t="shared" si="18"/>
        <v>0.9285714286</v>
      </c>
      <c r="BD86" s="26">
        <f t="shared" si="19"/>
        <v>975.9487551</v>
      </c>
      <c r="BE86" s="13">
        <f t="shared" si="20"/>
        <v>-0.02405124486</v>
      </c>
      <c r="BF86" s="18">
        <f t="shared" si="21"/>
        <v>1.540337591</v>
      </c>
      <c r="BG86" s="18">
        <f t="shared" si="22"/>
        <v>1.815397875</v>
      </c>
      <c r="BH86" s="14">
        <f t="shared" si="23"/>
        <v>32.51212557</v>
      </c>
      <c r="BI86" s="14">
        <f t="shared" si="24"/>
        <v>25.41557025</v>
      </c>
      <c r="BJ86" s="14">
        <f t="shared" si="25"/>
        <v>63.20885327</v>
      </c>
      <c r="BK86" s="14">
        <f t="shared" si="26"/>
        <v>45.16489864</v>
      </c>
      <c r="BL86" s="14">
        <f t="shared" si="27"/>
        <v>18.04395463</v>
      </c>
      <c r="BM86" s="19">
        <v>28.0</v>
      </c>
      <c r="BN86" s="19">
        <v>33.0</v>
      </c>
      <c r="BO86" s="26">
        <v>563.0</v>
      </c>
      <c r="BP86" s="26">
        <v>429.0</v>
      </c>
      <c r="BQ86" s="19">
        <v>282.0</v>
      </c>
      <c r="BR86" s="19">
        <v>158.0</v>
      </c>
      <c r="BS86" s="19">
        <v>276.0</v>
      </c>
      <c r="BT86" s="19">
        <v>201.0</v>
      </c>
      <c r="BU86" s="19">
        <v>510.0</v>
      </c>
      <c r="BV86" s="19">
        <v>416.0</v>
      </c>
      <c r="BW86" s="13">
        <f t="shared" si="28"/>
        <v>0.5507559395</v>
      </c>
      <c r="BX86" s="14">
        <v>0.66</v>
      </c>
      <c r="BY86" s="29">
        <f t="shared" si="29"/>
        <v>3.684861108</v>
      </c>
      <c r="BZ86" s="18">
        <f t="shared" si="30"/>
        <v>2.134525957</v>
      </c>
      <c r="CA86" s="18">
        <f t="shared" si="31"/>
        <v>1.829593678</v>
      </c>
      <c r="CB86" s="14">
        <f t="shared" si="32"/>
        <v>31.45376464</v>
      </c>
      <c r="CC86" s="14">
        <f t="shared" si="33"/>
        <v>26.08695652</v>
      </c>
      <c r="CD86" s="14">
        <f t="shared" si="34"/>
        <v>62.23667827</v>
      </c>
      <c r="CE86" s="14">
        <f t="shared" si="35"/>
        <v>48.16405357</v>
      </c>
      <c r="CF86" s="14">
        <f t="shared" si="36"/>
        <v>3.971329929</v>
      </c>
      <c r="CG86" s="7">
        <v>3935.3</v>
      </c>
      <c r="CH86" s="7">
        <v>140.0</v>
      </c>
      <c r="CI86" s="7">
        <v>120.0</v>
      </c>
      <c r="CJ86" s="26">
        <v>1923.0</v>
      </c>
      <c r="CK86" s="7">
        <v>1591.0</v>
      </c>
      <c r="CL86" s="7">
        <v>990.0</v>
      </c>
      <c r="CM86" s="7">
        <v>670.0</v>
      </c>
      <c r="CN86" s="7">
        <v>1029.0</v>
      </c>
      <c r="CO86" s="7">
        <v>778.0</v>
      </c>
      <c r="CP86" s="19">
        <v>10.0</v>
      </c>
      <c r="CQ86" s="19">
        <v>17.0</v>
      </c>
      <c r="CR86" s="26">
        <f t="shared" si="37"/>
        <v>7</v>
      </c>
      <c r="CS86" s="18">
        <f t="shared" si="38"/>
        <v>0.5371450739</v>
      </c>
      <c r="CT86" s="18">
        <f t="shared" si="39"/>
        <v>0.9131466257</v>
      </c>
      <c r="CU86" s="18">
        <f t="shared" si="40"/>
        <v>0.3760015518</v>
      </c>
      <c r="CV86" s="30">
        <v>40.71</v>
      </c>
      <c r="CW86" s="30">
        <v>33.55</v>
      </c>
      <c r="CX86" s="30">
        <v>55.84</v>
      </c>
      <c r="CY86" s="30">
        <v>29.08</v>
      </c>
      <c r="CZ86" s="30">
        <v>43.0</v>
      </c>
      <c r="DA86" s="30">
        <v>38.03</v>
      </c>
      <c r="DB86" s="7">
        <v>4.0</v>
      </c>
      <c r="DC86" s="7">
        <v>3.0</v>
      </c>
      <c r="DD86" s="13">
        <f t="shared" si="41"/>
        <v>0.5714285714</v>
      </c>
      <c r="DE86" s="7">
        <v>-0.02</v>
      </c>
      <c r="DF86" s="7">
        <v>-0.97</v>
      </c>
      <c r="DG86" s="7">
        <v>5.0</v>
      </c>
      <c r="DH86" s="7">
        <v>1.0</v>
      </c>
      <c r="DI86" s="7">
        <v>1.0</v>
      </c>
      <c r="DJ86" s="8" t="s">
        <v>3843</v>
      </c>
      <c r="DK86" s="7" t="s">
        <v>3844</v>
      </c>
    </row>
    <row r="87" ht="12.75" customHeight="1">
      <c r="A87" s="7" t="s">
        <v>674</v>
      </c>
      <c r="B87" s="7" t="s">
        <v>666</v>
      </c>
      <c r="C87" s="7" t="s">
        <v>215</v>
      </c>
      <c r="D87" s="8" t="s">
        <v>183</v>
      </c>
      <c r="E87" s="7">
        <v>78.0</v>
      </c>
      <c r="F87" s="7">
        <v>8.0</v>
      </c>
      <c r="G87" s="7">
        <v>12.0</v>
      </c>
      <c r="H87" s="24">
        <f t="shared" si="1"/>
        <v>20</v>
      </c>
      <c r="I87" s="25">
        <f t="shared" si="2"/>
        <v>1.301777288</v>
      </c>
      <c r="J87" s="19">
        <v>7.0</v>
      </c>
      <c r="K87" s="19">
        <v>9.0</v>
      </c>
      <c r="L87" s="19">
        <v>3.0</v>
      </c>
      <c r="M87" s="19">
        <v>120.0</v>
      </c>
      <c r="N87" s="19">
        <v>47.0</v>
      </c>
      <c r="O87" s="19">
        <v>45.0</v>
      </c>
      <c r="P87" s="19">
        <v>121.0</v>
      </c>
      <c r="Q87" s="10">
        <f t="shared" si="3"/>
        <v>0.06666666667</v>
      </c>
      <c r="R87" s="10">
        <f t="shared" si="4"/>
        <v>0.03773584906</v>
      </c>
      <c r="S87" s="7">
        <v>55309.0</v>
      </c>
      <c r="T87" s="14">
        <f t="shared" si="5"/>
        <v>11.81816239</v>
      </c>
      <c r="U87" s="14">
        <v>901.6</v>
      </c>
      <c r="V87" s="14">
        <f t="shared" si="6"/>
        <v>11.55897436</v>
      </c>
      <c r="W87" s="14">
        <v>2745.12</v>
      </c>
      <c r="X87" s="14">
        <f t="shared" si="7"/>
        <v>35.19384615</v>
      </c>
      <c r="Y87" s="13">
        <f t="shared" si="8"/>
        <v>0.2472358722</v>
      </c>
      <c r="Z87" s="12">
        <f t="shared" si="9"/>
        <v>120.1764706</v>
      </c>
      <c r="AA87" s="19">
        <v>26.0</v>
      </c>
      <c r="AB87" s="19">
        <v>98.0</v>
      </c>
      <c r="AC87" s="19">
        <v>123.0</v>
      </c>
      <c r="AD87" s="19">
        <v>11.0</v>
      </c>
      <c r="AE87" s="19">
        <v>18.0</v>
      </c>
      <c r="AF87" s="10">
        <f t="shared" si="10"/>
        <v>0.2058823529</v>
      </c>
      <c r="AG87" s="10">
        <f t="shared" si="11"/>
        <v>0.3529411765</v>
      </c>
      <c r="AH87" s="10">
        <f t="shared" si="12"/>
        <v>0.5588235294</v>
      </c>
      <c r="AI87" s="19">
        <v>265.0</v>
      </c>
      <c r="AJ87" s="13">
        <f t="shared" si="13"/>
        <v>0.307424594</v>
      </c>
      <c r="AK87" s="19">
        <v>251.0</v>
      </c>
      <c r="AL87" s="13">
        <f t="shared" si="14"/>
        <v>0.2911832947</v>
      </c>
      <c r="AM87" s="19">
        <v>346.0</v>
      </c>
      <c r="AN87" s="13">
        <f t="shared" si="15"/>
        <v>0.4013921114</v>
      </c>
      <c r="AO87" s="13">
        <f t="shared" si="16"/>
        <v>0.5135658915</v>
      </c>
      <c r="AP87" s="8">
        <v>7.0</v>
      </c>
      <c r="AQ87" s="14">
        <v>-1.55</v>
      </c>
      <c r="AR87" s="19">
        <v>17.33</v>
      </c>
      <c r="AS87" s="26">
        <v>9.0</v>
      </c>
      <c r="AT87" s="27">
        <v>1.084</v>
      </c>
      <c r="AU87" s="8">
        <v>2.0</v>
      </c>
      <c r="AV87" s="27">
        <v>0.633</v>
      </c>
      <c r="AW87" s="19">
        <v>50.05</v>
      </c>
      <c r="AX87" s="19">
        <v>17.18</v>
      </c>
      <c r="AY87" s="27">
        <v>-1.048</v>
      </c>
      <c r="AZ87" s="27">
        <v>3.193</v>
      </c>
      <c r="BA87" s="19">
        <v>51.14</v>
      </c>
      <c r="BB87" s="13">
        <f t="shared" si="17"/>
        <v>0.07488986784</v>
      </c>
      <c r="BC87" s="28">
        <f t="shared" si="18"/>
        <v>0.9491525424</v>
      </c>
      <c r="BD87" s="26">
        <f t="shared" si="19"/>
        <v>1024.04241</v>
      </c>
      <c r="BE87" s="13">
        <f t="shared" si="20"/>
        <v>0.02404241021</v>
      </c>
      <c r="BF87" s="18">
        <f t="shared" si="21"/>
        <v>2.262644188</v>
      </c>
      <c r="BG87" s="18">
        <f t="shared" si="22"/>
        <v>1.397515528</v>
      </c>
      <c r="BH87" s="14">
        <f t="shared" si="23"/>
        <v>30.21295475</v>
      </c>
      <c r="BI87" s="14">
        <f t="shared" si="24"/>
        <v>27.48447205</v>
      </c>
      <c r="BJ87" s="14">
        <f t="shared" si="25"/>
        <v>54.76929902</v>
      </c>
      <c r="BK87" s="14">
        <f t="shared" si="26"/>
        <v>49.8447205</v>
      </c>
      <c r="BL87" s="14">
        <f t="shared" si="27"/>
        <v>4.924578527</v>
      </c>
      <c r="BM87" s="19">
        <v>34.0</v>
      </c>
      <c r="BN87" s="19">
        <v>21.0</v>
      </c>
      <c r="BO87" s="26">
        <v>420.0</v>
      </c>
      <c r="BP87" s="26">
        <v>392.0</v>
      </c>
      <c r="BQ87" s="19">
        <v>175.0</v>
      </c>
      <c r="BR87" s="19">
        <v>157.0</v>
      </c>
      <c r="BS87" s="19">
        <v>194.0</v>
      </c>
      <c r="BT87" s="19">
        <v>179.0</v>
      </c>
      <c r="BU87" s="19">
        <v>399.0</v>
      </c>
      <c r="BV87" s="19">
        <v>344.0</v>
      </c>
      <c r="BW87" s="13">
        <f t="shared" si="28"/>
        <v>0.5370121131</v>
      </c>
      <c r="BX87" s="14">
        <v>1.64</v>
      </c>
      <c r="BY87" s="29">
        <f t="shared" si="29"/>
        <v>1.948997132</v>
      </c>
      <c r="BZ87" s="18">
        <f t="shared" si="30"/>
        <v>2.353296123</v>
      </c>
      <c r="CA87" s="18">
        <f t="shared" si="31"/>
        <v>1.941880717</v>
      </c>
      <c r="CB87" s="14">
        <f t="shared" si="32"/>
        <v>29.32569015</v>
      </c>
      <c r="CC87" s="14">
        <f t="shared" si="33"/>
        <v>27.8610513</v>
      </c>
      <c r="CD87" s="14">
        <f t="shared" si="34"/>
        <v>55.55753644</v>
      </c>
      <c r="CE87" s="14">
        <f t="shared" si="35"/>
        <v>50.99905374</v>
      </c>
      <c r="CF87" s="14">
        <f t="shared" si="36"/>
        <v>0.3660958271</v>
      </c>
      <c r="CG87" s="7">
        <v>3645.95</v>
      </c>
      <c r="CH87" s="7">
        <v>143.0</v>
      </c>
      <c r="CI87" s="7">
        <v>118.0</v>
      </c>
      <c r="CJ87" s="26">
        <v>1639.0</v>
      </c>
      <c r="CK87" s="7">
        <v>1575.0</v>
      </c>
      <c r="CL87" s="7">
        <v>733.0</v>
      </c>
      <c r="CM87" s="7">
        <v>673.0</v>
      </c>
      <c r="CN87" s="7">
        <v>861.0</v>
      </c>
      <c r="CO87" s="7">
        <v>733.0</v>
      </c>
      <c r="CP87" s="19">
        <v>6.0</v>
      </c>
      <c r="CQ87" s="19">
        <v>9.0</v>
      </c>
      <c r="CR87" s="26">
        <f t="shared" si="37"/>
        <v>3</v>
      </c>
      <c r="CS87" s="18">
        <f t="shared" si="38"/>
        <v>0.3905331863</v>
      </c>
      <c r="CT87" s="18">
        <f t="shared" si="39"/>
        <v>0.5857997794</v>
      </c>
      <c r="CU87" s="18">
        <f t="shared" si="40"/>
        <v>0.1952665931</v>
      </c>
      <c r="CV87" s="30">
        <v>33.84</v>
      </c>
      <c r="CW87" s="30">
        <v>29.51</v>
      </c>
      <c r="CX87" s="30">
        <v>26.49</v>
      </c>
      <c r="CY87" s="30">
        <v>44.99</v>
      </c>
      <c r="CZ87" s="30">
        <v>32.93</v>
      </c>
      <c r="DA87" s="30">
        <v>33.29</v>
      </c>
      <c r="DB87" s="7">
        <v>17.0</v>
      </c>
      <c r="DC87" s="7">
        <v>23.0</v>
      </c>
      <c r="DD87" s="13">
        <f t="shared" si="41"/>
        <v>0.425</v>
      </c>
      <c r="DE87" s="7">
        <v>-0.1</v>
      </c>
      <c r="DF87" s="7">
        <v>-4.63</v>
      </c>
      <c r="DG87" s="7">
        <v>22.0</v>
      </c>
      <c r="DH87" s="7">
        <v>4.0</v>
      </c>
      <c r="DI87" s="7">
        <v>7.0</v>
      </c>
      <c r="DJ87" s="8" t="s">
        <v>3845</v>
      </c>
      <c r="DK87" s="7" t="s">
        <v>3846</v>
      </c>
    </row>
    <row r="88" ht="12.75" customHeight="1">
      <c r="A88" s="7" t="s">
        <v>213</v>
      </c>
      <c r="B88" s="7" t="s">
        <v>666</v>
      </c>
      <c r="C88" s="8" t="s">
        <v>206</v>
      </c>
      <c r="D88" s="9" t="s">
        <v>183</v>
      </c>
      <c r="E88" s="7">
        <v>58.0</v>
      </c>
      <c r="F88" s="7">
        <v>2.0</v>
      </c>
      <c r="G88" s="7">
        <v>3.0</v>
      </c>
      <c r="H88" s="24">
        <f t="shared" si="1"/>
        <v>5</v>
      </c>
      <c r="I88" s="25">
        <f t="shared" si="2"/>
        <v>0.6747638327</v>
      </c>
      <c r="J88" s="19">
        <v>2.0</v>
      </c>
      <c r="K88" s="19">
        <v>3.0</v>
      </c>
      <c r="L88" s="19">
        <v>0.0</v>
      </c>
      <c r="M88" s="19">
        <v>48.0</v>
      </c>
      <c r="N88" s="19">
        <v>18.0</v>
      </c>
      <c r="O88" s="19">
        <v>19.0</v>
      </c>
      <c r="P88" s="19">
        <v>47.0</v>
      </c>
      <c r="Q88" s="10">
        <f t="shared" si="3"/>
        <v>0.04166666667</v>
      </c>
      <c r="R88" s="10">
        <f t="shared" si="4"/>
        <v>0.02352941176</v>
      </c>
      <c r="S88" s="7">
        <v>26676.0</v>
      </c>
      <c r="T88" s="14">
        <f t="shared" si="5"/>
        <v>7.665517241</v>
      </c>
      <c r="U88" s="14">
        <v>454.44</v>
      </c>
      <c r="V88" s="14">
        <f t="shared" si="6"/>
        <v>7.835172414</v>
      </c>
      <c r="W88" s="14">
        <v>2359.08</v>
      </c>
      <c r="X88" s="14">
        <f t="shared" si="7"/>
        <v>40.6737931</v>
      </c>
      <c r="Y88" s="13">
        <f t="shared" si="8"/>
        <v>0.1615200887</v>
      </c>
      <c r="Z88" s="12">
        <f t="shared" si="9"/>
        <v>66.375</v>
      </c>
      <c r="AA88" s="19">
        <v>23.0</v>
      </c>
      <c r="AB88" s="19">
        <v>175.0</v>
      </c>
      <c r="AC88" s="19">
        <v>43.0</v>
      </c>
      <c r="AD88" s="19">
        <v>11.0</v>
      </c>
      <c r="AE88" s="19">
        <v>9.0</v>
      </c>
      <c r="AF88" s="10">
        <f t="shared" si="10"/>
        <v>0.25</v>
      </c>
      <c r="AG88" s="10">
        <f t="shared" si="11"/>
        <v>0.375</v>
      </c>
      <c r="AH88" s="10">
        <f t="shared" si="12"/>
        <v>0.625</v>
      </c>
      <c r="AI88" s="19">
        <v>94.0</v>
      </c>
      <c r="AJ88" s="13">
        <f t="shared" si="13"/>
        <v>0.2640449438</v>
      </c>
      <c r="AK88" s="19">
        <v>108.0</v>
      </c>
      <c r="AL88" s="13">
        <f t="shared" si="14"/>
        <v>0.3033707865</v>
      </c>
      <c r="AM88" s="19">
        <v>154.0</v>
      </c>
      <c r="AN88" s="13">
        <f t="shared" si="15"/>
        <v>0.4325842697</v>
      </c>
      <c r="AO88" s="13">
        <f t="shared" si="16"/>
        <v>0.4653465347</v>
      </c>
      <c r="AP88" s="8">
        <v>7.0</v>
      </c>
      <c r="AQ88" s="14">
        <v>-2.29</v>
      </c>
      <c r="AR88" s="19">
        <v>16.66</v>
      </c>
      <c r="AS88" s="26">
        <v>16.0</v>
      </c>
      <c r="AT88" s="27">
        <v>-0.761</v>
      </c>
      <c r="AU88" s="8">
        <v>16.0</v>
      </c>
      <c r="AV88" s="27">
        <v>0.149</v>
      </c>
      <c r="AW88" s="19">
        <v>50.14</v>
      </c>
      <c r="AX88" s="19">
        <v>16.89</v>
      </c>
      <c r="AY88" s="27">
        <v>-4.702</v>
      </c>
      <c r="AZ88" s="27">
        <v>-2.109</v>
      </c>
      <c r="BA88" s="19">
        <v>49.37</v>
      </c>
      <c r="BB88" s="13">
        <f t="shared" si="17"/>
        <v>0.04519774011</v>
      </c>
      <c r="BC88" s="28">
        <f t="shared" si="18"/>
        <v>0.9310344828</v>
      </c>
      <c r="BD88" s="26">
        <f t="shared" si="19"/>
        <v>976.2322229</v>
      </c>
      <c r="BE88" s="13">
        <f t="shared" si="20"/>
        <v>-0.02376777713</v>
      </c>
      <c r="BF88" s="18">
        <f t="shared" si="21"/>
        <v>1.056245049</v>
      </c>
      <c r="BG88" s="18">
        <f t="shared" si="22"/>
        <v>1.848428835</v>
      </c>
      <c r="BH88" s="14">
        <f t="shared" si="23"/>
        <v>23.36942171</v>
      </c>
      <c r="BI88" s="14">
        <f t="shared" si="24"/>
        <v>26.80221811</v>
      </c>
      <c r="BJ88" s="14">
        <f t="shared" si="25"/>
        <v>45.4185371</v>
      </c>
      <c r="BK88" s="14">
        <f t="shared" si="26"/>
        <v>57.03723264</v>
      </c>
      <c r="BL88" s="14">
        <f t="shared" si="27"/>
        <v>-11.61869554</v>
      </c>
      <c r="BM88" s="19">
        <v>8.0</v>
      </c>
      <c r="BN88" s="19">
        <v>14.0</v>
      </c>
      <c r="BO88" s="26">
        <v>169.0</v>
      </c>
      <c r="BP88" s="26">
        <v>189.0</v>
      </c>
      <c r="BQ88" s="19">
        <v>80.0</v>
      </c>
      <c r="BR88" s="19">
        <v>97.0</v>
      </c>
      <c r="BS88" s="19">
        <v>87.0</v>
      </c>
      <c r="BT88" s="19">
        <v>132.0</v>
      </c>
      <c r="BU88" s="19">
        <v>165.0</v>
      </c>
      <c r="BV88" s="19">
        <v>173.0</v>
      </c>
      <c r="BW88" s="13">
        <f t="shared" si="28"/>
        <v>0.4881656805</v>
      </c>
      <c r="BX88" s="14">
        <v>-2.73</v>
      </c>
      <c r="BY88" s="29">
        <f t="shared" si="29"/>
        <v>-8.619012369</v>
      </c>
      <c r="BZ88" s="18">
        <f t="shared" si="30"/>
        <v>2.342751668</v>
      </c>
      <c r="CA88" s="18">
        <f t="shared" si="31"/>
        <v>2.257560699</v>
      </c>
      <c r="CB88" s="14">
        <f t="shared" si="32"/>
        <v>27.9000426</v>
      </c>
      <c r="CC88" s="14">
        <f t="shared" si="33"/>
        <v>27.58057646</v>
      </c>
      <c r="CD88" s="14">
        <f t="shared" si="34"/>
        <v>53.01008093</v>
      </c>
      <c r="CE88" s="14">
        <f t="shared" si="35"/>
        <v>53.6490132</v>
      </c>
      <c r="CF88" s="14">
        <f t="shared" si="36"/>
        <v>-10.97976326</v>
      </c>
      <c r="CG88" s="7">
        <v>2817.2</v>
      </c>
      <c r="CH88" s="7">
        <v>110.0</v>
      </c>
      <c r="CI88" s="7">
        <v>106.0</v>
      </c>
      <c r="CJ88" s="26">
        <v>1200.0</v>
      </c>
      <c r="CK88" s="7">
        <v>1189.0</v>
      </c>
      <c r="CL88" s="7">
        <v>535.0</v>
      </c>
      <c r="CM88" s="7">
        <v>486.0</v>
      </c>
      <c r="CN88" s="7">
        <v>644.0</v>
      </c>
      <c r="CO88" s="7">
        <v>738.0</v>
      </c>
      <c r="CP88" s="19">
        <v>9.0</v>
      </c>
      <c r="CQ88" s="19">
        <v>5.0</v>
      </c>
      <c r="CR88" s="26">
        <f t="shared" si="37"/>
        <v>-4</v>
      </c>
      <c r="CS88" s="18">
        <f t="shared" si="38"/>
        <v>1.214574899</v>
      </c>
      <c r="CT88" s="18">
        <f t="shared" si="39"/>
        <v>0.6747638327</v>
      </c>
      <c r="CU88" s="18">
        <f t="shared" si="40"/>
        <v>-0.5398110661</v>
      </c>
      <c r="CV88" s="30">
        <v>13.79</v>
      </c>
      <c r="CW88" s="30">
        <v>14.93</v>
      </c>
      <c r="CX88" s="30">
        <v>16.05</v>
      </c>
      <c r="CY88" s="30">
        <v>15.57</v>
      </c>
      <c r="CZ88" s="30">
        <v>15.57</v>
      </c>
      <c r="DA88" s="30">
        <v>18.56</v>
      </c>
      <c r="DB88" s="7">
        <v>3.0</v>
      </c>
      <c r="DC88" s="7">
        <v>1.0</v>
      </c>
      <c r="DD88" s="13">
        <f t="shared" si="41"/>
        <v>0.75</v>
      </c>
      <c r="DE88" s="7">
        <v>-0.01</v>
      </c>
      <c r="DF88" s="7">
        <v>0.52</v>
      </c>
      <c r="DG88" s="7">
        <v>2.0</v>
      </c>
      <c r="DH88" s="7">
        <v>2.0</v>
      </c>
      <c r="DI88" s="7">
        <v>0.0</v>
      </c>
      <c r="DJ88" s="8" t="s">
        <v>3847</v>
      </c>
      <c r="DK88" s="7" t="s">
        <v>3848</v>
      </c>
    </row>
    <row r="89" ht="12.75" customHeight="1">
      <c r="A89" s="7" t="s">
        <v>684</v>
      </c>
      <c r="B89" s="7" t="s">
        <v>666</v>
      </c>
      <c r="C89" s="8" t="s">
        <v>685</v>
      </c>
      <c r="D89" s="9" t="s">
        <v>275</v>
      </c>
      <c r="E89" s="7">
        <v>7.0</v>
      </c>
      <c r="F89" s="7">
        <v>1.0</v>
      </c>
      <c r="G89" s="7">
        <v>1.0</v>
      </c>
      <c r="H89" s="24">
        <f t="shared" si="1"/>
        <v>2</v>
      </c>
      <c r="I89" s="25">
        <f t="shared" si="2"/>
        <v>1.370384469</v>
      </c>
      <c r="J89" s="19">
        <v>1.0</v>
      </c>
      <c r="K89" s="19">
        <v>0.0</v>
      </c>
      <c r="L89" s="19">
        <v>1.0</v>
      </c>
      <c r="M89" s="19">
        <v>7.0</v>
      </c>
      <c r="N89" s="19">
        <v>4.0</v>
      </c>
      <c r="O89" s="19">
        <v>1.0</v>
      </c>
      <c r="P89" s="19">
        <v>9.0</v>
      </c>
      <c r="Q89" s="10">
        <f t="shared" si="3"/>
        <v>0.1428571429</v>
      </c>
      <c r="R89" s="10">
        <f t="shared" si="4"/>
        <v>0.08333333333</v>
      </c>
      <c r="S89" s="7">
        <v>5254.0</v>
      </c>
      <c r="T89" s="14">
        <f t="shared" si="5"/>
        <v>12.50952381</v>
      </c>
      <c r="U89" s="14">
        <v>82.54</v>
      </c>
      <c r="V89" s="14">
        <f t="shared" si="6"/>
        <v>11.79142857</v>
      </c>
      <c r="W89" s="14">
        <v>274.6</v>
      </c>
      <c r="X89" s="14">
        <f t="shared" si="7"/>
        <v>39.22857143</v>
      </c>
      <c r="Y89" s="13">
        <f t="shared" si="8"/>
        <v>0.2311138489</v>
      </c>
      <c r="Z89" s="12">
        <f t="shared" si="9"/>
        <v>0</v>
      </c>
      <c r="AA89" s="19">
        <v>6.0</v>
      </c>
      <c r="AB89" s="19">
        <v>11.0</v>
      </c>
      <c r="AC89" s="19">
        <v>6.0</v>
      </c>
      <c r="AD89" s="19">
        <v>4.0</v>
      </c>
      <c r="AE89" s="19">
        <v>2.0</v>
      </c>
      <c r="AF89" s="10">
        <f t="shared" si="10"/>
        <v>0.1666666667</v>
      </c>
      <c r="AG89" s="10">
        <f t="shared" si="11"/>
        <v>0.1666666667</v>
      </c>
      <c r="AH89" s="10">
        <f t="shared" si="12"/>
        <v>0.3333333333</v>
      </c>
      <c r="AI89" s="19">
        <v>16.0</v>
      </c>
      <c r="AJ89" s="13">
        <f t="shared" si="13"/>
        <v>0.2133333333</v>
      </c>
      <c r="AK89" s="19">
        <v>31.0</v>
      </c>
      <c r="AL89" s="13">
        <f t="shared" si="14"/>
        <v>0.4133333333</v>
      </c>
      <c r="AM89" s="19">
        <v>28.0</v>
      </c>
      <c r="AN89" s="13">
        <f t="shared" si="15"/>
        <v>0.3733333333</v>
      </c>
      <c r="AO89" s="13">
        <f t="shared" si="16"/>
        <v>0.3404255319</v>
      </c>
      <c r="AP89" s="8">
        <v>1.0</v>
      </c>
      <c r="AQ89" s="14">
        <v>-14.74</v>
      </c>
      <c r="AR89" s="19">
        <v>17.06</v>
      </c>
      <c r="AS89" s="26">
        <v>9.0</v>
      </c>
      <c r="AT89" s="27">
        <v>2.197</v>
      </c>
      <c r="AU89" s="8">
        <v>1.0</v>
      </c>
      <c r="AV89" s="27">
        <v>-1.033</v>
      </c>
      <c r="AW89" s="19">
        <v>49.18</v>
      </c>
      <c r="AX89" s="19">
        <v>17.37</v>
      </c>
      <c r="AY89" s="27">
        <v>-0.279</v>
      </c>
      <c r="AZ89" s="27">
        <v>1.4809999999999999</v>
      </c>
      <c r="BA89" s="19">
        <v>49.38</v>
      </c>
      <c r="BB89" s="13">
        <f t="shared" si="17"/>
        <v>0.1578947368</v>
      </c>
      <c r="BC89" s="28">
        <f t="shared" si="18"/>
        <v>0.9393939394</v>
      </c>
      <c r="BD89" s="26">
        <f t="shared" si="19"/>
        <v>1097.288676</v>
      </c>
      <c r="BE89" s="13">
        <f t="shared" si="20"/>
        <v>0.09728867624</v>
      </c>
      <c r="BF89" s="18">
        <f t="shared" si="21"/>
        <v>4.361521686</v>
      </c>
      <c r="BG89" s="18">
        <f t="shared" si="22"/>
        <v>1.453840562</v>
      </c>
      <c r="BH89" s="14">
        <f t="shared" si="23"/>
        <v>27.62297068</v>
      </c>
      <c r="BI89" s="14">
        <f t="shared" si="24"/>
        <v>23.98836928</v>
      </c>
      <c r="BJ89" s="14">
        <f t="shared" si="25"/>
        <v>54.51902108</v>
      </c>
      <c r="BK89" s="14">
        <f t="shared" si="26"/>
        <v>55.24594136</v>
      </c>
      <c r="BL89" s="14">
        <f t="shared" si="27"/>
        <v>-0.7269202811</v>
      </c>
      <c r="BM89" s="19">
        <v>6.0</v>
      </c>
      <c r="BN89" s="19">
        <v>2.0</v>
      </c>
      <c r="BO89" s="26">
        <v>32.0</v>
      </c>
      <c r="BP89" s="26">
        <v>31.0</v>
      </c>
      <c r="BQ89" s="19">
        <v>18.0</v>
      </c>
      <c r="BR89" s="19">
        <v>23.0</v>
      </c>
      <c r="BS89" s="19">
        <v>19.0</v>
      </c>
      <c r="BT89" s="19">
        <v>20.0</v>
      </c>
      <c r="BU89" s="19">
        <v>34.0</v>
      </c>
      <c r="BV89" s="19">
        <v>31.0</v>
      </c>
      <c r="BW89" s="13">
        <f t="shared" si="28"/>
        <v>0.5230769231</v>
      </c>
      <c r="BX89" s="14">
        <v>9.91</v>
      </c>
      <c r="BY89" s="29">
        <f t="shared" si="29"/>
        <v>0.498866953</v>
      </c>
      <c r="BZ89" s="18">
        <f t="shared" si="30"/>
        <v>1.845379561</v>
      </c>
      <c r="CA89" s="18">
        <f t="shared" si="31"/>
        <v>2.348664896</v>
      </c>
      <c r="CB89" s="14">
        <f t="shared" si="32"/>
        <v>26.50636097</v>
      </c>
      <c r="CC89" s="14">
        <f t="shared" si="33"/>
        <v>28.01621697</v>
      </c>
      <c r="CD89" s="14">
        <f t="shared" si="34"/>
        <v>50.32853348</v>
      </c>
      <c r="CE89" s="14">
        <f t="shared" si="35"/>
        <v>52.84496016</v>
      </c>
      <c r="CF89" s="14">
        <f t="shared" si="36"/>
        <v>1.789506393</v>
      </c>
      <c r="CG89" s="7">
        <v>357.65</v>
      </c>
      <c r="CH89" s="7">
        <v>11.0</v>
      </c>
      <c r="CI89" s="7">
        <v>14.0</v>
      </c>
      <c r="CJ89" s="26">
        <v>147.0</v>
      </c>
      <c r="CK89" s="7">
        <v>153.0</v>
      </c>
      <c r="CL89" s="7">
        <v>70.0</v>
      </c>
      <c r="CM89" s="7">
        <v>73.0</v>
      </c>
      <c r="CN89" s="7">
        <v>72.0</v>
      </c>
      <c r="CO89" s="7">
        <v>75.0</v>
      </c>
      <c r="CP89" s="19">
        <v>2.0</v>
      </c>
      <c r="CQ89" s="19">
        <v>1.0</v>
      </c>
      <c r="CR89" s="26">
        <f t="shared" si="37"/>
        <v>-1</v>
      </c>
      <c r="CS89" s="18">
        <f t="shared" si="38"/>
        <v>1.370384469</v>
      </c>
      <c r="CT89" s="18">
        <f t="shared" si="39"/>
        <v>0.6851922345</v>
      </c>
      <c r="CU89" s="18">
        <f t="shared" si="40"/>
        <v>-0.6851922345</v>
      </c>
      <c r="CV89" s="30">
        <v>3.24</v>
      </c>
      <c r="CW89" s="30">
        <v>2.5300000000000002</v>
      </c>
      <c r="CX89" s="30">
        <v>1.21</v>
      </c>
      <c r="CY89" s="30">
        <v>5.88</v>
      </c>
      <c r="CZ89" s="30">
        <v>3.14</v>
      </c>
      <c r="DA89" s="30">
        <v>3.6</v>
      </c>
      <c r="DB89" s="7">
        <v>0.0</v>
      </c>
      <c r="DC89" s="7">
        <v>0.0</v>
      </c>
      <c r="DD89" s="13" t="str">
        <f t="shared" si="41"/>
        <v> </v>
      </c>
      <c r="DE89" s="7">
        <v>0.0</v>
      </c>
      <c r="DF89" s="7">
        <v>0.0</v>
      </c>
      <c r="DG89" s="7">
        <v>0.0</v>
      </c>
      <c r="DH89" s="7">
        <v>0.0</v>
      </c>
      <c r="DI89" s="7">
        <v>0.0</v>
      </c>
      <c r="DJ89" s="8" t="s">
        <v>3849</v>
      </c>
      <c r="DK89" s="7" t="s">
        <v>3850</v>
      </c>
    </row>
    <row r="90" ht="12.75" customHeight="1">
      <c r="A90" s="7" t="s">
        <v>689</v>
      </c>
      <c r="B90" s="7" t="s">
        <v>690</v>
      </c>
      <c r="C90" s="8" t="s">
        <v>447</v>
      </c>
      <c r="D90" s="9" t="s">
        <v>183</v>
      </c>
      <c r="E90" s="7">
        <v>3.0</v>
      </c>
      <c r="F90" s="7">
        <v>0.0</v>
      </c>
      <c r="G90" s="7">
        <v>0.0</v>
      </c>
      <c r="H90" s="24">
        <f t="shared" si="1"/>
        <v>0</v>
      </c>
      <c r="I90" s="25">
        <f t="shared" si="2"/>
        <v>0</v>
      </c>
      <c r="J90" s="19">
        <v>0.0</v>
      </c>
      <c r="K90" s="19">
        <v>0.0</v>
      </c>
      <c r="L90" s="19">
        <v>0.0</v>
      </c>
      <c r="M90" s="19">
        <v>2.0</v>
      </c>
      <c r="N90" s="19">
        <v>0.0</v>
      </c>
      <c r="O90" s="19">
        <v>0.0</v>
      </c>
      <c r="P90" s="19">
        <v>1.0</v>
      </c>
      <c r="Q90" s="10">
        <f t="shared" si="3"/>
        <v>0</v>
      </c>
      <c r="R90" s="10">
        <f t="shared" si="4"/>
        <v>0</v>
      </c>
      <c r="S90" s="7">
        <v>1190.0</v>
      </c>
      <c r="T90" s="14">
        <f t="shared" si="5"/>
        <v>6.611111111</v>
      </c>
      <c r="U90" s="14">
        <v>19.4</v>
      </c>
      <c r="V90" s="14">
        <f t="shared" si="6"/>
        <v>6.466666667</v>
      </c>
      <c r="W90" s="14">
        <v>117.25</v>
      </c>
      <c r="X90" s="14">
        <f t="shared" si="7"/>
        <v>39.08333333</v>
      </c>
      <c r="Y90" s="13">
        <f t="shared" si="8"/>
        <v>0.1419685327</v>
      </c>
      <c r="Z90" s="12">
        <f t="shared" si="9"/>
        <v>0</v>
      </c>
      <c r="AA90" s="19">
        <v>0.0</v>
      </c>
      <c r="AB90" s="19">
        <v>2.0</v>
      </c>
      <c r="AC90" s="19">
        <v>3.0</v>
      </c>
      <c r="AD90" s="19">
        <v>0.0</v>
      </c>
      <c r="AE90" s="19">
        <v>0.0</v>
      </c>
      <c r="AF90" s="10">
        <f t="shared" si="10"/>
        <v>0</v>
      </c>
      <c r="AG90" s="10">
        <f t="shared" si="11"/>
        <v>0</v>
      </c>
      <c r="AH90" s="10">
        <f t="shared" si="12"/>
        <v>0</v>
      </c>
      <c r="AI90" s="19">
        <v>5.0</v>
      </c>
      <c r="AJ90" s="13">
        <f t="shared" si="13"/>
        <v>0.2083333333</v>
      </c>
      <c r="AK90" s="19">
        <v>9.0</v>
      </c>
      <c r="AL90" s="13">
        <f t="shared" si="14"/>
        <v>0.375</v>
      </c>
      <c r="AM90" s="19">
        <v>10.0</v>
      </c>
      <c r="AN90" s="13">
        <f t="shared" si="15"/>
        <v>0.4166666667</v>
      </c>
      <c r="AO90" s="13">
        <f t="shared" si="16"/>
        <v>0.3571428571</v>
      </c>
      <c r="AP90" s="8">
        <v>4.0</v>
      </c>
      <c r="AQ90" s="14">
        <v>-21.0</v>
      </c>
      <c r="AR90" s="19">
        <v>16.8</v>
      </c>
      <c r="AS90" s="26">
        <v>15.0</v>
      </c>
      <c r="AT90" s="27">
        <v>-2.746</v>
      </c>
      <c r="AU90" s="8">
        <v>16.0</v>
      </c>
      <c r="AV90" s="27">
        <v>0.382</v>
      </c>
      <c r="AW90" s="19">
        <v>50.99</v>
      </c>
      <c r="AX90" s="19">
        <v>15.35</v>
      </c>
      <c r="AY90" s="27">
        <v>-8.247</v>
      </c>
      <c r="AZ90" s="27">
        <v>-10.848</v>
      </c>
      <c r="BA90" s="19">
        <v>47.39</v>
      </c>
      <c r="BB90" s="13">
        <f t="shared" si="17"/>
        <v>0</v>
      </c>
      <c r="BC90" s="28">
        <f t="shared" si="18"/>
        <v>0.9</v>
      </c>
      <c r="BD90" s="26">
        <f t="shared" si="19"/>
        <v>900</v>
      </c>
      <c r="BE90" s="13">
        <f t="shared" si="20"/>
        <v>-0.1</v>
      </c>
      <c r="BF90" s="18">
        <f t="shared" si="21"/>
        <v>0</v>
      </c>
      <c r="BG90" s="18">
        <f t="shared" si="22"/>
        <v>3.092783505</v>
      </c>
      <c r="BH90" s="14">
        <f t="shared" si="23"/>
        <v>15.46391753</v>
      </c>
      <c r="BI90" s="14">
        <f t="shared" si="24"/>
        <v>30.92783505</v>
      </c>
      <c r="BJ90" s="14">
        <f t="shared" si="25"/>
        <v>21.64948454</v>
      </c>
      <c r="BK90" s="14">
        <f t="shared" si="26"/>
        <v>71.13402062</v>
      </c>
      <c r="BL90" s="14">
        <f t="shared" si="27"/>
        <v>-49.48453608</v>
      </c>
      <c r="BM90" s="19">
        <v>0.0</v>
      </c>
      <c r="BN90" s="19">
        <v>1.0</v>
      </c>
      <c r="BO90" s="26">
        <v>5.0</v>
      </c>
      <c r="BP90" s="26">
        <v>9.0</v>
      </c>
      <c r="BQ90" s="19">
        <v>0.0</v>
      </c>
      <c r="BR90" s="19">
        <v>4.0</v>
      </c>
      <c r="BS90" s="19">
        <v>2.0</v>
      </c>
      <c r="BT90" s="19">
        <v>9.0</v>
      </c>
      <c r="BU90" s="19">
        <v>2.0</v>
      </c>
      <c r="BV90" s="19">
        <v>10.0</v>
      </c>
      <c r="BW90" s="13">
        <f t="shared" si="28"/>
        <v>0.1666666667</v>
      </c>
      <c r="BX90" s="14">
        <v>-40.98</v>
      </c>
      <c r="BY90" s="29">
        <f t="shared" si="29"/>
        <v>-34.91596465</v>
      </c>
      <c r="BZ90" s="18">
        <f t="shared" si="30"/>
        <v>2.188715948</v>
      </c>
      <c r="CA90" s="18">
        <f t="shared" si="31"/>
        <v>2.188715948</v>
      </c>
      <c r="CB90" s="14">
        <f t="shared" si="32"/>
        <v>25.389105</v>
      </c>
      <c r="CC90" s="14">
        <f t="shared" si="33"/>
        <v>28.01556413</v>
      </c>
      <c r="CD90" s="14">
        <f t="shared" si="34"/>
        <v>49.02723723</v>
      </c>
      <c r="CE90" s="14">
        <f t="shared" si="35"/>
        <v>53.84241232</v>
      </c>
      <c r="CF90" s="14">
        <f t="shared" si="36"/>
        <v>-44.669361</v>
      </c>
      <c r="CG90" s="7">
        <v>137.066667</v>
      </c>
      <c r="CH90" s="7">
        <v>5.0</v>
      </c>
      <c r="CI90" s="7">
        <v>5.0</v>
      </c>
      <c r="CJ90" s="26">
        <v>53.0</v>
      </c>
      <c r="CK90" s="7">
        <v>59.0</v>
      </c>
      <c r="CL90" s="7">
        <v>18.0</v>
      </c>
      <c r="CM90" s="7">
        <v>24.0</v>
      </c>
      <c r="CN90" s="7">
        <v>36.0</v>
      </c>
      <c r="CO90" s="7">
        <v>35.0</v>
      </c>
      <c r="CP90" s="19">
        <v>1.0</v>
      </c>
      <c r="CQ90" s="19">
        <v>2.0</v>
      </c>
      <c r="CR90" s="26">
        <f t="shared" si="37"/>
        <v>1</v>
      </c>
      <c r="CS90" s="18">
        <f t="shared" si="38"/>
        <v>3.025210084</v>
      </c>
      <c r="CT90" s="18">
        <f t="shared" si="39"/>
        <v>6.050420168</v>
      </c>
      <c r="CU90" s="18">
        <f t="shared" si="40"/>
        <v>3.025210084</v>
      </c>
      <c r="CV90" s="30">
        <v>0.18</v>
      </c>
      <c r="CW90" s="30">
        <v>0.9</v>
      </c>
      <c r="CX90" s="30">
        <v>0.64</v>
      </c>
      <c r="CY90" s="30">
        <v>0.31</v>
      </c>
      <c r="CZ90" s="30">
        <v>0.36</v>
      </c>
      <c r="DA90" s="30">
        <v>1.02</v>
      </c>
      <c r="DB90" s="7">
        <v>0.0</v>
      </c>
      <c r="DC90" s="7">
        <v>0.0</v>
      </c>
      <c r="DD90" s="13" t="str">
        <f t="shared" si="41"/>
        <v> </v>
      </c>
      <c r="DE90" s="7">
        <v>0.0</v>
      </c>
      <c r="DF90" s="7">
        <v>0.0</v>
      </c>
      <c r="DG90" s="7">
        <v>0.0</v>
      </c>
      <c r="DH90" s="7">
        <v>0.0</v>
      </c>
      <c r="DI90" s="7">
        <v>0.0</v>
      </c>
      <c r="DJ90" s="8" t="s">
        <v>3851</v>
      </c>
      <c r="DK90" s="7" t="s">
        <v>3852</v>
      </c>
    </row>
    <row r="91" ht="12.75" customHeight="1">
      <c r="A91" s="7" t="s">
        <v>421</v>
      </c>
      <c r="B91" s="7" t="s">
        <v>694</v>
      </c>
      <c r="C91" s="8" t="s">
        <v>173</v>
      </c>
      <c r="D91" s="9" t="s">
        <v>167</v>
      </c>
      <c r="E91" s="7">
        <v>79.0</v>
      </c>
      <c r="F91" s="7">
        <v>17.0</v>
      </c>
      <c r="G91" s="7">
        <v>17.0</v>
      </c>
      <c r="H91" s="24">
        <f t="shared" si="1"/>
        <v>34</v>
      </c>
      <c r="I91" s="25">
        <f t="shared" si="2"/>
        <v>2.11216566</v>
      </c>
      <c r="J91" s="19">
        <v>16.0</v>
      </c>
      <c r="K91" s="19">
        <v>5.0</v>
      </c>
      <c r="L91" s="19">
        <v>10.0</v>
      </c>
      <c r="M91" s="19">
        <v>97.0</v>
      </c>
      <c r="N91" s="19">
        <v>47.0</v>
      </c>
      <c r="O91" s="19">
        <v>59.0</v>
      </c>
      <c r="P91" s="19">
        <v>126.0</v>
      </c>
      <c r="Q91" s="10">
        <f t="shared" si="3"/>
        <v>0.175257732</v>
      </c>
      <c r="R91" s="10">
        <f t="shared" si="4"/>
        <v>0.08374384236</v>
      </c>
      <c r="S91" s="7">
        <v>57950.0</v>
      </c>
      <c r="T91" s="14">
        <f t="shared" si="5"/>
        <v>12.2257384</v>
      </c>
      <c r="U91" s="14">
        <v>936.11</v>
      </c>
      <c r="V91" s="14">
        <f t="shared" si="6"/>
        <v>11.84949367</v>
      </c>
      <c r="W91" s="14">
        <v>2867.61</v>
      </c>
      <c r="X91" s="14">
        <f t="shared" si="7"/>
        <v>36.29886076</v>
      </c>
      <c r="Y91" s="13">
        <f t="shared" si="8"/>
        <v>0.2461038142</v>
      </c>
      <c r="Z91" s="12">
        <f t="shared" si="9"/>
        <v>54.88372093</v>
      </c>
      <c r="AA91" s="19">
        <v>23.0</v>
      </c>
      <c r="AB91" s="19">
        <v>37.0</v>
      </c>
      <c r="AC91" s="19">
        <v>87.0</v>
      </c>
      <c r="AD91" s="19">
        <v>26.0</v>
      </c>
      <c r="AE91" s="19">
        <v>32.0</v>
      </c>
      <c r="AF91" s="10">
        <f t="shared" si="10"/>
        <v>0.3720930233</v>
      </c>
      <c r="AG91" s="10">
        <f t="shared" si="11"/>
        <v>0.3488372093</v>
      </c>
      <c r="AH91" s="10">
        <f t="shared" si="12"/>
        <v>0.7209302326</v>
      </c>
      <c r="AI91" s="19">
        <v>286.0</v>
      </c>
      <c r="AJ91" s="13">
        <f t="shared" si="13"/>
        <v>0.3676092545</v>
      </c>
      <c r="AK91" s="19">
        <v>208.0</v>
      </c>
      <c r="AL91" s="13">
        <f t="shared" si="14"/>
        <v>0.2673521851</v>
      </c>
      <c r="AM91" s="19">
        <v>284.0</v>
      </c>
      <c r="AN91" s="13">
        <f t="shared" si="15"/>
        <v>0.3650385604</v>
      </c>
      <c r="AO91" s="13">
        <f t="shared" si="16"/>
        <v>0.5789473684</v>
      </c>
      <c r="AP91" s="8">
        <v>14.0</v>
      </c>
      <c r="AQ91" s="14">
        <v>7.86</v>
      </c>
      <c r="AR91" s="19">
        <v>17.18</v>
      </c>
      <c r="AS91" s="26">
        <v>9.0</v>
      </c>
      <c r="AT91" s="27">
        <v>0.226</v>
      </c>
      <c r="AU91" s="8">
        <v>9.0</v>
      </c>
      <c r="AV91" s="27">
        <v>-0.131</v>
      </c>
      <c r="AW91" s="19">
        <v>49.95</v>
      </c>
      <c r="AX91" s="19">
        <v>18.08</v>
      </c>
      <c r="AY91" s="27">
        <v>1.558</v>
      </c>
      <c r="AZ91" s="27">
        <v>2.409</v>
      </c>
      <c r="BA91" s="19">
        <v>50.96</v>
      </c>
      <c r="BB91" s="13">
        <f t="shared" si="17"/>
        <v>0.09110169492</v>
      </c>
      <c r="BC91" s="28">
        <f t="shared" si="18"/>
        <v>0.9095022624</v>
      </c>
      <c r="BD91" s="26">
        <f t="shared" si="19"/>
        <v>1000.603957</v>
      </c>
      <c r="BE91" s="13">
        <f t="shared" si="20"/>
        <v>0.0006039573587</v>
      </c>
      <c r="BF91" s="18">
        <f t="shared" si="21"/>
        <v>2.756086357</v>
      </c>
      <c r="BG91" s="18">
        <f t="shared" si="22"/>
        <v>2.563801263</v>
      </c>
      <c r="BH91" s="14">
        <f t="shared" si="23"/>
        <v>30.2528549</v>
      </c>
      <c r="BI91" s="14">
        <f t="shared" si="24"/>
        <v>28.33000395</v>
      </c>
      <c r="BJ91" s="14">
        <f t="shared" si="25"/>
        <v>58.51876382</v>
      </c>
      <c r="BK91" s="14">
        <f t="shared" si="26"/>
        <v>55.18582218</v>
      </c>
      <c r="BL91" s="14">
        <f t="shared" si="27"/>
        <v>3.332941641</v>
      </c>
      <c r="BM91" s="19">
        <v>43.0</v>
      </c>
      <c r="BN91" s="19">
        <v>40.0</v>
      </c>
      <c r="BO91" s="26">
        <v>429.0</v>
      </c>
      <c r="BP91" s="26">
        <v>402.0</v>
      </c>
      <c r="BQ91" s="19">
        <v>191.0</v>
      </c>
      <c r="BR91" s="19">
        <v>189.0</v>
      </c>
      <c r="BS91" s="19">
        <v>250.0</v>
      </c>
      <c r="BT91" s="19">
        <v>230.0</v>
      </c>
      <c r="BU91" s="19">
        <v>458.0</v>
      </c>
      <c r="BV91" s="19">
        <v>420.0</v>
      </c>
      <c r="BW91" s="13">
        <f t="shared" si="28"/>
        <v>0.5216400911</v>
      </c>
      <c r="BX91" s="14">
        <v>0.54</v>
      </c>
      <c r="BY91" s="29">
        <f t="shared" si="29"/>
        <v>-1.191795201</v>
      </c>
      <c r="BZ91" s="18">
        <f t="shared" si="30"/>
        <v>2.475082766</v>
      </c>
      <c r="CA91" s="18">
        <f t="shared" si="31"/>
        <v>1.970607298</v>
      </c>
      <c r="CB91" s="14">
        <f t="shared" si="32"/>
        <v>30.12664436</v>
      </c>
      <c r="CC91" s="14">
        <f t="shared" si="33"/>
        <v>27.33626443</v>
      </c>
      <c r="CD91" s="14">
        <f t="shared" si="34"/>
        <v>56.34360385</v>
      </c>
      <c r="CE91" s="14">
        <f t="shared" si="35"/>
        <v>53.83699137</v>
      </c>
      <c r="CF91" s="14">
        <f t="shared" si="36"/>
        <v>0.826329159</v>
      </c>
      <c r="CG91" s="7">
        <v>3805.933333</v>
      </c>
      <c r="CH91" s="7">
        <v>157.0</v>
      </c>
      <c r="CI91" s="7">
        <v>125.0</v>
      </c>
      <c r="CJ91" s="26">
        <v>1754.0</v>
      </c>
      <c r="CK91" s="7">
        <v>1609.0</v>
      </c>
      <c r="CL91" s="7">
        <v>725.0</v>
      </c>
      <c r="CM91" s="7">
        <v>732.0</v>
      </c>
      <c r="CN91" s="7">
        <v>938.0</v>
      </c>
      <c r="CO91" s="7">
        <v>949.0</v>
      </c>
      <c r="CP91" s="19">
        <v>4.0</v>
      </c>
      <c r="CQ91" s="19">
        <v>8.0</v>
      </c>
      <c r="CR91" s="26">
        <f t="shared" si="37"/>
        <v>4</v>
      </c>
      <c r="CS91" s="18">
        <f t="shared" si="38"/>
        <v>0.2484900777</v>
      </c>
      <c r="CT91" s="18">
        <f t="shared" si="39"/>
        <v>0.4969801553</v>
      </c>
      <c r="CU91" s="18">
        <f t="shared" si="40"/>
        <v>0.2484900777</v>
      </c>
      <c r="CV91" s="30">
        <v>37.43</v>
      </c>
      <c r="CW91" s="30">
        <v>40.26</v>
      </c>
      <c r="CX91" s="30">
        <v>51.1</v>
      </c>
      <c r="CY91" s="30">
        <v>30.28</v>
      </c>
      <c r="CZ91" s="30">
        <v>41.85</v>
      </c>
      <c r="DA91" s="30">
        <v>30.07</v>
      </c>
      <c r="DB91" s="7">
        <v>12.0</v>
      </c>
      <c r="DC91" s="7">
        <v>13.0</v>
      </c>
      <c r="DD91" s="13">
        <f t="shared" si="41"/>
        <v>0.48</v>
      </c>
      <c r="DE91" s="7">
        <v>-0.07</v>
      </c>
      <c r="DF91" s="7">
        <v>-2.42</v>
      </c>
      <c r="DG91" s="7">
        <v>12.0</v>
      </c>
      <c r="DH91" s="7">
        <v>8.0</v>
      </c>
      <c r="DI91" s="7">
        <v>2.0</v>
      </c>
      <c r="DJ91" s="8" t="s">
        <v>3853</v>
      </c>
      <c r="DK91" s="7" t="s">
        <v>3854</v>
      </c>
    </row>
    <row r="92" ht="12.75" customHeight="1">
      <c r="A92" s="7" t="s">
        <v>700</v>
      </c>
      <c r="B92" s="7" t="s">
        <v>701</v>
      </c>
      <c r="C92" s="8" t="s">
        <v>246</v>
      </c>
      <c r="D92" s="9" t="s">
        <v>275</v>
      </c>
      <c r="E92" s="7">
        <v>81.0</v>
      </c>
      <c r="F92" s="7">
        <v>7.0</v>
      </c>
      <c r="G92" s="7">
        <v>12.0</v>
      </c>
      <c r="H92" s="24">
        <f t="shared" si="1"/>
        <v>19</v>
      </c>
      <c r="I92" s="25">
        <f t="shared" si="2"/>
        <v>1.06442577</v>
      </c>
      <c r="J92" s="19">
        <v>5.0</v>
      </c>
      <c r="K92" s="19">
        <v>5.0</v>
      </c>
      <c r="L92" s="19">
        <v>7.0</v>
      </c>
      <c r="M92" s="19">
        <v>84.0</v>
      </c>
      <c r="N92" s="19">
        <v>46.0</v>
      </c>
      <c r="O92" s="19">
        <v>47.0</v>
      </c>
      <c r="P92" s="19">
        <v>104.0</v>
      </c>
      <c r="Q92" s="10">
        <f t="shared" si="3"/>
        <v>0.08333333333</v>
      </c>
      <c r="R92" s="10">
        <f t="shared" si="4"/>
        <v>0.0395480226</v>
      </c>
      <c r="S92" s="7">
        <v>64260.0</v>
      </c>
      <c r="T92" s="14">
        <f t="shared" si="5"/>
        <v>13.22222222</v>
      </c>
      <c r="U92" s="14">
        <v>1047.17</v>
      </c>
      <c r="V92" s="14">
        <f t="shared" si="6"/>
        <v>12.92802469</v>
      </c>
      <c r="W92" s="14">
        <v>2772.39</v>
      </c>
      <c r="X92" s="14">
        <f t="shared" si="7"/>
        <v>34.22703704</v>
      </c>
      <c r="Y92" s="13">
        <f t="shared" si="8"/>
        <v>0.2741598509</v>
      </c>
      <c r="Z92" s="12">
        <f t="shared" si="9"/>
        <v>91.15384615</v>
      </c>
      <c r="AA92" s="19">
        <v>24.0</v>
      </c>
      <c r="AB92" s="19">
        <v>114.0</v>
      </c>
      <c r="AC92" s="19">
        <v>84.0</v>
      </c>
      <c r="AD92" s="19">
        <v>40.0</v>
      </c>
      <c r="AE92" s="19">
        <v>29.0</v>
      </c>
      <c r="AF92" s="10">
        <f t="shared" si="10"/>
        <v>0.1923076923</v>
      </c>
      <c r="AG92" s="10">
        <f t="shared" si="11"/>
        <v>0.4615384615</v>
      </c>
      <c r="AH92" s="10">
        <f t="shared" si="12"/>
        <v>0.6538461538</v>
      </c>
      <c r="AI92" s="19">
        <v>278.0</v>
      </c>
      <c r="AJ92" s="13">
        <f t="shared" si="13"/>
        <v>0.3099219621</v>
      </c>
      <c r="AK92" s="19">
        <v>257.0</v>
      </c>
      <c r="AL92" s="13">
        <f t="shared" si="14"/>
        <v>0.2865105909</v>
      </c>
      <c r="AM92" s="19">
        <v>362.0</v>
      </c>
      <c r="AN92" s="13">
        <f t="shared" si="15"/>
        <v>0.403567447</v>
      </c>
      <c r="AO92" s="13">
        <f t="shared" si="16"/>
        <v>0.5196261682</v>
      </c>
      <c r="AP92" s="8">
        <v>8.0</v>
      </c>
      <c r="AQ92" s="14">
        <v>0.39</v>
      </c>
      <c r="AR92" s="19">
        <v>17.18</v>
      </c>
      <c r="AS92" s="26">
        <v>8.0</v>
      </c>
      <c r="AT92" s="27">
        <v>0.606</v>
      </c>
      <c r="AU92" s="8">
        <v>8.0</v>
      </c>
      <c r="AV92" s="27">
        <v>0.177</v>
      </c>
      <c r="AW92" s="19">
        <v>50.23</v>
      </c>
      <c r="AX92" s="19">
        <v>17.82</v>
      </c>
      <c r="AY92" s="27">
        <v>-1.278</v>
      </c>
      <c r="AZ92" s="27">
        <v>2.015</v>
      </c>
      <c r="BA92" s="19">
        <v>51.11</v>
      </c>
      <c r="BB92" s="13">
        <f t="shared" si="17"/>
        <v>0.05485232068</v>
      </c>
      <c r="BC92" s="28">
        <f t="shared" si="18"/>
        <v>0.9149797571</v>
      </c>
      <c r="BD92" s="26">
        <f t="shared" si="19"/>
        <v>969.8320778</v>
      </c>
      <c r="BE92" s="13">
        <f t="shared" si="20"/>
        <v>-0.03016792224</v>
      </c>
      <c r="BF92" s="18">
        <f t="shared" si="21"/>
        <v>1.489729461</v>
      </c>
      <c r="BG92" s="18">
        <f t="shared" si="22"/>
        <v>2.406486053</v>
      </c>
      <c r="BH92" s="14">
        <f t="shared" si="23"/>
        <v>27.15891403</v>
      </c>
      <c r="BI92" s="14">
        <f t="shared" si="24"/>
        <v>28.30485976</v>
      </c>
      <c r="BJ92" s="14">
        <f t="shared" si="25"/>
        <v>48.70269393</v>
      </c>
      <c r="BK92" s="14">
        <f t="shared" si="26"/>
        <v>52.25512572</v>
      </c>
      <c r="BL92" s="14">
        <f t="shared" si="27"/>
        <v>-3.552431792</v>
      </c>
      <c r="BM92" s="19">
        <v>26.0</v>
      </c>
      <c r="BN92" s="19">
        <v>42.0</v>
      </c>
      <c r="BO92" s="26">
        <v>448.0</v>
      </c>
      <c r="BP92" s="26">
        <v>452.0</v>
      </c>
      <c r="BQ92" s="19">
        <v>154.0</v>
      </c>
      <c r="BR92" s="19">
        <v>174.0</v>
      </c>
      <c r="BS92" s="19">
        <v>222.0</v>
      </c>
      <c r="BT92" s="19">
        <v>244.0</v>
      </c>
      <c r="BU92" s="19">
        <v>411.0</v>
      </c>
      <c r="BV92" s="19">
        <v>451.0</v>
      </c>
      <c r="BW92" s="13">
        <f t="shared" si="28"/>
        <v>0.4767981439</v>
      </c>
      <c r="BX92" s="14">
        <v>-4.71</v>
      </c>
      <c r="BY92" s="29">
        <f t="shared" si="29"/>
        <v>-5.95145983</v>
      </c>
      <c r="BZ92" s="18">
        <f t="shared" si="30"/>
        <v>2.247681587</v>
      </c>
      <c r="CA92" s="18">
        <f t="shared" si="31"/>
        <v>2.200527428</v>
      </c>
      <c r="CB92" s="14">
        <f t="shared" si="32"/>
        <v>29.42419532</v>
      </c>
      <c r="CC92" s="14">
        <f t="shared" si="33"/>
        <v>28.00957055</v>
      </c>
      <c r="CD92" s="14">
        <f t="shared" si="34"/>
        <v>55.12321207</v>
      </c>
      <c r="CE92" s="14">
        <f t="shared" si="35"/>
        <v>52.07390977</v>
      </c>
      <c r="CF92" s="14">
        <f t="shared" si="36"/>
        <v>-6.601734085</v>
      </c>
      <c r="CG92" s="7">
        <v>3817.266667</v>
      </c>
      <c r="CH92" s="7">
        <v>143.0</v>
      </c>
      <c r="CI92" s="7">
        <v>140.0</v>
      </c>
      <c r="CJ92" s="26">
        <v>1729.0</v>
      </c>
      <c r="CK92" s="7">
        <v>1642.0</v>
      </c>
      <c r="CL92" s="7">
        <v>720.0</v>
      </c>
      <c r="CM92" s="7">
        <v>679.0</v>
      </c>
      <c r="CN92" s="7">
        <v>915.0</v>
      </c>
      <c r="CO92" s="7">
        <v>852.0</v>
      </c>
      <c r="CP92" s="19">
        <v>14.0</v>
      </c>
      <c r="CQ92" s="19">
        <v>19.0</v>
      </c>
      <c r="CR92" s="26">
        <f t="shared" si="37"/>
        <v>5</v>
      </c>
      <c r="CS92" s="18">
        <f t="shared" si="38"/>
        <v>0.7843137255</v>
      </c>
      <c r="CT92" s="18">
        <f t="shared" si="39"/>
        <v>1.06442577</v>
      </c>
      <c r="CU92" s="18">
        <f t="shared" si="40"/>
        <v>0.2801120448</v>
      </c>
      <c r="CV92" s="30">
        <v>33.71</v>
      </c>
      <c r="CW92" s="30">
        <v>38.27</v>
      </c>
      <c r="CX92" s="30">
        <v>71.24</v>
      </c>
      <c r="CY92" s="30">
        <v>49.34</v>
      </c>
      <c r="CZ92" s="30">
        <v>45.46</v>
      </c>
      <c r="DA92" s="30">
        <v>40.44</v>
      </c>
      <c r="DB92" s="7">
        <v>164.0</v>
      </c>
      <c r="DC92" s="7">
        <v>257.0</v>
      </c>
      <c r="DD92" s="13">
        <f t="shared" si="41"/>
        <v>0.3895486936</v>
      </c>
      <c r="DE92" s="7">
        <v>0.07</v>
      </c>
      <c r="DF92" s="7">
        <v>4.42</v>
      </c>
      <c r="DG92" s="7">
        <v>110.0</v>
      </c>
      <c r="DH92" s="7">
        <v>172.0</v>
      </c>
      <c r="DI92" s="7">
        <v>120.0</v>
      </c>
      <c r="DJ92" s="8" t="s">
        <v>3855</v>
      </c>
      <c r="DK92" s="7" t="s">
        <v>3856</v>
      </c>
    </row>
    <row r="93" ht="12.75" customHeight="1">
      <c r="A93" s="7" t="s">
        <v>705</v>
      </c>
      <c r="B93" s="7" t="s">
        <v>706</v>
      </c>
      <c r="C93" s="8" t="s">
        <v>628</v>
      </c>
      <c r="D93" s="9" t="s">
        <v>707</v>
      </c>
      <c r="E93" s="7">
        <v>82.0</v>
      </c>
      <c r="F93" s="7">
        <v>19.0</v>
      </c>
      <c r="G93" s="7">
        <v>24.0</v>
      </c>
      <c r="H93" s="24">
        <f t="shared" si="1"/>
        <v>43</v>
      </c>
      <c r="I93" s="25">
        <f t="shared" si="2"/>
        <v>1.602368358</v>
      </c>
      <c r="J93" s="19">
        <v>16.0</v>
      </c>
      <c r="K93" s="19">
        <v>11.0</v>
      </c>
      <c r="L93" s="19">
        <v>8.0</v>
      </c>
      <c r="M93" s="19">
        <v>219.0</v>
      </c>
      <c r="N93" s="19">
        <v>102.0</v>
      </c>
      <c r="O93" s="19">
        <v>167.0</v>
      </c>
      <c r="P93" s="19">
        <v>125.0</v>
      </c>
      <c r="Q93" s="10">
        <f t="shared" si="3"/>
        <v>0.08675799087</v>
      </c>
      <c r="R93" s="10">
        <f t="shared" si="4"/>
        <v>0.03893442623</v>
      </c>
      <c r="S93" s="7">
        <v>96607.0</v>
      </c>
      <c r="T93" s="14">
        <f t="shared" si="5"/>
        <v>19.63556911</v>
      </c>
      <c r="U93" s="14">
        <v>1533.0</v>
      </c>
      <c r="V93" s="14">
        <f t="shared" si="6"/>
        <v>18.69512195</v>
      </c>
      <c r="W93" s="14">
        <v>2419.01</v>
      </c>
      <c r="X93" s="14">
        <f t="shared" si="7"/>
        <v>29.50012195</v>
      </c>
      <c r="Y93" s="13">
        <f t="shared" si="8"/>
        <v>0.3879038768</v>
      </c>
      <c r="Z93" s="12">
        <f t="shared" si="9"/>
        <v>142.1269841</v>
      </c>
      <c r="AA93" s="19">
        <v>108.0</v>
      </c>
      <c r="AB93" s="19">
        <v>78.0</v>
      </c>
      <c r="AC93" s="19">
        <v>80.0</v>
      </c>
      <c r="AD93" s="19">
        <v>79.0</v>
      </c>
      <c r="AE93" s="19">
        <v>41.0</v>
      </c>
      <c r="AF93" s="10">
        <f t="shared" si="10"/>
        <v>0.253968254</v>
      </c>
      <c r="AG93" s="10">
        <f t="shared" si="11"/>
        <v>0.3015873016</v>
      </c>
      <c r="AH93" s="10">
        <f t="shared" si="12"/>
        <v>0.5555555556</v>
      </c>
      <c r="AI93" s="19">
        <v>466.0</v>
      </c>
      <c r="AJ93" s="13">
        <f t="shared" si="13"/>
        <v>0.3196159122</v>
      </c>
      <c r="AK93" s="19">
        <v>450.0</v>
      </c>
      <c r="AL93" s="13">
        <f t="shared" si="14"/>
        <v>0.3086419753</v>
      </c>
      <c r="AM93" s="19">
        <v>542.0</v>
      </c>
      <c r="AN93" s="13">
        <f t="shared" si="15"/>
        <v>0.3717421125</v>
      </c>
      <c r="AO93" s="13">
        <f t="shared" si="16"/>
        <v>0.5087336245</v>
      </c>
      <c r="AP93" s="8">
        <v>5.0</v>
      </c>
      <c r="AQ93" s="14">
        <v>2.39</v>
      </c>
      <c r="AR93" s="19">
        <v>17.59</v>
      </c>
      <c r="AS93" s="26">
        <v>3.0</v>
      </c>
      <c r="AT93" s="27">
        <v>0.664</v>
      </c>
      <c r="AU93" s="8">
        <v>4.0</v>
      </c>
      <c r="AV93" s="27">
        <v>-0.053</v>
      </c>
      <c r="AW93" s="19">
        <v>49.92</v>
      </c>
      <c r="AX93" s="19">
        <v>17.16</v>
      </c>
      <c r="AY93" s="27">
        <v>1.231</v>
      </c>
      <c r="AZ93" s="27">
        <v>4.01</v>
      </c>
      <c r="BA93" s="19">
        <v>51.96</v>
      </c>
      <c r="BB93" s="13">
        <f t="shared" si="17"/>
        <v>0.0773955774</v>
      </c>
      <c r="BC93" s="28">
        <f t="shared" si="18"/>
        <v>0.9204545455</v>
      </c>
      <c r="BD93" s="26">
        <f t="shared" si="19"/>
        <v>997.8501229</v>
      </c>
      <c r="BE93" s="13">
        <f t="shared" si="20"/>
        <v>-0.00214987715</v>
      </c>
      <c r="BF93" s="18">
        <f t="shared" si="21"/>
        <v>2.465753425</v>
      </c>
      <c r="BG93" s="18">
        <f t="shared" si="22"/>
        <v>2.191780822</v>
      </c>
      <c r="BH93" s="14">
        <f t="shared" si="23"/>
        <v>31.8590998</v>
      </c>
      <c r="BI93" s="14">
        <f t="shared" si="24"/>
        <v>27.55381605</v>
      </c>
      <c r="BJ93" s="14">
        <f t="shared" si="25"/>
        <v>60.74363992</v>
      </c>
      <c r="BK93" s="14">
        <f t="shared" si="26"/>
        <v>53.38551859</v>
      </c>
      <c r="BL93" s="14">
        <f t="shared" si="27"/>
        <v>7.358121331</v>
      </c>
      <c r="BM93" s="19">
        <v>63.0</v>
      </c>
      <c r="BN93" s="19">
        <v>56.0</v>
      </c>
      <c r="BO93" s="26">
        <v>751.0</v>
      </c>
      <c r="BP93" s="26">
        <v>648.0</v>
      </c>
      <c r="BQ93" s="19">
        <v>327.0</v>
      </c>
      <c r="BR93" s="19">
        <v>274.0</v>
      </c>
      <c r="BS93" s="19">
        <v>411.0</v>
      </c>
      <c r="BT93" s="19">
        <v>386.0</v>
      </c>
      <c r="BU93" s="19">
        <v>768.0</v>
      </c>
      <c r="BV93" s="19">
        <v>621.0</v>
      </c>
      <c r="BW93" s="13">
        <f t="shared" si="28"/>
        <v>0.5529157667</v>
      </c>
      <c r="BX93" s="14">
        <v>2.05</v>
      </c>
      <c r="BY93" s="29">
        <f t="shared" si="29"/>
        <v>2.995514344</v>
      </c>
      <c r="BZ93" s="18">
        <f t="shared" si="30"/>
        <v>2.230379864</v>
      </c>
      <c r="CA93" s="18">
        <f t="shared" si="31"/>
        <v>1.98761743</v>
      </c>
      <c r="CB93" s="14">
        <f t="shared" si="32"/>
        <v>28.64596724</v>
      </c>
      <c r="CC93" s="14">
        <f t="shared" si="33"/>
        <v>25.79350864</v>
      </c>
      <c r="CD93" s="14">
        <f t="shared" si="34"/>
        <v>54.94017339</v>
      </c>
      <c r="CE93" s="14">
        <f t="shared" si="35"/>
        <v>51.37460014</v>
      </c>
      <c r="CF93" s="14">
        <f t="shared" si="36"/>
        <v>3.792548078</v>
      </c>
      <c r="CG93" s="7">
        <v>3954.483333</v>
      </c>
      <c r="CH93" s="7">
        <v>147.0</v>
      </c>
      <c r="CI93" s="7">
        <v>131.0</v>
      </c>
      <c r="CJ93" s="26">
        <v>1741.0</v>
      </c>
      <c r="CK93" s="7">
        <v>1569.0</v>
      </c>
      <c r="CL93" s="7">
        <v>774.0</v>
      </c>
      <c r="CM93" s="7">
        <v>665.0</v>
      </c>
      <c r="CN93" s="7">
        <v>959.0</v>
      </c>
      <c r="CO93" s="7">
        <v>1021.0</v>
      </c>
      <c r="CP93" s="19">
        <v>15.0</v>
      </c>
      <c r="CQ93" s="19">
        <v>9.0</v>
      </c>
      <c r="CR93" s="26">
        <f t="shared" si="37"/>
        <v>-6</v>
      </c>
      <c r="CS93" s="18">
        <f t="shared" si="38"/>
        <v>0.5589657064</v>
      </c>
      <c r="CT93" s="18">
        <f t="shared" si="39"/>
        <v>0.3353794239</v>
      </c>
      <c r="CU93" s="18">
        <f t="shared" si="40"/>
        <v>-0.2235862826</v>
      </c>
      <c r="CV93" s="30">
        <v>64.78</v>
      </c>
      <c r="CW93" s="30">
        <v>58.65</v>
      </c>
      <c r="CX93" s="30">
        <v>51.65</v>
      </c>
      <c r="CY93" s="30">
        <v>45.18</v>
      </c>
      <c r="CZ93" s="30">
        <v>60.87</v>
      </c>
      <c r="DA93" s="30">
        <v>49.27</v>
      </c>
      <c r="DB93" s="7">
        <v>1.0</v>
      </c>
      <c r="DC93" s="7">
        <v>0.0</v>
      </c>
      <c r="DD93" s="13">
        <f t="shared" si="41"/>
        <v>1</v>
      </c>
      <c r="DE93" s="7">
        <v>0.0</v>
      </c>
      <c r="DF93" s="7">
        <v>0.0</v>
      </c>
      <c r="DG93" s="7">
        <v>0.0</v>
      </c>
      <c r="DH93" s="7">
        <v>1.0</v>
      </c>
      <c r="DI93" s="7">
        <v>0.0</v>
      </c>
      <c r="DJ93" s="8" t="s">
        <v>3857</v>
      </c>
      <c r="DK93" s="7" t="s">
        <v>3858</v>
      </c>
    </row>
    <row r="94" ht="12.75" customHeight="1">
      <c r="A94" s="7" t="s">
        <v>712</v>
      </c>
      <c r="B94" s="7" t="s">
        <v>713</v>
      </c>
      <c r="C94" s="8" t="s">
        <v>297</v>
      </c>
      <c r="D94" s="9" t="s">
        <v>183</v>
      </c>
      <c r="E94" s="7">
        <v>79.0</v>
      </c>
      <c r="F94" s="7">
        <v>7.0</v>
      </c>
      <c r="G94" s="7">
        <v>9.0</v>
      </c>
      <c r="H94" s="24">
        <f t="shared" si="1"/>
        <v>16</v>
      </c>
      <c r="I94" s="25">
        <f t="shared" si="2"/>
        <v>1.055679777</v>
      </c>
      <c r="J94" s="19">
        <v>5.0</v>
      </c>
      <c r="K94" s="19">
        <v>3.0</v>
      </c>
      <c r="L94" s="19">
        <v>5.0</v>
      </c>
      <c r="M94" s="19">
        <v>94.0</v>
      </c>
      <c r="N94" s="19">
        <v>36.0</v>
      </c>
      <c r="O94" s="19">
        <v>30.0</v>
      </c>
      <c r="P94" s="19">
        <v>97.0</v>
      </c>
      <c r="Q94" s="10">
        <f t="shared" si="3"/>
        <v>0.07446808511</v>
      </c>
      <c r="R94" s="10">
        <f t="shared" si="4"/>
        <v>0.04375</v>
      </c>
      <c r="S94" s="7">
        <v>54562.0</v>
      </c>
      <c r="T94" s="14">
        <f t="shared" si="5"/>
        <v>11.51097046</v>
      </c>
      <c r="U94" s="14">
        <v>878.89</v>
      </c>
      <c r="V94" s="14">
        <f t="shared" si="6"/>
        <v>11.12518987</v>
      </c>
      <c r="W94" s="14">
        <v>2933.92</v>
      </c>
      <c r="X94" s="14">
        <f t="shared" si="7"/>
        <v>37.13822785</v>
      </c>
      <c r="Y94" s="13">
        <f t="shared" si="8"/>
        <v>0.2305097815</v>
      </c>
      <c r="Z94" s="12">
        <f t="shared" si="9"/>
        <v>66.33333333</v>
      </c>
      <c r="AA94" s="19">
        <v>25.0</v>
      </c>
      <c r="AB94" s="19">
        <v>69.0</v>
      </c>
      <c r="AC94" s="19">
        <v>67.0</v>
      </c>
      <c r="AD94" s="19">
        <v>11.0</v>
      </c>
      <c r="AE94" s="19">
        <v>25.0</v>
      </c>
      <c r="AF94" s="10">
        <f t="shared" si="10"/>
        <v>0.2777777778</v>
      </c>
      <c r="AG94" s="10">
        <f t="shared" si="11"/>
        <v>0.4444444444</v>
      </c>
      <c r="AH94" s="10">
        <f t="shared" si="12"/>
        <v>0.7222222222</v>
      </c>
      <c r="AI94" s="19">
        <v>258.0</v>
      </c>
      <c r="AJ94" s="13">
        <f t="shared" si="13"/>
        <v>0.3134872418</v>
      </c>
      <c r="AK94" s="19">
        <v>260.0</v>
      </c>
      <c r="AL94" s="13">
        <f t="shared" si="14"/>
        <v>0.3159173755</v>
      </c>
      <c r="AM94" s="19">
        <v>305.0</v>
      </c>
      <c r="AN94" s="13">
        <f t="shared" si="15"/>
        <v>0.3705953827</v>
      </c>
      <c r="AO94" s="13">
        <f t="shared" si="16"/>
        <v>0.4980694981</v>
      </c>
      <c r="AP94" s="8">
        <v>10.0</v>
      </c>
      <c r="AQ94" s="14">
        <v>-0.44</v>
      </c>
      <c r="AR94" s="19">
        <v>17.2</v>
      </c>
      <c r="AS94" s="26">
        <v>10.0</v>
      </c>
      <c r="AT94" s="27">
        <v>0.34900000000000003</v>
      </c>
      <c r="AU94" s="8">
        <v>5.0</v>
      </c>
      <c r="AV94" s="27">
        <v>0.685</v>
      </c>
      <c r="AW94" s="19">
        <v>50.08</v>
      </c>
      <c r="AX94" s="19">
        <v>17.32</v>
      </c>
      <c r="AY94" s="27">
        <v>-0.427</v>
      </c>
      <c r="AZ94" s="27">
        <v>-5.867</v>
      </c>
      <c r="BA94" s="19">
        <v>48.22</v>
      </c>
      <c r="BB94" s="13">
        <f t="shared" si="17"/>
        <v>0.04522613065</v>
      </c>
      <c r="BC94" s="28">
        <f t="shared" si="18"/>
        <v>0.938215103</v>
      </c>
      <c r="BD94" s="26">
        <f t="shared" si="19"/>
        <v>983.4412336</v>
      </c>
      <c r="BE94" s="13">
        <f t="shared" si="20"/>
        <v>-0.01655876637</v>
      </c>
      <c r="BF94" s="18">
        <f t="shared" si="21"/>
        <v>1.22882272</v>
      </c>
      <c r="BG94" s="18">
        <f t="shared" si="22"/>
        <v>1.843234079</v>
      </c>
      <c r="BH94" s="14">
        <f t="shared" si="23"/>
        <v>27.17063569</v>
      </c>
      <c r="BI94" s="14">
        <f t="shared" si="24"/>
        <v>29.83308491</v>
      </c>
      <c r="BJ94" s="14">
        <f t="shared" si="25"/>
        <v>50.65480322</v>
      </c>
      <c r="BK94" s="14">
        <f t="shared" si="26"/>
        <v>54.61434309</v>
      </c>
      <c r="BL94" s="14">
        <f t="shared" si="27"/>
        <v>-3.959539874</v>
      </c>
      <c r="BM94" s="19">
        <v>18.0</v>
      </c>
      <c r="BN94" s="19">
        <v>27.0</v>
      </c>
      <c r="BO94" s="26">
        <v>380.0</v>
      </c>
      <c r="BP94" s="26">
        <v>410.0</v>
      </c>
      <c r="BQ94" s="19">
        <v>155.0</v>
      </c>
      <c r="BR94" s="19">
        <v>165.0</v>
      </c>
      <c r="BS94" s="19">
        <v>189.0</v>
      </c>
      <c r="BT94" s="19">
        <v>198.0</v>
      </c>
      <c r="BU94" s="19">
        <v>358.0</v>
      </c>
      <c r="BV94" s="19">
        <v>417.0</v>
      </c>
      <c r="BW94" s="13">
        <f t="shared" si="28"/>
        <v>0.4619354839</v>
      </c>
      <c r="BX94" s="14">
        <v>1.75</v>
      </c>
      <c r="BY94" s="29">
        <f t="shared" si="29"/>
        <v>2.548792172</v>
      </c>
      <c r="BZ94" s="18">
        <f t="shared" si="30"/>
        <v>1.876757818</v>
      </c>
      <c r="CA94" s="18">
        <f t="shared" si="31"/>
        <v>2.27103467</v>
      </c>
      <c r="CB94" s="14">
        <f t="shared" si="32"/>
        <v>27.50475323</v>
      </c>
      <c r="CC94" s="14">
        <f t="shared" si="33"/>
        <v>31.21095564</v>
      </c>
      <c r="CD94" s="14">
        <f t="shared" si="34"/>
        <v>49.8681363</v>
      </c>
      <c r="CE94" s="14">
        <f t="shared" si="35"/>
        <v>55.79806016</v>
      </c>
      <c r="CF94" s="14">
        <f t="shared" si="36"/>
        <v>1.970383987</v>
      </c>
      <c r="CG94" s="7">
        <v>3804.433333</v>
      </c>
      <c r="CH94" s="7">
        <v>119.0</v>
      </c>
      <c r="CI94" s="7">
        <v>144.0</v>
      </c>
      <c r="CJ94" s="26">
        <v>1625.0</v>
      </c>
      <c r="CK94" s="7">
        <v>1835.0</v>
      </c>
      <c r="CL94" s="7">
        <v>619.0</v>
      </c>
      <c r="CM94" s="7">
        <v>736.0</v>
      </c>
      <c r="CN94" s="7">
        <v>799.0</v>
      </c>
      <c r="CO94" s="7">
        <v>823.0</v>
      </c>
      <c r="CP94" s="19">
        <v>6.0</v>
      </c>
      <c r="CQ94" s="19">
        <v>11.0</v>
      </c>
      <c r="CR94" s="26">
        <f t="shared" si="37"/>
        <v>5</v>
      </c>
      <c r="CS94" s="18">
        <f t="shared" si="38"/>
        <v>0.3958799164</v>
      </c>
      <c r="CT94" s="18">
        <f t="shared" si="39"/>
        <v>0.7257798468</v>
      </c>
      <c r="CU94" s="18">
        <f t="shared" si="40"/>
        <v>0.3298999304</v>
      </c>
      <c r="CV94" s="30">
        <v>29.52</v>
      </c>
      <c r="CW94" s="30">
        <v>37.4</v>
      </c>
      <c r="CX94" s="30">
        <v>38.41</v>
      </c>
      <c r="CY94" s="30">
        <v>36.25</v>
      </c>
      <c r="CZ94" s="30">
        <v>33.92</v>
      </c>
      <c r="DA94" s="30">
        <v>36.53</v>
      </c>
      <c r="DB94" s="7">
        <v>2.0</v>
      </c>
      <c r="DC94" s="7">
        <v>3.0</v>
      </c>
      <c r="DD94" s="13">
        <f t="shared" si="41"/>
        <v>0.4</v>
      </c>
      <c r="DE94" s="7">
        <v>-0.02</v>
      </c>
      <c r="DF94" s="7">
        <v>-0.73</v>
      </c>
      <c r="DG94" s="7">
        <v>3.0</v>
      </c>
      <c r="DH94" s="7">
        <v>2.0</v>
      </c>
      <c r="DI94" s="7">
        <v>0.0</v>
      </c>
      <c r="DJ94" s="9" t="s">
        <v>3859</v>
      </c>
      <c r="DK94" s="7" t="s">
        <v>3860</v>
      </c>
    </row>
    <row r="95" ht="12.75" customHeight="1">
      <c r="A95" s="7" t="s">
        <v>464</v>
      </c>
      <c r="B95" s="7" t="s">
        <v>719</v>
      </c>
      <c r="C95" s="8" t="s">
        <v>274</v>
      </c>
      <c r="D95" s="9" t="s">
        <v>174</v>
      </c>
      <c r="E95" s="7">
        <v>5.0</v>
      </c>
      <c r="F95" s="7">
        <v>0.0</v>
      </c>
      <c r="G95" s="7">
        <v>0.0</v>
      </c>
      <c r="H95" s="24">
        <f t="shared" si="1"/>
        <v>0</v>
      </c>
      <c r="I95" s="25">
        <f t="shared" si="2"/>
        <v>0</v>
      </c>
      <c r="J95" s="19">
        <v>0.0</v>
      </c>
      <c r="K95" s="19">
        <v>0.0</v>
      </c>
      <c r="L95" s="19">
        <v>0.0</v>
      </c>
      <c r="M95" s="19">
        <v>3.0</v>
      </c>
      <c r="N95" s="19">
        <v>1.0</v>
      </c>
      <c r="O95" s="19">
        <v>2.0</v>
      </c>
      <c r="P95" s="19">
        <v>1.0</v>
      </c>
      <c r="Q95" s="10">
        <f t="shared" si="3"/>
        <v>0</v>
      </c>
      <c r="R95" s="10">
        <f t="shared" si="4"/>
        <v>0</v>
      </c>
      <c r="S95" s="7">
        <v>3255.0</v>
      </c>
      <c r="T95" s="14">
        <f t="shared" si="5"/>
        <v>10.85</v>
      </c>
      <c r="U95" s="14">
        <v>49.22</v>
      </c>
      <c r="V95" s="14">
        <f t="shared" si="6"/>
        <v>9.844</v>
      </c>
      <c r="W95" s="14">
        <v>175.0</v>
      </c>
      <c r="X95" s="14">
        <f t="shared" si="7"/>
        <v>35</v>
      </c>
      <c r="Y95" s="13">
        <f t="shared" si="8"/>
        <v>0.2195165462</v>
      </c>
      <c r="Z95" s="12">
        <f t="shared" si="9"/>
        <v>0</v>
      </c>
      <c r="AA95" s="19">
        <v>7.0</v>
      </c>
      <c r="AB95" s="19">
        <v>3.0</v>
      </c>
      <c r="AC95" s="19">
        <v>4.0</v>
      </c>
      <c r="AD95" s="19">
        <v>2.0</v>
      </c>
      <c r="AE95" s="19">
        <v>0.0</v>
      </c>
      <c r="AF95" s="10">
        <f t="shared" si="10"/>
        <v>0</v>
      </c>
      <c r="AG95" s="10">
        <f t="shared" si="11"/>
        <v>0</v>
      </c>
      <c r="AH95" s="10">
        <f t="shared" si="12"/>
        <v>0</v>
      </c>
      <c r="AI95" s="19">
        <v>14.0</v>
      </c>
      <c r="AJ95" s="13">
        <f t="shared" si="13"/>
        <v>0.3181818182</v>
      </c>
      <c r="AK95" s="19">
        <v>11.0</v>
      </c>
      <c r="AL95" s="13">
        <f t="shared" si="14"/>
        <v>0.25</v>
      </c>
      <c r="AM95" s="19">
        <v>19.0</v>
      </c>
      <c r="AN95" s="13">
        <f t="shared" si="15"/>
        <v>0.4318181818</v>
      </c>
      <c r="AO95" s="13">
        <f t="shared" si="16"/>
        <v>0.56</v>
      </c>
      <c r="AP95" s="8">
        <v>8.0</v>
      </c>
      <c r="AQ95" s="14">
        <v>13.6</v>
      </c>
      <c r="AR95" s="19">
        <v>16.96</v>
      </c>
      <c r="AS95" s="26">
        <v>8.0</v>
      </c>
      <c r="AT95" s="27">
        <v>-0.87</v>
      </c>
      <c r="AU95" s="8">
        <v>8.0</v>
      </c>
      <c r="AV95" s="27">
        <v>-0.201</v>
      </c>
      <c r="AW95" s="19">
        <v>50.94</v>
      </c>
      <c r="AX95" s="19">
        <v>15.91</v>
      </c>
      <c r="AY95" s="27">
        <v>0.707</v>
      </c>
      <c r="AZ95" s="27">
        <v>3.485</v>
      </c>
      <c r="BA95" s="19">
        <v>51.48</v>
      </c>
      <c r="BB95" s="13">
        <f t="shared" si="17"/>
        <v>0.08333333333</v>
      </c>
      <c r="BC95" s="28">
        <f t="shared" si="18"/>
        <v>0.8857142857</v>
      </c>
      <c r="BD95" s="26">
        <f t="shared" si="19"/>
        <v>969.047619</v>
      </c>
      <c r="BE95" s="13">
        <f t="shared" si="20"/>
        <v>-0.03095238095</v>
      </c>
      <c r="BF95" s="18">
        <f t="shared" si="21"/>
        <v>2.43803332</v>
      </c>
      <c r="BG95" s="18">
        <f t="shared" si="22"/>
        <v>4.87606664</v>
      </c>
      <c r="BH95" s="14">
        <f t="shared" si="23"/>
        <v>29.25639984</v>
      </c>
      <c r="BI95" s="14">
        <f t="shared" si="24"/>
        <v>42.6655831</v>
      </c>
      <c r="BJ95" s="14">
        <f t="shared" si="25"/>
        <v>46.32263308</v>
      </c>
      <c r="BK95" s="14">
        <f t="shared" si="26"/>
        <v>70.70296627</v>
      </c>
      <c r="BL95" s="14">
        <f t="shared" si="27"/>
        <v>-24.3803332</v>
      </c>
      <c r="BM95" s="19">
        <v>2.0</v>
      </c>
      <c r="BN95" s="19">
        <v>4.0</v>
      </c>
      <c r="BO95" s="26">
        <v>22.0</v>
      </c>
      <c r="BP95" s="26">
        <v>31.0</v>
      </c>
      <c r="BQ95" s="19">
        <v>9.0</v>
      </c>
      <c r="BR95" s="19">
        <v>8.0</v>
      </c>
      <c r="BS95" s="19">
        <v>5.0</v>
      </c>
      <c r="BT95" s="19">
        <v>15.0</v>
      </c>
      <c r="BU95" s="19">
        <v>23.0</v>
      </c>
      <c r="BV95" s="19">
        <v>34.0</v>
      </c>
      <c r="BW95" s="13">
        <f t="shared" si="28"/>
        <v>0.4035087719</v>
      </c>
      <c r="BX95" s="14">
        <v>-11.55</v>
      </c>
      <c r="BY95" s="29">
        <f t="shared" si="29"/>
        <v>-29.5963332</v>
      </c>
      <c r="BZ95" s="18">
        <f t="shared" si="30"/>
        <v>3.235955056</v>
      </c>
      <c r="CA95" s="18">
        <f t="shared" si="31"/>
        <v>2.966292135</v>
      </c>
      <c r="CB95" s="14">
        <f t="shared" si="32"/>
        <v>32.08988764</v>
      </c>
      <c r="CC95" s="14">
        <f t="shared" si="33"/>
        <v>33.43820225</v>
      </c>
      <c r="CD95" s="14">
        <f t="shared" si="34"/>
        <v>55.01123596</v>
      </c>
      <c r="CE95" s="14">
        <f t="shared" si="35"/>
        <v>57.97752809</v>
      </c>
      <c r="CF95" s="14">
        <f t="shared" si="36"/>
        <v>-21.41404106</v>
      </c>
      <c r="CG95" s="7">
        <v>222.5</v>
      </c>
      <c r="CH95" s="7">
        <v>12.0</v>
      </c>
      <c r="CI95" s="7">
        <v>11.0</v>
      </c>
      <c r="CJ95" s="26">
        <v>107.0</v>
      </c>
      <c r="CK95" s="7">
        <v>113.0</v>
      </c>
      <c r="CL95" s="7">
        <v>38.0</v>
      </c>
      <c r="CM95" s="7">
        <v>33.0</v>
      </c>
      <c r="CN95" s="7">
        <v>47.0</v>
      </c>
      <c r="CO95" s="7">
        <v>58.0</v>
      </c>
      <c r="CP95" s="19">
        <v>2.0</v>
      </c>
      <c r="CQ95" s="19">
        <v>0.0</v>
      </c>
      <c r="CR95" s="26">
        <f t="shared" si="37"/>
        <v>-2</v>
      </c>
      <c r="CS95" s="18">
        <f t="shared" si="38"/>
        <v>2.211981567</v>
      </c>
      <c r="CT95" s="18">
        <f t="shared" si="39"/>
        <v>0</v>
      </c>
      <c r="CU95" s="18">
        <f t="shared" si="40"/>
        <v>-2.211981567</v>
      </c>
      <c r="CV95" s="30">
        <v>1.92</v>
      </c>
      <c r="CW95" s="30">
        <v>2.45</v>
      </c>
      <c r="CX95" s="30">
        <v>2.26</v>
      </c>
      <c r="CY95" s="30">
        <v>2.93</v>
      </c>
      <c r="CZ95" s="30">
        <v>2.3</v>
      </c>
      <c r="DA95" s="30">
        <v>2.41</v>
      </c>
      <c r="DB95" s="7">
        <v>0.0</v>
      </c>
      <c r="DC95" s="7">
        <v>0.0</v>
      </c>
      <c r="DD95" s="13" t="str">
        <f t="shared" si="41"/>
        <v> </v>
      </c>
      <c r="DE95" s="7">
        <v>0.0</v>
      </c>
      <c r="DF95" s="7">
        <v>0.0</v>
      </c>
      <c r="DG95" s="7">
        <v>0.0</v>
      </c>
      <c r="DH95" s="7">
        <v>0.0</v>
      </c>
      <c r="DI95" s="7">
        <v>0.0</v>
      </c>
      <c r="DJ95" s="8" t="s">
        <v>3861</v>
      </c>
      <c r="DK95" s="7" t="s">
        <v>3862</v>
      </c>
    </row>
    <row r="96" ht="12.75" customHeight="1">
      <c r="A96" s="7" t="s">
        <v>670</v>
      </c>
      <c r="B96" s="7" t="s">
        <v>722</v>
      </c>
      <c r="C96" s="8" t="s">
        <v>246</v>
      </c>
      <c r="D96" s="9" t="s">
        <v>174</v>
      </c>
      <c r="E96" s="7">
        <v>81.0</v>
      </c>
      <c r="F96" s="7">
        <v>15.0</v>
      </c>
      <c r="G96" s="7">
        <v>19.0</v>
      </c>
      <c r="H96" s="24">
        <f t="shared" si="1"/>
        <v>34</v>
      </c>
      <c r="I96" s="25">
        <f t="shared" si="2"/>
        <v>1.269564676</v>
      </c>
      <c r="J96" s="19">
        <v>14.0</v>
      </c>
      <c r="K96" s="19">
        <v>11.0</v>
      </c>
      <c r="L96" s="19">
        <v>6.0</v>
      </c>
      <c r="M96" s="19">
        <v>140.0</v>
      </c>
      <c r="N96" s="19">
        <v>65.0</v>
      </c>
      <c r="O96" s="19">
        <v>80.0</v>
      </c>
      <c r="P96" s="19">
        <v>86.0</v>
      </c>
      <c r="Q96" s="10">
        <f t="shared" si="3"/>
        <v>0.1071428571</v>
      </c>
      <c r="R96" s="10">
        <f t="shared" si="4"/>
        <v>0.05263157895</v>
      </c>
      <c r="S96" s="7">
        <v>96411.0</v>
      </c>
      <c r="T96" s="14">
        <f t="shared" si="5"/>
        <v>19.83765432</v>
      </c>
      <c r="U96" s="14">
        <v>1499.28</v>
      </c>
      <c r="V96" s="14">
        <f t="shared" si="6"/>
        <v>18.50962963</v>
      </c>
      <c r="W96" s="14">
        <v>2319.6</v>
      </c>
      <c r="X96" s="14">
        <f t="shared" si="7"/>
        <v>28.63703704</v>
      </c>
      <c r="Y96" s="13">
        <f t="shared" si="8"/>
        <v>0.3925967823</v>
      </c>
      <c r="Z96" s="12">
        <f t="shared" si="9"/>
        <v>124.2083333</v>
      </c>
      <c r="AA96" s="19">
        <v>79.0</v>
      </c>
      <c r="AB96" s="19">
        <v>168.0</v>
      </c>
      <c r="AC96" s="19">
        <v>61.0</v>
      </c>
      <c r="AD96" s="19">
        <v>66.0</v>
      </c>
      <c r="AE96" s="19">
        <v>51.0</v>
      </c>
      <c r="AF96" s="10">
        <f t="shared" si="10"/>
        <v>0.1944444444</v>
      </c>
      <c r="AG96" s="10">
        <f t="shared" si="11"/>
        <v>0.2361111111</v>
      </c>
      <c r="AH96" s="10">
        <f t="shared" si="12"/>
        <v>0.4305555556</v>
      </c>
      <c r="AI96" s="19">
        <v>461.0</v>
      </c>
      <c r="AJ96" s="13">
        <f t="shared" si="13"/>
        <v>0.3333333333</v>
      </c>
      <c r="AK96" s="19">
        <v>427.0</v>
      </c>
      <c r="AL96" s="13">
        <f t="shared" si="14"/>
        <v>0.3087490962</v>
      </c>
      <c r="AM96" s="19">
        <v>495.0</v>
      </c>
      <c r="AN96" s="13">
        <f t="shared" si="15"/>
        <v>0.3579175705</v>
      </c>
      <c r="AO96" s="13">
        <f t="shared" si="16"/>
        <v>0.5191441441</v>
      </c>
      <c r="AP96" s="8">
        <v>5.0</v>
      </c>
      <c r="AQ96" s="14">
        <v>0.24</v>
      </c>
      <c r="AR96" s="19">
        <v>17.59</v>
      </c>
      <c r="AS96" s="26">
        <v>3.0</v>
      </c>
      <c r="AT96" s="27">
        <v>1.027</v>
      </c>
      <c r="AU96" s="8">
        <v>2.0</v>
      </c>
      <c r="AV96" s="27">
        <v>0.531</v>
      </c>
      <c r="AW96" s="19">
        <v>50.43</v>
      </c>
      <c r="AX96" s="19">
        <v>17.27</v>
      </c>
      <c r="AY96" s="27">
        <v>1.649</v>
      </c>
      <c r="AZ96" s="27">
        <v>4.208</v>
      </c>
      <c r="BA96" s="19">
        <v>51.75</v>
      </c>
      <c r="BB96" s="13">
        <f t="shared" si="17"/>
        <v>0.08856088561</v>
      </c>
      <c r="BC96" s="28">
        <f t="shared" si="18"/>
        <v>0.9121338912</v>
      </c>
      <c r="BD96" s="26">
        <f t="shared" si="19"/>
        <v>1000.694777</v>
      </c>
      <c r="BE96" s="13">
        <f t="shared" si="20"/>
        <v>0.0006947768222</v>
      </c>
      <c r="BF96" s="18">
        <f t="shared" si="21"/>
        <v>2.881383064</v>
      </c>
      <c r="BG96" s="18">
        <f t="shared" si="22"/>
        <v>2.521210181</v>
      </c>
      <c r="BH96" s="14">
        <f t="shared" si="23"/>
        <v>32.5356171</v>
      </c>
      <c r="BI96" s="14">
        <f t="shared" si="24"/>
        <v>28.69377301</v>
      </c>
      <c r="BJ96" s="14">
        <f t="shared" si="25"/>
        <v>60.3489675</v>
      </c>
      <c r="BK96" s="14">
        <f t="shared" si="26"/>
        <v>51.38466464</v>
      </c>
      <c r="BL96" s="14">
        <f t="shared" si="27"/>
        <v>8.964302865</v>
      </c>
      <c r="BM96" s="19">
        <v>72.0</v>
      </c>
      <c r="BN96" s="19">
        <v>63.0</v>
      </c>
      <c r="BO96" s="26">
        <v>741.0</v>
      </c>
      <c r="BP96" s="26">
        <v>654.0</v>
      </c>
      <c r="BQ96" s="19">
        <v>316.0</v>
      </c>
      <c r="BR96" s="19">
        <v>259.0</v>
      </c>
      <c r="BS96" s="19">
        <v>379.0</v>
      </c>
      <c r="BT96" s="19">
        <v>308.0</v>
      </c>
      <c r="BU96" s="19">
        <v>742.0</v>
      </c>
      <c r="BV96" s="19">
        <v>654.0</v>
      </c>
      <c r="BW96" s="13">
        <f t="shared" si="28"/>
        <v>0.5315186246</v>
      </c>
      <c r="BX96" s="14">
        <v>3.52</v>
      </c>
      <c r="BY96" s="29">
        <f t="shared" si="29"/>
        <v>4.737843406</v>
      </c>
      <c r="BZ96" s="18">
        <f t="shared" si="30"/>
        <v>2.184876151</v>
      </c>
      <c r="CA96" s="18">
        <f t="shared" si="31"/>
        <v>2.200594685</v>
      </c>
      <c r="CB96" s="14">
        <f t="shared" si="32"/>
        <v>29.40937611</v>
      </c>
      <c r="CC96" s="14">
        <f t="shared" si="33"/>
        <v>27.97898956</v>
      </c>
      <c r="CD96" s="14">
        <f t="shared" si="34"/>
        <v>55.12489685</v>
      </c>
      <c r="CE96" s="14">
        <f t="shared" si="35"/>
        <v>52.09121989</v>
      </c>
      <c r="CF96" s="14">
        <f t="shared" si="36"/>
        <v>5.930625907</v>
      </c>
      <c r="CG96" s="7">
        <v>3817.15</v>
      </c>
      <c r="CH96" s="7">
        <v>139.0</v>
      </c>
      <c r="CI96" s="7">
        <v>140.0</v>
      </c>
      <c r="CJ96" s="26">
        <v>1732.0</v>
      </c>
      <c r="CK96" s="7">
        <v>1640.0</v>
      </c>
      <c r="CL96" s="7">
        <v>716.0</v>
      </c>
      <c r="CM96" s="7">
        <v>679.0</v>
      </c>
      <c r="CN96" s="7">
        <v>920.0</v>
      </c>
      <c r="CO96" s="7">
        <v>855.0</v>
      </c>
      <c r="CP96" s="19">
        <v>25.0</v>
      </c>
      <c r="CQ96" s="19">
        <v>5.0</v>
      </c>
      <c r="CR96" s="26">
        <f t="shared" si="37"/>
        <v>-20</v>
      </c>
      <c r="CS96" s="18">
        <f t="shared" si="38"/>
        <v>0.9335034384</v>
      </c>
      <c r="CT96" s="18">
        <f t="shared" si="39"/>
        <v>0.1867006877</v>
      </c>
      <c r="CU96" s="18">
        <f t="shared" si="40"/>
        <v>-0.7468027507</v>
      </c>
      <c r="CV96" s="30">
        <v>65.47</v>
      </c>
      <c r="CW96" s="30">
        <v>59.29</v>
      </c>
      <c r="CX96" s="30">
        <v>41.74</v>
      </c>
      <c r="CY96" s="30">
        <v>45.4</v>
      </c>
      <c r="CZ96" s="30">
        <v>60.59</v>
      </c>
      <c r="DA96" s="30">
        <v>56.57</v>
      </c>
      <c r="DB96" s="7">
        <v>0.0</v>
      </c>
      <c r="DC96" s="7">
        <v>0.0</v>
      </c>
      <c r="DD96" s="13" t="str">
        <f t="shared" si="41"/>
        <v> </v>
      </c>
      <c r="DE96" s="7">
        <v>0.0</v>
      </c>
      <c r="DF96" s="7">
        <v>0.0</v>
      </c>
      <c r="DG96" s="7">
        <v>0.0</v>
      </c>
      <c r="DH96" s="7">
        <v>0.0</v>
      </c>
      <c r="DI96" s="7">
        <v>0.0</v>
      </c>
      <c r="DJ96" s="8" t="s">
        <v>3863</v>
      </c>
      <c r="DK96" s="7" t="s">
        <v>3864</v>
      </c>
    </row>
    <row r="97" ht="12.75" customHeight="1">
      <c r="A97" s="7" t="s">
        <v>726</v>
      </c>
      <c r="B97" s="7" t="s">
        <v>727</v>
      </c>
      <c r="C97" s="8" t="s">
        <v>206</v>
      </c>
      <c r="D97" s="9" t="s">
        <v>167</v>
      </c>
      <c r="E97" s="7">
        <v>62.0</v>
      </c>
      <c r="F97" s="7">
        <v>8.0</v>
      </c>
      <c r="G97" s="7">
        <v>5.0</v>
      </c>
      <c r="H97" s="24">
        <f t="shared" si="1"/>
        <v>13</v>
      </c>
      <c r="I97" s="25">
        <f t="shared" si="2"/>
        <v>1.068151732</v>
      </c>
      <c r="J97" s="19">
        <v>7.0</v>
      </c>
      <c r="K97" s="19">
        <v>4.0</v>
      </c>
      <c r="L97" s="19">
        <v>1.0</v>
      </c>
      <c r="M97" s="19">
        <v>33.0</v>
      </c>
      <c r="N97" s="19">
        <v>14.0</v>
      </c>
      <c r="O97" s="19">
        <v>20.0</v>
      </c>
      <c r="P97" s="19">
        <v>45.0</v>
      </c>
      <c r="Q97" s="10">
        <f t="shared" si="3"/>
        <v>0.2424242424</v>
      </c>
      <c r="R97" s="10">
        <f t="shared" si="4"/>
        <v>0.1194029851</v>
      </c>
      <c r="S97" s="7">
        <v>43814.0</v>
      </c>
      <c r="T97" s="14">
        <f t="shared" si="5"/>
        <v>11.77795699</v>
      </c>
      <c r="U97" s="14">
        <v>701.85</v>
      </c>
      <c r="V97" s="14">
        <f t="shared" si="6"/>
        <v>11.32016129</v>
      </c>
      <c r="W97" s="14">
        <v>2267.72</v>
      </c>
      <c r="X97" s="14">
        <f t="shared" si="7"/>
        <v>36.57612903</v>
      </c>
      <c r="Y97" s="13">
        <f t="shared" si="8"/>
        <v>0.23634735</v>
      </c>
      <c r="Z97" s="12">
        <f t="shared" si="9"/>
        <v>73.88235294</v>
      </c>
      <c r="AA97" s="19">
        <v>18.0</v>
      </c>
      <c r="AB97" s="19">
        <v>110.0</v>
      </c>
      <c r="AC97" s="19">
        <v>39.0</v>
      </c>
      <c r="AD97" s="19">
        <v>14.0</v>
      </c>
      <c r="AE97" s="19">
        <v>12.0</v>
      </c>
      <c r="AF97" s="10">
        <f t="shared" si="10"/>
        <v>0.4117647059</v>
      </c>
      <c r="AG97" s="10">
        <f t="shared" si="11"/>
        <v>0.2941176471</v>
      </c>
      <c r="AH97" s="10">
        <f t="shared" si="12"/>
        <v>0.7058823529</v>
      </c>
      <c r="AI97" s="19">
        <v>212.0</v>
      </c>
      <c r="AJ97" s="13">
        <f t="shared" si="13"/>
        <v>0.2700636943</v>
      </c>
      <c r="AK97" s="19">
        <v>283.0</v>
      </c>
      <c r="AL97" s="13">
        <f t="shared" si="14"/>
        <v>0.3605095541</v>
      </c>
      <c r="AM97" s="19">
        <v>290.0</v>
      </c>
      <c r="AN97" s="13">
        <f t="shared" si="15"/>
        <v>0.3694267516</v>
      </c>
      <c r="AO97" s="13">
        <f t="shared" si="16"/>
        <v>0.4282828283</v>
      </c>
      <c r="AP97" s="8">
        <v>6.0</v>
      </c>
      <c r="AQ97" s="14">
        <v>-9.17</v>
      </c>
      <c r="AR97" s="19">
        <v>17.35</v>
      </c>
      <c r="AS97" s="26">
        <v>7.0</v>
      </c>
      <c r="AT97" s="27">
        <v>0.248</v>
      </c>
      <c r="AU97" s="8">
        <v>9.0</v>
      </c>
      <c r="AV97" s="27">
        <v>0.146</v>
      </c>
      <c r="AW97" s="19">
        <v>50.29</v>
      </c>
      <c r="AX97" s="19">
        <v>17.59</v>
      </c>
      <c r="AY97" s="27">
        <v>-0.655</v>
      </c>
      <c r="AZ97" s="27">
        <v>2.892</v>
      </c>
      <c r="BA97" s="19">
        <v>50.71</v>
      </c>
      <c r="BB97" s="13">
        <f t="shared" si="17"/>
        <v>0.05414012739</v>
      </c>
      <c r="BC97" s="28">
        <f t="shared" si="18"/>
        <v>0.9029411765</v>
      </c>
      <c r="BD97" s="26">
        <f t="shared" si="19"/>
        <v>957.0813039</v>
      </c>
      <c r="BE97" s="13">
        <f t="shared" si="20"/>
        <v>-0.04291869614</v>
      </c>
      <c r="BF97" s="18">
        <f t="shared" si="21"/>
        <v>1.453301988</v>
      </c>
      <c r="BG97" s="18">
        <f t="shared" si="22"/>
        <v>2.821115623</v>
      </c>
      <c r="BH97" s="14">
        <f t="shared" si="23"/>
        <v>26.84334259</v>
      </c>
      <c r="BI97" s="14">
        <f t="shared" si="24"/>
        <v>29.06603975</v>
      </c>
      <c r="BJ97" s="14">
        <f t="shared" si="25"/>
        <v>51.12203462</v>
      </c>
      <c r="BK97" s="14">
        <f t="shared" si="26"/>
        <v>52.74631331</v>
      </c>
      <c r="BL97" s="14">
        <f t="shared" si="27"/>
        <v>-1.624278692</v>
      </c>
      <c r="BM97" s="19">
        <v>17.0</v>
      </c>
      <c r="BN97" s="19">
        <v>33.0</v>
      </c>
      <c r="BO97" s="26">
        <v>297.0</v>
      </c>
      <c r="BP97" s="26">
        <v>307.0</v>
      </c>
      <c r="BQ97" s="19">
        <v>105.0</v>
      </c>
      <c r="BR97" s="19">
        <v>113.0</v>
      </c>
      <c r="BS97" s="19">
        <v>179.0</v>
      </c>
      <c r="BT97" s="19">
        <v>164.0</v>
      </c>
      <c r="BU97" s="19">
        <v>243.0</v>
      </c>
      <c r="BV97" s="19">
        <v>295.0</v>
      </c>
      <c r="BW97" s="13">
        <f t="shared" si="28"/>
        <v>0.4516728625</v>
      </c>
      <c r="BX97" s="14">
        <v>-5.51</v>
      </c>
      <c r="BY97" s="29">
        <f t="shared" si="29"/>
        <v>-2.739066571</v>
      </c>
      <c r="BZ97" s="18">
        <f t="shared" si="30"/>
        <v>2.118169184</v>
      </c>
      <c r="CA97" s="18">
        <f t="shared" si="31"/>
        <v>2.440937822</v>
      </c>
      <c r="CB97" s="14">
        <f t="shared" si="32"/>
        <v>29.75523378</v>
      </c>
      <c r="CC97" s="14">
        <f t="shared" si="33"/>
        <v>28.54485139</v>
      </c>
      <c r="CD97" s="14">
        <f t="shared" si="34"/>
        <v>56.32312726</v>
      </c>
      <c r="CE97" s="14">
        <f t="shared" si="35"/>
        <v>52.71215313</v>
      </c>
      <c r="CF97" s="14">
        <f t="shared" si="36"/>
        <v>-5.235252825</v>
      </c>
      <c r="CG97" s="7">
        <v>2974.266667</v>
      </c>
      <c r="CH97" s="7">
        <v>105.0</v>
      </c>
      <c r="CI97" s="7">
        <v>121.0</v>
      </c>
      <c r="CJ97" s="26">
        <v>1370.0</v>
      </c>
      <c r="CK97" s="7">
        <v>1294.0</v>
      </c>
      <c r="CL97" s="7">
        <v>537.0</v>
      </c>
      <c r="CM97" s="7">
        <v>508.0</v>
      </c>
      <c r="CN97" s="7">
        <v>780.0</v>
      </c>
      <c r="CO97" s="7">
        <v>690.0</v>
      </c>
      <c r="CP97" s="19">
        <v>1.0</v>
      </c>
      <c r="CQ97" s="19">
        <v>11.0</v>
      </c>
      <c r="CR97" s="26">
        <f t="shared" si="37"/>
        <v>10</v>
      </c>
      <c r="CS97" s="18">
        <f t="shared" si="38"/>
        <v>0.08216551787</v>
      </c>
      <c r="CT97" s="18">
        <f t="shared" si="39"/>
        <v>0.9038206966</v>
      </c>
      <c r="CU97" s="18">
        <f t="shared" si="40"/>
        <v>0.8216551787</v>
      </c>
      <c r="CV97" s="30">
        <v>23.73</v>
      </c>
      <c r="CW97" s="30">
        <v>29.89</v>
      </c>
      <c r="CX97" s="30">
        <v>34.74</v>
      </c>
      <c r="CY97" s="30">
        <v>25.2</v>
      </c>
      <c r="CZ97" s="30">
        <v>26.77</v>
      </c>
      <c r="DA97" s="30">
        <v>26.45</v>
      </c>
      <c r="DB97" s="7">
        <v>1.0</v>
      </c>
      <c r="DC97" s="7">
        <v>0.0</v>
      </c>
      <c r="DD97" s="13">
        <f t="shared" si="41"/>
        <v>1</v>
      </c>
      <c r="DE97" s="7">
        <v>0.0</v>
      </c>
      <c r="DF97" s="7">
        <v>0.0</v>
      </c>
      <c r="DG97" s="7">
        <v>0.0</v>
      </c>
      <c r="DH97" s="7">
        <v>0.0</v>
      </c>
      <c r="DI97" s="7">
        <v>0.0</v>
      </c>
      <c r="DJ97" s="8" t="s">
        <v>3865</v>
      </c>
      <c r="DK97" s="7" t="s">
        <v>3866</v>
      </c>
    </row>
    <row r="98" ht="12.75" customHeight="1">
      <c r="A98" s="7" t="s">
        <v>732</v>
      </c>
      <c r="B98" s="7" t="s">
        <v>733</v>
      </c>
      <c r="C98" s="8" t="s">
        <v>215</v>
      </c>
      <c r="D98" s="9" t="s">
        <v>247</v>
      </c>
      <c r="E98" s="7">
        <v>73.0</v>
      </c>
      <c r="F98" s="7">
        <v>8.0</v>
      </c>
      <c r="G98" s="7">
        <v>16.0</v>
      </c>
      <c r="H98" s="24">
        <f t="shared" si="1"/>
        <v>24</v>
      </c>
      <c r="I98" s="25">
        <f t="shared" si="2"/>
        <v>1.494447712</v>
      </c>
      <c r="J98" s="19">
        <v>7.0</v>
      </c>
      <c r="K98" s="19">
        <v>8.0</v>
      </c>
      <c r="L98" s="19">
        <v>6.0</v>
      </c>
      <c r="M98" s="19">
        <v>124.0</v>
      </c>
      <c r="N98" s="19">
        <v>53.0</v>
      </c>
      <c r="O98" s="19">
        <v>44.0</v>
      </c>
      <c r="P98" s="19">
        <v>141.0</v>
      </c>
      <c r="Q98" s="10">
        <f t="shared" si="3"/>
        <v>0.06451612903</v>
      </c>
      <c r="R98" s="10">
        <f t="shared" si="4"/>
        <v>0.03619909502</v>
      </c>
      <c r="S98" s="7">
        <v>57814.0</v>
      </c>
      <c r="T98" s="14">
        <f t="shared" si="5"/>
        <v>13.19954338</v>
      </c>
      <c r="U98" s="14">
        <v>938.87</v>
      </c>
      <c r="V98" s="14">
        <f t="shared" si="6"/>
        <v>12.86123288</v>
      </c>
      <c r="W98" s="14">
        <v>2491.51</v>
      </c>
      <c r="X98" s="14">
        <f t="shared" si="7"/>
        <v>34.13027397</v>
      </c>
      <c r="Y98" s="13">
        <f t="shared" si="8"/>
        <v>0.2736927104</v>
      </c>
      <c r="Z98" s="12">
        <f t="shared" si="9"/>
        <v>108.6060606</v>
      </c>
      <c r="AA98" s="19">
        <v>48.0</v>
      </c>
      <c r="AB98" s="19">
        <v>152.0</v>
      </c>
      <c r="AC98" s="19">
        <v>76.0</v>
      </c>
      <c r="AD98" s="19">
        <v>18.0</v>
      </c>
      <c r="AE98" s="19">
        <v>26.0</v>
      </c>
      <c r="AF98" s="10">
        <f t="shared" si="10"/>
        <v>0.2121212121</v>
      </c>
      <c r="AG98" s="10">
        <f t="shared" si="11"/>
        <v>0.4242424242</v>
      </c>
      <c r="AH98" s="10">
        <f t="shared" si="12"/>
        <v>0.6363636364</v>
      </c>
      <c r="AI98" s="19">
        <v>344.0</v>
      </c>
      <c r="AJ98" s="13">
        <f t="shared" si="13"/>
        <v>0.3609653725</v>
      </c>
      <c r="AK98" s="19">
        <v>301.0</v>
      </c>
      <c r="AL98" s="13">
        <f t="shared" si="14"/>
        <v>0.3158447009</v>
      </c>
      <c r="AM98" s="19">
        <v>308.0</v>
      </c>
      <c r="AN98" s="13">
        <f t="shared" si="15"/>
        <v>0.3231899265</v>
      </c>
      <c r="AO98" s="13">
        <f t="shared" si="16"/>
        <v>0.5333333333</v>
      </c>
      <c r="AP98" s="8">
        <v>10.0</v>
      </c>
      <c r="AQ98" s="14">
        <v>0.82</v>
      </c>
      <c r="AR98" s="19">
        <v>17.64</v>
      </c>
      <c r="AS98" s="26">
        <v>4.0</v>
      </c>
      <c r="AT98" s="27">
        <v>0.8240000000000001</v>
      </c>
      <c r="AU98" s="8">
        <v>5.0</v>
      </c>
      <c r="AV98" s="27">
        <v>0.46</v>
      </c>
      <c r="AW98" s="19">
        <v>49.95</v>
      </c>
      <c r="AX98" s="19">
        <v>17.75</v>
      </c>
      <c r="AY98" s="27">
        <v>0.096</v>
      </c>
      <c r="AZ98" s="27">
        <v>3.789</v>
      </c>
      <c r="BA98" s="19">
        <v>51.63</v>
      </c>
      <c r="BB98" s="13">
        <f t="shared" si="17"/>
        <v>0.07366071429</v>
      </c>
      <c r="BC98" s="28">
        <f t="shared" si="18"/>
        <v>0.9248291572</v>
      </c>
      <c r="BD98" s="26">
        <f t="shared" si="19"/>
        <v>998.4898715</v>
      </c>
      <c r="BE98" s="13">
        <f t="shared" si="20"/>
        <v>-0.001510128539</v>
      </c>
      <c r="BF98" s="18">
        <f t="shared" si="21"/>
        <v>2.108918168</v>
      </c>
      <c r="BG98" s="18">
        <f t="shared" si="22"/>
        <v>2.108918168</v>
      </c>
      <c r="BH98" s="14">
        <f t="shared" si="23"/>
        <v>28.63016179</v>
      </c>
      <c r="BI98" s="14">
        <f t="shared" si="24"/>
        <v>28.05500229</v>
      </c>
      <c r="BJ98" s="14">
        <f t="shared" si="25"/>
        <v>53.9371798</v>
      </c>
      <c r="BK98" s="14">
        <f t="shared" si="26"/>
        <v>52.27560791</v>
      </c>
      <c r="BL98" s="14">
        <f t="shared" si="27"/>
        <v>1.66157189</v>
      </c>
      <c r="BM98" s="19">
        <v>33.0</v>
      </c>
      <c r="BN98" s="19">
        <v>33.0</v>
      </c>
      <c r="BO98" s="26">
        <v>415.0</v>
      </c>
      <c r="BP98" s="26">
        <v>406.0</v>
      </c>
      <c r="BQ98" s="19">
        <v>189.0</v>
      </c>
      <c r="BR98" s="19">
        <v>171.0</v>
      </c>
      <c r="BS98" s="19">
        <v>207.0</v>
      </c>
      <c r="BT98" s="19">
        <v>208.0</v>
      </c>
      <c r="BU98" s="19">
        <v>414.0</v>
      </c>
      <c r="BV98" s="19">
        <v>434.0</v>
      </c>
      <c r="BW98" s="13">
        <f t="shared" si="28"/>
        <v>0.4882075472</v>
      </c>
      <c r="BX98" s="14">
        <v>-5.29</v>
      </c>
      <c r="BY98" s="29">
        <f t="shared" si="29"/>
        <v>-2.55742811</v>
      </c>
      <c r="BZ98" s="18">
        <f t="shared" si="30"/>
        <v>2.204735126</v>
      </c>
      <c r="CA98" s="18">
        <f t="shared" si="31"/>
        <v>1.942266658</v>
      </c>
      <c r="CB98" s="14">
        <f t="shared" si="32"/>
        <v>28.9765188</v>
      </c>
      <c r="CC98" s="14">
        <f t="shared" si="33"/>
        <v>27.89164913</v>
      </c>
      <c r="CD98" s="14">
        <f t="shared" si="34"/>
        <v>55.80079616</v>
      </c>
      <c r="CE98" s="14">
        <f t="shared" si="35"/>
        <v>51.25134273</v>
      </c>
      <c r="CF98" s="14">
        <f t="shared" si="36"/>
        <v>-2.887881545</v>
      </c>
      <c r="CG98" s="7">
        <v>3428.983333</v>
      </c>
      <c r="CH98" s="7">
        <v>126.0</v>
      </c>
      <c r="CI98" s="7">
        <v>111.0</v>
      </c>
      <c r="CJ98" s="26">
        <v>1530.0</v>
      </c>
      <c r="CK98" s="7">
        <v>1483.0</v>
      </c>
      <c r="CL98" s="7">
        <v>703.0</v>
      </c>
      <c r="CM98" s="7">
        <v>633.0</v>
      </c>
      <c r="CN98" s="7">
        <v>830.0</v>
      </c>
      <c r="CO98" s="7">
        <v>702.0</v>
      </c>
      <c r="CP98" s="19">
        <v>9.0</v>
      </c>
      <c r="CQ98" s="19">
        <v>19.0</v>
      </c>
      <c r="CR98" s="26">
        <f t="shared" si="37"/>
        <v>10</v>
      </c>
      <c r="CS98" s="18">
        <f t="shared" si="38"/>
        <v>0.5604178919</v>
      </c>
      <c r="CT98" s="18">
        <f t="shared" si="39"/>
        <v>1.183104438</v>
      </c>
      <c r="CU98" s="18">
        <f t="shared" si="40"/>
        <v>0.6226865465</v>
      </c>
      <c r="CV98" s="30">
        <v>33.54</v>
      </c>
      <c r="CW98" s="30">
        <v>32.9</v>
      </c>
      <c r="CX98" s="30">
        <v>47.05</v>
      </c>
      <c r="CY98" s="30">
        <v>32.87</v>
      </c>
      <c r="CZ98" s="30">
        <v>33.99</v>
      </c>
      <c r="DA98" s="30">
        <v>35.39</v>
      </c>
      <c r="DB98" s="7">
        <v>9.0</v>
      </c>
      <c r="DC98" s="7">
        <v>6.0</v>
      </c>
      <c r="DD98" s="13">
        <f t="shared" si="41"/>
        <v>0.6</v>
      </c>
      <c r="DE98" s="7">
        <v>-0.07</v>
      </c>
      <c r="DF98" s="7">
        <v>1.34</v>
      </c>
      <c r="DG98" s="7">
        <v>12.0</v>
      </c>
      <c r="DH98" s="7">
        <v>0.0</v>
      </c>
      <c r="DI98" s="7">
        <v>1.0</v>
      </c>
      <c r="DJ98" s="8" t="s">
        <v>3867</v>
      </c>
      <c r="DK98" s="7" t="s">
        <v>3868</v>
      </c>
    </row>
    <row r="99" ht="12.75" customHeight="1">
      <c r="A99" s="7" t="s">
        <v>339</v>
      </c>
      <c r="B99" s="7" t="s">
        <v>737</v>
      </c>
      <c r="C99" s="8" t="s">
        <v>182</v>
      </c>
      <c r="D99" s="9" t="s">
        <v>159</v>
      </c>
      <c r="E99" s="7">
        <v>73.0</v>
      </c>
      <c r="F99" s="7">
        <v>10.0</v>
      </c>
      <c r="G99" s="7">
        <v>13.0</v>
      </c>
      <c r="H99" s="24">
        <f t="shared" si="1"/>
        <v>23</v>
      </c>
      <c r="I99" s="25">
        <f t="shared" si="2"/>
        <v>1.473309609</v>
      </c>
      <c r="J99" s="19">
        <v>9.0</v>
      </c>
      <c r="K99" s="19">
        <v>8.0</v>
      </c>
      <c r="L99" s="19">
        <v>5.0</v>
      </c>
      <c r="M99" s="19">
        <v>96.0</v>
      </c>
      <c r="N99" s="19">
        <v>31.0</v>
      </c>
      <c r="O99" s="19">
        <v>32.0</v>
      </c>
      <c r="P99" s="19">
        <v>105.0</v>
      </c>
      <c r="Q99" s="10">
        <f t="shared" si="3"/>
        <v>0.1041666667</v>
      </c>
      <c r="R99" s="10">
        <f t="shared" si="4"/>
        <v>0.06289308176</v>
      </c>
      <c r="S99" s="7">
        <v>56200.0</v>
      </c>
      <c r="T99" s="14">
        <f t="shared" si="5"/>
        <v>12.83105023</v>
      </c>
      <c r="U99" s="14">
        <v>924.73</v>
      </c>
      <c r="V99" s="14">
        <f t="shared" si="6"/>
        <v>12.66753425</v>
      </c>
      <c r="W99" s="14">
        <v>2556.56</v>
      </c>
      <c r="X99" s="14">
        <f t="shared" si="7"/>
        <v>35.02136986</v>
      </c>
      <c r="Y99" s="13">
        <f t="shared" si="8"/>
        <v>0.2656285457</v>
      </c>
      <c r="Z99" s="12">
        <f t="shared" si="9"/>
        <v>102.5454545</v>
      </c>
      <c r="AA99" s="19">
        <v>37.0</v>
      </c>
      <c r="AB99" s="19">
        <v>81.0</v>
      </c>
      <c r="AC99" s="19">
        <v>91.0</v>
      </c>
      <c r="AD99" s="19">
        <v>9.0</v>
      </c>
      <c r="AE99" s="19">
        <v>25.0</v>
      </c>
      <c r="AF99" s="10">
        <f t="shared" si="10"/>
        <v>0.2727272727</v>
      </c>
      <c r="AG99" s="10">
        <f t="shared" si="11"/>
        <v>0.3939393939</v>
      </c>
      <c r="AH99" s="10">
        <f t="shared" si="12"/>
        <v>0.6666666667</v>
      </c>
      <c r="AI99" s="19">
        <v>245.0</v>
      </c>
      <c r="AJ99" s="13">
        <f t="shared" si="13"/>
        <v>0.2848837209</v>
      </c>
      <c r="AK99" s="19">
        <v>299.0</v>
      </c>
      <c r="AL99" s="13">
        <f t="shared" si="14"/>
        <v>0.3476744186</v>
      </c>
      <c r="AM99" s="19">
        <v>316.0</v>
      </c>
      <c r="AN99" s="13">
        <f t="shared" si="15"/>
        <v>0.3674418605</v>
      </c>
      <c r="AO99" s="13">
        <f t="shared" si="16"/>
        <v>0.4503676471</v>
      </c>
      <c r="AP99" s="8">
        <v>7.0</v>
      </c>
      <c r="AQ99" s="14">
        <v>-3.71</v>
      </c>
      <c r="AR99" s="19">
        <v>17.35</v>
      </c>
      <c r="AS99" s="26">
        <v>7.0</v>
      </c>
      <c r="AT99" s="27">
        <v>0.578</v>
      </c>
      <c r="AU99" s="8">
        <v>4.0</v>
      </c>
      <c r="AV99" s="27">
        <v>0.627</v>
      </c>
      <c r="AW99" s="19">
        <v>50.13</v>
      </c>
      <c r="AX99" s="19">
        <v>17.6</v>
      </c>
      <c r="AY99" s="27">
        <v>0.727</v>
      </c>
      <c r="AZ99" s="27">
        <v>-4.334</v>
      </c>
      <c r="BA99" s="19">
        <v>48.63</v>
      </c>
      <c r="BB99" s="13">
        <f t="shared" si="17"/>
        <v>0.0780141844</v>
      </c>
      <c r="BC99" s="28">
        <f t="shared" si="18"/>
        <v>0.9343544858</v>
      </c>
      <c r="BD99" s="26">
        <f t="shared" si="19"/>
        <v>1012.36867</v>
      </c>
      <c r="BE99" s="13">
        <f t="shared" si="20"/>
        <v>0.01236867017</v>
      </c>
      <c r="BF99" s="18">
        <f t="shared" si="21"/>
        <v>2.141165529</v>
      </c>
      <c r="BG99" s="18">
        <f t="shared" si="22"/>
        <v>1.946514118</v>
      </c>
      <c r="BH99" s="14">
        <f t="shared" si="23"/>
        <v>27.44584906</v>
      </c>
      <c r="BI99" s="14">
        <f t="shared" si="24"/>
        <v>29.65189839</v>
      </c>
      <c r="BJ99" s="14">
        <f t="shared" si="25"/>
        <v>48.72773674</v>
      </c>
      <c r="BK99" s="14">
        <f t="shared" si="26"/>
        <v>55.15123333</v>
      </c>
      <c r="BL99" s="14">
        <f t="shared" si="27"/>
        <v>-6.423496588</v>
      </c>
      <c r="BM99" s="19">
        <v>33.0</v>
      </c>
      <c r="BN99" s="19">
        <v>30.0</v>
      </c>
      <c r="BO99" s="26">
        <v>390.0</v>
      </c>
      <c r="BP99" s="26">
        <v>427.0</v>
      </c>
      <c r="BQ99" s="19">
        <v>149.0</v>
      </c>
      <c r="BR99" s="19">
        <v>150.0</v>
      </c>
      <c r="BS99" s="19">
        <v>179.0</v>
      </c>
      <c r="BT99" s="19">
        <v>243.0</v>
      </c>
      <c r="BU99" s="19">
        <v>377.0</v>
      </c>
      <c r="BV99" s="19">
        <v>380.0</v>
      </c>
      <c r="BW99" s="13">
        <f t="shared" si="28"/>
        <v>0.4980184941</v>
      </c>
      <c r="BX99" s="14">
        <v>-0.48</v>
      </c>
      <c r="BY99" s="29">
        <f t="shared" si="29"/>
        <v>-0.3613201176</v>
      </c>
      <c r="BZ99" s="18">
        <f t="shared" si="30"/>
        <v>2.294136249</v>
      </c>
      <c r="CA99" s="18">
        <f t="shared" si="31"/>
        <v>2.432129407</v>
      </c>
      <c r="CB99" s="14">
        <f t="shared" si="32"/>
        <v>28.94406486</v>
      </c>
      <c r="CC99" s="14">
        <f t="shared" si="33"/>
        <v>30.08250841</v>
      </c>
      <c r="CD99" s="14">
        <f t="shared" si="34"/>
        <v>52.10966623</v>
      </c>
      <c r="CE99" s="14">
        <f t="shared" si="35"/>
        <v>56.73243702</v>
      </c>
      <c r="CF99" s="14">
        <f t="shared" si="36"/>
        <v>-1.8007258</v>
      </c>
      <c r="CG99" s="7">
        <v>3478.433333</v>
      </c>
      <c r="CH99" s="7">
        <v>133.0</v>
      </c>
      <c r="CI99" s="7">
        <v>141.0</v>
      </c>
      <c r="CJ99" s="26">
        <v>1545.0</v>
      </c>
      <c r="CK99" s="7">
        <v>1603.0</v>
      </c>
      <c r="CL99" s="7">
        <v>589.0</v>
      </c>
      <c r="CM99" s="7">
        <v>667.0</v>
      </c>
      <c r="CN99" s="7">
        <v>754.0</v>
      </c>
      <c r="CO99" s="7">
        <v>878.0</v>
      </c>
      <c r="CP99" s="19">
        <v>9.0</v>
      </c>
      <c r="CQ99" s="19">
        <v>14.0</v>
      </c>
      <c r="CR99" s="26">
        <f t="shared" si="37"/>
        <v>5</v>
      </c>
      <c r="CS99" s="18">
        <f t="shared" si="38"/>
        <v>0.5765124555</v>
      </c>
      <c r="CT99" s="18">
        <f t="shared" si="39"/>
        <v>0.896797153</v>
      </c>
      <c r="CU99" s="18">
        <f t="shared" si="40"/>
        <v>0.3202846975</v>
      </c>
      <c r="CV99" s="30">
        <v>35.38</v>
      </c>
      <c r="CW99" s="30">
        <v>33.74</v>
      </c>
      <c r="CX99" s="30">
        <v>41.71</v>
      </c>
      <c r="CY99" s="30">
        <v>60.4</v>
      </c>
      <c r="CZ99" s="30">
        <v>37.83</v>
      </c>
      <c r="DA99" s="30">
        <v>39.62</v>
      </c>
      <c r="DB99" s="7">
        <v>7.0</v>
      </c>
      <c r="DC99" s="7">
        <v>7.0</v>
      </c>
      <c r="DD99" s="13">
        <f t="shared" si="41"/>
        <v>0.5</v>
      </c>
      <c r="DE99" s="7">
        <v>-0.05</v>
      </c>
      <c r="DF99" s="7">
        <v>0.07</v>
      </c>
      <c r="DG99" s="7">
        <v>8.0</v>
      </c>
      <c r="DH99" s="7">
        <v>4.0</v>
      </c>
      <c r="DI99" s="7">
        <v>0.0</v>
      </c>
      <c r="DJ99" s="8" t="s">
        <v>3869</v>
      </c>
      <c r="DK99" s="7" t="s">
        <v>3870</v>
      </c>
    </row>
    <row r="100" ht="12.75" customHeight="1">
      <c r="A100" s="7" t="s">
        <v>743</v>
      </c>
      <c r="B100" s="7" t="s">
        <v>744</v>
      </c>
      <c r="C100" s="8" t="s">
        <v>490</v>
      </c>
      <c r="D100" s="9" t="s">
        <v>167</v>
      </c>
      <c r="E100" s="7">
        <v>42.0</v>
      </c>
      <c r="F100" s="7">
        <v>11.0</v>
      </c>
      <c r="G100" s="7">
        <v>17.0</v>
      </c>
      <c r="H100" s="24">
        <f t="shared" si="1"/>
        <v>28</v>
      </c>
      <c r="I100" s="25">
        <f t="shared" si="2"/>
        <v>2.490980082</v>
      </c>
      <c r="J100" s="19">
        <v>10.0</v>
      </c>
      <c r="K100" s="19">
        <v>14.0</v>
      </c>
      <c r="L100" s="19">
        <v>2.0</v>
      </c>
      <c r="M100" s="19">
        <v>54.0</v>
      </c>
      <c r="N100" s="19">
        <v>15.0</v>
      </c>
      <c r="O100" s="19">
        <v>13.0</v>
      </c>
      <c r="P100" s="19">
        <v>57.0</v>
      </c>
      <c r="Q100" s="10">
        <f t="shared" si="3"/>
        <v>0.2037037037</v>
      </c>
      <c r="R100" s="10">
        <f t="shared" si="4"/>
        <v>0.1341463415</v>
      </c>
      <c r="S100" s="7">
        <v>40466.0</v>
      </c>
      <c r="T100" s="14">
        <f t="shared" si="5"/>
        <v>16.05793651</v>
      </c>
      <c r="U100" s="14">
        <v>603.87</v>
      </c>
      <c r="V100" s="14">
        <f t="shared" si="6"/>
        <v>14.37785714</v>
      </c>
      <c r="W100" s="14">
        <v>1384.71</v>
      </c>
      <c r="X100" s="14">
        <f t="shared" si="7"/>
        <v>32.96928571</v>
      </c>
      <c r="Y100" s="13">
        <f t="shared" si="8"/>
        <v>0.3036689497</v>
      </c>
      <c r="Z100" s="12">
        <f t="shared" si="9"/>
        <v>112.8484848</v>
      </c>
      <c r="AA100" s="19">
        <v>11.0</v>
      </c>
      <c r="AB100" s="19">
        <v>13.0</v>
      </c>
      <c r="AC100" s="19">
        <v>20.0</v>
      </c>
      <c r="AD100" s="19">
        <v>13.0</v>
      </c>
      <c r="AE100" s="19">
        <v>16.0</v>
      </c>
      <c r="AF100" s="10">
        <f t="shared" si="10"/>
        <v>0.303030303</v>
      </c>
      <c r="AG100" s="10">
        <f t="shared" si="11"/>
        <v>0.4848484848</v>
      </c>
      <c r="AH100" s="10">
        <f t="shared" si="12"/>
        <v>0.7878787879</v>
      </c>
      <c r="AI100" s="19">
        <v>224.0</v>
      </c>
      <c r="AJ100" s="13">
        <f t="shared" si="13"/>
        <v>0.3943661972</v>
      </c>
      <c r="AK100" s="19">
        <v>137.0</v>
      </c>
      <c r="AL100" s="13">
        <f t="shared" si="14"/>
        <v>0.2411971831</v>
      </c>
      <c r="AM100" s="19">
        <v>207.0</v>
      </c>
      <c r="AN100" s="13">
        <f t="shared" si="15"/>
        <v>0.3644366197</v>
      </c>
      <c r="AO100" s="13">
        <f t="shared" si="16"/>
        <v>0.620498615</v>
      </c>
      <c r="AP100" s="8">
        <v>16.0</v>
      </c>
      <c r="AQ100" s="14">
        <v>20.22</v>
      </c>
      <c r="AR100" s="19">
        <v>17.74</v>
      </c>
      <c r="AS100" s="26">
        <v>3.0</v>
      </c>
      <c r="AT100" s="27">
        <v>0.714</v>
      </c>
      <c r="AU100" s="8">
        <v>5.0</v>
      </c>
      <c r="AV100" s="27">
        <v>-0.139</v>
      </c>
      <c r="AW100" s="19">
        <v>50.2</v>
      </c>
      <c r="AX100" s="19">
        <v>18.23</v>
      </c>
      <c r="AY100" s="27">
        <v>-0.272</v>
      </c>
      <c r="AZ100" s="27">
        <v>-6.713</v>
      </c>
      <c r="BA100" s="19">
        <v>48.14</v>
      </c>
      <c r="BB100" s="13">
        <f t="shared" si="17"/>
        <v>0.1240601504</v>
      </c>
      <c r="BC100" s="28">
        <f t="shared" si="18"/>
        <v>0.9291044776</v>
      </c>
      <c r="BD100" s="26">
        <f t="shared" si="19"/>
        <v>1053.164628</v>
      </c>
      <c r="BE100" s="13">
        <f t="shared" si="20"/>
        <v>0.05316462799</v>
      </c>
      <c r="BF100" s="18">
        <f t="shared" si="21"/>
        <v>3.278851408</v>
      </c>
      <c r="BG100" s="18">
        <f t="shared" si="22"/>
        <v>1.887823538</v>
      </c>
      <c r="BH100" s="14">
        <f t="shared" si="23"/>
        <v>26.42952953</v>
      </c>
      <c r="BI100" s="14">
        <f t="shared" si="24"/>
        <v>26.6282478</v>
      </c>
      <c r="BJ100" s="14">
        <f t="shared" si="25"/>
        <v>44.91032838</v>
      </c>
      <c r="BK100" s="14">
        <f t="shared" si="26"/>
        <v>46.79815192</v>
      </c>
      <c r="BL100" s="14">
        <f t="shared" si="27"/>
        <v>-1.887823538</v>
      </c>
      <c r="BM100" s="19">
        <v>33.0</v>
      </c>
      <c r="BN100" s="19">
        <v>19.0</v>
      </c>
      <c r="BO100" s="26">
        <v>233.0</v>
      </c>
      <c r="BP100" s="26">
        <v>249.0</v>
      </c>
      <c r="BQ100" s="19">
        <v>86.0</v>
      </c>
      <c r="BR100" s="19">
        <v>101.0</v>
      </c>
      <c r="BS100" s="19">
        <v>100.0</v>
      </c>
      <c r="BT100" s="19">
        <v>102.0</v>
      </c>
      <c r="BU100" s="19">
        <v>242.0</v>
      </c>
      <c r="BV100" s="19">
        <v>212.0</v>
      </c>
      <c r="BW100" s="13">
        <f t="shared" si="28"/>
        <v>0.5330396476</v>
      </c>
      <c r="BX100" s="14">
        <v>6.64</v>
      </c>
      <c r="BY100" s="29">
        <f t="shared" si="29"/>
        <v>1.704209703</v>
      </c>
      <c r="BZ100" s="18">
        <f t="shared" si="30"/>
        <v>1.724384238</v>
      </c>
      <c r="CA100" s="18">
        <f t="shared" si="31"/>
        <v>1.724384238</v>
      </c>
      <c r="CB100" s="14">
        <f t="shared" si="32"/>
        <v>23.68759401</v>
      </c>
      <c r="CC100" s="14">
        <f t="shared" si="33"/>
        <v>26.19853948</v>
      </c>
      <c r="CD100" s="14">
        <f t="shared" si="34"/>
        <v>41.83900704</v>
      </c>
      <c r="CE100" s="14">
        <f t="shared" si="35"/>
        <v>47.37518802</v>
      </c>
      <c r="CF100" s="14">
        <f t="shared" si="36"/>
        <v>3.648357437</v>
      </c>
      <c r="CG100" s="7">
        <v>1983.316667</v>
      </c>
      <c r="CH100" s="7">
        <v>57.0</v>
      </c>
      <c r="CI100" s="7">
        <v>57.0</v>
      </c>
      <c r="CJ100" s="26">
        <v>726.0</v>
      </c>
      <c r="CK100" s="7">
        <v>809.0</v>
      </c>
      <c r="CL100" s="7">
        <v>289.0</v>
      </c>
      <c r="CM100" s="7">
        <v>311.0</v>
      </c>
      <c r="CN100" s="7">
        <v>311.0</v>
      </c>
      <c r="CO100" s="7">
        <v>389.0</v>
      </c>
      <c r="CP100" s="19">
        <v>8.0</v>
      </c>
      <c r="CQ100" s="19">
        <v>5.0</v>
      </c>
      <c r="CR100" s="26">
        <f t="shared" si="37"/>
        <v>-3</v>
      </c>
      <c r="CS100" s="18">
        <f t="shared" si="38"/>
        <v>0.7117085949</v>
      </c>
      <c r="CT100" s="18">
        <f t="shared" si="39"/>
        <v>0.4448178718</v>
      </c>
      <c r="CU100" s="18">
        <f t="shared" si="40"/>
        <v>-0.2668907231</v>
      </c>
      <c r="CV100" s="30">
        <v>0.0</v>
      </c>
      <c r="CW100" s="30">
        <v>0.0</v>
      </c>
      <c r="CX100" s="30">
        <v>0.0</v>
      </c>
      <c r="CY100" s="30">
        <v>0.0</v>
      </c>
      <c r="CZ100" s="30">
        <v>0.0</v>
      </c>
      <c r="DA100" s="30">
        <v>0.0</v>
      </c>
      <c r="DB100" s="7">
        <v>7.0</v>
      </c>
      <c r="DC100" s="7">
        <v>5.0</v>
      </c>
      <c r="DD100" s="13">
        <f t="shared" si="41"/>
        <v>0.5833333333</v>
      </c>
      <c r="DE100" s="7">
        <v>-0.05</v>
      </c>
      <c r="DF100" s="7">
        <v>0.07</v>
      </c>
      <c r="DG100" s="7">
        <v>8.0</v>
      </c>
      <c r="DH100" s="7">
        <v>0.0</v>
      </c>
      <c r="DI100" s="7">
        <v>0.0</v>
      </c>
      <c r="DJ100" s="8" t="s">
        <v>3871</v>
      </c>
      <c r="DK100" s="7" t="s">
        <v>3872</v>
      </c>
    </row>
    <row r="101" ht="12.75" customHeight="1">
      <c r="A101" s="7" t="s">
        <v>164</v>
      </c>
      <c r="B101" s="7" t="s">
        <v>748</v>
      </c>
      <c r="C101" s="8" t="s">
        <v>237</v>
      </c>
      <c r="D101" s="9" t="s">
        <v>174</v>
      </c>
      <c r="E101" s="7">
        <v>6.0</v>
      </c>
      <c r="F101" s="7">
        <v>0.0</v>
      </c>
      <c r="G101" s="7">
        <v>1.0</v>
      </c>
      <c r="H101" s="24">
        <f t="shared" si="1"/>
        <v>1</v>
      </c>
      <c r="I101" s="25">
        <f t="shared" si="2"/>
        <v>0.8935219657</v>
      </c>
      <c r="J101" s="19">
        <v>0.0</v>
      </c>
      <c r="K101" s="19">
        <v>0.0</v>
      </c>
      <c r="L101" s="19">
        <v>1.0</v>
      </c>
      <c r="M101" s="19">
        <v>1.0</v>
      </c>
      <c r="N101" s="19">
        <v>2.0</v>
      </c>
      <c r="O101" s="19">
        <v>0.0</v>
      </c>
      <c r="P101" s="19">
        <v>3.0</v>
      </c>
      <c r="Q101" s="10">
        <f t="shared" si="3"/>
        <v>0</v>
      </c>
      <c r="R101" s="10">
        <f t="shared" si="4"/>
        <v>0</v>
      </c>
      <c r="S101" s="7">
        <v>4029.0</v>
      </c>
      <c r="T101" s="14">
        <f t="shared" si="5"/>
        <v>11.19166667</v>
      </c>
      <c r="U101" s="14">
        <v>67.38</v>
      </c>
      <c r="V101" s="14">
        <f t="shared" si="6"/>
        <v>11.23</v>
      </c>
      <c r="W101" s="14">
        <v>215.68</v>
      </c>
      <c r="X101" s="14">
        <f t="shared" si="7"/>
        <v>35.94666667</v>
      </c>
      <c r="Y101" s="13">
        <f t="shared" si="8"/>
        <v>0.2380414046</v>
      </c>
      <c r="Z101" s="12">
        <f t="shared" si="9"/>
        <v>0</v>
      </c>
      <c r="AA101" s="19">
        <v>9.0</v>
      </c>
      <c r="AB101" s="19">
        <v>5.0</v>
      </c>
      <c r="AC101" s="19">
        <v>11.0</v>
      </c>
      <c r="AD101" s="19">
        <v>1.0</v>
      </c>
      <c r="AE101" s="19">
        <v>1.0</v>
      </c>
      <c r="AF101" s="10">
        <f t="shared" si="10"/>
        <v>0</v>
      </c>
      <c r="AG101" s="10">
        <f t="shared" si="11"/>
        <v>0.5</v>
      </c>
      <c r="AH101" s="10">
        <f t="shared" si="12"/>
        <v>0.5</v>
      </c>
      <c r="AI101" s="19">
        <v>27.0</v>
      </c>
      <c r="AJ101" s="13">
        <f t="shared" si="13"/>
        <v>0.3292682927</v>
      </c>
      <c r="AK101" s="19">
        <v>27.0</v>
      </c>
      <c r="AL101" s="13">
        <f t="shared" si="14"/>
        <v>0.3292682927</v>
      </c>
      <c r="AM101" s="19">
        <v>28.0</v>
      </c>
      <c r="AN101" s="13">
        <f t="shared" si="15"/>
        <v>0.3414634146</v>
      </c>
      <c r="AO101" s="13">
        <f t="shared" si="16"/>
        <v>0.5</v>
      </c>
      <c r="AP101" s="8">
        <v>3.0</v>
      </c>
      <c r="AQ101" s="14">
        <v>-1.15</v>
      </c>
      <c r="AR101" s="19">
        <v>17.21</v>
      </c>
      <c r="AS101" s="26">
        <v>4.0</v>
      </c>
      <c r="AT101" s="27">
        <v>0.435</v>
      </c>
      <c r="AU101" s="8">
        <v>3.0</v>
      </c>
      <c r="AV101" s="27">
        <v>-1.525</v>
      </c>
      <c r="AW101" s="19">
        <v>49.62</v>
      </c>
      <c r="AX101" s="19">
        <v>15.41</v>
      </c>
      <c r="AY101" s="27">
        <v>2.989</v>
      </c>
      <c r="AZ101" s="27">
        <v>2.243</v>
      </c>
      <c r="BA101" s="19">
        <v>51.67</v>
      </c>
      <c r="BB101" s="13">
        <f t="shared" si="17"/>
        <v>0.07407407407</v>
      </c>
      <c r="BC101" s="28">
        <f t="shared" si="18"/>
        <v>0.9459459459</v>
      </c>
      <c r="BD101" s="26">
        <f t="shared" si="19"/>
        <v>1020.02002</v>
      </c>
      <c r="BE101" s="13">
        <f t="shared" si="20"/>
        <v>0.02002002002</v>
      </c>
      <c r="BF101" s="18">
        <f t="shared" si="21"/>
        <v>1.7809439</v>
      </c>
      <c r="BG101" s="18">
        <f t="shared" si="22"/>
        <v>1.7809439</v>
      </c>
      <c r="BH101" s="14">
        <f t="shared" si="23"/>
        <v>24.04274265</v>
      </c>
      <c r="BI101" s="14">
        <f t="shared" si="24"/>
        <v>32.94746215</v>
      </c>
      <c r="BJ101" s="14">
        <f t="shared" si="25"/>
        <v>54.31878896</v>
      </c>
      <c r="BK101" s="14">
        <f t="shared" si="26"/>
        <v>66.78539626</v>
      </c>
      <c r="BL101" s="14">
        <f t="shared" si="27"/>
        <v>-12.4666073</v>
      </c>
      <c r="BM101" s="19">
        <v>2.0</v>
      </c>
      <c r="BN101" s="19">
        <v>2.0</v>
      </c>
      <c r="BO101" s="26">
        <v>25.0</v>
      </c>
      <c r="BP101" s="26">
        <v>35.0</v>
      </c>
      <c r="BQ101" s="19">
        <v>17.0</v>
      </c>
      <c r="BR101" s="19">
        <v>19.0</v>
      </c>
      <c r="BS101" s="19">
        <v>17.0</v>
      </c>
      <c r="BT101" s="19">
        <v>19.0</v>
      </c>
      <c r="BU101" s="19">
        <v>29.0</v>
      </c>
      <c r="BV101" s="19">
        <v>39.0</v>
      </c>
      <c r="BW101" s="13">
        <f t="shared" si="28"/>
        <v>0.4264705882</v>
      </c>
      <c r="BX101" s="14">
        <v>1.07</v>
      </c>
      <c r="BY101" s="29">
        <f t="shared" si="29"/>
        <v>-16.3246073</v>
      </c>
      <c r="BZ101" s="18">
        <f t="shared" si="30"/>
        <v>1.709807649</v>
      </c>
      <c r="CA101" s="18">
        <f t="shared" si="31"/>
        <v>4.060793166</v>
      </c>
      <c r="CB101" s="14">
        <f t="shared" si="32"/>
        <v>25.86084069</v>
      </c>
      <c r="CC101" s="14">
        <f t="shared" si="33"/>
        <v>35.69223467</v>
      </c>
      <c r="CD101" s="14">
        <f t="shared" si="34"/>
        <v>53.00403711</v>
      </c>
      <c r="CE101" s="14">
        <f t="shared" si="35"/>
        <v>61.3393494</v>
      </c>
      <c r="CF101" s="14">
        <f t="shared" si="36"/>
        <v>-4.131295015</v>
      </c>
      <c r="CG101" s="7">
        <v>280.733333</v>
      </c>
      <c r="CH101" s="7">
        <v>8.0</v>
      </c>
      <c r="CI101" s="7">
        <v>19.0</v>
      </c>
      <c r="CJ101" s="26">
        <v>113.0</v>
      </c>
      <c r="CK101" s="7">
        <v>148.0</v>
      </c>
      <c r="CL101" s="7">
        <v>53.0</v>
      </c>
      <c r="CM101" s="7">
        <v>64.0</v>
      </c>
      <c r="CN101" s="7">
        <v>74.0</v>
      </c>
      <c r="CO101" s="7">
        <v>56.0</v>
      </c>
      <c r="CP101" s="19">
        <v>1.0</v>
      </c>
      <c r="CQ101" s="19">
        <v>1.0</v>
      </c>
      <c r="CR101" s="26">
        <f t="shared" si="37"/>
        <v>0</v>
      </c>
      <c r="CS101" s="18">
        <f t="shared" si="38"/>
        <v>0.8935219657</v>
      </c>
      <c r="CT101" s="18">
        <f t="shared" si="39"/>
        <v>0.8935219657</v>
      </c>
      <c r="CU101" s="18">
        <f t="shared" si="40"/>
        <v>0</v>
      </c>
      <c r="CV101" s="30">
        <v>2.19</v>
      </c>
      <c r="CW101" s="30">
        <v>2.56</v>
      </c>
      <c r="CX101" s="30">
        <v>1.43</v>
      </c>
      <c r="CY101" s="30">
        <v>6.64</v>
      </c>
      <c r="CZ101" s="30">
        <v>2.07</v>
      </c>
      <c r="DA101" s="30">
        <v>2.83</v>
      </c>
      <c r="DB101" s="7">
        <v>0.0</v>
      </c>
      <c r="DC101" s="7">
        <v>0.0</v>
      </c>
      <c r="DD101" s="13" t="str">
        <f t="shared" si="41"/>
        <v> </v>
      </c>
      <c r="DE101" s="7">
        <v>0.0</v>
      </c>
      <c r="DF101" s="7">
        <v>0.0</v>
      </c>
      <c r="DG101" s="7">
        <v>0.0</v>
      </c>
      <c r="DH101" s="7">
        <v>0.0</v>
      </c>
      <c r="DI101" s="7">
        <v>0.0</v>
      </c>
      <c r="DJ101" s="8" t="s">
        <v>3873</v>
      </c>
      <c r="DK101" s="7" t="s">
        <v>3874</v>
      </c>
    </row>
    <row r="102" ht="12.75" customHeight="1">
      <c r="A102" s="7" t="s">
        <v>603</v>
      </c>
      <c r="B102" s="7" t="s">
        <v>748</v>
      </c>
      <c r="C102" s="8" t="s">
        <v>325</v>
      </c>
      <c r="D102" s="9" t="s">
        <v>174</v>
      </c>
      <c r="E102" s="7">
        <v>82.0</v>
      </c>
      <c r="F102" s="7">
        <v>5.0</v>
      </c>
      <c r="G102" s="7">
        <v>17.0</v>
      </c>
      <c r="H102" s="24">
        <f t="shared" si="1"/>
        <v>22</v>
      </c>
      <c r="I102" s="25">
        <f t="shared" si="2"/>
        <v>0.8954920118</v>
      </c>
      <c r="J102" s="19">
        <v>3.0</v>
      </c>
      <c r="K102" s="19">
        <v>7.0</v>
      </c>
      <c r="L102" s="19">
        <v>9.0</v>
      </c>
      <c r="M102" s="19">
        <v>63.0</v>
      </c>
      <c r="N102" s="19">
        <v>30.0</v>
      </c>
      <c r="O102" s="19">
        <v>38.0</v>
      </c>
      <c r="P102" s="19">
        <v>36.0</v>
      </c>
      <c r="Q102" s="10">
        <f t="shared" si="3"/>
        <v>0.07936507937</v>
      </c>
      <c r="R102" s="10">
        <f t="shared" si="4"/>
        <v>0.03816793893</v>
      </c>
      <c r="S102" s="7">
        <v>88443.0</v>
      </c>
      <c r="T102" s="14">
        <f t="shared" si="5"/>
        <v>17.97621951</v>
      </c>
      <c r="U102" s="14">
        <v>1378.85</v>
      </c>
      <c r="V102" s="14">
        <f t="shared" si="6"/>
        <v>16.8152439</v>
      </c>
      <c r="W102" s="14">
        <v>2491.33</v>
      </c>
      <c r="X102" s="14">
        <f t="shared" si="7"/>
        <v>30.38207317</v>
      </c>
      <c r="Y102" s="13">
        <f t="shared" si="8"/>
        <v>0.3562754187</v>
      </c>
      <c r="Z102" s="12">
        <f t="shared" si="9"/>
        <v>69.5</v>
      </c>
      <c r="AA102" s="19">
        <v>62.0</v>
      </c>
      <c r="AB102" s="19">
        <v>21.0</v>
      </c>
      <c r="AC102" s="19">
        <v>144.0</v>
      </c>
      <c r="AD102" s="19">
        <v>33.0</v>
      </c>
      <c r="AE102" s="19">
        <v>17.0</v>
      </c>
      <c r="AF102" s="10">
        <f t="shared" si="10"/>
        <v>0.04285714286</v>
      </c>
      <c r="AG102" s="10">
        <f t="shared" si="11"/>
        <v>0.2285714286</v>
      </c>
      <c r="AH102" s="10">
        <f t="shared" si="12"/>
        <v>0.2714285714</v>
      </c>
      <c r="AI102" s="19">
        <v>453.0</v>
      </c>
      <c r="AJ102" s="13">
        <f t="shared" si="13"/>
        <v>0.332355099</v>
      </c>
      <c r="AK102" s="19">
        <v>425.0</v>
      </c>
      <c r="AL102" s="13">
        <f t="shared" si="14"/>
        <v>0.311812179</v>
      </c>
      <c r="AM102" s="19">
        <v>485.0</v>
      </c>
      <c r="AN102" s="13">
        <f t="shared" si="15"/>
        <v>0.3558327219</v>
      </c>
      <c r="AO102" s="13">
        <f t="shared" si="16"/>
        <v>0.5159453303</v>
      </c>
      <c r="AP102" s="8">
        <v>6.0</v>
      </c>
      <c r="AQ102" s="14">
        <v>5.14</v>
      </c>
      <c r="AR102" s="19">
        <v>17.38</v>
      </c>
      <c r="AS102" s="26">
        <v>5.0</v>
      </c>
      <c r="AT102" s="27">
        <v>0.461</v>
      </c>
      <c r="AU102" s="8">
        <v>5.0</v>
      </c>
      <c r="AV102" s="27">
        <v>0.185</v>
      </c>
      <c r="AW102" s="19">
        <v>49.89</v>
      </c>
      <c r="AX102" s="19">
        <v>16.62</v>
      </c>
      <c r="AY102" s="27">
        <v>0.806</v>
      </c>
      <c r="AZ102" s="27">
        <v>-1.9649999999999999</v>
      </c>
      <c r="BA102" s="19">
        <v>49.81</v>
      </c>
      <c r="BB102" s="13">
        <f t="shared" si="17"/>
        <v>0.1007194245</v>
      </c>
      <c r="BC102" s="28">
        <f t="shared" si="18"/>
        <v>0.9380097879</v>
      </c>
      <c r="BD102" s="26">
        <f t="shared" si="19"/>
        <v>1038.729212</v>
      </c>
      <c r="BE102" s="13">
        <f t="shared" si="20"/>
        <v>0.03872921239</v>
      </c>
      <c r="BF102" s="18">
        <f t="shared" si="21"/>
        <v>3.046016608</v>
      </c>
      <c r="BG102" s="18">
        <f t="shared" si="22"/>
        <v>1.653551873</v>
      </c>
      <c r="BH102" s="14">
        <f t="shared" si="23"/>
        <v>30.24259347</v>
      </c>
      <c r="BI102" s="14">
        <f t="shared" si="24"/>
        <v>26.67440258</v>
      </c>
      <c r="BJ102" s="14">
        <f t="shared" si="25"/>
        <v>51.78228234</v>
      </c>
      <c r="BK102" s="14">
        <f t="shared" si="26"/>
        <v>46.6040541</v>
      </c>
      <c r="BL102" s="14">
        <f t="shared" si="27"/>
        <v>5.178228234</v>
      </c>
      <c r="BM102" s="19">
        <v>70.0</v>
      </c>
      <c r="BN102" s="19">
        <v>38.0</v>
      </c>
      <c r="BO102" s="26">
        <v>625.0</v>
      </c>
      <c r="BP102" s="26">
        <v>575.0</v>
      </c>
      <c r="BQ102" s="19">
        <v>245.0</v>
      </c>
      <c r="BR102" s="19">
        <v>232.0</v>
      </c>
      <c r="BS102" s="19">
        <v>250.0</v>
      </c>
      <c r="BT102" s="19">
        <v>226.0</v>
      </c>
      <c r="BU102" s="19">
        <v>597.0</v>
      </c>
      <c r="BV102" s="19">
        <v>477.0</v>
      </c>
      <c r="BW102" s="13">
        <f t="shared" si="28"/>
        <v>0.5558659218</v>
      </c>
      <c r="BX102" s="14">
        <v>7.91</v>
      </c>
      <c r="BY102" s="29">
        <f t="shared" si="29"/>
        <v>6.855540307</v>
      </c>
      <c r="BZ102" s="18">
        <f t="shared" si="30"/>
        <v>2.466943645</v>
      </c>
      <c r="CA102" s="18">
        <f t="shared" si="31"/>
        <v>1.923905736</v>
      </c>
      <c r="CB102" s="14">
        <f t="shared" si="32"/>
        <v>27.89663317</v>
      </c>
      <c r="CC102" s="14">
        <f t="shared" si="33"/>
        <v>28.64137087</v>
      </c>
      <c r="CD102" s="14">
        <f t="shared" si="34"/>
        <v>48.20625097</v>
      </c>
      <c r="CE102" s="14">
        <f t="shared" si="35"/>
        <v>50.7818022</v>
      </c>
      <c r="CF102" s="14">
        <f t="shared" si="36"/>
        <v>7.75377946</v>
      </c>
      <c r="CG102" s="7">
        <v>3867.133333</v>
      </c>
      <c r="CH102" s="7">
        <v>159.0</v>
      </c>
      <c r="CI102" s="7">
        <v>124.0</v>
      </c>
      <c r="CJ102" s="26">
        <v>1639.0</v>
      </c>
      <c r="CK102" s="7">
        <v>1722.0</v>
      </c>
      <c r="CL102" s="7">
        <v>650.0</v>
      </c>
      <c r="CM102" s="7">
        <v>709.0</v>
      </c>
      <c r="CN102" s="7">
        <v>659.0</v>
      </c>
      <c r="CO102" s="7">
        <v>718.0</v>
      </c>
      <c r="CP102" s="19">
        <v>12.0</v>
      </c>
      <c r="CQ102" s="19">
        <v>8.0</v>
      </c>
      <c r="CR102" s="26">
        <f t="shared" si="37"/>
        <v>-4</v>
      </c>
      <c r="CS102" s="18">
        <f t="shared" si="38"/>
        <v>0.4884501883</v>
      </c>
      <c r="CT102" s="18">
        <f t="shared" si="39"/>
        <v>0.3256334588</v>
      </c>
      <c r="CU102" s="18">
        <f t="shared" si="40"/>
        <v>-0.1628167294</v>
      </c>
      <c r="CV102" s="30">
        <v>53.87</v>
      </c>
      <c r="CW102" s="30">
        <v>48.18</v>
      </c>
      <c r="CX102" s="30">
        <v>158.38</v>
      </c>
      <c r="CY102" s="30">
        <v>45.57</v>
      </c>
      <c r="CZ102" s="30">
        <v>60.61</v>
      </c>
      <c r="DA102" s="30">
        <v>50.89</v>
      </c>
      <c r="DB102" s="7">
        <v>0.0</v>
      </c>
      <c r="DC102" s="7">
        <v>0.0</v>
      </c>
      <c r="DD102" s="13" t="str">
        <f t="shared" si="41"/>
        <v> </v>
      </c>
      <c r="DE102" s="7">
        <v>0.0</v>
      </c>
      <c r="DF102" s="7">
        <v>0.0</v>
      </c>
      <c r="DG102" s="7">
        <v>0.0</v>
      </c>
      <c r="DH102" s="7">
        <v>0.0</v>
      </c>
      <c r="DI102" s="7">
        <v>0.0</v>
      </c>
      <c r="DJ102" s="8" t="s">
        <v>3875</v>
      </c>
      <c r="DK102" s="7" t="s">
        <v>3876</v>
      </c>
    </row>
    <row r="103" ht="12.75" customHeight="1">
      <c r="A103" s="7" t="s">
        <v>754</v>
      </c>
      <c r="B103" s="7" t="s">
        <v>748</v>
      </c>
      <c r="C103" s="8" t="s">
        <v>182</v>
      </c>
      <c r="D103" s="9" t="s">
        <v>260</v>
      </c>
      <c r="E103" s="7">
        <v>82.0</v>
      </c>
      <c r="F103" s="7">
        <v>3.0</v>
      </c>
      <c r="G103" s="7">
        <v>8.0</v>
      </c>
      <c r="H103" s="24">
        <f t="shared" si="1"/>
        <v>11</v>
      </c>
      <c r="I103" s="25">
        <f t="shared" si="2"/>
        <v>0.9257094768</v>
      </c>
      <c r="J103" s="19">
        <v>3.0</v>
      </c>
      <c r="K103" s="19">
        <v>2.0</v>
      </c>
      <c r="L103" s="19">
        <v>5.0</v>
      </c>
      <c r="M103" s="19">
        <v>50.0</v>
      </c>
      <c r="N103" s="19">
        <v>22.0</v>
      </c>
      <c r="O103" s="19">
        <v>29.0</v>
      </c>
      <c r="P103" s="19">
        <v>62.0</v>
      </c>
      <c r="Q103" s="10">
        <f t="shared" si="3"/>
        <v>0.06</v>
      </c>
      <c r="R103" s="10">
        <f t="shared" si="4"/>
        <v>0.0297029703</v>
      </c>
      <c r="S103" s="7">
        <v>42778.0</v>
      </c>
      <c r="T103" s="14">
        <f t="shared" si="5"/>
        <v>8.694715447</v>
      </c>
      <c r="U103" s="14">
        <v>719.87</v>
      </c>
      <c r="V103" s="14">
        <f t="shared" si="6"/>
        <v>8.778902439</v>
      </c>
      <c r="W103" s="14">
        <v>3199.71</v>
      </c>
      <c r="X103" s="14">
        <f t="shared" si="7"/>
        <v>39.02085366</v>
      </c>
      <c r="Y103" s="13">
        <f t="shared" si="8"/>
        <v>0.183659984</v>
      </c>
      <c r="Z103" s="12">
        <f t="shared" si="9"/>
        <v>33.05882353</v>
      </c>
      <c r="AA103" s="19">
        <v>41.0</v>
      </c>
      <c r="AB103" s="19">
        <v>99.0</v>
      </c>
      <c r="AC103" s="19">
        <v>64.0</v>
      </c>
      <c r="AD103" s="19">
        <v>10.0</v>
      </c>
      <c r="AE103" s="19">
        <v>11.0</v>
      </c>
      <c r="AF103" s="10">
        <f t="shared" si="10"/>
        <v>0.1764705882</v>
      </c>
      <c r="AG103" s="10">
        <f t="shared" si="11"/>
        <v>0.4117647059</v>
      </c>
      <c r="AH103" s="10">
        <f t="shared" si="12"/>
        <v>0.5882352941</v>
      </c>
      <c r="AI103" s="19">
        <v>157.0</v>
      </c>
      <c r="AJ103" s="13">
        <f t="shared" si="13"/>
        <v>0.2524115756</v>
      </c>
      <c r="AK103" s="19">
        <v>202.0</v>
      </c>
      <c r="AL103" s="13">
        <f t="shared" si="14"/>
        <v>0.3247588424</v>
      </c>
      <c r="AM103" s="19">
        <v>263.0</v>
      </c>
      <c r="AN103" s="13">
        <f t="shared" si="15"/>
        <v>0.422829582</v>
      </c>
      <c r="AO103" s="13">
        <f t="shared" si="16"/>
        <v>0.4373259053</v>
      </c>
      <c r="AP103" s="8">
        <v>2.0</v>
      </c>
      <c r="AQ103" s="14">
        <v>-3.97</v>
      </c>
      <c r="AR103" s="19">
        <v>16.64</v>
      </c>
      <c r="AS103" s="26">
        <v>13.0</v>
      </c>
      <c r="AT103" s="27">
        <v>-0.799</v>
      </c>
      <c r="AU103" s="8">
        <v>12.0</v>
      </c>
      <c r="AV103" s="27">
        <v>-0.662</v>
      </c>
      <c r="AW103" s="19">
        <v>49.66</v>
      </c>
      <c r="AX103" s="19">
        <v>16.59</v>
      </c>
      <c r="AY103" s="27">
        <v>-3.5789999999999997</v>
      </c>
      <c r="AZ103" s="27">
        <v>-8.071</v>
      </c>
      <c r="BA103" s="19">
        <v>47.36</v>
      </c>
      <c r="BB103" s="13">
        <f t="shared" si="17"/>
        <v>0.06049822064</v>
      </c>
      <c r="BC103" s="28">
        <f t="shared" si="18"/>
        <v>0.9391534392</v>
      </c>
      <c r="BD103" s="26">
        <f t="shared" si="19"/>
        <v>999.6516598</v>
      </c>
      <c r="BE103" s="13">
        <f t="shared" si="20"/>
        <v>-0.000348340206</v>
      </c>
      <c r="BF103" s="18">
        <f t="shared" si="21"/>
        <v>1.4169225</v>
      </c>
      <c r="BG103" s="18">
        <f t="shared" si="22"/>
        <v>1.917012794</v>
      </c>
      <c r="BH103" s="14">
        <f t="shared" si="23"/>
        <v>23.42089544</v>
      </c>
      <c r="BI103" s="14">
        <f t="shared" si="24"/>
        <v>31.50568853</v>
      </c>
      <c r="BJ103" s="14">
        <f t="shared" si="25"/>
        <v>43.17446206</v>
      </c>
      <c r="BK103" s="14">
        <f t="shared" si="26"/>
        <v>60.84431911</v>
      </c>
      <c r="BL103" s="14">
        <f t="shared" si="27"/>
        <v>-17.66985706</v>
      </c>
      <c r="BM103" s="19">
        <v>17.0</v>
      </c>
      <c r="BN103" s="19">
        <v>23.0</v>
      </c>
      <c r="BO103" s="26">
        <v>264.0</v>
      </c>
      <c r="BP103" s="26">
        <v>355.0</v>
      </c>
      <c r="BQ103" s="19">
        <v>102.0</v>
      </c>
      <c r="BR103" s="19">
        <v>149.0</v>
      </c>
      <c r="BS103" s="19">
        <v>135.0</v>
      </c>
      <c r="BT103" s="19">
        <v>203.0</v>
      </c>
      <c r="BU103" s="19">
        <v>235.0</v>
      </c>
      <c r="BV103" s="19">
        <v>316.0</v>
      </c>
      <c r="BW103" s="13">
        <f t="shared" si="28"/>
        <v>0.4264972777</v>
      </c>
      <c r="BX103" s="14">
        <v>-8.97</v>
      </c>
      <c r="BY103" s="29">
        <f t="shared" si="29"/>
        <v>-8.846678785</v>
      </c>
      <c r="BZ103" s="18">
        <f t="shared" si="30"/>
        <v>2.252221579</v>
      </c>
      <c r="CA103" s="18">
        <f t="shared" si="31"/>
        <v>2.436076402</v>
      </c>
      <c r="CB103" s="14">
        <f t="shared" si="32"/>
        <v>28.71199483</v>
      </c>
      <c r="CC103" s="14">
        <f t="shared" si="33"/>
        <v>29.99897859</v>
      </c>
      <c r="CD103" s="14">
        <f t="shared" si="34"/>
        <v>52.50587314</v>
      </c>
      <c r="CE103" s="14">
        <f t="shared" si="35"/>
        <v>56.87242519</v>
      </c>
      <c r="CF103" s="14">
        <f t="shared" si="36"/>
        <v>-13.30330502</v>
      </c>
      <c r="CG103" s="7">
        <v>3916.133333</v>
      </c>
      <c r="CH103" s="7">
        <v>147.0</v>
      </c>
      <c r="CI103" s="7">
        <v>159.0</v>
      </c>
      <c r="CJ103" s="26">
        <v>1727.0</v>
      </c>
      <c r="CK103" s="7">
        <v>1799.0</v>
      </c>
      <c r="CL103" s="7">
        <v>683.0</v>
      </c>
      <c r="CM103" s="7">
        <v>752.0</v>
      </c>
      <c r="CN103" s="7">
        <v>870.0</v>
      </c>
      <c r="CO103" s="7">
        <v>1002.0</v>
      </c>
      <c r="CP103" s="19">
        <v>5.0</v>
      </c>
      <c r="CQ103" s="19">
        <v>5.0</v>
      </c>
      <c r="CR103" s="26">
        <f t="shared" si="37"/>
        <v>0</v>
      </c>
      <c r="CS103" s="18">
        <f t="shared" si="38"/>
        <v>0.4207770349</v>
      </c>
      <c r="CT103" s="18">
        <f t="shared" si="39"/>
        <v>0.4207770349</v>
      </c>
      <c r="CU103" s="18">
        <f t="shared" si="40"/>
        <v>0</v>
      </c>
      <c r="CV103" s="30">
        <v>21.49</v>
      </c>
      <c r="CW103" s="30">
        <v>27.39</v>
      </c>
      <c r="CX103" s="30">
        <v>24.43</v>
      </c>
      <c r="CY103" s="30">
        <v>35.58</v>
      </c>
      <c r="CZ103" s="30">
        <v>27.57</v>
      </c>
      <c r="DA103" s="30">
        <v>25.28</v>
      </c>
      <c r="DB103" s="7">
        <v>188.0</v>
      </c>
      <c r="DC103" s="7">
        <v>197.0</v>
      </c>
      <c r="DD103" s="13">
        <f t="shared" si="41"/>
        <v>0.4883116883</v>
      </c>
      <c r="DE103" s="7">
        <v>-0.81</v>
      </c>
      <c r="DF103" s="7">
        <v>-7.99</v>
      </c>
      <c r="DG103" s="7">
        <v>94.0</v>
      </c>
      <c r="DH103" s="7">
        <v>166.0</v>
      </c>
      <c r="DI103" s="7">
        <v>123.0</v>
      </c>
      <c r="DJ103" s="8" t="s">
        <v>3877</v>
      </c>
      <c r="DK103" s="7" t="s">
        <v>3878</v>
      </c>
    </row>
    <row r="104" ht="12.75" customHeight="1">
      <c r="A104" s="7" t="s">
        <v>726</v>
      </c>
      <c r="B104" s="7" t="s">
        <v>758</v>
      </c>
      <c r="C104" s="8" t="s">
        <v>173</v>
      </c>
      <c r="D104" s="9" t="s">
        <v>260</v>
      </c>
      <c r="E104" s="7">
        <v>4.0</v>
      </c>
      <c r="F104" s="7">
        <v>1.0</v>
      </c>
      <c r="G104" s="7">
        <v>0.0</v>
      </c>
      <c r="H104" s="24">
        <f t="shared" si="1"/>
        <v>1</v>
      </c>
      <c r="I104" s="25">
        <f t="shared" si="2"/>
        <v>1.522198732</v>
      </c>
      <c r="J104" s="19">
        <v>1.0</v>
      </c>
      <c r="K104" s="19">
        <v>0.0</v>
      </c>
      <c r="L104" s="19">
        <v>0.0</v>
      </c>
      <c r="M104" s="19">
        <v>4.0</v>
      </c>
      <c r="N104" s="19">
        <v>0.0</v>
      </c>
      <c r="O104" s="19">
        <v>0.0</v>
      </c>
      <c r="P104" s="19">
        <v>2.0</v>
      </c>
      <c r="Q104" s="10">
        <f t="shared" si="3"/>
        <v>0.25</v>
      </c>
      <c r="R104" s="10">
        <f t="shared" si="4"/>
        <v>0.25</v>
      </c>
      <c r="S104" s="7">
        <v>2365.0</v>
      </c>
      <c r="T104" s="14">
        <f t="shared" si="5"/>
        <v>9.854166667</v>
      </c>
      <c r="U104" s="14">
        <v>39.53</v>
      </c>
      <c r="V104" s="14">
        <f t="shared" si="6"/>
        <v>9.8825</v>
      </c>
      <c r="W104" s="14">
        <v>156.83</v>
      </c>
      <c r="X104" s="14">
        <f t="shared" si="7"/>
        <v>39.2075</v>
      </c>
      <c r="Y104" s="13">
        <f t="shared" si="8"/>
        <v>0.2013139132</v>
      </c>
      <c r="Z104" s="12">
        <f t="shared" si="9"/>
        <v>0</v>
      </c>
      <c r="AA104" s="19">
        <v>1.0</v>
      </c>
      <c r="AB104" s="19">
        <v>6.0</v>
      </c>
      <c r="AC104" s="19">
        <v>1.0</v>
      </c>
      <c r="AD104" s="19">
        <v>0.0</v>
      </c>
      <c r="AE104" s="19">
        <v>0.0</v>
      </c>
      <c r="AF104" s="10">
        <f t="shared" si="10"/>
        <v>1</v>
      </c>
      <c r="AG104" s="10">
        <f t="shared" si="11"/>
        <v>0</v>
      </c>
      <c r="AH104" s="10">
        <f t="shared" si="12"/>
        <v>1</v>
      </c>
      <c r="AI104" s="19">
        <v>10.0</v>
      </c>
      <c r="AJ104" s="13">
        <f t="shared" si="13"/>
        <v>0.3125</v>
      </c>
      <c r="AK104" s="19">
        <v>8.0</v>
      </c>
      <c r="AL104" s="13">
        <f t="shared" si="14"/>
        <v>0.25</v>
      </c>
      <c r="AM104" s="19">
        <v>14.0</v>
      </c>
      <c r="AN104" s="13">
        <f t="shared" si="15"/>
        <v>0.4375</v>
      </c>
      <c r="AO104" s="13">
        <f t="shared" si="16"/>
        <v>0.5555555556</v>
      </c>
      <c r="AP104" s="8">
        <v>12.0</v>
      </c>
      <c r="AQ104" s="14">
        <v>0.12</v>
      </c>
      <c r="AR104" s="19">
        <v>16.13</v>
      </c>
      <c r="AS104" s="26">
        <v>15.0</v>
      </c>
      <c r="AT104" s="27">
        <v>0.112</v>
      </c>
      <c r="AU104" s="8">
        <v>11.0</v>
      </c>
      <c r="AV104" s="27">
        <v>-4.503</v>
      </c>
      <c r="AW104" s="19">
        <v>48.24</v>
      </c>
      <c r="AX104" s="19">
        <v>15.38</v>
      </c>
      <c r="AY104" s="27">
        <v>-0.319</v>
      </c>
      <c r="AZ104" s="27">
        <v>0.538</v>
      </c>
      <c r="BA104" s="19">
        <v>50.06</v>
      </c>
      <c r="BB104" s="13">
        <f t="shared" si="17"/>
        <v>0.05882352941</v>
      </c>
      <c r="BC104" s="28">
        <f t="shared" si="18"/>
        <v>0.9333333333</v>
      </c>
      <c r="BD104" s="26">
        <f t="shared" si="19"/>
        <v>992.1568627</v>
      </c>
      <c r="BE104" s="13">
        <f t="shared" si="20"/>
        <v>-0.007843137255</v>
      </c>
      <c r="BF104" s="18">
        <f t="shared" si="21"/>
        <v>1.517834556</v>
      </c>
      <c r="BG104" s="18">
        <f t="shared" si="22"/>
        <v>1.517834556</v>
      </c>
      <c r="BH104" s="14">
        <f t="shared" si="23"/>
        <v>25.80318745</v>
      </c>
      <c r="BI104" s="14">
        <f t="shared" si="24"/>
        <v>22.76751834</v>
      </c>
      <c r="BJ104" s="14">
        <f t="shared" si="25"/>
        <v>37.9458639</v>
      </c>
      <c r="BK104" s="14">
        <f t="shared" si="26"/>
        <v>40.98153301</v>
      </c>
      <c r="BL104" s="14">
        <f t="shared" si="27"/>
        <v>-3.035669112</v>
      </c>
      <c r="BM104" s="19">
        <v>1.0</v>
      </c>
      <c r="BN104" s="19">
        <v>1.0</v>
      </c>
      <c r="BO104" s="26">
        <v>16.0</v>
      </c>
      <c r="BP104" s="26">
        <v>14.0</v>
      </c>
      <c r="BQ104" s="19">
        <v>3.0</v>
      </c>
      <c r="BR104" s="19">
        <v>7.0</v>
      </c>
      <c r="BS104" s="19">
        <v>5.0</v>
      </c>
      <c r="BT104" s="19">
        <v>5.0</v>
      </c>
      <c r="BU104" s="19">
        <v>9.0</v>
      </c>
      <c r="BV104" s="19">
        <v>15.0</v>
      </c>
      <c r="BW104" s="13">
        <f t="shared" si="28"/>
        <v>0.375</v>
      </c>
      <c r="BX104" s="14">
        <v>-16.85</v>
      </c>
      <c r="BY104" s="29">
        <f t="shared" si="29"/>
        <v>-9.500002445</v>
      </c>
      <c r="BZ104" s="18">
        <f t="shared" si="30"/>
        <v>3.08721379</v>
      </c>
      <c r="CA104" s="18">
        <f t="shared" si="31"/>
        <v>2.161049653</v>
      </c>
      <c r="CB104" s="14">
        <f t="shared" si="32"/>
        <v>30.8721379</v>
      </c>
      <c r="CC104" s="14">
        <f t="shared" si="33"/>
        <v>28.40236686</v>
      </c>
      <c r="CD104" s="14">
        <f t="shared" si="34"/>
        <v>56.80473373</v>
      </c>
      <c r="CE104" s="14">
        <f t="shared" si="35"/>
        <v>48.77797787</v>
      </c>
      <c r="CF104" s="14">
        <f t="shared" si="36"/>
        <v>-11.06242496</v>
      </c>
      <c r="CG104" s="7">
        <v>194.35</v>
      </c>
      <c r="CH104" s="7">
        <v>10.0</v>
      </c>
      <c r="CI104" s="7">
        <v>7.0</v>
      </c>
      <c r="CJ104" s="26">
        <v>90.0</v>
      </c>
      <c r="CK104" s="7">
        <v>85.0</v>
      </c>
      <c r="CL104" s="7">
        <v>34.0</v>
      </c>
      <c r="CM104" s="7">
        <v>28.0</v>
      </c>
      <c r="CN104" s="7">
        <v>50.0</v>
      </c>
      <c r="CO104" s="7">
        <v>38.0</v>
      </c>
      <c r="CP104" s="19">
        <v>0.0</v>
      </c>
      <c r="CQ104" s="19">
        <v>1.0</v>
      </c>
      <c r="CR104" s="26">
        <f t="shared" si="37"/>
        <v>1</v>
      </c>
      <c r="CS104" s="18">
        <f t="shared" si="38"/>
        <v>0</v>
      </c>
      <c r="CT104" s="18">
        <f t="shared" si="39"/>
        <v>1.522198732</v>
      </c>
      <c r="CU104" s="18">
        <f t="shared" si="40"/>
        <v>1.522198732</v>
      </c>
      <c r="CV104" s="30">
        <v>0.98</v>
      </c>
      <c r="CW104" s="30">
        <v>1.03</v>
      </c>
      <c r="CX104" s="30">
        <v>1.41</v>
      </c>
      <c r="CY104" s="30">
        <v>6.1</v>
      </c>
      <c r="CZ104" s="30">
        <v>1.9500000000000002</v>
      </c>
      <c r="DA104" s="30">
        <v>1.66</v>
      </c>
      <c r="DB104" s="7">
        <v>0.0</v>
      </c>
      <c r="DC104" s="7">
        <v>0.0</v>
      </c>
      <c r="DD104" s="13" t="str">
        <f t="shared" si="41"/>
        <v> </v>
      </c>
      <c r="DE104" s="7">
        <v>0.0</v>
      </c>
      <c r="DF104" s="7">
        <v>0.0</v>
      </c>
      <c r="DG104" s="7">
        <v>0.0</v>
      </c>
      <c r="DH104" s="7">
        <v>0.0</v>
      </c>
      <c r="DI104" s="7">
        <v>0.0</v>
      </c>
      <c r="DJ104" s="8" t="s">
        <v>3879</v>
      </c>
      <c r="DK104" s="7" t="s">
        <v>3880</v>
      </c>
    </row>
    <row r="105" ht="12.75" customHeight="1">
      <c r="A105" s="7" t="s">
        <v>762</v>
      </c>
      <c r="B105" s="7" t="s">
        <v>763</v>
      </c>
      <c r="C105" s="8" t="s">
        <v>215</v>
      </c>
      <c r="D105" s="9" t="s">
        <v>174</v>
      </c>
      <c r="E105" s="7">
        <v>64.0</v>
      </c>
      <c r="F105" s="7">
        <v>2.0</v>
      </c>
      <c r="G105" s="7">
        <v>7.0</v>
      </c>
      <c r="H105" s="24">
        <f t="shared" si="1"/>
        <v>9</v>
      </c>
      <c r="I105" s="25">
        <f t="shared" si="2"/>
        <v>0.563204005</v>
      </c>
      <c r="J105" s="19">
        <v>2.0</v>
      </c>
      <c r="K105" s="19">
        <v>2.0</v>
      </c>
      <c r="L105" s="19">
        <v>3.0</v>
      </c>
      <c r="M105" s="19">
        <v>45.0</v>
      </c>
      <c r="N105" s="19">
        <v>21.0</v>
      </c>
      <c r="O105" s="19">
        <v>36.0</v>
      </c>
      <c r="P105" s="19">
        <v>26.0</v>
      </c>
      <c r="Q105" s="10">
        <f t="shared" si="3"/>
        <v>0.04444444444</v>
      </c>
      <c r="R105" s="10">
        <f t="shared" si="4"/>
        <v>0.01960784314</v>
      </c>
      <c r="S105" s="7">
        <v>57528.0</v>
      </c>
      <c r="T105" s="14">
        <f t="shared" si="5"/>
        <v>14.98125</v>
      </c>
      <c r="U105" s="14">
        <v>924.42</v>
      </c>
      <c r="V105" s="14">
        <f t="shared" si="6"/>
        <v>14.4440625</v>
      </c>
      <c r="W105" s="14">
        <v>2047.94</v>
      </c>
      <c r="X105" s="14">
        <f t="shared" si="7"/>
        <v>31.9990625</v>
      </c>
      <c r="Y105" s="13">
        <f t="shared" si="8"/>
        <v>0.3110053964</v>
      </c>
      <c r="Z105" s="12">
        <f t="shared" si="9"/>
        <v>26.12121212</v>
      </c>
      <c r="AA105" s="19">
        <v>75.0</v>
      </c>
      <c r="AB105" s="19">
        <v>27.0</v>
      </c>
      <c r="AC105" s="19">
        <v>70.0</v>
      </c>
      <c r="AD105" s="19">
        <v>25.0</v>
      </c>
      <c r="AE105" s="19">
        <v>8.0</v>
      </c>
      <c r="AF105" s="10">
        <f t="shared" si="10"/>
        <v>0.06060606061</v>
      </c>
      <c r="AG105" s="10">
        <f t="shared" si="11"/>
        <v>0.1515151515</v>
      </c>
      <c r="AH105" s="10">
        <f t="shared" si="12"/>
        <v>0.2121212121</v>
      </c>
      <c r="AI105" s="19">
        <v>246.0</v>
      </c>
      <c r="AJ105" s="13">
        <f t="shared" si="13"/>
        <v>0.2863795111</v>
      </c>
      <c r="AK105" s="19">
        <v>283.0</v>
      </c>
      <c r="AL105" s="13">
        <f t="shared" si="14"/>
        <v>0.3294528522</v>
      </c>
      <c r="AM105" s="19">
        <v>330.0</v>
      </c>
      <c r="AN105" s="13">
        <f t="shared" si="15"/>
        <v>0.3841676368</v>
      </c>
      <c r="AO105" s="13">
        <f t="shared" si="16"/>
        <v>0.4650283554</v>
      </c>
      <c r="AP105" s="8">
        <v>2.0</v>
      </c>
      <c r="AQ105" s="14">
        <v>-8.06</v>
      </c>
      <c r="AR105" s="19">
        <v>17.37</v>
      </c>
      <c r="AS105" s="26">
        <v>4.0</v>
      </c>
      <c r="AT105" s="27">
        <v>0.618</v>
      </c>
      <c r="AU105" s="8">
        <v>3.0</v>
      </c>
      <c r="AV105" s="27">
        <v>0.299</v>
      </c>
      <c r="AW105" s="19">
        <v>49.82</v>
      </c>
      <c r="AX105" s="19">
        <v>16.53</v>
      </c>
      <c r="AY105" s="27">
        <v>0.244</v>
      </c>
      <c r="AZ105" s="27">
        <v>4.109</v>
      </c>
      <c r="BA105" s="19">
        <v>51.22</v>
      </c>
      <c r="BB105" s="13">
        <f t="shared" si="17"/>
        <v>0.07656612529</v>
      </c>
      <c r="BC105" s="28">
        <f t="shared" si="18"/>
        <v>0.9287356322</v>
      </c>
      <c r="BD105" s="26">
        <f t="shared" si="19"/>
        <v>1005.301757</v>
      </c>
      <c r="BE105" s="13">
        <f t="shared" si="20"/>
        <v>0.005301757474</v>
      </c>
      <c r="BF105" s="18">
        <f t="shared" si="21"/>
        <v>2.141883559</v>
      </c>
      <c r="BG105" s="18">
        <f t="shared" si="22"/>
        <v>2.012072435</v>
      </c>
      <c r="BH105" s="14">
        <f t="shared" si="23"/>
        <v>27.9742974</v>
      </c>
      <c r="BI105" s="14">
        <f t="shared" si="24"/>
        <v>28.23391965</v>
      </c>
      <c r="BJ105" s="14">
        <f t="shared" si="25"/>
        <v>51.2753943</v>
      </c>
      <c r="BK105" s="14">
        <f t="shared" si="26"/>
        <v>56.27312261</v>
      </c>
      <c r="BL105" s="14">
        <f t="shared" si="27"/>
        <v>-4.997728305</v>
      </c>
      <c r="BM105" s="19">
        <v>33.0</v>
      </c>
      <c r="BN105" s="19">
        <v>31.0</v>
      </c>
      <c r="BO105" s="26">
        <v>398.0</v>
      </c>
      <c r="BP105" s="26">
        <v>404.0</v>
      </c>
      <c r="BQ105" s="19">
        <v>155.0</v>
      </c>
      <c r="BR105" s="19">
        <v>195.0</v>
      </c>
      <c r="BS105" s="19">
        <v>204.0</v>
      </c>
      <c r="BT105" s="19">
        <v>237.0</v>
      </c>
      <c r="BU105" s="19">
        <v>364.0</v>
      </c>
      <c r="BV105" s="19">
        <v>430.0</v>
      </c>
      <c r="BW105" s="13">
        <f t="shared" si="28"/>
        <v>0.4584382872</v>
      </c>
      <c r="BX105" s="14">
        <v>-9.77</v>
      </c>
      <c r="BY105" s="29">
        <f t="shared" si="29"/>
        <v>-8.058408835</v>
      </c>
      <c r="BZ105" s="18">
        <f t="shared" si="30"/>
        <v>2.341883601</v>
      </c>
      <c r="CA105" s="18">
        <f t="shared" si="31"/>
        <v>1.958299218</v>
      </c>
      <c r="CB105" s="14">
        <f t="shared" si="32"/>
        <v>29.87920456</v>
      </c>
      <c r="CC105" s="14">
        <f t="shared" si="33"/>
        <v>28.06222591</v>
      </c>
      <c r="CD105" s="14">
        <f t="shared" si="34"/>
        <v>56.44747024</v>
      </c>
      <c r="CE105" s="14">
        <f t="shared" si="35"/>
        <v>51.33974136</v>
      </c>
      <c r="CF105" s="14">
        <f t="shared" si="36"/>
        <v>-10.10545719</v>
      </c>
      <c r="CG105" s="7">
        <v>2971.966667</v>
      </c>
      <c r="CH105" s="7">
        <v>116.0</v>
      </c>
      <c r="CI105" s="7">
        <v>97.0</v>
      </c>
      <c r="CJ105" s="26">
        <v>1364.0</v>
      </c>
      <c r="CK105" s="7">
        <v>1293.0</v>
      </c>
      <c r="CL105" s="7">
        <v>600.0</v>
      </c>
      <c r="CM105" s="7">
        <v>530.0</v>
      </c>
      <c r="CN105" s="7">
        <v>716.0</v>
      </c>
      <c r="CO105" s="7">
        <v>623.0</v>
      </c>
      <c r="CP105" s="19">
        <v>13.0</v>
      </c>
      <c r="CQ105" s="19">
        <v>0.0</v>
      </c>
      <c r="CR105" s="26">
        <f t="shared" si="37"/>
        <v>-13</v>
      </c>
      <c r="CS105" s="18">
        <f t="shared" si="38"/>
        <v>0.8135168961</v>
      </c>
      <c r="CT105" s="18">
        <f t="shared" si="39"/>
        <v>0</v>
      </c>
      <c r="CU105" s="18">
        <f t="shared" si="40"/>
        <v>-0.8135168961</v>
      </c>
      <c r="CV105" s="30">
        <v>31.41</v>
      </c>
      <c r="CW105" s="30">
        <v>32.45</v>
      </c>
      <c r="CX105" s="30">
        <v>37.93</v>
      </c>
      <c r="CY105" s="30">
        <v>34.3</v>
      </c>
      <c r="CZ105" s="30">
        <v>35.75</v>
      </c>
      <c r="DA105" s="30">
        <v>31.81</v>
      </c>
      <c r="DB105" s="7">
        <v>0.0</v>
      </c>
      <c r="DC105" s="7">
        <v>0.0</v>
      </c>
      <c r="DD105" s="13" t="str">
        <f t="shared" si="41"/>
        <v> </v>
      </c>
      <c r="DE105" s="7">
        <v>0.0</v>
      </c>
      <c r="DF105" s="7">
        <v>0.0</v>
      </c>
      <c r="DG105" s="7">
        <v>0.0</v>
      </c>
      <c r="DH105" s="7">
        <v>0.0</v>
      </c>
      <c r="DI105" s="7">
        <v>0.0</v>
      </c>
      <c r="DJ105" s="8" t="s">
        <v>3881</v>
      </c>
      <c r="DK105" s="7" t="s">
        <v>3882</v>
      </c>
    </row>
    <row r="106" ht="12.75" customHeight="1">
      <c r="A106" s="7" t="s">
        <v>770</v>
      </c>
      <c r="B106" s="7" t="s">
        <v>771</v>
      </c>
      <c r="C106" s="8" t="s">
        <v>173</v>
      </c>
      <c r="D106" s="9" t="s">
        <v>174</v>
      </c>
      <c r="E106" s="7">
        <v>56.0</v>
      </c>
      <c r="F106" s="7">
        <v>6.0</v>
      </c>
      <c r="G106" s="7">
        <v>18.0</v>
      </c>
      <c r="H106" s="24">
        <f t="shared" si="1"/>
        <v>24</v>
      </c>
      <c r="I106" s="25">
        <f t="shared" si="2"/>
        <v>1.411395714</v>
      </c>
      <c r="J106" s="19">
        <v>5.0</v>
      </c>
      <c r="K106" s="19">
        <v>10.0</v>
      </c>
      <c r="L106" s="19">
        <v>6.0</v>
      </c>
      <c r="M106" s="19">
        <v>79.0</v>
      </c>
      <c r="N106" s="19">
        <v>33.0</v>
      </c>
      <c r="O106" s="19">
        <v>51.0</v>
      </c>
      <c r="P106" s="19">
        <v>49.0</v>
      </c>
      <c r="Q106" s="10">
        <f t="shared" si="3"/>
        <v>0.07594936709</v>
      </c>
      <c r="R106" s="10">
        <f t="shared" si="4"/>
        <v>0.03680981595</v>
      </c>
      <c r="S106" s="7">
        <v>61216.0</v>
      </c>
      <c r="T106" s="14">
        <f t="shared" si="5"/>
        <v>18.21904762</v>
      </c>
      <c r="U106" s="14">
        <v>961.17</v>
      </c>
      <c r="V106" s="14">
        <f t="shared" si="6"/>
        <v>17.16375</v>
      </c>
      <c r="W106" s="14">
        <v>1719.97</v>
      </c>
      <c r="X106" s="14">
        <f t="shared" si="7"/>
        <v>30.71375</v>
      </c>
      <c r="Y106" s="13">
        <f t="shared" si="8"/>
        <v>0.3584930291</v>
      </c>
      <c r="Z106" s="12">
        <f t="shared" si="9"/>
        <v>124.3902439</v>
      </c>
      <c r="AA106" s="19">
        <v>83.0</v>
      </c>
      <c r="AB106" s="19">
        <v>42.0</v>
      </c>
      <c r="AC106" s="19">
        <v>53.0</v>
      </c>
      <c r="AD106" s="19">
        <v>37.0</v>
      </c>
      <c r="AE106" s="19">
        <v>19.0</v>
      </c>
      <c r="AF106" s="10">
        <f t="shared" si="10"/>
        <v>0.1219512195</v>
      </c>
      <c r="AG106" s="10">
        <f t="shared" si="11"/>
        <v>0.3902439024</v>
      </c>
      <c r="AH106" s="10">
        <f t="shared" si="12"/>
        <v>0.512195122</v>
      </c>
      <c r="AI106" s="19">
        <v>292.0</v>
      </c>
      <c r="AJ106" s="13">
        <f t="shared" si="13"/>
        <v>0.3113006397</v>
      </c>
      <c r="AK106" s="19">
        <v>301.0</v>
      </c>
      <c r="AL106" s="13">
        <f t="shared" si="14"/>
        <v>0.3208955224</v>
      </c>
      <c r="AM106" s="19">
        <v>345.0</v>
      </c>
      <c r="AN106" s="13">
        <f t="shared" si="15"/>
        <v>0.367803838</v>
      </c>
      <c r="AO106" s="13">
        <f t="shared" si="16"/>
        <v>0.4924114671</v>
      </c>
      <c r="AP106" s="8">
        <v>3.0</v>
      </c>
      <c r="AQ106" s="14">
        <v>-3.19</v>
      </c>
      <c r="AR106" s="19">
        <v>17.4</v>
      </c>
      <c r="AS106" s="26">
        <v>3.0</v>
      </c>
      <c r="AT106" s="27">
        <v>0.672</v>
      </c>
      <c r="AU106" s="8">
        <v>3.0</v>
      </c>
      <c r="AV106" s="27">
        <v>0.277</v>
      </c>
      <c r="AW106" s="19">
        <v>50.09</v>
      </c>
      <c r="AX106" s="19">
        <v>17.01</v>
      </c>
      <c r="AY106" s="27">
        <v>0.41400000000000003</v>
      </c>
      <c r="AZ106" s="27">
        <v>1.557</v>
      </c>
      <c r="BA106" s="19">
        <v>51.4</v>
      </c>
      <c r="BB106" s="13">
        <f t="shared" si="17"/>
        <v>0.08039215686</v>
      </c>
      <c r="BC106" s="28">
        <f t="shared" si="18"/>
        <v>0.9348314607</v>
      </c>
      <c r="BD106" s="26">
        <f t="shared" si="19"/>
        <v>1015.223618</v>
      </c>
      <c r="BE106" s="13">
        <f t="shared" si="20"/>
        <v>0.01522361754</v>
      </c>
      <c r="BF106" s="18">
        <f t="shared" si="21"/>
        <v>2.559380755</v>
      </c>
      <c r="BG106" s="18">
        <f t="shared" si="22"/>
        <v>1.810293705</v>
      </c>
      <c r="BH106" s="14">
        <f t="shared" si="23"/>
        <v>31.83619963</v>
      </c>
      <c r="BI106" s="14">
        <f t="shared" si="24"/>
        <v>27.77864478</v>
      </c>
      <c r="BJ106" s="14">
        <f t="shared" si="25"/>
        <v>57.55485502</v>
      </c>
      <c r="BK106" s="14">
        <f t="shared" si="26"/>
        <v>56.43122445</v>
      </c>
      <c r="BL106" s="14">
        <f t="shared" si="27"/>
        <v>1.123630575</v>
      </c>
      <c r="BM106" s="19">
        <v>41.0</v>
      </c>
      <c r="BN106" s="19">
        <v>29.0</v>
      </c>
      <c r="BO106" s="26">
        <v>469.0</v>
      </c>
      <c r="BP106" s="26">
        <v>416.0</v>
      </c>
      <c r="BQ106" s="19">
        <v>171.0</v>
      </c>
      <c r="BR106" s="19">
        <v>204.0</v>
      </c>
      <c r="BS106" s="19">
        <v>241.0</v>
      </c>
      <c r="BT106" s="19">
        <v>255.0</v>
      </c>
      <c r="BU106" s="19">
        <v>456.0</v>
      </c>
      <c r="BV106" s="19">
        <v>452.0</v>
      </c>
      <c r="BW106" s="13">
        <f t="shared" si="28"/>
        <v>0.5022026432</v>
      </c>
      <c r="BX106" s="14">
        <v>-2.58</v>
      </c>
      <c r="BY106" s="29">
        <f t="shared" si="29"/>
        <v>-0.06424463556</v>
      </c>
      <c r="BZ106" s="18">
        <f t="shared" si="30"/>
        <v>2.547786518</v>
      </c>
      <c r="CA106" s="18">
        <f t="shared" si="31"/>
        <v>1.944363395</v>
      </c>
      <c r="CB106" s="14">
        <f t="shared" si="32"/>
        <v>30.12645812</v>
      </c>
      <c r="CC106" s="14">
        <f t="shared" si="33"/>
        <v>27.37753056</v>
      </c>
      <c r="CD106" s="14">
        <f t="shared" si="34"/>
        <v>56.29714244</v>
      </c>
      <c r="CE106" s="14">
        <f t="shared" si="35"/>
        <v>53.74935592</v>
      </c>
      <c r="CF106" s="14">
        <f t="shared" si="36"/>
        <v>-1.424155942</v>
      </c>
      <c r="CG106" s="7">
        <v>2684.683333</v>
      </c>
      <c r="CH106" s="7">
        <v>114.0</v>
      </c>
      <c r="CI106" s="7">
        <v>87.0</v>
      </c>
      <c r="CJ106" s="26">
        <v>1234.0</v>
      </c>
      <c r="CK106" s="7">
        <v>1138.0</v>
      </c>
      <c r="CL106" s="7">
        <v>507.0</v>
      </c>
      <c r="CM106" s="7">
        <v>526.0</v>
      </c>
      <c r="CN106" s="7">
        <v>664.0</v>
      </c>
      <c r="CO106" s="7">
        <v>654.0</v>
      </c>
      <c r="CP106" s="19">
        <v>5.0</v>
      </c>
      <c r="CQ106" s="19">
        <v>5.0</v>
      </c>
      <c r="CR106" s="26">
        <f t="shared" si="37"/>
        <v>0</v>
      </c>
      <c r="CS106" s="18">
        <f t="shared" si="38"/>
        <v>0.2940407737</v>
      </c>
      <c r="CT106" s="18">
        <f t="shared" si="39"/>
        <v>0.2940407737</v>
      </c>
      <c r="CU106" s="18">
        <f t="shared" si="40"/>
        <v>0</v>
      </c>
      <c r="CV106" s="30">
        <v>40.34</v>
      </c>
      <c r="CW106" s="30">
        <v>37.59</v>
      </c>
      <c r="CX106" s="30">
        <v>44.6</v>
      </c>
      <c r="CY106" s="30">
        <v>35.8</v>
      </c>
      <c r="CZ106" s="30">
        <v>44.2</v>
      </c>
      <c r="DA106" s="30">
        <v>32.68</v>
      </c>
      <c r="DB106" s="7">
        <v>0.0</v>
      </c>
      <c r="DC106" s="7">
        <v>0.0</v>
      </c>
      <c r="DD106" s="13" t="str">
        <f t="shared" si="41"/>
        <v> </v>
      </c>
      <c r="DE106" s="7">
        <v>0.0</v>
      </c>
      <c r="DF106" s="7">
        <v>0.0</v>
      </c>
      <c r="DG106" s="7">
        <v>0.0</v>
      </c>
      <c r="DH106" s="7">
        <v>0.0</v>
      </c>
      <c r="DI106" s="7">
        <v>0.0</v>
      </c>
      <c r="DJ106" s="8" t="s">
        <v>3883</v>
      </c>
      <c r="DK106" s="7" t="s">
        <v>3884</v>
      </c>
    </row>
    <row r="107" ht="12.75" customHeight="1">
      <c r="A107" s="7" t="s">
        <v>777</v>
      </c>
      <c r="B107" s="7" t="s">
        <v>778</v>
      </c>
      <c r="C107" s="8" t="s">
        <v>274</v>
      </c>
      <c r="D107" s="9" t="s">
        <v>183</v>
      </c>
      <c r="E107" s="7">
        <v>4.0</v>
      </c>
      <c r="F107" s="7">
        <v>0.0</v>
      </c>
      <c r="G107" s="7">
        <v>0.0</v>
      </c>
      <c r="H107" s="24">
        <f t="shared" si="1"/>
        <v>0</v>
      </c>
      <c r="I107" s="25">
        <f t="shared" si="2"/>
        <v>0</v>
      </c>
      <c r="J107" s="19">
        <v>0.0</v>
      </c>
      <c r="K107" s="19">
        <v>0.0</v>
      </c>
      <c r="L107" s="19">
        <v>0.0</v>
      </c>
      <c r="M107" s="19">
        <v>1.0</v>
      </c>
      <c r="N107" s="19">
        <v>0.0</v>
      </c>
      <c r="O107" s="19">
        <v>1.0</v>
      </c>
      <c r="P107" s="19">
        <v>1.0</v>
      </c>
      <c r="Q107" s="10">
        <f t="shared" si="3"/>
        <v>0</v>
      </c>
      <c r="R107" s="10">
        <f t="shared" si="4"/>
        <v>0</v>
      </c>
      <c r="S107" s="7">
        <v>1949.0</v>
      </c>
      <c r="T107" s="14">
        <f t="shared" si="5"/>
        <v>8.120833333</v>
      </c>
      <c r="U107" s="14">
        <v>31.8</v>
      </c>
      <c r="V107" s="14">
        <f t="shared" si="6"/>
        <v>7.95</v>
      </c>
      <c r="W107" s="14">
        <v>172.32</v>
      </c>
      <c r="X107" s="14">
        <f t="shared" si="7"/>
        <v>43.08</v>
      </c>
      <c r="Y107" s="13">
        <f t="shared" si="8"/>
        <v>0.1557907113</v>
      </c>
      <c r="Z107" s="12">
        <f t="shared" si="9"/>
        <v>0</v>
      </c>
      <c r="AA107" s="19">
        <v>0.0</v>
      </c>
      <c r="AB107" s="19">
        <v>6.0</v>
      </c>
      <c r="AC107" s="19">
        <v>5.0</v>
      </c>
      <c r="AD107" s="19">
        <v>0.0</v>
      </c>
      <c r="AE107" s="19">
        <v>0.0</v>
      </c>
      <c r="AF107" s="10">
        <f t="shared" si="10"/>
        <v>0</v>
      </c>
      <c r="AG107" s="10">
        <f t="shared" si="11"/>
        <v>0</v>
      </c>
      <c r="AH107" s="10">
        <f t="shared" si="12"/>
        <v>0</v>
      </c>
      <c r="AI107" s="19">
        <v>5.0</v>
      </c>
      <c r="AJ107" s="13">
        <f t="shared" si="13"/>
        <v>0.2380952381</v>
      </c>
      <c r="AK107" s="19">
        <v>5.0</v>
      </c>
      <c r="AL107" s="13">
        <f t="shared" si="14"/>
        <v>0.2380952381</v>
      </c>
      <c r="AM107" s="19">
        <v>11.0</v>
      </c>
      <c r="AN107" s="13">
        <f t="shared" si="15"/>
        <v>0.5238095238</v>
      </c>
      <c r="AO107" s="13">
        <f t="shared" si="16"/>
        <v>0.5</v>
      </c>
      <c r="AP107" s="8">
        <v>10.0</v>
      </c>
      <c r="AQ107" s="14">
        <v>1.18</v>
      </c>
      <c r="AR107" s="19">
        <v>16.5</v>
      </c>
      <c r="AS107" s="26">
        <v>16.0</v>
      </c>
      <c r="AT107" s="27">
        <v>-2.588</v>
      </c>
      <c r="AU107" s="8">
        <v>16.0</v>
      </c>
      <c r="AV107" s="27">
        <v>-1.433</v>
      </c>
      <c r="AW107" s="19">
        <v>50.01</v>
      </c>
      <c r="AX107" s="19">
        <v>16.14</v>
      </c>
      <c r="AY107" s="27">
        <v>-1.655</v>
      </c>
      <c r="AZ107" s="27">
        <v>2.108</v>
      </c>
      <c r="BA107" s="19">
        <v>51.28</v>
      </c>
      <c r="BB107" s="13">
        <f t="shared" si="17"/>
        <v>0</v>
      </c>
      <c r="BC107" s="28">
        <f t="shared" si="18"/>
        <v>0.8</v>
      </c>
      <c r="BD107" s="26">
        <f t="shared" si="19"/>
        <v>800</v>
      </c>
      <c r="BE107" s="13">
        <f t="shared" si="20"/>
        <v>-0.2</v>
      </c>
      <c r="BF107" s="18">
        <f t="shared" si="21"/>
        <v>0</v>
      </c>
      <c r="BG107" s="18">
        <f t="shared" si="22"/>
        <v>5.660377358</v>
      </c>
      <c r="BH107" s="14">
        <f t="shared" si="23"/>
        <v>16.98113208</v>
      </c>
      <c r="BI107" s="14">
        <f t="shared" si="24"/>
        <v>28.30188679</v>
      </c>
      <c r="BJ107" s="14">
        <f t="shared" si="25"/>
        <v>39.62264151</v>
      </c>
      <c r="BK107" s="14">
        <f t="shared" si="26"/>
        <v>49.05660377</v>
      </c>
      <c r="BL107" s="14">
        <f t="shared" si="27"/>
        <v>-9.433962264</v>
      </c>
      <c r="BM107" s="19">
        <v>0.0</v>
      </c>
      <c r="BN107" s="19">
        <v>3.0</v>
      </c>
      <c r="BO107" s="26">
        <v>9.0</v>
      </c>
      <c r="BP107" s="26">
        <v>12.0</v>
      </c>
      <c r="BQ107" s="19">
        <v>4.0</v>
      </c>
      <c r="BR107" s="19">
        <v>6.0</v>
      </c>
      <c r="BS107" s="19">
        <v>8.0</v>
      </c>
      <c r="BT107" s="19">
        <v>5.0</v>
      </c>
      <c r="BU107" s="19">
        <v>10.0</v>
      </c>
      <c r="BV107" s="19">
        <v>16.0</v>
      </c>
      <c r="BW107" s="13">
        <f t="shared" si="28"/>
        <v>0.3846153846</v>
      </c>
      <c r="BX107" s="14">
        <v>-19.18</v>
      </c>
      <c r="BY107" s="29">
        <f t="shared" si="29"/>
        <v>-13.06496226</v>
      </c>
      <c r="BZ107" s="18">
        <f t="shared" si="30"/>
        <v>1.758814432</v>
      </c>
      <c r="CA107" s="18">
        <f t="shared" si="31"/>
        <v>1.465678693</v>
      </c>
      <c r="CB107" s="14">
        <f t="shared" si="32"/>
        <v>27.55475943</v>
      </c>
      <c r="CC107" s="14">
        <f t="shared" si="33"/>
        <v>28.72730238</v>
      </c>
      <c r="CD107" s="14">
        <f t="shared" si="34"/>
        <v>53.9369759</v>
      </c>
      <c r="CE107" s="14">
        <f t="shared" si="35"/>
        <v>48.95366835</v>
      </c>
      <c r="CF107" s="14">
        <f t="shared" si="36"/>
        <v>-14.41726982</v>
      </c>
      <c r="CG107" s="7">
        <v>204.683333</v>
      </c>
      <c r="CH107" s="7">
        <v>6.0</v>
      </c>
      <c r="CI107" s="7">
        <v>5.0</v>
      </c>
      <c r="CJ107" s="26">
        <v>88.0</v>
      </c>
      <c r="CK107" s="7">
        <v>93.0</v>
      </c>
      <c r="CL107" s="7">
        <v>31.0</v>
      </c>
      <c r="CM107" s="7">
        <v>30.0</v>
      </c>
      <c r="CN107" s="7">
        <v>59.0</v>
      </c>
      <c r="CO107" s="7">
        <v>39.0</v>
      </c>
      <c r="CP107" s="19">
        <v>0.0</v>
      </c>
      <c r="CQ107" s="19">
        <v>0.0</v>
      </c>
      <c r="CR107" s="26">
        <f t="shared" si="37"/>
        <v>0</v>
      </c>
      <c r="CS107" s="18">
        <f t="shared" si="38"/>
        <v>0</v>
      </c>
      <c r="CT107" s="18">
        <f t="shared" si="39"/>
        <v>0</v>
      </c>
      <c r="CU107" s="18">
        <f t="shared" si="40"/>
        <v>0</v>
      </c>
      <c r="CV107" s="30">
        <v>0.9</v>
      </c>
      <c r="CW107" s="30">
        <v>1.73</v>
      </c>
      <c r="CX107" s="30">
        <v>3.28</v>
      </c>
      <c r="CY107" s="30">
        <v>1.01</v>
      </c>
      <c r="CZ107" s="30">
        <v>1.61</v>
      </c>
      <c r="DA107" s="30">
        <v>1.36</v>
      </c>
      <c r="DB107" s="7">
        <v>0.0</v>
      </c>
      <c r="DC107" s="7">
        <v>0.0</v>
      </c>
      <c r="DD107" s="13" t="str">
        <f t="shared" si="41"/>
        <v> </v>
      </c>
      <c r="DE107" s="7">
        <v>0.0</v>
      </c>
      <c r="DF107" s="7">
        <v>0.0</v>
      </c>
      <c r="DG107" s="7">
        <v>0.0</v>
      </c>
      <c r="DH107" s="7">
        <v>0.0</v>
      </c>
      <c r="DI107" s="7">
        <v>0.0</v>
      </c>
      <c r="DJ107" s="8" t="s">
        <v>3885</v>
      </c>
      <c r="DK107" s="7" t="s">
        <v>3886</v>
      </c>
    </row>
    <row r="108" ht="12.75" customHeight="1">
      <c r="A108" s="7" t="s">
        <v>732</v>
      </c>
      <c r="B108" s="7" t="s">
        <v>782</v>
      </c>
      <c r="C108" s="8" t="s">
        <v>628</v>
      </c>
      <c r="D108" s="9" t="s">
        <v>275</v>
      </c>
      <c r="E108" s="7">
        <v>1.0</v>
      </c>
      <c r="F108" s="7">
        <v>0.0</v>
      </c>
      <c r="G108" s="7">
        <v>0.0</v>
      </c>
      <c r="H108" s="24">
        <f t="shared" si="1"/>
        <v>0</v>
      </c>
      <c r="I108" s="25">
        <f t="shared" si="2"/>
        <v>0</v>
      </c>
      <c r="J108" s="19">
        <v>0.0</v>
      </c>
      <c r="K108" s="19">
        <v>0.0</v>
      </c>
      <c r="L108" s="19">
        <v>0.0</v>
      </c>
      <c r="M108" s="19">
        <v>0.0</v>
      </c>
      <c r="N108" s="19">
        <v>0.0</v>
      </c>
      <c r="O108" s="19">
        <v>0.0</v>
      </c>
      <c r="P108" s="19">
        <v>0.0</v>
      </c>
      <c r="Q108" s="10">
        <f t="shared" si="3"/>
        <v>0</v>
      </c>
      <c r="R108" s="10">
        <f t="shared" si="4"/>
        <v>0</v>
      </c>
      <c r="S108" s="7">
        <v>447.0</v>
      </c>
      <c r="T108" s="14">
        <f t="shared" si="5"/>
        <v>7.45</v>
      </c>
      <c r="U108" s="14">
        <v>8.08</v>
      </c>
      <c r="V108" s="14">
        <f t="shared" si="6"/>
        <v>8.08</v>
      </c>
      <c r="W108" s="14">
        <v>44.25</v>
      </c>
      <c r="X108" s="14">
        <f t="shared" si="7"/>
        <v>44.25</v>
      </c>
      <c r="Y108" s="13">
        <f t="shared" si="8"/>
        <v>0.1544047392</v>
      </c>
      <c r="Z108" s="12">
        <f t="shared" si="9"/>
        <v>0</v>
      </c>
      <c r="AA108" s="19">
        <v>0.0</v>
      </c>
      <c r="AB108" s="19">
        <v>1.0</v>
      </c>
      <c r="AC108" s="19">
        <v>2.0</v>
      </c>
      <c r="AD108" s="19">
        <v>0.0</v>
      </c>
      <c r="AE108" s="19">
        <v>0.0</v>
      </c>
      <c r="AF108" s="10">
        <f t="shared" si="10"/>
        <v>0</v>
      </c>
      <c r="AG108" s="10">
        <f t="shared" si="11"/>
        <v>0</v>
      </c>
      <c r="AH108" s="10">
        <f t="shared" si="12"/>
        <v>0</v>
      </c>
      <c r="AI108" s="19">
        <v>2.0</v>
      </c>
      <c r="AJ108" s="13">
        <f t="shared" si="13"/>
        <v>0.4</v>
      </c>
      <c r="AK108" s="19">
        <v>1.0</v>
      </c>
      <c r="AL108" s="13">
        <f t="shared" si="14"/>
        <v>0.2</v>
      </c>
      <c r="AM108" s="19">
        <v>2.0</v>
      </c>
      <c r="AN108" s="13">
        <f t="shared" si="15"/>
        <v>0.4</v>
      </c>
      <c r="AO108" s="13">
        <f t="shared" si="16"/>
        <v>0.6666666667</v>
      </c>
      <c r="AP108" s="8">
        <v>14.0</v>
      </c>
      <c r="AQ108" s="14">
        <v>16.67</v>
      </c>
      <c r="AR108" s="19">
        <v>17.45</v>
      </c>
      <c r="AS108" s="26">
        <v>7.0</v>
      </c>
      <c r="AT108" s="27">
        <v>-0.244</v>
      </c>
      <c r="AU108" s="8">
        <v>12.0</v>
      </c>
      <c r="AV108" s="27">
        <v>-4.821</v>
      </c>
      <c r="AW108" s="19">
        <v>48.91</v>
      </c>
      <c r="AX108" s="19">
        <v>16.7</v>
      </c>
      <c r="AY108" s="27">
        <v>-4.099</v>
      </c>
      <c r="AZ108" s="27">
        <v>-0.745</v>
      </c>
      <c r="BA108" s="19">
        <v>48.66</v>
      </c>
      <c r="BB108" s="13">
        <f t="shared" si="17"/>
        <v>0</v>
      </c>
      <c r="BC108" s="28">
        <f t="shared" si="18"/>
        <v>1</v>
      </c>
      <c r="BD108" s="26">
        <f t="shared" si="19"/>
        <v>1000</v>
      </c>
      <c r="BE108" s="13">
        <f t="shared" si="20"/>
        <v>0</v>
      </c>
      <c r="BF108" s="18">
        <f t="shared" si="21"/>
        <v>0</v>
      </c>
      <c r="BG108" s="18">
        <f t="shared" si="22"/>
        <v>0</v>
      </c>
      <c r="BH108" s="14">
        <f t="shared" si="23"/>
        <v>14.85148515</v>
      </c>
      <c r="BI108" s="14">
        <f t="shared" si="24"/>
        <v>29.7029703</v>
      </c>
      <c r="BJ108" s="14">
        <f t="shared" si="25"/>
        <v>29.7029703</v>
      </c>
      <c r="BK108" s="14">
        <f t="shared" si="26"/>
        <v>44.55445545</v>
      </c>
      <c r="BL108" s="14">
        <f t="shared" si="27"/>
        <v>-14.85148515</v>
      </c>
      <c r="BM108" s="19">
        <v>0.0</v>
      </c>
      <c r="BN108" s="19">
        <v>0.0</v>
      </c>
      <c r="BO108" s="26">
        <v>2.0</v>
      </c>
      <c r="BP108" s="26">
        <v>4.0</v>
      </c>
      <c r="BQ108" s="19">
        <v>1.0</v>
      </c>
      <c r="BR108" s="19">
        <v>2.0</v>
      </c>
      <c r="BS108" s="19">
        <v>1.0</v>
      </c>
      <c r="BT108" s="19">
        <v>0.0</v>
      </c>
      <c r="BU108" s="19">
        <v>2.0</v>
      </c>
      <c r="BV108" s="19">
        <v>3.0</v>
      </c>
      <c r="BW108" s="13">
        <f t="shared" si="28"/>
        <v>0.4</v>
      </c>
      <c r="BX108" s="14">
        <v>-8.84</v>
      </c>
      <c r="BY108" s="29">
        <f t="shared" si="29"/>
        <v>-23.01748515</v>
      </c>
      <c r="BZ108" s="18">
        <f t="shared" si="30"/>
        <v>0</v>
      </c>
      <c r="CA108" s="18">
        <f t="shared" si="31"/>
        <v>1.141045966</v>
      </c>
      <c r="CB108" s="14">
        <f t="shared" si="32"/>
        <v>23.96196529</v>
      </c>
      <c r="CC108" s="14">
        <f t="shared" si="33"/>
        <v>29.66719512</v>
      </c>
      <c r="CD108" s="14">
        <f t="shared" si="34"/>
        <v>55.91125234</v>
      </c>
      <c r="CE108" s="14">
        <f t="shared" si="35"/>
        <v>52.48811444</v>
      </c>
      <c r="CF108" s="14">
        <f t="shared" si="36"/>
        <v>-18.27462305</v>
      </c>
      <c r="CG108" s="7">
        <v>52.583333</v>
      </c>
      <c r="CH108" s="7">
        <v>0.0</v>
      </c>
      <c r="CI108" s="7">
        <v>1.0</v>
      </c>
      <c r="CJ108" s="26">
        <v>21.0</v>
      </c>
      <c r="CK108" s="7">
        <v>25.0</v>
      </c>
      <c r="CL108" s="7">
        <v>11.0</v>
      </c>
      <c r="CM108" s="7">
        <v>6.0</v>
      </c>
      <c r="CN108" s="7">
        <v>17.0</v>
      </c>
      <c r="CO108" s="7">
        <v>14.0</v>
      </c>
      <c r="CP108" s="19">
        <v>0.0</v>
      </c>
      <c r="CQ108" s="19">
        <v>0.0</v>
      </c>
      <c r="CR108" s="26">
        <f t="shared" si="37"/>
        <v>0</v>
      </c>
      <c r="CS108" s="18">
        <f t="shared" si="38"/>
        <v>0</v>
      </c>
      <c r="CT108" s="18">
        <f t="shared" si="39"/>
        <v>0</v>
      </c>
      <c r="CU108" s="18">
        <f t="shared" si="40"/>
        <v>0</v>
      </c>
      <c r="CV108" s="30">
        <v>0.24</v>
      </c>
      <c r="CW108" s="30">
        <v>0.42</v>
      </c>
      <c r="CX108" s="30">
        <v>0.0</v>
      </c>
      <c r="CY108" s="30">
        <v>0.09</v>
      </c>
      <c r="CZ108" s="30">
        <v>0.18</v>
      </c>
      <c r="DA108" s="30">
        <v>0.19</v>
      </c>
      <c r="DB108" s="7">
        <v>0.0</v>
      </c>
      <c r="DC108" s="7">
        <v>2.0</v>
      </c>
      <c r="DD108" s="13">
        <f t="shared" si="41"/>
        <v>0</v>
      </c>
      <c r="DE108" s="7">
        <v>0.01</v>
      </c>
      <c r="DF108" s="7">
        <v>0.24</v>
      </c>
      <c r="DG108" s="7">
        <v>0.0</v>
      </c>
      <c r="DH108" s="7">
        <v>1.0</v>
      </c>
      <c r="DI108" s="7">
        <v>1.0</v>
      </c>
      <c r="DJ108" s="8" t="s">
        <v>3887</v>
      </c>
      <c r="DK108" s="7" t="s">
        <v>3888</v>
      </c>
    </row>
    <row r="109" ht="12.75" customHeight="1">
      <c r="A109" s="7" t="s">
        <v>785</v>
      </c>
      <c r="B109" s="7" t="s">
        <v>786</v>
      </c>
      <c r="C109" s="8" t="s">
        <v>206</v>
      </c>
      <c r="D109" s="9" t="s">
        <v>159</v>
      </c>
      <c r="E109" s="7">
        <v>23.0</v>
      </c>
      <c r="F109" s="7">
        <v>5.0</v>
      </c>
      <c r="G109" s="7">
        <v>3.0</v>
      </c>
      <c r="H109" s="24">
        <f t="shared" si="1"/>
        <v>8</v>
      </c>
      <c r="I109" s="25">
        <f t="shared" si="2"/>
        <v>1.876710543</v>
      </c>
      <c r="J109" s="19">
        <v>4.0</v>
      </c>
      <c r="K109" s="19">
        <v>0.0</v>
      </c>
      <c r="L109" s="19">
        <v>3.0</v>
      </c>
      <c r="M109" s="19">
        <v>31.0</v>
      </c>
      <c r="N109" s="19">
        <v>17.0</v>
      </c>
      <c r="O109" s="19">
        <v>14.0</v>
      </c>
      <c r="P109" s="19">
        <v>41.0</v>
      </c>
      <c r="Q109" s="10">
        <f t="shared" si="3"/>
        <v>0.1612903226</v>
      </c>
      <c r="R109" s="10">
        <f t="shared" si="4"/>
        <v>0.08064516129</v>
      </c>
      <c r="S109" s="7">
        <v>15346.0</v>
      </c>
      <c r="T109" s="14">
        <f t="shared" si="5"/>
        <v>11.12028986</v>
      </c>
      <c r="U109" s="14">
        <v>248.07</v>
      </c>
      <c r="V109" s="14">
        <f t="shared" si="6"/>
        <v>10.78565217</v>
      </c>
      <c r="W109" s="14">
        <v>856.24</v>
      </c>
      <c r="X109" s="14">
        <f t="shared" si="7"/>
        <v>37.22782609</v>
      </c>
      <c r="Y109" s="13">
        <f t="shared" si="8"/>
        <v>0.2246380093</v>
      </c>
      <c r="Z109" s="12">
        <f t="shared" si="9"/>
        <v>0</v>
      </c>
      <c r="AA109" s="19">
        <v>5.0</v>
      </c>
      <c r="AB109" s="19">
        <v>25.0</v>
      </c>
      <c r="AC109" s="19">
        <v>36.0</v>
      </c>
      <c r="AD109" s="19">
        <v>4.0</v>
      </c>
      <c r="AE109" s="19">
        <v>7.0</v>
      </c>
      <c r="AF109" s="10">
        <f t="shared" si="10"/>
        <v>0.4444444444</v>
      </c>
      <c r="AG109" s="10">
        <f t="shared" si="11"/>
        <v>0.3333333333</v>
      </c>
      <c r="AH109" s="10">
        <f t="shared" si="12"/>
        <v>0.7777777778</v>
      </c>
      <c r="AI109" s="19">
        <v>95.0</v>
      </c>
      <c r="AJ109" s="13">
        <f t="shared" si="13"/>
        <v>0.376984127</v>
      </c>
      <c r="AK109" s="19">
        <v>66.0</v>
      </c>
      <c r="AL109" s="13">
        <f t="shared" si="14"/>
        <v>0.2619047619</v>
      </c>
      <c r="AM109" s="19">
        <v>91.0</v>
      </c>
      <c r="AN109" s="13">
        <f t="shared" si="15"/>
        <v>0.3611111111</v>
      </c>
      <c r="AO109" s="13">
        <f t="shared" si="16"/>
        <v>0.5900621118</v>
      </c>
      <c r="AP109" s="8">
        <v>14.0</v>
      </c>
      <c r="AQ109" s="14">
        <v>6.59</v>
      </c>
      <c r="AR109" s="19">
        <v>17.08</v>
      </c>
      <c r="AS109" s="26">
        <v>11.0</v>
      </c>
      <c r="AT109" s="27">
        <v>-0.525</v>
      </c>
      <c r="AU109" s="8">
        <v>15.0</v>
      </c>
      <c r="AV109" s="27">
        <v>0.368</v>
      </c>
      <c r="AW109" s="19">
        <v>50.48</v>
      </c>
      <c r="AX109" s="19">
        <v>17.43</v>
      </c>
      <c r="AY109" s="27">
        <v>-0.169</v>
      </c>
      <c r="AZ109" s="27">
        <v>3.932</v>
      </c>
      <c r="BA109" s="19">
        <v>51.69</v>
      </c>
      <c r="BB109" s="13">
        <f t="shared" si="17"/>
        <v>0.06569343066</v>
      </c>
      <c r="BC109" s="28">
        <f t="shared" si="18"/>
        <v>0.900990099</v>
      </c>
      <c r="BD109" s="26">
        <f t="shared" si="19"/>
        <v>966.6835297</v>
      </c>
      <c r="BE109" s="13">
        <f t="shared" si="20"/>
        <v>-0.03331647033</v>
      </c>
      <c r="BF109" s="18">
        <f t="shared" si="21"/>
        <v>2.176804934</v>
      </c>
      <c r="BG109" s="18">
        <f t="shared" si="22"/>
        <v>2.418672149</v>
      </c>
      <c r="BH109" s="14">
        <f t="shared" si="23"/>
        <v>33.13580844</v>
      </c>
      <c r="BI109" s="14">
        <f t="shared" si="24"/>
        <v>24.4285887</v>
      </c>
      <c r="BJ109" s="14">
        <f t="shared" si="25"/>
        <v>59.98306929</v>
      </c>
      <c r="BK109" s="14">
        <f t="shared" si="26"/>
        <v>48.13157576</v>
      </c>
      <c r="BL109" s="14">
        <f t="shared" si="27"/>
        <v>11.85149353</v>
      </c>
      <c r="BM109" s="19">
        <v>9.0</v>
      </c>
      <c r="BN109" s="19">
        <v>10.0</v>
      </c>
      <c r="BO109" s="26">
        <v>128.0</v>
      </c>
      <c r="BP109" s="26">
        <v>91.0</v>
      </c>
      <c r="BQ109" s="19">
        <v>47.0</v>
      </c>
      <c r="BR109" s="19">
        <v>47.0</v>
      </c>
      <c r="BS109" s="19">
        <v>64.0</v>
      </c>
      <c r="BT109" s="19">
        <v>51.0</v>
      </c>
      <c r="BU109" s="19">
        <v>119.0</v>
      </c>
      <c r="BV109" s="19">
        <v>100.0</v>
      </c>
      <c r="BW109" s="13">
        <f t="shared" si="28"/>
        <v>0.5433789954</v>
      </c>
      <c r="BX109" s="14">
        <v>5.11</v>
      </c>
      <c r="BY109" s="29">
        <f t="shared" si="29"/>
        <v>6.036002847</v>
      </c>
      <c r="BZ109" s="18">
        <f t="shared" si="30"/>
        <v>1.846989588</v>
      </c>
      <c r="CA109" s="18">
        <f t="shared" si="31"/>
        <v>2.553191489</v>
      </c>
      <c r="CB109" s="14">
        <f t="shared" si="32"/>
        <v>31.07288366</v>
      </c>
      <c r="CC109" s="14">
        <f t="shared" si="33"/>
        <v>27.48755093</v>
      </c>
      <c r="CD109" s="14">
        <f t="shared" si="34"/>
        <v>58.77772748</v>
      </c>
      <c r="CE109" s="14">
        <f t="shared" si="35"/>
        <v>50.30330466</v>
      </c>
      <c r="CF109" s="14">
        <f t="shared" si="36"/>
        <v>3.377070714</v>
      </c>
      <c r="CG109" s="7">
        <v>1104.5</v>
      </c>
      <c r="CH109" s="7">
        <v>34.0</v>
      </c>
      <c r="CI109" s="7">
        <v>47.0</v>
      </c>
      <c r="CJ109" s="26">
        <v>538.0</v>
      </c>
      <c r="CK109" s="7">
        <v>459.0</v>
      </c>
      <c r="CL109" s="7">
        <v>218.0</v>
      </c>
      <c r="CM109" s="7">
        <v>188.0</v>
      </c>
      <c r="CN109" s="7">
        <v>292.0</v>
      </c>
      <c r="CO109" s="7">
        <v>232.0</v>
      </c>
      <c r="CP109" s="19">
        <v>3.0</v>
      </c>
      <c r="CQ109" s="19">
        <v>3.0</v>
      </c>
      <c r="CR109" s="26">
        <f t="shared" si="37"/>
        <v>0</v>
      </c>
      <c r="CS109" s="18">
        <f t="shared" si="38"/>
        <v>0.7037664538</v>
      </c>
      <c r="CT109" s="18">
        <f t="shared" si="39"/>
        <v>0.7037664538</v>
      </c>
      <c r="CU109" s="18">
        <f t="shared" si="40"/>
        <v>0</v>
      </c>
      <c r="CV109" s="30">
        <v>9.38</v>
      </c>
      <c r="CW109" s="30">
        <v>6.59</v>
      </c>
      <c r="CX109" s="30">
        <v>5.14</v>
      </c>
      <c r="CY109" s="30">
        <v>11.43</v>
      </c>
      <c r="CZ109" s="30">
        <v>8.61</v>
      </c>
      <c r="DA109" s="30">
        <v>9.08</v>
      </c>
      <c r="DB109" s="7">
        <v>0.0</v>
      </c>
      <c r="DC109" s="7">
        <v>0.0</v>
      </c>
      <c r="DD109" s="13" t="str">
        <f t="shared" si="41"/>
        <v> </v>
      </c>
      <c r="DE109" s="7">
        <v>0.0</v>
      </c>
      <c r="DF109" s="7">
        <v>0.0</v>
      </c>
      <c r="DG109" s="7">
        <v>0.0</v>
      </c>
      <c r="DH109" s="7">
        <v>0.0</v>
      </c>
      <c r="DI109" s="7">
        <v>0.0</v>
      </c>
      <c r="DJ109" s="8" t="s">
        <v>3889</v>
      </c>
      <c r="DK109" s="7" t="s">
        <v>3890</v>
      </c>
    </row>
    <row r="110" ht="12.75" customHeight="1">
      <c r="A110" s="7" t="s">
        <v>637</v>
      </c>
      <c r="B110" s="7" t="s">
        <v>790</v>
      </c>
      <c r="C110" s="8" t="s">
        <v>237</v>
      </c>
      <c r="D110" s="9" t="s">
        <v>174</v>
      </c>
      <c r="E110" s="7">
        <v>19.0</v>
      </c>
      <c r="F110" s="7">
        <v>2.0</v>
      </c>
      <c r="G110" s="7">
        <v>1.0</v>
      </c>
      <c r="H110" s="24">
        <f t="shared" si="1"/>
        <v>3</v>
      </c>
      <c r="I110" s="25">
        <f t="shared" si="2"/>
        <v>0.6494287432</v>
      </c>
      <c r="J110" s="19">
        <v>1.0</v>
      </c>
      <c r="K110" s="19">
        <v>0.0</v>
      </c>
      <c r="L110" s="19">
        <v>1.0</v>
      </c>
      <c r="M110" s="19">
        <v>17.0</v>
      </c>
      <c r="N110" s="19">
        <v>14.0</v>
      </c>
      <c r="O110" s="19">
        <v>19.0</v>
      </c>
      <c r="P110" s="19">
        <v>12.0</v>
      </c>
      <c r="Q110" s="10">
        <f t="shared" si="3"/>
        <v>0.1176470588</v>
      </c>
      <c r="R110" s="10">
        <f t="shared" si="4"/>
        <v>0.04</v>
      </c>
      <c r="S110" s="7">
        <v>16630.0</v>
      </c>
      <c r="T110" s="14">
        <f t="shared" si="5"/>
        <v>14.5877193</v>
      </c>
      <c r="U110" s="14">
        <v>266.47</v>
      </c>
      <c r="V110" s="14">
        <f t="shared" si="6"/>
        <v>14.02473684</v>
      </c>
      <c r="W110" s="14">
        <v>647.77</v>
      </c>
      <c r="X110" s="14">
        <f t="shared" si="7"/>
        <v>34.09315789</v>
      </c>
      <c r="Y110" s="13">
        <f t="shared" si="8"/>
        <v>0.2914661358</v>
      </c>
      <c r="Z110" s="12">
        <f t="shared" si="9"/>
        <v>0</v>
      </c>
      <c r="AA110" s="19">
        <v>19.0</v>
      </c>
      <c r="AB110" s="19">
        <v>33.0</v>
      </c>
      <c r="AC110" s="19">
        <v>35.0</v>
      </c>
      <c r="AD110" s="19">
        <v>17.0</v>
      </c>
      <c r="AE110" s="19">
        <v>5.0</v>
      </c>
      <c r="AF110" s="10">
        <f t="shared" si="10"/>
        <v>0.1666666667</v>
      </c>
      <c r="AG110" s="10">
        <f t="shared" si="11"/>
        <v>0.1666666667</v>
      </c>
      <c r="AH110" s="10">
        <f t="shared" si="12"/>
        <v>0.3333333333</v>
      </c>
      <c r="AI110" s="19">
        <v>74.0</v>
      </c>
      <c r="AJ110" s="13">
        <f t="shared" si="13"/>
        <v>0.331838565</v>
      </c>
      <c r="AK110" s="19">
        <v>67.0</v>
      </c>
      <c r="AL110" s="13">
        <f t="shared" si="14"/>
        <v>0.3004484305</v>
      </c>
      <c r="AM110" s="19">
        <v>82.0</v>
      </c>
      <c r="AN110" s="13">
        <f t="shared" si="15"/>
        <v>0.3677130045</v>
      </c>
      <c r="AO110" s="13">
        <f t="shared" si="16"/>
        <v>0.524822695</v>
      </c>
      <c r="AP110" s="8">
        <v>4.0</v>
      </c>
      <c r="AQ110" s="14">
        <v>0.75</v>
      </c>
      <c r="AR110" s="19">
        <v>17.08</v>
      </c>
      <c r="AS110" s="26">
        <v>5.0</v>
      </c>
      <c r="AT110" s="27">
        <v>0.15</v>
      </c>
      <c r="AU110" s="8">
        <v>3.0</v>
      </c>
      <c r="AV110" s="27">
        <v>-0.926</v>
      </c>
      <c r="AW110" s="19">
        <v>49.44</v>
      </c>
      <c r="AX110" s="19">
        <v>16.1</v>
      </c>
      <c r="AY110" s="27">
        <v>2.357</v>
      </c>
      <c r="AZ110" s="27">
        <v>5.42</v>
      </c>
      <c r="BA110" s="19">
        <v>51.83</v>
      </c>
      <c r="BB110" s="13">
        <f t="shared" si="17"/>
        <v>0.04225352113</v>
      </c>
      <c r="BC110" s="28">
        <f t="shared" si="18"/>
        <v>0.8974358974</v>
      </c>
      <c r="BD110" s="26">
        <f t="shared" si="19"/>
        <v>939.6894186</v>
      </c>
      <c r="BE110" s="13">
        <f t="shared" si="20"/>
        <v>-0.06031058144</v>
      </c>
      <c r="BF110" s="18">
        <f t="shared" si="21"/>
        <v>1.35099636</v>
      </c>
      <c r="BG110" s="18">
        <f t="shared" si="22"/>
        <v>2.70199272</v>
      </c>
      <c r="BH110" s="14">
        <f t="shared" si="23"/>
        <v>31.97358052</v>
      </c>
      <c r="BI110" s="14">
        <f t="shared" si="24"/>
        <v>26.34442902</v>
      </c>
      <c r="BJ110" s="14">
        <f t="shared" si="25"/>
        <v>63.49682891</v>
      </c>
      <c r="BK110" s="14">
        <f t="shared" si="26"/>
        <v>52.46369197</v>
      </c>
      <c r="BL110" s="14">
        <f t="shared" si="27"/>
        <v>11.03313694</v>
      </c>
      <c r="BM110" s="19">
        <v>6.0</v>
      </c>
      <c r="BN110" s="19">
        <v>12.0</v>
      </c>
      <c r="BO110" s="26">
        <v>136.0</v>
      </c>
      <c r="BP110" s="26">
        <v>105.0</v>
      </c>
      <c r="BQ110" s="19">
        <v>69.0</v>
      </c>
      <c r="BR110" s="19">
        <v>54.0</v>
      </c>
      <c r="BS110" s="19">
        <v>71.0</v>
      </c>
      <c r="BT110" s="19">
        <v>62.0</v>
      </c>
      <c r="BU110" s="19">
        <v>144.0</v>
      </c>
      <c r="BV110" s="19">
        <v>116.0</v>
      </c>
      <c r="BW110" s="13">
        <f t="shared" si="28"/>
        <v>0.5538461538</v>
      </c>
      <c r="BX110" s="14">
        <v>3.72</v>
      </c>
      <c r="BY110" s="29">
        <f t="shared" si="29"/>
        <v>4.001392258</v>
      </c>
      <c r="BZ110" s="18">
        <f t="shared" si="30"/>
        <v>1.778623579</v>
      </c>
      <c r="CA110" s="18">
        <f t="shared" si="31"/>
        <v>2.173873263</v>
      </c>
      <c r="CB110" s="14">
        <f t="shared" si="32"/>
        <v>30.038976</v>
      </c>
      <c r="CC110" s="14">
        <f t="shared" si="33"/>
        <v>28.58972716</v>
      </c>
      <c r="CD110" s="14">
        <f t="shared" si="34"/>
        <v>60.60495158</v>
      </c>
      <c r="CE110" s="14">
        <f t="shared" si="35"/>
        <v>53.49045726</v>
      </c>
      <c r="CF110" s="14">
        <f t="shared" si="36"/>
        <v>3.918642623</v>
      </c>
      <c r="CG110" s="7">
        <v>910.816667</v>
      </c>
      <c r="CH110" s="7">
        <v>27.0</v>
      </c>
      <c r="CI110" s="7">
        <v>33.0</v>
      </c>
      <c r="CJ110" s="26">
        <v>429.0</v>
      </c>
      <c r="CK110" s="7">
        <v>401.0</v>
      </c>
      <c r="CL110" s="7">
        <v>227.0</v>
      </c>
      <c r="CM110" s="7">
        <v>181.0</v>
      </c>
      <c r="CN110" s="7">
        <v>237.0</v>
      </c>
      <c r="CO110" s="7">
        <v>197.0</v>
      </c>
      <c r="CP110" s="19">
        <v>4.0</v>
      </c>
      <c r="CQ110" s="19">
        <v>0.0</v>
      </c>
      <c r="CR110" s="26">
        <f t="shared" si="37"/>
        <v>-4</v>
      </c>
      <c r="CS110" s="18">
        <f t="shared" si="38"/>
        <v>0.865904991</v>
      </c>
      <c r="CT110" s="18">
        <f t="shared" si="39"/>
        <v>0</v>
      </c>
      <c r="CU110" s="18">
        <f t="shared" si="40"/>
        <v>-0.865904991</v>
      </c>
      <c r="CV110" s="30">
        <v>10.93</v>
      </c>
      <c r="CW110" s="30">
        <v>10.61</v>
      </c>
      <c r="CX110" s="30">
        <v>9.97</v>
      </c>
      <c r="CY110" s="30">
        <v>10.09</v>
      </c>
      <c r="CZ110" s="30">
        <v>8.88</v>
      </c>
      <c r="DA110" s="30">
        <v>11.48</v>
      </c>
      <c r="DB110" s="7">
        <v>0.0</v>
      </c>
      <c r="DC110" s="7">
        <v>0.0</v>
      </c>
      <c r="DD110" s="13" t="str">
        <f t="shared" si="41"/>
        <v> </v>
      </c>
      <c r="DE110" s="7">
        <v>0.0</v>
      </c>
      <c r="DF110" s="7">
        <v>0.0</v>
      </c>
      <c r="DG110" s="7">
        <v>0.0</v>
      </c>
      <c r="DH110" s="7">
        <v>0.0</v>
      </c>
      <c r="DI110" s="7">
        <v>0.0</v>
      </c>
      <c r="DJ110" s="8" t="s">
        <v>3891</v>
      </c>
      <c r="DK110" s="7" t="s">
        <v>3892</v>
      </c>
    </row>
    <row r="111" ht="12.75" customHeight="1">
      <c r="A111" s="7" t="s">
        <v>416</v>
      </c>
      <c r="B111" s="7" t="s">
        <v>790</v>
      </c>
      <c r="C111" s="8" t="s">
        <v>237</v>
      </c>
      <c r="D111" s="9" t="s">
        <v>150</v>
      </c>
      <c r="E111" s="7">
        <v>3.0</v>
      </c>
      <c r="F111" s="7">
        <v>0.0</v>
      </c>
      <c r="G111" s="7">
        <v>0.0</v>
      </c>
      <c r="H111" s="24">
        <f t="shared" si="1"/>
        <v>0</v>
      </c>
      <c r="I111" s="25">
        <f t="shared" si="2"/>
        <v>0</v>
      </c>
      <c r="J111" s="19">
        <v>0.0</v>
      </c>
      <c r="K111" s="19">
        <v>0.0</v>
      </c>
      <c r="L111" s="19">
        <v>0.0</v>
      </c>
      <c r="M111" s="19">
        <v>3.0</v>
      </c>
      <c r="N111" s="19">
        <v>0.0</v>
      </c>
      <c r="O111" s="19">
        <v>0.0</v>
      </c>
      <c r="P111" s="19">
        <v>3.0</v>
      </c>
      <c r="Q111" s="10">
        <f t="shared" si="3"/>
        <v>0</v>
      </c>
      <c r="R111" s="10">
        <f t="shared" si="4"/>
        <v>0</v>
      </c>
      <c r="S111" s="7">
        <v>1778.0</v>
      </c>
      <c r="T111" s="14">
        <f t="shared" si="5"/>
        <v>9.877777778</v>
      </c>
      <c r="U111" s="14">
        <v>26.43</v>
      </c>
      <c r="V111" s="14">
        <f t="shared" si="6"/>
        <v>8.81</v>
      </c>
      <c r="W111" s="14">
        <v>120.05</v>
      </c>
      <c r="X111" s="14">
        <f t="shared" si="7"/>
        <v>40.01666667</v>
      </c>
      <c r="Y111" s="13">
        <f t="shared" si="8"/>
        <v>0.180434189</v>
      </c>
      <c r="Z111" s="12">
        <f t="shared" si="9"/>
        <v>0</v>
      </c>
      <c r="AA111" s="19">
        <v>0.0</v>
      </c>
      <c r="AB111" s="19">
        <v>4.0</v>
      </c>
      <c r="AC111" s="19">
        <v>7.0</v>
      </c>
      <c r="AD111" s="19">
        <v>0.0</v>
      </c>
      <c r="AE111" s="19">
        <v>0.0</v>
      </c>
      <c r="AF111" s="10">
        <f t="shared" si="10"/>
        <v>0</v>
      </c>
      <c r="AG111" s="10">
        <f t="shared" si="11"/>
        <v>0</v>
      </c>
      <c r="AH111" s="10">
        <f t="shared" si="12"/>
        <v>0</v>
      </c>
      <c r="AI111" s="19">
        <v>5.0</v>
      </c>
      <c r="AJ111" s="13">
        <f t="shared" si="13"/>
        <v>0.3846153846</v>
      </c>
      <c r="AK111" s="19">
        <v>1.0</v>
      </c>
      <c r="AL111" s="13">
        <f t="shared" si="14"/>
        <v>0.07692307692</v>
      </c>
      <c r="AM111" s="19">
        <v>7.0</v>
      </c>
      <c r="AN111" s="13">
        <f t="shared" si="15"/>
        <v>0.5384615385</v>
      </c>
      <c r="AO111" s="13">
        <f t="shared" si="16"/>
        <v>0.8333333333</v>
      </c>
      <c r="AP111" s="8">
        <v>17.0</v>
      </c>
      <c r="AQ111" s="14">
        <v>37.98</v>
      </c>
      <c r="AR111" s="19">
        <v>16.94</v>
      </c>
      <c r="AS111" s="26">
        <v>13.0</v>
      </c>
      <c r="AT111" s="27">
        <v>-1.103</v>
      </c>
      <c r="AU111" s="8">
        <v>15.0</v>
      </c>
      <c r="AV111" s="27">
        <v>-3.4130000000000003</v>
      </c>
      <c r="AW111" s="19">
        <v>48.69</v>
      </c>
      <c r="AX111" s="19">
        <v>16.01</v>
      </c>
      <c r="AY111" s="27">
        <v>1.347</v>
      </c>
      <c r="AZ111" s="27">
        <v>3.398</v>
      </c>
      <c r="BA111" s="19">
        <v>51.01</v>
      </c>
      <c r="BB111" s="13">
        <f t="shared" si="17"/>
        <v>0</v>
      </c>
      <c r="BC111" s="28">
        <f t="shared" si="18"/>
        <v>0.8947368421</v>
      </c>
      <c r="BD111" s="26">
        <f t="shared" si="19"/>
        <v>894.7368421</v>
      </c>
      <c r="BE111" s="13">
        <f t="shared" si="20"/>
        <v>-0.1052631579</v>
      </c>
      <c r="BF111" s="18">
        <f t="shared" si="21"/>
        <v>0</v>
      </c>
      <c r="BG111" s="18">
        <f t="shared" si="22"/>
        <v>4.540295119</v>
      </c>
      <c r="BH111" s="14">
        <f t="shared" si="23"/>
        <v>24.97162316</v>
      </c>
      <c r="BI111" s="14">
        <f t="shared" si="24"/>
        <v>43.13280363</v>
      </c>
      <c r="BJ111" s="14">
        <f t="shared" si="25"/>
        <v>38.59250851</v>
      </c>
      <c r="BK111" s="14">
        <f t="shared" si="26"/>
        <v>79.45516459</v>
      </c>
      <c r="BL111" s="14">
        <f t="shared" si="27"/>
        <v>-40.86265607</v>
      </c>
      <c r="BM111" s="19">
        <v>0.0</v>
      </c>
      <c r="BN111" s="19">
        <v>2.0</v>
      </c>
      <c r="BO111" s="26">
        <v>11.0</v>
      </c>
      <c r="BP111" s="26">
        <v>17.0</v>
      </c>
      <c r="BQ111" s="19">
        <v>4.0</v>
      </c>
      <c r="BR111" s="19">
        <v>9.0</v>
      </c>
      <c r="BS111" s="19">
        <v>2.0</v>
      </c>
      <c r="BT111" s="19">
        <v>7.0</v>
      </c>
      <c r="BU111" s="19">
        <v>11.0</v>
      </c>
      <c r="BV111" s="19">
        <v>21.0</v>
      </c>
      <c r="BW111" s="13">
        <f t="shared" si="28"/>
        <v>0.34375</v>
      </c>
      <c r="BX111" s="14">
        <v>-4.01</v>
      </c>
      <c r="BY111" s="29">
        <f t="shared" si="29"/>
        <v>-55.76365607</v>
      </c>
      <c r="BZ111" s="18">
        <f t="shared" si="30"/>
        <v>1.658986171</v>
      </c>
      <c r="CA111" s="18">
        <f t="shared" si="31"/>
        <v>4.562211971</v>
      </c>
      <c r="CB111" s="14">
        <f t="shared" si="32"/>
        <v>24.47004603</v>
      </c>
      <c r="CC111" s="14">
        <f t="shared" si="33"/>
        <v>37.32718885</v>
      </c>
      <c r="CD111" s="14">
        <f t="shared" si="34"/>
        <v>48.11059897</v>
      </c>
      <c r="CE111" s="14">
        <f t="shared" si="35"/>
        <v>63.87096759</v>
      </c>
      <c r="CF111" s="14">
        <f t="shared" si="36"/>
        <v>-25.10228745</v>
      </c>
      <c r="CG111" s="7">
        <v>144.666667</v>
      </c>
      <c r="CH111" s="7">
        <v>4.0</v>
      </c>
      <c r="CI111" s="7">
        <v>11.0</v>
      </c>
      <c r="CJ111" s="26">
        <v>55.0</v>
      </c>
      <c r="CK111" s="7">
        <v>79.0</v>
      </c>
      <c r="CL111" s="7">
        <v>22.0</v>
      </c>
      <c r="CM111" s="7">
        <v>33.0</v>
      </c>
      <c r="CN111" s="7">
        <v>35.0</v>
      </c>
      <c r="CO111" s="7">
        <v>31.0</v>
      </c>
      <c r="CP111" s="19">
        <v>2.0</v>
      </c>
      <c r="CQ111" s="19">
        <v>0.0</v>
      </c>
      <c r="CR111" s="26">
        <f t="shared" si="37"/>
        <v>-2</v>
      </c>
      <c r="CS111" s="18">
        <f t="shared" si="38"/>
        <v>4.049493813</v>
      </c>
      <c r="CT111" s="18">
        <f t="shared" si="39"/>
        <v>0</v>
      </c>
      <c r="CU111" s="18">
        <f t="shared" si="40"/>
        <v>-4.049493813</v>
      </c>
      <c r="CV111" s="30">
        <v>0.59</v>
      </c>
      <c r="CW111" s="30">
        <v>1.71</v>
      </c>
      <c r="CX111" s="30">
        <v>0.6000000000000001</v>
      </c>
      <c r="CY111" s="30">
        <v>1.27</v>
      </c>
      <c r="CZ111" s="30">
        <v>0.66</v>
      </c>
      <c r="DA111" s="30">
        <v>1.15</v>
      </c>
      <c r="DB111" s="7">
        <v>0.0</v>
      </c>
      <c r="DC111" s="7">
        <v>0.0</v>
      </c>
      <c r="DD111" s="13" t="str">
        <f t="shared" si="41"/>
        <v> </v>
      </c>
      <c r="DE111" s="7">
        <v>0.0</v>
      </c>
      <c r="DF111" s="7">
        <v>0.0</v>
      </c>
      <c r="DG111" s="7">
        <v>0.0</v>
      </c>
      <c r="DH111" s="7">
        <v>0.0</v>
      </c>
      <c r="DI111" s="7">
        <v>0.0</v>
      </c>
      <c r="DJ111" s="8" t="s">
        <v>3893</v>
      </c>
      <c r="DK111" s="7" t="s">
        <v>3894</v>
      </c>
    </row>
    <row r="112" ht="12.75" customHeight="1">
      <c r="A112" s="7" t="s">
        <v>795</v>
      </c>
      <c r="B112" s="7" t="s">
        <v>790</v>
      </c>
      <c r="C112" s="8" t="s">
        <v>685</v>
      </c>
      <c r="D112" s="9" t="s">
        <v>174</v>
      </c>
      <c r="E112" s="7">
        <v>2.0</v>
      </c>
      <c r="F112" s="7">
        <v>0.0</v>
      </c>
      <c r="G112" s="7">
        <v>0.0</v>
      </c>
      <c r="H112" s="24">
        <f t="shared" si="1"/>
        <v>0</v>
      </c>
      <c r="I112" s="25">
        <f t="shared" si="2"/>
        <v>0</v>
      </c>
      <c r="J112" s="19">
        <v>0.0</v>
      </c>
      <c r="K112" s="19">
        <v>0.0</v>
      </c>
      <c r="L112" s="19">
        <v>0.0</v>
      </c>
      <c r="M112" s="19">
        <v>3.0</v>
      </c>
      <c r="N112" s="19">
        <v>1.0</v>
      </c>
      <c r="O112" s="19">
        <v>2.0</v>
      </c>
      <c r="P112" s="19">
        <v>0.0</v>
      </c>
      <c r="Q112" s="10">
        <f t="shared" si="3"/>
        <v>0</v>
      </c>
      <c r="R112" s="10">
        <f t="shared" si="4"/>
        <v>0</v>
      </c>
      <c r="S112" s="7">
        <v>1942.0</v>
      </c>
      <c r="T112" s="14">
        <f t="shared" si="5"/>
        <v>16.18333333</v>
      </c>
      <c r="U112" s="14">
        <v>30.97</v>
      </c>
      <c r="V112" s="14">
        <f t="shared" si="6"/>
        <v>15.485</v>
      </c>
      <c r="W112" s="14">
        <v>75.75</v>
      </c>
      <c r="X112" s="14">
        <f t="shared" si="7"/>
        <v>37.875</v>
      </c>
      <c r="Y112" s="13">
        <f t="shared" si="8"/>
        <v>0.2901986507</v>
      </c>
      <c r="Z112" s="12">
        <f t="shared" si="9"/>
        <v>0</v>
      </c>
      <c r="AA112" s="19">
        <v>2.0</v>
      </c>
      <c r="AB112" s="19">
        <v>1.0</v>
      </c>
      <c r="AC112" s="19">
        <v>1.0</v>
      </c>
      <c r="AD112" s="19">
        <v>1.0</v>
      </c>
      <c r="AE112" s="19">
        <v>3.0</v>
      </c>
      <c r="AF112" s="10">
        <f t="shared" si="10"/>
        <v>0</v>
      </c>
      <c r="AG112" s="10">
        <f t="shared" si="11"/>
        <v>0</v>
      </c>
      <c r="AH112" s="10">
        <f t="shared" si="12"/>
        <v>0</v>
      </c>
      <c r="AI112" s="19">
        <v>7.0</v>
      </c>
      <c r="AJ112" s="13">
        <f t="shared" si="13"/>
        <v>0.3888888889</v>
      </c>
      <c r="AK112" s="19">
        <v>3.0</v>
      </c>
      <c r="AL112" s="13">
        <f t="shared" si="14"/>
        <v>0.1666666667</v>
      </c>
      <c r="AM112" s="19">
        <v>8.0</v>
      </c>
      <c r="AN112" s="13">
        <f t="shared" si="15"/>
        <v>0.4444444444</v>
      </c>
      <c r="AO112" s="13">
        <f t="shared" si="16"/>
        <v>0.7</v>
      </c>
      <c r="AP112" s="8">
        <v>8.0</v>
      </c>
      <c r="AQ112" s="14">
        <v>36.67</v>
      </c>
      <c r="AR112" s="19">
        <v>17.57</v>
      </c>
      <c r="AS112" s="26">
        <v>3.0</v>
      </c>
      <c r="AT112" s="27">
        <v>-0.396</v>
      </c>
      <c r="AU112" s="8">
        <v>5.0</v>
      </c>
      <c r="AV112" s="27">
        <v>-1.947</v>
      </c>
      <c r="AW112" s="19">
        <v>49.26</v>
      </c>
      <c r="AX112" s="19">
        <v>15.61</v>
      </c>
      <c r="AY112" s="27">
        <v>-2.769</v>
      </c>
      <c r="AZ112" s="27">
        <v>-0.586</v>
      </c>
      <c r="BA112" s="19">
        <v>50.32</v>
      </c>
      <c r="BB112" s="13">
        <f t="shared" si="17"/>
        <v>0.05263157895</v>
      </c>
      <c r="BC112" s="28">
        <f t="shared" si="18"/>
        <v>0.9</v>
      </c>
      <c r="BD112" s="26">
        <f t="shared" si="19"/>
        <v>952.6315789</v>
      </c>
      <c r="BE112" s="13">
        <f t="shared" si="20"/>
        <v>-0.04736842105</v>
      </c>
      <c r="BF112" s="18">
        <f t="shared" si="21"/>
        <v>1.937358734</v>
      </c>
      <c r="BG112" s="18">
        <f t="shared" si="22"/>
        <v>3.874717469</v>
      </c>
      <c r="BH112" s="14">
        <f t="shared" si="23"/>
        <v>36.80981595</v>
      </c>
      <c r="BI112" s="14">
        <f t="shared" si="24"/>
        <v>38.74717469</v>
      </c>
      <c r="BJ112" s="14">
        <f t="shared" si="25"/>
        <v>56.18340329</v>
      </c>
      <c r="BK112" s="14">
        <f t="shared" si="26"/>
        <v>60.05812076</v>
      </c>
      <c r="BL112" s="14">
        <f t="shared" si="27"/>
        <v>-3.874717469</v>
      </c>
      <c r="BM112" s="19">
        <v>1.0</v>
      </c>
      <c r="BN112" s="19">
        <v>2.0</v>
      </c>
      <c r="BO112" s="26">
        <v>18.0</v>
      </c>
      <c r="BP112" s="26">
        <v>18.0</v>
      </c>
      <c r="BQ112" s="19">
        <v>4.0</v>
      </c>
      <c r="BR112" s="19">
        <v>6.0</v>
      </c>
      <c r="BS112" s="19">
        <v>6.0</v>
      </c>
      <c r="BT112" s="19">
        <v>5.0</v>
      </c>
      <c r="BU112" s="19">
        <v>12.0</v>
      </c>
      <c r="BV112" s="19">
        <v>21.0</v>
      </c>
      <c r="BW112" s="13">
        <f t="shared" si="28"/>
        <v>0.3636363636</v>
      </c>
      <c r="BX112" s="14">
        <v>2.4</v>
      </c>
      <c r="BY112" s="29">
        <f t="shared" si="29"/>
        <v>-10.12571747</v>
      </c>
      <c r="BZ112" s="18">
        <f t="shared" si="30"/>
        <v>1.70239597</v>
      </c>
      <c r="CA112" s="18">
        <f t="shared" si="31"/>
        <v>1.70239597</v>
      </c>
      <c r="CB112" s="14">
        <f t="shared" si="32"/>
        <v>26.6708702</v>
      </c>
      <c r="CC112" s="14">
        <f t="shared" si="33"/>
        <v>32.34552343</v>
      </c>
      <c r="CD112" s="14">
        <f t="shared" si="34"/>
        <v>44.26229522</v>
      </c>
      <c r="CE112" s="14">
        <f t="shared" si="35"/>
        <v>55.04413637</v>
      </c>
      <c r="CF112" s="14">
        <f t="shared" si="36"/>
        <v>6.907123675</v>
      </c>
      <c r="CG112" s="7">
        <v>105.733333</v>
      </c>
      <c r="CH112" s="7">
        <v>3.0</v>
      </c>
      <c r="CI112" s="7">
        <v>3.0</v>
      </c>
      <c r="CJ112" s="26">
        <v>44.0</v>
      </c>
      <c r="CK112" s="7">
        <v>54.0</v>
      </c>
      <c r="CL112" s="7">
        <v>10.0</v>
      </c>
      <c r="CM112" s="7">
        <v>21.0</v>
      </c>
      <c r="CN112" s="7">
        <v>21.0</v>
      </c>
      <c r="CO112" s="7">
        <v>19.0</v>
      </c>
      <c r="CP112" s="19">
        <v>0.0</v>
      </c>
      <c r="CQ112" s="19">
        <v>0.0</v>
      </c>
      <c r="CR112" s="26">
        <f t="shared" si="37"/>
        <v>0</v>
      </c>
      <c r="CS112" s="18">
        <f t="shared" si="38"/>
        <v>0</v>
      </c>
      <c r="CT112" s="18">
        <f t="shared" si="39"/>
        <v>0</v>
      </c>
      <c r="CU112" s="18">
        <f t="shared" si="40"/>
        <v>0</v>
      </c>
      <c r="CV112" s="30">
        <v>1.29</v>
      </c>
      <c r="CW112" s="30">
        <v>1.98</v>
      </c>
      <c r="CX112" s="30">
        <v>0.67</v>
      </c>
      <c r="CY112" s="30">
        <v>0.23</v>
      </c>
      <c r="CZ112" s="30">
        <v>0.55</v>
      </c>
      <c r="DA112" s="30">
        <v>1.34</v>
      </c>
      <c r="DB112" s="7">
        <v>0.0</v>
      </c>
      <c r="DC112" s="7">
        <v>0.0</v>
      </c>
      <c r="DD112" s="13" t="str">
        <f t="shared" si="41"/>
        <v> </v>
      </c>
      <c r="DE112" s="7">
        <v>0.0</v>
      </c>
      <c r="DF112" s="7">
        <v>0.0</v>
      </c>
      <c r="DG112" s="7">
        <v>0.0</v>
      </c>
      <c r="DH112" s="7">
        <v>0.0</v>
      </c>
      <c r="DI112" s="7">
        <v>0.0</v>
      </c>
      <c r="DJ112" s="8" t="s">
        <v>3895</v>
      </c>
      <c r="DK112" s="7" t="s">
        <v>3896</v>
      </c>
    </row>
    <row r="113" ht="12.75" customHeight="1">
      <c r="A113" s="7" t="s">
        <v>797</v>
      </c>
      <c r="B113" s="7" t="s">
        <v>798</v>
      </c>
      <c r="C113" s="8" t="s">
        <v>197</v>
      </c>
      <c r="D113" s="9" t="s">
        <v>275</v>
      </c>
      <c r="E113" s="7">
        <v>77.0</v>
      </c>
      <c r="F113" s="7">
        <v>19.0</v>
      </c>
      <c r="G113" s="7">
        <v>29.0</v>
      </c>
      <c r="H113" s="24">
        <f t="shared" si="1"/>
        <v>48</v>
      </c>
      <c r="I113" s="25">
        <f t="shared" si="2"/>
        <v>2.590432788</v>
      </c>
      <c r="J113" s="19">
        <v>9.0</v>
      </c>
      <c r="K113" s="19">
        <v>13.0</v>
      </c>
      <c r="L113" s="19">
        <v>11.0</v>
      </c>
      <c r="M113" s="19">
        <v>162.0</v>
      </c>
      <c r="N113" s="19">
        <v>79.0</v>
      </c>
      <c r="O113" s="19">
        <v>73.0</v>
      </c>
      <c r="P113" s="19">
        <v>170.0</v>
      </c>
      <c r="Q113" s="10">
        <f t="shared" si="3"/>
        <v>0.1172839506</v>
      </c>
      <c r="R113" s="10">
        <f t="shared" si="4"/>
        <v>0.06050955414</v>
      </c>
      <c r="S113" s="7">
        <v>66707.0</v>
      </c>
      <c r="T113" s="14">
        <f t="shared" si="5"/>
        <v>14.43874459</v>
      </c>
      <c r="U113" s="14">
        <v>1022.17</v>
      </c>
      <c r="V113" s="14">
        <f t="shared" si="6"/>
        <v>13.27493506</v>
      </c>
      <c r="W113" s="14">
        <v>2675.03</v>
      </c>
      <c r="X113" s="14">
        <f t="shared" si="7"/>
        <v>34.74064935</v>
      </c>
      <c r="Y113" s="13">
        <f t="shared" si="8"/>
        <v>0.2764713837</v>
      </c>
      <c r="Z113" s="12">
        <f t="shared" si="9"/>
        <v>189.6097561</v>
      </c>
      <c r="AA113" s="19">
        <v>29.0</v>
      </c>
      <c r="AB113" s="19">
        <v>78.0</v>
      </c>
      <c r="AC113" s="19">
        <v>56.0</v>
      </c>
      <c r="AD113" s="19">
        <v>29.0</v>
      </c>
      <c r="AE113" s="19">
        <v>21.0</v>
      </c>
      <c r="AF113" s="10">
        <f t="shared" si="10"/>
        <v>0.2195121951</v>
      </c>
      <c r="AG113" s="10">
        <f t="shared" si="11"/>
        <v>0.5853658537</v>
      </c>
      <c r="AH113" s="10">
        <f t="shared" si="12"/>
        <v>0.8048780488</v>
      </c>
      <c r="AI113" s="19">
        <v>415.0</v>
      </c>
      <c r="AJ113" s="13">
        <f t="shared" si="13"/>
        <v>0.3918791313</v>
      </c>
      <c r="AK113" s="19">
        <v>284.0</v>
      </c>
      <c r="AL113" s="13">
        <f t="shared" si="14"/>
        <v>0.268177526</v>
      </c>
      <c r="AM113" s="19">
        <v>360.0</v>
      </c>
      <c r="AN113" s="13">
        <f t="shared" si="15"/>
        <v>0.3399433428</v>
      </c>
      <c r="AO113" s="13">
        <f t="shared" si="16"/>
        <v>0.5937052933</v>
      </c>
      <c r="AP113" s="8">
        <v>15.0</v>
      </c>
      <c r="AQ113" s="14">
        <v>4.15</v>
      </c>
      <c r="AR113" s="19">
        <v>17.68</v>
      </c>
      <c r="AS113" s="26">
        <v>3.0</v>
      </c>
      <c r="AT113" s="27">
        <v>0.741</v>
      </c>
      <c r="AU113" s="8">
        <v>2.0</v>
      </c>
      <c r="AV113" s="27">
        <v>0.021</v>
      </c>
      <c r="AW113" s="19">
        <v>50.0</v>
      </c>
      <c r="AX113" s="19">
        <v>18.43</v>
      </c>
      <c r="AY113" s="27">
        <v>2.7960000000000003</v>
      </c>
      <c r="AZ113" s="27">
        <v>14.548</v>
      </c>
      <c r="BA113" s="19">
        <v>55.8</v>
      </c>
      <c r="BB113" s="13">
        <f t="shared" si="17"/>
        <v>0.06856187291</v>
      </c>
      <c r="BC113" s="28">
        <f t="shared" si="18"/>
        <v>0.9282786885</v>
      </c>
      <c r="BD113" s="26">
        <f t="shared" si="19"/>
        <v>996.8405614</v>
      </c>
      <c r="BE113" s="13">
        <f t="shared" si="20"/>
        <v>-0.003159438566</v>
      </c>
      <c r="BF113" s="18">
        <f t="shared" si="21"/>
        <v>2.406644687</v>
      </c>
      <c r="BG113" s="18">
        <f t="shared" si="22"/>
        <v>2.054452782</v>
      </c>
      <c r="BH113" s="14">
        <f t="shared" si="23"/>
        <v>35.10179324</v>
      </c>
      <c r="BI113" s="14">
        <f t="shared" si="24"/>
        <v>28.64494164</v>
      </c>
      <c r="BJ113" s="14">
        <f t="shared" si="25"/>
        <v>67.9143391</v>
      </c>
      <c r="BK113" s="14">
        <f t="shared" si="26"/>
        <v>52.94618312</v>
      </c>
      <c r="BL113" s="14">
        <f t="shared" si="27"/>
        <v>14.96815598</v>
      </c>
      <c r="BM113" s="19">
        <v>41.0</v>
      </c>
      <c r="BN113" s="19">
        <v>35.0</v>
      </c>
      <c r="BO113" s="26">
        <v>557.0</v>
      </c>
      <c r="BP113" s="26">
        <v>453.0</v>
      </c>
      <c r="BQ113" s="19">
        <v>272.0</v>
      </c>
      <c r="BR113" s="19">
        <v>222.0</v>
      </c>
      <c r="BS113" s="19">
        <v>287.0</v>
      </c>
      <c r="BT113" s="19">
        <v>192.0</v>
      </c>
      <c r="BU113" s="19">
        <v>549.0</v>
      </c>
      <c r="BV113" s="19">
        <v>454.0</v>
      </c>
      <c r="BW113" s="13">
        <f t="shared" si="28"/>
        <v>0.5473579262</v>
      </c>
      <c r="BX113" s="14">
        <v>-0.04</v>
      </c>
      <c r="BY113" s="29">
        <f t="shared" si="29"/>
        <v>-1.897771057</v>
      </c>
      <c r="BZ113" s="18">
        <f t="shared" si="30"/>
        <v>2.078175102</v>
      </c>
      <c r="CA113" s="18">
        <f t="shared" si="31"/>
        <v>1.883346187</v>
      </c>
      <c r="CB113" s="14">
        <f t="shared" si="32"/>
        <v>31.46486991</v>
      </c>
      <c r="CC113" s="14">
        <f t="shared" si="33"/>
        <v>25.9447173</v>
      </c>
      <c r="CD113" s="14">
        <f t="shared" si="34"/>
        <v>62.31278159</v>
      </c>
      <c r="CE113" s="14">
        <f t="shared" si="35"/>
        <v>47.73308439</v>
      </c>
      <c r="CF113" s="14">
        <f t="shared" si="36"/>
        <v>0.3884587785</v>
      </c>
      <c r="CG113" s="7">
        <v>3695.55</v>
      </c>
      <c r="CH113" s="7">
        <v>128.0</v>
      </c>
      <c r="CI113" s="7">
        <v>116.0</v>
      </c>
      <c r="CJ113" s="26">
        <v>1810.0</v>
      </c>
      <c r="CK113" s="7">
        <v>1482.0</v>
      </c>
      <c r="CL113" s="7">
        <v>942.0</v>
      </c>
      <c r="CM113" s="7">
        <v>622.0</v>
      </c>
      <c r="CN113" s="7">
        <v>958.0</v>
      </c>
      <c r="CO113" s="7">
        <v>720.0</v>
      </c>
      <c r="CP113" s="19">
        <v>6.0</v>
      </c>
      <c r="CQ113" s="19">
        <v>12.0</v>
      </c>
      <c r="CR113" s="26">
        <f t="shared" si="37"/>
        <v>6</v>
      </c>
      <c r="CS113" s="18">
        <f t="shared" si="38"/>
        <v>0.3238040985</v>
      </c>
      <c r="CT113" s="18">
        <f t="shared" si="39"/>
        <v>0.647608197</v>
      </c>
      <c r="CU113" s="18">
        <f t="shared" si="40"/>
        <v>0.3238040985</v>
      </c>
      <c r="CV113" s="30">
        <v>44.27</v>
      </c>
      <c r="CW113" s="30">
        <v>37.69</v>
      </c>
      <c r="CX113" s="30">
        <v>61.27</v>
      </c>
      <c r="CY113" s="30">
        <v>26.4</v>
      </c>
      <c r="CZ113" s="30">
        <v>39.22</v>
      </c>
      <c r="DA113" s="30">
        <v>36.61</v>
      </c>
      <c r="DB113" s="7">
        <v>487.0</v>
      </c>
      <c r="DC113" s="7">
        <v>519.0</v>
      </c>
      <c r="DD113" s="13">
        <f t="shared" si="41"/>
        <v>0.4840954274</v>
      </c>
      <c r="DE113" s="7">
        <v>2.23</v>
      </c>
      <c r="DF113" s="7">
        <v>24.69</v>
      </c>
      <c r="DG113" s="7">
        <v>366.0</v>
      </c>
      <c r="DH113" s="7">
        <v>319.0</v>
      </c>
      <c r="DI113" s="7">
        <v>253.0</v>
      </c>
      <c r="DJ113" s="8" t="s">
        <v>3897</v>
      </c>
      <c r="DK113" s="7" t="s">
        <v>3898</v>
      </c>
    </row>
    <row r="114" ht="12.75" customHeight="1">
      <c r="A114" s="7" t="s">
        <v>732</v>
      </c>
      <c r="B114" s="7" t="s">
        <v>798</v>
      </c>
      <c r="C114" s="8" t="s">
        <v>447</v>
      </c>
      <c r="D114" s="9" t="s">
        <v>167</v>
      </c>
      <c r="E114" s="7">
        <v>60.0</v>
      </c>
      <c r="F114" s="7">
        <v>6.0</v>
      </c>
      <c r="G114" s="7">
        <v>5.0</v>
      </c>
      <c r="H114" s="24">
        <f t="shared" si="1"/>
        <v>11</v>
      </c>
      <c r="I114" s="25">
        <f t="shared" si="2"/>
        <v>1.1651171</v>
      </c>
      <c r="J114" s="19">
        <v>6.0</v>
      </c>
      <c r="K114" s="19">
        <v>4.0</v>
      </c>
      <c r="L114" s="19">
        <v>1.0</v>
      </c>
      <c r="M114" s="19">
        <v>49.0</v>
      </c>
      <c r="N114" s="19">
        <v>15.0</v>
      </c>
      <c r="O114" s="19">
        <v>16.0</v>
      </c>
      <c r="P114" s="19">
        <v>52.0</v>
      </c>
      <c r="Q114" s="10">
        <f t="shared" si="3"/>
        <v>0.1224489796</v>
      </c>
      <c r="R114" s="10">
        <f t="shared" si="4"/>
        <v>0.075</v>
      </c>
      <c r="S114" s="7">
        <v>33988.0</v>
      </c>
      <c r="T114" s="14">
        <f t="shared" si="5"/>
        <v>9.441111111</v>
      </c>
      <c r="U114" s="14">
        <v>558.42</v>
      </c>
      <c r="V114" s="14">
        <f t="shared" si="6"/>
        <v>9.307</v>
      </c>
      <c r="W114" s="14">
        <v>2336.47</v>
      </c>
      <c r="X114" s="14">
        <f t="shared" si="7"/>
        <v>38.94116667</v>
      </c>
      <c r="Y114" s="13">
        <f t="shared" si="8"/>
        <v>0.1928985212</v>
      </c>
      <c r="Z114" s="12">
        <f t="shared" si="9"/>
        <v>59.07692308</v>
      </c>
      <c r="AA114" s="19">
        <v>30.0</v>
      </c>
      <c r="AB114" s="19">
        <v>83.0</v>
      </c>
      <c r="AC114" s="19">
        <v>60.0</v>
      </c>
      <c r="AD114" s="19">
        <v>7.0</v>
      </c>
      <c r="AE114" s="19">
        <v>12.0</v>
      </c>
      <c r="AF114" s="10">
        <f t="shared" si="10"/>
        <v>0.4615384615</v>
      </c>
      <c r="AG114" s="10">
        <f t="shared" si="11"/>
        <v>0.3846153846</v>
      </c>
      <c r="AH114" s="10">
        <f t="shared" si="12"/>
        <v>0.8461538462</v>
      </c>
      <c r="AI114" s="19">
        <v>107.0</v>
      </c>
      <c r="AJ114" s="13">
        <f t="shared" si="13"/>
        <v>0.2041984733</v>
      </c>
      <c r="AK114" s="19">
        <v>246.0</v>
      </c>
      <c r="AL114" s="13">
        <f t="shared" si="14"/>
        <v>0.4694656489</v>
      </c>
      <c r="AM114" s="19">
        <v>171.0</v>
      </c>
      <c r="AN114" s="13">
        <f t="shared" si="15"/>
        <v>0.3263358779</v>
      </c>
      <c r="AO114" s="13">
        <f t="shared" si="16"/>
        <v>0.3031161473</v>
      </c>
      <c r="AP114" s="8">
        <v>2.0</v>
      </c>
      <c r="AQ114" s="14">
        <v>-25.65</v>
      </c>
      <c r="AR114" s="19">
        <v>17.0</v>
      </c>
      <c r="AS114" s="26">
        <v>11.0</v>
      </c>
      <c r="AT114" s="27">
        <v>0.051000000000000004</v>
      </c>
      <c r="AU114" s="8">
        <v>11.0</v>
      </c>
      <c r="AV114" s="27">
        <v>0.082</v>
      </c>
      <c r="AW114" s="19">
        <v>50.21</v>
      </c>
      <c r="AX114" s="19">
        <v>16.63</v>
      </c>
      <c r="AY114" s="27">
        <v>-6.012</v>
      </c>
      <c r="AZ114" s="27">
        <v>-9.526</v>
      </c>
      <c r="BA114" s="19">
        <v>47.0</v>
      </c>
      <c r="BB114" s="13">
        <f t="shared" si="17"/>
        <v>0.06770833333</v>
      </c>
      <c r="BC114" s="28">
        <f t="shared" si="18"/>
        <v>0.9318181818</v>
      </c>
      <c r="BD114" s="26">
        <f t="shared" si="19"/>
        <v>999.5265152</v>
      </c>
      <c r="BE114" s="13">
        <f t="shared" si="20"/>
        <v>-0.0004734848485</v>
      </c>
      <c r="BF114" s="18">
        <f t="shared" si="21"/>
        <v>1.396798109</v>
      </c>
      <c r="BG114" s="18">
        <f t="shared" si="22"/>
        <v>1.934028151</v>
      </c>
      <c r="BH114" s="14">
        <f t="shared" si="23"/>
        <v>20.62963361</v>
      </c>
      <c r="BI114" s="14">
        <f t="shared" si="24"/>
        <v>28.36574621</v>
      </c>
      <c r="BJ114" s="14">
        <f t="shared" si="25"/>
        <v>37.71354894</v>
      </c>
      <c r="BK114" s="14">
        <f t="shared" si="26"/>
        <v>58.88041259</v>
      </c>
      <c r="BL114" s="14">
        <f t="shared" si="27"/>
        <v>-21.16686365</v>
      </c>
      <c r="BM114" s="19">
        <v>13.0</v>
      </c>
      <c r="BN114" s="19">
        <v>18.0</v>
      </c>
      <c r="BO114" s="26">
        <v>179.0</v>
      </c>
      <c r="BP114" s="26">
        <v>246.0</v>
      </c>
      <c r="BQ114" s="19">
        <v>71.0</v>
      </c>
      <c r="BR114" s="19">
        <v>117.0</v>
      </c>
      <c r="BS114" s="19">
        <v>88.0</v>
      </c>
      <c r="BT114" s="19">
        <v>167.0</v>
      </c>
      <c r="BU114" s="19">
        <v>137.0</v>
      </c>
      <c r="BV114" s="19">
        <v>260.0</v>
      </c>
      <c r="BW114" s="13">
        <f t="shared" si="28"/>
        <v>0.3450881612</v>
      </c>
      <c r="BX114" s="14">
        <v>-18.15</v>
      </c>
      <c r="BY114" s="29">
        <f t="shared" si="29"/>
        <v>-6.923651186</v>
      </c>
      <c r="BZ114" s="18">
        <f t="shared" si="30"/>
        <v>2.324754728</v>
      </c>
      <c r="CA114" s="18">
        <f t="shared" si="31"/>
        <v>1.876866202</v>
      </c>
      <c r="CB114" s="14">
        <f t="shared" si="32"/>
        <v>27.57713636</v>
      </c>
      <c r="CC114" s="14">
        <f t="shared" si="33"/>
        <v>27.64112043</v>
      </c>
      <c r="CD114" s="14">
        <f t="shared" si="34"/>
        <v>51.05929191</v>
      </c>
      <c r="CE114" s="14">
        <f t="shared" si="35"/>
        <v>54.23716764</v>
      </c>
      <c r="CF114" s="14">
        <f t="shared" si="36"/>
        <v>-17.98898792</v>
      </c>
      <c r="CG114" s="7">
        <v>2813.2</v>
      </c>
      <c r="CH114" s="7">
        <v>109.0</v>
      </c>
      <c r="CI114" s="7">
        <v>88.0</v>
      </c>
      <c r="CJ114" s="26">
        <v>1184.0</v>
      </c>
      <c r="CK114" s="7">
        <v>1208.0</v>
      </c>
      <c r="CL114" s="7">
        <v>506.0</v>
      </c>
      <c r="CM114" s="7">
        <v>568.0</v>
      </c>
      <c r="CN114" s="7">
        <v>595.0</v>
      </c>
      <c r="CO114" s="7">
        <v>679.0</v>
      </c>
      <c r="CP114" s="19">
        <v>5.0</v>
      </c>
      <c r="CQ114" s="19">
        <v>9.0</v>
      </c>
      <c r="CR114" s="26">
        <f t="shared" si="37"/>
        <v>4</v>
      </c>
      <c r="CS114" s="18">
        <f t="shared" si="38"/>
        <v>0.5295986819</v>
      </c>
      <c r="CT114" s="18">
        <f t="shared" si="39"/>
        <v>0.9532776274</v>
      </c>
      <c r="CU114" s="18">
        <f t="shared" si="40"/>
        <v>0.4236789455</v>
      </c>
      <c r="CV114" s="30">
        <v>12.09</v>
      </c>
      <c r="CW114" s="30">
        <v>20.48</v>
      </c>
      <c r="CX114" s="30">
        <v>19.63</v>
      </c>
      <c r="CY114" s="30">
        <v>16.85</v>
      </c>
      <c r="CZ114" s="30">
        <v>17.74</v>
      </c>
      <c r="DA114" s="30">
        <v>21.08</v>
      </c>
      <c r="DB114" s="7">
        <v>16.0</v>
      </c>
      <c r="DC114" s="7">
        <v>14.0</v>
      </c>
      <c r="DD114" s="13">
        <f t="shared" si="41"/>
        <v>0.5333333333</v>
      </c>
      <c r="DE114" s="7">
        <v>-0.04</v>
      </c>
      <c r="DF114" s="7">
        <v>-6.45</v>
      </c>
      <c r="DG114" s="7">
        <v>15.0</v>
      </c>
      <c r="DH114" s="7">
        <v>6.0</v>
      </c>
      <c r="DI114" s="7">
        <v>9.0</v>
      </c>
      <c r="DJ114" s="8" t="s">
        <v>3899</v>
      </c>
      <c r="DK114" s="7" t="s">
        <v>3900</v>
      </c>
    </row>
    <row r="115" ht="12.75" customHeight="1">
      <c r="A115" s="7" t="s">
        <v>785</v>
      </c>
      <c r="B115" s="7" t="s">
        <v>807</v>
      </c>
      <c r="C115" s="8" t="s">
        <v>312</v>
      </c>
      <c r="D115" s="9" t="s">
        <v>260</v>
      </c>
      <c r="E115" s="7">
        <v>11.0</v>
      </c>
      <c r="F115" s="7">
        <v>0.0</v>
      </c>
      <c r="G115" s="7">
        <v>0.0</v>
      </c>
      <c r="H115" s="24">
        <f t="shared" si="1"/>
        <v>0</v>
      </c>
      <c r="I115" s="25">
        <f t="shared" si="2"/>
        <v>0</v>
      </c>
      <c r="J115" s="19">
        <v>0.0</v>
      </c>
      <c r="K115" s="19">
        <v>0.0</v>
      </c>
      <c r="L115" s="19">
        <v>0.0</v>
      </c>
      <c r="M115" s="19">
        <v>7.0</v>
      </c>
      <c r="N115" s="19">
        <v>1.0</v>
      </c>
      <c r="O115" s="19">
        <v>0.0</v>
      </c>
      <c r="P115" s="19">
        <v>5.0</v>
      </c>
      <c r="Q115" s="10">
        <f t="shared" si="3"/>
        <v>0</v>
      </c>
      <c r="R115" s="10">
        <f t="shared" si="4"/>
        <v>0</v>
      </c>
      <c r="S115" s="7">
        <v>5737.0</v>
      </c>
      <c r="T115" s="14">
        <f t="shared" si="5"/>
        <v>8.692424242</v>
      </c>
      <c r="U115" s="14">
        <v>93.07</v>
      </c>
      <c r="V115" s="14">
        <f t="shared" si="6"/>
        <v>8.460909091</v>
      </c>
      <c r="W115" s="14">
        <v>441.95</v>
      </c>
      <c r="X115" s="14">
        <f t="shared" si="7"/>
        <v>40.17727273</v>
      </c>
      <c r="Y115" s="13">
        <f t="shared" si="8"/>
        <v>0.1739561138</v>
      </c>
      <c r="Z115" s="12">
        <f t="shared" si="9"/>
        <v>0</v>
      </c>
      <c r="AA115" s="19">
        <v>2.0</v>
      </c>
      <c r="AB115" s="19">
        <v>22.0</v>
      </c>
      <c r="AC115" s="19">
        <v>6.0</v>
      </c>
      <c r="AD115" s="19">
        <v>0.0</v>
      </c>
      <c r="AE115" s="19">
        <v>2.0</v>
      </c>
      <c r="AF115" s="10">
        <f t="shared" si="10"/>
        <v>0</v>
      </c>
      <c r="AG115" s="10">
        <f t="shared" si="11"/>
        <v>0</v>
      </c>
      <c r="AH115" s="10">
        <f t="shared" si="12"/>
        <v>0</v>
      </c>
      <c r="AI115" s="19">
        <v>32.0</v>
      </c>
      <c r="AJ115" s="13">
        <f t="shared" si="13"/>
        <v>0.4</v>
      </c>
      <c r="AK115" s="19">
        <v>21.0</v>
      </c>
      <c r="AL115" s="13">
        <f t="shared" si="14"/>
        <v>0.2625</v>
      </c>
      <c r="AM115" s="19">
        <v>27.0</v>
      </c>
      <c r="AN115" s="13">
        <f t="shared" si="15"/>
        <v>0.3375</v>
      </c>
      <c r="AO115" s="13">
        <f t="shared" si="16"/>
        <v>0.6037735849</v>
      </c>
      <c r="AP115" s="8">
        <v>14.0</v>
      </c>
      <c r="AQ115" s="14">
        <v>13.69</v>
      </c>
      <c r="AR115" s="19">
        <v>16.29</v>
      </c>
      <c r="AS115" s="26">
        <v>14.0</v>
      </c>
      <c r="AT115" s="27">
        <v>-1.165</v>
      </c>
      <c r="AU115" s="8">
        <v>14.0</v>
      </c>
      <c r="AV115" s="27">
        <v>-1.101</v>
      </c>
      <c r="AW115" s="19">
        <v>48.71</v>
      </c>
      <c r="AX115" s="19">
        <v>16.0</v>
      </c>
      <c r="AY115" s="27">
        <v>-0.987</v>
      </c>
      <c r="AZ115" s="27">
        <v>-6.089</v>
      </c>
      <c r="BA115" s="19">
        <v>46.35</v>
      </c>
      <c r="BB115" s="13">
        <f t="shared" si="17"/>
        <v>0.02857142857</v>
      </c>
      <c r="BC115" s="28">
        <f t="shared" si="18"/>
        <v>0.9268292683</v>
      </c>
      <c r="BD115" s="26">
        <f t="shared" si="19"/>
        <v>955.4006969</v>
      </c>
      <c r="BE115" s="13">
        <f t="shared" si="20"/>
        <v>-0.04459930314</v>
      </c>
      <c r="BF115" s="18">
        <f t="shared" si="21"/>
        <v>0.6446760503</v>
      </c>
      <c r="BG115" s="18">
        <f t="shared" si="22"/>
        <v>1.934028151</v>
      </c>
      <c r="BH115" s="14">
        <f t="shared" si="23"/>
        <v>22.56366176</v>
      </c>
      <c r="BI115" s="14">
        <f t="shared" si="24"/>
        <v>26.43171806</v>
      </c>
      <c r="BJ115" s="14">
        <f t="shared" si="25"/>
        <v>43.19329537</v>
      </c>
      <c r="BK115" s="14">
        <f t="shared" si="26"/>
        <v>56.08681637</v>
      </c>
      <c r="BL115" s="14">
        <f t="shared" si="27"/>
        <v>-12.89352101</v>
      </c>
      <c r="BM115" s="19">
        <v>1.0</v>
      </c>
      <c r="BN115" s="19">
        <v>3.0</v>
      </c>
      <c r="BO115" s="26">
        <v>34.0</v>
      </c>
      <c r="BP115" s="26">
        <v>38.0</v>
      </c>
      <c r="BQ115" s="19">
        <v>12.0</v>
      </c>
      <c r="BR115" s="19">
        <v>24.0</v>
      </c>
      <c r="BS115" s="19">
        <v>20.0</v>
      </c>
      <c r="BT115" s="19">
        <v>22.0</v>
      </c>
      <c r="BU115" s="19">
        <v>23.0</v>
      </c>
      <c r="BV115" s="19">
        <v>39.0</v>
      </c>
      <c r="BW115" s="13">
        <f t="shared" si="28"/>
        <v>0.3709677419</v>
      </c>
      <c r="BX115" s="14">
        <v>-9.09</v>
      </c>
      <c r="BY115" s="29">
        <f t="shared" si="29"/>
        <v>-10.48608704</v>
      </c>
      <c r="BZ115" s="18">
        <f t="shared" si="30"/>
        <v>2.0967481</v>
      </c>
      <c r="CA115" s="18">
        <f t="shared" si="31"/>
        <v>3.028636145</v>
      </c>
      <c r="CB115" s="14">
        <f t="shared" si="32"/>
        <v>30.05338944</v>
      </c>
      <c r="CC115" s="14">
        <f t="shared" si="33"/>
        <v>31.56770751</v>
      </c>
      <c r="CD115" s="14">
        <f t="shared" si="34"/>
        <v>52.76816053</v>
      </c>
      <c r="CE115" s="14">
        <f t="shared" si="35"/>
        <v>59.29137684</v>
      </c>
      <c r="CF115" s="14">
        <f t="shared" si="36"/>
        <v>-6.370304693</v>
      </c>
      <c r="CG115" s="7">
        <v>515.083333</v>
      </c>
      <c r="CH115" s="7">
        <v>18.0</v>
      </c>
      <c r="CI115" s="7">
        <v>26.0</v>
      </c>
      <c r="CJ115" s="26">
        <v>240.0</v>
      </c>
      <c r="CK115" s="7">
        <v>245.0</v>
      </c>
      <c r="CL115" s="7">
        <v>87.0</v>
      </c>
      <c r="CM115" s="7">
        <v>114.0</v>
      </c>
      <c r="CN115" s="7">
        <v>108.0</v>
      </c>
      <c r="CO115" s="7">
        <v>124.0</v>
      </c>
      <c r="CP115" s="19">
        <v>0.0</v>
      </c>
      <c r="CQ115" s="19">
        <v>2.0</v>
      </c>
      <c r="CR115" s="26">
        <f t="shared" si="37"/>
        <v>2</v>
      </c>
      <c r="CS115" s="18">
        <f t="shared" si="38"/>
        <v>0</v>
      </c>
      <c r="CT115" s="18">
        <f t="shared" si="39"/>
        <v>1.25501133</v>
      </c>
      <c r="CU115" s="18">
        <f t="shared" si="40"/>
        <v>1.25501133</v>
      </c>
      <c r="CV115" s="30">
        <v>1.9300000000000002</v>
      </c>
      <c r="CW115" s="30">
        <v>2.86</v>
      </c>
      <c r="CX115" s="30">
        <v>3.57</v>
      </c>
      <c r="CY115" s="30">
        <v>5.42</v>
      </c>
      <c r="CZ115" s="30">
        <v>3.55</v>
      </c>
      <c r="DA115" s="30">
        <v>3.49</v>
      </c>
      <c r="DB115" s="7">
        <v>2.0</v>
      </c>
      <c r="DC115" s="7">
        <v>0.0</v>
      </c>
      <c r="DD115" s="13">
        <f t="shared" si="41"/>
        <v>1</v>
      </c>
      <c r="DE115" s="7">
        <v>-0.01</v>
      </c>
      <c r="DF115" s="7">
        <v>2.52</v>
      </c>
      <c r="DG115" s="7">
        <v>2.0</v>
      </c>
      <c r="DH115" s="7">
        <v>0.0</v>
      </c>
      <c r="DI115" s="7">
        <v>0.0</v>
      </c>
      <c r="DJ115" s="8" t="s">
        <v>3901</v>
      </c>
      <c r="DK115" s="7" t="s">
        <v>3902</v>
      </c>
    </row>
    <row r="116" ht="12.75" customHeight="1">
      <c r="A116" s="7" t="s">
        <v>350</v>
      </c>
      <c r="B116" s="7" t="s">
        <v>810</v>
      </c>
      <c r="C116" s="8" t="s">
        <v>542</v>
      </c>
      <c r="D116" s="9" t="s">
        <v>174</v>
      </c>
      <c r="E116" s="7">
        <v>75.0</v>
      </c>
      <c r="F116" s="7">
        <v>10.0</v>
      </c>
      <c r="G116" s="7">
        <v>14.0</v>
      </c>
      <c r="H116" s="24">
        <f t="shared" si="1"/>
        <v>24</v>
      </c>
      <c r="I116" s="25">
        <f t="shared" si="2"/>
        <v>1.178396072</v>
      </c>
      <c r="J116" s="19">
        <v>8.0</v>
      </c>
      <c r="K116" s="19">
        <v>6.0</v>
      </c>
      <c r="L116" s="19">
        <v>5.0</v>
      </c>
      <c r="M116" s="19">
        <v>93.0</v>
      </c>
      <c r="N116" s="19">
        <v>36.0</v>
      </c>
      <c r="O116" s="19">
        <v>64.0</v>
      </c>
      <c r="P116" s="19">
        <v>56.0</v>
      </c>
      <c r="Q116" s="10">
        <f t="shared" si="3"/>
        <v>0.1075268817</v>
      </c>
      <c r="R116" s="10">
        <f t="shared" si="4"/>
        <v>0.0518134715</v>
      </c>
      <c r="S116" s="7">
        <v>73320.0</v>
      </c>
      <c r="T116" s="14">
        <f t="shared" si="5"/>
        <v>16.29333333</v>
      </c>
      <c r="U116" s="14">
        <v>1168.1</v>
      </c>
      <c r="V116" s="14">
        <f t="shared" si="6"/>
        <v>15.57466667</v>
      </c>
      <c r="W116" s="14">
        <v>2451.38</v>
      </c>
      <c r="X116" s="14">
        <f t="shared" si="7"/>
        <v>32.68506667</v>
      </c>
      <c r="Y116" s="13">
        <f t="shared" si="8"/>
        <v>0.3227259164</v>
      </c>
      <c r="Z116" s="12">
        <f t="shared" si="9"/>
        <v>75.69230769</v>
      </c>
      <c r="AA116" s="19">
        <v>103.0</v>
      </c>
      <c r="AB116" s="19">
        <v>61.0</v>
      </c>
      <c r="AC116" s="19">
        <v>108.0</v>
      </c>
      <c r="AD116" s="19">
        <v>33.0</v>
      </c>
      <c r="AE116" s="19">
        <v>12.0</v>
      </c>
      <c r="AF116" s="10">
        <f t="shared" si="10"/>
        <v>0.2051282051</v>
      </c>
      <c r="AG116" s="10">
        <f t="shared" si="11"/>
        <v>0.2820512821</v>
      </c>
      <c r="AH116" s="10">
        <f t="shared" si="12"/>
        <v>0.4871794872</v>
      </c>
      <c r="AI116" s="19">
        <v>312.0</v>
      </c>
      <c r="AJ116" s="13">
        <f t="shared" si="13"/>
        <v>0.2896935933</v>
      </c>
      <c r="AK116" s="19">
        <v>361.0</v>
      </c>
      <c r="AL116" s="13">
        <f t="shared" si="14"/>
        <v>0.3351903435</v>
      </c>
      <c r="AM116" s="19">
        <v>404.0</v>
      </c>
      <c r="AN116" s="13">
        <f t="shared" si="15"/>
        <v>0.3751160631</v>
      </c>
      <c r="AO116" s="13">
        <f t="shared" si="16"/>
        <v>0.4635958395</v>
      </c>
      <c r="AP116" s="8">
        <v>3.0</v>
      </c>
      <c r="AQ116" s="14">
        <v>-4.59</v>
      </c>
      <c r="AR116" s="19">
        <v>17.47</v>
      </c>
      <c r="AS116" s="26">
        <v>3.0</v>
      </c>
      <c r="AT116" s="27">
        <v>0.532</v>
      </c>
      <c r="AU116" s="8">
        <v>1.0</v>
      </c>
      <c r="AV116" s="27">
        <v>0.579</v>
      </c>
      <c r="AW116" s="19">
        <v>50.05</v>
      </c>
      <c r="AX116" s="19">
        <v>16.39</v>
      </c>
      <c r="AY116" s="27">
        <v>0.187</v>
      </c>
      <c r="AZ116" s="27">
        <v>-5.255</v>
      </c>
      <c r="BA116" s="19">
        <v>48.51</v>
      </c>
      <c r="BB116" s="13">
        <f t="shared" si="17"/>
        <v>0.07926829268</v>
      </c>
      <c r="BC116" s="28">
        <f t="shared" si="18"/>
        <v>0.9448698315</v>
      </c>
      <c r="BD116" s="26">
        <f t="shared" si="19"/>
        <v>1024.138124</v>
      </c>
      <c r="BE116" s="13">
        <f t="shared" si="20"/>
        <v>0.02413812423</v>
      </c>
      <c r="BF116" s="18">
        <f t="shared" si="21"/>
        <v>2.003253146</v>
      </c>
      <c r="BG116" s="18">
        <f t="shared" si="22"/>
        <v>1.84915675</v>
      </c>
      <c r="BH116" s="14">
        <f t="shared" si="23"/>
        <v>25.27180892</v>
      </c>
      <c r="BI116" s="14">
        <f t="shared" si="24"/>
        <v>33.54164883</v>
      </c>
      <c r="BJ116" s="14">
        <f t="shared" si="25"/>
        <v>48.33490283</v>
      </c>
      <c r="BK116" s="14">
        <f t="shared" si="26"/>
        <v>60.50851811</v>
      </c>
      <c r="BL116" s="14">
        <f t="shared" si="27"/>
        <v>-12.17361527</v>
      </c>
      <c r="BM116" s="19">
        <v>39.0</v>
      </c>
      <c r="BN116" s="19">
        <v>36.0</v>
      </c>
      <c r="BO116" s="26">
        <v>453.0</v>
      </c>
      <c r="BP116" s="26">
        <v>617.0</v>
      </c>
      <c r="BQ116" s="19">
        <v>209.0</v>
      </c>
      <c r="BR116" s="19">
        <v>225.0</v>
      </c>
      <c r="BS116" s="19">
        <v>240.0</v>
      </c>
      <c r="BT116" s="19">
        <v>300.0</v>
      </c>
      <c r="BU116" s="19">
        <v>444.0</v>
      </c>
      <c r="BV116" s="19">
        <v>585.0</v>
      </c>
      <c r="BW116" s="13">
        <f t="shared" si="28"/>
        <v>0.4314868805</v>
      </c>
      <c r="BX116" s="14">
        <v>-4.23</v>
      </c>
      <c r="BY116" s="29">
        <f t="shared" si="29"/>
        <v>-5.555915421</v>
      </c>
      <c r="BZ116" s="18">
        <f t="shared" si="30"/>
        <v>2.363733886</v>
      </c>
      <c r="CA116" s="18">
        <f t="shared" si="31"/>
        <v>2.280503819</v>
      </c>
      <c r="CB116" s="14">
        <f t="shared" si="32"/>
        <v>27.582444</v>
      </c>
      <c r="CC116" s="14">
        <f t="shared" si="33"/>
        <v>31.74394732</v>
      </c>
      <c r="CD116" s="14">
        <f t="shared" si="34"/>
        <v>52.65134</v>
      </c>
      <c r="CE116" s="14">
        <f t="shared" si="35"/>
        <v>58.09458634</v>
      </c>
      <c r="CF116" s="14">
        <f t="shared" si="36"/>
        <v>-6.730368931</v>
      </c>
      <c r="CG116" s="7">
        <v>3604.466667</v>
      </c>
      <c r="CH116" s="7">
        <v>142.0</v>
      </c>
      <c r="CI116" s="7">
        <v>137.0</v>
      </c>
      <c r="CJ116" s="26">
        <v>1515.0</v>
      </c>
      <c r="CK116" s="7">
        <v>1770.0</v>
      </c>
      <c r="CL116" s="7">
        <v>650.0</v>
      </c>
      <c r="CM116" s="7">
        <v>697.0</v>
      </c>
      <c r="CN116" s="7">
        <v>856.0</v>
      </c>
      <c r="CO116" s="7">
        <v>886.0</v>
      </c>
      <c r="CP116" s="19">
        <v>9.0</v>
      </c>
      <c r="CQ116" s="19">
        <v>4.0</v>
      </c>
      <c r="CR116" s="26">
        <f t="shared" si="37"/>
        <v>-5</v>
      </c>
      <c r="CS116" s="18">
        <f t="shared" si="38"/>
        <v>0.441898527</v>
      </c>
      <c r="CT116" s="18">
        <f t="shared" si="39"/>
        <v>0.1963993453</v>
      </c>
      <c r="CU116" s="18">
        <f t="shared" si="40"/>
        <v>-0.2454991817</v>
      </c>
      <c r="CV116" s="30">
        <v>36.98</v>
      </c>
      <c r="CW116" s="30">
        <v>48.2</v>
      </c>
      <c r="CX116" s="30">
        <v>56.57</v>
      </c>
      <c r="CY116" s="30">
        <v>51.58</v>
      </c>
      <c r="CZ116" s="30">
        <v>46.03</v>
      </c>
      <c r="DA116" s="30">
        <v>50.77</v>
      </c>
      <c r="DB116" s="7">
        <v>0.0</v>
      </c>
      <c r="DC116" s="7">
        <v>0.0</v>
      </c>
      <c r="DD116" s="13" t="str">
        <f t="shared" si="41"/>
        <v> </v>
      </c>
      <c r="DE116" s="7">
        <v>0.0</v>
      </c>
      <c r="DF116" s="7">
        <v>0.0</v>
      </c>
      <c r="DG116" s="7">
        <v>0.0</v>
      </c>
      <c r="DH116" s="7">
        <v>0.0</v>
      </c>
      <c r="DI116" s="7">
        <v>0.0</v>
      </c>
      <c r="DJ116" s="8" t="s">
        <v>3903</v>
      </c>
      <c r="DK116" s="7" t="s">
        <v>3904</v>
      </c>
    </row>
    <row r="117" ht="12.75" customHeight="1">
      <c r="A117" s="7" t="s">
        <v>743</v>
      </c>
      <c r="B117" s="7" t="s">
        <v>815</v>
      </c>
      <c r="C117" s="8" t="s">
        <v>182</v>
      </c>
      <c r="D117" s="9" t="s">
        <v>260</v>
      </c>
      <c r="E117" s="7">
        <v>8.0</v>
      </c>
      <c r="F117" s="7">
        <v>1.0</v>
      </c>
      <c r="G117" s="7">
        <v>1.0</v>
      </c>
      <c r="H117" s="24">
        <f t="shared" si="1"/>
        <v>2</v>
      </c>
      <c r="I117" s="25">
        <f t="shared" si="2"/>
        <v>1.674418605</v>
      </c>
      <c r="J117" s="19">
        <v>1.0</v>
      </c>
      <c r="K117" s="19">
        <v>0.0</v>
      </c>
      <c r="L117" s="19">
        <v>1.0</v>
      </c>
      <c r="M117" s="19">
        <v>9.0</v>
      </c>
      <c r="N117" s="19">
        <v>0.0</v>
      </c>
      <c r="O117" s="19">
        <v>2.0</v>
      </c>
      <c r="P117" s="19">
        <v>8.0</v>
      </c>
      <c r="Q117" s="10">
        <f t="shared" si="3"/>
        <v>0.1111111111</v>
      </c>
      <c r="R117" s="10">
        <f t="shared" si="4"/>
        <v>0.09090909091</v>
      </c>
      <c r="S117" s="7">
        <v>4300.0</v>
      </c>
      <c r="T117" s="14">
        <f t="shared" si="5"/>
        <v>8.958333333</v>
      </c>
      <c r="U117" s="14">
        <v>73.11</v>
      </c>
      <c r="V117" s="14">
        <f t="shared" si="6"/>
        <v>9.13875</v>
      </c>
      <c r="W117" s="14">
        <v>315.62</v>
      </c>
      <c r="X117" s="14">
        <f t="shared" si="7"/>
        <v>39.4525</v>
      </c>
      <c r="Y117" s="13">
        <f t="shared" si="8"/>
        <v>0.1880739845</v>
      </c>
      <c r="Z117" s="12">
        <f t="shared" si="9"/>
        <v>0</v>
      </c>
      <c r="AA117" s="19">
        <v>3.0</v>
      </c>
      <c r="AB117" s="19">
        <v>13.0</v>
      </c>
      <c r="AC117" s="19">
        <v>8.0</v>
      </c>
      <c r="AD117" s="19">
        <v>3.0</v>
      </c>
      <c r="AE117" s="19">
        <v>0.0</v>
      </c>
      <c r="AF117" s="10">
        <f t="shared" si="10"/>
        <v>0.25</v>
      </c>
      <c r="AG117" s="10">
        <f t="shared" si="11"/>
        <v>0.25</v>
      </c>
      <c r="AH117" s="10">
        <f t="shared" si="12"/>
        <v>0.5</v>
      </c>
      <c r="AI117" s="19">
        <v>26.0</v>
      </c>
      <c r="AJ117" s="13">
        <f t="shared" si="13"/>
        <v>0.3421052632</v>
      </c>
      <c r="AK117" s="19">
        <v>17.0</v>
      </c>
      <c r="AL117" s="13">
        <f t="shared" si="14"/>
        <v>0.2236842105</v>
      </c>
      <c r="AM117" s="19">
        <v>33.0</v>
      </c>
      <c r="AN117" s="13">
        <f t="shared" si="15"/>
        <v>0.4342105263</v>
      </c>
      <c r="AO117" s="13">
        <f t="shared" si="16"/>
        <v>0.6046511628</v>
      </c>
      <c r="AP117" s="8">
        <v>15.0</v>
      </c>
      <c r="AQ117" s="14">
        <v>5.53</v>
      </c>
      <c r="AR117" s="19">
        <v>16.49</v>
      </c>
      <c r="AS117" s="26">
        <v>14.0</v>
      </c>
      <c r="AT117" s="27">
        <v>-0.651</v>
      </c>
      <c r="AU117" s="8">
        <v>12.0</v>
      </c>
      <c r="AV117" s="27">
        <v>-0.377</v>
      </c>
      <c r="AW117" s="19">
        <v>50.0</v>
      </c>
      <c r="AX117" s="19">
        <v>16.18</v>
      </c>
      <c r="AY117" s="27">
        <v>-5.846</v>
      </c>
      <c r="AZ117" s="27">
        <v>-9.679</v>
      </c>
      <c r="BA117" s="19">
        <v>46.62</v>
      </c>
      <c r="BB117" s="13">
        <f t="shared" si="17"/>
        <v>0.125</v>
      </c>
      <c r="BC117" s="28">
        <f t="shared" si="18"/>
        <v>0.9705882353</v>
      </c>
      <c r="BD117" s="26">
        <f t="shared" si="19"/>
        <v>1095.588235</v>
      </c>
      <c r="BE117" s="13">
        <f t="shared" si="20"/>
        <v>0.09558823529</v>
      </c>
      <c r="BF117" s="18">
        <f t="shared" si="21"/>
        <v>3.282724661</v>
      </c>
      <c r="BG117" s="18">
        <f t="shared" si="22"/>
        <v>0.8206811654</v>
      </c>
      <c r="BH117" s="14">
        <f t="shared" si="23"/>
        <v>26.26179729</v>
      </c>
      <c r="BI117" s="14">
        <f t="shared" si="24"/>
        <v>27.90315962</v>
      </c>
      <c r="BJ117" s="14">
        <f t="shared" si="25"/>
        <v>51.70291342</v>
      </c>
      <c r="BK117" s="14">
        <f t="shared" si="26"/>
        <v>54.98563808</v>
      </c>
      <c r="BL117" s="14">
        <f t="shared" si="27"/>
        <v>-3.282724661</v>
      </c>
      <c r="BM117" s="19">
        <v>4.0</v>
      </c>
      <c r="BN117" s="19">
        <v>1.0</v>
      </c>
      <c r="BO117" s="26">
        <v>28.0</v>
      </c>
      <c r="BP117" s="26">
        <v>33.0</v>
      </c>
      <c r="BQ117" s="19">
        <v>12.0</v>
      </c>
      <c r="BR117" s="19">
        <v>15.0</v>
      </c>
      <c r="BS117" s="19">
        <v>19.0</v>
      </c>
      <c r="BT117" s="19">
        <v>18.0</v>
      </c>
      <c r="BU117" s="19">
        <v>28.0</v>
      </c>
      <c r="BV117" s="19">
        <v>28.0</v>
      </c>
      <c r="BW117" s="13">
        <f t="shared" si="28"/>
        <v>0.5</v>
      </c>
      <c r="BX117" s="14">
        <v>-7.63</v>
      </c>
      <c r="BY117" s="29">
        <f t="shared" si="29"/>
        <v>3.417647432</v>
      </c>
      <c r="BZ117" s="18">
        <f t="shared" si="30"/>
        <v>2.01264353</v>
      </c>
      <c r="CA117" s="18">
        <f t="shared" si="31"/>
        <v>2.01264353</v>
      </c>
      <c r="CB117" s="14">
        <f t="shared" si="32"/>
        <v>32.51193394</v>
      </c>
      <c r="CC117" s="14">
        <f t="shared" si="33"/>
        <v>27.24809702</v>
      </c>
      <c r="CD117" s="14">
        <f t="shared" si="34"/>
        <v>60.8437621</v>
      </c>
      <c r="CE117" s="14">
        <f t="shared" si="35"/>
        <v>53.25764417</v>
      </c>
      <c r="CF117" s="14">
        <f t="shared" si="36"/>
        <v>-10.86884258</v>
      </c>
      <c r="CG117" s="7">
        <v>387.55</v>
      </c>
      <c r="CH117" s="7">
        <v>13.0</v>
      </c>
      <c r="CI117" s="7">
        <v>13.0</v>
      </c>
      <c r="CJ117" s="26">
        <v>197.0</v>
      </c>
      <c r="CK117" s="7">
        <v>163.0</v>
      </c>
      <c r="CL117" s="7">
        <v>79.0</v>
      </c>
      <c r="CM117" s="7">
        <v>63.0</v>
      </c>
      <c r="CN117" s="7">
        <v>104.0</v>
      </c>
      <c r="CO117" s="7">
        <v>105.0</v>
      </c>
      <c r="CP117" s="19">
        <v>0.0</v>
      </c>
      <c r="CQ117" s="19">
        <v>1.0</v>
      </c>
      <c r="CR117" s="26">
        <f t="shared" si="37"/>
        <v>1</v>
      </c>
      <c r="CS117" s="18">
        <f t="shared" si="38"/>
        <v>0</v>
      </c>
      <c r="CT117" s="18">
        <f t="shared" si="39"/>
        <v>0.8372093023</v>
      </c>
      <c r="CU117" s="18">
        <f t="shared" si="40"/>
        <v>0.8372093023</v>
      </c>
      <c r="CV117" s="30">
        <v>2.56</v>
      </c>
      <c r="CW117" s="30">
        <v>2.26</v>
      </c>
      <c r="CX117" s="30">
        <v>1.2</v>
      </c>
      <c r="CY117" s="30">
        <v>1.49</v>
      </c>
      <c r="CZ117" s="30">
        <v>2.41</v>
      </c>
      <c r="DA117" s="30">
        <v>2.84</v>
      </c>
      <c r="DB117" s="7">
        <v>49.0</v>
      </c>
      <c r="DC117" s="7">
        <v>26.0</v>
      </c>
      <c r="DD117" s="13">
        <f t="shared" si="41"/>
        <v>0.6533333333</v>
      </c>
      <c r="DE117" s="7">
        <v>0.95</v>
      </c>
      <c r="DF117" s="7">
        <v>2.07</v>
      </c>
      <c r="DG117" s="7">
        <v>25.0</v>
      </c>
      <c r="DH117" s="7">
        <v>33.0</v>
      </c>
      <c r="DI117" s="7">
        <v>17.0</v>
      </c>
      <c r="DJ117" s="8" t="s">
        <v>3905</v>
      </c>
      <c r="DK117" s="7" t="s">
        <v>3906</v>
      </c>
    </row>
    <row r="118" ht="12.75" customHeight="1">
      <c r="A118" s="7" t="s">
        <v>819</v>
      </c>
      <c r="B118" s="7" t="s">
        <v>820</v>
      </c>
      <c r="C118" s="8" t="s">
        <v>149</v>
      </c>
      <c r="D118" s="9" t="s">
        <v>174</v>
      </c>
      <c r="E118" s="7">
        <v>80.0</v>
      </c>
      <c r="F118" s="7">
        <v>8.0</v>
      </c>
      <c r="G118" s="7">
        <v>17.0</v>
      </c>
      <c r="H118" s="24">
        <f t="shared" si="1"/>
        <v>25</v>
      </c>
      <c r="I118" s="25">
        <f t="shared" si="2"/>
        <v>0.9761282416</v>
      </c>
      <c r="J118" s="19">
        <v>6.0</v>
      </c>
      <c r="K118" s="19">
        <v>8.0</v>
      </c>
      <c r="L118" s="19">
        <v>8.0</v>
      </c>
      <c r="M118" s="19">
        <v>106.0</v>
      </c>
      <c r="N118" s="19">
        <v>43.0</v>
      </c>
      <c r="O118" s="19">
        <v>76.0</v>
      </c>
      <c r="P118" s="19">
        <v>57.0</v>
      </c>
      <c r="Q118" s="10">
        <f t="shared" si="3"/>
        <v>0.07547169811</v>
      </c>
      <c r="R118" s="10">
        <f t="shared" si="4"/>
        <v>0.03555555556</v>
      </c>
      <c r="S118" s="7">
        <v>92201.0</v>
      </c>
      <c r="T118" s="14">
        <f t="shared" si="5"/>
        <v>19.20854167</v>
      </c>
      <c r="U118" s="14">
        <v>1451.37</v>
      </c>
      <c r="V118" s="14">
        <f t="shared" si="6"/>
        <v>18.142125</v>
      </c>
      <c r="W118" s="14">
        <v>2393.33</v>
      </c>
      <c r="X118" s="14">
        <f t="shared" si="7"/>
        <v>29.916625</v>
      </c>
      <c r="Y118" s="13">
        <f t="shared" si="8"/>
        <v>0.3774988946</v>
      </c>
      <c r="Z118" s="12">
        <f t="shared" si="9"/>
        <v>100.5333333</v>
      </c>
      <c r="AA118" s="19">
        <v>84.0</v>
      </c>
      <c r="AB118" s="19">
        <v>103.0</v>
      </c>
      <c r="AC118" s="19">
        <v>107.0</v>
      </c>
      <c r="AD118" s="19">
        <v>74.0</v>
      </c>
      <c r="AE118" s="19">
        <v>19.0</v>
      </c>
      <c r="AF118" s="10">
        <f t="shared" si="10"/>
        <v>0.1</v>
      </c>
      <c r="AG118" s="10">
        <f t="shared" si="11"/>
        <v>0.2666666667</v>
      </c>
      <c r="AH118" s="10">
        <f t="shared" si="12"/>
        <v>0.3666666667</v>
      </c>
      <c r="AI118" s="19">
        <v>434.0</v>
      </c>
      <c r="AJ118" s="13">
        <f t="shared" si="13"/>
        <v>0.2868473232</v>
      </c>
      <c r="AK118" s="19">
        <v>558.0</v>
      </c>
      <c r="AL118" s="13">
        <f t="shared" si="14"/>
        <v>0.3688037013</v>
      </c>
      <c r="AM118" s="19">
        <v>521.0</v>
      </c>
      <c r="AN118" s="13">
        <f t="shared" si="15"/>
        <v>0.3443489755</v>
      </c>
      <c r="AO118" s="13">
        <f t="shared" si="16"/>
        <v>0.4375</v>
      </c>
      <c r="AP118" s="8">
        <v>2.0</v>
      </c>
      <c r="AQ118" s="14">
        <v>-10.22</v>
      </c>
      <c r="AR118" s="19">
        <v>17.79</v>
      </c>
      <c r="AS118" s="26">
        <v>1.0</v>
      </c>
      <c r="AT118" s="27">
        <v>1.362</v>
      </c>
      <c r="AU118" s="8">
        <v>1.0</v>
      </c>
      <c r="AV118" s="27">
        <v>0.8320000000000001</v>
      </c>
      <c r="AW118" s="19">
        <v>50.25</v>
      </c>
      <c r="AX118" s="19">
        <v>16.81</v>
      </c>
      <c r="AY118" s="27">
        <v>2.7880000000000003</v>
      </c>
      <c r="AZ118" s="27">
        <v>1.048</v>
      </c>
      <c r="BA118" s="19">
        <v>50.29</v>
      </c>
      <c r="BB118" s="13">
        <f t="shared" si="17"/>
        <v>0.07957559682</v>
      </c>
      <c r="BC118" s="28">
        <f t="shared" si="18"/>
        <v>0.929558011</v>
      </c>
      <c r="BD118" s="26">
        <f t="shared" si="19"/>
        <v>1009.133608</v>
      </c>
      <c r="BE118" s="13">
        <f t="shared" si="20"/>
        <v>0.009133607867</v>
      </c>
      <c r="BF118" s="18">
        <f t="shared" si="21"/>
        <v>2.480415056</v>
      </c>
      <c r="BG118" s="18">
        <f t="shared" si="22"/>
        <v>2.108352798</v>
      </c>
      <c r="BH118" s="14">
        <f t="shared" si="23"/>
        <v>31.17054921</v>
      </c>
      <c r="BI118" s="14">
        <f t="shared" si="24"/>
        <v>29.93034168</v>
      </c>
      <c r="BJ118" s="14">
        <f t="shared" si="25"/>
        <v>55.93335952</v>
      </c>
      <c r="BK118" s="14">
        <f t="shared" si="26"/>
        <v>56.96686579</v>
      </c>
      <c r="BL118" s="14">
        <f t="shared" si="27"/>
        <v>-1.033506273</v>
      </c>
      <c r="BM118" s="19">
        <v>60.0</v>
      </c>
      <c r="BN118" s="19">
        <v>51.0</v>
      </c>
      <c r="BO118" s="26">
        <v>694.0</v>
      </c>
      <c r="BP118" s="26">
        <v>673.0</v>
      </c>
      <c r="BQ118" s="19">
        <v>265.0</v>
      </c>
      <c r="BR118" s="19">
        <v>326.0</v>
      </c>
      <c r="BS118" s="19">
        <v>334.0</v>
      </c>
      <c r="BT118" s="19">
        <v>328.0</v>
      </c>
      <c r="BU118" s="19">
        <v>631.0</v>
      </c>
      <c r="BV118" s="19">
        <v>695.0</v>
      </c>
      <c r="BW118" s="13">
        <f t="shared" si="28"/>
        <v>0.47586727</v>
      </c>
      <c r="BX118" s="14">
        <v>-2.16</v>
      </c>
      <c r="BY118" s="29">
        <f t="shared" si="29"/>
        <v>0.1604937266</v>
      </c>
      <c r="BZ118" s="18">
        <f t="shared" si="30"/>
        <v>2.414445132</v>
      </c>
      <c r="CA118" s="18">
        <f t="shared" si="31"/>
        <v>2.243097413</v>
      </c>
      <c r="CB118" s="14">
        <f t="shared" si="32"/>
        <v>31.24759312</v>
      </c>
      <c r="CC118" s="14">
        <f t="shared" si="33"/>
        <v>29.73661778</v>
      </c>
      <c r="CD118" s="14">
        <f t="shared" si="34"/>
        <v>54.97146368</v>
      </c>
      <c r="CE118" s="14">
        <f t="shared" si="35"/>
        <v>55.78147108</v>
      </c>
      <c r="CF118" s="14">
        <f t="shared" si="36"/>
        <v>-0.2234988743</v>
      </c>
      <c r="CG118" s="7">
        <v>3851.816667</v>
      </c>
      <c r="CH118" s="7">
        <v>155.0</v>
      </c>
      <c r="CI118" s="7">
        <v>144.0</v>
      </c>
      <c r="CJ118" s="26">
        <v>1851.0</v>
      </c>
      <c r="CK118" s="7">
        <v>1765.0</v>
      </c>
      <c r="CL118" s="7">
        <v>666.0</v>
      </c>
      <c r="CM118" s="7">
        <v>783.0</v>
      </c>
      <c r="CN118" s="7">
        <v>857.0</v>
      </c>
      <c r="CO118" s="7">
        <v>889.0</v>
      </c>
      <c r="CP118" s="19">
        <v>22.0</v>
      </c>
      <c r="CQ118" s="19">
        <v>13.0</v>
      </c>
      <c r="CR118" s="26">
        <f t="shared" si="37"/>
        <v>-9</v>
      </c>
      <c r="CS118" s="18">
        <f t="shared" si="38"/>
        <v>0.8589928526</v>
      </c>
      <c r="CT118" s="18">
        <f t="shared" si="39"/>
        <v>0.5075866856</v>
      </c>
      <c r="CU118" s="18">
        <f t="shared" si="40"/>
        <v>-0.351406167</v>
      </c>
      <c r="CV118" s="30">
        <v>51.64</v>
      </c>
      <c r="CW118" s="30">
        <v>54.51</v>
      </c>
      <c r="CX118" s="30">
        <v>66.74</v>
      </c>
      <c r="CY118" s="30">
        <v>58.25</v>
      </c>
      <c r="CZ118" s="30">
        <v>67.14</v>
      </c>
      <c r="DA118" s="30">
        <v>53.39</v>
      </c>
      <c r="DB118" s="7">
        <v>0.0</v>
      </c>
      <c r="DC118" s="7">
        <v>1.0</v>
      </c>
      <c r="DD118" s="13">
        <f t="shared" si="41"/>
        <v>0</v>
      </c>
      <c r="DE118" s="7">
        <v>0.0</v>
      </c>
      <c r="DF118" s="7">
        <v>0.0</v>
      </c>
      <c r="DG118" s="7">
        <v>0.0</v>
      </c>
      <c r="DH118" s="7">
        <v>0.0</v>
      </c>
      <c r="DI118" s="7">
        <v>0.0</v>
      </c>
      <c r="DJ118" s="8" t="s">
        <v>3907</v>
      </c>
      <c r="DK118" s="7" t="s">
        <v>3908</v>
      </c>
    </row>
    <row r="119" ht="12.75" customHeight="1">
      <c r="A119" s="7" t="s">
        <v>825</v>
      </c>
      <c r="B119" s="7" t="s">
        <v>826</v>
      </c>
      <c r="C119" s="8" t="s">
        <v>246</v>
      </c>
      <c r="D119" s="9" t="s">
        <v>174</v>
      </c>
      <c r="E119" s="7">
        <v>70.0</v>
      </c>
      <c r="F119" s="7">
        <v>1.0</v>
      </c>
      <c r="G119" s="7">
        <v>9.0</v>
      </c>
      <c r="H119" s="24">
        <f t="shared" si="1"/>
        <v>10</v>
      </c>
      <c r="I119" s="25">
        <f t="shared" si="2"/>
        <v>0.6287001624</v>
      </c>
      <c r="J119" s="19">
        <v>1.0</v>
      </c>
      <c r="K119" s="19">
        <v>2.0</v>
      </c>
      <c r="L119" s="19">
        <v>7.0</v>
      </c>
      <c r="M119" s="19">
        <v>73.0</v>
      </c>
      <c r="N119" s="19">
        <v>39.0</v>
      </c>
      <c r="O119" s="19">
        <v>48.0</v>
      </c>
      <c r="P119" s="19">
        <v>39.0</v>
      </c>
      <c r="Q119" s="10">
        <f t="shared" si="3"/>
        <v>0.01369863014</v>
      </c>
      <c r="R119" s="10">
        <f t="shared" si="4"/>
        <v>0.00625</v>
      </c>
      <c r="S119" s="7">
        <v>57261.0</v>
      </c>
      <c r="T119" s="14">
        <f t="shared" si="5"/>
        <v>13.63357143</v>
      </c>
      <c r="U119" s="14">
        <v>959.82</v>
      </c>
      <c r="V119" s="14">
        <f t="shared" si="6"/>
        <v>13.71171429</v>
      </c>
      <c r="W119" s="14">
        <v>2376.31</v>
      </c>
      <c r="X119" s="14">
        <f t="shared" si="7"/>
        <v>33.94728571</v>
      </c>
      <c r="Y119" s="13">
        <f t="shared" si="8"/>
        <v>0.2877046158</v>
      </c>
      <c r="Z119" s="12">
        <f t="shared" si="9"/>
        <v>27.5483871</v>
      </c>
      <c r="AA119" s="19">
        <v>85.0</v>
      </c>
      <c r="AB119" s="19">
        <v>125.0</v>
      </c>
      <c r="AC119" s="19">
        <v>160.0</v>
      </c>
      <c r="AD119" s="19">
        <v>32.0</v>
      </c>
      <c r="AE119" s="19">
        <v>14.0</v>
      </c>
      <c r="AF119" s="10">
        <f t="shared" si="10"/>
        <v>0.03225806452</v>
      </c>
      <c r="AG119" s="10">
        <f t="shared" si="11"/>
        <v>0.2903225806</v>
      </c>
      <c r="AH119" s="10">
        <f t="shared" si="12"/>
        <v>0.3225806452</v>
      </c>
      <c r="AI119" s="19">
        <v>271.0</v>
      </c>
      <c r="AJ119" s="13">
        <f t="shared" si="13"/>
        <v>0.305524239</v>
      </c>
      <c r="AK119" s="19">
        <v>286.0</v>
      </c>
      <c r="AL119" s="13">
        <f t="shared" si="14"/>
        <v>0.3224351747</v>
      </c>
      <c r="AM119" s="19">
        <v>330.0</v>
      </c>
      <c r="AN119" s="13">
        <f t="shared" si="15"/>
        <v>0.3720405862</v>
      </c>
      <c r="AO119" s="13">
        <f t="shared" si="16"/>
        <v>0.486535009</v>
      </c>
      <c r="AP119" s="8">
        <v>1.0</v>
      </c>
      <c r="AQ119" s="14">
        <v>-4.26</v>
      </c>
      <c r="AR119" s="19">
        <v>17.09</v>
      </c>
      <c r="AS119" s="26">
        <v>5.0</v>
      </c>
      <c r="AT119" s="27">
        <v>0.008</v>
      </c>
      <c r="AU119" s="8">
        <v>5.0</v>
      </c>
      <c r="AV119" s="27">
        <v>0.543</v>
      </c>
      <c r="AW119" s="19">
        <v>50.36</v>
      </c>
      <c r="AX119" s="19">
        <v>16.55</v>
      </c>
      <c r="AY119" s="27">
        <v>0.81</v>
      </c>
      <c r="AZ119" s="27">
        <v>3.45</v>
      </c>
      <c r="BA119" s="19">
        <v>51.33</v>
      </c>
      <c r="BB119" s="13">
        <f t="shared" si="17"/>
        <v>0.07259953162</v>
      </c>
      <c r="BC119" s="28">
        <f t="shared" si="18"/>
        <v>0.9082969432</v>
      </c>
      <c r="BD119" s="26">
        <f t="shared" si="19"/>
        <v>980.8964748</v>
      </c>
      <c r="BE119" s="13">
        <f t="shared" si="20"/>
        <v>-0.01910352515</v>
      </c>
      <c r="BF119" s="18">
        <f t="shared" si="21"/>
        <v>1.937863349</v>
      </c>
      <c r="BG119" s="18">
        <f t="shared" si="22"/>
        <v>2.62549228</v>
      </c>
      <c r="BH119" s="14">
        <f t="shared" si="23"/>
        <v>26.69250484</v>
      </c>
      <c r="BI119" s="14">
        <f t="shared" si="24"/>
        <v>28.63036819</v>
      </c>
      <c r="BJ119" s="14">
        <f t="shared" si="25"/>
        <v>52.69738076</v>
      </c>
      <c r="BK119" s="14">
        <f t="shared" si="26"/>
        <v>54.38519722</v>
      </c>
      <c r="BL119" s="14">
        <f t="shared" si="27"/>
        <v>-1.687816466</v>
      </c>
      <c r="BM119" s="19">
        <v>31.0</v>
      </c>
      <c r="BN119" s="19">
        <v>42.0</v>
      </c>
      <c r="BO119" s="26">
        <v>396.0</v>
      </c>
      <c r="BP119" s="26">
        <v>416.0</v>
      </c>
      <c r="BQ119" s="19">
        <v>203.0</v>
      </c>
      <c r="BR119" s="19">
        <v>176.0</v>
      </c>
      <c r="BS119" s="19">
        <v>213.0</v>
      </c>
      <c r="BT119" s="19">
        <v>236.0</v>
      </c>
      <c r="BU119" s="19">
        <v>386.0</v>
      </c>
      <c r="BV119" s="19">
        <v>403.0</v>
      </c>
      <c r="BW119" s="13">
        <f t="shared" si="28"/>
        <v>0.4892268695</v>
      </c>
      <c r="BX119" s="14">
        <v>-3.73</v>
      </c>
      <c r="BY119" s="29">
        <f t="shared" si="29"/>
        <v>-4.361656681</v>
      </c>
      <c r="BZ119" s="18">
        <f t="shared" si="30"/>
        <v>2.287166455</v>
      </c>
      <c r="CA119" s="18">
        <f t="shared" si="31"/>
        <v>2.179111347</v>
      </c>
      <c r="CB119" s="14">
        <f t="shared" si="32"/>
        <v>29.82320984</v>
      </c>
      <c r="CC119" s="14">
        <f t="shared" si="33"/>
        <v>28.00428219</v>
      </c>
      <c r="CD119" s="14">
        <f t="shared" si="34"/>
        <v>55.23416943</v>
      </c>
      <c r="CE119" s="14">
        <f t="shared" si="35"/>
        <v>52.73089276</v>
      </c>
      <c r="CF119" s="14">
        <f t="shared" si="36"/>
        <v>-4.191093137</v>
      </c>
      <c r="CG119" s="7">
        <v>3331.633333</v>
      </c>
      <c r="CH119" s="7">
        <v>127.0</v>
      </c>
      <c r="CI119" s="7">
        <v>121.0</v>
      </c>
      <c r="CJ119" s="26">
        <v>1529.0</v>
      </c>
      <c r="CK119" s="7">
        <v>1434.0</v>
      </c>
      <c r="CL119" s="7">
        <v>623.0</v>
      </c>
      <c r="CM119" s="7">
        <v>597.0</v>
      </c>
      <c r="CN119" s="7">
        <v>788.0</v>
      </c>
      <c r="CO119" s="7">
        <v>776.0</v>
      </c>
      <c r="CP119" s="19">
        <v>8.0</v>
      </c>
      <c r="CQ119" s="19">
        <v>7.0</v>
      </c>
      <c r="CR119" s="26">
        <f t="shared" si="37"/>
        <v>-1</v>
      </c>
      <c r="CS119" s="18">
        <f t="shared" si="38"/>
        <v>0.5029601299</v>
      </c>
      <c r="CT119" s="18">
        <f t="shared" si="39"/>
        <v>0.4400901137</v>
      </c>
      <c r="CU119" s="18">
        <f t="shared" si="40"/>
        <v>-0.06287001624</v>
      </c>
      <c r="CV119" s="30">
        <v>34.33</v>
      </c>
      <c r="CW119" s="30">
        <v>36.33</v>
      </c>
      <c r="CX119" s="30">
        <v>47.61</v>
      </c>
      <c r="CY119" s="30">
        <v>36.9</v>
      </c>
      <c r="CZ119" s="30">
        <v>44.86</v>
      </c>
      <c r="DA119" s="30">
        <v>43.47</v>
      </c>
      <c r="DB119" s="7">
        <v>0.0</v>
      </c>
      <c r="DC119" s="7">
        <v>0.0</v>
      </c>
      <c r="DD119" s="13" t="str">
        <f t="shared" si="41"/>
        <v> </v>
      </c>
      <c r="DE119" s="7">
        <v>0.0</v>
      </c>
      <c r="DF119" s="7">
        <v>0.0</v>
      </c>
      <c r="DG119" s="7">
        <v>0.0</v>
      </c>
      <c r="DH119" s="7">
        <v>0.0</v>
      </c>
      <c r="DI119" s="7">
        <v>0.0</v>
      </c>
      <c r="DJ119" s="8" t="s">
        <v>3909</v>
      </c>
      <c r="DK119" s="7" t="s">
        <v>3910</v>
      </c>
    </row>
    <row r="120" ht="12.75" customHeight="1">
      <c r="A120" s="7" t="s">
        <v>452</v>
      </c>
      <c r="B120" s="7" t="s">
        <v>830</v>
      </c>
      <c r="C120" s="8" t="s">
        <v>542</v>
      </c>
      <c r="D120" s="9" t="s">
        <v>247</v>
      </c>
      <c r="E120" s="7">
        <v>77.0</v>
      </c>
      <c r="F120" s="7">
        <v>5.0</v>
      </c>
      <c r="G120" s="7">
        <v>6.0</v>
      </c>
      <c r="H120" s="24">
        <f t="shared" si="1"/>
        <v>11</v>
      </c>
      <c r="I120" s="25">
        <f t="shared" si="2"/>
        <v>0.7771563144</v>
      </c>
      <c r="J120" s="19">
        <v>5.0</v>
      </c>
      <c r="K120" s="19">
        <v>5.0</v>
      </c>
      <c r="L120" s="19">
        <v>1.0</v>
      </c>
      <c r="M120" s="19">
        <v>68.0</v>
      </c>
      <c r="N120" s="19">
        <v>30.0</v>
      </c>
      <c r="O120" s="19">
        <v>19.0</v>
      </c>
      <c r="P120" s="19">
        <v>67.0</v>
      </c>
      <c r="Q120" s="10">
        <f t="shared" si="3"/>
        <v>0.07352941176</v>
      </c>
      <c r="R120" s="10">
        <f t="shared" si="4"/>
        <v>0.04273504274</v>
      </c>
      <c r="S120" s="7">
        <v>50955.0</v>
      </c>
      <c r="T120" s="14">
        <f t="shared" si="5"/>
        <v>11.02922078</v>
      </c>
      <c r="U120" s="14">
        <v>834.27</v>
      </c>
      <c r="V120" s="14">
        <f t="shared" si="6"/>
        <v>10.83467532</v>
      </c>
      <c r="W120" s="14">
        <v>2871.06</v>
      </c>
      <c r="X120" s="14">
        <f t="shared" si="7"/>
        <v>37.28649351</v>
      </c>
      <c r="Y120" s="13">
        <f t="shared" si="8"/>
        <v>0.2251540349</v>
      </c>
      <c r="Z120" s="12">
        <f t="shared" si="9"/>
        <v>62.5</v>
      </c>
      <c r="AA120" s="19">
        <v>25.0</v>
      </c>
      <c r="AB120" s="19">
        <v>96.0</v>
      </c>
      <c r="AC120" s="19">
        <v>125.0</v>
      </c>
      <c r="AD120" s="19">
        <v>12.0</v>
      </c>
      <c r="AE120" s="19">
        <v>23.0</v>
      </c>
      <c r="AF120" s="10">
        <f t="shared" si="10"/>
        <v>0.1923076923</v>
      </c>
      <c r="AG120" s="10">
        <f t="shared" si="11"/>
        <v>0.2307692308</v>
      </c>
      <c r="AH120" s="10">
        <f t="shared" si="12"/>
        <v>0.4230769231</v>
      </c>
      <c r="AI120" s="19">
        <v>194.0</v>
      </c>
      <c r="AJ120" s="13">
        <f t="shared" si="13"/>
        <v>0.2331730769</v>
      </c>
      <c r="AK120" s="19">
        <v>313.0</v>
      </c>
      <c r="AL120" s="13">
        <f t="shared" si="14"/>
        <v>0.3762019231</v>
      </c>
      <c r="AM120" s="19">
        <v>325.0</v>
      </c>
      <c r="AN120" s="13">
        <f t="shared" si="15"/>
        <v>0.390625</v>
      </c>
      <c r="AO120" s="13">
        <f t="shared" si="16"/>
        <v>0.382642998</v>
      </c>
      <c r="AP120" s="8">
        <v>3.0</v>
      </c>
      <c r="AQ120" s="14">
        <v>-14.04</v>
      </c>
      <c r="AR120" s="19">
        <v>17.32</v>
      </c>
      <c r="AS120" s="26">
        <v>8.0</v>
      </c>
      <c r="AT120" s="27">
        <v>0.88</v>
      </c>
      <c r="AU120" s="8">
        <v>2.0</v>
      </c>
      <c r="AV120" s="27">
        <v>1.065</v>
      </c>
      <c r="AW120" s="19">
        <v>50.3</v>
      </c>
      <c r="AX120" s="19">
        <v>17.72</v>
      </c>
      <c r="AY120" s="27">
        <v>-1.927</v>
      </c>
      <c r="AZ120" s="27">
        <v>-7.192</v>
      </c>
      <c r="BA120" s="19">
        <v>48.06</v>
      </c>
      <c r="BB120" s="13">
        <f t="shared" si="17"/>
        <v>0.08</v>
      </c>
      <c r="BC120" s="28">
        <f t="shared" si="18"/>
        <v>0.9464285714</v>
      </c>
      <c r="BD120" s="26">
        <f t="shared" si="19"/>
        <v>1026.428571</v>
      </c>
      <c r="BE120" s="13">
        <f t="shared" si="20"/>
        <v>0.02642857143</v>
      </c>
      <c r="BF120" s="18">
        <f t="shared" si="21"/>
        <v>1.869898234</v>
      </c>
      <c r="BG120" s="18">
        <f t="shared" si="22"/>
        <v>1.726059909</v>
      </c>
      <c r="BH120" s="14">
        <f t="shared" si="23"/>
        <v>23.37372793</v>
      </c>
      <c r="BI120" s="14">
        <f t="shared" si="24"/>
        <v>32.21978496</v>
      </c>
      <c r="BJ120" s="14">
        <f t="shared" si="25"/>
        <v>45.52483009</v>
      </c>
      <c r="BK120" s="14">
        <f t="shared" si="26"/>
        <v>58.75795606</v>
      </c>
      <c r="BL120" s="14">
        <f t="shared" si="27"/>
        <v>-13.23312597</v>
      </c>
      <c r="BM120" s="19">
        <v>26.0</v>
      </c>
      <c r="BN120" s="19">
        <v>24.0</v>
      </c>
      <c r="BO120" s="26">
        <v>299.0</v>
      </c>
      <c r="BP120" s="26">
        <v>424.0</v>
      </c>
      <c r="BQ120" s="19">
        <v>129.0</v>
      </c>
      <c r="BR120" s="19">
        <v>159.0</v>
      </c>
      <c r="BS120" s="19">
        <v>179.0</v>
      </c>
      <c r="BT120" s="19">
        <v>210.0</v>
      </c>
      <c r="BU120" s="19">
        <v>309.0</v>
      </c>
      <c r="BV120" s="19">
        <v>398.0</v>
      </c>
      <c r="BW120" s="13">
        <f t="shared" si="28"/>
        <v>0.4370579915</v>
      </c>
      <c r="BX120" s="14">
        <v>-3.05</v>
      </c>
      <c r="BY120" s="29">
        <f t="shared" si="29"/>
        <v>-2.249557919</v>
      </c>
      <c r="BZ120" s="18">
        <f t="shared" si="30"/>
        <v>2.274799376</v>
      </c>
      <c r="CA120" s="18">
        <f t="shared" si="31"/>
        <v>2.128562273</v>
      </c>
      <c r="CB120" s="14">
        <f t="shared" si="32"/>
        <v>27.29759251</v>
      </c>
      <c r="CC120" s="14">
        <f t="shared" si="33"/>
        <v>31.86343982</v>
      </c>
      <c r="CD120" s="14">
        <f t="shared" si="34"/>
        <v>52.2391428</v>
      </c>
      <c r="CE120" s="14">
        <f t="shared" si="35"/>
        <v>57.97488694</v>
      </c>
      <c r="CF120" s="14">
        <f t="shared" si="36"/>
        <v>-7.497381827</v>
      </c>
      <c r="CG120" s="7">
        <v>3692.633333</v>
      </c>
      <c r="CH120" s="7">
        <v>140.0</v>
      </c>
      <c r="CI120" s="7">
        <v>131.0</v>
      </c>
      <c r="CJ120" s="26">
        <v>1540.0</v>
      </c>
      <c r="CK120" s="7">
        <v>1830.0</v>
      </c>
      <c r="CL120" s="7">
        <v>668.0</v>
      </c>
      <c r="CM120" s="7">
        <v>721.0</v>
      </c>
      <c r="CN120" s="7">
        <v>867.0</v>
      </c>
      <c r="CO120" s="7">
        <v>886.0</v>
      </c>
      <c r="CP120" s="19">
        <v>11.0</v>
      </c>
      <c r="CQ120" s="19">
        <v>5.0</v>
      </c>
      <c r="CR120" s="26">
        <f t="shared" si="37"/>
        <v>-6</v>
      </c>
      <c r="CS120" s="18">
        <f t="shared" si="38"/>
        <v>0.7771563144</v>
      </c>
      <c r="CT120" s="18">
        <f t="shared" si="39"/>
        <v>0.3532528702</v>
      </c>
      <c r="CU120" s="18">
        <f t="shared" si="40"/>
        <v>-0.4239034442</v>
      </c>
      <c r="CV120" s="30">
        <v>26.16</v>
      </c>
      <c r="CW120" s="30">
        <v>33.83</v>
      </c>
      <c r="CX120" s="30">
        <v>32.77</v>
      </c>
      <c r="CY120" s="30">
        <v>42.16</v>
      </c>
      <c r="CZ120" s="30">
        <v>27.6</v>
      </c>
      <c r="DA120" s="30">
        <v>39.19</v>
      </c>
      <c r="DB120" s="7">
        <v>3.0</v>
      </c>
      <c r="DC120" s="7">
        <v>1.0</v>
      </c>
      <c r="DD120" s="13">
        <f t="shared" si="41"/>
        <v>0.75</v>
      </c>
      <c r="DE120" s="7">
        <v>0.0</v>
      </c>
      <c r="DF120" s="7">
        <v>-0.24</v>
      </c>
      <c r="DG120" s="7">
        <v>2.0</v>
      </c>
      <c r="DH120" s="7">
        <v>1.0</v>
      </c>
      <c r="DI120" s="7">
        <v>1.0</v>
      </c>
      <c r="DJ120" s="8" t="s">
        <v>3911</v>
      </c>
      <c r="DK120" s="7" t="s">
        <v>3912</v>
      </c>
    </row>
    <row r="121" ht="12.75" customHeight="1">
      <c r="A121" s="7" t="s">
        <v>832</v>
      </c>
      <c r="B121" s="7" t="s">
        <v>833</v>
      </c>
      <c r="C121" s="8" t="s">
        <v>173</v>
      </c>
      <c r="D121" s="9" t="s">
        <v>159</v>
      </c>
      <c r="E121" s="7">
        <v>82.0</v>
      </c>
      <c r="F121" s="7">
        <v>14.0</v>
      </c>
      <c r="G121" s="7">
        <v>15.0</v>
      </c>
      <c r="H121" s="24">
        <f t="shared" si="1"/>
        <v>29</v>
      </c>
      <c r="I121" s="25">
        <f t="shared" si="2"/>
        <v>1.826036766</v>
      </c>
      <c r="J121" s="19">
        <v>12.0</v>
      </c>
      <c r="K121" s="19">
        <v>7.0</v>
      </c>
      <c r="L121" s="19">
        <v>5.0</v>
      </c>
      <c r="M121" s="19">
        <v>124.0</v>
      </c>
      <c r="N121" s="19">
        <v>30.0</v>
      </c>
      <c r="O121" s="19">
        <v>39.0</v>
      </c>
      <c r="P121" s="19">
        <v>117.0</v>
      </c>
      <c r="Q121" s="10">
        <f t="shared" si="3"/>
        <v>0.1129032258</v>
      </c>
      <c r="R121" s="10">
        <f t="shared" si="4"/>
        <v>0.0725388601</v>
      </c>
      <c r="S121" s="7">
        <v>57173.0</v>
      </c>
      <c r="T121" s="14">
        <f t="shared" si="5"/>
        <v>11.62052846</v>
      </c>
      <c r="U121" s="14">
        <v>924.43</v>
      </c>
      <c r="V121" s="14">
        <f t="shared" si="6"/>
        <v>11.27353659</v>
      </c>
      <c r="W121" s="14">
        <v>3013.94</v>
      </c>
      <c r="X121" s="14">
        <f t="shared" si="7"/>
        <v>36.75536585</v>
      </c>
      <c r="Y121" s="13">
        <f t="shared" si="8"/>
        <v>0.2347240102</v>
      </c>
      <c r="Z121" s="12">
        <f t="shared" si="9"/>
        <v>95.11764706</v>
      </c>
      <c r="AA121" s="19">
        <v>11.0</v>
      </c>
      <c r="AB121" s="19">
        <v>100.0</v>
      </c>
      <c r="AC121" s="19">
        <v>68.0</v>
      </c>
      <c r="AD121" s="19">
        <v>28.0</v>
      </c>
      <c r="AE121" s="19">
        <v>12.0</v>
      </c>
      <c r="AF121" s="10">
        <f t="shared" si="10"/>
        <v>0.3529411765</v>
      </c>
      <c r="AG121" s="10">
        <f t="shared" si="11"/>
        <v>0.3529411765</v>
      </c>
      <c r="AH121" s="10">
        <f t="shared" si="12"/>
        <v>0.7058823529</v>
      </c>
      <c r="AI121" s="19">
        <v>247.0</v>
      </c>
      <c r="AJ121" s="13">
        <f t="shared" si="13"/>
        <v>0.2909305065</v>
      </c>
      <c r="AK121" s="19">
        <v>266.0</v>
      </c>
      <c r="AL121" s="13">
        <f t="shared" si="14"/>
        <v>0.3133097762</v>
      </c>
      <c r="AM121" s="19">
        <v>336.0</v>
      </c>
      <c r="AN121" s="13">
        <f t="shared" si="15"/>
        <v>0.3957597173</v>
      </c>
      <c r="AO121" s="13">
        <f t="shared" si="16"/>
        <v>0.4814814815</v>
      </c>
      <c r="AP121" s="8">
        <v>4.0</v>
      </c>
      <c r="AQ121" s="14">
        <v>-4.59</v>
      </c>
      <c r="AR121" s="19">
        <v>17.03</v>
      </c>
      <c r="AS121" s="26">
        <v>10.0</v>
      </c>
      <c r="AT121" s="27">
        <v>0.128</v>
      </c>
      <c r="AU121" s="8">
        <v>10.0</v>
      </c>
      <c r="AV121" s="27">
        <v>-0.369</v>
      </c>
      <c r="AW121" s="19">
        <v>49.87</v>
      </c>
      <c r="AX121" s="19">
        <v>17.38</v>
      </c>
      <c r="AY121" s="27">
        <v>-2.765</v>
      </c>
      <c r="AZ121" s="27">
        <v>-0.679</v>
      </c>
      <c r="BA121" s="19">
        <v>49.91</v>
      </c>
      <c r="BB121" s="13">
        <f t="shared" si="17"/>
        <v>0.07359307359</v>
      </c>
      <c r="BC121" s="28">
        <f t="shared" si="18"/>
        <v>0.9245283019</v>
      </c>
      <c r="BD121" s="26">
        <f t="shared" si="19"/>
        <v>998.1213755</v>
      </c>
      <c r="BE121" s="13">
        <f t="shared" si="20"/>
        <v>-0.00187862452</v>
      </c>
      <c r="BF121" s="18">
        <f t="shared" si="21"/>
        <v>2.20676525</v>
      </c>
      <c r="BG121" s="18">
        <f t="shared" si="22"/>
        <v>2.336574971</v>
      </c>
      <c r="BH121" s="14">
        <f t="shared" si="23"/>
        <v>29.98604546</v>
      </c>
      <c r="BI121" s="14">
        <f t="shared" si="24"/>
        <v>30.95961836</v>
      </c>
      <c r="BJ121" s="14">
        <f t="shared" si="25"/>
        <v>53.15708058</v>
      </c>
      <c r="BK121" s="14">
        <f t="shared" si="26"/>
        <v>57.7004208</v>
      </c>
      <c r="BL121" s="14">
        <f t="shared" si="27"/>
        <v>-4.54334022</v>
      </c>
      <c r="BM121" s="19">
        <v>34.0</v>
      </c>
      <c r="BN121" s="19">
        <v>36.0</v>
      </c>
      <c r="BO121" s="26">
        <v>428.0</v>
      </c>
      <c r="BP121" s="26">
        <v>441.0</v>
      </c>
      <c r="BQ121" s="19">
        <v>151.0</v>
      </c>
      <c r="BR121" s="19">
        <v>174.0</v>
      </c>
      <c r="BS121" s="19">
        <v>206.0</v>
      </c>
      <c r="BT121" s="19">
        <v>238.0</v>
      </c>
      <c r="BU121" s="19">
        <v>419.0</v>
      </c>
      <c r="BV121" s="19">
        <v>435.0</v>
      </c>
      <c r="BW121" s="13">
        <f t="shared" si="28"/>
        <v>0.4906323185</v>
      </c>
      <c r="BX121" s="14">
        <v>-3.43</v>
      </c>
      <c r="BY121" s="29">
        <f t="shared" si="29"/>
        <v>-3.878895776</v>
      </c>
      <c r="BZ121" s="18">
        <f t="shared" si="30"/>
        <v>2.467433015</v>
      </c>
      <c r="CA121" s="18">
        <f t="shared" si="31"/>
        <v>1.949576703</v>
      </c>
      <c r="CB121" s="14">
        <f t="shared" si="32"/>
        <v>29.94427967</v>
      </c>
      <c r="CC121" s="14">
        <f t="shared" si="33"/>
        <v>27.43115345</v>
      </c>
      <c r="CD121" s="14">
        <f t="shared" si="34"/>
        <v>56.17217876</v>
      </c>
      <c r="CE121" s="14">
        <f t="shared" si="35"/>
        <v>53.99413603</v>
      </c>
      <c r="CF121" s="14">
        <f t="shared" si="36"/>
        <v>-6.721382943</v>
      </c>
      <c r="CG121" s="7">
        <v>3939.316667</v>
      </c>
      <c r="CH121" s="7">
        <v>162.0</v>
      </c>
      <c r="CI121" s="7">
        <v>128.0</v>
      </c>
      <c r="CJ121" s="26">
        <v>1804.0</v>
      </c>
      <c r="CK121" s="7">
        <v>1673.0</v>
      </c>
      <c r="CL121" s="7">
        <v>751.0</v>
      </c>
      <c r="CM121" s="7">
        <v>768.0</v>
      </c>
      <c r="CN121" s="7">
        <v>971.0</v>
      </c>
      <c r="CO121" s="7">
        <v>976.0</v>
      </c>
      <c r="CP121" s="19">
        <v>8.0</v>
      </c>
      <c r="CQ121" s="19">
        <v>7.0</v>
      </c>
      <c r="CR121" s="26">
        <f t="shared" si="37"/>
        <v>-1</v>
      </c>
      <c r="CS121" s="18">
        <f t="shared" si="38"/>
        <v>0.5037342802</v>
      </c>
      <c r="CT121" s="18">
        <f t="shared" si="39"/>
        <v>0.4407674951</v>
      </c>
      <c r="CU121" s="18">
        <f t="shared" si="40"/>
        <v>-0.06296678502</v>
      </c>
      <c r="CV121" s="30">
        <v>37.6</v>
      </c>
      <c r="CW121" s="30">
        <v>38.16</v>
      </c>
      <c r="CX121" s="30">
        <v>39.95</v>
      </c>
      <c r="CY121" s="30">
        <v>29.26</v>
      </c>
      <c r="CZ121" s="30">
        <v>38.11</v>
      </c>
      <c r="DA121" s="30">
        <v>35.52</v>
      </c>
      <c r="DB121" s="7">
        <v>3.0</v>
      </c>
      <c r="DC121" s="7">
        <v>8.0</v>
      </c>
      <c r="DD121" s="13">
        <f t="shared" si="41"/>
        <v>0.2727272727</v>
      </c>
      <c r="DE121" s="7">
        <v>-0.02</v>
      </c>
      <c r="DF121" s="7">
        <v>-0.49</v>
      </c>
      <c r="DG121" s="7">
        <v>4.0</v>
      </c>
      <c r="DH121" s="7">
        <v>3.0</v>
      </c>
      <c r="DI121" s="7">
        <v>2.0</v>
      </c>
      <c r="DJ121" s="8" t="s">
        <v>3913</v>
      </c>
      <c r="DK121" s="7" t="s">
        <v>3914</v>
      </c>
    </row>
    <row r="122" ht="12.75" customHeight="1">
      <c r="A122" s="7" t="s">
        <v>354</v>
      </c>
      <c r="B122" s="7" t="s">
        <v>838</v>
      </c>
      <c r="C122" s="8" t="s">
        <v>839</v>
      </c>
      <c r="D122" s="9" t="s">
        <v>150</v>
      </c>
      <c r="E122" s="7">
        <v>70.0</v>
      </c>
      <c r="F122" s="7">
        <v>4.0</v>
      </c>
      <c r="G122" s="7">
        <v>7.0</v>
      </c>
      <c r="H122" s="24">
        <f t="shared" si="1"/>
        <v>11</v>
      </c>
      <c r="I122" s="25">
        <f t="shared" si="2"/>
        <v>1.009946442</v>
      </c>
      <c r="J122" s="19">
        <v>3.0</v>
      </c>
      <c r="K122" s="19">
        <v>5.0</v>
      </c>
      <c r="L122" s="19">
        <v>1.0</v>
      </c>
      <c r="M122" s="19">
        <v>40.0</v>
      </c>
      <c r="N122" s="19">
        <v>15.0</v>
      </c>
      <c r="O122" s="19">
        <v>23.0</v>
      </c>
      <c r="P122" s="19">
        <v>48.0</v>
      </c>
      <c r="Q122" s="10">
        <f t="shared" si="3"/>
        <v>0.1</v>
      </c>
      <c r="R122" s="10">
        <f t="shared" si="4"/>
        <v>0.05128205128</v>
      </c>
      <c r="S122" s="7">
        <v>39210.0</v>
      </c>
      <c r="T122" s="14">
        <f t="shared" si="5"/>
        <v>9.335714286</v>
      </c>
      <c r="U122" s="14">
        <v>638.58</v>
      </c>
      <c r="V122" s="14">
        <f t="shared" si="6"/>
        <v>9.122571429</v>
      </c>
      <c r="W122" s="14">
        <v>2569.83</v>
      </c>
      <c r="X122" s="14">
        <f t="shared" si="7"/>
        <v>36.71185714</v>
      </c>
      <c r="Y122" s="13">
        <f t="shared" si="8"/>
        <v>0.199033166</v>
      </c>
      <c r="Z122" s="12">
        <f t="shared" si="9"/>
        <v>81.875</v>
      </c>
      <c r="AA122" s="19">
        <v>6.0</v>
      </c>
      <c r="AB122" s="19">
        <v>73.0</v>
      </c>
      <c r="AC122" s="19">
        <v>84.0</v>
      </c>
      <c r="AD122" s="19">
        <v>16.0</v>
      </c>
      <c r="AE122" s="19">
        <v>22.0</v>
      </c>
      <c r="AF122" s="10">
        <f t="shared" si="10"/>
        <v>0.1875</v>
      </c>
      <c r="AG122" s="10">
        <f t="shared" si="11"/>
        <v>0.375</v>
      </c>
      <c r="AH122" s="10">
        <f t="shared" si="12"/>
        <v>0.5625</v>
      </c>
      <c r="AI122" s="19">
        <v>141.0</v>
      </c>
      <c r="AJ122" s="13">
        <f t="shared" si="13"/>
        <v>0.2460732984</v>
      </c>
      <c r="AK122" s="19">
        <v>236.0</v>
      </c>
      <c r="AL122" s="13">
        <f t="shared" si="14"/>
        <v>0.4118673647</v>
      </c>
      <c r="AM122" s="19">
        <v>196.0</v>
      </c>
      <c r="AN122" s="13">
        <f t="shared" si="15"/>
        <v>0.3420593368</v>
      </c>
      <c r="AO122" s="13">
        <f t="shared" si="16"/>
        <v>0.374005305</v>
      </c>
      <c r="AP122" s="8">
        <v>2.0</v>
      </c>
      <c r="AQ122" s="14">
        <v>-12.11</v>
      </c>
      <c r="AR122" s="19">
        <v>16.92</v>
      </c>
      <c r="AS122" s="26">
        <v>13.0</v>
      </c>
      <c r="AT122" s="27">
        <v>-0.07</v>
      </c>
      <c r="AU122" s="8">
        <v>15.0</v>
      </c>
      <c r="AV122" s="27">
        <v>0.853</v>
      </c>
      <c r="AW122" s="19">
        <v>50.45</v>
      </c>
      <c r="AX122" s="19">
        <v>17.0</v>
      </c>
      <c r="AY122" s="27">
        <v>-0.82</v>
      </c>
      <c r="AZ122" s="27">
        <v>-7.157</v>
      </c>
      <c r="BA122" s="19">
        <v>47.27</v>
      </c>
      <c r="BB122" s="13">
        <f t="shared" si="17"/>
        <v>0.06106870229</v>
      </c>
      <c r="BC122" s="28">
        <f t="shared" si="18"/>
        <v>0.9201277955</v>
      </c>
      <c r="BD122" s="26">
        <f t="shared" si="19"/>
        <v>981.1964978</v>
      </c>
      <c r="BE122" s="13">
        <f t="shared" si="20"/>
        <v>-0.01880350218</v>
      </c>
      <c r="BF122" s="18">
        <f t="shared" si="21"/>
        <v>1.503335526</v>
      </c>
      <c r="BG122" s="18">
        <f t="shared" si="22"/>
        <v>2.348961759</v>
      </c>
      <c r="BH122" s="14">
        <f t="shared" si="23"/>
        <v>24.61711923</v>
      </c>
      <c r="BI122" s="14">
        <f t="shared" si="24"/>
        <v>29.40900122</v>
      </c>
      <c r="BJ122" s="14">
        <f t="shared" si="25"/>
        <v>46.03965047</v>
      </c>
      <c r="BK122" s="14">
        <f t="shared" si="26"/>
        <v>57.87841774</v>
      </c>
      <c r="BL122" s="14">
        <f t="shared" si="27"/>
        <v>-11.83876726</v>
      </c>
      <c r="BM122" s="19">
        <v>16.0</v>
      </c>
      <c r="BN122" s="19">
        <v>25.0</v>
      </c>
      <c r="BO122" s="26">
        <v>246.0</v>
      </c>
      <c r="BP122" s="26">
        <v>288.0</v>
      </c>
      <c r="BQ122" s="19">
        <v>102.0</v>
      </c>
      <c r="BR122" s="19">
        <v>165.0</v>
      </c>
      <c r="BS122" s="19">
        <v>126.0</v>
      </c>
      <c r="BT122" s="19">
        <v>138.0</v>
      </c>
      <c r="BU122" s="19">
        <v>230.0</v>
      </c>
      <c r="BV122" s="19">
        <v>299.0</v>
      </c>
      <c r="BW122" s="13">
        <f t="shared" si="28"/>
        <v>0.4347826087</v>
      </c>
      <c r="BX122" s="14">
        <v>-3.13</v>
      </c>
      <c r="BY122" s="29">
        <f t="shared" si="29"/>
        <v>-0.8948945858</v>
      </c>
      <c r="BZ122" s="18">
        <f t="shared" si="30"/>
        <v>2.099464199</v>
      </c>
      <c r="CA122" s="18">
        <f t="shared" si="31"/>
        <v>2.28691636</v>
      </c>
      <c r="CB122" s="14">
        <f t="shared" si="32"/>
        <v>26.03710511</v>
      </c>
      <c r="CC122" s="14">
        <f t="shared" si="33"/>
        <v>30.64842826</v>
      </c>
      <c r="CD122" s="14">
        <f t="shared" si="34"/>
        <v>50.59333815</v>
      </c>
      <c r="CE122" s="14">
        <f t="shared" si="35"/>
        <v>58.27887674</v>
      </c>
      <c r="CF122" s="14">
        <f t="shared" si="36"/>
        <v>-4.153228679</v>
      </c>
      <c r="CG122" s="7">
        <v>3200.816667</v>
      </c>
      <c r="CH122" s="7">
        <v>112.0</v>
      </c>
      <c r="CI122" s="7">
        <v>122.0</v>
      </c>
      <c r="CJ122" s="26">
        <v>1277.0</v>
      </c>
      <c r="CK122" s="7">
        <v>1513.0</v>
      </c>
      <c r="CL122" s="7">
        <v>592.0</v>
      </c>
      <c r="CM122" s="7">
        <v>738.0</v>
      </c>
      <c r="CN122" s="7">
        <v>718.0</v>
      </c>
      <c r="CO122" s="7">
        <v>736.0</v>
      </c>
      <c r="CP122" s="19">
        <v>8.0</v>
      </c>
      <c r="CQ122" s="19">
        <v>3.0</v>
      </c>
      <c r="CR122" s="26">
        <f t="shared" si="37"/>
        <v>-5</v>
      </c>
      <c r="CS122" s="18">
        <f t="shared" si="38"/>
        <v>0.7345065034</v>
      </c>
      <c r="CT122" s="18">
        <f t="shared" si="39"/>
        <v>0.2754399388</v>
      </c>
      <c r="CU122" s="18">
        <f t="shared" si="40"/>
        <v>-0.4590665647</v>
      </c>
      <c r="CV122" s="30">
        <v>18.85</v>
      </c>
      <c r="CW122" s="30">
        <v>23.01</v>
      </c>
      <c r="CX122" s="30">
        <v>23.52</v>
      </c>
      <c r="CY122" s="30">
        <v>16.91</v>
      </c>
      <c r="CZ122" s="30">
        <v>21.18</v>
      </c>
      <c r="DA122" s="30">
        <v>23.85</v>
      </c>
      <c r="DB122" s="7">
        <v>77.0</v>
      </c>
      <c r="DC122" s="7">
        <v>67.0</v>
      </c>
      <c r="DD122" s="13">
        <f t="shared" si="41"/>
        <v>0.5347222222</v>
      </c>
      <c r="DE122" s="7">
        <v>-0.03</v>
      </c>
      <c r="DF122" s="7">
        <v>-5.97</v>
      </c>
      <c r="DG122" s="7">
        <v>46.0</v>
      </c>
      <c r="DH122" s="7">
        <v>50.0</v>
      </c>
      <c r="DI122" s="7">
        <v>42.0</v>
      </c>
      <c r="DJ122" s="8" t="s">
        <v>3915</v>
      </c>
      <c r="DK122" s="7" t="s">
        <v>3916</v>
      </c>
    </row>
    <row r="123" ht="12.75" customHeight="1">
      <c r="A123" s="7" t="s">
        <v>381</v>
      </c>
      <c r="B123" s="7" t="s">
        <v>841</v>
      </c>
      <c r="C123" s="8" t="s">
        <v>173</v>
      </c>
      <c r="D123" s="9" t="s">
        <v>174</v>
      </c>
      <c r="E123" s="7">
        <v>55.0</v>
      </c>
      <c r="F123" s="7">
        <v>1.0</v>
      </c>
      <c r="G123" s="7">
        <v>5.0</v>
      </c>
      <c r="H123" s="24">
        <f t="shared" si="1"/>
        <v>6</v>
      </c>
      <c r="I123" s="25">
        <f t="shared" si="2"/>
        <v>0.5466416966</v>
      </c>
      <c r="J123" s="19">
        <v>1.0</v>
      </c>
      <c r="K123" s="19">
        <v>3.0</v>
      </c>
      <c r="L123" s="19">
        <v>2.0</v>
      </c>
      <c r="M123" s="19">
        <v>27.0</v>
      </c>
      <c r="N123" s="19">
        <v>18.0</v>
      </c>
      <c r="O123" s="19">
        <v>32.0</v>
      </c>
      <c r="P123" s="19">
        <v>19.0</v>
      </c>
      <c r="Q123" s="10">
        <f t="shared" si="3"/>
        <v>0.03703703704</v>
      </c>
      <c r="R123" s="10">
        <f t="shared" si="4"/>
        <v>0.01298701299</v>
      </c>
      <c r="S123" s="7">
        <v>39514.0</v>
      </c>
      <c r="T123" s="14">
        <f t="shared" si="5"/>
        <v>11.97393939</v>
      </c>
      <c r="U123" s="14">
        <v>659.19</v>
      </c>
      <c r="V123" s="14">
        <f t="shared" si="6"/>
        <v>11.98527273</v>
      </c>
      <c r="W123" s="14">
        <v>2002.04</v>
      </c>
      <c r="X123" s="14">
        <f t="shared" si="7"/>
        <v>36.40072727</v>
      </c>
      <c r="Y123" s="13">
        <f t="shared" si="8"/>
        <v>0.2477012509</v>
      </c>
      <c r="Z123" s="12">
        <f t="shared" si="9"/>
        <v>27.1875</v>
      </c>
      <c r="AA123" s="19">
        <v>45.0</v>
      </c>
      <c r="AB123" s="19">
        <v>51.0</v>
      </c>
      <c r="AC123" s="19">
        <v>77.0</v>
      </c>
      <c r="AD123" s="19">
        <v>24.0</v>
      </c>
      <c r="AE123" s="19">
        <v>8.0</v>
      </c>
      <c r="AF123" s="10">
        <f t="shared" si="10"/>
        <v>0.03125</v>
      </c>
      <c r="AG123" s="10">
        <f t="shared" si="11"/>
        <v>0.15625</v>
      </c>
      <c r="AH123" s="10">
        <f t="shared" si="12"/>
        <v>0.1875</v>
      </c>
      <c r="AI123" s="19">
        <v>202.0</v>
      </c>
      <c r="AJ123" s="13">
        <f t="shared" si="13"/>
        <v>0.4114052953</v>
      </c>
      <c r="AK123" s="19">
        <v>101.0</v>
      </c>
      <c r="AL123" s="13">
        <f t="shared" si="14"/>
        <v>0.2057026477</v>
      </c>
      <c r="AM123" s="19">
        <v>188.0</v>
      </c>
      <c r="AN123" s="13">
        <f t="shared" si="15"/>
        <v>0.382892057</v>
      </c>
      <c r="AO123" s="13">
        <f t="shared" si="16"/>
        <v>0.6666666667</v>
      </c>
      <c r="AP123" s="8">
        <v>8.0</v>
      </c>
      <c r="AQ123" s="14">
        <v>20.16</v>
      </c>
      <c r="AR123" s="19">
        <v>16.59</v>
      </c>
      <c r="AS123" s="26">
        <v>8.0</v>
      </c>
      <c r="AT123" s="27">
        <v>-1.347</v>
      </c>
      <c r="AU123" s="8">
        <v>8.0</v>
      </c>
      <c r="AV123" s="27">
        <v>-1.46</v>
      </c>
      <c r="AW123" s="19">
        <v>49.16</v>
      </c>
      <c r="AX123" s="19">
        <v>15.57</v>
      </c>
      <c r="AY123" s="27">
        <v>0.851</v>
      </c>
      <c r="AZ123" s="27">
        <v>1.8</v>
      </c>
      <c r="BA123" s="19">
        <v>50.37</v>
      </c>
      <c r="BB123" s="13">
        <f t="shared" si="17"/>
        <v>0.1103448276</v>
      </c>
      <c r="BC123" s="28">
        <f t="shared" si="18"/>
        <v>0.9220779221</v>
      </c>
      <c r="BD123" s="26">
        <f t="shared" si="19"/>
        <v>1032.42275</v>
      </c>
      <c r="BE123" s="13">
        <f t="shared" si="20"/>
        <v>0.03242274966</v>
      </c>
      <c r="BF123" s="18">
        <f t="shared" si="21"/>
        <v>2.912665544</v>
      </c>
      <c r="BG123" s="18">
        <f t="shared" si="22"/>
        <v>2.184499158</v>
      </c>
      <c r="BH123" s="14">
        <f t="shared" si="23"/>
        <v>26.39603149</v>
      </c>
      <c r="BI123" s="14">
        <f t="shared" si="24"/>
        <v>28.03440586</v>
      </c>
      <c r="BJ123" s="14">
        <f t="shared" si="25"/>
        <v>51.06266782</v>
      </c>
      <c r="BK123" s="14">
        <f t="shared" si="26"/>
        <v>54.15737496</v>
      </c>
      <c r="BL123" s="14">
        <f t="shared" si="27"/>
        <v>-3.094707141</v>
      </c>
      <c r="BM123" s="19">
        <v>32.0</v>
      </c>
      <c r="BN123" s="19">
        <v>24.0</v>
      </c>
      <c r="BO123" s="26">
        <v>258.0</v>
      </c>
      <c r="BP123" s="26">
        <v>284.0</v>
      </c>
      <c r="BQ123" s="19">
        <v>127.0</v>
      </c>
      <c r="BR123" s="19">
        <v>139.0</v>
      </c>
      <c r="BS123" s="19">
        <v>144.0</v>
      </c>
      <c r="BT123" s="19">
        <v>148.0</v>
      </c>
      <c r="BU123" s="19">
        <v>270.0</v>
      </c>
      <c r="BV123" s="19">
        <v>299.0</v>
      </c>
      <c r="BW123" s="13">
        <f t="shared" si="28"/>
        <v>0.474516696</v>
      </c>
      <c r="BX123" s="14">
        <v>-4.89</v>
      </c>
      <c r="BY123" s="29">
        <f t="shared" si="29"/>
        <v>-10.44470714</v>
      </c>
      <c r="BZ123" s="18">
        <f t="shared" si="30"/>
        <v>2.642724039</v>
      </c>
      <c r="CA123" s="18">
        <f t="shared" si="31"/>
        <v>1.852165566</v>
      </c>
      <c r="CB123" s="14">
        <f t="shared" si="32"/>
        <v>29.11513919</v>
      </c>
      <c r="CC123" s="14">
        <f t="shared" si="33"/>
        <v>27.62437179</v>
      </c>
      <c r="CD123" s="14">
        <f t="shared" si="34"/>
        <v>55.40685527</v>
      </c>
      <c r="CE123" s="14">
        <f t="shared" si="35"/>
        <v>55.11321927</v>
      </c>
      <c r="CF123" s="14">
        <f t="shared" si="36"/>
        <v>-3.388343145</v>
      </c>
      <c r="CG123" s="7">
        <v>2656.35</v>
      </c>
      <c r="CH123" s="7">
        <v>117.0</v>
      </c>
      <c r="CI123" s="7">
        <v>82.0</v>
      </c>
      <c r="CJ123" s="26">
        <v>1172.0</v>
      </c>
      <c r="CK123" s="7">
        <v>1141.0</v>
      </c>
      <c r="CL123" s="7">
        <v>529.0</v>
      </c>
      <c r="CM123" s="7">
        <v>529.0</v>
      </c>
      <c r="CN123" s="7">
        <v>635.0</v>
      </c>
      <c r="CO123" s="7">
        <v>688.0</v>
      </c>
      <c r="CP123" s="19">
        <v>8.0</v>
      </c>
      <c r="CQ123" s="19">
        <v>0.0</v>
      </c>
      <c r="CR123" s="26">
        <f t="shared" si="37"/>
        <v>-8</v>
      </c>
      <c r="CS123" s="18">
        <f t="shared" si="38"/>
        <v>0.7288555955</v>
      </c>
      <c r="CT123" s="18">
        <f t="shared" si="39"/>
        <v>0</v>
      </c>
      <c r="CU123" s="18">
        <f t="shared" si="40"/>
        <v>-0.7288555955</v>
      </c>
      <c r="CV123" s="30">
        <v>25.11</v>
      </c>
      <c r="CW123" s="30">
        <v>26.22</v>
      </c>
      <c r="CX123" s="30">
        <v>31.86</v>
      </c>
      <c r="CY123" s="30">
        <v>24.99</v>
      </c>
      <c r="CZ123" s="30">
        <v>29.72</v>
      </c>
      <c r="DA123" s="30">
        <v>27.84</v>
      </c>
      <c r="DB123" s="7">
        <v>0.0</v>
      </c>
      <c r="DC123" s="7">
        <v>0.0</v>
      </c>
      <c r="DD123" s="13" t="str">
        <f t="shared" si="41"/>
        <v> </v>
      </c>
      <c r="DE123" s="7">
        <v>0.0</v>
      </c>
      <c r="DF123" s="7">
        <v>0.0</v>
      </c>
      <c r="DG123" s="7">
        <v>0.0</v>
      </c>
      <c r="DH123" s="7">
        <v>0.0</v>
      </c>
      <c r="DI123" s="7">
        <v>0.0</v>
      </c>
      <c r="DJ123" s="8" t="s">
        <v>3917</v>
      </c>
      <c r="DK123" s="7" t="s">
        <v>3918</v>
      </c>
    </row>
    <row r="124" ht="12.75" customHeight="1">
      <c r="A124" s="7" t="s">
        <v>845</v>
      </c>
      <c r="B124" s="7" t="s">
        <v>846</v>
      </c>
      <c r="C124" s="8" t="s">
        <v>305</v>
      </c>
      <c r="D124" s="9" t="s">
        <v>150</v>
      </c>
      <c r="E124" s="7">
        <v>80.0</v>
      </c>
      <c r="F124" s="7">
        <v>7.0</v>
      </c>
      <c r="G124" s="7">
        <v>19.0</v>
      </c>
      <c r="H124" s="24">
        <f t="shared" si="1"/>
        <v>26</v>
      </c>
      <c r="I124" s="25">
        <f t="shared" si="2"/>
        <v>1.872037441</v>
      </c>
      <c r="J124" s="19">
        <v>7.0</v>
      </c>
      <c r="K124" s="19">
        <v>8.0</v>
      </c>
      <c r="L124" s="19">
        <v>10.0</v>
      </c>
      <c r="M124" s="19">
        <v>62.0</v>
      </c>
      <c r="N124" s="19">
        <v>34.0</v>
      </c>
      <c r="O124" s="19">
        <v>30.0</v>
      </c>
      <c r="P124" s="19">
        <v>82.0</v>
      </c>
      <c r="Q124" s="10">
        <f t="shared" si="3"/>
        <v>0.1129032258</v>
      </c>
      <c r="R124" s="10">
        <f t="shared" si="4"/>
        <v>0.05555555556</v>
      </c>
      <c r="S124" s="7">
        <v>49999.0</v>
      </c>
      <c r="T124" s="14">
        <f t="shared" si="5"/>
        <v>10.41645833</v>
      </c>
      <c r="U124" s="14">
        <v>829.46</v>
      </c>
      <c r="V124" s="14">
        <f t="shared" si="6"/>
        <v>10.36825</v>
      </c>
      <c r="W124" s="14">
        <v>3073.67</v>
      </c>
      <c r="X124" s="14">
        <f t="shared" si="7"/>
        <v>38.420875</v>
      </c>
      <c r="Y124" s="13">
        <f t="shared" si="8"/>
        <v>0.2125114972</v>
      </c>
      <c r="Z124" s="12">
        <f t="shared" si="9"/>
        <v>83.75</v>
      </c>
      <c r="AA124" s="19">
        <v>38.0</v>
      </c>
      <c r="AB124" s="19">
        <v>151.0</v>
      </c>
      <c r="AC124" s="19">
        <v>83.0</v>
      </c>
      <c r="AD124" s="19">
        <v>20.0</v>
      </c>
      <c r="AE124" s="19">
        <v>44.0</v>
      </c>
      <c r="AF124" s="10">
        <f t="shared" si="10"/>
        <v>0.21875</v>
      </c>
      <c r="AG124" s="10">
        <f t="shared" si="11"/>
        <v>0.5625</v>
      </c>
      <c r="AH124" s="10">
        <f t="shared" si="12"/>
        <v>0.78125</v>
      </c>
      <c r="AI124" s="19">
        <v>186.0</v>
      </c>
      <c r="AJ124" s="13">
        <f t="shared" si="13"/>
        <v>0.2483311081</v>
      </c>
      <c r="AK124" s="19">
        <v>270.0</v>
      </c>
      <c r="AL124" s="13">
        <f t="shared" si="14"/>
        <v>0.3604806409</v>
      </c>
      <c r="AM124" s="19">
        <v>293.0</v>
      </c>
      <c r="AN124" s="13">
        <f t="shared" si="15"/>
        <v>0.391188251</v>
      </c>
      <c r="AO124" s="13">
        <f t="shared" si="16"/>
        <v>0.4078947368</v>
      </c>
      <c r="AP124" s="8">
        <v>2.0</v>
      </c>
      <c r="AQ124" s="14">
        <v>-13.13</v>
      </c>
      <c r="AR124" s="19">
        <v>16.57</v>
      </c>
      <c r="AS124" s="26">
        <v>12.0</v>
      </c>
      <c r="AT124" s="27">
        <v>-0.514</v>
      </c>
      <c r="AU124" s="8">
        <v>12.0</v>
      </c>
      <c r="AV124" s="27">
        <v>-0.747</v>
      </c>
      <c r="AW124" s="19">
        <v>49.63</v>
      </c>
      <c r="AX124" s="19">
        <v>16.59</v>
      </c>
      <c r="AY124" s="27">
        <v>-1.255</v>
      </c>
      <c r="AZ124" s="27">
        <v>-2.56</v>
      </c>
      <c r="BA124" s="19">
        <v>50.25</v>
      </c>
      <c r="BB124" s="13">
        <f t="shared" si="17"/>
        <v>0.09552238806</v>
      </c>
      <c r="BC124" s="28">
        <f t="shared" si="18"/>
        <v>0.9138381201</v>
      </c>
      <c r="BD124" s="26">
        <f t="shared" si="19"/>
        <v>1009.360508</v>
      </c>
      <c r="BE124" s="13">
        <f t="shared" si="20"/>
        <v>0.009360508164</v>
      </c>
      <c r="BF124" s="18">
        <f t="shared" si="21"/>
        <v>2.314759</v>
      </c>
      <c r="BG124" s="18">
        <f t="shared" si="22"/>
        <v>2.387095219</v>
      </c>
      <c r="BH124" s="14">
        <f t="shared" si="23"/>
        <v>24.23263328</v>
      </c>
      <c r="BI124" s="14">
        <f t="shared" si="24"/>
        <v>27.70477178</v>
      </c>
      <c r="BJ124" s="14">
        <f t="shared" si="25"/>
        <v>48.53760278</v>
      </c>
      <c r="BK124" s="14">
        <f t="shared" si="26"/>
        <v>51.35871531</v>
      </c>
      <c r="BL124" s="14">
        <f t="shared" si="27"/>
        <v>-2.821112531</v>
      </c>
      <c r="BM124" s="19">
        <v>32.0</v>
      </c>
      <c r="BN124" s="19">
        <v>33.0</v>
      </c>
      <c r="BO124" s="26">
        <v>303.0</v>
      </c>
      <c r="BP124" s="26">
        <v>350.0</v>
      </c>
      <c r="BQ124" s="19">
        <v>147.0</v>
      </c>
      <c r="BR124" s="19">
        <v>135.0</v>
      </c>
      <c r="BS124" s="19">
        <v>189.0</v>
      </c>
      <c r="BT124" s="19">
        <v>192.0</v>
      </c>
      <c r="BU124" s="19">
        <v>316.0</v>
      </c>
      <c r="BV124" s="19">
        <v>345.0</v>
      </c>
      <c r="BW124" s="13">
        <f t="shared" si="28"/>
        <v>0.4780635401</v>
      </c>
      <c r="BX124" s="14">
        <v>-1.48</v>
      </c>
      <c r="BY124" s="29">
        <f t="shared" si="29"/>
        <v>1.112413785</v>
      </c>
      <c r="BZ124" s="18">
        <f t="shared" si="30"/>
        <v>2.304521129</v>
      </c>
      <c r="CA124" s="18">
        <f t="shared" si="31"/>
        <v>2.166249861</v>
      </c>
      <c r="CB124" s="14">
        <f t="shared" si="32"/>
        <v>28.62215242</v>
      </c>
      <c r="CC124" s="14">
        <f t="shared" si="33"/>
        <v>29.4056896</v>
      </c>
      <c r="CD124" s="14">
        <f t="shared" si="34"/>
        <v>55.40068794</v>
      </c>
      <c r="CE124" s="14">
        <f t="shared" si="35"/>
        <v>56.10740775</v>
      </c>
      <c r="CF124" s="14">
        <f t="shared" si="36"/>
        <v>-2.114392718</v>
      </c>
      <c r="CG124" s="7">
        <v>3905.366667</v>
      </c>
      <c r="CH124" s="7">
        <v>150.0</v>
      </c>
      <c r="CI124" s="7">
        <v>141.0</v>
      </c>
      <c r="CJ124" s="26">
        <v>1713.0</v>
      </c>
      <c r="CK124" s="7">
        <v>1773.0</v>
      </c>
      <c r="CL124" s="7">
        <v>765.0</v>
      </c>
      <c r="CM124" s="7">
        <v>705.0</v>
      </c>
      <c r="CN124" s="7">
        <v>978.0</v>
      </c>
      <c r="CO124" s="7">
        <v>1033.0</v>
      </c>
      <c r="CP124" s="19">
        <v>8.0</v>
      </c>
      <c r="CQ124" s="19">
        <v>9.0</v>
      </c>
      <c r="CR124" s="26">
        <f t="shared" si="37"/>
        <v>1</v>
      </c>
      <c r="CS124" s="18">
        <f t="shared" si="38"/>
        <v>0.5760115202</v>
      </c>
      <c r="CT124" s="18">
        <f t="shared" si="39"/>
        <v>0.6480129603</v>
      </c>
      <c r="CU124" s="18">
        <f t="shared" si="40"/>
        <v>0.07200144003</v>
      </c>
      <c r="CV124" s="30">
        <v>28.2</v>
      </c>
      <c r="CW124" s="30">
        <v>30.57</v>
      </c>
      <c r="CX124" s="30">
        <v>34.48</v>
      </c>
      <c r="CY124" s="30">
        <v>24.09</v>
      </c>
      <c r="CZ124" s="30">
        <v>32.56</v>
      </c>
      <c r="DA124" s="30">
        <v>36.5</v>
      </c>
      <c r="DB124" s="7">
        <v>383.0</v>
      </c>
      <c r="DC124" s="7">
        <v>370.0</v>
      </c>
      <c r="DD124" s="13">
        <f t="shared" si="41"/>
        <v>0.5086321381</v>
      </c>
      <c r="DE124" s="7">
        <v>2.55</v>
      </c>
      <c r="DF124" s="7">
        <v>6.58</v>
      </c>
      <c r="DG124" s="7">
        <v>183.0</v>
      </c>
      <c r="DH124" s="7">
        <v>289.0</v>
      </c>
      <c r="DI124" s="7">
        <v>264.0</v>
      </c>
      <c r="DJ124" s="8" t="s">
        <v>3919</v>
      </c>
      <c r="DK124" s="7" t="s">
        <v>3920</v>
      </c>
    </row>
    <row r="125" ht="12.75" customHeight="1">
      <c r="A125" s="7" t="s">
        <v>851</v>
      </c>
      <c r="B125" s="7" t="s">
        <v>852</v>
      </c>
      <c r="C125" s="8" t="s">
        <v>542</v>
      </c>
      <c r="D125" s="9" t="s">
        <v>174</v>
      </c>
      <c r="E125" s="7">
        <v>16.0</v>
      </c>
      <c r="F125" s="7">
        <v>0.0</v>
      </c>
      <c r="G125" s="7">
        <v>2.0</v>
      </c>
      <c r="H125" s="24">
        <f t="shared" si="1"/>
        <v>2</v>
      </c>
      <c r="I125" s="25">
        <f t="shared" si="2"/>
        <v>0.4213236585</v>
      </c>
      <c r="J125" s="19">
        <v>0.0</v>
      </c>
      <c r="K125" s="19">
        <v>0.0</v>
      </c>
      <c r="L125" s="19">
        <v>2.0</v>
      </c>
      <c r="M125" s="19">
        <v>14.0</v>
      </c>
      <c r="N125" s="19">
        <v>6.0</v>
      </c>
      <c r="O125" s="19">
        <v>14.0</v>
      </c>
      <c r="P125" s="19">
        <v>4.0</v>
      </c>
      <c r="Q125" s="10">
        <f t="shared" si="3"/>
        <v>0</v>
      </c>
      <c r="R125" s="10">
        <f t="shared" si="4"/>
        <v>0</v>
      </c>
      <c r="S125" s="7">
        <v>17089.0</v>
      </c>
      <c r="T125" s="14">
        <f t="shared" si="5"/>
        <v>17.80104167</v>
      </c>
      <c r="U125" s="14">
        <v>282.97</v>
      </c>
      <c r="V125" s="14">
        <f t="shared" si="6"/>
        <v>17.685625</v>
      </c>
      <c r="W125" s="14">
        <v>517.95</v>
      </c>
      <c r="X125" s="14">
        <f t="shared" si="7"/>
        <v>32.371875</v>
      </c>
      <c r="Y125" s="13">
        <f t="shared" si="8"/>
        <v>0.3533061979</v>
      </c>
      <c r="Z125" s="12">
        <f t="shared" si="9"/>
        <v>0</v>
      </c>
      <c r="AA125" s="19">
        <v>27.0</v>
      </c>
      <c r="AB125" s="19">
        <v>33.0</v>
      </c>
      <c r="AC125" s="19">
        <v>24.0</v>
      </c>
      <c r="AD125" s="19">
        <v>12.0</v>
      </c>
      <c r="AE125" s="19">
        <v>9.0</v>
      </c>
      <c r="AF125" s="10">
        <f t="shared" si="10"/>
        <v>0</v>
      </c>
      <c r="AG125" s="10">
        <f t="shared" si="11"/>
        <v>0.3333333333</v>
      </c>
      <c r="AH125" s="10">
        <f t="shared" si="12"/>
        <v>0.3333333333</v>
      </c>
      <c r="AI125" s="19">
        <v>76.0</v>
      </c>
      <c r="AJ125" s="13">
        <f t="shared" si="13"/>
        <v>0.2629757785</v>
      </c>
      <c r="AK125" s="19">
        <v>91.0</v>
      </c>
      <c r="AL125" s="13">
        <f t="shared" si="14"/>
        <v>0.3148788927</v>
      </c>
      <c r="AM125" s="19">
        <v>122.0</v>
      </c>
      <c r="AN125" s="13">
        <f t="shared" si="15"/>
        <v>0.4221453287</v>
      </c>
      <c r="AO125" s="13">
        <f t="shared" si="16"/>
        <v>0.4550898204</v>
      </c>
      <c r="AP125" s="8">
        <v>3.0</v>
      </c>
      <c r="AQ125" s="14">
        <v>-5.99</v>
      </c>
      <c r="AR125" s="19">
        <v>17.49</v>
      </c>
      <c r="AS125" s="26">
        <v>3.0</v>
      </c>
      <c r="AT125" s="27">
        <v>0.925</v>
      </c>
      <c r="AU125" s="8">
        <v>1.0</v>
      </c>
      <c r="AV125" s="27">
        <v>1.752</v>
      </c>
      <c r="AW125" s="19">
        <v>50.84</v>
      </c>
      <c r="AX125" s="19">
        <v>18.06</v>
      </c>
      <c r="AY125" s="27">
        <v>4.737</v>
      </c>
      <c r="AZ125" s="27">
        <v>-2.688</v>
      </c>
      <c r="BA125" s="19">
        <v>49.17</v>
      </c>
      <c r="BB125" s="13">
        <f t="shared" si="17"/>
        <v>0.04724409449</v>
      </c>
      <c r="BC125" s="28">
        <f t="shared" si="18"/>
        <v>0.9098360656</v>
      </c>
      <c r="BD125" s="26">
        <f t="shared" si="19"/>
        <v>957.0801601</v>
      </c>
      <c r="BE125" s="13">
        <f t="shared" si="20"/>
        <v>-0.04291983994</v>
      </c>
      <c r="BF125" s="18">
        <f t="shared" si="21"/>
        <v>1.27221967</v>
      </c>
      <c r="BG125" s="18">
        <f t="shared" si="22"/>
        <v>2.332402728</v>
      </c>
      <c r="BH125" s="14">
        <f t="shared" si="23"/>
        <v>26.92864968</v>
      </c>
      <c r="BI125" s="14">
        <f t="shared" si="24"/>
        <v>25.86846662</v>
      </c>
      <c r="BJ125" s="14">
        <f t="shared" si="25"/>
        <v>50.8887868</v>
      </c>
      <c r="BK125" s="14">
        <f t="shared" si="26"/>
        <v>51.52489663</v>
      </c>
      <c r="BL125" s="14">
        <f t="shared" si="27"/>
        <v>-0.636109835</v>
      </c>
      <c r="BM125" s="19">
        <v>6.0</v>
      </c>
      <c r="BN125" s="19">
        <v>11.0</v>
      </c>
      <c r="BO125" s="26">
        <v>121.0</v>
      </c>
      <c r="BP125" s="26">
        <v>111.0</v>
      </c>
      <c r="BQ125" s="19">
        <v>48.0</v>
      </c>
      <c r="BR125" s="19">
        <v>51.0</v>
      </c>
      <c r="BS125" s="19">
        <v>65.0</v>
      </c>
      <c r="BT125" s="19">
        <v>70.0</v>
      </c>
      <c r="BU125" s="19">
        <v>114.0</v>
      </c>
      <c r="BV125" s="19">
        <v>134.0</v>
      </c>
      <c r="BW125" s="13">
        <f t="shared" si="28"/>
        <v>0.4596774194</v>
      </c>
      <c r="BX125" s="14">
        <v>-0.17</v>
      </c>
      <c r="BY125" s="29">
        <f t="shared" si="29"/>
        <v>4.791734476</v>
      </c>
      <c r="BZ125" s="18">
        <f t="shared" si="30"/>
        <v>2.019572399</v>
      </c>
      <c r="CA125" s="18">
        <f t="shared" si="31"/>
        <v>2.243969332</v>
      </c>
      <c r="CB125" s="14">
        <f t="shared" si="32"/>
        <v>27.52602381</v>
      </c>
      <c r="CC125" s="14">
        <f t="shared" si="33"/>
        <v>29.32119928</v>
      </c>
      <c r="CD125" s="14">
        <f t="shared" si="34"/>
        <v>51.7608926</v>
      </c>
      <c r="CE125" s="14">
        <f t="shared" si="35"/>
        <v>55.57564047</v>
      </c>
      <c r="CF125" s="14">
        <f t="shared" si="36"/>
        <v>3.17863803</v>
      </c>
      <c r="CG125" s="7">
        <v>802.15</v>
      </c>
      <c r="CH125" s="7">
        <v>27.0</v>
      </c>
      <c r="CI125" s="7">
        <v>30.0</v>
      </c>
      <c r="CJ125" s="26">
        <v>341.0</v>
      </c>
      <c r="CK125" s="7">
        <v>362.0</v>
      </c>
      <c r="CL125" s="7">
        <v>127.0</v>
      </c>
      <c r="CM125" s="7">
        <v>152.0</v>
      </c>
      <c r="CN125" s="7">
        <v>197.0</v>
      </c>
      <c r="CO125" s="7">
        <v>199.0</v>
      </c>
      <c r="CP125" s="19">
        <v>1.0</v>
      </c>
      <c r="CQ125" s="19">
        <v>0.0</v>
      </c>
      <c r="CR125" s="26">
        <f t="shared" si="37"/>
        <v>-1</v>
      </c>
      <c r="CS125" s="18">
        <f t="shared" si="38"/>
        <v>0.2106618292</v>
      </c>
      <c r="CT125" s="18">
        <f t="shared" si="39"/>
        <v>0</v>
      </c>
      <c r="CU125" s="18">
        <f t="shared" si="40"/>
        <v>-0.2106618292</v>
      </c>
      <c r="CV125" s="30">
        <v>10.07</v>
      </c>
      <c r="CW125" s="30">
        <v>9.53</v>
      </c>
      <c r="CX125" s="30">
        <v>15.17</v>
      </c>
      <c r="CY125" s="30">
        <v>12.52</v>
      </c>
      <c r="CZ125" s="30">
        <v>9.59</v>
      </c>
      <c r="DA125" s="30">
        <v>11.01</v>
      </c>
      <c r="DB125" s="7">
        <v>0.0</v>
      </c>
      <c r="DC125" s="7">
        <v>0.0</v>
      </c>
      <c r="DD125" s="13" t="str">
        <f t="shared" si="41"/>
        <v> </v>
      </c>
      <c r="DE125" s="7">
        <v>0.0</v>
      </c>
      <c r="DF125" s="7">
        <v>0.0</v>
      </c>
      <c r="DG125" s="7">
        <v>0.0</v>
      </c>
      <c r="DH125" s="7">
        <v>0.0</v>
      </c>
      <c r="DI125" s="7">
        <v>0.0</v>
      </c>
      <c r="DJ125" s="8" t="s">
        <v>3921</v>
      </c>
      <c r="DK125" s="7" t="s">
        <v>3922</v>
      </c>
    </row>
    <row r="126" ht="12.75" customHeight="1">
      <c r="A126" s="7" t="s">
        <v>272</v>
      </c>
      <c r="B126" s="7" t="s">
        <v>854</v>
      </c>
      <c r="C126" s="8" t="s">
        <v>182</v>
      </c>
      <c r="D126" s="9" t="s">
        <v>247</v>
      </c>
      <c r="E126" s="7">
        <v>23.0</v>
      </c>
      <c r="F126" s="7">
        <v>2.0</v>
      </c>
      <c r="G126" s="7">
        <v>2.0</v>
      </c>
      <c r="H126" s="24">
        <f t="shared" si="1"/>
        <v>4</v>
      </c>
      <c r="I126" s="25">
        <f t="shared" si="2"/>
        <v>1.169970751</v>
      </c>
      <c r="J126" s="19">
        <v>2.0</v>
      </c>
      <c r="K126" s="19">
        <v>1.0</v>
      </c>
      <c r="L126" s="19">
        <v>1.0</v>
      </c>
      <c r="M126" s="19">
        <v>20.0</v>
      </c>
      <c r="N126" s="19">
        <v>4.0</v>
      </c>
      <c r="O126" s="19">
        <v>5.0</v>
      </c>
      <c r="P126" s="19">
        <v>24.0</v>
      </c>
      <c r="Q126" s="10">
        <f t="shared" si="3"/>
        <v>0.1</v>
      </c>
      <c r="R126" s="10">
        <f t="shared" si="4"/>
        <v>0.06896551724</v>
      </c>
      <c r="S126" s="7">
        <v>12308.0</v>
      </c>
      <c r="T126" s="14">
        <f t="shared" si="5"/>
        <v>8.91884058</v>
      </c>
      <c r="U126" s="14">
        <v>207.78</v>
      </c>
      <c r="V126" s="14">
        <f t="shared" si="6"/>
        <v>9.033913043</v>
      </c>
      <c r="W126" s="14">
        <v>896.31</v>
      </c>
      <c r="X126" s="14">
        <f t="shared" si="7"/>
        <v>38.97</v>
      </c>
      <c r="Y126" s="13">
        <f t="shared" si="8"/>
        <v>0.1881911801</v>
      </c>
      <c r="Z126" s="12">
        <f t="shared" si="9"/>
        <v>19.25</v>
      </c>
      <c r="AA126" s="19">
        <v>6.0</v>
      </c>
      <c r="AB126" s="19">
        <v>44.0</v>
      </c>
      <c r="AC126" s="19">
        <v>23.0</v>
      </c>
      <c r="AD126" s="19">
        <v>2.0</v>
      </c>
      <c r="AE126" s="19">
        <v>5.0</v>
      </c>
      <c r="AF126" s="10">
        <f t="shared" si="10"/>
        <v>0.5</v>
      </c>
      <c r="AG126" s="10">
        <f t="shared" si="11"/>
        <v>0.5</v>
      </c>
      <c r="AH126" s="10">
        <f t="shared" si="12"/>
        <v>1</v>
      </c>
      <c r="AI126" s="19">
        <v>43.0</v>
      </c>
      <c r="AJ126" s="13">
        <f t="shared" si="13"/>
        <v>0.2810457516</v>
      </c>
      <c r="AK126" s="19">
        <v>40.0</v>
      </c>
      <c r="AL126" s="13">
        <f t="shared" si="14"/>
        <v>0.2614379085</v>
      </c>
      <c r="AM126" s="19">
        <v>70.0</v>
      </c>
      <c r="AN126" s="13">
        <f t="shared" si="15"/>
        <v>0.4575163399</v>
      </c>
      <c r="AO126" s="13">
        <f t="shared" si="16"/>
        <v>0.5180722892</v>
      </c>
      <c r="AP126" s="8">
        <v>13.0</v>
      </c>
      <c r="AQ126" s="14">
        <v>5.22</v>
      </c>
      <c r="AR126" s="19">
        <v>16.83</v>
      </c>
      <c r="AS126" s="26">
        <v>10.0</v>
      </c>
      <c r="AT126" s="27">
        <v>-0.47700000000000004</v>
      </c>
      <c r="AU126" s="8">
        <v>11.0</v>
      </c>
      <c r="AV126" s="27">
        <v>-0.327</v>
      </c>
      <c r="AW126" s="19">
        <v>49.97</v>
      </c>
      <c r="AX126" s="19">
        <v>16.75</v>
      </c>
      <c r="AY126" s="27">
        <v>-3.5460000000000003</v>
      </c>
      <c r="AZ126" s="27">
        <v>-8.137</v>
      </c>
      <c r="BA126" s="19">
        <v>47.19</v>
      </c>
      <c r="BB126" s="13">
        <f t="shared" si="17"/>
        <v>0.05194805195</v>
      </c>
      <c r="BC126" s="28">
        <f t="shared" si="18"/>
        <v>0.904</v>
      </c>
      <c r="BD126" s="26">
        <f t="shared" si="19"/>
        <v>955.9480519</v>
      </c>
      <c r="BE126" s="13">
        <f t="shared" si="20"/>
        <v>-0.04405194805</v>
      </c>
      <c r="BF126" s="18">
        <f t="shared" si="21"/>
        <v>1.15506786</v>
      </c>
      <c r="BG126" s="18">
        <f t="shared" si="22"/>
        <v>3.465203581</v>
      </c>
      <c r="BH126" s="14">
        <f t="shared" si="23"/>
        <v>22.23505631</v>
      </c>
      <c r="BI126" s="14">
        <f t="shared" si="24"/>
        <v>36.09587063</v>
      </c>
      <c r="BJ126" s="14">
        <f t="shared" si="25"/>
        <v>43.60381172</v>
      </c>
      <c r="BK126" s="14">
        <f t="shared" si="26"/>
        <v>64.10626624</v>
      </c>
      <c r="BL126" s="14">
        <f t="shared" si="27"/>
        <v>-20.50245452</v>
      </c>
      <c r="BM126" s="19">
        <v>4.0</v>
      </c>
      <c r="BN126" s="19">
        <v>12.0</v>
      </c>
      <c r="BO126" s="26">
        <v>73.0</v>
      </c>
      <c r="BP126" s="26">
        <v>113.0</v>
      </c>
      <c r="BQ126" s="19">
        <v>33.0</v>
      </c>
      <c r="BR126" s="19">
        <v>50.0</v>
      </c>
      <c r="BS126" s="19">
        <v>41.0</v>
      </c>
      <c r="BT126" s="19">
        <v>47.0</v>
      </c>
      <c r="BU126" s="19">
        <v>86.0</v>
      </c>
      <c r="BV126" s="19">
        <v>110.0</v>
      </c>
      <c r="BW126" s="13">
        <f t="shared" si="28"/>
        <v>0.4387755102</v>
      </c>
      <c r="BX126" s="14">
        <v>-4.83</v>
      </c>
      <c r="BY126" s="29">
        <f t="shared" si="29"/>
        <v>-13.21618946</v>
      </c>
      <c r="BZ126" s="18">
        <f t="shared" si="30"/>
        <v>2.235110619</v>
      </c>
      <c r="CA126" s="18">
        <f t="shared" si="31"/>
        <v>2.94380423</v>
      </c>
      <c r="CB126" s="14">
        <f t="shared" si="32"/>
        <v>27.14841679</v>
      </c>
      <c r="CC126" s="14">
        <f t="shared" si="33"/>
        <v>29.87416145</v>
      </c>
      <c r="CD126" s="14">
        <f t="shared" si="34"/>
        <v>49.82661234</v>
      </c>
      <c r="CE126" s="14">
        <f t="shared" si="35"/>
        <v>57.18612291</v>
      </c>
      <c r="CF126" s="14">
        <f t="shared" si="36"/>
        <v>-13.14294394</v>
      </c>
      <c r="CG126" s="7">
        <v>1100.616667</v>
      </c>
      <c r="CH126" s="7">
        <v>41.0</v>
      </c>
      <c r="CI126" s="7">
        <v>54.0</v>
      </c>
      <c r="CJ126" s="26">
        <v>457.0</v>
      </c>
      <c r="CK126" s="7">
        <v>494.0</v>
      </c>
      <c r="CL126" s="7">
        <v>186.0</v>
      </c>
      <c r="CM126" s="7">
        <v>229.0</v>
      </c>
      <c r="CN126" s="7">
        <v>230.0</v>
      </c>
      <c r="CO126" s="7">
        <v>272.0</v>
      </c>
      <c r="CP126" s="19">
        <v>1.0</v>
      </c>
      <c r="CQ126" s="19">
        <v>3.0</v>
      </c>
      <c r="CR126" s="26">
        <f t="shared" si="37"/>
        <v>2</v>
      </c>
      <c r="CS126" s="18">
        <f t="shared" si="38"/>
        <v>0.2924926877</v>
      </c>
      <c r="CT126" s="18">
        <f t="shared" si="39"/>
        <v>0.877478063</v>
      </c>
      <c r="CU126" s="18">
        <f t="shared" si="40"/>
        <v>0.5849853754</v>
      </c>
      <c r="CV126" s="30">
        <v>7.29</v>
      </c>
      <c r="CW126" s="30">
        <v>9.49</v>
      </c>
      <c r="CX126" s="30">
        <v>11.49</v>
      </c>
      <c r="CY126" s="30">
        <v>12.09</v>
      </c>
      <c r="CZ126" s="30">
        <v>7.8</v>
      </c>
      <c r="DA126" s="30">
        <v>6.86</v>
      </c>
      <c r="DB126" s="7">
        <v>2.0</v>
      </c>
      <c r="DC126" s="7">
        <v>7.0</v>
      </c>
      <c r="DD126" s="13">
        <f t="shared" si="41"/>
        <v>0.2222222222</v>
      </c>
      <c r="DE126" s="7">
        <v>-0.04</v>
      </c>
      <c r="DF126" s="7">
        <v>-1.45</v>
      </c>
      <c r="DG126" s="7">
        <v>6.0</v>
      </c>
      <c r="DH126" s="7">
        <v>3.0</v>
      </c>
      <c r="DI126" s="7">
        <v>0.0</v>
      </c>
      <c r="DJ126" s="8" t="s">
        <v>3923</v>
      </c>
      <c r="DK126" s="7" t="s">
        <v>3924</v>
      </c>
    </row>
    <row r="127" ht="12.75" customHeight="1">
      <c r="A127" s="7" t="s">
        <v>858</v>
      </c>
      <c r="B127" s="7" t="s">
        <v>859</v>
      </c>
      <c r="C127" s="8" t="s">
        <v>860</v>
      </c>
      <c r="D127" s="9" t="s">
        <v>174</v>
      </c>
      <c r="E127" s="7">
        <v>29.0</v>
      </c>
      <c r="F127" s="7">
        <v>1.0</v>
      </c>
      <c r="G127" s="7">
        <v>6.0</v>
      </c>
      <c r="H127" s="24">
        <f t="shared" si="1"/>
        <v>7</v>
      </c>
      <c r="I127" s="25">
        <f t="shared" si="2"/>
        <v>1.035417865</v>
      </c>
      <c r="J127" s="19">
        <v>1.0</v>
      </c>
      <c r="K127" s="19">
        <v>1.0</v>
      </c>
      <c r="L127" s="19">
        <v>5.0</v>
      </c>
      <c r="M127" s="19">
        <v>40.0</v>
      </c>
      <c r="N127" s="19">
        <v>15.0</v>
      </c>
      <c r="O127" s="19">
        <v>19.0</v>
      </c>
      <c r="P127" s="19">
        <v>15.0</v>
      </c>
      <c r="Q127" s="10">
        <f t="shared" si="3"/>
        <v>0.025</v>
      </c>
      <c r="R127" s="10">
        <f t="shared" si="4"/>
        <v>0.01351351351</v>
      </c>
      <c r="S127" s="7">
        <v>24338.0</v>
      </c>
      <c r="T127" s="14">
        <f t="shared" si="5"/>
        <v>13.98735632</v>
      </c>
      <c r="U127" s="14">
        <v>404.23</v>
      </c>
      <c r="V127" s="14">
        <f t="shared" si="6"/>
        <v>13.93896552</v>
      </c>
      <c r="W127" s="14">
        <v>964.48</v>
      </c>
      <c r="X127" s="14">
        <f t="shared" si="7"/>
        <v>33.25793103</v>
      </c>
      <c r="Y127" s="13">
        <f t="shared" si="8"/>
        <v>0.2953364847</v>
      </c>
      <c r="Z127" s="12">
        <f t="shared" si="9"/>
        <v>11.05555556</v>
      </c>
      <c r="AA127" s="19">
        <v>30.0</v>
      </c>
      <c r="AB127" s="19">
        <v>19.0</v>
      </c>
      <c r="AC127" s="19">
        <v>54.0</v>
      </c>
      <c r="AD127" s="19">
        <v>17.0</v>
      </c>
      <c r="AE127" s="19">
        <v>5.0</v>
      </c>
      <c r="AF127" s="10">
        <f t="shared" si="10"/>
        <v>0.05555555556</v>
      </c>
      <c r="AG127" s="10">
        <f t="shared" si="11"/>
        <v>0.3333333333</v>
      </c>
      <c r="AH127" s="10">
        <f t="shared" si="12"/>
        <v>0.3888888889</v>
      </c>
      <c r="AI127" s="19">
        <v>120.0</v>
      </c>
      <c r="AJ127" s="13">
        <f t="shared" si="13"/>
        <v>0.3592814371</v>
      </c>
      <c r="AK127" s="19">
        <v>101.0</v>
      </c>
      <c r="AL127" s="13">
        <f t="shared" si="14"/>
        <v>0.3023952096</v>
      </c>
      <c r="AM127" s="19">
        <v>113.0</v>
      </c>
      <c r="AN127" s="13">
        <f t="shared" si="15"/>
        <v>0.3383233533</v>
      </c>
      <c r="AO127" s="13">
        <f t="shared" si="16"/>
        <v>0.5429864253</v>
      </c>
      <c r="AP127" s="8">
        <v>8.0</v>
      </c>
      <c r="AQ127" s="14">
        <v>8.7</v>
      </c>
      <c r="AR127" s="19">
        <v>17.04</v>
      </c>
      <c r="AS127" s="26">
        <v>9.0</v>
      </c>
      <c r="AT127" s="27">
        <v>-0.561</v>
      </c>
      <c r="AU127" s="8">
        <v>9.0</v>
      </c>
      <c r="AV127" s="27">
        <v>-1.308</v>
      </c>
      <c r="AW127" s="19">
        <v>49.82</v>
      </c>
      <c r="AX127" s="19">
        <v>16.56</v>
      </c>
      <c r="AY127" s="27">
        <v>-0.47100000000000003</v>
      </c>
      <c r="AZ127" s="27">
        <v>-0.618</v>
      </c>
      <c r="BA127" s="19">
        <v>49.36</v>
      </c>
      <c r="BB127" s="13">
        <f t="shared" si="17"/>
        <v>0.09045226131</v>
      </c>
      <c r="BC127" s="28">
        <f t="shared" si="18"/>
        <v>0.9478672986</v>
      </c>
      <c r="BD127" s="26">
        <f t="shared" si="19"/>
        <v>1038.31956</v>
      </c>
      <c r="BE127" s="13">
        <f t="shared" si="20"/>
        <v>0.03831955988</v>
      </c>
      <c r="BF127" s="18">
        <f t="shared" si="21"/>
        <v>2.671746283</v>
      </c>
      <c r="BG127" s="18">
        <f t="shared" si="22"/>
        <v>1.63273384</v>
      </c>
      <c r="BH127" s="14">
        <f t="shared" si="23"/>
        <v>29.53763946</v>
      </c>
      <c r="BI127" s="14">
        <f t="shared" si="24"/>
        <v>31.31880365</v>
      </c>
      <c r="BJ127" s="14">
        <f t="shared" si="25"/>
        <v>54.17707741</v>
      </c>
      <c r="BK127" s="14">
        <f t="shared" si="26"/>
        <v>57.59097543</v>
      </c>
      <c r="BL127" s="14">
        <f t="shared" si="27"/>
        <v>-3.413898028</v>
      </c>
      <c r="BM127" s="19">
        <v>18.0</v>
      </c>
      <c r="BN127" s="19">
        <v>11.0</v>
      </c>
      <c r="BO127" s="26">
        <v>181.0</v>
      </c>
      <c r="BP127" s="26">
        <v>200.0</v>
      </c>
      <c r="BQ127" s="19">
        <v>73.0</v>
      </c>
      <c r="BR127" s="19">
        <v>88.0</v>
      </c>
      <c r="BS127" s="19">
        <v>93.0</v>
      </c>
      <c r="BT127" s="19">
        <v>89.0</v>
      </c>
      <c r="BU127" s="19">
        <v>198.0</v>
      </c>
      <c r="BV127" s="19">
        <v>199.0</v>
      </c>
      <c r="BW127" s="13">
        <f t="shared" si="28"/>
        <v>0.4987405542</v>
      </c>
      <c r="BX127" s="14">
        <v>-1.89</v>
      </c>
      <c r="BY127" s="29">
        <f t="shared" si="29"/>
        <v>-5.225572236</v>
      </c>
      <c r="BZ127" s="18">
        <f t="shared" si="30"/>
        <v>1.957440498</v>
      </c>
      <c r="CA127" s="18">
        <f t="shared" si="31"/>
        <v>1.912953214</v>
      </c>
      <c r="CB127" s="14">
        <f t="shared" si="32"/>
        <v>30.34032772</v>
      </c>
      <c r="CC127" s="14">
        <f t="shared" si="33"/>
        <v>30.87417513</v>
      </c>
      <c r="CD127" s="14">
        <f t="shared" si="34"/>
        <v>56.27641432</v>
      </c>
      <c r="CE127" s="14">
        <f t="shared" si="35"/>
        <v>56.23192704</v>
      </c>
      <c r="CF127" s="14">
        <f t="shared" si="36"/>
        <v>-3.458385312</v>
      </c>
      <c r="CG127" s="7">
        <v>1348.7</v>
      </c>
      <c r="CH127" s="7">
        <v>44.0</v>
      </c>
      <c r="CI127" s="7">
        <v>43.0</v>
      </c>
      <c r="CJ127" s="26">
        <v>638.0</v>
      </c>
      <c r="CK127" s="7">
        <v>651.0</v>
      </c>
      <c r="CL127" s="7">
        <v>233.0</v>
      </c>
      <c r="CM127" s="7">
        <v>256.0</v>
      </c>
      <c r="CN127" s="7">
        <v>350.0</v>
      </c>
      <c r="CO127" s="7">
        <v>314.0</v>
      </c>
      <c r="CP127" s="19">
        <v>10.0</v>
      </c>
      <c r="CQ127" s="19">
        <v>4.0</v>
      </c>
      <c r="CR127" s="26">
        <f t="shared" si="37"/>
        <v>-6</v>
      </c>
      <c r="CS127" s="18">
        <f t="shared" si="38"/>
        <v>1.479168379</v>
      </c>
      <c r="CT127" s="18">
        <f t="shared" si="39"/>
        <v>0.5916673515</v>
      </c>
      <c r="CU127" s="18">
        <f t="shared" si="40"/>
        <v>-0.8875010272</v>
      </c>
      <c r="CV127" s="30">
        <v>15.48</v>
      </c>
      <c r="CW127" s="30">
        <v>15.83</v>
      </c>
      <c r="CX127" s="30">
        <v>9.37</v>
      </c>
      <c r="CY127" s="30">
        <v>11.42</v>
      </c>
      <c r="CZ127" s="30">
        <v>18.19</v>
      </c>
      <c r="DA127" s="30">
        <v>16.67</v>
      </c>
      <c r="DB127" s="7">
        <v>0.0</v>
      </c>
      <c r="DC127" s="7">
        <v>0.0</v>
      </c>
      <c r="DD127" s="13" t="str">
        <f t="shared" si="41"/>
        <v> </v>
      </c>
      <c r="DE127" s="7">
        <v>0.0</v>
      </c>
      <c r="DF127" s="7">
        <v>0.0</v>
      </c>
      <c r="DG127" s="7">
        <v>0.0</v>
      </c>
      <c r="DH127" s="7">
        <v>0.0</v>
      </c>
      <c r="DI127" s="7">
        <v>0.0</v>
      </c>
      <c r="DJ127" s="8" t="s">
        <v>3925</v>
      </c>
      <c r="DK127" s="7" t="s">
        <v>3926</v>
      </c>
    </row>
    <row r="128" ht="12.75" customHeight="1">
      <c r="A128" s="7" t="s">
        <v>354</v>
      </c>
      <c r="B128" s="7" t="s">
        <v>865</v>
      </c>
      <c r="C128" s="8" t="s">
        <v>197</v>
      </c>
      <c r="D128" s="9" t="s">
        <v>159</v>
      </c>
      <c r="E128" s="7">
        <v>56.0</v>
      </c>
      <c r="F128" s="7">
        <v>3.0</v>
      </c>
      <c r="G128" s="7">
        <v>6.0</v>
      </c>
      <c r="H128" s="24">
        <f t="shared" si="1"/>
        <v>9</v>
      </c>
      <c r="I128" s="25">
        <f t="shared" si="2"/>
        <v>1.049936809</v>
      </c>
      <c r="J128" s="19">
        <v>3.0</v>
      </c>
      <c r="K128" s="19">
        <v>3.0</v>
      </c>
      <c r="L128" s="19">
        <v>3.0</v>
      </c>
      <c r="M128" s="19">
        <v>63.0</v>
      </c>
      <c r="N128" s="19">
        <v>25.0</v>
      </c>
      <c r="O128" s="19">
        <v>24.0</v>
      </c>
      <c r="P128" s="19">
        <v>72.0</v>
      </c>
      <c r="Q128" s="10">
        <f t="shared" si="3"/>
        <v>0.04761904762</v>
      </c>
      <c r="R128" s="10">
        <f t="shared" si="4"/>
        <v>0.02678571429</v>
      </c>
      <c r="S128" s="7">
        <v>30859.0</v>
      </c>
      <c r="T128" s="14">
        <f t="shared" si="5"/>
        <v>9.18422619</v>
      </c>
      <c r="U128" s="14">
        <v>516.41</v>
      </c>
      <c r="V128" s="14">
        <f t="shared" si="6"/>
        <v>9.221607143</v>
      </c>
      <c r="W128" s="14">
        <v>2208.54</v>
      </c>
      <c r="X128" s="14">
        <f t="shared" si="7"/>
        <v>39.43821429</v>
      </c>
      <c r="Y128" s="13">
        <f t="shared" si="8"/>
        <v>0.1895117342</v>
      </c>
      <c r="Z128" s="12">
        <f t="shared" si="9"/>
        <v>52.71428571</v>
      </c>
      <c r="AA128" s="19">
        <v>11.0</v>
      </c>
      <c r="AB128" s="19">
        <v>111.0</v>
      </c>
      <c r="AC128" s="19">
        <v>105.0</v>
      </c>
      <c r="AD128" s="19">
        <v>6.0</v>
      </c>
      <c r="AE128" s="19">
        <v>5.0</v>
      </c>
      <c r="AF128" s="10">
        <f t="shared" si="10"/>
        <v>0.2142857143</v>
      </c>
      <c r="AG128" s="10">
        <f t="shared" si="11"/>
        <v>0.4285714286</v>
      </c>
      <c r="AH128" s="10">
        <f t="shared" si="12"/>
        <v>0.6428571429</v>
      </c>
      <c r="AI128" s="19">
        <v>167.0</v>
      </c>
      <c r="AJ128" s="13">
        <f t="shared" si="13"/>
        <v>0.3901869159</v>
      </c>
      <c r="AK128" s="19">
        <v>119.0</v>
      </c>
      <c r="AL128" s="13">
        <f t="shared" si="14"/>
        <v>0.2780373832</v>
      </c>
      <c r="AM128" s="19">
        <v>142.0</v>
      </c>
      <c r="AN128" s="13">
        <f t="shared" si="15"/>
        <v>0.3317757009</v>
      </c>
      <c r="AO128" s="13">
        <f t="shared" si="16"/>
        <v>0.5839160839</v>
      </c>
      <c r="AP128" s="8">
        <v>12.0</v>
      </c>
      <c r="AQ128" s="14">
        <v>1.74</v>
      </c>
      <c r="AR128" s="19">
        <v>16.77</v>
      </c>
      <c r="AS128" s="26">
        <v>13.0</v>
      </c>
      <c r="AT128" s="27">
        <v>-0.706</v>
      </c>
      <c r="AU128" s="8">
        <v>14.0</v>
      </c>
      <c r="AV128" s="27">
        <v>-0.918</v>
      </c>
      <c r="AW128" s="19">
        <v>49.65</v>
      </c>
      <c r="AX128" s="19">
        <v>16.79</v>
      </c>
      <c r="AY128" s="27">
        <v>-2.493</v>
      </c>
      <c r="AZ128" s="27">
        <v>10.396</v>
      </c>
      <c r="BA128" s="19">
        <v>54.12</v>
      </c>
      <c r="BB128" s="13">
        <f t="shared" si="17"/>
        <v>0.05691056911</v>
      </c>
      <c r="BC128" s="28">
        <f t="shared" si="18"/>
        <v>0.936440678</v>
      </c>
      <c r="BD128" s="26">
        <f t="shared" si="19"/>
        <v>993.3512471</v>
      </c>
      <c r="BE128" s="13">
        <f t="shared" si="20"/>
        <v>-0.006648752928</v>
      </c>
      <c r="BF128" s="18">
        <f t="shared" si="21"/>
        <v>1.626614512</v>
      </c>
      <c r="BG128" s="18">
        <f t="shared" si="22"/>
        <v>1.742801263</v>
      </c>
      <c r="BH128" s="14">
        <f t="shared" si="23"/>
        <v>28.58194071</v>
      </c>
      <c r="BI128" s="14">
        <f t="shared" si="24"/>
        <v>27.4200732</v>
      </c>
      <c r="BJ128" s="14">
        <f t="shared" si="25"/>
        <v>57.16388141</v>
      </c>
      <c r="BK128" s="14">
        <f t="shared" si="26"/>
        <v>49.72792936</v>
      </c>
      <c r="BL128" s="14">
        <f t="shared" si="27"/>
        <v>7.435952054</v>
      </c>
      <c r="BM128" s="19">
        <v>14.0</v>
      </c>
      <c r="BN128" s="19">
        <v>15.0</v>
      </c>
      <c r="BO128" s="26">
        <v>232.0</v>
      </c>
      <c r="BP128" s="26">
        <v>221.0</v>
      </c>
      <c r="BQ128" s="19">
        <v>119.0</v>
      </c>
      <c r="BR128" s="19">
        <v>82.0</v>
      </c>
      <c r="BS128" s="19">
        <v>127.0</v>
      </c>
      <c r="BT128" s="19">
        <v>110.0</v>
      </c>
      <c r="BU128" s="19">
        <v>230.0</v>
      </c>
      <c r="BV128" s="19">
        <v>219.0</v>
      </c>
      <c r="BW128" s="13">
        <f t="shared" si="28"/>
        <v>0.5122494432</v>
      </c>
      <c r="BX128" s="14">
        <v>-4.27</v>
      </c>
      <c r="BY128" s="29">
        <f t="shared" si="29"/>
        <v>-5.98203396</v>
      </c>
      <c r="BZ128" s="18">
        <f t="shared" si="30"/>
        <v>2.130111177</v>
      </c>
      <c r="CA128" s="18">
        <f t="shared" si="31"/>
        <v>1.726511164</v>
      </c>
      <c r="CB128" s="14">
        <f t="shared" si="32"/>
        <v>31.81713431</v>
      </c>
      <c r="CC128" s="14">
        <f t="shared" si="33"/>
        <v>25.7407119</v>
      </c>
      <c r="CD128" s="14">
        <f t="shared" si="34"/>
        <v>62.13197969</v>
      </c>
      <c r="CE128" s="14">
        <f t="shared" si="35"/>
        <v>47.33331257</v>
      </c>
      <c r="CF128" s="14">
        <f t="shared" si="36"/>
        <v>-7.362715068</v>
      </c>
      <c r="CG128" s="7">
        <v>2675.916667</v>
      </c>
      <c r="CH128" s="7">
        <v>95.0</v>
      </c>
      <c r="CI128" s="7">
        <v>77.0</v>
      </c>
      <c r="CJ128" s="26">
        <v>1324.0</v>
      </c>
      <c r="CK128" s="7">
        <v>1071.0</v>
      </c>
      <c r="CL128" s="7">
        <v>672.0</v>
      </c>
      <c r="CM128" s="7">
        <v>451.0</v>
      </c>
      <c r="CN128" s="7">
        <v>680.0</v>
      </c>
      <c r="CO128" s="7">
        <v>512.0</v>
      </c>
      <c r="CP128" s="19">
        <v>7.0</v>
      </c>
      <c r="CQ128" s="19">
        <v>5.0</v>
      </c>
      <c r="CR128" s="26">
        <f t="shared" si="37"/>
        <v>-2</v>
      </c>
      <c r="CS128" s="18">
        <f t="shared" si="38"/>
        <v>0.8166175184</v>
      </c>
      <c r="CT128" s="18">
        <f t="shared" si="39"/>
        <v>0.5832982274</v>
      </c>
      <c r="CU128" s="18">
        <f t="shared" si="40"/>
        <v>-0.233319291</v>
      </c>
      <c r="CV128" s="30">
        <v>18.49</v>
      </c>
      <c r="CW128" s="30">
        <v>18.78</v>
      </c>
      <c r="CX128" s="30">
        <v>18.61</v>
      </c>
      <c r="CY128" s="30">
        <v>17.83</v>
      </c>
      <c r="CZ128" s="30">
        <v>18.95</v>
      </c>
      <c r="DA128" s="30">
        <v>20.03</v>
      </c>
      <c r="DB128" s="7">
        <v>3.0</v>
      </c>
      <c r="DC128" s="7">
        <v>4.0</v>
      </c>
      <c r="DD128" s="13">
        <f t="shared" si="41"/>
        <v>0.4285714286</v>
      </c>
      <c r="DE128" s="7">
        <v>-0.04</v>
      </c>
      <c r="DF128" s="7">
        <v>-0.45</v>
      </c>
      <c r="DG128" s="7">
        <v>6.0</v>
      </c>
      <c r="DH128" s="7">
        <v>1.0</v>
      </c>
      <c r="DI128" s="7">
        <v>0.0</v>
      </c>
      <c r="DJ128" s="8" t="s">
        <v>3927</v>
      </c>
      <c r="DK128" s="7" t="s">
        <v>3928</v>
      </c>
    </row>
    <row r="129" ht="12.75" customHeight="1">
      <c r="A129" s="7" t="s">
        <v>867</v>
      </c>
      <c r="B129" s="7" t="s">
        <v>868</v>
      </c>
      <c r="C129" s="8" t="s">
        <v>237</v>
      </c>
      <c r="D129" s="9" t="s">
        <v>159</v>
      </c>
      <c r="E129" s="7">
        <v>19.0</v>
      </c>
      <c r="F129" s="7">
        <v>0.0</v>
      </c>
      <c r="G129" s="7">
        <v>4.0</v>
      </c>
      <c r="H129" s="24">
        <f t="shared" si="1"/>
        <v>4</v>
      </c>
      <c r="I129" s="25">
        <f t="shared" si="2"/>
        <v>1.597514977</v>
      </c>
      <c r="J129" s="19">
        <v>0.0</v>
      </c>
      <c r="K129" s="19">
        <v>4.0</v>
      </c>
      <c r="L129" s="19">
        <v>0.0</v>
      </c>
      <c r="M129" s="19">
        <v>9.0</v>
      </c>
      <c r="N129" s="19">
        <v>2.0</v>
      </c>
      <c r="O129" s="19">
        <v>5.0</v>
      </c>
      <c r="P129" s="19">
        <v>11.0</v>
      </c>
      <c r="Q129" s="10">
        <f t="shared" si="3"/>
        <v>0</v>
      </c>
      <c r="R129" s="10">
        <f t="shared" si="4"/>
        <v>0</v>
      </c>
      <c r="S129" s="7">
        <v>9014.0</v>
      </c>
      <c r="T129" s="14">
        <f t="shared" si="5"/>
        <v>7.907017544</v>
      </c>
      <c r="U129" s="14">
        <v>146.75</v>
      </c>
      <c r="V129" s="14">
        <f t="shared" si="6"/>
        <v>7.723684211</v>
      </c>
      <c r="W129" s="14">
        <v>721.65</v>
      </c>
      <c r="X129" s="14">
        <f t="shared" si="7"/>
        <v>37.98157895</v>
      </c>
      <c r="Y129" s="13">
        <f t="shared" si="8"/>
        <v>0.1689889452</v>
      </c>
      <c r="Z129" s="12">
        <f t="shared" si="9"/>
        <v>52.8</v>
      </c>
      <c r="AA129" s="19">
        <v>5.0</v>
      </c>
      <c r="AB129" s="19">
        <v>58.0</v>
      </c>
      <c r="AC129" s="19">
        <v>26.0</v>
      </c>
      <c r="AD129" s="19">
        <v>1.0</v>
      </c>
      <c r="AE129" s="19">
        <v>2.0</v>
      </c>
      <c r="AF129" s="10">
        <f t="shared" si="10"/>
        <v>0</v>
      </c>
      <c r="AG129" s="10">
        <f t="shared" si="11"/>
        <v>0.8</v>
      </c>
      <c r="AH129" s="10">
        <f t="shared" si="12"/>
        <v>0.8</v>
      </c>
      <c r="AI129" s="19">
        <v>37.0</v>
      </c>
      <c r="AJ129" s="13">
        <f t="shared" si="13"/>
        <v>0.2587412587</v>
      </c>
      <c r="AK129" s="19">
        <v>47.0</v>
      </c>
      <c r="AL129" s="13">
        <f t="shared" si="14"/>
        <v>0.3286713287</v>
      </c>
      <c r="AM129" s="19">
        <v>59.0</v>
      </c>
      <c r="AN129" s="13">
        <f t="shared" si="15"/>
        <v>0.4125874126</v>
      </c>
      <c r="AO129" s="13">
        <f t="shared" si="16"/>
        <v>0.4404761905</v>
      </c>
      <c r="AP129" s="8">
        <v>5.0</v>
      </c>
      <c r="AQ129" s="14">
        <v>-4.58</v>
      </c>
      <c r="AR129" s="19">
        <v>16.37</v>
      </c>
      <c r="AS129" s="26">
        <v>17.0</v>
      </c>
      <c r="AT129" s="27">
        <v>-3.079</v>
      </c>
      <c r="AU129" s="8">
        <v>17.0</v>
      </c>
      <c r="AV129" s="27">
        <v>-2.738</v>
      </c>
      <c r="AW129" s="19">
        <v>48.96</v>
      </c>
      <c r="AX129" s="19">
        <v>16.13</v>
      </c>
      <c r="AY129" s="27">
        <v>-2.657</v>
      </c>
      <c r="AZ129" s="27">
        <v>3.098</v>
      </c>
      <c r="BA129" s="19">
        <v>50.59</v>
      </c>
      <c r="BB129" s="13">
        <f t="shared" si="17"/>
        <v>0.07575757576</v>
      </c>
      <c r="BC129" s="28">
        <f t="shared" si="18"/>
        <v>0.9285714286</v>
      </c>
      <c r="BD129" s="26">
        <f t="shared" si="19"/>
        <v>1004.329004</v>
      </c>
      <c r="BE129" s="13">
        <f t="shared" si="20"/>
        <v>0.004329004329</v>
      </c>
      <c r="BF129" s="18">
        <f t="shared" si="21"/>
        <v>2.044293015</v>
      </c>
      <c r="BG129" s="18">
        <f t="shared" si="22"/>
        <v>1.635434412</v>
      </c>
      <c r="BH129" s="14">
        <f t="shared" si="23"/>
        <v>26.9846678</v>
      </c>
      <c r="BI129" s="14">
        <f t="shared" si="24"/>
        <v>22.89608177</v>
      </c>
      <c r="BJ129" s="14">
        <f t="shared" si="25"/>
        <v>51.92504259</v>
      </c>
      <c r="BK129" s="14">
        <f t="shared" si="26"/>
        <v>44.56558773</v>
      </c>
      <c r="BL129" s="14">
        <f t="shared" si="27"/>
        <v>7.359454855</v>
      </c>
      <c r="BM129" s="19">
        <v>5.0</v>
      </c>
      <c r="BN129" s="19">
        <v>4.0</v>
      </c>
      <c r="BO129" s="26">
        <v>61.0</v>
      </c>
      <c r="BP129" s="26">
        <v>52.0</v>
      </c>
      <c r="BQ129" s="19">
        <v>20.0</v>
      </c>
      <c r="BR129" s="19">
        <v>30.0</v>
      </c>
      <c r="BS129" s="19">
        <v>41.0</v>
      </c>
      <c r="BT129" s="19">
        <v>23.0</v>
      </c>
      <c r="BU129" s="19">
        <v>64.0</v>
      </c>
      <c r="BV129" s="19">
        <v>52.0</v>
      </c>
      <c r="BW129" s="13">
        <f t="shared" si="28"/>
        <v>0.5517241379</v>
      </c>
      <c r="BX129" s="14">
        <v>3.87</v>
      </c>
      <c r="BY129" s="29">
        <f t="shared" si="29"/>
        <v>2.862026284</v>
      </c>
      <c r="BZ129" s="18">
        <f t="shared" si="30"/>
        <v>1.870813766</v>
      </c>
      <c r="CA129" s="18">
        <f t="shared" si="31"/>
        <v>2.702286551</v>
      </c>
      <c r="CB129" s="14">
        <f t="shared" si="32"/>
        <v>29.24012627</v>
      </c>
      <c r="CC129" s="14">
        <f t="shared" si="33"/>
        <v>30.07159906</v>
      </c>
      <c r="CD129" s="14">
        <f t="shared" si="34"/>
        <v>60.42035571</v>
      </c>
      <c r="CE129" s="14">
        <f t="shared" si="35"/>
        <v>51.89775966</v>
      </c>
      <c r="CF129" s="14">
        <f t="shared" si="36"/>
        <v>-1.163141191</v>
      </c>
      <c r="CG129" s="7">
        <v>865.933333</v>
      </c>
      <c r="CH129" s="7">
        <v>27.0</v>
      </c>
      <c r="CI129" s="7">
        <v>39.0</v>
      </c>
      <c r="CJ129" s="26">
        <v>395.0</v>
      </c>
      <c r="CK129" s="7">
        <v>395.0</v>
      </c>
      <c r="CL129" s="7">
        <v>198.0</v>
      </c>
      <c r="CM129" s="7">
        <v>160.0</v>
      </c>
      <c r="CN129" s="7">
        <v>252.0</v>
      </c>
      <c r="CO129" s="7">
        <v>155.0</v>
      </c>
      <c r="CP129" s="19">
        <v>4.0</v>
      </c>
      <c r="CQ129" s="19">
        <v>8.0</v>
      </c>
      <c r="CR129" s="26">
        <f t="shared" si="37"/>
        <v>4</v>
      </c>
      <c r="CS129" s="18">
        <f t="shared" si="38"/>
        <v>1.597514977</v>
      </c>
      <c r="CT129" s="18">
        <f t="shared" si="39"/>
        <v>3.195029953</v>
      </c>
      <c r="CU129" s="18">
        <f t="shared" si="40"/>
        <v>1.597514977</v>
      </c>
      <c r="CV129" s="30">
        <v>5.43</v>
      </c>
      <c r="CW129" s="30">
        <v>3.41</v>
      </c>
      <c r="CX129" s="30">
        <v>2.81</v>
      </c>
      <c r="CY129" s="30">
        <v>4.7</v>
      </c>
      <c r="CZ129" s="30">
        <v>5.91</v>
      </c>
      <c r="DA129" s="30">
        <v>5.74</v>
      </c>
      <c r="DB129" s="7">
        <v>0.0</v>
      </c>
      <c r="DC129" s="7">
        <v>0.0</v>
      </c>
      <c r="DD129" s="13" t="str">
        <f t="shared" si="41"/>
        <v> </v>
      </c>
      <c r="DE129" s="7">
        <v>0.0</v>
      </c>
      <c r="DF129" s="7">
        <v>0.0</v>
      </c>
      <c r="DG129" s="7">
        <v>0.0</v>
      </c>
      <c r="DH129" s="7">
        <v>0.0</v>
      </c>
      <c r="DI129" s="7">
        <v>0.0</v>
      </c>
      <c r="DJ129" s="9" t="s">
        <v>3929</v>
      </c>
      <c r="DK129" s="7" t="s">
        <v>3930</v>
      </c>
    </row>
    <row r="130" ht="12.75" customHeight="1">
      <c r="A130" s="7" t="s">
        <v>871</v>
      </c>
      <c r="B130" s="7" t="s">
        <v>872</v>
      </c>
      <c r="C130" s="8" t="s">
        <v>305</v>
      </c>
      <c r="D130" s="9" t="s">
        <v>247</v>
      </c>
      <c r="E130" s="7">
        <v>77.0</v>
      </c>
      <c r="F130" s="7">
        <v>13.0</v>
      </c>
      <c r="G130" s="7">
        <v>7.0</v>
      </c>
      <c r="H130" s="24">
        <f t="shared" si="1"/>
        <v>20</v>
      </c>
      <c r="I130" s="25">
        <f t="shared" si="2"/>
        <v>1.584786054</v>
      </c>
      <c r="J130" s="19">
        <v>11.0</v>
      </c>
      <c r="K130" s="19">
        <v>3.0</v>
      </c>
      <c r="L130" s="19">
        <v>4.0</v>
      </c>
      <c r="M130" s="19">
        <v>54.0</v>
      </c>
      <c r="N130" s="19">
        <v>27.0</v>
      </c>
      <c r="O130" s="19">
        <v>39.0</v>
      </c>
      <c r="P130" s="19">
        <v>74.0</v>
      </c>
      <c r="Q130" s="10">
        <f t="shared" si="3"/>
        <v>0.2407407407</v>
      </c>
      <c r="R130" s="10">
        <f t="shared" si="4"/>
        <v>0.1083333333</v>
      </c>
      <c r="S130" s="7">
        <v>45432.0</v>
      </c>
      <c r="T130" s="14">
        <f t="shared" si="5"/>
        <v>9.833766234</v>
      </c>
      <c r="U130" s="14">
        <v>763.22</v>
      </c>
      <c r="V130" s="14">
        <f t="shared" si="6"/>
        <v>9.911948052</v>
      </c>
      <c r="W130" s="14">
        <v>2989.48</v>
      </c>
      <c r="X130" s="14">
        <f t="shared" si="7"/>
        <v>38.82441558</v>
      </c>
      <c r="Y130" s="13">
        <f t="shared" si="8"/>
        <v>0.2033789005</v>
      </c>
      <c r="Z130" s="12">
        <f t="shared" si="9"/>
        <v>32.89285714</v>
      </c>
      <c r="AA130" s="19">
        <v>24.0</v>
      </c>
      <c r="AB130" s="19">
        <v>272.0</v>
      </c>
      <c r="AC130" s="19">
        <v>103.0</v>
      </c>
      <c r="AD130" s="19">
        <v>17.0</v>
      </c>
      <c r="AE130" s="19">
        <v>12.0</v>
      </c>
      <c r="AF130" s="10">
        <f t="shared" si="10"/>
        <v>0.3928571429</v>
      </c>
      <c r="AG130" s="10">
        <f t="shared" si="11"/>
        <v>0.25</v>
      </c>
      <c r="AH130" s="10">
        <f t="shared" si="12"/>
        <v>0.6428571429</v>
      </c>
      <c r="AI130" s="19">
        <v>178.0</v>
      </c>
      <c r="AJ130" s="13">
        <f t="shared" si="13"/>
        <v>0.2503516174</v>
      </c>
      <c r="AK130" s="19">
        <v>259.0</v>
      </c>
      <c r="AL130" s="13">
        <f t="shared" si="14"/>
        <v>0.3642756681</v>
      </c>
      <c r="AM130" s="19">
        <v>274.0</v>
      </c>
      <c r="AN130" s="13">
        <f t="shared" si="15"/>
        <v>0.3853727145</v>
      </c>
      <c r="AO130" s="13">
        <f t="shared" si="16"/>
        <v>0.4073226545</v>
      </c>
      <c r="AP130" s="8">
        <v>1.0</v>
      </c>
      <c r="AQ130" s="14">
        <v>-12.91</v>
      </c>
      <c r="AR130" s="19">
        <v>16.56</v>
      </c>
      <c r="AS130" s="26">
        <v>13.0</v>
      </c>
      <c r="AT130" s="27">
        <v>-0.555</v>
      </c>
      <c r="AU130" s="8">
        <v>13.0</v>
      </c>
      <c r="AV130" s="27">
        <v>-0.77</v>
      </c>
      <c r="AW130" s="19">
        <v>49.62</v>
      </c>
      <c r="AX130" s="19">
        <v>16.65</v>
      </c>
      <c r="AY130" s="27">
        <v>-1.078</v>
      </c>
      <c r="AZ130" s="27">
        <v>-2.294</v>
      </c>
      <c r="BA130" s="19">
        <v>50.32</v>
      </c>
      <c r="BB130" s="13">
        <f t="shared" si="17"/>
        <v>0.09120521173</v>
      </c>
      <c r="BC130" s="28">
        <f t="shared" si="18"/>
        <v>0.9171597633</v>
      </c>
      <c r="BD130" s="26">
        <f t="shared" si="19"/>
        <v>1008.364975</v>
      </c>
      <c r="BE130" s="13">
        <f t="shared" si="20"/>
        <v>0.00836497504</v>
      </c>
      <c r="BF130" s="18">
        <f t="shared" si="21"/>
        <v>2.201200178</v>
      </c>
      <c r="BG130" s="18">
        <f t="shared" si="22"/>
        <v>2.201200178</v>
      </c>
      <c r="BH130" s="14">
        <f t="shared" si="23"/>
        <v>24.13458767</v>
      </c>
      <c r="BI130" s="14">
        <f t="shared" si="24"/>
        <v>26.57163072</v>
      </c>
      <c r="BJ130" s="14">
        <f t="shared" si="25"/>
        <v>47.48303242</v>
      </c>
      <c r="BK130" s="14">
        <f t="shared" si="26"/>
        <v>50.31314693</v>
      </c>
      <c r="BL130" s="14">
        <f t="shared" si="27"/>
        <v>-2.830114515</v>
      </c>
      <c r="BM130" s="19">
        <v>28.0</v>
      </c>
      <c r="BN130" s="19">
        <v>28.0</v>
      </c>
      <c r="BO130" s="26">
        <v>279.0</v>
      </c>
      <c r="BP130" s="26">
        <v>310.0</v>
      </c>
      <c r="BQ130" s="19">
        <v>132.0</v>
      </c>
      <c r="BR130" s="19">
        <v>131.0</v>
      </c>
      <c r="BS130" s="19">
        <v>165.0</v>
      </c>
      <c r="BT130" s="19">
        <v>171.0</v>
      </c>
      <c r="BU130" s="19">
        <v>276.0</v>
      </c>
      <c r="BV130" s="19">
        <v>299.0</v>
      </c>
      <c r="BW130" s="13">
        <f t="shared" si="28"/>
        <v>0.48</v>
      </c>
      <c r="BX130" s="14">
        <v>-1.53</v>
      </c>
      <c r="BY130" s="29">
        <f t="shared" si="29"/>
        <v>0.8281417781</v>
      </c>
      <c r="BZ130" s="18">
        <f t="shared" si="30"/>
        <v>2.300625749</v>
      </c>
      <c r="CA130" s="18">
        <f t="shared" si="31"/>
        <v>2.092930369</v>
      </c>
      <c r="CB130" s="14">
        <f t="shared" si="32"/>
        <v>28.8377047</v>
      </c>
      <c r="CC130" s="14">
        <f t="shared" si="33"/>
        <v>29.20516576</v>
      </c>
      <c r="CD130" s="14">
        <f t="shared" si="34"/>
        <v>55.45466649</v>
      </c>
      <c r="CE130" s="14">
        <f t="shared" si="35"/>
        <v>55.85408068</v>
      </c>
      <c r="CF130" s="14">
        <f t="shared" si="36"/>
        <v>-2.430700322</v>
      </c>
      <c r="CG130" s="7">
        <v>3755.5</v>
      </c>
      <c r="CH130" s="7">
        <v>144.0</v>
      </c>
      <c r="CI130" s="7">
        <v>131.0</v>
      </c>
      <c r="CJ130" s="26">
        <v>1661.0</v>
      </c>
      <c r="CK130" s="7">
        <v>1697.0</v>
      </c>
      <c r="CL130" s="7">
        <v>729.0</v>
      </c>
      <c r="CM130" s="7">
        <v>682.0</v>
      </c>
      <c r="CN130" s="7">
        <v>937.0</v>
      </c>
      <c r="CO130" s="7">
        <v>986.0</v>
      </c>
      <c r="CP130" s="19">
        <v>7.0</v>
      </c>
      <c r="CQ130" s="19">
        <v>12.0</v>
      </c>
      <c r="CR130" s="26">
        <f t="shared" si="37"/>
        <v>5</v>
      </c>
      <c r="CS130" s="18">
        <f t="shared" si="38"/>
        <v>0.5546751189</v>
      </c>
      <c r="CT130" s="18">
        <f t="shared" si="39"/>
        <v>0.9508716323</v>
      </c>
      <c r="CU130" s="18">
        <f t="shared" si="40"/>
        <v>0.3961965135</v>
      </c>
      <c r="CV130" s="30">
        <v>23.96</v>
      </c>
      <c r="CW130" s="30">
        <v>26.34</v>
      </c>
      <c r="CX130" s="30">
        <v>24.09</v>
      </c>
      <c r="CY130" s="30">
        <v>27.88</v>
      </c>
      <c r="CZ130" s="30">
        <v>30.3</v>
      </c>
      <c r="DA130" s="30">
        <v>31.25</v>
      </c>
      <c r="DB130" s="7">
        <v>0.0</v>
      </c>
      <c r="DC130" s="7">
        <v>2.0</v>
      </c>
      <c r="DD130" s="13">
        <f t="shared" si="41"/>
        <v>0</v>
      </c>
      <c r="DE130" s="7">
        <v>0.0</v>
      </c>
      <c r="DF130" s="7">
        <v>0.0</v>
      </c>
      <c r="DG130" s="7">
        <v>0.0</v>
      </c>
      <c r="DH130" s="7">
        <v>2.0</v>
      </c>
      <c r="DI130" s="7">
        <v>0.0</v>
      </c>
      <c r="DJ130" s="8" t="s">
        <v>3931</v>
      </c>
      <c r="DK130" s="7" t="s">
        <v>3932</v>
      </c>
    </row>
    <row r="131" ht="12.75" customHeight="1">
      <c r="A131" s="7" t="s">
        <v>878</v>
      </c>
      <c r="B131" s="7" t="s">
        <v>879</v>
      </c>
      <c r="C131" s="8" t="s">
        <v>215</v>
      </c>
      <c r="D131" s="9" t="s">
        <v>174</v>
      </c>
      <c r="E131" s="7">
        <v>80.0</v>
      </c>
      <c r="F131" s="7">
        <v>1.0</v>
      </c>
      <c r="G131" s="7">
        <v>8.0</v>
      </c>
      <c r="H131" s="24">
        <f t="shared" si="1"/>
        <v>9</v>
      </c>
      <c r="I131" s="25">
        <f t="shared" si="2"/>
        <v>0.4695039777</v>
      </c>
      <c r="J131" s="19">
        <v>1.0</v>
      </c>
      <c r="K131" s="19">
        <v>3.0</v>
      </c>
      <c r="L131" s="19">
        <v>5.0</v>
      </c>
      <c r="M131" s="19">
        <v>88.0</v>
      </c>
      <c r="N131" s="19">
        <v>44.0</v>
      </c>
      <c r="O131" s="19">
        <v>52.0</v>
      </c>
      <c r="P131" s="19">
        <v>42.0</v>
      </c>
      <c r="Q131" s="10">
        <f t="shared" si="3"/>
        <v>0.01136363636</v>
      </c>
      <c r="R131" s="10">
        <f t="shared" si="4"/>
        <v>0.005434782609</v>
      </c>
      <c r="S131" s="7">
        <v>69009.0</v>
      </c>
      <c r="T131" s="14">
        <f t="shared" si="5"/>
        <v>14.376875</v>
      </c>
      <c r="U131" s="14">
        <v>1124.09</v>
      </c>
      <c r="V131" s="14">
        <f t="shared" si="6"/>
        <v>14.051125</v>
      </c>
      <c r="W131" s="14">
        <v>2604.28</v>
      </c>
      <c r="X131" s="14">
        <f t="shared" si="7"/>
        <v>32.5535</v>
      </c>
      <c r="Y131" s="13">
        <f t="shared" si="8"/>
        <v>0.3014963644</v>
      </c>
      <c r="Z131" s="12">
        <f t="shared" si="9"/>
        <v>34.33333333</v>
      </c>
      <c r="AA131" s="19">
        <v>60.0</v>
      </c>
      <c r="AB131" s="19">
        <v>100.0</v>
      </c>
      <c r="AC131" s="19">
        <v>117.0</v>
      </c>
      <c r="AD131" s="19">
        <v>25.0</v>
      </c>
      <c r="AE131" s="19">
        <v>13.0</v>
      </c>
      <c r="AF131" s="10">
        <f t="shared" si="10"/>
        <v>0.02222222222</v>
      </c>
      <c r="AG131" s="10">
        <f t="shared" si="11"/>
        <v>0.1777777778</v>
      </c>
      <c r="AH131" s="10">
        <f t="shared" si="12"/>
        <v>0.2</v>
      </c>
      <c r="AI131" s="19">
        <v>306.0</v>
      </c>
      <c r="AJ131" s="13">
        <f t="shared" si="13"/>
        <v>0.3020730503</v>
      </c>
      <c r="AK131" s="19">
        <v>310.0</v>
      </c>
      <c r="AL131" s="13">
        <f t="shared" si="14"/>
        <v>0.3060217177</v>
      </c>
      <c r="AM131" s="19">
        <v>397.0</v>
      </c>
      <c r="AN131" s="13">
        <f t="shared" si="15"/>
        <v>0.391905232</v>
      </c>
      <c r="AO131" s="13">
        <f t="shared" si="16"/>
        <v>0.4967532468</v>
      </c>
      <c r="AP131" s="8">
        <v>4.0</v>
      </c>
      <c r="AQ131" s="14">
        <v>-3.78</v>
      </c>
      <c r="AR131" s="19">
        <v>17.16</v>
      </c>
      <c r="AS131" s="26">
        <v>6.0</v>
      </c>
      <c r="AT131" s="27">
        <v>0.145</v>
      </c>
      <c r="AU131" s="8">
        <v>6.0</v>
      </c>
      <c r="AV131" s="27">
        <v>-0.314</v>
      </c>
      <c r="AW131" s="19">
        <v>49.72</v>
      </c>
      <c r="AX131" s="19">
        <v>16.15</v>
      </c>
      <c r="AY131" s="27">
        <v>-0.202</v>
      </c>
      <c r="AZ131" s="27">
        <v>3.873</v>
      </c>
      <c r="BA131" s="19">
        <v>51.39</v>
      </c>
      <c r="BB131" s="13">
        <f t="shared" si="17"/>
        <v>0.08737864078</v>
      </c>
      <c r="BC131" s="28">
        <f t="shared" si="18"/>
        <v>0.9237918216</v>
      </c>
      <c r="BD131" s="26">
        <f t="shared" si="19"/>
        <v>1011.170462</v>
      </c>
      <c r="BE131" s="13">
        <f t="shared" si="20"/>
        <v>0.01117046234</v>
      </c>
      <c r="BF131" s="18">
        <f t="shared" si="21"/>
        <v>2.401942905</v>
      </c>
      <c r="BG131" s="18">
        <f t="shared" si="22"/>
        <v>2.188436869</v>
      </c>
      <c r="BH131" s="14">
        <f t="shared" si="23"/>
        <v>27.48890213</v>
      </c>
      <c r="BI131" s="14">
        <f t="shared" si="24"/>
        <v>28.71656184</v>
      </c>
      <c r="BJ131" s="14">
        <f t="shared" si="25"/>
        <v>52.57586136</v>
      </c>
      <c r="BK131" s="14">
        <f t="shared" si="26"/>
        <v>50.60093053</v>
      </c>
      <c r="BL131" s="14">
        <f t="shared" si="27"/>
        <v>1.974930833</v>
      </c>
      <c r="BM131" s="19">
        <v>45.0</v>
      </c>
      <c r="BN131" s="19">
        <v>41.0</v>
      </c>
      <c r="BO131" s="26">
        <v>470.0</v>
      </c>
      <c r="BP131" s="26">
        <v>497.0</v>
      </c>
      <c r="BQ131" s="19">
        <v>215.0</v>
      </c>
      <c r="BR131" s="19">
        <v>197.0</v>
      </c>
      <c r="BS131" s="19">
        <v>255.0</v>
      </c>
      <c r="BT131" s="19">
        <v>213.0</v>
      </c>
      <c r="BU131" s="19">
        <v>474.0</v>
      </c>
      <c r="BV131" s="19">
        <v>467.0</v>
      </c>
      <c r="BW131" s="13">
        <f t="shared" si="28"/>
        <v>0.5037194474</v>
      </c>
      <c r="BX131" s="14">
        <v>-3.79</v>
      </c>
      <c r="BY131" s="29">
        <f t="shared" si="29"/>
        <v>-2.224147089</v>
      </c>
      <c r="BZ131" s="18">
        <f t="shared" si="30"/>
        <v>2.333993588</v>
      </c>
      <c r="CA131" s="18">
        <f t="shared" si="31"/>
        <v>1.979870423</v>
      </c>
      <c r="CB131" s="14">
        <f t="shared" si="32"/>
        <v>29.1668716</v>
      </c>
      <c r="CC131" s="14">
        <f t="shared" si="33"/>
        <v>27.52502783</v>
      </c>
      <c r="CD131" s="14">
        <f t="shared" si="34"/>
        <v>55.59733692</v>
      </c>
      <c r="CE131" s="14">
        <f t="shared" si="35"/>
        <v>50.54303356</v>
      </c>
      <c r="CF131" s="14">
        <f t="shared" si="36"/>
        <v>-3.079372523</v>
      </c>
      <c r="CG131" s="7">
        <v>3727.516667</v>
      </c>
      <c r="CH131" s="7">
        <v>145.0</v>
      </c>
      <c r="CI131" s="7">
        <v>123.0</v>
      </c>
      <c r="CJ131" s="26">
        <v>1667.0</v>
      </c>
      <c r="CK131" s="7">
        <v>1587.0</v>
      </c>
      <c r="CL131" s="7">
        <v>744.0</v>
      </c>
      <c r="CM131" s="7">
        <v>687.0</v>
      </c>
      <c r="CN131" s="7">
        <v>898.0</v>
      </c>
      <c r="CO131" s="7">
        <v>743.0</v>
      </c>
      <c r="CP131" s="19">
        <v>9.0</v>
      </c>
      <c r="CQ131" s="19">
        <v>4.0</v>
      </c>
      <c r="CR131" s="26">
        <f t="shared" si="37"/>
        <v>-5</v>
      </c>
      <c r="CS131" s="18">
        <f t="shared" si="38"/>
        <v>0.4695039777</v>
      </c>
      <c r="CT131" s="18">
        <f t="shared" si="39"/>
        <v>0.2086684346</v>
      </c>
      <c r="CU131" s="18">
        <f t="shared" si="40"/>
        <v>-0.2608355432</v>
      </c>
      <c r="CV131" s="30">
        <v>41.82</v>
      </c>
      <c r="CW131" s="30">
        <v>40.88</v>
      </c>
      <c r="CX131" s="30">
        <v>42.12</v>
      </c>
      <c r="CY131" s="30">
        <v>37.49</v>
      </c>
      <c r="CZ131" s="30">
        <v>42.58</v>
      </c>
      <c r="DA131" s="30">
        <v>38.13</v>
      </c>
      <c r="DB131" s="7">
        <v>0.0</v>
      </c>
      <c r="DC131" s="7">
        <v>0.0</v>
      </c>
      <c r="DD131" s="13" t="str">
        <f t="shared" si="41"/>
        <v> </v>
      </c>
      <c r="DE131" s="7">
        <v>0.0</v>
      </c>
      <c r="DF131" s="7">
        <v>0.0</v>
      </c>
      <c r="DG131" s="7">
        <v>0.0</v>
      </c>
      <c r="DH131" s="7">
        <v>0.0</v>
      </c>
      <c r="DI131" s="7">
        <v>0.0</v>
      </c>
      <c r="DJ131" s="8" t="s">
        <v>3933</v>
      </c>
      <c r="DK131" s="7" t="s">
        <v>3934</v>
      </c>
    </row>
    <row r="132" ht="12.75" customHeight="1">
      <c r="A132" s="7" t="s">
        <v>164</v>
      </c>
      <c r="B132" s="7" t="s">
        <v>884</v>
      </c>
      <c r="C132" s="8" t="s">
        <v>458</v>
      </c>
      <c r="D132" s="9" t="s">
        <v>167</v>
      </c>
      <c r="E132" s="7">
        <v>82.0</v>
      </c>
      <c r="F132" s="7">
        <v>7.0</v>
      </c>
      <c r="G132" s="7">
        <v>22.0</v>
      </c>
      <c r="H132" s="24">
        <f t="shared" si="1"/>
        <v>29</v>
      </c>
      <c r="I132" s="25">
        <f t="shared" si="2"/>
        <v>1.704545455</v>
      </c>
      <c r="J132" s="19">
        <v>5.0</v>
      </c>
      <c r="K132" s="19">
        <v>10.0</v>
      </c>
      <c r="L132" s="19">
        <v>11.0</v>
      </c>
      <c r="M132" s="19">
        <v>110.0</v>
      </c>
      <c r="N132" s="19">
        <v>39.0</v>
      </c>
      <c r="O132" s="19">
        <v>44.0</v>
      </c>
      <c r="P132" s="19">
        <v>96.0</v>
      </c>
      <c r="Q132" s="10">
        <f t="shared" si="3"/>
        <v>0.06363636364</v>
      </c>
      <c r="R132" s="10">
        <f t="shared" si="4"/>
        <v>0.03626943005</v>
      </c>
      <c r="S132" s="7">
        <v>61248.0</v>
      </c>
      <c r="T132" s="14">
        <f t="shared" si="5"/>
        <v>12.44878049</v>
      </c>
      <c r="U132" s="14">
        <v>973.86</v>
      </c>
      <c r="V132" s="14">
        <f t="shared" si="6"/>
        <v>11.87634146</v>
      </c>
      <c r="W132" s="14">
        <v>2904.7</v>
      </c>
      <c r="X132" s="14">
        <f t="shared" si="7"/>
        <v>35.42317073</v>
      </c>
      <c r="Y132" s="13">
        <f t="shared" si="8"/>
        <v>0.2510880327</v>
      </c>
      <c r="Z132" s="12">
        <f t="shared" si="9"/>
        <v>153.030303</v>
      </c>
      <c r="AA132" s="19">
        <v>17.0</v>
      </c>
      <c r="AB132" s="19">
        <v>117.0</v>
      </c>
      <c r="AC132" s="19">
        <v>59.0</v>
      </c>
      <c r="AD132" s="19">
        <v>32.0</v>
      </c>
      <c r="AE132" s="19">
        <v>21.0</v>
      </c>
      <c r="AF132" s="10">
        <f t="shared" si="10"/>
        <v>0.1515151515</v>
      </c>
      <c r="AG132" s="10">
        <f t="shared" si="11"/>
        <v>0.6363636364</v>
      </c>
      <c r="AH132" s="10">
        <f t="shared" si="12"/>
        <v>0.7878787879</v>
      </c>
      <c r="AI132" s="19">
        <v>244.0</v>
      </c>
      <c r="AJ132" s="13">
        <f t="shared" si="13"/>
        <v>0.247715736</v>
      </c>
      <c r="AK132" s="19">
        <v>354.0</v>
      </c>
      <c r="AL132" s="13">
        <f t="shared" si="14"/>
        <v>0.3593908629</v>
      </c>
      <c r="AM132" s="19">
        <v>387.0</v>
      </c>
      <c r="AN132" s="13">
        <f t="shared" si="15"/>
        <v>0.392893401</v>
      </c>
      <c r="AO132" s="13">
        <f t="shared" si="16"/>
        <v>0.4080267559</v>
      </c>
      <c r="AP132" s="8">
        <v>2.0</v>
      </c>
      <c r="AQ132" s="14">
        <v>-11.81</v>
      </c>
      <c r="AR132" s="19">
        <v>17.74</v>
      </c>
      <c r="AS132" s="26">
        <v>4.0</v>
      </c>
      <c r="AT132" s="27">
        <v>1.536</v>
      </c>
      <c r="AU132" s="8">
        <v>3.0</v>
      </c>
      <c r="AV132" s="27">
        <v>0.808</v>
      </c>
      <c r="AW132" s="19">
        <v>50.46</v>
      </c>
      <c r="AX132" s="19">
        <v>17.97</v>
      </c>
      <c r="AY132" s="27">
        <v>-0.339</v>
      </c>
      <c r="AZ132" s="27">
        <v>5.321</v>
      </c>
      <c r="BA132" s="19">
        <v>52.25</v>
      </c>
      <c r="BB132" s="13">
        <f t="shared" si="17"/>
        <v>0.06534653465</v>
      </c>
      <c r="BC132" s="28">
        <f t="shared" si="18"/>
        <v>0.9222222222</v>
      </c>
      <c r="BD132" s="26">
        <f t="shared" si="19"/>
        <v>987.5687569</v>
      </c>
      <c r="BE132" s="13">
        <f t="shared" si="20"/>
        <v>-0.01243124312</v>
      </c>
      <c r="BF132" s="18">
        <f t="shared" si="21"/>
        <v>2.033146448</v>
      </c>
      <c r="BG132" s="18">
        <f t="shared" si="22"/>
        <v>2.156367445</v>
      </c>
      <c r="BH132" s="14">
        <f t="shared" si="23"/>
        <v>31.11330171</v>
      </c>
      <c r="BI132" s="14">
        <f t="shared" si="24"/>
        <v>27.72472429</v>
      </c>
      <c r="BJ132" s="14">
        <f t="shared" si="25"/>
        <v>57.91386852</v>
      </c>
      <c r="BK132" s="14">
        <f t="shared" si="26"/>
        <v>51.93765018</v>
      </c>
      <c r="BL132" s="14">
        <f t="shared" si="27"/>
        <v>5.976218348</v>
      </c>
      <c r="BM132" s="19">
        <v>33.0</v>
      </c>
      <c r="BN132" s="19">
        <v>35.0</v>
      </c>
      <c r="BO132" s="26">
        <v>472.0</v>
      </c>
      <c r="BP132" s="26">
        <v>415.0</v>
      </c>
      <c r="BQ132" s="19">
        <v>215.0</v>
      </c>
      <c r="BR132" s="19">
        <v>178.0</v>
      </c>
      <c r="BS132" s="19">
        <v>220.0</v>
      </c>
      <c r="BT132" s="19">
        <v>215.0</v>
      </c>
      <c r="BU132" s="19">
        <v>434.0</v>
      </c>
      <c r="BV132" s="19">
        <v>375.0</v>
      </c>
      <c r="BW132" s="13">
        <f t="shared" si="28"/>
        <v>0.5364647713</v>
      </c>
      <c r="BX132" s="14">
        <v>1.55</v>
      </c>
      <c r="BY132" s="29">
        <f t="shared" si="29"/>
        <v>3.580576207</v>
      </c>
      <c r="BZ132" s="18">
        <f t="shared" si="30"/>
        <v>1.947282562</v>
      </c>
      <c r="CA132" s="18">
        <f t="shared" si="31"/>
        <v>2.02455568</v>
      </c>
      <c r="CB132" s="14">
        <f t="shared" si="32"/>
        <v>29.34833004</v>
      </c>
      <c r="CC132" s="14">
        <f t="shared" si="33"/>
        <v>26.2264961</v>
      </c>
      <c r="CD132" s="14">
        <f t="shared" si="34"/>
        <v>55.77573625</v>
      </c>
      <c r="CE132" s="14">
        <f t="shared" si="35"/>
        <v>50.53661888</v>
      </c>
      <c r="CF132" s="14">
        <f t="shared" si="36"/>
        <v>0.7371009779</v>
      </c>
      <c r="CG132" s="7">
        <v>3882.333333</v>
      </c>
      <c r="CH132" s="7">
        <v>126.0</v>
      </c>
      <c r="CI132" s="7">
        <v>131.0</v>
      </c>
      <c r="CJ132" s="26">
        <v>1773.0</v>
      </c>
      <c r="CK132" s="7">
        <v>1566.0</v>
      </c>
      <c r="CL132" s="7">
        <v>819.0</v>
      </c>
      <c r="CM132" s="7">
        <v>691.0</v>
      </c>
      <c r="CN132" s="7">
        <v>891.0</v>
      </c>
      <c r="CO132" s="7">
        <v>882.0</v>
      </c>
      <c r="CP132" s="19">
        <v>12.0</v>
      </c>
      <c r="CQ132" s="19">
        <v>7.0</v>
      </c>
      <c r="CR132" s="26">
        <f t="shared" si="37"/>
        <v>-5</v>
      </c>
      <c r="CS132" s="18">
        <f t="shared" si="38"/>
        <v>0.7053291536</v>
      </c>
      <c r="CT132" s="18">
        <f t="shared" si="39"/>
        <v>0.4114420063</v>
      </c>
      <c r="CU132" s="18">
        <f t="shared" si="40"/>
        <v>-0.2938871473</v>
      </c>
      <c r="CV132" s="30">
        <v>41.98</v>
      </c>
      <c r="CW132" s="30">
        <v>35.05</v>
      </c>
      <c r="CX132" s="30">
        <v>37.61</v>
      </c>
      <c r="CY132" s="30">
        <v>43.54</v>
      </c>
      <c r="CZ132" s="30">
        <v>37.39</v>
      </c>
      <c r="DA132" s="30">
        <v>38.66</v>
      </c>
      <c r="DB132" s="7">
        <v>6.0</v>
      </c>
      <c r="DC132" s="7">
        <v>9.0</v>
      </c>
      <c r="DD132" s="13">
        <f t="shared" si="41"/>
        <v>0.4</v>
      </c>
      <c r="DE132" s="7">
        <v>-0.01</v>
      </c>
      <c r="DF132" s="7">
        <v>2.76</v>
      </c>
      <c r="DG132" s="7">
        <v>6.0</v>
      </c>
      <c r="DH132" s="7">
        <v>2.0</v>
      </c>
      <c r="DI132" s="7">
        <v>5.0</v>
      </c>
      <c r="DJ132" s="8" t="s">
        <v>3935</v>
      </c>
      <c r="DK132" s="7" t="s">
        <v>3936</v>
      </c>
    </row>
    <row r="133" ht="12.75" customHeight="1">
      <c r="A133" s="7" t="s">
        <v>888</v>
      </c>
      <c r="B133" s="7" t="s">
        <v>889</v>
      </c>
      <c r="C133" s="8" t="s">
        <v>312</v>
      </c>
      <c r="D133" s="9" t="s">
        <v>174</v>
      </c>
      <c r="E133" s="7">
        <v>36.0</v>
      </c>
      <c r="F133" s="7">
        <v>1.0</v>
      </c>
      <c r="G133" s="7">
        <v>3.0</v>
      </c>
      <c r="H133" s="24">
        <f t="shared" si="1"/>
        <v>4</v>
      </c>
      <c r="I133" s="25">
        <f t="shared" si="2"/>
        <v>0.4684450228</v>
      </c>
      <c r="J133" s="19">
        <v>1.0</v>
      </c>
      <c r="K133" s="19">
        <v>1.0</v>
      </c>
      <c r="L133" s="19">
        <v>1.0</v>
      </c>
      <c r="M133" s="19">
        <v>25.0</v>
      </c>
      <c r="N133" s="19">
        <v>13.0</v>
      </c>
      <c r="O133" s="19">
        <v>16.0</v>
      </c>
      <c r="P133" s="19">
        <v>16.0</v>
      </c>
      <c r="Q133" s="10">
        <f t="shared" si="3"/>
        <v>0.04</v>
      </c>
      <c r="R133" s="10">
        <f t="shared" si="4"/>
        <v>0.01851851852</v>
      </c>
      <c r="S133" s="7">
        <v>30740.0</v>
      </c>
      <c r="T133" s="14">
        <f t="shared" si="5"/>
        <v>14.23148148</v>
      </c>
      <c r="U133" s="14">
        <v>484.94</v>
      </c>
      <c r="V133" s="14">
        <f t="shared" si="6"/>
        <v>13.47055556</v>
      </c>
      <c r="W133" s="14">
        <v>1296.14</v>
      </c>
      <c r="X133" s="14">
        <f t="shared" si="7"/>
        <v>36.00388889</v>
      </c>
      <c r="Y133" s="13">
        <f t="shared" si="8"/>
        <v>0.2722730029</v>
      </c>
      <c r="Z133" s="12">
        <f t="shared" si="9"/>
        <v>15.57142857</v>
      </c>
      <c r="AA133" s="19">
        <v>41.0</v>
      </c>
      <c r="AB133" s="19">
        <v>35.0</v>
      </c>
      <c r="AC133" s="19">
        <v>32.0</v>
      </c>
      <c r="AD133" s="19">
        <v>10.0</v>
      </c>
      <c r="AE133" s="19">
        <v>3.0</v>
      </c>
      <c r="AF133" s="10">
        <f t="shared" si="10"/>
        <v>0.07142857143</v>
      </c>
      <c r="AG133" s="10">
        <f t="shared" si="11"/>
        <v>0.1428571429</v>
      </c>
      <c r="AH133" s="10">
        <f t="shared" si="12"/>
        <v>0.2142857143</v>
      </c>
      <c r="AI133" s="19">
        <v>156.0</v>
      </c>
      <c r="AJ133" s="13">
        <f t="shared" si="13"/>
        <v>0.3679245283</v>
      </c>
      <c r="AK133" s="19">
        <v>117.0</v>
      </c>
      <c r="AL133" s="13">
        <f t="shared" si="14"/>
        <v>0.2759433962</v>
      </c>
      <c r="AM133" s="19">
        <v>151.0</v>
      </c>
      <c r="AN133" s="13">
        <f t="shared" si="15"/>
        <v>0.3561320755</v>
      </c>
      <c r="AO133" s="13">
        <f t="shared" si="16"/>
        <v>0.5714285714</v>
      </c>
      <c r="AP133" s="8">
        <v>7.0</v>
      </c>
      <c r="AQ133" s="14">
        <v>12.57</v>
      </c>
      <c r="AR133" s="19">
        <v>16.88</v>
      </c>
      <c r="AS133" s="26">
        <v>7.0</v>
      </c>
      <c r="AT133" s="27">
        <v>-0.373</v>
      </c>
      <c r="AU133" s="8">
        <v>7.0</v>
      </c>
      <c r="AV133" s="27">
        <v>0.428</v>
      </c>
      <c r="AW133" s="19">
        <v>50.33</v>
      </c>
      <c r="AX133" s="19">
        <v>16.39</v>
      </c>
      <c r="AY133" s="27">
        <v>1.333</v>
      </c>
      <c r="AZ133" s="27">
        <v>-4.058</v>
      </c>
      <c r="BA133" s="19">
        <v>46.59</v>
      </c>
      <c r="BB133" s="13">
        <f t="shared" si="17"/>
        <v>0.06422018349</v>
      </c>
      <c r="BC133" s="28">
        <f t="shared" si="18"/>
        <v>0.8940677966</v>
      </c>
      <c r="BD133" s="26">
        <f t="shared" si="19"/>
        <v>958.2879801</v>
      </c>
      <c r="BE133" s="13">
        <f t="shared" si="20"/>
        <v>-0.0417120199</v>
      </c>
      <c r="BF133" s="18">
        <f t="shared" si="21"/>
        <v>1.732173052</v>
      </c>
      <c r="BG133" s="18">
        <f t="shared" si="22"/>
        <v>3.093166165</v>
      </c>
      <c r="BH133" s="14">
        <f t="shared" si="23"/>
        <v>26.97240896</v>
      </c>
      <c r="BI133" s="14">
        <f t="shared" si="24"/>
        <v>29.1994886</v>
      </c>
      <c r="BJ133" s="14">
        <f t="shared" si="25"/>
        <v>51.22283169</v>
      </c>
      <c r="BK133" s="14">
        <f t="shared" si="26"/>
        <v>55.42953767</v>
      </c>
      <c r="BL133" s="14">
        <f t="shared" si="27"/>
        <v>-4.206705984</v>
      </c>
      <c r="BM133" s="19">
        <v>14.0</v>
      </c>
      <c r="BN133" s="19">
        <v>25.0</v>
      </c>
      <c r="BO133" s="26">
        <v>204.0</v>
      </c>
      <c r="BP133" s="26">
        <v>211.0</v>
      </c>
      <c r="BQ133" s="19">
        <v>85.0</v>
      </c>
      <c r="BR133" s="19">
        <v>95.0</v>
      </c>
      <c r="BS133" s="19">
        <v>111.0</v>
      </c>
      <c r="BT133" s="19">
        <v>117.0</v>
      </c>
      <c r="BU133" s="19">
        <v>208.0</v>
      </c>
      <c r="BV133" s="19">
        <v>230.0</v>
      </c>
      <c r="BW133" s="13">
        <f t="shared" si="28"/>
        <v>0.4748858447</v>
      </c>
      <c r="BX133" s="14">
        <v>0.85</v>
      </c>
      <c r="BY133" s="29">
        <f t="shared" si="29"/>
        <v>-1.524991699</v>
      </c>
      <c r="BZ133" s="18">
        <f t="shared" si="30"/>
        <v>1.874733703</v>
      </c>
      <c r="CA133" s="18">
        <f t="shared" si="31"/>
        <v>2.113336174</v>
      </c>
      <c r="CB133" s="14">
        <f t="shared" si="32"/>
        <v>26.96207925</v>
      </c>
      <c r="CC133" s="14">
        <f t="shared" si="33"/>
        <v>28.56412441</v>
      </c>
      <c r="CD133" s="14">
        <f t="shared" si="34"/>
        <v>48.57264593</v>
      </c>
      <c r="CE133" s="14">
        <f t="shared" si="35"/>
        <v>55.56028973</v>
      </c>
      <c r="CF133" s="14">
        <f t="shared" si="36"/>
        <v>2.780937816</v>
      </c>
      <c r="CG133" s="7">
        <v>1760.25</v>
      </c>
      <c r="CH133" s="7">
        <v>55.0</v>
      </c>
      <c r="CI133" s="7">
        <v>62.0</v>
      </c>
      <c r="CJ133" s="26">
        <v>736.0</v>
      </c>
      <c r="CK133" s="7">
        <v>776.0</v>
      </c>
      <c r="CL133" s="7">
        <v>276.0</v>
      </c>
      <c r="CM133" s="7">
        <v>364.0</v>
      </c>
      <c r="CN133" s="7">
        <v>358.0</v>
      </c>
      <c r="CO133" s="7">
        <v>428.0</v>
      </c>
      <c r="CP133" s="19">
        <v>4.0</v>
      </c>
      <c r="CQ133" s="19">
        <v>3.0</v>
      </c>
      <c r="CR133" s="26">
        <f t="shared" si="37"/>
        <v>-1</v>
      </c>
      <c r="CS133" s="18">
        <f t="shared" si="38"/>
        <v>0.4684450228</v>
      </c>
      <c r="CT133" s="18">
        <f t="shared" si="39"/>
        <v>0.3513337671</v>
      </c>
      <c r="CU133" s="18">
        <f t="shared" si="40"/>
        <v>-0.1171112557</v>
      </c>
      <c r="CV133" s="30">
        <v>16.33</v>
      </c>
      <c r="CW133" s="30">
        <v>18.51</v>
      </c>
      <c r="CX133" s="30">
        <v>23.2</v>
      </c>
      <c r="CY133" s="30">
        <v>17.39</v>
      </c>
      <c r="CZ133" s="30">
        <v>17.76</v>
      </c>
      <c r="DA133" s="30">
        <v>18.27</v>
      </c>
      <c r="DB133" s="7">
        <v>0.0</v>
      </c>
      <c r="DC133" s="7">
        <v>0.0</v>
      </c>
      <c r="DD133" s="13" t="str">
        <f t="shared" si="41"/>
        <v> </v>
      </c>
      <c r="DE133" s="7">
        <v>0.0</v>
      </c>
      <c r="DF133" s="7">
        <v>0.0</v>
      </c>
      <c r="DG133" s="7">
        <v>0.0</v>
      </c>
      <c r="DH133" s="7">
        <v>0.0</v>
      </c>
      <c r="DI133" s="7">
        <v>0.0</v>
      </c>
      <c r="DJ133" s="8" t="s">
        <v>3937</v>
      </c>
      <c r="DK133" s="7" t="s">
        <v>3938</v>
      </c>
    </row>
    <row r="134" ht="12.75" customHeight="1">
      <c r="A134" s="7" t="s">
        <v>892</v>
      </c>
      <c r="B134" s="7" t="s">
        <v>893</v>
      </c>
      <c r="C134" s="8" t="s">
        <v>158</v>
      </c>
      <c r="D134" s="9" t="s">
        <v>150</v>
      </c>
      <c r="E134" s="7">
        <v>73.0</v>
      </c>
      <c r="F134" s="7">
        <v>16.0</v>
      </c>
      <c r="G134" s="7">
        <v>23.0</v>
      </c>
      <c r="H134" s="24">
        <f t="shared" si="1"/>
        <v>39</v>
      </c>
      <c r="I134" s="25">
        <f t="shared" si="2"/>
        <v>2.493207607</v>
      </c>
      <c r="J134" s="19">
        <v>13.0</v>
      </c>
      <c r="K134" s="19">
        <v>13.0</v>
      </c>
      <c r="L134" s="19">
        <v>9.0</v>
      </c>
      <c r="M134" s="19">
        <v>60.0</v>
      </c>
      <c r="N134" s="19">
        <v>17.0</v>
      </c>
      <c r="O134" s="19">
        <v>28.0</v>
      </c>
      <c r="P134" s="19">
        <v>86.0</v>
      </c>
      <c r="Q134" s="10">
        <f t="shared" si="3"/>
        <v>0.2666666667</v>
      </c>
      <c r="R134" s="10">
        <f t="shared" si="4"/>
        <v>0.1523809524</v>
      </c>
      <c r="S134" s="7">
        <v>56313.0</v>
      </c>
      <c r="T134" s="14">
        <f t="shared" si="5"/>
        <v>12.85684932</v>
      </c>
      <c r="U134" s="14">
        <v>913.33</v>
      </c>
      <c r="V134" s="14">
        <f t="shared" si="6"/>
        <v>12.51136986</v>
      </c>
      <c r="W134" s="14">
        <v>2618.12</v>
      </c>
      <c r="X134" s="14">
        <f t="shared" si="7"/>
        <v>35.86465753</v>
      </c>
      <c r="Y134" s="13">
        <f t="shared" si="8"/>
        <v>0.258627476</v>
      </c>
      <c r="Z134" s="12">
        <f t="shared" si="9"/>
        <v>126.1590909</v>
      </c>
      <c r="AA134" s="19">
        <v>24.0</v>
      </c>
      <c r="AB134" s="19">
        <v>116.0</v>
      </c>
      <c r="AC134" s="19">
        <v>86.0</v>
      </c>
      <c r="AD134" s="19">
        <v>27.0</v>
      </c>
      <c r="AE134" s="19">
        <v>23.0</v>
      </c>
      <c r="AF134" s="10">
        <f t="shared" si="10"/>
        <v>0.2954545455</v>
      </c>
      <c r="AG134" s="10">
        <f t="shared" si="11"/>
        <v>0.5</v>
      </c>
      <c r="AH134" s="10">
        <f t="shared" si="12"/>
        <v>0.7954545455</v>
      </c>
      <c r="AI134" s="19">
        <v>232.0</v>
      </c>
      <c r="AJ134" s="13">
        <f t="shared" si="13"/>
        <v>0.278177458</v>
      </c>
      <c r="AK134" s="19">
        <v>296.0</v>
      </c>
      <c r="AL134" s="13">
        <f t="shared" si="14"/>
        <v>0.3549160671</v>
      </c>
      <c r="AM134" s="19">
        <v>306.0</v>
      </c>
      <c r="AN134" s="13">
        <f t="shared" si="15"/>
        <v>0.3669064748</v>
      </c>
      <c r="AO134" s="13">
        <f t="shared" si="16"/>
        <v>0.4393939394</v>
      </c>
      <c r="AP134" s="8">
        <v>5.0</v>
      </c>
      <c r="AQ134" s="14">
        <v>-6.49</v>
      </c>
      <c r="AR134" s="19">
        <v>17.46</v>
      </c>
      <c r="AS134" s="26">
        <v>3.0</v>
      </c>
      <c r="AT134" s="27">
        <v>0.386</v>
      </c>
      <c r="AU134" s="8">
        <v>6.0</v>
      </c>
      <c r="AV134" s="27">
        <v>0.604</v>
      </c>
      <c r="AW134" s="19">
        <v>50.36</v>
      </c>
      <c r="AX134" s="19">
        <v>17.9</v>
      </c>
      <c r="AY134" s="27">
        <v>0.033</v>
      </c>
      <c r="AZ134" s="27">
        <v>-3.799</v>
      </c>
      <c r="BA134" s="19">
        <v>47.51</v>
      </c>
      <c r="BB134" s="13">
        <f t="shared" si="17"/>
        <v>0.1030444965</v>
      </c>
      <c r="BC134" s="28">
        <f t="shared" si="18"/>
        <v>0.8988764045</v>
      </c>
      <c r="BD134" s="26">
        <f t="shared" si="19"/>
        <v>1001.920901</v>
      </c>
      <c r="BE134" s="13">
        <f t="shared" si="20"/>
        <v>0.001920900982</v>
      </c>
      <c r="BF134" s="18">
        <f t="shared" si="21"/>
        <v>2.890521498</v>
      </c>
      <c r="BG134" s="18">
        <f t="shared" si="22"/>
        <v>2.956215169</v>
      </c>
      <c r="BH134" s="14">
        <f t="shared" si="23"/>
        <v>28.05119727</v>
      </c>
      <c r="BI134" s="14">
        <f t="shared" si="24"/>
        <v>29.23368333</v>
      </c>
      <c r="BJ134" s="14">
        <f t="shared" si="25"/>
        <v>52.94909835</v>
      </c>
      <c r="BK134" s="14">
        <f t="shared" si="26"/>
        <v>57.08779959</v>
      </c>
      <c r="BL134" s="14">
        <f t="shared" si="27"/>
        <v>-4.138701236</v>
      </c>
      <c r="BM134" s="19">
        <v>44.0</v>
      </c>
      <c r="BN134" s="19">
        <v>45.0</v>
      </c>
      <c r="BO134" s="26">
        <v>383.0</v>
      </c>
      <c r="BP134" s="26">
        <v>400.0</v>
      </c>
      <c r="BQ134" s="19">
        <v>150.0</v>
      </c>
      <c r="BR134" s="19">
        <v>179.0</v>
      </c>
      <c r="BS134" s="19">
        <v>229.0</v>
      </c>
      <c r="BT134" s="19">
        <v>245.0</v>
      </c>
      <c r="BU134" s="19">
        <v>415.0</v>
      </c>
      <c r="BV134" s="19">
        <v>437.0</v>
      </c>
      <c r="BW134" s="13">
        <f t="shared" si="28"/>
        <v>0.4870892019</v>
      </c>
      <c r="BX134" s="14">
        <v>-1.21</v>
      </c>
      <c r="BY134" s="29">
        <f t="shared" si="29"/>
        <v>1.628844218</v>
      </c>
      <c r="BZ134" s="18">
        <f t="shared" si="30"/>
        <v>2.305196653</v>
      </c>
      <c r="CA134" s="18">
        <f t="shared" si="31"/>
        <v>2.561329615</v>
      </c>
      <c r="CB134" s="14">
        <f t="shared" si="32"/>
        <v>28.24292788</v>
      </c>
      <c r="CC134" s="14">
        <f t="shared" si="33"/>
        <v>28.27707895</v>
      </c>
      <c r="CD134" s="14">
        <f t="shared" si="34"/>
        <v>53.37810917</v>
      </c>
      <c r="CE134" s="14">
        <f t="shared" si="35"/>
        <v>56.92981957</v>
      </c>
      <c r="CF134" s="14">
        <f t="shared" si="36"/>
        <v>-0.5869908371</v>
      </c>
      <c r="CG134" s="7">
        <v>3513.8</v>
      </c>
      <c r="CH134" s="7">
        <v>135.0</v>
      </c>
      <c r="CI134" s="7">
        <v>150.0</v>
      </c>
      <c r="CJ134" s="26">
        <v>1519.0</v>
      </c>
      <c r="CK134" s="7">
        <v>1506.0</v>
      </c>
      <c r="CL134" s="7">
        <v>622.0</v>
      </c>
      <c r="CM134" s="7">
        <v>724.0</v>
      </c>
      <c r="CN134" s="7">
        <v>850.0</v>
      </c>
      <c r="CO134" s="7">
        <v>954.0</v>
      </c>
      <c r="CP134" s="19">
        <v>8.0</v>
      </c>
      <c r="CQ134" s="19">
        <v>6.0</v>
      </c>
      <c r="CR134" s="26">
        <f t="shared" si="37"/>
        <v>-2</v>
      </c>
      <c r="CS134" s="18">
        <f t="shared" si="38"/>
        <v>0.5114272015</v>
      </c>
      <c r="CT134" s="18">
        <f t="shared" si="39"/>
        <v>0.3835704012</v>
      </c>
      <c r="CU134" s="18">
        <f t="shared" si="40"/>
        <v>-0.1278568004</v>
      </c>
      <c r="CV134" s="30">
        <v>37.26</v>
      </c>
      <c r="CW134" s="30">
        <v>39.06</v>
      </c>
      <c r="CX134" s="30">
        <v>28.34</v>
      </c>
      <c r="CY134" s="30">
        <v>50.96</v>
      </c>
      <c r="CZ134" s="30">
        <v>33.96</v>
      </c>
      <c r="DA134" s="30">
        <v>39.31</v>
      </c>
      <c r="DB134" s="7">
        <v>51.0</v>
      </c>
      <c r="DC134" s="7">
        <v>44.0</v>
      </c>
      <c r="DD134" s="13">
        <f t="shared" si="41"/>
        <v>0.5368421053</v>
      </c>
      <c r="DE134" s="7">
        <v>-1.18</v>
      </c>
      <c r="DF134" s="7">
        <v>5.47</v>
      </c>
      <c r="DG134" s="7">
        <v>50.0</v>
      </c>
      <c r="DH134" s="7">
        <v>15.0</v>
      </c>
      <c r="DI134" s="7">
        <v>23.0</v>
      </c>
      <c r="DJ134" s="8" t="s">
        <v>3939</v>
      </c>
      <c r="DK134" s="7" t="s">
        <v>3940</v>
      </c>
    </row>
    <row r="135" ht="12.75" customHeight="1">
      <c r="A135" s="7" t="s">
        <v>899</v>
      </c>
      <c r="B135" s="7" t="s">
        <v>900</v>
      </c>
      <c r="C135" s="8" t="s">
        <v>231</v>
      </c>
      <c r="D135" s="9" t="s">
        <v>174</v>
      </c>
      <c r="E135" s="7">
        <v>70.0</v>
      </c>
      <c r="F135" s="7">
        <v>0.0</v>
      </c>
      <c r="G135" s="7">
        <v>11.0</v>
      </c>
      <c r="H135" s="24">
        <f t="shared" si="1"/>
        <v>11</v>
      </c>
      <c r="I135" s="25">
        <f t="shared" si="2"/>
        <v>0.6476620382</v>
      </c>
      <c r="J135" s="19">
        <v>0.0</v>
      </c>
      <c r="K135" s="19">
        <v>3.0</v>
      </c>
      <c r="L135" s="19">
        <v>6.0</v>
      </c>
      <c r="M135" s="19">
        <v>66.0</v>
      </c>
      <c r="N135" s="19">
        <v>30.0</v>
      </c>
      <c r="O135" s="19">
        <v>38.0</v>
      </c>
      <c r="P135" s="19">
        <v>28.0</v>
      </c>
      <c r="Q135" s="10">
        <f t="shared" si="3"/>
        <v>0</v>
      </c>
      <c r="R135" s="10">
        <f t="shared" si="4"/>
        <v>0</v>
      </c>
      <c r="S135" s="7">
        <v>61143.0</v>
      </c>
      <c r="T135" s="14">
        <f t="shared" si="5"/>
        <v>14.55785714</v>
      </c>
      <c r="U135" s="14">
        <v>995.08</v>
      </c>
      <c r="V135" s="14">
        <f t="shared" si="6"/>
        <v>14.21542857</v>
      </c>
      <c r="W135" s="14">
        <v>2321.81</v>
      </c>
      <c r="X135" s="14">
        <f t="shared" si="7"/>
        <v>33.16871429</v>
      </c>
      <c r="Y135" s="13">
        <f t="shared" si="8"/>
        <v>0.3000039193</v>
      </c>
      <c r="Z135" s="12">
        <f t="shared" si="9"/>
        <v>49.16129032</v>
      </c>
      <c r="AA135" s="19">
        <v>88.0</v>
      </c>
      <c r="AB135" s="19">
        <v>113.0</v>
      </c>
      <c r="AC135" s="19">
        <v>176.0</v>
      </c>
      <c r="AD135" s="19">
        <v>27.0</v>
      </c>
      <c r="AE135" s="19">
        <v>8.0</v>
      </c>
      <c r="AF135" s="10">
        <f t="shared" si="10"/>
        <v>0</v>
      </c>
      <c r="AG135" s="10">
        <f t="shared" si="11"/>
        <v>0.2903225806</v>
      </c>
      <c r="AH135" s="10">
        <f t="shared" si="12"/>
        <v>0.2903225806</v>
      </c>
      <c r="AI135" s="19">
        <v>325.0</v>
      </c>
      <c r="AJ135" s="13">
        <f t="shared" si="13"/>
        <v>0.3421052632</v>
      </c>
      <c r="AK135" s="19">
        <v>292.0</v>
      </c>
      <c r="AL135" s="13">
        <f t="shared" si="14"/>
        <v>0.3073684211</v>
      </c>
      <c r="AM135" s="19">
        <v>333.0</v>
      </c>
      <c r="AN135" s="13">
        <f t="shared" si="15"/>
        <v>0.3505263158</v>
      </c>
      <c r="AO135" s="13">
        <f t="shared" si="16"/>
        <v>0.5267423015</v>
      </c>
      <c r="AP135" s="8">
        <v>5.0</v>
      </c>
      <c r="AQ135" s="14">
        <v>2.26</v>
      </c>
      <c r="AR135" s="19">
        <v>17.02</v>
      </c>
      <c r="AS135" s="26">
        <v>7.0</v>
      </c>
      <c r="AT135" s="27">
        <v>-0.368</v>
      </c>
      <c r="AU135" s="8">
        <v>8.0</v>
      </c>
      <c r="AV135" s="27">
        <v>-0.6990000000000001</v>
      </c>
      <c r="AW135" s="19">
        <v>49.7</v>
      </c>
      <c r="AX135" s="19">
        <v>16.35</v>
      </c>
      <c r="AY135" s="27">
        <v>1.436</v>
      </c>
      <c r="AZ135" s="27">
        <v>5.974</v>
      </c>
      <c r="BA135" s="19">
        <v>51.94</v>
      </c>
      <c r="BB135" s="13">
        <f t="shared" si="17"/>
        <v>0.06102362205</v>
      </c>
      <c r="BC135" s="28">
        <f t="shared" si="18"/>
        <v>0.9227642276</v>
      </c>
      <c r="BD135" s="26">
        <f t="shared" si="19"/>
        <v>983.7878497</v>
      </c>
      <c r="BE135" s="13">
        <f t="shared" si="20"/>
        <v>-0.01621215031</v>
      </c>
      <c r="BF135" s="18">
        <f t="shared" si="21"/>
        <v>1.869196447</v>
      </c>
      <c r="BG135" s="18">
        <f t="shared" si="22"/>
        <v>2.291273063</v>
      </c>
      <c r="BH135" s="14">
        <f t="shared" si="23"/>
        <v>30.63070306</v>
      </c>
      <c r="BI135" s="14">
        <f t="shared" si="24"/>
        <v>29.66595651</v>
      </c>
      <c r="BJ135" s="14">
        <f t="shared" si="25"/>
        <v>55.35233348</v>
      </c>
      <c r="BK135" s="14">
        <f t="shared" si="26"/>
        <v>55.23174016</v>
      </c>
      <c r="BL135" s="14">
        <f t="shared" si="27"/>
        <v>0.1205933191</v>
      </c>
      <c r="BM135" s="19">
        <v>31.0</v>
      </c>
      <c r="BN135" s="19">
        <v>38.0</v>
      </c>
      <c r="BO135" s="26">
        <v>477.0</v>
      </c>
      <c r="BP135" s="26">
        <v>454.0</v>
      </c>
      <c r="BQ135" s="19">
        <v>193.0</v>
      </c>
      <c r="BR135" s="19">
        <v>184.0</v>
      </c>
      <c r="BS135" s="19">
        <v>217.0</v>
      </c>
      <c r="BT135" s="19">
        <v>240.0</v>
      </c>
      <c r="BU135" s="19">
        <v>481.0</v>
      </c>
      <c r="BV135" s="19">
        <v>448.0</v>
      </c>
      <c r="BW135" s="13">
        <f t="shared" si="28"/>
        <v>0.5177610334</v>
      </c>
      <c r="BX135" s="14">
        <v>-4.21</v>
      </c>
      <c r="BY135" s="29">
        <f t="shared" si="29"/>
        <v>-7.284221916</v>
      </c>
      <c r="BZ135" s="18">
        <f t="shared" si="30"/>
        <v>2.42631526</v>
      </c>
      <c r="CA135" s="18">
        <f t="shared" si="31"/>
        <v>1.919324011</v>
      </c>
      <c r="CB135" s="14">
        <f t="shared" si="32"/>
        <v>32.26637159</v>
      </c>
      <c r="CC135" s="14">
        <f t="shared" si="33"/>
        <v>28.39150991</v>
      </c>
      <c r="CD135" s="14">
        <f t="shared" si="34"/>
        <v>58.14103208</v>
      </c>
      <c r="CE135" s="14">
        <f t="shared" si="35"/>
        <v>52.41927371</v>
      </c>
      <c r="CF135" s="14">
        <f t="shared" si="36"/>
        <v>-5.601165055</v>
      </c>
      <c r="CG135" s="7">
        <v>3313.666667</v>
      </c>
      <c r="CH135" s="7">
        <v>134.0</v>
      </c>
      <c r="CI135" s="7">
        <v>106.0</v>
      </c>
      <c r="CJ135" s="26">
        <v>1648.0</v>
      </c>
      <c r="CK135" s="7">
        <v>1462.0</v>
      </c>
      <c r="CL135" s="7">
        <v>614.0</v>
      </c>
      <c r="CM135" s="7">
        <v>559.0</v>
      </c>
      <c r="CN135" s="7">
        <v>815.0</v>
      </c>
      <c r="CO135" s="7">
        <v>768.0</v>
      </c>
      <c r="CP135" s="19">
        <v>17.0</v>
      </c>
      <c r="CQ135" s="19">
        <v>5.0</v>
      </c>
      <c r="CR135" s="26">
        <f t="shared" si="37"/>
        <v>-12</v>
      </c>
      <c r="CS135" s="18">
        <f t="shared" si="38"/>
        <v>1.000932241</v>
      </c>
      <c r="CT135" s="18">
        <f t="shared" si="39"/>
        <v>0.2943918355</v>
      </c>
      <c r="CU135" s="18">
        <f t="shared" si="40"/>
        <v>-0.7065404053</v>
      </c>
      <c r="CV135" s="30">
        <v>40.56</v>
      </c>
      <c r="CW135" s="30">
        <v>37.03</v>
      </c>
      <c r="CX135" s="30">
        <v>55.34</v>
      </c>
      <c r="CY135" s="30">
        <v>33.96</v>
      </c>
      <c r="CZ135" s="30">
        <v>48.23</v>
      </c>
      <c r="DA135" s="30">
        <v>36.6</v>
      </c>
      <c r="DB135" s="7">
        <v>0.0</v>
      </c>
      <c r="DC135" s="7">
        <v>0.0</v>
      </c>
      <c r="DD135" s="13" t="str">
        <f t="shared" si="41"/>
        <v> </v>
      </c>
      <c r="DE135" s="7">
        <v>0.0</v>
      </c>
      <c r="DF135" s="7">
        <v>0.0</v>
      </c>
      <c r="DG135" s="7">
        <v>0.0</v>
      </c>
      <c r="DH135" s="7">
        <v>0.0</v>
      </c>
      <c r="DI135" s="7">
        <v>0.0</v>
      </c>
      <c r="DJ135" s="8" t="s">
        <v>3941</v>
      </c>
      <c r="DK135" s="7" t="s">
        <v>3942</v>
      </c>
    </row>
    <row r="136" ht="12.75" customHeight="1">
      <c r="A136" s="7" t="s">
        <v>903</v>
      </c>
      <c r="B136" s="7" t="s">
        <v>904</v>
      </c>
      <c r="C136" s="8" t="s">
        <v>173</v>
      </c>
      <c r="D136" s="9" t="s">
        <v>260</v>
      </c>
      <c r="E136" s="7">
        <v>2.0</v>
      </c>
      <c r="F136" s="7">
        <v>0.0</v>
      </c>
      <c r="G136" s="7">
        <v>0.0</v>
      </c>
      <c r="H136" s="24">
        <f t="shared" si="1"/>
        <v>0</v>
      </c>
      <c r="I136" s="25">
        <f t="shared" si="2"/>
        <v>0</v>
      </c>
      <c r="J136" s="19">
        <v>0.0</v>
      </c>
      <c r="K136" s="19">
        <v>0.0</v>
      </c>
      <c r="L136" s="19">
        <v>0.0</v>
      </c>
      <c r="M136" s="19">
        <v>0.0</v>
      </c>
      <c r="N136" s="19">
        <v>1.0</v>
      </c>
      <c r="O136" s="19">
        <v>0.0</v>
      </c>
      <c r="P136" s="19">
        <v>1.0</v>
      </c>
      <c r="Q136" s="10">
        <f t="shared" si="3"/>
        <v>0</v>
      </c>
      <c r="R136" s="10">
        <f t="shared" si="4"/>
        <v>0</v>
      </c>
      <c r="S136" s="7">
        <v>979.0</v>
      </c>
      <c r="T136" s="14">
        <f t="shared" si="5"/>
        <v>8.158333333</v>
      </c>
      <c r="U136" s="14">
        <v>15.83</v>
      </c>
      <c r="V136" s="14">
        <f t="shared" si="6"/>
        <v>7.915</v>
      </c>
      <c r="W136" s="14">
        <v>68.18</v>
      </c>
      <c r="X136" s="14">
        <f t="shared" si="7"/>
        <v>34.09</v>
      </c>
      <c r="Y136" s="13">
        <f t="shared" si="8"/>
        <v>0.1884299488</v>
      </c>
      <c r="Z136" s="12">
        <f t="shared" si="9"/>
        <v>0</v>
      </c>
      <c r="AA136" s="19">
        <v>2.0</v>
      </c>
      <c r="AB136" s="19">
        <v>0.0</v>
      </c>
      <c r="AC136" s="19">
        <v>0.0</v>
      </c>
      <c r="AD136" s="19">
        <v>0.0</v>
      </c>
      <c r="AE136" s="19">
        <v>0.0</v>
      </c>
      <c r="AF136" s="10">
        <f t="shared" si="10"/>
        <v>0</v>
      </c>
      <c r="AG136" s="10">
        <f t="shared" si="11"/>
        <v>0</v>
      </c>
      <c r="AH136" s="10">
        <f t="shared" si="12"/>
        <v>0</v>
      </c>
      <c r="AI136" s="19">
        <v>5.0</v>
      </c>
      <c r="AJ136" s="13">
        <f t="shared" si="13"/>
        <v>0.25</v>
      </c>
      <c r="AK136" s="19">
        <v>6.0</v>
      </c>
      <c r="AL136" s="13">
        <f t="shared" si="14"/>
        <v>0.3</v>
      </c>
      <c r="AM136" s="19">
        <v>9.0</v>
      </c>
      <c r="AN136" s="13">
        <f t="shared" si="15"/>
        <v>0.45</v>
      </c>
      <c r="AO136" s="13">
        <f t="shared" si="16"/>
        <v>0.4545454545</v>
      </c>
      <c r="AP136" s="8">
        <v>3.0</v>
      </c>
      <c r="AQ136" s="14">
        <v>-13.37</v>
      </c>
      <c r="AR136" s="19">
        <v>16.22</v>
      </c>
      <c r="AS136" s="26">
        <v>15.0</v>
      </c>
      <c r="AT136" s="27">
        <v>-2.062</v>
      </c>
      <c r="AU136" s="8">
        <v>14.0</v>
      </c>
      <c r="AV136" s="27">
        <v>-4.59</v>
      </c>
      <c r="AW136" s="19">
        <v>49.59</v>
      </c>
      <c r="AX136" s="19">
        <v>15.72</v>
      </c>
      <c r="AY136" s="27">
        <v>0.735</v>
      </c>
      <c r="AZ136" s="27">
        <v>1.3780000000000001</v>
      </c>
      <c r="BA136" s="19">
        <v>49.97</v>
      </c>
      <c r="BB136" s="13">
        <f t="shared" si="17"/>
        <v>0</v>
      </c>
      <c r="BC136" s="28">
        <f t="shared" si="18"/>
        <v>0.8333333333</v>
      </c>
      <c r="BD136" s="26">
        <f t="shared" si="19"/>
        <v>833.3333333</v>
      </c>
      <c r="BE136" s="13">
        <f t="shared" si="20"/>
        <v>-0.1666666667</v>
      </c>
      <c r="BF136" s="18">
        <f t="shared" si="21"/>
        <v>0</v>
      </c>
      <c r="BG136" s="18">
        <f t="shared" si="22"/>
        <v>3.790271636</v>
      </c>
      <c r="BH136" s="14">
        <f t="shared" si="23"/>
        <v>11.37081491</v>
      </c>
      <c r="BI136" s="14">
        <f t="shared" si="24"/>
        <v>22.74162982</v>
      </c>
      <c r="BJ136" s="14">
        <f t="shared" si="25"/>
        <v>41.692988</v>
      </c>
      <c r="BK136" s="14">
        <f t="shared" si="26"/>
        <v>45.48325963</v>
      </c>
      <c r="BL136" s="14">
        <f t="shared" si="27"/>
        <v>-3.790271636</v>
      </c>
      <c r="BM136" s="19">
        <v>0.0</v>
      </c>
      <c r="BN136" s="19">
        <v>1.0</v>
      </c>
      <c r="BO136" s="26">
        <v>3.0</v>
      </c>
      <c r="BP136" s="26">
        <v>5.0</v>
      </c>
      <c r="BQ136" s="19">
        <v>4.0</v>
      </c>
      <c r="BR136" s="19">
        <v>2.0</v>
      </c>
      <c r="BS136" s="19">
        <v>4.0</v>
      </c>
      <c r="BT136" s="19">
        <v>4.0</v>
      </c>
      <c r="BU136" s="19">
        <v>4.0</v>
      </c>
      <c r="BV136" s="19">
        <v>3.0</v>
      </c>
      <c r="BW136" s="13">
        <f t="shared" si="28"/>
        <v>0.5714285714</v>
      </c>
      <c r="BX136" s="14">
        <v>14.52</v>
      </c>
      <c r="BY136" s="29">
        <f t="shared" si="29"/>
        <v>-8.757362545</v>
      </c>
      <c r="BZ136" s="18">
        <f t="shared" si="30"/>
        <v>1.419278533</v>
      </c>
      <c r="CA136" s="18">
        <f t="shared" si="31"/>
        <v>2.1289178</v>
      </c>
      <c r="CB136" s="14">
        <f t="shared" si="32"/>
        <v>24.12773507</v>
      </c>
      <c r="CC136" s="14">
        <f t="shared" si="33"/>
        <v>26.25665287</v>
      </c>
      <c r="CD136" s="14">
        <f t="shared" si="34"/>
        <v>51.80366647</v>
      </c>
      <c r="CE136" s="14">
        <f t="shared" si="35"/>
        <v>53.93258427</v>
      </c>
      <c r="CF136" s="14">
        <f t="shared" si="36"/>
        <v>-1.661353836</v>
      </c>
      <c r="CG136" s="7">
        <v>84.55</v>
      </c>
      <c r="CH136" s="7">
        <v>2.0</v>
      </c>
      <c r="CI136" s="7">
        <v>3.0</v>
      </c>
      <c r="CJ136" s="26">
        <v>32.0</v>
      </c>
      <c r="CK136" s="7">
        <v>34.0</v>
      </c>
      <c r="CL136" s="7">
        <v>15.0</v>
      </c>
      <c r="CM136" s="7">
        <v>16.0</v>
      </c>
      <c r="CN136" s="7">
        <v>24.0</v>
      </c>
      <c r="CO136" s="7">
        <v>23.0</v>
      </c>
      <c r="CP136" s="19">
        <v>1.0</v>
      </c>
      <c r="CQ136" s="19">
        <v>2.0</v>
      </c>
      <c r="CR136" s="26">
        <f t="shared" si="37"/>
        <v>1</v>
      </c>
      <c r="CS136" s="18">
        <f t="shared" si="38"/>
        <v>3.677221655</v>
      </c>
      <c r="CT136" s="18">
        <f t="shared" si="39"/>
        <v>7.354443309</v>
      </c>
      <c r="CU136" s="18">
        <f t="shared" si="40"/>
        <v>3.677221655</v>
      </c>
      <c r="CV136" s="30">
        <v>0.28</v>
      </c>
      <c r="CW136" s="30">
        <v>0.33</v>
      </c>
      <c r="CX136" s="30">
        <v>2.35</v>
      </c>
      <c r="CY136" s="30">
        <v>0.44</v>
      </c>
      <c r="CZ136" s="30">
        <v>0.5</v>
      </c>
      <c r="DA136" s="30">
        <v>0.45</v>
      </c>
      <c r="DB136" s="7">
        <v>0.0</v>
      </c>
      <c r="DC136" s="7">
        <v>0.0</v>
      </c>
      <c r="DD136" s="13" t="str">
        <f t="shared" si="41"/>
        <v> </v>
      </c>
      <c r="DE136" s="7">
        <v>0.0</v>
      </c>
      <c r="DF136" s="7">
        <v>0.0</v>
      </c>
      <c r="DG136" s="7">
        <v>0.0</v>
      </c>
      <c r="DH136" s="7">
        <v>0.0</v>
      </c>
      <c r="DI136" s="7">
        <v>0.0</v>
      </c>
      <c r="DJ136" s="8" t="s">
        <v>3943</v>
      </c>
      <c r="DK136" s="7" t="s">
        <v>3944</v>
      </c>
    </row>
    <row r="137" ht="12.75" customHeight="1">
      <c r="A137" s="7" t="s">
        <v>907</v>
      </c>
      <c r="B137" s="7" t="s">
        <v>908</v>
      </c>
      <c r="C137" s="8" t="s">
        <v>166</v>
      </c>
      <c r="D137" s="9" t="s">
        <v>255</v>
      </c>
      <c r="E137" s="7">
        <v>81.0</v>
      </c>
      <c r="F137" s="7">
        <v>8.0</v>
      </c>
      <c r="G137" s="7">
        <v>18.0</v>
      </c>
      <c r="H137" s="24">
        <f t="shared" si="1"/>
        <v>26</v>
      </c>
      <c r="I137" s="25">
        <f t="shared" si="2"/>
        <v>1.387159879</v>
      </c>
      <c r="J137" s="19">
        <v>6.0</v>
      </c>
      <c r="K137" s="19">
        <v>9.0</v>
      </c>
      <c r="L137" s="19">
        <v>6.0</v>
      </c>
      <c r="M137" s="19">
        <v>104.0</v>
      </c>
      <c r="N137" s="19">
        <v>32.0</v>
      </c>
      <c r="O137" s="19">
        <v>56.0</v>
      </c>
      <c r="P137" s="19">
        <v>82.0</v>
      </c>
      <c r="Q137" s="10">
        <f t="shared" si="3"/>
        <v>0.07692307692</v>
      </c>
      <c r="R137" s="10">
        <f t="shared" si="4"/>
        <v>0.04166666667</v>
      </c>
      <c r="S137" s="7">
        <v>67476.0</v>
      </c>
      <c r="T137" s="14">
        <f t="shared" si="5"/>
        <v>13.88395062</v>
      </c>
      <c r="U137" s="14">
        <v>1056.69</v>
      </c>
      <c r="V137" s="14">
        <f t="shared" si="6"/>
        <v>13.04555556</v>
      </c>
      <c r="W137" s="14">
        <v>2781.43</v>
      </c>
      <c r="X137" s="14">
        <f t="shared" si="7"/>
        <v>34.33864198</v>
      </c>
      <c r="Y137" s="13">
        <f t="shared" si="8"/>
        <v>0.2753144769</v>
      </c>
      <c r="Z137" s="12">
        <f t="shared" si="9"/>
        <v>138.483871</v>
      </c>
      <c r="AA137" s="19">
        <v>30.0</v>
      </c>
      <c r="AB137" s="19">
        <v>152.0</v>
      </c>
      <c r="AC137" s="19">
        <v>78.0</v>
      </c>
      <c r="AD137" s="19">
        <v>20.0</v>
      </c>
      <c r="AE137" s="19">
        <v>26.0</v>
      </c>
      <c r="AF137" s="10">
        <f t="shared" si="10"/>
        <v>0.1935483871</v>
      </c>
      <c r="AG137" s="10">
        <f t="shared" si="11"/>
        <v>0.4838709677</v>
      </c>
      <c r="AH137" s="10">
        <f t="shared" si="12"/>
        <v>0.6774193548</v>
      </c>
      <c r="AI137" s="19">
        <v>239.0</v>
      </c>
      <c r="AJ137" s="13">
        <f t="shared" si="13"/>
        <v>0.2436289501</v>
      </c>
      <c r="AK137" s="19">
        <v>402.0</v>
      </c>
      <c r="AL137" s="13">
        <f t="shared" si="14"/>
        <v>0.4097859327</v>
      </c>
      <c r="AM137" s="19">
        <v>340.0</v>
      </c>
      <c r="AN137" s="13">
        <f t="shared" si="15"/>
        <v>0.3465851172</v>
      </c>
      <c r="AO137" s="13">
        <f t="shared" si="16"/>
        <v>0.3728549142</v>
      </c>
      <c r="AP137" s="8">
        <v>1.0</v>
      </c>
      <c r="AQ137" s="14">
        <v>-12.99</v>
      </c>
      <c r="AR137" s="19">
        <v>17.59</v>
      </c>
      <c r="AS137" s="26">
        <v>5.0</v>
      </c>
      <c r="AT137" s="27">
        <v>0.902</v>
      </c>
      <c r="AU137" s="8">
        <v>2.0</v>
      </c>
      <c r="AV137" s="27">
        <v>1.255</v>
      </c>
      <c r="AW137" s="19">
        <v>50.65</v>
      </c>
      <c r="AX137" s="19">
        <v>18.67</v>
      </c>
      <c r="AY137" s="27">
        <v>0.765</v>
      </c>
      <c r="AZ137" s="27">
        <v>-11.658</v>
      </c>
      <c r="BA137" s="19">
        <v>44.72</v>
      </c>
      <c r="BB137" s="13">
        <f t="shared" si="17"/>
        <v>0.06498951782</v>
      </c>
      <c r="BC137" s="28">
        <f t="shared" si="18"/>
        <v>0.9318637275</v>
      </c>
      <c r="BD137" s="26">
        <f t="shared" si="19"/>
        <v>996.8532453</v>
      </c>
      <c r="BE137" s="13">
        <f t="shared" si="20"/>
        <v>-0.003146754725</v>
      </c>
      <c r="BF137" s="18">
        <f t="shared" si="21"/>
        <v>1.760213497</v>
      </c>
      <c r="BG137" s="18">
        <f t="shared" si="22"/>
        <v>1.930556738</v>
      </c>
      <c r="BH137" s="14">
        <f t="shared" si="23"/>
        <v>27.08457542</v>
      </c>
      <c r="BI137" s="14">
        <f t="shared" si="24"/>
        <v>28.33375919</v>
      </c>
      <c r="BJ137" s="14">
        <f t="shared" si="25"/>
        <v>48.94529143</v>
      </c>
      <c r="BK137" s="14">
        <f t="shared" si="26"/>
        <v>56.6107373</v>
      </c>
      <c r="BL137" s="14">
        <f t="shared" si="27"/>
        <v>-7.665445873</v>
      </c>
      <c r="BM137" s="19">
        <v>31.0</v>
      </c>
      <c r="BN137" s="19">
        <v>34.0</v>
      </c>
      <c r="BO137" s="26">
        <v>446.0</v>
      </c>
      <c r="BP137" s="26">
        <v>465.0</v>
      </c>
      <c r="BQ137" s="19">
        <v>165.0</v>
      </c>
      <c r="BR137" s="19">
        <v>206.0</v>
      </c>
      <c r="BS137" s="19">
        <v>220.0</v>
      </c>
      <c r="BT137" s="19">
        <v>292.0</v>
      </c>
      <c r="BU137" s="19">
        <v>358.0</v>
      </c>
      <c r="BV137" s="19">
        <v>505.0</v>
      </c>
      <c r="BW137" s="13">
        <f t="shared" si="28"/>
        <v>0.4148319815</v>
      </c>
      <c r="BX137" s="14">
        <v>-2.6</v>
      </c>
      <c r="BY137" s="29">
        <f t="shared" si="29"/>
        <v>8.209036186</v>
      </c>
      <c r="BZ137" s="18">
        <f t="shared" si="30"/>
        <v>2.155669915</v>
      </c>
      <c r="CA137" s="18">
        <f t="shared" si="31"/>
        <v>2.327498677</v>
      </c>
      <c r="CB137" s="14">
        <f t="shared" si="32"/>
        <v>27.24266908</v>
      </c>
      <c r="CC137" s="14">
        <f t="shared" si="33"/>
        <v>31.92890802</v>
      </c>
      <c r="CD137" s="14">
        <f t="shared" si="34"/>
        <v>49.08054257</v>
      </c>
      <c r="CE137" s="14">
        <f t="shared" si="35"/>
        <v>62.23325321</v>
      </c>
      <c r="CF137" s="14">
        <f t="shared" si="36"/>
        <v>5.48726477</v>
      </c>
      <c r="CG137" s="7">
        <v>3841.033333</v>
      </c>
      <c r="CH137" s="7">
        <v>138.0</v>
      </c>
      <c r="CI137" s="7">
        <v>149.0</v>
      </c>
      <c r="CJ137" s="26">
        <v>1606.0</v>
      </c>
      <c r="CK137" s="7">
        <v>1895.0</v>
      </c>
      <c r="CL137" s="7">
        <v>627.0</v>
      </c>
      <c r="CM137" s="7">
        <v>827.0</v>
      </c>
      <c r="CN137" s="7">
        <v>771.0</v>
      </c>
      <c r="CO137" s="7">
        <v>1113.0</v>
      </c>
      <c r="CP137" s="19">
        <v>13.0</v>
      </c>
      <c r="CQ137" s="19">
        <v>10.0</v>
      </c>
      <c r="CR137" s="26">
        <f t="shared" si="37"/>
        <v>-3</v>
      </c>
      <c r="CS137" s="18">
        <f t="shared" si="38"/>
        <v>0.6935799395</v>
      </c>
      <c r="CT137" s="18">
        <f t="shared" si="39"/>
        <v>0.5335230304</v>
      </c>
      <c r="CU137" s="18">
        <f t="shared" si="40"/>
        <v>-0.1600569091</v>
      </c>
      <c r="CV137" s="30">
        <v>31.22</v>
      </c>
      <c r="CW137" s="30">
        <v>38.77</v>
      </c>
      <c r="CX137" s="30">
        <v>66.71</v>
      </c>
      <c r="CY137" s="30">
        <v>53.05</v>
      </c>
      <c r="CZ137" s="30">
        <v>40.26</v>
      </c>
      <c r="DA137" s="30">
        <v>48.84</v>
      </c>
      <c r="DB137" s="7">
        <v>176.0</v>
      </c>
      <c r="DC137" s="7">
        <v>185.0</v>
      </c>
      <c r="DD137" s="13">
        <f t="shared" si="41"/>
        <v>0.487534626</v>
      </c>
      <c r="DE137" s="7">
        <v>-0.75</v>
      </c>
      <c r="DF137" s="7">
        <v>0.94</v>
      </c>
      <c r="DG137" s="7">
        <v>103.0</v>
      </c>
      <c r="DH137" s="7">
        <v>88.0</v>
      </c>
      <c r="DI137" s="7">
        <v>140.0</v>
      </c>
      <c r="DJ137" s="8" t="s">
        <v>3945</v>
      </c>
      <c r="DK137" s="7" t="s">
        <v>3946</v>
      </c>
    </row>
    <row r="138" ht="12.75" customHeight="1">
      <c r="A138" s="7" t="s">
        <v>911</v>
      </c>
      <c r="B138" s="7" t="s">
        <v>912</v>
      </c>
      <c r="C138" s="8" t="s">
        <v>215</v>
      </c>
      <c r="D138" s="9" t="s">
        <v>183</v>
      </c>
      <c r="E138" s="7">
        <v>54.0</v>
      </c>
      <c r="F138" s="7">
        <v>6.0</v>
      </c>
      <c r="G138" s="7">
        <v>5.0</v>
      </c>
      <c r="H138" s="24">
        <f t="shared" si="1"/>
        <v>11</v>
      </c>
      <c r="I138" s="25">
        <f t="shared" si="2"/>
        <v>1.292386019</v>
      </c>
      <c r="J138" s="19">
        <v>6.0</v>
      </c>
      <c r="K138" s="19">
        <v>3.0</v>
      </c>
      <c r="L138" s="19">
        <v>2.0</v>
      </c>
      <c r="M138" s="19">
        <v>47.0</v>
      </c>
      <c r="N138" s="19">
        <v>18.0</v>
      </c>
      <c r="O138" s="19">
        <v>17.0</v>
      </c>
      <c r="P138" s="19">
        <v>53.0</v>
      </c>
      <c r="Q138" s="10">
        <f t="shared" si="3"/>
        <v>0.1276595745</v>
      </c>
      <c r="R138" s="10">
        <f t="shared" si="4"/>
        <v>0.07317073171</v>
      </c>
      <c r="S138" s="7">
        <v>30641.0</v>
      </c>
      <c r="T138" s="14">
        <f t="shared" si="5"/>
        <v>9.457098765</v>
      </c>
      <c r="U138" s="14">
        <v>511.7</v>
      </c>
      <c r="V138" s="14">
        <f t="shared" si="6"/>
        <v>9.475925926</v>
      </c>
      <c r="W138" s="14">
        <v>2007.52</v>
      </c>
      <c r="X138" s="14">
        <f t="shared" si="7"/>
        <v>37.1762963</v>
      </c>
      <c r="Y138" s="13">
        <f t="shared" si="8"/>
        <v>0.2031184255</v>
      </c>
      <c r="Z138" s="12">
        <f t="shared" si="9"/>
        <v>38.36842105</v>
      </c>
      <c r="AA138" s="19">
        <v>13.0</v>
      </c>
      <c r="AB138" s="19">
        <v>20.0</v>
      </c>
      <c r="AC138" s="19">
        <v>83.0</v>
      </c>
      <c r="AD138" s="19">
        <v>9.0</v>
      </c>
      <c r="AE138" s="19">
        <v>10.0</v>
      </c>
      <c r="AF138" s="10">
        <f t="shared" si="10"/>
        <v>0.3157894737</v>
      </c>
      <c r="AG138" s="10">
        <f t="shared" si="11"/>
        <v>0.2631578947</v>
      </c>
      <c r="AH138" s="10">
        <f t="shared" si="12"/>
        <v>0.5789473684</v>
      </c>
      <c r="AI138" s="19">
        <v>132.0</v>
      </c>
      <c r="AJ138" s="13">
        <f t="shared" si="13"/>
        <v>0.2894736842</v>
      </c>
      <c r="AK138" s="19">
        <v>144.0</v>
      </c>
      <c r="AL138" s="13">
        <f t="shared" si="14"/>
        <v>0.3157894737</v>
      </c>
      <c r="AM138" s="19">
        <v>180.0</v>
      </c>
      <c r="AN138" s="13">
        <f t="shared" si="15"/>
        <v>0.3947368421</v>
      </c>
      <c r="AO138" s="13">
        <f t="shared" si="16"/>
        <v>0.4782608696</v>
      </c>
      <c r="AP138" s="8">
        <v>4.0</v>
      </c>
      <c r="AQ138" s="14">
        <v>-4.25</v>
      </c>
      <c r="AR138" s="19">
        <v>16.82</v>
      </c>
      <c r="AS138" s="26">
        <v>14.0</v>
      </c>
      <c r="AT138" s="27">
        <v>0.364</v>
      </c>
      <c r="AU138" s="8">
        <v>6.0</v>
      </c>
      <c r="AV138" s="27">
        <v>-0.19</v>
      </c>
      <c r="AW138" s="19">
        <v>49.9</v>
      </c>
      <c r="AX138" s="19">
        <v>16.42</v>
      </c>
      <c r="AY138" s="27">
        <v>-1.7429999999999999</v>
      </c>
      <c r="AZ138" s="27">
        <v>2.998</v>
      </c>
      <c r="BA138" s="19">
        <v>50.56</v>
      </c>
      <c r="BB138" s="13">
        <f t="shared" si="17"/>
        <v>0.07818930041</v>
      </c>
      <c r="BC138" s="28">
        <f t="shared" si="18"/>
        <v>0.8899521531</v>
      </c>
      <c r="BD138" s="26">
        <f t="shared" si="19"/>
        <v>968.1414535</v>
      </c>
      <c r="BE138" s="13">
        <f t="shared" si="20"/>
        <v>-0.03185854648</v>
      </c>
      <c r="BF138" s="18">
        <f t="shared" si="21"/>
        <v>2.227867891</v>
      </c>
      <c r="BG138" s="18">
        <f t="shared" si="22"/>
        <v>2.696892711</v>
      </c>
      <c r="BH138" s="14">
        <f t="shared" si="23"/>
        <v>28.49325777</v>
      </c>
      <c r="BI138" s="14">
        <f t="shared" si="24"/>
        <v>24.5065468</v>
      </c>
      <c r="BJ138" s="14">
        <f t="shared" si="25"/>
        <v>54.99316005</v>
      </c>
      <c r="BK138" s="14">
        <f t="shared" si="26"/>
        <v>45.02638265</v>
      </c>
      <c r="BL138" s="14">
        <f t="shared" si="27"/>
        <v>9.966777409</v>
      </c>
      <c r="BM138" s="19">
        <v>19.0</v>
      </c>
      <c r="BN138" s="19">
        <v>23.0</v>
      </c>
      <c r="BO138" s="26">
        <v>224.0</v>
      </c>
      <c r="BP138" s="26">
        <v>186.0</v>
      </c>
      <c r="BQ138" s="19">
        <v>89.0</v>
      </c>
      <c r="BR138" s="19">
        <v>79.0</v>
      </c>
      <c r="BS138" s="19">
        <v>137.0</v>
      </c>
      <c r="BT138" s="19">
        <v>96.0</v>
      </c>
      <c r="BU138" s="19">
        <v>225.0</v>
      </c>
      <c r="BV138" s="19">
        <v>188.0</v>
      </c>
      <c r="BW138" s="13">
        <f t="shared" si="28"/>
        <v>0.5447941889</v>
      </c>
      <c r="BX138" s="14">
        <v>1.8</v>
      </c>
      <c r="BY138" s="29">
        <f t="shared" si="29"/>
        <v>7.210516539</v>
      </c>
      <c r="BZ138" s="18">
        <f t="shared" si="30"/>
        <v>2.381708479</v>
      </c>
      <c r="CA138" s="18">
        <f t="shared" si="31"/>
        <v>1.953000953</v>
      </c>
      <c r="CB138" s="14">
        <f t="shared" si="32"/>
        <v>29.10447761</v>
      </c>
      <c r="CC138" s="14">
        <f t="shared" si="33"/>
        <v>27.43728168</v>
      </c>
      <c r="CD138" s="14">
        <f t="shared" si="34"/>
        <v>55.16036837</v>
      </c>
      <c r="CE138" s="14">
        <f t="shared" si="35"/>
        <v>49.89679263</v>
      </c>
      <c r="CF138" s="14">
        <f t="shared" si="36"/>
        <v>4.70320167</v>
      </c>
      <c r="CG138" s="7">
        <v>2519.2</v>
      </c>
      <c r="CH138" s="7">
        <v>100.0</v>
      </c>
      <c r="CI138" s="7">
        <v>82.0</v>
      </c>
      <c r="CJ138" s="26">
        <v>1122.0</v>
      </c>
      <c r="CK138" s="7">
        <v>1070.0</v>
      </c>
      <c r="CL138" s="7">
        <v>476.0</v>
      </c>
      <c r="CM138" s="7">
        <v>452.0</v>
      </c>
      <c r="CN138" s="7">
        <v>618.0</v>
      </c>
      <c r="CO138" s="7">
        <v>491.0</v>
      </c>
      <c r="CP138" s="19">
        <v>11.0</v>
      </c>
      <c r="CQ138" s="19">
        <v>6.0</v>
      </c>
      <c r="CR138" s="26">
        <f t="shared" si="37"/>
        <v>-5</v>
      </c>
      <c r="CS138" s="18">
        <f t="shared" si="38"/>
        <v>1.292386019</v>
      </c>
      <c r="CT138" s="18">
        <f t="shared" si="39"/>
        <v>0.7049378284</v>
      </c>
      <c r="CU138" s="18">
        <f t="shared" si="40"/>
        <v>-0.5874481903</v>
      </c>
      <c r="CV138" s="30">
        <v>17.8</v>
      </c>
      <c r="CW138" s="30">
        <v>16.86</v>
      </c>
      <c r="CX138" s="30">
        <v>33.69</v>
      </c>
      <c r="CY138" s="30">
        <v>16.46</v>
      </c>
      <c r="CZ138" s="30">
        <v>19.67</v>
      </c>
      <c r="DA138" s="30">
        <v>18.11</v>
      </c>
      <c r="DB138" s="7">
        <v>1.0</v>
      </c>
      <c r="DC138" s="7">
        <v>1.0</v>
      </c>
      <c r="DD138" s="13">
        <f t="shared" si="41"/>
        <v>0.5</v>
      </c>
      <c r="DE138" s="7">
        <v>0.0</v>
      </c>
      <c r="DF138" s="7">
        <v>0.0</v>
      </c>
      <c r="DG138" s="7">
        <v>1.0</v>
      </c>
      <c r="DH138" s="7">
        <v>0.0</v>
      </c>
      <c r="DI138" s="7">
        <v>1.0</v>
      </c>
      <c r="DJ138" s="8" t="s">
        <v>3947</v>
      </c>
      <c r="DK138" s="7" t="s">
        <v>3948</v>
      </c>
    </row>
    <row r="139" ht="12.75" customHeight="1">
      <c r="A139" s="7" t="s">
        <v>456</v>
      </c>
      <c r="B139" s="7" t="s">
        <v>915</v>
      </c>
      <c r="C139" s="8" t="s">
        <v>839</v>
      </c>
      <c r="D139" s="9" t="s">
        <v>174</v>
      </c>
      <c r="E139" s="7">
        <v>65.0</v>
      </c>
      <c r="F139" s="7">
        <v>5.0</v>
      </c>
      <c r="G139" s="7">
        <v>9.0</v>
      </c>
      <c r="H139" s="24">
        <f t="shared" si="1"/>
        <v>14</v>
      </c>
      <c r="I139" s="25">
        <f t="shared" si="2"/>
        <v>0.8609350711</v>
      </c>
      <c r="J139" s="19">
        <v>5.0</v>
      </c>
      <c r="K139" s="19">
        <v>1.0</v>
      </c>
      <c r="L139" s="19">
        <v>6.0</v>
      </c>
      <c r="M139" s="19">
        <v>85.0</v>
      </c>
      <c r="N139" s="19">
        <v>42.0</v>
      </c>
      <c r="O139" s="19">
        <v>56.0</v>
      </c>
      <c r="P139" s="19">
        <v>38.0</v>
      </c>
      <c r="Q139" s="10">
        <f t="shared" si="3"/>
        <v>0.05882352941</v>
      </c>
      <c r="R139" s="10">
        <f t="shared" si="4"/>
        <v>0.02732240437</v>
      </c>
      <c r="S139" s="7">
        <v>58541.0</v>
      </c>
      <c r="T139" s="14">
        <f t="shared" si="5"/>
        <v>15.01051282</v>
      </c>
      <c r="U139" s="14">
        <v>938.13</v>
      </c>
      <c r="V139" s="14">
        <f t="shared" si="6"/>
        <v>14.43276923</v>
      </c>
      <c r="W139" s="14">
        <v>2039.24</v>
      </c>
      <c r="X139" s="14">
        <f t="shared" si="7"/>
        <v>31.37292308</v>
      </c>
      <c r="Y139" s="13">
        <f t="shared" si="8"/>
        <v>0.3150868048</v>
      </c>
      <c r="Z139" s="12">
        <f t="shared" si="9"/>
        <v>11.97368421</v>
      </c>
      <c r="AA139" s="19">
        <v>54.0</v>
      </c>
      <c r="AB139" s="19">
        <v>95.0</v>
      </c>
      <c r="AC139" s="19">
        <v>81.0</v>
      </c>
      <c r="AD139" s="19">
        <v>10.0</v>
      </c>
      <c r="AE139" s="19">
        <v>14.0</v>
      </c>
      <c r="AF139" s="10">
        <f t="shared" si="10"/>
        <v>0.1315789474</v>
      </c>
      <c r="AG139" s="10">
        <f t="shared" si="11"/>
        <v>0.1842105263</v>
      </c>
      <c r="AH139" s="10">
        <f t="shared" si="12"/>
        <v>0.3157894737</v>
      </c>
      <c r="AI139" s="19">
        <v>288.0</v>
      </c>
      <c r="AJ139" s="13">
        <f t="shared" si="13"/>
        <v>0.3321799308</v>
      </c>
      <c r="AK139" s="19">
        <v>272.0</v>
      </c>
      <c r="AL139" s="13">
        <f t="shared" si="14"/>
        <v>0.3137254902</v>
      </c>
      <c r="AM139" s="19">
        <v>307.0</v>
      </c>
      <c r="AN139" s="13">
        <f t="shared" si="15"/>
        <v>0.354094579</v>
      </c>
      <c r="AO139" s="13">
        <f t="shared" si="16"/>
        <v>0.5142857143</v>
      </c>
      <c r="AP139" s="8">
        <v>6.0</v>
      </c>
      <c r="AQ139" s="14">
        <v>6.0</v>
      </c>
      <c r="AR139" s="19">
        <v>17.24</v>
      </c>
      <c r="AS139" s="26">
        <v>5.0</v>
      </c>
      <c r="AT139" s="27">
        <v>0.324</v>
      </c>
      <c r="AU139" s="8">
        <v>6.0</v>
      </c>
      <c r="AV139" s="27">
        <v>1.219</v>
      </c>
      <c r="AW139" s="19">
        <v>50.48</v>
      </c>
      <c r="AX139" s="19">
        <v>16.53</v>
      </c>
      <c r="AY139" s="27">
        <v>0.754</v>
      </c>
      <c r="AZ139" s="27">
        <v>-5.509</v>
      </c>
      <c r="BA139" s="19">
        <v>47.78</v>
      </c>
      <c r="BB139" s="13">
        <f t="shared" si="17"/>
        <v>0.08351648352</v>
      </c>
      <c r="BC139" s="28">
        <f t="shared" si="18"/>
        <v>0.9455252918</v>
      </c>
      <c r="BD139" s="26">
        <f t="shared" si="19"/>
        <v>1029.041775</v>
      </c>
      <c r="BE139" s="13">
        <f t="shared" si="20"/>
        <v>0.02904177535</v>
      </c>
      <c r="BF139" s="18">
        <f t="shared" si="21"/>
        <v>2.430366794</v>
      </c>
      <c r="BG139" s="18">
        <f t="shared" si="22"/>
        <v>1.790796585</v>
      </c>
      <c r="BH139" s="14">
        <f t="shared" si="23"/>
        <v>29.1004445</v>
      </c>
      <c r="BI139" s="14">
        <f t="shared" si="24"/>
        <v>32.87390873</v>
      </c>
      <c r="BJ139" s="14">
        <f t="shared" si="25"/>
        <v>54.23555371</v>
      </c>
      <c r="BK139" s="14">
        <f t="shared" si="26"/>
        <v>61.07895494</v>
      </c>
      <c r="BL139" s="14">
        <f t="shared" si="27"/>
        <v>-6.843401234</v>
      </c>
      <c r="BM139" s="19">
        <v>38.0</v>
      </c>
      <c r="BN139" s="19">
        <v>28.0</v>
      </c>
      <c r="BO139" s="26">
        <v>417.0</v>
      </c>
      <c r="BP139" s="26">
        <v>486.0</v>
      </c>
      <c r="BQ139" s="19">
        <v>186.0</v>
      </c>
      <c r="BR139" s="19">
        <v>193.0</v>
      </c>
      <c r="BS139" s="19">
        <v>207.0</v>
      </c>
      <c r="BT139" s="19">
        <v>248.0</v>
      </c>
      <c r="BU139" s="19">
        <v>385.0</v>
      </c>
      <c r="BV139" s="19">
        <v>449.0</v>
      </c>
      <c r="BW139" s="13">
        <f t="shared" si="28"/>
        <v>0.4616306954</v>
      </c>
      <c r="BX139" s="14">
        <v>-2.24</v>
      </c>
      <c r="BY139" s="29">
        <f t="shared" si="29"/>
        <v>-0.5482583772</v>
      </c>
      <c r="BZ139" s="18">
        <f t="shared" si="30"/>
        <v>1.973286798</v>
      </c>
      <c r="CA139" s="18">
        <f t="shared" si="31"/>
        <v>2.235049332</v>
      </c>
      <c r="CB139" s="14">
        <f t="shared" si="32"/>
        <v>27.82737096</v>
      </c>
      <c r="CC139" s="14">
        <f t="shared" si="33"/>
        <v>30.40472515</v>
      </c>
      <c r="CD139" s="14">
        <f t="shared" si="34"/>
        <v>51.64776159</v>
      </c>
      <c r="CE139" s="14">
        <f t="shared" si="35"/>
        <v>58.43345191</v>
      </c>
      <c r="CF139" s="14">
        <f t="shared" si="36"/>
        <v>-0.05771091958</v>
      </c>
      <c r="CG139" s="7">
        <v>2979.8</v>
      </c>
      <c r="CH139" s="7">
        <v>98.0</v>
      </c>
      <c r="CI139" s="7">
        <v>111.0</v>
      </c>
      <c r="CJ139" s="26">
        <v>1284.0</v>
      </c>
      <c r="CK139" s="7">
        <v>1399.0</v>
      </c>
      <c r="CL139" s="7">
        <v>540.0</v>
      </c>
      <c r="CM139" s="7">
        <v>623.0</v>
      </c>
      <c r="CN139" s="7">
        <v>643.0</v>
      </c>
      <c r="CO139" s="7">
        <v>769.0</v>
      </c>
      <c r="CP139" s="19">
        <v>13.0</v>
      </c>
      <c r="CQ139" s="19">
        <v>8.0</v>
      </c>
      <c r="CR139" s="26">
        <f t="shared" si="37"/>
        <v>-5</v>
      </c>
      <c r="CS139" s="18">
        <f t="shared" si="38"/>
        <v>0.7994397089</v>
      </c>
      <c r="CT139" s="18">
        <f t="shared" si="39"/>
        <v>0.4919628978</v>
      </c>
      <c r="CU139" s="18">
        <f t="shared" si="40"/>
        <v>-0.3074768111</v>
      </c>
      <c r="CV139" s="30">
        <v>32.02</v>
      </c>
      <c r="CW139" s="30">
        <v>37.0</v>
      </c>
      <c r="CX139" s="30">
        <v>36.35</v>
      </c>
      <c r="CY139" s="30">
        <v>72.78</v>
      </c>
      <c r="CZ139" s="30">
        <v>35.57</v>
      </c>
      <c r="DA139" s="30">
        <v>38.35</v>
      </c>
      <c r="DB139" s="7">
        <v>0.0</v>
      </c>
      <c r="DC139" s="7">
        <v>0.0</v>
      </c>
      <c r="DD139" s="13" t="str">
        <f t="shared" si="41"/>
        <v> </v>
      </c>
      <c r="DE139" s="7">
        <v>0.0</v>
      </c>
      <c r="DF139" s="7">
        <v>0.0</v>
      </c>
      <c r="DG139" s="7">
        <v>0.0</v>
      </c>
      <c r="DH139" s="7">
        <v>0.0</v>
      </c>
      <c r="DI139" s="7">
        <v>0.0</v>
      </c>
      <c r="DJ139" s="8" t="s">
        <v>3949</v>
      </c>
      <c r="DK139" s="7" t="s">
        <v>3950</v>
      </c>
    </row>
    <row r="140" ht="12.75" customHeight="1">
      <c r="A140" s="7" t="s">
        <v>689</v>
      </c>
      <c r="B140" s="7" t="s">
        <v>921</v>
      </c>
      <c r="C140" s="8" t="s">
        <v>149</v>
      </c>
      <c r="D140" s="9" t="s">
        <v>247</v>
      </c>
      <c r="E140" s="7">
        <v>71.0</v>
      </c>
      <c r="F140" s="7">
        <v>7.0</v>
      </c>
      <c r="G140" s="7">
        <v>13.0</v>
      </c>
      <c r="H140" s="24">
        <f t="shared" si="1"/>
        <v>20</v>
      </c>
      <c r="I140" s="25">
        <f t="shared" si="2"/>
        <v>1.394727157</v>
      </c>
      <c r="J140" s="19">
        <v>5.0</v>
      </c>
      <c r="K140" s="19">
        <v>8.0</v>
      </c>
      <c r="L140" s="19">
        <v>5.0</v>
      </c>
      <c r="M140" s="19">
        <v>78.0</v>
      </c>
      <c r="N140" s="19">
        <v>35.0</v>
      </c>
      <c r="O140" s="19">
        <v>29.0</v>
      </c>
      <c r="P140" s="19">
        <v>99.0</v>
      </c>
      <c r="Q140" s="10">
        <f t="shared" si="3"/>
        <v>0.08974358974</v>
      </c>
      <c r="R140" s="10">
        <f t="shared" si="4"/>
        <v>0.04929577465</v>
      </c>
      <c r="S140" s="7">
        <v>51623.0</v>
      </c>
      <c r="T140" s="14">
        <f t="shared" si="5"/>
        <v>12.11807512</v>
      </c>
      <c r="U140" s="14">
        <v>835.77</v>
      </c>
      <c r="V140" s="14">
        <f t="shared" si="6"/>
        <v>11.77140845</v>
      </c>
      <c r="W140" s="14">
        <v>2589.61</v>
      </c>
      <c r="X140" s="14">
        <f t="shared" si="7"/>
        <v>36.47338028</v>
      </c>
      <c r="Y140" s="13">
        <f t="shared" si="8"/>
        <v>0.2439933672</v>
      </c>
      <c r="Z140" s="12">
        <f t="shared" si="9"/>
        <v>100.5405405</v>
      </c>
      <c r="AA140" s="19">
        <v>33.0</v>
      </c>
      <c r="AB140" s="19">
        <v>134.0</v>
      </c>
      <c r="AC140" s="19">
        <v>68.0</v>
      </c>
      <c r="AD140" s="19">
        <v>19.0</v>
      </c>
      <c r="AE140" s="19">
        <v>11.0</v>
      </c>
      <c r="AF140" s="10">
        <f t="shared" si="10"/>
        <v>0.1351351351</v>
      </c>
      <c r="AG140" s="10">
        <f t="shared" si="11"/>
        <v>0.3513513514</v>
      </c>
      <c r="AH140" s="10">
        <f t="shared" si="12"/>
        <v>0.4864864865</v>
      </c>
      <c r="AI140" s="19">
        <v>289.0</v>
      </c>
      <c r="AJ140" s="13">
        <f t="shared" si="13"/>
        <v>0.2948979592</v>
      </c>
      <c r="AK140" s="19">
        <v>330.0</v>
      </c>
      <c r="AL140" s="13">
        <f t="shared" si="14"/>
        <v>0.3367346939</v>
      </c>
      <c r="AM140" s="19">
        <v>361.0</v>
      </c>
      <c r="AN140" s="13">
        <f t="shared" si="15"/>
        <v>0.3683673469</v>
      </c>
      <c r="AO140" s="13">
        <f t="shared" si="16"/>
        <v>0.4668820679</v>
      </c>
      <c r="AP140" s="8">
        <v>5.0</v>
      </c>
      <c r="AQ140" s="14">
        <v>-4.09</v>
      </c>
      <c r="AR140" s="19">
        <v>17.7</v>
      </c>
      <c r="AS140" s="26">
        <v>5.0</v>
      </c>
      <c r="AT140" s="27">
        <v>0.796</v>
      </c>
      <c r="AU140" s="8">
        <v>6.0</v>
      </c>
      <c r="AV140" s="27">
        <v>0.7030000000000001</v>
      </c>
      <c r="AW140" s="19">
        <v>50.25</v>
      </c>
      <c r="AX140" s="19">
        <v>18.19</v>
      </c>
      <c r="AY140" s="27">
        <v>3.959</v>
      </c>
      <c r="AZ140" s="27">
        <v>2.178</v>
      </c>
      <c r="BA140" s="19">
        <v>50.94</v>
      </c>
      <c r="BB140" s="13">
        <f t="shared" si="17"/>
        <v>0.07956989247</v>
      </c>
      <c r="BC140" s="28">
        <f t="shared" si="18"/>
        <v>0.9090909091</v>
      </c>
      <c r="BD140" s="26">
        <f t="shared" si="19"/>
        <v>988.6608016</v>
      </c>
      <c r="BE140" s="13">
        <f t="shared" si="20"/>
        <v>-0.01133919844</v>
      </c>
      <c r="BF140" s="18">
        <f t="shared" si="21"/>
        <v>2.656233174</v>
      </c>
      <c r="BG140" s="18">
        <f t="shared" si="22"/>
        <v>2.799813346</v>
      </c>
      <c r="BH140" s="14">
        <f t="shared" si="23"/>
        <v>33.38238989</v>
      </c>
      <c r="BI140" s="14">
        <f t="shared" si="24"/>
        <v>30.7979468</v>
      </c>
      <c r="BJ140" s="14">
        <f t="shared" si="25"/>
        <v>57.64743889</v>
      </c>
      <c r="BK140" s="14">
        <f t="shared" si="26"/>
        <v>54.34509494</v>
      </c>
      <c r="BL140" s="14">
        <f t="shared" si="27"/>
        <v>3.302343946</v>
      </c>
      <c r="BM140" s="19">
        <v>37.0</v>
      </c>
      <c r="BN140" s="19">
        <v>39.0</v>
      </c>
      <c r="BO140" s="26">
        <v>428.0</v>
      </c>
      <c r="BP140" s="26">
        <v>390.0</v>
      </c>
      <c r="BQ140" s="19">
        <v>152.0</v>
      </c>
      <c r="BR140" s="19">
        <v>149.0</v>
      </c>
      <c r="BS140" s="19">
        <v>186.0</v>
      </c>
      <c r="BT140" s="19">
        <v>179.0</v>
      </c>
      <c r="BU140" s="19">
        <v>395.0</v>
      </c>
      <c r="BV140" s="19">
        <v>381.0</v>
      </c>
      <c r="BW140" s="13">
        <f t="shared" si="28"/>
        <v>0.5090206186</v>
      </c>
      <c r="BX140" s="14">
        <v>3.74</v>
      </c>
      <c r="BY140" s="29">
        <f t="shared" si="29"/>
        <v>2.532174318</v>
      </c>
      <c r="BZ140" s="18">
        <f t="shared" si="30"/>
        <v>2.413712687</v>
      </c>
      <c r="CA140" s="18">
        <f t="shared" si="31"/>
        <v>2.221315299</v>
      </c>
      <c r="CB140" s="14">
        <f t="shared" si="32"/>
        <v>30.69612873</v>
      </c>
      <c r="CC140" s="14">
        <f t="shared" si="33"/>
        <v>30.18889925</v>
      </c>
      <c r="CD140" s="14">
        <f t="shared" si="34"/>
        <v>53.7838153</v>
      </c>
      <c r="CE140" s="14">
        <f t="shared" si="35"/>
        <v>56.33745336</v>
      </c>
      <c r="CF140" s="14">
        <f t="shared" si="36"/>
        <v>5.855982006</v>
      </c>
      <c r="CG140" s="7">
        <v>3430.4</v>
      </c>
      <c r="CH140" s="7">
        <v>138.0</v>
      </c>
      <c r="CI140" s="7">
        <v>127.0</v>
      </c>
      <c r="CJ140" s="26">
        <v>1617.0</v>
      </c>
      <c r="CK140" s="7">
        <v>1599.0</v>
      </c>
      <c r="CL140" s="7">
        <v>583.0</v>
      </c>
      <c r="CM140" s="7">
        <v>711.0</v>
      </c>
      <c r="CN140" s="7">
        <v>737.0</v>
      </c>
      <c r="CO140" s="7">
        <v>784.0</v>
      </c>
      <c r="CP140" s="19">
        <v>7.0</v>
      </c>
      <c r="CQ140" s="19">
        <v>8.0</v>
      </c>
      <c r="CR140" s="26">
        <f t="shared" si="37"/>
        <v>1</v>
      </c>
      <c r="CS140" s="18">
        <f t="shared" si="38"/>
        <v>0.4881545048</v>
      </c>
      <c r="CT140" s="18">
        <f t="shared" si="39"/>
        <v>0.5578908626</v>
      </c>
      <c r="CU140" s="18">
        <f t="shared" si="40"/>
        <v>0.06973635783</v>
      </c>
      <c r="CV140" s="30">
        <v>31.26</v>
      </c>
      <c r="CW140" s="30">
        <v>30.83</v>
      </c>
      <c r="CX140" s="30">
        <v>41.98</v>
      </c>
      <c r="CY140" s="30">
        <v>32.41</v>
      </c>
      <c r="CZ140" s="30">
        <v>31.9</v>
      </c>
      <c r="DA140" s="30">
        <v>35.45</v>
      </c>
      <c r="DB140" s="7">
        <v>8.0</v>
      </c>
      <c r="DC140" s="7">
        <v>13.0</v>
      </c>
      <c r="DD140" s="13">
        <f t="shared" si="41"/>
        <v>0.380952381</v>
      </c>
      <c r="DE140" s="7">
        <v>0.9</v>
      </c>
      <c r="DF140" s="7">
        <v>0.62</v>
      </c>
      <c r="DG140" s="7">
        <v>17.0</v>
      </c>
      <c r="DH140" s="7">
        <v>0.0</v>
      </c>
      <c r="DI140" s="7">
        <v>3.0</v>
      </c>
      <c r="DJ140" s="8" t="s">
        <v>3951</v>
      </c>
      <c r="DK140" s="7" t="s">
        <v>3952</v>
      </c>
    </row>
    <row r="141" ht="12.75" customHeight="1">
      <c r="A141" s="7" t="s">
        <v>164</v>
      </c>
      <c r="B141" s="7" t="s">
        <v>925</v>
      </c>
      <c r="C141" s="8" t="s">
        <v>246</v>
      </c>
      <c r="D141" s="9" t="s">
        <v>150</v>
      </c>
      <c r="E141" s="7">
        <v>77.0</v>
      </c>
      <c r="F141" s="7">
        <v>7.0</v>
      </c>
      <c r="G141" s="7">
        <v>6.0</v>
      </c>
      <c r="H141" s="24">
        <f t="shared" si="1"/>
        <v>13</v>
      </c>
      <c r="I141" s="25">
        <f t="shared" si="2"/>
        <v>1.413769145</v>
      </c>
      <c r="J141" s="19">
        <v>7.0</v>
      </c>
      <c r="K141" s="19">
        <v>4.0</v>
      </c>
      <c r="L141" s="19">
        <v>2.0</v>
      </c>
      <c r="M141" s="19">
        <v>45.0</v>
      </c>
      <c r="N141" s="19">
        <v>11.0</v>
      </c>
      <c r="O141" s="19">
        <v>20.0</v>
      </c>
      <c r="P141" s="19">
        <v>50.0</v>
      </c>
      <c r="Q141" s="10">
        <f t="shared" si="3"/>
        <v>0.1555555556</v>
      </c>
      <c r="R141" s="10">
        <f t="shared" si="4"/>
        <v>0.09210526316</v>
      </c>
      <c r="S141" s="7">
        <v>33103.0</v>
      </c>
      <c r="T141" s="14">
        <f t="shared" si="5"/>
        <v>7.165151515</v>
      </c>
      <c r="U141" s="14">
        <v>548.83</v>
      </c>
      <c r="V141" s="14">
        <f t="shared" si="6"/>
        <v>7.127662338</v>
      </c>
      <c r="W141" s="14">
        <v>3082.28</v>
      </c>
      <c r="X141" s="14">
        <f t="shared" si="7"/>
        <v>40.02961039</v>
      </c>
      <c r="Y141" s="13">
        <f t="shared" si="8"/>
        <v>0.1511466191</v>
      </c>
      <c r="Z141" s="12">
        <f t="shared" si="9"/>
        <v>46.94736842</v>
      </c>
      <c r="AA141" s="19">
        <v>12.0</v>
      </c>
      <c r="AB141" s="19">
        <v>84.0</v>
      </c>
      <c r="AC141" s="19">
        <v>35.0</v>
      </c>
      <c r="AD141" s="19">
        <v>14.0</v>
      </c>
      <c r="AE141" s="19">
        <v>8.0</v>
      </c>
      <c r="AF141" s="10">
        <f t="shared" si="10"/>
        <v>0.3684210526</v>
      </c>
      <c r="AG141" s="10">
        <f t="shared" si="11"/>
        <v>0.3157894737</v>
      </c>
      <c r="AH141" s="10">
        <f t="shared" si="12"/>
        <v>0.6842105263</v>
      </c>
      <c r="AI141" s="19">
        <v>124.0</v>
      </c>
      <c r="AJ141" s="13">
        <f t="shared" si="13"/>
        <v>0.2850574713</v>
      </c>
      <c r="AK141" s="19">
        <v>146.0</v>
      </c>
      <c r="AL141" s="13">
        <f t="shared" si="14"/>
        <v>0.3356321839</v>
      </c>
      <c r="AM141" s="19">
        <v>165.0</v>
      </c>
      <c r="AN141" s="13">
        <f t="shared" si="15"/>
        <v>0.3793103448</v>
      </c>
      <c r="AO141" s="13">
        <f t="shared" si="16"/>
        <v>0.4592592593</v>
      </c>
      <c r="AP141" s="8">
        <v>2.0</v>
      </c>
      <c r="AQ141" s="14">
        <v>-6.14</v>
      </c>
      <c r="AR141" s="19">
        <v>16.45</v>
      </c>
      <c r="AS141" s="26">
        <v>14.0</v>
      </c>
      <c r="AT141" s="27">
        <v>-1.214</v>
      </c>
      <c r="AU141" s="8">
        <v>15.0</v>
      </c>
      <c r="AV141" s="27">
        <v>-1.141</v>
      </c>
      <c r="AW141" s="19">
        <v>49.75</v>
      </c>
      <c r="AX141" s="19">
        <v>15.95</v>
      </c>
      <c r="AY141" s="27">
        <v>-4.942</v>
      </c>
      <c r="AZ141" s="27">
        <v>-0.851</v>
      </c>
      <c r="BA141" s="19">
        <v>50.08</v>
      </c>
      <c r="BB141" s="13">
        <f t="shared" si="17"/>
        <v>0.08520179372</v>
      </c>
      <c r="BC141" s="28">
        <f t="shared" si="18"/>
        <v>0.9543568465</v>
      </c>
      <c r="BD141" s="26">
        <f t="shared" si="19"/>
        <v>1039.55864</v>
      </c>
      <c r="BE141" s="13">
        <f t="shared" si="20"/>
        <v>0.0395586402</v>
      </c>
      <c r="BF141" s="18">
        <f t="shared" si="21"/>
        <v>2.077145929</v>
      </c>
      <c r="BG141" s="18">
        <f t="shared" si="22"/>
        <v>1.202558169</v>
      </c>
      <c r="BH141" s="14">
        <f t="shared" si="23"/>
        <v>24.37913379</v>
      </c>
      <c r="BI141" s="14">
        <f t="shared" si="24"/>
        <v>26.34695625</v>
      </c>
      <c r="BJ141" s="14">
        <f t="shared" si="25"/>
        <v>46.35315125</v>
      </c>
      <c r="BK141" s="14">
        <f t="shared" si="26"/>
        <v>51.2727074</v>
      </c>
      <c r="BL141" s="14">
        <f t="shared" si="27"/>
        <v>-4.919556147</v>
      </c>
      <c r="BM141" s="19">
        <v>19.0</v>
      </c>
      <c r="BN141" s="19">
        <v>11.0</v>
      </c>
      <c r="BO141" s="26">
        <v>204.0</v>
      </c>
      <c r="BP141" s="26">
        <v>230.0</v>
      </c>
      <c r="BQ141" s="19">
        <v>85.0</v>
      </c>
      <c r="BR141" s="19">
        <v>104.0</v>
      </c>
      <c r="BS141" s="19">
        <v>116.0</v>
      </c>
      <c r="BT141" s="19">
        <v>124.0</v>
      </c>
      <c r="BU141" s="19">
        <v>198.0</v>
      </c>
      <c r="BV141" s="19">
        <v>209.0</v>
      </c>
      <c r="BW141" s="13">
        <f t="shared" si="28"/>
        <v>0.4864864865</v>
      </c>
      <c r="BX141" s="14">
        <v>-2.94</v>
      </c>
      <c r="BY141" s="29">
        <f t="shared" si="29"/>
        <v>-4.321778369</v>
      </c>
      <c r="BZ141" s="18">
        <f t="shared" si="30"/>
        <v>2.265201236</v>
      </c>
      <c r="CA141" s="18">
        <f t="shared" si="31"/>
        <v>2.165995343</v>
      </c>
      <c r="CB141" s="14">
        <f t="shared" si="32"/>
        <v>29.31534155</v>
      </c>
      <c r="CC141" s="14">
        <f t="shared" si="33"/>
        <v>28.22407672</v>
      </c>
      <c r="CD141" s="14">
        <f t="shared" si="34"/>
        <v>54.81125619</v>
      </c>
      <c r="CE141" s="14">
        <f t="shared" si="35"/>
        <v>52.19883433</v>
      </c>
      <c r="CF141" s="14">
        <f t="shared" si="36"/>
        <v>-7.53197801</v>
      </c>
      <c r="CG141" s="7">
        <v>3628.816667</v>
      </c>
      <c r="CH141" s="7">
        <v>137.0</v>
      </c>
      <c r="CI141" s="7">
        <v>131.0</v>
      </c>
      <c r="CJ141" s="26">
        <v>1636.0</v>
      </c>
      <c r="CK141" s="7">
        <v>1576.0</v>
      </c>
      <c r="CL141" s="7">
        <v>671.0</v>
      </c>
      <c r="CM141" s="7">
        <v>642.0</v>
      </c>
      <c r="CN141" s="7">
        <v>871.0</v>
      </c>
      <c r="CO141" s="7">
        <v>808.0</v>
      </c>
      <c r="CP141" s="19">
        <v>1.0</v>
      </c>
      <c r="CQ141" s="19">
        <v>6.0</v>
      </c>
      <c r="CR141" s="26">
        <f t="shared" si="37"/>
        <v>5</v>
      </c>
      <c r="CS141" s="18">
        <f t="shared" si="38"/>
        <v>0.1087514727</v>
      </c>
      <c r="CT141" s="18">
        <f t="shared" si="39"/>
        <v>0.6525088361</v>
      </c>
      <c r="CU141" s="18">
        <f t="shared" si="40"/>
        <v>0.5437573634</v>
      </c>
      <c r="CV141" s="30">
        <v>19.4</v>
      </c>
      <c r="CW141" s="30">
        <v>17.42</v>
      </c>
      <c r="CX141" s="30">
        <v>13.78</v>
      </c>
      <c r="CY141" s="30">
        <v>25.33</v>
      </c>
      <c r="CZ141" s="30">
        <v>19.24</v>
      </c>
      <c r="DA141" s="30">
        <v>21.87</v>
      </c>
      <c r="DB141" s="7">
        <v>201.0</v>
      </c>
      <c r="DC141" s="7">
        <v>224.0</v>
      </c>
      <c r="DD141" s="13">
        <f t="shared" si="41"/>
        <v>0.4729411765</v>
      </c>
      <c r="DE141" s="7">
        <v>0.14</v>
      </c>
      <c r="DF141" s="7">
        <v>0.31</v>
      </c>
      <c r="DG141" s="7">
        <v>119.0</v>
      </c>
      <c r="DH141" s="7">
        <v>163.0</v>
      </c>
      <c r="DI141" s="7">
        <v>141.0</v>
      </c>
      <c r="DJ141" s="8" t="s">
        <v>3953</v>
      </c>
      <c r="DK141" s="7" t="s">
        <v>3954</v>
      </c>
    </row>
    <row r="142" ht="12.75" customHeight="1">
      <c r="A142" s="7" t="s">
        <v>425</v>
      </c>
      <c r="B142" s="7" t="s">
        <v>929</v>
      </c>
      <c r="C142" s="8" t="s">
        <v>246</v>
      </c>
      <c r="D142" s="9" t="s">
        <v>260</v>
      </c>
      <c r="E142" s="7">
        <v>2.0</v>
      </c>
      <c r="F142" s="7">
        <v>0.0</v>
      </c>
      <c r="G142" s="7">
        <v>0.0</v>
      </c>
      <c r="H142" s="24">
        <f t="shared" si="1"/>
        <v>0</v>
      </c>
      <c r="I142" s="25">
        <f t="shared" si="2"/>
        <v>0</v>
      </c>
      <c r="J142" s="19">
        <v>0.0</v>
      </c>
      <c r="K142" s="19">
        <v>0.0</v>
      </c>
      <c r="L142" s="19">
        <v>0.0</v>
      </c>
      <c r="M142" s="19">
        <v>0.0</v>
      </c>
      <c r="N142" s="19">
        <v>0.0</v>
      </c>
      <c r="O142" s="19">
        <v>1.0</v>
      </c>
      <c r="P142" s="19">
        <v>1.0</v>
      </c>
      <c r="Q142" s="10">
        <f t="shared" si="3"/>
        <v>0</v>
      </c>
      <c r="R142" s="10">
        <f t="shared" si="4"/>
        <v>0</v>
      </c>
      <c r="S142" s="7">
        <v>495.0</v>
      </c>
      <c r="T142" s="14">
        <f t="shared" si="5"/>
        <v>4.125</v>
      </c>
      <c r="U142" s="14">
        <v>8.94</v>
      </c>
      <c r="V142" s="14">
        <f t="shared" si="6"/>
        <v>4.47</v>
      </c>
      <c r="W142" s="14">
        <v>77.88</v>
      </c>
      <c r="X142" s="14">
        <f t="shared" si="7"/>
        <v>38.94</v>
      </c>
      <c r="Y142" s="13">
        <f t="shared" si="8"/>
        <v>0.1029716655</v>
      </c>
      <c r="Z142" s="12">
        <f t="shared" si="9"/>
        <v>0</v>
      </c>
      <c r="AA142" s="19">
        <v>0.0</v>
      </c>
      <c r="AB142" s="19">
        <v>1.0</v>
      </c>
      <c r="AC142" s="19">
        <v>0.0</v>
      </c>
      <c r="AD142" s="19">
        <v>0.0</v>
      </c>
      <c r="AE142" s="19">
        <v>0.0</v>
      </c>
      <c r="AF142" s="10">
        <f t="shared" si="10"/>
        <v>0</v>
      </c>
      <c r="AG142" s="10">
        <f t="shared" si="11"/>
        <v>0</v>
      </c>
      <c r="AH142" s="10">
        <f t="shared" si="12"/>
        <v>0</v>
      </c>
      <c r="AI142" s="19">
        <v>3.0</v>
      </c>
      <c r="AJ142" s="13">
        <f t="shared" si="13"/>
        <v>0.5</v>
      </c>
      <c r="AK142" s="19">
        <v>1.0</v>
      </c>
      <c r="AL142" s="13">
        <f t="shared" si="14"/>
        <v>0.1666666667</v>
      </c>
      <c r="AM142" s="19">
        <v>2.0</v>
      </c>
      <c r="AN142" s="13">
        <f t="shared" si="15"/>
        <v>0.3333333333</v>
      </c>
      <c r="AO142" s="13">
        <f t="shared" si="16"/>
        <v>0.75</v>
      </c>
      <c r="AP142" s="8">
        <v>16.0</v>
      </c>
      <c r="AQ142" s="14">
        <v>13.1</v>
      </c>
      <c r="AR142" s="19">
        <v>15.79</v>
      </c>
      <c r="AS142" s="26">
        <v>16.0</v>
      </c>
      <c r="AT142" s="27">
        <v>-5.605</v>
      </c>
      <c r="AU142" s="8">
        <v>16.0</v>
      </c>
      <c r="AV142" s="27">
        <v>-0.809</v>
      </c>
      <c r="AW142" s="19">
        <v>50.14</v>
      </c>
      <c r="AX142" s="19">
        <v>14.55</v>
      </c>
      <c r="AY142" s="27">
        <v>-5.804</v>
      </c>
      <c r="AZ142" s="27">
        <v>-0.776</v>
      </c>
      <c r="BA142" s="19">
        <v>49.69</v>
      </c>
      <c r="BB142" s="13">
        <f t="shared" si="17"/>
        <v>0</v>
      </c>
      <c r="BC142" s="28">
        <f t="shared" si="18"/>
        <v>1</v>
      </c>
      <c r="BD142" s="26">
        <f t="shared" si="19"/>
        <v>1000</v>
      </c>
      <c r="BE142" s="13">
        <f t="shared" si="20"/>
        <v>0</v>
      </c>
      <c r="BF142" s="18">
        <f t="shared" si="21"/>
        <v>0</v>
      </c>
      <c r="BG142" s="18">
        <f t="shared" si="22"/>
        <v>0</v>
      </c>
      <c r="BH142" s="14">
        <f t="shared" si="23"/>
        <v>26.84563758</v>
      </c>
      <c r="BI142" s="14">
        <f t="shared" si="24"/>
        <v>6.711409396</v>
      </c>
      <c r="BJ142" s="14">
        <f t="shared" si="25"/>
        <v>53.69127517</v>
      </c>
      <c r="BK142" s="14">
        <f t="shared" si="26"/>
        <v>20.13422819</v>
      </c>
      <c r="BL142" s="14">
        <f t="shared" si="27"/>
        <v>33.55704698</v>
      </c>
      <c r="BM142" s="19">
        <v>0.0</v>
      </c>
      <c r="BN142" s="19">
        <v>0.0</v>
      </c>
      <c r="BO142" s="26">
        <v>4.0</v>
      </c>
      <c r="BP142" s="26">
        <v>1.0</v>
      </c>
      <c r="BQ142" s="19">
        <v>2.0</v>
      </c>
      <c r="BR142" s="19">
        <v>1.0</v>
      </c>
      <c r="BS142" s="19">
        <v>2.0</v>
      </c>
      <c r="BT142" s="19">
        <v>1.0</v>
      </c>
      <c r="BU142" s="19">
        <v>3.0</v>
      </c>
      <c r="BV142" s="19">
        <v>1.0</v>
      </c>
      <c r="BW142" s="13">
        <f t="shared" si="28"/>
        <v>0.75</v>
      </c>
      <c r="BX142" s="14">
        <v>17.11</v>
      </c>
      <c r="BY142" s="29">
        <f t="shared" si="29"/>
        <v>27.43404698</v>
      </c>
      <c r="BZ142" s="18">
        <f t="shared" si="30"/>
        <v>0.6825938567</v>
      </c>
      <c r="CA142" s="18">
        <f t="shared" si="31"/>
        <v>1.365187713</v>
      </c>
      <c r="CB142" s="14">
        <f t="shared" si="32"/>
        <v>26.62116041</v>
      </c>
      <c r="CC142" s="14">
        <f t="shared" si="33"/>
        <v>20.4778157</v>
      </c>
      <c r="CD142" s="14">
        <f t="shared" si="34"/>
        <v>54.60750853</v>
      </c>
      <c r="CE142" s="14">
        <f t="shared" si="35"/>
        <v>40.9556314</v>
      </c>
      <c r="CF142" s="14">
        <f t="shared" si="36"/>
        <v>19.90516985</v>
      </c>
      <c r="CG142" s="7">
        <v>87.9</v>
      </c>
      <c r="CH142" s="7">
        <v>1.0</v>
      </c>
      <c r="CI142" s="7">
        <v>2.0</v>
      </c>
      <c r="CJ142" s="26">
        <v>38.0</v>
      </c>
      <c r="CK142" s="7">
        <v>28.0</v>
      </c>
      <c r="CL142" s="7">
        <v>19.0</v>
      </c>
      <c r="CM142" s="7">
        <v>15.0</v>
      </c>
      <c r="CN142" s="7">
        <v>22.0</v>
      </c>
      <c r="CO142" s="7">
        <v>15.0</v>
      </c>
      <c r="CP142" s="19">
        <v>0.0</v>
      </c>
      <c r="CQ142" s="19">
        <v>0.0</v>
      </c>
      <c r="CR142" s="26">
        <f t="shared" si="37"/>
        <v>0</v>
      </c>
      <c r="CS142" s="18">
        <f t="shared" si="38"/>
        <v>0</v>
      </c>
      <c r="CT142" s="18">
        <f t="shared" si="39"/>
        <v>0</v>
      </c>
      <c r="CU142" s="18">
        <f t="shared" si="40"/>
        <v>0</v>
      </c>
      <c r="CV142" s="30">
        <v>0.07</v>
      </c>
      <c r="CW142" s="30">
        <v>0.27</v>
      </c>
      <c r="CX142" s="30">
        <v>0.06</v>
      </c>
      <c r="CY142" s="30">
        <v>0.09</v>
      </c>
      <c r="CZ142" s="30">
        <v>0.15</v>
      </c>
      <c r="DA142" s="30">
        <v>0.19</v>
      </c>
      <c r="DB142" s="7">
        <v>2.0</v>
      </c>
      <c r="DC142" s="7">
        <v>4.0</v>
      </c>
      <c r="DD142" s="13">
        <f t="shared" si="41"/>
        <v>0.3333333333</v>
      </c>
      <c r="DE142" s="7">
        <v>-0.01</v>
      </c>
      <c r="DF142" s="7">
        <v>-0.49</v>
      </c>
      <c r="DG142" s="7">
        <v>3.0</v>
      </c>
      <c r="DH142" s="7">
        <v>2.0</v>
      </c>
      <c r="DI142" s="7">
        <v>1.0</v>
      </c>
      <c r="DJ142" s="8" t="s">
        <v>3955</v>
      </c>
      <c r="DK142" s="7" t="s">
        <v>3956</v>
      </c>
    </row>
    <row r="143" ht="12.75" customHeight="1">
      <c r="A143" s="7" t="s">
        <v>931</v>
      </c>
      <c r="B143" s="7" t="s">
        <v>932</v>
      </c>
      <c r="C143" s="8" t="s">
        <v>237</v>
      </c>
      <c r="D143" s="9" t="s">
        <v>174</v>
      </c>
      <c r="E143" s="7">
        <v>39.0</v>
      </c>
      <c r="F143" s="7">
        <v>1.0</v>
      </c>
      <c r="G143" s="7">
        <v>4.0</v>
      </c>
      <c r="H143" s="24">
        <f t="shared" si="1"/>
        <v>5</v>
      </c>
      <c r="I143" s="25">
        <f t="shared" si="2"/>
        <v>0.5800277124</v>
      </c>
      <c r="J143" s="19">
        <v>1.0</v>
      </c>
      <c r="K143" s="19">
        <v>1.0</v>
      </c>
      <c r="L143" s="19">
        <v>3.0</v>
      </c>
      <c r="M143" s="19">
        <v>35.0</v>
      </c>
      <c r="N143" s="19">
        <v>26.0</v>
      </c>
      <c r="O143" s="19">
        <v>31.0</v>
      </c>
      <c r="P143" s="19">
        <v>22.0</v>
      </c>
      <c r="Q143" s="10">
        <f t="shared" si="3"/>
        <v>0.02857142857</v>
      </c>
      <c r="R143" s="10">
        <f t="shared" si="4"/>
        <v>0.01086956522</v>
      </c>
      <c r="S143" s="7">
        <v>31033.0</v>
      </c>
      <c r="T143" s="14">
        <f t="shared" si="5"/>
        <v>13.26196581</v>
      </c>
      <c r="U143" s="14">
        <v>496.28</v>
      </c>
      <c r="V143" s="14">
        <f t="shared" si="6"/>
        <v>12.72512821</v>
      </c>
      <c r="W143" s="14">
        <v>1328.69</v>
      </c>
      <c r="X143" s="14">
        <f t="shared" si="7"/>
        <v>34.06897436</v>
      </c>
      <c r="Y143" s="13">
        <f t="shared" si="8"/>
        <v>0.2719387168</v>
      </c>
      <c r="Z143" s="12">
        <f t="shared" si="9"/>
        <v>15.05882353</v>
      </c>
      <c r="AA143" s="19">
        <v>36.0</v>
      </c>
      <c r="AB143" s="19">
        <v>42.0</v>
      </c>
      <c r="AC143" s="19">
        <v>75.0</v>
      </c>
      <c r="AD143" s="19">
        <v>15.0</v>
      </c>
      <c r="AE143" s="19">
        <v>2.0</v>
      </c>
      <c r="AF143" s="10">
        <f t="shared" si="10"/>
        <v>0.05882352941</v>
      </c>
      <c r="AG143" s="10">
        <f t="shared" si="11"/>
        <v>0.2352941176</v>
      </c>
      <c r="AH143" s="10">
        <f t="shared" si="12"/>
        <v>0.2941176471</v>
      </c>
      <c r="AI143" s="19">
        <v>181.0</v>
      </c>
      <c r="AJ143" s="13">
        <f t="shared" si="13"/>
        <v>0.3762993763</v>
      </c>
      <c r="AK143" s="19">
        <v>132.0</v>
      </c>
      <c r="AL143" s="13">
        <f t="shared" si="14"/>
        <v>0.2744282744</v>
      </c>
      <c r="AM143" s="19">
        <v>168.0</v>
      </c>
      <c r="AN143" s="13">
        <f t="shared" si="15"/>
        <v>0.3492723493</v>
      </c>
      <c r="AO143" s="13">
        <f t="shared" si="16"/>
        <v>0.5782747604</v>
      </c>
      <c r="AP143" s="8">
        <v>5.0</v>
      </c>
      <c r="AQ143" s="14">
        <v>9.18</v>
      </c>
      <c r="AR143" s="19">
        <v>16.84</v>
      </c>
      <c r="AS143" s="26">
        <v>5.0</v>
      </c>
      <c r="AT143" s="27">
        <v>-0.53</v>
      </c>
      <c r="AU143" s="8">
        <v>5.0</v>
      </c>
      <c r="AV143" s="27">
        <v>-1.532</v>
      </c>
      <c r="AW143" s="19">
        <v>49.28</v>
      </c>
      <c r="AX143" s="19">
        <v>15.97</v>
      </c>
      <c r="AY143" s="27">
        <v>2.309</v>
      </c>
      <c r="AZ143" s="27">
        <v>5.552</v>
      </c>
      <c r="BA143" s="19">
        <v>51.47</v>
      </c>
      <c r="BB143" s="13">
        <f t="shared" si="17"/>
        <v>0.06640625</v>
      </c>
      <c r="BC143" s="28">
        <f t="shared" si="18"/>
        <v>0.8866396761</v>
      </c>
      <c r="BD143" s="26">
        <f t="shared" si="19"/>
        <v>953.0459261</v>
      </c>
      <c r="BE143" s="13">
        <f t="shared" si="20"/>
        <v>-0.04695407389</v>
      </c>
      <c r="BF143" s="18">
        <f t="shared" si="21"/>
        <v>2.055291368</v>
      </c>
      <c r="BG143" s="18">
        <f t="shared" si="22"/>
        <v>3.385185782</v>
      </c>
      <c r="BH143" s="14">
        <f t="shared" si="23"/>
        <v>30.95027001</v>
      </c>
      <c r="BI143" s="14">
        <f t="shared" si="24"/>
        <v>29.86217458</v>
      </c>
      <c r="BJ143" s="14">
        <f t="shared" si="25"/>
        <v>62.38413799</v>
      </c>
      <c r="BK143" s="14">
        <f t="shared" si="26"/>
        <v>51.14048521</v>
      </c>
      <c r="BL143" s="14">
        <f t="shared" si="27"/>
        <v>11.24365278</v>
      </c>
      <c r="BM143" s="19">
        <v>17.0</v>
      </c>
      <c r="BN143" s="19">
        <v>28.0</v>
      </c>
      <c r="BO143" s="26">
        <v>239.0</v>
      </c>
      <c r="BP143" s="26">
        <v>219.0</v>
      </c>
      <c r="BQ143" s="19">
        <v>112.0</v>
      </c>
      <c r="BR143" s="19">
        <v>78.0</v>
      </c>
      <c r="BS143" s="19">
        <v>148.0</v>
      </c>
      <c r="BT143" s="19">
        <v>98.0</v>
      </c>
      <c r="BU143" s="19">
        <v>231.0</v>
      </c>
      <c r="BV143" s="19">
        <v>213.0</v>
      </c>
      <c r="BW143" s="13">
        <f t="shared" si="28"/>
        <v>0.5202702703</v>
      </c>
      <c r="BX143" s="14">
        <v>0.69</v>
      </c>
      <c r="BY143" s="29">
        <f t="shared" si="29"/>
        <v>2.191058527</v>
      </c>
      <c r="BZ143" s="18">
        <f t="shared" si="30"/>
        <v>1.880498533</v>
      </c>
      <c r="CA143" s="18">
        <f t="shared" si="31"/>
        <v>3.10117302</v>
      </c>
      <c r="CB143" s="14">
        <f t="shared" si="32"/>
        <v>29.49413489</v>
      </c>
      <c r="CC143" s="14">
        <f t="shared" si="33"/>
        <v>30.45087976</v>
      </c>
      <c r="CD143" s="14">
        <f t="shared" si="34"/>
        <v>61.19868034</v>
      </c>
      <c r="CE143" s="14">
        <f t="shared" si="35"/>
        <v>53.6107038</v>
      </c>
      <c r="CF143" s="14">
        <f t="shared" si="36"/>
        <v>3.655676238</v>
      </c>
      <c r="CG143" s="7">
        <v>1818.666667</v>
      </c>
      <c r="CH143" s="7">
        <v>57.0</v>
      </c>
      <c r="CI143" s="7">
        <v>94.0</v>
      </c>
      <c r="CJ143" s="26">
        <v>837.0</v>
      </c>
      <c r="CK143" s="7">
        <v>829.0</v>
      </c>
      <c r="CL143" s="7">
        <v>423.0</v>
      </c>
      <c r="CM143" s="7">
        <v>340.0</v>
      </c>
      <c r="CN143" s="7">
        <v>538.0</v>
      </c>
      <c r="CO143" s="7">
        <v>362.0</v>
      </c>
      <c r="CP143" s="19">
        <v>9.0</v>
      </c>
      <c r="CQ143" s="19">
        <v>2.0</v>
      </c>
      <c r="CR143" s="26">
        <f t="shared" si="37"/>
        <v>-7</v>
      </c>
      <c r="CS143" s="18">
        <f t="shared" si="38"/>
        <v>1.044049882</v>
      </c>
      <c r="CT143" s="18">
        <f t="shared" si="39"/>
        <v>0.232011085</v>
      </c>
      <c r="CU143" s="18">
        <f t="shared" si="40"/>
        <v>-0.8120387974</v>
      </c>
      <c r="CV143" s="30">
        <v>18.37</v>
      </c>
      <c r="CW143" s="30">
        <v>16.61</v>
      </c>
      <c r="CX143" s="30">
        <v>17.53</v>
      </c>
      <c r="CY143" s="30">
        <v>24.58</v>
      </c>
      <c r="CZ143" s="30">
        <v>20.26</v>
      </c>
      <c r="DA143" s="30">
        <v>20.17</v>
      </c>
      <c r="DB143" s="7">
        <v>0.0</v>
      </c>
      <c r="DC143" s="7">
        <v>0.0</v>
      </c>
      <c r="DD143" s="13" t="str">
        <f t="shared" si="41"/>
        <v> </v>
      </c>
      <c r="DE143" s="7">
        <v>0.0</v>
      </c>
      <c r="DF143" s="7">
        <v>0.0</v>
      </c>
      <c r="DG143" s="7">
        <v>0.0</v>
      </c>
      <c r="DH143" s="7">
        <v>0.0</v>
      </c>
      <c r="DI143" s="7">
        <v>0.0</v>
      </c>
      <c r="DJ143" s="8" t="s">
        <v>3957</v>
      </c>
      <c r="DK143" s="7" t="s">
        <v>3958</v>
      </c>
    </row>
    <row r="144" ht="12.75" customHeight="1">
      <c r="A144" s="7" t="s">
        <v>482</v>
      </c>
      <c r="B144" s="7" t="s">
        <v>936</v>
      </c>
      <c r="C144" s="8" t="s">
        <v>394</v>
      </c>
      <c r="D144" s="9" t="s">
        <v>150</v>
      </c>
      <c r="E144" s="7">
        <v>36.0</v>
      </c>
      <c r="F144" s="7">
        <v>6.0</v>
      </c>
      <c r="G144" s="7">
        <v>3.0</v>
      </c>
      <c r="H144" s="24">
        <f t="shared" si="1"/>
        <v>9</v>
      </c>
      <c r="I144" s="25">
        <f t="shared" si="2"/>
        <v>1.45532947</v>
      </c>
      <c r="J144" s="19">
        <v>6.0</v>
      </c>
      <c r="K144" s="19">
        <v>2.0</v>
      </c>
      <c r="L144" s="19">
        <v>1.0</v>
      </c>
      <c r="M144" s="19">
        <v>34.0</v>
      </c>
      <c r="N144" s="19">
        <v>10.0</v>
      </c>
      <c r="O144" s="19">
        <v>14.0</v>
      </c>
      <c r="P144" s="19">
        <v>42.0</v>
      </c>
      <c r="Q144" s="10">
        <f t="shared" si="3"/>
        <v>0.1764705882</v>
      </c>
      <c r="R144" s="10">
        <f t="shared" si="4"/>
        <v>0.1034482759</v>
      </c>
      <c r="S144" s="7">
        <v>22263.0</v>
      </c>
      <c r="T144" s="14">
        <f t="shared" si="5"/>
        <v>10.30694444</v>
      </c>
      <c r="U144" s="14">
        <v>363.01</v>
      </c>
      <c r="V144" s="14">
        <f t="shared" si="6"/>
        <v>10.08361111</v>
      </c>
      <c r="W144" s="14">
        <v>1325.42</v>
      </c>
      <c r="X144" s="14">
        <f t="shared" si="7"/>
        <v>36.81722222</v>
      </c>
      <c r="Y144" s="13">
        <f t="shared" si="8"/>
        <v>0.2149985489</v>
      </c>
      <c r="Z144" s="12">
        <f t="shared" si="9"/>
        <v>27.23076923</v>
      </c>
      <c r="AA144" s="19">
        <v>17.0</v>
      </c>
      <c r="AB144" s="19">
        <v>38.0</v>
      </c>
      <c r="AC144" s="19">
        <v>56.0</v>
      </c>
      <c r="AD144" s="19">
        <v>11.0</v>
      </c>
      <c r="AE144" s="19">
        <v>18.0</v>
      </c>
      <c r="AF144" s="10">
        <f t="shared" si="10"/>
        <v>0.4615384615</v>
      </c>
      <c r="AG144" s="10">
        <f t="shared" si="11"/>
        <v>0.2307692308</v>
      </c>
      <c r="AH144" s="10">
        <f t="shared" si="12"/>
        <v>0.6923076923</v>
      </c>
      <c r="AI144" s="19">
        <v>94.0</v>
      </c>
      <c r="AJ144" s="13">
        <f t="shared" si="13"/>
        <v>0.3418181818</v>
      </c>
      <c r="AK144" s="19">
        <v>71.0</v>
      </c>
      <c r="AL144" s="13">
        <f t="shared" si="14"/>
        <v>0.2581818182</v>
      </c>
      <c r="AM144" s="19">
        <v>110.0</v>
      </c>
      <c r="AN144" s="13">
        <f t="shared" si="15"/>
        <v>0.4</v>
      </c>
      <c r="AO144" s="13">
        <f t="shared" si="16"/>
        <v>0.5696969697</v>
      </c>
      <c r="AP144" s="8">
        <v>14.0</v>
      </c>
      <c r="AQ144" s="14">
        <v>4.74</v>
      </c>
      <c r="AR144" s="19">
        <v>16.79</v>
      </c>
      <c r="AS144" s="26">
        <v>12.0</v>
      </c>
      <c r="AT144" s="27">
        <v>-0.281</v>
      </c>
      <c r="AU144" s="8">
        <v>12.0</v>
      </c>
      <c r="AV144" s="27">
        <v>-1.029</v>
      </c>
      <c r="AW144" s="19">
        <v>49.73</v>
      </c>
      <c r="AX144" s="19">
        <v>16.97</v>
      </c>
      <c r="AY144" s="27">
        <v>0.712</v>
      </c>
      <c r="AZ144" s="27">
        <v>1.635</v>
      </c>
      <c r="BA144" s="19">
        <v>50.14</v>
      </c>
      <c r="BB144" s="13">
        <f t="shared" si="17"/>
        <v>0.07344632768</v>
      </c>
      <c r="BC144" s="28">
        <f t="shared" si="18"/>
        <v>0.9466666667</v>
      </c>
      <c r="BD144" s="26">
        <f t="shared" si="19"/>
        <v>1020.112994</v>
      </c>
      <c r="BE144" s="13">
        <f t="shared" si="20"/>
        <v>0.02011299435</v>
      </c>
      <c r="BF144" s="18">
        <f t="shared" si="21"/>
        <v>2.148701138</v>
      </c>
      <c r="BG144" s="18">
        <f t="shared" si="22"/>
        <v>1.322277623</v>
      </c>
      <c r="BH144" s="14">
        <f t="shared" si="23"/>
        <v>29.25539241</v>
      </c>
      <c r="BI144" s="14">
        <f t="shared" si="24"/>
        <v>24.79270544</v>
      </c>
      <c r="BJ144" s="14">
        <f t="shared" si="25"/>
        <v>58.67606953</v>
      </c>
      <c r="BK144" s="14">
        <f t="shared" si="26"/>
        <v>51.56882731</v>
      </c>
      <c r="BL144" s="14">
        <f t="shared" si="27"/>
        <v>7.107242225</v>
      </c>
      <c r="BM144" s="19">
        <v>13.0</v>
      </c>
      <c r="BN144" s="19">
        <v>8.0</v>
      </c>
      <c r="BO144" s="26">
        <v>164.0</v>
      </c>
      <c r="BP144" s="26">
        <v>142.0</v>
      </c>
      <c r="BQ144" s="19">
        <v>71.0</v>
      </c>
      <c r="BR144" s="19">
        <v>58.0</v>
      </c>
      <c r="BS144" s="19">
        <v>107.0</v>
      </c>
      <c r="BT144" s="19">
        <v>104.0</v>
      </c>
      <c r="BU144" s="19">
        <v>160.0</v>
      </c>
      <c r="BV144" s="19">
        <v>147.0</v>
      </c>
      <c r="BW144" s="13">
        <f t="shared" si="28"/>
        <v>0.5211726384</v>
      </c>
      <c r="BX144" s="14">
        <v>2.43</v>
      </c>
      <c r="BY144" s="29">
        <f t="shared" si="29"/>
        <v>2.680514952</v>
      </c>
      <c r="BZ144" s="18">
        <f t="shared" si="30"/>
        <v>2.347269422</v>
      </c>
      <c r="CA144" s="18">
        <f t="shared" si="31"/>
        <v>1.99162254</v>
      </c>
      <c r="CB144" s="14">
        <f t="shared" si="32"/>
        <v>30.12329091</v>
      </c>
      <c r="CC144" s="14">
        <f t="shared" si="33"/>
        <v>28.20279775</v>
      </c>
      <c r="CD144" s="14">
        <f t="shared" si="34"/>
        <v>58.18382991</v>
      </c>
      <c r="CE144" s="14">
        <f t="shared" si="35"/>
        <v>54.94744328</v>
      </c>
      <c r="CF144" s="14">
        <f t="shared" si="36"/>
        <v>3.870855598</v>
      </c>
      <c r="CG144" s="7">
        <v>1687.066667</v>
      </c>
      <c r="CH144" s="7">
        <v>66.0</v>
      </c>
      <c r="CI144" s="7">
        <v>56.0</v>
      </c>
      <c r="CJ144" s="26">
        <v>781.0</v>
      </c>
      <c r="CK144" s="7">
        <v>737.0</v>
      </c>
      <c r="CL144" s="7">
        <v>332.0</v>
      </c>
      <c r="CM144" s="7">
        <v>272.0</v>
      </c>
      <c r="CN144" s="7">
        <v>457.0</v>
      </c>
      <c r="CO144" s="7">
        <v>480.0</v>
      </c>
      <c r="CP144" s="19">
        <v>1.0</v>
      </c>
      <c r="CQ144" s="19">
        <v>9.0</v>
      </c>
      <c r="CR144" s="26">
        <f t="shared" si="37"/>
        <v>8</v>
      </c>
      <c r="CS144" s="18">
        <f t="shared" si="38"/>
        <v>0.1617032745</v>
      </c>
      <c r="CT144" s="18">
        <f t="shared" si="39"/>
        <v>1.45532947</v>
      </c>
      <c r="CU144" s="18">
        <f t="shared" si="40"/>
        <v>1.293626196</v>
      </c>
      <c r="CV144" s="30">
        <v>12.31</v>
      </c>
      <c r="CW144" s="30">
        <v>12.57</v>
      </c>
      <c r="CX144" s="30">
        <v>13.87</v>
      </c>
      <c r="CY144" s="30">
        <v>7.21</v>
      </c>
      <c r="CZ144" s="30">
        <v>11.57</v>
      </c>
      <c r="DA144" s="30">
        <v>13.72</v>
      </c>
      <c r="DB144" s="7">
        <v>107.0</v>
      </c>
      <c r="DC144" s="7">
        <v>122.0</v>
      </c>
      <c r="DD144" s="13">
        <f t="shared" si="41"/>
        <v>0.4672489083</v>
      </c>
      <c r="DE144" s="7">
        <v>0.04</v>
      </c>
      <c r="DF144" s="7">
        <v>0.45</v>
      </c>
      <c r="DG144" s="7">
        <v>61.0</v>
      </c>
      <c r="DH144" s="7">
        <v>96.0</v>
      </c>
      <c r="DI144" s="7">
        <v>67.0</v>
      </c>
      <c r="DJ144" s="8" t="s">
        <v>3959</v>
      </c>
      <c r="DK144" s="7" t="s">
        <v>3960</v>
      </c>
    </row>
    <row r="145" ht="12.75" customHeight="1">
      <c r="A145" s="7" t="s">
        <v>940</v>
      </c>
      <c r="B145" s="7" t="s">
        <v>941</v>
      </c>
      <c r="C145" s="8" t="s">
        <v>628</v>
      </c>
      <c r="D145" s="9" t="s">
        <v>150</v>
      </c>
      <c r="E145" s="7">
        <v>52.0</v>
      </c>
      <c r="F145" s="7">
        <v>10.0</v>
      </c>
      <c r="G145" s="7">
        <v>11.0</v>
      </c>
      <c r="H145" s="24">
        <f t="shared" si="1"/>
        <v>21</v>
      </c>
      <c r="I145" s="25">
        <f t="shared" si="2"/>
        <v>1.866067682</v>
      </c>
      <c r="J145" s="19">
        <v>9.0</v>
      </c>
      <c r="K145" s="19">
        <v>5.0</v>
      </c>
      <c r="L145" s="19">
        <v>3.0</v>
      </c>
      <c r="M145" s="19">
        <v>78.0</v>
      </c>
      <c r="N145" s="19">
        <v>34.0</v>
      </c>
      <c r="O145" s="19">
        <v>36.0</v>
      </c>
      <c r="P145" s="19">
        <v>92.0</v>
      </c>
      <c r="Q145" s="10">
        <f t="shared" si="3"/>
        <v>0.1282051282</v>
      </c>
      <c r="R145" s="10">
        <f t="shared" si="4"/>
        <v>0.06756756757</v>
      </c>
      <c r="S145" s="7">
        <v>40513.0</v>
      </c>
      <c r="T145" s="14">
        <f t="shared" si="5"/>
        <v>12.9849359</v>
      </c>
      <c r="U145" s="14">
        <v>634.26</v>
      </c>
      <c r="V145" s="14">
        <f t="shared" si="6"/>
        <v>12.19730769</v>
      </c>
      <c r="W145" s="14">
        <v>1865.17</v>
      </c>
      <c r="X145" s="14">
        <f t="shared" si="7"/>
        <v>35.86865385</v>
      </c>
      <c r="Y145" s="13">
        <f t="shared" si="8"/>
        <v>0.2537618577</v>
      </c>
      <c r="Z145" s="12">
        <f t="shared" si="9"/>
        <v>57.11538462</v>
      </c>
      <c r="AA145" s="19">
        <v>28.0</v>
      </c>
      <c r="AB145" s="19">
        <v>24.0</v>
      </c>
      <c r="AC145" s="19">
        <v>64.0</v>
      </c>
      <c r="AD145" s="19">
        <v>31.0</v>
      </c>
      <c r="AE145" s="19">
        <v>31.0</v>
      </c>
      <c r="AF145" s="10">
        <f t="shared" si="10"/>
        <v>0.3461538462</v>
      </c>
      <c r="AG145" s="10">
        <f t="shared" si="11"/>
        <v>0.3076923077</v>
      </c>
      <c r="AH145" s="10">
        <f t="shared" si="12"/>
        <v>0.6538461538</v>
      </c>
      <c r="AI145" s="19">
        <v>195.0</v>
      </c>
      <c r="AJ145" s="13">
        <f t="shared" si="13"/>
        <v>0.314516129</v>
      </c>
      <c r="AK145" s="19">
        <v>184.0</v>
      </c>
      <c r="AL145" s="13">
        <f t="shared" si="14"/>
        <v>0.2967741935</v>
      </c>
      <c r="AM145" s="19">
        <v>241.0</v>
      </c>
      <c r="AN145" s="13">
        <f t="shared" si="15"/>
        <v>0.3887096774</v>
      </c>
      <c r="AO145" s="13">
        <f t="shared" si="16"/>
        <v>0.5145118734</v>
      </c>
      <c r="AP145" s="8">
        <v>11.0</v>
      </c>
      <c r="AQ145" s="14">
        <v>2.87</v>
      </c>
      <c r="AR145" s="19">
        <v>17.46</v>
      </c>
      <c r="AS145" s="26">
        <v>6.0</v>
      </c>
      <c r="AT145" s="27">
        <v>0.419</v>
      </c>
      <c r="AU145" s="8">
        <v>9.0</v>
      </c>
      <c r="AV145" s="27">
        <v>-0.67</v>
      </c>
      <c r="AW145" s="19">
        <v>49.46</v>
      </c>
      <c r="AX145" s="19">
        <v>17.94</v>
      </c>
      <c r="AY145" s="27">
        <v>0.464</v>
      </c>
      <c r="AZ145" s="27">
        <v>3.605</v>
      </c>
      <c r="BA145" s="19">
        <v>51.75</v>
      </c>
      <c r="BB145" s="13">
        <f t="shared" si="17"/>
        <v>0.08754208754</v>
      </c>
      <c r="BC145" s="28">
        <f t="shared" si="18"/>
        <v>0.9221311475</v>
      </c>
      <c r="BD145" s="26">
        <f t="shared" si="19"/>
        <v>1009.673235</v>
      </c>
      <c r="BE145" s="13">
        <f t="shared" si="20"/>
        <v>0.009673235083</v>
      </c>
      <c r="BF145" s="18">
        <f t="shared" si="21"/>
        <v>2.459559171</v>
      </c>
      <c r="BG145" s="18">
        <f t="shared" si="22"/>
        <v>1.797370164</v>
      </c>
      <c r="BH145" s="14">
        <f t="shared" si="23"/>
        <v>28.09573361</v>
      </c>
      <c r="BI145" s="14">
        <f t="shared" si="24"/>
        <v>23.08201684</v>
      </c>
      <c r="BJ145" s="14">
        <f t="shared" si="25"/>
        <v>56.66445937</v>
      </c>
      <c r="BK145" s="14">
        <f t="shared" si="26"/>
        <v>50.13716772</v>
      </c>
      <c r="BL145" s="14">
        <f t="shared" si="27"/>
        <v>6.527291647</v>
      </c>
      <c r="BM145" s="19">
        <v>26.0</v>
      </c>
      <c r="BN145" s="19">
        <v>19.0</v>
      </c>
      <c r="BO145" s="26">
        <v>271.0</v>
      </c>
      <c r="BP145" s="26">
        <v>225.0</v>
      </c>
      <c r="BQ145" s="19">
        <v>128.0</v>
      </c>
      <c r="BR145" s="19">
        <v>116.0</v>
      </c>
      <c r="BS145" s="19">
        <v>174.0</v>
      </c>
      <c r="BT145" s="19">
        <v>170.0</v>
      </c>
      <c r="BU145" s="19">
        <v>317.0</v>
      </c>
      <c r="BV145" s="19">
        <v>234.0</v>
      </c>
      <c r="BW145" s="13">
        <f t="shared" si="28"/>
        <v>0.5753176044</v>
      </c>
      <c r="BX145" s="14">
        <v>1.91</v>
      </c>
      <c r="BY145" s="29">
        <f t="shared" si="29"/>
        <v>1.814006687</v>
      </c>
      <c r="BZ145" s="18">
        <f t="shared" si="30"/>
        <v>2.353835992</v>
      </c>
      <c r="CA145" s="18">
        <f t="shared" si="31"/>
        <v>1.705330158</v>
      </c>
      <c r="CB145" s="14">
        <f t="shared" si="32"/>
        <v>29.71117472</v>
      </c>
      <c r="CC145" s="14">
        <f t="shared" si="33"/>
        <v>25.00350273</v>
      </c>
      <c r="CD145" s="14">
        <f t="shared" si="34"/>
        <v>57.40477573</v>
      </c>
      <c r="CE145" s="14">
        <f t="shared" si="35"/>
        <v>50.87167991</v>
      </c>
      <c r="CF145" s="14">
        <f t="shared" si="36"/>
        <v>-0.005804167777</v>
      </c>
      <c r="CG145" s="7">
        <v>2498.05</v>
      </c>
      <c r="CH145" s="7">
        <v>98.0</v>
      </c>
      <c r="CI145" s="7">
        <v>71.0</v>
      </c>
      <c r="CJ145" s="26">
        <v>1139.0</v>
      </c>
      <c r="CK145" s="7">
        <v>970.0</v>
      </c>
      <c r="CL145" s="7">
        <v>510.0</v>
      </c>
      <c r="CM145" s="7">
        <v>430.0</v>
      </c>
      <c r="CN145" s="7">
        <v>643.0</v>
      </c>
      <c r="CO145" s="7">
        <v>647.0</v>
      </c>
      <c r="CP145" s="19">
        <v>8.0</v>
      </c>
      <c r="CQ145" s="19">
        <v>9.0</v>
      </c>
      <c r="CR145" s="26">
        <f t="shared" si="37"/>
        <v>1</v>
      </c>
      <c r="CS145" s="18">
        <f t="shared" si="38"/>
        <v>0.7108829265</v>
      </c>
      <c r="CT145" s="18">
        <f t="shared" si="39"/>
        <v>0.7997432923</v>
      </c>
      <c r="CU145" s="18">
        <f t="shared" si="40"/>
        <v>0.08886036581</v>
      </c>
      <c r="CV145" s="30">
        <v>26.13</v>
      </c>
      <c r="CW145" s="30">
        <v>18.9</v>
      </c>
      <c r="CX145" s="30">
        <v>21.05</v>
      </c>
      <c r="CY145" s="30">
        <v>26.62</v>
      </c>
      <c r="CZ145" s="30">
        <v>31.57</v>
      </c>
      <c r="DA145" s="30">
        <v>20.71</v>
      </c>
      <c r="DB145" s="7">
        <v>253.0</v>
      </c>
      <c r="DC145" s="7">
        <v>279.0</v>
      </c>
      <c r="DD145" s="13">
        <f t="shared" si="41"/>
        <v>0.4755639098</v>
      </c>
      <c r="DE145" s="7">
        <v>0.99</v>
      </c>
      <c r="DF145" s="7">
        <v>-10.48</v>
      </c>
      <c r="DG145" s="7">
        <v>145.0</v>
      </c>
      <c r="DH145" s="7">
        <v>219.0</v>
      </c>
      <c r="DI145" s="7">
        <v>143.0</v>
      </c>
      <c r="DJ145" s="8" t="s">
        <v>3961</v>
      </c>
      <c r="DK145" s="7" t="s">
        <v>3962</v>
      </c>
    </row>
    <row r="146" ht="12.75" customHeight="1">
      <c r="A146" s="7" t="s">
        <v>903</v>
      </c>
      <c r="B146" s="7" t="s">
        <v>949</v>
      </c>
      <c r="C146" s="8" t="s">
        <v>394</v>
      </c>
      <c r="D146" s="9" t="s">
        <v>150</v>
      </c>
      <c r="E146" s="7">
        <v>63.0</v>
      </c>
      <c r="F146" s="7">
        <v>9.0</v>
      </c>
      <c r="G146" s="7">
        <v>22.0</v>
      </c>
      <c r="H146" s="24">
        <f t="shared" si="1"/>
        <v>31</v>
      </c>
      <c r="I146" s="25">
        <f t="shared" si="2"/>
        <v>1.990511183</v>
      </c>
      <c r="J146" s="19">
        <v>8.0</v>
      </c>
      <c r="K146" s="19">
        <v>14.0</v>
      </c>
      <c r="L146" s="19">
        <v>7.0</v>
      </c>
      <c r="M146" s="19">
        <v>72.0</v>
      </c>
      <c r="N146" s="19">
        <v>24.0</v>
      </c>
      <c r="O146" s="19">
        <v>41.0</v>
      </c>
      <c r="P146" s="19">
        <v>84.0</v>
      </c>
      <c r="Q146" s="10">
        <f t="shared" si="3"/>
        <v>0.125</v>
      </c>
      <c r="R146" s="10">
        <f t="shared" si="4"/>
        <v>0.06569343066</v>
      </c>
      <c r="S146" s="7">
        <v>56066.0</v>
      </c>
      <c r="T146" s="14">
        <f t="shared" si="5"/>
        <v>14.83227513</v>
      </c>
      <c r="U146" s="14">
        <v>851.62</v>
      </c>
      <c r="V146" s="14">
        <f t="shared" si="6"/>
        <v>13.51777778</v>
      </c>
      <c r="W146" s="14">
        <v>2123.2</v>
      </c>
      <c r="X146" s="14">
        <f t="shared" si="7"/>
        <v>33.7015873</v>
      </c>
      <c r="Y146" s="13">
        <f t="shared" si="8"/>
        <v>0.2862761444</v>
      </c>
      <c r="Z146" s="12">
        <f t="shared" si="9"/>
        <v>154.7368421</v>
      </c>
      <c r="AA146" s="19">
        <v>21.0</v>
      </c>
      <c r="AB146" s="19">
        <v>30.0</v>
      </c>
      <c r="AC146" s="19">
        <v>89.0</v>
      </c>
      <c r="AD146" s="19">
        <v>23.0</v>
      </c>
      <c r="AE146" s="19">
        <v>16.0</v>
      </c>
      <c r="AF146" s="10">
        <f t="shared" si="10"/>
        <v>0.2105263158</v>
      </c>
      <c r="AG146" s="10">
        <f t="shared" si="11"/>
        <v>0.5526315789</v>
      </c>
      <c r="AH146" s="10">
        <f t="shared" si="12"/>
        <v>0.7631578947</v>
      </c>
      <c r="AI146" s="19">
        <v>241.0</v>
      </c>
      <c r="AJ146" s="13">
        <f t="shared" si="13"/>
        <v>0.2732426304</v>
      </c>
      <c r="AK146" s="19">
        <v>299.0</v>
      </c>
      <c r="AL146" s="13">
        <f t="shared" si="14"/>
        <v>0.3390022676</v>
      </c>
      <c r="AM146" s="19">
        <v>342.0</v>
      </c>
      <c r="AN146" s="13">
        <f t="shared" si="15"/>
        <v>0.387755102</v>
      </c>
      <c r="AO146" s="13">
        <f t="shared" si="16"/>
        <v>0.4462962963</v>
      </c>
      <c r="AP146" s="8">
        <v>1.0</v>
      </c>
      <c r="AQ146" s="14">
        <v>-8.93</v>
      </c>
      <c r="AR146" s="19">
        <v>17.76</v>
      </c>
      <c r="AS146" s="26">
        <v>3.0</v>
      </c>
      <c r="AT146" s="27">
        <v>1.329</v>
      </c>
      <c r="AU146" s="8">
        <v>1.0</v>
      </c>
      <c r="AV146" s="27">
        <v>1.256</v>
      </c>
      <c r="AW146" s="19">
        <v>50.78</v>
      </c>
      <c r="AX146" s="19">
        <v>18.1</v>
      </c>
      <c r="AY146" s="27">
        <v>2.594</v>
      </c>
      <c r="AZ146" s="27">
        <v>3.083</v>
      </c>
      <c r="BA146" s="19">
        <v>50.58</v>
      </c>
      <c r="BB146" s="13">
        <f t="shared" si="17"/>
        <v>0.09047619048</v>
      </c>
      <c r="BC146" s="28">
        <f t="shared" si="18"/>
        <v>0.9294710327</v>
      </c>
      <c r="BD146" s="26">
        <f t="shared" si="19"/>
        <v>1019.947223</v>
      </c>
      <c r="BE146" s="13">
        <f t="shared" si="20"/>
        <v>0.01994722322</v>
      </c>
      <c r="BF146" s="18">
        <f t="shared" si="21"/>
        <v>2.677250417</v>
      </c>
      <c r="BG146" s="18">
        <f t="shared" si="22"/>
        <v>1.972710833</v>
      </c>
      <c r="BH146" s="14">
        <f t="shared" si="23"/>
        <v>29.5906625</v>
      </c>
      <c r="BI146" s="14">
        <f t="shared" si="24"/>
        <v>27.97022146</v>
      </c>
      <c r="BJ146" s="14">
        <f t="shared" si="25"/>
        <v>60.94267396</v>
      </c>
      <c r="BK146" s="14">
        <f t="shared" si="26"/>
        <v>51.36093563</v>
      </c>
      <c r="BL146" s="14">
        <f t="shared" si="27"/>
        <v>9.581738334</v>
      </c>
      <c r="BM146" s="19">
        <v>38.0</v>
      </c>
      <c r="BN146" s="19">
        <v>28.0</v>
      </c>
      <c r="BO146" s="26">
        <v>382.0</v>
      </c>
      <c r="BP146" s="26">
        <v>369.0</v>
      </c>
      <c r="BQ146" s="19">
        <v>171.0</v>
      </c>
      <c r="BR146" s="19">
        <v>130.0</v>
      </c>
      <c r="BS146" s="19">
        <v>274.0</v>
      </c>
      <c r="BT146" s="19">
        <v>202.0</v>
      </c>
      <c r="BU146" s="19">
        <v>417.0</v>
      </c>
      <c r="BV146" s="19">
        <v>316.0</v>
      </c>
      <c r="BW146" s="13">
        <f t="shared" si="28"/>
        <v>0.5688949523</v>
      </c>
      <c r="BX146" s="14">
        <v>8.57</v>
      </c>
      <c r="BY146" s="29">
        <f t="shared" si="29"/>
        <v>8.953627223</v>
      </c>
      <c r="BZ146" s="18">
        <f t="shared" si="30"/>
        <v>2.01702142</v>
      </c>
      <c r="CA146" s="18">
        <f t="shared" si="31"/>
        <v>1.896000135</v>
      </c>
      <c r="CB146" s="14">
        <f t="shared" si="32"/>
        <v>29.58970423</v>
      </c>
      <c r="CC146" s="14">
        <f t="shared" si="33"/>
        <v>29.91242766</v>
      </c>
      <c r="CD146" s="14">
        <f t="shared" si="34"/>
        <v>58.51379139</v>
      </c>
      <c r="CE146" s="14">
        <f t="shared" si="35"/>
        <v>55.5487699</v>
      </c>
      <c r="CF146" s="14">
        <f t="shared" si="36"/>
        <v>6.616716847</v>
      </c>
      <c r="CG146" s="7">
        <v>2974.683333</v>
      </c>
      <c r="CH146" s="7">
        <v>100.0</v>
      </c>
      <c r="CI146" s="7">
        <v>94.0</v>
      </c>
      <c r="CJ146" s="26">
        <v>1367.0</v>
      </c>
      <c r="CK146" s="7">
        <v>1389.0</v>
      </c>
      <c r="CL146" s="7">
        <v>595.0</v>
      </c>
      <c r="CM146" s="7">
        <v>503.0</v>
      </c>
      <c r="CN146" s="7">
        <v>839.0</v>
      </c>
      <c r="CO146" s="7">
        <v>768.0</v>
      </c>
      <c r="CP146" s="19">
        <v>8.0</v>
      </c>
      <c r="CQ146" s="19">
        <v>11.0</v>
      </c>
      <c r="CR146" s="26">
        <f t="shared" si="37"/>
        <v>3</v>
      </c>
      <c r="CS146" s="18">
        <f t="shared" si="38"/>
        <v>0.5136803054</v>
      </c>
      <c r="CT146" s="18">
        <f t="shared" si="39"/>
        <v>0.7063104199</v>
      </c>
      <c r="CU146" s="18">
        <f t="shared" si="40"/>
        <v>0.1926301145</v>
      </c>
      <c r="CV146" s="30">
        <v>34.05</v>
      </c>
      <c r="CW146" s="30">
        <v>27.03</v>
      </c>
      <c r="CX146" s="30">
        <v>29.27</v>
      </c>
      <c r="CY146" s="30">
        <v>38.28</v>
      </c>
      <c r="CZ146" s="30">
        <v>26.31</v>
      </c>
      <c r="DA146" s="30">
        <v>34.44</v>
      </c>
      <c r="DB146" s="7">
        <v>452.0</v>
      </c>
      <c r="DC146" s="7">
        <v>481.0</v>
      </c>
      <c r="DD146" s="13">
        <f t="shared" si="41"/>
        <v>0.4844587353</v>
      </c>
      <c r="DE146" s="7">
        <v>-2.57</v>
      </c>
      <c r="DF146" s="7">
        <v>-0.77</v>
      </c>
      <c r="DG146" s="7">
        <v>231.0</v>
      </c>
      <c r="DH146" s="7">
        <v>339.0</v>
      </c>
      <c r="DI146" s="7">
        <v>294.0</v>
      </c>
      <c r="DJ146" s="8" t="s">
        <v>3963</v>
      </c>
      <c r="DK146" s="7" t="s">
        <v>3964</v>
      </c>
    </row>
    <row r="147" ht="12.75" customHeight="1">
      <c r="A147" s="7" t="s">
        <v>519</v>
      </c>
      <c r="B147" s="7" t="s">
        <v>953</v>
      </c>
      <c r="C147" s="8" t="s">
        <v>542</v>
      </c>
      <c r="D147" s="9" t="s">
        <v>174</v>
      </c>
      <c r="E147" s="7">
        <v>37.0</v>
      </c>
      <c r="F147" s="7">
        <v>0.0</v>
      </c>
      <c r="G147" s="7">
        <v>4.0</v>
      </c>
      <c r="H147" s="24">
        <f t="shared" si="1"/>
        <v>4</v>
      </c>
      <c r="I147" s="25">
        <f t="shared" si="2"/>
        <v>0.4484444583</v>
      </c>
      <c r="J147" s="19">
        <v>0.0</v>
      </c>
      <c r="K147" s="19">
        <v>2.0</v>
      </c>
      <c r="L147" s="19">
        <v>2.0</v>
      </c>
      <c r="M147" s="19">
        <v>23.0</v>
      </c>
      <c r="N147" s="19">
        <v>12.0</v>
      </c>
      <c r="O147" s="19">
        <v>28.0</v>
      </c>
      <c r="P147" s="19">
        <v>24.0</v>
      </c>
      <c r="Q147" s="10">
        <f t="shared" si="3"/>
        <v>0</v>
      </c>
      <c r="R147" s="10">
        <f t="shared" si="4"/>
        <v>0</v>
      </c>
      <c r="S147" s="7">
        <v>32111.0</v>
      </c>
      <c r="T147" s="14">
        <f t="shared" si="5"/>
        <v>14.46441441</v>
      </c>
      <c r="U147" s="14">
        <v>536.51</v>
      </c>
      <c r="V147" s="14">
        <f t="shared" si="6"/>
        <v>14.50027027</v>
      </c>
      <c r="W147" s="14">
        <v>1240.3</v>
      </c>
      <c r="X147" s="14">
        <f t="shared" si="7"/>
        <v>33.52162162</v>
      </c>
      <c r="Y147" s="13">
        <f t="shared" si="8"/>
        <v>0.3019512497</v>
      </c>
      <c r="Z147" s="12">
        <f t="shared" si="9"/>
        <v>21.3</v>
      </c>
      <c r="AA147" s="19">
        <v>44.0</v>
      </c>
      <c r="AB147" s="19">
        <v>97.0</v>
      </c>
      <c r="AC147" s="19">
        <v>79.0</v>
      </c>
      <c r="AD147" s="19">
        <v>30.0</v>
      </c>
      <c r="AE147" s="19">
        <v>7.0</v>
      </c>
      <c r="AF147" s="10">
        <f t="shared" si="10"/>
        <v>0</v>
      </c>
      <c r="AG147" s="10">
        <f t="shared" si="11"/>
        <v>0.2</v>
      </c>
      <c r="AH147" s="10">
        <f t="shared" si="12"/>
        <v>0.2</v>
      </c>
      <c r="AI147" s="19">
        <v>136.0</v>
      </c>
      <c r="AJ147" s="13">
        <f t="shared" si="13"/>
        <v>0.285115304</v>
      </c>
      <c r="AK147" s="19">
        <v>174.0</v>
      </c>
      <c r="AL147" s="13">
        <f t="shared" si="14"/>
        <v>0.3647798742</v>
      </c>
      <c r="AM147" s="19">
        <v>167.0</v>
      </c>
      <c r="AN147" s="13">
        <f t="shared" si="15"/>
        <v>0.3501048218</v>
      </c>
      <c r="AO147" s="13">
        <f t="shared" si="16"/>
        <v>0.4387096774</v>
      </c>
      <c r="AP147" s="8">
        <v>2.0</v>
      </c>
      <c r="AQ147" s="14">
        <v>-7.32</v>
      </c>
      <c r="AR147" s="19">
        <v>17.33</v>
      </c>
      <c r="AS147" s="26">
        <v>7.0</v>
      </c>
      <c r="AT147" s="27">
        <v>0.28300000000000003</v>
      </c>
      <c r="AU147" s="8">
        <v>6.0</v>
      </c>
      <c r="AV147" s="27">
        <v>-0.325</v>
      </c>
      <c r="AW147" s="19">
        <v>49.71</v>
      </c>
      <c r="AX147" s="19">
        <v>15.92</v>
      </c>
      <c r="AY147" s="27">
        <v>-0.561</v>
      </c>
      <c r="AZ147" s="27">
        <v>-6.143</v>
      </c>
      <c r="BA147" s="19">
        <v>48.12</v>
      </c>
      <c r="BB147" s="13">
        <f t="shared" si="17"/>
        <v>0.09389671362</v>
      </c>
      <c r="BC147" s="28">
        <f t="shared" si="18"/>
        <v>0.9353741497</v>
      </c>
      <c r="BD147" s="26">
        <f t="shared" si="19"/>
        <v>1029.270863</v>
      </c>
      <c r="BE147" s="13">
        <f t="shared" si="20"/>
        <v>0.02927086327</v>
      </c>
      <c r="BF147" s="18">
        <f t="shared" si="21"/>
        <v>2.236677788</v>
      </c>
      <c r="BG147" s="18">
        <f t="shared" si="22"/>
        <v>2.124843899</v>
      </c>
      <c r="BH147" s="14">
        <f t="shared" si="23"/>
        <v>23.82061844</v>
      </c>
      <c r="BI147" s="14">
        <f t="shared" si="24"/>
        <v>32.87916348</v>
      </c>
      <c r="BJ147" s="14">
        <f t="shared" si="25"/>
        <v>45.96372854</v>
      </c>
      <c r="BK147" s="14">
        <f t="shared" si="26"/>
        <v>62.06780861</v>
      </c>
      <c r="BL147" s="14">
        <f t="shared" si="27"/>
        <v>-16.10408007</v>
      </c>
      <c r="BM147" s="19">
        <v>20.0</v>
      </c>
      <c r="BN147" s="19">
        <v>19.0</v>
      </c>
      <c r="BO147" s="26">
        <v>193.0</v>
      </c>
      <c r="BP147" s="26">
        <v>275.0</v>
      </c>
      <c r="BQ147" s="19">
        <v>81.0</v>
      </c>
      <c r="BR147" s="19">
        <v>103.0</v>
      </c>
      <c r="BS147" s="19">
        <v>117.0</v>
      </c>
      <c r="BT147" s="19">
        <v>158.0</v>
      </c>
      <c r="BU147" s="19">
        <v>191.0</v>
      </c>
      <c r="BV147" s="19">
        <v>250.0</v>
      </c>
      <c r="BW147" s="13">
        <f t="shared" si="28"/>
        <v>0.433106576</v>
      </c>
      <c r="BX147" s="14">
        <v>-4.35</v>
      </c>
      <c r="BY147" s="29">
        <f t="shared" si="29"/>
        <v>-8.905112331</v>
      </c>
      <c r="BZ147" s="18">
        <f t="shared" si="30"/>
        <v>2.326626953</v>
      </c>
      <c r="CA147" s="18">
        <f t="shared" si="31"/>
        <v>2.427784647</v>
      </c>
      <c r="CB147" s="14">
        <f t="shared" si="32"/>
        <v>26.70563111</v>
      </c>
      <c r="CC147" s="14">
        <f t="shared" si="33"/>
        <v>32.23558503</v>
      </c>
      <c r="CD147" s="14">
        <f t="shared" si="34"/>
        <v>51.01719681</v>
      </c>
      <c r="CE147" s="14">
        <f t="shared" si="35"/>
        <v>59.31212768</v>
      </c>
      <c r="CF147" s="14">
        <f t="shared" si="36"/>
        <v>-7.809149197</v>
      </c>
      <c r="CG147" s="7">
        <v>1779.4</v>
      </c>
      <c r="CH147" s="7">
        <v>69.0</v>
      </c>
      <c r="CI147" s="7">
        <v>72.0</v>
      </c>
      <c r="CJ147" s="26">
        <v>723.0</v>
      </c>
      <c r="CK147" s="7">
        <v>884.0</v>
      </c>
      <c r="CL147" s="7">
        <v>318.0</v>
      </c>
      <c r="CM147" s="7">
        <v>372.0</v>
      </c>
      <c r="CN147" s="7">
        <v>403.0</v>
      </c>
      <c r="CO147" s="7">
        <v>431.0</v>
      </c>
      <c r="CP147" s="19">
        <v>4.0</v>
      </c>
      <c r="CQ147" s="19">
        <v>2.0</v>
      </c>
      <c r="CR147" s="26">
        <f t="shared" si="37"/>
        <v>-2</v>
      </c>
      <c r="CS147" s="18">
        <f t="shared" si="38"/>
        <v>0.4484444583</v>
      </c>
      <c r="CT147" s="18">
        <f t="shared" si="39"/>
        <v>0.2242222291</v>
      </c>
      <c r="CU147" s="18">
        <f t="shared" si="40"/>
        <v>-0.2242222291</v>
      </c>
      <c r="CV147" s="30">
        <v>16.29</v>
      </c>
      <c r="CW147" s="30">
        <v>22.1</v>
      </c>
      <c r="CX147" s="30">
        <v>19.73</v>
      </c>
      <c r="CY147" s="30">
        <v>22.41</v>
      </c>
      <c r="CZ147" s="30">
        <v>17.97</v>
      </c>
      <c r="DA147" s="30">
        <v>20.04</v>
      </c>
      <c r="DB147" s="7">
        <v>0.0</v>
      </c>
      <c r="DC147" s="7">
        <v>0.0</v>
      </c>
      <c r="DD147" s="13" t="str">
        <f t="shared" si="41"/>
        <v> </v>
      </c>
      <c r="DE147" s="7">
        <v>0.0</v>
      </c>
      <c r="DF147" s="7">
        <v>0.0</v>
      </c>
      <c r="DG147" s="7">
        <v>0.0</v>
      </c>
      <c r="DH147" s="7">
        <v>0.0</v>
      </c>
      <c r="DI147" s="7">
        <v>0.0</v>
      </c>
      <c r="DJ147" s="8" t="s">
        <v>3965</v>
      </c>
      <c r="DK147" s="7" t="s">
        <v>3966</v>
      </c>
    </row>
    <row r="148" ht="12.75" customHeight="1">
      <c r="A148" s="7" t="s">
        <v>958</v>
      </c>
      <c r="B148" s="7" t="s">
        <v>959</v>
      </c>
      <c r="C148" s="8" t="s">
        <v>447</v>
      </c>
      <c r="D148" s="9" t="s">
        <v>275</v>
      </c>
      <c r="E148" s="7">
        <v>82.0</v>
      </c>
      <c r="F148" s="7">
        <v>19.0</v>
      </c>
      <c r="G148" s="7">
        <v>16.0</v>
      </c>
      <c r="H148" s="24">
        <f t="shared" si="1"/>
        <v>35</v>
      </c>
      <c r="I148" s="25">
        <f t="shared" si="2"/>
        <v>1.724114339</v>
      </c>
      <c r="J148" s="19">
        <v>15.0</v>
      </c>
      <c r="K148" s="19">
        <v>8.0</v>
      </c>
      <c r="L148" s="19">
        <v>6.0</v>
      </c>
      <c r="M148" s="19">
        <v>97.0</v>
      </c>
      <c r="N148" s="19">
        <v>34.0</v>
      </c>
      <c r="O148" s="19">
        <v>37.0</v>
      </c>
      <c r="P148" s="19">
        <v>109.0</v>
      </c>
      <c r="Q148" s="10">
        <f t="shared" si="3"/>
        <v>0.1958762887</v>
      </c>
      <c r="R148" s="10">
        <f t="shared" si="4"/>
        <v>0.1130952381</v>
      </c>
      <c r="S148" s="7">
        <v>73081.0</v>
      </c>
      <c r="T148" s="14">
        <f t="shared" si="5"/>
        <v>14.85386179</v>
      </c>
      <c r="U148" s="14">
        <v>1138.29</v>
      </c>
      <c r="V148" s="14">
        <f t="shared" si="6"/>
        <v>13.88158537</v>
      </c>
      <c r="W148" s="14">
        <v>2847.34</v>
      </c>
      <c r="X148" s="14">
        <f t="shared" si="7"/>
        <v>34.72365854</v>
      </c>
      <c r="Y148" s="13">
        <f t="shared" si="8"/>
        <v>0.2855985127</v>
      </c>
      <c r="Z148" s="12">
        <f t="shared" si="9"/>
        <v>101.9487179</v>
      </c>
      <c r="AA148" s="19">
        <v>48.0</v>
      </c>
      <c r="AB148" s="19">
        <v>125.0</v>
      </c>
      <c r="AC148" s="19">
        <v>76.0</v>
      </c>
      <c r="AD148" s="19">
        <v>25.0</v>
      </c>
      <c r="AE148" s="19">
        <v>33.0</v>
      </c>
      <c r="AF148" s="10">
        <f t="shared" si="10"/>
        <v>0.3846153846</v>
      </c>
      <c r="AG148" s="10">
        <f t="shared" si="11"/>
        <v>0.358974359</v>
      </c>
      <c r="AH148" s="10">
        <f t="shared" si="12"/>
        <v>0.7435897436</v>
      </c>
      <c r="AI148" s="19">
        <v>340.0</v>
      </c>
      <c r="AJ148" s="13">
        <f t="shared" si="13"/>
        <v>0.3225806452</v>
      </c>
      <c r="AK148" s="19">
        <v>316.0</v>
      </c>
      <c r="AL148" s="13">
        <f t="shared" si="14"/>
        <v>0.2998102467</v>
      </c>
      <c r="AM148" s="19">
        <v>398.0</v>
      </c>
      <c r="AN148" s="13">
        <f t="shared" si="15"/>
        <v>0.3776091082</v>
      </c>
      <c r="AO148" s="13">
        <f t="shared" si="16"/>
        <v>0.5182926829</v>
      </c>
      <c r="AP148" s="8">
        <v>10.0</v>
      </c>
      <c r="AQ148" s="14">
        <v>2.27</v>
      </c>
      <c r="AR148" s="19">
        <v>17.54</v>
      </c>
      <c r="AS148" s="26">
        <v>5.0</v>
      </c>
      <c r="AT148" s="27">
        <v>0.5710000000000001</v>
      </c>
      <c r="AU148" s="8">
        <v>4.0</v>
      </c>
      <c r="AV148" s="27">
        <v>0.778</v>
      </c>
      <c r="AW148" s="19">
        <v>50.43</v>
      </c>
      <c r="AX148" s="19">
        <v>18.55</v>
      </c>
      <c r="AY148" s="27">
        <v>1.703</v>
      </c>
      <c r="AZ148" s="27">
        <v>-3.5380000000000003</v>
      </c>
      <c r="BA148" s="19">
        <v>48.69</v>
      </c>
      <c r="BB148" s="13">
        <f t="shared" si="17"/>
        <v>0.07847082495</v>
      </c>
      <c r="BC148" s="28">
        <f t="shared" si="18"/>
        <v>0.9301886792</v>
      </c>
      <c r="BD148" s="26">
        <f t="shared" si="19"/>
        <v>1008.659504</v>
      </c>
      <c r="BE148" s="13">
        <f t="shared" si="20"/>
        <v>0.008659504195</v>
      </c>
      <c r="BF148" s="18">
        <f t="shared" si="21"/>
        <v>2.055715152</v>
      </c>
      <c r="BG148" s="18">
        <f t="shared" si="22"/>
        <v>1.950293862</v>
      </c>
      <c r="BH148" s="14">
        <f t="shared" si="23"/>
        <v>26.19719052</v>
      </c>
      <c r="BI148" s="14">
        <f t="shared" si="24"/>
        <v>27.9366418</v>
      </c>
      <c r="BJ148" s="14">
        <f t="shared" si="25"/>
        <v>50.65492976</v>
      </c>
      <c r="BK148" s="14">
        <f t="shared" si="26"/>
        <v>55.82057296</v>
      </c>
      <c r="BL148" s="14">
        <f t="shared" si="27"/>
        <v>-5.165643202</v>
      </c>
      <c r="BM148" s="19">
        <v>39.0</v>
      </c>
      <c r="BN148" s="19">
        <v>37.0</v>
      </c>
      <c r="BO148" s="26">
        <v>458.0</v>
      </c>
      <c r="BP148" s="26">
        <v>493.0</v>
      </c>
      <c r="BQ148" s="19">
        <v>222.0</v>
      </c>
      <c r="BR148" s="19">
        <v>234.0</v>
      </c>
      <c r="BS148" s="19">
        <v>242.0</v>
      </c>
      <c r="BT148" s="19">
        <v>295.0</v>
      </c>
      <c r="BU148" s="19">
        <v>429.0</v>
      </c>
      <c r="BV148" s="19">
        <v>471.0</v>
      </c>
      <c r="BW148" s="13">
        <f t="shared" si="28"/>
        <v>0.4766666667</v>
      </c>
      <c r="BX148" s="14">
        <v>-1.1</v>
      </c>
      <c r="BY148" s="29">
        <f t="shared" si="29"/>
        <v>-1.378667592</v>
      </c>
      <c r="BZ148" s="18">
        <f t="shared" si="30"/>
        <v>2.104544485</v>
      </c>
      <c r="CA148" s="18">
        <f t="shared" si="31"/>
        <v>1.935566461</v>
      </c>
      <c r="CB148" s="14">
        <f t="shared" si="32"/>
        <v>27.11329209</v>
      </c>
      <c r="CC148" s="14">
        <f t="shared" si="33"/>
        <v>27.72775763</v>
      </c>
      <c r="CD148" s="14">
        <f t="shared" si="34"/>
        <v>50.23255814</v>
      </c>
      <c r="CE148" s="14">
        <f t="shared" si="35"/>
        <v>55.11755921</v>
      </c>
      <c r="CF148" s="14">
        <f t="shared" si="36"/>
        <v>-0.2806421344</v>
      </c>
      <c r="CG148" s="7">
        <v>3905.833333</v>
      </c>
      <c r="CH148" s="7">
        <v>137.0</v>
      </c>
      <c r="CI148" s="7">
        <v>126.0</v>
      </c>
      <c r="CJ148" s="26">
        <v>1628.0</v>
      </c>
      <c r="CK148" s="7">
        <v>1679.0</v>
      </c>
      <c r="CL148" s="7">
        <v>693.0</v>
      </c>
      <c r="CM148" s="7">
        <v>806.0</v>
      </c>
      <c r="CN148" s="7">
        <v>812.0</v>
      </c>
      <c r="CO148" s="7">
        <v>977.0</v>
      </c>
      <c r="CP148" s="19">
        <v>5.0</v>
      </c>
      <c r="CQ148" s="19">
        <v>26.0</v>
      </c>
      <c r="CR148" s="26">
        <f t="shared" si="37"/>
        <v>21</v>
      </c>
      <c r="CS148" s="18">
        <f t="shared" si="38"/>
        <v>0.2463020484</v>
      </c>
      <c r="CT148" s="18">
        <f t="shared" si="39"/>
        <v>1.280770652</v>
      </c>
      <c r="CU148" s="18">
        <f t="shared" si="40"/>
        <v>1.034468603</v>
      </c>
      <c r="CV148" s="30">
        <v>35.82</v>
      </c>
      <c r="CW148" s="30">
        <v>40.34</v>
      </c>
      <c r="CX148" s="30">
        <v>52.75</v>
      </c>
      <c r="CY148" s="30">
        <v>39.17</v>
      </c>
      <c r="CZ148" s="30">
        <v>44.11</v>
      </c>
      <c r="DA148" s="30">
        <v>39.11</v>
      </c>
      <c r="DB148" s="7">
        <v>197.0</v>
      </c>
      <c r="DC148" s="7">
        <v>231.0</v>
      </c>
      <c r="DD148" s="13">
        <f t="shared" si="41"/>
        <v>0.4602803738</v>
      </c>
      <c r="DE148" s="7">
        <v>-1.1</v>
      </c>
      <c r="DF148" s="7">
        <v>-18.38</v>
      </c>
      <c r="DG148" s="7">
        <v>140.0</v>
      </c>
      <c r="DH148" s="7">
        <v>144.0</v>
      </c>
      <c r="DI148" s="7">
        <v>126.0</v>
      </c>
      <c r="DJ148" s="8" t="s">
        <v>3967</v>
      </c>
      <c r="DK148" s="7" t="s">
        <v>3968</v>
      </c>
    </row>
    <row r="149" ht="12.75" customHeight="1">
      <c r="A149" s="7" t="s">
        <v>858</v>
      </c>
      <c r="B149" s="7" t="s">
        <v>963</v>
      </c>
      <c r="C149" s="8" t="s">
        <v>860</v>
      </c>
      <c r="D149" s="9" t="s">
        <v>238</v>
      </c>
      <c r="E149" s="7">
        <v>52.0</v>
      </c>
      <c r="F149" s="7">
        <v>5.0</v>
      </c>
      <c r="G149" s="7">
        <v>5.0</v>
      </c>
      <c r="H149" s="24">
        <f t="shared" si="1"/>
        <v>10</v>
      </c>
      <c r="I149" s="25">
        <f t="shared" si="2"/>
        <v>1.004884857</v>
      </c>
      <c r="J149" s="19">
        <v>5.0</v>
      </c>
      <c r="K149" s="19">
        <v>4.0</v>
      </c>
      <c r="L149" s="19">
        <v>1.0</v>
      </c>
      <c r="M149" s="19">
        <v>61.0</v>
      </c>
      <c r="N149" s="19">
        <v>24.0</v>
      </c>
      <c r="O149" s="19">
        <v>26.0</v>
      </c>
      <c r="P149" s="19">
        <v>57.0</v>
      </c>
      <c r="Q149" s="10">
        <f t="shared" si="3"/>
        <v>0.08196721311</v>
      </c>
      <c r="R149" s="10">
        <f t="shared" si="4"/>
        <v>0.04504504505</v>
      </c>
      <c r="S149" s="7">
        <v>35825.0</v>
      </c>
      <c r="T149" s="14">
        <f t="shared" si="5"/>
        <v>11.48237179</v>
      </c>
      <c r="U149" s="14">
        <v>599.5</v>
      </c>
      <c r="V149" s="14">
        <f t="shared" si="6"/>
        <v>11.52884615</v>
      </c>
      <c r="W149" s="14">
        <v>1902.7</v>
      </c>
      <c r="X149" s="14">
        <f t="shared" si="7"/>
        <v>36.59038462</v>
      </c>
      <c r="Y149" s="13">
        <f t="shared" si="8"/>
        <v>0.2395891615</v>
      </c>
      <c r="Z149" s="12">
        <f t="shared" si="9"/>
        <v>89.09090909</v>
      </c>
      <c r="AA149" s="19">
        <v>23.0</v>
      </c>
      <c r="AB149" s="19">
        <v>122.0</v>
      </c>
      <c r="AC149" s="19">
        <v>60.0</v>
      </c>
      <c r="AD149" s="19">
        <v>12.0</v>
      </c>
      <c r="AE149" s="19">
        <v>23.0</v>
      </c>
      <c r="AF149" s="10">
        <f t="shared" si="10"/>
        <v>0.4545454545</v>
      </c>
      <c r="AG149" s="10">
        <f t="shared" si="11"/>
        <v>0.4545454545</v>
      </c>
      <c r="AH149" s="10">
        <f t="shared" si="12"/>
        <v>0.9090909091</v>
      </c>
      <c r="AI149" s="19">
        <v>142.0</v>
      </c>
      <c r="AJ149" s="13">
        <f t="shared" si="13"/>
        <v>0.2892057026</v>
      </c>
      <c r="AK149" s="19">
        <v>181.0</v>
      </c>
      <c r="AL149" s="13">
        <f t="shared" si="14"/>
        <v>0.3686354379</v>
      </c>
      <c r="AM149" s="19">
        <v>168.0</v>
      </c>
      <c r="AN149" s="13">
        <f t="shared" si="15"/>
        <v>0.3421588595</v>
      </c>
      <c r="AO149" s="13">
        <f t="shared" si="16"/>
        <v>0.439628483</v>
      </c>
      <c r="AP149" s="8">
        <v>6.0</v>
      </c>
      <c r="AQ149" s="14">
        <v>-5.91</v>
      </c>
      <c r="AR149" s="19">
        <v>16.72</v>
      </c>
      <c r="AS149" s="26">
        <v>15.0</v>
      </c>
      <c r="AT149" s="27">
        <v>-0.485</v>
      </c>
      <c r="AU149" s="8">
        <v>15.0</v>
      </c>
      <c r="AV149" s="27">
        <v>0.132</v>
      </c>
      <c r="AW149" s="19">
        <v>49.71</v>
      </c>
      <c r="AX149" s="19">
        <v>17.06</v>
      </c>
      <c r="AY149" s="27">
        <v>-1.654</v>
      </c>
      <c r="AZ149" s="27">
        <v>-6.772</v>
      </c>
      <c r="BA149" s="19">
        <v>48.22</v>
      </c>
      <c r="BB149" s="13">
        <f t="shared" si="17"/>
        <v>0.04489795918</v>
      </c>
      <c r="BC149" s="28">
        <f t="shared" si="18"/>
        <v>0.9505300353</v>
      </c>
      <c r="BD149" s="26">
        <f t="shared" si="19"/>
        <v>995.4279945</v>
      </c>
      <c r="BE149" s="13">
        <f t="shared" si="20"/>
        <v>-0.004572005481</v>
      </c>
      <c r="BF149" s="18">
        <f t="shared" si="21"/>
        <v>1.100917431</v>
      </c>
      <c r="BG149" s="18">
        <f t="shared" si="22"/>
        <v>1.40116764</v>
      </c>
      <c r="BH149" s="14">
        <f t="shared" si="23"/>
        <v>24.52043369</v>
      </c>
      <c r="BI149" s="14">
        <f t="shared" si="24"/>
        <v>28.323603</v>
      </c>
      <c r="BJ149" s="14">
        <f t="shared" si="25"/>
        <v>46.93911593</v>
      </c>
      <c r="BK149" s="14">
        <f t="shared" si="26"/>
        <v>53.54462052</v>
      </c>
      <c r="BL149" s="14">
        <f t="shared" si="27"/>
        <v>-6.605504587</v>
      </c>
      <c r="BM149" s="19">
        <v>11.0</v>
      </c>
      <c r="BN149" s="19">
        <v>14.0</v>
      </c>
      <c r="BO149" s="26">
        <v>234.0</v>
      </c>
      <c r="BP149" s="26">
        <v>269.0</v>
      </c>
      <c r="BQ149" s="19">
        <v>97.0</v>
      </c>
      <c r="BR149" s="19">
        <v>108.0</v>
      </c>
      <c r="BS149" s="19">
        <v>127.0</v>
      </c>
      <c r="BT149" s="19">
        <v>144.0</v>
      </c>
      <c r="BU149" s="19">
        <v>217.0</v>
      </c>
      <c r="BV149" s="19">
        <v>289.0</v>
      </c>
      <c r="BW149" s="13">
        <f t="shared" si="28"/>
        <v>0.4288537549</v>
      </c>
      <c r="BX149" s="14">
        <v>-3.27</v>
      </c>
      <c r="BY149" s="29">
        <f t="shared" si="29"/>
        <v>1.657411822</v>
      </c>
      <c r="BZ149" s="18">
        <f t="shared" si="30"/>
        <v>1.896278121</v>
      </c>
      <c r="CA149" s="18">
        <f t="shared" si="31"/>
        <v>1.968288683</v>
      </c>
      <c r="CB149" s="14">
        <f t="shared" si="32"/>
        <v>27.86808732</v>
      </c>
      <c r="CC149" s="14">
        <f t="shared" si="33"/>
        <v>30.14842177</v>
      </c>
      <c r="CD149" s="14">
        <f t="shared" si="34"/>
        <v>49.78330156</v>
      </c>
      <c r="CE149" s="14">
        <f t="shared" si="35"/>
        <v>55.85619225</v>
      </c>
      <c r="CF149" s="14">
        <f t="shared" si="36"/>
        <v>-0.5326138957</v>
      </c>
      <c r="CG149" s="7">
        <v>2499.633333</v>
      </c>
      <c r="CH149" s="7">
        <v>79.0</v>
      </c>
      <c r="CI149" s="7">
        <v>82.0</v>
      </c>
      <c r="CJ149" s="26">
        <v>1082.0</v>
      </c>
      <c r="CK149" s="7">
        <v>1174.0</v>
      </c>
      <c r="CL149" s="7">
        <v>414.0</v>
      </c>
      <c r="CM149" s="7">
        <v>493.0</v>
      </c>
      <c r="CN149" s="7">
        <v>499.0</v>
      </c>
      <c r="CO149" s="7">
        <v>578.0</v>
      </c>
      <c r="CP149" s="19">
        <v>8.0</v>
      </c>
      <c r="CQ149" s="19">
        <v>7.0</v>
      </c>
      <c r="CR149" s="26">
        <f t="shared" si="37"/>
        <v>-1</v>
      </c>
      <c r="CS149" s="18">
        <f t="shared" si="38"/>
        <v>0.8039078856</v>
      </c>
      <c r="CT149" s="18">
        <f t="shared" si="39"/>
        <v>0.7034193999</v>
      </c>
      <c r="CU149" s="18">
        <f t="shared" si="40"/>
        <v>-0.1004884857</v>
      </c>
      <c r="CV149" s="30">
        <v>18.65</v>
      </c>
      <c r="CW149" s="30">
        <v>22.79</v>
      </c>
      <c r="CX149" s="30">
        <v>14.03</v>
      </c>
      <c r="CY149" s="30">
        <v>23.09</v>
      </c>
      <c r="CZ149" s="30">
        <v>19.3</v>
      </c>
      <c r="DA149" s="30">
        <v>28.06</v>
      </c>
      <c r="DB149" s="7">
        <v>146.0</v>
      </c>
      <c r="DC149" s="7">
        <v>217.0</v>
      </c>
      <c r="DD149" s="13">
        <f t="shared" si="41"/>
        <v>0.4022038567</v>
      </c>
      <c r="DE149" s="7">
        <v>-0.92</v>
      </c>
      <c r="DF149" s="7">
        <v>-12.35</v>
      </c>
      <c r="DG149" s="7">
        <v>107.0</v>
      </c>
      <c r="DH149" s="7">
        <v>132.0</v>
      </c>
      <c r="DI149" s="7">
        <v>118.0</v>
      </c>
      <c r="DJ149" s="8" t="s">
        <v>3969</v>
      </c>
      <c r="DK149" s="7" t="s">
        <v>3970</v>
      </c>
    </row>
    <row r="150" ht="12.75" customHeight="1">
      <c r="A150" s="7" t="s">
        <v>968</v>
      </c>
      <c r="B150" s="7" t="s">
        <v>969</v>
      </c>
      <c r="C150" s="8" t="s">
        <v>231</v>
      </c>
      <c r="D150" s="9" t="s">
        <v>150</v>
      </c>
      <c r="E150" s="7">
        <v>80.0</v>
      </c>
      <c r="F150" s="7">
        <v>26.0</v>
      </c>
      <c r="G150" s="7">
        <v>35.0</v>
      </c>
      <c r="H150" s="24">
        <f t="shared" si="1"/>
        <v>61</v>
      </c>
      <c r="I150" s="25">
        <f t="shared" si="2"/>
        <v>2.796063102</v>
      </c>
      <c r="J150" s="19">
        <v>18.0</v>
      </c>
      <c r="K150" s="19">
        <v>20.0</v>
      </c>
      <c r="L150" s="19">
        <v>13.0</v>
      </c>
      <c r="M150" s="19">
        <v>140.0</v>
      </c>
      <c r="N150" s="19">
        <v>68.0</v>
      </c>
      <c r="O150" s="19">
        <v>71.0</v>
      </c>
      <c r="P150" s="19">
        <v>175.0</v>
      </c>
      <c r="Q150" s="10">
        <f t="shared" si="3"/>
        <v>0.1857142857</v>
      </c>
      <c r="R150" s="10">
        <f t="shared" si="4"/>
        <v>0.09318996416</v>
      </c>
      <c r="S150" s="7">
        <v>78539.0</v>
      </c>
      <c r="T150" s="14">
        <f t="shared" si="5"/>
        <v>16.36229167</v>
      </c>
      <c r="U150" s="14">
        <v>1222.7</v>
      </c>
      <c r="V150" s="14">
        <f t="shared" si="6"/>
        <v>15.28375</v>
      </c>
      <c r="W150" s="14">
        <v>2588.34</v>
      </c>
      <c r="X150" s="14">
        <f t="shared" si="7"/>
        <v>32.35425</v>
      </c>
      <c r="Y150" s="13">
        <f t="shared" si="8"/>
        <v>0.3208310592</v>
      </c>
      <c r="Z150" s="12">
        <f t="shared" si="9"/>
        <v>225.483871</v>
      </c>
      <c r="AA150" s="19">
        <v>31.0</v>
      </c>
      <c r="AB150" s="19">
        <v>77.0</v>
      </c>
      <c r="AC150" s="19">
        <v>99.0</v>
      </c>
      <c r="AD150" s="19">
        <v>31.0</v>
      </c>
      <c r="AE150" s="19">
        <v>37.0</v>
      </c>
      <c r="AF150" s="10">
        <f t="shared" si="10"/>
        <v>0.2903225806</v>
      </c>
      <c r="AG150" s="10">
        <f t="shared" si="11"/>
        <v>0.5322580645</v>
      </c>
      <c r="AH150" s="10">
        <f t="shared" si="12"/>
        <v>0.8225806452</v>
      </c>
      <c r="AI150" s="19">
        <v>490.0</v>
      </c>
      <c r="AJ150" s="13">
        <f t="shared" si="13"/>
        <v>0.3507516106</v>
      </c>
      <c r="AK150" s="19">
        <v>420.0</v>
      </c>
      <c r="AL150" s="13">
        <f t="shared" si="14"/>
        <v>0.3006442377</v>
      </c>
      <c r="AM150" s="19">
        <v>487.0</v>
      </c>
      <c r="AN150" s="13">
        <f t="shared" si="15"/>
        <v>0.3486041518</v>
      </c>
      <c r="AO150" s="13">
        <f t="shared" si="16"/>
        <v>0.5384615385</v>
      </c>
      <c r="AP150" s="8">
        <v>10.0</v>
      </c>
      <c r="AQ150" s="14">
        <v>3.53</v>
      </c>
      <c r="AR150" s="19">
        <v>17.98</v>
      </c>
      <c r="AS150" s="26">
        <v>1.0</v>
      </c>
      <c r="AT150" s="27">
        <v>0.973</v>
      </c>
      <c r="AU150" s="8">
        <v>2.0</v>
      </c>
      <c r="AV150" s="27">
        <v>0.266</v>
      </c>
      <c r="AW150" s="19">
        <v>50.23</v>
      </c>
      <c r="AX150" s="19">
        <v>18.87</v>
      </c>
      <c r="AY150" s="27">
        <v>3.798</v>
      </c>
      <c r="AZ150" s="27">
        <v>7.95</v>
      </c>
      <c r="BA150" s="19">
        <v>53.11</v>
      </c>
      <c r="BB150" s="13">
        <f t="shared" si="17"/>
        <v>0.0886981402</v>
      </c>
      <c r="BC150" s="28">
        <f t="shared" si="18"/>
        <v>0.9253472222</v>
      </c>
      <c r="BD150" s="26">
        <f t="shared" si="19"/>
        <v>1014.045362</v>
      </c>
      <c r="BE150" s="13">
        <f t="shared" si="20"/>
        <v>0.01404536242</v>
      </c>
      <c r="BF150" s="18">
        <f t="shared" si="21"/>
        <v>3.042447043</v>
      </c>
      <c r="BG150" s="18">
        <f t="shared" si="22"/>
        <v>2.11008424</v>
      </c>
      <c r="BH150" s="14">
        <f t="shared" si="23"/>
        <v>34.30113683</v>
      </c>
      <c r="BI150" s="14">
        <f t="shared" si="24"/>
        <v>28.26531447</v>
      </c>
      <c r="BJ150" s="14">
        <f t="shared" si="25"/>
        <v>63.35159892</v>
      </c>
      <c r="BK150" s="14">
        <f t="shared" si="26"/>
        <v>52.89932117</v>
      </c>
      <c r="BL150" s="14">
        <f t="shared" si="27"/>
        <v>10.45227775</v>
      </c>
      <c r="BM150" s="19">
        <v>62.0</v>
      </c>
      <c r="BN150" s="19">
        <v>43.0</v>
      </c>
      <c r="BO150" s="26">
        <v>637.0</v>
      </c>
      <c r="BP150" s="26">
        <v>533.0</v>
      </c>
      <c r="BQ150" s="19">
        <v>249.0</v>
      </c>
      <c r="BR150" s="19">
        <v>212.0</v>
      </c>
      <c r="BS150" s="19">
        <v>343.0</v>
      </c>
      <c r="BT150" s="19">
        <v>290.0</v>
      </c>
      <c r="BU150" s="19">
        <v>662.0</v>
      </c>
      <c r="BV150" s="19">
        <v>501.0</v>
      </c>
      <c r="BW150" s="13">
        <f t="shared" si="28"/>
        <v>0.5692175408</v>
      </c>
      <c r="BX150" s="14">
        <v>3.18</v>
      </c>
      <c r="BY150" s="29">
        <f t="shared" si="29"/>
        <v>1.755200823</v>
      </c>
      <c r="BZ150" s="18">
        <f t="shared" si="30"/>
        <v>2.457456165</v>
      </c>
      <c r="CA150" s="18">
        <f t="shared" si="31"/>
        <v>1.953362593</v>
      </c>
      <c r="CB150" s="14">
        <f t="shared" si="32"/>
        <v>32.46677664</v>
      </c>
      <c r="CC150" s="14">
        <f t="shared" si="33"/>
        <v>28.46553391</v>
      </c>
      <c r="CD150" s="14">
        <f t="shared" si="34"/>
        <v>58.08103129</v>
      </c>
      <c r="CE150" s="14">
        <f t="shared" si="35"/>
        <v>51.93739087</v>
      </c>
      <c r="CF150" s="14">
        <f t="shared" si="36"/>
        <v>4.308637333</v>
      </c>
      <c r="CG150" s="7">
        <v>3808.816667</v>
      </c>
      <c r="CH150" s="7">
        <v>156.0</v>
      </c>
      <c r="CI150" s="7">
        <v>124.0</v>
      </c>
      <c r="CJ150" s="26">
        <v>1905.0</v>
      </c>
      <c r="CK150" s="7">
        <v>1683.0</v>
      </c>
      <c r="CL150" s="7">
        <v>705.0</v>
      </c>
      <c r="CM150" s="7">
        <v>647.0</v>
      </c>
      <c r="CN150" s="7">
        <v>921.0</v>
      </c>
      <c r="CO150" s="7">
        <v>843.0</v>
      </c>
      <c r="CP150" s="19">
        <v>11.0</v>
      </c>
      <c r="CQ150" s="19">
        <v>17.0</v>
      </c>
      <c r="CR150" s="26">
        <f t="shared" si="37"/>
        <v>6</v>
      </c>
      <c r="CS150" s="18">
        <f t="shared" si="38"/>
        <v>0.5042081004</v>
      </c>
      <c r="CT150" s="18">
        <f t="shared" si="39"/>
        <v>0.7792307007</v>
      </c>
      <c r="CU150" s="18">
        <f t="shared" si="40"/>
        <v>0.2750226002</v>
      </c>
      <c r="CV150" s="30">
        <v>56.31</v>
      </c>
      <c r="CW150" s="30">
        <v>45.21</v>
      </c>
      <c r="CX150" s="30">
        <v>43.25</v>
      </c>
      <c r="CY150" s="30">
        <v>42.73</v>
      </c>
      <c r="CZ150" s="30">
        <v>51.89</v>
      </c>
      <c r="DA150" s="30">
        <v>53.15</v>
      </c>
      <c r="DB150" s="7">
        <v>770.0</v>
      </c>
      <c r="DC150" s="7">
        <v>725.0</v>
      </c>
      <c r="DD150" s="13">
        <f t="shared" si="41"/>
        <v>0.5150501672</v>
      </c>
      <c r="DE150" s="7">
        <v>2.47</v>
      </c>
      <c r="DF150" s="7">
        <v>76.14</v>
      </c>
      <c r="DG150" s="7">
        <v>484.0</v>
      </c>
      <c r="DH150" s="7">
        <v>484.0</v>
      </c>
      <c r="DI150" s="7">
        <v>406.0</v>
      </c>
      <c r="DJ150" s="8" t="s">
        <v>3971</v>
      </c>
      <c r="DK150" s="7" t="s">
        <v>3972</v>
      </c>
    </row>
    <row r="151" ht="12.75" customHeight="1">
      <c r="A151" s="7" t="s">
        <v>972</v>
      </c>
      <c r="B151" s="7" t="s">
        <v>973</v>
      </c>
      <c r="C151" s="8" t="s">
        <v>149</v>
      </c>
      <c r="D151" s="9" t="s">
        <v>174</v>
      </c>
      <c r="E151" s="7">
        <v>3.0</v>
      </c>
      <c r="F151" s="7">
        <v>0.0</v>
      </c>
      <c r="G151" s="7">
        <v>0.0</v>
      </c>
      <c r="H151" s="24">
        <f t="shared" si="1"/>
        <v>0</v>
      </c>
      <c r="I151" s="25">
        <f t="shared" si="2"/>
        <v>0</v>
      </c>
      <c r="J151" s="19">
        <v>0.0</v>
      </c>
      <c r="K151" s="19">
        <v>0.0</v>
      </c>
      <c r="L151" s="19">
        <v>0.0</v>
      </c>
      <c r="M151" s="19">
        <v>0.0</v>
      </c>
      <c r="N151" s="19">
        <v>0.0</v>
      </c>
      <c r="O151" s="19">
        <v>3.0</v>
      </c>
      <c r="P151" s="19">
        <v>0.0</v>
      </c>
      <c r="Q151" s="10">
        <f t="shared" si="3"/>
        <v>0</v>
      </c>
      <c r="R151" s="10">
        <f t="shared" si="4"/>
        <v>0</v>
      </c>
      <c r="S151" s="7">
        <v>2009.0</v>
      </c>
      <c r="T151" s="14">
        <f t="shared" si="5"/>
        <v>11.16111111</v>
      </c>
      <c r="U151" s="14">
        <v>33.12</v>
      </c>
      <c r="V151" s="14">
        <f t="shared" si="6"/>
        <v>11.04</v>
      </c>
      <c r="W151" s="14">
        <v>105.9</v>
      </c>
      <c r="X151" s="14">
        <f t="shared" si="7"/>
        <v>35.3</v>
      </c>
      <c r="Y151" s="13">
        <f t="shared" si="8"/>
        <v>0.2382391023</v>
      </c>
      <c r="Z151" s="12">
        <f t="shared" si="9"/>
        <v>0</v>
      </c>
      <c r="AA151" s="19">
        <v>1.0</v>
      </c>
      <c r="AB151" s="19">
        <v>2.0</v>
      </c>
      <c r="AC151" s="19">
        <v>2.0</v>
      </c>
      <c r="AD151" s="19">
        <v>0.0</v>
      </c>
      <c r="AE151" s="19">
        <v>0.0</v>
      </c>
      <c r="AF151" s="10">
        <f t="shared" si="10"/>
        <v>0</v>
      </c>
      <c r="AG151" s="10">
        <f t="shared" si="11"/>
        <v>0</v>
      </c>
      <c r="AH151" s="10">
        <f t="shared" si="12"/>
        <v>0</v>
      </c>
      <c r="AI151" s="19">
        <v>6.0</v>
      </c>
      <c r="AJ151" s="13">
        <f t="shared" si="13"/>
        <v>0.25</v>
      </c>
      <c r="AK151" s="19">
        <v>8.0</v>
      </c>
      <c r="AL151" s="13">
        <f t="shared" si="14"/>
        <v>0.3333333333</v>
      </c>
      <c r="AM151" s="19">
        <v>10.0</v>
      </c>
      <c r="AN151" s="13">
        <f t="shared" si="15"/>
        <v>0.4166666667</v>
      </c>
      <c r="AO151" s="13">
        <f t="shared" si="16"/>
        <v>0.4285714286</v>
      </c>
      <c r="AP151" s="8">
        <v>1.0</v>
      </c>
      <c r="AQ151" s="14">
        <v>-11.98</v>
      </c>
      <c r="AR151" s="19">
        <v>17.0</v>
      </c>
      <c r="AS151" s="26">
        <v>8.0</v>
      </c>
      <c r="AT151" s="27">
        <v>-1.8170000000000002</v>
      </c>
      <c r="AU151" s="8">
        <v>10.0</v>
      </c>
      <c r="AV151" s="27">
        <v>-8.22</v>
      </c>
      <c r="AW151" s="19">
        <v>46.75</v>
      </c>
      <c r="AX151" s="19">
        <v>15.88</v>
      </c>
      <c r="AY151" s="27">
        <v>-6.746</v>
      </c>
      <c r="AZ151" s="27">
        <v>-6.379</v>
      </c>
      <c r="BA151" s="19">
        <v>50.13</v>
      </c>
      <c r="BB151" s="13">
        <f t="shared" si="17"/>
        <v>0.06666666667</v>
      </c>
      <c r="BC151" s="28">
        <f t="shared" si="18"/>
        <v>0.8333333333</v>
      </c>
      <c r="BD151" s="26">
        <f t="shared" si="19"/>
        <v>900</v>
      </c>
      <c r="BE151" s="13">
        <f t="shared" si="20"/>
        <v>-0.1</v>
      </c>
      <c r="BF151" s="18">
        <f t="shared" si="21"/>
        <v>1.811594203</v>
      </c>
      <c r="BG151" s="18">
        <f t="shared" si="22"/>
        <v>5.434782609</v>
      </c>
      <c r="BH151" s="14">
        <f t="shared" si="23"/>
        <v>27.17391304</v>
      </c>
      <c r="BI151" s="14">
        <f t="shared" si="24"/>
        <v>32.60869565</v>
      </c>
      <c r="BJ151" s="14">
        <f t="shared" si="25"/>
        <v>52.53623188</v>
      </c>
      <c r="BK151" s="14">
        <f t="shared" si="26"/>
        <v>56.15942029</v>
      </c>
      <c r="BL151" s="14">
        <f t="shared" si="27"/>
        <v>-3.623188406</v>
      </c>
      <c r="BM151" s="19">
        <v>1.0</v>
      </c>
      <c r="BN151" s="19">
        <v>3.0</v>
      </c>
      <c r="BO151" s="26">
        <v>14.0</v>
      </c>
      <c r="BP151" s="26">
        <v>15.0</v>
      </c>
      <c r="BQ151" s="19">
        <v>8.0</v>
      </c>
      <c r="BR151" s="19">
        <v>5.0</v>
      </c>
      <c r="BS151" s="19">
        <v>6.0</v>
      </c>
      <c r="BT151" s="19">
        <v>8.0</v>
      </c>
      <c r="BU151" s="19">
        <v>15.0</v>
      </c>
      <c r="BV151" s="19">
        <v>15.0</v>
      </c>
      <c r="BW151" s="13">
        <f t="shared" si="28"/>
        <v>0.5</v>
      </c>
      <c r="BX151" s="14">
        <v>8.06</v>
      </c>
      <c r="BY151" s="29">
        <f t="shared" si="29"/>
        <v>-3.839902692</v>
      </c>
      <c r="BZ151" s="18">
        <f t="shared" si="30"/>
        <v>3.410301954</v>
      </c>
      <c r="CA151" s="18">
        <f t="shared" si="31"/>
        <v>2.98401421</v>
      </c>
      <c r="CB151" s="14">
        <f t="shared" si="32"/>
        <v>30.69271758</v>
      </c>
      <c r="CC151" s="14">
        <f t="shared" si="33"/>
        <v>28.56127886</v>
      </c>
      <c r="CD151" s="14">
        <f t="shared" si="34"/>
        <v>53.71225577</v>
      </c>
      <c r="CE151" s="14">
        <f t="shared" si="35"/>
        <v>52.43339254</v>
      </c>
      <c r="CF151" s="14">
        <f t="shared" si="36"/>
        <v>-4.902051638</v>
      </c>
      <c r="CG151" s="7">
        <v>140.75</v>
      </c>
      <c r="CH151" s="7">
        <v>8.0</v>
      </c>
      <c r="CI151" s="7">
        <v>7.0</v>
      </c>
      <c r="CJ151" s="26">
        <v>64.0</v>
      </c>
      <c r="CK151" s="7">
        <v>60.0</v>
      </c>
      <c r="CL151" s="7">
        <v>24.0</v>
      </c>
      <c r="CM151" s="7">
        <v>26.0</v>
      </c>
      <c r="CN151" s="7">
        <v>30.0</v>
      </c>
      <c r="CO151" s="7">
        <v>30.0</v>
      </c>
      <c r="CP151" s="19">
        <v>0.0</v>
      </c>
      <c r="CQ151" s="19">
        <v>0.0</v>
      </c>
      <c r="CR151" s="26">
        <f t="shared" si="37"/>
        <v>0</v>
      </c>
      <c r="CS151" s="18">
        <f t="shared" si="38"/>
        <v>0</v>
      </c>
      <c r="CT151" s="18">
        <f t="shared" si="39"/>
        <v>0</v>
      </c>
      <c r="CU151" s="18">
        <f t="shared" si="40"/>
        <v>0</v>
      </c>
      <c r="CV151" s="30">
        <v>0.98</v>
      </c>
      <c r="CW151" s="30">
        <v>1.59</v>
      </c>
      <c r="CX151" s="30">
        <v>3.36</v>
      </c>
      <c r="CY151" s="30">
        <v>2.0</v>
      </c>
      <c r="CZ151" s="30">
        <v>1.45</v>
      </c>
      <c r="DA151" s="30">
        <v>1.37</v>
      </c>
      <c r="DB151" s="7">
        <v>0.0</v>
      </c>
      <c r="DC151" s="7">
        <v>0.0</v>
      </c>
      <c r="DD151" s="13" t="str">
        <f t="shared" si="41"/>
        <v> </v>
      </c>
      <c r="DE151" s="7">
        <v>0.0</v>
      </c>
      <c r="DF151" s="7">
        <v>0.0</v>
      </c>
      <c r="DG151" s="7">
        <v>0.0</v>
      </c>
      <c r="DH151" s="7">
        <v>0.0</v>
      </c>
      <c r="DI151" s="7">
        <v>0.0</v>
      </c>
      <c r="DJ151" s="8" t="s">
        <v>3973</v>
      </c>
      <c r="DK151" s="7" t="s">
        <v>3974</v>
      </c>
    </row>
    <row r="152" ht="12.75" customHeight="1">
      <c r="A152" s="7" t="s">
        <v>339</v>
      </c>
      <c r="B152" s="7" t="s">
        <v>976</v>
      </c>
      <c r="C152" s="8" t="s">
        <v>231</v>
      </c>
      <c r="D152" s="9" t="s">
        <v>260</v>
      </c>
      <c r="E152" s="7">
        <v>82.0</v>
      </c>
      <c r="F152" s="7">
        <v>13.0</v>
      </c>
      <c r="G152" s="7">
        <v>13.0</v>
      </c>
      <c r="H152" s="24">
        <f t="shared" si="1"/>
        <v>26</v>
      </c>
      <c r="I152" s="25">
        <f t="shared" si="2"/>
        <v>1.715133857</v>
      </c>
      <c r="J152" s="19">
        <v>13.0</v>
      </c>
      <c r="K152" s="19">
        <v>7.0</v>
      </c>
      <c r="L152" s="19">
        <v>4.0</v>
      </c>
      <c r="M152" s="19">
        <v>86.0</v>
      </c>
      <c r="N152" s="19">
        <v>28.0</v>
      </c>
      <c r="O152" s="19">
        <v>30.0</v>
      </c>
      <c r="P152" s="19">
        <v>107.0</v>
      </c>
      <c r="Q152" s="10">
        <f t="shared" si="3"/>
        <v>0.1511627907</v>
      </c>
      <c r="R152" s="10">
        <f t="shared" si="4"/>
        <v>0.09027777778</v>
      </c>
      <c r="S152" s="7">
        <v>54573.0</v>
      </c>
      <c r="T152" s="14">
        <f t="shared" si="5"/>
        <v>11.09207317</v>
      </c>
      <c r="U152" s="14">
        <v>868.6</v>
      </c>
      <c r="V152" s="14">
        <f t="shared" si="6"/>
        <v>10.59268293</v>
      </c>
      <c r="W152" s="14">
        <v>3039.77</v>
      </c>
      <c r="X152" s="14">
        <f t="shared" si="7"/>
        <v>37.07036585</v>
      </c>
      <c r="Y152" s="13">
        <f t="shared" si="8"/>
        <v>0.2222409854</v>
      </c>
      <c r="Z152" s="12">
        <f t="shared" si="9"/>
        <v>99.86666667</v>
      </c>
      <c r="AA152" s="19">
        <v>28.0</v>
      </c>
      <c r="AB152" s="19">
        <v>31.0</v>
      </c>
      <c r="AC152" s="19">
        <v>72.0</v>
      </c>
      <c r="AD152" s="19">
        <v>20.0</v>
      </c>
      <c r="AE152" s="19">
        <v>12.0</v>
      </c>
      <c r="AF152" s="10">
        <f t="shared" si="10"/>
        <v>0.4333333333</v>
      </c>
      <c r="AG152" s="10">
        <f t="shared" si="11"/>
        <v>0.3666666667</v>
      </c>
      <c r="AH152" s="10">
        <f t="shared" si="12"/>
        <v>0.8</v>
      </c>
      <c r="AI152" s="19">
        <v>233.0</v>
      </c>
      <c r="AJ152" s="13">
        <f t="shared" si="13"/>
        <v>0.2580287929</v>
      </c>
      <c r="AK152" s="19">
        <v>390.0</v>
      </c>
      <c r="AL152" s="13">
        <f t="shared" si="14"/>
        <v>0.4318936877</v>
      </c>
      <c r="AM152" s="19">
        <v>280.0</v>
      </c>
      <c r="AN152" s="13">
        <f t="shared" si="15"/>
        <v>0.3100775194</v>
      </c>
      <c r="AO152" s="13">
        <f t="shared" si="16"/>
        <v>0.3739967897</v>
      </c>
      <c r="AP152" s="8">
        <v>4.0</v>
      </c>
      <c r="AQ152" s="14">
        <v>-18.51</v>
      </c>
      <c r="AR152" s="19">
        <v>17.17</v>
      </c>
      <c r="AS152" s="26">
        <v>7.0</v>
      </c>
      <c r="AT152" s="27">
        <v>0.512</v>
      </c>
      <c r="AU152" s="8">
        <v>7.0</v>
      </c>
      <c r="AV152" s="27">
        <v>-0.275</v>
      </c>
      <c r="AW152" s="19">
        <v>49.91</v>
      </c>
      <c r="AX152" s="19">
        <v>17.28</v>
      </c>
      <c r="AY152" s="27">
        <v>-2.672</v>
      </c>
      <c r="AZ152" s="27">
        <v>4.069</v>
      </c>
      <c r="BA152" s="19">
        <v>51.4</v>
      </c>
      <c r="BB152" s="13">
        <f t="shared" si="17"/>
        <v>0.07009345794</v>
      </c>
      <c r="BC152" s="28">
        <f t="shared" si="18"/>
        <v>0.9277389277</v>
      </c>
      <c r="BD152" s="26">
        <f t="shared" si="19"/>
        <v>997.8323857</v>
      </c>
      <c r="BE152" s="13">
        <f t="shared" si="20"/>
        <v>-0.002167614317</v>
      </c>
      <c r="BF152" s="18">
        <f t="shared" si="21"/>
        <v>2.072300253</v>
      </c>
      <c r="BG152" s="18">
        <f t="shared" si="22"/>
        <v>2.141376928</v>
      </c>
      <c r="BH152" s="14">
        <f t="shared" si="23"/>
        <v>29.56481695</v>
      </c>
      <c r="BI152" s="14">
        <f t="shared" si="24"/>
        <v>29.63389362</v>
      </c>
      <c r="BJ152" s="14">
        <f t="shared" si="25"/>
        <v>52.91273313</v>
      </c>
      <c r="BK152" s="14">
        <f t="shared" si="26"/>
        <v>54.01795994</v>
      </c>
      <c r="BL152" s="14">
        <f t="shared" si="27"/>
        <v>-1.105226802</v>
      </c>
      <c r="BM152" s="19">
        <v>30.0</v>
      </c>
      <c r="BN152" s="19">
        <v>31.0</v>
      </c>
      <c r="BO152" s="26">
        <v>398.0</v>
      </c>
      <c r="BP152" s="26">
        <v>398.0</v>
      </c>
      <c r="BQ152" s="19">
        <v>153.0</v>
      </c>
      <c r="BR152" s="19">
        <v>145.0</v>
      </c>
      <c r="BS152" s="19">
        <v>185.0</v>
      </c>
      <c r="BT152" s="19">
        <v>208.0</v>
      </c>
      <c r="BU152" s="19">
        <v>391.0</v>
      </c>
      <c r="BV152" s="19">
        <v>364.0</v>
      </c>
      <c r="BW152" s="13">
        <f t="shared" si="28"/>
        <v>0.5178807947</v>
      </c>
      <c r="BX152" s="14">
        <v>-3.93</v>
      </c>
      <c r="BY152" s="29">
        <f t="shared" si="29"/>
        <v>-2.515149755</v>
      </c>
      <c r="BZ152" s="18">
        <f t="shared" si="30"/>
        <v>2.442479688</v>
      </c>
      <c r="CA152" s="18">
        <f t="shared" si="31"/>
        <v>1.966272957</v>
      </c>
      <c r="CB152" s="14">
        <f t="shared" si="32"/>
        <v>32.39741926</v>
      </c>
      <c r="CC152" s="14">
        <f t="shared" si="33"/>
        <v>28.52631938</v>
      </c>
      <c r="CD152" s="14">
        <f t="shared" si="34"/>
        <v>58.00505222</v>
      </c>
      <c r="CE152" s="14">
        <f t="shared" si="35"/>
        <v>52.02942582</v>
      </c>
      <c r="CF152" s="14">
        <f t="shared" si="36"/>
        <v>-7.080853209</v>
      </c>
      <c r="CG152" s="7">
        <v>3905.866667</v>
      </c>
      <c r="CH152" s="7">
        <v>159.0</v>
      </c>
      <c r="CI152" s="7">
        <v>128.0</v>
      </c>
      <c r="CJ152" s="26">
        <v>1950.0</v>
      </c>
      <c r="CK152" s="7">
        <v>1729.0</v>
      </c>
      <c r="CL152" s="7">
        <v>721.0</v>
      </c>
      <c r="CM152" s="7">
        <v>660.0</v>
      </c>
      <c r="CN152" s="7">
        <v>946.0</v>
      </c>
      <c r="CO152" s="7">
        <v>870.0</v>
      </c>
      <c r="CP152" s="19">
        <v>7.0</v>
      </c>
      <c r="CQ152" s="19">
        <v>10.0</v>
      </c>
      <c r="CR152" s="26">
        <f t="shared" si="37"/>
        <v>3</v>
      </c>
      <c r="CS152" s="18">
        <f t="shared" si="38"/>
        <v>0.4617668078</v>
      </c>
      <c r="CT152" s="18">
        <f t="shared" si="39"/>
        <v>0.6596668682</v>
      </c>
      <c r="CU152" s="18">
        <f t="shared" si="40"/>
        <v>0.1979000605</v>
      </c>
      <c r="CV152" s="30">
        <v>35.15</v>
      </c>
      <c r="CW152" s="30">
        <v>29.49</v>
      </c>
      <c r="CX152" s="30">
        <v>28.35</v>
      </c>
      <c r="CY152" s="30">
        <v>30.4</v>
      </c>
      <c r="CZ152" s="30">
        <v>33.95</v>
      </c>
      <c r="DA152" s="30">
        <v>32.31</v>
      </c>
      <c r="DB152" s="7">
        <v>468.0</v>
      </c>
      <c r="DC152" s="7">
        <v>322.0</v>
      </c>
      <c r="DD152" s="13">
        <f t="shared" si="41"/>
        <v>0.5924050633</v>
      </c>
      <c r="DE152" s="7">
        <v>1.09</v>
      </c>
      <c r="DF152" s="7">
        <v>21.68</v>
      </c>
      <c r="DG152" s="7">
        <v>176.0</v>
      </c>
      <c r="DH152" s="7">
        <v>238.0</v>
      </c>
      <c r="DI152" s="7">
        <v>336.0</v>
      </c>
      <c r="DJ152" s="8" t="s">
        <v>3975</v>
      </c>
      <c r="DK152" s="7" t="s">
        <v>3976</v>
      </c>
    </row>
    <row r="153" ht="12.75" customHeight="1">
      <c r="A153" s="7" t="s">
        <v>979</v>
      </c>
      <c r="B153" s="7" t="s">
        <v>980</v>
      </c>
      <c r="C153" s="8" t="s">
        <v>839</v>
      </c>
      <c r="D153" s="9" t="s">
        <v>137</v>
      </c>
      <c r="E153" s="7">
        <v>10.0</v>
      </c>
      <c r="F153" s="7">
        <v>0.0</v>
      </c>
      <c r="G153" s="7">
        <v>1.0</v>
      </c>
      <c r="H153" s="24">
        <f t="shared" si="1"/>
        <v>1</v>
      </c>
      <c r="I153" s="25">
        <f t="shared" si="2"/>
        <v>0.6057546694</v>
      </c>
      <c r="J153" s="19">
        <v>0.0</v>
      </c>
      <c r="K153" s="19">
        <v>0.0</v>
      </c>
      <c r="L153" s="19">
        <v>1.0</v>
      </c>
      <c r="M153" s="19">
        <v>13.0</v>
      </c>
      <c r="N153" s="19">
        <v>3.0</v>
      </c>
      <c r="O153" s="19">
        <v>2.0</v>
      </c>
      <c r="P153" s="19">
        <v>12.0</v>
      </c>
      <c r="Q153" s="10">
        <f t="shared" si="3"/>
        <v>0</v>
      </c>
      <c r="R153" s="10">
        <f t="shared" si="4"/>
        <v>0</v>
      </c>
      <c r="S153" s="7">
        <v>5943.0</v>
      </c>
      <c r="T153" s="14">
        <f t="shared" si="5"/>
        <v>9.905</v>
      </c>
      <c r="U153" s="14">
        <v>100.24</v>
      </c>
      <c r="V153" s="14">
        <f t="shared" si="6"/>
        <v>10.024</v>
      </c>
      <c r="W153" s="14">
        <v>365.37</v>
      </c>
      <c r="X153" s="14">
        <f t="shared" si="7"/>
        <v>36.537</v>
      </c>
      <c r="Y153" s="13">
        <f t="shared" si="8"/>
        <v>0.2152874723</v>
      </c>
      <c r="Z153" s="12">
        <f t="shared" si="9"/>
        <v>0</v>
      </c>
      <c r="AA153" s="19">
        <v>3.0</v>
      </c>
      <c r="AB153" s="19">
        <v>15.0</v>
      </c>
      <c r="AC153" s="19">
        <v>11.0</v>
      </c>
      <c r="AD153" s="19">
        <v>1.0</v>
      </c>
      <c r="AE153" s="19">
        <v>2.0</v>
      </c>
      <c r="AF153" s="10">
        <f t="shared" si="10"/>
        <v>0</v>
      </c>
      <c r="AG153" s="10">
        <f t="shared" si="11"/>
        <v>0.5</v>
      </c>
      <c r="AH153" s="10">
        <f t="shared" si="12"/>
        <v>0.5</v>
      </c>
      <c r="AI153" s="19">
        <v>18.0</v>
      </c>
      <c r="AJ153" s="13">
        <f t="shared" si="13"/>
        <v>0.2045454545</v>
      </c>
      <c r="AK153" s="19">
        <v>39.0</v>
      </c>
      <c r="AL153" s="13">
        <f t="shared" si="14"/>
        <v>0.4431818182</v>
      </c>
      <c r="AM153" s="19">
        <v>31.0</v>
      </c>
      <c r="AN153" s="13">
        <f t="shared" si="15"/>
        <v>0.3522727273</v>
      </c>
      <c r="AO153" s="13">
        <f t="shared" si="16"/>
        <v>0.3157894737</v>
      </c>
      <c r="AP153" s="8">
        <v>2.0</v>
      </c>
      <c r="AQ153" s="14">
        <v>-13.76</v>
      </c>
      <c r="AR153" s="19">
        <v>16.96</v>
      </c>
      <c r="AS153" s="26">
        <v>12.0</v>
      </c>
      <c r="AT153" s="27">
        <v>0.888</v>
      </c>
      <c r="AU153" s="8">
        <v>3.0</v>
      </c>
      <c r="AV153" s="27">
        <v>1.845</v>
      </c>
      <c r="AW153" s="19">
        <v>50.76</v>
      </c>
      <c r="AX153" s="19">
        <v>16.57</v>
      </c>
      <c r="AY153" s="27">
        <v>-0.794</v>
      </c>
      <c r="AZ153" s="27">
        <v>-8.092</v>
      </c>
      <c r="BA153" s="19">
        <v>47.87</v>
      </c>
      <c r="BB153" s="13">
        <f t="shared" si="17"/>
        <v>0.05</v>
      </c>
      <c r="BC153" s="28">
        <f t="shared" si="18"/>
        <v>0.9642857143</v>
      </c>
      <c r="BD153" s="26">
        <f t="shared" si="19"/>
        <v>1014.285714</v>
      </c>
      <c r="BE153" s="13">
        <f t="shared" si="20"/>
        <v>0.01428571429</v>
      </c>
      <c r="BF153" s="18">
        <f t="shared" si="21"/>
        <v>1.197126895</v>
      </c>
      <c r="BG153" s="18">
        <f t="shared" si="22"/>
        <v>1.197126895</v>
      </c>
      <c r="BH153" s="14">
        <f t="shared" si="23"/>
        <v>23.94253791</v>
      </c>
      <c r="BI153" s="14">
        <f t="shared" si="24"/>
        <v>33.51955307</v>
      </c>
      <c r="BJ153" s="14">
        <f t="shared" si="25"/>
        <v>44.89225858</v>
      </c>
      <c r="BK153" s="14">
        <f t="shared" si="26"/>
        <v>59.85634477</v>
      </c>
      <c r="BL153" s="14">
        <f t="shared" si="27"/>
        <v>-14.96408619</v>
      </c>
      <c r="BM153" s="19">
        <v>2.0</v>
      </c>
      <c r="BN153" s="19">
        <v>2.0</v>
      </c>
      <c r="BO153" s="26">
        <v>38.0</v>
      </c>
      <c r="BP153" s="26">
        <v>54.0</v>
      </c>
      <c r="BQ153" s="19">
        <v>12.0</v>
      </c>
      <c r="BR153" s="19">
        <v>22.0</v>
      </c>
      <c r="BS153" s="19">
        <v>23.0</v>
      </c>
      <c r="BT153" s="19">
        <v>22.0</v>
      </c>
      <c r="BU153" s="19">
        <v>39.0</v>
      </c>
      <c r="BV153" s="19">
        <v>48.0</v>
      </c>
      <c r="BW153" s="13">
        <f t="shared" si="28"/>
        <v>0.4482758621</v>
      </c>
      <c r="BX153" s="14">
        <v>3.19</v>
      </c>
      <c r="BY153" s="29">
        <f t="shared" si="29"/>
        <v>-0.6960335616</v>
      </c>
      <c r="BZ153" s="18">
        <f t="shared" si="30"/>
        <v>2.066293586</v>
      </c>
      <c r="CA153" s="18">
        <f t="shared" si="31"/>
        <v>2.582866982</v>
      </c>
      <c r="CB153" s="14">
        <f t="shared" si="32"/>
        <v>23.24580284</v>
      </c>
      <c r="CC153" s="14">
        <f t="shared" si="33"/>
        <v>33.96470082</v>
      </c>
      <c r="CD153" s="14">
        <f t="shared" si="34"/>
        <v>45.32931554</v>
      </c>
      <c r="CE153" s="14">
        <f t="shared" si="35"/>
        <v>61.21394748</v>
      </c>
      <c r="CF153" s="14">
        <f t="shared" si="36"/>
        <v>0.9205457483</v>
      </c>
      <c r="CG153" s="7">
        <v>464.6</v>
      </c>
      <c r="CH153" s="7">
        <v>16.0</v>
      </c>
      <c r="CI153" s="7">
        <v>20.0</v>
      </c>
      <c r="CJ153" s="26">
        <v>164.0</v>
      </c>
      <c r="CK153" s="7">
        <v>243.0</v>
      </c>
      <c r="CL153" s="7">
        <v>73.0</v>
      </c>
      <c r="CM153" s="7">
        <v>101.0</v>
      </c>
      <c r="CN153" s="7">
        <v>98.0</v>
      </c>
      <c r="CO153" s="7">
        <v>110.0</v>
      </c>
      <c r="CP153" s="19">
        <v>1.0</v>
      </c>
      <c r="CQ153" s="19">
        <v>1.0</v>
      </c>
      <c r="CR153" s="26">
        <f t="shared" si="37"/>
        <v>0</v>
      </c>
      <c r="CS153" s="18">
        <f t="shared" si="38"/>
        <v>0.6057546694</v>
      </c>
      <c r="CT153" s="18">
        <f t="shared" si="39"/>
        <v>0.6057546694</v>
      </c>
      <c r="CU153" s="18">
        <f t="shared" si="40"/>
        <v>0</v>
      </c>
      <c r="CV153" s="30">
        <v>3.13</v>
      </c>
      <c r="CW153" s="30">
        <v>3.61</v>
      </c>
      <c r="CX153" s="30">
        <v>5.26</v>
      </c>
      <c r="CY153" s="30">
        <v>3.85</v>
      </c>
      <c r="CZ153" s="30">
        <v>2.92</v>
      </c>
      <c r="DA153" s="30">
        <v>4.45</v>
      </c>
      <c r="DB153" s="7">
        <v>2.0</v>
      </c>
      <c r="DC153" s="7">
        <v>1.0</v>
      </c>
      <c r="DD153" s="13">
        <f t="shared" si="41"/>
        <v>0.6666666667</v>
      </c>
      <c r="DE153" s="7">
        <v>0.0</v>
      </c>
      <c r="DF153" s="7">
        <v>-0.24</v>
      </c>
      <c r="DG153" s="7">
        <v>2.0</v>
      </c>
      <c r="DH153" s="7">
        <v>0.0</v>
      </c>
      <c r="DI153" s="7">
        <v>1.0</v>
      </c>
      <c r="DJ153" s="8" t="s">
        <v>3977</v>
      </c>
      <c r="DK153" s="7" t="s">
        <v>3978</v>
      </c>
    </row>
    <row r="154" ht="12.75" customHeight="1">
      <c r="A154" s="7" t="s">
        <v>983</v>
      </c>
      <c r="B154" s="7" t="s">
        <v>984</v>
      </c>
      <c r="C154" s="8" t="s">
        <v>839</v>
      </c>
      <c r="D154" s="9" t="s">
        <v>174</v>
      </c>
      <c r="E154" s="7">
        <v>71.0</v>
      </c>
      <c r="F154" s="7">
        <v>2.0</v>
      </c>
      <c r="G154" s="7">
        <v>5.0</v>
      </c>
      <c r="H154" s="24">
        <f t="shared" si="1"/>
        <v>7</v>
      </c>
      <c r="I154" s="25">
        <f t="shared" si="2"/>
        <v>0.4573585728</v>
      </c>
      <c r="J154" s="19">
        <v>2.0</v>
      </c>
      <c r="K154" s="19">
        <v>1.0</v>
      </c>
      <c r="L154" s="19">
        <v>4.0</v>
      </c>
      <c r="M154" s="19">
        <v>57.0</v>
      </c>
      <c r="N154" s="19">
        <v>27.0</v>
      </c>
      <c r="O154" s="19">
        <v>43.0</v>
      </c>
      <c r="P154" s="19">
        <v>28.0</v>
      </c>
      <c r="Q154" s="10">
        <f t="shared" si="3"/>
        <v>0.0350877193</v>
      </c>
      <c r="R154" s="10">
        <f t="shared" si="4"/>
        <v>0.0157480315</v>
      </c>
      <c r="S154" s="7">
        <v>55099.0</v>
      </c>
      <c r="T154" s="14">
        <f t="shared" si="5"/>
        <v>12.93403756</v>
      </c>
      <c r="U154" s="14">
        <v>899.73</v>
      </c>
      <c r="V154" s="14">
        <f t="shared" si="6"/>
        <v>12.67225352</v>
      </c>
      <c r="W154" s="14">
        <v>2392.87</v>
      </c>
      <c r="X154" s="14">
        <f t="shared" si="7"/>
        <v>33.70239437</v>
      </c>
      <c r="Y154" s="13">
        <f t="shared" si="8"/>
        <v>0.2732582154</v>
      </c>
      <c r="Z154" s="12">
        <f t="shared" si="9"/>
        <v>14.91666667</v>
      </c>
      <c r="AA154" s="19">
        <v>56.0</v>
      </c>
      <c r="AB154" s="19">
        <v>154.0</v>
      </c>
      <c r="AC154" s="19">
        <v>107.0</v>
      </c>
      <c r="AD154" s="19">
        <v>11.0</v>
      </c>
      <c r="AE154" s="19">
        <v>7.0</v>
      </c>
      <c r="AF154" s="10">
        <f t="shared" si="10"/>
        <v>0.08333333333</v>
      </c>
      <c r="AG154" s="10">
        <f t="shared" si="11"/>
        <v>0.2083333333</v>
      </c>
      <c r="AH154" s="10">
        <f t="shared" si="12"/>
        <v>0.2916666667</v>
      </c>
      <c r="AI154" s="19">
        <v>256.0</v>
      </c>
      <c r="AJ154" s="13">
        <f t="shared" si="13"/>
        <v>0.3346405229</v>
      </c>
      <c r="AK154" s="19">
        <v>234.0</v>
      </c>
      <c r="AL154" s="13">
        <f t="shared" si="14"/>
        <v>0.3058823529</v>
      </c>
      <c r="AM154" s="19">
        <v>275.0</v>
      </c>
      <c r="AN154" s="13">
        <f t="shared" si="15"/>
        <v>0.3594771242</v>
      </c>
      <c r="AO154" s="13">
        <f t="shared" si="16"/>
        <v>0.5224489796</v>
      </c>
      <c r="AP154" s="8">
        <v>7.0</v>
      </c>
      <c r="AQ154" s="14">
        <v>5.95</v>
      </c>
      <c r="AR154" s="19">
        <v>17.02</v>
      </c>
      <c r="AS154" s="26">
        <v>7.0</v>
      </c>
      <c r="AT154" s="27">
        <v>0.044</v>
      </c>
      <c r="AU154" s="8">
        <v>7.0</v>
      </c>
      <c r="AV154" s="27">
        <v>0.556</v>
      </c>
      <c r="AW154" s="19">
        <v>50.23</v>
      </c>
      <c r="AX154" s="19">
        <v>15.98</v>
      </c>
      <c r="AY154" s="27">
        <v>0.02</v>
      </c>
      <c r="AZ154" s="27">
        <v>-6.882</v>
      </c>
      <c r="BA154" s="19">
        <v>47.97</v>
      </c>
      <c r="BB154" s="13">
        <f t="shared" si="17"/>
        <v>0.06703910615</v>
      </c>
      <c r="BC154" s="28">
        <f t="shared" si="18"/>
        <v>0.9206730769</v>
      </c>
      <c r="BD154" s="26">
        <f t="shared" si="19"/>
        <v>987.7121831</v>
      </c>
      <c r="BE154" s="13">
        <f t="shared" si="20"/>
        <v>-0.01228781693</v>
      </c>
      <c r="BF154" s="18">
        <f t="shared" si="21"/>
        <v>1.600480144</v>
      </c>
      <c r="BG154" s="18">
        <f t="shared" si="22"/>
        <v>2.200660198</v>
      </c>
      <c r="BH154" s="14">
        <f t="shared" si="23"/>
        <v>23.87382882</v>
      </c>
      <c r="BI154" s="14">
        <f t="shared" si="24"/>
        <v>27.74165583</v>
      </c>
      <c r="BJ154" s="14">
        <f t="shared" si="25"/>
        <v>47.41422427</v>
      </c>
      <c r="BK154" s="14">
        <f t="shared" si="26"/>
        <v>57.48391184</v>
      </c>
      <c r="BL154" s="14">
        <f t="shared" si="27"/>
        <v>-10.06968757</v>
      </c>
      <c r="BM154" s="19">
        <v>24.0</v>
      </c>
      <c r="BN154" s="19">
        <v>33.0</v>
      </c>
      <c r="BO154" s="26">
        <v>334.0</v>
      </c>
      <c r="BP154" s="26">
        <v>383.0</v>
      </c>
      <c r="BQ154" s="19">
        <v>160.0</v>
      </c>
      <c r="BR154" s="19">
        <v>233.0</v>
      </c>
      <c r="BS154" s="19">
        <v>193.0</v>
      </c>
      <c r="BT154" s="19">
        <v>213.0</v>
      </c>
      <c r="BU154" s="19">
        <v>329.0</v>
      </c>
      <c r="BV154" s="19">
        <v>414.0</v>
      </c>
      <c r="BW154" s="13">
        <f t="shared" si="28"/>
        <v>0.4427994616</v>
      </c>
      <c r="BX154" s="14">
        <v>-1.8</v>
      </c>
      <c r="BY154" s="29">
        <f t="shared" si="29"/>
        <v>-3.260463083</v>
      </c>
      <c r="BZ154" s="18">
        <f t="shared" si="30"/>
        <v>2.063183734</v>
      </c>
      <c r="CA154" s="18">
        <f t="shared" si="31"/>
        <v>2.09970026</v>
      </c>
      <c r="CB154" s="14">
        <f t="shared" si="32"/>
        <v>26.52925633</v>
      </c>
      <c r="CC154" s="14">
        <f t="shared" si="33"/>
        <v>30.6556238</v>
      </c>
      <c r="CD154" s="14">
        <f t="shared" si="34"/>
        <v>50.4658393</v>
      </c>
      <c r="CE154" s="14">
        <f t="shared" si="35"/>
        <v>58.33515071</v>
      </c>
      <c r="CF154" s="14">
        <f t="shared" si="36"/>
        <v>-2.200376162</v>
      </c>
      <c r="CG154" s="7">
        <v>3286.183333</v>
      </c>
      <c r="CH154" s="7">
        <v>113.0</v>
      </c>
      <c r="CI154" s="7">
        <v>115.0</v>
      </c>
      <c r="CJ154" s="26">
        <v>1340.0</v>
      </c>
      <c r="CK154" s="7">
        <v>1564.0</v>
      </c>
      <c r="CL154" s="7">
        <v>600.0</v>
      </c>
      <c r="CM154" s="7">
        <v>754.0</v>
      </c>
      <c r="CN154" s="7">
        <v>711.0</v>
      </c>
      <c r="CO154" s="7">
        <v>762.0</v>
      </c>
      <c r="CP154" s="19">
        <v>14.0</v>
      </c>
      <c r="CQ154" s="19">
        <v>1.0</v>
      </c>
      <c r="CR154" s="26">
        <f t="shared" si="37"/>
        <v>-13</v>
      </c>
      <c r="CS154" s="18">
        <f t="shared" si="38"/>
        <v>0.9147171455</v>
      </c>
      <c r="CT154" s="18">
        <f t="shared" si="39"/>
        <v>0.06533693896</v>
      </c>
      <c r="CU154" s="18">
        <f t="shared" si="40"/>
        <v>-0.8493802065</v>
      </c>
      <c r="CV154" s="30">
        <v>24.2</v>
      </c>
      <c r="CW154" s="30">
        <v>34.16</v>
      </c>
      <c r="CX154" s="30">
        <v>42.17</v>
      </c>
      <c r="CY154" s="30">
        <v>32.97</v>
      </c>
      <c r="CZ154" s="30">
        <v>36.11</v>
      </c>
      <c r="DA154" s="30">
        <v>37.22</v>
      </c>
      <c r="DB154" s="7">
        <v>0.0</v>
      </c>
      <c r="DC154" s="7">
        <v>0.0</v>
      </c>
      <c r="DD154" s="13" t="str">
        <f t="shared" si="41"/>
        <v> </v>
      </c>
      <c r="DE154" s="7">
        <v>0.0</v>
      </c>
      <c r="DF154" s="7">
        <v>0.0</v>
      </c>
      <c r="DG154" s="7">
        <v>0.0</v>
      </c>
      <c r="DH154" s="7">
        <v>0.0</v>
      </c>
      <c r="DI154" s="7">
        <v>0.0</v>
      </c>
      <c r="DJ154" s="8" t="s">
        <v>3979</v>
      </c>
      <c r="DK154" s="7" t="s">
        <v>3980</v>
      </c>
    </row>
    <row r="155" ht="12.75" customHeight="1">
      <c r="A155" s="7" t="s">
        <v>795</v>
      </c>
      <c r="B155" s="7" t="s">
        <v>988</v>
      </c>
      <c r="C155" s="8" t="s">
        <v>231</v>
      </c>
      <c r="D155" s="9" t="s">
        <v>174</v>
      </c>
      <c r="E155" s="7">
        <v>82.0</v>
      </c>
      <c r="F155" s="7">
        <v>5.0</v>
      </c>
      <c r="G155" s="7">
        <v>14.0</v>
      </c>
      <c r="H155" s="24">
        <f t="shared" si="1"/>
        <v>19</v>
      </c>
      <c r="I155" s="25">
        <f t="shared" si="2"/>
        <v>0.8730726029</v>
      </c>
      <c r="J155" s="19">
        <v>5.0</v>
      </c>
      <c r="K155" s="19">
        <v>5.0</v>
      </c>
      <c r="L155" s="19">
        <v>8.0</v>
      </c>
      <c r="M155" s="19">
        <v>103.0</v>
      </c>
      <c r="N155" s="19">
        <v>43.0</v>
      </c>
      <c r="O155" s="19">
        <v>69.0</v>
      </c>
      <c r="P155" s="19">
        <v>77.0</v>
      </c>
      <c r="Q155" s="10">
        <f t="shared" si="3"/>
        <v>0.04854368932</v>
      </c>
      <c r="R155" s="10">
        <f t="shared" si="4"/>
        <v>0.02325581395</v>
      </c>
      <c r="S155" s="7">
        <v>78344.0</v>
      </c>
      <c r="T155" s="14">
        <f t="shared" si="5"/>
        <v>15.92357724</v>
      </c>
      <c r="U155" s="14">
        <v>1250.66</v>
      </c>
      <c r="V155" s="14">
        <f t="shared" si="6"/>
        <v>15.25195122</v>
      </c>
      <c r="W155" s="14">
        <v>2714.15</v>
      </c>
      <c r="X155" s="14">
        <f t="shared" si="7"/>
        <v>33.09939024</v>
      </c>
      <c r="Y155" s="13">
        <f t="shared" si="8"/>
        <v>0.3154400841</v>
      </c>
      <c r="Z155" s="12">
        <f t="shared" si="9"/>
        <v>64.71153846</v>
      </c>
      <c r="AA155" s="19">
        <v>64.0</v>
      </c>
      <c r="AB155" s="19">
        <v>37.0</v>
      </c>
      <c r="AC155" s="19">
        <v>101.0</v>
      </c>
      <c r="AD155" s="19">
        <v>24.0</v>
      </c>
      <c r="AE155" s="19">
        <v>14.0</v>
      </c>
      <c r="AF155" s="10">
        <f t="shared" si="10"/>
        <v>0.09615384615</v>
      </c>
      <c r="AG155" s="10">
        <f t="shared" si="11"/>
        <v>0.25</v>
      </c>
      <c r="AH155" s="10">
        <f t="shared" si="12"/>
        <v>0.3461538462</v>
      </c>
      <c r="AI155" s="19">
        <v>436.0</v>
      </c>
      <c r="AJ155" s="13">
        <f t="shared" si="13"/>
        <v>0.3666947014</v>
      </c>
      <c r="AK155" s="19">
        <v>317.0</v>
      </c>
      <c r="AL155" s="13">
        <f t="shared" si="14"/>
        <v>0.2666105971</v>
      </c>
      <c r="AM155" s="19">
        <v>436.0</v>
      </c>
      <c r="AN155" s="13">
        <f t="shared" si="15"/>
        <v>0.3666947014</v>
      </c>
      <c r="AO155" s="13">
        <f t="shared" si="16"/>
        <v>0.5790172643</v>
      </c>
      <c r="AP155" s="8">
        <v>8.0</v>
      </c>
      <c r="AQ155" s="14">
        <v>7.73</v>
      </c>
      <c r="AR155" s="19">
        <v>17.29</v>
      </c>
      <c r="AS155" s="26">
        <v>5.0</v>
      </c>
      <c r="AT155" s="27">
        <v>0.28700000000000003</v>
      </c>
      <c r="AU155" s="8">
        <v>5.0</v>
      </c>
      <c r="AV155" s="27">
        <v>-0.368</v>
      </c>
      <c r="AW155" s="19">
        <v>49.98</v>
      </c>
      <c r="AX155" s="19">
        <v>16.57</v>
      </c>
      <c r="AY155" s="27">
        <v>0.418</v>
      </c>
      <c r="AZ155" s="27">
        <v>5.448</v>
      </c>
      <c r="BA155" s="19">
        <v>52.64</v>
      </c>
      <c r="BB155" s="13">
        <f t="shared" si="17"/>
        <v>0.07726597325</v>
      </c>
      <c r="BC155" s="28">
        <f t="shared" si="18"/>
        <v>0.934232715</v>
      </c>
      <c r="BD155" s="26">
        <f t="shared" si="19"/>
        <v>1011.498688</v>
      </c>
      <c r="BE155" s="13">
        <f t="shared" si="20"/>
        <v>0.01149868826</v>
      </c>
      <c r="BF155" s="18">
        <f t="shared" si="21"/>
        <v>2.494682807</v>
      </c>
      <c r="BG155" s="18">
        <f t="shared" si="22"/>
        <v>1.871012106</v>
      </c>
      <c r="BH155" s="14">
        <f t="shared" si="23"/>
        <v>32.28695249</v>
      </c>
      <c r="BI155" s="14">
        <f t="shared" si="24"/>
        <v>28.44897894</v>
      </c>
      <c r="BJ155" s="14">
        <f t="shared" si="25"/>
        <v>59.72846337</v>
      </c>
      <c r="BK155" s="14">
        <f t="shared" si="26"/>
        <v>50.46935218</v>
      </c>
      <c r="BL155" s="14">
        <f t="shared" si="27"/>
        <v>9.259111189</v>
      </c>
      <c r="BM155" s="19">
        <v>52.0</v>
      </c>
      <c r="BN155" s="19">
        <v>39.0</v>
      </c>
      <c r="BO155" s="26">
        <v>621.0</v>
      </c>
      <c r="BP155" s="26">
        <v>554.0</v>
      </c>
      <c r="BQ155" s="19">
        <v>228.0</v>
      </c>
      <c r="BR155" s="19">
        <v>197.0</v>
      </c>
      <c r="BS155" s="19">
        <v>344.0</v>
      </c>
      <c r="BT155" s="19">
        <v>262.0</v>
      </c>
      <c r="BU155" s="19">
        <v>634.0</v>
      </c>
      <c r="BV155" s="19">
        <v>496.0</v>
      </c>
      <c r="BW155" s="13">
        <f t="shared" si="28"/>
        <v>0.5610619469</v>
      </c>
      <c r="BX155" s="14">
        <v>0.23</v>
      </c>
      <c r="BY155" s="29">
        <f t="shared" si="29"/>
        <v>1.456696847</v>
      </c>
      <c r="BZ155" s="18">
        <f t="shared" si="30"/>
        <v>2.407631738</v>
      </c>
      <c r="CA155" s="18">
        <f t="shared" si="31"/>
        <v>1.998788613</v>
      </c>
      <c r="CB155" s="14">
        <f t="shared" si="32"/>
        <v>32.13204119</v>
      </c>
      <c r="CC155" s="14">
        <f t="shared" si="33"/>
        <v>27.78619019</v>
      </c>
      <c r="CD155" s="14">
        <f t="shared" si="34"/>
        <v>58.78255603</v>
      </c>
      <c r="CE155" s="14">
        <f t="shared" si="35"/>
        <v>50.49969715</v>
      </c>
      <c r="CF155" s="14">
        <f t="shared" si="36"/>
        <v>0.9762523159</v>
      </c>
      <c r="CG155" s="7">
        <v>3962.4</v>
      </c>
      <c r="CH155" s="7">
        <v>159.0</v>
      </c>
      <c r="CI155" s="7">
        <v>132.0</v>
      </c>
      <c r="CJ155" s="26">
        <v>1963.0</v>
      </c>
      <c r="CK155" s="7">
        <v>1703.0</v>
      </c>
      <c r="CL155" s="7">
        <v>732.0</v>
      </c>
      <c r="CM155" s="7">
        <v>649.0</v>
      </c>
      <c r="CN155" s="7">
        <v>1028.0</v>
      </c>
      <c r="CO155" s="7">
        <v>851.0</v>
      </c>
      <c r="CP155" s="19">
        <v>12.0</v>
      </c>
      <c r="CQ155" s="19">
        <v>6.0</v>
      </c>
      <c r="CR155" s="26">
        <f t="shared" si="37"/>
        <v>-6</v>
      </c>
      <c r="CS155" s="18">
        <f t="shared" si="38"/>
        <v>0.5514142755</v>
      </c>
      <c r="CT155" s="18">
        <f t="shared" si="39"/>
        <v>0.2757071378</v>
      </c>
      <c r="CU155" s="18">
        <f t="shared" si="40"/>
        <v>-0.2757071378</v>
      </c>
      <c r="CV155" s="30">
        <v>52.53</v>
      </c>
      <c r="CW155" s="30">
        <v>47.43</v>
      </c>
      <c r="CX155" s="30">
        <v>49.84</v>
      </c>
      <c r="CY155" s="30">
        <v>44.59</v>
      </c>
      <c r="CZ155" s="30">
        <v>55.47</v>
      </c>
      <c r="DA155" s="30">
        <v>43.89</v>
      </c>
      <c r="DB155" s="7">
        <v>0.0</v>
      </c>
      <c r="DC155" s="7">
        <v>1.0</v>
      </c>
      <c r="DD155" s="13">
        <f t="shared" si="41"/>
        <v>0</v>
      </c>
      <c r="DE155" s="7">
        <v>-0.01</v>
      </c>
      <c r="DF155" s="7">
        <v>-0.24</v>
      </c>
      <c r="DG155" s="7">
        <v>1.0</v>
      </c>
      <c r="DH155" s="7">
        <v>0.0</v>
      </c>
      <c r="DI155" s="7">
        <v>0.0</v>
      </c>
      <c r="DJ155" s="8" t="s">
        <v>3981</v>
      </c>
      <c r="DK155" s="7" t="s">
        <v>3982</v>
      </c>
    </row>
    <row r="156" ht="12.75" customHeight="1">
      <c r="A156" s="7" t="s">
        <v>994</v>
      </c>
      <c r="B156" s="7" t="s">
        <v>995</v>
      </c>
      <c r="C156" s="8" t="s">
        <v>447</v>
      </c>
      <c r="D156" s="9" t="s">
        <v>275</v>
      </c>
      <c r="E156" s="7">
        <v>2.0</v>
      </c>
      <c r="F156" s="7">
        <v>1.0</v>
      </c>
      <c r="G156" s="7">
        <v>0.0</v>
      </c>
      <c r="H156" s="24">
        <f t="shared" si="1"/>
        <v>1</v>
      </c>
      <c r="I156" s="25">
        <f t="shared" si="2"/>
        <v>3.100775194</v>
      </c>
      <c r="J156" s="19">
        <v>1.0</v>
      </c>
      <c r="K156" s="19">
        <v>0.0</v>
      </c>
      <c r="L156" s="19">
        <v>0.0</v>
      </c>
      <c r="M156" s="19">
        <v>2.0</v>
      </c>
      <c r="N156" s="19">
        <v>0.0</v>
      </c>
      <c r="O156" s="19">
        <v>0.0</v>
      </c>
      <c r="P156" s="19">
        <v>1.0</v>
      </c>
      <c r="Q156" s="10">
        <f t="shared" si="3"/>
        <v>0.5</v>
      </c>
      <c r="R156" s="10">
        <f t="shared" si="4"/>
        <v>0.5</v>
      </c>
      <c r="S156" s="7">
        <v>1161.0</v>
      </c>
      <c r="T156" s="14">
        <f t="shared" si="5"/>
        <v>9.675</v>
      </c>
      <c r="U156" s="14">
        <v>19.18</v>
      </c>
      <c r="V156" s="14">
        <f t="shared" si="6"/>
        <v>9.59</v>
      </c>
      <c r="W156" s="14">
        <v>73.32</v>
      </c>
      <c r="X156" s="14">
        <f t="shared" si="7"/>
        <v>36.66</v>
      </c>
      <c r="Y156" s="13">
        <f t="shared" si="8"/>
        <v>0.2073513514</v>
      </c>
      <c r="Z156" s="12">
        <f t="shared" si="9"/>
        <v>0</v>
      </c>
      <c r="AA156" s="19">
        <v>0.0</v>
      </c>
      <c r="AB156" s="19">
        <v>3.0</v>
      </c>
      <c r="AC156" s="19">
        <v>0.0</v>
      </c>
      <c r="AD156" s="19">
        <v>0.0</v>
      </c>
      <c r="AE156" s="19">
        <v>0.0</v>
      </c>
      <c r="AF156" s="10">
        <f t="shared" si="10"/>
        <v>1</v>
      </c>
      <c r="AG156" s="10">
        <f t="shared" si="11"/>
        <v>0</v>
      </c>
      <c r="AH156" s="10">
        <f t="shared" si="12"/>
        <v>1</v>
      </c>
      <c r="AI156" s="19">
        <v>7.0</v>
      </c>
      <c r="AJ156" s="13">
        <f t="shared" si="13"/>
        <v>0.4375</v>
      </c>
      <c r="AK156" s="19">
        <v>3.0</v>
      </c>
      <c r="AL156" s="13">
        <f t="shared" si="14"/>
        <v>0.1875</v>
      </c>
      <c r="AM156" s="19">
        <v>6.0</v>
      </c>
      <c r="AN156" s="13">
        <f t="shared" si="15"/>
        <v>0.375</v>
      </c>
      <c r="AO156" s="13">
        <f t="shared" si="16"/>
        <v>0.7</v>
      </c>
      <c r="AP156" s="8">
        <v>16.0</v>
      </c>
      <c r="AQ156" s="14">
        <v>11.46</v>
      </c>
      <c r="AR156" s="19">
        <v>16.39</v>
      </c>
      <c r="AS156" s="26">
        <v>16.0</v>
      </c>
      <c r="AT156" s="27">
        <v>-3.9939999999999998</v>
      </c>
      <c r="AU156" s="8">
        <v>16.0</v>
      </c>
      <c r="AV156" s="27">
        <v>0.806</v>
      </c>
      <c r="AW156" s="19">
        <v>49.4</v>
      </c>
      <c r="AX156" s="19">
        <v>17.07</v>
      </c>
      <c r="AY156" s="27">
        <v>-2.939</v>
      </c>
      <c r="AZ156" s="27">
        <v>-6.7620000000000005</v>
      </c>
      <c r="BA156" s="19">
        <v>44.9</v>
      </c>
      <c r="BB156" s="13">
        <f t="shared" si="17"/>
        <v>0.2</v>
      </c>
      <c r="BC156" s="28">
        <f t="shared" si="18"/>
        <v>0.8</v>
      </c>
      <c r="BD156" s="26">
        <f t="shared" si="19"/>
        <v>1000</v>
      </c>
      <c r="BE156" s="13">
        <f t="shared" si="20"/>
        <v>0</v>
      </c>
      <c r="BF156" s="18">
        <f t="shared" si="21"/>
        <v>3.128258603</v>
      </c>
      <c r="BG156" s="18">
        <f t="shared" si="22"/>
        <v>3.128258603</v>
      </c>
      <c r="BH156" s="14">
        <f t="shared" si="23"/>
        <v>15.64129301</v>
      </c>
      <c r="BI156" s="14">
        <f t="shared" si="24"/>
        <v>15.64129301</v>
      </c>
      <c r="BJ156" s="14">
        <f t="shared" si="25"/>
        <v>37.53910323</v>
      </c>
      <c r="BK156" s="14">
        <f t="shared" si="26"/>
        <v>34.41084463</v>
      </c>
      <c r="BL156" s="14">
        <f t="shared" si="27"/>
        <v>3.128258603</v>
      </c>
      <c r="BM156" s="19">
        <v>1.0</v>
      </c>
      <c r="BN156" s="19">
        <v>1.0</v>
      </c>
      <c r="BO156" s="26">
        <v>4.0</v>
      </c>
      <c r="BP156" s="26">
        <v>4.0</v>
      </c>
      <c r="BQ156" s="19">
        <v>1.0</v>
      </c>
      <c r="BR156" s="19">
        <v>3.0</v>
      </c>
      <c r="BS156" s="19">
        <v>6.0</v>
      </c>
      <c r="BT156" s="19">
        <v>3.0</v>
      </c>
      <c r="BU156" s="19">
        <v>3.0</v>
      </c>
      <c r="BV156" s="19">
        <v>7.0</v>
      </c>
      <c r="BW156" s="13">
        <f t="shared" si="28"/>
        <v>0.3</v>
      </c>
      <c r="BX156" s="14">
        <v>-22.94</v>
      </c>
      <c r="BY156" s="29">
        <f t="shared" si="29"/>
        <v>5.806258603</v>
      </c>
      <c r="BZ156" s="18">
        <f t="shared" si="30"/>
        <v>0.7553504018</v>
      </c>
      <c r="CA156" s="18">
        <f t="shared" si="31"/>
        <v>3.021401607</v>
      </c>
      <c r="CB156" s="14">
        <f t="shared" si="32"/>
        <v>24.92656326</v>
      </c>
      <c r="CC156" s="14">
        <f t="shared" si="33"/>
        <v>24.17121286</v>
      </c>
      <c r="CD156" s="14">
        <f t="shared" si="34"/>
        <v>42.2996225</v>
      </c>
      <c r="CE156" s="14">
        <f t="shared" si="35"/>
        <v>46.07637451</v>
      </c>
      <c r="CF156" s="14">
        <f t="shared" si="36"/>
        <v>6.905010612</v>
      </c>
      <c r="CG156" s="7">
        <v>79.433333</v>
      </c>
      <c r="CH156" s="7">
        <v>1.0</v>
      </c>
      <c r="CI156" s="7">
        <v>4.0</v>
      </c>
      <c r="CJ156" s="26">
        <v>32.0</v>
      </c>
      <c r="CK156" s="7">
        <v>28.0</v>
      </c>
      <c r="CL156" s="7">
        <v>9.0</v>
      </c>
      <c r="CM156" s="7">
        <v>10.0</v>
      </c>
      <c r="CN156" s="7">
        <v>14.0</v>
      </c>
      <c r="CO156" s="7">
        <v>19.0</v>
      </c>
      <c r="CP156" s="19">
        <v>0.0</v>
      </c>
      <c r="CQ156" s="19">
        <v>0.0</v>
      </c>
      <c r="CR156" s="26">
        <f t="shared" si="37"/>
        <v>0</v>
      </c>
      <c r="CS156" s="18">
        <f t="shared" si="38"/>
        <v>0</v>
      </c>
      <c r="CT156" s="18">
        <f t="shared" si="39"/>
        <v>0</v>
      </c>
      <c r="CU156" s="18">
        <f t="shared" si="40"/>
        <v>0</v>
      </c>
      <c r="CV156" s="30">
        <v>0.66</v>
      </c>
      <c r="CW156" s="30">
        <v>0.22</v>
      </c>
      <c r="CX156" s="30">
        <v>0.0</v>
      </c>
      <c r="CY156" s="30">
        <v>0.52</v>
      </c>
      <c r="CZ156" s="30">
        <v>0.38</v>
      </c>
      <c r="DA156" s="30">
        <v>0.54</v>
      </c>
      <c r="DB156" s="7">
        <v>11.0</v>
      </c>
      <c r="DC156" s="7">
        <v>5.0</v>
      </c>
      <c r="DD156" s="13">
        <f t="shared" si="41"/>
        <v>0.6875</v>
      </c>
      <c r="DE156" s="7">
        <v>-0.03</v>
      </c>
      <c r="DF156" s="7">
        <v>1.04</v>
      </c>
      <c r="DG156" s="7">
        <v>7.0</v>
      </c>
      <c r="DH156" s="7">
        <v>6.0</v>
      </c>
      <c r="DI156" s="7">
        <v>3.0</v>
      </c>
      <c r="DJ156" s="8" t="s">
        <v>3983</v>
      </c>
      <c r="DK156" s="7" t="s">
        <v>3984</v>
      </c>
    </row>
    <row r="157" ht="12.75" customHeight="1">
      <c r="A157" s="7" t="s">
        <v>998</v>
      </c>
      <c r="B157" s="7" t="s">
        <v>999</v>
      </c>
      <c r="C157" s="8" t="s">
        <v>206</v>
      </c>
      <c r="D157" s="9" t="s">
        <v>167</v>
      </c>
      <c r="E157" s="7">
        <v>51.0</v>
      </c>
      <c r="F157" s="7">
        <v>4.0</v>
      </c>
      <c r="G157" s="7">
        <v>6.0</v>
      </c>
      <c r="H157" s="24">
        <f t="shared" si="1"/>
        <v>10</v>
      </c>
      <c r="I157" s="25">
        <f t="shared" si="2"/>
        <v>0.9831499031</v>
      </c>
      <c r="J157" s="19">
        <v>3.0</v>
      </c>
      <c r="K157" s="19">
        <v>1.0</v>
      </c>
      <c r="L157" s="19">
        <v>4.0</v>
      </c>
      <c r="M157" s="19">
        <v>67.0</v>
      </c>
      <c r="N157" s="19">
        <v>26.0</v>
      </c>
      <c r="O157" s="19">
        <v>22.0</v>
      </c>
      <c r="P157" s="19">
        <v>56.0</v>
      </c>
      <c r="Q157" s="10">
        <f t="shared" si="3"/>
        <v>0.05970149254</v>
      </c>
      <c r="R157" s="10">
        <f t="shared" si="4"/>
        <v>0.0347826087</v>
      </c>
      <c r="S157" s="7">
        <v>36617.0</v>
      </c>
      <c r="T157" s="14">
        <f t="shared" si="5"/>
        <v>11.96633987</v>
      </c>
      <c r="U157" s="14">
        <v>583.15</v>
      </c>
      <c r="V157" s="14">
        <f t="shared" si="6"/>
        <v>11.43431373</v>
      </c>
      <c r="W157" s="14">
        <v>1891.2</v>
      </c>
      <c r="X157" s="14">
        <f t="shared" si="7"/>
        <v>37.08235294</v>
      </c>
      <c r="Y157" s="13">
        <f t="shared" si="8"/>
        <v>0.2356780569</v>
      </c>
      <c r="Z157" s="12">
        <f t="shared" si="9"/>
        <v>28.6</v>
      </c>
      <c r="AA157" s="19">
        <v>26.0</v>
      </c>
      <c r="AB157" s="19">
        <v>42.0</v>
      </c>
      <c r="AC157" s="19">
        <v>89.0</v>
      </c>
      <c r="AD157" s="19">
        <v>10.0</v>
      </c>
      <c r="AE157" s="19">
        <v>16.0</v>
      </c>
      <c r="AF157" s="10">
        <f t="shared" si="10"/>
        <v>0.3</v>
      </c>
      <c r="AG157" s="10">
        <f t="shared" si="11"/>
        <v>0.5</v>
      </c>
      <c r="AH157" s="10">
        <f t="shared" si="12"/>
        <v>0.8</v>
      </c>
      <c r="AI157" s="19">
        <v>139.0</v>
      </c>
      <c r="AJ157" s="13">
        <f t="shared" si="13"/>
        <v>0.2293729373</v>
      </c>
      <c r="AK157" s="19">
        <v>273.0</v>
      </c>
      <c r="AL157" s="13">
        <f t="shared" si="14"/>
        <v>0.4504950495</v>
      </c>
      <c r="AM157" s="19">
        <v>194.0</v>
      </c>
      <c r="AN157" s="13">
        <f t="shared" si="15"/>
        <v>0.3201320132</v>
      </c>
      <c r="AO157" s="13">
        <f t="shared" si="16"/>
        <v>0.3373786408</v>
      </c>
      <c r="AP157" s="8">
        <v>4.0</v>
      </c>
      <c r="AQ157" s="14">
        <v>-21.26</v>
      </c>
      <c r="AR157" s="19">
        <v>16.96</v>
      </c>
      <c r="AS157" s="26">
        <v>12.0</v>
      </c>
      <c r="AT157" s="27">
        <v>0.683</v>
      </c>
      <c r="AU157" s="8">
        <v>4.0</v>
      </c>
      <c r="AV157" s="27">
        <v>1.2730000000000001</v>
      </c>
      <c r="AW157" s="19">
        <v>50.41</v>
      </c>
      <c r="AX157" s="19">
        <v>17.3</v>
      </c>
      <c r="AY157" s="27">
        <v>-0.899</v>
      </c>
      <c r="AZ157" s="27">
        <v>0.543</v>
      </c>
      <c r="BA157" s="19">
        <v>50.17</v>
      </c>
      <c r="BB157" s="13">
        <f t="shared" si="17"/>
        <v>0.03496503497</v>
      </c>
      <c r="BC157" s="28">
        <f t="shared" si="18"/>
        <v>0.9293680297</v>
      </c>
      <c r="BD157" s="26">
        <f t="shared" si="19"/>
        <v>964.3330647</v>
      </c>
      <c r="BE157" s="13">
        <f t="shared" si="20"/>
        <v>-0.0356669353</v>
      </c>
      <c r="BF157" s="18">
        <f t="shared" si="21"/>
        <v>1.028894796</v>
      </c>
      <c r="BG157" s="18">
        <f t="shared" si="22"/>
        <v>1.954900111</v>
      </c>
      <c r="BH157" s="14">
        <f t="shared" si="23"/>
        <v>29.42639115</v>
      </c>
      <c r="BI157" s="14">
        <f t="shared" si="24"/>
        <v>27.67727</v>
      </c>
      <c r="BJ157" s="14">
        <f t="shared" si="25"/>
        <v>54.73720312</v>
      </c>
      <c r="BK157" s="14">
        <f t="shared" si="26"/>
        <v>52.37074509</v>
      </c>
      <c r="BL157" s="14">
        <f t="shared" si="27"/>
        <v>2.36645803</v>
      </c>
      <c r="BM157" s="19">
        <v>10.0</v>
      </c>
      <c r="BN157" s="19">
        <v>19.0</v>
      </c>
      <c r="BO157" s="26">
        <v>276.0</v>
      </c>
      <c r="BP157" s="26">
        <v>250.0</v>
      </c>
      <c r="BQ157" s="19">
        <v>107.0</v>
      </c>
      <c r="BR157" s="19">
        <v>109.0</v>
      </c>
      <c r="BS157" s="19">
        <v>139.0</v>
      </c>
      <c r="BT157" s="19">
        <v>131.0</v>
      </c>
      <c r="BU157" s="19">
        <v>222.0</v>
      </c>
      <c r="BV157" s="19">
        <v>237.0</v>
      </c>
      <c r="BW157" s="13">
        <f t="shared" si="28"/>
        <v>0.4836601307</v>
      </c>
      <c r="BX157" s="14">
        <v>0.74</v>
      </c>
      <c r="BY157" s="29">
        <f t="shared" si="29"/>
        <v>6.909370651</v>
      </c>
      <c r="BZ157" s="18">
        <f t="shared" si="30"/>
        <v>2.205243849</v>
      </c>
      <c r="CA157" s="18">
        <f t="shared" si="31"/>
        <v>2.253710747</v>
      </c>
      <c r="CB157" s="14">
        <f t="shared" si="32"/>
        <v>30.31604456</v>
      </c>
      <c r="CC157" s="14">
        <f t="shared" si="33"/>
        <v>30.5826125</v>
      </c>
      <c r="CD157" s="14">
        <f t="shared" si="34"/>
        <v>54.69489414</v>
      </c>
      <c r="CE157" s="14">
        <f t="shared" si="35"/>
        <v>56.51240281</v>
      </c>
      <c r="CF157" s="14">
        <f t="shared" si="36"/>
        <v>4.183966696</v>
      </c>
      <c r="CG157" s="7">
        <v>2475.916667</v>
      </c>
      <c r="CH157" s="7">
        <v>91.0</v>
      </c>
      <c r="CI157" s="7">
        <v>93.0</v>
      </c>
      <c r="CJ157" s="26">
        <v>1160.0</v>
      </c>
      <c r="CK157" s="7">
        <v>1169.0</v>
      </c>
      <c r="CL157" s="7">
        <v>440.0</v>
      </c>
      <c r="CM157" s="7">
        <v>448.0</v>
      </c>
      <c r="CN157" s="7">
        <v>566.0</v>
      </c>
      <c r="CO157" s="7">
        <v>622.0</v>
      </c>
      <c r="CP157" s="19">
        <v>4.0</v>
      </c>
      <c r="CQ157" s="19">
        <v>3.0</v>
      </c>
      <c r="CR157" s="26">
        <f t="shared" si="37"/>
        <v>-1</v>
      </c>
      <c r="CS157" s="18">
        <f t="shared" si="38"/>
        <v>0.3932599612</v>
      </c>
      <c r="CT157" s="18">
        <f t="shared" si="39"/>
        <v>0.2949449709</v>
      </c>
      <c r="CU157" s="18">
        <f t="shared" si="40"/>
        <v>-0.09831499031</v>
      </c>
      <c r="CV157" s="30">
        <v>21.04</v>
      </c>
      <c r="CW157" s="30">
        <v>20.85</v>
      </c>
      <c r="CX157" s="30">
        <v>25.52</v>
      </c>
      <c r="CY157" s="30">
        <v>27.98</v>
      </c>
      <c r="CZ157" s="30">
        <v>21.82</v>
      </c>
      <c r="DA157" s="30">
        <v>24.54</v>
      </c>
      <c r="DB157" s="7">
        <v>231.0</v>
      </c>
      <c r="DC157" s="7">
        <v>255.0</v>
      </c>
      <c r="DD157" s="13">
        <f t="shared" si="41"/>
        <v>0.475308642</v>
      </c>
      <c r="DE157" s="7">
        <v>-0.23</v>
      </c>
      <c r="DF157" s="7">
        <v>3.56</v>
      </c>
      <c r="DG157" s="7">
        <v>105.0</v>
      </c>
      <c r="DH157" s="7">
        <v>152.0</v>
      </c>
      <c r="DI157" s="7">
        <v>219.0</v>
      </c>
      <c r="DJ157" s="8" t="s">
        <v>3985</v>
      </c>
      <c r="DK157" s="7" t="s">
        <v>3986</v>
      </c>
    </row>
    <row r="158" ht="12.75" customHeight="1">
      <c r="A158" s="7" t="s">
        <v>1003</v>
      </c>
      <c r="B158" s="7" t="s">
        <v>1004</v>
      </c>
      <c r="C158" s="8" t="s">
        <v>246</v>
      </c>
      <c r="D158" s="9" t="s">
        <v>150</v>
      </c>
      <c r="E158" s="7">
        <v>34.0</v>
      </c>
      <c r="F158" s="7">
        <v>5.0</v>
      </c>
      <c r="G158" s="7">
        <v>4.0</v>
      </c>
      <c r="H158" s="24">
        <f t="shared" si="1"/>
        <v>9</v>
      </c>
      <c r="I158" s="25">
        <f t="shared" si="2"/>
        <v>1.391812363</v>
      </c>
      <c r="J158" s="19">
        <v>5.0</v>
      </c>
      <c r="K158" s="19">
        <v>1.0</v>
      </c>
      <c r="L158" s="19">
        <v>3.0</v>
      </c>
      <c r="M158" s="19">
        <v>47.0</v>
      </c>
      <c r="N158" s="19">
        <v>18.0</v>
      </c>
      <c r="O158" s="19">
        <v>15.0</v>
      </c>
      <c r="P158" s="19">
        <v>58.0</v>
      </c>
      <c r="Q158" s="10">
        <f t="shared" si="3"/>
        <v>0.1063829787</v>
      </c>
      <c r="R158" s="10">
        <f t="shared" si="4"/>
        <v>0.0625</v>
      </c>
      <c r="S158" s="7">
        <v>23279.0</v>
      </c>
      <c r="T158" s="14">
        <f t="shared" si="5"/>
        <v>11.41127451</v>
      </c>
      <c r="U158" s="14">
        <v>390.85</v>
      </c>
      <c r="V158" s="14">
        <f t="shared" si="6"/>
        <v>11.49558824</v>
      </c>
      <c r="W158" s="14">
        <v>1261.33</v>
      </c>
      <c r="X158" s="14">
        <f t="shared" si="7"/>
        <v>37.09794118</v>
      </c>
      <c r="Y158" s="13">
        <f t="shared" si="8"/>
        <v>0.2365662337</v>
      </c>
      <c r="Z158" s="12">
        <f t="shared" si="9"/>
        <v>17.63636364</v>
      </c>
      <c r="AA158" s="19">
        <v>15.0</v>
      </c>
      <c r="AB158" s="19">
        <v>61.0</v>
      </c>
      <c r="AC158" s="19">
        <v>41.0</v>
      </c>
      <c r="AD158" s="19">
        <v>13.0</v>
      </c>
      <c r="AE158" s="19">
        <v>10.0</v>
      </c>
      <c r="AF158" s="10">
        <f t="shared" si="10"/>
        <v>0.4545454545</v>
      </c>
      <c r="AG158" s="10">
        <f t="shared" si="11"/>
        <v>0.3636363636</v>
      </c>
      <c r="AH158" s="10">
        <f t="shared" si="12"/>
        <v>0.8181818182</v>
      </c>
      <c r="AI158" s="19">
        <v>116.0</v>
      </c>
      <c r="AJ158" s="13">
        <f t="shared" si="13"/>
        <v>0.3602484472</v>
      </c>
      <c r="AK158" s="19">
        <v>76.0</v>
      </c>
      <c r="AL158" s="13">
        <f t="shared" si="14"/>
        <v>0.2360248447</v>
      </c>
      <c r="AM158" s="19">
        <v>130.0</v>
      </c>
      <c r="AN158" s="13">
        <f t="shared" si="15"/>
        <v>0.4037267081</v>
      </c>
      <c r="AO158" s="13">
        <f t="shared" si="16"/>
        <v>0.6041666667</v>
      </c>
      <c r="AP158" s="8">
        <v>15.0</v>
      </c>
      <c r="AQ158" s="14">
        <v>11.29</v>
      </c>
      <c r="AR158" s="19">
        <v>17.13</v>
      </c>
      <c r="AS158" s="26">
        <v>9.0</v>
      </c>
      <c r="AT158" s="27">
        <v>-0.28500000000000003</v>
      </c>
      <c r="AU158" s="8">
        <v>12.0</v>
      </c>
      <c r="AV158" s="27">
        <v>-0.17</v>
      </c>
      <c r="AW158" s="19">
        <v>49.9</v>
      </c>
      <c r="AX158" s="19">
        <v>17.6</v>
      </c>
      <c r="AY158" s="27">
        <v>-2.235</v>
      </c>
      <c r="AZ158" s="27">
        <v>1.042</v>
      </c>
      <c r="BA158" s="19">
        <v>51.22</v>
      </c>
      <c r="BB158" s="13">
        <f t="shared" si="17"/>
        <v>0.05670103093</v>
      </c>
      <c r="BC158" s="28">
        <f t="shared" si="18"/>
        <v>0.8950276243</v>
      </c>
      <c r="BD158" s="26">
        <f t="shared" si="19"/>
        <v>951.7286552</v>
      </c>
      <c r="BE158" s="13">
        <f t="shared" si="20"/>
        <v>-0.04827134476</v>
      </c>
      <c r="BF158" s="18">
        <f t="shared" si="21"/>
        <v>1.688627351</v>
      </c>
      <c r="BG158" s="18">
        <f t="shared" si="22"/>
        <v>2.916719969</v>
      </c>
      <c r="BH158" s="14">
        <f t="shared" si="23"/>
        <v>29.781246</v>
      </c>
      <c r="BI158" s="14">
        <f t="shared" si="24"/>
        <v>27.7855955</v>
      </c>
      <c r="BJ158" s="14">
        <f t="shared" si="25"/>
        <v>55.72470257</v>
      </c>
      <c r="BK158" s="14">
        <f t="shared" si="26"/>
        <v>47.74210055</v>
      </c>
      <c r="BL158" s="14">
        <f t="shared" si="27"/>
        <v>7.982602021</v>
      </c>
      <c r="BM158" s="19">
        <v>11.0</v>
      </c>
      <c r="BN158" s="19">
        <v>19.0</v>
      </c>
      <c r="BO158" s="26">
        <v>183.0</v>
      </c>
      <c r="BP158" s="26">
        <v>162.0</v>
      </c>
      <c r="BQ158" s="19">
        <v>73.0</v>
      </c>
      <c r="BR158" s="19">
        <v>54.0</v>
      </c>
      <c r="BS158" s="19">
        <v>96.0</v>
      </c>
      <c r="BT158" s="19">
        <v>76.0</v>
      </c>
      <c r="BU158" s="19">
        <v>178.0</v>
      </c>
      <c r="BV158" s="19">
        <v>151.0</v>
      </c>
      <c r="BW158" s="13">
        <f t="shared" si="28"/>
        <v>0.5410334347</v>
      </c>
      <c r="BX158" s="14">
        <v>1.49</v>
      </c>
      <c r="BY158" s="29">
        <f t="shared" si="29"/>
        <v>4.180602021</v>
      </c>
      <c r="BZ158" s="18">
        <f t="shared" si="30"/>
        <v>2.433880587</v>
      </c>
      <c r="CA158" s="18">
        <f t="shared" si="31"/>
        <v>2.542860315</v>
      </c>
      <c r="CB158" s="14">
        <f t="shared" si="32"/>
        <v>30.11473144</v>
      </c>
      <c r="CC158" s="14">
        <f t="shared" si="33"/>
        <v>27.75350401</v>
      </c>
      <c r="CD158" s="14">
        <f t="shared" si="34"/>
        <v>56.23353953</v>
      </c>
      <c r="CE158" s="14">
        <f t="shared" si="35"/>
        <v>51.76537069</v>
      </c>
      <c r="CF158" s="14">
        <f t="shared" si="36"/>
        <v>3.514433182</v>
      </c>
      <c r="CG158" s="7">
        <v>1651.683333</v>
      </c>
      <c r="CH158" s="7">
        <v>67.0</v>
      </c>
      <c r="CI158" s="7">
        <v>70.0</v>
      </c>
      <c r="CJ158" s="26">
        <v>762.0</v>
      </c>
      <c r="CK158" s="7">
        <v>694.0</v>
      </c>
      <c r="CL158" s="7">
        <v>295.0</v>
      </c>
      <c r="CM158" s="7">
        <v>295.0</v>
      </c>
      <c r="CN158" s="7">
        <v>424.0</v>
      </c>
      <c r="CO158" s="7">
        <v>366.0</v>
      </c>
      <c r="CP158" s="19">
        <v>4.0</v>
      </c>
      <c r="CQ158" s="19">
        <v>9.0</v>
      </c>
      <c r="CR158" s="26">
        <f t="shared" si="37"/>
        <v>5</v>
      </c>
      <c r="CS158" s="18">
        <f t="shared" si="38"/>
        <v>0.6185832725</v>
      </c>
      <c r="CT158" s="18">
        <f t="shared" si="39"/>
        <v>1.391812363</v>
      </c>
      <c r="CU158" s="18">
        <f t="shared" si="40"/>
        <v>0.7732290906</v>
      </c>
      <c r="CV158" s="30">
        <v>15.53</v>
      </c>
      <c r="CW158" s="30">
        <v>14.39</v>
      </c>
      <c r="CX158" s="30">
        <v>15.95</v>
      </c>
      <c r="CY158" s="30">
        <v>21.92</v>
      </c>
      <c r="CZ158" s="30">
        <v>14.35</v>
      </c>
      <c r="DA158" s="30">
        <v>16.44</v>
      </c>
      <c r="DB158" s="7">
        <v>2.0</v>
      </c>
      <c r="DC158" s="7">
        <v>4.0</v>
      </c>
      <c r="DD158" s="13">
        <f t="shared" si="41"/>
        <v>0.3333333333</v>
      </c>
      <c r="DE158" s="7">
        <v>-0.02</v>
      </c>
      <c r="DF158" s="7">
        <v>-0.73</v>
      </c>
      <c r="DG158" s="7">
        <v>4.0</v>
      </c>
      <c r="DH158" s="7">
        <v>1.0</v>
      </c>
      <c r="DI158" s="7">
        <v>1.0</v>
      </c>
      <c r="DJ158" s="8" t="s">
        <v>3987</v>
      </c>
      <c r="DK158" s="7" t="s">
        <v>3988</v>
      </c>
    </row>
    <row r="159" ht="12.75" customHeight="1">
      <c r="A159" s="7" t="s">
        <v>1008</v>
      </c>
      <c r="B159" s="7" t="s">
        <v>1009</v>
      </c>
      <c r="C159" s="8" t="s">
        <v>136</v>
      </c>
      <c r="D159" s="9" t="s">
        <v>260</v>
      </c>
      <c r="E159" s="7">
        <v>66.0</v>
      </c>
      <c r="F159" s="7">
        <v>8.0</v>
      </c>
      <c r="G159" s="7">
        <v>21.0</v>
      </c>
      <c r="H159" s="24">
        <f t="shared" si="1"/>
        <v>29</v>
      </c>
      <c r="I159" s="25">
        <f t="shared" si="2"/>
        <v>1.586843185</v>
      </c>
      <c r="J159" s="19">
        <v>6.0</v>
      </c>
      <c r="K159" s="19">
        <v>7.0</v>
      </c>
      <c r="L159" s="19">
        <v>9.0</v>
      </c>
      <c r="M159" s="19">
        <v>108.0</v>
      </c>
      <c r="N159" s="19">
        <v>50.0</v>
      </c>
      <c r="O159" s="19">
        <v>52.0</v>
      </c>
      <c r="P159" s="19">
        <v>140.0</v>
      </c>
      <c r="Q159" s="10">
        <f t="shared" si="3"/>
        <v>0.07407407407</v>
      </c>
      <c r="R159" s="10">
        <f t="shared" si="4"/>
        <v>0.0380952381</v>
      </c>
      <c r="S159" s="7">
        <v>65791.0</v>
      </c>
      <c r="T159" s="14">
        <f t="shared" si="5"/>
        <v>16.61388889</v>
      </c>
      <c r="U159" s="14">
        <v>1002.12</v>
      </c>
      <c r="V159" s="14">
        <f t="shared" si="6"/>
        <v>15.18363636</v>
      </c>
      <c r="W159" s="14">
        <v>2116.51</v>
      </c>
      <c r="X159" s="14">
        <f t="shared" si="7"/>
        <v>32.06833333</v>
      </c>
      <c r="Y159" s="13">
        <f t="shared" si="8"/>
        <v>0.321333406</v>
      </c>
      <c r="Z159" s="12">
        <f t="shared" si="9"/>
        <v>108.4</v>
      </c>
      <c r="AA159" s="19">
        <v>28.0</v>
      </c>
      <c r="AB159" s="19">
        <v>61.0</v>
      </c>
      <c r="AC159" s="19">
        <v>66.0</v>
      </c>
      <c r="AD159" s="19">
        <v>21.0</v>
      </c>
      <c r="AE159" s="19">
        <v>42.0</v>
      </c>
      <c r="AF159" s="10">
        <f t="shared" si="10"/>
        <v>0.1714285714</v>
      </c>
      <c r="AG159" s="10">
        <f t="shared" si="11"/>
        <v>0.4571428571</v>
      </c>
      <c r="AH159" s="10">
        <f t="shared" si="12"/>
        <v>0.6285714286</v>
      </c>
      <c r="AI159" s="19">
        <v>368.0</v>
      </c>
      <c r="AJ159" s="13">
        <f t="shared" si="13"/>
        <v>0.4017467249</v>
      </c>
      <c r="AK159" s="19">
        <v>223.0</v>
      </c>
      <c r="AL159" s="13">
        <f t="shared" si="14"/>
        <v>0.2434497817</v>
      </c>
      <c r="AM159" s="19">
        <v>325.0</v>
      </c>
      <c r="AN159" s="13">
        <f t="shared" si="15"/>
        <v>0.3548034934</v>
      </c>
      <c r="AO159" s="13">
        <f t="shared" si="16"/>
        <v>0.6226734349</v>
      </c>
      <c r="AP159" s="8">
        <v>13.0</v>
      </c>
      <c r="AQ159" s="14">
        <v>10.29</v>
      </c>
      <c r="AR159" s="19">
        <v>17.77</v>
      </c>
      <c r="AS159" s="26">
        <v>3.0</v>
      </c>
      <c r="AT159" s="27">
        <v>1.027</v>
      </c>
      <c r="AU159" s="8">
        <v>1.0</v>
      </c>
      <c r="AV159" s="27">
        <v>-0.058</v>
      </c>
      <c r="AW159" s="19">
        <v>50.11</v>
      </c>
      <c r="AX159" s="19">
        <v>18.02</v>
      </c>
      <c r="AY159" s="27">
        <v>0.277</v>
      </c>
      <c r="AZ159" s="27">
        <v>3.786</v>
      </c>
      <c r="BA159" s="19">
        <v>51.92</v>
      </c>
      <c r="BB159" s="13">
        <f t="shared" si="17"/>
        <v>0.06457564576</v>
      </c>
      <c r="BC159" s="28">
        <f t="shared" si="18"/>
        <v>0.924205379</v>
      </c>
      <c r="BD159" s="26">
        <f t="shared" si="19"/>
        <v>988.7810247</v>
      </c>
      <c r="BE159" s="13">
        <f t="shared" si="20"/>
        <v>-0.01121897527</v>
      </c>
      <c r="BF159" s="18">
        <f t="shared" si="21"/>
        <v>2.095557418</v>
      </c>
      <c r="BG159" s="18">
        <f t="shared" si="22"/>
        <v>1.856065142</v>
      </c>
      <c r="BH159" s="14">
        <f t="shared" si="23"/>
        <v>32.45120345</v>
      </c>
      <c r="BI159" s="14">
        <f t="shared" si="24"/>
        <v>24.48808526</v>
      </c>
      <c r="BJ159" s="14">
        <f t="shared" si="25"/>
        <v>58.97497306</v>
      </c>
      <c r="BK159" s="14">
        <f t="shared" si="26"/>
        <v>43.88695965</v>
      </c>
      <c r="BL159" s="14">
        <f t="shared" si="27"/>
        <v>15.08801341</v>
      </c>
      <c r="BM159" s="19">
        <v>35.0</v>
      </c>
      <c r="BN159" s="19">
        <v>31.0</v>
      </c>
      <c r="BO159" s="26">
        <v>507.0</v>
      </c>
      <c r="BP159" s="26">
        <v>378.0</v>
      </c>
      <c r="BQ159" s="19">
        <v>207.0</v>
      </c>
      <c r="BR159" s="19">
        <v>165.0</v>
      </c>
      <c r="BS159" s="19">
        <v>236.0</v>
      </c>
      <c r="BT159" s="19">
        <v>159.0</v>
      </c>
      <c r="BU159" s="19">
        <v>484.0</v>
      </c>
      <c r="BV159" s="19">
        <v>367.0</v>
      </c>
      <c r="BW159" s="13">
        <f t="shared" si="28"/>
        <v>0.5687426557</v>
      </c>
      <c r="BX159" s="14">
        <v>7.2</v>
      </c>
      <c r="BY159" s="29">
        <f t="shared" si="29"/>
        <v>8.209850975</v>
      </c>
      <c r="BZ159" s="18">
        <f t="shared" si="30"/>
        <v>2.056275323</v>
      </c>
      <c r="CA159" s="18">
        <f t="shared" si="31"/>
        <v>2.248450587</v>
      </c>
      <c r="CB159" s="14">
        <f t="shared" si="32"/>
        <v>29.67186074</v>
      </c>
      <c r="CC159" s="14">
        <f t="shared" si="33"/>
        <v>28.74941947</v>
      </c>
      <c r="CD159" s="14">
        <f t="shared" si="34"/>
        <v>54.03968419</v>
      </c>
      <c r="CE159" s="14">
        <f t="shared" si="35"/>
        <v>48.50503659</v>
      </c>
      <c r="CF159" s="14">
        <f t="shared" si="36"/>
        <v>9.553365813</v>
      </c>
      <c r="CG159" s="7">
        <v>3122.15</v>
      </c>
      <c r="CH159" s="7">
        <v>107.0</v>
      </c>
      <c r="CI159" s="7">
        <v>117.0</v>
      </c>
      <c r="CJ159" s="26">
        <v>1437.0</v>
      </c>
      <c r="CK159" s="7">
        <v>1379.0</v>
      </c>
      <c r="CL159" s="7">
        <v>585.0</v>
      </c>
      <c r="CM159" s="7">
        <v>525.0</v>
      </c>
      <c r="CN159" s="7">
        <v>683.0</v>
      </c>
      <c r="CO159" s="7">
        <v>503.0</v>
      </c>
      <c r="CP159" s="19">
        <v>7.0</v>
      </c>
      <c r="CQ159" s="19">
        <v>10.0</v>
      </c>
      <c r="CR159" s="26">
        <f t="shared" si="37"/>
        <v>3</v>
      </c>
      <c r="CS159" s="18">
        <f t="shared" si="38"/>
        <v>0.3830311137</v>
      </c>
      <c r="CT159" s="18">
        <f t="shared" si="39"/>
        <v>0.5471873053</v>
      </c>
      <c r="CU159" s="18">
        <f t="shared" si="40"/>
        <v>0.1641561916</v>
      </c>
      <c r="CV159" s="30">
        <v>42.84</v>
      </c>
      <c r="CW159" s="30">
        <v>30.38</v>
      </c>
      <c r="CX159" s="30">
        <v>30.6</v>
      </c>
      <c r="CY159" s="30">
        <v>40.57</v>
      </c>
      <c r="CZ159" s="30">
        <v>35.48</v>
      </c>
      <c r="DA159" s="30">
        <v>39.99</v>
      </c>
      <c r="DB159" s="7">
        <v>489.0</v>
      </c>
      <c r="DC159" s="7">
        <v>436.0</v>
      </c>
      <c r="DD159" s="13">
        <f t="shared" si="41"/>
        <v>0.5286486486</v>
      </c>
      <c r="DE159" s="7">
        <v>-0.98</v>
      </c>
      <c r="DF159" s="7">
        <v>11.95</v>
      </c>
      <c r="DG159" s="7">
        <v>335.0</v>
      </c>
      <c r="DH159" s="7">
        <v>299.0</v>
      </c>
      <c r="DI159" s="7">
        <v>190.0</v>
      </c>
      <c r="DJ159" s="8" t="s">
        <v>3989</v>
      </c>
      <c r="DK159" s="7" t="s">
        <v>3990</v>
      </c>
    </row>
    <row r="160" ht="12.75" customHeight="1">
      <c r="A160" s="7" t="s">
        <v>1014</v>
      </c>
      <c r="B160" s="7" t="s">
        <v>1015</v>
      </c>
      <c r="C160" s="8" t="s">
        <v>839</v>
      </c>
      <c r="D160" s="9" t="s">
        <v>150</v>
      </c>
      <c r="E160" s="7">
        <v>8.0</v>
      </c>
      <c r="F160" s="7">
        <v>1.0</v>
      </c>
      <c r="G160" s="7">
        <v>0.0</v>
      </c>
      <c r="H160" s="24">
        <f t="shared" si="1"/>
        <v>1</v>
      </c>
      <c r="I160" s="25">
        <f t="shared" si="2"/>
        <v>0.7271258332</v>
      </c>
      <c r="J160" s="19">
        <v>1.0</v>
      </c>
      <c r="K160" s="19">
        <v>0.0</v>
      </c>
      <c r="L160" s="19">
        <v>0.0</v>
      </c>
      <c r="M160" s="19">
        <v>5.0</v>
      </c>
      <c r="N160" s="19">
        <v>3.0</v>
      </c>
      <c r="O160" s="19">
        <v>6.0</v>
      </c>
      <c r="P160" s="19">
        <v>11.0</v>
      </c>
      <c r="Q160" s="10">
        <f t="shared" si="3"/>
        <v>0.2</v>
      </c>
      <c r="R160" s="10">
        <f t="shared" si="4"/>
        <v>0.07142857143</v>
      </c>
      <c r="S160" s="7">
        <v>4951.0</v>
      </c>
      <c r="T160" s="14">
        <f t="shared" si="5"/>
        <v>10.31458333</v>
      </c>
      <c r="U160" s="14">
        <v>82.8</v>
      </c>
      <c r="V160" s="14">
        <f t="shared" si="6"/>
        <v>10.35</v>
      </c>
      <c r="W160" s="14">
        <v>284.88</v>
      </c>
      <c r="X160" s="14">
        <f t="shared" si="7"/>
        <v>35.61</v>
      </c>
      <c r="Y160" s="13">
        <f t="shared" si="8"/>
        <v>0.2251958225</v>
      </c>
      <c r="Z160" s="12">
        <f t="shared" si="9"/>
        <v>0</v>
      </c>
      <c r="AA160" s="19">
        <v>5.0</v>
      </c>
      <c r="AB160" s="19">
        <v>5.0</v>
      </c>
      <c r="AC160" s="19">
        <v>6.0</v>
      </c>
      <c r="AD160" s="19">
        <v>0.0</v>
      </c>
      <c r="AE160" s="19">
        <v>3.0</v>
      </c>
      <c r="AF160" s="10">
        <f t="shared" si="10"/>
        <v>0.3333333333</v>
      </c>
      <c r="AG160" s="10">
        <f t="shared" si="11"/>
        <v>0</v>
      </c>
      <c r="AH160" s="10">
        <f t="shared" si="12"/>
        <v>0.3333333333</v>
      </c>
      <c r="AI160" s="19">
        <v>25.0</v>
      </c>
      <c r="AJ160" s="13">
        <f t="shared" si="13"/>
        <v>0.3623188406</v>
      </c>
      <c r="AK160" s="19">
        <v>17.0</v>
      </c>
      <c r="AL160" s="13">
        <f t="shared" si="14"/>
        <v>0.2463768116</v>
      </c>
      <c r="AM160" s="19">
        <v>27.0</v>
      </c>
      <c r="AN160" s="13">
        <f t="shared" si="15"/>
        <v>0.3913043478</v>
      </c>
      <c r="AO160" s="13">
        <f t="shared" si="16"/>
        <v>0.5952380952</v>
      </c>
      <c r="AP160" s="8">
        <v>15.0</v>
      </c>
      <c r="AQ160" s="14">
        <v>14.58</v>
      </c>
      <c r="AR160" s="19">
        <v>17.09</v>
      </c>
      <c r="AS160" s="26">
        <v>12.0</v>
      </c>
      <c r="AT160" s="27">
        <v>0.554</v>
      </c>
      <c r="AU160" s="8">
        <v>7.0</v>
      </c>
      <c r="AV160" s="27">
        <v>1.667</v>
      </c>
      <c r="AW160" s="19">
        <v>51.07</v>
      </c>
      <c r="AX160" s="19">
        <v>17.35</v>
      </c>
      <c r="AY160" s="27">
        <v>2.407</v>
      </c>
      <c r="AZ160" s="27">
        <v>-4.978</v>
      </c>
      <c r="BA160" s="19">
        <v>47.42</v>
      </c>
      <c r="BB160" s="13">
        <f t="shared" si="17"/>
        <v>0.09677419355</v>
      </c>
      <c r="BC160" s="28">
        <f t="shared" si="18"/>
        <v>0.9512195122</v>
      </c>
      <c r="BD160" s="26">
        <f t="shared" si="19"/>
        <v>1047.993706</v>
      </c>
      <c r="BE160" s="13">
        <f t="shared" si="20"/>
        <v>0.04799370574</v>
      </c>
      <c r="BF160" s="18">
        <f t="shared" si="21"/>
        <v>2.173913043</v>
      </c>
      <c r="BG160" s="18">
        <f t="shared" si="22"/>
        <v>1.449275362</v>
      </c>
      <c r="BH160" s="14">
        <f t="shared" si="23"/>
        <v>22.46376812</v>
      </c>
      <c r="BI160" s="14">
        <f t="shared" si="24"/>
        <v>29.71014493</v>
      </c>
      <c r="BJ160" s="14">
        <f t="shared" si="25"/>
        <v>44.92753623</v>
      </c>
      <c r="BK160" s="14">
        <f t="shared" si="26"/>
        <v>53.62318841</v>
      </c>
      <c r="BL160" s="14">
        <f t="shared" si="27"/>
        <v>-8.695652174</v>
      </c>
      <c r="BM160" s="19">
        <v>3.0</v>
      </c>
      <c r="BN160" s="19">
        <v>2.0</v>
      </c>
      <c r="BO160" s="26">
        <v>28.0</v>
      </c>
      <c r="BP160" s="26">
        <v>39.0</v>
      </c>
      <c r="BQ160" s="19">
        <v>12.0</v>
      </c>
      <c r="BR160" s="19">
        <v>12.0</v>
      </c>
      <c r="BS160" s="19">
        <v>19.0</v>
      </c>
      <c r="BT160" s="19">
        <v>21.0</v>
      </c>
      <c r="BU160" s="19">
        <v>29.0</v>
      </c>
      <c r="BV160" s="19">
        <v>37.0</v>
      </c>
      <c r="BW160" s="13">
        <f t="shared" si="28"/>
        <v>0.4393939394</v>
      </c>
      <c r="BX160" s="14">
        <v>1.83</v>
      </c>
      <c r="BY160" s="29">
        <f t="shared" si="29"/>
        <v>-4.42636646</v>
      </c>
      <c r="BZ160" s="18">
        <f t="shared" si="30"/>
        <v>2.764477367</v>
      </c>
      <c r="CA160" s="18">
        <f t="shared" si="31"/>
        <v>1.626163157</v>
      </c>
      <c r="CB160" s="14">
        <f t="shared" si="32"/>
        <v>26.83169209</v>
      </c>
      <c r="CC160" s="14">
        <f t="shared" si="33"/>
        <v>30.24663472</v>
      </c>
      <c r="CD160" s="14">
        <f t="shared" si="34"/>
        <v>49.27274365</v>
      </c>
      <c r="CE160" s="14">
        <f t="shared" si="35"/>
        <v>58.86710628</v>
      </c>
      <c r="CF160" s="14">
        <f t="shared" si="36"/>
        <v>0.8987104518</v>
      </c>
      <c r="CG160" s="7">
        <v>368.966667</v>
      </c>
      <c r="CH160" s="7">
        <v>17.0</v>
      </c>
      <c r="CI160" s="7">
        <v>10.0</v>
      </c>
      <c r="CJ160" s="26">
        <v>148.0</v>
      </c>
      <c r="CK160" s="7">
        <v>176.0</v>
      </c>
      <c r="CL160" s="7">
        <v>57.0</v>
      </c>
      <c r="CM160" s="7">
        <v>84.0</v>
      </c>
      <c r="CN160" s="7">
        <v>81.0</v>
      </c>
      <c r="CO160" s="7">
        <v>92.0</v>
      </c>
      <c r="CP160" s="19">
        <v>2.0</v>
      </c>
      <c r="CQ160" s="19">
        <v>2.0</v>
      </c>
      <c r="CR160" s="26">
        <f t="shared" si="37"/>
        <v>0</v>
      </c>
      <c r="CS160" s="18">
        <f t="shared" si="38"/>
        <v>1.454251666</v>
      </c>
      <c r="CT160" s="18">
        <f t="shared" si="39"/>
        <v>1.454251666</v>
      </c>
      <c r="CU160" s="18">
        <f t="shared" si="40"/>
        <v>0</v>
      </c>
      <c r="CV160" s="30">
        <v>1.91</v>
      </c>
      <c r="CW160" s="30">
        <v>3.21</v>
      </c>
      <c r="CX160" s="30">
        <v>2.48</v>
      </c>
      <c r="CY160" s="30">
        <v>1.44</v>
      </c>
      <c r="CZ160" s="30">
        <v>2.45</v>
      </c>
      <c r="DA160" s="30">
        <v>2.85</v>
      </c>
      <c r="DB160" s="7">
        <v>28.0</v>
      </c>
      <c r="DC160" s="7">
        <v>39.0</v>
      </c>
      <c r="DD160" s="13">
        <f t="shared" si="41"/>
        <v>0.4179104478</v>
      </c>
      <c r="DE160" s="7">
        <v>-0.07</v>
      </c>
      <c r="DF160" s="7">
        <v>2.58</v>
      </c>
      <c r="DG160" s="7">
        <v>23.0</v>
      </c>
      <c r="DH160" s="7">
        <v>27.0</v>
      </c>
      <c r="DI160" s="7">
        <v>13.0</v>
      </c>
      <c r="DJ160" s="8" t="s">
        <v>3991</v>
      </c>
      <c r="DK160" s="7" t="s">
        <v>3992</v>
      </c>
    </row>
    <row r="161" ht="12.75" customHeight="1">
      <c r="A161" s="7" t="s">
        <v>532</v>
      </c>
      <c r="B161" s="7" t="s">
        <v>1018</v>
      </c>
      <c r="C161" s="8" t="s">
        <v>860</v>
      </c>
      <c r="D161" s="9" t="s">
        <v>174</v>
      </c>
      <c r="E161" s="7">
        <v>51.0</v>
      </c>
      <c r="F161" s="7">
        <v>2.0</v>
      </c>
      <c r="G161" s="7">
        <v>6.0</v>
      </c>
      <c r="H161" s="24">
        <f t="shared" si="1"/>
        <v>8</v>
      </c>
      <c r="I161" s="25">
        <f t="shared" si="2"/>
        <v>0.5837995622</v>
      </c>
      <c r="J161" s="19">
        <v>2.0</v>
      </c>
      <c r="K161" s="19">
        <v>2.0</v>
      </c>
      <c r="L161" s="19">
        <v>4.0</v>
      </c>
      <c r="M161" s="19">
        <v>51.0</v>
      </c>
      <c r="N161" s="19">
        <v>36.0</v>
      </c>
      <c r="O161" s="19">
        <v>52.0</v>
      </c>
      <c r="P161" s="19">
        <v>34.0</v>
      </c>
      <c r="Q161" s="10">
        <f t="shared" si="3"/>
        <v>0.03921568627</v>
      </c>
      <c r="R161" s="10">
        <f t="shared" si="4"/>
        <v>0.01438848921</v>
      </c>
      <c r="S161" s="7">
        <v>49332.0</v>
      </c>
      <c r="T161" s="14">
        <f t="shared" si="5"/>
        <v>16.12156863</v>
      </c>
      <c r="U161" s="14">
        <v>787.24</v>
      </c>
      <c r="V161" s="14">
        <f t="shared" si="6"/>
        <v>15.43607843</v>
      </c>
      <c r="W161" s="14">
        <v>1692.74</v>
      </c>
      <c r="X161" s="14">
        <f t="shared" si="7"/>
        <v>33.19098039</v>
      </c>
      <c r="Y161" s="13">
        <f t="shared" si="8"/>
        <v>0.3174380439</v>
      </c>
      <c r="Z161" s="12">
        <f t="shared" si="9"/>
        <v>27.92592593</v>
      </c>
      <c r="AA161" s="19">
        <v>65.0</v>
      </c>
      <c r="AB161" s="19">
        <v>67.0</v>
      </c>
      <c r="AC161" s="19">
        <v>118.0</v>
      </c>
      <c r="AD161" s="19">
        <v>35.0</v>
      </c>
      <c r="AE161" s="19">
        <v>15.0</v>
      </c>
      <c r="AF161" s="10">
        <f t="shared" si="10"/>
        <v>0.07407407407</v>
      </c>
      <c r="AG161" s="10">
        <f t="shared" si="11"/>
        <v>0.2222222222</v>
      </c>
      <c r="AH161" s="10">
        <f t="shared" si="12"/>
        <v>0.2962962963</v>
      </c>
      <c r="AI161" s="19">
        <v>237.0</v>
      </c>
      <c r="AJ161" s="13">
        <f t="shared" si="13"/>
        <v>0.3143236074</v>
      </c>
      <c r="AK161" s="19">
        <v>244.0</v>
      </c>
      <c r="AL161" s="13">
        <f t="shared" si="14"/>
        <v>0.3236074271</v>
      </c>
      <c r="AM161" s="19">
        <v>273.0</v>
      </c>
      <c r="AN161" s="13">
        <f t="shared" si="15"/>
        <v>0.3620689655</v>
      </c>
      <c r="AO161" s="13">
        <f t="shared" si="16"/>
        <v>0.4927234927</v>
      </c>
      <c r="AP161" s="8">
        <v>5.0</v>
      </c>
      <c r="AQ161" s="14">
        <v>2.04</v>
      </c>
      <c r="AR161" s="19">
        <v>17.39</v>
      </c>
      <c r="AS161" s="26">
        <v>4.0</v>
      </c>
      <c r="AT161" s="27">
        <v>0.429</v>
      </c>
      <c r="AU161" s="8">
        <v>4.0</v>
      </c>
      <c r="AV161" s="27">
        <v>0.28800000000000003</v>
      </c>
      <c r="AW161" s="19">
        <v>50.06</v>
      </c>
      <c r="AX161" s="19">
        <v>16.6</v>
      </c>
      <c r="AY161" s="27">
        <v>0.453</v>
      </c>
      <c r="AZ161" s="27">
        <v>-2.453</v>
      </c>
      <c r="BA161" s="19">
        <v>48.48</v>
      </c>
      <c r="BB161" s="13">
        <f t="shared" si="17"/>
        <v>0.07161803714</v>
      </c>
      <c r="BC161" s="28">
        <f t="shared" si="18"/>
        <v>0.9329608939</v>
      </c>
      <c r="BD161" s="26">
        <f t="shared" si="19"/>
        <v>1004.578931</v>
      </c>
      <c r="BE161" s="13">
        <f t="shared" si="20"/>
        <v>0.00457893099</v>
      </c>
      <c r="BF161" s="18">
        <f t="shared" si="21"/>
        <v>2.057822265</v>
      </c>
      <c r="BG161" s="18">
        <f t="shared" si="22"/>
        <v>1.829175347</v>
      </c>
      <c r="BH161" s="14">
        <f t="shared" si="23"/>
        <v>28.73329607</v>
      </c>
      <c r="BI161" s="14">
        <f t="shared" si="24"/>
        <v>27.28519892</v>
      </c>
      <c r="BJ161" s="14">
        <f t="shared" si="25"/>
        <v>55.33255424</v>
      </c>
      <c r="BK161" s="14">
        <f t="shared" si="26"/>
        <v>51.14069407</v>
      </c>
      <c r="BL161" s="14">
        <f t="shared" si="27"/>
        <v>4.19186017</v>
      </c>
      <c r="BM161" s="19">
        <v>27.0</v>
      </c>
      <c r="BN161" s="19">
        <v>24.0</v>
      </c>
      <c r="BO161" s="26">
        <v>350.0</v>
      </c>
      <c r="BP161" s="26">
        <v>334.0</v>
      </c>
      <c r="BQ161" s="19">
        <v>147.0</v>
      </c>
      <c r="BR161" s="19">
        <v>132.0</v>
      </c>
      <c r="BS161" s="19">
        <v>202.0</v>
      </c>
      <c r="BT161" s="19">
        <v>181.0</v>
      </c>
      <c r="BU161" s="19">
        <v>337.0</v>
      </c>
      <c r="BV161" s="19">
        <v>303.0</v>
      </c>
      <c r="BW161" s="13">
        <f t="shared" si="28"/>
        <v>0.5265625</v>
      </c>
      <c r="BX161" s="14">
        <v>3.65</v>
      </c>
      <c r="BY161" s="29">
        <f t="shared" si="29"/>
        <v>7.017496344</v>
      </c>
      <c r="BZ161" s="18">
        <f t="shared" si="30"/>
        <v>1.936511827</v>
      </c>
      <c r="CA161" s="18">
        <f t="shared" si="31"/>
        <v>2.549332026</v>
      </c>
      <c r="CB161" s="14">
        <f t="shared" si="32"/>
        <v>28.31229317</v>
      </c>
      <c r="CC161" s="14">
        <f t="shared" si="33"/>
        <v>29.97916411</v>
      </c>
      <c r="CD161" s="14">
        <f t="shared" si="34"/>
        <v>54.51648486</v>
      </c>
      <c r="CE161" s="14">
        <f t="shared" si="35"/>
        <v>55.5460228</v>
      </c>
      <c r="CF161" s="14">
        <f t="shared" si="36"/>
        <v>5.221398103</v>
      </c>
      <c r="CG161" s="7">
        <v>2447.7</v>
      </c>
      <c r="CH161" s="7">
        <v>79.0</v>
      </c>
      <c r="CI161" s="7">
        <v>104.0</v>
      </c>
      <c r="CJ161" s="26">
        <v>1076.0</v>
      </c>
      <c r="CK161" s="7">
        <v>1119.0</v>
      </c>
      <c r="CL161" s="7">
        <v>443.0</v>
      </c>
      <c r="CM161" s="7">
        <v>442.0</v>
      </c>
      <c r="CN161" s="7">
        <v>626.0</v>
      </c>
      <c r="CO161" s="7">
        <v>601.0</v>
      </c>
      <c r="CP161" s="19">
        <v>7.0</v>
      </c>
      <c r="CQ161" s="19">
        <v>2.0</v>
      </c>
      <c r="CR161" s="26">
        <f t="shared" si="37"/>
        <v>-5</v>
      </c>
      <c r="CS161" s="18">
        <f t="shared" si="38"/>
        <v>0.5108246169</v>
      </c>
      <c r="CT161" s="18">
        <f t="shared" si="39"/>
        <v>0.1459498905</v>
      </c>
      <c r="CU161" s="18">
        <f t="shared" si="40"/>
        <v>-0.3648747263</v>
      </c>
      <c r="CV161" s="30">
        <v>27.53</v>
      </c>
      <c r="CW161" s="30">
        <v>26.03</v>
      </c>
      <c r="CX161" s="30">
        <v>38.33</v>
      </c>
      <c r="CY161" s="30">
        <v>40.61</v>
      </c>
      <c r="CZ161" s="30">
        <v>31.19</v>
      </c>
      <c r="DA161" s="30">
        <v>32.91</v>
      </c>
      <c r="DB161" s="7">
        <v>0.0</v>
      </c>
      <c r="DC161" s="7">
        <v>0.0</v>
      </c>
      <c r="DD161" s="13" t="str">
        <f t="shared" si="41"/>
        <v> </v>
      </c>
      <c r="DE161" s="7">
        <v>0.0</v>
      </c>
      <c r="DF161" s="7">
        <v>0.0</v>
      </c>
      <c r="DG161" s="7">
        <v>0.0</v>
      </c>
      <c r="DH161" s="7">
        <v>0.0</v>
      </c>
      <c r="DI161" s="7">
        <v>0.0</v>
      </c>
      <c r="DJ161" s="8" t="s">
        <v>3993</v>
      </c>
      <c r="DK161" s="7" t="s">
        <v>3994</v>
      </c>
    </row>
    <row r="162" ht="12.75" customHeight="1">
      <c r="A162" s="7" t="s">
        <v>1023</v>
      </c>
      <c r="B162" s="7" t="s">
        <v>1024</v>
      </c>
      <c r="C162" s="8" t="s">
        <v>305</v>
      </c>
      <c r="D162" s="9" t="s">
        <v>174</v>
      </c>
      <c r="E162" s="7">
        <v>72.0</v>
      </c>
      <c r="F162" s="7">
        <v>2.0</v>
      </c>
      <c r="G162" s="7">
        <v>13.0</v>
      </c>
      <c r="H162" s="24">
        <f t="shared" si="1"/>
        <v>15</v>
      </c>
      <c r="I162" s="25">
        <f t="shared" si="2"/>
        <v>0.688599847</v>
      </c>
      <c r="J162" s="19">
        <v>2.0</v>
      </c>
      <c r="K162" s="19">
        <v>7.0</v>
      </c>
      <c r="L162" s="19">
        <v>4.0</v>
      </c>
      <c r="M162" s="19">
        <v>84.0</v>
      </c>
      <c r="N162" s="19">
        <v>38.0</v>
      </c>
      <c r="O162" s="19">
        <v>62.0</v>
      </c>
      <c r="P162" s="19">
        <v>41.0</v>
      </c>
      <c r="Q162" s="10">
        <f t="shared" si="3"/>
        <v>0.02380952381</v>
      </c>
      <c r="R162" s="10">
        <f t="shared" si="4"/>
        <v>0.01086956522</v>
      </c>
      <c r="S162" s="7">
        <v>78420.0</v>
      </c>
      <c r="T162" s="14">
        <f t="shared" si="5"/>
        <v>18.15277778</v>
      </c>
      <c r="U162" s="14">
        <v>1242.49</v>
      </c>
      <c r="V162" s="14">
        <f t="shared" si="6"/>
        <v>17.25680556</v>
      </c>
      <c r="W162" s="14">
        <v>2273.26</v>
      </c>
      <c r="X162" s="14">
        <f t="shared" si="7"/>
        <v>31.57305556</v>
      </c>
      <c r="Y162" s="13">
        <f t="shared" si="8"/>
        <v>0.3534068122</v>
      </c>
      <c r="Z162" s="12">
        <f t="shared" si="9"/>
        <v>91.45652174</v>
      </c>
      <c r="AA162" s="19">
        <v>143.0</v>
      </c>
      <c r="AB162" s="19">
        <v>108.0</v>
      </c>
      <c r="AC162" s="19">
        <v>109.0</v>
      </c>
      <c r="AD162" s="19">
        <v>51.0</v>
      </c>
      <c r="AE162" s="19">
        <v>13.0</v>
      </c>
      <c r="AF162" s="10">
        <f t="shared" si="10"/>
        <v>0.04347826087</v>
      </c>
      <c r="AG162" s="10">
        <f t="shared" si="11"/>
        <v>0.2391304348</v>
      </c>
      <c r="AH162" s="10">
        <f t="shared" si="12"/>
        <v>0.2826086957</v>
      </c>
      <c r="AI162" s="19">
        <v>367.0</v>
      </c>
      <c r="AJ162" s="13">
        <f t="shared" si="13"/>
        <v>0.3161068045</v>
      </c>
      <c r="AK162" s="19">
        <v>356.0</v>
      </c>
      <c r="AL162" s="13">
        <f t="shared" si="14"/>
        <v>0.3066322136</v>
      </c>
      <c r="AM162" s="19">
        <v>438.0</v>
      </c>
      <c r="AN162" s="13">
        <f t="shared" si="15"/>
        <v>0.3772609819</v>
      </c>
      <c r="AO162" s="13">
        <f t="shared" si="16"/>
        <v>0.5076071923</v>
      </c>
      <c r="AP162" s="8">
        <v>4.0</v>
      </c>
      <c r="AQ162" s="14">
        <v>-1.49</v>
      </c>
      <c r="AR162" s="19">
        <v>17.52</v>
      </c>
      <c r="AS162" s="26">
        <v>2.0</v>
      </c>
      <c r="AT162" s="27">
        <v>0.6990000000000001</v>
      </c>
      <c r="AU162" s="8">
        <v>2.0</v>
      </c>
      <c r="AV162" s="27">
        <v>0.334</v>
      </c>
      <c r="AW162" s="19">
        <v>50.14</v>
      </c>
      <c r="AX162" s="19">
        <v>16.89</v>
      </c>
      <c r="AY162" s="27">
        <v>0.902</v>
      </c>
      <c r="AZ162" s="27">
        <v>-1.147</v>
      </c>
      <c r="BA162" s="19">
        <v>50.56</v>
      </c>
      <c r="BB162" s="13">
        <f t="shared" si="17"/>
        <v>0.0765391015</v>
      </c>
      <c r="BC162" s="28">
        <f t="shared" si="18"/>
        <v>0.9151624549</v>
      </c>
      <c r="BD162" s="26">
        <f t="shared" si="19"/>
        <v>991.7015564</v>
      </c>
      <c r="BE162" s="13">
        <f t="shared" si="20"/>
        <v>-0.008298443629</v>
      </c>
      <c r="BF162" s="18">
        <f t="shared" si="21"/>
        <v>2.221345846</v>
      </c>
      <c r="BG162" s="18">
        <f t="shared" si="22"/>
        <v>2.269635973</v>
      </c>
      <c r="BH162" s="14">
        <f t="shared" si="23"/>
        <v>29.02236638</v>
      </c>
      <c r="BI162" s="14">
        <f t="shared" si="24"/>
        <v>26.7527304</v>
      </c>
      <c r="BJ162" s="14">
        <f t="shared" si="25"/>
        <v>56.06483754</v>
      </c>
      <c r="BK162" s="14">
        <f t="shared" si="26"/>
        <v>54.22981271</v>
      </c>
      <c r="BL162" s="14">
        <f t="shared" si="27"/>
        <v>1.835024829</v>
      </c>
      <c r="BM162" s="19">
        <v>46.0</v>
      </c>
      <c r="BN162" s="19">
        <v>47.0</v>
      </c>
      <c r="BO162" s="26">
        <v>555.0</v>
      </c>
      <c r="BP162" s="26">
        <v>507.0</v>
      </c>
      <c r="BQ162" s="19">
        <v>258.0</v>
      </c>
      <c r="BR162" s="19">
        <v>219.0</v>
      </c>
      <c r="BS162" s="19">
        <v>302.0</v>
      </c>
      <c r="BT162" s="19">
        <v>350.0</v>
      </c>
      <c r="BU162" s="19">
        <v>572.0</v>
      </c>
      <c r="BV162" s="19">
        <v>560.0</v>
      </c>
      <c r="BW162" s="13">
        <f t="shared" si="28"/>
        <v>0.5053003534</v>
      </c>
      <c r="BX162" s="14">
        <v>2.05</v>
      </c>
      <c r="BY162" s="29">
        <f t="shared" si="29"/>
        <v>3.043452215</v>
      </c>
      <c r="BZ162" s="18">
        <f t="shared" si="30"/>
        <v>2.335581148</v>
      </c>
      <c r="CA162" s="18">
        <f t="shared" si="31"/>
        <v>2.216244885</v>
      </c>
      <c r="CB162" s="14">
        <f t="shared" si="32"/>
        <v>28.43612668</v>
      </c>
      <c r="CC162" s="14">
        <f t="shared" si="33"/>
        <v>29.1691923</v>
      </c>
      <c r="CD162" s="14">
        <f t="shared" si="34"/>
        <v>55.47431428</v>
      </c>
      <c r="CE162" s="14">
        <f t="shared" si="35"/>
        <v>55.54250644</v>
      </c>
      <c r="CF162" s="14">
        <f t="shared" si="36"/>
        <v>1.903216979</v>
      </c>
      <c r="CG162" s="7">
        <v>3519.466667</v>
      </c>
      <c r="CH162" s="7">
        <v>137.0</v>
      </c>
      <c r="CI162" s="7">
        <v>130.0</v>
      </c>
      <c r="CJ162" s="26">
        <v>1531.0</v>
      </c>
      <c r="CK162" s="7">
        <v>1581.0</v>
      </c>
      <c r="CL162" s="7">
        <v>694.0</v>
      </c>
      <c r="CM162" s="7">
        <v>643.0</v>
      </c>
      <c r="CN162" s="7">
        <v>892.0</v>
      </c>
      <c r="CO162" s="7">
        <v>904.0</v>
      </c>
      <c r="CP162" s="19">
        <v>8.0</v>
      </c>
      <c r="CQ162" s="19">
        <v>4.0</v>
      </c>
      <c r="CR162" s="26">
        <f t="shared" si="37"/>
        <v>-4</v>
      </c>
      <c r="CS162" s="18">
        <f t="shared" si="38"/>
        <v>0.3672532517</v>
      </c>
      <c r="CT162" s="18">
        <f t="shared" si="39"/>
        <v>0.1836266259</v>
      </c>
      <c r="CU162" s="18">
        <f t="shared" si="40"/>
        <v>-0.1836266259</v>
      </c>
      <c r="CV162" s="30">
        <v>52.49</v>
      </c>
      <c r="CW162" s="30">
        <v>45.22</v>
      </c>
      <c r="CX162" s="30">
        <v>46.12</v>
      </c>
      <c r="CY162" s="30">
        <v>52.57</v>
      </c>
      <c r="CZ162" s="30">
        <v>50.98</v>
      </c>
      <c r="DA162" s="30">
        <v>52.03</v>
      </c>
      <c r="DB162" s="7">
        <v>0.0</v>
      </c>
      <c r="DC162" s="7">
        <v>1.0</v>
      </c>
      <c r="DD162" s="13">
        <f t="shared" si="41"/>
        <v>0</v>
      </c>
      <c r="DE162" s="7">
        <v>0.0</v>
      </c>
      <c r="DF162" s="7">
        <v>0.0</v>
      </c>
      <c r="DG162" s="7">
        <v>0.0</v>
      </c>
      <c r="DH162" s="7">
        <v>1.0</v>
      </c>
      <c r="DI162" s="7">
        <v>0.0</v>
      </c>
      <c r="DJ162" s="9" t="s">
        <v>3995</v>
      </c>
      <c r="DK162" s="7" t="s">
        <v>3996</v>
      </c>
    </row>
    <row r="163" ht="12.75" customHeight="1">
      <c r="A163" s="7" t="s">
        <v>1030</v>
      </c>
      <c r="B163" s="7" t="s">
        <v>1031</v>
      </c>
      <c r="C163" s="8" t="s">
        <v>206</v>
      </c>
      <c r="D163" s="9" t="s">
        <v>167</v>
      </c>
      <c r="E163" s="7">
        <v>22.0</v>
      </c>
      <c r="F163" s="7">
        <v>0.0</v>
      </c>
      <c r="G163" s="7">
        <v>1.0</v>
      </c>
      <c r="H163" s="24">
        <f t="shared" si="1"/>
        <v>1</v>
      </c>
      <c r="I163" s="25">
        <f t="shared" si="2"/>
        <v>0.2461875128</v>
      </c>
      <c r="J163" s="19">
        <v>0.0</v>
      </c>
      <c r="K163" s="19">
        <v>1.0</v>
      </c>
      <c r="L163" s="19">
        <v>0.0</v>
      </c>
      <c r="M163" s="19">
        <v>20.0</v>
      </c>
      <c r="N163" s="19">
        <v>11.0</v>
      </c>
      <c r="O163" s="19">
        <v>13.0</v>
      </c>
      <c r="P163" s="19">
        <v>23.0</v>
      </c>
      <c r="Q163" s="10">
        <f t="shared" si="3"/>
        <v>0</v>
      </c>
      <c r="R163" s="10">
        <f t="shared" si="4"/>
        <v>0</v>
      </c>
      <c r="S163" s="7">
        <v>14623.0</v>
      </c>
      <c r="T163" s="14">
        <f t="shared" si="5"/>
        <v>11.0780303</v>
      </c>
      <c r="U163" s="14">
        <v>234.41</v>
      </c>
      <c r="V163" s="14">
        <f t="shared" si="6"/>
        <v>10.655</v>
      </c>
      <c r="W163" s="14">
        <v>822.96</v>
      </c>
      <c r="X163" s="14">
        <f t="shared" si="7"/>
        <v>37.40727273</v>
      </c>
      <c r="Y163" s="13">
        <f t="shared" si="8"/>
        <v>0.2216915555</v>
      </c>
      <c r="Z163" s="12">
        <f t="shared" si="9"/>
        <v>14</v>
      </c>
      <c r="AA163" s="19">
        <v>15.0</v>
      </c>
      <c r="AB163" s="19">
        <v>37.0</v>
      </c>
      <c r="AC163" s="19">
        <v>30.0</v>
      </c>
      <c r="AD163" s="19">
        <v>2.0</v>
      </c>
      <c r="AE163" s="19">
        <v>6.0</v>
      </c>
      <c r="AF163" s="10">
        <f t="shared" si="10"/>
        <v>0</v>
      </c>
      <c r="AG163" s="10">
        <f t="shared" si="11"/>
        <v>0.1666666667</v>
      </c>
      <c r="AH163" s="10">
        <f t="shared" si="12"/>
        <v>0.1666666667</v>
      </c>
      <c r="AI163" s="19">
        <v>39.0</v>
      </c>
      <c r="AJ163" s="13">
        <f t="shared" si="13"/>
        <v>0.1688311688</v>
      </c>
      <c r="AK163" s="19">
        <v>114.0</v>
      </c>
      <c r="AL163" s="13">
        <f t="shared" si="14"/>
        <v>0.4935064935</v>
      </c>
      <c r="AM163" s="19">
        <v>78.0</v>
      </c>
      <c r="AN163" s="13">
        <f t="shared" si="15"/>
        <v>0.3376623377</v>
      </c>
      <c r="AO163" s="13">
        <f t="shared" si="16"/>
        <v>0.2549019608</v>
      </c>
      <c r="AP163" s="8">
        <v>1.0</v>
      </c>
      <c r="AQ163" s="14">
        <v>-24.98</v>
      </c>
      <c r="AR163" s="19">
        <v>16.88</v>
      </c>
      <c r="AS163" s="26">
        <v>14.0</v>
      </c>
      <c r="AT163" s="27">
        <v>0.01</v>
      </c>
      <c r="AU163" s="8">
        <v>12.0</v>
      </c>
      <c r="AV163" s="27">
        <v>0.385</v>
      </c>
      <c r="AW163" s="19">
        <v>49.96</v>
      </c>
      <c r="AX163" s="19">
        <v>16.69</v>
      </c>
      <c r="AY163" s="27">
        <v>-2.243</v>
      </c>
      <c r="AZ163" s="27">
        <v>-0.126</v>
      </c>
      <c r="BA163" s="19">
        <v>50.28</v>
      </c>
      <c r="BB163" s="13">
        <f t="shared" si="17"/>
        <v>0.07142857143</v>
      </c>
      <c r="BC163" s="28">
        <f t="shared" si="18"/>
        <v>0.9024390244</v>
      </c>
      <c r="BD163" s="26">
        <f t="shared" si="19"/>
        <v>973.8675958</v>
      </c>
      <c r="BE163" s="13">
        <f t="shared" si="20"/>
        <v>-0.02613240418</v>
      </c>
      <c r="BF163" s="18">
        <f t="shared" si="21"/>
        <v>1.535770658</v>
      </c>
      <c r="BG163" s="18">
        <f t="shared" si="22"/>
        <v>3.071541316</v>
      </c>
      <c r="BH163" s="14">
        <f t="shared" si="23"/>
        <v>21.50078922</v>
      </c>
      <c r="BI163" s="14">
        <f t="shared" si="24"/>
        <v>31.48329849</v>
      </c>
      <c r="BJ163" s="14">
        <f t="shared" si="25"/>
        <v>43.25754021</v>
      </c>
      <c r="BK163" s="14">
        <f t="shared" si="26"/>
        <v>60.40697922</v>
      </c>
      <c r="BL163" s="14">
        <f t="shared" si="27"/>
        <v>-17.14943902</v>
      </c>
      <c r="BM163" s="19">
        <v>6.0</v>
      </c>
      <c r="BN163" s="19">
        <v>12.0</v>
      </c>
      <c r="BO163" s="26">
        <v>78.0</v>
      </c>
      <c r="BP163" s="26">
        <v>111.0</v>
      </c>
      <c r="BQ163" s="19">
        <v>29.0</v>
      </c>
      <c r="BR163" s="19">
        <v>42.0</v>
      </c>
      <c r="BS163" s="19">
        <v>56.0</v>
      </c>
      <c r="BT163" s="19">
        <v>71.0</v>
      </c>
      <c r="BU163" s="19">
        <v>72.0</v>
      </c>
      <c r="BV163" s="19">
        <v>113.0</v>
      </c>
      <c r="BW163" s="13">
        <f t="shared" si="28"/>
        <v>0.3891891892</v>
      </c>
      <c r="BX163" s="14">
        <v>-12.0</v>
      </c>
      <c r="BY163" s="29">
        <f t="shared" si="29"/>
        <v>-10.84608608</v>
      </c>
      <c r="BZ163" s="18">
        <f t="shared" si="30"/>
        <v>2.261022484</v>
      </c>
      <c r="CA163" s="18">
        <f t="shared" si="31"/>
        <v>2.543650294</v>
      </c>
      <c r="CB163" s="14">
        <f t="shared" si="32"/>
        <v>28.14972992</v>
      </c>
      <c r="CC163" s="14">
        <f t="shared" si="33"/>
        <v>29.73244566</v>
      </c>
      <c r="CD163" s="14">
        <f t="shared" si="34"/>
        <v>54.82979523</v>
      </c>
      <c r="CE163" s="14">
        <f t="shared" si="35"/>
        <v>56.29945985</v>
      </c>
      <c r="CF163" s="14">
        <f t="shared" si="36"/>
        <v>-15.6797744</v>
      </c>
      <c r="CG163" s="7">
        <v>1061.466667</v>
      </c>
      <c r="CH163" s="7">
        <v>40.0</v>
      </c>
      <c r="CI163" s="7">
        <v>45.0</v>
      </c>
      <c r="CJ163" s="26">
        <v>458.0</v>
      </c>
      <c r="CK163" s="7">
        <v>481.0</v>
      </c>
      <c r="CL163" s="7">
        <v>180.0</v>
      </c>
      <c r="CM163" s="7">
        <v>186.0</v>
      </c>
      <c r="CN163" s="7">
        <v>292.0</v>
      </c>
      <c r="CO163" s="7">
        <v>284.0</v>
      </c>
      <c r="CP163" s="19">
        <v>2.0</v>
      </c>
      <c r="CQ163" s="19">
        <v>1.0</v>
      </c>
      <c r="CR163" s="26">
        <f t="shared" si="37"/>
        <v>-1</v>
      </c>
      <c r="CS163" s="18">
        <f t="shared" si="38"/>
        <v>0.4923750256</v>
      </c>
      <c r="CT163" s="18">
        <f t="shared" si="39"/>
        <v>0.2461875128</v>
      </c>
      <c r="CU163" s="18">
        <f t="shared" si="40"/>
        <v>-0.2461875128</v>
      </c>
      <c r="CV163" s="30">
        <v>6.25</v>
      </c>
      <c r="CW163" s="30">
        <v>9.96</v>
      </c>
      <c r="CX163" s="30">
        <v>8.8</v>
      </c>
      <c r="CY163" s="30">
        <v>11.46</v>
      </c>
      <c r="CZ163" s="30">
        <v>8.49</v>
      </c>
      <c r="DA163" s="30">
        <v>10.02</v>
      </c>
      <c r="DB163" s="7">
        <v>63.0</v>
      </c>
      <c r="DC163" s="7">
        <v>58.0</v>
      </c>
      <c r="DD163" s="13">
        <f t="shared" si="41"/>
        <v>0.520661157</v>
      </c>
      <c r="DE163" s="7">
        <v>0.17</v>
      </c>
      <c r="DF163" s="7">
        <v>-2.96</v>
      </c>
      <c r="DG163" s="7">
        <v>24.0</v>
      </c>
      <c r="DH163" s="7">
        <v>44.0</v>
      </c>
      <c r="DI163" s="7">
        <v>49.0</v>
      </c>
      <c r="DJ163" s="9" t="s">
        <v>3997</v>
      </c>
      <c r="DK163" s="7" t="s">
        <v>3998</v>
      </c>
    </row>
    <row r="164" ht="12.75" customHeight="1">
      <c r="A164" s="7" t="s">
        <v>1034</v>
      </c>
      <c r="B164" s="7" t="s">
        <v>1035</v>
      </c>
      <c r="C164" s="8" t="s">
        <v>246</v>
      </c>
      <c r="D164" s="9" t="s">
        <v>150</v>
      </c>
      <c r="E164" s="7">
        <v>2.0</v>
      </c>
      <c r="F164" s="7">
        <v>0.0</v>
      </c>
      <c r="G164" s="7">
        <v>0.0</v>
      </c>
      <c r="H164" s="24">
        <f t="shared" si="1"/>
        <v>0</v>
      </c>
      <c r="I164" s="25">
        <f t="shared" si="2"/>
        <v>0</v>
      </c>
      <c r="J164" s="19">
        <v>0.0</v>
      </c>
      <c r="K164" s="19">
        <v>0.0</v>
      </c>
      <c r="L164" s="19">
        <v>0.0</v>
      </c>
      <c r="M164" s="19">
        <v>2.0</v>
      </c>
      <c r="N164" s="19">
        <v>0.0</v>
      </c>
      <c r="O164" s="19">
        <v>0.0</v>
      </c>
      <c r="P164" s="19">
        <v>1.0</v>
      </c>
      <c r="Q164" s="10">
        <f t="shared" si="3"/>
        <v>0</v>
      </c>
      <c r="R164" s="10">
        <f t="shared" si="4"/>
        <v>0</v>
      </c>
      <c r="S164" s="7">
        <v>1081.0</v>
      </c>
      <c r="T164" s="14">
        <f t="shared" si="5"/>
        <v>9.008333333</v>
      </c>
      <c r="U164" s="14">
        <v>14.4</v>
      </c>
      <c r="V164" s="14">
        <f t="shared" si="6"/>
        <v>7.2</v>
      </c>
      <c r="W164" s="14">
        <v>85.42</v>
      </c>
      <c r="X164" s="14">
        <f t="shared" si="7"/>
        <v>42.71</v>
      </c>
      <c r="Y164" s="13">
        <f t="shared" si="8"/>
        <v>0.1442596674</v>
      </c>
      <c r="Z164" s="12">
        <f t="shared" si="9"/>
        <v>0</v>
      </c>
      <c r="AA164" s="19">
        <v>0.0</v>
      </c>
      <c r="AB164" s="19">
        <v>3.0</v>
      </c>
      <c r="AC164" s="19">
        <v>2.0</v>
      </c>
      <c r="AD164" s="19">
        <v>0.0</v>
      </c>
      <c r="AE164" s="19">
        <v>0.0</v>
      </c>
      <c r="AF164" s="10">
        <f t="shared" si="10"/>
        <v>0</v>
      </c>
      <c r="AG164" s="10">
        <f t="shared" si="11"/>
        <v>0</v>
      </c>
      <c r="AH164" s="10">
        <f t="shared" si="12"/>
        <v>0</v>
      </c>
      <c r="AI164" s="19">
        <v>2.0</v>
      </c>
      <c r="AJ164" s="13">
        <f t="shared" si="13"/>
        <v>0.25</v>
      </c>
      <c r="AK164" s="19">
        <v>4.0</v>
      </c>
      <c r="AL164" s="13">
        <f t="shared" si="14"/>
        <v>0.5</v>
      </c>
      <c r="AM164" s="19">
        <v>2.0</v>
      </c>
      <c r="AN164" s="13">
        <f t="shared" si="15"/>
        <v>0.25</v>
      </c>
      <c r="AO164" s="13">
        <f t="shared" si="16"/>
        <v>0.3333333333</v>
      </c>
      <c r="AP164" s="8">
        <v>1.0</v>
      </c>
      <c r="AQ164" s="14">
        <v>-16.67</v>
      </c>
      <c r="AR164" s="19">
        <v>16.71</v>
      </c>
      <c r="AS164" s="26">
        <v>13.0</v>
      </c>
      <c r="AT164" s="27">
        <v>-0.736</v>
      </c>
      <c r="AU164" s="8">
        <v>13.0</v>
      </c>
      <c r="AV164" s="27">
        <v>-1.589</v>
      </c>
      <c r="AW164" s="19">
        <v>49.69</v>
      </c>
      <c r="AX164" s="19">
        <v>15.26</v>
      </c>
      <c r="AY164" s="27">
        <v>-7.93</v>
      </c>
      <c r="AZ164" s="27">
        <v>-3.2880000000000003</v>
      </c>
      <c r="BA164" s="19">
        <v>49.49</v>
      </c>
      <c r="BB164" s="13">
        <f t="shared" si="17"/>
        <v>0.125</v>
      </c>
      <c r="BC164" s="28">
        <f t="shared" si="18"/>
        <v>1</v>
      </c>
      <c r="BD164" s="26">
        <f t="shared" si="19"/>
        <v>1125</v>
      </c>
      <c r="BE164" s="13">
        <f t="shared" si="20"/>
        <v>0.125</v>
      </c>
      <c r="BF164" s="18">
        <f t="shared" si="21"/>
        <v>4.166666667</v>
      </c>
      <c r="BG164" s="18">
        <f t="shared" si="22"/>
        <v>0</v>
      </c>
      <c r="BH164" s="14">
        <f t="shared" si="23"/>
        <v>33.33333333</v>
      </c>
      <c r="BI164" s="14">
        <f t="shared" si="24"/>
        <v>29.16666667</v>
      </c>
      <c r="BJ164" s="14">
        <f t="shared" si="25"/>
        <v>37.5</v>
      </c>
      <c r="BK164" s="14">
        <f t="shared" si="26"/>
        <v>50</v>
      </c>
      <c r="BL164" s="14">
        <f t="shared" si="27"/>
        <v>-12.5</v>
      </c>
      <c r="BM164" s="19">
        <v>1.0</v>
      </c>
      <c r="BN164" s="19">
        <v>0.0</v>
      </c>
      <c r="BO164" s="26">
        <v>7.0</v>
      </c>
      <c r="BP164" s="26">
        <v>7.0</v>
      </c>
      <c r="BQ164" s="19">
        <v>0.0</v>
      </c>
      <c r="BR164" s="19">
        <v>2.0</v>
      </c>
      <c r="BS164" s="19">
        <v>1.0</v>
      </c>
      <c r="BT164" s="19">
        <v>3.0</v>
      </c>
      <c r="BU164" s="19">
        <v>6.0</v>
      </c>
      <c r="BV164" s="19">
        <v>5.0</v>
      </c>
      <c r="BW164" s="13">
        <f t="shared" si="28"/>
        <v>0.5454545455</v>
      </c>
      <c r="BX164" s="14">
        <v>-6.7</v>
      </c>
      <c r="BY164" s="29">
        <f t="shared" si="29"/>
        <v>-6.891</v>
      </c>
      <c r="BZ164" s="18">
        <f t="shared" si="30"/>
        <v>1.80481284</v>
      </c>
      <c r="CA164" s="18">
        <f t="shared" si="31"/>
        <v>0.6016042801</v>
      </c>
      <c r="CB164" s="14">
        <f t="shared" si="32"/>
        <v>39.10427821</v>
      </c>
      <c r="CC164" s="14">
        <f t="shared" si="33"/>
        <v>28.27540116</v>
      </c>
      <c r="CD164" s="14">
        <f t="shared" si="34"/>
        <v>59.55882373</v>
      </c>
      <c r="CE164" s="14">
        <f t="shared" si="35"/>
        <v>42.71390389</v>
      </c>
      <c r="CF164" s="14">
        <f t="shared" si="36"/>
        <v>-29.34491984</v>
      </c>
      <c r="CG164" s="7">
        <v>99.733333</v>
      </c>
      <c r="CH164" s="7">
        <v>3.0</v>
      </c>
      <c r="CI164" s="7">
        <v>1.0</v>
      </c>
      <c r="CJ164" s="26">
        <v>62.0</v>
      </c>
      <c r="CK164" s="7">
        <v>46.0</v>
      </c>
      <c r="CL164" s="7">
        <v>16.0</v>
      </c>
      <c r="CM164" s="7">
        <v>10.0</v>
      </c>
      <c r="CN164" s="7">
        <v>18.0</v>
      </c>
      <c r="CO164" s="7">
        <v>14.0</v>
      </c>
      <c r="CP164" s="19">
        <v>0.0</v>
      </c>
      <c r="CQ164" s="19">
        <v>0.0</v>
      </c>
      <c r="CR164" s="26">
        <f t="shared" si="37"/>
        <v>0</v>
      </c>
      <c r="CS164" s="18">
        <f t="shared" si="38"/>
        <v>0</v>
      </c>
      <c r="CT164" s="18">
        <f t="shared" si="39"/>
        <v>0</v>
      </c>
      <c r="CU164" s="18">
        <f t="shared" si="40"/>
        <v>0</v>
      </c>
      <c r="CV164" s="30">
        <v>0.46</v>
      </c>
      <c r="CW164" s="30">
        <v>0.37</v>
      </c>
      <c r="CX164" s="30">
        <v>0.52</v>
      </c>
      <c r="CY164" s="30">
        <v>0.07</v>
      </c>
      <c r="CZ164" s="30">
        <v>0.6000000000000001</v>
      </c>
      <c r="DA164" s="30">
        <v>0.66</v>
      </c>
      <c r="DB164" s="7">
        <v>1.0</v>
      </c>
      <c r="DC164" s="7">
        <v>0.0</v>
      </c>
      <c r="DD164" s="13">
        <f t="shared" si="41"/>
        <v>1</v>
      </c>
      <c r="DE164" s="7">
        <v>-0.01</v>
      </c>
      <c r="DF164" s="7">
        <v>-0.24</v>
      </c>
      <c r="DG164" s="7">
        <v>1.0</v>
      </c>
      <c r="DH164" s="7">
        <v>0.0</v>
      </c>
      <c r="DI164" s="7">
        <v>0.0</v>
      </c>
      <c r="DJ164" s="9" t="s">
        <v>3999</v>
      </c>
      <c r="DK164" s="7" t="s">
        <v>4000</v>
      </c>
    </row>
    <row r="165" ht="12.75" customHeight="1">
      <c r="A165" s="7" t="s">
        <v>1038</v>
      </c>
      <c r="B165" s="7" t="s">
        <v>1039</v>
      </c>
      <c r="C165" s="8" t="s">
        <v>136</v>
      </c>
      <c r="D165" s="9" t="s">
        <v>174</v>
      </c>
      <c r="E165" s="7">
        <v>78.0</v>
      </c>
      <c r="F165" s="7">
        <v>8.0</v>
      </c>
      <c r="G165" s="7">
        <v>12.0</v>
      </c>
      <c r="H165" s="24">
        <f t="shared" si="1"/>
        <v>20</v>
      </c>
      <c r="I165" s="25">
        <f t="shared" si="2"/>
        <v>0.8268828812</v>
      </c>
      <c r="J165" s="19">
        <v>6.0</v>
      </c>
      <c r="K165" s="19">
        <v>5.0</v>
      </c>
      <c r="L165" s="19">
        <v>4.0</v>
      </c>
      <c r="M165" s="19">
        <v>58.0</v>
      </c>
      <c r="N165" s="19">
        <v>25.0</v>
      </c>
      <c r="O165" s="19">
        <v>42.0</v>
      </c>
      <c r="P165" s="19">
        <v>38.0</v>
      </c>
      <c r="Q165" s="10">
        <f t="shared" si="3"/>
        <v>0.1379310345</v>
      </c>
      <c r="R165" s="10">
        <f t="shared" si="4"/>
        <v>0.064</v>
      </c>
      <c r="S165" s="7">
        <v>87074.0</v>
      </c>
      <c r="T165" s="14">
        <f t="shared" si="5"/>
        <v>18.60555556</v>
      </c>
      <c r="U165" s="14">
        <v>1334.67</v>
      </c>
      <c r="V165" s="14">
        <f t="shared" si="6"/>
        <v>17.11115385</v>
      </c>
      <c r="W165" s="14">
        <v>2330.51</v>
      </c>
      <c r="X165" s="14">
        <f t="shared" si="7"/>
        <v>29.87833333</v>
      </c>
      <c r="Y165" s="13">
        <f t="shared" si="8"/>
        <v>0.3641485548</v>
      </c>
      <c r="Z165" s="12">
        <f t="shared" si="9"/>
        <v>76.70731707</v>
      </c>
      <c r="AA165" s="19">
        <v>67.0</v>
      </c>
      <c r="AB165" s="19">
        <v>64.0</v>
      </c>
      <c r="AC165" s="19">
        <v>71.0</v>
      </c>
      <c r="AD165" s="19">
        <v>31.0</v>
      </c>
      <c r="AE165" s="19">
        <v>15.0</v>
      </c>
      <c r="AF165" s="10">
        <f t="shared" si="10"/>
        <v>0.1463414634</v>
      </c>
      <c r="AG165" s="10">
        <f t="shared" si="11"/>
        <v>0.2195121951</v>
      </c>
      <c r="AH165" s="10">
        <f t="shared" si="12"/>
        <v>0.3658536585</v>
      </c>
      <c r="AI165" s="19">
        <v>384.0</v>
      </c>
      <c r="AJ165" s="13">
        <f t="shared" si="13"/>
        <v>0.2863534676</v>
      </c>
      <c r="AK165" s="19">
        <v>443.0</v>
      </c>
      <c r="AL165" s="13">
        <f t="shared" si="14"/>
        <v>0.3303504847</v>
      </c>
      <c r="AM165" s="19">
        <v>514.0</v>
      </c>
      <c r="AN165" s="13">
        <f t="shared" si="15"/>
        <v>0.3832960477</v>
      </c>
      <c r="AO165" s="13">
        <f t="shared" si="16"/>
        <v>0.4643288996</v>
      </c>
      <c r="AP165" s="8">
        <v>1.0</v>
      </c>
      <c r="AQ165" s="14">
        <v>-12.44</v>
      </c>
      <c r="AR165" s="19">
        <v>17.79</v>
      </c>
      <c r="AS165" s="26">
        <v>1.0</v>
      </c>
      <c r="AT165" s="27">
        <v>1.274</v>
      </c>
      <c r="AU165" s="8">
        <v>1.0</v>
      </c>
      <c r="AV165" s="27">
        <v>0.12</v>
      </c>
      <c r="AW165" s="19">
        <v>50.21</v>
      </c>
      <c r="AX165" s="19">
        <v>17.04</v>
      </c>
      <c r="AY165" s="27">
        <v>-0.728</v>
      </c>
      <c r="AZ165" s="27">
        <v>2.934</v>
      </c>
      <c r="BA165" s="19">
        <v>51.53</v>
      </c>
      <c r="BB165" s="13">
        <f t="shared" si="17"/>
        <v>0.06518282989</v>
      </c>
      <c r="BC165" s="28">
        <f t="shared" si="18"/>
        <v>0.9297458894</v>
      </c>
      <c r="BD165" s="26">
        <f t="shared" si="19"/>
        <v>994.9287193</v>
      </c>
      <c r="BE165" s="13">
        <f t="shared" si="20"/>
        <v>-0.005071280724</v>
      </c>
      <c r="BF165" s="18">
        <f t="shared" si="21"/>
        <v>1.84315224</v>
      </c>
      <c r="BG165" s="18">
        <f t="shared" si="22"/>
        <v>2.112881836</v>
      </c>
      <c r="BH165" s="14">
        <f t="shared" si="23"/>
        <v>28.27665266</v>
      </c>
      <c r="BI165" s="14">
        <f t="shared" si="24"/>
        <v>30.07484996</v>
      </c>
      <c r="BJ165" s="14">
        <f t="shared" si="25"/>
        <v>49.89997527</v>
      </c>
      <c r="BK165" s="14">
        <f t="shared" si="26"/>
        <v>52.50736137</v>
      </c>
      <c r="BL165" s="14">
        <f t="shared" si="27"/>
        <v>-2.607386095</v>
      </c>
      <c r="BM165" s="19">
        <v>41.0</v>
      </c>
      <c r="BN165" s="19">
        <v>47.0</v>
      </c>
      <c r="BO165" s="26">
        <v>588.0</v>
      </c>
      <c r="BP165" s="26">
        <v>622.0</v>
      </c>
      <c r="BQ165" s="19">
        <v>221.0</v>
      </c>
      <c r="BR165" s="19">
        <v>259.0</v>
      </c>
      <c r="BS165" s="19">
        <v>260.0</v>
      </c>
      <c r="BT165" s="19">
        <v>240.0</v>
      </c>
      <c r="BU165" s="19">
        <v>560.0</v>
      </c>
      <c r="BV165" s="19">
        <v>579.0</v>
      </c>
      <c r="BW165" s="13">
        <f t="shared" si="28"/>
        <v>0.4916593503</v>
      </c>
      <c r="BX165" s="14">
        <v>-3.11</v>
      </c>
      <c r="BY165" s="29">
        <f t="shared" si="29"/>
        <v>-4.655279687</v>
      </c>
      <c r="BZ165" s="18">
        <f t="shared" si="30"/>
        <v>1.945053598</v>
      </c>
      <c r="CA165" s="18">
        <f t="shared" si="31"/>
        <v>2.141193457</v>
      </c>
      <c r="CB165" s="14">
        <f t="shared" si="32"/>
        <v>29.09407903</v>
      </c>
      <c r="CC165" s="14">
        <f t="shared" si="33"/>
        <v>28.9960091</v>
      </c>
      <c r="CD165" s="14">
        <f t="shared" si="34"/>
        <v>53.2683166</v>
      </c>
      <c r="CE165" s="14">
        <f t="shared" si="35"/>
        <v>49.06765463</v>
      </c>
      <c r="CF165" s="14">
        <f t="shared" si="36"/>
        <v>-6.808048067</v>
      </c>
      <c r="CG165" s="7">
        <v>3670.85</v>
      </c>
      <c r="CH165" s="7">
        <v>119.0</v>
      </c>
      <c r="CI165" s="7">
        <v>131.0</v>
      </c>
      <c r="CJ165" s="26">
        <v>1661.0</v>
      </c>
      <c r="CK165" s="7">
        <v>1643.0</v>
      </c>
      <c r="CL165" s="7">
        <v>683.0</v>
      </c>
      <c r="CM165" s="7">
        <v>620.0</v>
      </c>
      <c r="CN165" s="7">
        <v>796.0</v>
      </c>
      <c r="CO165" s="7">
        <v>608.0</v>
      </c>
      <c r="CP165" s="19">
        <v>15.0</v>
      </c>
      <c r="CQ165" s="19">
        <v>6.0</v>
      </c>
      <c r="CR165" s="26">
        <f t="shared" si="37"/>
        <v>-9</v>
      </c>
      <c r="CS165" s="18">
        <f t="shared" si="38"/>
        <v>0.6201621609</v>
      </c>
      <c r="CT165" s="18">
        <f t="shared" si="39"/>
        <v>0.2480648644</v>
      </c>
      <c r="CU165" s="18">
        <f t="shared" si="40"/>
        <v>-0.3720972966</v>
      </c>
      <c r="CV165" s="30">
        <v>52.01</v>
      </c>
      <c r="CW165" s="30">
        <v>46.35</v>
      </c>
      <c r="CX165" s="30">
        <v>60.54</v>
      </c>
      <c r="CY165" s="30">
        <v>48.95</v>
      </c>
      <c r="CZ165" s="30">
        <v>53.82</v>
      </c>
      <c r="DA165" s="30">
        <v>50.25</v>
      </c>
      <c r="DB165" s="7">
        <v>0.0</v>
      </c>
      <c r="DC165" s="7">
        <v>0.0</v>
      </c>
      <c r="DD165" s="13" t="str">
        <f t="shared" si="41"/>
        <v> </v>
      </c>
      <c r="DE165" s="7">
        <v>0.0</v>
      </c>
      <c r="DF165" s="7">
        <v>0.0</v>
      </c>
      <c r="DG165" s="7">
        <v>0.0</v>
      </c>
      <c r="DH165" s="7">
        <v>0.0</v>
      </c>
      <c r="DI165" s="7">
        <v>0.0</v>
      </c>
      <c r="DJ165" s="8" t="s">
        <v>4001</v>
      </c>
      <c r="DK165" s="7" t="s">
        <v>4002</v>
      </c>
    </row>
    <row r="166" ht="12.75" customHeight="1">
      <c r="A166" s="7" t="s">
        <v>743</v>
      </c>
      <c r="B166" s="7" t="s">
        <v>1044</v>
      </c>
      <c r="C166" s="8" t="s">
        <v>394</v>
      </c>
      <c r="D166" s="9" t="s">
        <v>174</v>
      </c>
      <c r="E166" s="7">
        <v>52.0</v>
      </c>
      <c r="F166" s="7">
        <v>4.0</v>
      </c>
      <c r="G166" s="7">
        <v>8.0</v>
      </c>
      <c r="H166" s="24">
        <f t="shared" si="1"/>
        <v>12</v>
      </c>
      <c r="I166" s="25">
        <f t="shared" si="2"/>
        <v>0.7112047677</v>
      </c>
      <c r="J166" s="19">
        <v>2.0</v>
      </c>
      <c r="K166" s="19">
        <v>1.0</v>
      </c>
      <c r="L166" s="19">
        <v>4.0</v>
      </c>
      <c r="M166" s="19">
        <v>74.0</v>
      </c>
      <c r="N166" s="19">
        <v>29.0</v>
      </c>
      <c r="O166" s="19">
        <v>68.0</v>
      </c>
      <c r="P166" s="19">
        <v>43.0</v>
      </c>
      <c r="Q166" s="10">
        <f t="shared" si="3"/>
        <v>0.05405405405</v>
      </c>
      <c r="R166" s="10">
        <f t="shared" si="4"/>
        <v>0.02339181287</v>
      </c>
      <c r="S166" s="7">
        <v>60742.0</v>
      </c>
      <c r="T166" s="14">
        <f t="shared" si="5"/>
        <v>19.46858974</v>
      </c>
      <c r="U166" s="14">
        <v>934.76</v>
      </c>
      <c r="V166" s="14">
        <f t="shared" si="6"/>
        <v>17.97615385</v>
      </c>
      <c r="W166" s="14">
        <v>1501.67</v>
      </c>
      <c r="X166" s="14">
        <f t="shared" si="7"/>
        <v>28.87826923</v>
      </c>
      <c r="Y166" s="13">
        <f t="shared" si="8"/>
        <v>0.3836596988</v>
      </c>
      <c r="Z166" s="12">
        <f t="shared" si="9"/>
        <v>21.86363636</v>
      </c>
      <c r="AA166" s="19">
        <v>78.0</v>
      </c>
      <c r="AB166" s="19">
        <v>122.0</v>
      </c>
      <c r="AC166" s="19">
        <v>66.0</v>
      </c>
      <c r="AD166" s="19">
        <v>26.0</v>
      </c>
      <c r="AE166" s="19">
        <v>12.0</v>
      </c>
      <c r="AF166" s="10">
        <f t="shared" si="10"/>
        <v>0.09090909091</v>
      </c>
      <c r="AG166" s="10">
        <f t="shared" si="11"/>
        <v>0.2272727273</v>
      </c>
      <c r="AH166" s="10">
        <f t="shared" si="12"/>
        <v>0.3181818182</v>
      </c>
      <c r="AI166" s="19">
        <v>270.0</v>
      </c>
      <c r="AJ166" s="13">
        <f t="shared" si="13"/>
        <v>0.3054298643</v>
      </c>
      <c r="AK166" s="19">
        <v>297.0</v>
      </c>
      <c r="AL166" s="13">
        <f t="shared" si="14"/>
        <v>0.3359728507</v>
      </c>
      <c r="AM166" s="19">
        <v>317.0</v>
      </c>
      <c r="AN166" s="13">
        <f t="shared" si="15"/>
        <v>0.3585972851</v>
      </c>
      <c r="AO166" s="13">
        <f t="shared" si="16"/>
        <v>0.4761904762</v>
      </c>
      <c r="AP166" s="8">
        <v>3.0</v>
      </c>
      <c r="AQ166" s="14">
        <v>-1.43</v>
      </c>
      <c r="AR166" s="19">
        <v>17.67</v>
      </c>
      <c r="AS166" s="26">
        <v>1.0</v>
      </c>
      <c r="AT166" s="27">
        <v>0.9450000000000001</v>
      </c>
      <c r="AU166" s="8">
        <v>2.0</v>
      </c>
      <c r="AV166" s="27">
        <v>0.539</v>
      </c>
      <c r="AW166" s="19">
        <v>50.48</v>
      </c>
      <c r="AX166" s="19">
        <v>17.04</v>
      </c>
      <c r="AY166" s="27">
        <v>2.707</v>
      </c>
      <c r="AZ166" s="27">
        <v>2.877</v>
      </c>
      <c r="BA166" s="19">
        <v>50.31</v>
      </c>
      <c r="BB166" s="13">
        <f t="shared" si="17"/>
        <v>0.04573804574</v>
      </c>
      <c r="BC166" s="28">
        <f t="shared" si="18"/>
        <v>0.9304703476</v>
      </c>
      <c r="BD166" s="26">
        <f t="shared" si="19"/>
        <v>976.2083934</v>
      </c>
      <c r="BE166" s="13">
        <f t="shared" si="20"/>
        <v>-0.02379160661</v>
      </c>
      <c r="BF166" s="18">
        <f t="shared" si="21"/>
        <v>1.412127177</v>
      </c>
      <c r="BG166" s="18">
        <f t="shared" si="22"/>
        <v>2.182378364</v>
      </c>
      <c r="BH166" s="14">
        <f t="shared" si="23"/>
        <v>30.8742351</v>
      </c>
      <c r="BI166" s="14">
        <f t="shared" si="24"/>
        <v>31.38773589</v>
      </c>
      <c r="BJ166" s="14">
        <f t="shared" si="25"/>
        <v>60.14378022</v>
      </c>
      <c r="BK166" s="14">
        <f t="shared" si="26"/>
        <v>56.48508708</v>
      </c>
      <c r="BL166" s="14">
        <f t="shared" si="27"/>
        <v>3.65869314</v>
      </c>
      <c r="BM166" s="19">
        <v>22.0</v>
      </c>
      <c r="BN166" s="19">
        <v>34.0</v>
      </c>
      <c r="BO166" s="26">
        <v>459.0</v>
      </c>
      <c r="BP166" s="26">
        <v>455.0</v>
      </c>
      <c r="BQ166" s="19">
        <v>194.0</v>
      </c>
      <c r="BR166" s="19">
        <v>150.0</v>
      </c>
      <c r="BS166" s="19">
        <v>262.0</v>
      </c>
      <c r="BT166" s="19">
        <v>241.0</v>
      </c>
      <c r="BU166" s="19">
        <v>434.0</v>
      </c>
      <c r="BV166" s="19">
        <v>441.0</v>
      </c>
      <c r="BW166" s="13">
        <f t="shared" si="28"/>
        <v>0.496</v>
      </c>
      <c r="BX166" s="14">
        <v>1.33</v>
      </c>
      <c r="BY166" s="29">
        <f t="shared" si="29"/>
        <v>1.802121712</v>
      </c>
      <c r="BZ166" s="18">
        <f t="shared" si="30"/>
        <v>1.846696807</v>
      </c>
      <c r="CA166" s="18">
        <f t="shared" si="31"/>
        <v>1.846696807</v>
      </c>
      <c r="CB166" s="14">
        <f t="shared" si="32"/>
        <v>28.58686657</v>
      </c>
      <c r="CC166" s="14">
        <f t="shared" si="33"/>
        <v>31.04912898</v>
      </c>
      <c r="CD166" s="14">
        <f t="shared" si="34"/>
        <v>56.2134508</v>
      </c>
      <c r="CE166" s="14">
        <f t="shared" si="35"/>
        <v>57.09986527</v>
      </c>
      <c r="CF166" s="14">
        <f t="shared" si="36"/>
        <v>4.545107608</v>
      </c>
      <c r="CG166" s="7">
        <v>2436.783333</v>
      </c>
      <c r="CH166" s="7">
        <v>75.0</v>
      </c>
      <c r="CI166" s="7">
        <v>75.0</v>
      </c>
      <c r="CJ166" s="26">
        <v>1086.0</v>
      </c>
      <c r="CK166" s="7">
        <v>1186.0</v>
      </c>
      <c r="CL166" s="7">
        <v>466.0</v>
      </c>
      <c r="CM166" s="7">
        <v>436.0</v>
      </c>
      <c r="CN166" s="7">
        <v>656.0</v>
      </c>
      <c r="CO166" s="7">
        <v>622.0</v>
      </c>
      <c r="CP166" s="19">
        <v>5.0</v>
      </c>
      <c r="CQ166" s="19">
        <v>4.0</v>
      </c>
      <c r="CR166" s="26">
        <f t="shared" si="37"/>
        <v>-1</v>
      </c>
      <c r="CS166" s="18">
        <f t="shared" si="38"/>
        <v>0.2963353199</v>
      </c>
      <c r="CT166" s="18">
        <f t="shared" si="39"/>
        <v>0.2370682559</v>
      </c>
      <c r="CU166" s="18">
        <f t="shared" si="40"/>
        <v>-0.05926706398</v>
      </c>
      <c r="CV166" s="30">
        <v>34.78</v>
      </c>
      <c r="CW166" s="30">
        <v>36.72</v>
      </c>
      <c r="CX166" s="30">
        <v>36.95</v>
      </c>
      <c r="CY166" s="30">
        <v>32.95</v>
      </c>
      <c r="CZ166" s="30">
        <v>35.39</v>
      </c>
      <c r="DA166" s="30">
        <v>45.06</v>
      </c>
      <c r="DB166" s="7">
        <v>0.0</v>
      </c>
      <c r="DC166" s="7">
        <v>0.0</v>
      </c>
      <c r="DD166" s="13" t="str">
        <f t="shared" si="41"/>
        <v> </v>
      </c>
      <c r="DE166" s="7">
        <v>0.0</v>
      </c>
      <c r="DF166" s="7">
        <v>0.0</v>
      </c>
      <c r="DG166" s="7">
        <v>0.0</v>
      </c>
      <c r="DH166" s="7">
        <v>0.0</v>
      </c>
      <c r="DI166" s="7">
        <v>0.0</v>
      </c>
      <c r="DJ166" s="9" t="s">
        <v>4003</v>
      </c>
      <c r="DK166" s="7" t="s">
        <v>4004</v>
      </c>
    </row>
    <row r="167" ht="12.75" customHeight="1">
      <c r="A167" s="7" t="s">
        <v>1048</v>
      </c>
      <c r="B167" s="7" t="s">
        <v>1049</v>
      </c>
      <c r="C167" s="8" t="s">
        <v>628</v>
      </c>
      <c r="D167" s="9" t="s">
        <v>174</v>
      </c>
      <c r="E167" s="7">
        <v>45.0</v>
      </c>
      <c r="F167" s="7">
        <v>0.0</v>
      </c>
      <c r="G167" s="7">
        <v>0.0</v>
      </c>
      <c r="H167" s="24">
        <f t="shared" si="1"/>
        <v>0</v>
      </c>
      <c r="I167" s="25">
        <f t="shared" si="2"/>
        <v>0</v>
      </c>
      <c r="J167" s="19">
        <v>0.0</v>
      </c>
      <c r="K167" s="19">
        <v>0.0</v>
      </c>
      <c r="L167" s="19">
        <v>0.0</v>
      </c>
      <c r="M167" s="19">
        <v>33.0</v>
      </c>
      <c r="N167" s="19">
        <v>15.0</v>
      </c>
      <c r="O167" s="19">
        <v>32.0</v>
      </c>
      <c r="P167" s="19">
        <v>17.0</v>
      </c>
      <c r="Q167" s="10">
        <f t="shared" si="3"/>
        <v>0</v>
      </c>
      <c r="R167" s="10">
        <f t="shared" si="4"/>
        <v>0</v>
      </c>
      <c r="S167" s="7">
        <v>33446.0</v>
      </c>
      <c r="T167" s="14">
        <f t="shared" si="5"/>
        <v>12.38740741</v>
      </c>
      <c r="U167" s="14">
        <v>551.0</v>
      </c>
      <c r="V167" s="14">
        <f t="shared" si="6"/>
        <v>12.24444444</v>
      </c>
      <c r="W167" s="14">
        <v>1626.33</v>
      </c>
      <c r="X167" s="14">
        <f t="shared" si="7"/>
        <v>36.14066667</v>
      </c>
      <c r="Y167" s="13">
        <f t="shared" si="8"/>
        <v>0.2530622368</v>
      </c>
      <c r="Z167" s="12">
        <f t="shared" si="9"/>
        <v>0</v>
      </c>
      <c r="AA167" s="19">
        <v>35.0</v>
      </c>
      <c r="AB167" s="19">
        <v>37.0</v>
      </c>
      <c r="AC167" s="19">
        <v>71.0</v>
      </c>
      <c r="AD167" s="19">
        <v>19.0</v>
      </c>
      <c r="AE167" s="19">
        <v>7.0</v>
      </c>
      <c r="AF167" s="10">
        <f t="shared" si="10"/>
        <v>0</v>
      </c>
      <c r="AG167" s="10">
        <f t="shared" si="11"/>
        <v>0</v>
      </c>
      <c r="AH167" s="10">
        <f t="shared" si="12"/>
        <v>0</v>
      </c>
      <c r="AI167" s="19">
        <v>175.0</v>
      </c>
      <c r="AJ167" s="13">
        <f t="shared" si="13"/>
        <v>0.3320683112</v>
      </c>
      <c r="AK167" s="19">
        <v>139.0</v>
      </c>
      <c r="AL167" s="13">
        <f t="shared" si="14"/>
        <v>0.2637571157</v>
      </c>
      <c r="AM167" s="19">
        <v>213.0</v>
      </c>
      <c r="AN167" s="13">
        <f t="shared" si="15"/>
        <v>0.4041745731</v>
      </c>
      <c r="AO167" s="13">
        <f t="shared" si="16"/>
        <v>0.5573248408</v>
      </c>
      <c r="AP167" s="8">
        <v>7.0</v>
      </c>
      <c r="AQ167" s="14">
        <v>7.72</v>
      </c>
      <c r="AR167" s="19">
        <v>16.79</v>
      </c>
      <c r="AS167" s="26">
        <v>7.0</v>
      </c>
      <c r="AT167" s="27">
        <v>-0.937</v>
      </c>
      <c r="AU167" s="8">
        <v>7.0</v>
      </c>
      <c r="AV167" s="27">
        <v>-0.9560000000000001</v>
      </c>
      <c r="AW167" s="19">
        <v>49.42</v>
      </c>
      <c r="AX167" s="19">
        <v>16.12</v>
      </c>
      <c r="AY167" s="27">
        <v>-0.921</v>
      </c>
      <c r="AZ167" s="27">
        <v>2.419</v>
      </c>
      <c r="BA167" s="19">
        <v>51.27</v>
      </c>
      <c r="BB167" s="13">
        <f t="shared" si="17"/>
        <v>0.0546875</v>
      </c>
      <c r="BC167" s="28">
        <f t="shared" si="18"/>
        <v>0.927184466</v>
      </c>
      <c r="BD167" s="26">
        <f t="shared" si="19"/>
        <v>981.871966</v>
      </c>
      <c r="BE167" s="13">
        <f t="shared" si="20"/>
        <v>-0.01812803398</v>
      </c>
      <c r="BF167" s="18">
        <f t="shared" si="21"/>
        <v>1.524500907</v>
      </c>
      <c r="BG167" s="18">
        <f t="shared" si="22"/>
        <v>1.633393829</v>
      </c>
      <c r="BH167" s="14">
        <f t="shared" si="23"/>
        <v>27.87658802</v>
      </c>
      <c r="BI167" s="14">
        <f t="shared" si="24"/>
        <v>22.43194192</v>
      </c>
      <c r="BJ167" s="14">
        <f t="shared" si="25"/>
        <v>51.83303085</v>
      </c>
      <c r="BK167" s="14">
        <f t="shared" si="26"/>
        <v>46.71506352</v>
      </c>
      <c r="BL167" s="14">
        <f t="shared" si="27"/>
        <v>5.117967332</v>
      </c>
      <c r="BM167" s="19">
        <v>14.0</v>
      </c>
      <c r="BN167" s="19">
        <v>15.0</v>
      </c>
      <c r="BO167" s="26">
        <v>242.0</v>
      </c>
      <c r="BP167" s="26">
        <v>191.0</v>
      </c>
      <c r="BQ167" s="19">
        <v>102.0</v>
      </c>
      <c r="BR167" s="19">
        <v>96.0</v>
      </c>
      <c r="BS167" s="19">
        <v>118.0</v>
      </c>
      <c r="BT167" s="19">
        <v>127.0</v>
      </c>
      <c r="BU167" s="19">
        <v>240.0</v>
      </c>
      <c r="BV167" s="19">
        <v>196.0</v>
      </c>
      <c r="BW167" s="13">
        <f t="shared" si="28"/>
        <v>0.5504587156</v>
      </c>
      <c r="BX167" s="14">
        <v>-0.4</v>
      </c>
      <c r="BY167" s="29">
        <f t="shared" si="29"/>
        <v>0.2771711538</v>
      </c>
      <c r="BZ167" s="18">
        <f t="shared" si="30"/>
        <v>2.287236486</v>
      </c>
      <c r="CA167" s="18">
        <f t="shared" si="31"/>
        <v>2.094337023</v>
      </c>
      <c r="CB167" s="14">
        <f t="shared" si="32"/>
        <v>29.59628898</v>
      </c>
      <c r="CC167" s="14">
        <f t="shared" si="33"/>
        <v>25.6005144</v>
      </c>
      <c r="CD167" s="14">
        <f t="shared" si="34"/>
        <v>56.43687135</v>
      </c>
      <c r="CE167" s="14">
        <f t="shared" si="35"/>
        <v>51.00812933</v>
      </c>
      <c r="CF167" s="14">
        <f t="shared" si="36"/>
        <v>-0.3107746878</v>
      </c>
      <c r="CG167" s="7">
        <v>2177.3</v>
      </c>
      <c r="CH167" s="7">
        <v>83.0</v>
      </c>
      <c r="CI167" s="7">
        <v>76.0</v>
      </c>
      <c r="CJ167" s="26">
        <v>991.0</v>
      </c>
      <c r="CK167" s="7">
        <v>853.0</v>
      </c>
      <c r="CL167" s="7">
        <v>433.0</v>
      </c>
      <c r="CM167" s="7">
        <v>372.0</v>
      </c>
      <c r="CN167" s="7">
        <v>541.0</v>
      </c>
      <c r="CO167" s="7">
        <v>550.0</v>
      </c>
      <c r="CP167" s="19">
        <v>5.0</v>
      </c>
      <c r="CQ167" s="19">
        <v>5.0</v>
      </c>
      <c r="CR167" s="26">
        <f t="shared" si="37"/>
        <v>0</v>
      </c>
      <c r="CS167" s="18">
        <f t="shared" si="38"/>
        <v>0.5381809484</v>
      </c>
      <c r="CT167" s="18">
        <f t="shared" si="39"/>
        <v>0.5381809484</v>
      </c>
      <c r="CU167" s="18">
        <f t="shared" si="40"/>
        <v>0</v>
      </c>
      <c r="CV167" s="30">
        <v>22.46</v>
      </c>
      <c r="CW167" s="30">
        <v>15.51</v>
      </c>
      <c r="CX167" s="30">
        <v>20.99</v>
      </c>
      <c r="CY167" s="30">
        <v>27.12</v>
      </c>
      <c r="CZ167" s="30">
        <v>22.15</v>
      </c>
      <c r="DA167" s="30">
        <v>20.56</v>
      </c>
      <c r="DB167" s="7">
        <v>0.0</v>
      </c>
      <c r="DC167" s="7">
        <v>0.0</v>
      </c>
      <c r="DD167" s="13" t="str">
        <f t="shared" si="41"/>
        <v> </v>
      </c>
      <c r="DE167" s="7">
        <v>0.0</v>
      </c>
      <c r="DF167" s="7">
        <v>0.0</v>
      </c>
      <c r="DG167" s="7">
        <v>0.0</v>
      </c>
      <c r="DH167" s="7">
        <v>0.0</v>
      </c>
      <c r="DI167" s="7">
        <v>0.0</v>
      </c>
      <c r="DJ167" s="8" t="s">
        <v>4005</v>
      </c>
      <c r="DK167" s="7" t="s">
        <v>4006</v>
      </c>
    </row>
    <row r="168" ht="12.75" customHeight="1">
      <c r="A168" s="7" t="s">
        <v>832</v>
      </c>
      <c r="B168" s="7" t="s">
        <v>1053</v>
      </c>
      <c r="C168" s="8" t="s">
        <v>399</v>
      </c>
      <c r="D168" s="9" t="s">
        <v>174</v>
      </c>
      <c r="E168" s="7">
        <v>62.0</v>
      </c>
      <c r="F168" s="7">
        <v>3.0</v>
      </c>
      <c r="G168" s="7">
        <v>14.0</v>
      </c>
      <c r="H168" s="24">
        <f t="shared" si="1"/>
        <v>17</v>
      </c>
      <c r="I168" s="25">
        <f t="shared" si="2"/>
        <v>0.9795134443</v>
      </c>
      <c r="J168" s="19">
        <v>2.0</v>
      </c>
      <c r="K168" s="19">
        <v>9.0</v>
      </c>
      <c r="L168" s="19">
        <v>4.0</v>
      </c>
      <c r="M168" s="19">
        <v>71.0</v>
      </c>
      <c r="N168" s="19">
        <v>45.0</v>
      </c>
      <c r="O168" s="19">
        <v>60.0</v>
      </c>
      <c r="P168" s="19">
        <v>41.0</v>
      </c>
      <c r="Q168" s="10">
        <f t="shared" si="3"/>
        <v>0.04225352113</v>
      </c>
      <c r="R168" s="10">
        <f t="shared" si="4"/>
        <v>0.01704545455</v>
      </c>
      <c r="S168" s="7">
        <v>62480.0</v>
      </c>
      <c r="T168" s="14">
        <f t="shared" si="5"/>
        <v>16.79569892</v>
      </c>
      <c r="U168" s="14">
        <v>990.11</v>
      </c>
      <c r="V168" s="14">
        <f t="shared" si="6"/>
        <v>15.96951613</v>
      </c>
      <c r="W168" s="14">
        <v>2004.97</v>
      </c>
      <c r="X168" s="14">
        <f t="shared" si="7"/>
        <v>32.33822581</v>
      </c>
      <c r="Y168" s="13">
        <f t="shared" si="8"/>
        <v>0.3305788159</v>
      </c>
      <c r="Z168" s="12">
        <f t="shared" si="9"/>
        <v>128.25</v>
      </c>
      <c r="AA168" s="19">
        <v>59.0</v>
      </c>
      <c r="AB168" s="19">
        <v>72.0</v>
      </c>
      <c r="AC168" s="19">
        <v>98.0</v>
      </c>
      <c r="AD168" s="19">
        <v>36.0</v>
      </c>
      <c r="AE168" s="19">
        <v>23.0</v>
      </c>
      <c r="AF168" s="10">
        <f t="shared" si="10"/>
        <v>0.05555555556</v>
      </c>
      <c r="AG168" s="10">
        <f t="shared" si="11"/>
        <v>0.3611111111</v>
      </c>
      <c r="AH168" s="10">
        <f t="shared" si="12"/>
        <v>0.4166666667</v>
      </c>
      <c r="AI168" s="19">
        <v>314.0</v>
      </c>
      <c r="AJ168" s="13">
        <f t="shared" si="13"/>
        <v>0.3084479371</v>
      </c>
      <c r="AK168" s="19">
        <v>321.0</v>
      </c>
      <c r="AL168" s="13">
        <f t="shared" si="14"/>
        <v>0.315324165</v>
      </c>
      <c r="AM168" s="19">
        <v>383.0</v>
      </c>
      <c r="AN168" s="13">
        <f t="shared" si="15"/>
        <v>0.3762278978</v>
      </c>
      <c r="AO168" s="13">
        <f t="shared" si="16"/>
        <v>0.494488189</v>
      </c>
      <c r="AP168" s="8">
        <v>2.0</v>
      </c>
      <c r="AQ168" s="14">
        <v>-3.38</v>
      </c>
      <c r="AR168" s="19">
        <v>17.57</v>
      </c>
      <c r="AS168" s="26">
        <v>3.0</v>
      </c>
      <c r="AT168" s="27">
        <v>0.735</v>
      </c>
      <c r="AU168" s="8">
        <v>4.0</v>
      </c>
      <c r="AV168" s="27">
        <v>-0.17400000000000002</v>
      </c>
      <c r="AW168" s="19">
        <v>49.95</v>
      </c>
      <c r="AX168" s="19">
        <v>16.75</v>
      </c>
      <c r="AY168" s="27">
        <v>-0.977</v>
      </c>
      <c r="AZ168" s="27">
        <v>5.166</v>
      </c>
      <c r="BA168" s="19">
        <v>52.75</v>
      </c>
      <c r="BB168" s="13">
        <f t="shared" si="17"/>
        <v>0.0701754386</v>
      </c>
      <c r="BC168" s="28">
        <f t="shared" si="18"/>
        <v>0.9280898876</v>
      </c>
      <c r="BD168" s="26">
        <f t="shared" si="19"/>
        <v>998.2653262</v>
      </c>
      <c r="BE168" s="13">
        <f t="shared" si="20"/>
        <v>-0.001734673763</v>
      </c>
      <c r="BF168" s="18">
        <f t="shared" si="21"/>
        <v>2.181575785</v>
      </c>
      <c r="BG168" s="18">
        <f t="shared" si="22"/>
        <v>1.939178475</v>
      </c>
      <c r="BH168" s="14">
        <f t="shared" si="23"/>
        <v>31.08745493</v>
      </c>
      <c r="BI168" s="14">
        <f t="shared" si="24"/>
        <v>26.96670067</v>
      </c>
      <c r="BJ168" s="14">
        <f t="shared" si="25"/>
        <v>62.65970448</v>
      </c>
      <c r="BK168" s="14">
        <f t="shared" si="26"/>
        <v>52.9638121</v>
      </c>
      <c r="BL168" s="14">
        <f t="shared" si="27"/>
        <v>9.695892376</v>
      </c>
      <c r="BM168" s="19">
        <v>36.0</v>
      </c>
      <c r="BN168" s="19">
        <v>32.0</v>
      </c>
      <c r="BO168" s="26">
        <v>477.0</v>
      </c>
      <c r="BP168" s="26">
        <v>413.0</v>
      </c>
      <c r="BQ168" s="19">
        <v>243.0</v>
      </c>
      <c r="BR168" s="19">
        <v>191.0</v>
      </c>
      <c r="BS168" s="19">
        <v>278.0</v>
      </c>
      <c r="BT168" s="19">
        <v>238.0</v>
      </c>
      <c r="BU168" s="19">
        <v>520.0</v>
      </c>
      <c r="BV168" s="19">
        <v>422.0</v>
      </c>
      <c r="BW168" s="13">
        <f t="shared" si="28"/>
        <v>0.5520169851</v>
      </c>
      <c r="BX168" s="14">
        <v>1.98</v>
      </c>
      <c r="BY168" s="29">
        <f t="shared" si="29"/>
        <v>4.39817584</v>
      </c>
      <c r="BZ168" s="18">
        <f t="shared" si="30"/>
        <v>2.440226769</v>
      </c>
      <c r="CA168" s="18">
        <f t="shared" si="31"/>
        <v>2.278889462</v>
      </c>
      <c r="CB168" s="14">
        <f t="shared" si="32"/>
        <v>31.33977189</v>
      </c>
      <c r="CC168" s="14">
        <f t="shared" si="33"/>
        <v>28.4155332</v>
      </c>
      <c r="CD168" s="14">
        <f t="shared" si="34"/>
        <v>62.7803796</v>
      </c>
      <c r="CE168" s="14">
        <f t="shared" si="35"/>
        <v>54.75384857</v>
      </c>
      <c r="CF168" s="14">
        <f t="shared" si="36"/>
        <v>1.669361351</v>
      </c>
      <c r="CG168" s="7">
        <v>2975.133333</v>
      </c>
      <c r="CH168" s="7">
        <v>121.0</v>
      </c>
      <c r="CI168" s="7">
        <v>113.0</v>
      </c>
      <c r="CJ168" s="26">
        <v>1433.0</v>
      </c>
      <c r="CK168" s="7">
        <v>1296.0</v>
      </c>
      <c r="CL168" s="7">
        <v>700.0</v>
      </c>
      <c r="CM168" s="7">
        <v>614.0</v>
      </c>
      <c r="CN168" s="7">
        <v>859.0</v>
      </c>
      <c r="CO168" s="7">
        <v>692.0</v>
      </c>
      <c r="CP168" s="19">
        <v>15.0</v>
      </c>
      <c r="CQ168" s="19">
        <v>3.0</v>
      </c>
      <c r="CR168" s="26">
        <f t="shared" si="37"/>
        <v>-12</v>
      </c>
      <c r="CS168" s="18">
        <f t="shared" si="38"/>
        <v>0.8642765685</v>
      </c>
      <c r="CT168" s="18">
        <f t="shared" si="39"/>
        <v>0.1728553137</v>
      </c>
      <c r="CU168" s="18">
        <f t="shared" si="40"/>
        <v>-0.6914212548</v>
      </c>
      <c r="CV168" s="30">
        <v>39.79</v>
      </c>
      <c r="CW168" s="30">
        <v>36.25</v>
      </c>
      <c r="CX168" s="30">
        <v>41.36</v>
      </c>
      <c r="CY168" s="30">
        <v>43.66</v>
      </c>
      <c r="CZ168" s="30">
        <v>38.74</v>
      </c>
      <c r="DA168" s="30">
        <v>43.19</v>
      </c>
      <c r="DB168" s="7">
        <v>0.0</v>
      </c>
      <c r="DC168" s="7">
        <v>0.0</v>
      </c>
      <c r="DD168" s="13" t="str">
        <f t="shared" si="41"/>
        <v> </v>
      </c>
      <c r="DE168" s="7">
        <v>0.0</v>
      </c>
      <c r="DF168" s="7">
        <v>0.0</v>
      </c>
      <c r="DG168" s="7">
        <v>0.0</v>
      </c>
      <c r="DH168" s="7">
        <v>0.0</v>
      </c>
      <c r="DI168" s="7">
        <v>0.0</v>
      </c>
      <c r="DJ168" s="8" t="s">
        <v>4007</v>
      </c>
      <c r="DK168" s="7" t="s">
        <v>4008</v>
      </c>
    </row>
    <row r="169" ht="12.75" customHeight="1">
      <c r="A169" s="7" t="s">
        <v>272</v>
      </c>
      <c r="B169" s="7" t="s">
        <v>1058</v>
      </c>
      <c r="C169" s="8" t="s">
        <v>206</v>
      </c>
      <c r="D169" s="9" t="s">
        <v>150</v>
      </c>
      <c r="E169" s="7">
        <v>65.0</v>
      </c>
      <c r="F169" s="7">
        <v>8.0</v>
      </c>
      <c r="G169" s="7">
        <v>16.0</v>
      </c>
      <c r="H169" s="24">
        <f t="shared" si="1"/>
        <v>24</v>
      </c>
      <c r="I169" s="25">
        <f t="shared" si="2"/>
        <v>1.620253165</v>
      </c>
      <c r="J169" s="19">
        <v>7.0</v>
      </c>
      <c r="K169" s="19">
        <v>9.0</v>
      </c>
      <c r="L169" s="19">
        <v>6.0</v>
      </c>
      <c r="M169" s="19">
        <v>66.0</v>
      </c>
      <c r="N169" s="19">
        <v>18.0</v>
      </c>
      <c r="O169" s="19">
        <v>24.0</v>
      </c>
      <c r="P169" s="19">
        <v>76.0</v>
      </c>
      <c r="Q169" s="10">
        <f t="shared" si="3"/>
        <v>0.1212121212</v>
      </c>
      <c r="R169" s="10">
        <f t="shared" si="4"/>
        <v>0.07407407407</v>
      </c>
      <c r="S169" s="7">
        <v>53325.0</v>
      </c>
      <c r="T169" s="14">
        <f t="shared" si="5"/>
        <v>13.67307692</v>
      </c>
      <c r="U169" s="14">
        <v>835.95</v>
      </c>
      <c r="V169" s="14">
        <f t="shared" si="6"/>
        <v>12.86076923</v>
      </c>
      <c r="W169" s="14">
        <v>2252.94</v>
      </c>
      <c r="X169" s="14">
        <f t="shared" si="7"/>
        <v>34.66061538</v>
      </c>
      <c r="Y169" s="13">
        <f t="shared" si="8"/>
        <v>0.2706311976</v>
      </c>
      <c r="Z169" s="12">
        <f t="shared" si="9"/>
        <v>132.5172414</v>
      </c>
      <c r="AA169" s="19">
        <v>23.0</v>
      </c>
      <c r="AB169" s="19">
        <v>25.0</v>
      </c>
      <c r="AC169" s="19">
        <v>62.0</v>
      </c>
      <c r="AD169" s="19">
        <v>19.0</v>
      </c>
      <c r="AE169" s="19">
        <v>24.0</v>
      </c>
      <c r="AF169" s="10">
        <f t="shared" si="10"/>
        <v>0.2413793103</v>
      </c>
      <c r="AG169" s="10">
        <f t="shared" si="11"/>
        <v>0.5172413793</v>
      </c>
      <c r="AH169" s="10">
        <f t="shared" si="12"/>
        <v>0.7586206897</v>
      </c>
      <c r="AI169" s="19">
        <v>266.0</v>
      </c>
      <c r="AJ169" s="13">
        <f t="shared" si="13"/>
        <v>0.3371356147</v>
      </c>
      <c r="AK169" s="19">
        <v>233.0</v>
      </c>
      <c r="AL169" s="13">
        <f t="shared" si="14"/>
        <v>0.2953105196</v>
      </c>
      <c r="AM169" s="19">
        <v>290.0</v>
      </c>
      <c r="AN169" s="13">
        <f t="shared" si="15"/>
        <v>0.3675538657</v>
      </c>
      <c r="AO169" s="13">
        <f t="shared" si="16"/>
        <v>0.5330661323</v>
      </c>
      <c r="AP169" s="8">
        <v>11.0</v>
      </c>
      <c r="AQ169" s="14">
        <v>5.07</v>
      </c>
      <c r="AR169" s="19">
        <v>17.36</v>
      </c>
      <c r="AS169" s="26">
        <v>6.0</v>
      </c>
      <c r="AT169" s="27">
        <v>0.318</v>
      </c>
      <c r="AU169" s="8">
        <v>7.0</v>
      </c>
      <c r="AV169" s="27">
        <v>-0.733</v>
      </c>
      <c r="AW169" s="19">
        <v>50.04</v>
      </c>
      <c r="AX169" s="19">
        <v>17.79</v>
      </c>
      <c r="AY169" s="27">
        <v>0.541</v>
      </c>
      <c r="AZ169" s="27">
        <v>4.721</v>
      </c>
      <c r="BA169" s="19">
        <v>51.21</v>
      </c>
      <c r="BB169" s="13">
        <f t="shared" si="17"/>
        <v>0.06791569087</v>
      </c>
      <c r="BC169" s="28">
        <f t="shared" si="18"/>
        <v>0.9268292683</v>
      </c>
      <c r="BD169" s="26">
        <f t="shared" si="19"/>
        <v>994.7449592</v>
      </c>
      <c r="BE169" s="13">
        <f t="shared" si="20"/>
        <v>-0.005255040841</v>
      </c>
      <c r="BF169" s="18">
        <f t="shared" si="21"/>
        <v>2.081464202</v>
      </c>
      <c r="BG169" s="18">
        <f t="shared" si="22"/>
        <v>2.15323883</v>
      </c>
      <c r="BH169" s="14">
        <f t="shared" si="23"/>
        <v>30.64776601</v>
      </c>
      <c r="BI169" s="14">
        <f t="shared" si="24"/>
        <v>29.42759734</v>
      </c>
      <c r="BJ169" s="14">
        <f t="shared" si="25"/>
        <v>56.12775884</v>
      </c>
      <c r="BK169" s="14">
        <f t="shared" si="26"/>
        <v>53.47209761</v>
      </c>
      <c r="BL169" s="14">
        <f t="shared" si="27"/>
        <v>2.655661224</v>
      </c>
      <c r="BM169" s="19">
        <v>29.0</v>
      </c>
      <c r="BN169" s="19">
        <v>30.0</v>
      </c>
      <c r="BO169" s="26">
        <v>398.0</v>
      </c>
      <c r="BP169" s="26">
        <v>380.0</v>
      </c>
      <c r="BQ169" s="19">
        <v>148.0</v>
      </c>
      <c r="BR169" s="19">
        <v>142.0</v>
      </c>
      <c r="BS169" s="19">
        <v>207.0</v>
      </c>
      <c r="BT169" s="19">
        <v>193.0</v>
      </c>
      <c r="BU169" s="19">
        <v>384.0</v>
      </c>
      <c r="BV169" s="19">
        <v>371.0</v>
      </c>
      <c r="BW169" s="13">
        <f t="shared" si="28"/>
        <v>0.5086092715</v>
      </c>
      <c r="BX169" s="14">
        <v>1.65</v>
      </c>
      <c r="BY169" s="29">
        <f t="shared" si="29"/>
        <v>-3.681925951</v>
      </c>
      <c r="BZ169" s="18">
        <f t="shared" si="30"/>
        <v>2.234480078</v>
      </c>
      <c r="CA169" s="18">
        <f t="shared" si="31"/>
        <v>2.25391034</v>
      </c>
      <c r="CB169" s="14">
        <f t="shared" si="32"/>
        <v>30.81639482</v>
      </c>
      <c r="CC169" s="14">
        <f t="shared" si="33"/>
        <v>27.97957663</v>
      </c>
      <c r="CD169" s="14">
        <f t="shared" si="34"/>
        <v>56.91123608</v>
      </c>
      <c r="CE169" s="14">
        <f t="shared" si="35"/>
        <v>51.99537991</v>
      </c>
      <c r="CF169" s="14">
        <f t="shared" si="36"/>
        <v>-2.260194949</v>
      </c>
      <c r="CG169" s="7">
        <v>3087.966667</v>
      </c>
      <c r="CH169" s="7">
        <v>115.0</v>
      </c>
      <c r="CI169" s="7">
        <v>116.0</v>
      </c>
      <c r="CJ169" s="26">
        <v>1471.0</v>
      </c>
      <c r="CK169" s="7">
        <v>1324.0</v>
      </c>
      <c r="CL169" s="7">
        <v>570.0</v>
      </c>
      <c r="CM169" s="7">
        <v>535.0</v>
      </c>
      <c r="CN169" s="7">
        <v>773.0</v>
      </c>
      <c r="CO169" s="7">
        <v>701.0</v>
      </c>
      <c r="CP169" s="19">
        <v>4.0</v>
      </c>
      <c r="CQ169" s="19">
        <v>14.0</v>
      </c>
      <c r="CR169" s="26">
        <f t="shared" si="37"/>
        <v>10</v>
      </c>
      <c r="CS169" s="18">
        <f t="shared" si="38"/>
        <v>0.2700421941</v>
      </c>
      <c r="CT169" s="18">
        <f t="shared" si="39"/>
        <v>0.9451476793</v>
      </c>
      <c r="CU169" s="18">
        <f t="shared" si="40"/>
        <v>0.6751054852</v>
      </c>
      <c r="CV169" s="30">
        <v>34.1</v>
      </c>
      <c r="CW169" s="30">
        <v>30.77</v>
      </c>
      <c r="CX169" s="30">
        <v>23.1</v>
      </c>
      <c r="CY169" s="30">
        <v>46.82</v>
      </c>
      <c r="CZ169" s="30">
        <v>35.47</v>
      </c>
      <c r="DA169" s="30">
        <v>34.12</v>
      </c>
      <c r="DB169" s="7">
        <v>333.0</v>
      </c>
      <c r="DC169" s="7">
        <v>377.0</v>
      </c>
      <c r="DD169" s="13">
        <f t="shared" si="41"/>
        <v>0.4690140845</v>
      </c>
      <c r="DE169" s="7">
        <v>-5.18</v>
      </c>
      <c r="DF169" s="7">
        <v>2.71</v>
      </c>
      <c r="DG169" s="7">
        <v>212.0</v>
      </c>
      <c r="DH169" s="7">
        <v>276.0</v>
      </c>
      <c r="DI169" s="7">
        <v>186.0</v>
      </c>
      <c r="DJ169" s="8" t="s">
        <v>4009</v>
      </c>
      <c r="DK169" s="7" t="s">
        <v>4010</v>
      </c>
    </row>
    <row r="170" ht="12.75" customHeight="1">
      <c r="A170" s="7" t="s">
        <v>164</v>
      </c>
      <c r="B170" s="7" t="s">
        <v>1063</v>
      </c>
      <c r="C170" s="7" t="s">
        <v>222</v>
      </c>
      <c r="D170" s="8" t="s">
        <v>167</v>
      </c>
      <c r="E170" s="7">
        <v>77.0</v>
      </c>
      <c r="F170" s="7">
        <v>8.0</v>
      </c>
      <c r="G170" s="7">
        <v>5.0</v>
      </c>
      <c r="H170" s="24">
        <f t="shared" si="1"/>
        <v>13</v>
      </c>
      <c r="I170" s="25">
        <f t="shared" si="2"/>
        <v>0.8818873898</v>
      </c>
      <c r="J170" s="19">
        <v>6.0</v>
      </c>
      <c r="K170" s="19">
        <v>4.0</v>
      </c>
      <c r="L170" s="19">
        <v>1.0</v>
      </c>
      <c r="M170" s="19">
        <v>83.0</v>
      </c>
      <c r="N170" s="19">
        <v>29.0</v>
      </c>
      <c r="O170" s="19">
        <v>47.0</v>
      </c>
      <c r="P170" s="19">
        <v>95.0</v>
      </c>
      <c r="Q170" s="10">
        <f t="shared" si="3"/>
        <v>0.09638554217</v>
      </c>
      <c r="R170" s="10">
        <f t="shared" si="4"/>
        <v>0.05031446541</v>
      </c>
      <c r="S170" s="7">
        <v>53068.0</v>
      </c>
      <c r="T170" s="14">
        <f t="shared" si="5"/>
        <v>11.48658009</v>
      </c>
      <c r="U170" s="14">
        <v>864.98</v>
      </c>
      <c r="V170" s="14">
        <f t="shared" si="6"/>
        <v>11.23350649</v>
      </c>
      <c r="W170" s="14">
        <v>2883.68</v>
      </c>
      <c r="X170" s="14">
        <f t="shared" si="7"/>
        <v>37.45038961</v>
      </c>
      <c r="Y170" s="13">
        <f t="shared" si="8"/>
        <v>0.2307437858</v>
      </c>
      <c r="Z170" s="12">
        <f t="shared" si="9"/>
        <v>119.7142857</v>
      </c>
      <c r="AA170" s="19">
        <v>30.0</v>
      </c>
      <c r="AB170" s="19">
        <v>97.0</v>
      </c>
      <c r="AC170" s="19">
        <v>130.0</v>
      </c>
      <c r="AD170" s="19">
        <v>12.0</v>
      </c>
      <c r="AE170" s="19">
        <v>19.0</v>
      </c>
      <c r="AF170" s="10">
        <f t="shared" si="10"/>
        <v>0.4285714286</v>
      </c>
      <c r="AG170" s="10">
        <f t="shared" si="11"/>
        <v>0.3571428571</v>
      </c>
      <c r="AH170" s="10">
        <f t="shared" si="12"/>
        <v>0.7857142857</v>
      </c>
      <c r="AI170" s="19">
        <v>165.0</v>
      </c>
      <c r="AJ170" s="13">
        <f t="shared" si="13"/>
        <v>0.1890034364</v>
      </c>
      <c r="AK170" s="19">
        <v>433.0</v>
      </c>
      <c r="AL170" s="13">
        <f t="shared" si="14"/>
        <v>0.4959908362</v>
      </c>
      <c r="AM170" s="19">
        <v>275.0</v>
      </c>
      <c r="AN170" s="13">
        <f t="shared" si="15"/>
        <v>0.3150057274</v>
      </c>
      <c r="AO170" s="13">
        <f t="shared" si="16"/>
        <v>0.2759197324</v>
      </c>
      <c r="AP170" s="8">
        <v>2.0</v>
      </c>
      <c r="AQ170" s="14">
        <v>-32.48</v>
      </c>
      <c r="AR170" s="19">
        <v>16.97</v>
      </c>
      <c r="AS170" s="26">
        <v>12.0</v>
      </c>
      <c r="AT170" s="27">
        <v>0.49</v>
      </c>
      <c r="AU170" s="8">
        <v>10.0</v>
      </c>
      <c r="AV170" s="27">
        <v>0.803</v>
      </c>
      <c r="AW170" s="19">
        <v>50.33</v>
      </c>
      <c r="AX170" s="19">
        <v>17.32</v>
      </c>
      <c r="AY170" s="27">
        <v>-0.314</v>
      </c>
      <c r="AZ170" s="27">
        <v>1.4140000000000001</v>
      </c>
      <c r="BA170" s="19">
        <v>50.75</v>
      </c>
      <c r="BB170" s="13">
        <f t="shared" si="17"/>
        <v>0.03341288783</v>
      </c>
      <c r="BC170" s="28">
        <f t="shared" si="18"/>
        <v>0.935483871</v>
      </c>
      <c r="BD170" s="26">
        <f t="shared" si="19"/>
        <v>968.8967588</v>
      </c>
      <c r="BE170" s="13">
        <f t="shared" si="20"/>
        <v>-0.0311032412</v>
      </c>
      <c r="BF170" s="18">
        <f t="shared" si="21"/>
        <v>0.9711207196</v>
      </c>
      <c r="BG170" s="18">
        <f t="shared" si="22"/>
        <v>1.803509908</v>
      </c>
      <c r="BH170" s="14">
        <f t="shared" si="23"/>
        <v>29.06425582</v>
      </c>
      <c r="BI170" s="14">
        <f t="shared" si="24"/>
        <v>27.95440357</v>
      </c>
      <c r="BJ170" s="14">
        <f t="shared" si="25"/>
        <v>53.41163958</v>
      </c>
      <c r="BK170" s="14">
        <f t="shared" si="26"/>
        <v>53.41163958</v>
      </c>
      <c r="BL170" s="14">
        <f t="shared" si="27"/>
        <v>0</v>
      </c>
      <c r="BM170" s="19">
        <v>14.0</v>
      </c>
      <c r="BN170" s="19">
        <v>26.0</v>
      </c>
      <c r="BO170" s="26">
        <v>405.0</v>
      </c>
      <c r="BP170" s="26">
        <v>377.0</v>
      </c>
      <c r="BQ170" s="19">
        <v>137.0</v>
      </c>
      <c r="BR170" s="19">
        <v>154.0</v>
      </c>
      <c r="BS170" s="19">
        <v>214.0</v>
      </c>
      <c r="BT170" s="19">
        <v>213.0</v>
      </c>
      <c r="BU170" s="19">
        <v>334.0</v>
      </c>
      <c r="BV170" s="19">
        <v>339.0</v>
      </c>
      <c r="BW170" s="13">
        <f t="shared" si="28"/>
        <v>0.4962852897</v>
      </c>
      <c r="BX170" s="14">
        <v>-0.01</v>
      </c>
      <c r="BY170" s="29">
        <f t="shared" si="29"/>
        <v>4.676926421</v>
      </c>
      <c r="BZ170" s="18">
        <f t="shared" si="30"/>
        <v>2.003026796</v>
      </c>
      <c r="CA170" s="18">
        <f t="shared" si="31"/>
        <v>2.115196297</v>
      </c>
      <c r="CB170" s="14">
        <f t="shared" si="32"/>
        <v>29.56467551</v>
      </c>
      <c r="CC170" s="14">
        <f t="shared" si="33"/>
        <v>29.58069973</v>
      </c>
      <c r="CD170" s="14">
        <f t="shared" si="34"/>
        <v>55.18739429</v>
      </c>
      <c r="CE170" s="14">
        <f t="shared" si="35"/>
        <v>54.16184457</v>
      </c>
      <c r="CF170" s="14">
        <f t="shared" si="36"/>
        <v>-1.02554972</v>
      </c>
      <c r="CG170" s="7">
        <v>3744.333333</v>
      </c>
      <c r="CH170" s="7">
        <v>125.0</v>
      </c>
      <c r="CI170" s="7">
        <v>132.0</v>
      </c>
      <c r="CJ170" s="26">
        <v>1720.0</v>
      </c>
      <c r="CK170" s="7">
        <v>1714.0</v>
      </c>
      <c r="CL170" s="7">
        <v>642.0</v>
      </c>
      <c r="CM170" s="7">
        <v>643.0</v>
      </c>
      <c r="CN170" s="7">
        <v>957.0</v>
      </c>
      <c r="CO170" s="7">
        <v>891.0</v>
      </c>
      <c r="CP170" s="19">
        <v>5.0</v>
      </c>
      <c r="CQ170" s="19">
        <v>9.0</v>
      </c>
      <c r="CR170" s="26">
        <f t="shared" si="37"/>
        <v>4</v>
      </c>
      <c r="CS170" s="18">
        <f t="shared" si="38"/>
        <v>0.3391874576</v>
      </c>
      <c r="CT170" s="18">
        <f t="shared" si="39"/>
        <v>0.6105374237</v>
      </c>
      <c r="CU170" s="18">
        <f t="shared" si="40"/>
        <v>0.2713499661</v>
      </c>
      <c r="CV170" s="30">
        <v>29.3</v>
      </c>
      <c r="CW170" s="30">
        <v>31.01</v>
      </c>
      <c r="CX170" s="30">
        <v>40.22</v>
      </c>
      <c r="CY170" s="30">
        <v>40.63</v>
      </c>
      <c r="CZ170" s="30">
        <v>36.13</v>
      </c>
      <c r="DA170" s="30">
        <v>40.19</v>
      </c>
      <c r="DB170" s="7">
        <v>33.0</v>
      </c>
      <c r="DC170" s="7">
        <v>32.0</v>
      </c>
      <c r="DD170" s="13">
        <f t="shared" si="41"/>
        <v>0.5076923077</v>
      </c>
      <c r="DE170" s="7">
        <v>0.02</v>
      </c>
      <c r="DF170" s="7">
        <v>4.73</v>
      </c>
      <c r="DG170" s="7">
        <v>20.0</v>
      </c>
      <c r="DH170" s="7">
        <v>20.0</v>
      </c>
      <c r="DI170" s="7">
        <v>23.0</v>
      </c>
      <c r="DJ170" s="8" t="s">
        <v>4011</v>
      </c>
      <c r="DK170" s="7" t="s">
        <v>4012</v>
      </c>
    </row>
    <row r="171" ht="12.75" customHeight="1">
      <c r="A171" s="7" t="s">
        <v>1067</v>
      </c>
      <c r="B171" s="7" t="s">
        <v>1068</v>
      </c>
      <c r="C171" s="8" t="s">
        <v>312</v>
      </c>
      <c r="D171" s="9" t="s">
        <v>255</v>
      </c>
      <c r="E171" s="7">
        <v>70.0</v>
      </c>
      <c r="F171" s="7">
        <v>6.0</v>
      </c>
      <c r="G171" s="7">
        <v>6.0</v>
      </c>
      <c r="H171" s="24">
        <f t="shared" si="1"/>
        <v>12</v>
      </c>
      <c r="I171" s="25">
        <f t="shared" si="2"/>
        <v>1.010928322</v>
      </c>
      <c r="J171" s="19">
        <v>6.0</v>
      </c>
      <c r="K171" s="19">
        <v>2.0</v>
      </c>
      <c r="L171" s="19">
        <v>4.0</v>
      </c>
      <c r="M171" s="19">
        <v>65.0</v>
      </c>
      <c r="N171" s="19">
        <v>34.0</v>
      </c>
      <c r="O171" s="19">
        <v>30.0</v>
      </c>
      <c r="P171" s="19">
        <v>77.0</v>
      </c>
      <c r="Q171" s="10">
        <f t="shared" si="3"/>
        <v>0.09230769231</v>
      </c>
      <c r="R171" s="10">
        <f t="shared" si="4"/>
        <v>0.04651162791</v>
      </c>
      <c r="S171" s="7">
        <v>42733.0</v>
      </c>
      <c r="T171" s="14">
        <f t="shared" si="5"/>
        <v>10.17452381</v>
      </c>
      <c r="U171" s="14">
        <v>717.64</v>
      </c>
      <c r="V171" s="14">
        <f t="shared" si="6"/>
        <v>10.252</v>
      </c>
      <c r="W171" s="14">
        <v>2693.0</v>
      </c>
      <c r="X171" s="14">
        <f t="shared" si="7"/>
        <v>38.47142857</v>
      </c>
      <c r="Y171" s="13">
        <f t="shared" si="8"/>
        <v>0.2104121221</v>
      </c>
      <c r="Z171" s="12">
        <f t="shared" si="9"/>
        <v>31.52941176</v>
      </c>
      <c r="AA171" s="19">
        <v>28.0</v>
      </c>
      <c r="AB171" s="19">
        <v>204.0</v>
      </c>
      <c r="AC171" s="19">
        <v>64.0</v>
      </c>
      <c r="AD171" s="19">
        <v>8.0</v>
      </c>
      <c r="AE171" s="19">
        <v>14.0</v>
      </c>
      <c r="AF171" s="10">
        <f t="shared" si="10"/>
        <v>0.3529411765</v>
      </c>
      <c r="AG171" s="10">
        <f t="shared" si="11"/>
        <v>0.3529411765</v>
      </c>
      <c r="AH171" s="10">
        <f t="shared" si="12"/>
        <v>0.7058823529</v>
      </c>
      <c r="AI171" s="19">
        <v>201.0</v>
      </c>
      <c r="AJ171" s="13">
        <f t="shared" si="13"/>
        <v>0.3180379747</v>
      </c>
      <c r="AK171" s="19">
        <v>206.0</v>
      </c>
      <c r="AL171" s="13">
        <f t="shared" si="14"/>
        <v>0.3259493671</v>
      </c>
      <c r="AM171" s="19">
        <v>225.0</v>
      </c>
      <c r="AN171" s="13">
        <f t="shared" si="15"/>
        <v>0.3560126582</v>
      </c>
      <c r="AO171" s="13">
        <f t="shared" si="16"/>
        <v>0.4938574939</v>
      </c>
      <c r="AP171" s="8">
        <v>7.0</v>
      </c>
      <c r="AQ171" s="14">
        <v>1.39</v>
      </c>
      <c r="AR171" s="19">
        <v>16.95</v>
      </c>
      <c r="AS171" s="26">
        <v>11.0</v>
      </c>
      <c r="AT171" s="27">
        <v>0.138</v>
      </c>
      <c r="AU171" s="8">
        <v>10.0</v>
      </c>
      <c r="AV171" s="27">
        <v>0.8250000000000001</v>
      </c>
      <c r="AW171" s="19">
        <v>50.22</v>
      </c>
      <c r="AX171" s="19">
        <v>17.36</v>
      </c>
      <c r="AY171" s="27">
        <v>0.053</v>
      </c>
      <c r="AZ171" s="27">
        <v>-5.072</v>
      </c>
      <c r="BA171" s="19">
        <v>46.36</v>
      </c>
      <c r="BB171" s="13">
        <f t="shared" si="17"/>
        <v>0.06343283582</v>
      </c>
      <c r="BC171" s="28">
        <f t="shared" si="18"/>
        <v>0.9065155807</v>
      </c>
      <c r="BD171" s="26">
        <f t="shared" si="19"/>
        <v>969.9484166</v>
      </c>
      <c r="BE171" s="13">
        <f t="shared" si="20"/>
        <v>-0.03005158344</v>
      </c>
      <c r="BF171" s="18">
        <f t="shared" si="21"/>
        <v>1.421325456</v>
      </c>
      <c r="BG171" s="18">
        <f t="shared" si="22"/>
        <v>2.759043532</v>
      </c>
      <c r="BH171" s="14">
        <f t="shared" si="23"/>
        <v>22.40677777</v>
      </c>
      <c r="BI171" s="14">
        <f t="shared" si="24"/>
        <v>29.51340505</v>
      </c>
      <c r="BJ171" s="14">
        <f t="shared" si="25"/>
        <v>41.38565297</v>
      </c>
      <c r="BK171" s="14">
        <f t="shared" si="26"/>
        <v>56.26776657</v>
      </c>
      <c r="BL171" s="14">
        <f t="shared" si="27"/>
        <v>-14.88211359</v>
      </c>
      <c r="BM171" s="19">
        <v>17.0</v>
      </c>
      <c r="BN171" s="19">
        <v>33.0</v>
      </c>
      <c r="BO171" s="26">
        <v>251.0</v>
      </c>
      <c r="BP171" s="26">
        <v>320.0</v>
      </c>
      <c r="BQ171" s="19">
        <v>96.0</v>
      </c>
      <c r="BR171" s="19">
        <v>144.0</v>
      </c>
      <c r="BS171" s="19">
        <v>131.0</v>
      </c>
      <c r="BT171" s="19">
        <v>176.0</v>
      </c>
      <c r="BU171" s="19">
        <v>225.0</v>
      </c>
      <c r="BV171" s="19">
        <v>318.0</v>
      </c>
      <c r="BW171" s="13">
        <f t="shared" si="28"/>
        <v>0.4143646409</v>
      </c>
      <c r="BX171" s="14">
        <v>-9.17</v>
      </c>
      <c r="BY171" s="29">
        <f t="shared" si="29"/>
        <v>-8.927693447</v>
      </c>
      <c r="BZ171" s="18">
        <f t="shared" si="30"/>
        <v>1.842628502</v>
      </c>
      <c r="CA171" s="18">
        <f t="shared" si="31"/>
        <v>2.2324153</v>
      </c>
      <c r="CB171" s="14">
        <f t="shared" si="32"/>
        <v>28.10008465</v>
      </c>
      <c r="CC171" s="14">
        <f t="shared" si="33"/>
        <v>29.26944504</v>
      </c>
      <c r="CD171" s="14">
        <f t="shared" si="34"/>
        <v>50.42423765</v>
      </c>
      <c r="CE171" s="14">
        <f t="shared" si="35"/>
        <v>54.94222099</v>
      </c>
      <c r="CF171" s="14">
        <f t="shared" si="36"/>
        <v>-10.36413025</v>
      </c>
      <c r="CG171" s="7">
        <v>3386.466667</v>
      </c>
      <c r="CH171" s="7">
        <v>104.0</v>
      </c>
      <c r="CI171" s="7">
        <v>126.0</v>
      </c>
      <c r="CJ171" s="26">
        <v>1482.0</v>
      </c>
      <c r="CK171" s="7">
        <v>1526.0</v>
      </c>
      <c r="CL171" s="7">
        <v>556.0</v>
      </c>
      <c r="CM171" s="7">
        <v>673.0</v>
      </c>
      <c r="CN171" s="7">
        <v>704.0</v>
      </c>
      <c r="CO171" s="7">
        <v>776.0</v>
      </c>
      <c r="CP171" s="19">
        <v>5.0</v>
      </c>
      <c r="CQ171" s="19">
        <v>11.0</v>
      </c>
      <c r="CR171" s="26">
        <f t="shared" si="37"/>
        <v>6</v>
      </c>
      <c r="CS171" s="18">
        <f t="shared" si="38"/>
        <v>0.4212201343</v>
      </c>
      <c r="CT171" s="18">
        <f t="shared" si="39"/>
        <v>0.9266842955</v>
      </c>
      <c r="CU171" s="18">
        <f t="shared" si="40"/>
        <v>0.5054641612</v>
      </c>
      <c r="CV171" s="30">
        <v>17.69</v>
      </c>
      <c r="CW171" s="30">
        <v>27.12</v>
      </c>
      <c r="CX171" s="30">
        <v>22.19</v>
      </c>
      <c r="CY171" s="30">
        <v>27.08</v>
      </c>
      <c r="CZ171" s="30">
        <v>22.88</v>
      </c>
      <c r="DA171" s="30">
        <v>26.75</v>
      </c>
      <c r="DB171" s="7">
        <v>0.0</v>
      </c>
      <c r="DC171" s="7">
        <v>1.0</v>
      </c>
      <c r="DD171" s="13">
        <f t="shared" si="41"/>
        <v>0</v>
      </c>
      <c r="DE171" s="7">
        <v>0.01</v>
      </c>
      <c r="DF171" s="7">
        <v>-0.76</v>
      </c>
      <c r="DG171" s="7">
        <v>0.0</v>
      </c>
      <c r="DH171" s="7">
        <v>0.0</v>
      </c>
      <c r="DI171" s="7">
        <v>1.0</v>
      </c>
      <c r="DJ171" s="8" t="s">
        <v>4013</v>
      </c>
      <c r="DK171" s="7" t="s">
        <v>4014</v>
      </c>
    </row>
    <row r="172" ht="12.75" customHeight="1">
      <c r="A172" s="7" t="s">
        <v>1071</v>
      </c>
      <c r="B172" s="7" t="s">
        <v>1072</v>
      </c>
      <c r="C172" s="8" t="s">
        <v>458</v>
      </c>
      <c r="D172" s="9" t="s">
        <v>174</v>
      </c>
      <c r="E172" s="7">
        <v>32.0</v>
      </c>
      <c r="F172" s="7">
        <v>0.0</v>
      </c>
      <c r="G172" s="7">
        <v>3.0</v>
      </c>
      <c r="H172" s="24">
        <f t="shared" si="1"/>
        <v>3</v>
      </c>
      <c r="I172" s="25">
        <f t="shared" si="2"/>
        <v>0.3280979433</v>
      </c>
      <c r="J172" s="19">
        <v>0.0</v>
      </c>
      <c r="K172" s="19">
        <v>0.0</v>
      </c>
      <c r="L172" s="19">
        <v>1.0</v>
      </c>
      <c r="M172" s="19">
        <v>27.0</v>
      </c>
      <c r="N172" s="19">
        <v>15.0</v>
      </c>
      <c r="O172" s="19">
        <v>19.0</v>
      </c>
      <c r="P172" s="19">
        <v>26.0</v>
      </c>
      <c r="Q172" s="10">
        <f t="shared" si="3"/>
        <v>0</v>
      </c>
      <c r="R172" s="10">
        <f t="shared" si="4"/>
        <v>0</v>
      </c>
      <c r="S172" s="7">
        <v>32917.0</v>
      </c>
      <c r="T172" s="14">
        <f t="shared" si="5"/>
        <v>17.14427083</v>
      </c>
      <c r="U172" s="14">
        <v>527.58</v>
      </c>
      <c r="V172" s="14">
        <f t="shared" si="6"/>
        <v>16.486875</v>
      </c>
      <c r="W172" s="14">
        <v>981.92</v>
      </c>
      <c r="X172" s="14">
        <f t="shared" si="7"/>
        <v>30.685</v>
      </c>
      <c r="Y172" s="13">
        <f t="shared" si="8"/>
        <v>0.3495064591</v>
      </c>
      <c r="Z172" s="12">
        <f t="shared" si="9"/>
        <v>0</v>
      </c>
      <c r="AA172" s="19">
        <v>56.0</v>
      </c>
      <c r="AB172" s="19">
        <v>64.0</v>
      </c>
      <c r="AC172" s="19">
        <v>44.0</v>
      </c>
      <c r="AD172" s="19">
        <v>23.0</v>
      </c>
      <c r="AE172" s="19">
        <v>9.0</v>
      </c>
      <c r="AF172" s="10">
        <f t="shared" si="10"/>
        <v>0</v>
      </c>
      <c r="AG172" s="10">
        <f t="shared" si="11"/>
        <v>0.05555555556</v>
      </c>
      <c r="AH172" s="10">
        <f t="shared" si="12"/>
        <v>0.05555555556</v>
      </c>
      <c r="AI172" s="19">
        <v>152.0</v>
      </c>
      <c r="AJ172" s="13">
        <f t="shared" si="13"/>
        <v>0.3033932136</v>
      </c>
      <c r="AK172" s="19">
        <v>154.0</v>
      </c>
      <c r="AL172" s="13">
        <f t="shared" si="14"/>
        <v>0.3073852295</v>
      </c>
      <c r="AM172" s="19">
        <v>195.0</v>
      </c>
      <c r="AN172" s="13">
        <f t="shared" si="15"/>
        <v>0.3892215569</v>
      </c>
      <c r="AO172" s="13">
        <f t="shared" si="16"/>
        <v>0.4967320261</v>
      </c>
      <c r="AP172" s="8">
        <v>4.0</v>
      </c>
      <c r="AQ172" s="14">
        <v>1.01</v>
      </c>
      <c r="AR172" s="19">
        <v>17.34</v>
      </c>
      <c r="AS172" s="26">
        <v>5.0</v>
      </c>
      <c r="AT172" s="27">
        <v>0.436</v>
      </c>
      <c r="AU172" s="8">
        <v>5.0</v>
      </c>
      <c r="AV172" s="27">
        <v>-0.091</v>
      </c>
      <c r="AW172" s="19">
        <v>49.87</v>
      </c>
      <c r="AX172" s="19">
        <v>16.5</v>
      </c>
      <c r="AY172" s="27">
        <v>-0.302</v>
      </c>
      <c r="AZ172" s="27">
        <v>4.774</v>
      </c>
      <c r="BA172" s="19">
        <v>51.67</v>
      </c>
      <c r="BB172" s="13">
        <f t="shared" si="17"/>
        <v>0.0756302521</v>
      </c>
      <c r="BC172" s="28">
        <f t="shared" si="18"/>
        <v>0.9193548387</v>
      </c>
      <c r="BD172" s="26">
        <f t="shared" si="19"/>
        <v>994.9850908</v>
      </c>
      <c r="BE172" s="13">
        <f t="shared" si="20"/>
        <v>-0.005014909189</v>
      </c>
      <c r="BF172" s="18">
        <f t="shared" si="21"/>
        <v>2.047082907</v>
      </c>
      <c r="BG172" s="18">
        <f t="shared" si="22"/>
        <v>2.274536563</v>
      </c>
      <c r="BH172" s="14">
        <f t="shared" si="23"/>
        <v>27.0669851</v>
      </c>
      <c r="BI172" s="14">
        <f t="shared" si="24"/>
        <v>28.20425338</v>
      </c>
      <c r="BJ172" s="14">
        <f t="shared" si="25"/>
        <v>53.56533606</v>
      </c>
      <c r="BK172" s="14">
        <f t="shared" si="26"/>
        <v>55.49869214</v>
      </c>
      <c r="BL172" s="14">
        <f t="shared" si="27"/>
        <v>-1.933356079</v>
      </c>
      <c r="BM172" s="19">
        <v>18.0</v>
      </c>
      <c r="BN172" s="19">
        <v>20.0</v>
      </c>
      <c r="BO172" s="26">
        <v>220.0</v>
      </c>
      <c r="BP172" s="26">
        <v>228.0</v>
      </c>
      <c r="BQ172" s="19">
        <v>123.0</v>
      </c>
      <c r="BR172" s="19">
        <v>92.0</v>
      </c>
      <c r="BS172" s="19">
        <v>110.0</v>
      </c>
      <c r="BT172" s="19">
        <v>148.0</v>
      </c>
      <c r="BU172" s="19">
        <v>232.0</v>
      </c>
      <c r="BV172" s="19">
        <v>215.0</v>
      </c>
      <c r="BW172" s="13">
        <f t="shared" si="28"/>
        <v>0.51901566</v>
      </c>
      <c r="BX172" s="14">
        <v>-0.5600000000000002</v>
      </c>
      <c r="BY172" s="29">
        <f t="shared" si="29"/>
        <v>-6.809924706</v>
      </c>
      <c r="BZ172" s="18">
        <f t="shared" si="30"/>
        <v>2.064652748</v>
      </c>
      <c r="CA172" s="18">
        <f t="shared" si="31"/>
        <v>2.024947887</v>
      </c>
      <c r="CB172" s="14">
        <f t="shared" si="32"/>
        <v>29.46100652</v>
      </c>
      <c r="CC172" s="14">
        <f t="shared" si="33"/>
        <v>27.35664891</v>
      </c>
      <c r="CD172" s="14">
        <f t="shared" si="34"/>
        <v>57.05588459</v>
      </c>
      <c r="CE172" s="14">
        <f t="shared" si="35"/>
        <v>51.53690898</v>
      </c>
      <c r="CF172" s="14">
        <f t="shared" si="36"/>
        <v>-7.452331693</v>
      </c>
      <c r="CG172" s="7">
        <v>1511.15</v>
      </c>
      <c r="CH172" s="7">
        <v>52.0</v>
      </c>
      <c r="CI172" s="7">
        <v>51.0</v>
      </c>
      <c r="CJ172" s="26">
        <v>690.0</v>
      </c>
      <c r="CK172" s="7">
        <v>638.0</v>
      </c>
      <c r="CL172" s="7">
        <v>320.0</v>
      </c>
      <c r="CM172" s="7">
        <v>249.0</v>
      </c>
      <c r="CN172" s="7">
        <v>375.0</v>
      </c>
      <c r="CO172" s="7">
        <v>360.0</v>
      </c>
      <c r="CP172" s="19">
        <v>3.0</v>
      </c>
      <c r="CQ172" s="19">
        <v>2.0</v>
      </c>
      <c r="CR172" s="26">
        <f t="shared" si="37"/>
        <v>-1</v>
      </c>
      <c r="CS172" s="18">
        <f t="shared" si="38"/>
        <v>0.3280979433</v>
      </c>
      <c r="CT172" s="18">
        <f t="shared" si="39"/>
        <v>0.2187319622</v>
      </c>
      <c r="CU172" s="18">
        <f t="shared" si="40"/>
        <v>-0.1093659811</v>
      </c>
      <c r="CV172" s="30">
        <v>19.96</v>
      </c>
      <c r="CW172" s="30">
        <v>19.94</v>
      </c>
      <c r="CX172" s="30">
        <v>17.29</v>
      </c>
      <c r="CY172" s="30">
        <v>19.49</v>
      </c>
      <c r="CZ172" s="30">
        <v>22.96</v>
      </c>
      <c r="DA172" s="30">
        <v>22.35</v>
      </c>
      <c r="DB172" s="7">
        <v>0.0</v>
      </c>
      <c r="DC172" s="7">
        <v>0.0</v>
      </c>
      <c r="DD172" s="13" t="str">
        <f t="shared" si="41"/>
        <v> </v>
      </c>
      <c r="DE172" s="7">
        <v>0.0</v>
      </c>
      <c r="DF172" s="7">
        <v>0.0</v>
      </c>
      <c r="DG172" s="7">
        <v>0.0</v>
      </c>
      <c r="DH172" s="7">
        <v>0.0</v>
      </c>
      <c r="DI172" s="7">
        <v>0.0</v>
      </c>
      <c r="DJ172" s="8" t="s">
        <v>4015</v>
      </c>
      <c r="DK172" s="7" t="s">
        <v>4016</v>
      </c>
    </row>
    <row r="173" ht="12.75" customHeight="1">
      <c r="A173" s="7" t="s">
        <v>998</v>
      </c>
      <c r="B173" s="7" t="s">
        <v>1076</v>
      </c>
      <c r="C173" s="8" t="s">
        <v>685</v>
      </c>
      <c r="D173" s="9" t="s">
        <v>159</v>
      </c>
      <c r="E173" s="7">
        <v>41.0</v>
      </c>
      <c r="F173" s="7">
        <v>7.0</v>
      </c>
      <c r="G173" s="7">
        <v>10.0</v>
      </c>
      <c r="H173" s="24">
        <f t="shared" si="1"/>
        <v>17</v>
      </c>
      <c r="I173" s="25">
        <f t="shared" si="2"/>
        <v>1.843484547</v>
      </c>
      <c r="J173" s="19">
        <v>6.0</v>
      </c>
      <c r="K173" s="19">
        <v>7.0</v>
      </c>
      <c r="L173" s="19">
        <v>3.0</v>
      </c>
      <c r="M173" s="19">
        <v>54.0</v>
      </c>
      <c r="N173" s="19">
        <v>31.0</v>
      </c>
      <c r="O173" s="19">
        <v>18.0</v>
      </c>
      <c r="P173" s="19">
        <v>51.0</v>
      </c>
      <c r="Q173" s="10">
        <f t="shared" si="3"/>
        <v>0.1296296296</v>
      </c>
      <c r="R173" s="10">
        <f t="shared" si="4"/>
        <v>0.06796116505</v>
      </c>
      <c r="S173" s="7">
        <v>33198.0</v>
      </c>
      <c r="T173" s="14">
        <f t="shared" si="5"/>
        <v>13.49512195</v>
      </c>
      <c r="U173" s="14">
        <v>541.68</v>
      </c>
      <c r="V173" s="14">
        <f t="shared" si="6"/>
        <v>13.21170732</v>
      </c>
      <c r="W173" s="14">
        <v>1470.76</v>
      </c>
      <c r="X173" s="14">
        <f t="shared" si="7"/>
        <v>35.87219512</v>
      </c>
      <c r="Y173" s="13">
        <f t="shared" si="8"/>
        <v>0.2691657888</v>
      </c>
      <c r="Z173" s="12">
        <f t="shared" si="9"/>
        <v>77</v>
      </c>
      <c r="AA173" s="19">
        <v>20.0</v>
      </c>
      <c r="AB173" s="19">
        <v>107.0</v>
      </c>
      <c r="AC173" s="19">
        <v>32.0</v>
      </c>
      <c r="AD173" s="19">
        <v>5.0</v>
      </c>
      <c r="AE173" s="19">
        <v>16.0</v>
      </c>
      <c r="AF173" s="10">
        <f t="shared" si="10"/>
        <v>0.25</v>
      </c>
      <c r="AG173" s="10">
        <f t="shared" si="11"/>
        <v>0.4166666667</v>
      </c>
      <c r="AH173" s="10">
        <f t="shared" si="12"/>
        <v>0.6666666667</v>
      </c>
      <c r="AI173" s="19">
        <v>157.0</v>
      </c>
      <c r="AJ173" s="13">
        <f t="shared" si="13"/>
        <v>0.3312236287</v>
      </c>
      <c r="AK173" s="19">
        <v>150.0</v>
      </c>
      <c r="AL173" s="13">
        <f t="shared" si="14"/>
        <v>0.3164556962</v>
      </c>
      <c r="AM173" s="19">
        <v>167.0</v>
      </c>
      <c r="AN173" s="13">
        <f t="shared" si="15"/>
        <v>0.3523206751</v>
      </c>
      <c r="AO173" s="13">
        <f t="shared" si="16"/>
        <v>0.5114006515</v>
      </c>
      <c r="AP173" s="8">
        <v>8.0</v>
      </c>
      <c r="AQ173" s="14">
        <v>3.89</v>
      </c>
      <c r="AR173" s="19">
        <v>17.49</v>
      </c>
      <c r="AS173" s="26">
        <v>5.0</v>
      </c>
      <c r="AT173" s="27">
        <v>0.424</v>
      </c>
      <c r="AU173" s="8">
        <v>6.0</v>
      </c>
      <c r="AV173" s="27">
        <v>0.096</v>
      </c>
      <c r="AW173" s="19">
        <v>49.97</v>
      </c>
      <c r="AX173" s="19">
        <v>18.06</v>
      </c>
      <c r="AY173" s="27">
        <v>0.637</v>
      </c>
      <c r="AZ173" s="27">
        <v>3.326</v>
      </c>
      <c r="BA173" s="19">
        <v>51.99</v>
      </c>
      <c r="BB173" s="13">
        <f t="shared" si="17"/>
        <v>0.09090909091</v>
      </c>
      <c r="BC173" s="28">
        <f t="shared" si="18"/>
        <v>0.9297658863</v>
      </c>
      <c r="BD173" s="26">
        <f t="shared" si="19"/>
        <v>1020.674977</v>
      </c>
      <c r="BE173" s="13">
        <f t="shared" si="20"/>
        <v>0.0206749772</v>
      </c>
      <c r="BF173" s="18">
        <f t="shared" si="21"/>
        <v>2.658396101</v>
      </c>
      <c r="BG173" s="18">
        <f t="shared" si="22"/>
        <v>2.326096588</v>
      </c>
      <c r="BH173" s="14">
        <f t="shared" si="23"/>
        <v>29.24235711</v>
      </c>
      <c r="BI173" s="14">
        <f t="shared" si="24"/>
        <v>33.11918476</v>
      </c>
      <c r="BJ173" s="14">
        <f t="shared" si="25"/>
        <v>53.50022153</v>
      </c>
      <c r="BK173" s="14">
        <f t="shared" si="26"/>
        <v>58.37394772</v>
      </c>
      <c r="BL173" s="14">
        <f t="shared" si="27"/>
        <v>-4.873726185</v>
      </c>
      <c r="BM173" s="19">
        <v>24.0</v>
      </c>
      <c r="BN173" s="19">
        <v>21.0</v>
      </c>
      <c r="BO173" s="26">
        <v>240.0</v>
      </c>
      <c r="BP173" s="26">
        <v>278.0</v>
      </c>
      <c r="BQ173" s="19">
        <v>109.0</v>
      </c>
      <c r="BR173" s="19">
        <v>114.0</v>
      </c>
      <c r="BS173" s="19">
        <v>110.0</v>
      </c>
      <c r="BT173" s="19">
        <v>114.0</v>
      </c>
      <c r="BU173" s="19">
        <v>237.0</v>
      </c>
      <c r="BV173" s="19">
        <v>287.0</v>
      </c>
      <c r="BW173" s="13">
        <f t="shared" si="28"/>
        <v>0.4522900763</v>
      </c>
      <c r="BX173" s="14">
        <v>-4.81</v>
      </c>
      <c r="BY173" s="29">
        <f t="shared" si="29"/>
        <v>-8.46734182</v>
      </c>
      <c r="BZ173" s="18">
        <f t="shared" si="30"/>
        <v>2.239177309</v>
      </c>
      <c r="CA173" s="18">
        <f t="shared" si="31"/>
        <v>2.328744402</v>
      </c>
      <c r="CB173" s="14">
        <f t="shared" si="32"/>
        <v>28.75103665</v>
      </c>
      <c r="CC173" s="14">
        <f t="shared" si="33"/>
        <v>29.64670758</v>
      </c>
      <c r="CD173" s="14">
        <f t="shared" si="34"/>
        <v>53.77011112</v>
      </c>
      <c r="CE173" s="14">
        <f t="shared" si="35"/>
        <v>54.84491623</v>
      </c>
      <c r="CF173" s="14">
        <f t="shared" si="36"/>
        <v>-3.798921077</v>
      </c>
      <c r="CG173" s="7">
        <v>2009.666667</v>
      </c>
      <c r="CH173" s="7">
        <v>75.0</v>
      </c>
      <c r="CI173" s="7">
        <v>78.0</v>
      </c>
      <c r="CJ173" s="26">
        <v>888.0</v>
      </c>
      <c r="CK173" s="7">
        <v>915.0</v>
      </c>
      <c r="CL173" s="7">
        <v>391.0</v>
      </c>
      <c r="CM173" s="7">
        <v>426.0</v>
      </c>
      <c r="CN173" s="7">
        <v>447.0</v>
      </c>
      <c r="CO173" s="7">
        <v>418.0</v>
      </c>
      <c r="CP173" s="19">
        <v>6.0</v>
      </c>
      <c r="CQ173" s="19">
        <v>3.0</v>
      </c>
      <c r="CR173" s="26">
        <f t="shared" si="37"/>
        <v>-3</v>
      </c>
      <c r="CS173" s="18">
        <f t="shared" si="38"/>
        <v>0.6506416049</v>
      </c>
      <c r="CT173" s="18">
        <f t="shared" si="39"/>
        <v>0.3253208025</v>
      </c>
      <c r="CU173" s="18">
        <f t="shared" si="40"/>
        <v>-0.3253208025</v>
      </c>
      <c r="CV173" s="30">
        <v>22.5</v>
      </c>
      <c r="CW173" s="30">
        <v>22.55</v>
      </c>
      <c r="CX173" s="30">
        <v>21.62</v>
      </c>
      <c r="CY173" s="30">
        <v>34.69</v>
      </c>
      <c r="CZ173" s="30">
        <v>20.53</v>
      </c>
      <c r="DA173" s="30">
        <v>21.29</v>
      </c>
      <c r="DB173" s="7">
        <v>7.0</v>
      </c>
      <c r="DC173" s="7">
        <v>9.0</v>
      </c>
      <c r="DD173" s="13">
        <f t="shared" si="41"/>
        <v>0.4375</v>
      </c>
      <c r="DE173" s="7">
        <v>-0.06</v>
      </c>
      <c r="DF173" s="7">
        <v>2.06</v>
      </c>
      <c r="DG173" s="7">
        <v>10.0</v>
      </c>
      <c r="DH173" s="7">
        <v>4.0</v>
      </c>
      <c r="DI173" s="7">
        <v>2.0</v>
      </c>
      <c r="DJ173" s="9" t="s">
        <v>4017</v>
      </c>
      <c r="DK173" s="7" t="s">
        <v>4018</v>
      </c>
    </row>
    <row r="174" ht="12.75" customHeight="1">
      <c r="A174" s="7" t="s">
        <v>832</v>
      </c>
      <c r="B174" s="7" t="s">
        <v>1082</v>
      </c>
      <c r="C174" s="8" t="s">
        <v>399</v>
      </c>
      <c r="D174" s="9" t="s">
        <v>260</v>
      </c>
      <c r="E174" s="7">
        <v>1.0</v>
      </c>
      <c r="F174" s="7">
        <v>1.0</v>
      </c>
      <c r="G174" s="7">
        <v>0.0</v>
      </c>
      <c r="H174" s="24">
        <f t="shared" si="1"/>
        <v>1</v>
      </c>
      <c r="I174" s="25">
        <f t="shared" si="2"/>
        <v>5.034965035</v>
      </c>
      <c r="J174" s="19">
        <v>1.0</v>
      </c>
      <c r="K174" s="19">
        <v>0.0</v>
      </c>
      <c r="L174" s="19">
        <v>0.0</v>
      </c>
      <c r="M174" s="19">
        <v>1.0</v>
      </c>
      <c r="N174" s="19">
        <v>0.0</v>
      </c>
      <c r="O174" s="19">
        <v>1.0</v>
      </c>
      <c r="P174" s="19">
        <v>2.0</v>
      </c>
      <c r="Q174" s="10">
        <f t="shared" si="3"/>
        <v>1</v>
      </c>
      <c r="R174" s="10">
        <f t="shared" si="4"/>
        <v>0.5</v>
      </c>
      <c r="S174" s="7">
        <v>715.0</v>
      </c>
      <c r="T174" s="14">
        <f t="shared" si="5"/>
        <v>11.91666667</v>
      </c>
      <c r="U174" s="14">
        <v>11.74</v>
      </c>
      <c r="V174" s="14">
        <f t="shared" si="6"/>
        <v>11.74</v>
      </c>
      <c r="W174" s="14">
        <v>30.27</v>
      </c>
      <c r="X174" s="14">
        <f t="shared" si="7"/>
        <v>30.27</v>
      </c>
      <c r="Y174" s="13">
        <f t="shared" si="8"/>
        <v>0.2794572721</v>
      </c>
      <c r="Z174" s="12">
        <f t="shared" si="9"/>
        <v>0</v>
      </c>
      <c r="AA174" s="19">
        <v>1.0</v>
      </c>
      <c r="AB174" s="19">
        <v>0.0</v>
      </c>
      <c r="AC174" s="19">
        <v>1.0</v>
      </c>
      <c r="AD174" s="19">
        <v>1.0</v>
      </c>
      <c r="AE174" s="19">
        <v>0.0</v>
      </c>
      <c r="AF174" s="10">
        <f t="shared" si="10"/>
        <v>1</v>
      </c>
      <c r="AG174" s="10">
        <f t="shared" si="11"/>
        <v>0</v>
      </c>
      <c r="AH174" s="10">
        <f t="shared" si="12"/>
        <v>1</v>
      </c>
      <c r="AI174" s="19">
        <v>3.0</v>
      </c>
      <c r="AJ174" s="13">
        <f t="shared" si="13"/>
        <v>0.4285714286</v>
      </c>
      <c r="AK174" s="19">
        <v>0.0</v>
      </c>
      <c r="AL174" s="13">
        <f t="shared" si="14"/>
        <v>0</v>
      </c>
      <c r="AM174" s="19">
        <v>4.0</v>
      </c>
      <c r="AN174" s="13">
        <f t="shared" si="15"/>
        <v>0.5714285714</v>
      </c>
      <c r="AO174" s="13">
        <f t="shared" si="16"/>
        <v>1</v>
      </c>
      <c r="AP174" s="8">
        <v>15.0</v>
      </c>
      <c r="AQ174" s="14">
        <v>44.44</v>
      </c>
      <c r="AR174" s="19">
        <v>17.54</v>
      </c>
      <c r="AS174" s="26">
        <v>5.0</v>
      </c>
      <c r="AT174" s="27">
        <v>0.667</v>
      </c>
      <c r="AU174" s="8">
        <v>3.0</v>
      </c>
      <c r="AV174" s="27">
        <v>-10.83</v>
      </c>
      <c r="AW174" s="19">
        <v>44.89</v>
      </c>
      <c r="AX174" s="19">
        <v>17.58</v>
      </c>
      <c r="AY174" s="27">
        <v>-2.433</v>
      </c>
      <c r="AZ174" s="27">
        <v>1.916</v>
      </c>
      <c r="BA174" s="19">
        <v>50.77</v>
      </c>
      <c r="BB174" s="13">
        <f t="shared" si="17"/>
        <v>0.25</v>
      </c>
      <c r="BC174" s="28">
        <f t="shared" si="18"/>
        <v>1</v>
      </c>
      <c r="BD174" s="26">
        <f t="shared" si="19"/>
        <v>1250</v>
      </c>
      <c r="BE174" s="13">
        <f t="shared" si="20"/>
        <v>0.25</v>
      </c>
      <c r="BF174" s="18">
        <f t="shared" si="21"/>
        <v>5.110732538</v>
      </c>
      <c r="BG174" s="18">
        <f t="shared" si="22"/>
        <v>0</v>
      </c>
      <c r="BH174" s="14">
        <f t="shared" si="23"/>
        <v>20.44293015</v>
      </c>
      <c r="BI174" s="14">
        <f t="shared" si="24"/>
        <v>25.55366269</v>
      </c>
      <c r="BJ174" s="14">
        <f t="shared" si="25"/>
        <v>56.21805792</v>
      </c>
      <c r="BK174" s="14">
        <f t="shared" si="26"/>
        <v>66.439523</v>
      </c>
      <c r="BL174" s="14">
        <f t="shared" si="27"/>
        <v>-10.22146508</v>
      </c>
      <c r="BM174" s="19">
        <v>1.0</v>
      </c>
      <c r="BN174" s="19">
        <v>0.0</v>
      </c>
      <c r="BO174" s="26">
        <v>3.0</v>
      </c>
      <c r="BP174" s="26">
        <v>5.0</v>
      </c>
      <c r="BQ174" s="19">
        <v>3.0</v>
      </c>
      <c r="BR174" s="19">
        <v>2.0</v>
      </c>
      <c r="BS174" s="19">
        <v>4.0</v>
      </c>
      <c r="BT174" s="19">
        <v>6.0</v>
      </c>
      <c r="BU174" s="19">
        <v>4.0</v>
      </c>
      <c r="BV174" s="19">
        <v>5.0</v>
      </c>
      <c r="BW174" s="13">
        <f t="shared" si="28"/>
        <v>0.4444444444</v>
      </c>
      <c r="BX174" s="14">
        <v>-15.56</v>
      </c>
      <c r="BY174" s="29">
        <f t="shared" si="29"/>
        <v>-35.05746508</v>
      </c>
      <c r="BZ174" s="18">
        <f t="shared" si="30"/>
        <v>1.437699692</v>
      </c>
      <c r="CA174" s="18">
        <f t="shared" si="31"/>
        <v>2.875399384</v>
      </c>
      <c r="CB174" s="14">
        <f t="shared" si="32"/>
        <v>28.75399384</v>
      </c>
      <c r="CC174" s="14">
        <f t="shared" si="33"/>
        <v>20.12779569</v>
      </c>
      <c r="CD174" s="14">
        <f t="shared" si="34"/>
        <v>58.94568737</v>
      </c>
      <c r="CE174" s="14">
        <f t="shared" si="35"/>
        <v>47.44408984</v>
      </c>
      <c r="CF174" s="14">
        <f t="shared" si="36"/>
        <v>-21.72306261</v>
      </c>
      <c r="CG174" s="7">
        <v>41.733333</v>
      </c>
      <c r="CH174" s="7">
        <v>1.0</v>
      </c>
      <c r="CI174" s="7">
        <v>2.0</v>
      </c>
      <c r="CJ174" s="26">
        <v>19.0</v>
      </c>
      <c r="CK174" s="7">
        <v>12.0</v>
      </c>
      <c r="CL174" s="7">
        <v>9.0</v>
      </c>
      <c r="CM174" s="7">
        <v>5.0</v>
      </c>
      <c r="CN174" s="7">
        <v>12.0</v>
      </c>
      <c r="CO174" s="7">
        <v>14.0</v>
      </c>
      <c r="CP174" s="19">
        <v>0.0</v>
      </c>
      <c r="CQ174" s="19">
        <v>0.0</v>
      </c>
      <c r="CR174" s="26">
        <f t="shared" si="37"/>
        <v>0</v>
      </c>
      <c r="CS174" s="18">
        <f t="shared" si="38"/>
        <v>0</v>
      </c>
      <c r="CT174" s="18">
        <f t="shared" si="39"/>
        <v>0</v>
      </c>
      <c r="CU174" s="18">
        <f t="shared" si="40"/>
        <v>0</v>
      </c>
      <c r="CV174" s="30">
        <v>0.56</v>
      </c>
      <c r="CW174" s="30">
        <v>0.26</v>
      </c>
      <c r="CX174" s="30">
        <v>0.0</v>
      </c>
      <c r="CY174" s="30">
        <v>10.96</v>
      </c>
      <c r="CZ174" s="30">
        <v>1.72</v>
      </c>
      <c r="DA174" s="30">
        <v>1.11</v>
      </c>
      <c r="DB174" s="7">
        <v>1.0</v>
      </c>
      <c r="DC174" s="7">
        <v>6.0</v>
      </c>
      <c r="DD174" s="13">
        <f t="shared" si="41"/>
        <v>0.1428571429</v>
      </c>
      <c r="DE174" s="7">
        <v>-0.02</v>
      </c>
      <c r="DF174" s="7">
        <v>0.27</v>
      </c>
      <c r="DG174" s="7">
        <v>3.0</v>
      </c>
      <c r="DH174" s="7">
        <v>4.0</v>
      </c>
      <c r="DI174" s="7">
        <v>0.0</v>
      </c>
      <c r="DJ174" s="8" t="s">
        <v>4019</v>
      </c>
      <c r="DK174" s="7" t="s">
        <v>4020</v>
      </c>
    </row>
    <row r="175" ht="12.75" customHeight="1">
      <c r="A175" s="7" t="s">
        <v>1085</v>
      </c>
      <c r="B175" s="7" t="s">
        <v>1086</v>
      </c>
      <c r="C175" s="8" t="s">
        <v>206</v>
      </c>
      <c r="D175" s="9" t="s">
        <v>174</v>
      </c>
      <c r="E175" s="7">
        <v>13.0</v>
      </c>
      <c r="F175" s="7">
        <v>1.0</v>
      </c>
      <c r="G175" s="7">
        <v>4.0</v>
      </c>
      <c r="H175" s="24">
        <f t="shared" si="1"/>
        <v>5</v>
      </c>
      <c r="I175" s="25">
        <f t="shared" si="2"/>
        <v>1.641736592</v>
      </c>
      <c r="J175" s="19">
        <v>1.0</v>
      </c>
      <c r="K175" s="19">
        <v>2.0</v>
      </c>
      <c r="L175" s="19">
        <v>2.0</v>
      </c>
      <c r="M175" s="19">
        <v>12.0</v>
      </c>
      <c r="N175" s="19">
        <v>5.0</v>
      </c>
      <c r="O175" s="19">
        <v>6.0</v>
      </c>
      <c r="P175" s="19">
        <v>5.0</v>
      </c>
      <c r="Q175" s="10">
        <f t="shared" si="3"/>
        <v>0.08333333333</v>
      </c>
      <c r="R175" s="10">
        <f t="shared" si="4"/>
        <v>0.04347826087</v>
      </c>
      <c r="S175" s="7">
        <v>10964.0</v>
      </c>
      <c r="T175" s="14">
        <f t="shared" si="5"/>
        <v>14.05641026</v>
      </c>
      <c r="U175" s="14">
        <v>168.97</v>
      </c>
      <c r="V175" s="14">
        <f t="shared" si="6"/>
        <v>12.99769231</v>
      </c>
      <c r="W175" s="14">
        <v>465.89</v>
      </c>
      <c r="X175" s="14">
        <f t="shared" si="7"/>
        <v>35.83769231</v>
      </c>
      <c r="Y175" s="13">
        <f t="shared" si="8"/>
        <v>0.2661531676</v>
      </c>
      <c r="Z175" s="12">
        <f t="shared" si="9"/>
        <v>20.66666667</v>
      </c>
      <c r="AA175" s="19">
        <v>12.0</v>
      </c>
      <c r="AB175" s="19">
        <v>34.0</v>
      </c>
      <c r="AC175" s="19">
        <v>28.0</v>
      </c>
      <c r="AD175" s="19">
        <v>12.0</v>
      </c>
      <c r="AE175" s="19">
        <v>3.0</v>
      </c>
      <c r="AF175" s="10">
        <f t="shared" si="10"/>
        <v>0.1111111111</v>
      </c>
      <c r="AG175" s="10">
        <f t="shared" si="11"/>
        <v>0.4444444444</v>
      </c>
      <c r="AH175" s="10">
        <f t="shared" si="12"/>
        <v>0.5555555556</v>
      </c>
      <c r="AI175" s="19">
        <v>55.0</v>
      </c>
      <c r="AJ175" s="13">
        <f t="shared" si="13"/>
        <v>0.3235294118</v>
      </c>
      <c r="AK175" s="19">
        <v>54.0</v>
      </c>
      <c r="AL175" s="13">
        <f t="shared" si="14"/>
        <v>0.3176470588</v>
      </c>
      <c r="AM175" s="19">
        <v>61.0</v>
      </c>
      <c r="AN175" s="13">
        <f t="shared" si="15"/>
        <v>0.3588235294</v>
      </c>
      <c r="AO175" s="13">
        <f t="shared" si="16"/>
        <v>0.504587156</v>
      </c>
      <c r="AP175" s="8">
        <v>6.0</v>
      </c>
      <c r="AQ175" s="14">
        <v>2.68</v>
      </c>
      <c r="AR175" s="19">
        <v>16.88</v>
      </c>
      <c r="AS175" s="26">
        <v>9.0</v>
      </c>
      <c r="AT175" s="27">
        <v>0.145</v>
      </c>
      <c r="AU175" s="8">
        <v>5.0</v>
      </c>
      <c r="AV175" s="27">
        <v>0.009000000000000001</v>
      </c>
      <c r="AW175" s="19">
        <v>50.1</v>
      </c>
      <c r="AX175" s="19">
        <v>15.63</v>
      </c>
      <c r="AY175" s="27">
        <v>0.14300000000000002</v>
      </c>
      <c r="AZ175" s="27">
        <v>0.296</v>
      </c>
      <c r="BA175" s="19">
        <v>49.66</v>
      </c>
      <c r="BB175" s="13">
        <f t="shared" si="17"/>
        <v>0.09677419355</v>
      </c>
      <c r="BC175" s="28">
        <f t="shared" si="18"/>
        <v>0.8961038961</v>
      </c>
      <c r="BD175" s="26">
        <f t="shared" si="19"/>
        <v>992.8780897</v>
      </c>
      <c r="BE175" s="13">
        <f t="shared" si="20"/>
        <v>-0.007121910348</v>
      </c>
      <c r="BF175" s="18">
        <f t="shared" si="21"/>
        <v>3.19583358</v>
      </c>
      <c r="BG175" s="18">
        <f t="shared" si="22"/>
        <v>2.84074096</v>
      </c>
      <c r="BH175" s="14">
        <f t="shared" si="23"/>
        <v>33.02361366</v>
      </c>
      <c r="BI175" s="14">
        <f t="shared" si="24"/>
        <v>27.34213174</v>
      </c>
      <c r="BJ175" s="14">
        <f t="shared" si="25"/>
        <v>55.74954134</v>
      </c>
      <c r="BK175" s="14">
        <f t="shared" si="26"/>
        <v>52.90880038</v>
      </c>
      <c r="BL175" s="14">
        <f t="shared" si="27"/>
        <v>2.84074096</v>
      </c>
      <c r="BM175" s="19">
        <v>9.0</v>
      </c>
      <c r="BN175" s="19">
        <v>8.0</v>
      </c>
      <c r="BO175" s="26">
        <v>84.0</v>
      </c>
      <c r="BP175" s="26">
        <v>69.0</v>
      </c>
      <c r="BQ175" s="19">
        <v>30.0</v>
      </c>
      <c r="BR175" s="19">
        <v>25.0</v>
      </c>
      <c r="BS175" s="19">
        <v>34.0</v>
      </c>
      <c r="BT175" s="19">
        <v>47.0</v>
      </c>
      <c r="BU175" s="19">
        <v>72.0</v>
      </c>
      <c r="BV175" s="19">
        <v>70.0</v>
      </c>
      <c r="BW175" s="13">
        <f t="shared" si="28"/>
        <v>0.5070422535</v>
      </c>
      <c r="BX175" s="14">
        <v>2.69</v>
      </c>
      <c r="BY175" s="29">
        <f t="shared" si="29"/>
        <v>2.353649217</v>
      </c>
      <c r="BZ175" s="18">
        <f t="shared" si="30"/>
        <v>2.27075613</v>
      </c>
      <c r="CA175" s="18">
        <f t="shared" si="31"/>
        <v>2.459985808</v>
      </c>
      <c r="CB175" s="14">
        <f t="shared" si="32"/>
        <v>29.61444453</v>
      </c>
      <c r="CC175" s="14">
        <f t="shared" si="33"/>
        <v>30.46597808</v>
      </c>
      <c r="CD175" s="14">
        <f t="shared" si="34"/>
        <v>53.36276906</v>
      </c>
      <c r="CE175" s="14">
        <f t="shared" si="35"/>
        <v>55.82275487</v>
      </c>
      <c r="CF175" s="14">
        <f t="shared" si="36"/>
        <v>5.300726768</v>
      </c>
      <c r="CG175" s="7">
        <v>634.15</v>
      </c>
      <c r="CH175" s="7">
        <v>24.0</v>
      </c>
      <c r="CI175" s="7">
        <v>26.0</v>
      </c>
      <c r="CJ175" s="26">
        <v>289.0</v>
      </c>
      <c r="CK175" s="7">
        <v>296.0</v>
      </c>
      <c r="CL175" s="7">
        <v>109.0</v>
      </c>
      <c r="CM175" s="7">
        <v>101.0</v>
      </c>
      <c r="CN175" s="7">
        <v>142.0</v>
      </c>
      <c r="CO175" s="7">
        <v>167.0</v>
      </c>
      <c r="CP175" s="19">
        <v>4.0</v>
      </c>
      <c r="CQ175" s="19">
        <v>0.0</v>
      </c>
      <c r="CR175" s="26">
        <f t="shared" si="37"/>
        <v>-4</v>
      </c>
      <c r="CS175" s="18">
        <f t="shared" si="38"/>
        <v>1.313389274</v>
      </c>
      <c r="CT175" s="18">
        <f t="shared" si="39"/>
        <v>0</v>
      </c>
      <c r="CU175" s="18">
        <f t="shared" si="40"/>
        <v>-1.313389274</v>
      </c>
      <c r="CV175" s="30">
        <v>7.35</v>
      </c>
      <c r="CW175" s="30">
        <v>6.58</v>
      </c>
      <c r="CX175" s="30">
        <v>5.44</v>
      </c>
      <c r="CY175" s="30">
        <v>9.9</v>
      </c>
      <c r="CZ175" s="30">
        <v>6.29</v>
      </c>
      <c r="DA175" s="30">
        <v>8.86</v>
      </c>
      <c r="DB175" s="7">
        <v>0.0</v>
      </c>
      <c r="DC175" s="7">
        <v>0.0</v>
      </c>
      <c r="DD175" s="13" t="str">
        <f t="shared" si="41"/>
        <v> </v>
      </c>
      <c r="DE175" s="7">
        <v>0.0</v>
      </c>
      <c r="DF175" s="7">
        <v>0.0</v>
      </c>
      <c r="DG175" s="7">
        <v>0.0</v>
      </c>
      <c r="DH175" s="7">
        <v>0.0</v>
      </c>
      <c r="DI175" s="7">
        <v>0.0</v>
      </c>
      <c r="DJ175" s="8" t="s">
        <v>4021</v>
      </c>
      <c r="DK175" s="7" t="s">
        <v>4022</v>
      </c>
    </row>
    <row r="176" ht="12.75" customHeight="1">
      <c r="A176" s="7" t="s">
        <v>1089</v>
      </c>
      <c r="B176" s="7" t="s">
        <v>1090</v>
      </c>
      <c r="C176" s="8" t="s">
        <v>628</v>
      </c>
      <c r="D176" s="9" t="s">
        <v>174</v>
      </c>
      <c r="E176" s="7">
        <v>76.0</v>
      </c>
      <c r="F176" s="7">
        <v>2.0</v>
      </c>
      <c r="G176" s="7">
        <v>9.0</v>
      </c>
      <c r="H176" s="24">
        <f t="shared" si="1"/>
        <v>11</v>
      </c>
      <c r="I176" s="25">
        <f t="shared" si="2"/>
        <v>0.5573932015</v>
      </c>
      <c r="J176" s="19">
        <v>2.0</v>
      </c>
      <c r="K176" s="19">
        <v>5.0</v>
      </c>
      <c r="L176" s="19">
        <v>4.0</v>
      </c>
      <c r="M176" s="19">
        <v>87.0</v>
      </c>
      <c r="N176" s="19">
        <v>38.0</v>
      </c>
      <c r="O176" s="19">
        <v>75.0</v>
      </c>
      <c r="P176" s="19">
        <v>47.0</v>
      </c>
      <c r="Q176" s="10">
        <f t="shared" si="3"/>
        <v>0.02298850575</v>
      </c>
      <c r="R176" s="10">
        <f t="shared" si="4"/>
        <v>0.01</v>
      </c>
      <c r="S176" s="7">
        <v>71045.0</v>
      </c>
      <c r="T176" s="14">
        <f t="shared" si="5"/>
        <v>15.58004386</v>
      </c>
      <c r="U176" s="14">
        <v>1181.17</v>
      </c>
      <c r="V176" s="14">
        <f t="shared" si="6"/>
        <v>15.54171053</v>
      </c>
      <c r="W176" s="14">
        <v>2487.36</v>
      </c>
      <c r="X176" s="14">
        <f t="shared" si="7"/>
        <v>32.72842105</v>
      </c>
      <c r="Y176" s="13">
        <f t="shared" si="8"/>
        <v>0.3219736516</v>
      </c>
      <c r="Z176" s="12">
        <f t="shared" si="9"/>
        <v>74.32432432</v>
      </c>
      <c r="AA176" s="19">
        <v>79.0</v>
      </c>
      <c r="AB176" s="19">
        <v>142.0</v>
      </c>
      <c r="AC176" s="19">
        <v>116.0</v>
      </c>
      <c r="AD176" s="19">
        <v>39.0</v>
      </c>
      <c r="AE176" s="19">
        <v>10.0</v>
      </c>
      <c r="AF176" s="10">
        <f t="shared" si="10"/>
        <v>0.05405405405</v>
      </c>
      <c r="AG176" s="10">
        <f t="shared" si="11"/>
        <v>0.2432432432</v>
      </c>
      <c r="AH176" s="10">
        <f t="shared" si="12"/>
        <v>0.2972972973</v>
      </c>
      <c r="AI176" s="19">
        <v>340.0</v>
      </c>
      <c r="AJ176" s="13">
        <f t="shared" si="13"/>
        <v>0.3317073171</v>
      </c>
      <c r="AK176" s="19">
        <v>275.0</v>
      </c>
      <c r="AL176" s="13">
        <f t="shared" si="14"/>
        <v>0.2682926829</v>
      </c>
      <c r="AM176" s="19">
        <v>410.0</v>
      </c>
      <c r="AN176" s="13">
        <f t="shared" si="15"/>
        <v>0.4</v>
      </c>
      <c r="AO176" s="13">
        <f t="shared" si="16"/>
        <v>0.5528455285</v>
      </c>
      <c r="AP176" s="8">
        <v>6.0</v>
      </c>
      <c r="AQ176" s="14">
        <v>7.93</v>
      </c>
      <c r="AR176" s="19">
        <v>17.0</v>
      </c>
      <c r="AS176" s="26">
        <v>6.0</v>
      </c>
      <c r="AT176" s="27">
        <v>-0.727</v>
      </c>
      <c r="AU176" s="8">
        <v>5.0</v>
      </c>
      <c r="AV176" s="27">
        <v>-1.263</v>
      </c>
      <c r="AW176" s="19">
        <v>49.45</v>
      </c>
      <c r="AX176" s="19">
        <v>16.24</v>
      </c>
      <c r="AY176" s="27">
        <v>-1.131</v>
      </c>
      <c r="AZ176" s="27">
        <v>2.199</v>
      </c>
      <c r="BA176" s="19">
        <v>50.88</v>
      </c>
      <c r="BB176" s="13">
        <f t="shared" si="17"/>
        <v>0.06727272727</v>
      </c>
      <c r="BC176" s="28">
        <f t="shared" si="18"/>
        <v>0.9352380952</v>
      </c>
      <c r="BD176" s="26">
        <f t="shared" si="19"/>
        <v>1002.510823</v>
      </c>
      <c r="BE176" s="13">
        <f t="shared" si="20"/>
        <v>0.002510822511</v>
      </c>
      <c r="BF176" s="18">
        <f t="shared" si="21"/>
        <v>1.879492368</v>
      </c>
      <c r="BG176" s="18">
        <f t="shared" si="22"/>
        <v>1.727101095</v>
      </c>
      <c r="BH176" s="14">
        <f t="shared" si="23"/>
        <v>27.93840006</v>
      </c>
      <c r="BI176" s="14">
        <f t="shared" si="24"/>
        <v>26.66847279</v>
      </c>
      <c r="BJ176" s="14">
        <f t="shared" si="25"/>
        <v>53.64172812</v>
      </c>
      <c r="BK176" s="14">
        <f t="shared" si="26"/>
        <v>54.8608583</v>
      </c>
      <c r="BL176" s="14">
        <f t="shared" si="27"/>
        <v>-1.219130184</v>
      </c>
      <c r="BM176" s="19">
        <v>37.0</v>
      </c>
      <c r="BN176" s="19">
        <v>34.0</v>
      </c>
      <c r="BO176" s="26">
        <v>513.0</v>
      </c>
      <c r="BP176" s="26">
        <v>491.0</v>
      </c>
      <c r="BQ176" s="19">
        <v>224.0</v>
      </c>
      <c r="BR176" s="19">
        <v>207.0</v>
      </c>
      <c r="BS176" s="19">
        <v>282.0</v>
      </c>
      <c r="BT176" s="19">
        <v>348.0</v>
      </c>
      <c r="BU176" s="19">
        <v>511.0</v>
      </c>
      <c r="BV176" s="19">
        <v>517.0</v>
      </c>
      <c r="BW176" s="13">
        <f t="shared" si="28"/>
        <v>0.4970817121</v>
      </c>
      <c r="BX176" s="14">
        <v>-6.65</v>
      </c>
      <c r="BY176" s="29">
        <f t="shared" si="29"/>
        <v>-6.039422867</v>
      </c>
      <c r="BZ176" s="18">
        <f t="shared" si="30"/>
        <v>2.15791075</v>
      </c>
      <c r="CA176" s="18">
        <f t="shared" si="31"/>
        <v>1.961737045</v>
      </c>
      <c r="CB176" s="14">
        <f t="shared" si="32"/>
        <v>28.83753457</v>
      </c>
      <c r="CC176" s="14">
        <f t="shared" si="33"/>
        <v>25.894929</v>
      </c>
      <c r="CD176" s="14">
        <f t="shared" si="34"/>
        <v>55.25559344</v>
      </c>
      <c r="CE176" s="14">
        <f t="shared" si="35"/>
        <v>51.57733648</v>
      </c>
      <c r="CF176" s="14">
        <f t="shared" si="36"/>
        <v>-4.897387144</v>
      </c>
      <c r="CG176" s="7">
        <v>3670.216667</v>
      </c>
      <c r="CH176" s="7">
        <v>132.0</v>
      </c>
      <c r="CI176" s="7">
        <v>120.0</v>
      </c>
      <c r="CJ176" s="26">
        <v>1632.0</v>
      </c>
      <c r="CK176" s="7">
        <v>1464.0</v>
      </c>
      <c r="CL176" s="7">
        <v>716.0</v>
      </c>
      <c r="CM176" s="7">
        <v>615.0</v>
      </c>
      <c r="CN176" s="7">
        <v>900.0</v>
      </c>
      <c r="CO176" s="7">
        <v>956.0</v>
      </c>
      <c r="CP176" s="19">
        <v>16.0</v>
      </c>
      <c r="CQ176" s="19">
        <v>4.0</v>
      </c>
      <c r="CR176" s="26">
        <f t="shared" si="37"/>
        <v>-12</v>
      </c>
      <c r="CS176" s="18">
        <f t="shared" si="38"/>
        <v>0.8107537476</v>
      </c>
      <c r="CT176" s="18">
        <f t="shared" si="39"/>
        <v>0.2026884369</v>
      </c>
      <c r="CU176" s="18">
        <f t="shared" si="40"/>
        <v>-0.6080653107</v>
      </c>
      <c r="CV176" s="30">
        <v>44.46</v>
      </c>
      <c r="CW176" s="30">
        <v>44.19</v>
      </c>
      <c r="CX176" s="30">
        <v>35.53</v>
      </c>
      <c r="CY176" s="30">
        <v>48.56</v>
      </c>
      <c r="CZ176" s="30">
        <v>49.02</v>
      </c>
      <c r="DA176" s="30">
        <v>41.23</v>
      </c>
      <c r="DB176" s="7">
        <v>0.0</v>
      </c>
      <c r="DC176" s="7">
        <v>0.0</v>
      </c>
      <c r="DD176" s="13" t="str">
        <f t="shared" si="41"/>
        <v> </v>
      </c>
      <c r="DE176" s="7">
        <v>0.0</v>
      </c>
      <c r="DF176" s="7">
        <v>0.0</v>
      </c>
      <c r="DG176" s="7">
        <v>0.0</v>
      </c>
      <c r="DH176" s="7">
        <v>0.0</v>
      </c>
      <c r="DI176" s="7">
        <v>0.0</v>
      </c>
      <c r="DJ176" s="8" t="s">
        <v>4023</v>
      </c>
      <c r="DK176" s="7" t="s">
        <v>4024</v>
      </c>
    </row>
    <row r="177" ht="12.75" customHeight="1">
      <c r="A177" s="7" t="s">
        <v>1095</v>
      </c>
      <c r="B177" s="7" t="s">
        <v>1096</v>
      </c>
      <c r="C177" s="8" t="s">
        <v>839</v>
      </c>
      <c r="D177" s="9" t="s">
        <v>183</v>
      </c>
      <c r="E177" s="7">
        <v>72.0</v>
      </c>
      <c r="F177" s="7">
        <v>16.0</v>
      </c>
      <c r="G177" s="7">
        <v>14.0</v>
      </c>
      <c r="H177" s="24">
        <f t="shared" si="1"/>
        <v>30</v>
      </c>
      <c r="I177" s="25">
        <f t="shared" si="2"/>
        <v>1.80762214</v>
      </c>
      <c r="J177" s="19">
        <v>14.0</v>
      </c>
      <c r="K177" s="19">
        <v>9.0</v>
      </c>
      <c r="L177" s="19">
        <v>4.0</v>
      </c>
      <c r="M177" s="19">
        <v>94.0</v>
      </c>
      <c r="N177" s="19">
        <v>45.0</v>
      </c>
      <c r="O177" s="19">
        <v>37.0</v>
      </c>
      <c r="P177" s="19">
        <v>113.0</v>
      </c>
      <c r="Q177" s="10">
        <f t="shared" si="3"/>
        <v>0.170212766</v>
      </c>
      <c r="R177" s="10">
        <f t="shared" si="4"/>
        <v>0.09090909091</v>
      </c>
      <c r="S177" s="7">
        <v>59747.0</v>
      </c>
      <c r="T177" s="14">
        <f t="shared" si="5"/>
        <v>13.83032407</v>
      </c>
      <c r="U177" s="14">
        <v>944.52</v>
      </c>
      <c r="V177" s="14">
        <f t="shared" si="6"/>
        <v>13.11833333</v>
      </c>
      <c r="W177" s="14">
        <v>2337.65</v>
      </c>
      <c r="X177" s="14">
        <f t="shared" si="7"/>
        <v>32.46736111</v>
      </c>
      <c r="Y177" s="13">
        <f t="shared" si="8"/>
        <v>0.2877730282</v>
      </c>
      <c r="Z177" s="12">
        <f t="shared" si="9"/>
        <v>97.90243902</v>
      </c>
      <c r="AA177" s="19">
        <v>13.0</v>
      </c>
      <c r="AB177" s="19">
        <v>86.0</v>
      </c>
      <c r="AC177" s="19">
        <v>64.0</v>
      </c>
      <c r="AD177" s="19">
        <v>21.0</v>
      </c>
      <c r="AE177" s="19">
        <v>23.0</v>
      </c>
      <c r="AF177" s="10">
        <f t="shared" si="10"/>
        <v>0.3414634146</v>
      </c>
      <c r="AG177" s="10">
        <f t="shared" si="11"/>
        <v>0.3170731707</v>
      </c>
      <c r="AH177" s="10">
        <f t="shared" si="12"/>
        <v>0.6585365854</v>
      </c>
      <c r="AI177" s="19">
        <v>274.0</v>
      </c>
      <c r="AJ177" s="13">
        <f t="shared" si="13"/>
        <v>0.2911795962</v>
      </c>
      <c r="AK177" s="19">
        <v>305.0</v>
      </c>
      <c r="AL177" s="13">
        <f t="shared" si="14"/>
        <v>0.3241232731</v>
      </c>
      <c r="AM177" s="19">
        <v>362.0</v>
      </c>
      <c r="AN177" s="13">
        <f t="shared" si="15"/>
        <v>0.3846971307</v>
      </c>
      <c r="AO177" s="13">
        <f t="shared" si="16"/>
        <v>0.4732297064</v>
      </c>
      <c r="AP177" s="8">
        <v>8.0</v>
      </c>
      <c r="AQ177" s="14">
        <v>-1.23</v>
      </c>
      <c r="AR177" s="19">
        <v>17.39</v>
      </c>
      <c r="AS177" s="26">
        <v>7.0</v>
      </c>
      <c r="AT177" s="27">
        <v>0.633</v>
      </c>
      <c r="AU177" s="8">
        <v>5.0</v>
      </c>
      <c r="AV177" s="27">
        <v>0.9380000000000001</v>
      </c>
      <c r="AW177" s="19">
        <v>50.48</v>
      </c>
      <c r="AX177" s="19">
        <v>18.06</v>
      </c>
      <c r="AY177" s="27">
        <v>-0.529</v>
      </c>
      <c r="AZ177" s="27">
        <v>-7.101</v>
      </c>
      <c r="BA177" s="19">
        <v>47.69</v>
      </c>
      <c r="BB177" s="13">
        <f t="shared" si="17"/>
        <v>0.09192825112</v>
      </c>
      <c r="BC177" s="28">
        <f t="shared" si="18"/>
        <v>0.9341085271</v>
      </c>
      <c r="BD177" s="26">
        <f t="shared" si="19"/>
        <v>1026.036778</v>
      </c>
      <c r="BE177" s="13">
        <f t="shared" si="20"/>
        <v>0.02603677825</v>
      </c>
      <c r="BF177" s="18">
        <f t="shared" si="21"/>
        <v>2.604497523</v>
      </c>
      <c r="BG177" s="18">
        <f t="shared" si="22"/>
        <v>2.159827214</v>
      </c>
      <c r="BH177" s="14">
        <f t="shared" si="23"/>
        <v>28.3318511</v>
      </c>
      <c r="BI177" s="14">
        <f t="shared" si="24"/>
        <v>32.77855419</v>
      </c>
      <c r="BJ177" s="14">
        <f t="shared" si="25"/>
        <v>54.56739931</v>
      </c>
      <c r="BK177" s="14">
        <f t="shared" si="26"/>
        <v>60.09401601</v>
      </c>
      <c r="BL177" s="14">
        <f t="shared" si="27"/>
        <v>-5.526616694</v>
      </c>
      <c r="BM177" s="19">
        <v>41.0</v>
      </c>
      <c r="BN177" s="19">
        <v>34.0</v>
      </c>
      <c r="BO177" s="26">
        <v>405.0</v>
      </c>
      <c r="BP177" s="26">
        <v>482.0</v>
      </c>
      <c r="BQ177" s="19">
        <v>195.0</v>
      </c>
      <c r="BR177" s="19">
        <v>207.0</v>
      </c>
      <c r="BS177" s="19">
        <v>218.0</v>
      </c>
      <c r="BT177" s="19">
        <v>223.0</v>
      </c>
      <c r="BU177" s="19">
        <v>405.0</v>
      </c>
      <c r="BV177" s="19">
        <v>467.0</v>
      </c>
      <c r="BW177" s="13">
        <f t="shared" si="28"/>
        <v>0.4644495413</v>
      </c>
      <c r="BX177" s="14">
        <v>-0.36</v>
      </c>
      <c r="BY177" s="29">
        <f t="shared" si="29"/>
        <v>3.064870352</v>
      </c>
      <c r="BZ177" s="18">
        <f t="shared" si="30"/>
        <v>2.049707439</v>
      </c>
      <c r="CA177" s="18">
        <f t="shared" si="31"/>
        <v>2.068008398</v>
      </c>
      <c r="CB177" s="14">
        <f t="shared" si="32"/>
        <v>27.50634179</v>
      </c>
      <c r="CC177" s="14">
        <f t="shared" si="33"/>
        <v>30.85541733</v>
      </c>
      <c r="CD177" s="14">
        <f t="shared" si="34"/>
        <v>52.68846175</v>
      </c>
      <c r="CE177" s="14">
        <f t="shared" si="35"/>
        <v>58.87418598</v>
      </c>
      <c r="CF177" s="14">
        <f t="shared" si="36"/>
        <v>0.6591075402</v>
      </c>
      <c r="CG177" s="7">
        <v>3278.516667</v>
      </c>
      <c r="CH177" s="7">
        <v>112.0</v>
      </c>
      <c r="CI177" s="7">
        <v>113.0</v>
      </c>
      <c r="CJ177" s="26">
        <v>1391.0</v>
      </c>
      <c r="CK177" s="7">
        <v>1573.0</v>
      </c>
      <c r="CL177" s="7">
        <v>635.0</v>
      </c>
      <c r="CM177" s="7">
        <v>747.0</v>
      </c>
      <c r="CN177" s="7">
        <v>741.0</v>
      </c>
      <c r="CO177" s="7">
        <v>784.0</v>
      </c>
      <c r="CP177" s="19">
        <v>13.0</v>
      </c>
      <c r="CQ177" s="19">
        <v>5.0</v>
      </c>
      <c r="CR177" s="26">
        <f t="shared" si="37"/>
        <v>-8</v>
      </c>
      <c r="CS177" s="18">
        <f t="shared" si="38"/>
        <v>0.7833029273</v>
      </c>
      <c r="CT177" s="18">
        <f t="shared" si="39"/>
        <v>0.3012703567</v>
      </c>
      <c r="CU177" s="18">
        <f t="shared" si="40"/>
        <v>-0.4820325707</v>
      </c>
      <c r="CV177" s="30">
        <v>31.92</v>
      </c>
      <c r="CW177" s="30">
        <v>39.74</v>
      </c>
      <c r="CX177" s="30">
        <v>26.92</v>
      </c>
      <c r="CY177" s="30">
        <v>63.87</v>
      </c>
      <c r="CZ177" s="30">
        <v>28.2</v>
      </c>
      <c r="DA177" s="30">
        <v>36.35</v>
      </c>
      <c r="DB177" s="7">
        <v>65.0</v>
      </c>
      <c r="DC177" s="7">
        <v>58.0</v>
      </c>
      <c r="DD177" s="13">
        <f t="shared" si="41"/>
        <v>0.5284552846</v>
      </c>
      <c r="DE177" s="7">
        <v>1.33</v>
      </c>
      <c r="DF177" s="7">
        <v>0.07</v>
      </c>
      <c r="DG177" s="7">
        <v>104.0</v>
      </c>
      <c r="DH177" s="7">
        <v>11.0</v>
      </c>
      <c r="DI177" s="7">
        <v>5.0</v>
      </c>
      <c r="DJ177" s="8" t="s">
        <v>4025</v>
      </c>
      <c r="DK177" s="7" t="s">
        <v>4026</v>
      </c>
    </row>
    <row r="178" ht="12.75" customHeight="1">
      <c r="A178" s="7" t="s">
        <v>1103</v>
      </c>
      <c r="B178" s="7" t="s">
        <v>1104</v>
      </c>
      <c r="C178" s="8" t="s">
        <v>839</v>
      </c>
      <c r="D178" s="9" t="s">
        <v>167</v>
      </c>
      <c r="E178" s="7">
        <v>81.0</v>
      </c>
      <c r="F178" s="7">
        <v>15.0</v>
      </c>
      <c r="G178" s="7">
        <v>21.0</v>
      </c>
      <c r="H178" s="24">
        <f t="shared" si="1"/>
        <v>36</v>
      </c>
      <c r="I178" s="25">
        <f t="shared" si="2"/>
        <v>2.031411643</v>
      </c>
      <c r="J178" s="19">
        <v>13.0</v>
      </c>
      <c r="K178" s="19">
        <v>14.0</v>
      </c>
      <c r="L178" s="19">
        <v>5.0</v>
      </c>
      <c r="M178" s="19">
        <v>90.0</v>
      </c>
      <c r="N178" s="19">
        <v>48.0</v>
      </c>
      <c r="O178" s="19">
        <v>50.0</v>
      </c>
      <c r="P178" s="19">
        <v>118.0</v>
      </c>
      <c r="Q178" s="10">
        <f t="shared" si="3"/>
        <v>0.1666666667</v>
      </c>
      <c r="R178" s="10">
        <f t="shared" si="4"/>
        <v>0.07978723404</v>
      </c>
      <c r="S178" s="7">
        <v>63798.0</v>
      </c>
      <c r="T178" s="14">
        <f t="shared" si="5"/>
        <v>13.12716049</v>
      </c>
      <c r="U178" s="14">
        <v>1010.66</v>
      </c>
      <c r="V178" s="14">
        <f t="shared" si="6"/>
        <v>12.47728395</v>
      </c>
      <c r="W178" s="14">
        <v>2714.02</v>
      </c>
      <c r="X178" s="14">
        <f t="shared" si="7"/>
        <v>33.50641975</v>
      </c>
      <c r="Y178" s="13">
        <f t="shared" si="8"/>
        <v>0.2713414307</v>
      </c>
      <c r="Z178" s="12">
        <f t="shared" si="9"/>
        <v>148.4</v>
      </c>
      <c r="AA178" s="19">
        <v>22.0</v>
      </c>
      <c r="AB178" s="19">
        <v>32.0</v>
      </c>
      <c r="AC178" s="19">
        <v>71.0</v>
      </c>
      <c r="AD178" s="19">
        <v>28.0</v>
      </c>
      <c r="AE178" s="19">
        <v>23.0</v>
      </c>
      <c r="AF178" s="10">
        <f t="shared" si="10"/>
        <v>0.2888888889</v>
      </c>
      <c r="AG178" s="10">
        <f t="shared" si="11"/>
        <v>0.4222222222</v>
      </c>
      <c r="AH178" s="10">
        <f t="shared" si="12"/>
        <v>0.7111111111</v>
      </c>
      <c r="AI178" s="19">
        <v>364.0</v>
      </c>
      <c r="AJ178" s="13">
        <f t="shared" si="13"/>
        <v>0.3575638507</v>
      </c>
      <c r="AK178" s="19">
        <v>278.0</v>
      </c>
      <c r="AL178" s="13">
        <f t="shared" si="14"/>
        <v>0.2730844794</v>
      </c>
      <c r="AM178" s="19">
        <v>376.0</v>
      </c>
      <c r="AN178" s="13">
        <f t="shared" si="15"/>
        <v>0.3693516699</v>
      </c>
      <c r="AO178" s="13">
        <f t="shared" si="16"/>
        <v>0.5669781931</v>
      </c>
      <c r="AP178" s="8">
        <v>13.0</v>
      </c>
      <c r="AQ178" s="14">
        <v>11.85</v>
      </c>
      <c r="AR178" s="19">
        <v>17.51</v>
      </c>
      <c r="AS178" s="26">
        <v>4.0</v>
      </c>
      <c r="AT178" s="27">
        <v>0.6</v>
      </c>
      <c r="AU178" s="8">
        <v>6.0</v>
      </c>
      <c r="AV178" s="27">
        <v>0.795</v>
      </c>
      <c r="AW178" s="19">
        <v>50.44</v>
      </c>
      <c r="AX178" s="19">
        <v>18.03</v>
      </c>
      <c r="AY178" s="27">
        <v>1.157</v>
      </c>
      <c r="AZ178" s="27">
        <v>-5.86</v>
      </c>
      <c r="BA178" s="19">
        <v>48.14</v>
      </c>
      <c r="BB178" s="13">
        <f t="shared" si="17"/>
        <v>0.09433962264</v>
      </c>
      <c r="BC178" s="28">
        <f t="shared" si="18"/>
        <v>0.9440433213</v>
      </c>
      <c r="BD178" s="26">
        <f t="shared" si="19"/>
        <v>1038.382944</v>
      </c>
      <c r="BE178" s="13">
        <f t="shared" si="20"/>
        <v>0.03838294394</v>
      </c>
      <c r="BF178" s="18">
        <f t="shared" si="21"/>
        <v>2.67152158</v>
      </c>
      <c r="BG178" s="18">
        <f t="shared" si="22"/>
        <v>1.840381533</v>
      </c>
      <c r="BH178" s="14">
        <f t="shared" si="23"/>
        <v>28.31812875</v>
      </c>
      <c r="BI178" s="14">
        <f t="shared" si="24"/>
        <v>32.88939901</v>
      </c>
      <c r="BJ178" s="14">
        <f t="shared" si="25"/>
        <v>53.4304316</v>
      </c>
      <c r="BK178" s="14">
        <f t="shared" si="26"/>
        <v>61.50436349</v>
      </c>
      <c r="BL178" s="14">
        <f t="shared" si="27"/>
        <v>-8.073931886</v>
      </c>
      <c r="BM178" s="19">
        <v>45.0</v>
      </c>
      <c r="BN178" s="19">
        <v>31.0</v>
      </c>
      <c r="BO178" s="26">
        <v>432.0</v>
      </c>
      <c r="BP178" s="26">
        <v>523.0</v>
      </c>
      <c r="BQ178" s="19">
        <v>196.0</v>
      </c>
      <c r="BR178" s="19">
        <v>229.0</v>
      </c>
      <c r="BS178" s="19">
        <v>227.0</v>
      </c>
      <c r="BT178" s="19">
        <v>253.0</v>
      </c>
      <c r="BU178" s="19">
        <v>452.0</v>
      </c>
      <c r="BV178" s="19">
        <v>518.0</v>
      </c>
      <c r="BW178" s="13">
        <f t="shared" si="28"/>
        <v>0.4659793814</v>
      </c>
      <c r="BX178" s="14">
        <v>0.46</v>
      </c>
      <c r="BY178" s="29">
        <f t="shared" si="29"/>
        <v>-3.116408522</v>
      </c>
      <c r="BZ178" s="18">
        <f t="shared" si="30"/>
        <v>2.017231641</v>
      </c>
      <c r="CA178" s="18">
        <f t="shared" si="31"/>
        <v>2.178610172</v>
      </c>
      <c r="CB178" s="14">
        <f t="shared" si="32"/>
        <v>26.67587122</v>
      </c>
      <c r="CC178" s="14">
        <f t="shared" si="33"/>
        <v>30.67805879</v>
      </c>
      <c r="CD178" s="14">
        <f t="shared" si="34"/>
        <v>51.43133791</v>
      </c>
      <c r="CE178" s="14">
        <f t="shared" si="35"/>
        <v>58.28992549</v>
      </c>
      <c r="CF178" s="14">
        <f t="shared" si="36"/>
        <v>-1.215344307</v>
      </c>
      <c r="CG178" s="7">
        <v>3717.966667</v>
      </c>
      <c r="CH178" s="7">
        <v>125.0</v>
      </c>
      <c r="CI178" s="7">
        <v>135.0</v>
      </c>
      <c r="CJ178" s="26">
        <v>1528.0</v>
      </c>
      <c r="CK178" s="7">
        <v>1766.0</v>
      </c>
      <c r="CL178" s="7">
        <v>700.0</v>
      </c>
      <c r="CM178" s="7">
        <v>832.0</v>
      </c>
      <c r="CN178" s="7">
        <v>834.0</v>
      </c>
      <c r="CO178" s="7">
        <v>879.0</v>
      </c>
      <c r="CP178" s="19">
        <v>12.0</v>
      </c>
      <c r="CQ178" s="19">
        <v>17.0</v>
      </c>
      <c r="CR178" s="26">
        <f t="shared" si="37"/>
        <v>5</v>
      </c>
      <c r="CS178" s="18">
        <f t="shared" si="38"/>
        <v>0.6771372143</v>
      </c>
      <c r="CT178" s="18">
        <f t="shared" si="39"/>
        <v>0.9592777203</v>
      </c>
      <c r="CU178" s="18">
        <f t="shared" si="40"/>
        <v>0.282140506</v>
      </c>
      <c r="CV178" s="30">
        <v>36.7</v>
      </c>
      <c r="CW178" s="30">
        <v>41.19</v>
      </c>
      <c r="CX178" s="30">
        <v>22.72</v>
      </c>
      <c r="CY178" s="30">
        <v>42.6</v>
      </c>
      <c r="CZ178" s="30">
        <v>30.1</v>
      </c>
      <c r="DA178" s="30">
        <v>39.99</v>
      </c>
      <c r="DB178" s="7">
        <v>11.0</v>
      </c>
      <c r="DC178" s="7">
        <v>21.0</v>
      </c>
      <c r="DD178" s="13">
        <f t="shared" si="41"/>
        <v>0.34375</v>
      </c>
      <c r="DE178" s="7">
        <v>-0.11</v>
      </c>
      <c r="DF178" s="7">
        <v>-0.63</v>
      </c>
      <c r="DG178" s="7">
        <v>17.0</v>
      </c>
      <c r="DH178" s="7">
        <v>9.0</v>
      </c>
      <c r="DI178" s="7">
        <v>2.0</v>
      </c>
      <c r="DJ178" s="8" t="s">
        <v>4027</v>
      </c>
      <c r="DK178" s="7" t="s">
        <v>4028</v>
      </c>
    </row>
    <row r="179" ht="12.75" customHeight="1">
      <c r="A179" s="7" t="s">
        <v>1109</v>
      </c>
      <c r="B179" s="7" t="s">
        <v>1110</v>
      </c>
      <c r="C179" s="8" t="s">
        <v>628</v>
      </c>
      <c r="D179" s="9" t="s">
        <v>183</v>
      </c>
      <c r="E179" s="7">
        <v>76.0</v>
      </c>
      <c r="F179" s="7">
        <v>8.0</v>
      </c>
      <c r="G179" s="7">
        <v>20.0</v>
      </c>
      <c r="H179" s="24">
        <f t="shared" si="1"/>
        <v>28</v>
      </c>
      <c r="I179" s="25">
        <f t="shared" si="2"/>
        <v>1.750790287</v>
      </c>
      <c r="J179" s="19">
        <v>8.0</v>
      </c>
      <c r="K179" s="19">
        <v>12.0</v>
      </c>
      <c r="L179" s="19">
        <v>7.0</v>
      </c>
      <c r="M179" s="19">
        <v>83.0</v>
      </c>
      <c r="N179" s="19">
        <v>35.0</v>
      </c>
      <c r="O179" s="19">
        <v>35.0</v>
      </c>
      <c r="P179" s="19">
        <v>137.0</v>
      </c>
      <c r="Q179" s="10">
        <f t="shared" si="3"/>
        <v>0.09638554217</v>
      </c>
      <c r="R179" s="10">
        <f t="shared" si="4"/>
        <v>0.0522875817</v>
      </c>
      <c r="S179" s="7">
        <v>57574.0</v>
      </c>
      <c r="T179" s="14">
        <f t="shared" si="5"/>
        <v>12.62587719</v>
      </c>
      <c r="U179" s="14">
        <v>939.23</v>
      </c>
      <c r="V179" s="14">
        <f t="shared" si="6"/>
        <v>12.35828947</v>
      </c>
      <c r="W179" s="14">
        <v>2720.78</v>
      </c>
      <c r="X179" s="14">
        <f t="shared" si="7"/>
        <v>35.79973684</v>
      </c>
      <c r="Y179" s="13">
        <f t="shared" si="8"/>
        <v>0.2566195174</v>
      </c>
      <c r="Z179" s="12">
        <f t="shared" si="9"/>
        <v>143.4</v>
      </c>
      <c r="AA179" s="19">
        <v>42.0</v>
      </c>
      <c r="AB179" s="19">
        <v>28.0</v>
      </c>
      <c r="AC179" s="19">
        <v>142.0</v>
      </c>
      <c r="AD179" s="19">
        <v>34.0</v>
      </c>
      <c r="AE179" s="19">
        <v>29.0</v>
      </c>
      <c r="AF179" s="10">
        <f t="shared" si="10"/>
        <v>0.2</v>
      </c>
      <c r="AG179" s="10">
        <f t="shared" si="11"/>
        <v>0.475</v>
      </c>
      <c r="AH179" s="10">
        <f t="shared" si="12"/>
        <v>0.675</v>
      </c>
      <c r="AI179" s="19">
        <v>270.0</v>
      </c>
      <c r="AJ179" s="13">
        <f t="shared" si="13"/>
        <v>0.3146853147</v>
      </c>
      <c r="AK179" s="19">
        <v>267.0</v>
      </c>
      <c r="AL179" s="13">
        <f t="shared" si="14"/>
        <v>0.3111888112</v>
      </c>
      <c r="AM179" s="19">
        <v>321.0</v>
      </c>
      <c r="AN179" s="13">
        <f t="shared" si="15"/>
        <v>0.3741258741</v>
      </c>
      <c r="AO179" s="13">
        <f t="shared" si="16"/>
        <v>0.5027932961</v>
      </c>
      <c r="AP179" s="8">
        <v>10.0</v>
      </c>
      <c r="AQ179" s="14">
        <v>1.55</v>
      </c>
      <c r="AR179" s="19">
        <v>17.36</v>
      </c>
      <c r="AS179" s="26">
        <v>10.0</v>
      </c>
      <c r="AT179" s="27">
        <v>0.247</v>
      </c>
      <c r="AU179" s="8">
        <v>10.0</v>
      </c>
      <c r="AV179" s="27">
        <v>-0.629</v>
      </c>
      <c r="AW179" s="19">
        <v>49.54</v>
      </c>
      <c r="AX179" s="19">
        <v>18.12</v>
      </c>
      <c r="AY179" s="27">
        <v>-0.124</v>
      </c>
      <c r="AZ179" s="27">
        <v>3.283</v>
      </c>
      <c r="BA179" s="19">
        <v>51.53</v>
      </c>
      <c r="BB179" s="13">
        <f t="shared" si="17"/>
        <v>0.08368200837</v>
      </c>
      <c r="BC179" s="28">
        <f t="shared" si="18"/>
        <v>0.9185750636</v>
      </c>
      <c r="BD179" s="26">
        <f t="shared" si="19"/>
        <v>1002.257072</v>
      </c>
      <c r="BE179" s="13">
        <f t="shared" si="20"/>
        <v>0.002257071981</v>
      </c>
      <c r="BF179" s="18">
        <f t="shared" si="21"/>
        <v>2.555284648</v>
      </c>
      <c r="BG179" s="18">
        <f t="shared" si="22"/>
        <v>2.044227718</v>
      </c>
      <c r="BH179" s="14">
        <f t="shared" si="23"/>
        <v>30.53565154</v>
      </c>
      <c r="BI179" s="14">
        <f t="shared" si="24"/>
        <v>25.10567167</v>
      </c>
      <c r="BJ179" s="14">
        <f t="shared" si="25"/>
        <v>58.13272574</v>
      </c>
      <c r="BK179" s="14">
        <f t="shared" si="26"/>
        <v>50.59463603</v>
      </c>
      <c r="BL179" s="14">
        <f t="shared" si="27"/>
        <v>7.538089712</v>
      </c>
      <c r="BM179" s="19">
        <v>40.0</v>
      </c>
      <c r="BN179" s="19">
        <v>32.0</v>
      </c>
      <c r="BO179" s="26">
        <v>438.0</v>
      </c>
      <c r="BP179" s="26">
        <v>361.0</v>
      </c>
      <c r="BQ179" s="19">
        <v>184.0</v>
      </c>
      <c r="BR179" s="19">
        <v>152.0</v>
      </c>
      <c r="BS179" s="19">
        <v>248.0</v>
      </c>
      <c r="BT179" s="19">
        <v>247.0</v>
      </c>
      <c r="BU179" s="19">
        <v>501.0</v>
      </c>
      <c r="BV179" s="19">
        <v>351.0</v>
      </c>
      <c r="BW179" s="13">
        <f t="shared" si="28"/>
        <v>0.588028169</v>
      </c>
      <c r="BX179" s="14">
        <v>6.46</v>
      </c>
      <c r="BY179" s="29">
        <f t="shared" si="29"/>
        <v>3.469050606</v>
      </c>
      <c r="BZ179" s="18">
        <f t="shared" si="30"/>
        <v>2.244971346</v>
      </c>
      <c r="CA179" s="18">
        <f t="shared" si="31"/>
        <v>1.966398259</v>
      </c>
      <c r="CB179" s="14">
        <f t="shared" si="32"/>
        <v>28.70941458</v>
      </c>
      <c r="CC179" s="14">
        <f t="shared" si="33"/>
        <v>25.77620385</v>
      </c>
      <c r="CD179" s="14">
        <f t="shared" si="34"/>
        <v>55.10831121</v>
      </c>
      <c r="CE179" s="14">
        <f t="shared" si="35"/>
        <v>51.45408778</v>
      </c>
      <c r="CF179" s="14">
        <f t="shared" si="36"/>
        <v>3.88386628</v>
      </c>
      <c r="CG179" s="7">
        <v>3661.516667</v>
      </c>
      <c r="CH179" s="7">
        <v>137.0</v>
      </c>
      <c r="CI179" s="7">
        <v>120.0</v>
      </c>
      <c r="CJ179" s="26">
        <v>1615.0</v>
      </c>
      <c r="CK179" s="7">
        <v>1453.0</v>
      </c>
      <c r="CL179" s="7">
        <v>716.0</v>
      </c>
      <c r="CM179" s="7">
        <v>614.0</v>
      </c>
      <c r="CN179" s="7">
        <v>895.0</v>
      </c>
      <c r="CO179" s="7">
        <v>953.0</v>
      </c>
      <c r="CP179" s="19">
        <v>7.0</v>
      </c>
      <c r="CQ179" s="19">
        <v>12.0</v>
      </c>
      <c r="CR179" s="26">
        <f t="shared" si="37"/>
        <v>5</v>
      </c>
      <c r="CS179" s="18">
        <f t="shared" si="38"/>
        <v>0.4376975718</v>
      </c>
      <c r="CT179" s="18">
        <f t="shared" si="39"/>
        <v>0.7503386945</v>
      </c>
      <c r="CU179" s="18">
        <f t="shared" si="40"/>
        <v>0.3126411227</v>
      </c>
      <c r="CV179" s="30">
        <v>43.51</v>
      </c>
      <c r="CW179" s="30">
        <v>31.16</v>
      </c>
      <c r="CX179" s="30">
        <v>41.19</v>
      </c>
      <c r="CY179" s="30">
        <v>28.85</v>
      </c>
      <c r="CZ179" s="30">
        <v>34.94</v>
      </c>
      <c r="DA179" s="30">
        <v>32.44</v>
      </c>
      <c r="DB179" s="7">
        <v>1.0</v>
      </c>
      <c r="DC179" s="7">
        <v>1.0</v>
      </c>
      <c r="DD179" s="13">
        <f t="shared" si="41"/>
        <v>0.5</v>
      </c>
      <c r="DE179" s="7">
        <v>-0.01</v>
      </c>
      <c r="DF179" s="7">
        <v>1.52</v>
      </c>
      <c r="DG179" s="7">
        <v>2.0</v>
      </c>
      <c r="DH179" s="7">
        <v>0.0</v>
      </c>
      <c r="DI179" s="7">
        <v>0.0</v>
      </c>
      <c r="DJ179" s="8" t="s">
        <v>4029</v>
      </c>
      <c r="DK179" s="7" t="s">
        <v>4030</v>
      </c>
    </row>
    <row r="180" ht="12.75" customHeight="1">
      <c r="A180" s="7" t="s">
        <v>1115</v>
      </c>
      <c r="B180" s="7" t="s">
        <v>1116</v>
      </c>
      <c r="C180" s="8" t="s">
        <v>297</v>
      </c>
      <c r="D180" s="9" t="s">
        <v>183</v>
      </c>
      <c r="E180" s="7">
        <v>71.0</v>
      </c>
      <c r="F180" s="7">
        <v>5.0</v>
      </c>
      <c r="G180" s="7">
        <v>10.0</v>
      </c>
      <c r="H180" s="24">
        <f t="shared" si="1"/>
        <v>15</v>
      </c>
      <c r="I180" s="25">
        <f t="shared" si="2"/>
        <v>1.085754499</v>
      </c>
      <c r="J180" s="19">
        <v>4.0</v>
      </c>
      <c r="K180" s="19">
        <v>4.0</v>
      </c>
      <c r="L180" s="19">
        <v>5.0</v>
      </c>
      <c r="M180" s="19">
        <v>80.0</v>
      </c>
      <c r="N180" s="19">
        <v>34.0</v>
      </c>
      <c r="O180" s="19">
        <v>21.0</v>
      </c>
      <c r="P180" s="19">
        <v>77.0</v>
      </c>
      <c r="Q180" s="10">
        <f t="shared" si="3"/>
        <v>0.0625</v>
      </c>
      <c r="R180" s="10">
        <f t="shared" si="4"/>
        <v>0.03703703704</v>
      </c>
      <c r="S180" s="7">
        <v>49735.0</v>
      </c>
      <c r="T180" s="14">
        <f t="shared" si="5"/>
        <v>11.67488263</v>
      </c>
      <c r="U180" s="14">
        <v>826.4</v>
      </c>
      <c r="V180" s="14">
        <f t="shared" si="6"/>
        <v>11.63943662</v>
      </c>
      <c r="W180" s="14">
        <v>2585.4</v>
      </c>
      <c r="X180" s="14">
        <f t="shared" si="7"/>
        <v>36.41408451</v>
      </c>
      <c r="Y180" s="13">
        <f t="shared" si="8"/>
        <v>0.2422181839</v>
      </c>
      <c r="Z180" s="12">
        <f t="shared" si="9"/>
        <v>64.36363636</v>
      </c>
      <c r="AA180" s="19">
        <v>36.0</v>
      </c>
      <c r="AB180" s="19">
        <v>122.0</v>
      </c>
      <c r="AC180" s="19">
        <v>82.0</v>
      </c>
      <c r="AD180" s="19">
        <v>14.0</v>
      </c>
      <c r="AE180" s="19">
        <v>10.0</v>
      </c>
      <c r="AF180" s="10">
        <f t="shared" si="10"/>
        <v>0.1818181818</v>
      </c>
      <c r="AG180" s="10">
        <f t="shared" si="11"/>
        <v>0.4090909091</v>
      </c>
      <c r="AH180" s="10">
        <f t="shared" si="12"/>
        <v>0.5909090909</v>
      </c>
      <c r="AI180" s="19">
        <v>209.0</v>
      </c>
      <c r="AJ180" s="13">
        <f t="shared" si="13"/>
        <v>0.304664723</v>
      </c>
      <c r="AK180" s="19">
        <v>242.0</v>
      </c>
      <c r="AL180" s="13">
        <f t="shared" si="14"/>
        <v>0.3527696793</v>
      </c>
      <c r="AM180" s="19">
        <v>235.0</v>
      </c>
      <c r="AN180" s="13">
        <f t="shared" si="15"/>
        <v>0.3425655977</v>
      </c>
      <c r="AO180" s="13">
        <f t="shared" si="16"/>
        <v>0.4634146341</v>
      </c>
      <c r="AP180" s="8">
        <v>7.0</v>
      </c>
      <c r="AQ180" s="14">
        <v>-5.23</v>
      </c>
      <c r="AR180" s="19">
        <v>16.96</v>
      </c>
      <c r="AS180" s="26">
        <v>16.0</v>
      </c>
      <c r="AT180" s="27">
        <v>-0.363</v>
      </c>
      <c r="AU180" s="8">
        <v>15.0</v>
      </c>
      <c r="AV180" s="27">
        <v>0.526</v>
      </c>
      <c r="AW180" s="19">
        <v>50.07</v>
      </c>
      <c r="AX180" s="19">
        <v>17.28</v>
      </c>
      <c r="AY180" s="27">
        <v>-0.551</v>
      </c>
      <c r="AZ180" s="27">
        <v>-6.239</v>
      </c>
      <c r="BA180" s="19">
        <v>48.05</v>
      </c>
      <c r="BB180" s="13">
        <f t="shared" si="17"/>
        <v>0.06214689266</v>
      </c>
      <c r="BC180" s="28">
        <f t="shared" si="18"/>
        <v>0.9097387173</v>
      </c>
      <c r="BD180" s="26">
        <f t="shared" si="19"/>
        <v>971.88561</v>
      </c>
      <c r="BE180" s="13">
        <f t="shared" si="20"/>
        <v>-0.02811439</v>
      </c>
      <c r="BF180" s="18">
        <f t="shared" si="21"/>
        <v>1.597289448</v>
      </c>
      <c r="BG180" s="18">
        <f t="shared" si="22"/>
        <v>2.758954501</v>
      </c>
      <c r="BH180" s="14">
        <f t="shared" si="23"/>
        <v>25.7018393</v>
      </c>
      <c r="BI180" s="14">
        <f t="shared" si="24"/>
        <v>30.56631171</v>
      </c>
      <c r="BJ180" s="14">
        <f t="shared" si="25"/>
        <v>46.75701839</v>
      </c>
      <c r="BK180" s="14">
        <f t="shared" si="26"/>
        <v>54.74346563</v>
      </c>
      <c r="BL180" s="14">
        <f t="shared" si="27"/>
        <v>-7.986447241</v>
      </c>
      <c r="BM180" s="19">
        <v>22.0</v>
      </c>
      <c r="BN180" s="19">
        <v>38.0</v>
      </c>
      <c r="BO180" s="26">
        <v>332.0</v>
      </c>
      <c r="BP180" s="26">
        <v>383.0</v>
      </c>
      <c r="BQ180" s="19">
        <v>124.0</v>
      </c>
      <c r="BR180" s="19">
        <v>151.0</v>
      </c>
      <c r="BS180" s="19">
        <v>166.0</v>
      </c>
      <c r="BT180" s="19">
        <v>182.0</v>
      </c>
      <c r="BU180" s="19">
        <v>298.0</v>
      </c>
      <c r="BV180" s="19">
        <v>393.0</v>
      </c>
      <c r="BW180" s="13">
        <f t="shared" si="28"/>
        <v>0.4312590449</v>
      </c>
      <c r="BX180" s="14">
        <v>-2.1</v>
      </c>
      <c r="BY180" s="29">
        <f t="shared" si="29"/>
        <v>-0.4333984606</v>
      </c>
      <c r="BZ180" s="18">
        <f t="shared" si="30"/>
        <v>1.921363169</v>
      </c>
      <c r="CA180" s="18">
        <f t="shared" si="31"/>
        <v>2.362042795</v>
      </c>
      <c r="CB180" s="14">
        <f t="shared" si="32"/>
        <v>27.42789992</v>
      </c>
      <c r="CC180" s="14">
        <f t="shared" si="33"/>
        <v>30.5126573</v>
      </c>
      <c r="CD180" s="14">
        <f t="shared" si="34"/>
        <v>48.86255693</v>
      </c>
      <c r="CE180" s="14">
        <f t="shared" si="35"/>
        <v>54.90868139</v>
      </c>
      <c r="CF180" s="14">
        <f t="shared" si="36"/>
        <v>-1.940322773</v>
      </c>
      <c r="CG180" s="7">
        <v>3403.833333</v>
      </c>
      <c r="CH180" s="7">
        <v>109.0</v>
      </c>
      <c r="CI180" s="7">
        <v>134.0</v>
      </c>
      <c r="CJ180" s="26">
        <v>1447.0</v>
      </c>
      <c r="CK180" s="7">
        <v>1597.0</v>
      </c>
      <c r="CL180" s="7">
        <v>557.0</v>
      </c>
      <c r="CM180" s="7">
        <v>657.0</v>
      </c>
      <c r="CN180" s="7">
        <v>659.0</v>
      </c>
      <c r="CO180" s="7">
        <v>727.0</v>
      </c>
      <c r="CP180" s="19">
        <v>14.0</v>
      </c>
      <c r="CQ180" s="19">
        <v>16.0</v>
      </c>
      <c r="CR180" s="26">
        <f t="shared" si="37"/>
        <v>2</v>
      </c>
      <c r="CS180" s="18">
        <f t="shared" si="38"/>
        <v>1.013370866</v>
      </c>
      <c r="CT180" s="18">
        <f t="shared" si="39"/>
        <v>1.158138132</v>
      </c>
      <c r="CU180" s="18">
        <f t="shared" si="40"/>
        <v>0.1447672665</v>
      </c>
      <c r="CV180" s="30">
        <v>25.39</v>
      </c>
      <c r="CW180" s="30">
        <v>34.6</v>
      </c>
      <c r="CX180" s="30">
        <v>24.31</v>
      </c>
      <c r="CY180" s="30">
        <v>28.4</v>
      </c>
      <c r="CZ180" s="30">
        <v>25.95</v>
      </c>
      <c r="DA180" s="30">
        <v>31.53</v>
      </c>
      <c r="DB180" s="7">
        <v>1.0</v>
      </c>
      <c r="DC180" s="7">
        <v>5.0</v>
      </c>
      <c r="DD180" s="13">
        <f t="shared" si="41"/>
        <v>0.1666666667</v>
      </c>
      <c r="DE180" s="7">
        <v>-0.02</v>
      </c>
      <c r="DF180" s="7">
        <v>-0.97</v>
      </c>
      <c r="DG180" s="7">
        <v>5.0</v>
      </c>
      <c r="DH180" s="7">
        <v>0.0</v>
      </c>
      <c r="DI180" s="7">
        <v>1.0</v>
      </c>
      <c r="DJ180" s="8" t="s">
        <v>4031</v>
      </c>
      <c r="DK180" s="7" t="s">
        <v>4032</v>
      </c>
    </row>
    <row r="181" ht="12.75" customHeight="1">
      <c r="A181" s="7" t="s">
        <v>1121</v>
      </c>
      <c r="B181" s="7" t="s">
        <v>1122</v>
      </c>
      <c r="C181" s="8" t="s">
        <v>197</v>
      </c>
      <c r="D181" s="9" t="s">
        <v>174</v>
      </c>
      <c r="E181" s="7">
        <v>82.0</v>
      </c>
      <c r="F181" s="7">
        <v>4.0</v>
      </c>
      <c r="G181" s="7">
        <v>21.0</v>
      </c>
      <c r="H181" s="24">
        <f t="shared" si="1"/>
        <v>25</v>
      </c>
      <c r="I181" s="25">
        <f t="shared" si="2"/>
        <v>0.8309175176</v>
      </c>
      <c r="J181" s="19">
        <v>4.0</v>
      </c>
      <c r="K181" s="19">
        <v>5.0</v>
      </c>
      <c r="L181" s="19">
        <v>9.0</v>
      </c>
      <c r="M181" s="19">
        <v>125.0</v>
      </c>
      <c r="N181" s="19">
        <v>74.0</v>
      </c>
      <c r="O181" s="19">
        <v>82.0</v>
      </c>
      <c r="P181" s="19">
        <v>70.0</v>
      </c>
      <c r="Q181" s="10">
        <f t="shared" si="3"/>
        <v>0.032</v>
      </c>
      <c r="R181" s="10">
        <f t="shared" si="4"/>
        <v>0.01423487544</v>
      </c>
      <c r="S181" s="7">
        <v>108314.0</v>
      </c>
      <c r="T181" s="14">
        <f t="shared" si="5"/>
        <v>22.01504065</v>
      </c>
      <c r="U181" s="14">
        <v>1672.78</v>
      </c>
      <c r="V181" s="14">
        <f t="shared" si="6"/>
        <v>20.3997561</v>
      </c>
      <c r="W181" s="14">
        <v>2263.94</v>
      </c>
      <c r="X181" s="14">
        <f t="shared" si="7"/>
        <v>27.60902439</v>
      </c>
      <c r="Y181" s="13">
        <f t="shared" si="8"/>
        <v>0.4249171899</v>
      </c>
      <c r="Z181" s="12">
        <f t="shared" si="9"/>
        <v>76.06557377</v>
      </c>
      <c r="AA181" s="19">
        <v>75.0</v>
      </c>
      <c r="AB181" s="19">
        <v>106.0</v>
      </c>
      <c r="AC181" s="19">
        <v>137.0</v>
      </c>
      <c r="AD181" s="19">
        <v>61.0</v>
      </c>
      <c r="AE181" s="19">
        <v>9.0</v>
      </c>
      <c r="AF181" s="10">
        <f t="shared" si="10"/>
        <v>0.06557377049</v>
      </c>
      <c r="AG181" s="10">
        <f t="shared" si="11"/>
        <v>0.2295081967</v>
      </c>
      <c r="AH181" s="10">
        <f t="shared" si="12"/>
        <v>0.2950819672</v>
      </c>
      <c r="AI181" s="19">
        <v>642.0</v>
      </c>
      <c r="AJ181" s="13">
        <f t="shared" si="13"/>
        <v>0.3637393768</v>
      </c>
      <c r="AK181" s="19">
        <v>486.0</v>
      </c>
      <c r="AL181" s="13">
        <f t="shared" si="14"/>
        <v>0.2753541076</v>
      </c>
      <c r="AM181" s="19">
        <v>637.0</v>
      </c>
      <c r="AN181" s="13">
        <f t="shared" si="15"/>
        <v>0.3609065156</v>
      </c>
      <c r="AO181" s="13">
        <f t="shared" si="16"/>
        <v>0.5691489362</v>
      </c>
      <c r="AP181" s="8">
        <v>6.0</v>
      </c>
      <c r="AQ181" s="14">
        <v>1.82</v>
      </c>
      <c r="AR181" s="19">
        <v>17.52</v>
      </c>
      <c r="AS181" s="26">
        <v>1.0</v>
      </c>
      <c r="AT181" s="27">
        <v>0.75</v>
      </c>
      <c r="AU181" s="8">
        <v>1.0</v>
      </c>
      <c r="AV181" s="27">
        <v>-0.257</v>
      </c>
      <c r="AW181" s="19">
        <v>49.85</v>
      </c>
      <c r="AX181" s="19">
        <v>16.8</v>
      </c>
      <c r="AY181" s="27">
        <v>1.631</v>
      </c>
      <c r="AZ181" s="27">
        <v>13.93</v>
      </c>
      <c r="BA181" s="19">
        <v>56.18</v>
      </c>
      <c r="BB181" s="13">
        <f t="shared" si="17"/>
        <v>0.06573275862</v>
      </c>
      <c r="BC181" s="28">
        <f t="shared" si="18"/>
        <v>0.9351198872</v>
      </c>
      <c r="BD181" s="26">
        <f t="shared" si="19"/>
        <v>1000.852646</v>
      </c>
      <c r="BE181" s="13">
        <f t="shared" si="20"/>
        <v>0.0008526457857</v>
      </c>
      <c r="BF181" s="18">
        <f t="shared" si="21"/>
        <v>2.187974509</v>
      </c>
      <c r="BG181" s="18">
        <f t="shared" si="22"/>
        <v>1.649947991</v>
      </c>
      <c r="BH181" s="14">
        <f t="shared" si="23"/>
        <v>33.28590729</v>
      </c>
      <c r="BI181" s="14">
        <f t="shared" si="24"/>
        <v>25.43072012</v>
      </c>
      <c r="BJ181" s="14">
        <f t="shared" si="25"/>
        <v>63.98928729</v>
      </c>
      <c r="BK181" s="14">
        <f t="shared" si="26"/>
        <v>44.58446419</v>
      </c>
      <c r="BL181" s="14">
        <f t="shared" si="27"/>
        <v>19.40482311</v>
      </c>
      <c r="BM181" s="19">
        <v>61.0</v>
      </c>
      <c r="BN181" s="19">
        <v>46.0</v>
      </c>
      <c r="BO181" s="26">
        <v>867.0</v>
      </c>
      <c r="BP181" s="26">
        <v>663.0</v>
      </c>
      <c r="BQ181" s="19">
        <v>426.0</v>
      </c>
      <c r="BR181" s="19">
        <v>252.0</v>
      </c>
      <c r="BS181" s="19">
        <v>430.0</v>
      </c>
      <c r="BT181" s="19">
        <v>282.0</v>
      </c>
      <c r="BU181" s="19">
        <v>833.0</v>
      </c>
      <c r="BV181" s="19">
        <v>616.0</v>
      </c>
      <c r="BW181" s="13">
        <f t="shared" si="28"/>
        <v>0.5748792271</v>
      </c>
      <c r="BX181" s="14">
        <v>4.94</v>
      </c>
      <c r="BY181" s="29">
        <f t="shared" si="29"/>
        <v>3.468248641</v>
      </c>
      <c r="BZ181" s="18">
        <f t="shared" si="30"/>
        <v>2.134525957</v>
      </c>
      <c r="CA181" s="18">
        <f t="shared" si="31"/>
        <v>1.829593678</v>
      </c>
      <c r="CB181" s="14">
        <f t="shared" si="32"/>
        <v>31.45376464</v>
      </c>
      <c r="CC181" s="14">
        <f t="shared" si="33"/>
        <v>26.08695652</v>
      </c>
      <c r="CD181" s="14">
        <f t="shared" si="34"/>
        <v>62.23667827</v>
      </c>
      <c r="CE181" s="14">
        <f t="shared" si="35"/>
        <v>48.16405357</v>
      </c>
      <c r="CF181" s="14">
        <f t="shared" si="36"/>
        <v>5.332198404</v>
      </c>
      <c r="CG181" s="7">
        <v>3935.3</v>
      </c>
      <c r="CH181" s="7">
        <v>140.0</v>
      </c>
      <c r="CI181" s="7">
        <v>120.0</v>
      </c>
      <c r="CJ181" s="26">
        <v>1923.0</v>
      </c>
      <c r="CK181" s="7">
        <v>1591.0</v>
      </c>
      <c r="CL181" s="7">
        <v>990.0</v>
      </c>
      <c r="CM181" s="7">
        <v>670.0</v>
      </c>
      <c r="CN181" s="7">
        <v>1029.0</v>
      </c>
      <c r="CO181" s="7">
        <v>778.0</v>
      </c>
      <c r="CP181" s="19">
        <v>16.0</v>
      </c>
      <c r="CQ181" s="19">
        <v>8.0</v>
      </c>
      <c r="CR181" s="26">
        <f t="shared" si="37"/>
        <v>-8</v>
      </c>
      <c r="CS181" s="18">
        <f t="shared" si="38"/>
        <v>0.5317872113</v>
      </c>
      <c r="CT181" s="18">
        <f t="shared" si="39"/>
        <v>0.2658936056</v>
      </c>
      <c r="CU181" s="18">
        <f t="shared" si="40"/>
        <v>-0.2658936056</v>
      </c>
      <c r="CV181" s="30">
        <v>66.48</v>
      </c>
      <c r="CW181" s="30">
        <v>53.85</v>
      </c>
      <c r="CX181" s="30">
        <v>146.19</v>
      </c>
      <c r="CY181" s="30">
        <v>59.46</v>
      </c>
      <c r="CZ181" s="30">
        <v>86.49</v>
      </c>
      <c r="DA181" s="30">
        <v>62.29</v>
      </c>
      <c r="DB181" s="7">
        <v>0.0</v>
      </c>
      <c r="DC181" s="7">
        <v>0.0</v>
      </c>
      <c r="DD181" s="13" t="str">
        <f t="shared" si="41"/>
        <v> </v>
      </c>
      <c r="DE181" s="7">
        <v>0.0</v>
      </c>
      <c r="DF181" s="7">
        <v>0.0</v>
      </c>
      <c r="DG181" s="7">
        <v>0.0</v>
      </c>
      <c r="DH181" s="7">
        <v>0.0</v>
      </c>
      <c r="DI181" s="7">
        <v>0.0</v>
      </c>
      <c r="DJ181" s="8" t="s">
        <v>4033</v>
      </c>
      <c r="DK181" s="7" t="s">
        <v>4034</v>
      </c>
    </row>
    <row r="182" ht="12.75" customHeight="1">
      <c r="A182" s="7" t="s">
        <v>1129</v>
      </c>
      <c r="B182" s="7" t="s">
        <v>1130</v>
      </c>
      <c r="C182" s="8" t="s">
        <v>197</v>
      </c>
      <c r="D182" s="9" t="s">
        <v>150</v>
      </c>
      <c r="E182" s="7">
        <v>5.0</v>
      </c>
      <c r="F182" s="7">
        <v>0.0</v>
      </c>
      <c r="G182" s="7">
        <v>0.0</v>
      </c>
      <c r="H182" s="24">
        <f t="shared" si="1"/>
        <v>0</v>
      </c>
      <c r="I182" s="25">
        <f t="shared" si="2"/>
        <v>0</v>
      </c>
      <c r="J182" s="19">
        <v>0.0</v>
      </c>
      <c r="K182" s="19">
        <v>0.0</v>
      </c>
      <c r="L182" s="19">
        <v>0.0</v>
      </c>
      <c r="M182" s="19">
        <v>2.0</v>
      </c>
      <c r="N182" s="19">
        <v>2.0</v>
      </c>
      <c r="O182" s="19">
        <v>2.0</v>
      </c>
      <c r="P182" s="19">
        <v>5.0</v>
      </c>
      <c r="Q182" s="10">
        <f t="shared" si="3"/>
        <v>0</v>
      </c>
      <c r="R182" s="10">
        <f t="shared" si="4"/>
        <v>0</v>
      </c>
      <c r="S182" s="7">
        <v>2900.0</v>
      </c>
      <c r="T182" s="14">
        <f t="shared" si="5"/>
        <v>9.666666667</v>
      </c>
      <c r="U182" s="14">
        <v>46.97</v>
      </c>
      <c r="V182" s="14">
        <f t="shared" si="6"/>
        <v>9.394</v>
      </c>
      <c r="W182" s="14">
        <v>197.01</v>
      </c>
      <c r="X182" s="14">
        <f t="shared" si="7"/>
        <v>39.402</v>
      </c>
      <c r="Y182" s="13">
        <f t="shared" si="8"/>
        <v>0.19251578</v>
      </c>
      <c r="Z182" s="12">
        <f t="shared" si="9"/>
        <v>0</v>
      </c>
      <c r="AA182" s="19">
        <v>0.0</v>
      </c>
      <c r="AB182" s="19">
        <v>6.0</v>
      </c>
      <c r="AC182" s="19">
        <v>5.0</v>
      </c>
      <c r="AD182" s="19">
        <v>3.0</v>
      </c>
      <c r="AE182" s="19">
        <v>2.0</v>
      </c>
      <c r="AF182" s="10">
        <f t="shared" si="10"/>
        <v>0</v>
      </c>
      <c r="AG182" s="10">
        <f t="shared" si="11"/>
        <v>0</v>
      </c>
      <c r="AH182" s="10">
        <f t="shared" si="12"/>
        <v>0</v>
      </c>
      <c r="AI182" s="19">
        <v>13.0</v>
      </c>
      <c r="AJ182" s="13">
        <f t="shared" si="13"/>
        <v>0.4482758621</v>
      </c>
      <c r="AK182" s="19">
        <v>5.0</v>
      </c>
      <c r="AL182" s="13">
        <f t="shared" si="14"/>
        <v>0.1724137931</v>
      </c>
      <c r="AM182" s="19">
        <v>11.0</v>
      </c>
      <c r="AN182" s="13">
        <f t="shared" si="15"/>
        <v>0.3793103448</v>
      </c>
      <c r="AO182" s="13">
        <f t="shared" si="16"/>
        <v>0.7222222222</v>
      </c>
      <c r="AP182" s="8">
        <v>16.0</v>
      </c>
      <c r="AQ182" s="14">
        <v>10.04</v>
      </c>
      <c r="AR182" s="19">
        <v>16.59</v>
      </c>
      <c r="AS182" s="26">
        <v>16.0</v>
      </c>
      <c r="AT182" s="27">
        <v>-3.147</v>
      </c>
      <c r="AU182" s="8">
        <v>16.0</v>
      </c>
      <c r="AV182" s="27">
        <v>-3.53</v>
      </c>
      <c r="AW182" s="19">
        <v>48.56</v>
      </c>
      <c r="AX182" s="19">
        <v>16.55</v>
      </c>
      <c r="AY182" s="27">
        <v>-3.085</v>
      </c>
      <c r="AZ182" s="27">
        <v>9.202</v>
      </c>
      <c r="BA182" s="19">
        <v>54.42</v>
      </c>
      <c r="BB182" s="13">
        <f t="shared" si="17"/>
        <v>0.09523809524</v>
      </c>
      <c r="BC182" s="28">
        <f t="shared" si="18"/>
        <v>0.95</v>
      </c>
      <c r="BD182" s="26">
        <f t="shared" si="19"/>
        <v>1045.238095</v>
      </c>
      <c r="BE182" s="13">
        <f t="shared" si="20"/>
        <v>0.04523809524</v>
      </c>
      <c r="BF182" s="18">
        <f t="shared" si="21"/>
        <v>2.554822227</v>
      </c>
      <c r="BG182" s="18">
        <f t="shared" si="22"/>
        <v>1.277411113</v>
      </c>
      <c r="BH182" s="14">
        <f t="shared" si="23"/>
        <v>26.82563338</v>
      </c>
      <c r="BI182" s="14">
        <f t="shared" si="24"/>
        <v>25.54822227</v>
      </c>
      <c r="BJ182" s="14">
        <f t="shared" si="25"/>
        <v>77.92207792</v>
      </c>
      <c r="BK182" s="14">
        <f t="shared" si="26"/>
        <v>34.49010006</v>
      </c>
      <c r="BL182" s="14">
        <f t="shared" si="27"/>
        <v>43.43197786</v>
      </c>
      <c r="BM182" s="19">
        <v>2.0</v>
      </c>
      <c r="BN182" s="19">
        <v>1.0</v>
      </c>
      <c r="BO182" s="26">
        <v>19.0</v>
      </c>
      <c r="BP182" s="26">
        <v>19.0</v>
      </c>
      <c r="BQ182" s="19">
        <v>14.0</v>
      </c>
      <c r="BR182" s="19">
        <v>5.0</v>
      </c>
      <c r="BS182" s="19">
        <v>26.0</v>
      </c>
      <c r="BT182" s="19">
        <v>2.0</v>
      </c>
      <c r="BU182" s="19">
        <v>30.0</v>
      </c>
      <c r="BV182" s="19">
        <v>14.0</v>
      </c>
      <c r="BW182" s="13">
        <f t="shared" si="28"/>
        <v>0.6818181818</v>
      </c>
      <c r="BX182" s="14">
        <v>6.08</v>
      </c>
      <c r="BY182" s="29">
        <f t="shared" si="29"/>
        <v>25.27664452</v>
      </c>
      <c r="BZ182" s="18">
        <f t="shared" si="30"/>
        <v>1.958517514</v>
      </c>
      <c r="CA182" s="18">
        <f t="shared" si="31"/>
        <v>2.448146892</v>
      </c>
      <c r="CB182" s="14">
        <f t="shared" si="32"/>
        <v>33.53961242</v>
      </c>
      <c r="CC182" s="14">
        <f t="shared" si="33"/>
        <v>25.21591299</v>
      </c>
      <c r="CD182" s="14">
        <f t="shared" si="34"/>
        <v>71.73070394</v>
      </c>
      <c r="CE182" s="14">
        <f t="shared" si="35"/>
        <v>42.84257061</v>
      </c>
      <c r="CF182" s="14">
        <f t="shared" si="36"/>
        <v>14.54384453</v>
      </c>
      <c r="CG182" s="7">
        <v>245.083333</v>
      </c>
      <c r="CH182" s="7">
        <v>8.0</v>
      </c>
      <c r="CI182" s="7">
        <v>10.0</v>
      </c>
      <c r="CJ182" s="26">
        <v>129.0</v>
      </c>
      <c r="CK182" s="7">
        <v>93.0</v>
      </c>
      <c r="CL182" s="7">
        <v>76.0</v>
      </c>
      <c r="CM182" s="7">
        <v>31.0</v>
      </c>
      <c r="CN182" s="7">
        <v>80.0</v>
      </c>
      <c r="CO182" s="7">
        <v>41.0</v>
      </c>
      <c r="CP182" s="19">
        <v>1.0</v>
      </c>
      <c r="CQ182" s="19">
        <v>1.0</v>
      </c>
      <c r="CR182" s="26">
        <f t="shared" si="37"/>
        <v>0</v>
      </c>
      <c r="CS182" s="18">
        <f t="shared" si="38"/>
        <v>1.24137931</v>
      </c>
      <c r="CT182" s="18">
        <f t="shared" si="39"/>
        <v>1.24137931</v>
      </c>
      <c r="CU182" s="18">
        <f t="shared" si="40"/>
        <v>0</v>
      </c>
      <c r="CV182" s="30">
        <v>1.62</v>
      </c>
      <c r="CW182" s="30">
        <v>1.57</v>
      </c>
      <c r="CX182" s="30">
        <v>2.72</v>
      </c>
      <c r="CY182" s="30">
        <v>1.05</v>
      </c>
      <c r="CZ182" s="30">
        <v>2.3</v>
      </c>
      <c r="DA182" s="30">
        <v>1.9500000000000002</v>
      </c>
      <c r="DB182" s="7">
        <v>15.0</v>
      </c>
      <c r="DC182" s="7">
        <v>13.0</v>
      </c>
      <c r="DD182" s="13">
        <f t="shared" si="41"/>
        <v>0.5357142857</v>
      </c>
      <c r="DE182" s="7">
        <v>-0.05</v>
      </c>
      <c r="DF182" s="7">
        <v>2.31</v>
      </c>
      <c r="DG182" s="7">
        <v>12.0</v>
      </c>
      <c r="DH182" s="7">
        <v>11.0</v>
      </c>
      <c r="DI182" s="7">
        <v>5.0</v>
      </c>
      <c r="DJ182" s="8" t="s">
        <v>4035</v>
      </c>
      <c r="DK182" s="7" t="s">
        <v>4036</v>
      </c>
    </row>
    <row r="183" ht="12.75" customHeight="1">
      <c r="A183" s="7" t="s">
        <v>439</v>
      </c>
      <c r="B183" s="7" t="s">
        <v>1133</v>
      </c>
      <c r="C183" s="8" t="s">
        <v>839</v>
      </c>
      <c r="D183" s="9" t="s">
        <v>183</v>
      </c>
      <c r="E183" s="7">
        <v>26.0</v>
      </c>
      <c r="F183" s="7">
        <v>3.0</v>
      </c>
      <c r="G183" s="7">
        <v>3.0</v>
      </c>
      <c r="H183" s="24">
        <f t="shared" si="1"/>
        <v>6</v>
      </c>
      <c r="I183" s="25">
        <f t="shared" si="2"/>
        <v>1.57125191</v>
      </c>
      <c r="J183" s="19">
        <v>3.0</v>
      </c>
      <c r="K183" s="19">
        <v>2.0</v>
      </c>
      <c r="L183" s="19">
        <v>1.0</v>
      </c>
      <c r="M183" s="19">
        <v>18.0</v>
      </c>
      <c r="N183" s="19">
        <v>7.0</v>
      </c>
      <c r="O183" s="19">
        <v>6.0</v>
      </c>
      <c r="P183" s="19">
        <v>20.0</v>
      </c>
      <c r="Q183" s="10">
        <f t="shared" si="3"/>
        <v>0.1666666667</v>
      </c>
      <c r="R183" s="10">
        <f t="shared" si="4"/>
        <v>0.09677419355</v>
      </c>
      <c r="S183" s="7">
        <v>13747.0</v>
      </c>
      <c r="T183" s="14">
        <f t="shared" si="5"/>
        <v>8.812179487</v>
      </c>
      <c r="U183" s="14">
        <v>229.03</v>
      </c>
      <c r="V183" s="14">
        <f t="shared" si="6"/>
        <v>8.808846154</v>
      </c>
      <c r="W183" s="14">
        <v>944.52</v>
      </c>
      <c r="X183" s="14">
        <f t="shared" si="7"/>
        <v>36.32769231</v>
      </c>
      <c r="Y183" s="13">
        <f t="shared" si="8"/>
        <v>0.1951599847</v>
      </c>
      <c r="Z183" s="12">
        <f t="shared" si="9"/>
        <v>20.66666667</v>
      </c>
      <c r="AA183" s="19">
        <v>7.0</v>
      </c>
      <c r="AB183" s="19">
        <v>28.0</v>
      </c>
      <c r="AC183" s="19">
        <v>17.0</v>
      </c>
      <c r="AD183" s="19">
        <v>4.0</v>
      </c>
      <c r="AE183" s="19">
        <v>4.0</v>
      </c>
      <c r="AF183" s="10">
        <f t="shared" si="10"/>
        <v>0.3333333333</v>
      </c>
      <c r="AG183" s="10">
        <f t="shared" si="11"/>
        <v>0.3333333333</v>
      </c>
      <c r="AH183" s="10">
        <f t="shared" si="12"/>
        <v>0.6666666667</v>
      </c>
      <c r="AI183" s="19">
        <v>46.0</v>
      </c>
      <c r="AJ183" s="13">
        <f t="shared" si="13"/>
        <v>0.2266009852</v>
      </c>
      <c r="AK183" s="19">
        <v>72.0</v>
      </c>
      <c r="AL183" s="13">
        <f t="shared" si="14"/>
        <v>0.354679803</v>
      </c>
      <c r="AM183" s="19">
        <v>85.0</v>
      </c>
      <c r="AN183" s="13">
        <f t="shared" si="15"/>
        <v>0.4187192118</v>
      </c>
      <c r="AO183" s="13">
        <f t="shared" si="16"/>
        <v>0.3898305085</v>
      </c>
      <c r="AP183" s="8">
        <v>3.0</v>
      </c>
      <c r="AQ183" s="14">
        <v>-11.75</v>
      </c>
      <c r="AR183" s="19">
        <v>16.87</v>
      </c>
      <c r="AS183" s="26">
        <v>15.0</v>
      </c>
      <c r="AT183" s="27">
        <v>-0.044</v>
      </c>
      <c r="AU183" s="8">
        <v>14.0</v>
      </c>
      <c r="AV183" s="27">
        <v>-0.662</v>
      </c>
      <c r="AW183" s="19">
        <v>50.03</v>
      </c>
      <c r="AX183" s="19">
        <v>16.75</v>
      </c>
      <c r="AY183" s="27">
        <v>-1.393</v>
      </c>
      <c r="AZ183" s="27">
        <v>-7.635</v>
      </c>
      <c r="BA183" s="19">
        <v>47.46</v>
      </c>
      <c r="BB183" s="13">
        <f t="shared" si="17"/>
        <v>0.09677419355</v>
      </c>
      <c r="BC183" s="28">
        <f t="shared" si="18"/>
        <v>0.932038835</v>
      </c>
      <c r="BD183" s="26">
        <f t="shared" si="19"/>
        <v>1028.813028</v>
      </c>
      <c r="BE183" s="13">
        <f t="shared" si="20"/>
        <v>0.0288130285</v>
      </c>
      <c r="BF183" s="18">
        <f t="shared" si="21"/>
        <v>2.357769724</v>
      </c>
      <c r="BG183" s="18">
        <f t="shared" si="22"/>
        <v>1.833820897</v>
      </c>
      <c r="BH183" s="14">
        <f t="shared" si="23"/>
        <v>24.36362049</v>
      </c>
      <c r="BI183" s="14">
        <f t="shared" si="24"/>
        <v>26.98336462</v>
      </c>
      <c r="BJ183" s="14">
        <f t="shared" si="25"/>
        <v>46.36947125</v>
      </c>
      <c r="BK183" s="14">
        <f t="shared" si="26"/>
        <v>50.29908746</v>
      </c>
      <c r="BL183" s="14">
        <f t="shared" si="27"/>
        <v>-3.929616207</v>
      </c>
      <c r="BM183" s="19">
        <v>9.0</v>
      </c>
      <c r="BN183" s="19">
        <v>7.0</v>
      </c>
      <c r="BO183" s="26">
        <v>84.0</v>
      </c>
      <c r="BP183" s="26">
        <v>96.0</v>
      </c>
      <c r="BQ183" s="19">
        <v>32.0</v>
      </c>
      <c r="BR183" s="19">
        <v>45.0</v>
      </c>
      <c r="BS183" s="19">
        <v>52.0</v>
      </c>
      <c r="BT183" s="19">
        <v>44.0</v>
      </c>
      <c r="BU183" s="19">
        <v>77.0</v>
      </c>
      <c r="BV183" s="19">
        <v>83.0</v>
      </c>
      <c r="BW183" s="13">
        <f t="shared" si="28"/>
        <v>0.48125</v>
      </c>
      <c r="BX183" s="14">
        <v>-1.21</v>
      </c>
      <c r="BY183" s="29">
        <f t="shared" si="29"/>
        <v>5.597451589</v>
      </c>
      <c r="BZ183" s="18">
        <f t="shared" si="30"/>
        <v>2.365173675</v>
      </c>
      <c r="CA183" s="18">
        <f t="shared" si="31"/>
        <v>2.827925047</v>
      </c>
      <c r="CB183" s="14">
        <f t="shared" si="32"/>
        <v>26.4796618</v>
      </c>
      <c r="CC183" s="14">
        <f t="shared" si="33"/>
        <v>30.5415905</v>
      </c>
      <c r="CD183" s="14">
        <f t="shared" si="34"/>
        <v>51.36540221</v>
      </c>
      <c r="CE183" s="14">
        <f t="shared" si="35"/>
        <v>54.55324499</v>
      </c>
      <c r="CF183" s="14">
        <f t="shared" si="36"/>
        <v>-0.7417734278</v>
      </c>
      <c r="CG183" s="7">
        <v>1166.933333</v>
      </c>
      <c r="CH183" s="7">
        <v>46.0</v>
      </c>
      <c r="CI183" s="7">
        <v>55.0</v>
      </c>
      <c r="CJ183" s="26">
        <v>469.0</v>
      </c>
      <c r="CK183" s="7">
        <v>539.0</v>
      </c>
      <c r="CL183" s="7">
        <v>223.0</v>
      </c>
      <c r="CM183" s="7">
        <v>235.0</v>
      </c>
      <c r="CN183" s="7">
        <v>261.0</v>
      </c>
      <c r="CO183" s="7">
        <v>232.0</v>
      </c>
      <c r="CP183" s="19">
        <v>5.0</v>
      </c>
      <c r="CQ183" s="19">
        <v>6.0</v>
      </c>
      <c r="CR183" s="26">
        <f t="shared" si="37"/>
        <v>1</v>
      </c>
      <c r="CS183" s="18">
        <f t="shared" si="38"/>
        <v>1.309376591</v>
      </c>
      <c r="CT183" s="18">
        <f t="shared" si="39"/>
        <v>1.57125191</v>
      </c>
      <c r="CU183" s="18">
        <f t="shared" si="40"/>
        <v>0.2618753183</v>
      </c>
      <c r="CV183" s="30">
        <v>6.4</v>
      </c>
      <c r="CW183" s="30">
        <v>7.77</v>
      </c>
      <c r="CX183" s="30">
        <v>6.8</v>
      </c>
      <c r="CY183" s="30">
        <v>8.98</v>
      </c>
      <c r="CZ183" s="30">
        <v>6.03</v>
      </c>
      <c r="DA183" s="30">
        <v>9.24</v>
      </c>
      <c r="DB183" s="7">
        <v>2.0</v>
      </c>
      <c r="DC183" s="7">
        <v>2.0</v>
      </c>
      <c r="DD183" s="13">
        <f t="shared" si="41"/>
        <v>0.5</v>
      </c>
      <c r="DE183" s="7">
        <v>-0.01</v>
      </c>
      <c r="DF183" s="7">
        <v>-0.24</v>
      </c>
      <c r="DG183" s="7">
        <v>1.0</v>
      </c>
      <c r="DH183" s="7">
        <v>3.0</v>
      </c>
      <c r="DI183" s="7">
        <v>0.0</v>
      </c>
      <c r="DJ183" s="8" t="s">
        <v>4037</v>
      </c>
      <c r="DK183" s="7" t="s">
        <v>4038</v>
      </c>
    </row>
    <row r="184" ht="12.75" customHeight="1">
      <c r="A184" s="7" t="s">
        <v>1137</v>
      </c>
      <c r="B184" s="7" t="s">
        <v>1138</v>
      </c>
      <c r="C184" s="8" t="s">
        <v>860</v>
      </c>
      <c r="D184" s="9" t="s">
        <v>260</v>
      </c>
      <c r="E184" s="7">
        <v>72.0</v>
      </c>
      <c r="F184" s="7">
        <v>14.0</v>
      </c>
      <c r="G184" s="7">
        <v>28.0</v>
      </c>
      <c r="H184" s="24">
        <f t="shared" si="1"/>
        <v>42</v>
      </c>
      <c r="I184" s="25">
        <f t="shared" si="2"/>
        <v>2.265575834</v>
      </c>
      <c r="J184" s="19">
        <v>14.0</v>
      </c>
      <c r="K184" s="19">
        <v>10.0</v>
      </c>
      <c r="L184" s="19">
        <v>14.0</v>
      </c>
      <c r="M184" s="19">
        <v>88.0</v>
      </c>
      <c r="N184" s="19">
        <v>32.0</v>
      </c>
      <c r="O184" s="19">
        <v>29.0</v>
      </c>
      <c r="P184" s="19">
        <v>119.0</v>
      </c>
      <c r="Q184" s="10">
        <f t="shared" si="3"/>
        <v>0.1590909091</v>
      </c>
      <c r="R184" s="10">
        <f t="shared" si="4"/>
        <v>0.09395973154</v>
      </c>
      <c r="S184" s="7">
        <v>66738.0</v>
      </c>
      <c r="T184" s="14">
        <f t="shared" si="5"/>
        <v>15.44861111</v>
      </c>
      <c r="U184" s="14">
        <v>1041.97</v>
      </c>
      <c r="V184" s="14">
        <f t="shared" si="6"/>
        <v>14.47180556</v>
      </c>
      <c r="W184" s="14">
        <v>2432.38</v>
      </c>
      <c r="X184" s="14">
        <f t="shared" si="7"/>
        <v>33.78305556</v>
      </c>
      <c r="Y184" s="13">
        <f t="shared" si="8"/>
        <v>0.2999035791</v>
      </c>
      <c r="Z184" s="12">
        <f t="shared" si="9"/>
        <v>125</v>
      </c>
      <c r="AA184" s="19">
        <v>18.0</v>
      </c>
      <c r="AB184" s="19">
        <v>36.0</v>
      </c>
      <c r="AC184" s="19">
        <v>84.0</v>
      </c>
      <c r="AD184" s="19">
        <v>50.0</v>
      </c>
      <c r="AE184" s="19">
        <v>37.0</v>
      </c>
      <c r="AF184" s="10">
        <f t="shared" si="10"/>
        <v>0.3043478261</v>
      </c>
      <c r="AG184" s="10">
        <f t="shared" si="11"/>
        <v>0.5217391304</v>
      </c>
      <c r="AH184" s="10">
        <f t="shared" si="12"/>
        <v>0.8260869565</v>
      </c>
      <c r="AI184" s="19">
        <v>350.0</v>
      </c>
      <c r="AJ184" s="13">
        <f t="shared" si="13"/>
        <v>0.3407984421</v>
      </c>
      <c r="AK184" s="19">
        <v>300.0</v>
      </c>
      <c r="AL184" s="13">
        <f t="shared" si="14"/>
        <v>0.2921129503</v>
      </c>
      <c r="AM184" s="19">
        <v>377.0</v>
      </c>
      <c r="AN184" s="13">
        <f t="shared" si="15"/>
        <v>0.3670886076</v>
      </c>
      <c r="AO184" s="13">
        <f t="shared" si="16"/>
        <v>0.5384615385</v>
      </c>
      <c r="AP184" s="8">
        <v>15.0</v>
      </c>
      <c r="AQ184" s="14">
        <v>8.15</v>
      </c>
      <c r="AR184" s="19">
        <v>17.83</v>
      </c>
      <c r="AS184" s="26">
        <v>2.0</v>
      </c>
      <c r="AT184" s="27">
        <v>0.749</v>
      </c>
      <c r="AU184" s="8">
        <v>5.0</v>
      </c>
      <c r="AV184" s="27">
        <v>0.74</v>
      </c>
      <c r="AW184" s="19">
        <v>50.29</v>
      </c>
      <c r="AX184" s="19">
        <v>18.65</v>
      </c>
      <c r="AY184" s="27">
        <v>2.048</v>
      </c>
      <c r="AZ184" s="27">
        <v>-0.723</v>
      </c>
      <c r="BA184" s="19">
        <v>49.63</v>
      </c>
      <c r="BB184" s="13">
        <f t="shared" si="17"/>
        <v>0.08</v>
      </c>
      <c r="BC184" s="28">
        <f t="shared" si="18"/>
        <v>0.9148514851</v>
      </c>
      <c r="BD184" s="26">
        <f t="shared" si="19"/>
        <v>994.8514851</v>
      </c>
      <c r="BE184" s="13">
        <f t="shared" si="20"/>
        <v>-0.005148514851</v>
      </c>
      <c r="BF184" s="18">
        <f t="shared" si="21"/>
        <v>2.648828661</v>
      </c>
      <c r="BG184" s="18">
        <f t="shared" si="22"/>
        <v>2.476078966</v>
      </c>
      <c r="BH184" s="14">
        <f t="shared" si="23"/>
        <v>33.11035826</v>
      </c>
      <c r="BI184" s="14">
        <f t="shared" si="24"/>
        <v>29.07953204</v>
      </c>
      <c r="BJ184" s="14">
        <f t="shared" si="25"/>
        <v>60.23206042</v>
      </c>
      <c r="BK184" s="14">
        <f t="shared" si="26"/>
        <v>55.22231926</v>
      </c>
      <c r="BL184" s="14">
        <f t="shared" si="27"/>
        <v>5.009741163</v>
      </c>
      <c r="BM184" s="19">
        <v>46.0</v>
      </c>
      <c r="BN184" s="19">
        <v>43.0</v>
      </c>
      <c r="BO184" s="26">
        <v>529.0</v>
      </c>
      <c r="BP184" s="26">
        <v>462.0</v>
      </c>
      <c r="BQ184" s="19">
        <v>206.0</v>
      </c>
      <c r="BR184" s="19">
        <v>198.0</v>
      </c>
      <c r="BS184" s="19">
        <v>265.0</v>
      </c>
      <c r="BT184" s="19">
        <v>256.0</v>
      </c>
      <c r="BU184" s="19">
        <v>559.0</v>
      </c>
      <c r="BV184" s="19">
        <v>496.0</v>
      </c>
      <c r="BW184" s="13">
        <f t="shared" si="28"/>
        <v>0.5298578199</v>
      </c>
      <c r="BX184" s="14">
        <v>4.95</v>
      </c>
      <c r="BY184" s="29">
        <f t="shared" si="29"/>
        <v>5.45966424</v>
      </c>
      <c r="BZ184" s="18">
        <f t="shared" si="30"/>
        <v>2.040776774</v>
      </c>
      <c r="CA184" s="18">
        <f t="shared" si="31"/>
        <v>2.529167797</v>
      </c>
      <c r="CB184" s="14">
        <f t="shared" si="32"/>
        <v>28.83251289</v>
      </c>
      <c r="CC184" s="14">
        <f t="shared" si="33"/>
        <v>30.15814566</v>
      </c>
      <c r="CD184" s="14">
        <f t="shared" si="34"/>
        <v>54.85677739</v>
      </c>
      <c r="CE184" s="14">
        <f t="shared" si="35"/>
        <v>56.75801387</v>
      </c>
      <c r="CF184" s="14">
        <f t="shared" si="36"/>
        <v>6.910977645</v>
      </c>
      <c r="CG184" s="7">
        <v>3439.866667</v>
      </c>
      <c r="CH184" s="7">
        <v>117.0</v>
      </c>
      <c r="CI184" s="7">
        <v>145.0</v>
      </c>
      <c r="CJ184" s="26">
        <v>1536.0</v>
      </c>
      <c r="CK184" s="7">
        <v>1584.0</v>
      </c>
      <c r="CL184" s="7">
        <v>631.0</v>
      </c>
      <c r="CM184" s="7">
        <v>686.0</v>
      </c>
      <c r="CN184" s="7">
        <v>861.0</v>
      </c>
      <c r="CO184" s="7">
        <v>839.0</v>
      </c>
      <c r="CP184" s="19">
        <v>6.0</v>
      </c>
      <c r="CQ184" s="19">
        <v>16.0</v>
      </c>
      <c r="CR184" s="26">
        <f t="shared" si="37"/>
        <v>10</v>
      </c>
      <c r="CS184" s="18">
        <f t="shared" si="38"/>
        <v>0.3236536906</v>
      </c>
      <c r="CT184" s="18">
        <f t="shared" si="39"/>
        <v>0.8630765081</v>
      </c>
      <c r="CU184" s="18">
        <f t="shared" si="40"/>
        <v>0.5394228176</v>
      </c>
      <c r="CV184" s="30">
        <v>48.58</v>
      </c>
      <c r="CW184" s="30">
        <v>40.11</v>
      </c>
      <c r="CX184" s="30">
        <v>45.12</v>
      </c>
      <c r="CY184" s="30">
        <v>36.34</v>
      </c>
      <c r="CZ184" s="30">
        <v>42.59</v>
      </c>
      <c r="DA184" s="30">
        <v>45.66</v>
      </c>
      <c r="DB184" s="7">
        <v>446.0</v>
      </c>
      <c r="DC184" s="7">
        <v>462.0</v>
      </c>
      <c r="DD184" s="13">
        <f t="shared" si="41"/>
        <v>0.4911894273</v>
      </c>
      <c r="DE184" s="7">
        <v>-0.17</v>
      </c>
      <c r="DF184" s="7">
        <v>-18.29</v>
      </c>
      <c r="DG184" s="7">
        <v>281.0</v>
      </c>
      <c r="DH184" s="7">
        <v>327.0</v>
      </c>
      <c r="DI184" s="7">
        <v>255.0</v>
      </c>
      <c r="DJ184" s="8" t="s">
        <v>4039</v>
      </c>
      <c r="DK184" s="7" t="s">
        <v>4040</v>
      </c>
    </row>
    <row r="185" ht="12.75" customHeight="1">
      <c r="A185" s="7" t="s">
        <v>1144</v>
      </c>
      <c r="B185" s="7" t="s">
        <v>1145</v>
      </c>
      <c r="C185" s="8" t="s">
        <v>215</v>
      </c>
      <c r="D185" s="9" t="s">
        <v>167</v>
      </c>
      <c r="E185" s="7">
        <v>21.0</v>
      </c>
      <c r="F185" s="7">
        <v>4.0</v>
      </c>
      <c r="G185" s="7">
        <v>4.0</v>
      </c>
      <c r="H185" s="24">
        <f t="shared" si="1"/>
        <v>8</v>
      </c>
      <c r="I185" s="25">
        <f t="shared" si="2"/>
        <v>1.842610365</v>
      </c>
      <c r="J185" s="19">
        <v>4.0</v>
      </c>
      <c r="K185" s="19">
        <v>3.0</v>
      </c>
      <c r="L185" s="19">
        <v>1.0</v>
      </c>
      <c r="M185" s="19">
        <v>18.0</v>
      </c>
      <c r="N185" s="19">
        <v>12.0</v>
      </c>
      <c r="O185" s="19">
        <v>11.0</v>
      </c>
      <c r="P185" s="19">
        <v>26.0</v>
      </c>
      <c r="Q185" s="10">
        <f t="shared" si="3"/>
        <v>0.2222222222</v>
      </c>
      <c r="R185" s="10">
        <f t="shared" si="4"/>
        <v>0.09756097561</v>
      </c>
      <c r="S185" s="7">
        <v>15630.0</v>
      </c>
      <c r="T185" s="14">
        <f t="shared" si="5"/>
        <v>12.4047619</v>
      </c>
      <c r="U185" s="14">
        <v>243.52</v>
      </c>
      <c r="V185" s="14">
        <f t="shared" si="6"/>
        <v>11.59619048</v>
      </c>
      <c r="W185" s="14">
        <v>751.79</v>
      </c>
      <c r="X185" s="14">
        <f t="shared" si="7"/>
        <v>35.79952381</v>
      </c>
      <c r="Y185" s="13">
        <f t="shared" si="8"/>
        <v>0.2446674905</v>
      </c>
      <c r="Z185" s="12">
        <f t="shared" si="9"/>
        <v>20.76923077</v>
      </c>
      <c r="AA185" s="19">
        <v>2.0</v>
      </c>
      <c r="AB185" s="19">
        <v>18.0</v>
      </c>
      <c r="AC185" s="19">
        <v>13.0</v>
      </c>
      <c r="AD185" s="19">
        <v>8.0</v>
      </c>
      <c r="AE185" s="19">
        <v>6.0</v>
      </c>
      <c r="AF185" s="10">
        <f t="shared" si="10"/>
        <v>0.3076923077</v>
      </c>
      <c r="AG185" s="10">
        <f t="shared" si="11"/>
        <v>0.3076923077</v>
      </c>
      <c r="AH185" s="10">
        <f t="shared" si="12"/>
        <v>0.6153846154</v>
      </c>
      <c r="AI185" s="19">
        <v>78.0</v>
      </c>
      <c r="AJ185" s="13">
        <f t="shared" si="13"/>
        <v>0.3768115942</v>
      </c>
      <c r="AK185" s="19">
        <v>55.0</v>
      </c>
      <c r="AL185" s="13">
        <f t="shared" si="14"/>
        <v>0.2657004831</v>
      </c>
      <c r="AM185" s="19">
        <v>74.0</v>
      </c>
      <c r="AN185" s="13">
        <f t="shared" si="15"/>
        <v>0.3574879227</v>
      </c>
      <c r="AO185" s="13">
        <f t="shared" si="16"/>
        <v>0.5864661654</v>
      </c>
      <c r="AP185" s="8">
        <v>14.0</v>
      </c>
      <c r="AQ185" s="14">
        <v>10.59</v>
      </c>
      <c r="AR185" s="19">
        <v>17.4</v>
      </c>
      <c r="AS185" s="26">
        <v>8.0</v>
      </c>
      <c r="AT185" s="27">
        <v>-0.537</v>
      </c>
      <c r="AU185" s="8">
        <v>15.0</v>
      </c>
      <c r="AV185" s="27">
        <v>-0.131</v>
      </c>
      <c r="AW185" s="19">
        <v>49.87</v>
      </c>
      <c r="AX185" s="19">
        <v>17.74</v>
      </c>
      <c r="AY185" s="27">
        <v>-0.927</v>
      </c>
      <c r="AZ185" s="27">
        <v>3.337</v>
      </c>
      <c r="BA185" s="19">
        <v>50.58</v>
      </c>
      <c r="BB185" s="13">
        <f t="shared" si="17"/>
        <v>0.1444444444</v>
      </c>
      <c r="BC185" s="28">
        <f t="shared" si="18"/>
        <v>0.9491525424</v>
      </c>
      <c r="BD185" s="26">
        <f t="shared" si="19"/>
        <v>1093.596987</v>
      </c>
      <c r="BE185" s="13">
        <f t="shared" si="20"/>
        <v>0.09359698682</v>
      </c>
      <c r="BF185" s="18">
        <f t="shared" si="21"/>
        <v>3.203022339</v>
      </c>
      <c r="BG185" s="18">
        <f t="shared" si="22"/>
        <v>1.478318003</v>
      </c>
      <c r="BH185" s="14">
        <f t="shared" si="23"/>
        <v>22.17477004</v>
      </c>
      <c r="BI185" s="14">
        <f t="shared" si="24"/>
        <v>29.07358739</v>
      </c>
      <c r="BJ185" s="14">
        <f t="shared" si="25"/>
        <v>52.97306176</v>
      </c>
      <c r="BK185" s="14">
        <f t="shared" si="26"/>
        <v>51.49474376</v>
      </c>
      <c r="BL185" s="14">
        <f t="shared" si="27"/>
        <v>1.478318003</v>
      </c>
      <c r="BM185" s="19">
        <v>13.0</v>
      </c>
      <c r="BN185" s="19">
        <v>6.0</v>
      </c>
      <c r="BO185" s="26">
        <v>77.0</v>
      </c>
      <c r="BP185" s="26">
        <v>112.0</v>
      </c>
      <c r="BQ185" s="19">
        <v>54.0</v>
      </c>
      <c r="BR185" s="19">
        <v>39.0</v>
      </c>
      <c r="BS185" s="19">
        <v>71.0</v>
      </c>
      <c r="BT185" s="19">
        <v>52.0</v>
      </c>
      <c r="BU185" s="19">
        <v>96.0</v>
      </c>
      <c r="BV185" s="19">
        <v>101.0</v>
      </c>
      <c r="BW185" s="13">
        <f t="shared" si="28"/>
        <v>0.4873096447</v>
      </c>
      <c r="BX185" s="14">
        <v>-1.51</v>
      </c>
      <c r="BY185" s="29">
        <f t="shared" si="29"/>
        <v>-4.154869967</v>
      </c>
      <c r="BZ185" s="18">
        <f t="shared" si="30"/>
        <v>2.236325174</v>
      </c>
      <c r="CA185" s="18">
        <f t="shared" si="31"/>
        <v>1.752795406</v>
      </c>
      <c r="CB185" s="14">
        <f t="shared" si="32"/>
        <v>26.5941372</v>
      </c>
      <c r="CC185" s="14">
        <f t="shared" si="33"/>
        <v>26.41281354</v>
      </c>
      <c r="CD185" s="14">
        <f t="shared" si="34"/>
        <v>52.70474464</v>
      </c>
      <c r="CE185" s="14">
        <f t="shared" si="35"/>
        <v>51.31459655</v>
      </c>
      <c r="CF185" s="14">
        <f t="shared" si="36"/>
        <v>0.08816992164</v>
      </c>
      <c r="CG185" s="7">
        <v>992.7</v>
      </c>
      <c r="CH185" s="7">
        <v>37.0</v>
      </c>
      <c r="CI185" s="7">
        <v>29.0</v>
      </c>
      <c r="CJ185" s="26">
        <v>403.0</v>
      </c>
      <c r="CK185" s="7">
        <v>408.0</v>
      </c>
      <c r="CL185" s="7">
        <v>208.0</v>
      </c>
      <c r="CM185" s="7">
        <v>195.0</v>
      </c>
      <c r="CN185" s="7">
        <v>224.0</v>
      </c>
      <c r="CO185" s="7">
        <v>217.0</v>
      </c>
      <c r="CP185" s="19">
        <v>0.0</v>
      </c>
      <c r="CQ185" s="19">
        <v>2.0</v>
      </c>
      <c r="CR185" s="26">
        <f t="shared" si="37"/>
        <v>2</v>
      </c>
      <c r="CS185" s="18">
        <f t="shared" si="38"/>
        <v>0</v>
      </c>
      <c r="CT185" s="18">
        <f t="shared" si="39"/>
        <v>0.4606525912</v>
      </c>
      <c r="CU185" s="18">
        <f t="shared" si="40"/>
        <v>0.4606525912</v>
      </c>
      <c r="CV185" s="30">
        <v>7.59</v>
      </c>
      <c r="CW185" s="30">
        <v>8.46</v>
      </c>
      <c r="CX185" s="30">
        <v>14.09</v>
      </c>
      <c r="CY185" s="30">
        <v>13.79</v>
      </c>
      <c r="CZ185" s="30">
        <v>8.91</v>
      </c>
      <c r="DA185" s="30">
        <v>9.91</v>
      </c>
      <c r="DB185" s="7">
        <v>7.0</v>
      </c>
      <c r="DC185" s="7">
        <v>9.0</v>
      </c>
      <c r="DD185" s="13">
        <f t="shared" si="41"/>
        <v>0.4375</v>
      </c>
      <c r="DE185" s="7">
        <v>-0.06</v>
      </c>
      <c r="DF185" s="7">
        <v>0.58</v>
      </c>
      <c r="DG185" s="7">
        <v>11.0</v>
      </c>
      <c r="DH185" s="7">
        <v>3.0</v>
      </c>
      <c r="DI185" s="7">
        <v>1.0</v>
      </c>
      <c r="DJ185" s="8" t="s">
        <v>4041</v>
      </c>
      <c r="DK185" s="7" t="s">
        <v>4042</v>
      </c>
    </row>
    <row r="186" ht="12.75" customHeight="1">
      <c r="A186" s="7" t="s">
        <v>532</v>
      </c>
      <c r="B186" s="7" t="s">
        <v>1148</v>
      </c>
      <c r="C186" s="8" t="s">
        <v>182</v>
      </c>
      <c r="D186" s="9" t="s">
        <v>260</v>
      </c>
      <c r="E186" s="7">
        <v>75.0</v>
      </c>
      <c r="F186" s="7">
        <v>12.0</v>
      </c>
      <c r="G186" s="7">
        <v>26.0</v>
      </c>
      <c r="H186" s="24">
        <f t="shared" si="1"/>
        <v>38</v>
      </c>
      <c r="I186" s="25">
        <f t="shared" si="2"/>
        <v>2.088964222</v>
      </c>
      <c r="J186" s="19">
        <v>11.0</v>
      </c>
      <c r="K186" s="19">
        <v>16.0</v>
      </c>
      <c r="L186" s="19">
        <v>6.0</v>
      </c>
      <c r="M186" s="19">
        <v>99.0</v>
      </c>
      <c r="N186" s="19">
        <v>36.0</v>
      </c>
      <c r="O186" s="19">
        <v>56.0</v>
      </c>
      <c r="P186" s="19">
        <v>139.0</v>
      </c>
      <c r="Q186" s="10">
        <f t="shared" si="3"/>
        <v>0.1212121212</v>
      </c>
      <c r="R186" s="10">
        <f t="shared" si="4"/>
        <v>0.06282722513</v>
      </c>
      <c r="S186" s="7">
        <v>65487.0</v>
      </c>
      <c r="T186" s="14">
        <f t="shared" si="5"/>
        <v>14.55266667</v>
      </c>
      <c r="U186" s="14">
        <v>1015.45</v>
      </c>
      <c r="V186" s="14">
        <f t="shared" si="6"/>
        <v>13.53933333</v>
      </c>
      <c r="W186" s="14">
        <v>2577.89</v>
      </c>
      <c r="X186" s="14">
        <f t="shared" si="7"/>
        <v>34.37186667</v>
      </c>
      <c r="Y186" s="13">
        <f t="shared" si="8"/>
        <v>0.2825922401</v>
      </c>
      <c r="Z186" s="12">
        <f t="shared" si="9"/>
        <v>203.8095238</v>
      </c>
      <c r="AA186" s="19">
        <v>33.0</v>
      </c>
      <c r="AB186" s="19">
        <v>220.0</v>
      </c>
      <c r="AC186" s="19">
        <v>62.0</v>
      </c>
      <c r="AD186" s="19">
        <v>21.0</v>
      </c>
      <c r="AE186" s="19">
        <v>34.0</v>
      </c>
      <c r="AF186" s="10">
        <f t="shared" si="10"/>
        <v>0.2619047619</v>
      </c>
      <c r="AG186" s="10">
        <f t="shared" si="11"/>
        <v>0.5238095238</v>
      </c>
      <c r="AH186" s="10">
        <f t="shared" si="12"/>
        <v>0.7857142857</v>
      </c>
      <c r="AI186" s="19">
        <v>325.0</v>
      </c>
      <c r="AJ186" s="13">
        <f t="shared" si="13"/>
        <v>0.2826086957</v>
      </c>
      <c r="AK186" s="19">
        <v>414.0</v>
      </c>
      <c r="AL186" s="13">
        <f t="shared" si="14"/>
        <v>0.36</v>
      </c>
      <c r="AM186" s="19">
        <v>411.0</v>
      </c>
      <c r="AN186" s="13">
        <f t="shared" si="15"/>
        <v>0.3573913043</v>
      </c>
      <c r="AO186" s="13">
        <f t="shared" si="16"/>
        <v>0.4397834912</v>
      </c>
      <c r="AP186" s="8">
        <v>4.0</v>
      </c>
      <c r="AQ186" s="14">
        <v>-5.56</v>
      </c>
      <c r="AR186" s="19">
        <v>17.78</v>
      </c>
      <c r="AS186" s="26">
        <v>1.0</v>
      </c>
      <c r="AT186" s="27">
        <v>1.028</v>
      </c>
      <c r="AU186" s="8">
        <v>2.0</v>
      </c>
      <c r="AV186" s="27">
        <v>0.669</v>
      </c>
      <c r="AW186" s="19">
        <v>50.26</v>
      </c>
      <c r="AX186" s="19">
        <v>18.51</v>
      </c>
      <c r="AY186" s="27">
        <v>0.847</v>
      </c>
      <c r="AZ186" s="27">
        <v>-4.042</v>
      </c>
      <c r="BA186" s="19">
        <v>48.74</v>
      </c>
      <c r="BB186" s="13">
        <f t="shared" si="17"/>
        <v>0.0785046729</v>
      </c>
      <c r="BC186" s="28">
        <f t="shared" si="18"/>
        <v>0.9009345794</v>
      </c>
      <c r="BD186" s="26">
        <f t="shared" si="19"/>
        <v>979.4392523</v>
      </c>
      <c r="BE186" s="13">
        <f t="shared" si="20"/>
        <v>-0.02056074766</v>
      </c>
      <c r="BF186" s="18">
        <f t="shared" si="21"/>
        <v>2.481658378</v>
      </c>
      <c r="BG186" s="18">
        <f t="shared" si="22"/>
        <v>3.131616525</v>
      </c>
      <c r="BH186" s="14">
        <f t="shared" si="23"/>
        <v>31.61160077</v>
      </c>
      <c r="BI186" s="14">
        <f t="shared" si="24"/>
        <v>31.61160077</v>
      </c>
      <c r="BJ186" s="14">
        <f t="shared" si="25"/>
        <v>58.37805899</v>
      </c>
      <c r="BK186" s="14">
        <f t="shared" si="26"/>
        <v>58.43714609</v>
      </c>
      <c r="BL186" s="14">
        <f t="shared" si="27"/>
        <v>-0.05908710424</v>
      </c>
      <c r="BM186" s="19">
        <v>42.0</v>
      </c>
      <c r="BN186" s="19">
        <v>53.0</v>
      </c>
      <c r="BO186" s="26">
        <v>493.0</v>
      </c>
      <c r="BP186" s="26">
        <v>482.0</v>
      </c>
      <c r="BQ186" s="19">
        <v>188.0</v>
      </c>
      <c r="BR186" s="19">
        <v>190.0</v>
      </c>
      <c r="BS186" s="19">
        <v>265.0</v>
      </c>
      <c r="BT186" s="19">
        <v>264.0</v>
      </c>
      <c r="BU186" s="19">
        <v>514.0</v>
      </c>
      <c r="BV186" s="19">
        <v>482.0</v>
      </c>
      <c r="BW186" s="13">
        <f t="shared" si="28"/>
        <v>0.516064257</v>
      </c>
      <c r="BX186" s="14">
        <v>2.0</v>
      </c>
      <c r="BY186" s="29">
        <f t="shared" si="29"/>
        <v>6.007109107</v>
      </c>
      <c r="BZ186" s="18">
        <f t="shared" si="30"/>
        <v>2.239034579</v>
      </c>
      <c r="CA186" s="18">
        <f t="shared" si="31"/>
        <v>2.506381991</v>
      </c>
      <c r="CB186" s="14">
        <f t="shared" si="32"/>
        <v>28.92364818</v>
      </c>
      <c r="CC186" s="14">
        <f t="shared" si="33"/>
        <v>30.05987468</v>
      </c>
      <c r="CD186" s="14">
        <f t="shared" si="34"/>
        <v>53.06846136</v>
      </c>
      <c r="CE186" s="14">
        <f t="shared" si="35"/>
        <v>56.44372245</v>
      </c>
      <c r="CF186" s="14">
        <f t="shared" si="36"/>
        <v>3.316173978</v>
      </c>
      <c r="CG186" s="7">
        <v>3590.833333</v>
      </c>
      <c r="CH186" s="7">
        <v>134.0</v>
      </c>
      <c r="CI186" s="7">
        <v>150.0</v>
      </c>
      <c r="CJ186" s="26">
        <v>1597.0</v>
      </c>
      <c r="CK186" s="7">
        <v>1649.0</v>
      </c>
      <c r="CL186" s="7">
        <v>637.0</v>
      </c>
      <c r="CM186" s="7">
        <v>683.0</v>
      </c>
      <c r="CN186" s="7">
        <v>808.0</v>
      </c>
      <c r="CO186" s="7">
        <v>896.0</v>
      </c>
      <c r="CP186" s="19">
        <v>15.0</v>
      </c>
      <c r="CQ186" s="19">
        <v>14.0</v>
      </c>
      <c r="CR186" s="26">
        <f t="shared" si="37"/>
        <v>-1</v>
      </c>
      <c r="CS186" s="18">
        <f t="shared" si="38"/>
        <v>0.8245911402</v>
      </c>
      <c r="CT186" s="18">
        <f t="shared" si="39"/>
        <v>0.7696183975</v>
      </c>
      <c r="CU186" s="18">
        <f t="shared" si="40"/>
        <v>-0.05497274268</v>
      </c>
      <c r="CV186" s="30">
        <v>44.57</v>
      </c>
      <c r="CW186" s="30">
        <v>40.8</v>
      </c>
      <c r="CX186" s="30">
        <v>35.14</v>
      </c>
      <c r="CY186" s="30">
        <v>32.91</v>
      </c>
      <c r="CZ186" s="30">
        <v>39.92</v>
      </c>
      <c r="DA186" s="30">
        <v>39.93</v>
      </c>
      <c r="DB186" s="7">
        <v>595.0</v>
      </c>
      <c r="DC186" s="7">
        <v>560.0</v>
      </c>
      <c r="DD186" s="13">
        <f t="shared" si="41"/>
        <v>0.5151515152</v>
      </c>
      <c r="DE186" s="7">
        <v>-1.49</v>
      </c>
      <c r="DF186" s="7">
        <v>-33.63</v>
      </c>
      <c r="DG186" s="7">
        <v>307.0</v>
      </c>
      <c r="DH186" s="7">
        <v>383.0</v>
      </c>
      <c r="DI186" s="7">
        <v>383.0</v>
      </c>
      <c r="DJ186" s="8" t="s">
        <v>4043</v>
      </c>
      <c r="DK186" s="7" t="s">
        <v>4044</v>
      </c>
    </row>
    <row r="187" ht="12.75" customHeight="1">
      <c r="A187" s="7" t="s">
        <v>339</v>
      </c>
      <c r="B187" s="7" t="s">
        <v>1153</v>
      </c>
      <c r="C187" s="8" t="s">
        <v>166</v>
      </c>
      <c r="D187" s="9" t="s">
        <v>150</v>
      </c>
      <c r="E187" s="7">
        <v>76.0</v>
      </c>
      <c r="F187" s="7">
        <v>22.0</v>
      </c>
      <c r="G187" s="7">
        <v>22.0</v>
      </c>
      <c r="H187" s="24">
        <f t="shared" si="1"/>
        <v>44</v>
      </c>
      <c r="I187" s="25">
        <f t="shared" si="2"/>
        <v>2.228036121</v>
      </c>
      <c r="J187" s="19">
        <v>21.0</v>
      </c>
      <c r="K187" s="19">
        <v>11.0</v>
      </c>
      <c r="L187" s="19">
        <v>8.0</v>
      </c>
      <c r="M187" s="19">
        <v>123.0</v>
      </c>
      <c r="N187" s="19">
        <v>46.0</v>
      </c>
      <c r="O187" s="19">
        <v>49.0</v>
      </c>
      <c r="P187" s="19">
        <v>147.0</v>
      </c>
      <c r="Q187" s="10">
        <f t="shared" si="3"/>
        <v>0.1788617886</v>
      </c>
      <c r="R187" s="10">
        <f t="shared" si="4"/>
        <v>0.1009174312</v>
      </c>
      <c r="S187" s="7">
        <v>71094.0</v>
      </c>
      <c r="T187" s="14">
        <f t="shared" si="5"/>
        <v>15.59078947</v>
      </c>
      <c r="U187" s="14">
        <v>1102.17</v>
      </c>
      <c r="V187" s="14">
        <f t="shared" si="6"/>
        <v>14.50223684</v>
      </c>
      <c r="W187" s="14">
        <v>2494.58</v>
      </c>
      <c r="X187" s="14">
        <f t="shared" si="7"/>
        <v>32.82342105</v>
      </c>
      <c r="Y187" s="13">
        <f t="shared" si="8"/>
        <v>0.306434976</v>
      </c>
      <c r="Z187" s="12">
        <f t="shared" si="9"/>
        <v>130.0869565</v>
      </c>
      <c r="AA187" s="19">
        <v>34.0</v>
      </c>
      <c r="AB187" s="19">
        <v>38.0</v>
      </c>
      <c r="AC187" s="19">
        <v>74.0</v>
      </c>
      <c r="AD187" s="19">
        <v>23.0</v>
      </c>
      <c r="AE187" s="19">
        <v>37.0</v>
      </c>
      <c r="AF187" s="10">
        <f t="shared" si="10"/>
        <v>0.4565217391</v>
      </c>
      <c r="AG187" s="10">
        <f t="shared" si="11"/>
        <v>0.4130434783</v>
      </c>
      <c r="AH187" s="10">
        <f t="shared" si="12"/>
        <v>0.8695652174</v>
      </c>
      <c r="AI187" s="19">
        <v>383.0</v>
      </c>
      <c r="AJ187" s="13">
        <f t="shared" si="13"/>
        <v>0.3613207547</v>
      </c>
      <c r="AK187" s="19">
        <v>283.0</v>
      </c>
      <c r="AL187" s="13">
        <f t="shared" si="14"/>
        <v>0.2669811321</v>
      </c>
      <c r="AM187" s="19">
        <v>394.0</v>
      </c>
      <c r="AN187" s="13">
        <f t="shared" si="15"/>
        <v>0.3716981132</v>
      </c>
      <c r="AO187" s="13">
        <f t="shared" si="16"/>
        <v>0.5750750751</v>
      </c>
      <c r="AP187" s="8">
        <v>13.0</v>
      </c>
      <c r="AQ187" s="14">
        <v>15.85</v>
      </c>
      <c r="AR187" s="19">
        <v>17.88</v>
      </c>
      <c r="AS187" s="26">
        <v>2.0</v>
      </c>
      <c r="AT187" s="27">
        <v>0.591</v>
      </c>
      <c r="AU187" s="8">
        <v>7.0</v>
      </c>
      <c r="AV187" s="27">
        <v>1.054</v>
      </c>
      <c r="AW187" s="19">
        <v>50.56</v>
      </c>
      <c r="AX187" s="19">
        <v>19.01</v>
      </c>
      <c r="AY187" s="27">
        <v>1.046</v>
      </c>
      <c r="AZ187" s="27">
        <v>-11.754</v>
      </c>
      <c r="BA187" s="19">
        <v>44.76</v>
      </c>
      <c r="BB187" s="13">
        <f t="shared" si="17"/>
        <v>0.08455882353</v>
      </c>
      <c r="BC187" s="28">
        <f t="shared" si="18"/>
        <v>0.9295774648</v>
      </c>
      <c r="BD187" s="26">
        <f t="shared" si="19"/>
        <v>1014.136288</v>
      </c>
      <c r="BE187" s="13">
        <f t="shared" si="20"/>
        <v>0.01413628832</v>
      </c>
      <c r="BF187" s="18">
        <f t="shared" si="21"/>
        <v>2.504150902</v>
      </c>
      <c r="BG187" s="18">
        <f t="shared" si="22"/>
        <v>2.449712839</v>
      </c>
      <c r="BH187" s="14">
        <f t="shared" si="23"/>
        <v>29.61430632</v>
      </c>
      <c r="BI187" s="14">
        <f t="shared" si="24"/>
        <v>34.78592232</v>
      </c>
      <c r="BJ187" s="14">
        <f t="shared" si="25"/>
        <v>53.89368246</v>
      </c>
      <c r="BK187" s="14">
        <f t="shared" si="26"/>
        <v>64.78129508</v>
      </c>
      <c r="BL187" s="14">
        <f t="shared" si="27"/>
        <v>-10.88761262</v>
      </c>
      <c r="BM187" s="19">
        <v>46.0</v>
      </c>
      <c r="BN187" s="19">
        <v>45.0</v>
      </c>
      <c r="BO187" s="26">
        <v>498.0</v>
      </c>
      <c r="BP187" s="26">
        <v>594.0</v>
      </c>
      <c r="BQ187" s="19">
        <v>200.0</v>
      </c>
      <c r="BR187" s="19">
        <v>241.0</v>
      </c>
      <c r="BS187" s="19">
        <v>246.0</v>
      </c>
      <c r="BT187" s="19">
        <v>310.0</v>
      </c>
      <c r="BU187" s="19">
        <v>514.0</v>
      </c>
      <c r="BV187" s="19">
        <v>599.0</v>
      </c>
      <c r="BW187" s="13">
        <f t="shared" si="28"/>
        <v>0.4618149146</v>
      </c>
      <c r="BX187" s="14">
        <v>4.5</v>
      </c>
      <c r="BY187" s="29">
        <f t="shared" si="29"/>
        <v>0.02858557946</v>
      </c>
      <c r="BZ187" s="18">
        <f t="shared" si="30"/>
        <v>2.099688935</v>
      </c>
      <c r="CA187" s="18">
        <f t="shared" si="31"/>
        <v>2.316323508</v>
      </c>
      <c r="CB187" s="14">
        <f t="shared" si="32"/>
        <v>27.24596356</v>
      </c>
      <c r="CC187" s="14">
        <f t="shared" si="33"/>
        <v>31.99525996</v>
      </c>
      <c r="CD187" s="14">
        <f t="shared" si="34"/>
        <v>48.94274923</v>
      </c>
      <c r="CE187" s="14">
        <f t="shared" si="35"/>
        <v>62.47407792</v>
      </c>
      <c r="CF187" s="14">
        <f t="shared" si="36"/>
        <v>2.643716075</v>
      </c>
      <c r="CG187" s="7">
        <v>3600.533333</v>
      </c>
      <c r="CH187" s="7">
        <v>126.0</v>
      </c>
      <c r="CI187" s="7">
        <v>139.0</v>
      </c>
      <c r="CJ187" s="26">
        <v>1509.0</v>
      </c>
      <c r="CK187" s="7">
        <v>1781.0</v>
      </c>
      <c r="CL187" s="7">
        <v>575.0</v>
      </c>
      <c r="CM187" s="7">
        <v>794.0</v>
      </c>
      <c r="CN187" s="7">
        <v>727.0</v>
      </c>
      <c r="CO187" s="7">
        <v>1035.0</v>
      </c>
      <c r="CP187" s="19">
        <v>10.0</v>
      </c>
      <c r="CQ187" s="19">
        <v>19.0</v>
      </c>
      <c r="CR187" s="26">
        <f t="shared" si="37"/>
        <v>9</v>
      </c>
      <c r="CS187" s="18">
        <f t="shared" si="38"/>
        <v>0.5063718457</v>
      </c>
      <c r="CT187" s="18">
        <f t="shared" si="39"/>
        <v>0.9621065069</v>
      </c>
      <c r="CU187" s="18">
        <f t="shared" si="40"/>
        <v>0.4557346612</v>
      </c>
      <c r="CV187" s="30">
        <v>39.55</v>
      </c>
      <c r="CW187" s="30">
        <v>48.82</v>
      </c>
      <c r="CX187" s="30">
        <v>59.27</v>
      </c>
      <c r="CY187" s="30">
        <v>53.11</v>
      </c>
      <c r="CZ187" s="30">
        <v>37.09</v>
      </c>
      <c r="DA187" s="30">
        <v>60.62</v>
      </c>
      <c r="DB187" s="7">
        <v>319.0</v>
      </c>
      <c r="DC187" s="7">
        <v>241.0</v>
      </c>
      <c r="DD187" s="13">
        <f t="shared" si="41"/>
        <v>0.5696428571</v>
      </c>
      <c r="DE187" s="7">
        <v>2.81</v>
      </c>
      <c r="DF187" s="7">
        <v>-1.77</v>
      </c>
      <c r="DG187" s="7">
        <v>192.0</v>
      </c>
      <c r="DH187" s="7">
        <v>148.0</v>
      </c>
      <c r="DI187" s="7">
        <v>164.0</v>
      </c>
      <c r="DJ187" s="8" t="s">
        <v>4045</v>
      </c>
      <c r="DK187" s="7" t="s">
        <v>4046</v>
      </c>
    </row>
    <row r="188" ht="12.75" customHeight="1">
      <c r="A188" s="7" t="s">
        <v>471</v>
      </c>
      <c r="B188" s="7" t="s">
        <v>1157</v>
      </c>
      <c r="C188" s="8" t="s">
        <v>839</v>
      </c>
      <c r="D188" s="9" t="s">
        <v>255</v>
      </c>
      <c r="E188" s="7">
        <v>81.0</v>
      </c>
      <c r="F188" s="7">
        <v>12.0</v>
      </c>
      <c r="G188" s="7">
        <v>20.0</v>
      </c>
      <c r="H188" s="24">
        <f t="shared" si="1"/>
        <v>32</v>
      </c>
      <c r="I188" s="25">
        <f t="shared" si="2"/>
        <v>2.054428077</v>
      </c>
      <c r="J188" s="19">
        <v>12.0</v>
      </c>
      <c r="K188" s="19">
        <v>10.0</v>
      </c>
      <c r="L188" s="19">
        <v>9.0</v>
      </c>
      <c r="M188" s="19">
        <v>57.0</v>
      </c>
      <c r="N188" s="19">
        <v>35.0</v>
      </c>
      <c r="O188" s="19">
        <v>22.0</v>
      </c>
      <c r="P188" s="19">
        <v>93.0</v>
      </c>
      <c r="Q188" s="10">
        <f t="shared" si="3"/>
        <v>0.2105263158</v>
      </c>
      <c r="R188" s="10">
        <f t="shared" si="4"/>
        <v>0.1052631579</v>
      </c>
      <c r="S188" s="7">
        <v>56074.0</v>
      </c>
      <c r="T188" s="14">
        <f t="shared" si="5"/>
        <v>11.53786008</v>
      </c>
      <c r="U188" s="14">
        <v>919.67</v>
      </c>
      <c r="V188" s="14">
        <f t="shared" si="6"/>
        <v>11.35395062</v>
      </c>
      <c r="W188" s="14">
        <v>2796.91</v>
      </c>
      <c r="X188" s="14">
        <f t="shared" si="7"/>
        <v>34.52975309</v>
      </c>
      <c r="Y188" s="13">
        <f t="shared" si="8"/>
        <v>0.2474506132</v>
      </c>
      <c r="Z188" s="12">
        <f t="shared" si="9"/>
        <v>91.04166667</v>
      </c>
      <c r="AA188" s="19">
        <v>26.0</v>
      </c>
      <c r="AB188" s="19">
        <v>23.0</v>
      </c>
      <c r="AC188" s="19">
        <v>78.0</v>
      </c>
      <c r="AD188" s="19">
        <v>16.0</v>
      </c>
      <c r="AE188" s="19">
        <v>22.0</v>
      </c>
      <c r="AF188" s="10">
        <f t="shared" si="10"/>
        <v>0.25</v>
      </c>
      <c r="AG188" s="10">
        <f t="shared" si="11"/>
        <v>0.3958333333</v>
      </c>
      <c r="AH188" s="10">
        <f t="shared" si="12"/>
        <v>0.6458333333</v>
      </c>
      <c r="AI188" s="19">
        <v>352.0</v>
      </c>
      <c r="AJ188" s="13">
        <f t="shared" si="13"/>
        <v>0.3972911964</v>
      </c>
      <c r="AK188" s="19">
        <v>227.0</v>
      </c>
      <c r="AL188" s="13">
        <f t="shared" si="14"/>
        <v>0.2562076749</v>
      </c>
      <c r="AM188" s="19">
        <v>307.0</v>
      </c>
      <c r="AN188" s="13">
        <f t="shared" si="15"/>
        <v>0.3465011287</v>
      </c>
      <c r="AO188" s="13">
        <f t="shared" si="16"/>
        <v>0.6079447323</v>
      </c>
      <c r="AP188" s="8">
        <v>15.0</v>
      </c>
      <c r="AQ188" s="14">
        <v>17.38</v>
      </c>
      <c r="AR188" s="19">
        <v>17.38</v>
      </c>
      <c r="AS188" s="26">
        <v>8.0</v>
      </c>
      <c r="AT188" s="27">
        <v>0.269</v>
      </c>
      <c r="AU188" s="8">
        <v>11.0</v>
      </c>
      <c r="AV188" s="27">
        <v>0.608</v>
      </c>
      <c r="AW188" s="19">
        <v>50.37</v>
      </c>
      <c r="AX188" s="19">
        <v>18.04</v>
      </c>
      <c r="AY188" s="27">
        <v>1.7770000000000001</v>
      </c>
      <c r="AZ188" s="27">
        <v>-5.696</v>
      </c>
      <c r="BA188" s="19">
        <v>48.25</v>
      </c>
      <c r="BB188" s="13">
        <f t="shared" si="17"/>
        <v>0.1098398169</v>
      </c>
      <c r="BC188" s="28">
        <f t="shared" si="18"/>
        <v>0.9380530973</v>
      </c>
      <c r="BD188" s="26">
        <f t="shared" si="19"/>
        <v>1047.892914</v>
      </c>
      <c r="BE188" s="13">
        <f t="shared" si="20"/>
        <v>0.04789291428</v>
      </c>
      <c r="BF188" s="18">
        <f t="shared" si="21"/>
        <v>3.131558059</v>
      </c>
      <c r="BG188" s="18">
        <f t="shared" si="22"/>
        <v>1.826742201</v>
      </c>
      <c r="BH188" s="14">
        <f t="shared" si="23"/>
        <v>28.51022649</v>
      </c>
      <c r="BI188" s="14">
        <f t="shared" si="24"/>
        <v>29.48883839</v>
      </c>
      <c r="BJ188" s="14">
        <f t="shared" si="25"/>
        <v>55.32419237</v>
      </c>
      <c r="BK188" s="14">
        <f t="shared" si="26"/>
        <v>55.9766003</v>
      </c>
      <c r="BL188" s="14">
        <f t="shared" si="27"/>
        <v>-0.6524079289</v>
      </c>
      <c r="BM188" s="19">
        <v>48.0</v>
      </c>
      <c r="BN188" s="19">
        <v>28.0</v>
      </c>
      <c r="BO188" s="26">
        <v>389.0</v>
      </c>
      <c r="BP188" s="26">
        <v>424.0</v>
      </c>
      <c r="BQ188" s="19">
        <v>198.0</v>
      </c>
      <c r="BR188" s="19">
        <v>202.0</v>
      </c>
      <c r="BS188" s="19">
        <v>213.0</v>
      </c>
      <c r="BT188" s="19">
        <v>204.0</v>
      </c>
      <c r="BU188" s="19">
        <v>400.0</v>
      </c>
      <c r="BV188" s="19">
        <v>430.0</v>
      </c>
      <c r="BW188" s="13">
        <f t="shared" si="28"/>
        <v>0.4819277108</v>
      </c>
      <c r="BX188" s="14">
        <v>2.72</v>
      </c>
      <c r="BY188" s="29">
        <f t="shared" si="29"/>
        <v>2.970918496</v>
      </c>
      <c r="BZ188" s="18">
        <f t="shared" si="30"/>
        <v>2.004877457</v>
      </c>
      <c r="CA188" s="18">
        <f t="shared" si="31"/>
        <v>2.08571929</v>
      </c>
      <c r="CB188" s="14">
        <f t="shared" si="32"/>
        <v>26.71014161</v>
      </c>
      <c r="CC188" s="14">
        <f t="shared" si="33"/>
        <v>30.84924346</v>
      </c>
      <c r="CD188" s="14">
        <f t="shared" si="34"/>
        <v>51.28605883</v>
      </c>
      <c r="CE188" s="14">
        <f t="shared" si="35"/>
        <v>58.70733909</v>
      </c>
      <c r="CF188" s="14">
        <f t="shared" si="36"/>
        <v>6.768872336</v>
      </c>
      <c r="CG188" s="7">
        <v>3710.95</v>
      </c>
      <c r="CH188" s="7">
        <v>124.0</v>
      </c>
      <c r="CI188" s="7">
        <v>129.0</v>
      </c>
      <c r="CJ188" s="26">
        <v>1528.0</v>
      </c>
      <c r="CK188" s="7">
        <v>1779.0</v>
      </c>
      <c r="CL188" s="7">
        <v>698.0</v>
      </c>
      <c r="CM188" s="7">
        <v>839.0</v>
      </c>
      <c r="CN188" s="7">
        <v>822.0</v>
      </c>
      <c r="CO188" s="7">
        <v>884.0</v>
      </c>
      <c r="CP188" s="19">
        <v>14.0</v>
      </c>
      <c r="CQ188" s="19">
        <v>19.0</v>
      </c>
      <c r="CR188" s="26">
        <f t="shared" si="37"/>
        <v>5</v>
      </c>
      <c r="CS188" s="18">
        <f t="shared" si="38"/>
        <v>0.8988122838</v>
      </c>
      <c r="CT188" s="18">
        <f t="shared" si="39"/>
        <v>1.219816671</v>
      </c>
      <c r="CU188" s="18">
        <f t="shared" si="40"/>
        <v>0.3210043871</v>
      </c>
      <c r="CV188" s="30">
        <v>32.87</v>
      </c>
      <c r="CW188" s="30">
        <v>34.02</v>
      </c>
      <c r="CX188" s="30">
        <v>23.76</v>
      </c>
      <c r="CY188" s="30">
        <v>31.5</v>
      </c>
      <c r="CZ188" s="30">
        <v>29.24</v>
      </c>
      <c r="DA188" s="30">
        <v>38.34</v>
      </c>
      <c r="DB188" s="7">
        <v>0.0</v>
      </c>
      <c r="DC188" s="7">
        <v>1.0</v>
      </c>
      <c r="DD188" s="13">
        <f t="shared" si="41"/>
        <v>0</v>
      </c>
      <c r="DE188" s="7">
        <v>0.0</v>
      </c>
      <c r="DF188" s="7">
        <v>0.0</v>
      </c>
      <c r="DG188" s="7">
        <v>0.0</v>
      </c>
      <c r="DH188" s="7">
        <v>0.0</v>
      </c>
      <c r="DI188" s="7">
        <v>0.0</v>
      </c>
      <c r="DJ188" s="8" t="s">
        <v>4047</v>
      </c>
      <c r="DK188" s="7" t="s">
        <v>4048</v>
      </c>
    </row>
    <row r="189" ht="12.75" customHeight="1">
      <c r="A189" s="7" t="s">
        <v>339</v>
      </c>
      <c r="B189" s="7" t="s">
        <v>1161</v>
      </c>
      <c r="C189" s="8" t="s">
        <v>447</v>
      </c>
      <c r="D189" s="9" t="s">
        <v>174</v>
      </c>
      <c r="E189" s="7">
        <v>81.0</v>
      </c>
      <c r="F189" s="7">
        <v>4.0</v>
      </c>
      <c r="G189" s="7">
        <v>10.0</v>
      </c>
      <c r="H189" s="24">
        <f t="shared" si="1"/>
        <v>14</v>
      </c>
      <c r="I189" s="25">
        <f t="shared" si="2"/>
        <v>0.7144274658</v>
      </c>
      <c r="J189" s="19">
        <v>4.0</v>
      </c>
      <c r="K189" s="19">
        <v>5.0</v>
      </c>
      <c r="L189" s="19">
        <v>5.0</v>
      </c>
      <c r="M189" s="19">
        <v>83.0</v>
      </c>
      <c r="N189" s="19">
        <v>50.0</v>
      </c>
      <c r="O189" s="19">
        <v>67.0</v>
      </c>
      <c r="P189" s="19">
        <v>52.0</v>
      </c>
      <c r="Q189" s="10">
        <f t="shared" si="3"/>
        <v>0.04819277108</v>
      </c>
      <c r="R189" s="10">
        <f t="shared" si="4"/>
        <v>0.02</v>
      </c>
      <c r="S189" s="7">
        <v>70546.0</v>
      </c>
      <c r="T189" s="14">
        <f t="shared" si="5"/>
        <v>14.51563786</v>
      </c>
      <c r="U189" s="14">
        <v>1128.19</v>
      </c>
      <c r="V189" s="14">
        <f t="shared" si="6"/>
        <v>13.9282716</v>
      </c>
      <c r="W189" s="14">
        <v>2808.11</v>
      </c>
      <c r="X189" s="14">
        <f t="shared" si="7"/>
        <v>34.66802469</v>
      </c>
      <c r="Y189" s="13">
        <f t="shared" si="8"/>
        <v>0.2866117928</v>
      </c>
      <c r="Z189" s="12">
        <f t="shared" si="9"/>
        <v>52.24489796</v>
      </c>
      <c r="AA189" s="19">
        <v>56.0</v>
      </c>
      <c r="AB189" s="19">
        <v>76.0</v>
      </c>
      <c r="AC189" s="19">
        <v>84.0</v>
      </c>
      <c r="AD189" s="19">
        <v>40.0</v>
      </c>
      <c r="AE189" s="19">
        <v>13.0</v>
      </c>
      <c r="AF189" s="10">
        <f t="shared" si="10"/>
        <v>0.08163265306</v>
      </c>
      <c r="AG189" s="10">
        <f t="shared" si="11"/>
        <v>0.2040816327</v>
      </c>
      <c r="AH189" s="10">
        <f t="shared" si="12"/>
        <v>0.2857142857</v>
      </c>
      <c r="AI189" s="19">
        <v>406.0</v>
      </c>
      <c r="AJ189" s="13">
        <f t="shared" si="13"/>
        <v>0.3848341232</v>
      </c>
      <c r="AK189" s="19">
        <v>311.0</v>
      </c>
      <c r="AL189" s="13">
        <f t="shared" si="14"/>
        <v>0.2947867299</v>
      </c>
      <c r="AM189" s="19">
        <v>338.0</v>
      </c>
      <c r="AN189" s="13">
        <f t="shared" si="15"/>
        <v>0.3203791469</v>
      </c>
      <c r="AO189" s="13">
        <f t="shared" si="16"/>
        <v>0.5662482566</v>
      </c>
      <c r="AP189" s="8">
        <v>7.0</v>
      </c>
      <c r="AQ189" s="14">
        <v>9.2</v>
      </c>
      <c r="AR189" s="19">
        <v>17.23</v>
      </c>
      <c r="AS189" s="26">
        <v>5.0</v>
      </c>
      <c r="AT189" s="27">
        <v>0.021</v>
      </c>
      <c r="AU189" s="8">
        <v>5.0</v>
      </c>
      <c r="AV189" s="27">
        <v>0.134</v>
      </c>
      <c r="AW189" s="19">
        <v>50.2</v>
      </c>
      <c r="AX189" s="19">
        <v>16.99</v>
      </c>
      <c r="AY189" s="27">
        <v>-0.196</v>
      </c>
      <c r="AZ189" s="27">
        <v>-4.834</v>
      </c>
      <c r="BA189" s="19">
        <v>48.3</v>
      </c>
      <c r="BB189" s="13">
        <f t="shared" si="17"/>
        <v>0.095703125</v>
      </c>
      <c r="BC189" s="28">
        <f t="shared" si="18"/>
        <v>0.9255898367</v>
      </c>
      <c r="BD189" s="26">
        <f t="shared" si="19"/>
        <v>1021.292962</v>
      </c>
      <c r="BE189" s="13">
        <f t="shared" si="20"/>
        <v>0.02129296166</v>
      </c>
      <c r="BF189" s="18">
        <f t="shared" si="21"/>
        <v>2.605944034</v>
      </c>
      <c r="BG189" s="18">
        <f t="shared" si="22"/>
        <v>2.180483784</v>
      </c>
      <c r="BH189" s="14">
        <f t="shared" si="23"/>
        <v>27.22945603</v>
      </c>
      <c r="BI189" s="14">
        <f t="shared" si="24"/>
        <v>29.30357475</v>
      </c>
      <c r="BJ189" s="14">
        <f t="shared" si="25"/>
        <v>51.69342043</v>
      </c>
      <c r="BK189" s="14">
        <f t="shared" si="26"/>
        <v>56.79894344</v>
      </c>
      <c r="BL189" s="14">
        <f t="shared" si="27"/>
        <v>-5.105523006</v>
      </c>
      <c r="BM189" s="19">
        <v>49.0</v>
      </c>
      <c r="BN189" s="19">
        <v>41.0</v>
      </c>
      <c r="BO189" s="26">
        <v>463.0</v>
      </c>
      <c r="BP189" s="26">
        <v>510.0</v>
      </c>
      <c r="BQ189" s="19">
        <v>222.0</v>
      </c>
      <c r="BR189" s="19">
        <v>244.0</v>
      </c>
      <c r="BS189" s="19">
        <v>238.0</v>
      </c>
      <c r="BT189" s="19">
        <v>273.0</v>
      </c>
      <c r="BU189" s="19">
        <v>433.0</v>
      </c>
      <c r="BV189" s="19">
        <v>511.0</v>
      </c>
      <c r="BW189" s="13">
        <f t="shared" si="28"/>
        <v>0.4586864407</v>
      </c>
      <c r="BX189" s="14">
        <v>-3.74</v>
      </c>
      <c r="BY189" s="29">
        <f t="shared" si="29"/>
        <v>-1.817481165</v>
      </c>
      <c r="BZ189" s="18">
        <f t="shared" si="30"/>
        <v>2.1315769</v>
      </c>
      <c r="CA189" s="18">
        <f t="shared" si="31"/>
        <v>1.929310479</v>
      </c>
      <c r="CB189" s="14">
        <f t="shared" si="32"/>
        <v>27.07258253</v>
      </c>
      <c r="CC189" s="14">
        <f t="shared" si="33"/>
        <v>27.8505303</v>
      </c>
      <c r="CD189" s="14">
        <f t="shared" si="34"/>
        <v>50.2865441</v>
      </c>
      <c r="CE189" s="14">
        <f t="shared" si="35"/>
        <v>55.26540985</v>
      </c>
      <c r="CF189" s="14">
        <f t="shared" si="36"/>
        <v>-0.1266572537</v>
      </c>
      <c r="CG189" s="7">
        <v>3856.3</v>
      </c>
      <c r="CH189" s="7">
        <v>137.0</v>
      </c>
      <c r="CI189" s="7">
        <v>124.0</v>
      </c>
      <c r="CJ189" s="26">
        <v>1603.0</v>
      </c>
      <c r="CK189" s="7">
        <v>1666.0</v>
      </c>
      <c r="CL189" s="7">
        <v>688.0</v>
      </c>
      <c r="CM189" s="7">
        <v>799.0</v>
      </c>
      <c r="CN189" s="7">
        <v>804.0</v>
      </c>
      <c r="CO189" s="7">
        <v>963.0</v>
      </c>
      <c r="CP189" s="19">
        <v>10.0</v>
      </c>
      <c r="CQ189" s="19">
        <v>11.0</v>
      </c>
      <c r="CR189" s="26">
        <f t="shared" si="37"/>
        <v>1</v>
      </c>
      <c r="CS189" s="18">
        <f t="shared" si="38"/>
        <v>0.5103053327</v>
      </c>
      <c r="CT189" s="18">
        <f t="shared" si="39"/>
        <v>0.561335866</v>
      </c>
      <c r="CU189" s="18">
        <f t="shared" si="40"/>
        <v>0.05103053327</v>
      </c>
      <c r="CV189" s="30">
        <v>34.89</v>
      </c>
      <c r="CW189" s="30">
        <v>39.66</v>
      </c>
      <c r="CX189" s="30">
        <v>33.26</v>
      </c>
      <c r="CY189" s="30">
        <v>37.33</v>
      </c>
      <c r="CZ189" s="30">
        <v>36.22</v>
      </c>
      <c r="DA189" s="30">
        <v>40.1</v>
      </c>
      <c r="DB189" s="7">
        <v>0.0</v>
      </c>
      <c r="DC189" s="7">
        <v>0.0</v>
      </c>
      <c r="DD189" s="13" t="str">
        <f t="shared" si="41"/>
        <v> </v>
      </c>
      <c r="DE189" s="7">
        <v>0.0</v>
      </c>
      <c r="DF189" s="7">
        <v>0.0</v>
      </c>
      <c r="DG189" s="7">
        <v>0.0</v>
      </c>
      <c r="DH189" s="7">
        <v>0.0</v>
      </c>
      <c r="DI189" s="7">
        <v>0.0</v>
      </c>
      <c r="DJ189" s="9" t="s">
        <v>4049</v>
      </c>
      <c r="DK189" s="7" t="s">
        <v>4050</v>
      </c>
    </row>
    <row r="190" ht="12.75" customHeight="1">
      <c r="A190" s="7" t="s">
        <v>603</v>
      </c>
      <c r="B190" s="7" t="s">
        <v>1165</v>
      </c>
      <c r="C190" s="8" t="s">
        <v>231</v>
      </c>
      <c r="D190" s="9" t="s">
        <v>174</v>
      </c>
      <c r="E190" s="7">
        <v>79.0</v>
      </c>
      <c r="F190" s="7">
        <v>0.0</v>
      </c>
      <c r="G190" s="7">
        <v>16.0</v>
      </c>
      <c r="H190" s="24">
        <f t="shared" si="1"/>
        <v>16</v>
      </c>
      <c r="I190" s="25">
        <f t="shared" si="2"/>
        <v>0.7093596059</v>
      </c>
      <c r="J190" s="19">
        <v>0.0</v>
      </c>
      <c r="K190" s="19">
        <v>7.0</v>
      </c>
      <c r="L190" s="19">
        <v>7.0</v>
      </c>
      <c r="M190" s="19">
        <v>89.0</v>
      </c>
      <c r="N190" s="19">
        <v>32.0</v>
      </c>
      <c r="O190" s="19">
        <v>60.0</v>
      </c>
      <c r="P190" s="19">
        <v>57.0</v>
      </c>
      <c r="Q190" s="10">
        <f t="shared" si="3"/>
        <v>0</v>
      </c>
      <c r="R190" s="10">
        <f t="shared" si="4"/>
        <v>0</v>
      </c>
      <c r="S190" s="7">
        <v>81200.0</v>
      </c>
      <c r="T190" s="14">
        <f t="shared" si="5"/>
        <v>17.13080169</v>
      </c>
      <c r="U190" s="14">
        <v>1274.53</v>
      </c>
      <c r="V190" s="14">
        <f t="shared" si="6"/>
        <v>16.13329114</v>
      </c>
      <c r="W190" s="14">
        <v>2486.33</v>
      </c>
      <c r="X190" s="14">
        <f t="shared" si="7"/>
        <v>31.47253165</v>
      </c>
      <c r="Y190" s="13">
        <f t="shared" si="8"/>
        <v>0.3388932319</v>
      </c>
      <c r="Z190" s="12">
        <f t="shared" si="9"/>
        <v>95.25490196</v>
      </c>
      <c r="AA190" s="19">
        <v>56.0</v>
      </c>
      <c r="AB190" s="19">
        <v>73.0</v>
      </c>
      <c r="AC190" s="19">
        <v>193.0</v>
      </c>
      <c r="AD190" s="19">
        <v>32.0</v>
      </c>
      <c r="AE190" s="19">
        <v>27.0</v>
      </c>
      <c r="AF190" s="10">
        <f t="shared" si="10"/>
        <v>0</v>
      </c>
      <c r="AG190" s="10">
        <f t="shared" si="11"/>
        <v>0.2745098039</v>
      </c>
      <c r="AH190" s="10">
        <f t="shared" si="12"/>
        <v>0.2745098039</v>
      </c>
      <c r="AI190" s="19">
        <v>403.0</v>
      </c>
      <c r="AJ190" s="13">
        <f t="shared" si="13"/>
        <v>0.3018726592</v>
      </c>
      <c r="AK190" s="19">
        <v>454.0</v>
      </c>
      <c r="AL190" s="13">
        <f t="shared" si="14"/>
        <v>0.3400749064</v>
      </c>
      <c r="AM190" s="19">
        <v>478.0</v>
      </c>
      <c r="AN190" s="13">
        <f t="shared" si="15"/>
        <v>0.3580524345</v>
      </c>
      <c r="AO190" s="13">
        <f t="shared" si="16"/>
        <v>0.4702450408</v>
      </c>
      <c r="AP190" s="8">
        <v>3.0</v>
      </c>
      <c r="AQ190" s="14">
        <v>-6.48</v>
      </c>
      <c r="AR190" s="19">
        <v>17.68</v>
      </c>
      <c r="AS190" s="26">
        <v>2.0</v>
      </c>
      <c r="AT190" s="27">
        <v>1.069</v>
      </c>
      <c r="AU190" s="8">
        <v>2.0</v>
      </c>
      <c r="AV190" s="27">
        <v>0.28</v>
      </c>
      <c r="AW190" s="19">
        <v>50.29</v>
      </c>
      <c r="AX190" s="19">
        <v>16.7</v>
      </c>
      <c r="AY190" s="27">
        <v>-0.394</v>
      </c>
      <c r="AZ190" s="27">
        <v>5.428</v>
      </c>
      <c r="BA190" s="19">
        <v>51.76</v>
      </c>
      <c r="BB190" s="13">
        <f t="shared" si="17"/>
        <v>0.0734870317</v>
      </c>
      <c r="BC190" s="28">
        <f t="shared" si="18"/>
        <v>0.9321192053</v>
      </c>
      <c r="BD190" s="26">
        <f t="shared" si="19"/>
        <v>1005.606237</v>
      </c>
      <c r="BE190" s="13">
        <f t="shared" si="20"/>
        <v>0.005606236998</v>
      </c>
      <c r="BF190" s="18">
        <f t="shared" si="21"/>
        <v>2.400885032</v>
      </c>
      <c r="BG190" s="18">
        <f t="shared" si="22"/>
        <v>1.930123261</v>
      </c>
      <c r="BH190" s="14">
        <f t="shared" si="23"/>
        <v>32.67086691</v>
      </c>
      <c r="BI190" s="14">
        <f t="shared" si="24"/>
        <v>28.43401097</v>
      </c>
      <c r="BJ190" s="14">
        <f t="shared" si="25"/>
        <v>56.49141252</v>
      </c>
      <c r="BK190" s="14">
        <f t="shared" si="26"/>
        <v>50.08905244</v>
      </c>
      <c r="BL190" s="14">
        <f t="shared" si="27"/>
        <v>6.402360086</v>
      </c>
      <c r="BM190" s="19">
        <v>51.0</v>
      </c>
      <c r="BN190" s="19">
        <v>41.0</v>
      </c>
      <c r="BO190" s="26">
        <v>643.0</v>
      </c>
      <c r="BP190" s="26">
        <v>563.0</v>
      </c>
      <c r="BQ190" s="19">
        <v>220.0</v>
      </c>
      <c r="BR190" s="19">
        <v>209.0</v>
      </c>
      <c r="BS190" s="19">
        <v>286.0</v>
      </c>
      <c r="BT190" s="19">
        <v>251.0</v>
      </c>
      <c r="BU190" s="19">
        <v>625.0</v>
      </c>
      <c r="BV190" s="19">
        <v>488.0</v>
      </c>
      <c r="BW190" s="13">
        <f t="shared" si="28"/>
        <v>0.5615453729</v>
      </c>
      <c r="BX190" s="14">
        <v>2.05</v>
      </c>
      <c r="BY190" s="29">
        <f t="shared" si="29"/>
        <v>1.878479106</v>
      </c>
      <c r="BZ190" s="18">
        <f t="shared" si="30"/>
        <v>2.426403097</v>
      </c>
      <c r="CA190" s="18">
        <f t="shared" si="31"/>
        <v>1.979434105</v>
      </c>
      <c r="CB190" s="14">
        <f t="shared" si="32"/>
        <v>32.22965692</v>
      </c>
      <c r="CC190" s="14">
        <f t="shared" si="33"/>
        <v>28.78161042</v>
      </c>
      <c r="CD190" s="14">
        <f t="shared" si="34"/>
        <v>57.46744177</v>
      </c>
      <c r="CE190" s="14">
        <f t="shared" si="35"/>
        <v>52.11977705</v>
      </c>
      <c r="CF190" s="14">
        <f t="shared" si="36"/>
        <v>1.054695366</v>
      </c>
      <c r="CG190" s="7">
        <v>3758.65</v>
      </c>
      <c r="CH190" s="7">
        <v>152.0</v>
      </c>
      <c r="CI190" s="7">
        <v>124.0</v>
      </c>
      <c r="CJ190" s="26">
        <v>1867.0</v>
      </c>
      <c r="CK190" s="7">
        <v>1679.0</v>
      </c>
      <c r="CL190" s="7">
        <v>687.0</v>
      </c>
      <c r="CM190" s="7">
        <v>639.0</v>
      </c>
      <c r="CN190" s="7">
        <v>894.0</v>
      </c>
      <c r="CO190" s="7">
        <v>823.0</v>
      </c>
      <c r="CP190" s="19">
        <v>6.0</v>
      </c>
      <c r="CQ190" s="19">
        <v>7.0</v>
      </c>
      <c r="CR190" s="26">
        <f t="shared" si="37"/>
        <v>1</v>
      </c>
      <c r="CS190" s="18">
        <f t="shared" si="38"/>
        <v>0.2660098522</v>
      </c>
      <c r="CT190" s="18">
        <f t="shared" si="39"/>
        <v>0.3103448276</v>
      </c>
      <c r="CU190" s="18">
        <f t="shared" si="40"/>
        <v>0.04433497537</v>
      </c>
      <c r="CV190" s="30">
        <v>57.24</v>
      </c>
      <c r="CW190" s="30">
        <v>43.41</v>
      </c>
      <c r="CX190" s="30">
        <v>53.17</v>
      </c>
      <c r="CY190" s="30">
        <v>59.45</v>
      </c>
      <c r="CZ190" s="30">
        <v>55.59</v>
      </c>
      <c r="DA190" s="30">
        <v>48.39</v>
      </c>
      <c r="DB190" s="7">
        <v>1.0</v>
      </c>
      <c r="DC190" s="7">
        <v>0.0</v>
      </c>
      <c r="DD190" s="13">
        <f t="shared" si="41"/>
        <v>1</v>
      </c>
      <c r="DE190" s="7">
        <v>0.0</v>
      </c>
      <c r="DF190" s="7">
        <v>0.0</v>
      </c>
      <c r="DG190" s="7">
        <v>0.0</v>
      </c>
      <c r="DH190" s="7">
        <v>1.0</v>
      </c>
      <c r="DI190" s="7">
        <v>0.0</v>
      </c>
      <c r="DJ190" s="8" t="s">
        <v>4051</v>
      </c>
      <c r="DK190" s="7" t="s">
        <v>4052</v>
      </c>
    </row>
    <row r="191" ht="12.75" customHeight="1">
      <c r="A191" s="7" t="s">
        <v>1167</v>
      </c>
      <c r="B191" s="7" t="s">
        <v>1168</v>
      </c>
      <c r="C191" s="8" t="s">
        <v>231</v>
      </c>
      <c r="D191" s="9" t="s">
        <v>183</v>
      </c>
      <c r="E191" s="7">
        <v>18.0</v>
      </c>
      <c r="F191" s="7">
        <v>2.0</v>
      </c>
      <c r="G191" s="7">
        <v>2.0</v>
      </c>
      <c r="H191" s="24">
        <f t="shared" si="1"/>
        <v>4</v>
      </c>
      <c r="I191" s="25">
        <f t="shared" si="2"/>
        <v>1.065009984</v>
      </c>
      <c r="J191" s="19">
        <v>2.0</v>
      </c>
      <c r="K191" s="19">
        <v>2.0</v>
      </c>
      <c r="L191" s="19">
        <v>0.0</v>
      </c>
      <c r="M191" s="19">
        <v>23.0</v>
      </c>
      <c r="N191" s="19">
        <v>10.0</v>
      </c>
      <c r="O191" s="19">
        <v>12.0</v>
      </c>
      <c r="P191" s="19">
        <v>25.0</v>
      </c>
      <c r="Q191" s="10">
        <f t="shared" si="3"/>
        <v>0.08695652174</v>
      </c>
      <c r="R191" s="10">
        <f t="shared" si="4"/>
        <v>0.04444444444</v>
      </c>
      <c r="S191" s="7">
        <v>13521.0</v>
      </c>
      <c r="T191" s="14">
        <f t="shared" si="5"/>
        <v>12.51944444</v>
      </c>
      <c r="U191" s="14">
        <v>213.47</v>
      </c>
      <c r="V191" s="14">
        <f t="shared" si="6"/>
        <v>11.85944444</v>
      </c>
      <c r="W191" s="14">
        <v>614.02</v>
      </c>
      <c r="X191" s="14">
        <f t="shared" si="7"/>
        <v>34.11222222</v>
      </c>
      <c r="Y191" s="13">
        <f t="shared" si="8"/>
        <v>0.257972906</v>
      </c>
      <c r="Z191" s="12">
        <f t="shared" si="9"/>
        <v>19</v>
      </c>
      <c r="AA191" s="19">
        <v>9.0</v>
      </c>
      <c r="AB191" s="19">
        <v>34.0</v>
      </c>
      <c r="AC191" s="19">
        <v>11.0</v>
      </c>
      <c r="AD191" s="19">
        <v>3.0</v>
      </c>
      <c r="AE191" s="19">
        <v>0.0</v>
      </c>
      <c r="AF191" s="10">
        <f t="shared" si="10"/>
        <v>0.2</v>
      </c>
      <c r="AG191" s="10">
        <f t="shared" si="11"/>
        <v>0.2</v>
      </c>
      <c r="AH191" s="10">
        <f t="shared" si="12"/>
        <v>0.4</v>
      </c>
      <c r="AI191" s="19">
        <v>74.0</v>
      </c>
      <c r="AJ191" s="13">
        <f t="shared" si="13"/>
        <v>0.2936507937</v>
      </c>
      <c r="AK191" s="19">
        <v>99.0</v>
      </c>
      <c r="AL191" s="13">
        <f t="shared" si="14"/>
        <v>0.3928571429</v>
      </c>
      <c r="AM191" s="19">
        <v>79.0</v>
      </c>
      <c r="AN191" s="13">
        <f t="shared" si="15"/>
        <v>0.3134920635</v>
      </c>
      <c r="AO191" s="13">
        <f t="shared" si="16"/>
        <v>0.4277456647</v>
      </c>
      <c r="AP191" s="8">
        <v>5.0</v>
      </c>
      <c r="AQ191" s="14">
        <v>-5.67</v>
      </c>
      <c r="AR191" s="19">
        <v>17.84</v>
      </c>
      <c r="AS191" s="26">
        <v>3.0</v>
      </c>
      <c r="AT191" s="27">
        <v>1.109</v>
      </c>
      <c r="AU191" s="8">
        <v>1.0</v>
      </c>
      <c r="AV191" s="27">
        <v>0.597</v>
      </c>
      <c r="AW191" s="19">
        <v>50.22</v>
      </c>
      <c r="AX191" s="19">
        <v>18.75</v>
      </c>
      <c r="AY191" s="27">
        <v>2.987</v>
      </c>
      <c r="AZ191" s="27">
        <v>7.203</v>
      </c>
      <c r="BA191" s="19">
        <v>51.08</v>
      </c>
      <c r="BB191" s="13">
        <f t="shared" si="17"/>
        <v>0.1052631579</v>
      </c>
      <c r="BC191" s="28">
        <f t="shared" si="18"/>
        <v>0.935483871</v>
      </c>
      <c r="BD191" s="26">
        <f t="shared" si="19"/>
        <v>1040.747029</v>
      </c>
      <c r="BE191" s="13">
        <f t="shared" si="20"/>
        <v>0.04074702886</v>
      </c>
      <c r="BF191" s="18">
        <f t="shared" si="21"/>
        <v>2.810699396</v>
      </c>
      <c r="BG191" s="18">
        <f t="shared" si="22"/>
        <v>2.248559517</v>
      </c>
      <c r="BH191" s="14">
        <f t="shared" si="23"/>
        <v>26.70164426</v>
      </c>
      <c r="BI191" s="14">
        <f t="shared" si="24"/>
        <v>34.85267251</v>
      </c>
      <c r="BJ191" s="14">
        <f t="shared" si="25"/>
        <v>50.59258912</v>
      </c>
      <c r="BK191" s="14">
        <f t="shared" si="26"/>
        <v>68.58106526</v>
      </c>
      <c r="BL191" s="14">
        <f t="shared" si="27"/>
        <v>-17.98847613</v>
      </c>
      <c r="BM191" s="19">
        <v>10.0</v>
      </c>
      <c r="BN191" s="19">
        <v>8.0</v>
      </c>
      <c r="BO191" s="26">
        <v>85.0</v>
      </c>
      <c r="BP191" s="26">
        <v>116.0</v>
      </c>
      <c r="BQ191" s="19">
        <v>33.0</v>
      </c>
      <c r="BR191" s="19">
        <v>46.0</v>
      </c>
      <c r="BS191" s="19">
        <v>52.0</v>
      </c>
      <c r="BT191" s="19">
        <v>74.0</v>
      </c>
      <c r="BU191" s="19">
        <v>93.0</v>
      </c>
      <c r="BV191" s="19">
        <v>106.0</v>
      </c>
      <c r="BW191" s="13">
        <f t="shared" si="28"/>
        <v>0.4673366834</v>
      </c>
      <c r="BX191" s="14">
        <v>-0.8</v>
      </c>
      <c r="BY191" s="29">
        <f t="shared" si="29"/>
        <v>-22.95037209</v>
      </c>
      <c r="BZ191" s="18">
        <f t="shared" si="30"/>
        <v>1.966655876</v>
      </c>
      <c r="CA191" s="18">
        <f t="shared" si="31"/>
        <v>1.748138557</v>
      </c>
      <c r="CB191" s="14">
        <f t="shared" si="32"/>
        <v>27.8245387</v>
      </c>
      <c r="CC191" s="14">
        <f t="shared" si="33"/>
        <v>32.2677242</v>
      </c>
      <c r="CD191" s="14">
        <f t="shared" si="34"/>
        <v>50.98737458</v>
      </c>
      <c r="CE191" s="14">
        <f t="shared" si="35"/>
        <v>58.99967629</v>
      </c>
      <c r="CF191" s="14">
        <f t="shared" si="36"/>
        <v>-9.976174413</v>
      </c>
      <c r="CG191" s="7">
        <v>823.733333</v>
      </c>
      <c r="CH191" s="7">
        <v>27.0</v>
      </c>
      <c r="CI191" s="7">
        <v>24.0</v>
      </c>
      <c r="CJ191" s="26">
        <v>355.0</v>
      </c>
      <c r="CK191" s="7">
        <v>419.0</v>
      </c>
      <c r="CL191" s="7">
        <v>133.0</v>
      </c>
      <c r="CM191" s="7">
        <v>160.0</v>
      </c>
      <c r="CN191" s="7">
        <v>185.0</v>
      </c>
      <c r="CO191" s="7">
        <v>207.0</v>
      </c>
      <c r="CP191" s="19">
        <v>4.0</v>
      </c>
      <c r="CQ191" s="19">
        <v>0.0</v>
      </c>
      <c r="CR191" s="26">
        <f t="shared" si="37"/>
        <v>-4</v>
      </c>
      <c r="CS191" s="18">
        <f t="shared" si="38"/>
        <v>1.065009984</v>
      </c>
      <c r="CT191" s="18">
        <f t="shared" si="39"/>
        <v>0</v>
      </c>
      <c r="CU191" s="18">
        <f t="shared" si="40"/>
        <v>-1.065009984</v>
      </c>
      <c r="CV191" s="30">
        <v>8.09</v>
      </c>
      <c r="CW191" s="30">
        <v>10.13</v>
      </c>
      <c r="CX191" s="30">
        <v>4.1</v>
      </c>
      <c r="CY191" s="30">
        <v>4.37</v>
      </c>
      <c r="CZ191" s="30">
        <v>7.62</v>
      </c>
      <c r="DA191" s="30">
        <v>8.86</v>
      </c>
      <c r="DB191" s="7">
        <v>0.0</v>
      </c>
      <c r="DC191" s="7">
        <v>0.0</v>
      </c>
      <c r="DD191" s="13" t="str">
        <f t="shared" si="41"/>
        <v> </v>
      </c>
      <c r="DE191" s="7">
        <v>0.0</v>
      </c>
      <c r="DF191" s="7">
        <v>0.0</v>
      </c>
      <c r="DG191" s="7">
        <v>0.0</v>
      </c>
      <c r="DH191" s="7">
        <v>0.0</v>
      </c>
      <c r="DI191" s="7">
        <v>0.0</v>
      </c>
      <c r="DJ191" s="8" t="s">
        <v>4053</v>
      </c>
      <c r="DK191" s="7" t="s">
        <v>4054</v>
      </c>
    </row>
    <row r="192" ht="12.75" customHeight="1">
      <c r="A192" s="7" t="s">
        <v>732</v>
      </c>
      <c r="B192" s="7" t="s">
        <v>1172</v>
      </c>
      <c r="C192" s="8" t="s">
        <v>542</v>
      </c>
      <c r="D192" s="9" t="s">
        <v>167</v>
      </c>
      <c r="E192" s="7">
        <v>30.0</v>
      </c>
      <c r="F192" s="7">
        <v>3.0</v>
      </c>
      <c r="G192" s="7">
        <v>6.0</v>
      </c>
      <c r="H192" s="24">
        <f t="shared" si="1"/>
        <v>9</v>
      </c>
      <c r="I192" s="25">
        <f t="shared" si="2"/>
        <v>1.689435812</v>
      </c>
      <c r="J192" s="19">
        <v>3.0</v>
      </c>
      <c r="K192" s="19">
        <v>1.0</v>
      </c>
      <c r="L192" s="19">
        <v>4.0</v>
      </c>
      <c r="M192" s="19">
        <v>19.0</v>
      </c>
      <c r="N192" s="19">
        <v>8.0</v>
      </c>
      <c r="O192" s="19">
        <v>14.0</v>
      </c>
      <c r="P192" s="19">
        <v>34.0</v>
      </c>
      <c r="Q192" s="10">
        <f t="shared" si="3"/>
        <v>0.1578947368</v>
      </c>
      <c r="R192" s="10">
        <f t="shared" si="4"/>
        <v>0.07317073171</v>
      </c>
      <c r="S192" s="7">
        <v>19178.0</v>
      </c>
      <c r="T192" s="14">
        <f t="shared" si="5"/>
        <v>10.65444444</v>
      </c>
      <c r="U192" s="14">
        <v>307.34</v>
      </c>
      <c r="V192" s="14">
        <f t="shared" si="6"/>
        <v>10.24466667</v>
      </c>
      <c r="W192" s="14">
        <v>1130.99</v>
      </c>
      <c r="X192" s="14">
        <f t="shared" si="7"/>
        <v>37.69966667</v>
      </c>
      <c r="Y192" s="13">
        <f t="shared" si="8"/>
        <v>0.2136783631</v>
      </c>
      <c r="Z192" s="12">
        <f t="shared" si="9"/>
        <v>9.642857143</v>
      </c>
      <c r="AA192" s="19">
        <v>4.0</v>
      </c>
      <c r="AB192" s="19">
        <v>53.0</v>
      </c>
      <c r="AC192" s="19">
        <v>22.0</v>
      </c>
      <c r="AD192" s="19">
        <v>2.0</v>
      </c>
      <c r="AE192" s="19">
        <v>6.0</v>
      </c>
      <c r="AF192" s="10">
        <f t="shared" si="10"/>
        <v>0.2142857143</v>
      </c>
      <c r="AG192" s="10">
        <f t="shared" si="11"/>
        <v>0.3571428571</v>
      </c>
      <c r="AH192" s="10">
        <f t="shared" si="12"/>
        <v>0.5714285714</v>
      </c>
      <c r="AI192" s="19">
        <v>84.0</v>
      </c>
      <c r="AJ192" s="13">
        <f t="shared" si="13"/>
        <v>0.3255813953</v>
      </c>
      <c r="AK192" s="19">
        <v>74.0</v>
      </c>
      <c r="AL192" s="13">
        <f t="shared" si="14"/>
        <v>0.2868217054</v>
      </c>
      <c r="AM192" s="19">
        <v>100.0</v>
      </c>
      <c r="AN192" s="13">
        <f t="shared" si="15"/>
        <v>0.3875968992</v>
      </c>
      <c r="AO192" s="13">
        <f t="shared" si="16"/>
        <v>0.5316455696</v>
      </c>
      <c r="AP192" s="8">
        <v>10.0</v>
      </c>
      <c r="AQ192" s="14">
        <v>5.24</v>
      </c>
      <c r="AR192" s="19">
        <v>16.88</v>
      </c>
      <c r="AS192" s="26">
        <v>11.0</v>
      </c>
      <c r="AT192" s="27">
        <v>0.105</v>
      </c>
      <c r="AU192" s="8">
        <v>11.0</v>
      </c>
      <c r="AV192" s="27">
        <v>0.48</v>
      </c>
      <c r="AW192" s="19">
        <v>50.24</v>
      </c>
      <c r="AX192" s="19">
        <v>17.34</v>
      </c>
      <c r="AY192" s="27">
        <v>-2.604</v>
      </c>
      <c r="AZ192" s="27">
        <v>-7.079</v>
      </c>
      <c r="BA192" s="19">
        <v>47.87</v>
      </c>
      <c r="BB192" s="13">
        <f t="shared" si="17"/>
        <v>0.1037037037</v>
      </c>
      <c r="BC192" s="28">
        <f t="shared" si="18"/>
        <v>0.9438202247</v>
      </c>
      <c r="BD192" s="26">
        <f t="shared" si="19"/>
        <v>1047.523928</v>
      </c>
      <c r="BE192" s="13">
        <f t="shared" si="20"/>
        <v>0.04752392842</v>
      </c>
      <c r="BF192" s="18">
        <f t="shared" si="21"/>
        <v>2.733129433</v>
      </c>
      <c r="BG192" s="18">
        <f t="shared" si="22"/>
        <v>1.952235309</v>
      </c>
      <c r="BH192" s="14">
        <f t="shared" si="23"/>
        <v>26.35517668</v>
      </c>
      <c r="BI192" s="14">
        <f t="shared" si="24"/>
        <v>34.74978851</v>
      </c>
      <c r="BJ192" s="14">
        <f t="shared" si="25"/>
        <v>46.85364743</v>
      </c>
      <c r="BK192" s="14">
        <f t="shared" si="26"/>
        <v>57.78616516</v>
      </c>
      <c r="BL192" s="14">
        <f t="shared" si="27"/>
        <v>-10.93251773</v>
      </c>
      <c r="BM192" s="19">
        <v>14.0</v>
      </c>
      <c r="BN192" s="19">
        <v>10.0</v>
      </c>
      <c r="BO192" s="26">
        <v>121.0</v>
      </c>
      <c r="BP192" s="26">
        <v>168.0</v>
      </c>
      <c r="BQ192" s="19">
        <v>38.0</v>
      </c>
      <c r="BR192" s="19">
        <v>55.0</v>
      </c>
      <c r="BS192" s="19">
        <v>67.0</v>
      </c>
      <c r="BT192" s="19">
        <v>63.0</v>
      </c>
      <c r="BU192" s="19">
        <v>113.0</v>
      </c>
      <c r="BV192" s="19">
        <v>149.0</v>
      </c>
      <c r="BW192" s="13">
        <f t="shared" si="28"/>
        <v>0.4312977099</v>
      </c>
      <c r="BX192" s="14">
        <v>-3.16</v>
      </c>
      <c r="BY192" s="29">
        <f t="shared" si="29"/>
        <v>-4.223011404</v>
      </c>
      <c r="BZ192" s="18">
        <f t="shared" si="30"/>
        <v>2.446626514</v>
      </c>
      <c r="CA192" s="18">
        <f t="shared" si="31"/>
        <v>2.024794356</v>
      </c>
      <c r="CB192" s="14">
        <f t="shared" si="32"/>
        <v>27.08162452</v>
      </c>
      <c r="CC192" s="14">
        <f t="shared" si="33"/>
        <v>31.89051111</v>
      </c>
      <c r="CD192" s="14">
        <f t="shared" si="34"/>
        <v>51.75880573</v>
      </c>
      <c r="CE192" s="14">
        <f t="shared" si="35"/>
        <v>56.39895947</v>
      </c>
      <c r="CF192" s="14">
        <f t="shared" si="36"/>
        <v>-6.292364</v>
      </c>
      <c r="CG192" s="7">
        <v>1422.366667</v>
      </c>
      <c r="CH192" s="7">
        <v>58.0</v>
      </c>
      <c r="CI192" s="7">
        <v>48.0</v>
      </c>
      <c r="CJ192" s="26">
        <v>584.0</v>
      </c>
      <c r="CK192" s="7">
        <v>708.0</v>
      </c>
      <c r="CL192" s="7">
        <v>272.0</v>
      </c>
      <c r="CM192" s="7">
        <v>255.0</v>
      </c>
      <c r="CN192" s="7">
        <v>313.0</v>
      </c>
      <c r="CO192" s="7">
        <v>326.0</v>
      </c>
      <c r="CP192" s="19">
        <v>3.0</v>
      </c>
      <c r="CQ192" s="19">
        <v>1.0</v>
      </c>
      <c r="CR192" s="26">
        <f t="shared" si="37"/>
        <v>-2</v>
      </c>
      <c r="CS192" s="18">
        <f t="shared" si="38"/>
        <v>0.5631452706</v>
      </c>
      <c r="CT192" s="18">
        <f t="shared" si="39"/>
        <v>0.1877150902</v>
      </c>
      <c r="CU192" s="18">
        <f t="shared" si="40"/>
        <v>-0.3754301804</v>
      </c>
      <c r="CV192" s="30">
        <v>10.03</v>
      </c>
      <c r="CW192" s="30">
        <v>11.63</v>
      </c>
      <c r="CX192" s="30">
        <v>9.28</v>
      </c>
      <c r="CY192" s="30">
        <v>10.5</v>
      </c>
      <c r="CZ192" s="30">
        <v>9.51</v>
      </c>
      <c r="DA192" s="30">
        <v>12.29</v>
      </c>
      <c r="DB192" s="7">
        <v>2.0</v>
      </c>
      <c r="DC192" s="7">
        <v>2.0</v>
      </c>
      <c r="DD192" s="13">
        <f t="shared" si="41"/>
        <v>0.5</v>
      </c>
      <c r="DE192" s="7">
        <v>0.0</v>
      </c>
      <c r="DF192" s="7">
        <v>1.0</v>
      </c>
      <c r="DG192" s="7">
        <v>1.0</v>
      </c>
      <c r="DH192" s="7">
        <v>2.0</v>
      </c>
      <c r="DI192" s="7">
        <v>1.0</v>
      </c>
      <c r="DJ192" s="8" t="s">
        <v>4055</v>
      </c>
      <c r="DK192" s="7" t="s">
        <v>4056</v>
      </c>
    </row>
    <row r="193" ht="12.75" customHeight="1">
      <c r="A193" s="7" t="s">
        <v>524</v>
      </c>
      <c r="B193" s="7" t="s">
        <v>1176</v>
      </c>
      <c r="C193" s="8" t="s">
        <v>542</v>
      </c>
      <c r="D193" s="9" t="s">
        <v>159</v>
      </c>
      <c r="E193" s="7">
        <v>14.0</v>
      </c>
      <c r="F193" s="7">
        <v>1.0</v>
      </c>
      <c r="G193" s="7">
        <v>3.0</v>
      </c>
      <c r="H193" s="24">
        <f t="shared" si="1"/>
        <v>4</v>
      </c>
      <c r="I193" s="25">
        <f t="shared" si="2"/>
        <v>1.739130435</v>
      </c>
      <c r="J193" s="19">
        <v>1.0</v>
      </c>
      <c r="K193" s="19">
        <v>1.0</v>
      </c>
      <c r="L193" s="19">
        <v>2.0</v>
      </c>
      <c r="M193" s="19">
        <v>12.0</v>
      </c>
      <c r="N193" s="19">
        <v>5.0</v>
      </c>
      <c r="O193" s="19">
        <v>2.0</v>
      </c>
      <c r="P193" s="19">
        <v>13.0</v>
      </c>
      <c r="Q193" s="10">
        <f t="shared" si="3"/>
        <v>0.08333333333</v>
      </c>
      <c r="R193" s="10">
        <f t="shared" si="4"/>
        <v>0.05263157895</v>
      </c>
      <c r="S193" s="7">
        <v>8280.0</v>
      </c>
      <c r="T193" s="14">
        <f t="shared" si="5"/>
        <v>9.857142857</v>
      </c>
      <c r="U193" s="14">
        <v>140.23</v>
      </c>
      <c r="V193" s="14">
        <f t="shared" si="6"/>
        <v>10.01642857</v>
      </c>
      <c r="W193" s="14">
        <v>529.63</v>
      </c>
      <c r="X193" s="14">
        <f t="shared" si="7"/>
        <v>37.83071429</v>
      </c>
      <c r="Y193" s="13">
        <f t="shared" si="8"/>
        <v>0.2093422506</v>
      </c>
      <c r="Z193" s="12">
        <f t="shared" si="9"/>
        <v>11</v>
      </c>
      <c r="AA193" s="19">
        <v>7.0</v>
      </c>
      <c r="AB193" s="19">
        <v>54.0</v>
      </c>
      <c r="AC193" s="19">
        <v>20.0</v>
      </c>
      <c r="AD193" s="19">
        <v>2.0</v>
      </c>
      <c r="AE193" s="19">
        <v>2.0</v>
      </c>
      <c r="AF193" s="10">
        <f t="shared" si="10"/>
        <v>0.25</v>
      </c>
      <c r="AG193" s="10">
        <f t="shared" si="11"/>
        <v>0.75</v>
      </c>
      <c r="AH193" s="10">
        <f t="shared" si="12"/>
        <v>1</v>
      </c>
      <c r="AI193" s="19">
        <v>22.0</v>
      </c>
      <c r="AJ193" s="13">
        <f t="shared" si="13"/>
        <v>0.1666666667</v>
      </c>
      <c r="AK193" s="19">
        <v>63.0</v>
      </c>
      <c r="AL193" s="13">
        <f t="shared" si="14"/>
        <v>0.4772727273</v>
      </c>
      <c r="AM193" s="19">
        <v>47.0</v>
      </c>
      <c r="AN193" s="13">
        <f t="shared" si="15"/>
        <v>0.3560606061</v>
      </c>
      <c r="AO193" s="13">
        <f t="shared" si="16"/>
        <v>0.2588235294</v>
      </c>
      <c r="AP193" s="8">
        <v>2.0</v>
      </c>
      <c r="AQ193" s="14">
        <v>-30.27</v>
      </c>
      <c r="AR193" s="19">
        <v>17.03</v>
      </c>
      <c r="AS193" s="26">
        <v>11.0</v>
      </c>
      <c r="AT193" s="27">
        <v>-0.545</v>
      </c>
      <c r="AU193" s="8">
        <v>13.0</v>
      </c>
      <c r="AV193" s="27">
        <v>1.924</v>
      </c>
      <c r="AW193" s="19">
        <v>50.91</v>
      </c>
      <c r="AX193" s="19">
        <v>16.85</v>
      </c>
      <c r="AY193" s="27">
        <v>-2.094</v>
      </c>
      <c r="AZ193" s="27">
        <v>-7.609</v>
      </c>
      <c r="BA193" s="19">
        <v>47.12</v>
      </c>
      <c r="BB193" s="13">
        <f t="shared" si="17"/>
        <v>0.09090909091</v>
      </c>
      <c r="BC193" s="28">
        <f t="shared" si="18"/>
        <v>0.9058823529</v>
      </c>
      <c r="BD193" s="26">
        <f t="shared" si="19"/>
        <v>996.7914439</v>
      </c>
      <c r="BE193" s="13">
        <f t="shared" si="20"/>
        <v>-0.00320855615</v>
      </c>
      <c r="BF193" s="18">
        <f t="shared" si="21"/>
        <v>1.711474007</v>
      </c>
      <c r="BG193" s="18">
        <f t="shared" si="22"/>
        <v>3.422948014</v>
      </c>
      <c r="BH193" s="14">
        <f t="shared" si="23"/>
        <v>18.82621408</v>
      </c>
      <c r="BI193" s="14">
        <f t="shared" si="24"/>
        <v>36.36882265</v>
      </c>
      <c r="BJ193" s="14">
        <f t="shared" si="25"/>
        <v>32.51800613</v>
      </c>
      <c r="BK193" s="14">
        <f t="shared" si="26"/>
        <v>66.74748627</v>
      </c>
      <c r="BL193" s="14">
        <f t="shared" si="27"/>
        <v>-34.22948014</v>
      </c>
      <c r="BM193" s="19">
        <v>4.0</v>
      </c>
      <c r="BN193" s="19">
        <v>8.0</v>
      </c>
      <c r="BO193" s="26">
        <v>40.0</v>
      </c>
      <c r="BP193" s="26">
        <v>77.0</v>
      </c>
      <c r="BQ193" s="19">
        <v>12.0</v>
      </c>
      <c r="BR193" s="19">
        <v>30.0</v>
      </c>
      <c r="BS193" s="19">
        <v>20.0</v>
      </c>
      <c r="BT193" s="19">
        <v>41.0</v>
      </c>
      <c r="BU193" s="19">
        <v>41.0</v>
      </c>
      <c r="BV193" s="19">
        <v>70.0</v>
      </c>
      <c r="BW193" s="13">
        <f t="shared" si="28"/>
        <v>0.3693693694</v>
      </c>
      <c r="BX193" s="14">
        <v>-7.63</v>
      </c>
      <c r="BY193" s="29">
        <f t="shared" si="29"/>
        <v>-18.99824485</v>
      </c>
      <c r="BZ193" s="18">
        <f t="shared" si="30"/>
        <v>1.970590431</v>
      </c>
      <c r="CA193" s="18">
        <f t="shared" si="31"/>
        <v>2.508024185</v>
      </c>
      <c r="CB193" s="14">
        <f t="shared" si="32"/>
        <v>25.08024185</v>
      </c>
      <c r="CC193" s="14">
        <f t="shared" si="33"/>
        <v>32.51474211</v>
      </c>
      <c r="CD193" s="14">
        <f t="shared" si="34"/>
        <v>48.9064716</v>
      </c>
      <c r="CE193" s="14">
        <f t="shared" si="35"/>
        <v>58.31156229</v>
      </c>
      <c r="CF193" s="14">
        <f t="shared" si="36"/>
        <v>-24.82438945</v>
      </c>
      <c r="CG193" s="7">
        <v>669.85</v>
      </c>
      <c r="CH193" s="7">
        <v>22.0</v>
      </c>
      <c r="CI193" s="7">
        <v>28.0</v>
      </c>
      <c r="CJ193" s="26">
        <v>258.0</v>
      </c>
      <c r="CK193" s="7">
        <v>335.0</v>
      </c>
      <c r="CL193" s="7">
        <v>104.0</v>
      </c>
      <c r="CM193" s="7">
        <v>135.0</v>
      </c>
      <c r="CN193" s="7">
        <v>162.0</v>
      </c>
      <c r="CO193" s="7">
        <v>153.0</v>
      </c>
      <c r="CP193" s="19">
        <v>2.0</v>
      </c>
      <c r="CQ193" s="19">
        <v>0.0</v>
      </c>
      <c r="CR193" s="26">
        <f t="shared" si="37"/>
        <v>-2</v>
      </c>
      <c r="CS193" s="18">
        <f t="shared" si="38"/>
        <v>0.8695652174</v>
      </c>
      <c r="CT193" s="18">
        <f t="shared" si="39"/>
        <v>0</v>
      </c>
      <c r="CU193" s="18">
        <f t="shared" si="40"/>
        <v>-0.8695652174</v>
      </c>
      <c r="CV193" s="30">
        <v>3.44</v>
      </c>
      <c r="CW193" s="30">
        <v>6.24</v>
      </c>
      <c r="CX193" s="30">
        <v>3.42</v>
      </c>
      <c r="CY193" s="30">
        <v>3.96</v>
      </c>
      <c r="CZ193" s="30">
        <v>5.82</v>
      </c>
      <c r="DA193" s="30">
        <v>5.7</v>
      </c>
      <c r="DB193" s="7">
        <v>3.0</v>
      </c>
      <c r="DC193" s="7">
        <v>4.0</v>
      </c>
      <c r="DD193" s="13">
        <f t="shared" si="41"/>
        <v>0.4285714286</v>
      </c>
      <c r="DE193" s="7">
        <v>1.0</v>
      </c>
      <c r="DF193" s="7">
        <v>0.0</v>
      </c>
      <c r="DG193" s="7">
        <v>2.0</v>
      </c>
      <c r="DH193" s="7">
        <v>3.0</v>
      </c>
      <c r="DI193" s="7">
        <v>2.0</v>
      </c>
      <c r="DJ193" s="9" t="s">
        <v>4057</v>
      </c>
      <c r="DK193" s="7" t="s">
        <v>4058</v>
      </c>
    </row>
    <row r="194" ht="12.75" customHeight="1">
      <c r="A194" s="7" t="s">
        <v>350</v>
      </c>
      <c r="B194" s="7" t="s">
        <v>1178</v>
      </c>
      <c r="C194" s="8" t="s">
        <v>399</v>
      </c>
      <c r="D194" s="9" t="s">
        <v>150</v>
      </c>
      <c r="E194" s="7">
        <v>82.0</v>
      </c>
      <c r="F194" s="7">
        <v>11.0</v>
      </c>
      <c r="G194" s="7">
        <v>16.0</v>
      </c>
      <c r="H194" s="24">
        <f t="shared" si="1"/>
        <v>27</v>
      </c>
      <c r="I194" s="25">
        <f t="shared" si="2"/>
        <v>1.470321292</v>
      </c>
      <c r="J194" s="19">
        <v>8.0</v>
      </c>
      <c r="K194" s="19">
        <v>10.0</v>
      </c>
      <c r="L194" s="19">
        <v>6.0</v>
      </c>
      <c r="M194" s="19">
        <v>91.0</v>
      </c>
      <c r="N194" s="19">
        <v>35.0</v>
      </c>
      <c r="O194" s="19">
        <v>39.0</v>
      </c>
      <c r="P194" s="19">
        <v>108.0</v>
      </c>
      <c r="Q194" s="10">
        <f t="shared" si="3"/>
        <v>0.1208791209</v>
      </c>
      <c r="R194" s="10">
        <f t="shared" si="4"/>
        <v>0.06666666667</v>
      </c>
      <c r="S194" s="7">
        <v>66108.0</v>
      </c>
      <c r="T194" s="14">
        <f t="shared" si="5"/>
        <v>13.43658537</v>
      </c>
      <c r="U194" s="14">
        <v>1047.98</v>
      </c>
      <c r="V194" s="14">
        <f t="shared" si="6"/>
        <v>12.7802439</v>
      </c>
      <c r="W194" s="14">
        <v>2890.62</v>
      </c>
      <c r="X194" s="14">
        <f t="shared" si="7"/>
        <v>35.25146341</v>
      </c>
      <c r="Y194" s="13">
        <f t="shared" si="8"/>
        <v>0.2660793175</v>
      </c>
      <c r="Z194" s="12">
        <f t="shared" si="9"/>
        <v>132.8947368</v>
      </c>
      <c r="AA194" s="19">
        <v>36.0</v>
      </c>
      <c r="AB194" s="19">
        <v>90.0</v>
      </c>
      <c r="AC194" s="19">
        <v>78.0</v>
      </c>
      <c r="AD194" s="19">
        <v>34.0</v>
      </c>
      <c r="AE194" s="19">
        <v>34.0</v>
      </c>
      <c r="AF194" s="10">
        <f t="shared" si="10"/>
        <v>0.2105263158</v>
      </c>
      <c r="AG194" s="10">
        <f t="shared" si="11"/>
        <v>0.4210526316</v>
      </c>
      <c r="AH194" s="10">
        <f t="shared" si="12"/>
        <v>0.6315789474</v>
      </c>
      <c r="AI194" s="19">
        <v>329.0</v>
      </c>
      <c r="AJ194" s="13">
        <f t="shared" si="13"/>
        <v>0.302946593</v>
      </c>
      <c r="AK194" s="19">
        <v>338.0</v>
      </c>
      <c r="AL194" s="13">
        <f t="shared" si="14"/>
        <v>0.3112338858</v>
      </c>
      <c r="AM194" s="19">
        <v>419.0</v>
      </c>
      <c r="AN194" s="13">
        <f t="shared" si="15"/>
        <v>0.3858195212</v>
      </c>
      <c r="AO194" s="13">
        <f t="shared" si="16"/>
        <v>0.4932533733</v>
      </c>
      <c r="AP194" s="8">
        <v>6.0</v>
      </c>
      <c r="AQ194" s="14">
        <v>-2.47</v>
      </c>
      <c r="AR194" s="19">
        <v>17.54</v>
      </c>
      <c r="AS194" s="26">
        <v>4.0</v>
      </c>
      <c r="AT194" s="27">
        <v>0.8190000000000001</v>
      </c>
      <c r="AU194" s="8">
        <v>1.0</v>
      </c>
      <c r="AV194" s="27">
        <v>0.334</v>
      </c>
      <c r="AW194" s="19">
        <v>50.13</v>
      </c>
      <c r="AX194" s="19">
        <v>18.1</v>
      </c>
      <c r="AY194" s="27">
        <v>0.55</v>
      </c>
      <c r="AZ194" s="27">
        <v>6.054</v>
      </c>
      <c r="BA194" s="19">
        <v>52.86</v>
      </c>
      <c r="BB194" s="13">
        <f t="shared" si="17"/>
        <v>0.07524752475</v>
      </c>
      <c r="BC194" s="28">
        <f t="shared" si="18"/>
        <v>0.9181636727</v>
      </c>
      <c r="BD194" s="26">
        <f t="shared" si="19"/>
        <v>993.4111974</v>
      </c>
      <c r="BE194" s="13">
        <f t="shared" si="20"/>
        <v>-0.006588802593</v>
      </c>
      <c r="BF194" s="18">
        <f t="shared" si="21"/>
        <v>2.175614038</v>
      </c>
      <c r="BG194" s="18">
        <f t="shared" si="22"/>
        <v>2.347373041</v>
      </c>
      <c r="BH194" s="14">
        <f t="shared" si="23"/>
        <v>28.91276551</v>
      </c>
      <c r="BI194" s="14">
        <f t="shared" si="24"/>
        <v>28.68375351</v>
      </c>
      <c r="BJ194" s="14">
        <f t="shared" si="25"/>
        <v>56.451459</v>
      </c>
      <c r="BK194" s="14">
        <f t="shared" si="26"/>
        <v>58.11179603</v>
      </c>
      <c r="BL194" s="14">
        <f t="shared" si="27"/>
        <v>-1.660337029</v>
      </c>
      <c r="BM194" s="19">
        <v>38.0</v>
      </c>
      <c r="BN194" s="19">
        <v>41.0</v>
      </c>
      <c r="BO194" s="26">
        <v>467.0</v>
      </c>
      <c r="BP194" s="26">
        <v>460.0</v>
      </c>
      <c r="BQ194" s="19">
        <v>207.0</v>
      </c>
      <c r="BR194" s="19">
        <v>259.0</v>
      </c>
      <c r="BS194" s="19">
        <v>274.0</v>
      </c>
      <c r="BT194" s="19">
        <v>255.0</v>
      </c>
      <c r="BU194" s="19">
        <v>486.0</v>
      </c>
      <c r="BV194" s="19">
        <v>502.0</v>
      </c>
      <c r="BW194" s="13">
        <f t="shared" si="28"/>
        <v>0.491902834</v>
      </c>
      <c r="BX194" s="14">
        <v>-5.67</v>
      </c>
      <c r="BY194" s="29">
        <f t="shared" si="29"/>
        <v>-7.308417989</v>
      </c>
      <c r="BZ194" s="18">
        <f t="shared" si="30"/>
        <v>2.464883071</v>
      </c>
      <c r="CA194" s="18">
        <f t="shared" si="31"/>
        <v>2.342404409</v>
      </c>
      <c r="CB194" s="14">
        <f t="shared" si="32"/>
        <v>31.32391779</v>
      </c>
      <c r="CC194" s="14">
        <f t="shared" si="33"/>
        <v>28.13947258</v>
      </c>
      <c r="CD194" s="14">
        <f t="shared" si="34"/>
        <v>61.54552762</v>
      </c>
      <c r="CE194" s="14">
        <f t="shared" si="35"/>
        <v>55.54407318</v>
      </c>
      <c r="CF194" s="14">
        <f t="shared" si="36"/>
        <v>-7.661791463</v>
      </c>
      <c r="CG194" s="7">
        <v>3919.05</v>
      </c>
      <c r="CH194" s="7">
        <v>161.0</v>
      </c>
      <c r="CI194" s="7">
        <v>153.0</v>
      </c>
      <c r="CJ194" s="26">
        <v>1885.0</v>
      </c>
      <c r="CK194" s="7">
        <v>1685.0</v>
      </c>
      <c r="CL194" s="7">
        <v>903.0</v>
      </c>
      <c r="CM194" s="7">
        <v>833.0</v>
      </c>
      <c r="CN194" s="7">
        <v>1071.0</v>
      </c>
      <c r="CO194" s="7">
        <v>957.0</v>
      </c>
      <c r="CP194" s="19">
        <v>13.0</v>
      </c>
      <c r="CQ194" s="19">
        <v>11.0</v>
      </c>
      <c r="CR194" s="26">
        <f t="shared" si="37"/>
        <v>-2</v>
      </c>
      <c r="CS194" s="18">
        <f t="shared" si="38"/>
        <v>0.7079324741</v>
      </c>
      <c r="CT194" s="18">
        <f t="shared" si="39"/>
        <v>0.5990197858</v>
      </c>
      <c r="CU194" s="18">
        <f t="shared" si="40"/>
        <v>-0.1089126883</v>
      </c>
      <c r="CV194" s="30">
        <v>38.31</v>
      </c>
      <c r="CW194" s="30">
        <v>41.1</v>
      </c>
      <c r="CX194" s="30">
        <v>44.32</v>
      </c>
      <c r="CY194" s="30">
        <v>55.64</v>
      </c>
      <c r="CZ194" s="30">
        <v>43.84</v>
      </c>
      <c r="DA194" s="30">
        <v>69.79</v>
      </c>
      <c r="DB194" s="7">
        <v>493.0</v>
      </c>
      <c r="DC194" s="7">
        <v>519.0</v>
      </c>
      <c r="DD194" s="13">
        <f t="shared" si="41"/>
        <v>0.4871541502</v>
      </c>
      <c r="DE194" s="7">
        <v>-2.77</v>
      </c>
      <c r="DF194" s="7">
        <v>-4.02</v>
      </c>
      <c r="DG194" s="7">
        <v>268.0</v>
      </c>
      <c r="DH194" s="7">
        <v>385.0</v>
      </c>
      <c r="DI194" s="7">
        <v>301.0</v>
      </c>
      <c r="DJ194" s="8" t="s">
        <v>4059</v>
      </c>
      <c r="DK194" s="7" t="s">
        <v>4060</v>
      </c>
    </row>
    <row r="195" ht="12.75" customHeight="1">
      <c r="A195" s="7" t="s">
        <v>684</v>
      </c>
      <c r="B195" s="7" t="s">
        <v>1180</v>
      </c>
      <c r="C195" s="8" t="s">
        <v>399</v>
      </c>
      <c r="D195" s="9" t="s">
        <v>183</v>
      </c>
      <c r="E195" s="7">
        <v>54.0</v>
      </c>
      <c r="F195" s="7">
        <v>6.0</v>
      </c>
      <c r="G195" s="7">
        <v>4.0</v>
      </c>
      <c r="H195" s="24">
        <f t="shared" si="1"/>
        <v>10</v>
      </c>
      <c r="I195" s="25">
        <f t="shared" si="2"/>
        <v>1.045599768</v>
      </c>
      <c r="J195" s="19">
        <v>6.0</v>
      </c>
      <c r="K195" s="19">
        <v>2.0</v>
      </c>
      <c r="L195" s="19">
        <v>2.0</v>
      </c>
      <c r="M195" s="19">
        <v>63.0</v>
      </c>
      <c r="N195" s="19">
        <v>31.0</v>
      </c>
      <c r="O195" s="19">
        <v>29.0</v>
      </c>
      <c r="P195" s="19">
        <v>72.0</v>
      </c>
      <c r="Q195" s="10">
        <f t="shared" si="3"/>
        <v>0.09523809524</v>
      </c>
      <c r="R195" s="10">
        <f t="shared" si="4"/>
        <v>0.0487804878</v>
      </c>
      <c r="S195" s="7">
        <v>34430.0</v>
      </c>
      <c r="T195" s="14">
        <f t="shared" si="5"/>
        <v>10.62654321</v>
      </c>
      <c r="U195" s="14">
        <v>563.35</v>
      </c>
      <c r="V195" s="14">
        <f t="shared" si="6"/>
        <v>10.43240741</v>
      </c>
      <c r="W195" s="14">
        <v>2032.28</v>
      </c>
      <c r="X195" s="14">
        <f t="shared" si="7"/>
        <v>37.63481481</v>
      </c>
      <c r="Y195" s="13">
        <f t="shared" si="8"/>
        <v>0.2170378675</v>
      </c>
      <c r="Z195" s="12">
        <f t="shared" si="9"/>
        <v>26.19047619</v>
      </c>
      <c r="AA195" s="19">
        <v>18.0</v>
      </c>
      <c r="AB195" s="19">
        <v>68.0</v>
      </c>
      <c r="AC195" s="19">
        <v>37.0</v>
      </c>
      <c r="AD195" s="19">
        <v>7.0</v>
      </c>
      <c r="AE195" s="19">
        <v>15.0</v>
      </c>
      <c r="AF195" s="10">
        <f t="shared" si="10"/>
        <v>0.2857142857</v>
      </c>
      <c r="AG195" s="10">
        <f t="shared" si="11"/>
        <v>0.1904761905</v>
      </c>
      <c r="AH195" s="10">
        <f t="shared" si="12"/>
        <v>0.4761904762</v>
      </c>
      <c r="AI195" s="19">
        <v>181.0</v>
      </c>
      <c r="AJ195" s="13">
        <f t="shared" si="13"/>
        <v>0.3169877408</v>
      </c>
      <c r="AK195" s="19">
        <v>175.0</v>
      </c>
      <c r="AL195" s="13">
        <f t="shared" si="14"/>
        <v>0.3064798599</v>
      </c>
      <c r="AM195" s="19">
        <v>215.0</v>
      </c>
      <c r="AN195" s="13">
        <f t="shared" si="15"/>
        <v>0.3765323993</v>
      </c>
      <c r="AO195" s="13">
        <f t="shared" si="16"/>
        <v>0.5084269663</v>
      </c>
      <c r="AP195" s="8">
        <v>7.0</v>
      </c>
      <c r="AQ195" s="14">
        <v>0.64</v>
      </c>
      <c r="AR195" s="19">
        <v>17.5</v>
      </c>
      <c r="AS195" s="26">
        <v>5.0</v>
      </c>
      <c r="AT195" s="27">
        <v>0.429</v>
      </c>
      <c r="AU195" s="8">
        <v>7.0</v>
      </c>
      <c r="AV195" s="27">
        <v>-0.061</v>
      </c>
      <c r="AW195" s="19">
        <v>49.94</v>
      </c>
      <c r="AX195" s="19">
        <v>17.8</v>
      </c>
      <c r="AY195" s="27">
        <v>0.47400000000000003</v>
      </c>
      <c r="AZ195" s="27">
        <v>5.765</v>
      </c>
      <c r="BA195" s="19">
        <v>53.13</v>
      </c>
      <c r="BB195" s="13">
        <f t="shared" si="17"/>
        <v>0.07636363636</v>
      </c>
      <c r="BC195" s="28">
        <f t="shared" si="18"/>
        <v>0.92</v>
      </c>
      <c r="BD195" s="26">
        <f t="shared" si="19"/>
        <v>996.3636364</v>
      </c>
      <c r="BE195" s="13">
        <f t="shared" si="20"/>
        <v>-0.003636363636</v>
      </c>
      <c r="BF195" s="18">
        <f t="shared" si="21"/>
        <v>2.236620218</v>
      </c>
      <c r="BG195" s="18">
        <f t="shared" si="22"/>
        <v>2.130114494</v>
      </c>
      <c r="BH195" s="14">
        <f t="shared" si="23"/>
        <v>29.28907429</v>
      </c>
      <c r="BI195" s="14">
        <f t="shared" si="24"/>
        <v>26.62643117</v>
      </c>
      <c r="BJ195" s="14">
        <f t="shared" si="25"/>
        <v>61.45380314</v>
      </c>
      <c r="BK195" s="14">
        <f t="shared" si="26"/>
        <v>54.31791959</v>
      </c>
      <c r="BL195" s="14">
        <f t="shared" si="27"/>
        <v>7.135883554</v>
      </c>
      <c r="BM195" s="19">
        <v>21.0</v>
      </c>
      <c r="BN195" s="19">
        <v>20.0</v>
      </c>
      <c r="BO195" s="26">
        <v>254.0</v>
      </c>
      <c r="BP195" s="26">
        <v>230.0</v>
      </c>
      <c r="BQ195" s="19">
        <v>146.0</v>
      </c>
      <c r="BR195" s="19">
        <v>113.0</v>
      </c>
      <c r="BS195" s="19">
        <v>156.0</v>
      </c>
      <c r="BT195" s="19">
        <v>147.0</v>
      </c>
      <c r="BU195" s="19">
        <v>291.0</v>
      </c>
      <c r="BV195" s="19">
        <v>224.0</v>
      </c>
      <c r="BW195" s="13">
        <f t="shared" si="28"/>
        <v>0.5650485437</v>
      </c>
      <c r="BX195" s="14">
        <v>2.86</v>
      </c>
      <c r="BY195" s="29">
        <f t="shared" si="29"/>
        <v>1.017636363</v>
      </c>
      <c r="BZ195" s="18">
        <f t="shared" si="30"/>
        <v>2.489578284</v>
      </c>
      <c r="CA195" s="18">
        <f t="shared" si="31"/>
        <v>2.210373243</v>
      </c>
      <c r="CB195" s="14">
        <f t="shared" si="32"/>
        <v>30.87542414</v>
      </c>
      <c r="CC195" s="14">
        <f t="shared" si="33"/>
        <v>27.64129908</v>
      </c>
      <c r="CD195" s="14">
        <f t="shared" si="34"/>
        <v>61.44837615</v>
      </c>
      <c r="CE195" s="14">
        <f t="shared" si="35"/>
        <v>54.8637906</v>
      </c>
      <c r="CF195" s="14">
        <f t="shared" si="36"/>
        <v>0.5512979987</v>
      </c>
      <c r="CG195" s="7">
        <v>2578.75</v>
      </c>
      <c r="CH195" s="7">
        <v>107.0</v>
      </c>
      <c r="CI195" s="7">
        <v>95.0</v>
      </c>
      <c r="CJ195" s="26">
        <v>1220.0</v>
      </c>
      <c r="CK195" s="7">
        <v>1093.0</v>
      </c>
      <c r="CL195" s="7">
        <v>601.0</v>
      </c>
      <c r="CM195" s="7">
        <v>542.0</v>
      </c>
      <c r="CN195" s="7">
        <v>713.0</v>
      </c>
      <c r="CO195" s="7">
        <v>628.0</v>
      </c>
      <c r="CP195" s="19">
        <v>8.0</v>
      </c>
      <c r="CQ195" s="19">
        <v>10.0</v>
      </c>
      <c r="CR195" s="26">
        <f t="shared" si="37"/>
        <v>2</v>
      </c>
      <c r="CS195" s="18">
        <f t="shared" si="38"/>
        <v>0.8364798141</v>
      </c>
      <c r="CT195" s="18">
        <f t="shared" si="39"/>
        <v>1.045599768</v>
      </c>
      <c r="CU195" s="18">
        <f t="shared" si="40"/>
        <v>0.2091199535</v>
      </c>
      <c r="CV195" s="30">
        <v>22.29</v>
      </c>
      <c r="CW195" s="30">
        <v>19.45</v>
      </c>
      <c r="CX195" s="30">
        <v>28.04</v>
      </c>
      <c r="CY195" s="30">
        <v>20.39</v>
      </c>
      <c r="CZ195" s="30">
        <v>23.93</v>
      </c>
      <c r="DA195" s="30">
        <v>22.98</v>
      </c>
      <c r="DB195" s="7">
        <v>1.0</v>
      </c>
      <c r="DC195" s="7">
        <v>4.0</v>
      </c>
      <c r="DD195" s="13">
        <f t="shared" si="41"/>
        <v>0.2</v>
      </c>
      <c r="DE195" s="7">
        <v>-0.03</v>
      </c>
      <c r="DF195" s="7">
        <v>-0.97</v>
      </c>
      <c r="DG195" s="7">
        <v>4.0</v>
      </c>
      <c r="DH195" s="7">
        <v>1.0</v>
      </c>
      <c r="DI195" s="7">
        <v>0.0</v>
      </c>
      <c r="DJ195" s="8" t="s">
        <v>4061</v>
      </c>
      <c r="DK195" s="7" t="s">
        <v>4062</v>
      </c>
    </row>
    <row r="196" ht="12.75" customHeight="1">
      <c r="A196" s="7" t="s">
        <v>777</v>
      </c>
      <c r="B196" s="7" t="s">
        <v>1186</v>
      </c>
      <c r="C196" s="8" t="s">
        <v>860</v>
      </c>
      <c r="D196" s="9" t="s">
        <v>247</v>
      </c>
      <c r="E196" s="7">
        <v>69.0</v>
      </c>
      <c r="F196" s="7">
        <v>18.0</v>
      </c>
      <c r="G196" s="7">
        <v>18.0</v>
      </c>
      <c r="H196" s="24">
        <f t="shared" si="1"/>
        <v>36</v>
      </c>
      <c r="I196" s="25">
        <f t="shared" si="2"/>
        <v>2.060577152</v>
      </c>
      <c r="J196" s="19">
        <v>16.0</v>
      </c>
      <c r="K196" s="19">
        <v>8.0</v>
      </c>
      <c r="L196" s="19">
        <v>7.0</v>
      </c>
      <c r="M196" s="19">
        <v>104.0</v>
      </c>
      <c r="N196" s="19">
        <v>49.0</v>
      </c>
      <c r="O196" s="19">
        <v>48.0</v>
      </c>
      <c r="P196" s="19">
        <v>146.0</v>
      </c>
      <c r="Q196" s="10">
        <f t="shared" si="3"/>
        <v>0.1730769231</v>
      </c>
      <c r="R196" s="10">
        <f t="shared" si="4"/>
        <v>0.08955223881</v>
      </c>
      <c r="S196" s="7">
        <v>62895.0</v>
      </c>
      <c r="T196" s="14">
        <f t="shared" si="5"/>
        <v>15.19202899</v>
      </c>
      <c r="U196" s="14">
        <v>977.01</v>
      </c>
      <c r="V196" s="14">
        <f t="shared" si="6"/>
        <v>14.15956522</v>
      </c>
      <c r="W196" s="14">
        <v>2358.04</v>
      </c>
      <c r="X196" s="14">
        <f t="shared" si="7"/>
        <v>34.17449275</v>
      </c>
      <c r="Y196" s="13">
        <f t="shared" si="8"/>
        <v>0.2929521297</v>
      </c>
      <c r="Z196" s="12">
        <f t="shared" si="9"/>
        <v>107</v>
      </c>
      <c r="AA196" s="19">
        <v>18.0</v>
      </c>
      <c r="AB196" s="19">
        <v>22.0</v>
      </c>
      <c r="AC196" s="19">
        <v>90.0</v>
      </c>
      <c r="AD196" s="19">
        <v>32.0</v>
      </c>
      <c r="AE196" s="19">
        <v>26.0</v>
      </c>
      <c r="AF196" s="10">
        <f t="shared" si="10"/>
        <v>0.4</v>
      </c>
      <c r="AG196" s="10">
        <f t="shared" si="11"/>
        <v>0.375</v>
      </c>
      <c r="AH196" s="10">
        <f t="shared" si="12"/>
        <v>0.775</v>
      </c>
      <c r="AI196" s="19">
        <v>304.0</v>
      </c>
      <c r="AJ196" s="13">
        <f t="shared" si="13"/>
        <v>0.3193277311</v>
      </c>
      <c r="AK196" s="19">
        <v>307.0</v>
      </c>
      <c r="AL196" s="13">
        <f t="shared" si="14"/>
        <v>0.3224789916</v>
      </c>
      <c r="AM196" s="19">
        <v>341.0</v>
      </c>
      <c r="AN196" s="13">
        <f t="shared" si="15"/>
        <v>0.3581932773</v>
      </c>
      <c r="AO196" s="13">
        <f t="shared" si="16"/>
        <v>0.4975450082</v>
      </c>
      <c r="AP196" s="8">
        <v>9.0</v>
      </c>
      <c r="AQ196" s="14">
        <v>2.84</v>
      </c>
      <c r="AR196" s="19">
        <v>17.81</v>
      </c>
      <c r="AS196" s="26">
        <v>5.0</v>
      </c>
      <c r="AT196" s="27">
        <v>1.026</v>
      </c>
      <c r="AU196" s="8">
        <v>2.0</v>
      </c>
      <c r="AV196" s="27">
        <v>0.812</v>
      </c>
      <c r="AW196" s="19">
        <v>50.37</v>
      </c>
      <c r="AX196" s="19">
        <v>18.23</v>
      </c>
      <c r="AY196" s="27">
        <v>1.374</v>
      </c>
      <c r="AZ196" s="27">
        <v>-1.271</v>
      </c>
      <c r="BA196" s="19">
        <v>49.15</v>
      </c>
      <c r="BB196" s="13">
        <f t="shared" si="17"/>
        <v>0.07476635514</v>
      </c>
      <c r="BC196" s="28">
        <f t="shared" si="18"/>
        <v>0.9078694818</v>
      </c>
      <c r="BD196" s="26">
        <f t="shared" si="19"/>
        <v>982.6358369</v>
      </c>
      <c r="BE196" s="13">
        <f t="shared" si="20"/>
        <v>-0.01736416309</v>
      </c>
      <c r="BF196" s="18">
        <f t="shared" si="21"/>
        <v>2.456474345</v>
      </c>
      <c r="BG196" s="18">
        <f t="shared" si="22"/>
        <v>2.947769214</v>
      </c>
      <c r="BH196" s="14">
        <f t="shared" si="23"/>
        <v>32.85534437</v>
      </c>
      <c r="BI196" s="14">
        <f t="shared" si="24"/>
        <v>31.99557835</v>
      </c>
      <c r="BJ196" s="14">
        <f t="shared" si="25"/>
        <v>60.61350447</v>
      </c>
      <c r="BK196" s="14">
        <f t="shared" si="26"/>
        <v>57.60432339</v>
      </c>
      <c r="BL196" s="14">
        <f t="shared" si="27"/>
        <v>3.009181073</v>
      </c>
      <c r="BM196" s="19">
        <v>40.0</v>
      </c>
      <c r="BN196" s="19">
        <v>48.0</v>
      </c>
      <c r="BO196" s="26">
        <v>495.0</v>
      </c>
      <c r="BP196" s="26">
        <v>473.0</v>
      </c>
      <c r="BQ196" s="19">
        <v>200.0</v>
      </c>
      <c r="BR196" s="19">
        <v>189.0</v>
      </c>
      <c r="BS196" s="19">
        <v>252.0</v>
      </c>
      <c r="BT196" s="19">
        <v>228.0</v>
      </c>
      <c r="BU196" s="19">
        <v>535.0</v>
      </c>
      <c r="BV196" s="19">
        <v>502.0</v>
      </c>
      <c r="BW196" s="13">
        <f t="shared" si="28"/>
        <v>0.5159112825</v>
      </c>
      <c r="BX196" s="14">
        <v>3.38</v>
      </c>
      <c r="BY196" s="29">
        <f t="shared" si="29"/>
        <v>5.061100876</v>
      </c>
      <c r="BZ196" s="18">
        <f t="shared" si="30"/>
        <v>2.000040405</v>
      </c>
      <c r="CA196" s="18">
        <f t="shared" si="31"/>
        <v>2.490959414</v>
      </c>
      <c r="CB196" s="14">
        <f t="shared" si="32"/>
        <v>28.87331057</v>
      </c>
      <c r="CC196" s="14">
        <f t="shared" si="33"/>
        <v>30.30970323</v>
      </c>
      <c r="CD196" s="14">
        <f t="shared" si="34"/>
        <v>54.78292491</v>
      </c>
      <c r="CE196" s="14">
        <f t="shared" si="35"/>
        <v>57.29206651</v>
      </c>
      <c r="CF196" s="14">
        <f t="shared" si="36"/>
        <v>5.518322672</v>
      </c>
      <c r="CG196" s="7">
        <v>3299.933333</v>
      </c>
      <c r="CH196" s="7">
        <v>110.0</v>
      </c>
      <c r="CI196" s="7">
        <v>137.0</v>
      </c>
      <c r="CJ196" s="26">
        <v>1478.0</v>
      </c>
      <c r="CK196" s="7">
        <v>1530.0</v>
      </c>
      <c r="CL196" s="7">
        <v>608.0</v>
      </c>
      <c r="CM196" s="7">
        <v>665.0</v>
      </c>
      <c r="CN196" s="7">
        <v>817.0</v>
      </c>
      <c r="CO196" s="7">
        <v>819.0</v>
      </c>
      <c r="CP196" s="19">
        <v>4.0</v>
      </c>
      <c r="CQ196" s="19">
        <v>17.0</v>
      </c>
      <c r="CR196" s="26">
        <f t="shared" si="37"/>
        <v>13</v>
      </c>
      <c r="CS196" s="18">
        <f t="shared" si="38"/>
        <v>0.2289530169</v>
      </c>
      <c r="CT196" s="18">
        <f t="shared" si="39"/>
        <v>0.973050322</v>
      </c>
      <c r="CU196" s="18">
        <f t="shared" si="40"/>
        <v>0.744097305</v>
      </c>
      <c r="CV196" s="30">
        <v>45.74</v>
      </c>
      <c r="CW196" s="30">
        <v>42.2</v>
      </c>
      <c r="CX196" s="30">
        <v>43.35</v>
      </c>
      <c r="CY196" s="30">
        <v>39.27</v>
      </c>
      <c r="CZ196" s="30">
        <v>36.85</v>
      </c>
      <c r="DA196" s="30">
        <v>42.61</v>
      </c>
      <c r="DB196" s="7">
        <v>5.0</v>
      </c>
      <c r="DC196" s="7">
        <v>3.0</v>
      </c>
      <c r="DD196" s="13">
        <f t="shared" si="41"/>
        <v>0.625</v>
      </c>
      <c r="DE196" s="7">
        <v>-0.04</v>
      </c>
      <c r="DF196" s="7">
        <v>-0.45</v>
      </c>
      <c r="DG196" s="7">
        <v>6.0</v>
      </c>
      <c r="DH196" s="7">
        <v>1.0</v>
      </c>
      <c r="DI196" s="7">
        <v>0.0</v>
      </c>
      <c r="DJ196" s="8" t="s">
        <v>4063</v>
      </c>
      <c r="DK196" s="7" t="s">
        <v>4064</v>
      </c>
    </row>
    <row r="197" ht="12.75" customHeight="1">
      <c r="A197" s="7" t="s">
        <v>700</v>
      </c>
      <c r="B197" s="7" t="s">
        <v>1192</v>
      </c>
      <c r="C197" s="8" t="s">
        <v>297</v>
      </c>
      <c r="D197" s="9" t="s">
        <v>174</v>
      </c>
      <c r="E197" s="7">
        <v>52.0</v>
      </c>
      <c r="F197" s="7">
        <v>3.0</v>
      </c>
      <c r="G197" s="7">
        <v>8.0</v>
      </c>
      <c r="H197" s="24">
        <f t="shared" si="1"/>
        <v>11</v>
      </c>
      <c r="I197" s="25">
        <f t="shared" si="2"/>
        <v>0.6817008091</v>
      </c>
      <c r="J197" s="19">
        <v>3.0</v>
      </c>
      <c r="K197" s="19">
        <v>2.0</v>
      </c>
      <c r="L197" s="19">
        <v>5.0</v>
      </c>
      <c r="M197" s="19">
        <v>70.0</v>
      </c>
      <c r="N197" s="19">
        <v>39.0</v>
      </c>
      <c r="O197" s="19">
        <v>40.0</v>
      </c>
      <c r="P197" s="19">
        <v>30.0</v>
      </c>
      <c r="Q197" s="10">
        <f t="shared" si="3"/>
        <v>0.04285714286</v>
      </c>
      <c r="R197" s="10">
        <f t="shared" si="4"/>
        <v>0.02013422819</v>
      </c>
      <c r="S197" s="7">
        <v>58090.0</v>
      </c>
      <c r="T197" s="14">
        <f t="shared" si="5"/>
        <v>18.61858974</v>
      </c>
      <c r="U197" s="14">
        <v>916.45</v>
      </c>
      <c r="V197" s="14">
        <f t="shared" si="6"/>
        <v>17.62403846</v>
      </c>
      <c r="W197" s="14">
        <v>1595.77</v>
      </c>
      <c r="X197" s="14">
        <f t="shared" si="7"/>
        <v>30.68788462</v>
      </c>
      <c r="Y197" s="13">
        <f t="shared" si="8"/>
        <v>0.3647968729</v>
      </c>
      <c r="Z197" s="12">
        <f t="shared" si="9"/>
        <v>24</v>
      </c>
      <c r="AA197" s="19">
        <v>78.0</v>
      </c>
      <c r="AB197" s="19">
        <v>65.0</v>
      </c>
      <c r="AC197" s="19">
        <v>97.0</v>
      </c>
      <c r="AD197" s="19">
        <v>30.0</v>
      </c>
      <c r="AE197" s="19">
        <v>14.0</v>
      </c>
      <c r="AF197" s="10">
        <f t="shared" si="10"/>
        <v>0.08571428571</v>
      </c>
      <c r="AG197" s="10">
        <f t="shared" si="11"/>
        <v>0.2</v>
      </c>
      <c r="AH197" s="10">
        <f t="shared" si="12"/>
        <v>0.2857142857</v>
      </c>
      <c r="AI197" s="19">
        <v>267.0</v>
      </c>
      <c r="AJ197" s="13">
        <f t="shared" si="13"/>
        <v>0.2557471264</v>
      </c>
      <c r="AK197" s="19">
        <v>376.0</v>
      </c>
      <c r="AL197" s="13">
        <f t="shared" si="14"/>
        <v>0.3601532567</v>
      </c>
      <c r="AM197" s="19">
        <v>401.0</v>
      </c>
      <c r="AN197" s="13">
        <f t="shared" si="15"/>
        <v>0.3840996169</v>
      </c>
      <c r="AO197" s="13">
        <f t="shared" si="16"/>
        <v>0.4152410575</v>
      </c>
      <c r="AP197" s="8">
        <v>1.0</v>
      </c>
      <c r="AQ197" s="14">
        <v>-14.73</v>
      </c>
      <c r="AR197" s="19">
        <v>17.6</v>
      </c>
      <c r="AS197" s="26">
        <v>1.0</v>
      </c>
      <c r="AT197" s="27">
        <v>0.8130000000000001</v>
      </c>
      <c r="AU197" s="8">
        <v>1.0</v>
      </c>
      <c r="AV197" s="27">
        <v>1.424</v>
      </c>
      <c r="AW197" s="19">
        <v>50.45</v>
      </c>
      <c r="AX197" s="19">
        <v>16.53</v>
      </c>
      <c r="AY197" s="27">
        <v>2.052</v>
      </c>
      <c r="AZ197" s="27">
        <v>-3.734</v>
      </c>
      <c r="BA197" s="19">
        <v>49.16</v>
      </c>
      <c r="BB197" s="13">
        <f t="shared" si="17"/>
        <v>0.08333333333</v>
      </c>
      <c r="BC197" s="28">
        <f t="shared" si="18"/>
        <v>0.9127182045</v>
      </c>
      <c r="BD197" s="26">
        <f t="shared" si="19"/>
        <v>996.0515378</v>
      </c>
      <c r="BE197" s="13">
        <f t="shared" si="20"/>
        <v>-0.003948462178</v>
      </c>
      <c r="BF197" s="18">
        <f t="shared" si="21"/>
        <v>2.291450707</v>
      </c>
      <c r="BG197" s="18">
        <f t="shared" si="22"/>
        <v>2.291450707</v>
      </c>
      <c r="BH197" s="14">
        <f t="shared" si="23"/>
        <v>27.49740848</v>
      </c>
      <c r="BI197" s="14">
        <f t="shared" si="24"/>
        <v>26.25347809</v>
      </c>
      <c r="BJ197" s="14">
        <f t="shared" si="25"/>
        <v>46.68012439</v>
      </c>
      <c r="BK197" s="14">
        <f t="shared" si="26"/>
        <v>52.76883627</v>
      </c>
      <c r="BL197" s="14">
        <f t="shared" si="27"/>
        <v>-6.088711877</v>
      </c>
      <c r="BM197" s="19">
        <v>35.0</v>
      </c>
      <c r="BN197" s="19">
        <v>35.0</v>
      </c>
      <c r="BO197" s="26">
        <v>385.0</v>
      </c>
      <c r="BP197" s="26">
        <v>366.0</v>
      </c>
      <c r="BQ197" s="19">
        <v>141.0</v>
      </c>
      <c r="BR197" s="19">
        <v>163.0</v>
      </c>
      <c r="BS197" s="19">
        <v>152.0</v>
      </c>
      <c r="BT197" s="19">
        <v>242.0</v>
      </c>
      <c r="BU197" s="19">
        <v>351.0</v>
      </c>
      <c r="BV197" s="19">
        <v>438.0</v>
      </c>
      <c r="BW197" s="13">
        <f t="shared" si="28"/>
        <v>0.4448669202</v>
      </c>
      <c r="BX197" s="14">
        <v>0.30000000000000004</v>
      </c>
      <c r="BY197" s="29">
        <f t="shared" si="29"/>
        <v>1.013502742</v>
      </c>
      <c r="BZ197" s="18">
        <f t="shared" si="30"/>
        <v>1.914053673</v>
      </c>
      <c r="CA197" s="18">
        <f t="shared" si="31"/>
        <v>1.985830686</v>
      </c>
      <c r="CB197" s="14">
        <f t="shared" si="32"/>
        <v>27.70592692</v>
      </c>
      <c r="CC197" s="14">
        <f t="shared" si="33"/>
        <v>29.54820358</v>
      </c>
      <c r="CD197" s="14">
        <f t="shared" si="34"/>
        <v>48.56911195</v>
      </c>
      <c r="CE197" s="14">
        <f t="shared" si="35"/>
        <v>54.35912431</v>
      </c>
      <c r="CF197" s="14">
        <f t="shared" si="36"/>
        <v>-0.2986995165</v>
      </c>
      <c r="CG197" s="7">
        <v>2507.766667</v>
      </c>
      <c r="CH197" s="7">
        <v>80.0</v>
      </c>
      <c r="CI197" s="7">
        <v>83.0</v>
      </c>
      <c r="CJ197" s="26">
        <v>1078.0</v>
      </c>
      <c r="CK197" s="7">
        <v>1152.0</v>
      </c>
      <c r="CL197" s="7">
        <v>413.0</v>
      </c>
      <c r="CM197" s="7">
        <v>487.0</v>
      </c>
      <c r="CN197" s="7">
        <v>459.0</v>
      </c>
      <c r="CO197" s="7">
        <v>550.0</v>
      </c>
      <c r="CP197" s="19">
        <v>15.0</v>
      </c>
      <c r="CQ197" s="19">
        <v>5.0</v>
      </c>
      <c r="CR197" s="26">
        <f t="shared" si="37"/>
        <v>-10</v>
      </c>
      <c r="CS197" s="18">
        <f t="shared" si="38"/>
        <v>0.9295920124</v>
      </c>
      <c r="CT197" s="18">
        <f t="shared" si="39"/>
        <v>0.3098640041</v>
      </c>
      <c r="CU197" s="18">
        <f t="shared" si="40"/>
        <v>-0.6197280083</v>
      </c>
      <c r="CV197" s="30">
        <v>30.48</v>
      </c>
      <c r="CW197" s="30">
        <v>35.73</v>
      </c>
      <c r="CX197" s="30">
        <v>24.49</v>
      </c>
      <c r="CY197" s="30">
        <v>23.18</v>
      </c>
      <c r="CZ197" s="30">
        <v>34.64</v>
      </c>
      <c r="DA197" s="30">
        <v>38.18</v>
      </c>
      <c r="DB197" s="7">
        <v>0.0</v>
      </c>
      <c r="DC197" s="7">
        <v>0.0</v>
      </c>
      <c r="DD197" s="13" t="str">
        <f t="shared" si="41"/>
        <v> </v>
      </c>
      <c r="DE197" s="7">
        <v>0.0</v>
      </c>
      <c r="DF197" s="7">
        <v>0.0</v>
      </c>
      <c r="DG197" s="7">
        <v>0.0</v>
      </c>
      <c r="DH197" s="7">
        <v>0.0</v>
      </c>
      <c r="DI197" s="7">
        <v>0.0</v>
      </c>
      <c r="DJ197" s="8" t="s">
        <v>4065</v>
      </c>
      <c r="DK197" s="7" t="s">
        <v>4066</v>
      </c>
    </row>
    <row r="198" ht="12.75" customHeight="1">
      <c r="A198" s="7" t="s">
        <v>244</v>
      </c>
      <c r="B198" s="7" t="s">
        <v>1196</v>
      </c>
      <c r="C198" s="8" t="s">
        <v>274</v>
      </c>
      <c r="D198" s="9" t="s">
        <v>174</v>
      </c>
      <c r="E198" s="7">
        <v>67.0</v>
      </c>
      <c r="F198" s="7">
        <v>1.0</v>
      </c>
      <c r="G198" s="7">
        <v>8.0</v>
      </c>
      <c r="H198" s="24">
        <f t="shared" si="1"/>
        <v>9</v>
      </c>
      <c r="I198" s="25">
        <f t="shared" si="2"/>
        <v>0.5837522296</v>
      </c>
      <c r="J198" s="19">
        <v>1.0</v>
      </c>
      <c r="K198" s="19">
        <v>4.0</v>
      </c>
      <c r="L198" s="19">
        <v>4.0</v>
      </c>
      <c r="M198" s="19">
        <v>89.0</v>
      </c>
      <c r="N198" s="19">
        <v>43.0</v>
      </c>
      <c r="O198" s="19">
        <v>53.0</v>
      </c>
      <c r="P198" s="19">
        <v>43.0</v>
      </c>
      <c r="Q198" s="10">
        <f t="shared" si="3"/>
        <v>0.01123595506</v>
      </c>
      <c r="R198" s="10">
        <f t="shared" si="4"/>
        <v>0.005405405405</v>
      </c>
      <c r="S198" s="7">
        <v>55503.0</v>
      </c>
      <c r="T198" s="14">
        <f t="shared" si="5"/>
        <v>13.80671642</v>
      </c>
      <c r="U198" s="14">
        <v>931.27</v>
      </c>
      <c r="V198" s="14">
        <f t="shared" si="6"/>
        <v>13.89955224</v>
      </c>
      <c r="W198" s="14">
        <v>2231.21</v>
      </c>
      <c r="X198" s="14">
        <f t="shared" si="7"/>
        <v>33.30164179</v>
      </c>
      <c r="Y198" s="13">
        <f t="shared" si="8"/>
        <v>0.2944745896</v>
      </c>
      <c r="Z198" s="12">
        <f t="shared" si="9"/>
        <v>70.61538462</v>
      </c>
      <c r="AA198" s="19">
        <v>51.0</v>
      </c>
      <c r="AB198" s="19">
        <v>156.0</v>
      </c>
      <c r="AC198" s="19">
        <v>79.0</v>
      </c>
      <c r="AD198" s="19">
        <v>16.0</v>
      </c>
      <c r="AE198" s="19">
        <v>7.0</v>
      </c>
      <c r="AF198" s="10">
        <f t="shared" si="10"/>
        <v>0.03846153846</v>
      </c>
      <c r="AG198" s="10">
        <f t="shared" si="11"/>
        <v>0.3076923077</v>
      </c>
      <c r="AH198" s="10">
        <f t="shared" si="12"/>
        <v>0.3461538462</v>
      </c>
      <c r="AI198" s="19">
        <v>287.0</v>
      </c>
      <c r="AJ198" s="13">
        <f t="shared" si="13"/>
        <v>0.3265073948</v>
      </c>
      <c r="AK198" s="19">
        <v>294.0</v>
      </c>
      <c r="AL198" s="13">
        <f t="shared" si="14"/>
        <v>0.3344709898</v>
      </c>
      <c r="AM198" s="19">
        <v>298.0</v>
      </c>
      <c r="AN198" s="13">
        <f t="shared" si="15"/>
        <v>0.3390216155</v>
      </c>
      <c r="AO198" s="13">
        <f t="shared" si="16"/>
        <v>0.4939759036</v>
      </c>
      <c r="AP198" s="8">
        <v>5.0</v>
      </c>
      <c r="AQ198" s="14">
        <v>1.52</v>
      </c>
      <c r="AR198" s="19">
        <v>17.05</v>
      </c>
      <c r="AS198" s="26">
        <v>7.0</v>
      </c>
      <c r="AT198" s="27">
        <v>-0.163</v>
      </c>
      <c r="AU198" s="8">
        <v>6.0</v>
      </c>
      <c r="AV198" s="27">
        <v>-0.373</v>
      </c>
      <c r="AW198" s="19">
        <v>49.79</v>
      </c>
      <c r="AX198" s="19">
        <v>16.25</v>
      </c>
      <c r="AY198" s="27">
        <v>0.923</v>
      </c>
      <c r="AZ198" s="27">
        <v>3.862</v>
      </c>
      <c r="BA198" s="19">
        <v>51.77</v>
      </c>
      <c r="BB198" s="13">
        <f t="shared" si="17"/>
        <v>0.05664488017</v>
      </c>
      <c r="BC198" s="28">
        <f t="shared" si="18"/>
        <v>0.9307159353</v>
      </c>
      <c r="BD198" s="26">
        <f t="shared" si="19"/>
        <v>987.3608155</v>
      </c>
      <c r="BE198" s="13">
        <f t="shared" si="20"/>
        <v>-0.01263918449</v>
      </c>
      <c r="BF198" s="18">
        <f t="shared" si="21"/>
        <v>1.675131809</v>
      </c>
      <c r="BG198" s="18">
        <f t="shared" si="22"/>
        <v>1.932844395</v>
      </c>
      <c r="BH198" s="14">
        <f t="shared" si="23"/>
        <v>29.57251925</v>
      </c>
      <c r="BI198" s="14">
        <f t="shared" si="24"/>
        <v>27.89738744</v>
      </c>
      <c r="BJ198" s="14">
        <f t="shared" si="25"/>
        <v>56.89005337</v>
      </c>
      <c r="BK198" s="14">
        <f t="shared" si="26"/>
        <v>49.48081652</v>
      </c>
      <c r="BL198" s="14">
        <f t="shared" si="27"/>
        <v>7.409236849</v>
      </c>
      <c r="BM198" s="19">
        <v>26.0</v>
      </c>
      <c r="BN198" s="19">
        <v>30.0</v>
      </c>
      <c r="BO198" s="26">
        <v>433.0</v>
      </c>
      <c r="BP198" s="26">
        <v>403.0</v>
      </c>
      <c r="BQ198" s="19">
        <v>200.0</v>
      </c>
      <c r="BR198" s="19">
        <v>149.0</v>
      </c>
      <c r="BS198" s="19">
        <v>224.0</v>
      </c>
      <c r="BT198" s="19">
        <v>186.0</v>
      </c>
      <c r="BU198" s="19">
        <v>417.0</v>
      </c>
      <c r="BV198" s="19">
        <v>395.0</v>
      </c>
      <c r="BW198" s="13">
        <f t="shared" si="28"/>
        <v>0.513546798</v>
      </c>
      <c r="BX198" s="14">
        <v>-1.47</v>
      </c>
      <c r="BY198" s="29">
        <f t="shared" si="29"/>
        <v>3.228815162</v>
      </c>
      <c r="BZ198" s="18">
        <f t="shared" si="30"/>
        <v>2.262919081</v>
      </c>
      <c r="CA198" s="18">
        <f t="shared" si="31"/>
        <v>1.9206288</v>
      </c>
      <c r="CB198" s="14">
        <f t="shared" si="32"/>
        <v>30.76809305</v>
      </c>
      <c r="CC198" s="14">
        <f t="shared" si="33"/>
        <v>28.16288369</v>
      </c>
      <c r="CD198" s="14">
        <f t="shared" si="34"/>
        <v>55.86938033</v>
      </c>
      <c r="CE198" s="14">
        <f t="shared" si="35"/>
        <v>51.66681633</v>
      </c>
      <c r="CF198" s="14">
        <f t="shared" si="36"/>
        <v>3.206672841</v>
      </c>
      <c r="CG198" s="7">
        <v>3155.216667</v>
      </c>
      <c r="CH198" s="7">
        <v>119.0</v>
      </c>
      <c r="CI198" s="7">
        <v>101.0</v>
      </c>
      <c r="CJ198" s="26">
        <v>1499.0</v>
      </c>
      <c r="CK198" s="7">
        <v>1380.0</v>
      </c>
      <c r="CL198" s="7">
        <v>605.0</v>
      </c>
      <c r="CM198" s="7">
        <v>531.0</v>
      </c>
      <c r="CN198" s="7">
        <v>715.0</v>
      </c>
      <c r="CO198" s="7">
        <v>705.0</v>
      </c>
      <c r="CP198" s="19">
        <v>17.0</v>
      </c>
      <c r="CQ198" s="19">
        <v>8.0</v>
      </c>
      <c r="CR198" s="26">
        <f t="shared" si="37"/>
        <v>-9</v>
      </c>
      <c r="CS198" s="18">
        <f t="shared" si="38"/>
        <v>1.1026431</v>
      </c>
      <c r="CT198" s="18">
        <f t="shared" si="39"/>
        <v>0.5188908708</v>
      </c>
      <c r="CU198" s="18">
        <f t="shared" si="40"/>
        <v>-0.5837522296</v>
      </c>
      <c r="CV198" s="30">
        <v>35.05</v>
      </c>
      <c r="CW198" s="30">
        <v>36.88</v>
      </c>
      <c r="CX198" s="30">
        <v>41.64</v>
      </c>
      <c r="CY198" s="30">
        <v>29.41</v>
      </c>
      <c r="CZ198" s="30">
        <v>38.64</v>
      </c>
      <c r="DA198" s="30">
        <v>32.41</v>
      </c>
      <c r="DB198" s="7">
        <v>0.0</v>
      </c>
      <c r="DC198" s="7">
        <v>0.0</v>
      </c>
      <c r="DD198" s="13" t="str">
        <f t="shared" si="41"/>
        <v> </v>
      </c>
      <c r="DE198" s="7">
        <v>0.0</v>
      </c>
      <c r="DF198" s="7">
        <v>0.0</v>
      </c>
      <c r="DG198" s="7">
        <v>0.0</v>
      </c>
      <c r="DH198" s="7">
        <v>0.0</v>
      </c>
      <c r="DI198" s="7">
        <v>0.0</v>
      </c>
      <c r="DJ198" s="8" t="s">
        <v>4067</v>
      </c>
      <c r="DK198" s="7" t="s">
        <v>4068</v>
      </c>
    </row>
    <row r="199" ht="12.75" customHeight="1">
      <c r="A199" s="7" t="s">
        <v>1201</v>
      </c>
      <c r="B199" s="7" t="s">
        <v>1202</v>
      </c>
      <c r="C199" s="8" t="s">
        <v>246</v>
      </c>
      <c r="D199" s="9" t="s">
        <v>183</v>
      </c>
      <c r="E199" s="7">
        <v>72.0</v>
      </c>
      <c r="F199" s="7">
        <v>11.0</v>
      </c>
      <c r="G199" s="7">
        <v>16.0</v>
      </c>
      <c r="H199" s="24">
        <f t="shared" si="1"/>
        <v>27</v>
      </c>
      <c r="I199" s="25">
        <f t="shared" si="2"/>
        <v>1.633201714</v>
      </c>
      <c r="J199" s="19">
        <v>10.0</v>
      </c>
      <c r="K199" s="19">
        <v>10.0</v>
      </c>
      <c r="L199" s="19">
        <v>4.0</v>
      </c>
      <c r="M199" s="19">
        <v>127.0</v>
      </c>
      <c r="N199" s="19">
        <v>61.0</v>
      </c>
      <c r="O199" s="19">
        <v>51.0</v>
      </c>
      <c r="P199" s="19">
        <v>133.0</v>
      </c>
      <c r="Q199" s="10">
        <f t="shared" si="3"/>
        <v>0.08661417323</v>
      </c>
      <c r="R199" s="10">
        <f t="shared" si="4"/>
        <v>0.0460251046</v>
      </c>
      <c r="S199" s="7">
        <v>59515.0</v>
      </c>
      <c r="T199" s="14">
        <f t="shared" si="5"/>
        <v>13.77662037</v>
      </c>
      <c r="U199" s="14">
        <v>956.17</v>
      </c>
      <c r="V199" s="14">
        <f t="shared" si="6"/>
        <v>13.28013889</v>
      </c>
      <c r="W199" s="14">
        <v>2438.8</v>
      </c>
      <c r="X199" s="14">
        <f t="shared" si="7"/>
        <v>33.87222222</v>
      </c>
      <c r="Y199" s="13">
        <f t="shared" si="8"/>
        <v>0.2816431368</v>
      </c>
      <c r="Z199" s="12">
        <f t="shared" si="9"/>
        <v>122.4390244</v>
      </c>
      <c r="AA199" s="19">
        <v>23.0</v>
      </c>
      <c r="AB199" s="19">
        <v>29.0</v>
      </c>
      <c r="AC199" s="19">
        <v>61.0</v>
      </c>
      <c r="AD199" s="19">
        <v>27.0</v>
      </c>
      <c r="AE199" s="19">
        <v>20.0</v>
      </c>
      <c r="AF199" s="10">
        <f t="shared" si="10"/>
        <v>0.243902439</v>
      </c>
      <c r="AG199" s="10">
        <f t="shared" si="11"/>
        <v>0.3414634146</v>
      </c>
      <c r="AH199" s="10">
        <f t="shared" si="12"/>
        <v>0.5853658537</v>
      </c>
      <c r="AI199" s="19">
        <v>323.0</v>
      </c>
      <c r="AJ199" s="13">
        <f t="shared" si="13"/>
        <v>0.3600891862</v>
      </c>
      <c r="AK199" s="19">
        <v>257.0</v>
      </c>
      <c r="AL199" s="13">
        <f t="shared" si="14"/>
        <v>0.2865105909</v>
      </c>
      <c r="AM199" s="19">
        <v>317.0</v>
      </c>
      <c r="AN199" s="13">
        <f t="shared" si="15"/>
        <v>0.353400223</v>
      </c>
      <c r="AO199" s="13">
        <f t="shared" si="16"/>
        <v>0.5568965517</v>
      </c>
      <c r="AP199" s="8">
        <v>14.0</v>
      </c>
      <c r="AQ199" s="14">
        <v>5.16</v>
      </c>
      <c r="AR199" s="19">
        <v>17.41</v>
      </c>
      <c r="AS199" s="26">
        <v>6.0</v>
      </c>
      <c r="AT199" s="27">
        <v>0.621</v>
      </c>
      <c r="AU199" s="8">
        <v>7.0</v>
      </c>
      <c r="AV199" s="27">
        <v>0.539</v>
      </c>
      <c r="AW199" s="19">
        <v>50.45</v>
      </c>
      <c r="AX199" s="19">
        <v>18.65</v>
      </c>
      <c r="AY199" s="27">
        <v>3.253</v>
      </c>
      <c r="AZ199" s="27">
        <v>5.346</v>
      </c>
      <c r="BA199" s="19">
        <v>52.33</v>
      </c>
      <c r="BB199" s="13">
        <f t="shared" si="17"/>
        <v>0.08167330677</v>
      </c>
      <c r="BC199" s="28">
        <f t="shared" si="18"/>
        <v>0.9218390805</v>
      </c>
      <c r="BD199" s="26">
        <f t="shared" si="19"/>
        <v>1003.512387</v>
      </c>
      <c r="BE199" s="13">
        <f t="shared" si="20"/>
        <v>0.003512387233</v>
      </c>
      <c r="BF199" s="18">
        <f t="shared" si="21"/>
        <v>2.572764257</v>
      </c>
      <c r="BG199" s="18">
        <f t="shared" si="22"/>
        <v>2.133511823</v>
      </c>
      <c r="BH199" s="14">
        <f t="shared" si="23"/>
        <v>31.50067457</v>
      </c>
      <c r="BI199" s="14">
        <f t="shared" si="24"/>
        <v>27.29640127</v>
      </c>
      <c r="BJ199" s="14">
        <f t="shared" si="25"/>
        <v>59.48732966</v>
      </c>
      <c r="BK199" s="14">
        <f t="shared" si="26"/>
        <v>51.32978445</v>
      </c>
      <c r="BL199" s="14">
        <f t="shared" si="27"/>
        <v>8.157545206</v>
      </c>
      <c r="BM199" s="19">
        <v>41.0</v>
      </c>
      <c r="BN199" s="19">
        <v>34.0</v>
      </c>
      <c r="BO199" s="26">
        <v>461.0</v>
      </c>
      <c r="BP199" s="26">
        <v>401.0</v>
      </c>
      <c r="BQ199" s="19">
        <v>205.0</v>
      </c>
      <c r="BR199" s="19">
        <v>156.0</v>
      </c>
      <c r="BS199" s="19">
        <v>241.0</v>
      </c>
      <c r="BT199" s="19">
        <v>227.0</v>
      </c>
      <c r="BU199" s="19">
        <v>448.0</v>
      </c>
      <c r="BV199" s="19">
        <v>394.0</v>
      </c>
      <c r="BW199" s="13">
        <f t="shared" si="28"/>
        <v>0.5320665083</v>
      </c>
      <c r="BX199" s="14">
        <v>3.38</v>
      </c>
      <c r="BY199" s="29">
        <f t="shared" si="29"/>
        <v>1.895027965</v>
      </c>
      <c r="BZ199" s="18">
        <f t="shared" si="30"/>
        <v>2.229069305</v>
      </c>
      <c r="CA199" s="18">
        <f t="shared" si="31"/>
        <v>2.140614173</v>
      </c>
      <c r="CB199" s="14">
        <f t="shared" si="32"/>
        <v>29.06635609</v>
      </c>
      <c r="CC199" s="14">
        <f t="shared" si="33"/>
        <v>27.56261886</v>
      </c>
      <c r="CD199" s="14">
        <f t="shared" si="34"/>
        <v>54.85987233</v>
      </c>
      <c r="CE199" s="14">
        <f t="shared" si="35"/>
        <v>52.11776326</v>
      </c>
      <c r="CF199" s="14">
        <f t="shared" si="36"/>
        <v>5.415436141</v>
      </c>
      <c r="CG199" s="7">
        <v>3391.55</v>
      </c>
      <c r="CH199" s="7">
        <v>126.0</v>
      </c>
      <c r="CI199" s="7">
        <v>121.0</v>
      </c>
      <c r="CJ199" s="26">
        <v>1517.0</v>
      </c>
      <c r="CK199" s="7">
        <v>1437.0</v>
      </c>
      <c r="CL199" s="7">
        <v>644.0</v>
      </c>
      <c r="CM199" s="7">
        <v>624.0</v>
      </c>
      <c r="CN199" s="7">
        <v>814.0</v>
      </c>
      <c r="CO199" s="7">
        <v>764.0</v>
      </c>
      <c r="CP199" s="19">
        <v>4.0</v>
      </c>
      <c r="CQ199" s="19">
        <v>17.0</v>
      </c>
      <c r="CR199" s="26">
        <f t="shared" si="37"/>
        <v>13</v>
      </c>
      <c r="CS199" s="18">
        <f t="shared" si="38"/>
        <v>0.2419558095</v>
      </c>
      <c r="CT199" s="18">
        <f t="shared" si="39"/>
        <v>1.02831219</v>
      </c>
      <c r="CU199" s="18">
        <f t="shared" si="40"/>
        <v>0.7863563807</v>
      </c>
      <c r="CV199" s="30">
        <v>40.4</v>
      </c>
      <c r="CW199" s="30">
        <v>34.31</v>
      </c>
      <c r="CX199" s="30">
        <v>47.61</v>
      </c>
      <c r="CY199" s="30">
        <v>26.33</v>
      </c>
      <c r="CZ199" s="30">
        <v>42.56</v>
      </c>
      <c r="DA199" s="30">
        <v>35.5</v>
      </c>
      <c r="DB199" s="7">
        <v>0.0</v>
      </c>
      <c r="DC199" s="7">
        <v>2.0</v>
      </c>
      <c r="DD199" s="13">
        <f t="shared" si="41"/>
        <v>0</v>
      </c>
      <c r="DE199" s="7">
        <v>-0.01</v>
      </c>
      <c r="DF199" s="7">
        <v>-0.24</v>
      </c>
      <c r="DG199" s="7">
        <v>1.0</v>
      </c>
      <c r="DH199" s="7">
        <v>0.0</v>
      </c>
      <c r="DI199" s="7">
        <v>0.0</v>
      </c>
      <c r="DJ199" s="9" t="s">
        <v>4069</v>
      </c>
      <c r="DK199" s="7" t="s">
        <v>4070</v>
      </c>
    </row>
    <row r="200" ht="12.75" customHeight="1">
      <c r="A200" s="7" t="s">
        <v>1206</v>
      </c>
      <c r="B200" s="7" t="s">
        <v>1207</v>
      </c>
      <c r="C200" s="8" t="s">
        <v>222</v>
      </c>
      <c r="D200" s="9" t="s">
        <v>174</v>
      </c>
      <c r="E200" s="7">
        <v>48.0</v>
      </c>
      <c r="F200" s="7">
        <v>2.0</v>
      </c>
      <c r="G200" s="7">
        <v>2.0</v>
      </c>
      <c r="H200" s="24">
        <f t="shared" si="1"/>
        <v>4</v>
      </c>
      <c r="I200" s="25">
        <f t="shared" si="2"/>
        <v>0.3722180577</v>
      </c>
      <c r="J200" s="19">
        <v>2.0</v>
      </c>
      <c r="K200" s="19">
        <v>0.0</v>
      </c>
      <c r="L200" s="19">
        <v>2.0</v>
      </c>
      <c r="M200" s="19">
        <v>59.0</v>
      </c>
      <c r="N200" s="19">
        <v>33.0</v>
      </c>
      <c r="O200" s="19">
        <v>39.0</v>
      </c>
      <c r="P200" s="19">
        <v>26.0</v>
      </c>
      <c r="Q200" s="10">
        <f t="shared" si="3"/>
        <v>0.03389830508</v>
      </c>
      <c r="R200" s="10">
        <f t="shared" si="4"/>
        <v>0.01526717557</v>
      </c>
      <c r="S200" s="7">
        <v>38687.0</v>
      </c>
      <c r="T200" s="14">
        <f t="shared" si="5"/>
        <v>13.43298611</v>
      </c>
      <c r="U200" s="14">
        <v>631.45</v>
      </c>
      <c r="V200" s="14">
        <f t="shared" si="6"/>
        <v>13.15520833</v>
      </c>
      <c r="W200" s="14">
        <v>1666.05</v>
      </c>
      <c r="X200" s="14">
        <f t="shared" si="7"/>
        <v>34.709375</v>
      </c>
      <c r="Y200" s="13">
        <f t="shared" si="8"/>
        <v>0.2748422198</v>
      </c>
      <c r="Z200" s="12">
        <f t="shared" si="9"/>
        <v>0</v>
      </c>
      <c r="AA200" s="19">
        <v>33.0</v>
      </c>
      <c r="AB200" s="19">
        <v>37.0</v>
      </c>
      <c r="AC200" s="19">
        <v>69.0</v>
      </c>
      <c r="AD200" s="19">
        <v>17.0</v>
      </c>
      <c r="AE200" s="19">
        <v>4.0</v>
      </c>
      <c r="AF200" s="10">
        <f t="shared" si="10"/>
        <v>0.125</v>
      </c>
      <c r="AG200" s="10">
        <f t="shared" si="11"/>
        <v>0.125</v>
      </c>
      <c r="AH200" s="10">
        <f t="shared" si="12"/>
        <v>0.25</v>
      </c>
      <c r="AI200" s="19">
        <v>198.0</v>
      </c>
      <c r="AJ200" s="13">
        <f t="shared" si="13"/>
        <v>0.3844660194</v>
      </c>
      <c r="AK200" s="19">
        <v>149.0</v>
      </c>
      <c r="AL200" s="13">
        <f t="shared" si="14"/>
        <v>0.2893203883</v>
      </c>
      <c r="AM200" s="19">
        <v>168.0</v>
      </c>
      <c r="AN200" s="13">
        <f t="shared" si="15"/>
        <v>0.3262135922</v>
      </c>
      <c r="AO200" s="13">
        <f t="shared" si="16"/>
        <v>0.5706051873</v>
      </c>
      <c r="AP200" s="8">
        <v>6.0</v>
      </c>
      <c r="AQ200" s="14">
        <v>4.1</v>
      </c>
      <c r="AR200" s="19">
        <v>17.0</v>
      </c>
      <c r="AS200" s="26">
        <v>7.0</v>
      </c>
      <c r="AT200" s="27">
        <v>-0.44</v>
      </c>
      <c r="AU200" s="8">
        <v>7.0</v>
      </c>
      <c r="AV200" s="27">
        <v>-1.316</v>
      </c>
      <c r="AW200" s="19">
        <v>49.37</v>
      </c>
      <c r="AX200" s="19">
        <v>15.97</v>
      </c>
      <c r="AY200" s="27">
        <v>0.47800000000000004</v>
      </c>
      <c r="AZ200" s="27">
        <v>10.824</v>
      </c>
      <c r="BA200" s="19">
        <v>54.02</v>
      </c>
      <c r="BB200" s="13">
        <f t="shared" si="17"/>
        <v>0.05369127517</v>
      </c>
      <c r="BC200" s="28">
        <f t="shared" si="18"/>
        <v>0.9107142857</v>
      </c>
      <c r="BD200" s="26">
        <f t="shared" si="19"/>
        <v>964.4055609</v>
      </c>
      <c r="BE200" s="13">
        <f t="shared" si="20"/>
        <v>-0.03559443912</v>
      </c>
      <c r="BF200" s="18">
        <f t="shared" si="21"/>
        <v>1.520310397</v>
      </c>
      <c r="BG200" s="18">
        <f t="shared" si="22"/>
        <v>2.375484995</v>
      </c>
      <c r="BH200" s="14">
        <f t="shared" si="23"/>
        <v>28.31578114</v>
      </c>
      <c r="BI200" s="14">
        <f t="shared" si="24"/>
        <v>26.60543194</v>
      </c>
      <c r="BJ200" s="14">
        <f t="shared" si="25"/>
        <v>57.58175628</v>
      </c>
      <c r="BK200" s="14">
        <f t="shared" si="26"/>
        <v>48.4598939</v>
      </c>
      <c r="BL200" s="14">
        <f t="shared" si="27"/>
        <v>9.12186238</v>
      </c>
      <c r="BM200" s="19">
        <v>16.0</v>
      </c>
      <c r="BN200" s="19">
        <v>25.0</v>
      </c>
      <c r="BO200" s="26">
        <v>282.0</v>
      </c>
      <c r="BP200" s="26">
        <v>255.0</v>
      </c>
      <c r="BQ200" s="19">
        <v>145.0</v>
      </c>
      <c r="BR200" s="19">
        <v>110.0</v>
      </c>
      <c r="BS200" s="19">
        <v>163.0</v>
      </c>
      <c r="BT200" s="19">
        <v>120.0</v>
      </c>
      <c r="BU200" s="19">
        <v>266.0</v>
      </c>
      <c r="BV200" s="19">
        <v>247.0</v>
      </c>
      <c r="BW200" s="13">
        <f t="shared" si="28"/>
        <v>0.5185185185</v>
      </c>
      <c r="BX200" s="14">
        <v>-1.9500000000000002</v>
      </c>
      <c r="BY200" s="29">
        <f t="shared" si="29"/>
        <v>-4.802662115</v>
      </c>
      <c r="BZ200" s="18">
        <f t="shared" si="30"/>
        <v>1.985630307</v>
      </c>
      <c r="CA200" s="18">
        <f t="shared" si="31"/>
        <v>1.959503592</v>
      </c>
      <c r="CB200" s="14">
        <f t="shared" si="32"/>
        <v>30.41149575</v>
      </c>
      <c r="CC200" s="14">
        <f t="shared" si="33"/>
        <v>26.361855</v>
      </c>
      <c r="CD200" s="14">
        <f t="shared" si="34"/>
        <v>59.5427825</v>
      </c>
      <c r="CE200" s="14">
        <f t="shared" si="35"/>
        <v>48.0731548</v>
      </c>
      <c r="CF200" s="14">
        <f t="shared" si="36"/>
        <v>-2.347765314</v>
      </c>
      <c r="CG200" s="7">
        <v>2296.5</v>
      </c>
      <c r="CH200" s="7">
        <v>76.0</v>
      </c>
      <c r="CI200" s="7">
        <v>75.0</v>
      </c>
      <c r="CJ200" s="26">
        <v>1088.0</v>
      </c>
      <c r="CK200" s="7">
        <v>934.0</v>
      </c>
      <c r="CL200" s="7">
        <v>529.0</v>
      </c>
      <c r="CM200" s="7">
        <v>380.0</v>
      </c>
      <c r="CN200" s="7">
        <v>586.0</v>
      </c>
      <c r="CO200" s="7">
        <v>451.0</v>
      </c>
      <c r="CP200" s="19">
        <v>14.0</v>
      </c>
      <c r="CQ200" s="19">
        <v>11.0</v>
      </c>
      <c r="CR200" s="26">
        <f t="shared" si="37"/>
        <v>-3</v>
      </c>
      <c r="CS200" s="18">
        <f t="shared" si="38"/>
        <v>1.302763202</v>
      </c>
      <c r="CT200" s="18">
        <f t="shared" si="39"/>
        <v>1.023599659</v>
      </c>
      <c r="CU200" s="18">
        <f t="shared" si="40"/>
        <v>-0.2791635433</v>
      </c>
      <c r="CV200" s="30">
        <v>23.48</v>
      </c>
      <c r="CW200" s="30">
        <v>22.11</v>
      </c>
      <c r="CX200" s="30">
        <v>20.63</v>
      </c>
      <c r="CY200" s="30">
        <v>21.77</v>
      </c>
      <c r="CZ200" s="30">
        <v>24.0</v>
      </c>
      <c r="DA200" s="30">
        <v>22.07</v>
      </c>
      <c r="DB200" s="7">
        <v>0.0</v>
      </c>
      <c r="DC200" s="7">
        <v>0.0</v>
      </c>
      <c r="DD200" s="13" t="str">
        <f t="shared" si="41"/>
        <v> </v>
      </c>
      <c r="DE200" s="7">
        <v>0.0</v>
      </c>
      <c r="DF200" s="7">
        <v>0.0</v>
      </c>
      <c r="DG200" s="7">
        <v>0.0</v>
      </c>
      <c r="DH200" s="7">
        <v>0.0</v>
      </c>
      <c r="DI200" s="7">
        <v>0.0</v>
      </c>
      <c r="DJ200" s="8" t="s">
        <v>4071</v>
      </c>
      <c r="DK200" s="7" t="s">
        <v>4072</v>
      </c>
    </row>
    <row r="201" ht="12.75" customHeight="1">
      <c r="A201" s="7" t="s">
        <v>1211</v>
      </c>
      <c r="B201" s="7" t="s">
        <v>1212</v>
      </c>
      <c r="C201" s="8" t="s">
        <v>312</v>
      </c>
      <c r="D201" s="9" t="s">
        <v>150</v>
      </c>
      <c r="E201" s="7">
        <v>81.0</v>
      </c>
      <c r="F201" s="7">
        <v>16.0</v>
      </c>
      <c r="G201" s="7">
        <v>19.0</v>
      </c>
      <c r="H201" s="24">
        <f t="shared" si="1"/>
        <v>35</v>
      </c>
      <c r="I201" s="25">
        <f t="shared" si="2"/>
        <v>1.650878503</v>
      </c>
      <c r="J201" s="19">
        <v>12.0</v>
      </c>
      <c r="K201" s="19">
        <v>12.0</v>
      </c>
      <c r="L201" s="19">
        <v>5.0</v>
      </c>
      <c r="M201" s="19">
        <v>156.0</v>
      </c>
      <c r="N201" s="19">
        <v>64.0</v>
      </c>
      <c r="O201" s="19">
        <v>65.0</v>
      </c>
      <c r="P201" s="19">
        <v>154.0</v>
      </c>
      <c r="Q201" s="10">
        <f t="shared" si="3"/>
        <v>0.1025641026</v>
      </c>
      <c r="R201" s="10">
        <f t="shared" si="4"/>
        <v>0.05614035088</v>
      </c>
      <c r="S201" s="7">
        <v>76323.0</v>
      </c>
      <c r="T201" s="14">
        <f t="shared" si="5"/>
        <v>15.70432099</v>
      </c>
      <c r="U201" s="14">
        <v>1186.67</v>
      </c>
      <c r="V201" s="14">
        <f t="shared" si="6"/>
        <v>14.65024691</v>
      </c>
      <c r="W201" s="14">
        <v>2760.38</v>
      </c>
      <c r="X201" s="14">
        <f t="shared" si="7"/>
        <v>34.07876543</v>
      </c>
      <c r="Y201" s="13">
        <f t="shared" si="8"/>
        <v>0.3006473189</v>
      </c>
      <c r="Z201" s="12">
        <f t="shared" si="9"/>
        <v>166.7692308</v>
      </c>
      <c r="AA201" s="19">
        <v>23.0</v>
      </c>
      <c r="AB201" s="19">
        <v>39.0</v>
      </c>
      <c r="AC201" s="19">
        <v>72.0</v>
      </c>
      <c r="AD201" s="19">
        <v>35.0</v>
      </c>
      <c r="AE201" s="19">
        <v>39.0</v>
      </c>
      <c r="AF201" s="10">
        <f t="shared" si="10"/>
        <v>0.3076923077</v>
      </c>
      <c r="AG201" s="10">
        <f t="shared" si="11"/>
        <v>0.4358974359</v>
      </c>
      <c r="AH201" s="10">
        <f t="shared" si="12"/>
        <v>0.7435897436</v>
      </c>
      <c r="AI201" s="19">
        <v>383.0</v>
      </c>
      <c r="AJ201" s="13">
        <f t="shared" si="13"/>
        <v>0.3626893939</v>
      </c>
      <c r="AK201" s="19">
        <v>334.0</v>
      </c>
      <c r="AL201" s="13">
        <f t="shared" si="14"/>
        <v>0.3162878788</v>
      </c>
      <c r="AM201" s="19">
        <v>339.0</v>
      </c>
      <c r="AN201" s="13">
        <f t="shared" si="15"/>
        <v>0.3210227273</v>
      </c>
      <c r="AO201" s="13">
        <f t="shared" si="16"/>
        <v>0.5341701534</v>
      </c>
      <c r="AP201" s="8">
        <v>13.0</v>
      </c>
      <c r="AQ201" s="14">
        <v>8.28</v>
      </c>
      <c r="AR201" s="19">
        <v>17.42</v>
      </c>
      <c r="AS201" s="26">
        <v>5.0</v>
      </c>
      <c r="AT201" s="27">
        <v>0.269</v>
      </c>
      <c r="AU201" s="8">
        <v>9.0</v>
      </c>
      <c r="AV201" s="27">
        <v>0.406</v>
      </c>
      <c r="AW201" s="19">
        <v>50.23</v>
      </c>
      <c r="AX201" s="19">
        <v>18.23</v>
      </c>
      <c r="AY201" s="27">
        <v>1.137</v>
      </c>
      <c r="AZ201" s="27">
        <v>-4.216</v>
      </c>
      <c r="BA201" s="19">
        <v>46.69</v>
      </c>
      <c r="BB201" s="13">
        <f t="shared" si="17"/>
        <v>0.07195571956</v>
      </c>
      <c r="BC201" s="28">
        <f t="shared" si="18"/>
        <v>0.9231950845</v>
      </c>
      <c r="BD201" s="26">
        <f t="shared" si="19"/>
        <v>995.150804</v>
      </c>
      <c r="BE201" s="13">
        <f t="shared" si="20"/>
        <v>-0.004849195957</v>
      </c>
      <c r="BF201" s="18">
        <f t="shared" si="21"/>
        <v>1.971904573</v>
      </c>
      <c r="BG201" s="18">
        <f t="shared" si="22"/>
        <v>2.528082786</v>
      </c>
      <c r="BH201" s="14">
        <f t="shared" si="23"/>
        <v>27.4044174</v>
      </c>
      <c r="BI201" s="14">
        <f t="shared" si="24"/>
        <v>32.91563788</v>
      </c>
      <c r="BJ201" s="14">
        <f t="shared" si="25"/>
        <v>50.61221738</v>
      </c>
      <c r="BK201" s="14">
        <f t="shared" si="26"/>
        <v>57.53916422</v>
      </c>
      <c r="BL201" s="14">
        <f t="shared" si="27"/>
        <v>-6.926946834</v>
      </c>
      <c r="BM201" s="19">
        <v>39.0</v>
      </c>
      <c r="BN201" s="19">
        <v>50.0</v>
      </c>
      <c r="BO201" s="26">
        <v>503.0</v>
      </c>
      <c r="BP201" s="26">
        <v>601.0</v>
      </c>
      <c r="BQ201" s="19">
        <v>198.0</v>
      </c>
      <c r="BR201" s="19">
        <v>223.0</v>
      </c>
      <c r="BS201" s="19">
        <v>261.0</v>
      </c>
      <c r="BT201" s="19">
        <v>264.0</v>
      </c>
      <c r="BU201" s="19">
        <v>498.0</v>
      </c>
      <c r="BV201" s="19">
        <v>543.0</v>
      </c>
      <c r="BW201" s="13">
        <f t="shared" si="28"/>
        <v>0.4783861671</v>
      </c>
      <c r="BX201" s="14">
        <v>-1.62</v>
      </c>
      <c r="BY201" s="29">
        <f t="shared" si="29"/>
        <v>-3.215030516</v>
      </c>
      <c r="BZ201" s="18">
        <f t="shared" si="30"/>
        <v>1.819116005</v>
      </c>
      <c r="CA201" s="18">
        <f t="shared" si="31"/>
        <v>2.216569922</v>
      </c>
      <c r="CB201" s="14">
        <f t="shared" si="32"/>
        <v>27.74534075</v>
      </c>
      <c r="CC201" s="14">
        <f t="shared" si="33"/>
        <v>29.82433047</v>
      </c>
      <c r="CD201" s="14">
        <f t="shared" si="34"/>
        <v>50.06390686</v>
      </c>
      <c r="CE201" s="14">
        <f t="shared" si="35"/>
        <v>55.03208082</v>
      </c>
      <c r="CF201" s="14">
        <f t="shared" si="36"/>
        <v>-1.958772871</v>
      </c>
      <c r="CG201" s="7">
        <v>3924.983333</v>
      </c>
      <c r="CH201" s="7">
        <v>119.0</v>
      </c>
      <c r="CI201" s="7">
        <v>145.0</v>
      </c>
      <c r="CJ201" s="26">
        <v>1696.0</v>
      </c>
      <c r="CK201" s="7">
        <v>1806.0</v>
      </c>
      <c r="CL201" s="7">
        <v>652.0</v>
      </c>
      <c r="CM201" s="7">
        <v>778.0</v>
      </c>
      <c r="CN201" s="7">
        <v>808.0</v>
      </c>
      <c r="CO201" s="7">
        <v>871.0</v>
      </c>
      <c r="CP201" s="19">
        <v>9.0</v>
      </c>
      <c r="CQ201" s="19">
        <v>18.0</v>
      </c>
      <c r="CR201" s="26">
        <f t="shared" si="37"/>
        <v>9</v>
      </c>
      <c r="CS201" s="18">
        <f t="shared" si="38"/>
        <v>0.4245116151</v>
      </c>
      <c r="CT201" s="18">
        <f t="shared" si="39"/>
        <v>0.8490232302</v>
      </c>
      <c r="CU201" s="18">
        <f t="shared" si="40"/>
        <v>0.4245116151</v>
      </c>
      <c r="CV201" s="30">
        <v>39.71</v>
      </c>
      <c r="CW201" s="30">
        <v>48.45</v>
      </c>
      <c r="CX201" s="30">
        <v>31.43</v>
      </c>
      <c r="CY201" s="30">
        <v>40.41</v>
      </c>
      <c r="CZ201" s="30">
        <v>38.89</v>
      </c>
      <c r="DA201" s="30">
        <v>37.45</v>
      </c>
      <c r="DB201" s="7">
        <v>378.0</v>
      </c>
      <c r="DC201" s="7">
        <v>535.0</v>
      </c>
      <c r="DD201" s="13">
        <f t="shared" si="41"/>
        <v>0.4140197152</v>
      </c>
      <c r="DE201" s="7">
        <v>0.19</v>
      </c>
      <c r="DF201" s="7">
        <v>-19.24</v>
      </c>
      <c r="DG201" s="7">
        <v>258.0</v>
      </c>
      <c r="DH201" s="7">
        <v>308.0</v>
      </c>
      <c r="DI201" s="7">
        <v>286.0</v>
      </c>
      <c r="DJ201" s="8" t="s">
        <v>4073</v>
      </c>
      <c r="DK201" s="7" t="s">
        <v>4074</v>
      </c>
    </row>
    <row r="202" ht="12.75" customHeight="1">
      <c r="A202" s="7" t="s">
        <v>1215</v>
      </c>
      <c r="B202" s="7" t="s">
        <v>1216</v>
      </c>
      <c r="C202" s="8" t="s">
        <v>325</v>
      </c>
      <c r="D202" s="9" t="s">
        <v>174</v>
      </c>
      <c r="E202" s="7">
        <v>78.0</v>
      </c>
      <c r="F202" s="7">
        <v>12.0</v>
      </c>
      <c r="G202" s="7">
        <v>15.0</v>
      </c>
      <c r="H202" s="24">
        <f t="shared" si="1"/>
        <v>27</v>
      </c>
      <c r="I202" s="25">
        <f t="shared" si="2"/>
        <v>1.147620341</v>
      </c>
      <c r="J202" s="19">
        <v>9.0</v>
      </c>
      <c r="K202" s="19">
        <v>6.0</v>
      </c>
      <c r="L202" s="19">
        <v>8.0</v>
      </c>
      <c r="M202" s="19">
        <v>111.0</v>
      </c>
      <c r="N202" s="19">
        <v>40.0</v>
      </c>
      <c r="O202" s="19">
        <v>48.0</v>
      </c>
      <c r="P202" s="19">
        <v>51.0</v>
      </c>
      <c r="Q202" s="10">
        <f t="shared" si="3"/>
        <v>0.1081081081</v>
      </c>
      <c r="R202" s="10">
        <f t="shared" si="4"/>
        <v>0.06030150754</v>
      </c>
      <c r="S202" s="7">
        <v>84697.0</v>
      </c>
      <c r="T202" s="14">
        <f t="shared" si="5"/>
        <v>18.09764957</v>
      </c>
      <c r="U202" s="14">
        <v>1302.99</v>
      </c>
      <c r="V202" s="14">
        <f t="shared" si="6"/>
        <v>16.705</v>
      </c>
      <c r="W202" s="14">
        <v>2365.5</v>
      </c>
      <c r="X202" s="14">
        <f t="shared" si="7"/>
        <v>30.32692308</v>
      </c>
      <c r="Y202" s="13">
        <f t="shared" si="8"/>
        <v>0.3551842856</v>
      </c>
      <c r="Z202" s="12">
        <f t="shared" si="9"/>
        <v>66.42857143</v>
      </c>
      <c r="AA202" s="19">
        <v>50.0</v>
      </c>
      <c r="AB202" s="19">
        <v>78.0</v>
      </c>
      <c r="AC202" s="19">
        <v>114.0</v>
      </c>
      <c r="AD202" s="19">
        <v>36.0</v>
      </c>
      <c r="AE202" s="19">
        <v>18.0</v>
      </c>
      <c r="AF202" s="10">
        <f t="shared" si="10"/>
        <v>0.1607142857</v>
      </c>
      <c r="AG202" s="10">
        <f t="shared" si="11"/>
        <v>0.25</v>
      </c>
      <c r="AH202" s="10">
        <f t="shared" si="12"/>
        <v>0.4107142857</v>
      </c>
      <c r="AI202" s="19">
        <v>458.0</v>
      </c>
      <c r="AJ202" s="13">
        <f t="shared" si="13"/>
        <v>0.3472327521</v>
      </c>
      <c r="AK202" s="19">
        <v>362.0</v>
      </c>
      <c r="AL202" s="13">
        <f t="shared" si="14"/>
        <v>0.2744503412</v>
      </c>
      <c r="AM202" s="19">
        <v>499.0</v>
      </c>
      <c r="AN202" s="13">
        <f t="shared" si="15"/>
        <v>0.3783169067</v>
      </c>
      <c r="AO202" s="13">
        <f t="shared" si="16"/>
        <v>0.5585365854</v>
      </c>
      <c r="AP202" s="8">
        <v>7.0</v>
      </c>
      <c r="AQ202" s="14">
        <v>11.66</v>
      </c>
      <c r="AR202" s="19">
        <v>17.42</v>
      </c>
      <c r="AS202" s="26">
        <v>4.0</v>
      </c>
      <c r="AT202" s="27">
        <v>0.6</v>
      </c>
      <c r="AU202" s="8">
        <v>4.0</v>
      </c>
      <c r="AV202" s="27">
        <v>0.311</v>
      </c>
      <c r="AW202" s="19">
        <v>49.98</v>
      </c>
      <c r="AX202" s="19">
        <v>16.92</v>
      </c>
      <c r="AY202" s="27">
        <v>1.298</v>
      </c>
      <c r="AZ202" s="27">
        <v>-1.4020000000000001</v>
      </c>
      <c r="BA202" s="19">
        <v>49.99</v>
      </c>
      <c r="BB202" s="13">
        <f t="shared" si="17"/>
        <v>0.09032258065</v>
      </c>
      <c r="BC202" s="28">
        <f t="shared" si="18"/>
        <v>0.9252173913</v>
      </c>
      <c r="BD202" s="26">
        <f t="shared" si="19"/>
        <v>1015.539972</v>
      </c>
      <c r="BE202" s="13">
        <f t="shared" si="20"/>
        <v>0.01553997195</v>
      </c>
      <c r="BF202" s="18">
        <f t="shared" si="21"/>
        <v>2.57868441</v>
      </c>
      <c r="BG202" s="18">
        <f t="shared" si="22"/>
        <v>1.980061244</v>
      </c>
      <c r="BH202" s="14">
        <f t="shared" si="23"/>
        <v>28.54972026</v>
      </c>
      <c r="BI202" s="14">
        <f t="shared" si="24"/>
        <v>26.47756314</v>
      </c>
      <c r="BJ202" s="14">
        <f t="shared" si="25"/>
        <v>48.71871618</v>
      </c>
      <c r="BK202" s="14">
        <f t="shared" si="26"/>
        <v>47.42937398</v>
      </c>
      <c r="BL202" s="14">
        <f t="shared" si="27"/>
        <v>1.289342205</v>
      </c>
      <c r="BM202" s="19">
        <v>56.0</v>
      </c>
      <c r="BN202" s="19">
        <v>43.0</v>
      </c>
      <c r="BO202" s="26">
        <v>564.0</v>
      </c>
      <c r="BP202" s="26">
        <v>532.0</v>
      </c>
      <c r="BQ202" s="19">
        <v>223.0</v>
      </c>
      <c r="BR202" s="19">
        <v>241.0</v>
      </c>
      <c r="BS202" s="19">
        <v>215.0</v>
      </c>
      <c r="BT202" s="19">
        <v>214.0</v>
      </c>
      <c r="BU202" s="19">
        <v>500.0</v>
      </c>
      <c r="BV202" s="19">
        <v>448.0</v>
      </c>
      <c r="BW202" s="13">
        <f t="shared" si="28"/>
        <v>0.5274261603</v>
      </c>
      <c r="BX202" s="14">
        <v>3.3</v>
      </c>
      <c r="BY202" s="29">
        <f t="shared" si="29"/>
        <v>1.507464156</v>
      </c>
      <c r="BZ202" s="18">
        <f t="shared" si="30"/>
        <v>2.520297854</v>
      </c>
      <c r="CA202" s="18">
        <f t="shared" si="31"/>
        <v>1.800212753</v>
      </c>
      <c r="CB202" s="14">
        <f t="shared" si="32"/>
        <v>27.98512552</v>
      </c>
      <c r="CC202" s="14">
        <f t="shared" si="33"/>
        <v>28.59065163</v>
      </c>
      <c r="CD202" s="14">
        <f t="shared" si="34"/>
        <v>48.19660506</v>
      </c>
      <c r="CE202" s="14">
        <f t="shared" si="35"/>
        <v>50.8314619</v>
      </c>
      <c r="CF202" s="14">
        <f t="shared" si="36"/>
        <v>3.924199052</v>
      </c>
      <c r="CG202" s="7">
        <v>3666.233333</v>
      </c>
      <c r="CH202" s="7">
        <v>154.0</v>
      </c>
      <c r="CI202" s="7">
        <v>110.0</v>
      </c>
      <c r="CJ202" s="26">
        <v>1556.0</v>
      </c>
      <c r="CK202" s="7">
        <v>1637.0</v>
      </c>
      <c r="CL202" s="7">
        <v>612.0</v>
      </c>
      <c r="CM202" s="7">
        <v>679.0</v>
      </c>
      <c r="CN202" s="7">
        <v>623.0</v>
      </c>
      <c r="CO202" s="7">
        <v>680.0</v>
      </c>
      <c r="CP202" s="19">
        <v>12.0</v>
      </c>
      <c r="CQ202" s="19">
        <v>3.0</v>
      </c>
      <c r="CR202" s="26">
        <f t="shared" si="37"/>
        <v>-9</v>
      </c>
      <c r="CS202" s="18">
        <f t="shared" si="38"/>
        <v>0.5100534848</v>
      </c>
      <c r="CT202" s="18">
        <f t="shared" si="39"/>
        <v>0.1275133712</v>
      </c>
      <c r="CU202" s="18">
        <f t="shared" si="40"/>
        <v>-0.3825401136</v>
      </c>
      <c r="CV202" s="30">
        <v>45.11</v>
      </c>
      <c r="CW202" s="30">
        <v>45.44</v>
      </c>
      <c r="CX202" s="30">
        <v>61.09</v>
      </c>
      <c r="CY202" s="30">
        <v>35.77</v>
      </c>
      <c r="CZ202" s="30">
        <v>50.19</v>
      </c>
      <c r="DA202" s="30">
        <v>51.85</v>
      </c>
      <c r="DB202" s="7">
        <v>0.0</v>
      </c>
      <c r="DC202" s="7">
        <v>0.0</v>
      </c>
      <c r="DD202" s="13" t="str">
        <f t="shared" si="41"/>
        <v> </v>
      </c>
      <c r="DE202" s="7">
        <v>0.0</v>
      </c>
      <c r="DF202" s="7">
        <v>0.0</v>
      </c>
      <c r="DG202" s="7">
        <v>0.0</v>
      </c>
      <c r="DH202" s="7">
        <v>0.0</v>
      </c>
      <c r="DI202" s="7">
        <v>0.0</v>
      </c>
      <c r="DJ202" s="8" t="s">
        <v>4075</v>
      </c>
      <c r="DK202" s="7" t="s">
        <v>4076</v>
      </c>
    </row>
    <row r="203" ht="12.75" customHeight="1">
      <c r="A203" s="7" t="s">
        <v>1221</v>
      </c>
      <c r="B203" s="7" t="s">
        <v>1222</v>
      </c>
      <c r="C203" s="8" t="s">
        <v>254</v>
      </c>
      <c r="D203" s="9" t="s">
        <v>174</v>
      </c>
      <c r="E203" s="7">
        <v>82.0</v>
      </c>
      <c r="F203" s="7">
        <v>6.0</v>
      </c>
      <c r="G203" s="7">
        <v>22.0</v>
      </c>
      <c r="H203" s="24">
        <f t="shared" si="1"/>
        <v>28</v>
      </c>
      <c r="I203" s="25">
        <f t="shared" si="2"/>
        <v>1.178327196</v>
      </c>
      <c r="J203" s="19">
        <v>4.0</v>
      </c>
      <c r="K203" s="19">
        <v>9.0</v>
      </c>
      <c r="L203" s="19">
        <v>11.0</v>
      </c>
      <c r="M203" s="19">
        <v>86.0</v>
      </c>
      <c r="N203" s="19">
        <v>48.0</v>
      </c>
      <c r="O203" s="19">
        <v>62.0</v>
      </c>
      <c r="P203" s="19">
        <v>79.0</v>
      </c>
      <c r="Q203" s="10">
        <f t="shared" si="3"/>
        <v>0.06976744186</v>
      </c>
      <c r="R203" s="10">
        <f t="shared" si="4"/>
        <v>0.0306122449</v>
      </c>
      <c r="S203" s="7">
        <v>85545.0</v>
      </c>
      <c r="T203" s="14">
        <f t="shared" si="5"/>
        <v>17.38719512</v>
      </c>
      <c r="U203" s="14">
        <v>1353.47</v>
      </c>
      <c r="V203" s="14">
        <f t="shared" si="6"/>
        <v>16.50573171</v>
      </c>
      <c r="W203" s="14">
        <v>2566.6</v>
      </c>
      <c r="X203" s="14">
        <f t="shared" si="7"/>
        <v>31.3</v>
      </c>
      <c r="Y203" s="13">
        <f t="shared" si="8"/>
        <v>0.3452667937</v>
      </c>
      <c r="Z203" s="12">
        <f t="shared" si="9"/>
        <v>100.3965517</v>
      </c>
      <c r="AA203" s="19">
        <v>83.0</v>
      </c>
      <c r="AB203" s="19">
        <v>58.0</v>
      </c>
      <c r="AC203" s="19">
        <v>120.0</v>
      </c>
      <c r="AD203" s="19">
        <v>43.0</v>
      </c>
      <c r="AE203" s="19">
        <v>21.0</v>
      </c>
      <c r="AF203" s="10">
        <f t="shared" si="10"/>
        <v>0.06896551724</v>
      </c>
      <c r="AG203" s="10">
        <f t="shared" si="11"/>
        <v>0.3448275862</v>
      </c>
      <c r="AH203" s="10">
        <f t="shared" si="12"/>
        <v>0.4137931034</v>
      </c>
      <c r="AI203" s="19">
        <v>389.0</v>
      </c>
      <c r="AJ203" s="13">
        <f t="shared" si="13"/>
        <v>0.3077531646</v>
      </c>
      <c r="AK203" s="19">
        <v>409.0</v>
      </c>
      <c r="AL203" s="13">
        <f t="shared" si="14"/>
        <v>0.3235759494</v>
      </c>
      <c r="AM203" s="19">
        <v>466.0</v>
      </c>
      <c r="AN203" s="13">
        <f t="shared" si="15"/>
        <v>0.3686708861</v>
      </c>
      <c r="AO203" s="13">
        <f t="shared" si="16"/>
        <v>0.4874686717</v>
      </c>
      <c r="AP203" s="8">
        <v>1.0</v>
      </c>
      <c r="AQ203" s="14">
        <v>-4.37</v>
      </c>
      <c r="AR203" s="19">
        <v>17.4</v>
      </c>
      <c r="AS203" s="26">
        <v>3.0</v>
      </c>
      <c r="AT203" s="27">
        <v>0.534</v>
      </c>
      <c r="AU203" s="8">
        <v>3.0</v>
      </c>
      <c r="AV203" s="27">
        <v>0.045</v>
      </c>
      <c r="AW203" s="19">
        <v>50.13</v>
      </c>
      <c r="AX203" s="19">
        <v>16.43</v>
      </c>
      <c r="AY203" s="27">
        <v>1.294</v>
      </c>
      <c r="AZ203" s="27">
        <v>5.743</v>
      </c>
      <c r="BA203" s="19">
        <v>52.18</v>
      </c>
      <c r="BB203" s="13">
        <f t="shared" si="17"/>
        <v>0.08964451314</v>
      </c>
      <c r="BC203" s="28">
        <f t="shared" si="18"/>
        <v>0.9171075838</v>
      </c>
      <c r="BD203" s="26">
        <f t="shared" si="19"/>
        <v>1006.752097</v>
      </c>
      <c r="BE203" s="13">
        <f t="shared" si="20"/>
        <v>0.006752096912</v>
      </c>
      <c r="BF203" s="18">
        <f t="shared" si="21"/>
        <v>2.571168921</v>
      </c>
      <c r="BG203" s="18">
        <f t="shared" si="22"/>
        <v>2.083533436</v>
      </c>
      <c r="BH203" s="14">
        <f t="shared" si="23"/>
        <v>28.68183262</v>
      </c>
      <c r="BI203" s="14">
        <f t="shared" si="24"/>
        <v>25.13539273</v>
      </c>
      <c r="BJ203" s="14">
        <f t="shared" si="25"/>
        <v>53.77289486</v>
      </c>
      <c r="BK203" s="14">
        <f t="shared" si="26"/>
        <v>46.85733707</v>
      </c>
      <c r="BL203" s="14">
        <f t="shared" si="27"/>
        <v>6.915557788</v>
      </c>
      <c r="BM203" s="19">
        <v>58.0</v>
      </c>
      <c r="BN203" s="19">
        <v>47.0</v>
      </c>
      <c r="BO203" s="26">
        <v>589.0</v>
      </c>
      <c r="BP203" s="26">
        <v>520.0</v>
      </c>
      <c r="BQ203" s="19">
        <v>251.0</v>
      </c>
      <c r="BR203" s="19">
        <v>214.0</v>
      </c>
      <c r="BS203" s="19">
        <v>315.0</v>
      </c>
      <c r="BT203" s="19">
        <v>276.0</v>
      </c>
      <c r="BU203" s="19">
        <v>605.0</v>
      </c>
      <c r="BV203" s="19">
        <v>484.0</v>
      </c>
      <c r="BW203" s="13">
        <f t="shared" si="28"/>
        <v>0.5555555556</v>
      </c>
      <c r="BX203" s="14">
        <v>2.84</v>
      </c>
      <c r="BY203" s="29">
        <f t="shared" si="29"/>
        <v>1.428309668</v>
      </c>
      <c r="BZ203" s="18">
        <f t="shared" si="30"/>
        <v>2.156100669</v>
      </c>
      <c r="CA203" s="18">
        <f t="shared" si="31"/>
        <v>2.079643198</v>
      </c>
      <c r="CB203" s="14">
        <f t="shared" si="32"/>
        <v>29.68079006</v>
      </c>
      <c r="CC203" s="14">
        <f t="shared" si="33"/>
        <v>26.66836572</v>
      </c>
      <c r="CD203" s="14">
        <f t="shared" si="34"/>
        <v>56.13507486</v>
      </c>
      <c r="CE203" s="14">
        <f t="shared" si="35"/>
        <v>50.78305193</v>
      </c>
      <c r="CF203" s="14">
        <f t="shared" si="36"/>
        <v>1.563534851</v>
      </c>
      <c r="CG203" s="7">
        <v>3923.75</v>
      </c>
      <c r="CH203" s="7">
        <v>141.0</v>
      </c>
      <c r="CI203" s="7">
        <v>136.0</v>
      </c>
      <c r="CJ203" s="26">
        <v>1800.0</v>
      </c>
      <c r="CK203" s="7">
        <v>1608.0</v>
      </c>
      <c r="CL203" s="7">
        <v>791.0</v>
      </c>
      <c r="CM203" s="7">
        <v>623.0</v>
      </c>
      <c r="CN203" s="7">
        <v>939.0</v>
      </c>
      <c r="CO203" s="7">
        <v>954.0</v>
      </c>
      <c r="CP203" s="19">
        <v>10.0</v>
      </c>
      <c r="CQ203" s="19">
        <v>5.0</v>
      </c>
      <c r="CR203" s="26">
        <f t="shared" si="37"/>
        <v>-5</v>
      </c>
      <c r="CS203" s="18">
        <f t="shared" si="38"/>
        <v>0.4208311415</v>
      </c>
      <c r="CT203" s="18">
        <f t="shared" si="39"/>
        <v>0.2104155708</v>
      </c>
      <c r="CU203" s="18">
        <f t="shared" si="40"/>
        <v>-0.2104155708</v>
      </c>
      <c r="CV203" s="30">
        <v>50.73</v>
      </c>
      <c r="CW203" s="30">
        <v>41.41</v>
      </c>
      <c r="CX203" s="30">
        <v>50.07</v>
      </c>
      <c r="CY203" s="30">
        <v>53.75</v>
      </c>
      <c r="CZ203" s="30">
        <v>46.26</v>
      </c>
      <c r="DA203" s="30">
        <v>51.14</v>
      </c>
      <c r="DB203" s="7">
        <v>0.0</v>
      </c>
      <c r="DC203" s="7">
        <v>0.0</v>
      </c>
      <c r="DD203" s="13" t="str">
        <f t="shared" si="41"/>
        <v> </v>
      </c>
      <c r="DE203" s="7">
        <v>0.0</v>
      </c>
      <c r="DF203" s="7">
        <v>0.0</v>
      </c>
      <c r="DG203" s="7">
        <v>0.0</v>
      </c>
      <c r="DH203" s="7">
        <v>0.0</v>
      </c>
      <c r="DI203" s="7">
        <v>0.0</v>
      </c>
      <c r="DJ203" s="8" t="s">
        <v>4077</v>
      </c>
      <c r="DK203" s="7" t="s">
        <v>4078</v>
      </c>
    </row>
    <row r="204" ht="12.75" customHeight="1">
      <c r="A204" s="7" t="s">
        <v>479</v>
      </c>
      <c r="B204" s="7" t="s">
        <v>1226</v>
      </c>
      <c r="C204" s="8" t="s">
        <v>839</v>
      </c>
      <c r="D204" s="9" t="s">
        <v>174</v>
      </c>
      <c r="E204" s="7">
        <v>75.0</v>
      </c>
      <c r="F204" s="7">
        <v>9.0</v>
      </c>
      <c r="G204" s="7">
        <v>19.0</v>
      </c>
      <c r="H204" s="24">
        <f t="shared" si="1"/>
        <v>28</v>
      </c>
      <c r="I204" s="25">
        <f t="shared" si="2"/>
        <v>1.186734009</v>
      </c>
      <c r="J204" s="19">
        <v>8.0</v>
      </c>
      <c r="K204" s="19">
        <v>6.0</v>
      </c>
      <c r="L204" s="19">
        <v>8.0</v>
      </c>
      <c r="M204" s="19">
        <v>112.0</v>
      </c>
      <c r="N204" s="19">
        <v>59.0</v>
      </c>
      <c r="O204" s="19">
        <v>95.0</v>
      </c>
      <c r="P204" s="19">
        <v>69.0</v>
      </c>
      <c r="Q204" s="10">
        <f t="shared" si="3"/>
        <v>0.08035714286</v>
      </c>
      <c r="R204" s="10">
        <f t="shared" si="4"/>
        <v>0.03383458647</v>
      </c>
      <c r="S204" s="7">
        <v>84939.0</v>
      </c>
      <c r="T204" s="14">
        <f t="shared" si="5"/>
        <v>18.87533333</v>
      </c>
      <c r="U204" s="14">
        <v>1336.26</v>
      </c>
      <c r="V204" s="14">
        <f t="shared" si="6"/>
        <v>17.8168</v>
      </c>
      <c r="W204" s="14">
        <v>2100.57</v>
      </c>
      <c r="X204" s="14">
        <f t="shared" si="7"/>
        <v>28.0076</v>
      </c>
      <c r="Y204" s="13">
        <f t="shared" si="8"/>
        <v>0.3888059636</v>
      </c>
      <c r="Z204" s="12">
        <f t="shared" si="9"/>
        <v>62.38095238</v>
      </c>
      <c r="AA204" s="19">
        <v>53.0</v>
      </c>
      <c r="AB204" s="19">
        <v>129.0</v>
      </c>
      <c r="AC204" s="19">
        <v>129.0</v>
      </c>
      <c r="AD204" s="19">
        <v>25.0</v>
      </c>
      <c r="AE204" s="19">
        <v>35.0</v>
      </c>
      <c r="AF204" s="10">
        <f t="shared" si="10"/>
        <v>0.126984127</v>
      </c>
      <c r="AG204" s="10">
        <f t="shared" si="11"/>
        <v>0.2222222222</v>
      </c>
      <c r="AH204" s="10">
        <f t="shared" si="12"/>
        <v>0.3492063492</v>
      </c>
      <c r="AI204" s="19">
        <v>468.0</v>
      </c>
      <c r="AJ204" s="13">
        <f t="shared" si="13"/>
        <v>0.3095238095</v>
      </c>
      <c r="AK204" s="19">
        <v>504.0</v>
      </c>
      <c r="AL204" s="13">
        <f t="shared" si="14"/>
        <v>0.3333333333</v>
      </c>
      <c r="AM204" s="19">
        <v>540.0</v>
      </c>
      <c r="AN204" s="13">
        <f t="shared" si="15"/>
        <v>0.3571428571</v>
      </c>
      <c r="AO204" s="13">
        <f t="shared" si="16"/>
        <v>0.4814814815</v>
      </c>
      <c r="AP204" s="8">
        <v>5.0</v>
      </c>
      <c r="AQ204" s="14">
        <v>1.56</v>
      </c>
      <c r="AR204" s="19">
        <v>17.52</v>
      </c>
      <c r="AS204" s="26">
        <v>1.0</v>
      </c>
      <c r="AT204" s="27">
        <v>0.8250000000000001</v>
      </c>
      <c r="AU204" s="8">
        <v>2.0</v>
      </c>
      <c r="AV204" s="27">
        <v>0.919</v>
      </c>
      <c r="AW204" s="19">
        <v>50.49</v>
      </c>
      <c r="AX204" s="19">
        <v>17.16</v>
      </c>
      <c r="AY204" s="27">
        <v>1.044</v>
      </c>
      <c r="AZ204" s="27">
        <v>-5.8260000000000005</v>
      </c>
      <c r="BA204" s="19">
        <v>48.14</v>
      </c>
      <c r="BB204" s="13">
        <f t="shared" si="17"/>
        <v>0.09618320611</v>
      </c>
      <c r="BC204" s="28">
        <f t="shared" si="18"/>
        <v>0.9125</v>
      </c>
      <c r="BD204" s="26">
        <f t="shared" si="19"/>
        <v>1008.683206</v>
      </c>
      <c r="BE204" s="13">
        <f t="shared" si="20"/>
        <v>0.008683206107</v>
      </c>
      <c r="BF204" s="18">
        <f t="shared" si="21"/>
        <v>2.828790804</v>
      </c>
      <c r="BG204" s="18">
        <f t="shared" si="22"/>
        <v>2.514480715</v>
      </c>
      <c r="BH204" s="14">
        <f t="shared" si="23"/>
        <v>29.41044408</v>
      </c>
      <c r="BI204" s="14">
        <f t="shared" si="24"/>
        <v>28.73692246</v>
      </c>
      <c r="BJ204" s="14">
        <f t="shared" si="25"/>
        <v>54.64505411</v>
      </c>
      <c r="BK204" s="14">
        <f t="shared" si="26"/>
        <v>53.97153249</v>
      </c>
      <c r="BL204" s="14">
        <f t="shared" si="27"/>
        <v>0.67352162</v>
      </c>
      <c r="BM204" s="19">
        <v>63.0</v>
      </c>
      <c r="BN204" s="19">
        <v>56.0</v>
      </c>
      <c r="BO204" s="26">
        <v>592.0</v>
      </c>
      <c r="BP204" s="26">
        <v>584.0</v>
      </c>
      <c r="BQ204" s="19">
        <v>255.0</v>
      </c>
      <c r="BR204" s="19">
        <v>285.0</v>
      </c>
      <c r="BS204" s="19">
        <v>307.0</v>
      </c>
      <c r="BT204" s="19">
        <v>277.0</v>
      </c>
      <c r="BU204" s="19">
        <v>585.0</v>
      </c>
      <c r="BV204" s="19">
        <v>567.0</v>
      </c>
      <c r="BW204" s="13">
        <f t="shared" si="28"/>
        <v>0.5078125</v>
      </c>
      <c r="BX204" s="14">
        <v>7.12</v>
      </c>
      <c r="BY204" s="29">
        <f t="shared" si="29"/>
        <v>7.772966064</v>
      </c>
      <c r="BZ204" s="18">
        <f t="shared" si="30"/>
        <v>2.09827912</v>
      </c>
      <c r="CA204" s="18">
        <f t="shared" si="31"/>
        <v>2.220678735</v>
      </c>
      <c r="CB204" s="14">
        <f t="shared" si="32"/>
        <v>26.38585993</v>
      </c>
      <c r="CC204" s="14">
        <f t="shared" si="33"/>
        <v>30.68733213</v>
      </c>
      <c r="CD204" s="14">
        <f t="shared" si="34"/>
        <v>51.4253241</v>
      </c>
      <c r="CE204" s="14">
        <f t="shared" si="35"/>
        <v>58.24473124</v>
      </c>
      <c r="CF204" s="14">
        <f t="shared" si="36"/>
        <v>7.49292876</v>
      </c>
      <c r="CG204" s="7">
        <v>3431.383333</v>
      </c>
      <c r="CH204" s="7">
        <v>120.0</v>
      </c>
      <c r="CI204" s="7">
        <v>127.0</v>
      </c>
      <c r="CJ204" s="26">
        <v>1389.0</v>
      </c>
      <c r="CK204" s="7">
        <v>1628.0</v>
      </c>
      <c r="CL204" s="7">
        <v>656.0</v>
      </c>
      <c r="CM204" s="7">
        <v>778.0</v>
      </c>
      <c r="CN204" s="7">
        <v>776.0</v>
      </c>
      <c r="CO204" s="7">
        <v>798.0</v>
      </c>
      <c r="CP204" s="19">
        <v>14.0</v>
      </c>
      <c r="CQ204" s="19">
        <v>28.0</v>
      </c>
      <c r="CR204" s="26">
        <f t="shared" si="37"/>
        <v>14</v>
      </c>
      <c r="CS204" s="18">
        <f t="shared" si="38"/>
        <v>0.5933670046</v>
      </c>
      <c r="CT204" s="18">
        <f t="shared" si="39"/>
        <v>1.186734009</v>
      </c>
      <c r="CU204" s="18">
        <f t="shared" si="40"/>
        <v>0.5933670046</v>
      </c>
      <c r="CV204" s="30">
        <v>49.83</v>
      </c>
      <c r="CW204" s="30">
        <v>46.78</v>
      </c>
      <c r="CX204" s="30">
        <v>46.69</v>
      </c>
      <c r="CY204" s="30">
        <v>44.1</v>
      </c>
      <c r="CZ204" s="30">
        <v>40.05</v>
      </c>
      <c r="DA204" s="30">
        <v>52.7</v>
      </c>
      <c r="DB204" s="7">
        <v>0.0</v>
      </c>
      <c r="DC204" s="7">
        <v>0.0</v>
      </c>
      <c r="DD204" s="13" t="str">
        <f t="shared" si="41"/>
        <v> </v>
      </c>
      <c r="DE204" s="7">
        <v>0.0</v>
      </c>
      <c r="DF204" s="7">
        <v>0.0</v>
      </c>
      <c r="DG204" s="7">
        <v>0.0</v>
      </c>
      <c r="DH204" s="7">
        <v>0.0</v>
      </c>
      <c r="DI204" s="7">
        <v>0.0</v>
      </c>
      <c r="DJ204" s="8" t="s">
        <v>4079</v>
      </c>
      <c r="DK204" s="7" t="s">
        <v>4080</v>
      </c>
    </row>
    <row r="205" ht="12.75" customHeight="1">
      <c r="A205" s="7" t="s">
        <v>432</v>
      </c>
      <c r="B205" s="7" t="s">
        <v>1233</v>
      </c>
      <c r="C205" s="8" t="s">
        <v>490</v>
      </c>
      <c r="D205" s="9" t="s">
        <v>260</v>
      </c>
      <c r="E205" s="7">
        <v>16.0</v>
      </c>
      <c r="F205" s="7">
        <v>2.0</v>
      </c>
      <c r="G205" s="7">
        <v>4.0</v>
      </c>
      <c r="H205" s="24">
        <f t="shared" si="1"/>
        <v>6</v>
      </c>
      <c r="I205" s="25">
        <f t="shared" si="2"/>
        <v>2.011922504</v>
      </c>
      <c r="J205" s="19">
        <v>2.0</v>
      </c>
      <c r="K205" s="19">
        <v>2.0</v>
      </c>
      <c r="L205" s="19">
        <v>1.0</v>
      </c>
      <c r="M205" s="19">
        <v>13.0</v>
      </c>
      <c r="N205" s="19">
        <v>3.0</v>
      </c>
      <c r="O205" s="19">
        <v>5.0</v>
      </c>
      <c r="P205" s="19">
        <v>15.0</v>
      </c>
      <c r="Q205" s="10">
        <f t="shared" si="3"/>
        <v>0.1538461538</v>
      </c>
      <c r="R205" s="10">
        <f t="shared" si="4"/>
        <v>0.09523809524</v>
      </c>
      <c r="S205" s="7">
        <v>10736.0</v>
      </c>
      <c r="T205" s="14">
        <f t="shared" si="5"/>
        <v>11.18333333</v>
      </c>
      <c r="U205" s="14">
        <v>173.88</v>
      </c>
      <c r="V205" s="14">
        <f t="shared" si="6"/>
        <v>10.8675</v>
      </c>
      <c r="W205" s="14">
        <v>586.47</v>
      </c>
      <c r="X205" s="14">
        <f t="shared" si="7"/>
        <v>36.654375</v>
      </c>
      <c r="Y205" s="13">
        <f t="shared" si="8"/>
        <v>0.2286841586</v>
      </c>
      <c r="Z205" s="12">
        <f t="shared" si="9"/>
        <v>19.71428571</v>
      </c>
      <c r="AA205" s="19">
        <v>0.0</v>
      </c>
      <c r="AB205" s="19">
        <v>9.0</v>
      </c>
      <c r="AC205" s="19">
        <v>15.0</v>
      </c>
      <c r="AD205" s="19">
        <v>5.0</v>
      </c>
      <c r="AE205" s="19">
        <v>4.0</v>
      </c>
      <c r="AF205" s="10">
        <f t="shared" si="10"/>
        <v>0.2857142857</v>
      </c>
      <c r="AG205" s="10">
        <f t="shared" si="11"/>
        <v>0.4285714286</v>
      </c>
      <c r="AH205" s="10">
        <f t="shared" si="12"/>
        <v>0.7142857143</v>
      </c>
      <c r="AI205" s="19">
        <v>56.0</v>
      </c>
      <c r="AJ205" s="13">
        <f t="shared" si="13"/>
        <v>0.3544303797</v>
      </c>
      <c r="AK205" s="19">
        <v>51.0</v>
      </c>
      <c r="AL205" s="13">
        <f t="shared" si="14"/>
        <v>0.3227848101</v>
      </c>
      <c r="AM205" s="19">
        <v>51.0</v>
      </c>
      <c r="AN205" s="13">
        <f t="shared" si="15"/>
        <v>0.3227848101</v>
      </c>
      <c r="AO205" s="13">
        <f t="shared" si="16"/>
        <v>0.523364486</v>
      </c>
      <c r="AP205" s="8">
        <v>16.0</v>
      </c>
      <c r="AQ205" s="14">
        <v>3.43</v>
      </c>
      <c r="AR205" s="19">
        <v>17.26</v>
      </c>
      <c r="AS205" s="26">
        <v>10.0</v>
      </c>
      <c r="AT205" s="27">
        <v>-0.075</v>
      </c>
      <c r="AU205" s="8">
        <v>11.0</v>
      </c>
      <c r="AV205" s="27">
        <v>-0.386</v>
      </c>
      <c r="AW205" s="19">
        <v>49.8</v>
      </c>
      <c r="AX205" s="19">
        <v>17.46</v>
      </c>
      <c r="AY205" s="27">
        <v>1.049</v>
      </c>
      <c r="AZ205" s="27">
        <v>-6.013</v>
      </c>
      <c r="BA205" s="19">
        <v>48.16</v>
      </c>
      <c r="BB205" s="13">
        <f t="shared" si="17"/>
        <v>0.1014492754</v>
      </c>
      <c r="BC205" s="28">
        <f t="shared" si="18"/>
        <v>0.9393939394</v>
      </c>
      <c r="BD205" s="26">
        <f t="shared" si="19"/>
        <v>1040.843215</v>
      </c>
      <c r="BE205" s="13">
        <f t="shared" si="20"/>
        <v>0.04084321476</v>
      </c>
      <c r="BF205" s="18">
        <f t="shared" si="21"/>
        <v>2.415458937</v>
      </c>
      <c r="BG205" s="18">
        <f t="shared" si="22"/>
        <v>1.38026225</v>
      </c>
      <c r="BH205" s="14">
        <f t="shared" si="23"/>
        <v>23.80952381</v>
      </c>
      <c r="BI205" s="14">
        <f t="shared" si="24"/>
        <v>22.77432712</v>
      </c>
      <c r="BJ205" s="14">
        <f t="shared" si="25"/>
        <v>39.68253968</v>
      </c>
      <c r="BK205" s="14">
        <f t="shared" si="26"/>
        <v>39.68253968</v>
      </c>
      <c r="BL205" s="14">
        <f t="shared" si="27"/>
        <v>0</v>
      </c>
      <c r="BM205" s="19">
        <v>7.0</v>
      </c>
      <c r="BN205" s="19">
        <v>4.0</v>
      </c>
      <c r="BO205" s="26">
        <v>62.0</v>
      </c>
      <c r="BP205" s="26">
        <v>62.0</v>
      </c>
      <c r="BQ205" s="19">
        <v>18.0</v>
      </c>
      <c r="BR205" s="19">
        <v>24.0</v>
      </c>
      <c r="BS205" s="19">
        <v>28.0</v>
      </c>
      <c r="BT205" s="19">
        <v>25.0</v>
      </c>
      <c r="BU205" s="19">
        <v>57.0</v>
      </c>
      <c r="BV205" s="19">
        <v>51.0</v>
      </c>
      <c r="BW205" s="13">
        <f t="shared" si="28"/>
        <v>0.5277777778</v>
      </c>
      <c r="BX205" s="14">
        <v>4.06</v>
      </c>
      <c r="BY205" s="29">
        <f t="shared" si="29"/>
        <v>4.976252336</v>
      </c>
      <c r="BZ205" s="18">
        <f t="shared" si="30"/>
        <v>1.739359599</v>
      </c>
      <c r="CA205" s="18">
        <f t="shared" si="31"/>
        <v>1.976544999</v>
      </c>
      <c r="CB205" s="14">
        <f t="shared" si="32"/>
        <v>24.27197259</v>
      </c>
      <c r="CC205" s="14">
        <f t="shared" si="33"/>
        <v>24.74634339</v>
      </c>
      <c r="CD205" s="14">
        <f t="shared" si="34"/>
        <v>40.47964159</v>
      </c>
      <c r="CE205" s="14">
        <f t="shared" si="35"/>
        <v>43.64211359</v>
      </c>
      <c r="CF205" s="14">
        <f t="shared" si="36"/>
        <v>3.162471999</v>
      </c>
      <c r="CG205" s="7">
        <v>758.9</v>
      </c>
      <c r="CH205" s="7">
        <v>22.0</v>
      </c>
      <c r="CI205" s="7">
        <v>25.0</v>
      </c>
      <c r="CJ205" s="26">
        <v>285.0</v>
      </c>
      <c r="CK205" s="7">
        <v>288.0</v>
      </c>
      <c r="CL205" s="7">
        <v>98.0</v>
      </c>
      <c r="CM205" s="7">
        <v>104.0</v>
      </c>
      <c r="CN205" s="7">
        <v>107.0</v>
      </c>
      <c r="CO205" s="7">
        <v>135.0</v>
      </c>
      <c r="CP205" s="19">
        <v>4.0</v>
      </c>
      <c r="CQ205" s="19">
        <v>3.0</v>
      </c>
      <c r="CR205" s="26">
        <f t="shared" si="37"/>
        <v>-1</v>
      </c>
      <c r="CS205" s="18">
        <f t="shared" si="38"/>
        <v>1.341281669</v>
      </c>
      <c r="CT205" s="18">
        <f t="shared" si="39"/>
        <v>1.005961252</v>
      </c>
      <c r="CU205" s="18">
        <f t="shared" si="40"/>
        <v>-0.3353204173</v>
      </c>
      <c r="CV205" s="30">
        <v>5.07</v>
      </c>
      <c r="CW205" s="30">
        <v>4.35</v>
      </c>
      <c r="CX205" s="30">
        <v>4.27</v>
      </c>
      <c r="CY205" s="30">
        <v>6.27</v>
      </c>
      <c r="CZ205" s="30">
        <v>5.53</v>
      </c>
      <c r="DA205" s="30">
        <v>5.68</v>
      </c>
      <c r="DB205" s="7">
        <v>6.0</v>
      </c>
      <c r="DC205" s="7">
        <v>12.0</v>
      </c>
      <c r="DD205" s="13">
        <f t="shared" si="41"/>
        <v>0.3333333333</v>
      </c>
      <c r="DE205" s="7">
        <v>-0.04</v>
      </c>
      <c r="DF205" s="7">
        <v>-1.45</v>
      </c>
      <c r="DG205" s="7">
        <v>10.0</v>
      </c>
      <c r="DH205" s="7">
        <v>1.0</v>
      </c>
      <c r="DI205" s="7">
        <v>4.0</v>
      </c>
      <c r="DJ205" s="8" t="s">
        <v>4081</v>
      </c>
      <c r="DK205" s="7" t="s">
        <v>4082</v>
      </c>
    </row>
    <row r="206" ht="12.75" customHeight="1">
      <c r="A206" s="7" t="s">
        <v>1236</v>
      </c>
      <c r="B206" s="7" t="s">
        <v>1237</v>
      </c>
      <c r="C206" s="8" t="s">
        <v>206</v>
      </c>
      <c r="D206" s="9" t="s">
        <v>260</v>
      </c>
      <c r="E206" s="7">
        <v>79.0</v>
      </c>
      <c r="F206" s="7">
        <v>11.0</v>
      </c>
      <c r="G206" s="7">
        <v>13.0</v>
      </c>
      <c r="H206" s="24">
        <f t="shared" si="1"/>
        <v>24</v>
      </c>
      <c r="I206" s="25">
        <f t="shared" si="2"/>
        <v>1.407991656</v>
      </c>
      <c r="J206" s="19">
        <v>11.0</v>
      </c>
      <c r="K206" s="19">
        <v>6.0</v>
      </c>
      <c r="L206" s="19">
        <v>5.0</v>
      </c>
      <c r="M206" s="19">
        <v>107.0</v>
      </c>
      <c r="N206" s="19">
        <v>46.0</v>
      </c>
      <c r="O206" s="19">
        <v>57.0</v>
      </c>
      <c r="P206" s="19">
        <v>112.0</v>
      </c>
      <c r="Q206" s="10">
        <f t="shared" si="3"/>
        <v>0.1028037383</v>
      </c>
      <c r="R206" s="10">
        <f t="shared" si="4"/>
        <v>0.05238095238</v>
      </c>
      <c r="S206" s="7">
        <v>61364.0</v>
      </c>
      <c r="T206" s="14">
        <f t="shared" si="5"/>
        <v>12.94599156</v>
      </c>
      <c r="U206" s="14">
        <v>966.24</v>
      </c>
      <c r="V206" s="14">
        <f t="shared" si="6"/>
        <v>12.23088608</v>
      </c>
      <c r="W206" s="14">
        <v>2794.36</v>
      </c>
      <c r="X206" s="14">
        <f t="shared" si="7"/>
        <v>35.37164557</v>
      </c>
      <c r="Y206" s="13">
        <f t="shared" si="8"/>
        <v>0.2569377227</v>
      </c>
      <c r="Z206" s="12">
        <f t="shared" si="9"/>
        <v>79.13513514</v>
      </c>
      <c r="AA206" s="19">
        <v>26.0</v>
      </c>
      <c r="AB206" s="19">
        <v>97.0</v>
      </c>
      <c r="AC206" s="19">
        <v>137.0</v>
      </c>
      <c r="AD206" s="19">
        <v>17.0</v>
      </c>
      <c r="AE206" s="19">
        <v>35.0</v>
      </c>
      <c r="AF206" s="10">
        <f t="shared" si="10"/>
        <v>0.2972972973</v>
      </c>
      <c r="AG206" s="10">
        <f t="shared" si="11"/>
        <v>0.2972972973</v>
      </c>
      <c r="AH206" s="10">
        <f t="shared" si="12"/>
        <v>0.5945945946</v>
      </c>
      <c r="AI206" s="19">
        <v>313.0</v>
      </c>
      <c r="AJ206" s="13">
        <f t="shared" si="13"/>
        <v>0.3267223382</v>
      </c>
      <c r="AK206" s="19">
        <v>303.0</v>
      </c>
      <c r="AL206" s="13">
        <f t="shared" si="14"/>
        <v>0.3162839248</v>
      </c>
      <c r="AM206" s="19">
        <v>342.0</v>
      </c>
      <c r="AN206" s="13">
        <f t="shared" si="15"/>
        <v>0.356993737</v>
      </c>
      <c r="AO206" s="13">
        <f t="shared" si="16"/>
        <v>0.5081168831</v>
      </c>
      <c r="AP206" s="8">
        <v>10.0</v>
      </c>
      <c r="AQ206" s="14">
        <v>2.6</v>
      </c>
      <c r="AR206" s="19">
        <v>17.31</v>
      </c>
      <c r="AS206" s="26">
        <v>8.0</v>
      </c>
      <c r="AT206" s="27">
        <v>0.311</v>
      </c>
      <c r="AU206" s="8">
        <v>8.0</v>
      </c>
      <c r="AV206" s="27">
        <v>-0.209</v>
      </c>
      <c r="AW206" s="19">
        <v>50.07</v>
      </c>
      <c r="AX206" s="19">
        <v>17.55</v>
      </c>
      <c r="AY206" s="27">
        <v>0.503</v>
      </c>
      <c r="AZ206" s="27">
        <v>4.324</v>
      </c>
      <c r="BA206" s="19">
        <v>51.21</v>
      </c>
      <c r="BB206" s="13">
        <f t="shared" si="17"/>
        <v>0.07581967213</v>
      </c>
      <c r="BC206" s="28">
        <f t="shared" si="18"/>
        <v>0.8984547461</v>
      </c>
      <c r="BD206" s="26">
        <f t="shared" si="19"/>
        <v>974.2744183</v>
      </c>
      <c r="BE206" s="13">
        <f t="shared" si="20"/>
        <v>-0.02572558173</v>
      </c>
      <c r="BF206" s="18">
        <f t="shared" si="21"/>
        <v>2.297565822</v>
      </c>
      <c r="BG206" s="18">
        <f t="shared" si="22"/>
        <v>2.856433184</v>
      </c>
      <c r="BH206" s="14">
        <f t="shared" si="23"/>
        <v>30.3030303</v>
      </c>
      <c r="BI206" s="14">
        <f t="shared" si="24"/>
        <v>28.12965723</v>
      </c>
      <c r="BJ206" s="14">
        <f t="shared" si="25"/>
        <v>58.24639841</v>
      </c>
      <c r="BK206" s="14">
        <f t="shared" si="26"/>
        <v>52.22305017</v>
      </c>
      <c r="BL206" s="14">
        <f t="shared" si="27"/>
        <v>6.023348236</v>
      </c>
      <c r="BM206" s="19">
        <v>37.0</v>
      </c>
      <c r="BN206" s="19">
        <v>46.0</v>
      </c>
      <c r="BO206" s="26">
        <v>451.0</v>
      </c>
      <c r="BP206" s="26">
        <v>407.0</v>
      </c>
      <c r="BQ206" s="19">
        <v>198.0</v>
      </c>
      <c r="BR206" s="19">
        <v>181.0</v>
      </c>
      <c r="BS206" s="19">
        <v>252.0</v>
      </c>
      <c r="BT206" s="19">
        <v>207.0</v>
      </c>
      <c r="BU206" s="19">
        <v>437.0</v>
      </c>
      <c r="BV206" s="19">
        <v>421.0</v>
      </c>
      <c r="BW206" s="13">
        <f t="shared" si="28"/>
        <v>0.5093240093</v>
      </c>
      <c r="BX206" s="14">
        <v>1.84</v>
      </c>
      <c r="BY206" s="29">
        <f t="shared" si="29"/>
        <v>1.205543042</v>
      </c>
      <c r="BZ206" s="18">
        <f t="shared" si="30"/>
        <v>2.249341948</v>
      </c>
      <c r="CA206" s="18">
        <f t="shared" si="31"/>
        <v>2.297200287</v>
      </c>
      <c r="CB206" s="14">
        <f t="shared" si="32"/>
        <v>30.31028157</v>
      </c>
      <c r="CC206" s="14">
        <f t="shared" si="33"/>
        <v>28.69905081</v>
      </c>
      <c r="CD206" s="14">
        <f t="shared" si="34"/>
        <v>56.52069873</v>
      </c>
      <c r="CE206" s="14">
        <f t="shared" si="35"/>
        <v>53.25037888</v>
      </c>
      <c r="CF206" s="14">
        <f t="shared" si="36"/>
        <v>2.753028383</v>
      </c>
      <c r="CG206" s="7">
        <v>3761.1</v>
      </c>
      <c r="CH206" s="7">
        <v>141.0</v>
      </c>
      <c r="CI206" s="7">
        <v>144.0</v>
      </c>
      <c r="CJ206" s="26">
        <v>1759.0</v>
      </c>
      <c r="CK206" s="7">
        <v>1655.0</v>
      </c>
      <c r="CL206" s="7">
        <v>681.0</v>
      </c>
      <c r="CM206" s="7">
        <v>655.0</v>
      </c>
      <c r="CN206" s="7">
        <v>962.0</v>
      </c>
      <c r="CO206" s="7">
        <v>884.0</v>
      </c>
      <c r="CP206" s="19">
        <v>10.0</v>
      </c>
      <c r="CQ206" s="19">
        <v>12.0</v>
      </c>
      <c r="CR206" s="26">
        <f t="shared" si="37"/>
        <v>2</v>
      </c>
      <c r="CS206" s="18">
        <f t="shared" si="38"/>
        <v>0.5866631901</v>
      </c>
      <c r="CT206" s="18">
        <f t="shared" si="39"/>
        <v>0.7039958282</v>
      </c>
      <c r="CU206" s="18">
        <f t="shared" si="40"/>
        <v>0.117332638</v>
      </c>
      <c r="CV206" s="30">
        <v>38.1</v>
      </c>
      <c r="CW206" s="30">
        <v>34.93</v>
      </c>
      <c r="CX206" s="30">
        <v>29.07</v>
      </c>
      <c r="CY206" s="30">
        <v>38.72</v>
      </c>
      <c r="CZ206" s="30">
        <v>38.81</v>
      </c>
      <c r="DA206" s="30">
        <v>37.62</v>
      </c>
      <c r="DB206" s="7">
        <v>162.0</v>
      </c>
      <c r="DC206" s="7">
        <v>144.0</v>
      </c>
      <c r="DD206" s="13">
        <f t="shared" si="41"/>
        <v>0.5294117647</v>
      </c>
      <c r="DE206" s="7">
        <v>-2.07</v>
      </c>
      <c r="DF206" s="7">
        <v>-2.66</v>
      </c>
      <c r="DG206" s="7">
        <v>104.0</v>
      </c>
      <c r="DH206" s="7">
        <v>93.0</v>
      </c>
      <c r="DI206" s="7">
        <v>93.0</v>
      </c>
      <c r="DJ206" s="8" t="s">
        <v>4083</v>
      </c>
      <c r="DK206" s="7" t="s">
        <v>4084</v>
      </c>
    </row>
    <row r="207" ht="12.75" customHeight="1">
      <c r="A207" s="7" t="s">
        <v>1242</v>
      </c>
      <c r="B207" s="7" t="s">
        <v>1243</v>
      </c>
      <c r="C207" s="8" t="s">
        <v>254</v>
      </c>
      <c r="D207" s="9" t="s">
        <v>174</v>
      </c>
      <c r="E207" s="7">
        <v>21.0</v>
      </c>
      <c r="F207" s="7">
        <v>2.0</v>
      </c>
      <c r="G207" s="7">
        <v>4.0</v>
      </c>
      <c r="H207" s="24">
        <f t="shared" si="1"/>
        <v>6</v>
      </c>
      <c r="I207" s="25">
        <f t="shared" si="2"/>
        <v>1.32474701</v>
      </c>
      <c r="J207" s="19">
        <v>2.0</v>
      </c>
      <c r="K207" s="19">
        <v>3.0</v>
      </c>
      <c r="L207" s="19">
        <v>1.0</v>
      </c>
      <c r="M207" s="19">
        <v>30.0</v>
      </c>
      <c r="N207" s="19">
        <v>7.0</v>
      </c>
      <c r="O207" s="19">
        <v>23.0</v>
      </c>
      <c r="P207" s="19">
        <v>26.0</v>
      </c>
      <c r="Q207" s="10">
        <f t="shared" si="3"/>
        <v>0.06666666667</v>
      </c>
      <c r="R207" s="10">
        <f t="shared" si="4"/>
        <v>0.03333333333</v>
      </c>
      <c r="S207" s="7">
        <v>16305.0</v>
      </c>
      <c r="T207" s="14">
        <f t="shared" si="5"/>
        <v>12.94047619</v>
      </c>
      <c r="U207" s="14">
        <v>264.43</v>
      </c>
      <c r="V207" s="14">
        <f t="shared" si="6"/>
        <v>12.59190476</v>
      </c>
      <c r="W207" s="14">
        <v>736.33</v>
      </c>
      <c r="X207" s="14">
        <f t="shared" si="7"/>
        <v>35.06333333</v>
      </c>
      <c r="Y207" s="13">
        <f t="shared" si="8"/>
        <v>0.2642291858</v>
      </c>
      <c r="Z207" s="12">
        <f t="shared" si="9"/>
        <v>39.33333333</v>
      </c>
      <c r="AA207" s="19">
        <v>17.0</v>
      </c>
      <c r="AB207" s="19">
        <v>12.0</v>
      </c>
      <c r="AC207" s="19">
        <v>27.0</v>
      </c>
      <c r="AD207" s="19">
        <v>5.0</v>
      </c>
      <c r="AE207" s="19">
        <v>4.0</v>
      </c>
      <c r="AF207" s="10">
        <f t="shared" si="10"/>
        <v>0.2222222222</v>
      </c>
      <c r="AG207" s="10">
        <f t="shared" si="11"/>
        <v>0.4444444444</v>
      </c>
      <c r="AH207" s="10">
        <f t="shared" si="12"/>
        <v>0.6666666667</v>
      </c>
      <c r="AI207" s="19">
        <v>75.0</v>
      </c>
      <c r="AJ207" s="13">
        <f t="shared" si="13"/>
        <v>0.3588516746</v>
      </c>
      <c r="AK207" s="19">
        <v>56.0</v>
      </c>
      <c r="AL207" s="13">
        <f t="shared" si="14"/>
        <v>0.2679425837</v>
      </c>
      <c r="AM207" s="19">
        <v>78.0</v>
      </c>
      <c r="AN207" s="13">
        <f t="shared" si="15"/>
        <v>0.3732057416</v>
      </c>
      <c r="AO207" s="13">
        <f t="shared" si="16"/>
        <v>0.572519084</v>
      </c>
      <c r="AP207" s="8">
        <v>8.0</v>
      </c>
      <c r="AQ207" s="14">
        <v>14.28</v>
      </c>
      <c r="AR207" s="19">
        <v>16.92</v>
      </c>
      <c r="AS207" s="26">
        <v>6.0</v>
      </c>
      <c r="AT207" s="27">
        <v>-0.581</v>
      </c>
      <c r="AU207" s="8">
        <v>7.0</v>
      </c>
      <c r="AV207" s="27">
        <v>-0.972</v>
      </c>
      <c r="AW207" s="19">
        <v>50.01</v>
      </c>
      <c r="AX207" s="19">
        <v>15.99</v>
      </c>
      <c r="AY207" s="27">
        <v>0.171</v>
      </c>
      <c r="AZ207" s="27">
        <v>-5.385</v>
      </c>
      <c r="BA207" s="19">
        <v>47.98</v>
      </c>
      <c r="BB207" s="13">
        <f t="shared" si="17"/>
        <v>0.07627118644</v>
      </c>
      <c r="BC207" s="28">
        <f t="shared" si="18"/>
        <v>0.9202898551</v>
      </c>
      <c r="BD207" s="26">
        <f t="shared" si="19"/>
        <v>996.5610415</v>
      </c>
      <c r="BE207" s="13">
        <f t="shared" si="20"/>
        <v>-0.003438958487</v>
      </c>
      <c r="BF207" s="18">
        <f t="shared" si="21"/>
        <v>2.042128352</v>
      </c>
      <c r="BG207" s="18">
        <f t="shared" si="22"/>
        <v>2.495934652</v>
      </c>
      <c r="BH207" s="14">
        <f t="shared" si="23"/>
        <v>26.77457172</v>
      </c>
      <c r="BI207" s="14">
        <f t="shared" si="24"/>
        <v>31.31263472</v>
      </c>
      <c r="BJ207" s="14">
        <f t="shared" si="25"/>
        <v>54.68365919</v>
      </c>
      <c r="BK207" s="14">
        <f t="shared" si="26"/>
        <v>58.99481904</v>
      </c>
      <c r="BL207" s="14">
        <f t="shared" si="27"/>
        <v>-4.311159853</v>
      </c>
      <c r="BM207" s="19">
        <v>9.0</v>
      </c>
      <c r="BN207" s="19">
        <v>11.0</v>
      </c>
      <c r="BO207" s="26">
        <v>109.0</v>
      </c>
      <c r="BP207" s="26">
        <v>127.0</v>
      </c>
      <c r="BQ207" s="19">
        <v>54.0</v>
      </c>
      <c r="BR207" s="19">
        <v>62.0</v>
      </c>
      <c r="BS207" s="19">
        <v>69.0</v>
      </c>
      <c r="BT207" s="19">
        <v>60.0</v>
      </c>
      <c r="BU207" s="19">
        <v>116.0</v>
      </c>
      <c r="BV207" s="19">
        <v>132.0</v>
      </c>
      <c r="BW207" s="13">
        <f t="shared" si="28"/>
        <v>0.4677419355</v>
      </c>
      <c r="BX207" s="14">
        <v>-2.49</v>
      </c>
      <c r="BY207" s="29">
        <f t="shared" si="29"/>
        <v>-1.728617869</v>
      </c>
      <c r="BZ207" s="18">
        <f t="shared" si="30"/>
        <v>2.519286203</v>
      </c>
      <c r="CA207" s="18">
        <f t="shared" si="31"/>
        <v>2.519286203</v>
      </c>
      <c r="CB207" s="14">
        <f t="shared" si="32"/>
        <v>25.97264109</v>
      </c>
      <c r="CC207" s="14">
        <f t="shared" si="33"/>
        <v>29.93151941</v>
      </c>
      <c r="CD207" s="14">
        <f t="shared" si="34"/>
        <v>50.68563909</v>
      </c>
      <c r="CE207" s="14">
        <f t="shared" si="35"/>
        <v>55.66422849</v>
      </c>
      <c r="CF207" s="14">
        <f t="shared" si="36"/>
        <v>0.6674295481</v>
      </c>
      <c r="CG207" s="7">
        <v>1000.283333</v>
      </c>
      <c r="CH207" s="7">
        <v>42.0</v>
      </c>
      <c r="CI207" s="7">
        <v>42.0</v>
      </c>
      <c r="CJ207" s="26">
        <v>391.0</v>
      </c>
      <c r="CK207" s="7">
        <v>457.0</v>
      </c>
      <c r="CL207" s="7">
        <v>185.0</v>
      </c>
      <c r="CM207" s="7">
        <v>200.0</v>
      </c>
      <c r="CN207" s="7">
        <v>227.0</v>
      </c>
      <c r="CO207" s="7">
        <v>229.0</v>
      </c>
      <c r="CP207" s="19">
        <v>2.0</v>
      </c>
      <c r="CQ207" s="19">
        <v>2.0</v>
      </c>
      <c r="CR207" s="26">
        <f t="shared" si="37"/>
        <v>0</v>
      </c>
      <c r="CS207" s="18">
        <f t="shared" si="38"/>
        <v>0.4415823367</v>
      </c>
      <c r="CT207" s="18">
        <f t="shared" si="39"/>
        <v>0.4415823367</v>
      </c>
      <c r="CU207" s="18">
        <f t="shared" si="40"/>
        <v>0</v>
      </c>
      <c r="CV207" s="30">
        <v>8.74</v>
      </c>
      <c r="CW207" s="30">
        <v>11.47</v>
      </c>
      <c r="CX207" s="30">
        <v>13.94</v>
      </c>
      <c r="CY207" s="30">
        <v>12.92</v>
      </c>
      <c r="CZ207" s="30">
        <v>8.03</v>
      </c>
      <c r="DA207" s="30">
        <v>11.4</v>
      </c>
      <c r="DB207" s="7">
        <v>0.0</v>
      </c>
      <c r="DC207" s="7">
        <v>0.0</v>
      </c>
      <c r="DD207" s="13" t="str">
        <f t="shared" si="41"/>
        <v> </v>
      </c>
      <c r="DE207" s="7">
        <v>0.0</v>
      </c>
      <c r="DF207" s="7">
        <v>0.0</v>
      </c>
      <c r="DG207" s="7">
        <v>0.0</v>
      </c>
      <c r="DH207" s="7">
        <v>0.0</v>
      </c>
      <c r="DI207" s="7">
        <v>0.0</v>
      </c>
      <c r="DJ207" s="8" t="s">
        <v>4085</v>
      </c>
      <c r="DK207" s="7" t="s">
        <v>4086</v>
      </c>
    </row>
    <row r="208" ht="12.75" customHeight="1">
      <c r="A208" s="7" t="s">
        <v>1247</v>
      </c>
      <c r="B208" s="7" t="s">
        <v>1248</v>
      </c>
      <c r="C208" s="8" t="s">
        <v>206</v>
      </c>
      <c r="D208" s="9" t="s">
        <v>174</v>
      </c>
      <c r="E208" s="7">
        <v>3.0</v>
      </c>
      <c r="F208" s="7">
        <v>0.0</v>
      </c>
      <c r="G208" s="7">
        <v>0.0</v>
      </c>
      <c r="H208" s="24">
        <f t="shared" si="1"/>
        <v>0</v>
      </c>
      <c r="I208" s="25">
        <f t="shared" si="2"/>
        <v>0</v>
      </c>
      <c r="J208" s="19">
        <v>0.0</v>
      </c>
      <c r="K208" s="19">
        <v>0.0</v>
      </c>
      <c r="L208" s="19">
        <v>0.0</v>
      </c>
      <c r="M208" s="19">
        <v>3.0</v>
      </c>
      <c r="N208" s="19">
        <v>1.0</v>
      </c>
      <c r="O208" s="19">
        <v>3.0</v>
      </c>
      <c r="P208" s="19">
        <v>0.0</v>
      </c>
      <c r="Q208" s="10">
        <f t="shared" si="3"/>
        <v>0</v>
      </c>
      <c r="R208" s="10">
        <f t="shared" si="4"/>
        <v>0</v>
      </c>
      <c r="S208" s="7">
        <v>1549.0</v>
      </c>
      <c r="T208" s="14">
        <f t="shared" si="5"/>
        <v>8.605555556</v>
      </c>
      <c r="U208" s="14">
        <v>26.53</v>
      </c>
      <c r="V208" s="14">
        <f t="shared" si="6"/>
        <v>8.843333333</v>
      </c>
      <c r="W208" s="14">
        <v>112.57</v>
      </c>
      <c r="X208" s="14">
        <f t="shared" si="7"/>
        <v>37.52333333</v>
      </c>
      <c r="Y208" s="13">
        <f t="shared" si="8"/>
        <v>0.1907260963</v>
      </c>
      <c r="Z208" s="12">
        <f t="shared" si="9"/>
        <v>0</v>
      </c>
      <c r="AA208" s="19">
        <v>2.0</v>
      </c>
      <c r="AB208" s="19">
        <v>1.0</v>
      </c>
      <c r="AC208" s="19">
        <v>4.0</v>
      </c>
      <c r="AD208" s="19">
        <v>2.0</v>
      </c>
      <c r="AE208" s="19">
        <v>0.0</v>
      </c>
      <c r="AF208" s="10">
        <f t="shared" si="10"/>
        <v>0</v>
      </c>
      <c r="AG208" s="10">
        <f t="shared" si="11"/>
        <v>0</v>
      </c>
      <c r="AH208" s="10">
        <f t="shared" si="12"/>
        <v>0</v>
      </c>
      <c r="AI208" s="19">
        <v>8.0</v>
      </c>
      <c r="AJ208" s="13">
        <f t="shared" si="13"/>
        <v>0.347826087</v>
      </c>
      <c r="AK208" s="19">
        <v>8.0</v>
      </c>
      <c r="AL208" s="13">
        <f t="shared" si="14"/>
        <v>0.347826087</v>
      </c>
      <c r="AM208" s="19">
        <v>7.0</v>
      </c>
      <c r="AN208" s="13">
        <f t="shared" si="15"/>
        <v>0.3043478261</v>
      </c>
      <c r="AO208" s="13">
        <f t="shared" si="16"/>
        <v>0.5</v>
      </c>
      <c r="AP208" s="8">
        <v>5.0</v>
      </c>
      <c r="AQ208" s="14">
        <v>12.71</v>
      </c>
      <c r="AR208" s="19">
        <v>16.61</v>
      </c>
      <c r="AS208" s="26">
        <v>9.0</v>
      </c>
      <c r="AT208" s="27">
        <v>0.134</v>
      </c>
      <c r="AU208" s="8">
        <v>5.0</v>
      </c>
      <c r="AV208" s="27">
        <v>6.952</v>
      </c>
      <c r="AW208" s="19">
        <v>53.55</v>
      </c>
      <c r="AX208" s="19">
        <v>15.76</v>
      </c>
      <c r="AY208" s="27">
        <v>1.669</v>
      </c>
      <c r="AZ208" s="27">
        <v>2.719</v>
      </c>
      <c r="BA208" s="19">
        <v>50.94</v>
      </c>
      <c r="BB208" s="13">
        <f t="shared" si="17"/>
        <v>0.1</v>
      </c>
      <c r="BC208" s="28">
        <f t="shared" si="18"/>
        <v>0.9285714286</v>
      </c>
      <c r="BD208" s="26">
        <f t="shared" si="19"/>
        <v>1028.571429</v>
      </c>
      <c r="BE208" s="13">
        <f t="shared" si="20"/>
        <v>0.02857142857</v>
      </c>
      <c r="BF208" s="18">
        <f t="shared" si="21"/>
        <v>2.261590652</v>
      </c>
      <c r="BG208" s="18">
        <f t="shared" si="22"/>
        <v>2.261590652</v>
      </c>
      <c r="BH208" s="14">
        <f t="shared" si="23"/>
        <v>22.61590652</v>
      </c>
      <c r="BI208" s="14">
        <f t="shared" si="24"/>
        <v>31.66226913</v>
      </c>
      <c r="BJ208" s="14">
        <f t="shared" si="25"/>
        <v>49.75499435</v>
      </c>
      <c r="BK208" s="14">
        <f t="shared" si="26"/>
        <v>49.75499435</v>
      </c>
      <c r="BL208" s="14">
        <f t="shared" si="27"/>
        <v>0</v>
      </c>
      <c r="BM208" s="19">
        <v>1.0</v>
      </c>
      <c r="BN208" s="19">
        <v>1.0</v>
      </c>
      <c r="BO208" s="26">
        <v>9.0</v>
      </c>
      <c r="BP208" s="26">
        <v>13.0</v>
      </c>
      <c r="BQ208" s="19">
        <v>4.0</v>
      </c>
      <c r="BR208" s="19">
        <v>3.0</v>
      </c>
      <c r="BS208" s="19">
        <v>8.0</v>
      </c>
      <c r="BT208" s="19">
        <v>5.0</v>
      </c>
      <c r="BU208" s="19">
        <v>7.0</v>
      </c>
      <c r="BV208" s="19">
        <v>8.0</v>
      </c>
      <c r="BW208" s="13">
        <f t="shared" si="28"/>
        <v>0.4666666667</v>
      </c>
      <c r="BX208" s="14">
        <v>0.59</v>
      </c>
      <c r="BY208" s="29">
        <f t="shared" si="29"/>
        <v>4.143</v>
      </c>
      <c r="BZ208" s="18">
        <f t="shared" si="30"/>
        <v>2.587446101</v>
      </c>
      <c r="CA208" s="18">
        <f t="shared" si="31"/>
        <v>3.018687118</v>
      </c>
      <c r="CB208" s="14">
        <f t="shared" si="32"/>
        <v>26.30570203</v>
      </c>
      <c r="CC208" s="14">
        <f t="shared" si="33"/>
        <v>30.18687118</v>
      </c>
      <c r="CD208" s="14">
        <f t="shared" si="34"/>
        <v>52.61140406</v>
      </c>
      <c r="CE208" s="14">
        <f t="shared" si="35"/>
        <v>53.47388609</v>
      </c>
      <c r="CF208" s="14">
        <f t="shared" si="36"/>
        <v>0.8624820337</v>
      </c>
      <c r="CG208" s="7">
        <v>139.133333</v>
      </c>
      <c r="CH208" s="7">
        <v>6.0</v>
      </c>
      <c r="CI208" s="7">
        <v>7.0</v>
      </c>
      <c r="CJ208" s="26">
        <v>55.0</v>
      </c>
      <c r="CK208" s="7">
        <v>63.0</v>
      </c>
      <c r="CL208" s="7">
        <v>20.0</v>
      </c>
      <c r="CM208" s="7">
        <v>26.0</v>
      </c>
      <c r="CN208" s="7">
        <v>41.0</v>
      </c>
      <c r="CO208" s="7">
        <v>28.0</v>
      </c>
      <c r="CP208" s="19">
        <v>1.0</v>
      </c>
      <c r="CQ208" s="19">
        <v>0.0</v>
      </c>
      <c r="CR208" s="26">
        <f t="shared" si="37"/>
        <v>-1</v>
      </c>
      <c r="CS208" s="18">
        <f t="shared" si="38"/>
        <v>2.324080052</v>
      </c>
      <c r="CT208" s="18">
        <f t="shared" si="39"/>
        <v>0</v>
      </c>
      <c r="CU208" s="18">
        <f t="shared" si="40"/>
        <v>-2.324080052</v>
      </c>
      <c r="CV208" s="30">
        <v>0.86</v>
      </c>
      <c r="CW208" s="30">
        <v>0.72</v>
      </c>
      <c r="CX208" s="30">
        <v>1.27</v>
      </c>
      <c r="CY208" s="30">
        <v>1.6</v>
      </c>
      <c r="CZ208" s="30">
        <v>0.88</v>
      </c>
      <c r="DA208" s="30">
        <v>1.08</v>
      </c>
      <c r="DB208" s="7">
        <v>0.0</v>
      </c>
      <c r="DC208" s="7">
        <v>0.0</v>
      </c>
      <c r="DD208" s="13" t="str">
        <f t="shared" si="41"/>
        <v> </v>
      </c>
      <c r="DE208" s="7">
        <v>0.0</v>
      </c>
      <c r="DF208" s="7">
        <v>0.0</v>
      </c>
      <c r="DG208" s="7">
        <v>0.0</v>
      </c>
      <c r="DH208" s="7">
        <v>0.0</v>
      </c>
      <c r="DI208" s="7">
        <v>0.0</v>
      </c>
      <c r="DJ208" s="8" t="s">
        <v>4087</v>
      </c>
      <c r="DK208" s="7" t="s">
        <v>4088</v>
      </c>
    </row>
    <row r="209" ht="12.75" customHeight="1">
      <c r="A209" s="7" t="s">
        <v>732</v>
      </c>
      <c r="B209" s="7" t="s">
        <v>1248</v>
      </c>
      <c r="C209" s="8" t="s">
        <v>254</v>
      </c>
      <c r="D209" s="9" t="s">
        <v>174</v>
      </c>
      <c r="E209" s="7">
        <v>79.0</v>
      </c>
      <c r="F209" s="7">
        <v>6.0</v>
      </c>
      <c r="G209" s="7">
        <v>18.0</v>
      </c>
      <c r="H209" s="24">
        <f t="shared" si="1"/>
        <v>24</v>
      </c>
      <c r="I209" s="25">
        <f t="shared" si="2"/>
        <v>1.050251623</v>
      </c>
      <c r="J209" s="19">
        <v>6.0</v>
      </c>
      <c r="K209" s="19">
        <v>7.0</v>
      </c>
      <c r="L209" s="19">
        <v>7.0</v>
      </c>
      <c r="M209" s="19">
        <v>100.0</v>
      </c>
      <c r="N209" s="19">
        <v>37.0</v>
      </c>
      <c r="O209" s="19">
        <v>73.0</v>
      </c>
      <c r="P209" s="19">
        <v>49.0</v>
      </c>
      <c r="Q209" s="10">
        <f t="shared" si="3"/>
        <v>0.06</v>
      </c>
      <c r="R209" s="10">
        <f t="shared" si="4"/>
        <v>0.02857142857</v>
      </c>
      <c r="S209" s="7">
        <v>82266.0</v>
      </c>
      <c r="T209" s="14">
        <f t="shared" si="5"/>
        <v>17.3556962</v>
      </c>
      <c r="U209" s="14">
        <v>1306.49</v>
      </c>
      <c r="V209" s="14">
        <f t="shared" si="6"/>
        <v>16.5378481</v>
      </c>
      <c r="W209" s="14">
        <v>2466.63</v>
      </c>
      <c r="X209" s="14">
        <f t="shared" si="7"/>
        <v>31.22316456</v>
      </c>
      <c r="Y209" s="13">
        <f t="shared" si="8"/>
        <v>0.3462625095</v>
      </c>
      <c r="Z209" s="12">
        <f t="shared" si="9"/>
        <v>79.8245614</v>
      </c>
      <c r="AA209" s="19">
        <v>71.0</v>
      </c>
      <c r="AB209" s="19">
        <v>58.0</v>
      </c>
      <c r="AC209" s="19">
        <v>103.0</v>
      </c>
      <c r="AD209" s="19">
        <v>20.0</v>
      </c>
      <c r="AE209" s="19">
        <v>15.0</v>
      </c>
      <c r="AF209" s="10">
        <f t="shared" si="10"/>
        <v>0.1052631579</v>
      </c>
      <c r="AG209" s="10">
        <f t="shared" si="11"/>
        <v>0.2456140351</v>
      </c>
      <c r="AH209" s="10">
        <f t="shared" si="12"/>
        <v>0.350877193</v>
      </c>
      <c r="AI209" s="19">
        <v>393.0</v>
      </c>
      <c r="AJ209" s="13">
        <f t="shared" si="13"/>
        <v>0.3308080808</v>
      </c>
      <c r="AK209" s="19">
        <v>378.0</v>
      </c>
      <c r="AL209" s="13">
        <f t="shared" si="14"/>
        <v>0.3181818182</v>
      </c>
      <c r="AM209" s="19">
        <v>417.0</v>
      </c>
      <c r="AN209" s="13">
        <f t="shared" si="15"/>
        <v>0.351010101</v>
      </c>
      <c r="AO209" s="13">
        <f t="shared" si="16"/>
        <v>0.5097276265</v>
      </c>
      <c r="AP209" s="8">
        <v>4.0</v>
      </c>
      <c r="AQ209" s="14">
        <v>-1.47</v>
      </c>
      <c r="AR209" s="19">
        <v>17.32</v>
      </c>
      <c r="AS209" s="26">
        <v>4.0</v>
      </c>
      <c r="AT209" s="27">
        <v>0.401</v>
      </c>
      <c r="AU209" s="8">
        <v>4.0</v>
      </c>
      <c r="AV209" s="27">
        <v>-0.319</v>
      </c>
      <c r="AW209" s="19">
        <v>49.94</v>
      </c>
      <c r="AX209" s="19">
        <v>16.55</v>
      </c>
      <c r="AY209" s="27">
        <v>1.5510000000000002</v>
      </c>
      <c r="AZ209" s="27">
        <v>6.109</v>
      </c>
      <c r="BA209" s="19">
        <v>52.55</v>
      </c>
      <c r="BB209" s="13">
        <f t="shared" si="17"/>
        <v>0.08769230769</v>
      </c>
      <c r="BC209" s="28">
        <f t="shared" si="18"/>
        <v>0.9187725632</v>
      </c>
      <c r="BD209" s="26">
        <f t="shared" si="19"/>
        <v>1006.464871</v>
      </c>
      <c r="BE209" s="13">
        <f t="shared" si="20"/>
        <v>0.006464870869</v>
      </c>
      <c r="BF209" s="18">
        <f t="shared" si="21"/>
        <v>2.617700863</v>
      </c>
      <c r="BG209" s="18">
        <f t="shared" si="22"/>
        <v>2.066605944</v>
      </c>
      <c r="BH209" s="14">
        <f t="shared" si="23"/>
        <v>29.85097475</v>
      </c>
      <c r="BI209" s="14">
        <f t="shared" si="24"/>
        <v>25.4422154</v>
      </c>
      <c r="BJ209" s="14">
        <f t="shared" si="25"/>
        <v>56.44130456</v>
      </c>
      <c r="BK209" s="14">
        <f t="shared" si="26"/>
        <v>47.02676637</v>
      </c>
      <c r="BL209" s="14">
        <f t="shared" si="27"/>
        <v>9.41453819</v>
      </c>
      <c r="BM209" s="19">
        <v>57.0</v>
      </c>
      <c r="BN209" s="19">
        <v>45.0</v>
      </c>
      <c r="BO209" s="26">
        <v>593.0</v>
      </c>
      <c r="BP209" s="26">
        <v>509.0</v>
      </c>
      <c r="BQ209" s="19">
        <v>253.0</v>
      </c>
      <c r="BR209" s="19">
        <v>208.0</v>
      </c>
      <c r="BS209" s="19">
        <v>326.0</v>
      </c>
      <c r="BT209" s="19">
        <v>262.0</v>
      </c>
      <c r="BU209" s="19">
        <v>600.0</v>
      </c>
      <c r="BV209" s="19">
        <v>453.0</v>
      </c>
      <c r="BW209" s="13">
        <f t="shared" si="28"/>
        <v>0.5698005698</v>
      </c>
      <c r="BX209" s="14">
        <v>4.34</v>
      </c>
      <c r="BY209" s="29">
        <f t="shared" si="29"/>
        <v>2.663075155</v>
      </c>
      <c r="BZ209" s="18">
        <f t="shared" si="30"/>
        <v>2.112890485</v>
      </c>
      <c r="CA209" s="18">
        <f t="shared" si="31"/>
        <v>2.033458512</v>
      </c>
      <c r="CB209" s="14">
        <f t="shared" si="32"/>
        <v>29.78698992</v>
      </c>
      <c r="CC209" s="14">
        <f t="shared" si="33"/>
        <v>26.33964229</v>
      </c>
      <c r="CD209" s="14">
        <f t="shared" si="34"/>
        <v>56.39670092</v>
      </c>
      <c r="CE209" s="14">
        <f t="shared" si="35"/>
        <v>50.28043899</v>
      </c>
      <c r="CF209" s="14">
        <f t="shared" si="36"/>
        <v>3.298276259</v>
      </c>
      <c r="CG209" s="7">
        <v>3776.816667</v>
      </c>
      <c r="CH209" s="7">
        <v>133.0</v>
      </c>
      <c r="CI209" s="7">
        <v>128.0</v>
      </c>
      <c r="CJ209" s="26">
        <v>1742.0</v>
      </c>
      <c r="CK209" s="7">
        <v>1530.0</v>
      </c>
      <c r="CL209" s="7">
        <v>771.0</v>
      </c>
      <c r="CM209" s="7">
        <v>597.0</v>
      </c>
      <c r="CN209" s="7">
        <v>904.0</v>
      </c>
      <c r="CO209" s="7">
        <v>910.0</v>
      </c>
      <c r="CP209" s="19">
        <v>13.0</v>
      </c>
      <c r="CQ209" s="19">
        <v>18.0</v>
      </c>
      <c r="CR209" s="26">
        <f t="shared" si="37"/>
        <v>5</v>
      </c>
      <c r="CS209" s="18">
        <f t="shared" si="38"/>
        <v>0.5688862957</v>
      </c>
      <c r="CT209" s="18">
        <f t="shared" si="39"/>
        <v>0.7876887171</v>
      </c>
      <c r="CU209" s="18">
        <f t="shared" si="40"/>
        <v>0.2188024214</v>
      </c>
      <c r="CV209" s="30">
        <v>49.85</v>
      </c>
      <c r="CW209" s="30">
        <v>38.51</v>
      </c>
      <c r="CX209" s="30">
        <v>41.71</v>
      </c>
      <c r="CY209" s="30">
        <v>55.94</v>
      </c>
      <c r="CZ209" s="30">
        <v>46.99</v>
      </c>
      <c r="DA209" s="30">
        <v>44.6</v>
      </c>
      <c r="DB209" s="7">
        <v>0.0</v>
      </c>
      <c r="DC209" s="7">
        <v>0.0</v>
      </c>
      <c r="DD209" s="13" t="str">
        <f t="shared" si="41"/>
        <v> </v>
      </c>
      <c r="DE209" s="7">
        <v>0.0</v>
      </c>
      <c r="DF209" s="7">
        <v>0.0</v>
      </c>
      <c r="DG209" s="7">
        <v>0.0</v>
      </c>
      <c r="DH209" s="7">
        <v>0.0</v>
      </c>
      <c r="DI209" s="7">
        <v>0.0</v>
      </c>
      <c r="DJ209" s="8" t="s">
        <v>4089</v>
      </c>
      <c r="DK209" s="7" t="s">
        <v>4090</v>
      </c>
    </row>
    <row r="210" ht="12.75" customHeight="1">
      <c r="A210" s="7" t="s">
        <v>1251</v>
      </c>
      <c r="B210" s="7" t="s">
        <v>1252</v>
      </c>
      <c r="C210" s="8" t="s">
        <v>158</v>
      </c>
      <c r="D210" s="9" t="s">
        <v>159</v>
      </c>
      <c r="E210" s="7">
        <v>1.0</v>
      </c>
      <c r="F210" s="7">
        <v>0.0</v>
      </c>
      <c r="G210" s="7">
        <v>1.0</v>
      </c>
      <c r="H210" s="24">
        <f t="shared" si="1"/>
        <v>1</v>
      </c>
      <c r="I210" s="25">
        <f t="shared" si="2"/>
        <v>5.034965035</v>
      </c>
      <c r="J210" s="19">
        <v>0.0</v>
      </c>
      <c r="K210" s="19">
        <v>0.0</v>
      </c>
      <c r="L210" s="19">
        <v>1.0</v>
      </c>
      <c r="M210" s="19">
        <v>0.0</v>
      </c>
      <c r="N210" s="19">
        <v>0.0</v>
      </c>
      <c r="O210" s="19">
        <v>0.0</v>
      </c>
      <c r="P210" s="19">
        <v>0.0</v>
      </c>
      <c r="Q210" s="10">
        <f t="shared" si="3"/>
        <v>0</v>
      </c>
      <c r="R210" s="10">
        <f t="shared" si="4"/>
        <v>0</v>
      </c>
      <c r="S210" s="7">
        <v>715.0</v>
      </c>
      <c r="T210" s="14">
        <f t="shared" si="5"/>
        <v>11.91666667</v>
      </c>
      <c r="U210" s="14">
        <v>11.96</v>
      </c>
      <c r="V210" s="14">
        <f t="shared" si="6"/>
        <v>11.96</v>
      </c>
      <c r="W210" s="14">
        <v>31.21</v>
      </c>
      <c r="X210" s="14">
        <f t="shared" si="7"/>
        <v>31.21</v>
      </c>
      <c r="Y210" s="13">
        <f t="shared" si="8"/>
        <v>0.2770442437</v>
      </c>
      <c r="Z210" s="12">
        <f t="shared" si="9"/>
        <v>0</v>
      </c>
      <c r="AA210" s="19">
        <v>0.0</v>
      </c>
      <c r="AB210" s="19">
        <v>2.0</v>
      </c>
      <c r="AC210" s="19">
        <v>1.0</v>
      </c>
      <c r="AD210" s="19">
        <v>0.0</v>
      </c>
      <c r="AE210" s="19">
        <v>0.0</v>
      </c>
      <c r="AF210" s="10">
        <f t="shared" si="10"/>
        <v>0</v>
      </c>
      <c r="AG210" s="10">
        <f t="shared" si="11"/>
        <v>1</v>
      </c>
      <c r="AH210" s="10">
        <f t="shared" si="12"/>
        <v>1</v>
      </c>
      <c r="AI210" s="19">
        <v>2.0</v>
      </c>
      <c r="AJ210" s="13">
        <f t="shared" si="13"/>
        <v>0.1818181818</v>
      </c>
      <c r="AK210" s="19">
        <v>2.0</v>
      </c>
      <c r="AL210" s="13">
        <f t="shared" si="14"/>
        <v>0.1818181818</v>
      </c>
      <c r="AM210" s="19">
        <v>7.0</v>
      </c>
      <c r="AN210" s="13">
        <f t="shared" si="15"/>
        <v>0.6363636364</v>
      </c>
      <c r="AO210" s="13">
        <f t="shared" si="16"/>
        <v>0.5</v>
      </c>
      <c r="AP210" s="8">
        <v>9.0</v>
      </c>
      <c r="AQ210" s="14">
        <v>27.78</v>
      </c>
      <c r="AR210" s="19">
        <v>17.33</v>
      </c>
      <c r="AS210" s="26">
        <v>7.0</v>
      </c>
      <c r="AT210" s="27"/>
      <c r="AU210" s="8">
        <v>13.0</v>
      </c>
      <c r="AV210" s="27"/>
      <c r="AW210" s="19">
        <v>46.82</v>
      </c>
      <c r="AX210" s="19">
        <v>17.05</v>
      </c>
      <c r="AY210" s="27"/>
      <c r="AZ210" s="27"/>
      <c r="BA210" s="19">
        <v>48.51</v>
      </c>
      <c r="BB210" s="13">
        <f t="shared" si="17"/>
        <v>0.3333333333</v>
      </c>
      <c r="BC210" s="28">
        <f t="shared" si="18"/>
        <v>1</v>
      </c>
      <c r="BD210" s="26">
        <f t="shared" si="19"/>
        <v>1333.333333</v>
      </c>
      <c r="BE210" s="13">
        <f t="shared" si="20"/>
        <v>0.3333333333</v>
      </c>
      <c r="BF210" s="18">
        <f t="shared" si="21"/>
        <v>5.016722408</v>
      </c>
      <c r="BG210" s="18">
        <f t="shared" si="22"/>
        <v>0</v>
      </c>
      <c r="BH210" s="14">
        <f t="shared" si="23"/>
        <v>15.05016722</v>
      </c>
      <c r="BI210" s="14">
        <f t="shared" si="24"/>
        <v>40.13377926</v>
      </c>
      <c r="BJ210" s="14">
        <f t="shared" si="25"/>
        <v>15.05016722</v>
      </c>
      <c r="BK210" s="14">
        <f t="shared" si="26"/>
        <v>65.2173913</v>
      </c>
      <c r="BL210" s="14">
        <f t="shared" si="27"/>
        <v>-50.16722408</v>
      </c>
      <c r="BM210" s="19">
        <v>1.0</v>
      </c>
      <c r="BN210" s="19">
        <v>0.0</v>
      </c>
      <c r="BO210" s="26">
        <v>2.0</v>
      </c>
      <c r="BP210" s="26">
        <v>8.0</v>
      </c>
      <c r="BQ210" s="19">
        <v>0.0</v>
      </c>
      <c r="BR210" s="19">
        <v>2.0</v>
      </c>
      <c r="BS210" s="19">
        <v>0.0</v>
      </c>
      <c r="BT210" s="19">
        <v>3.0</v>
      </c>
      <c r="BU210" s="19">
        <v>0.0</v>
      </c>
      <c r="BV210" s="19">
        <v>7.0</v>
      </c>
      <c r="BW210" s="13">
        <f t="shared" si="28"/>
        <v>0</v>
      </c>
      <c r="BX210" s="14">
        <v>-58.33</v>
      </c>
      <c r="BY210" s="29">
        <f t="shared" si="29"/>
        <v>-50.25722408</v>
      </c>
      <c r="BZ210" s="18">
        <f t="shared" si="30"/>
        <v>4.013377926</v>
      </c>
      <c r="CA210" s="18">
        <f t="shared" si="31"/>
        <v>2.006688963</v>
      </c>
      <c r="CB210" s="14">
        <f t="shared" si="32"/>
        <v>34.11371237</v>
      </c>
      <c r="CC210" s="14">
        <f t="shared" si="33"/>
        <v>16.05351171</v>
      </c>
      <c r="CD210" s="14">
        <f t="shared" si="34"/>
        <v>50.16722408</v>
      </c>
      <c r="CE210" s="14">
        <f t="shared" si="35"/>
        <v>36.12040134</v>
      </c>
      <c r="CF210" s="14">
        <f t="shared" si="36"/>
        <v>-64.21404682</v>
      </c>
      <c r="CG210" s="7">
        <v>29.9</v>
      </c>
      <c r="CH210" s="7">
        <v>2.0</v>
      </c>
      <c r="CI210" s="7">
        <v>1.0</v>
      </c>
      <c r="CJ210" s="26">
        <v>15.0</v>
      </c>
      <c r="CK210" s="7">
        <v>7.0</v>
      </c>
      <c r="CL210" s="7">
        <v>3.0</v>
      </c>
      <c r="CM210" s="7">
        <v>4.0</v>
      </c>
      <c r="CN210" s="7">
        <v>5.0</v>
      </c>
      <c r="CO210" s="7">
        <v>6.0</v>
      </c>
      <c r="CP210" s="19">
        <v>0.0</v>
      </c>
      <c r="CQ210" s="19">
        <v>0.0</v>
      </c>
      <c r="CR210" s="26">
        <f t="shared" si="37"/>
        <v>0</v>
      </c>
      <c r="CS210" s="18">
        <f t="shared" si="38"/>
        <v>0</v>
      </c>
      <c r="CT210" s="18">
        <f t="shared" si="39"/>
        <v>0</v>
      </c>
      <c r="CU210" s="18">
        <f t="shared" si="40"/>
        <v>0</v>
      </c>
      <c r="CV210" s="30">
        <v>0.07</v>
      </c>
      <c r="CW210" s="30">
        <v>0.47</v>
      </c>
      <c r="CX210" s="30">
        <v>0.27</v>
      </c>
      <c r="CY210" s="30">
        <v>0.5</v>
      </c>
      <c r="CZ210" s="30">
        <v>0.30000000000000004</v>
      </c>
      <c r="DA210" s="30">
        <v>0.38</v>
      </c>
      <c r="DB210" s="7">
        <v>0.0</v>
      </c>
      <c r="DC210" s="7">
        <v>0.0</v>
      </c>
      <c r="DD210" s="13" t="str">
        <f t="shared" si="41"/>
        <v> </v>
      </c>
      <c r="DE210" s="7">
        <v>0.0</v>
      </c>
      <c r="DF210" s="7">
        <v>0.0</v>
      </c>
      <c r="DG210" s="7">
        <v>0.0</v>
      </c>
      <c r="DH210" s="7">
        <v>0.0</v>
      </c>
      <c r="DI210" s="7">
        <v>0.0</v>
      </c>
      <c r="DJ210" s="8"/>
      <c r="DK210" s="7" t="s">
        <v>4091</v>
      </c>
    </row>
    <row r="211" ht="12.75" customHeight="1">
      <c r="A211" s="7" t="s">
        <v>1255</v>
      </c>
      <c r="B211" s="7" t="s">
        <v>1256</v>
      </c>
      <c r="C211" s="8" t="s">
        <v>206</v>
      </c>
      <c r="D211" s="9" t="s">
        <v>174</v>
      </c>
      <c r="E211" s="7">
        <v>72.0</v>
      </c>
      <c r="F211" s="7">
        <v>0.0</v>
      </c>
      <c r="G211" s="7">
        <v>12.0</v>
      </c>
      <c r="H211" s="24">
        <f t="shared" si="1"/>
        <v>12</v>
      </c>
      <c r="I211" s="25">
        <f t="shared" si="2"/>
        <v>0.5516395955</v>
      </c>
      <c r="J211" s="19">
        <v>0.0</v>
      </c>
      <c r="K211" s="19">
        <v>3.0</v>
      </c>
      <c r="L211" s="19">
        <v>8.0</v>
      </c>
      <c r="M211" s="19">
        <v>61.0</v>
      </c>
      <c r="N211" s="19">
        <v>41.0</v>
      </c>
      <c r="O211" s="19">
        <v>76.0</v>
      </c>
      <c r="P211" s="19">
        <v>50.0</v>
      </c>
      <c r="Q211" s="10">
        <f t="shared" si="3"/>
        <v>0</v>
      </c>
      <c r="R211" s="10">
        <f t="shared" si="4"/>
        <v>0</v>
      </c>
      <c r="S211" s="7">
        <v>78312.0</v>
      </c>
      <c r="T211" s="14">
        <f t="shared" si="5"/>
        <v>18.12777778</v>
      </c>
      <c r="U211" s="14">
        <v>1263.22</v>
      </c>
      <c r="V211" s="14">
        <f t="shared" si="6"/>
        <v>17.54472222</v>
      </c>
      <c r="W211" s="14">
        <v>2184.23</v>
      </c>
      <c r="X211" s="14">
        <f t="shared" si="7"/>
        <v>30.33652778</v>
      </c>
      <c r="Y211" s="13">
        <f t="shared" si="8"/>
        <v>0.366421558</v>
      </c>
      <c r="Z211" s="12">
        <f t="shared" si="9"/>
        <v>54.44117647</v>
      </c>
      <c r="AA211" s="19">
        <v>89.0</v>
      </c>
      <c r="AB211" s="19">
        <v>233.0</v>
      </c>
      <c r="AC211" s="19">
        <v>172.0</v>
      </c>
      <c r="AD211" s="19">
        <v>63.0</v>
      </c>
      <c r="AE211" s="19">
        <v>12.0</v>
      </c>
      <c r="AF211" s="10">
        <f t="shared" si="10"/>
        <v>0</v>
      </c>
      <c r="AG211" s="10">
        <f t="shared" si="11"/>
        <v>0.3235294118</v>
      </c>
      <c r="AH211" s="10">
        <f t="shared" si="12"/>
        <v>0.3235294118</v>
      </c>
      <c r="AI211" s="19">
        <v>372.0</v>
      </c>
      <c r="AJ211" s="13">
        <f t="shared" si="13"/>
        <v>0.2848392037</v>
      </c>
      <c r="AK211" s="19">
        <v>458.0</v>
      </c>
      <c r="AL211" s="13">
        <f t="shared" si="14"/>
        <v>0.3506891271</v>
      </c>
      <c r="AM211" s="19">
        <v>476.0</v>
      </c>
      <c r="AN211" s="13">
        <f t="shared" si="15"/>
        <v>0.3644716692</v>
      </c>
      <c r="AO211" s="13">
        <f t="shared" si="16"/>
        <v>0.4481927711</v>
      </c>
      <c r="AP211" s="8">
        <v>2.0</v>
      </c>
      <c r="AQ211" s="14">
        <v>-6.43</v>
      </c>
      <c r="AR211" s="19">
        <v>17.44</v>
      </c>
      <c r="AS211" s="26">
        <v>4.0</v>
      </c>
      <c r="AT211" s="27">
        <v>0.47</v>
      </c>
      <c r="AU211" s="8">
        <v>4.0</v>
      </c>
      <c r="AV211" s="27">
        <v>0.496</v>
      </c>
      <c r="AW211" s="19">
        <v>50.29</v>
      </c>
      <c r="AX211" s="19">
        <v>16.33</v>
      </c>
      <c r="AY211" s="27">
        <v>0.481</v>
      </c>
      <c r="AZ211" s="27">
        <v>3.876</v>
      </c>
      <c r="BA211" s="19">
        <v>50.95</v>
      </c>
      <c r="BB211" s="13">
        <f t="shared" si="17"/>
        <v>0.05510534846</v>
      </c>
      <c r="BC211" s="28">
        <f t="shared" si="18"/>
        <v>0.9178321678</v>
      </c>
      <c r="BD211" s="26">
        <f t="shared" si="19"/>
        <v>972.9375163</v>
      </c>
      <c r="BE211" s="13">
        <f t="shared" si="20"/>
        <v>-0.02706248371</v>
      </c>
      <c r="BF211" s="18">
        <f t="shared" si="21"/>
        <v>1.6149206</v>
      </c>
      <c r="BG211" s="18">
        <f t="shared" si="22"/>
        <v>2.232390241</v>
      </c>
      <c r="BH211" s="14">
        <f t="shared" si="23"/>
        <v>29.30605912</v>
      </c>
      <c r="BI211" s="14">
        <f t="shared" si="24"/>
        <v>27.16866421</v>
      </c>
      <c r="BJ211" s="14">
        <f t="shared" si="25"/>
        <v>54.95479806</v>
      </c>
      <c r="BK211" s="14">
        <f t="shared" si="26"/>
        <v>51.05998955</v>
      </c>
      <c r="BL211" s="14">
        <f t="shared" si="27"/>
        <v>3.894808505</v>
      </c>
      <c r="BM211" s="19">
        <v>34.0</v>
      </c>
      <c r="BN211" s="19">
        <v>47.0</v>
      </c>
      <c r="BO211" s="26">
        <v>583.0</v>
      </c>
      <c r="BP211" s="26">
        <v>525.0</v>
      </c>
      <c r="BQ211" s="19">
        <v>234.0</v>
      </c>
      <c r="BR211" s="19">
        <v>216.0</v>
      </c>
      <c r="BS211" s="19">
        <v>306.0</v>
      </c>
      <c r="BT211" s="19">
        <v>287.0</v>
      </c>
      <c r="BU211" s="19">
        <v>522.0</v>
      </c>
      <c r="BV211" s="19">
        <v>524.0</v>
      </c>
      <c r="BW211" s="13">
        <f t="shared" si="28"/>
        <v>0.4990439771</v>
      </c>
      <c r="BX211" s="14">
        <v>0.22</v>
      </c>
      <c r="BY211" s="29">
        <f t="shared" si="29"/>
        <v>1.668181999</v>
      </c>
      <c r="BZ211" s="18">
        <f t="shared" si="30"/>
        <v>2.279251849</v>
      </c>
      <c r="CA211" s="18">
        <f t="shared" si="31"/>
        <v>2.331448456</v>
      </c>
      <c r="CB211" s="14">
        <f t="shared" si="32"/>
        <v>30.39582427</v>
      </c>
      <c r="CC211" s="14">
        <f t="shared" si="33"/>
        <v>28.70813397</v>
      </c>
      <c r="CD211" s="14">
        <f t="shared" si="34"/>
        <v>56.70291431</v>
      </c>
      <c r="CE211" s="14">
        <f t="shared" si="35"/>
        <v>53.71030883</v>
      </c>
      <c r="CF211" s="14">
        <f t="shared" si="36"/>
        <v>0.9022030246</v>
      </c>
      <c r="CG211" s="7">
        <v>3448.5</v>
      </c>
      <c r="CH211" s="7">
        <v>131.0</v>
      </c>
      <c r="CI211" s="7">
        <v>134.0</v>
      </c>
      <c r="CJ211" s="26">
        <v>1616.0</v>
      </c>
      <c r="CK211" s="7">
        <v>1516.0</v>
      </c>
      <c r="CL211" s="7">
        <v>620.0</v>
      </c>
      <c r="CM211" s="7">
        <v>602.0</v>
      </c>
      <c r="CN211" s="7">
        <v>892.0</v>
      </c>
      <c r="CO211" s="7">
        <v>835.0</v>
      </c>
      <c r="CP211" s="19">
        <v>19.0</v>
      </c>
      <c r="CQ211" s="19">
        <v>7.0</v>
      </c>
      <c r="CR211" s="26">
        <f t="shared" si="37"/>
        <v>-12</v>
      </c>
      <c r="CS211" s="18">
        <f t="shared" si="38"/>
        <v>0.8734293595</v>
      </c>
      <c r="CT211" s="18">
        <f t="shared" si="39"/>
        <v>0.321789764</v>
      </c>
      <c r="CU211" s="18">
        <f t="shared" si="40"/>
        <v>-0.5516395955</v>
      </c>
      <c r="CV211" s="30">
        <v>47.85</v>
      </c>
      <c r="CW211" s="30">
        <v>46.0</v>
      </c>
      <c r="CX211" s="30">
        <v>54.98</v>
      </c>
      <c r="CY211" s="30">
        <v>51.07</v>
      </c>
      <c r="CZ211" s="30">
        <v>52.48</v>
      </c>
      <c r="DA211" s="30">
        <v>46.63</v>
      </c>
      <c r="DB211" s="7">
        <v>0.0</v>
      </c>
      <c r="DC211" s="7">
        <v>0.0</v>
      </c>
      <c r="DD211" s="13" t="str">
        <f t="shared" si="41"/>
        <v> </v>
      </c>
      <c r="DE211" s="7">
        <v>0.0</v>
      </c>
      <c r="DF211" s="7">
        <v>0.0</v>
      </c>
      <c r="DG211" s="7">
        <v>0.0</v>
      </c>
      <c r="DH211" s="7">
        <v>0.0</v>
      </c>
      <c r="DI211" s="7">
        <v>0.0</v>
      </c>
      <c r="DJ211" s="9" t="s">
        <v>4092</v>
      </c>
      <c r="DK211" s="7" t="s">
        <v>4093</v>
      </c>
    </row>
    <row r="212" ht="12.75" customHeight="1">
      <c r="A212" s="7" t="s">
        <v>1258</v>
      </c>
      <c r="B212" s="7" t="s">
        <v>1259</v>
      </c>
      <c r="C212" s="8" t="s">
        <v>158</v>
      </c>
      <c r="D212" s="9" t="s">
        <v>707</v>
      </c>
      <c r="E212" s="7">
        <v>69.0</v>
      </c>
      <c r="F212" s="7">
        <v>3.0</v>
      </c>
      <c r="G212" s="7">
        <v>8.0</v>
      </c>
      <c r="H212" s="24">
        <f t="shared" si="1"/>
        <v>11</v>
      </c>
      <c r="I212" s="25">
        <f t="shared" si="2"/>
        <v>0.6894510507</v>
      </c>
      <c r="J212" s="19">
        <v>3.0</v>
      </c>
      <c r="K212" s="19">
        <v>2.0</v>
      </c>
      <c r="L212" s="19">
        <v>6.0</v>
      </c>
      <c r="M212" s="19">
        <v>67.0</v>
      </c>
      <c r="N212" s="19">
        <v>26.0</v>
      </c>
      <c r="O212" s="19">
        <v>47.0</v>
      </c>
      <c r="P212" s="19">
        <v>35.0</v>
      </c>
      <c r="Q212" s="10">
        <f t="shared" si="3"/>
        <v>0.0447761194</v>
      </c>
      <c r="R212" s="10">
        <f t="shared" si="4"/>
        <v>0.02142857143</v>
      </c>
      <c r="S212" s="7">
        <v>57437.0</v>
      </c>
      <c r="T212" s="14">
        <f t="shared" si="5"/>
        <v>13.8736715</v>
      </c>
      <c r="U212" s="14">
        <v>970.52</v>
      </c>
      <c r="V212" s="14">
        <f t="shared" si="6"/>
        <v>14.06550725</v>
      </c>
      <c r="W212" s="14">
        <v>2381.5</v>
      </c>
      <c r="X212" s="14">
        <f t="shared" si="7"/>
        <v>34.51449275</v>
      </c>
      <c r="Y212" s="13">
        <f t="shared" si="8"/>
        <v>0.2895328787</v>
      </c>
      <c r="Z212" s="12">
        <f t="shared" si="9"/>
        <v>23.83783784</v>
      </c>
      <c r="AA212" s="19">
        <v>97.0</v>
      </c>
      <c r="AB212" s="19">
        <v>102.0</v>
      </c>
      <c r="AC212" s="19">
        <v>86.0</v>
      </c>
      <c r="AD212" s="19">
        <v>20.0</v>
      </c>
      <c r="AE212" s="19">
        <v>8.0</v>
      </c>
      <c r="AF212" s="10">
        <f t="shared" si="10"/>
        <v>0.08108108108</v>
      </c>
      <c r="AG212" s="10">
        <f t="shared" si="11"/>
        <v>0.2162162162</v>
      </c>
      <c r="AH212" s="10">
        <f t="shared" si="12"/>
        <v>0.2972972973</v>
      </c>
      <c r="AI212" s="19">
        <v>256.0</v>
      </c>
      <c r="AJ212" s="13">
        <f t="shared" si="13"/>
        <v>0.2803943045</v>
      </c>
      <c r="AK212" s="19">
        <v>291.0</v>
      </c>
      <c r="AL212" s="13">
        <f t="shared" si="14"/>
        <v>0.3187294633</v>
      </c>
      <c r="AM212" s="19">
        <v>366.0</v>
      </c>
      <c r="AN212" s="13">
        <f t="shared" si="15"/>
        <v>0.4008762322</v>
      </c>
      <c r="AO212" s="13">
        <f t="shared" si="16"/>
        <v>0.4680073126</v>
      </c>
      <c r="AP212" s="8">
        <v>1.0</v>
      </c>
      <c r="AQ212" s="14">
        <v>-3.63</v>
      </c>
      <c r="AR212" s="19">
        <v>17.01</v>
      </c>
      <c r="AS212" s="26">
        <v>6.0</v>
      </c>
      <c r="AT212" s="27">
        <v>-0.498</v>
      </c>
      <c r="AU212" s="8">
        <v>4.0</v>
      </c>
      <c r="AV212" s="27">
        <v>-0.023</v>
      </c>
      <c r="AW212" s="19">
        <v>50.11</v>
      </c>
      <c r="AX212" s="19">
        <v>15.99</v>
      </c>
      <c r="AY212" s="27">
        <v>0.17400000000000002</v>
      </c>
      <c r="AZ212" s="27">
        <v>-3.729</v>
      </c>
      <c r="BA212" s="19">
        <v>47.5</v>
      </c>
      <c r="BB212" s="13">
        <f t="shared" si="17"/>
        <v>0.08390022676</v>
      </c>
      <c r="BC212" s="28">
        <f t="shared" si="18"/>
        <v>0.9248434238</v>
      </c>
      <c r="BD212" s="26">
        <f t="shared" si="19"/>
        <v>1008.743651</v>
      </c>
      <c r="BE212" s="13">
        <f t="shared" si="20"/>
        <v>0.008743650557</v>
      </c>
      <c r="BF212" s="18">
        <f t="shared" si="21"/>
        <v>2.287433541</v>
      </c>
      <c r="BG212" s="18">
        <f t="shared" si="22"/>
        <v>2.225611013</v>
      </c>
      <c r="BH212" s="14">
        <f t="shared" si="23"/>
        <v>27.2637349</v>
      </c>
      <c r="BI212" s="14">
        <f t="shared" si="24"/>
        <v>29.61299097</v>
      </c>
      <c r="BJ212" s="14">
        <f t="shared" si="25"/>
        <v>49.21073239</v>
      </c>
      <c r="BK212" s="14">
        <f t="shared" si="26"/>
        <v>59.16415942</v>
      </c>
      <c r="BL212" s="14">
        <f t="shared" si="27"/>
        <v>-9.953427029</v>
      </c>
      <c r="BM212" s="19">
        <v>37.0</v>
      </c>
      <c r="BN212" s="19">
        <v>36.0</v>
      </c>
      <c r="BO212" s="26">
        <v>404.0</v>
      </c>
      <c r="BP212" s="26">
        <v>443.0</v>
      </c>
      <c r="BQ212" s="19">
        <v>161.0</v>
      </c>
      <c r="BR212" s="19">
        <v>207.0</v>
      </c>
      <c r="BS212" s="19">
        <v>194.0</v>
      </c>
      <c r="BT212" s="19">
        <v>271.0</v>
      </c>
      <c r="BU212" s="19">
        <v>385.0</v>
      </c>
      <c r="BV212" s="19">
        <v>424.0</v>
      </c>
      <c r="BW212" s="13">
        <f t="shared" si="28"/>
        <v>0.4758961681</v>
      </c>
      <c r="BX212" s="14">
        <v>-1.59</v>
      </c>
      <c r="BY212" s="29">
        <f t="shared" si="29"/>
        <v>-5.569602532</v>
      </c>
      <c r="BZ212" s="18">
        <f t="shared" si="30"/>
        <v>2.31122967</v>
      </c>
      <c r="CA212" s="18">
        <f t="shared" si="31"/>
        <v>2.544144287</v>
      </c>
      <c r="CB212" s="14">
        <f t="shared" si="32"/>
        <v>27.84225509</v>
      </c>
      <c r="CC212" s="14">
        <f t="shared" si="33"/>
        <v>28.52308243</v>
      </c>
      <c r="CD212" s="14">
        <f t="shared" si="34"/>
        <v>52.79995222</v>
      </c>
      <c r="CE212" s="14">
        <f t="shared" si="35"/>
        <v>57.35074552</v>
      </c>
      <c r="CF212" s="14">
        <f t="shared" si="36"/>
        <v>-5.402633726</v>
      </c>
      <c r="CG212" s="7">
        <v>3348.866667</v>
      </c>
      <c r="CH212" s="7">
        <v>129.0</v>
      </c>
      <c r="CI212" s="7">
        <v>142.0</v>
      </c>
      <c r="CJ212" s="26">
        <v>1425.0</v>
      </c>
      <c r="CK212" s="7">
        <v>1450.0</v>
      </c>
      <c r="CL212" s="7">
        <v>565.0</v>
      </c>
      <c r="CM212" s="7">
        <v>702.0</v>
      </c>
      <c r="CN212" s="7">
        <v>828.0</v>
      </c>
      <c r="CO212" s="7">
        <v>907.0</v>
      </c>
      <c r="CP212" s="19">
        <v>9.0</v>
      </c>
      <c r="CQ212" s="19">
        <v>4.0</v>
      </c>
      <c r="CR212" s="26">
        <f t="shared" si="37"/>
        <v>-5</v>
      </c>
      <c r="CS212" s="18">
        <f t="shared" si="38"/>
        <v>0.5640963142</v>
      </c>
      <c r="CT212" s="18">
        <f t="shared" si="39"/>
        <v>0.250709473</v>
      </c>
      <c r="CU212" s="18">
        <f t="shared" si="40"/>
        <v>-0.3133868412</v>
      </c>
      <c r="CV212" s="30">
        <v>34.83</v>
      </c>
      <c r="CW212" s="30">
        <v>35.64</v>
      </c>
      <c r="CX212" s="30">
        <v>29.74</v>
      </c>
      <c r="CY212" s="30">
        <v>36.97</v>
      </c>
      <c r="CZ212" s="30">
        <v>35.0</v>
      </c>
      <c r="DA212" s="30">
        <v>36.09</v>
      </c>
      <c r="DB212" s="7">
        <v>0.0</v>
      </c>
      <c r="DC212" s="7">
        <v>0.0</v>
      </c>
      <c r="DD212" s="13" t="str">
        <f t="shared" si="41"/>
        <v> </v>
      </c>
      <c r="DE212" s="7">
        <v>0.0</v>
      </c>
      <c r="DF212" s="7">
        <v>0.0</v>
      </c>
      <c r="DG212" s="7">
        <v>0.0</v>
      </c>
      <c r="DH212" s="7">
        <v>0.0</v>
      </c>
      <c r="DI212" s="7">
        <v>0.0</v>
      </c>
      <c r="DJ212" s="8" t="s">
        <v>4094</v>
      </c>
      <c r="DK212" s="7" t="s">
        <v>4095</v>
      </c>
    </row>
    <row r="213" ht="12.75" customHeight="1">
      <c r="A213" s="7" t="s">
        <v>614</v>
      </c>
      <c r="B213" s="7" t="s">
        <v>1260</v>
      </c>
      <c r="C213" s="8" t="s">
        <v>312</v>
      </c>
      <c r="D213" s="9" t="s">
        <v>150</v>
      </c>
      <c r="E213" s="7">
        <v>23.0</v>
      </c>
      <c r="F213" s="7">
        <v>1.0</v>
      </c>
      <c r="G213" s="7">
        <v>6.0</v>
      </c>
      <c r="H213" s="24">
        <f t="shared" si="1"/>
        <v>7</v>
      </c>
      <c r="I213" s="25">
        <f t="shared" si="2"/>
        <v>1.201143947</v>
      </c>
      <c r="J213" s="19">
        <v>1.0</v>
      </c>
      <c r="K213" s="19">
        <v>2.0</v>
      </c>
      <c r="L213" s="19">
        <v>4.0</v>
      </c>
      <c r="M213" s="19">
        <v>37.0</v>
      </c>
      <c r="N213" s="19">
        <v>14.0</v>
      </c>
      <c r="O213" s="19">
        <v>18.0</v>
      </c>
      <c r="P213" s="19">
        <v>40.0</v>
      </c>
      <c r="Q213" s="10">
        <f t="shared" si="3"/>
        <v>0.02702702703</v>
      </c>
      <c r="R213" s="10">
        <f t="shared" si="4"/>
        <v>0.01449275362</v>
      </c>
      <c r="S213" s="7">
        <v>20980.0</v>
      </c>
      <c r="T213" s="14">
        <f t="shared" si="5"/>
        <v>15.20289855</v>
      </c>
      <c r="U213" s="14">
        <v>337.12</v>
      </c>
      <c r="V213" s="14">
        <f t="shared" si="6"/>
        <v>14.6573913</v>
      </c>
      <c r="W213" s="14">
        <v>800.73</v>
      </c>
      <c r="X213" s="14">
        <f t="shared" si="7"/>
        <v>34.81434783</v>
      </c>
      <c r="Y213" s="13">
        <f t="shared" si="8"/>
        <v>0.2962780683</v>
      </c>
      <c r="Z213" s="12">
        <f t="shared" si="9"/>
        <v>44.85714286</v>
      </c>
      <c r="AA213" s="19">
        <v>7.0</v>
      </c>
      <c r="AB213" s="19">
        <v>28.0</v>
      </c>
      <c r="AC213" s="19">
        <v>19.0</v>
      </c>
      <c r="AD213" s="19">
        <v>12.0</v>
      </c>
      <c r="AE213" s="19">
        <v>11.0</v>
      </c>
      <c r="AF213" s="10">
        <f t="shared" si="10"/>
        <v>0.1428571429</v>
      </c>
      <c r="AG213" s="10">
        <f t="shared" si="11"/>
        <v>0.8571428571</v>
      </c>
      <c r="AH213" s="10">
        <f t="shared" si="12"/>
        <v>1</v>
      </c>
      <c r="AI213" s="19">
        <v>83.0</v>
      </c>
      <c r="AJ213" s="13">
        <f t="shared" si="13"/>
        <v>0.2804054054</v>
      </c>
      <c r="AK213" s="19">
        <v>99.0</v>
      </c>
      <c r="AL213" s="13">
        <f t="shared" si="14"/>
        <v>0.3344594595</v>
      </c>
      <c r="AM213" s="19">
        <v>114.0</v>
      </c>
      <c r="AN213" s="13">
        <f t="shared" si="15"/>
        <v>0.3851351351</v>
      </c>
      <c r="AO213" s="13">
        <f t="shared" si="16"/>
        <v>0.456043956</v>
      </c>
      <c r="AP213" s="8">
        <v>4.0</v>
      </c>
      <c r="AQ213" s="14">
        <v>0.09</v>
      </c>
      <c r="AR213" s="19">
        <v>17.38</v>
      </c>
      <c r="AS213" s="26">
        <v>6.0</v>
      </c>
      <c r="AT213" s="27">
        <v>0.366</v>
      </c>
      <c r="AU213" s="8">
        <v>8.0</v>
      </c>
      <c r="AV213" s="27">
        <v>1.043</v>
      </c>
      <c r="AW213" s="19">
        <v>50.35</v>
      </c>
      <c r="AX213" s="19">
        <v>18.11</v>
      </c>
      <c r="AY213" s="27">
        <v>0.636</v>
      </c>
      <c r="AZ213" s="27">
        <v>-4.369</v>
      </c>
      <c r="BA213" s="19">
        <v>46.0</v>
      </c>
      <c r="BB213" s="13">
        <f t="shared" si="17"/>
        <v>0.04458598726</v>
      </c>
      <c r="BC213" s="28">
        <f t="shared" si="18"/>
        <v>0.9190751445</v>
      </c>
      <c r="BD213" s="26">
        <f t="shared" si="19"/>
        <v>963.6611318</v>
      </c>
      <c r="BE213" s="13">
        <f t="shared" si="20"/>
        <v>-0.03633886823</v>
      </c>
      <c r="BF213" s="18">
        <f t="shared" si="21"/>
        <v>1.245847176</v>
      </c>
      <c r="BG213" s="18">
        <f t="shared" si="22"/>
        <v>2.491694352</v>
      </c>
      <c r="BH213" s="14">
        <f t="shared" si="23"/>
        <v>27.94257238</v>
      </c>
      <c r="BI213" s="14">
        <f t="shared" si="24"/>
        <v>30.79022307</v>
      </c>
      <c r="BJ213" s="14">
        <f t="shared" si="25"/>
        <v>49.47793071</v>
      </c>
      <c r="BK213" s="14">
        <f t="shared" si="26"/>
        <v>58.55481728</v>
      </c>
      <c r="BL213" s="14">
        <f t="shared" si="27"/>
        <v>-9.076886569</v>
      </c>
      <c r="BM213" s="19">
        <v>7.0</v>
      </c>
      <c r="BN213" s="19">
        <v>14.0</v>
      </c>
      <c r="BO213" s="26">
        <v>150.0</v>
      </c>
      <c r="BP213" s="26">
        <v>159.0</v>
      </c>
      <c r="BQ213" s="19">
        <v>53.0</v>
      </c>
      <c r="BR213" s="19">
        <v>87.0</v>
      </c>
      <c r="BS213" s="19">
        <v>68.0</v>
      </c>
      <c r="BT213" s="19">
        <v>69.0</v>
      </c>
      <c r="BU213" s="19">
        <v>135.0</v>
      </c>
      <c r="BV213" s="19">
        <v>162.0</v>
      </c>
      <c r="BW213" s="13">
        <f t="shared" si="28"/>
        <v>0.4545454545</v>
      </c>
      <c r="BX213" s="14">
        <v>-8.22</v>
      </c>
      <c r="BY213" s="29">
        <f t="shared" si="29"/>
        <v>-2.699941514</v>
      </c>
      <c r="BZ213" s="18">
        <f t="shared" si="30"/>
        <v>1.532814564</v>
      </c>
      <c r="CA213" s="18">
        <f t="shared" si="31"/>
        <v>2.114226985</v>
      </c>
      <c r="CB213" s="14">
        <f t="shared" si="32"/>
        <v>27.16781676</v>
      </c>
      <c r="CC213" s="14">
        <f t="shared" si="33"/>
        <v>27.85494053</v>
      </c>
      <c r="CD213" s="14">
        <f t="shared" si="34"/>
        <v>49.10292173</v>
      </c>
      <c r="CE213" s="14">
        <f t="shared" si="35"/>
        <v>53.01424165</v>
      </c>
      <c r="CF213" s="14">
        <f t="shared" si="36"/>
        <v>-5.165566646</v>
      </c>
      <c r="CG213" s="7">
        <v>1135.166667</v>
      </c>
      <c r="CH213" s="7">
        <v>29.0</v>
      </c>
      <c r="CI213" s="7">
        <v>40.0</v>
      </c>
      <c r="CJ213" s="26">
        <v>485.0</v>
      </c>
      <c r="CK213" s="7">
        <v>487.0</v>
      </c>
      <c r="CL213" s="7">
        <v>170.0</v>
      </c>
      <c r="CM213" s="7">
        <v>241.0</v>
      </c>
      <c r="CN213" s="7">
        <v>245.0</v>
      </c>
      <c r="CO213" s="7">
        <v>235.0</v>
      </c>
      <c r="CP213" s="19">
        <v>3.0</v>
      </c>
      <c r="CQ213" s="19">
        <v>5.0</v>
      </c>
      <c r="CR213" s="26">
        <f t="shared" si="37"/>
        <v>2</v>
      </c>
      <c r="CS213" s="18">
        <f t="shared" si="38"/>
        <v>0.5147759771</v>
      </c>
      <c r="CT213" s="18">
        <f t="shared" si="39"/>
        <v>0.8579599619</v>
      </c>
      <c r="CU213" s="18">
        <f t="shared" si="40"/>
        <v>0.3431839847</v>
      </c>
      <c r="CV213" s="30">
        <v>10.45</v>
      </c>
      <c r="CW213" s="30">
        <v>13.33</v>
      </c>
      <c r="CX213" s="30">
        <v>6.91</v>
      </c>
      <c r="CY213" s="30">
        <v>10.31</v>
      </c>
      <c r="CZ213" s="30">
        <v>10.08</v>
      </c>
      <c r="DA213" s="30">
        <v>10.38</v>
      </c>
      <c r="DB213" s="7">
        <v>2.0</v>
      </c>
      <c r="DC213" s="7">
        <v>0.0</v>
      </c>
      <c r="DD213" s="13">
        <f t="shared" si="41"/>
        <v>1</v>
      </c>
      <c r="DE213" s="7">
        <v>0.0</v>
      </c>
      <c r="DF213" s="7">
        <v>0.0</v>
      </c>
      <c r="DG213" s="7">
        <v>1.0</v>
      </c>
      <c r="DH213" s="7">
        <v>0.0</v>
      </c>
      <c r="DI213" s="7">
        <v>1.0</v>
      </c>
      <c r="DJ213" s="8" t="s">
        <v>4096</v>
      </c>
      <c r="DK213" s="7" t="s">
        <v>4097</v>
      </c>
    </row>
    <row r="214" ht="12.75" customHeight="1">
      <c r="A214" s="7" t="s">
        <v>1263</v>
      </c>
      <c r="B214" s="7" t="s">
        <v>1264</v>
      </c>
      <c r="C214" s="8" t="s">
        <v>246</v>
      </c>
      <c r="D214" s="9" t="s">
        <v>174</v>
      </c>
      <c r="E214" s="7">
        <v>72.0</v>
      </c>
      <c r="F214" s="7">
        <v>2.0</v>
      </c>
      <c r="G214" s="7">
        <v>13.0</v>
      </c>
      <c r="H214" s="24">
        <f t="shared" si="1"/>
        <v>15</v>
      </c>
      <c r="I214" s="25">
        <f t="shared" si="2"/>
        <v>0.6962441496</v>
      </c>
      <c r="J214" s="19">
        <v>2.0</v>
      </c>
      <c r="K214" s="19">
        <v>3.0</v>
      </c>
      <c r="L214" s="19">
        <v>9.0</v>
      </c>
      <c r="M214" s="19">
        <v>40.0</v>
      </c>
      <c r="N214" s="19">
        <v>24.0</v>
      </c>
      <c r="O214" s="19">
        <v>36.0</v>
      </c>
      <c r="P214" s="19">
        <v>19.0</v>
      </c>
      <c r="Q214" s="10">
        <f t="shared" si="3"/>
        <v>0.05</v>
      </c>
      <c r="R214" s="10">
        <f t="shared" si="4"/>
        <v>0.02</v>
      </c>
      <c r="S214" s="7">
        <v>77559.0</v>
      </c>
      <c r="T214" s="14">
        <f t="shared" si="5"/>
        <v>17.95347222</v>
      </c>
      <c r="U214" s="14">
        <v>1202.54</v>
      </c>
      <c r="V214" s="14">
        <f t="shared" si="6"/>
        <v>16.70194444</v>
      </c>
      <c r="W214" s="14">
        <v>2159.96</v>
      </c>
      <c r="X214" s="14">
        <f t="shared" si="7"/>
        <v>29.99944444</v>
      </c>
      <c r="Y214" s="13">
        <f t="shared" si="8"/>
        <v>0.3576327138</v>
      </c>
      <c r="Z214" s="12">
        <f t="shared" si="9"/>
        <v>36.3125</v>
      </c>
      <c r="AA214" s="19">
        <v>71.0</v>
      </c>
      <c r="AB214" s="19">
        <v>22.0</v>
      </c>
      <c r="AC214" s="19">
        <v>117.0</v>
      </c>
      <c r="AD214" s="19">
        <v>32.0</v>
      </c>
      <c r="AE214" s="19">
        <v>5.0</v>
      </c>
      <c r="AF214" s="10">
        <f t="shared" si="10"/>
        <v>0.04166666667</v>
      </c>
      <c r="AG214" s="10">
        <f t="shared" si="11"/>
        <v>0.25</v>
      </c>
      <c r="AH214" s="10">
        <f t="shared" si="12"/>
        <v>0.2916666667</v>
      </c>
      <c r="AI214" s="19">
        <v>422.0</v>
      </c>
      <c r="AJ214" s="13">
        <f t="shared" si="13"/>
        <v>0.3263727765</v>
      </c>
      <c r="AK214" s="19">
        <v>390.0</v>
      </c>
      <c r="AL214" s="13">
        <f t="shared" si="14"/>
        <v>0.3016241299</v>
      </c>
      <c r="AM214" s="19">
        <v>481.0</v>
      </c>
      <c r="AN214" s="13">
        <f t="shared" si="15"/>
        <v>0.3720030936</v>
      </c>
      <c r="AO214" s="13">
        <f t="shared" si="16"/>
        <v>0.5197044335</v>
      </c>
      <c r="AP214" s="8">
        <v>6.0</v>
      </c>
      <c r="AQ214" s="14">
        <v>-0.75</v>
      </c>
      <c r="AR214" s="19">
        <v>17.82</v>
      </c>
      <c r="AS214" s="26">
        <v>1.0</v>
      </c>
      <c r="AT214" s="27">
        <v>1.275</v>
      </c>
      <c r="AU214" s="8">
        <v>1.0</v>
      </c>
      <c r="AV214" s="27">
        <v>0.5</v>
      </c>
      <c r="AW214" s="19">
        <v>50.48</v>
      </c>
      <c r="AX214" s="19">
        <v>17.7</v>
      </c>
      <c r="AY214" s="27">
        <v>3.182</v>
      </c>
      <c r="AZ214" s="27">
        <v>5.323</v>
      </c>
      <c r="BA214" s="19">
        <v>51.94</v>
      </c>
      <c r="BB214" s="13">
        <f t="shared" si="17"/>
        <v>0.082616179</v>
      </c>
      <c r="BC214" s="28">
        <f t="shared" si="18"/>
        <v>0.9268292683</v>
      </c>
      <c r="BD214" s="26">
        <f t="shared" si="19"/>
        <v>1009.445447</v>
      </c>
      <c r="BE214" s="13">
        <f t="shared" si="20"/>
        <v>0.009445447294</v>
      </c>
      <c r="BF214" s="18">
        <f t="shared" si="21"/>
        <v>2.39493073</v>
      </c>
      <c r="BG214" s="18">
        <f t="shared" si="22"/>
        <v>2.095564389</v>
      </c>
      <c r="BH214" s="14">
        <f t="shared" si="23"/>
        <v>28.98864071</v>
      </c>
      <c r="BI214" s="14">
        <f t="shared" si="24"/>
        <v>28.63937998</v>
      </c>
      <c r="BJ214" s="14">
        <f t="shared" si="25"/>
        <v>53.9857302</v>
      </c>
      <c r="BK214" s="14">
        <f t="shared" si="26"/>
        <v>49.99417899</v>
      </c>
      <c r="BL214" s="14">
        <f t="shared" si="27"/>
        <v>3.991551217</v>
      </c>
      <c r="BM214" s="19">
        <v>48.0</v>
      </c>
      <c r="BN214" s="19">
        <v>42.0</v>
      </c>
      <c r="BO214" s="26">
        <v>533.0</v>
      </c>
      <c r="BP214" s="26">
        <v>532.0</v>
      </c>
      <c r="BQ214" s="19">
        <v>211.0</v>
      </c>
      <c r="BR214" s="19">
        <v>203.0</v>
      </c>
      <c r="BS214" s="19">
        <v>290.0</v>
      </c>
      <c r="BT214" s="19">
        <v>225.0</v>
      </c>
      <c r="BU214" s="19">
        <v>511.0</v>
      </c>
      <c r="BV214" s="19">
        <v>511.0</v>
      </c>
      <c r="BW214" s="13">
        <f t="shared" si="28"/>
        <v>0.5</v>
      </c>
      <c r="BX214" s="14">
        <v>-1.61</v>
      </c>
      <c r="BY214" s="29">
        <f t="shared" si="29"/>
        <v>-1.394355187</v>
      </c>
      <c r="BZ214" s="18">
        <f t="shared" si="30"/>
        <v>2.179220006</v>
      </c>
      <c r="CA214" s="18">
        <f t="shared" si="31"/>
        <v>2.250669842</v>
      </c>
      <c r="CB214" s="14">
        <f t="shared" si="32"/>
        <v>29.54450729</v>
      </c>
      <c r="CC214" s="14">
        <f t="shared" si="33"/>
        <v>28.32986008</v>
      </c>
      <c r="CD214" s="14">
        <f t="shared" si="34"/>
        <v>55.28431081</v>
      </c>
      <c r="CE214" s="14">
        <f t="shared" si="35"/>
        <v>51.44388211</v>
      </c>
      <c r="CF214" s="14">
        <f t="shared" si="36"/>
        <v>0.1511225176</v>
      </c>
      <c r="CG214" s="7">
        <v>3359.0</v>
      </c>
      <c r="CH214" s="7">
        <v>122.0</v>
      </c>
      <c r="CI214" s="7">
        <v>126.0</v>
      </c>
      <c r="CJ214" s="26">
        <v>1532.0</v>
      </c>
      <c r="CK214" s="7">
        <v>1460.0</v>
      </c>
      <c r="CL214" s="7">
        <v>631.0</v>
      </c>
      <c r="CM214" s="7">
        <v>576.0</v>
      </c>
      <c r="CN214" s="7">
        <v>810.0</v>
      </c>
      <c r="CO214" s="7">
        <v>718.0</v>
      </c>
      <c r="CP214" s="19">
        <v>17.0</v>
      </c>
      <c r="CQ214" s="19">
        <v>8.0</v>
      </c>
      <c r="CR214" s="26">
        <f t="shared" si="37"/>
        <v>-9</v>
      </c>
      <c r="CS214" s="18">
        <f t="shared" si="38"/>
        <v>0.7890767029</v>
      </c>
      <c r="CT214" s="18">
        <f t="shared" si="39"/>
        <v>0.3713302131</v>
      </c>
      <c r="CU214" s="18">
        <f t="shared" si="40"/>
        <v>-0.4177464898</v>
      </c>
      <c r="CV214" s="30">
        <v>45.72</v>
      </c>
      <c r="CW214" s="30">
        <v>45.21</v>
      </c>
      <c r="CX214" s="30">
        <v>48.31</v>
      </c>
      <c r="CY214" s="30">
        <v>57.61</v>
      </c>
      <c r="CZ214" s="30">
        <v>53.24</v>
      </c>
      <c r="DA214" s="30">
        <v>47.2</v>
      </c>
      <c r="DB214" s="7">
        <v>0.0</v>
      </c>
      <c r="DC214" s="7">
        <v>0.0</v>
      </c>
      <c r="DD214" s="13" t="str">
        <f t="shared" si="41"/>
        <v> </v>
      </c>
      <c r="DE214" s="7">
        <v>0.0</v>
      </c>
      <c r="DF214" s="7">
        <v>0.0</v>
      </c>
      <c r="DG214" s="7">
        <v>0.0</v>
      </c>
      <c r="DH214" s="7">
        <v>0.0</v>
      </c>
      <c r="DI214" s="7">
        <v>0.0</v>
      </c>
      <c r="DJ214" s="9" t="s">
        <v>4098</v>
      </c>
      <c r="DK214" s="7" t="s">
        <v>4099</v>
      </c>
    </row>
    <row r="215" ht="12.75" customHeight="1">
      <c r="A215" s="7" t="s">
        <v>1144</v>
      </c>
      <c r="B215" s="7" t="s">
        <v>1266</v>
      </c>
      <c r="C215" s="8" t="s">
        <v>136</v>
      </c>
      <c r="D215" s="9" t="s">
        <v>174</v>
      </c>
      <c r="E215" s="7">
        <v>71.0</v>
      </c>
      <c r="F215" s="7">
        <v>3.0</v>
      </c>
      <c r="G215" s="7">
        <v>12.0</v>
      </c>
      <c r="H215" s="24">
        <f t="shared" si="1"/>
        <v>15</v>
      </c>
      <c r="I215" s="25">
        <f t="shared" si="2"/>
        <v>0.8018412651</v>
      </c>
      <c r="J215" s="19">
        <v>3.0</v>
      </c>
      <c r="K215" s="19">
        <v>6.0</v>
      </c>
      <c r="L215" s="19">
        <v>6.0</v>
      </c>
      <c r="M215" s="19">
        <v>60.0</v>
      </c>
      <c r="N215" s="19">
        <v>41.0</v>
      </c>
      <c r="O215" s="19">
        <v>41.0</v>
      </c>
      <c r="P215" s="19">
        <v>32.0</v>
      </c>
      <c r="Q215" s="10">
        <f t="shared" si="3"/>
        <v>0.05</v>
      </c>
      <c r="R215" s="10">
        <f t="shared" si="4"/>
        <v>0.02112676056</v>
      </c>
      <c r="S215" s="7">
        <v>67345.0</v>
      </c>
      <c r="T215" s="14">
        <f t="shared" si="5"/>
        <v>15.80868545</v>
      </c>
      <c r="U215" s="14">
        <v>1103.51</v>
      </c>
      <c r="V215" s="14">
        <f t="shared" si="6"/>
        <v>15.54239437</v>
      </c>
      <c r="W215" s="14">
        <v>2232.89</v>
      </c>
      <c r="X215" s="14">
        <f t="shared" si="7"/>
        <v>31.44915493</v>
      </c>
      <c r="Y215" s="13">
        <f t="shared" si="8"/>
        <v>0.3307487112</v>
      </c>
      <c r="Z215" s="12">
        <f t="shared" si="9"/>
        <v>71.41463415</v>
      </c>
      <c r="AA215" s="19">
        <v>35.0</v>
      </c>
      <c r="AB215" s="19">
        <v>105.0</v>
      </c>
      <c r="AC215" s="19">
        <v>57.0</v>
      </c>
      <c r="AD215" s="19">
        <v>48.0</v>
      </c>
      <c r="AE215" s="19">
        <v>9.0</v>
      </c>
      <c r="AF215" s="10">
        <f t="shared" si="10"/>
        <v>0.07317073171</v>
      </c>
      <c r="AG215" s="10">
        <f t="shared" si="11"/>
        <v>0.2926829268</v>
      </c>
      <c r="AH215" s="10">
        <f t="shared" si="12"/>
        <v>0.3658536585</v>
      </c>
      <c r="AI215" s="19">
        <v>336.0</v>
      </c>
      <c r="AJ215" s="13">
        <f t="shared" si="13"/>
        <v>0.3108233117</v>
      </c>
      <c r="AK215" s="19">
        <v>344.0</v>
      </c>
      <c r="AL215" s="13">
        <f t="shared" si="14"/>
        <v>0.3182238668</v>
      </c>
      <c r="AM215" s="19">
        <v>401.0</v>
      </c>
      <c r="AN215" s="13">
        <f t="shared" si="15"/>
        <v>0.3709528215</v>
      </c>
      <c r="AO215" s="13">
        <f t="shared" si="16"/>
        <v>0.4941176471</v>
      </c>
      <c r="AP215" s="8">
        <v>4.0</v>
      </c>
      <c r="AQ215" s="14">
        <v>-7.29</v>
      </c>
      <c r="AR215" s="19">
        <v>17.59</v>
      </c>
      <c r="AS215" s="26">
        <v>3.0</v>
      </c>
      <c r="AT215" s="27">
        <v>0.847</v>
      </c>
      <c r="AU215" s="8">
        <v>3.0</v>
      </c>
      <c r="AV215" s="27">
        <v>0.251</v>
      </c>
      <c r="AW215" s="19">
        <v>50.28</v>
      </c>
      <c r="AX215" s="19">
        <v>16.72</v>
      </c>
      <c r="AY215" s="27">
        <v>-1.007</v>
      </c>
      <c r="AZ215" s="27">
        <v>2.559</v>
      </c>
      <c r="BA215" s="19">
        <v>51.35</v>
      </c>
      <c r="BB215" s="13">
        <f t="shared" si="17"/>
        <v>0.08401639344</v>
      </c>
      <c r="BC215" s="28">
        <f t="shared" si="18"/>
        <v>0.9328621908</v>
      </c>
      <c r="BD215" s="26">
        <f t="shared" si="19"/>
        <v>1016.878584</v>
      </c>
      <c r="BE215" s="13">
        <f t="shared" si="20"/>
        <v>0.01687858426</v>
      </c>
      <c r="BF215" s="18">
        <f t="shared" si="21"/>
        <v>2.229250301</v>
      </c>
      <c r="BG215" s="18">
        <f t="shared" si="22"/>
        <v>2.066134426</v>
      </c>
      <c r="BH215" s="14">
        <f t="shared" si="23"/>
        <v>26.53351578</v>
      </c>
      <c r="BI215" s="14">
        <f t="shared" si="24"/>
        <v>30.77452855</v>
      </c>
      <c r="BJ215" s="14">
        <f t="shared" si="25"/>
        <v>49.26099446</v>
      </c>
      <c r="BK215" s="14">
        <f t="shared" si="26"/>
        <v>50.83778126</v>
      </c>
      <c r="BL215" s="14">
        <f t="shared" si="27"/>
        <v>-1.576786798</v>
      </c>
      <c r="BM215" s="19">
        <v>41.0</v>
      </c>
      <c r="BN215" s="19">
        <v>38.0</v>
      </c>
      <c r="BO215" s="26">
        <v>447.0</v>
      </c>
      <c r="BP215" s="26">
        <v>528.0</v>
      </c>
      <c r="BQ215" s="19">
        <v>189.0</v>
      </c>
      <c r="BR215" s="19">
        <v>198.0</v>
      </c>
      <c r="BS215" s="19">
        <v>229.0</v>
      </c>
      <c r="BT215" s="19">
        <v>171.0</v>
      </c>
      <c r="BU215" s="19">
        <v>454.0</v>
      </c>
      <c r="BV215" s="19">
        <v>469.0</v>
      </c>
      <c r="BW215" s="13">
        <f t="shared" si="28"/>
        <v>0.4918743229</v>
      </c>
      <c r="BX215" s="14">
        <v>-2.29</v>
      </c>
      <c r="BY215" s="29">
        <f t="shared" si="29"/>
        <v>-3.833610328</v>
      </c>
      <c r="BZ215" s="18">
        <f t="shared" si="30"/>
        <v>2.04616842</v>
      </c>
      <c r="CA215" s="18">
        <f t="shared" si="31"/>
        <v>2.064117266</v>
      </c>
      <c r="CB215" s="14">
        <f t="shared" si="32"/>
        <v>28.64635788</v>
      </c>
      <c r="CC215" s="14">
        <f t="shared" si="33"/>
        <v>29.29251633</v>
      </c>
      <c r="CD215" s="14">
        <f t="shared" si="34"/>
        <v>52.71576009</v>
      </c>
      <c r="CE215" s="14">
        <f t="shared" si="35"/>
        <v>50.05933091</v>
      </c>
      <c r="CF215" s="14">
        <f t="shared" si="36"/>
        <v>-4.233215976</v>
      </c>
      <c r="CG215" s="7">
        <v>3342.833333</v>
      </c>
      <c r="CH215" s="7">
        <v>114.0</v>
      </c>
      <c r="CI215" s="7">
        <v>115.0</v>
      </c>
      <c r="CJ215" s="26">
        <v>1482.0</v>
      </c>
      <c r="CK215" s="7">
        <v>1517.0</v>
      </c>
      <c r="CL215" s="7">
        <v>621.0</v>
      </c>
      <c r="CM215" s="7">
        <v>599.0</v>
      </c>
      <c r="CN215" s="7">
        <v>720.0</v>
      </c>
      <c r="CO215" s="7">
        <v>558.0</v>
      </c>
      <c r="CP215" s="19">
        <v>17.0</v>
      </c>
      <c r="CQ215" s="19">
        <v>7.0</v>
      </c>
      <c r="CR215" s="26">
        <f t="shared" si="37"/>
        <v>-10</v>
      </c>
      <c r="CS215" s="18">
        <f t="shared" si="38"/>
        <v>0.9087534338</v>
      </c>
      <c r="CT215" s="18">
        <f t="shared" si="39"/>
        <v>0.3741925904</v>
      </c>
      <c r="CU215" s="18">
        <f t="shared" si="40"/>
        <v>-0.5345608434</v>
      </c>
      <c r="CV215" s="30">
        <v>40.59</v>
      </c>
      <c r="CW215" s="30">
        <v>41.96</v>
      </c>
      <c r="CX215" s="30">
        <v>44.11</v>
      </c>
      <c r="CY215" s="30">
        <v>34.33</v>
      </c>
      <c r="CZ215" s="30">
        <v>44.47</v>
      </c>
      <c r="DA215" s="30">
        <v>39.57</v>
      </c>
      <c r="DB215" s="7">
        <v>0.0</v>
      </c>
      <c r="DC215" s="7">
        <v>0.0</v>
      </c>
      <c r="DD215" s="13" t="str">
        <f t="shared" si="41"/>
        <v> </v>
      </c>
      <c r="DE215" s="7">
        <v>0.0</v>
      </c>
      <c r="DF215" s="7">
        <v>0.0</v>
      </c>
      <c r="DG215" s="7">
        <v>0.0</v>
      </c>
      <c r="DH215" s="7">
        <v>0.0</v>
      </c>
      <c r="DI215" s="7">
        <v>0.0</v>
      </c>
      <c r="DJ215" s="8" t="s">
        <v>4100</v>
      </c>
      <c r="DK215" s="7" t="s">
        <v>4101</v>
      </c>
    </row>
    <row r="216" ht="12.75" customHeight="1">
      <c r="A216" s="7" t="s">
        <v>1269</v>
      </c>
      <c r="B216" s="7" t="s">
        <v>1270</v>
      </c>
      <c r="C216" s="8" t="s">
        <v>149</v>
      </c>
      <c r="D216" s="9" t="s">
        <v>183</v>
      </c>
      <c r="E216" s="7">
        <v>82.0</v>
      </c>
      <c r="F216" s="7">
        <v>18.0</v>
      </c>
      <c r="G216" s="7">
        <v>25.0</v>
      </c>
      <c r="H216" s="24">
        <f t="shared" si="1"/>
        <v>43</v>
      </c>
      <c r="I216" s="25">
        <f t="shared" si="2"/>
        <v>2.137531069</v>
      </c>
      <c r="J216" s="19">
        <v>16.0</v>
      </c>
      <c r="K216" s="19">
        <v>9.0</v>
      </c>
      <c r="L216" s="19">
        <v>12.0</v>
      </c>
      <c r="M216" s="19">
        <v>106.0</v>
      </c>
      <c r="N216" s="19">
        <v>28.0</v>
      </c>
      <c r="O216" s="19">
        <v>24.0</v>
      </c>
      <c r="P216" s="19">
        <v>120.0</v>
      </c>
      <c r="Q216" s="10">
        <f t="shared" si="3"/>
        <v>0.1698113208</v>
      </c>
      <c r="R216" s="10">
        <f t="shared" si="4"/>
        <v>0.1139240506</v>
      </c>
      <c r="S216" s="7">
        <v>72420.0</v>
      </c>
      <c r="T216" s="14">
        <f t="shared" si="5"/>
        <v>14.7195122</v>
      </c>
      <c r="U216" s="14">
        <v>1128.74</v>
      </c>
      <c r="V216" s="14">
        <f t="shared" si="6"/>
        <v>13.76512195</v>
      </c>
      <c r="W216" s="14">
        <v>2812.5</v>
      </c>
      <c r="X216" s="14">
        <f t="shared" si="7"/>
        <v>34.29878049</v>
      </c>
      <c r="Y216" s="13">
        <f t="shared" si="8"/>
        <v>0.2863920999</v>
      </c>
      <c r="Z216" s="12">
        <f t="shared" si="9"/>
        <v>113.94</v>
      </c>
      <c r="AA216" s="19">
        <v>25.0</v>
      </c>
      <c r="AB216" s="19">
        <v>21.0</v>
      </c>
      <c r="AC216" s="19">
        <v>88.0</v>
      </c>
      <c r="AD216" s="19">
        <v>23.0</v>
      </c>
      <c r="AE216" s="19">
        <v>37.0</v>
      </c>
      <c r="AF216" s="10">
        <f t="shared" si="10"/>
        <v>0.32</v>
      </c>
      <c r="AG216" s="10">
        <f t="shared" si="11"/>
        <v>0.42</v>
      </c>
      <c r="AH216" s="10">
        <f t="shared" si="12"/>
        <v>0.74</v>
      </c>
      <c r="AI216" s="19">
        <v>370.0</v>
      </c>
      <c r="AJ216" s="13">
        <f t="shared" si="13"/>
        <v>0.3315412186</v>
      </c>
      <c r="AK216" s="19">
        <v>364.0</v>
      </c>
      <c r="AL216" s="13">
        <f t="shared" si="14"/>
        <v>0.3261648746</v>
      </c>
      <c r="AM216" s="19">
        <v>382.0</v>
      </c>
      <c r="AN216" s="13">
        <f t="shared" si="15"/>
        <v>0.3422939068</v>
      </c>
      <c r="AO216" s="13">
        <f t="shared" si="16"/>
        <v>0.5040871935</v>
      </c>
      <c r="AP216" s="8">
        <v>10.0</v>
      </c>
      <c r="AQ216" s="14">
        <v>0.68</v>
      </c>
      <c r="AR216" s="19">
        <v>17.7</v>
      </c>
      <c r="AS216" s="26">
        <v>6.0</v>
      </c>
      <c r="AT216" s="27">
        <v>1.17</v>
      </c>
      <c r="AU216" s="8">
        <v>3.0</v>
      </c>
      <c r="AV216" s="27">
        <v>0.9420000000000001</v>
      </c>
      <c r="AW216" s="19">
        <v>50.23</v>
      </c>
      <c r="AX216" s="19">
        <v>18.49</v>
      </c>
      <c r="AY216" s="27">
        <v>1.686</v>
      </c>
      <c r="AZ216" s="27">
        <v>0.47700000000000004</v>
      </c>
      <c r="BA216" s="19">
        <v>49.91</v>
      </c>
      <c r="BB216" s="13">
        <f t="shared" si="17"/>
        <v>0.07898894155</v>
      </c>
      <c r="BC216" s="28">
        <f t="shared" si="18"/>
        <v>0.9462962963</v>
      </c>
      <c r="BD216" s="26">
        <f t="shared" si="19"/>
        <v>1025.285238</v>
      </c>
      <c r="BE216" s="13">
        <f t="shared" si="20"/>
        <v>0.02528523784</v>
      </c>
      <c r="BF216" s="18">
        <f t="shared" si="21"/>
        <v>2.657830856</v>
      </c>
      <c r="BG216" s="18">
        <f t="shared" si="22"/>
        <v>1.541541896</v>
      </c>
      <c r="BH216" s="14">
        <f t="shared" si="23"/>
        <v>33.64813863</v>
      </c>
      <c r="BI216" s="14">
        <f t="shared" si="24"/>
        <v>28.70457324</v>
      </c>
      <c r="BJ216" s="14">
        <f t="shared" si="25"/>
        <v>58.79121853</v>
      </c>
      <c r="BK216" s="14">
        <f t="shared" si="26"/>
        <v>54.32606269</v>
      </c>
      <c r="BL216" s="14">
        <f t="shared" si="27"/>
        <v>4.465155837</v>
      </c>
      <c r="BM216" s="19">
        <v>50.0</v>
      </c>
      <c r="BN216" s="19">
        <v>29.0</v>
      </c>
      <c r="BO216" s="26">
        <v>583.0</v>
      </c>
      <c r="BP216" s="26">
        <v>511.0</v>
      </c>
      <c r="BQ216" s="19">
        <v>201.0</v>
      </c>
      <c r="BR216" s="19">
        <v>218.0</v>
      </c>
      <c r="BS216" s="19">
        <v>272.0</v>
      </c>
      <c r="BT216" s="19">
        <v>264.0</v>
      </c>
      <c r="BU216" s="19">
        <v>526.0</v>
      </c>
      <c r="BV216" s="19">
        <v>510.0</v>
      </c>
      <c r="BW216" s="13">
        <f t="shared" si="28"/>
        <v>0.5077220077</v>
      </c>
      <c r="BX216" s="14">
        <v>2.78</v>
      </c>
      <c r="BY216" s="29">
        <f t="shared" si="29"/>
        <v>4.742063194</v>
      </c>
      <c r="BZ216" s="18">
        <f t="shared" si="30"/>
        <v>2.401296903</v>
      </c>
      <c r="CA216" s="18">
        <f t="shared" si="31"/>
        <v>2.294910331</v>
      </c>
      <c r="CB216" s="14">
        <f t="shared" si="32"/>
        <v>31.06487892</v>
      </c>
      <c r="CC216" s="14">
        <f t="shared" si="33"/>
        <v>29.89462663</v>
      </c>
      <c r="CD216" s="14">
        <f t="shared" si="34"/>
        <v>54.83467864</v>
      </c>
      <c r="CE216" s="14">
        <f t="shared" si="35"/>
        <v>55.85295011</v>
      </c>
      <c r="CF216" s="14">
        <f t="shared" si="36"/>
        <v>5.483427309</v>
      </c>
      <c r="CG216" s="7">
        <v>3947.866667</v>
      </c>
      <c r="CH216" s="7">
        <v>158.0</v>
      </c>
      <c r="CI216" s="7">
        <v>151.0</v>
      </c>
      <c r="CJ216" s="26">
        <v>1886.0</v>
      </c>
      <c r="CK216" s="7">
        <v>1816.0</v>
      </c>
      <c r="CL216" s="7">
        <v>688.0</v>
      </c>
      <c r="CM216" s="7">
        <v>803.0</v>
      </c>
      <c r="CN216" s="7">
        <v>876.0</v>
      </c>
      <c r="CO216" s="7">
        <v>905.0</v>
      </c>
      <c r="CP216" s="19">
        <v>3.0</v>
      </c>
      <c r="CQ216" s="19">
        <v>7.0</v>
      </c>
      <c r="CR216" s="26">
        <f t="shared" si="37"/>
        <v>4</v>
      </c>
      <c r="CS216" s="18">
        <f t="shared" si="38"/>
        <v>0.1491300746</v>
      </c>
      <c r="CT216" s="18">
        <f t="shared" si="39"/>
        <v>0.347970174</v>
      </c>
      <c r="CU216" s="18">
        <f t="shared" si="40"/>
        <v>0.1988400994</v>
      </c>
      <c r="CV216" s="30">
        <v>45.46</v>
      </c>
      <c r="CW216" s="30">
        <v>39.54</v>
      </c>
      <c r="CX216" s="30">
        <v>51.76</v>
      </c>
      <c r="CY216" s="30">
        <v>63.32</v>
      </c>
      <c r="CZ216" s="30">
        <v>43.18</v>
      </c>
      <c r="DA216" s="30">
        <v>51.56</v>
      </c>
      <c r="DB216" s="7">
        <v>8.0</v>
      </c>
      <c r="DC216" s="7">
        <v>7.0</v>
      </c>
      <c r="DD216" s="13">
        <f t="shared" si="41"/>
        <v>0.5333333333</v>
      </c>
      <c r="DE216" s="7">
        <v>-0.03</v>
      </c>
      <c r="DF216" s="7">
        <v>-0.2</v>
      </c>
      <c r="DG216" s="7">
        <v>8.0</v>
      </c>
      <c r="DH216" s="7">
        <v>3.0</v>
      </c>
      <c r="DI216" s="7">
        <v>3.0</v>
      </c>
      <c r="DJ216" s="8" t="s">
        <v>4102</v>
      </c>
      <c r="DK216" s="7" t="s">
        <v>4103</v>
      </c>
    </row>
    <row r="217" ht="12.75" customHeight="1">
      <c r="A217" s="7" t="s">
        <v>1276</v>
      </c>
      <c r="B217" s="7" t="s">
        <v>1277</v>
      </c>
      <c r="C217" s="8" t="s">
        <v>297</v>
      </c>
      <c r="D217" s="9" t="s">
        <v>183</v>
      </c>
      <c r="E217" s="7">
        <v>58.0</v>
      </c>
      <c r="F217" s="7">
        <v>7.0</v>
      </c>
      <c r="G217" s="7">
        <v>8.0</v>
      </c>
      <c r="H217" s="24">
        <f t="shared" si="1"/>
        <v>15</v>
      </c>
      <c r="I217" s="25">
        <f t="shared" si="2"/>
        <v>1.205733935</v>
      </c>
      <c r="J217" s="19">
        <v>6.0</v>
      </c>
      <c r="K217" s="19">
        <v>6.0</v>
      </c>
      <c r="L217" s="19">
        <v>2.0</v>
      </c>
      <c r="M217" s="19">
        <v>87.0</v>
      </c>
      <c r="N217" s="19">
        <v>34.0</v>
      </c>
      <c r="O217" s="19">
        <v>45.0</v>
      </c>
      <c r="P217" s="19">
        <v>110.0</v>
      </c>
      <c r="Q217" s="10">
        <f t="shared" si="3"/>
        <v>0.08045977011</v>
      </c>
      <c r="R217" s="10">
        <f t="shared" si="4"/>
        <v>0.0421686747</v>
      </c>
      <c r="S217" s="7">
        <v>44786.0</v>
      </c>
      <c r="T217" s="14">
        <f t="shared" si="5"/>
        <v>12.86954023</v>
      </c>
      <c r="U217" s="14">
        <v>727.12</v>
      </c>
      <c r="V217" s="14">
        <f t="shared" si="6"/>
        <v>12.53655172</v>
      </c>
      <c r="W217" s="14">
        <v>2080.61</v>
      </c>
      <c r="X217" s="14">
        <f t="shared" si="7"/>
        <v>35.87258621</v>
      </c>
      <c r="Y217" s="13">
        <f t="shared" si="8"/>
        <v>0.25897077</v>
      </c>
      <c r="Z217" s="12">
        <f t="shared" si="9"/>
        <v>88.25</v>
      </c>
      <c r="AA217" s="19">
        <v>38.0</v>
      </c>
      <c r="AB217" s="19">
        <v>86.0</v>
      </c>
      <c r="AC217" s="19">
        <v>102.0</v>
      </c>
      <c r="AD217" s="19">
        <v>20.0</v>
      </c>
      <c r="AE217" s="19">
        <v>19.0</v>
      </c>
      <c r="AF217" s="10">
        <f t="shared" si="10"/>
        <v>0.25</v>
      </c>
      <c r="AG217" s="10">
        <f t="shared" si="11"/>
        <v>0.3333333333</v>
      </c>
      <c r="AH217" s="10">
        <f t="shared" si="12"/>
        <v>0.5833333333</v>
      </c>
      <c r="AI217" s="19">
        <v>171.0</v>
      </c>
      <c r="AJ217" s="13">
        <f t="shared" si="13"/>
        <v>0.2749196141</v>
      </c>
      <c r="AK217" s="19">
        <v>241.0</v>
      </c>
      <c r="AL217" s="13">
        <f t="shared" si="14"/>
        <v>0.3874598071</v>
      </c>
      <c r="AM217" s="19">
        <v>210.0</v>
      </c>
      <c r="AN217" s="13">
        <f t="shared" si="15"/>
        <v>0.3376205788</v>
      </c>
      <c r="AO217" s="13">
        <f t="shared" si="16"/>
        <v>0.4150485437</v>
      </c>
      <c r="AP217" s="8">
        <v>2.0</v>
      </c>
      <c r="AQ217" s="14">
        <v>-10.38</v>
      </c>
      <c r="AR217" s="19">
        <v>16.99</v>
      </c>
      <c r="AS217" s="26">
        <v>15.0</v>
      </c>
      <c r="AT217" s="27">
        <v>-0.364</v>
      </c>
      <c r="AU217" s="8">
        <v>16.0</v>
      </c>
      <c r="AV217" s="27">
        <v>-0.394</v>
      </c>
      <c r="AW217" s="19">
        <v>49.78</v>
      </c>
      <c r="AX217" s="19">
        <v>17.35</v>
      </c>
      <c r="AY217" s="27">
        <v>-1.677</v>
      </c>
      <c r="AZ217" s="27">
        <v>-7.019</v>
      </c>
      <c r="BA217" s="19">
        <v>47.43</v>
      </c>
      <c r="BB217" s="13">
        <f t="shared" si="17"/>
        <v>0.06798866856</v>
      </c>
      <c r="BC217" s="28">
        <f t="shared" si="18"/>
        <v>0.9154228856</v>
      </c>
      <c r="BD217" s="26">
        <f t="shared" si="19"/>
        <v>983.4115541</v>
      </c>
      <c r="BE217" s="13">
        <f t="shared" si="20"/>
        <v>-0.01658844587</v>
      </c>
      <c r="BF217" s="18">
        <f t="shared" si="21"/>
        <v>1.980415887</v>
      </c>
      <c r="BG217" s="18">
        <f t="shared" si="22"/>
        <v>2.805589174</v>
      </c>
      <c r="BH217" s="14">
        <f t="shared" si="23"/>
        <v>29.12861701</v>
      </c>
      <c r="BI217" s="14">
        <f t="shared" si="24"/>
        <v>33.17196611</v>
      </c>
      <c r="BJ217" s="14">
        <f t="shared" si="25"/>
        <v>51.65584773</v>
      </c>
      <c r="BK217" s="14">
        <f t="shared" si="26"/>
        <v>61.47540984</v>
      </c>
      <c r="BL217" s="14">
        <f t="shared" si="27"/>
        <v>-9.819562108</v>
      </c>
      <c r="BM217" s="19">
        <v>24.0</v>
      </c>
      <c r="BN217" s="19">
        <v>34.0</v>
      </c>
      <c r="BO217" s="26">
        <v>329.0</v>
      </c>
      <c r="BP217" s="26">
        <v>368.0</v>
      </c>
      <c r="BQ217" s="19">
        <v>110.0</v>
      </c>
      <c r="BR217" s="19">
        <v>154.0</v>
      </c>
      <c r="BS217" s="19">
        <v>163.0</v>
      </c>
      <c r="BT217" s="19">
        <v>189.0</v>
      </c>
      <c r="BU217" s="19">
        <v>342.0</v>
      </c>
      <c r="BV217" s="19">
        <v>381.0</v>
      </c>
      <c r="BW217" s="13">
        <f t="shared" si="28"/>
        <v>0.4730290456</v>
      </c>
      <c r="BX217" s="14">
        <v>3.22</v>
      </c>
      <c r="BY217" s="29">
        <f t="shared" si="29"/>
        <v>-1.245727157</v>
      </c>
      <c r="BZ217" s="18">
        <f t="shared" si="30"/>
        <v>2.141187527</v>
      </c>
      <c r="CA217" s="18">
        <f t="shared" si="31"/>
        <v>2.526601281</v>
      </c>
      <c r="CB217" s="14">
        <f t="shared" si="32"/>
        <v>26.4864897</v>
      </c>
      <c r="CC217" s="14">
        <f t="shared" si="33"/>
        <v>32.01075352</v>
      </c>
      <c r="CD217" s="14">
        <f t="shared" si="34"/>
        <v>50.40355438</v>
      </c>
      <c r="CE217" s="14">
        <f t="shared" si="35"/>
        <v>57.31959009</v>
      </c>
      <c r="CF217" s="14">
        <f t="shared" si="36"/>
        <v>-2.903526397</v>
      </c>
      <c r="CG217" s="7">
        <v>2802.183333</v>
      </c>
      <c r="CH217" s="7">
        <v>100.0</v>
      </c>
      <c r="CI217" s="7">
        <v>118.0</v>
      </c>
      <c r="CJ217" s="26">
        <v>1137.0</v>
      </c>
      <c r="CK217" s="7">
        <v>1377.0</v>
      </c>
      <c r="CL217" s="7">
        <v>464.0</v>
      </c>
      <c r="CM217" s="7">
        <v>551.0</v>
      </c>
      <c r="CN217" s="7">
        <v>653.0</v>
      </c>
      <c r="CO217" s="7">
        <v>631.0</v>
      </c>
      <c r="CP217" s="19">
        <v>3.0</v>
      </c>
      <c r="CQ217" s="19">
        <v>8.0</v>
      </c>
      <c r="CR217" s="26">
        <f t="shared" si="37"/>
        <v>5</v>
      </c>
      <c r="CS217" s="18">
        <f t="shared" si="38"/>
        <v>0.2411467869</v>
      </c>
      <c r="CT217" s="18">
        <f t="shared" si="39"/>
        <v>0.6430580985</v>
      </c>
      <c r="CU217" s="18">
        <f t="shared" si="40"/>
        <v>0.4019113116</v>
      </c>
      <c r="CV217" s="30">
        <v>29.95</v>
      </c>
      <c r="CW217" s="30">
        <v>34.86</v>
      </c>
      <c r="CX217" s="30">
        <v>30.19</v>
      </c>
      <c r="CY217" s="30">
        <v>38.14</v>
      </c>
      <c r="CZ217" s="30">
        <v>27.76</v>
      </c>
      <c r="DA217" s="30">
        <v>42.33</v>
      </c>
      <c r="DB217" s="7">
        <v>2.0</v>
      </c>
      <c r="DC217" s="7">
        <v>1.0</v>
      </c>
      <c r="DD217" s="13">
        <f t="shared" si="41"/>
        <v>0.6666666667</v>
      </c>
      <c r="DE217" s="7">
        <v>-0.01</v>
      </c>
      <c r="DF217" s="7">
        <v>-0.48</v>
      </c>
      <c r="DG217" s="7">
        <v>2.0</v>
      </c>
      <c r="DH217" s="7">
        <v>1.0</v>
      </c>
      <c r="DI217" s="7">
        <v>0.0</v>
      </c>
      <c r="DJ217" s="8" t="s">
        <v>4104</v>
      </c>
      <c r="DK217" s="7" t="s">
        <v>4105</v>
      </c>
    </row>
    <row r="218" ht="12.75" customHeight="1">
      <c r="A218" s="7" t="s">
        <v>1280</v>
      </c>
      <c r="B218" s="7" t="s">
        <v>1281</v>
      </c>
      <c r="C218" s="8" t="s">
        <v>166</v>
      </c>
      <c r="D218" s="9" t="s">
        <v>238</v>
      </c>
      <c r="E218" s="7">
        <v>15.0</v>
      </c>
      <c r="F218" s="7">
        <v>0.0</v>
      </c>
      <c r="G218" s="7">
        <v>0.0</v>
      </c>
      <c r="H218" s="24">
        <f t="shared" si="1"/>
        <v>0</v>
      </c>
      <c r="I218" s="25">
        <f t="shared" si="2"/>
        <v>0</v>
      </c>
      <c r="J218" s="19">
        <v>0.0</v>
      </c>
      <c r="K218" s="19">
        <v>0.0</v>
      </c>
      <c r="L218" s="19">
        <v>0.0</v>
      </c>
      <c r="M218" s="19">
        <v>9.0</v>
      </c>
      <c r="N218" s="19">
        <v>3.0</v>
      </c>
      <c r="O218" s="19">
        <v>4.0</v>
      </c>
      <c r="P218" s="19">
        <v>9.0</v>
      </c>
      <c r="Q218" s="10">
        <f t="shared" si="3"/>
        <v>0</v>
      </c>
      <c r="R218" s="10">
        <f t="shared" si="4"/>
        <v>0</v>
      </c>
      <c r="S218" s="7">
        <v>7261.0</v>
      </c>
      <c r="T218" s="14">
        <f t="shared" si="5"/>
        <v>8.067777778</v>
      </c>
      <c r="U218" s="14">
        <v>119.43</v>
      </c>
      <c r="V218" s="14">
        <f t="shared" si="6"/>
        <v>7.962</v>
      </c>
      <c r="W218" s="14">
        <v>581.53</v>
      </c>
      <c r="X218" s="14">
        <f t="shared" si="7"/>
        <v>38.76866667</v>
      </c>
      <c r="Y218" s="13">
        <f t="shared" si="8"/>
        <v>0.1703806209</v>
      </c>
      <c r="Z218" s="12">
        <f t="shared" si="9"/>
        <v>0</v>
      </c>
      <c r="AA218" s="19">
        <v>9.0</v>
      </c>
      <c r="AB218" s="19">
        <v>10.0</v>
      </c>
      <c r="AC218" s="19">
        <v>9.0</v>
      </c>
      <c r="AD218" s="19">
        <v>3.0</v>
      </c>
      <c r="AE218" s="19">
        <v>0.0</v>
      </c>
      <c r="AF218" s="10">
        <f t="shared" si="10"/>
        <v>0</v>
      </c>
      <c r="AG218" s="10">
        <f t="shared" si="11"/>
        <v>0</v>
      </c>
      <c r="AH218" s="10">
        <f t="shared" si="12"/>
        <v>0</v>
      </c>
      <c r="AI218" s="19">
        <v>21.0</v>
      </c>
      <c r="AJ218" s="13">
        <f t="shared" si="13"/>
        <v>0.1707317073</v>
      </c>
      <c r="AK218" s="19">
        <v>52.0</v>
      </c>
      <c r="AL218" s="13">
        <f t="shared" si="14"/>
        <v>0.4227642276</v>
      </c>
      <c r="AM218" s="19">
        <v>50.0</v>
      </c>
      <c r="AN218" s="13">
        <f t="shared" si="15"/>
        <v>0.406504065</v>
      </c>
      <c r="AO218" s="13">
        <f t="shared" si="16"/>
        <v>0.2876712329</v>
      </c>
      <c r="AP218" s="8">
        <v>1.0</v>
      </c>
      <c r="AQ218" s="14">
        <v>-21.06</v>
      </c>
      <c r="AR218" s="19">
        <v>16.67</v>
      </c>
      <c r="AS218" s="26">
        <v>14.0</v>
      </c>
      <c r="AT218" s="27">
        <v>-0.963</v>
      </c>
      <c r="AU218" s="8">
        <v>13.0</v>
      </c>
      <c r="AV218" s="27">
        <v>-1.471</v>
      </c>
      <c r="AW218" s="19">
        <v>49.62</v>
      </c>
      <c r="AX218" s="19">
        <v>16.67</v>
      </c>
      <c r="AY218" s="27">
        <v>-1.072</v>
      </c>
      <c r="AZ218" s="27">
        <v>-12.857</v>
      </c>
      <c r="BA218" s="19">
        <v>44.73</v>
      </c>
      <c r="BB218" s="13">
        <f t="shared" si="17"/>
        <v>0.01960784314</v>
      </c>
      <c r="BC218" s="28">
        <f t="shared" si="18"/>
        <v>0.9066666667</v>
      </c>
      <c r="BD218" s="26">
        <f t="shared" si="19"/>
        <v>926.2745098</v>
      </c>
      <c r="BE218" s="13">
        <f t="shared" si="20"/>
        <v>-0.0737254902</v>
      </c>
      <c r="BF218" s="18">
        <f t="shared" si="21"/>
        <v>0.5023863351</v>
      </c>
      <c r="BG218" s="18">
        <f t="shared" si="22"/>
        <v>3.516704346</v>
      </c>
      <c r="BH218" s="14">
        <f t="shared" si="23"/>
        <v>25.62170309</v>
      </c>
      <c r="BI218" s="14">
        <f t="shared" si="24"/>
        <v>37.67897513</v>
      </c>
      <c r="BJ218" s="14">
        <f t="shared" si="25"/>
        <v>39.18613414</v>
      </c>
      <c r="BK218" s="14">
        <f t="shared" si="26"/>
        <v>69.32931424</v>
      </c>
      <c r="BL218" s="14">
        <f t="shared" si="27"/>
        <v>-30.14318011</v>
      </c>
      <c r="BM218" s="19">
        <v>1.0</v>
      </c>
      <c r="BN218" s="19">
        <v>7.0</v>
      </c>
      <c r="BO218" s="26">
        <v>50.0</v>
      </c>
      <c r="BP218" s="26">
        <v>68.0</v>
      </c>
      <c r="BQ218" s="19">
        <v>15.0</v>
      </c>
      <c r="BR218" s="19">
        <v>26.0</v>
      </c>
      <c r="BS218" s="19">
        <v>12.0</v>
      </c>
      <c r="BT218" s="19">
        <v>37.0</v>
      </c>
      <c r="BU218" s="19">
        <v>41.0</v>
      </c>
      <c r="BV218" s="19">
        <v>57.0</v>
      </c>
      <c r="BW218" s="13">
        <f t="shared" si="28"/>
        <v>0.4183673469</v>
      </c>
      <c r="BX218" s="14">
        <v>-8.58</v>
      </c>
      <c r="BY218" s="29">
        <f t="shared" si="29"/>
        <v>-13.75128969</v>
      </c>
      <c r="BZ218" s="18">
        <f t="shared" si="30"/>
        <v>2.314671494</v>
      </c>
      <c r="CA218" s="18">
        <f t="shared" si="31"/>
        <v>2.22894292</v>
      </c>
      <c r="CB218" s="14">
        <f t="shared" si="32"/>
        <v>30.00500085</v>
      </c>
      <c r="CC218" s="14">
        <f t="shared" si="33"/>
        <v>29.74781513</v>
      </c>
      <c r="CD218" s="14">
        <f t="shared" si="34"/>
        <v>50.23694428</v>
      </c>
      <c r="CE218" s="14">
        <f t="shared" si="35"/>
        <v>58.0382445</v>
      </c>
      <c r="CF218" s="14">
        <f t="shared" si="36"/>
        <v>-22.34187989</v>
      </c>
      <c r="CG218" s="7">
        <v>699.883333</v>
      </c>
      <c r="CH218" s="7">
        <v>27.0</v>
      </c>
      <c r="CI218" s="7">
        <v>26.0</v>
      </c>
      <c r="CJ218" s="26">
        <v>323.0</v>
      </c>
      <c r="CK218" s="7">
        <v>321.0</v>
      </c>
      <c r="CL218" s="7">
        <v>116.0</v>
      </c>
      <c r="CM218" s="7">
        <v>139.0</v>
      </c>
      <c r="CN218" s="7">
        <v>120.0</v>
      </c>
      <c r="CO218" s="7">
        <v>191.0</v>
      </c>
      <c r="CP218" s="19">
        <v>0.0</v>
      </c>
      <c r="CQ218" s="19">
        <v>2.0</v>
      </c>
      <c r="CR218" s="26">
        <f t="shared" si="37"/>
        <v>2</v>
      </c>
      <c r="CS218" s="18">
        <f t="shared" si="38"/>
        <v>0</v>
      </c>
      <c r="CT218" s="18">
        <f t="shared" si="39"/>
        <v>0.9915989533</v>
      </c>
      <c r="CU218" s="18">
        <f t="shared" si="40"/>
        <v>0.9915989533</v>
      </c>
      <c r="CV218" s="30">
        <v>3.75</v>
      </c>
      <c r="CW218" s="30">
        <v>6.08</v>
      </c>
      <c r="CX218" s="30">
        <v>10.37</v>
      </c>
      <c r="CY218" s="30">
        <v>13.41</v>
      </c>
      <c r="CZ218" s="30">
        <v>6.55</v>
      </c>
      <c r="DA218" s="30">
        <v>3.54</v>
      </c>
      <c r="DB218" s="7">
        <v>0.0</v>
      </c>
      <c r="DC218" s="7">
        <v>0.0</v>
      </c>
      <c r="DD218" s="13" t="str">
        <f t="shared" si="41"/>
        <v> </v>
      </c>
      <c r="DE218" s="7">
        <v>0.0</v>
      </c>
      <c r="DF218" s="7">
        <v>0.0</v>
      </c>
      <c r="DG218" s="7">
        <v>0.0</v>
      </c>
      <c r="DH218" s="7">
        <v>0.0</v>
      </c>
      <c r="DI218" s="7">
        <v>0.0</v>
      </c>
      <c r="DJ218" s="8" t="s">
        <v>4106</v>
      </c>
      <c r="DK218" s="7" t="s">
        <v>4107</v>
      </c>
    </row>
    <row r="219" ht="12.75" customHeight="1">
      <c r="A219" s="7" t="s">
        <v>1283</v>
      </c>
      <c r="B219" s="7" t="s">
        <v>1284</v>
      </c>
      <c r="C219" s="8" t="s">
        <v>274</v>
      </c>
      <c r="D219" s="9" t="s">
        <v>150</v>
      </c>
      <c r="E219" s="7">
        <v>72.0</v>
      </c>
      <c r="F219" s="7">
        <v>16.0</v>
      </c>
      <c r="G219" s="7">
        <v>13.0</v>
      </c>
      <c r="H219" s="24">
        <f t="shared" si="1"/>
        <v>29</v>
      </c>
      <c r="I219" s="25">
        <f t="shared" si="2"/>
        <v>2.03751049</v>
      </c>
      <c r="J219" s="19">
        <v>15.0</v>
      </c>
      <c r="K219" s="19">
        <v>3.0</v>
      </c>
      <c r="L219" s="19">
        <v>8.0</v>
      </c>
      <c r="M219" s="19">
        <v>86.0</v>
      </c>
      <c r="N219" s="19">
        <v>37.0</v>
      </c>
      <c r="O219" s="19">
        <v>32.0</v>
      </c>
      <c r="P219" s="19">
        <v>117.0</v>
      </c>
      <c r="Q219" s="10">
        <f t="shared" si="3"/>
        <v>0.1860465116</v>
      </c>
      <c r="R219" s="10">
        <f t="shared" si="4"/>
        <v>0.1032258065</v>
      </c>
      <c r="S219" s="7">
        <v>51239.0</v>
      </c>
      <c r="T219" s="14">
        <f t="shared" si="5"/>
        <v>11.86087963</v>
      </c>
      <c r="U219" s="14">
        <v>832.77</v>
      </c>
      <c r="V219" s="14">
        <f t="shared" si="6"/>
        <v>11.56625</v>
      </c>
      <c r="W219" s="14">
        <v>2621.29</v>
      </c>
      <c r="X219" s="14">
        <f t="shared" si="7"/>
        <v>36.40680556</v>
      </c>
      <c r="Y219" s="13">
        <f t="shared" si="8"/>
        <v>0.2410988807</v>
      </c>
      <c r="Z219" s="12">
        <f t="shared" si="9"/>
        <v>37.25</v>
      </c>
      <c r="AA219" s="19">
        <v>9.0</v>
      </c>
      <c r="AB219" s="19">
        <v>46.0</v>
      </c>
      <c r="AC219" s="19">
        <v>68.0</v>
      </c>
      <c r="AD219" s="19">
        <v>19.0</v>
      </c>
      <c r="AE219" s="19">
        <v>26.0</v>
      </c>
      <c r="AF219" s="10">
        <f t="shared" si="10"/>
        <v>0.4166666667</v>
      </c>
      <c r="AG219" s="10">
        <f t="shared" si="11"/>
        <v>0.3055555556</v>
      </c>
      <c r="AH219" s="10">
        <f t="shared" si="12"/>
        <v>0.7222222222</v>
      </c>
      <c r="AI219" s="19">
        <v>250.0</v>
      </c>
      <c r="AJ219" s="13">
        <f t="shared" si="13"/>
        <v>0.346740638</v>
      </c>
      <c r="AK219" s="19">
        <v>222.0</v>
      </c>
      <c r="AL219" s="13">
        <f t="shared" si="14"/>
        <v>0.3079056865</v>
      </c>
      <c r="AM219" s="19">
        <v>249.0</v>
      </c>
      <c r="AN219" s="13">
        <f t="shared" si="15"/>
        <v>0.3453536755</v>
      </c>
      <c r="AO219" s="13">
        <f t="shared" si="16"/>
        <v>0.5296610169</v>
      </c>
      <c r="AP219" s="8">
        <v>12.0</v>
      </c>
      <c r="AQ219" s="14">
        <v>5.64</v>
      </c>
      <c r="AR219" s="19">
        <v>17.18</v>
      </c>
      <c r="AS219" s="26">
        <v>10.0</v>
      </c>
      <c r="AT219" s="27">
        <v>0.031</v>
      </c>
      <c r="AU219" s="8">
        <v>12.0</v>
      </c>
      <c r="AV219" s="27">
        <v>-0.065</v>
      </c>
      <c r="AW219" s="19">
        <v>50.01</v>
      </c>
      <c r="AX219" s="19">
        <v>17.89</v>
      </c>
      <c r="AY219" s="27">
        <v>-0.042</v>
      </c>
      <c r="AZ219" s="27">
        <v>3.3890000000000002</v>
      </c>
      <c r="BA219" s="19">
        <v>51.74</v>
      </c>
      <c r="BB219" s="13">
        <f t="shared" si="17"/>
        <v>0.08053691275</v>
      </c>
      <c r="BC219" s="28">
        <f t="shared" si="18"/>
        <v>0.9174757282</v>
      </c>
      <c r="BD219" s="26">
        <f t="shared" si="19"/>
        <v>998.0126409</v>
      </c>
      <c r="BE219" s="13">
        <f t="shared" si="20"/>
        <v>-0.001987359093</v>
      </c>
      <c r="BF219" s="18">
        <f t="shared" si="21"/>
        <v>2.593753377</v>
      </c>
      <c r="BG219" s="18">
        <f t="shared" si="22"/>
        <v>2.449655967</v>
      </c>
      <c r="BH219" s="14">
        <f t="shared" si="23"/>
        <v>32.2057711</v>
      </c>
      <c r="BI219" s="14">
        <f t="shared" si="24"/>
        <v>29.68406643</v>
      </c>
      <c r="BJ219" s="14">
        <f t="shared" si="25"/>
        <v>57.99920746</v>
      </c>
      <c r="BK219" s="14">
        <f t="shared" si="26"/>
        <v>53.02784682</v>
      </c>
      <c r="BL219" s="14">
        <f t="shared" si="27"/>
        <v>4.97136064</v>
      </c>
      <c r="BM219" s="19">
        <v>36.0</v>
      </c>
      <c r="BN219" s="19">
        <v>34.0</v>
      </c>
      <c r="BO219" s="26">
        <v>411.0</v>
      </c>
      <c r="BP219" s="26">
        <v>378.0</v>
      </c>
      <c r="BQ219" s="19">
        <v>145.0</v>
      </c>
      <c r="BR219" s="19">
        <v>139.0</v>
      </c>
      <c r="BS219" s="19">
        <v>213.0</v>
      </c>
      <c r="BT219" s="19">
        <v>185.0</v>
      </c>
      <c r="BU219" s="19">
        <v>415.0</v>
      </c>
      <c r="BV219" s="19">
        <v>368.0</v>
      </c>
      <c r="BW219" s="13">
        <f t="shared" si="28"/>
        <v>0.5300127714</v>
      </c>
      <c r="BX219" s="14">
        <v>2.96</v>
      </c>
      <c r="BY219" s="29">
        <f t="shared" si="29"/>
        <v>0.715496233</v>
      </c>
      <c r="BZ219" s="18">
        <f t="shared" si="30"/>
        <v>2.017664225</v>
      </c>
      <c r="CA219" s="18">
        <f t="shared" si="31"/>
        <v>1.861121311</v>
      </c>
      <c r="CB219" s="14">
        <f t="shared" si="32"/>
        <v>29.63879172</v>
      </c>
      <c r="CC219" s="14">
        <f t="shared" si="33"/>
        <v>28.16033087</v>
      </c>
      <c r="CD219" s="14">
        <f t="shared" si="34"/>
        <v>54.32039117</v>
      </c>
      <c r="CE219" s="14">
        <f t="shared" si="35"/>
        <v>51.98964112</v>
      </c>
      <c r="CF219" s="14">
        <f t="shared" si="36"/>
        <v>2.640610586</v>
      </c>
      <c r="CG219" s="7">
        <v>3449.533333</v>
      </c>
      <c r="CH219" s="7">
        <v>116.0</v>
      </c>
      <c r="CI219" s="7">
        <v>107.0</v>
      </c>
      <c r="CJ219" s="26">
        <v>1588.0</v>
      </c>
      <c r="CK219" s="7">
        <v>1512.0</v>
      </c>
      <c r="CL219" s="7">
        <v>629.0</v>
      </c>
      <c r="CM219" s="7">
        <v>585.0</v>
      </c>
      <c r="CN219" s="7">
        <v>790.0</v>
      </c>
      <c r="CO219" s="7">
        <v>785.0</v>
      </c>
      <c r="CP219" s="19">
        <v>9.0</v>
      </c>
      <c r="CQ219" s="19">
        <v>16.0</v>
      </c>
      <c r="CR219" s="26">
        <f t="shared" si="37"/>
        <v>7</v>
      </c>
      <c r="CS219" s="18">
        <f t="shared" si="38"/>
        <v>0.6323308417</v>
      </c>
      <c r="CT219" s="18">
        <f t="shared" si="39"/>
        <v>1.124143719</v>
      </c>
      <c r="CU219" s="18">
        <f t="shared" si="40"/>
        <v>0.4918128769</v>
      </c>
      <c r="CV219" s="30">
        <v>38.92</v>
      </c>
      <c r="CW219" s="30">
        <v>34.9</v>
      </c>
      <c r="CX219" s="30">
        <v>20.87</v>
      </c>
      <c r="CY219" s="30">
        <v>26.62</v>
      </c>
      <c r="CZ219" s="30">
        <v>28.6</v>
      </c>
      <c r="DA219" s="30">
        <v>33.69</v>
      </c>
      <c r="DB219" s="7">
        <v>6.0</v>
      </c>
      <c r="DC219" s="7">
        <v>7.0</v>
      </c>
      <c r="DD219" s="13">
        <f t="shared" si="41"/>
        <v>0.4615384615</v>
      </c>
      <c r="DE219" s="7">
        <v>-0.04</v>
      </c>
      <c r="DF219" s="7">
        <v>0.55</v>
      </c>
      <c r="DG219" s="7">
        <v>8.0</v>
      </c>
      <c r="DH219" s="7">
        <v>3.0</v>
      </c>
      <c r="DI219" s="7">
        <v>2.0</v>
      </c>
      <c r="DJ219" s="8" t="s">
        <v>4108</v>
      </c>
      <c r="DK219" s="7" t="s">
        <v>4109</v>
      </c>
    </row>
    <row r="220" ht="12.75" customHeight="1">
      <c r="A220" s="7" t="s">
        <v>1290</v>
      </c>
      <c r="B220" s="7" t="s">
        <v>1291</v>
      </c>
      <c r="C220" s="8" t="s">
        <v>399</v>
      </c>
      <c r="D220" s="9" t="s">
        <v>150</v>
      </c>
      <c r="E220" s="7">
        <v>45.0</v>
      </c>
      <c r="F220" s="7">
        <v>5.0</v>
      </c>
      <c r="G220" s="7">
        <v>6.0</v>
      </c>
      <c r="H220" s="24">
        <f t="shared" si="1"/>
        <v>11</v>
      </c>
      <c r="I220" s="25">
        <f t="shared" si="2"/>
        <v>1.337431186</v>
      </c>
      <c r="J220" s="19">
        <v>4.0</v>
      </c>
      <c r="K220" s="19">
        <v>2.0</v>
      </c>
      <c r="L220" s="19">
        <v>3.0</v>
      </c>
      <c r="M220" s="19">
        <v>60.0</v>
      </c>
      <c r="N220" s="19">
        <v>29.0</v>
      </c>
      <c r="O220" s="19">
        <v>16.0</v>
      </c>
      <c r="P220" s="19">
        <v>74.0</v>
      </c>
      <c r="Q220" s="10">
        <f t="shared" si="3"/>
        <v>0.08333333333</v>
      </c>
      <c r="R220" s="10">
        <f t="shared" si="4"/>
        <v>0.04761904762</v>
      </c>
      <c r="S220" s="7">
        <v>29609.0</v>
      </c>
      <c r="T220" s="14">
        <f t="shared" si="5"/>
        <v>10.9662963</v>
      </c>
      <c r="U220" s="14">
        <v>471.58</v>
      </c>
      <c r="V220" s="14">
        <f t="shared" si="6"/>
        <v>10.47955556</v>
      </c>
      <c r="W220" s="14">
        <v>1666.8</v>
      </c>
      <c r="X220" s="14">
        <f t="shared" si="7"/>
        <v>37.04</v>
      </c>
      <c r="Y220" s="13">
        <f t="shared" si="8"/>
        <v>0.2205314303</v>
      </c>
      <c r="Z220" s="12">
        <f t="shared" si="9"/>
        <v>25.36842105</v>
      </c>
      <c r="AA220" s="19">
        <v>24.0</v>
      </c>
      <c r="AB220" s="19">
        <v>41.0</v>
      </c>
      <c r="AC220" s="19">
        <v>47.0</v>
      </c>
      <c r="AD220" s="19">
        <v>9.0</v>
      </c>
      <c r="AE220" s="19">
        <v>16.0</v>
      </c>
      <c r="AF220" s="10">
        <f t="shared" si="10"/>
        <v>0.2105263158</v>
      </c>
      <c r="AG220" s="10">
        <f t="shared" si="11"/>
        <v>0.2631578947</v>
      </c>
      <c r="AH220" s="10">
        <f t="shared" si="12"/>
        <v>0.4736842105</v>
      </c>
      <c r="AI220" s="19">
        <v>122.0</v>
      </c>
      <c r="AJ220" s="13">
        <f t="shared" si="13"/>
        <v>0.2693156733</v>
      </c>
      <c r="AK220" s="19">
        <v>167.0</v>
      </c>
      <c r="AL220" s="13">
        <f t="shared" si="14"/>
        <v>0.3686534216</v>
      </c>
      <c r="AM220" s="19">
        <v>164.0</v>
      </c>
      <c r="AN220" s="13">
        <f t="shared" si="15"/>
        <v>0.3620309051</v>
      </c>
      <c r="AO220" s="13">
        <f t="shared" si="16"/>
        <v>0.4221453287</v>
      </c>
      <c r="AP220" s="8">
        <v>2.0</v>
      </c>
      <c r="AQ220" s="14">
        <v>-10.57</v>
      </c>
      <c r="AR220" s="19">
        <v>17.19</v>
      </c>
      <c r="AS220" s="26">
        <v>11.0</v>
      </c>
      <c r="AT220" s="27">
        <v>0.539</v>
      </c>
      <c r="AU220" s="8">
        <v>3.0</v>
      </c>
      <c r="AV220" s="27">
        <v>1.113</v>
      </c>
      <c r="AW220" s="19">
        <v>50.44</v>
      </c>
      <c r="AX220" s="19">
        <v>17.1</v>
      </c>
      <c r="AY220" s="27">
        <v>-0.9390000000000001</v>
      </c>
      <c r="AZ220" s="27">
        <v>4.163</v>
      </c>
      <c r="BA220" s="19">
        <v>52.53</v>
      </c>
      <c r="BB220" s="13">
        <f t="shared" si="17"/>
        <v>0.07883817427</v>
      </c>
      <c r="BC220" s="28">
        <f t="shared" si="18"/>
        <v>0.920212766</v>
      </c>
      <c r="BD220" s="26">
        <f t="shared" si="19"/>
        <v>999.0509402</v>
      </c>
      <c r="BE220" s="13">
        <f t="shared" si="20"/>
        <v>-0.0009490597687</v>
      </c>
      <c r="BF220" s="18">
        <f t="shared" si="21"/>
        <v>2.417405318</v>
      </c>
      <c r="BG220" s="18">
        <f t="shared" si="22"/>
        <v>1.908477883</v>
      </c>
      <c r="BH220" s="14">
        <f t="shared" si="23"/>
        <v>30.66287798</v>
      </c>
      <c r="BI220" s="14">
        <f t="shared" si="24"/>
        <v>23.91958947</v>
      </c>
      <c r="BJ220" s="14">
        <f t="shared" si="25"/>
        <v>61.70745155</v>
      </c>
      <c r="BK220" s="14">
        <f t="shared" si="26"/>
        <v>53.05568514</v>
      </c>
      <c r="BL220" s="14">
        <f t="shared" si="27"/>
        <v>8.651766402</v>
      </c>
      <c r="BM220" s="19">
        <v>19.0</v>
      </c>
      <c r="BN220" s="19">
        <v>15.0</v>
      </c>
      <c r="BO220" s="26">
        <v>222.0</v>
      </c>
      <c r="BP220" s="26">
        <v>173.0</v>
      </c>
      <c r="BQ220" s="19">
        <v>124.0</v>
      </c>
      <c r="BR220" s="19">
        <v>110.0</v>
      </c>
      <c r="BS220" s="19">
        <v>120.0</v>
      </c>
      <c r="BT220" s="19">
        <v>119.0</v>
      </c>
      <c r="BU220" s="19">
        <v>247.0</v>
      </c>
      <c r="BV220" s="19">
        <v>201.0</v>
      </c>
      <c r="BW220" s="13">
        <f t="shared" si="28"/>
        <v>0.5513392857</v>
      </c>
      <c r="BX220" s="14">
        <v>4.09</v>
      </c>
      <c r="BY220" s="29">
        <f t="shared" si="29"/>
        <v>7.380278513</v>
      </c>
      <c r="BZ220" s="18">
        <f t="shared" si="30"/>
        <v>2.332516276</v>
      </c>
      <c r="CA220" s="18">
        <f t="shared" si="31"/>
        <v>2.332516276</v>
      </c>
      <c r="CB220" s="14">
        <f t="shared" si="32"/>
        <v>31.05337934</v>
      </c>
      <c r="CC220" s="14">
        <f t="shared" si="33"/>
        <v>27.79347708</v>
      </c>
      <c r="CD220" s="14">
        <f t="shared" si="34"/>
        <v>60.42060234</v>
      </c>
      <c r="CE220" s="14">
        <f t="shared" si="35"/>
        <v>56.40192972</v>
      </c>
      <c r="CF220" s="14">
        <f t="shared" si="36"/>
        <v>4.633093781</v>
      </c>
      <c r="CG220" s="7">
        <v>2135.033333</v>
      </c>
      <c r="CH220" s="7">
        <v>83.0</v>
      </c>
      <c r="CI220" s="7">
        <v>83.0</v>
      </c>
      <c r="CJ220" s="26">
        <v>1022.0</v>
      </c>
      <c r="CK220" s="7">
        <v>906.0</v>
      </c>
      <c r="CL220" s="7">
        <v>487.0</v>
      </c>
      <c r="CM220" s="7">
        <v>478.0</v>
      </c>
      <c r="CN220" s="7">
        <v>558.0</v>
      </c>
      <c r="CO220" s="7">
        <v>540.0</v>
      </c>
      <c r="CP220" s="19">
        <v>5.0</v>
      </c>
      <c r="CQ220" s="19">
        <v>8.0</v>
      </c>
      <c r="CR220" s="26">
        <f t="shared" si="37"/>
        <v>3</v>
      </c>
      <c r="CS220" s="18">
        <f t="shared" si="38"/>
        <v>0.6079232666</v>
      </c>
      <c r="CT220" s="18">
        <f t="shared" si="39"/>
        <v>0.9726772265</v>
      </c>
      <c r="CU220" s="18">
        <f t="shared" si="40"/>
        <v>0.3647539599</v>
      </c>
      <c r="CV220" s="30">
        <v>20.48</v>
      </c>
      <c r="CW220" s="30">
        <v>17.92</v>
      </c>
      <c r="CX220" s="30">
        <v>15.45</v>
      </c>
      <c r="CY220" s="30">
        <v>18.25</v>
      </c>
      <c r="CZ220" s="30">
        <v>14.87</v>
      </c>
      <c r="DA220" s="30">
        <v>21.07</v>
      </c>
      <c r="DB220" s="7">
        <v>177.0</v>
      </c>
      <c r="DC220" s="7">
        <v>177.0</v>
      </c>
      <c r="DD220" s="13">
        <f t="shared" si="41"/>
        <v>0.5</v>
      </c>
      <c r="DE220" s="7">
        <v>0.19</v>
      </c>
      <c r="DF220" s="7">
        <v>0.77</v>
      </c>
      <c r="DG220" s="7">
        <v>94.0</v>
      </c>
      <c r="DH220" s="7">
        <v>123.0</v>
      </c>
      <c r="DI220" s="7">
        <v>122.0</v>
      </c>
      <c r="DJ220" s="8" t="s">
        <v>4110</v>
      </c>
      <c r="DK220" s="7" t="s">
        <v>4111</v>
      </c>
    </row>
    <row r="221" ht="12.75" customHeight="1">
      <c r="A221" s="7" t="s">
        <v>134</v>
      </c>
      <c r="B221" s="7" t="s">
        <v>1294</v>
      </c>
      <c r="C221" s="8" t="s">
        <v>182</v>
      </c>
      <c r="D221" s="9" t="s">
        <v>174</v>
      </c>
      <c r="E221" s="7">
        <v>24.0</v>
      </c>
      <c r="F221" s="7">
        <v>0.0</v>
      </c>
      <c r="G221" s="7">
        <v>4.0</v>
      </c>
      <c r="H221" s="24">
        <f t="shared" si="1"/>
        <v>4</v>
      </c>
      <c r="I221" s="25">
        <f t="shared" si="2"/>
        <v>0.752390407</v>
      </c>
      <c r="J221" s="19">
        <v>0.0</v>
      </c>
      <c r="K221" s="19">
        <v>4.0</v>
      </c>
      <c r="L221" s="19">
        <v>0.0</v>
      </c>
      <c r="M221" s="19">
        <v>15.0</v>
      </c>
      <c r="N221" s="19">
        <v>9.0</v>
      </c>
      <c r="O221" s="19">
        <v>19.0</v>
      </c>
      <c r="P221" s="19">
        <v>7.0</v>
      </c>
      <c r="Q221" s="10">
        <f t="shared" si="3"/>
        <v>0</v>
      </c>
      <c r="R221" s="10">
        <f t="shared" si="4"/>
        <v>0</v>
      </c>
      <c r="S221" s="7">
        <v>19139.0</v>
      </c>
      <c r="T221" s="14">
        <f t="shared" si="5"/>
        <v>13.29097222</v>
      </c>
      <c r="U221" s="14">
        <v>322.82</v>
      </c>
      <c r="V221" s="14">
        <f t="shared" si="6"/>
        <v>13.45083333</v>
      </c>
      <c r="W221" s="14">
        <v>822.35</v>
      </c>
      <c r="X221" s="14">
        <f t="shared" si="7"/>
        <v>34.26458333</v>
      </c>
      <c r="Y221" s="13">
        <f t="shared" si="8"/>
        <v>0.2818970109</v>
      </c>
      <c r="Z221" s="12">
        <f t="shared" si="9"/>
        <v>39.2</v>
      </c>
      <c r="AA221" s="19">
        <v>31.0</v>
      </c>
      <c r="AB221" s="19">
        <v>34.0</v>
      </c>
      <c r="AC221" s="19">
        <v>44.0</v>
      </c>
      <c r="AD221" s="19">
        <v>8.0</v>
      </c>
      <c r="AE221" s="19">
        <v>2.0</v>
      </c>
      <c r="AF221" s="10">
        <f t="shared" si="10"/>
        <v>0</v>
      </c>
      <c r="AG221" s="10">
        <f t="shared" si="11"/>
        <v>0.2666666667</v>
      </c>
      <c r="AH221" s="10">
        <f t="shared" si="12"/>
        <v>0.2666666667</v>
      </c>
      <c r="AI221" s="19">
        <v>93.0</v>
      </c>
      <c r="AJ221" s="13">
        <f t="shared" si="13"/>
        <v>0.2897196262</v>
      </c>
      <c r="AK221" s="19">
        <v>121.0</v>
      </c>
      <c r="AL221" s="13">
        <f t="shared" si="14"/>
        <v>0.3769470405</v>
      </c>
      <c r="AM221" s="19">
        <v>107.0</v>
      </c>
      <c r="AN221" s="13">
        <f t="shared" si="15"/>
        <v>0.3333333333</v>
      </c>
      <c r="AO221" s="13">
        <f t="shared" si="16"/>
        <v>0.4345794393</v>
      </c>
      <c r="AP221" s="8">
        <v>1.0</v>
      </c>
      <c r="AQ221" s="14">
        <v>-4.86</v>
      </c>
      <c r="AR221" s="19">
        <v>16.94</v>
      </c>
      <c r="AS221" s="26">
        <v>8.0</v>
      </c>
      <c r="AT221" s="27">
        <v>-0.17400000000000002</v>
      </c>
      <c r="AU221" s="8">
        <v>7.0</v>
      </c>
      <c r="AV221" s="27">
        <v>0.626</v>
      </c>
      <c r="AW221" s="19">
        <v>50.22</v>
      </c>
      <c r="AX221" s="19">
        <v>16.05</v>
      </c>
      <c r="AY221" s="27">
        <v>-1.33</v>
      </c>
      <c r="AZ221" s="27">
        <v>-6.572</v>
      </c>
      <c r="BA221" s="19">
        <v>47.85</v>
      </c>
      <c r="BB221" s="13">
        <f t="shared" si="17"/>
        <v>0.1020408163</v>
      </c>
      <c r="BC221" s="28">
        <f t="shared" si="18"/>
        <v>0.9135802469</v>
      </c>
      <c r="BD221" s="26">
        <f t="shared" si="19"/>
        <v>1015.621063</v>
      </c>
      <c r="BE221" s="13">
        <f t="shared" si="20"/>
        <v>0.01562106324</v>
      </c>
      <c r="BF221" s="18">
        <f t="shared" si="21"/>
        <v>2.787931355</v>
      </c>
      <c r="BG221" s="18">
        <f t="shared" si="22"/>
        <v>2.602069265</v>
      </c>
      <c r="BH221" s="14">
        <f t="shared" si="23"/>
        <v>27.32172728</v>
      </c>
      <c r="BI221" s="14">
        <f t="shared" si="24"/>
        <v>30.10965863</v>
      </c>
      <c r="BJ221" s="14">
        <f t="shared" si="25"/>
        <v>52.04138529</v>
      </c>
      <c r="BK221" s="14">
        <f t="shared" si="26"/>
        <v>62.44966235</v>
      </c>
      <c r="BL221" s="14">
        <f t="shared" si="27"/>
        <v>-10.40827706</v>
      </c>
      <c r="BM221" s="19">
        <v>15.0</v>
      </c>
      <c r="BN221" s="19">
        <v>14.0</v>
      </c>
      <c r="BO221" s="26">
        <v>132.0</v>
      </c>
      <c r="BP221" s="26">
        <v>148.0</v>
      </c>
      <c r="BQ221" s="19">
        <v>61.0</v>
      </c>
      <c r="BR221" s="19">
        <v>63.0</v>
      </c>
      <c r="BS221" s="19">
        <v>72.0</v>
      </c>
      <c r="BT221" s="19">
        <v>111.0</v>
      </c>
      <c r="BU221" s="19">
        <v>152.0</v>
      </c>
      <c r="BV221" s="19">
        <v>165.0</v>
      </c>
      <c r="BW221" s="13">
        <f t="shared" si="28"/>
        <v>0.4794952681</v>
      </c>
      <c r="BX221" s="14">
        <v>-4.98</v>
      </c>
      <c r="BY221" s="29">
        <f t="shared" si="29"/>
        <v>-1.7301836</v>
      </c>
      <c r="BZ221" s="18">
        <f t="shared" si="30"/>
        <v>2.731132283</v>
      </c>
      <c r="CA221" s="18">
        <f t="shared" si="31"/>
        <v>2.310958085</v>
      </c>
      <c r="CB221" s="14">
        <f t="shared" si="32"/>
        <v>27.88906235</v>
      </c>
      <c r="CC221" s="14">
        <f t="shared" si="33"/>
        <v>29.35967204</v>
      </c>
      <c r="CD221" s="14">
        <f t="shared" si="34"/>
        <v>51.68142627</v>
      </c>
      <c r="CE221" s="14">
        <f t="shared" si="35"/>
        <v>57.45882149</v>
      </c>
      <c r="CF221" s="14">
        <f t="shared" si="36"/>
        <v>-4.630881845</v>
      </c>
      <c r="CG221" s="7">
        <v>1142.383333</v>
      </c>
      <c r="CH221" s="7">
        <v>52.0</v>
      </c>
      <c r="CI221" s="7">
        <v>44.0</v>
      </c>
      <c r="CJ221" s="26">
        <v>479.0</v>
      </c>
      <c r="CK221" s="7">
        <v>515.0</v>
      </c>
      <c r="CL221" s="7">
        <v>210.0</v>
      </c>
      <c r="CM221" s="7">
        <v>218.0</v>
      </c>
      <c r="CN221" s="7">
        <v>243.0</v>
      </c>
      <c r="CO221" s="7">
        <v>317.0</v>
      </c>
      <c r="CP221" s="19">
        <v>2.0</v>
      </c>
      <c r="CQ221" s="19">
        <v>3.0</v>
      </c>
      <c r="CR221" s="26">
        <f t="shared" si="37"/>
        <v>1</v>
      </c>
      <c r="CS221" s="18">
        <f t="shared" si="38"/>
        <v>0.3761952035</v>
      </c>
      <c r="CT221" s="18">
        <f t="shared" si="39"/>
        <v>0.5642928053</v>
      </c>
      <c r="CU221" s="18">
        <f t="shared" si="40"/>
        <v>0.1880976018</v>
      </c>
      <c r="CV221" s="30">
        <v>14.15</v>
      </c>
      <c r="CW221" s="30">
        <v>14.07</v>
      </c>
      <c r="CX221" s="30">
        <v>19.92</v>
      </c>
      <c r="CY221" s="30">
        <v>11.24</v>
      </c>
      <c r="CZ221" s="30">
        <v>12.33</v>
      </c>
      <c r="DA221" s="30">
        <v>12.71</v>
      </c>
      <c r="DB221" s="7">
        <v>0.0</v>
      </c>
      <c r="DC221" s="7">
        <v>0.0</v>
      </c>
      <c r="DD221" s="13" t="str">
        <f t="shared" si="41"/>
        <v> </v>
      </c>
      <c r="DE221" s="7">
        <v>0.0</v>
      </c>
      <c r="DF221" s="7">
        <v>0.0</v>
      </c>
      <c r="DG221" s="7">
        <v>0.0</v>
      </c>
      <c r="DH221" s="7">
        <v>0.0</v>
      </c>
      <c r="DI221" s="7">
        <v>0.0</v>
      </c>
      <c r="DJ221" s="8" t="s">
        <v>4112</v>
      </c>
      <c r="DK221" s="7" t="s">
        <v>4113</v>
      </c>
    </row>
    <row r="222" ht="12.75" customHeight="1">
      <c r="A222" s="7" t="s">
        <v>1297</v>
      </c>
      <c r="B222" s="7" t="s">
        <v>1298</v>
      </c>
      <c r="C222" s="8" t="s">
        <v>490</v>
      </c>
      <c r="D222" s="9" t="s">
        <v>159</v>
      </c>
      <c r="E222" s="7">
        <v>53.0</v>
      </c>
      <c r="F222" s="7">
        <v>8.0</v>
      </c>
      <c r="G222" s="7">
        <v>2.0</v>
      </c>
      <c r="H222" s="24">
        <f t="shared" si="1"/>
        <v>10</v>
      </c>
      <c r="I222" s="25">
        <f t="shared" si="2"/>
        <v>1.232032854</v>
      </c>
      <c r="J222" s="19">
        <v>8.0</v>
      </c>
      <c r="K222" s="19">
        <v>1.0</v>
      </c>
      <c r="L222" s="19">
        <v>1.0</v>
      </c>
      <c r="M222" s="19">
        <v>42.0</v>
      </c>
      <c r="N222" s="19">
        <v>23.0</v>
      </c>
      <c r="O222" s="19">
        <v>13.0</v>
      </c>
      <c r="P222" s="19">
        <v>49.0</v>
      </c>
      <c r="Q222" s="10">
        <f t="shared" si="3"/>
        <v>0.1904761905</v>
      </c>
      <c r="R222" s="10">
        <f t="shared" si="4"/>
        <v>0.1025641026</v>
      </c>
      <c r="S222" s="7">
        <v>29220.0</v>
      </c>
      <c r="T222" s="14">
        <f t="shared" si="5"/>
        <v>9.188679245</v>
      </c>
      <c r="U222" s="14">
        <v>488.53</v>
      </c>
      <c r="V222" s="14">
        <f t="shared" si="6"/>
        <v>9.21754717</v>
      </c>
      <c r="W222" s="14">
        <v>2019.62</v>
      </c>
      <c r="X222" s="14">
        <f t="shared" si="7"/>
        <v>38.10603774</v>
      </c>
      <c r="Y222" s="13">
        <f t="shared" si="8"/>
        <v>0.1947770269</v>
      </c>
      <c r="Z222" s="12">
        <f t="shared" si="9"/>
        <v>14.75</v>
      </c>
      <c r="AA222" s="19">
        <v>17.0</v>
      </c>
      <c r="AB222" s="19">
        <v>92.0</v>
      </c>
      <c r="AC222" s="19">
        <v>79.0</v>
      </c>
      <c r="AD222" s="19">
        <v>7.0</v>
      </c>
      <c r="AE222" s="19">
        <v>11.0</v>
      </c>
      <c r="AF222" s="10">
        <f t="shared" si="10"/>
        <v>0.6666666667</v>
      </c>
      <c r="AG222" s="10">
        <f t="shared" si="11"/>
        <v>0.1666666667</v>
      </c>
      <c r="AH222" s="10">
        <f t="shared" si="12"/>
        <v>0.8333333333</v>
      </c>
      <c r="AI222" s="19">
        <v>93.0</v>
      </c>
      <c r="AJ222" s="13">
        <f t="shared" si="13"/>
        <v>0.2447368421</v>
      </c>
      <c r="AK222" s="19">
        <v>124.0</v>
      </c>
      <c r="AL222" s="13">
        <f t="shared" si="14"/>
        <v>0.3263157895</v>
      </c>
      <c r="AM222" s="19">
        <v>163.0</v>
      </c>
      <c r="AN222" s="13">
        <f t="shared" si="15"/>
        <v>0.4289473684</v>
      </c>
      <c r="AO222" s="13">
        <f t="shared" si="16"/>
        <v>0.4285714286</v>
      </c>
      <c r="AP222" s="8">
        <v>9.0</v>
      </c>
      <c r="AQ222" s="14">
        <v>-3.24</v>
      </c>
      <c r="AR222" s="19">
        <v>16.54</v>
      </c>
      <c r="AS222" s="26">
        <v>16.0</v>
      </c>
      <c r="AT222" s="27">
        <v>-1.647</v>
      </c>
      <c r="AU222" s="8">
        <v>16.0</v>
      </c>
      <c r="AV222" s="27">
        <v>-0.28600000000000003</v>
      </c>
      <c r="AW222" s="19">
        <v>50.04</v>
      </c>
      <c r="AX222" s="19">
        <v>16.48</v>
      </c>
      <c r="AY222" s="27">
        <v>-0.86</v>
      </c>
      <c r="AZ222" s="27">
        <v>-7.476</v>
      </c>
      <c r="BA222" s="19">
        <v>47.09</v>
      </c>
      <c r="BB222" s="13">
        <f t="shared" si="17"/>
        <v>0.06779661017</v>
      </c>
      <c r="BC222" s="28">
        <f t="shared" si="18"/>
        <v>0.9303482587</v>
      </c>
      <c r="BD222" s="26">
        <f t="shared" si="19"/>
        <v>998.1448689</v>
      </c>
      <c r="BE222" s="13">
        <f t="shared" si="20"/>
        <v>-0.001855131124</v>
      </c>
      <c r="BF222" s="18">
        <f t="shared" si="21"/>
        <v>1.473809183</v>
      </c>
      <c r="BG222" s="18">
        <f t="shared" si="22"/>
        <v>1.719444046</v>
      </c>
      <c r="BH222" s="14">
        <f t="shared" si="23"/>
        <v>21.73868544</v>
      </c>
      <c r="BI222" s="14">
        <f t="shared" si="24"/>
        <v>24.68630381</v>
      </c>
      <c r="BJ222" s="14">
        <f t="shared" si="25"/>
        <v>37.82776902</v>
      </c>
      <c r="BK222" s="14">
        <f t="shared" si="26"/>
        <v>47.03907641</v>
      </c>
      <c r="BL222" s="14">
        <f t="shared" si="27"/>
        <v>-9.211307392</v>
      </c>
      <c r="BM222" s="19">
        <v>12.0</v>
      </c>
      <c r="BN222" s="19">
        <v>14.0</v>
      </c>
      <c r="BO222" s="26">
        <v>165.0</v>
      </c>
      <c r="BP222" s="26">
        <v>187.0</v>
      </c>
      <c r="BQ222" s="19">
        <v>72.0</v>
      </c>
      <c r="BR222" s="19">
        <v>85.0</v>
      </c>
      <c r="BS222" s="19">
        <v>59.0</v>
      </c>
      <c r="BT222" s="19">
        <v>97.0</v>
      </c>
      <c r="BU222" s="19">
        <v>155.0</v>
      </c>
      <c r="BV222" s="19">
        <v>170.0</v>
      </c>
      <c r="BW222" s="13">
        <f t="shared" si="28"/>
        <v>0.4769230769</v>
      </c>
      <c r="BX222" s="14">
        <v>0.34</v>
      </c>
      <c r="BY222" s="29">
        <f t="shared" si="29"/>
        <v>-0.3970216773</v>
      </c>
      <c r="BZ222" s="18">
        <f t="shared" si="30"/>
        <v>1.559459387</v>
      </c>
      <c r="CA222" s="18">
        <f t="shared" si="31"/>
        <v>2.015301362</v>
      </c>
      <c r="CB222" s="14">
        <f t="shared" si="32"/>
        <v>23.51184922</v>
      </c>
      <c r="CC222" s="14">
        <f t="shared" si="33"/>
        <v>27.80636046</v>
      </c>
      <c r="CD222" s="14">
        <f t="shared" si="34"/>
        <v>42.48927038</v>
      </c>
      <c r="CE222" s="14">
        <f t="shared" si="35"/>
        <v>50.38253405</v>
      </c>
      <c r="CF222" s="14">
        <f t="shared" si="36"/>
        <v>-1.318043724</v>
      </c>
      <c r="CG222" s="7">
        <v>2500.866667</v>
      </c>
      <c r="CH222" s="7">
        <v>65.0</v>
      </c>
      <c r="CI222" s="7">
        <v>84.0</v>
      </c>
      <c r="CJ222" s="26">
        <v>915.0</v>
      </c>
      <c r="CK222" s="7">
        <v>1075.0</v>
      </c>
      <c r="CL222" s="7">
        <v>373.0</v>
      </c>
      <c r="CM222" s="7">
        <v>403.0</v>
      </c>
      <c r="CN222" s="7">
        <v>418.0</v>
      </c>
      <c r="CO222" s="7">
        <v>538.0</v>
      </c>
      <c r="CP222" s="19">
        <v>9.0</v>
      </c>
      <c r="CQ222" s="19">
        <v>17.0</v>
      </c>
      <c r="CR222" s="26">
        <f t="shared" si="37"/>
        <v>8</v>
      </c>
      <c r="CS222" s="18">
        <f t="shared" si="38"/>
        <v>1.108829569</v>
      </c>
      <c r="CT222" s="18">
        <f t="shared" si="39"/>
        <v>2.094455852</v>
      </c>
      <c r="CU222" s="18">
        <f t="shared" si="40"/>
        <v>0.9856262834</v>
      </c>
      <c r="CV222" s="30">
        <v>13.45</v>
      </c>
      <c r="CW222" s="30">
        <v>13.53</v>
      </c>
      <c r="CX222" s="30">
        <v>8.2</v>
      </c>
      <c r="CY222" s="30">
        <v>22.95</v>
      </c>
      <c r="CZ222" s="30">
        <v>12.93</v>
      </c>
      <c r="DA222" s="30">
        <v>17.74</v>
      </c>
      <c r="DB222" s="7">
        <v>2.0</v>
      </c>
      <c r="DC222" s="7">
        <v>2.0</v>
      </c>
      <c r="DD222" s="13">
        <f t="shared" si="41"/>
        <v>0.5</v>
      </c>
      <c r="DE222" s="7">
        <v>-0.02</v>
      </c>
      <c r="DF222" s="7">
        <v>-0.73</v>
      </c>
      <c r="DG222" s="7">
        <v>3.0</v>
      </c>
      <c r="DH222" s="7">
        <v>1.0</v>
      </c>
      <c r="DI222" s="7">
        <v>0.0</v>
      </c>
      <c r="DJ222" s="8" t="s">
        <v>4114</v>
      </c>
      <c r="DK222" s="7" t="s">
        <v>4115</v>
      </c>
    </row>
    <row r="223" ht="12.75" customHeight="1">
      <c r="A223" s="7" t="s">
        <v>1303</v>
      </c>
      <c r="B223" s="7" t="s">
        <v>1304</v>
      </c>
      <c r="C223" s="8" t="s">
        <v>312</v>
      </c>
      <c r="D223" s="9" t="s">
        <v>247</v>
      </c>
      <c r="E223" s="7">
        <v>7.0</v>
      </c>
      <c r="F223" s="7">
        <v>1.0</v>
      </c>
      <c r="G223" s="7">
        <v>1.0</v>
      </c>
      <c r="H223" s="24">
        <f t="shared" si="1"/>
        <v>2</v>
      </c>
      <c r="I223" s="25">
        <f t="shared" si="2"/>
        <v>1.487910725</v>
      </c>
      <c r="J223" s="19">
        <v>1.0</v>
      </c>
      <c r="K223" s="19">
        <v>1.0</v>
      </c>
      <c r="L223" s="19">
        <v>0.0</v>
      </c>
      <c r="M223" s="19">
        <v>8.0</v>
      </c>
      <c r="N223" s="19">
        <v>5.0</v>
      </c>
      <c r="O223" s="19">
        <v>1.0</v>
      </c>
      <c r="P223" s="19">
        <v>12.0</v>
      </c>
      <c r="Q223" s="10">
        <f t="shared" si="3"/>
        <v>0.125</v>
      </c>
      <c r="R223" s="10">
        <f t="shared" si="4"/>
        <v>0.07142857143</v>
      </c>
      <c r="S223" s="7">
        <v>4839.0</v>
      </c>
      <c r="T223" s="14">
        <f t="shared" si="5"/>
        <v>11.52142857</v>
      </c>
      <c r="U223" s="14">
        <v>73.57</v>
      </c>
      <c r="V223" s="14">
        <f t="shared" si="6"/>
        <v>10.51</v>
      </c>
      <c r="W223" s="14">
        <v>263.32</v>
      </c>
      <c r="X223" s="14">
        <f t="shared" si="7"/>
        <v>37.61714286</v>
      </c>
      <c r="Y223" s="13">
        <f t="shared" si="8"/>
        <v>0.2183798866</v>
      </c>
      <c r="Z223" s="12">
        <f t="shared" si="9"/>
        <v>9</v>
      </c>
      <c r="AA223" s="19">
        <v>1.0</v>
      </c>
      <c r="AB223" s="19">
        <v>8.0</v>
      </c>
      <c r="AC223" s="19">
        <v>4.0</v>
      </c>
      <c r="AD223" s="19">
        <v>2.0</v>
      </c>
      <c r="AE223" s="19">
        <v>4.0</v>
      </c>
      <c r="AF223" s="10">
        <f t="shared" si="10"/>
        <v>0.25</v>
      </c>
      <c r="AG223" s="10">
        <f t="shared" si="11"/>
        <v>0.25</v>
      </c>
      <c r="AH223" s="10">
        <f t="shared" si="12"/>
        <v>0.5</v>
      </c>
      <c r="AI223" s="19">
        <v>30.0</v>
      </c>
      <c r="AJ223" s="13">
        <f t="shared" si="13"/>
        <v>0.3797468354</v>
      </c>
      <c r="AK223" s="19">
        <v>24.0</v>
      </c>
      <c r="AL223" s="13">
        <f t="shared" si="14"/>
        <v>0.3037974684</v>
      </c>
      <c r="AM223" s="19">
        <v>25.0</v>
      </c>
      <c r="AN223" s="13">
        <f t="shared" si="15"/>
        <v>0.3164556962</v>
      </c>
      <c r="AO223" s="13">
        <f t="shared" si="16"/>
        <v>0.5555555556</v>
      </c>
      <c r="AP223" s="8">
        <v>14.0</v>
      </c>
      <c r="AQ223" s="14">
        <v>6.62</v>
      </c>
      <c r="AR223" s="19">
        <v>17.28</v>
      </c>
      <c r="AS223" s="26">
        <v>9.0</v>
      </c>
      <c r="AT223" s="27">
        <v>2.373</v>
      </c>
      <c r="AU223" s="8">
        <v>1.0</v>
      </c>
      <c r="AV223" s="27">
        <v>1.086</v>
      </c>
      <c r="AW223" s="19">
        <v>50.6</v>
      </c>
      <c r="AX223" s="19">
        <v>18.18</v>
      </c>
      <c r="AY223" s="27">
        <v>0.483</v>
      </c>
      <c r="AZ223" s="27">
        <v>-4.4</v>
      </c>
      <c r="BA223" s="19">
        <v>46.33</v>
      </c>
      <c r="BB223" s="13">
        <f t="shared" si="17"/>
        <v>0.1111111111</v>
      </c>
      <c r="BC223" s="28">
        <f t="shared" si="18"/>
        <v>0.9696969697</v>
      </c>
      <c r="BD223" s="26">
        <f t="shared" si="19"/>
        <v>1080.808081</v>
      </c>
      <c r="BE223" s="13">
        <f t="shared" si="20"/>
        <v>0.08080808081</v>
      </c>
      <c r="BF223" s="18">
        <f t="shared" si="21"/>
        <v>3.262199266</v>
      </c>
      <c r="BG223" s="18">
        <f t="shared" si="22"/>
        <v>0.8155498165</v>
      </c>
      <c r="BH223" s="14">
        <f t="shared" si="23"/>
        <v>29.35979339</v>
      </c>
      <c r="BI223" s="14">
        <f t="shared" si="24"/>
        <v>26.91314394</v>
      </c>
      <c r="BJ223" s="14">
        <f t="shared" si="25"/>
        <v>53.01073807</v>
      </c>
      <c r="BK223" s="14">
        <f t="shared" si="26"/>
        <v>47.30188936</v>
      </c>
      <c r="BL223" s="14">
        <f t="shared" si="27"/>
        <v>5.708848716</v>
      </c>
      <c r="BM223" s="19">
        <v>4.0</v>
      </c>
      <c r="BN223" s="19">
        <v>1.0</v>
      </c>
      <c r="BO223" s="26">
        <v>32.0</v>
      </c>
      <c r="BP223" s="26">
        <v>32.0</v>
      </c>
      <c r="BQ223" s="19">
        <v>16.0</v>
      </c>
      <c r="BR223" s="19">
        <v>10.0</v>
      </c>
      <c r="BS223" s="19">
        <v>13.0</v>
      </c>
      <c r="BT223" s="19">
        <v>15.0</v>
      </c>
      <c r="BU223" s="19">
        <v>29.0</v>
      </c>
      <c r="BV223" s="19">
        <v>25.0</v>
      </c>
      <c r="BW223" s="13">
        <f t="shared" si="28"/>
        <v>0.537037037</v>
      </c>
      <c r="BX223" s="14">
        <v>4.92</v>
      </c>
      <c r="BY223" s="29">
        <f t="shared" si="29"/>
        <v>9.771515382</v>
      </c>
      <c r="BZ223" s="18">
        <f t="shared" si="30"/>
        <v>2.503228367</v>
      </c>
      <c r="CA223" s="18">
        <f t="shared" si="31"/>
        <v>1.966822289</v>
      </c>
      <c r="CB223" s="14">
        <f t="shared" si="32"/>
        <v>23.78066949</v>
      </c>
      <c r="CC223" s="14">
        <f t="shared" si="33"/>
        <v>26.64150191</v>
      </c>
      <c r="CD223" s="14">
        <f t="shared" si="34"/>
        <v>45.23691264</v>
      </c>
      <c r="CE223" s="14">
        <f t="shared" si="35"/>
        <v>53.10420179</v>
      </c>
      <c r="CF223" s="14">
        <f t="shared" si="36"/>
        <v>13.57613787</v>
      </c>
      <c r="CG223" s="7">
        <v>335.566667</v>
      </c>
      <c r="CH223" s="7">
        <v>14.0</v>
      </c>
      <c r="CI223" s="7">
        <v>11.0</v>
      </c>
      <c r="CJ223" s="26">
        <v>119.0</v>
      </c>
      <c r="CK223" s="7">
        <v>138.0</v>
      </c>
      <c r="CL223" s="7">
        <v>55.0</v>
      </c>
      <c r="CM223" s="7">
        <v>70.0</v>
      </c>
      <c r="CN223" s="7">
        <v>65.0</v>
      </c>
      <c r="CO223" s="7">
        <v>78.0</v>
      </c>
      <c r="CP223" s="19">
        <v>2.0</v>
      </c>
      <c r="CQ223" s="19">
        <v>0.0</v>
      </c>
      <c r="CR223" s="26">
        <f t="shared" si="37"/>
        <v>-2</v>
      </c>
      <c r="CS223" s="18">
        <f t="shared" si="38"/>
        <v>1.487910725</v>
      </c>
      <c r="CT223" s="18">
        <f t="shared" si="39"/>
        <v>0</v>
      </c>
      <c r="CU223" s="18">
        <f t="shared" si="40"/>
        <v>-1.487910725</v>
      </c>
      <c r="CV223" s="30">
        <v>2.42</v>
      </c>
      <c r="CW223" s="30">
        <v>2.06</v>
      </c>
      <c r="CX223" s="30">
        <v>4.35</v>
      </c>
      <c r="CY223" s="30">
        <v>4.39</v>
      </c>
      <c r="CZ223" s="30">
        <v>2.42</v>
      </c>
      <c r="DA223" s="30">
        <v>3.15</v>
      </c>
      <c r="DB223" s="7">
        <v>0.0</v>
      </c>
      <c r="DC223" s="7">
        <v>0.0</v>
      </c>
      <c r="DD223" s="13" t="str">
        <f t="shared" si="41"/>
        <v> </v>
      </c>
      <c r="DE223" s="7">
        <v>0.0</v>
      </c>
      <c r="DF223" s="7">
        <v>0.0</v>
      </c>
      <c r="DG223" s="7">
        <v>0.0</v>
      </c>
      <c r="DH223" s="7">
        <v>0.0</v>
      </c>
      <c r="DI223" s="7">
        <v>0.0</v>
      </c>
      <c r="DJ223" s="8" t="s">
        <v>4116</v>
      </c>
      <c r="DK223" s="7" t="s">
        <v>4117</v>
      </c>
    </row>
    <row r="224" ht="12.75" customHeight="1">
      <c r="A224" s="7" t="s">
        <v>1307</v>
      </c>
      <c r="B224" s="7" t="s">
        <v>1308</v>
      </c>
      <c r="C224" s="8" t="s">
        <v>610</v>
      </c>
      <c r="D224" s="9" t="s">
        <v>183</v>
      </c>
      <c r="E224" s="7">
        <v>79.0</v>
      </c>
      <c r="F224" s="7">
        <v>10.0</v>
      </c>
      <c r="G224" s="7">
        <v>20.0</v>
      </c>
      <c r="H224" s="24">
        <f t="shared" si="1"/>
        <v>30</v>
      </c>
      <c r="I224" s="25">
        <f t="shared" si="2"/>
        <v>1.817080557</v>
      </c>
      <c r="J224" s="19">
        <v>7.0</v>
      </c>
      <c r="K224" s="19">
        <v>7.0</v>
      </c>
      <c r="L224" s="19">
        <v>10.0</v>
      </c>
      <c r="M224" s="19">
        <v>60.0</v>
      </c>
      <c r="N224" s="19">
        <v>32.0</v>
      </c>
      <c r="O224" s="19">
        <v>27.0</v>
      </c>
      <c r="P224" s="19">
        <v>89.0</v>
      </c>
      <c r="Q224" s="10">
        <f t="shared" si="3"/>
        <v>0.1666666667</v>
      </c>
      <c r="R224" s="10">
        <f t="shared" si="4"/>
        <v>0.08403361345</v>
      </c>
      <c r="S224" s="7">
        <v>59436.0</v>
      </c>
      <c r="T224" s="14">
        <f t="shared" si="5"/>
        <v>12.53924051</v>
      </c>
      <c r="U224" s="14">
        <v>957.98</v>
      </c>
      <c r="V224" s="14">
        <f t="shared" si="6"/>
        <v>12.12632911</v>
      </c>
      <c r="W224" s="14">
        <v>2897.96</v>
      </c>
      <c r="X224" s="14">
        <f t="shared" si="7"/>
        <v>36.68303797</v>
      </c>
      <c r="Y224" s="13">
        <f t="shared" si="8"/>
        <v>0.2484426625</v>
      </c>
      <c r="Z224" s="12">
        <f t="shared" si="9"/>
        <v>81.72972973</v>
      </c>
      <c r="AA224" s="19">
        <v>34.0</v>
      </c>
      <c r="AB224" s="19">
        <v>100.0</v>
      </c>
      <c r="AC224" s="19">
        <v>108.0</v>
      </c>
      <c r="AD224" s="19">
        <v>16.0</v>
      </c>
      <c r="AE224" s="19">
        <v>27.0</v>
      </c>
      <c r="AF224" s="10">
        <f t="shared" si="10"/>
        <v>0.1891891892</v>
      </c>
      <c r="AG224" s="10">
        <f t="shared" si="11"/>
        <v>0.4594594595</v>
      </c>
      <c r="AH224" s="10">
        <f t="shared" si="12"/>
        <v>0.6486486486</v>
      </c>
      <c r="AI224" s="19">
        <v>257.0</v>
      </c>
      <c r="AJ224" s="13">
        <f t="shared" si="13"/>
        <v>0.2971098266</v>
      </c>
      <c r="AK224" s="19">
        <v>304.0</v>
      </c>
      <c r="AL224" s="13">
        <f t="shared" si="14"/>
        <v>0.3514450867</v>
      </c>
      <c r="AM224" s="19">
        <v>304.0</v>
      </c>
      <c r="AN224" s="13">
        <f t="shared" si="15"/>
        <v>0.3514450867</v>
      </c>
      <c r="AO224" s="13">
        <f t="shared" si="16"/>
        <v>0.4581105169</v>
      </c>
      <c r="AP224" s="8">
        <v>3.0</v>
      </c>
      <c r="AQ224" s="14">
        <v>-5.22</v>
      </c>
      <c r="AR224" s="19">
        <v>17.48</v>
      </c>
      <c r="AS224" s="26">
        <v>7.0</v>
      </c>
      <c r="AT224" s="27">
        <v>0.852</v>
      </c>
      <c r="AU224" s="8">
        <v>1.0</v>
      </c>
      <c r="AV224" s="27">
        <v>0.7010000000000001</v>
      </c>
      <c r="AW224" s="19">
        <v>50.24</v>
      </c>
      <c r="AX224" s="19">
        <v>17.79</v>
      </c>
      <c r="AY224" s="27">
        <v>0.777</v>
      </c>
      <c r="AZ224" s="27">
        <v>-4.769</v>
      </c>
      <c r="BA224" s="19">
        <v>48.26</v>
      </c>
      <c r="BB224" s="13">
        <f t="shared" si="17"/>
        <v>0.08564814815</v>
      </c>
      <c r="BC224" s="28">
        <f t="shared" si="18"/>
        <v>0.9282511211</v>
      </c>
      <c r="BD224" s="26">
        <f t="shared" si="19"/>
        <v>1013.899269</v>
      </c>
      <c r="BE224" s="13">
        <f t="shared" si="20"/>
        <v>0.01389926922</v>
      </c>
      <c r="BF224" s="18">
        <f t="shared" si="21"/>
        <v>2.317376146</v>
      </c>
      <c r="BG224" s="18">
        <f t="shared" si="22"/>
        <v>2.004217207</v>
      </c>
      <c r="BH224" s="14">
        <f t="shared" si="23"/>
        <v>27.0569323</v>
      </c>
      <c r="BI224" s="14">
        <f t="shared" si="24"/>
        <v>27.93377732</v>
      </c>
      <c r="BJ224" s="14">
        <f t="shared" si="25"/>
        <v>52.42280632</v>
      </c>
      <c r="BK224" s="14">
        <f t="shared" si="26"/>
        <v>55.49176392</v>
      </c>
      <c r="BL224" s="14">
        <f t="shared" si="27"/>
        <v>-3.068957598</v>
      </c>
      <c r="BM224" s="19">
        <v>37.0</v>
      </c>
      <c r="BN224" s="19">
        <v>32.0</v>
      </c>
      <c r="BO224" s="26">
        <v>395.0</v>
      </c>
      <c r="BP224" s="26">
        <v>414.0</v>
      </c>
      <c r="BQ224" s="19">
        <v>186.0</v>
      </c>
      <c r="BR224" s="19">
        <v>194.0</v>
      </c>
      <c r="BS224" s="19">
        <v>219.0</v>
      </c>
      <c r="BT224" s="19">
        <v>246.0</v>
      </c>
      <c r="BU224" s="19">
        <v>359.0</v>
      </c>
      <c r="BV224" s="19">
        <v>430.0</v>
      </c>
      <c r="BW224" s="13">
        <f t="shared" si="28"/>
        <v>0.4550063371</v>
      </c>
      <c r="BX224" s="14">
        <v>-1.6</v>
      </c>
      <c r="BY224" s="29">
        <f t="shared" si="29"/>
        <v>3.316389995</v>
      </c>
      <c r="BZ224" s="18">
        <f t="shared" si="30"/>
        <v>2.427301961</v>
      </c>
      <c r="CA224" s="18">
        <f t="shared" si="31"/>
        <v>1.97607275</v>
      </c>
      <c r="CB224" s="14">
        <f t="shared" si="32"/>
        <v>26.9959545</v>
      </c>
      <c r="CC224" s="14">
        <f t="shared" si="33"/>
        <v>29.37657758</v>
      </c>
      <c r="CD224" s="14">
        <f t="shared" si="34"/>
        <v>51.58016667</v>
      </c>
      <c r="CE224" s="14">
        <f t="shared" si="35"/>
        <v>57.11939422</v>
      </c>
      <c r="CF224" s="14">
        <f t="shared" si="36"/>
        <v>2.470269953</v>
      </c>
      <c r="CG224" s="7">
        <v>3856.133333</v>
      </c>
      <c r="CH224" s="7">
        <v>156.0</v>
      </c>
      <c r="CI224" s="7">
        <v>127.0</v>
      </c>
      <c r="CJ224" s="26">
        <v>1579.0</v>
      </c>
      <c r="CK224" s="7">
        <v>1761.0</v>
      </c>
      <c r="CL224" s="7">
        <v>725.0</v>
      </c>
      <c r="CM224" s="7">
        <v>788.0</v>
      </c>
      <c r="CN224" s="7">
        <v>855.0</v>
      </c>
      <c r="CO224" s="7">
        <v>995.0</v>
      </c>
      <c r="CP224" s="19">
        <v>9.0</v>
      </c>
      <c r="CQ224" s="19">
        <v>11.0</v>
      </c>
      <c r="CR224" s="26">
        <f t="shared" si="37"/>
        <v>2</v>
      </c>
      <c r="CS224" s="18">
        <f t="shared" si="38"/>
        <v>0.5451241672</v>
      </c>
      <c r="CT224" s="18">
        <f t="shared" si="39"/>
        <v>0.666262871</v>
      </c>
      <c r="CU224" s="18">
        <f t="shared" si="40"/>
        <v>0.1211387038</v>
      </c>
      <c r="CV224" s="30">
        <v>33.91</v>
      </c>
      <c r="CW224" s="30">
        <v>35.88</v>
      </c>
      <c r="CX224" s="30">
        <v>70.06</v>
      </c>
      <c r="CY224" s="30">
        <v>36.65</v>
      </c>
      <c r="CZ224" s="30">
        <v>42.63</v>
      </c>
      <c r="DA224" s="30">
        <v>37.78</v>
      </c>
      <c r="DB224" s="7">
        <v>1.0</v>
      </c>
      <c r="DC224" s="7">
        <v>2.0</v>
      </c>
      <c r="DD224" s="13">
        <f t="shared" si="41"/>
        <v>0.3333333333</v>
      </c>
      <c r="DE224" s="7">
        <v>0.01</v>
      </c>
      <c r="DF224" s="7">
        <v>-0.52</v>
      </c>
      <c r="DG224" s="7">
        <v>0.0</v>
      </c>
      <c r="DH224" s="7">
        <v>0.0</v>
      </c>
      <c r="DI224" s="7">
        <v>2.0</v>
      </c>
      <c r="DJ224" s="8" t="s">
        <v>4118</v>
      </c>
      <c r="DK224" s="7" t="s">
        <v>4119</v>
      </c>
    </row>
    <row r="225" ht="12.75" customHeight="1">
      <c r="A225" s="7" t="s">
        <v>134</v>
      </c>
      <c r="B225" s="7" t="s">
        <v>1312</v>
      </c>
      <c r="C225" s="8" t="s">
        <v>685</v>
      </c>
      <c r="D225" s="9" t="s">
        <v>174</v>
      </c>
      <c r="E225" s="7">
        <v>64.0</v>
      </c>
      <c r="F225" s="7">
        <v>4.0</v>
      </c>
      <c r="G225" s="7">
        <v>16.0</v>
      </c>
      <c r="H225" s="24">
        <f t="shared" si="1"/>
        <v>20</v>
      </c>
      <c r="I225" s="25">
        <f t="shared" si="2"/>
        <v>0.9900037125</v>
      </c>
      <c r="J225" s="19">
        <v>4.0</v>
      </c>
      <c r="K225" s="19">
        <v>5.0</v>
      </c>
      <c r="L225" s="19">
        <v>6.0</v>
      </c>
      <c r="M225" s="19">
        <v>92.0</v>
      </c>
      <c r="N225" s="19">
        <v>39.0</v>
      </c>
      <c r="O225" s="19">
        <v>84.0</v>
      </c>
      <c r="P225" s="19">
        <v>55.0</v>
      </c>
      <c r="Q225" s="10">
        <f t="shared" si="3"/>
        <v>0.04347826087</v>
      </c>
      <c r="R225" s="10">
        <f t="shared" si="4"/>
        <v>0.01860465116</v>
      </c>
      <c r="S225" s="7">
        <v>72727.0</v>
      </c>
      <c r="T225" s="14">
        <f t="shared" si="5"/>
        <v>18.93932292</v>
      </c>
      <c r="U225" s="14">
        <v>1154.71</v>
      </c>
      <c r="V225" s="14">
        <f t="shared" si="6"/>
        <v>18.04234375</v>
      </c>
      <c r="W225" s="14">
        <v>2008.67</v>
      </c>
      <c r="X225" s="14">
        <f t="shared" si="7"/>
        <v>31.38546875</v>
      </c>
      <c r="Y225" s="13">
        <f t="shared" si="8"/>
        <v>0.3650241198</v>
      </c>
      <c r="Z225" s="12">
        <f t="shared" si="9"/>
        <v>74.61538462</v>
      </c>
      <c r="AA225" s="19">
        <v>60.0</v>
      </c>
      <c r="AB225" s="19">
        <v>84.0</v>
      </c>
      <c r="AC225" s="19">
        <v>56.0</v>
      </c>
      <c r="AD225" s="19">
        <v>31.0</v>
      </c>
      <c r="AE225" s="19">
        <v>35.0</v>
      </c>
      <c r="AF225" s="10">
        <f t="shared" si="10"/>
        <v>0.1025641026</v>
      </c>
      <c r="AG225" s="10">
        <f t="shared" si="11"/>
        <v>0.2820512821</v>
      </c>
      <c r="AH225" s="10">
        <f t="shared" si="12"/>
        <v>0.3846153846</v>
      </c>
      <c r="AI225" s="19">
        <v>347.0</v>
      </c>
      <c r="AJ225" s="13">
        <f t="shared" si="13"/>
        <v>0.3081705151</v>
      </c>
      <c r="AK225" s="19">
        <v>361.0</v>
      </c>
      <c r="AL225" s="13">
        <f t="shared" si="14"/>
        <v>0.3206039076</v>
      </c>
      <c r="AM225" s="19">
        <v>418.0</v>
      </c>
      <c r="AN225" s="13">
        <f t="shared" si="15"/>
        <v>0.3712255773</v>
      </c>
      <c r="AO225" s="13">
        <f t="shared" si="16"/>
        <v>0.4901129944</v>
      </c>
      <c r="AP225" s="8">
        <v>1.0</v>
      </c>
      <c r="AQ225" s="14">
        <v>-4.39</v>
      </c>
      <c r="AR225" s="19">
        <v>17.64</v>
      </c>
      <c r="AS225" s="26">
        <v>2.0</v>
      </c>
      <c r="AT225" s="27">
        <v>1.28</v>
      </c>
      <c r="AU225" s="8">
        <v>1.0</v>
      </c>
      <c r="AV225" s="27">
        <v>0.518</v>
      </c>
      <c r="AW225" s="19">
        <v>50.15</v>
      </c>
      <c r="AX225" s="19">
        <v>17.1</v>
      </c>
      <c r="AY225" s="27">
        <v>1.537</v>
      </c>
      <c r="AZ225" s="27">
        <v>3.8970000000000002</v>
      </c>
      <c r="BA225" s="19">
        <v>52.99</v>
      </c>
      <c r="BB225" s="13">
        <f t="shared" si="17"/>
        <v>0.06701030928</v>
      </c>
      <c r="BC225" s="28">
        <f t="shared" si="18"/>
        <v>0.9044247788</v>
      </c>
      <c r="BD225" s="26">
        <f t="shared" si="19"/>
        <v>971.435088</v>
      </c>
      <c r="BE225" s="13">
        <f t="shared" si="20"/>
        <v>-0.02856491196</v>
      </c>
      <c r="BF225" s="18">
        <f t="shared" si="21"/>
        <v>2.02648284</v>
      </c>
      <c r="BG225" s="18">
        <f t="shared" si="22"/>
        <v>2.805899317</v>
      </c>
      <c r="BH225" s="14">
        <f t="shared" si="23"/>
        <v>30.2413593</v>
      </c>
      <c r="BI225" s="14">
        <f t="shared" si="24"/>
        <v>29.35802063</v>
      </c>
      <c r="BJ225" s="14">
        <f t="shared" si="25"/>
        <v>57.88466368</v>
      </c>
      <c r="BK225" s="14">
        <f t="shared" si="26"/>
        <v>52.89639823</v>
      </c>
      <c r="BL225" s="14">
        <f t="shared" si="27"/>
        <v>4.988265452</v>
      </c>
      <c r="BM225" s="19">
        <v>39.0</v>
      </c>
      <c r="BN225" s="19">
        <v>54.0</v>
      </c>
      <c r="BO225" s="26">
        <v>543.0</v>
      </c>
      <c r="BP225" s="26">
        <v>511.0</v>
      </c>
      <c r="BQ225" s="19">
        <v>238.0</v>
      </c>
      <c r="BR225" s="19">
        <v>219.0</v>
      </c>
      <c r="BS225" s="19">
        <v>294.0</v>
      </c>
      <c r="BT225" s="19">
        <v>234.0</v>
      </c>
      <c r="BU225" s="19">
        <v>499.0</v>
      </c>
      <c r="BV225" s="19">
        <v>510.0</v>
      </c>
      <c r="BW225" s="13">
        <f t="shared" si="28"/>
        <v>0.4945490585</v>
      </c>
      <c r="BX225" s="14">
        <v>-0.84</v>
      </c>
      <c r="BY225" s="29">
        <f t="shared" si="29"/>
        <v>1.756553588</v>
      </c>
      <c r="BZ225" s="18">
        <f t="shared" si="30"/>
        <v>1.974058842</v>
      </c>
      <c r="CA225" s="18">
        <f t="shared" si="31"/>
        <v>2.258778867</v>
      </c>
      <c r="CB225" s="14">
        <f t="shared" si="32"/>
        <v>28.24422651</v>
      </c>
      <c r="CC225" s="14">
        <f t="shared" si="33"/>
        <v>27.18127175</v>
      </c>
      <c r="CD225" s="14">
        <f t="shared" si="34"/>
        <v>54.95096488</v>
      </c>
      <c r="CE225" s="14">
        <f t="shared" si="35"/>
        <v>51.36349257</v>
      </c>
      <c r="CF225" s="14">
        <f t="shared" si="36"/>
        <v>1.400793133</v>
      </c>
      <c r="CG225" s="7">
        <v>3161.0</v>
      </c>
      <c r="CH225" s="7">
        <v>104.0</v>
      </c>
      <c r="CI225" s="7">
        <v>119.0</v>
      </c>
      <c r="CJ225" s="26">
        <v>1384.0</v>
      </c>
      <c r="CK225" s="7">
        <v>1313.0</v>
      </c>
      <c r="CL225" s="7">
        <v>654.0</v>
      </c>
      <c r="CM225" s="7">
        <v>638.0</v>
      </c>
      <c r="CN225" s="7">
        <v>753.0</v>
      </c>
      <c r="CO225" s="7">
        <v>636.0</v>
      </c>
      <c r="CP225" s="19">
        <v>8.0</v>
      </c>
      <c r="CQ225" s="19">
        <v>6.0</v>
      </c>
      <c r="CR225" s="26">
        <f t="shared" si="37"/>
        <v>-2</v>
      </c>
      <c r="CS225" s="18">
        <f t="shared" si="38"/>
        <v>0.396001485</v>
      </c>
      <c r="CT225" s="18">
        <f t="shared" si="39"/>
        <v>0.2970011138</v>
      </c>
      <c r="CU225" s="18">
        <f t="shared" si="40"/>
        <v>-0.09900037125</v>
      </c>
      <c r="CV225" s="30">
        <v>43.43</v>
      </c>
      <c r="CW225" s="30">
        <v>47.43</v>
      </c>
      <c r="CX225" s="30">
        <v>41.13</v>
      </c>
      <c r="CY225" s="30">
        <v>37.37</v>
      </c>
      <c r="CZ225" s="30">
        <v>41.59</v>
      </c>
      <c r="DA225" s="30">
        <v>39.63</v>
      </c>
      <c r="DB225" s="7">
        <v>0.0</v>
      </c>
      <c r="DC225" s="7">
        <v>1.0</v>
      </c>
      <c r="DD225" s="13">
        <f t="shared" si="41"/>
        <v>0</v>
      </c>
      <c r="DE225" s="7">
        <v>0.0</v>
      </c>
      <c r="DF225" s="7">
        <v>0.0</v>
      </c>
      <c r="DG225" s="7">
        <v>0.0</v>
      </c>
      <c r="DH225" s="7">
        <v>0.0</v>
      </c>
      <c r="DI225" s="7">
        <v>0.0</v>
      </c>
      <c r="DJ225" s="8" t="s">
        <v>4120</v>
      </c>
      <c r="DK225" s="7" t="s">
        <v>4121</v>
      </c>
    </row>
    <row r="226" ht="12.75" customHeight="1">
      <c r="A226" s="7" t="s">
        <v>235</v>
      </c>
      <c r="B226" s="7" t="s">
        <v>1319</v>
      </c>
      <c r="C226" s="8" t="s">
        <v>860</v>
      </c>
      <c r="D226" s="9" t="s">
        <v>174</v>
      </c>
      <c r="E226" s="7">
        <v>69.0</v>
      </c>
      <c r="F226" s="7">
        <v>2.0</v>
      </c>
      <c r="G226" s="7">
        <v>4.0</v>
      </c>
      <c r="H226" s="24">
        <f t="shared" si="1"/>
        <v>6</v>
      </c>
      <c r="I226" s="25">
        <f t="shared" si="2"/>
        <v>0.3470046749</v>
      </c>
      <c r="J226" s="19">
        <v>2.0</v>
      </c>
      <c r="K226" s="19">
        <v>1.0</v>
      </c>
      <c r="L226" s="19">
        <v>3.0</v>
      </c>
      <c r="M226" s="19">
        <v>57.0</v>
      </c>
      <c r="N226" s="19">
        <v>32.0</v>
      </c>
      <c r="O226" s="19">
        <v>39.0</v>
      </c>
      <c r="P226" s="19">
        <v>25.0</v>
      </c>
      <c r="Q226" s="10">
        <f t="shared" si="3"/>
        <v>0.0350877193</v>
      </c>
      <c r="R226" s="10">
        <f t="shared" si="4"/>
        <v>0.015625</v>
      </c>
      <c r="S226" s="7">
        <v>62247.0</v>
      </c>
      <c r="T226" s="14">
        <f t="shared" si="5"/>
        <v>15.03550725</v>
      </c>
      <c r="U226" s="14">
        <v>1035.13</v>
      </c>
      <c r="V226" s="14">
        <f t="shared" si="6"/>
        <v>15.00188406</v>
      </c>
      <c r="W226" s="14">
        <v>2276.37</v>
      </c>
      <c r="X226" s="14">
        <f t="shared" si="7"/>
        <v>32.99086957</v>
      </c>
      <c r="Y226" s="13">
        <f t="shared" si="8"/>
        <v>0.3125864412</v>
      </c>
      <c r="Z226" s="12">
        <f t="shared" si="9"/>
        <v>13.47222222</v>
      </c>
      <c r="AA226" s="19">
        <v>80.0</v>
      </c>
      <c r="AB226" s="19">
        <v>50.0</v>
      </c>
      <c r="AC226" s="19">
        <v>107.0</v>
      </c>
      <c r="AD226" s="19">
        <v>28.0</v>
      </c>
      <c r="AE226" s="19">
        <v>13.0</v>
      </c>
      <c r="AF226" s="10">
        <f t="shared" si="10"/>
        <v>0.05555555556</v>
      </c>
      <c r="AG226" s="10">
        <f t="shared" si="11"/>
        <v>0.1111111111</v>
      </c>
      <c r="AH226" s="10">
        <f t="shared" si="12"/>
        <v>0.1666666667</v>
      </c>
      <c r="AI226" s="19">
        <v>290.0</v>
      </c>
      <c r="AJ226" s="13">
        <f t="shared" si="13"/>
        <v>0.2582368655</v>
      </c>
      <c r="AK226" s="19">
        <v>377.0</v>
      </c>
      <c r="AL226" s="13">
        <f t="shared" si="14"/>
        <v>0.3357079252</v>
      </c>
      <c r="AM226" s="19">
        <v>456.0</v>
      </c>
      <c r="AN226" s="13">
        <f t="shared" si="15"/>
        <v>0.4060552093</v>
      </c>
      <c r="AO226" s="13">
        <f t="shared" si="16"/>
        <v>0.4347826087</v>
      </c>
      <c r="AP226" s="8">
        <v>1.0</v>
      </c>
      <c r="AQ226" s="14">
        <v>-6.04</v>
      </c>
      <c r="AR226" s="19">
        <v>17.54</v>
      </c>
      <c r="AS226" s="26">
        <v>2.0</v>
      </c>
      <c r="AT226" s="27">
        <v>0.797</v>
      </c>
      <c r="AU226" s="8">
        <v>2.0</v>
      </c>
      <c r="AV226" s="27">
        <v>1.224</v>
      </c>
      <c r="AW226" s="19">
        <v>50.54</v>
      </c>
      <c r="AX226" s="19">
        <v>16.96</v>
      </c>
      <c r="AY226" s="27">
        <v>0.224</v>
      </c>
      <c r="AZ226" s="27">
        <v>-2.575</v>
      </c>
      <c r="BA226" s="19">
        <v>48.81</v>
      </c>
      <c r="BB226" s="13">
        <f t="shared" si="17"/>
        <v>0.07422680412</v>
      </c>
      <c r="BC226" s="28">
        <f t="shared" si="18"/>
        <v>0.9132947977</v>
      </c>
      <c r="BD226" s="26">
        <f t="shared" si="19"/>
        <v>987.5216018</v>
      </c>
      <c r="BE226" s="13">
        <f t="shared" si="20"/>
        <v>-0.01247839819</v>
      </c>
      <c r="BF226" s="18">
        <f t="shared" si="21"/>
        <v>2.086694425</v>
      </c>
      <c r="BG226" s="18">
        <f t="shared" si="22"/>
        <v>2.608368031</v>
      </c>
      <c r="BH226" s="14">
        <f t="shared" si="23"/>
        <v>28.112411</v>
      </c>
      <c r="BI226" s="14">
        <f t="shared" si="24"/>
        <v>30.08317796</v>
      </c>
      <c r="BJ226" s="14">
        <f t="shared" si="25"/>
        <v>54.60183745</v>
      </c>
      <c r="BK226" s="14">
        <f t="shared" si="26"/>
        <v>56.224822</v>
      </c>
      <c r="BL226" s="14">
        <f t="shared" si="27"/>
        <v>-1.622984553</v>
      </c>
      <c r="BM226" s="19">
        <v>36.0</v>
      </c>
      <c r="BN226" s="19">
        <v>45.0</v>
      </c>
      <c r="BO226" s="26">
        <v>449.0</v>
      </c>
      <c r="BP226" s="26">
        <v>474.0</v>
      </c>
      <c r="BQ226" s="19">
        <v>189.0</v>
      </c>
      <c r="BR226" s="19">
        <v>191.0</v>
      </c>
      <c r="BS226" s="19">
        <v>268.0</v>
      </c>
      <c r="BT226" s="19">
        <v>260.0</v>
      </c>
      <c r="BU226" s="19">
        <v>453.0</v>
      </c>
      <c r="BV226" s="19">
        <v>507.0</v>
      </c>
      <c r="BW226" s="13">
        <f t="shared" si="28"/>
        <v>0.471875</v>
      </c>
      <c r="BX226" s="14">
        <v>-2.81</v>
      </c>
      <c r="BY226" s="29">
        <f t="shared" si="29"/>
        <v>3.651232839</v>
      </c>
      <c r="BZ226" s="18">
        <f t="shared" si="30"/>
        <v>2.016026391</v>
      </c>
      <c r="CA226" s="18">
        <f t="shared" si="31"/>
        <v>2.474214208</v>
      </c>
      <c r="CB226" s="14">
        <f t="shared" si="32"/>
        <v>28.35266207</v>
      </c>
      <c r="CC226" s="14">
        <f t="shared" si="33"/>
        <v>30.14875831</v>
      </c>
      <c r="CD226" s="14">
        <f t="shared" si="34"/>
        <v>54.41438506</v>
      </c>
      <c r="CE226" s="14">
        <f t="shared" si="35"/>
        <v>57.21849449</v>
      </c>
      <c r="CF226" s="14">
        <f t="shared" si="36"/>
        <v>1.181124883</v>
      </c>
      <c r="CG226" s="7">
        <v>3273.766667</v>
      </c>
      <c r="CH226" s="7">
        <v>110.0</v>
      </c>
      <c r="CI226" s="7">
        <v>135.0</v>
      </c>
      <c r="CJ226" s="26">
        <v>1437.0</v>
      </c>
      <c r="CK226" s="7">
        <v>1510.0</v>
      </c>
      <c r="CL226" s="7">
        <v>608.0</v>
      </c>
      <c r="CM226" s="7">
        <v>658.0</v>
      </c>
      <c r="CN226" s="7">
        <v>814.0</v>
      </c>
      <c r="CO226" s="7">
        <v>819.0</v>
      </c>
      <c r="CP226" s="19">
        <v>7.0</v>
      </c>
      <c r="CQ226" s="19">
        <v>1.0</v>
      </c>
      <c r="CR226" s="26">
        <f t="shared" si="37"/>
        <v>-6</v>
      </c>
      <c r="CS226" s="18">
        <f t="shared" si="38"/>
        <v>0.4048387874</v>
      </c>
      <c r="CT226" s="18">
        <f t="shared" si="39"/>
        <v>0.05783411249</v>
      </c>
      <c r="CU226" s="18">
        <f t="shared" si="40"/>
        <v>-0.3470046749</v>
      </c>
      <c r="CV226" s="30">
        <v>37.11</v>
      </c>
      <c r="CW226" s="30">
        <v>41.92</v>
      </c>
      <c r="CX226" s="30">
        <v>41.38</v>
      </c>
      <c r="CY226" s="30">
        <v>40.61</v>
      </c>
      <c r="CZ226" s="30">
        <v>42.76</v>
      </c>
      <c r="DA226" s="30">
        <v>39.88</v>
      </c>
      <c r="DB226" s="7">
        <v>0.0</v>
      </c>
      <c r="DC226" s="7">
        <v>0.0</v>
      </c>
      <c r="DD226" s="13" t="str">
        <f t="shared" si="41"/>
        <v> </v>
      </c>
      <c r="DE226" s="7">
        <v>0.0</v>
      </c>
      <c r="DF226" s="7">
        <v>0.0</v>
      </c>
      <c r="DG226" s="7">
        <v>0.0</v>
      </c>
      <c r="DH226" s="7">
        <v>0.0</v>
      </c>
      <c r="DI226" s="7">
        <v>0.0</v>
      </c>
      <c r="DJ226" s="8" t="s">
        <v>4122</v>
      </c>
      <c r="DK226" s="7" t="s">
        <v>4123</v>
      </c>
    </row>
    <row r="227" ht="12.75" customHeight="1">
      <c r="A227" s="7" t="s">
        <v>381</v>
      </c>
      <c r="B227" s="7" t="s">
        <v>1321</v>
      </c>
      <c r="C227" s="8" t="s">
        <v>297</v>
      </c>
      <c r="D227" s="9" t="s">
        <v>174</v>
      </c>
      <c r="E227" s="7">
        <v>1.0</v>
      </c>
      <c r="F227" s="7">
        <v>0.0</v>
      </c>
      <c r="G227" s="7">
        <v>1.0</v>
      </c>
      <c r="H227" s="24">
        <f t="shared" si="1"/>
        <v>1</v>
      </c>
      <c r="I227" s="25">
        <f t="shared" si="2"/>
        <v>3.217158177</v>
      </c>
      <c r="J227" s="19">
        <v>0.0</v>
      </c>
      <c r="K227" s="19">
        <v>1.0</v>
      </c>
      <c r="L227" s="19">
        <v>0.0</v>
      </c>
      <c r="M227" s="19">
        <v>0.0</v>
      </c>
      <c r="N227" s="19">
        <v>0.0</v>
      </c>
      <c r="O227" s="19">
        <v>0.0</v>
      </c>
      <c r="P227" s="19">
        <v>0.0</v>
      </c>
      <c r="Q227" s="10">
        <f t="shared" si="3"/>
        <v>0</v>
      </c>
      <c r="R227" s="10">
        <f t="shared" si="4"/>
        <v>0</v>
      </c>
      <c r="S227" s="7">
        <v>1119.0</v>
      </c>
      <c r="T227" s="14">
        <f t="shared" si="5"/>
        <v>18.65</v>
      </c>
      <c r="U227" s="14">
        <v>18.23</v>
      </c>
      <c r="V227" s="14">
        <f t="shared" si="6"/>
        <v>18.23</v>
      </c>
      <c r="W227" s="14">
        <v>36.07</v>
      </c>
      <c r="X227" s="14">
        <f t="shared" si="7"/>
        <v>36.07</v>
      </c>
      <c r="Y227" s="13">
        <f t="shared" si="8"/>
        <v>0.3357274401</v>
      </c>
      <c r="Z227" s="12">
        <f t="shared" si="9"/>
        <v>6</v>
      </c>
      <c r="AA227" s="19">
        <v>3.0</v>
      </c>
      <c r="AB227" s="19">
        <v>3.0</v>
      </c>
      <c r="AC227" s="19">
        <v>0.0</v>
      </c>
      <c r="AD227" s="19">
        <v>0.0</v>
      </c>
      <c r="AE227" s="19">
        <v>0.0</v>
      </c>
      <c r="AF227" s="10">
        <f t="shared" si="10"/>
        <v>0</v>
      </c>
      <c r="AG227" s="10">
        <f t="shared" si="11"/>
        <v>1</v>
      </c>
      <c r="AH227" s="10">
        <f t="shared" si="12"/>
        <v>1</v>
      </c>
      <c r="AI227" s="19">
        <v>4.0</v>
      </c>
      <c r="AJ227" s="13">
        <f t="shared" si="13"/>
        <v>0.25</v>
      </c>
      <c r="AK227" s="19">
        <v>7.0</v>
      </c>
      <c r="AL227" s="13">
        <f t="shared" si="14"/>
        <v>0.4375</v>
      </c>
      <c r="AM227" s="19">
        <v>5.0</v>
      </c>
      <c r="AN227" s="13">
        <f t="shared" si="15"/>
        <v>0.3125</v>
      </c>
      <c r="AO227" s="13">
        <f t="shared" si="16"/>
        <v>0.3636363636</v>
      </c>
      <c r="AP227" s="8">
        <v>1.0</v>
      </c>
      <c r="AQ227" s="14">
        <v>-0.30000000000000004</v>
      </c>
      <c r="AR227" s="19">
        <v>17.39</v>
      </c>
      <c r="AS227" s="26">
        <v>3.0</v>
      </c>
      <c r="AT227" s="27">
        <v>1.276</v>
      </c>
      <c r="AU227" s="8">
        <v>1.0</v>
      </c>
      <c r="AV227" s="27">
        <v>3.874</v>
      </c>
      <c r="AW227" s="19">
        <v>53.01</v>
      </c>
      <c r="AX227" s="19">
        <v>15.48</v>
      </c>
      <c r="AY227" s="27">
        <v>-0.457</v>
      </c>
      <c r="AZ227" s="27">
        <v>-6.092</v>
      </c>
      <c r="BA227" s="19">
        <v>48.24</v>
      </c>
      <c r="BB227" s="13">
        <f t="shared" si="17"/>
        <v>0.1666666667</v>
      </c>
      <c r="BC227" s="28">
        <f t="shared" si="18"/>
        <v>1</v>
      </c>
      <c r="BD227" s="26">
        <f t="shared" si="19"/>
        <v>1166.666667</v>
      </c>
      <c r="BE227" s="13">
        <f t="shared" si="20"/>
        <v>0.1666666667</v>
      </c>
      <c r="BF227" s="18">
        <f t="shared" si="21"/>
        <v>3.291278113</v>
      </c>
      <c r="BG227" s="18">
        <f t="shared" si="22"/>
        <v>0</v>
      </c>
      <c r="BH227" s="14">
        <f t="shared" si="23"/>
        <v>19.74766868</v>
      </c>
      <c r="BI227" s="14">
        <f t="shared" si="24"/>
        <v>16.45639057</v>
      </c>
      <c r="BJ227" s="14">
        <f t="shared" si="25"/>
        <v>26.3302249</v>
      </c>
      <c r="BK227" s="14">
        <f t="shared" si="26"/>
        <v>52.66044981</v>
      </c>
      <c r="BL227" s="14">
        <f t="shared" si="27"/>
        <v>-26.3302249</v>
      </c>
      <c r="BM227" s="19">
        <v>1.0</v>
      </c>
      <c r="BN227" s="19">
        <v>0.0</v>
      </c>
      <c r="BO227" s="26">
        <v>5.0</v>
      </c>
      <c r="BP227" s="26">
        <v>5.0</v>
      </c>
      <c r="BQ227" s="19">
        <v>1.0</v>
      </c>
      <c r="BR227" s="19">
        <v>3.0</v>
      </c>
      <c r="BS227" s="19">
        <v>1.0</v>
      </c>
      <c r="BT227" s="19">
        <v>8.0</v>
      </c>
      <c r="BU227" s="19">
        <v>5.0</v>
      </c>
      <c r="BV227" s="19">
        <v>7.0</v>
      </c>
      <c r="BW227" s="13">
        <f t="shared" si="28"/>
        <v>0.4166666667</v>
      </c>
      <c r="BX227" s="14">
        <v>8.33</v>
      </c>
      <c r="BY227" s="29">
        <f t="shared" si="29"/>
        <v>-13.18149763</v>
      </c>
      <c r="BZ227" s="18">
        <f t="shared" si="30"/>
        <v>2.199144764</v>
      </c>
      <c r="CA227" s="18">
        <f t="shared" si="31"/>
        <v>1.099572382</v>
      </c>
      <c r="CB227" s="14">
        <f t="shared" si="32"/>
        <v>19.79230287</v>
      </c>
      <c r="CC227" s="14">
        <f t="shared" si="33"/>
        <v>34.08674384</v>
      </c>
      <c r="CD227" s="14">
        <f t="shared" si="34"/>
        <v>36.2858886</v>
      </c>
      <c r="CE227" s="14">
        <f t="shared" si="35"/>
        <v>65.97434291</v>
      </c>
      <c r="CF227" s="14">
        <f t="shared" si="36"/>
        <v>3.358229405</v>
      </c>
      <c r="CG227" s="7">
        <v>54.566667</v>
      </c>
      <c r="CH227" s="7">
        <v>2.0</v>
      </c>
      <c r="CI227" s="7">
        <v>1.0</v>
      </c>
      <c r="CJ227" s="26">
        <v>16.0</v>
      </c>
      <c r="CK227" s="7">
        <v>30.0</v>
      </c>
      <c r="CL227" s="7">
        <v>5.0</v>
      </c>
      <c r="CM227" s="7">
        <v>11.0</v>
      </c>
      <c r="CN227" s="7">
        <v>10.0</v>
      </c>
      <c r="CO227" s="7">
        <v>18.0</v>
      </c>
      <c r="CP227" s="19">
        <v>0.0</v>
      </c>
      <c r="CQ227" s="19">
        <v>0.0</v>
      </c>
      <c r="CR227" s="26">
        <f t="shared" si="37"/>
        <v>0</v>
      </c>
      <c r="CS227" s="18">
        <f t="shared" si="38"/>
        <v>0</v>
      </c>
      <c r="CT227" s="18">
        <f t="shared" si="39"/>
        <v>0</v>
      </c>
      <c r="CU227" s="18">
        <f t="shared" si="40"/>
        <v>0</v>
      </c>
      <c r="CV227" s="30">
        <v>0.21</v>
      </c>
      <c r="CW227" s="30">
        <v>0.22</v>
      </c>
      <c r="CX227" s="30">
        <v>0.21</v>
      </c>
      <c r="CY227" s="30">
        <v>0.25</v>
      </c>
      <c r="CZ227" s="30">
        <v>0.19</v>
      </c>
      <c r="DA227" s="30">
        <v>0.64</v>
      </c>
      <c r="DB227" s="7">
        <v>0.0</v>
      </c>
      <c r="DC227" s="7">
        <v>0.0</v>
      </c>
      <c r="DD227" s="13" t="str">
        <f t="shared" si="41"/>
        <v> </v>
      </c>
      <c r="DE227" s="7">
        <v>0.0</v>
      </c>
      <c r="DF227" s="7">
        <v>0.0</v>
      </c>
      <c r="DG227" s="7">
        <v>0.0</v>
      </c>
      <c r="DH227" s="7">
        <v>0.0</v>
      </c>
      <c r="DI227" s="7">
        <v>0.0</v>
      </c>
      <c r="DJ227" s="8" t="s">
        <v>4124</v>
      </c>
    </row>
    <row r="228" ht="12.75" customHeight="1">
      <c r="A228" s="7" t="s">
        <v>563</v>
      </c>
      <c r="B228" s="7" t="s">
        <v>1324</v>
      </c>
      <c r="C228" s="8" t="s">
        <v>231</v>
      </c>
      <c r="D228" s="9" t="s">
        <v>150</v>
      </c>
      <c r="E228" s="7">
        <v>55.0</v>
      </c>
      <c r="F228" s="7">
        <v>4.0</v>
      </c>
      <c r="G228" s="7">
        <v>5.0</v>
      </c>
      <c r="H228" s="24">
        <f t="shared" si="1"/>
        <v>9</v>
      </c>
      <c r="I228" s="25">
        <f t="shared" si="2"/>
        <v>0.9615099267</v>
      </c>
      <c r="J228" s="19">
        <v>3.0</v>
      </c>
      <c r="K228" s="19">
        <v>1.0</v>
      </c>
      <c r="L228" s="19">
        <v>4.0</v>
      </c>
      <c r="M228" s="19">
        <v>56.0</v>
      </c>
      <c r="N228" s="19">
        <v>21.0</v>
      </c>
      <c r="O228" s="19">
        <v>26.0</v>
      </c>
      <c r="P228" s="19">
        <v>65.0</v>
      </c>
      <c r="Q228" s="10">
        <f t="shared" si="3"/>
        <v>0.07142857143</v>
      </c>
      <c r="R228" s="10">
        <f t="shared" si="4"/>
        <v>0.03883495146</v>
      </c>
      <c r="S228" s="7">
        <v>33697.0</v>
      </c>
      <c r="T228" s="14">
        <f t="shared" si="5"/>
        <v>10.21121212</v>
      </c>
      <c r="U228" s="14">
        <v>539.27</v>
      </c>
      <c r="V228" s="14">
        <f t="shared" si="6"/>
        <v>9.804909091</v>
      </c>
      <c r="W228" s="14">
        <v>2045.02</v>
      </c>
      <c r="X228" s="14">
        <f t="shared" si="7"/>
        <v>37.18218182</v>
      </c>
      <c r="Y228" s="13">
        <f t="shared" si="8"/>
        <v>0.2086724013</v>
      </c>
      <c r="Z228" s="12">
        <f t="shared" si="9"/>
        <v>18.14285714</v>
      </c>
      <c r="AA228" s="19">
        <v>29.0</v>
      </c>
      <c r="AB228" s="19">
        <v>53.0</v>
      </c>
      <c r="AC228" s="19">
        <v>35.0</v>
      </c>
      <c r="AD228" s="19">
        <v>8.0</v>
      </c>
      <c r="AE228" s="19">
        <v>19.0</v>
      </c>
      <c r="AF228" s="10">
        <f t="shared" si="10"/>
        <v>0.2142857143</v>
      </c>
      <c r="AG228" s="10">
        <f t="shared" si="11"/>
        <v>0.3571428571</v>
      </c>
      <c r="AH228" s="10">
        <f t="shared" si="12"/>
        <v>0.5714285714</v>
      </c>
      <c r="AI228" s="19">
        <v>119.0</v>
      </c>
      <c r="AJ228" s="13">
        <f t="shared" si="13"/>
        <v>0.1976744186</v>
      </c>
      <c r="AK228" s="19">
        <v>283.0</v>
      </c>
      <c r="AL228" s="13">
        <f t="shared" si="14"/>
        <v>0.4700996678</v>
      </c>
      <c r="AM228" s="19">
        <v>200.0</v>
      </c>
      <c r="AN228" s="13">
        <f t="shared" si="15"/>
        <v>0.3322259136</v>
      </c>
      <c r="AO228" s="13">
        <f t="shared" si="16"/>
        <v>0.2960199005</v>
      </c>
      <c r="AP228" s="8">
        <v>1.0</v>
      </c>
      <c r="AQ228" s="14">
        <v>-27.66</v>
      </c>
      <c r="AR228" s="19">
        <v>17.08</v>
      </c>
      <c r="AS228" s="26">
        <v>10.0</v>
      </c>
      <c r="AT228" s="27">
        <v>0.168</v>
      </c>
      <c r="AU228" s="8">
        <v>11.0</v>
      </c>
      <c r="AV228" s="27">
        <v>-0.40800000000000003</v>
      </c>
      <c r="AW228" s="19">
        <v>49.92</v>
      </c>
      <c r="AX228" s="19">
        <v>16.69</v>
      </c>
      <c r="AY228" s="27">
        <v>-2.902</v>
      </c>
      <c r="AZ228" s="27">
        <v>3.449</v>
      </c>
      <c r="BA228" s="19">
        <v>50.98</v>
      </c>
      <c r="BB228" s="13">
        <f t="shared" si="17"/>
        <v>0.05511811024</v>
      </c>
      <c r="BC228" s="28">
        <f t="shared" si="18"/>
        <v>0.9153225806</v>
      </c>
      <c r="BD228" s="26">
        <f t="shared" si="19"/>
        <v>970.4406909</v>
      </c>
      <c r="BE228" s="13">
        <f t="shared" si="20"/>
        <v>-0.02955930912</v>
      </c>
      <c r="BF228" s="18">
        <f t="shared" si="21"/>
        <v>1.557661283</v>
      </c>
      <c r="BG228" s="18">
        <f t="shared" si="22"/>
        <v>2.336491924</v>
      </c>
      <c r="BH228" s="14">
        <f t="shared" si="23"/>
        <v>28.26042613</v>
      </c>
      <c r="BI228" s="14">
        <f t="shared" si="24"/>
        <v>27.59285701</v>
      </c>
      <c r="BJ228" s="14">
        <f t="shared" si="25"/>
        <v>48.84380737</v>
      </c>
      <c r="BK228" s="14">
        <f t="shared" si="26"/>
        <v>51.51408385</v>
      </c>
      <c r="BL228" s="14">
        <f t="shared" si="27"/>
        <v>-2.670276485</v>
      </c>
      <c r="BM228" s="19">
        <v>14.0</v>
      </c>
      <c r="BN228" s="19">
        <v>21.0</v>
      </c>
      <c r="BO228" s="26">
        <v>240.0</v>
      </c>
      <c r="BP228" s="26">
        <v>227.0</v>
      </c>
      <c r="BQ228" s="19">
        <v>91.0</v>
      </c>
      <c r="BR228" s="19">
        <v>72.0</v>
      </c>
      <c r="BS228" s="19">
        <v>94.0</v>
      </c>
      <c r="BT228" s="19">
        <v>143.0</v>
      </c>
      <c r="BU228" s="19">
        <v>222.0</v>
      </c>
      <c r="BV228" s="19">
        <v>193.0</v>
      </c>
      <c r="BW228" s="13">
        <f t="shared" si="28"/>
        <v>0.534939759</v>
      </c>
      <c r="BX228" s="14">
        <v>-3.26</v>
      </c>
      <c r="BY228" s="29">
        <f t="shared" si="29"/>
        <v>-1.721754097</v>
      </c>
      <c r="BZ228" s="18">
        <f t="shared" si="30"/>
        <v>2.415967064</v>
      </c>
      <c r="CA228" s="18">
        <f t="shared" si="31"/>
        <v>2.021049371</v>
      </c>
      <c r="CB228" s="14">
        <f t="shared" si="32"/>
        <v>32.87109034</v>
      </c>
      <c r="CC228" s="14">
        <f t="shared" si="33"/>
        <v>27.9462344</v>
      </c>
      <c r="CD228" s="14">
        <f t="shared" si="34"/>
        <v>59.09827126</v>
      </c>
      <c r="CE228" s="14">
        <f t="shared" si="35"/>
        <v>50.94438242</v>
      </c>
      <c r="CF228" s="14">
        <f t="shared" si="36"/>
        <v>-10.82416533</v>
      </c>
      <c r="CG228" s="7">
        <v>2582.816667</v>
      </c>
      <c r="CH228" s="7">
        <v>104.0</v>
      </c>
      <c r="CI228" s="7">
        <v>87.0</v>
      </c>
      <c r="CJ228" s="26">
        <v>1311.0</v>
      </c>
      <c r="CK228" s="7">
        <v>1116.0</v>
      </c>
      <c r="CL228" s="7">
        <v>498.0</v>
      </c>
      <c r="CM228" s="7">
        <v>407.0</v>
      </c>
      <c r="CN228" s="7">
        <v>631.0</v>
      </c>
      <c r="CO228" s="7">
        <v>583.0</v>
      </c>
      <c r="CP228" s="19">
        <v>2.0</v>
      </c>
      <c r="CQ228" s="19">
        <v>7.0</v>
      </c>
      <c r="CR228" s="26">
        <f t="shared" si="37"/>
        <v>5</v>
      </c>
      <c r="CS228" s="18">
        <f t="shared" si="38"/>
        <v>0.2136688726</v>
      </c>
      <c r="CT228" s="18">
        <f t="shared" si="39"/>
        <v>0.7478410541</v>
      </c>
      <c r="CU228" s="18">
        <f t="shared" si="40"/>
        <v>0.5341721815</v>
      </c>
      <c r="CV228" s="30">
        <v>19.79</v>
      </c>
      <c r="CW228" s="30">
        <v>17.28</v>
      </c>
      <c r="CX228" s="30">
        <v>17.69</v>
      </c>
      <c r="CY228" s="30">
        <v>30.29</v>
      </c>
      <c r="CZ228" s="30">
        <v>26.2</v>
      </c>
      <c r="DA228" s="30">
        <v>20.75</v>
      </c>
      <c r="DB228" s="7">
        <v>98.0</v>
      </c>
      <c r="DC228" s="7">
        <v>116.0</v>
      </c>
      <c r="DD228" s="13">
        <f t="shared" si="41"/>
        <v>0.4579439252</v>
      </c>
      <c r="DE228" s="7">
        <v>-0.83</v>
      </c>
      <c r="DF228" s="7">
        <v>-9.72</v>
      </c>
      <c r="DG228" s="7">
        <v>51.0</v>
      </c>
      <c r="DH228" s="7">
        <v>78.0</v>
      </c>
      <c r="DI228" s="7">
        <v>77.0</v>
      </c>
      <c r="DJ228" s="8" t="s">
        <v>4125</v>
      </c>
      <c r="DK228" s="7" t="s">
        <v>4126</v>
      </c>
    </row>
    <row r="229" ht="12.75" customHeight="1">
      <c r="A229" s="7" t="s">
        <v>164</v>
      </c>
      <c r="B229" s="7" t="s">
        <v>1328</v>
      </c>
      <c r="C229" s="8" t="s">
        <v>860</v>
      </c>
      <c r="D229" s="9" t="s">
        <v>174</v>
      </c>
      <c r="E229" s="7">
        <v>6.0</v>
      </c>
      <c r="F229" s="7">
        <v>0.0</v>
      </c>
      <c r="G229" s="7">
        <v>0.0</v>
      </c>
      <c r="H229" s="24">
        <f t="shared" si="1"/>
        <v>0</v>
      </c>
      <c r="I229" s="25">
        <f t="shared" si="2"/>
        <v>0</v>
      </c>
      <c r="J229" s="19">
        <v>0.0</v>
      </c>
      <c r="K229" s="19">
        <v>0.0</v>
      </c>
      <c r="L229" s="19">
        <v>0.0</v>
      </c>
      <c r="M229" s="19">
        <v>3.0</v>
      </c>
      <c r="N229" s="19">
        <v>2.0</v>
      </c>
      <c r="O229" s="19">
        <v>5.0</v>
      </c>
      <c r="P229" s="19">
        <v>4.0</v>
      </c>
      <c r="Q229" s="10">
        <f t="shared" si="3"/>
        <v>0</v>
      </c>
      <c r="R229" s="10">
        <f t="shared" si="4"/>
        <v>0</v>
      </c>
      <c r="S229" s="7">
        <v>4267.0</v>
      </c>
      <c r="T229" s="14">
        <f t="shared" si="5"/>
        <v>11.85277778</v>
      </c>
      <c r="U229" s="14">
        <v>71.88</v>
      </c>
      <c r="V229" s="14">
        <f t="shared" si="6"/>
        <v>11.98</v>
      </c>
      <c r="W229" s="14">
        <v>205.1</v>
      </c>
      <c r="X229" s="14">
        <f t="shared" si="7"/>
        <v>34.18333333</v>
      </c>
      <c r="Y229" s="13">
        <f t="shared" si="8"/>
        <v>0.2595133223</v>
      </c>
      <c r="Z229" s="12">
        <f t="shared" si="9"/>
        <v>0</v>
      </c>
      <c r="AA229" s="19">
        <v>4.0</v>
      </c>
      <c r="AB229" s="19">
        <v>9.0</v>
      </c>
      <c r="AC229" s="19">
        <v>7.0</v>
      </c>
      <c r="AD229" s="19">
        <v>2.0</v>
      </c>
      <c r="AE229" s="19">
        <v>0.0</v>
      </c>
      <c r="AF229" s="10">
        <f t="shared" si="10"/>
        <v>0</v>
      </c>
      <c r="AG229" s="10">
        <f t="shared" si="11"/>
        <v>0</v>
      </c>
      <c r="AH229" s="10">
        <f t="shared" si="12"/>
        <v>0</v>
      </c>
      <c r="AI229" s="19">
        <v>21.0</v>
      </c>
      <c r="AJ229" s="13">
        <f t="shared" si="13"/>
        <v>0.2916666667</v>
      </c>
      <c r="AK229" s="19">
        <v>17.0</v>
      </c>
      <c r="AL229" s="13">
        <f t="shared" si="14"/>
        <v>0.2361111111</v>
      </c>
      <c r="AM229" s="19">
        <v>34.0</v>
      </c>
      <c r="AN229" s="13">
        <f t="shared" si="15"/>
        <v>0.4722222222</v>
      </c>
      <c r="AO229" s="13">
        <f t="shared" si="16"/>
        <v>0.5526315789</v>
      </c>
      <c r="AP229" s="8">
        <v>9.0</v>
      </c>
      <c r="AQ229" s="14">
        <v>5.26</v>
      </c>
      <c r="AR229" s="19">
        <v>17.43</v>
      </c>
      <c r="AS229" s="26">
        <v>4.0</v>
      </c>
      <c r="AT229" s="27">
        <v>0.101</v>
      </c>
      <c r="AU229" s="8">
        <v>8.0</v>
      </c>
      <c r="AV229" s="27">
        <v>2.298</v>
      </c>
      <c r="AW229" s="19">
        <v>50.33</v>
      </c>
      <c r="AX229" s="19">
        <v>16.24</v>
      </c>
      <c r="AY229" s="27">
        <v>1.018</v>
      </c>
      <c r="AZ229" s="27">
        <v>-2.099</v>
      </c>
      <c r="BA229" s="19">
        <v>47.32</v>
      </c>
      <c r="BB229" s="13">
        <f t="shared" si="17"/>
        <v>0.06451612903</v>
      </c>
      <c r="BC229" s="28">
        <f t="shared" si="18"/>
        <v>0.85</v>
      </c>
      <c r="BD229" s="26">
        <f t="shared" si="19"/>
        <v>914.516129</v>
      </c>
      <c r="BE229" s="13">
        <f t="shared" si="20"/>
        <v>-0.08548387097</v>
      </c>
      <c r="BF229" s="18">
        <f t="shared" si="21"/>
        <v>1.669449082</v>
      </c>
      <c r="BG229" s="18">
        <f t="shared" si="22"/>
        <v>5.008347245</v>
      </c>
      <c r="BH229" s="14">
        <f t="shared" si="23"/>
        <v>25.87646077</v>
      </c>
      <c r="BI229" s="14">
        <f t="shared" si="24"/>
        <v>33.38898164</v>
      </c>
      <c r="BJ229" s="14">
        <f t="shared" si="25"/>
        <v>47.57929883</v>
      </c>
      <c r="BK229" s="14">
        <f t="shared" si="26"/>
        <v>55.0918197</v>
      </c>
      <c r="BL229" s="14">
        <f t="shared" si="27"/>
        <v>-7.512520868</v>
      </c>
      <c r="BM229" s="19">
        <v>2.0</v>
      </c>
      <c r="BN229" s="19">
        <v>6.0</v>
      </c>
      <c r="BO229" s="26">
        <v>29.0</v>
      </c>
      <c r="BP229" s="26">
        <v>34.0</v>
      </c>
      <c r="BQ229" s="19">
        <v>11.0</v>
      </c>
      <c r="BR229" s="19">
        <v>10.0</v>
      </c>
      <c r="BS229" s="19">
        <v>15.0</v>
      </c>
      <c r="BT229" s="19">
        <v>16.0</v>
      </c>
      <c r="BU229" s="19">
        <v>32.0</v>
      </c>
      <c r="BV229" s="19">
        <v>36.0</v>
      </c>
      <c r="BW229" s="13">
        <f t="shared" si="28"/>
        <v>0.4705882353</v>
      </c>
      <c r="BX229" s="14">
        <v>-2.33</v>
      </c>
      <c r="BY229" s="29">
        <f t="shared" si="29"/>
        <v>-4.468678763</v>
      </c>
      <c r="BZ229" s="18">
        <f t="shared" si="30"/>
        <v>2.604449267</v>
      </c>
      <c r="CA229" s="18">
        <f t="shared" si="31"/>
        <v>3.472599023</v>
      </c>
      <c r="CB229" s="14">
        <f t="shared" si="32"/>
        <v>26.04449267</v>
      </c>
      <c r="CC229" s="14">
        <f t="shared" si="33"/>
        <v>27.78079219</v>
      </c>
      <c r="CD229" s="14">
        <f t="shared" si="34"/>
        <v>50.35268584</v>
      </c>
      <c r="CE229" s="14">
        <f t="shared" si="35"/>
        <v>49.70157352</v>
      </c>
      <c r="CF229" s="14">
        <f t="shared" si="36"/>
        <v>-8.163633185</v>
      </c>
      <c r="CG229" s="7">
        <v>276.45</v>
      </c>
      <c r="CH229" s="7">
        <v>12.0</v>
      </c>
      <c r="CI229" s="7">
        <v>16.0</v>
      </c>
      <c r="CJ229" s="26">
        <v>108.0</v>
      </c>
      <c r="CK229" s="7">
        <v>112.0</v>
      </c>
      <c r="CL229" s="7">
        <v>52.0</v>
      </c>
      <c r="CM229" s="7">
        <v>43.0</v>
      </c>
      <c r="CN229" s="7">
        <v>60.0</v>
      </c>
      <c r="CO229" s="7">
        <v>58.0</v>
      </c>
      <c r="CP229" s="19">
        <v>3.0</v>
      </c>
      <c r="CQ229" s="19">
        <v>0.0</v>
      </c>
      <c r="CR229" s="26">
        <f t="shared" si="37"/>
        <v>-3</v>
      </c>
      <c r="CS229" s="18">
        <f t="shared" si="38"/>
        <v>2.531052262</v>
      </c>
      <c r="CT229" s="18">
        <f t="shared" si="39"/>
        <v>0</v>
      </c>
      <c r="CU229" s="18">
        <f t="shared" si="40"/>
        <v>-2.531052262</v>
      </c>
      <c r="CV229" s="30">
        <v>1.99</v>
      </c>
      <c r="CW229" s="30">
        <v>3.57</v>
      </c>
      <c r="CX229" s="30">
        <v>2.99</v>
      </c>
      <c r="CY229" s="30">
        <v>3.81</v>
      </c>
      <c r="CZ229" s="30">
        <v>2.5300000000000002</v>
      </c>
      <c r="DA229" s="30">
        <v>2.52</v>
      </c>
      <c r="DB229" s="7">
        <v>0.0</v>
      </c>
      <c r="DC229" s="7">
        <v>0.0</v>
      </c>
      <c r="DD229" s="13" t="str">
        <f t="shared" si="41"/>
        <v> </v>
      </c>
      <c r="DE229" s="7">
        <v>0.0</v>
      </c>
      <c r="DF229" s="7">
        <v>0.0</v>
      </c>
      <c r="DG229" s="7">
        <v>0.0</v>
      </c>
      <c r="DH229" s="7">
        <v>0.0</v>
      </c>
      <c r="DI229" s="7">
        <v>0.0</v>
      </c>
      <c r="DJ229" s="8" t="s">
        <v>4127</v>
      </c>
      <c r="DK229" s="7" t="s">
        <v>4128</v>
      </c>
    </row>
    <row r="230" ht="12.75" customHeight="1">
      <c r="A230" s="7" t="s">
        <v>1332</v>
      </c>
      <c r="B230" s="7" t="s">
        <v>1333</v>
      </c>
      <c r="C230" s="8" t="s">
        <v>158</v>
      </c>
      <c r="D230" s="9" t="s">
        <v>159</v>
      </c>
      <c r="E230" s="7">
        <v>71.0</v>
      </c>
      <c r="F230" s="7">
        <v>3.0</v>
      </c>
      <c r="G230" s="7">
        <v>13.0</v>
      </c>
      <c r="H230" s="24">
        <f t="shared" si="1"/>
        <v>16</v>
      </c>
      <c r="I230" s="25">
        <f t="shared" si="2"/>
        <v>1.183796782</v>
      </c>
      <c r="J230" s="19">
        <v>3.0</v>
      </c>
      <c r="K230" s="19">
        <v>7.0</v>
      </c>
      <c r="L230" s="19">
        <v>6.0</v>
      </c>
      <c r="M230" s="19">
        <v>107.0</v>
      </c>
      <c r="N230" s="19">
        <v>34.0</v>
      </c>
      <c r="O230" s="19">
        <v>26.0</v>
      </c>
      <c r="P230" s="19">
        <v>108.0</v>
      </c>
      <c r="Q230" s="10">
        <f t="shared" si="3"/>
        <v>0.02803738318</v>
      </c>
      <c r="R230" s="10">
        <f t="shared" si="4"/>
        <v>0.01796407186</v>
      </c>
      <c r="S230" s="7">
        <v>48657.0</v>
      </c>
      <c r="T230" s="14">
        <f t="shared" si="5"/>
        <v>11.42183099</v>
      </c>
      <c r="U230" s="14">
        <v>813.13</v>
      </c>
      <c r="V230" s="14">
        <f t="shared" si="6"/>
        <v>11.45253521</v>
      </c>
      <c r="W230" s="14">
        <v>2641.11</v>
      </c>
      <c r="X230" s="14">
        <f t="shared" si="7"/>
        <v>37.19873239</v>
      </c>
      <c r="Y230" s="13">
        <f t="shared" si="8"/>
        <v>0.2354005512</v>
      </c>
      <c r="Z230" s="12">
        <f t="shared" si="9"/>
        <v>100.5925926</v>
      </c>
      <c r="AA230" s="19">
        <v>22.0</v>
      </c>
      <c r="AB230" s="19">
        <v>197.0</v>
      </c>
      <c r="AC230" s="19">
        <v>57.0</v>
      </c>
      <c r="AD230" s="19">
        <v>24.0</v>
      </c>
      <c r="AE230" s="19">
        <v>36.0</v>
      </c>
      <c r="AF230" s="10">
        <f t="shared" si="10"/>
        <v>0.1111111111</v>
      </c>
      <c r="AG230" s="10">
        <f t="shared" si="11"/>
        <v>0.4814814815</v>
      </c>
      <c r="AH230" s="10">
        <f t="shared" si="12"/>
        <v>0.5925925926</v>
      </c>
      <c r="AI230" s="19">
        <v>229.0</v>
      </c>
      <c r="AJ230" s="13">
        <f t="shared" si="13"/>
        <v>0.2729439809</v>
      </c>
      <c r="AK230" s="19">
        <v>299.0</v>
      </c>
      <c r="AL230" s="13">
        <f t="shared" si="14"/>
        <v>0.3563766389</v>
      </c>
      <c r="AM230" s="19">
        <v>311.0</v>
      </c>
      <c r="AN230" s="13">
        <f t="shared" si="15"/>
        <v>0.3706793802</v>
      </c>
      <c r="AO230" s="13">
        <f t="shared" si="16"/>
        <v>0.4337121212</v>
      </c>
      <c r="AP230" s="8">
        <v>4.0</v>
      </c>
      <c r="AQ230" s="14">
        <v>-6.82</v>
      </c>
      <c r="AR230" s="19">
        <v>17.37</v>
      </c>
      <c r="AS230" s="26">
        <v>6.0</v>
      </c>
      <c r="AT230" s="27">
        <v>0.502</v>
      </c>
      <c r="AU230" s="8">
        <v>4.0</v>
      </c>
      <c r="AV230" s="27">
        <v>0.861</v>
      </c>
      <c r="AW230" s="19">
        <v>50.56</v>
      </c>
      <c r="AX230" s="19">
        <v>18.0</v>
      </c>
      <c r="AY230" s="27">
        <v>0.076</v>
      </c>
      <c r="AZ230" s="27">
        <v>-3.727</v>
      </c>
      <c r="BA230" s="19">
        <v>47.5</v>
      </c>
      <c r="BB230" s="13">
        <f t="shared" si="17"/>
        <v>0.06958762887</v>
      </c>
      <c r="BC230" s="28">
        <f t="shared" si="18"/>
        <v>0.8986666667</v>
      </c>
      <c r="BD230" s="26">
        <f t="shared" si="19"/>
        <v>968.2542955</v>
      </c>
      <c r="BE230" s="13">
        <f t="shared" si="20"/>
        <v>-0.03174570447</v>
      </c>
      <c r="BF230" s="18">
        <f t="shared" si="21"/>
        <v>1.992301354</v>
      </c>
      <c r="BG230" s="18">
        <f t="shared" si="22"/>
        <v>2.803979683</v>
      </c>
      <c r="BH230" s="14">
        <f t="shared" si="23"/>
        <v>28.63010835</v>
      </c>
      <c r="BI230" s="14">
        <f t="shared" si="24"/>
        <v>27.67085214</v>
      </c>
      <c r="BJ230" s="14">
        <f t="shared" si="25"/>
        <v>51.94741308</v>
      </c>
      <c r="BK230" s="14">
        <f t="shared" si="26"/>
        <v>54.60381489</v>
      </c>
      <c r="BL230" s="14">
        <f t="shared" si="27"/>
        <v>-2.656401805</v>
      </c>
      <c r="BM230" s="19">
        <v>27.0</v>
      </c>
      <c r="BN230" s="19">
        <v>38.0</v>
      </c>
      <c r="BO230" s="26">
        <v>361.0</v>
      </c>
      <c r="BP230" s="26">
        <v>337.0</v>
      </c>
      <c r="BQ230" s="19">
        <v>136.0</v>
      </c>
      <c r="BR230" s="19">
        <v>152.0</v>
      </c>
      <c r="BS230" s="19">
        <v>180.0</v>
      </c>
      <c r="BT230" s="19">
        <v>213.0</v>
      </c>
      <c r="BU230" s="19">
        <v>366.0</v>
      </c>
      <c r="BV230" s="19">
        <v>344.0</v>
      </c>
      <c r="BW230" s="13">
        <f t="shared" si="28"/>
        <v>0.5154929577</v>
      </c>
      <c r="BX230" s="14">
        <v>3.78</v>
      </c>
      <c r="BY230" s="29">
        <f t="shared" si="29"/>
        <v>3.432507286</v>
      </c>
      <c r="BZ230" s="18">
        <f t="shared" si="30"/>
        <v>2.27062117</v>
      </c>
      <c r="CA230" s="18">
        <f t="shared" si="31"/>
        <v>2.445284337</v>
      </c>
      <c r="CB230" s="14">
        <f t="shared" si="32"/>
        <v>27.68411196</v>
      </c>
      <c r="CC230" s="14">
        <f t="shared" si="33"/>
        <v>28.43516358</v>
      </c>
      <c r="CD230" s="14">
        <f t="shared" si="34"/>
        <v>52.39895009</v>
      </c>
      <c r="CE230" s="14">
        <f t="shared" si="35"/>
        <v>57.13232191</v>
      </c>
      <c r="CF230" s="14">
        <f t="shared" si="36"/>
        <v>2.076970019</v>
      </c>
      <c r="CG230" s="7">
        <v>3435.183333</v>
      </c>
      <c r="CH230" s="7">
        <v>130.0</v>
      </c>
      <c r="CI230" s="7">
        <v>140.0</v>
      </c>
      <c r="CJ230" s="26">
        <v>1455.0</v>
      </c>
      <c r="CK230" s="7">
        <v>1488.0</v>
      </c>
      <c r="CL230" s="7">
        <v>589.0</v>
      </c>
      <c r="CM230" s="7">
        <v>713.0</v>
      </c>
      <c r="CN230" s="7">
        <v>826.0</v>
      </c>
      <c r="CO230" s="7">
        <v>930.0</v>
      </c>
      <c r="CP230" s="19">
        <v>10.0</v>
      </c>
      <c r="CQ230" s="19">
        <v>6.0</v>
      </c>
      <c r="CR230" s="26">
        <f t="shared" si="37"/>
        <v>-4</v>
      </c>
      <c r="CS230" s="18">
        <f t="shared" si="38"/>
        <v>0.7398729885</v>
      </c>
      <c r="CT230" s="18">
        <f t="shared" si="39"/>
        <v>0.4439237931</v>
      </c>
      <c r="CU230" s="18">
        <f t="shared" si="40"/>
        <v>-0.2959491954</v>
      </c>
      <c r="CV230" s="30">
        <v>0.0</v>
      </c>
      <c r="CW230" s="30">
        <v>0.0</v>
      </c>
      <c r="CX230" s="30">
        <v>0.0</v>
      </c>
      <c r="CY230" s="30">
        <v>0.0</v>
      </c>
      <c r="CZ230" s="30">
        <v>0.0</v>
      </c>
      <c r="DA230" s="30">
        <v>0.0</v>
      </c>
      <c r="DB230" s="7">
        <v>5.0</v>
      </c>
      <c r="DC230" s="7">
        <v>3.0</v>
      </c>
      <c r="DD230" s="13">
        <f t="shared" si="41"/>
        <v>0.625</v>
      </c>
      <c r="DE230" s="7">
        <v>-0.04</v>
      </c>
      <c r="DF230" s="7">
        <v>-0.45</v>
      </c>
      <c r="DG230" s="7">
        <v>6.0</v>
      </c>
      <c r="DH230" s="7">
        <v>2.0</v>
      </c>
      <c r="DI230" s="7">
        <v>0.0</v>
      </c>
      <c r="DJ230" s="9" t="s">
        <v>4129</v>
      </c>
      <c r="DK230" s="7" t="s">
        <v>4130</v>
      </c>
    </row>
    <row r="231" ht="12.75" customHeight="1">
      <c r="A231" s="7" t="s">
        <v>1337</v>
      </c>
      <c r="B231" s="7" t="s">
        <v>1338</v>
      </c>
      <c r="C231" s="8" t="s">
        <v>149</v>
      </c>
      <c r="D231" s="9" t="s">
        <v>275</v>
      </c>
      <c r="E231" s="7">
        <v>68.0</v>
      </c>
      <c r="F231" s="7">
        <v>5.0</v>
      </c>
      <c r="G231" s="7">
        <v>5.0</v>
      </c>
      <c r="H231" s="24">
        <f t="shared" si="1"/>
        <v>10</v>
      </c>
      <c r="I231" s="25">
        <f t="shared" si="2"/>
        <v>0.9566580745</v>
      </c>
      <c r="J231" s="19">
        <v>5.0</v>
      </c>
      <c r="K231" s="19">
        <v>3.0</v>
      </c>
      <c r="L231" s="19">
        <v>2.0</v>
      </c>
      <c r="M231" s="19">
        <v>68.0</v>
      </c>
      <c r="N231" s="19">
        <v>26.0</v>
      </c>
      <c r="O231" s="19">
        <v>24.0</v>
      </c>
      <c r="P231" s="19">
        <v>81.0</v>
      </c>
      <c r="Q231" s="10">
        <f t="shared" si="3"/>
        <v>0.07352941176</v>
      </c>
      <c r="R231" s="10">
        <f t="shared" si="4"/>
        <v>0.04237288136</v>
      </c>
      <c r="S231" s="7">
        <v>37631.0</v>
      </c>
      <c r="T231" s="14">
        <f t="shared" si="5"/>
        <v>9.223284314</v>
      </c>
      <c r="U231" s="14">
        <v>627.07</v>
      </c>
      <c r="V231" s="14">
        <f t="shared" si="6"/>
        <v>9.221617647</v>
      </c>
      <c r="W231" s="14">
        <v>2647.59</v>
      </c>
      <c r="X231" s="14">
        <f t="shared" si="7"/>
        <v>38.93514706</v>
      </c>
      <c r="Y231" s="13">
        <f t="shared" si="8"/>
        <v>0.1914916358</v>
      </c>
      <c r="Z231" s="12">
        <f t="shared" si="9"/>
        <v>50.6</v>
      </c>
      <c r="AA231" s="19">
        <v>23.0</v>
      </c>
      <c r="AB231" s="19">
        <v>97.0</v>
      </c>
      <c r="AC231" s="19">
        <v>65.0</v>
      </c>
      <c r="AD231" s="19">
        <v>17.0</v>
      </c>
      <c r="AE231" s="19">
        <v>14.0</v>
      </c>
      <c r="AF231" s="10">
        <f t="shared" si="10"/>
        <v>0.3333333333</v>
      </c>
      <c r="AG231" s="10">
        <f t="shared" si="11"/>
        <v>0.3333333333</v>
      </c>
      <c r="AH231" s="10">
        <f t="shared" si="12"/>
        <v>0.6666666667</v>
      </c>
      <c r="AI231" s="19">
        <v>165.0</v>
      </c>
      <c r="AJ231" s="13">
        <f t="shared" si="13"/>
        <v>0.3005464481</v>
      </c>
      <c r="AK231" s="19">
        <v>171.0</v>
      </c>
      <c r="AL231" s="13">
        <f t="shared" si="14"/>
        <v>0.3114754098</v>
      </c>
      <c r="AM231" s="19">
        <v>213.0</v>
      </c>
      <c r="AN231" s="13">
        <f t="shared" si="15"/>
        <v>0.3879781421</v>
      </c>
      <c r="AO231" s="13">
        <f t="shared" si="16"/>
        <v>0.4910714286</v>
      </c>
      <c r="AP231" s="8">
        <v>7.0</v>
      </c>
      <c r="AQ231" s="14">
        <v>-0.33</v>
      </c>
      <c r="AR231" s="19">
        <v>16.65</v>
      </c>
      <c r="AS231" s="26">
        <v>13.0</v>
      </c>
      <c r="AT231" s="27">
        <v>-0.5740000000000001</v>
      </c>
      <c r="AU231" s="8">
        <v>13.0</v>
      </c>
      <c r="AV231" s="27">
        <v>-0.231</v>
      </c>
      <c r="AW231" s="19">
        <v>49.61</v>
      </c>
      <c r="AX231" s="19">
        <v>16.6</v>
      </c>
      <c r="AY231" s="27">
        <v>-6.463</v>
      </c>
      <c r="AZ231" s="27">
        <v>-5.462</v>
      </c>
      <c r="BA231" s="19">
        <v>47.28</v>
      </c>
      <c r="BB231" s="13">
        <f t="shared" si="17"/>
        <v>0.05928853755</v>
      </c>
      <c r="BC231" s="28">
        <f t="shared" si="18"/>
        <v>0.9233226837</v>
      </c>
      <c r="BD231" s="26">
        <f t="shared" si="19"/>
        <v>982.6112213</v>
      </c>
      <c r="BE231" s="13">
        <f t="shared" si="20"/>
        <v>-0.01738877874</v>
      </c>
      <c r="BF231" s="18">
        <f t="shared" si="21"/>
        <v>1.435246464</v>
      </c>
      <c r="BG231" s="18">
        <f t="shared" si="22"/>
        <v>2.296394342</v>
      </c>
      <c r="BH231" s="14">
        <f t="shared" si="23"/>
        <v>24.20782369</v>
      </c>
      <c r="BI231" s="14">
        <f t="shared" si="24"/>
        <v>29.94880954</v>
      </c>
      <c r="BJ231" s="14">
        <f t="shared" si="25"/>
        <v>42.48329533</v>
      </c>
      <c r="BK231" s="14">
        <f t="shared" si="26"/>
        <v>56.74007687</v>
      </c>
      <c r="BL231" s="14">
        <f t="shared" si="27"/>
        <v>-14.25678154</v>
      </c>
      <c r="BM231" s="19">
        <v>15.0</v>
      </c>
      <c r="BN231" s="19">
        <v>24.0</v>
      </c>
      <c r="BO231" s="26">
        <v>238.0</v>
      </c>
      <c r="BP231" s="26">
        <v>289.0</v>
      </c>
      <c r="BQ231" s="19">
        <v>92.0</v>
      </c>
      <c r="BR231" s="19">
        <v>136.0</v>
      </c>
      <c r="BS231" s="19">
        <v>99.0</v>
      </c>
      <c r="BT231" s="19">
        <v>144.0</v>
      </c>
      <c r="BU231" s="19">
        <v>221.0</v>
      </c>
      <c r="BV231" s="19">
        <v>290.0</v>
      </c>
      <c r="BW231" s="13">
        <f t="shared" si="28"/>
        <v>0.4324853229</v>
      </c>
      <c r="BX231" s="14">
        <v>-6.37</v>
      </c>
      <c r="BY231" s="29">
        <f t="shared" si="29"/>
        <v>-8.901495825</v>
      </c>
      <c r="BZ231" s="18">
        <f t="shared" si="30"/>
        <v>2.340880573</v>
      </c>
      <c r="CA231" s="18">
        <f t="shared" si="31"/>
        <v>2.267728055</v>
      </c>
      <c r="CB231" s="14">
        <f t="shared" si="32"/>
        <v>30.48631184</v>
      </c>
      <c r="CC231" s="14">
        <f t="shared" si="33"/>
        <v>30.30343055</v>
      </c>
      <c r="CD231" s="14">
        <f t="shared" si="34"/>
        <v>54.2243039</v>
      </c>
      <c r="CE231" s="14">
        <f t="shared" si="35"/>
        <v>55.74221865</v>
      </c>
      <c r="CF231" s="14">
        <f t="shared" si="36"/>
        <v>-12.73886679</v>
      </c>
      <c r="CG231" s="7">
        <v>3280.816667</v>
      </c>
      <c r="CH231" s="7">
        <v>128.0</v>
      </c>
      <c r="CI231" s="7">
        <v>124.0</v>
      </c>
      <c r="CJ231" s="26">
        <v>1539.0</v>
      </c>
      <c r="CK231" s="7">
        <v>1533.0</v>
      </c>
      <c r="CL231" s="7">
        <v>569.0</v>
      </c>
      <c r="CM231" s="7">
        <v>690.0</v>
      </c>
      <c r="CN231" s="7">
        <v>729.0</v>
      </c>
      <c r="CO231" s="7">
        <v>701.0</v>
      </c>
      <c r="CP231" s="19">
        <v>5.0</v>
      </c>
      <c r="CQ231" s="19">
        <v>7.0</v>
      </c>
      <c r="CR231" s="26">
        <f t="shared" si="37"/>
        <v>2</v>
      </c>
      <c r="CS231" s="18">
        <f t="shared" si="38"/>
        <v>0.4783290372</v>
      </c>
      <c r="CT231" s="18">
        <f t="shared" si="39"/>
        <v>0.6696606521</v>
      </c>
      <c r="CU231" s="18">
        <f t="shared" si="40"/>
        <v>0.1913316149</v>
      </c>
      <c r="CV231" s="30">
        <v>19.52</v>
      </c>
      <c r="CW231" s="30">
        <v>22.57</v>
      </c>
      <c r="CX231" s="30">
        <v>24.21</v>
      </c>
      <c r="CY231" s="30">
        <v>29.12</v>
      </c>
      <c r="CZ231" s="30">
        <v>21.51</v>
      </c>
      <c r="DA231" s="30">
        <v>30.28</v>
      </c>
      <c r="DB231" s="7">
        <v>29.0</v>
      </c>
      <c r="DC231" s="7">
        <v>53.0</v>
      </c>
      <c r="DD231" s="13">
        <f t="shared" si="41"/>
        <v>0.3536585366</v>
      </c>
      <c r="DE231" s="7">
        <v>-0.13</v>
      </c>
      <c r="DF231" s="7">
        <v>-1.59</v>
      </c>
      <c r="DG231" s="7">
        <v>34.0</v>
      </c>
      <c r="DH231" s="7">
        <v>32.0</v>
      </c>
      <c r="DI231" s="7">
        <v>15.0</v>
      </c>
      <c r="DJ231" s="8" t="s">
        <v>4131</v>
      </c>
      <c r="DK231" s="7" t="s">
        <v>4132</v>
      </c>
    </row>
    <row r="232" ht="12.75" customHeight="1">
      <c r="A232" s="7" t="s">
        <v>456</v>
      </c>
      <c r="B232" s="7" t="s">
        <v>1343</v>
      </c>
      <c r="C232" s="8" t="s">
        <v>254</v>
      </c>
      <c r="D232" s="9" t="s">
        <v>255</v>
      </c>
      <c r="E232" s="7">
        <v>5.0</v>
      </c>
      <c r="F232" s="7">
        <v>1.0</v>
      </c>
      <c r="G232" s="7">
        <v>0.0</v>
      </c>
      <c r="H232" s="24">
        <f t="shared" si="1"/>
        <v>1</v>
      </c>
      <c r="I232" s="25">
        <f t="shared" si="2"/>
        <v>0.9592326139</v>
      </c>
      <c r="J232" s="19">
        <v>1.0</v>
      </c>
      <c r="K232" s="19">
        <v>0.0</v>
      </c>
      <c r="L232" s="19">
        <v>0.0</v>
      </c>
      <c r="M232" s="19">
        <v>9.0</v>
      </c>
      <c r="N232" s="19">
        <v>4.0</v>
      </c>
      <c r="O232" s="19">
        <v>3.0</v>
      </c>
      <c r="P232" s="19">
        <v>9.0</v>
      </c>
      <c r="Q232" s="10">
        <f t="shared" si="3"/>
        <v>0.1111111111</v>
      </c>
      <c r="R232" s="10">
        <f t="shared" si="4"/>
        <v>0.0625</v>
      </c>
      <c r="S232" s="7">
        <v>3753.0</v>
      </c>
      <c r="T232" s="14">
        <f t="shared" si="5"/>
        <v>12.51</v>
      </c>
      <c r="U232" s="14">
        <v>62.01</v>
      </c>
      <c r="V232" s="14">
        <f t="shared" si="6"/>
        <v>12.402</v>
      </c>
      <c r="W232" s="14">
        <v>174.1</v>
      </c>
      <c r="X232" s="14">
        <f t="shared" si="7"/>
        <v>34.82</v>
      </c>
      <c r="Y232" s="13">
        <f t="shared" si="8"/>
        <v>0.2626318241</v>
      </c>
      <c r="Z232" s="12">
        <f t="shared" si="9"/>
        <v>0</v>
      </c>
      <c r="AA232" s="19">
        <v>2.0</v>
      </c>
      <c r="AB232" s="19">
        <v>2.0</v>
      </c>
      <c r="AC232" s="19">
        <v>2.0</v>
      </c>
      <c r="AD232" s="19">
        <v>3.0</v>
      </c>
      <c r="AE232" s="19">
        <v>0.0</v>
      </c>
      <c r="AF232" s="10">
        <f t="shared" si="10"/>
        <v>1</v>
      </c>
      <c r="AG232" s="10">
        <f t="shared" si="11"/>
        <v>0</v>
      </c>
      <c r="AH232" s="10">
        <f t="shared" si="12"/>
        <v>1</v>
      </c>
      <c r="AI232" s="19">
        <v>26.0</v>
      </c>
      <c r="AJ232" s="13">
        <f t="shared" si="13"/>
        <v>0.4126984127</v>
      </c>
      <c r="AK232" s="19">
        <v>8.0</v>
      </c>
      <c r="AL232" s="13">
        <f t="shared" si="14"/>
        <v>0.126984127</v>
      </c>
      <c r="AM232" s="19">
        <v>29.0</v>
      </c>
      <c r="AN232" s="13">
        <f t="shared" si="15"/>
        <v>0.4603174603</v>
      </c>
      <c r="AO232" s="13">
        <f t="shared" si="16"/>
        <v>0.7647058824</v>
      </c>
      <c r="AP232" s="8">
        <v>14.0</v>
      </c>
      <c r="AQ232" s="14">
        <v>26.47</v>
      </c>
      <c r="AR232" s="19">
        <v>18.3</v>
      </c>
      <c r="AS232" s="26">
        <v>1.0</v>
      </c>
      <c r="AT232" s="27">
        <v>1.542</v>
      </c>
      <c r="AU232" s="8">
        <v>1.0</v>
      </c>
      <c r="AV232" s="27">
        <v>1.371</v>
      </c>
      <c r="AW232" s="19">
        <v>50.37</v>
      </c>
      <c r="AX232" s="19">
        <v>19.1</v>
      </c>
      <c r="AY232" s="27">
        <v>0.583</v>
      </c>
      <c r="AZ232" s="27">
        <v>4.567</v>
      </c>
      <c r="BA232" s="19">
        <v>53.38</v>
      </c>
      <c r="BB232" s="13">
        <f t="shared" si="17"/>
        <v>0.0303030303</v>
      </c>
      <c r="BC232" s="28">
        <f t="shared" si="18"/>
        <v>0.9666666667</v>
      </c>
      <c r="BD232" s="26">
        <f t="shared" si="19"/>
        <v>996.969697</v>
      </c>
      <c r="BE232" s="13">
        <f t="shared" si="20"/>
        <v>-0.00303030303</v>
      </c>
      <c r="BF232" s="18">
        <f t="shared" si="21"/>
        <v>0.9675858732</v>
      </c>
      <c r="BG232" s="18">
        <f t="shared" si="22"/>
        <v>0.9675858732</v>
      </c>
      <c r="BH232" s="14">
        <f t="shared" si="23"/>
        <v>31.93033382</v>
      </c>
      <c r="BI232" s="14">
        <f t="shared" si="24"/>
        <v>29.0275762</v>
      </c>
      <c r="BJ232" s="14">
        <f t="shared" si="25"/>
        <v>69.66618287</v>
      </c>
      <c r="BK232" s="14">
        <f t="shared" si="26"/>
        <v>51.28205128</v>
      </c>
      <c r="BL232" s="14">
        <f t="shared" si="27"/>
        <v>18.38413159</v>
      </c>
      <c r="BM232" s="19">
        <v>1.0</v>
      </c>
      <c r="BN232" s="19">
        <v>1.0</v>
      </c>
      <c r="BO232" s="26">
        <v>32.0</v>
      </c>
      <c r="BP232" s="26">
        <v>29.0</v>
      </c>
      <c r="BQ232" s="19">
        <v>16.0</v>
      </c>
      <c r="BR232" s="19">
        <v>7.0</v>
      </c>
      <c r="BS232" s="19">
        <v>23.0</v>
      </c>
      <c r="BT232" s="19">
        <v>16.0</v>
      </c>
      <c r="BU232" s="19">
        <v>27.0</v>
      </c>
      <c r="BV232" s="19">
        <v>26.0</v>
      </c>
      <c r="BW232" s="13">
        <f t="shared" si="28"/>
        <v>0.5094339623</v>
      </c>
      <c r="BX232" s="14">
        <v>6.66</v>
      </c>
      <c r="BY232" s="29">
        <f t="shared" si="29"/>
        <v>8.745190415</v>
      </c>
      <c r="BZ232" s="18">
        <f t="shared" si="30"/>
        <v>1.796407186</v>
      </c>
      <c r="CA232" s="18">
        <f t="shared" si="31"/>
        <v>2.053036784</v>
      </c>
      <c r="CB232" s="14">
        <f t="shared" si="32"/>
        <v>29.51240376</v>
      </c>
      <c r="CC232" s="14">
        <f t="shared" si="33"/>
        <v>27.45936698</v>
      </c>
      <c r="CD232" s="14">
        <f t="shared" si="34"/>
        <v>55.43199316</v>
      </c>
      <c r="CE232" s="14">
        <f t="shared" si="35"/>
        <v>54.14884517</v>
      </c>
      <c r="CF232" s="14">
        <f t="shared" si="36"/>
        <v>17.1009836</v>
      </c>
      <c r="CG232" s="7">
        <v>233.8</v>
      </c>
      <c r="CH232" s="7">
        <v>7.0</v>
      </c>
      <c r="CI232" s="7">
        <v>8.0</v>
      </c>
      <c r="CJ232" s="26">
        <v>108.0</v>
      </c>
      <c r="CK232" s="7">
        <v>99.0</v>
      </c>
      <c r="CL232" s="7">
        <v>44.0</v>
      </c>
      <c r="CM232" s="7">
        <v>43.0</v>
      </c>
      <c r="CN232" s="7">
        <v>57.0</v>
      </c>
      <c r="CO232" s="7">
        <v>61.0</v>
      </c>
      <c r="CP232" s="19">
        <v>0.0</v>
      </c>
      <c r="CQ232" s="19">
        <v>1.0</v>
      </c>
      <c r="CR232" s="26">
        <f t="shared" si="37"/>
        <v>1</v>
      </c>
      <c r="CS232" s="18">
        <f t="shared" si="38"/>
        <v>0</v>
      </c>
      <c r="CT232" s="18">
        <f t="shared" si="39"/>
        <v>0.9592326139</v>
      </c>
      <c r="CU232" s="18">
        <f t="shared" si="40"/>
        <v>0.9592326139</v>
      </c>
      <c r="CV232" s="30">
        <v>2.3</v>
      </c>
      <c r="CW232" s="30">
        <v>1.9</v>
      </c>
      <c r="CX232" s="30">
        <v>1.98</v>
      </c>
      <c r="CY232" s="30">
        <v>1.81</v>
      </c>
      <c r="CZ232" s="30">
        <v>1.67</v>
      </c>
      <c r="DA232" s="30">
        <v>1.88</v>
      </c>
      <c r="DB232" s="7">
        <v>0.0</v>
      </c>
      <c r="DC232" s="7">
        <v>0.0</v>
      </c>
      <c r="DD232" s="13" t="str">
        <f t="shared" si="41"/>
        <v> </v>
      </c>
      <c r="DE232" s="7">
        <v>0.0</v>
      </c>
      <c r="DF232" s="7">
        <v>0.0</v>
      </c>
      <c r="DG232" s="7">
        <v>0.0</v>
      </c>
      <c r="DH232" s="7">
        <v>0.0</v>
      </c>
      <c r="DI232" s="7">
        <v>0.0</v>
      </c>
      <c r="DJ232" s="8" t="s">
        <v>4133</v>
      </c>
      <c r="DK232" s="7" t="s">
        <v>4134</v>
      </c>
    </row>
    <row r="233" ht="12.75" customHeight="1">
      <c r="A233" s="7" t="s">
        <v>1345</v>
      </c>
      <c r="B233" s="7" t="s">
        <v>1346</v>
      </c>
      <c r="C233" s="8" t="s">
        <v>399</v>
      </c>
      <c r="D233" s="9" t="s">
        <v>150</v>
      </c>
      <c r="E233" s="7">
        <v>82.0</v>
      </c>
      <c r="F233" s="7">
        <v>9.0</v>
      </c>
      <c r="G233" s="7">
        <v>7.0</v>
      </c>
      <c r="H233" s="24">
        <f t="shared" si="1"/>
        <v>16</v>
      </c>
      <c r="I233" s="25">
        <f t="shared" si="2"/>
        <v>1.27653916</v>
      </c>
      <c r="J233" s="19">
        <v>6.0</v>
      </c>
      <c r="K233" s="19">
        <v>2.0</v>
      </c>
      <c r="L233" s="19">
        <v>5.0</v>
      </c>
      <c r="M233" s="19">
        <v>73.0</v>
      </c>
      <c r="N233" s="19">
        <v>51.0</v>
      </c>
      <c r="O233" s="19">
        <v>28.0</v>
      </c>
      <c r="P233" s="19">
        <v>92.0</v>
      </c>
      <c r="Q233" s="10">
        <f t="shared" si="3"/>
        <v>0.1232876712</v>
      </c>
      <c r="R233" s="10">
        <f t="shared" si="4"/>
        <v>0.05921052632</v>
      </c>
      <c r="S233" s="7">
        <v>45122.0</v>
      </c>
      <c r="T233" s="14">
        <f t="shared" si="5"/>
        <v>9.171138211</v>
      </c>
      <c r="U233" s="14">
        <v>729.46</v>
      </c>
      <c r="V233" s="14">
        <f t="shared" si="6"/>
        <v>8.895853659</v>
      </c>
      <c r="W233" s="14">
        <v>3209.14</v>
      </c>
      <c r="X233" s="14">
        <f t="shared" si="7"/>
        <v>39.13585366</v>
      </c>
      <c r="Y233" s="13">
        <f t="shared" si="8"/>
        <v>0.1852079419</v>
      </c>
      <c r="Z233" s="12">
        <f t="shared" si="9"/>
        <v>30.63636364</v>
      </c>
      <c r="AA233" s="19">
        <v>23.0</v>
      </c>
      <c r="AB233" s="19">
        <v>42.0</v>
      </c>
      <c r="AC233" s="19">
        <v>85.0</v>
      </c>
      <c r="AD233" s="19">
        <v>14.0</v>
      </c>
      <c r="AE233" s="19">
        <v>16.0</v>
      </c>
      <c r="AF233" s="10">
        <f t="shared" si="10"/>
        <v>0.2727272727</v>
      </c>
      <c r="AG233" s="10">
        <f t="shared" si="11"/>
        <v>0.3181818182</v>
      </c>
      <c r="AH233" s="10">
        <f t="shared" si="12"/>
        <v>0.5909090909</v>
      </c>
      <c r="AI233" s="19">
        <v>194.0</v>
      </c>
      <c r="AJ233" s="13">
        <f t="shared" si="13"/>
        <v>0.2827988338</v>
      </c>
      <c r="AK233" s="19">
        <v>235.0</v>
      </c>
      <c r="AL233" s="13">
        <f t="shared" si="14"/>
        <v>0.3425655977</v>
      </c>
      <c r="AM233" s="19">
        <v>257.0</v>
      </c>
      <c r="AN233" s="13">
        <f t="shared" si="15"/>
        <v>0.3746355685</v>
      </c>
      <c r="AO233" s="13">
        <f t="shared" si="16"/>
        <v>0.4522144522</v>
      </c>
      <c r="AP233" s="8">
        <v>3.0</v>
      </c>
      <c r="AQ233" s="14">
        <v>-7.14</v>
      </c>
      <c r="AR233" s="19">
        <v>16.93</v>
      </c>
      <c r="AS233" s="26">
        <v>13.0</v>
      </c>
      <c r="AT233" s="27">
        <v>0.229</v>
      </c>
      <c r="AU233" s="8">
        <v>13.0</v>
      </c>
      <c r="AV233" s="27">
        <v>-0.322</v>
      </c>
      <c r="AW233" s="19">
        <v>49.99</v>
      </c>
      <c r="AX233" s="19">
        <v>16.7</v>
      </c>
      <c r="AY233" s="27">
        <v>-1.198</v>
      </c>
      <c r="AZ233" s="27">
        <v>4.213</v>
      </c>
      <c r="BA233" s="19">
        <v>52.32</v>
      </c>
      <c r="BB233" s="13">
        <f t="shared" si="17"/>
        <v>0.06528189911</v>
      </c>
      <c r="BC233" s="28">
        <f t="shared" si="18"/>
        <v>0.9329446064</v>
      </c>
      <c r="BD233" s="26">
        <f t="shared" si="19"/>
        <v>998.2265055</v>
      </c>
      <c r="BE233" s="13">
        <f t="shared" si="20"/>
        <v>-0.001773494476</v>
      </c>
      <c r="BF233" s="18">
        <f t="shared" si="21"/>
        <v>1.809557755</v>
      </c>
      <c r="BG233" s="18">
        <f t="shared" si="22"/>
        <v>1.89181038</v>
      </c>
      <c r="BH233" s="14">
        <f t="shared" si="23"/>
        <v>27.7191347</v>
      </c>
      <c r="BI233" s="14">
        <f t="shared" si="24"/>
        <v>28.21265045</v>
      </c>
      <c r="BJ233" s="14">
        <f t="shared" si="25"/>
        <v>55.93178516</v>
      </c>
      <c r="BK233" s="14">
        <f t="shared" si="26"/>
        <v>55.68502728</v>
      </c>
      <c r="BL233" s="14">
        <f t="shared" si="27"/>
        <v>0.2467578757</v>
      </c>
      <c r="BM233" s="19">
        <v>22.0</v>
      </c>
      <c r="BN233" s="19">
        <v>23.0</v>
      </c>
      <c r="BO233" s="26">
        <v>315.0</v>
      </c>
      <c r="BP233" s="26">
        <v>320.0</v>
      </c>
      <c r="BQ233" s="19">
        <v>166.0</v>
      </c>
      <c r="BR233" s="19">
        <v>149.0</v>
      </c>
      <c r="BS233" s="19">
        <v>177.0</v>
      </c>
      <c r="BT233" s="19">
        <v>185.0</v>
      </c>
      <c r="BU233" s="19">
        <v>342.0</v>
      </c>
      <c r="BV233" s="19">
        <v>303.0</v>
      </c>
      <c r="BW233" s="13">
        <f t="shared" si="28"/>
        <v>0.5302325581</v>
      </c>
      <c r="BX233" s="14">
        <v>-0.46</v>
      </c>
      <c r="BY233" s="29">
        <f t="shared" si="29"/>
        <v>-3.231388977</v>
      </c>
      <c r="BZ233" s="18">
        <f t="shared" si="30"/>
        <v>2.464883071</v>
      </c>
      <c r="CA233" s="18">
        <f t="shared" si="31"/>
        <v>2.342404409</v>
      </c>
      <c r="CB233" s="14">
        <f t="shared" si="32"/>
        <v>31.32391779</v>
      </c>
      <c r="CC233" s="14">
        <f t="shared" si="33"/>
        <v>28.13947258</v>
      </c>
      <c r="CD233" s="14">
        <f t="shared" si="34"/>
        <v>61.54552762</v>
      </c>
      <c r="CE233" s="14">
        <f t="shared" si="35"/>
        <v>55.54407318</v>
      </c>
      <c r="CF233" s="14">
        <f t="shared" si="36"/>
        <v>-5.754696558</v>
      </c>
      <c r="CG233" s="7">
        <v>3919.05</v>
      </c>
      <c r="CH233" s="7">
        <v>161.0</v>
      </c>
      <c r="CI233" s="7">
        <v>153.0</v>
      </c>
      <c r="CJ233" s="26">
        <v>1885.0</v>
      </c>
      <c r="CK233" s="7">
        <v>1685.0</v>
      </c>
      <c r="CL233" s="7">
        <v>903.0</v>
      </c>
      <c r="CM233" s="7">
        <v>833.0</v>
      </c>
      <c r="CN233" s="7">
        <v>1071.0</v>
      </c>
      <c r="CO233" s="7">
        <v>957.0</v>
      </c>
      <c r="CP233" s="19">
        <v>8.0</v>
      </c>
      <c r="CQ233" s="19">
        <v>9.0</v>
      </c>
      <c r="CR233" s="26">
        <f t="shared" si="37"/>
        <v>1</v>
      </c>
      <c r="CS233" s="18">
        <f t="shared" si="38"/>
        <v>0.6382695802</v>
      </c>
      <c r="CT233" s="18">
        <f t="shared" si="39"/>
        <v>0.7180532778</v>
      </c>
      <c r="CU233" s="18">
        <f t="shared" si="40"/>
        <v>0.07978369753</v>
      </c>
      <c r="CV233" s="30">
        <v>25.34</v>
      </c>
      <c r="CW233" s="30">
        <v>26.25</v>
      </c>
      <c r="CX233" s="30">
        <v>28.34</v>
      </c>
      <c r="CY233" s="30">
        <v>34.5</v>
      </c>
      <c r="CZ233" s="30">
        <v>28.64</v>
      </c>
      <c r="DA233" s="30">
        <v>31.28</v>
      </c>
      <c r="DB233" s="7">
        <v>321.0</v>
      </c>
      <c r="DC233" s="7">
        <v>285.0</v>
      </c>
      <c r="DD233" s="13">
        <f t="shared" si="41"/>
        <v>0.5297029703</v>
      </c>
      <c r="DE233" s="7">
        <v>3.35</v>
      </c>
      <c r="DF233" s="7">
        <v>24.33</v>
      </c>
      <c r="DG233" s="7">
        <v>157.0</v>
      </c>
      <c r="DH233" s="7">
        <v>220.0</v>
      </c>
      <c r="DI233" s="7">
        <v>208.0</v>
      </c>
      <c r="DJ233" s="8" t="s">
        <v>4135</v>
      </c>
      <c r="DK233" s="7" t="s">
        <v>4136</v>
      </c>
    </row>
    <row r="234" ht="12.75" customHeight="1">
      <c r="A234" s="7" t="s">
        <v>1349</v>
      </c>
      <c r="B234" s="7" t="s">
        <v>1350</v>
      </c>
      <c r="C234" s="8" t="s">
        <v>215</v>
      </c>
      <c r="D234" s="9" t="s">
        <v>260</v>
      </c>
      <c r="E234" s="7">
        <v>76.0</v>
      </c>
      <c r="F234" s="7">
        <v>6.0</v>
      </c>
      <c r="G234" s="7">
        <v>16.0</v>
      </c>
      <c r="H234" s="24">
        <f t="shared" si="1"/>
        <v>22</v>
      </c>
      <c r="I234" s="25">
        <f t="shared" si="2"/>
        <v>1.252352113</v>
      </c>
      <c r="J234" s="19">
        <v>5.0</v>
      </c>
      <c r="K234" s="19">
        <v>8.0</v>
      </c>
      <c r="L234" s="19">
        <v>4.0</v>
      </c>
      <c r="M234" s="19">
        <v>70.0</v>
      </c>
      <c r="N234" s="19">
        <v>14.0</v>
      </c>
      <c r="O234" s="19">
        <v>25.0</v>
      </c>
      <c r="P234" s="19">
        <v>77.0</v>
      </c>
      <c r="Q234" s="10">
        <f t="shared" si="3"/>
        <v>0.08571428571</v>
      </c>
      <c r="R234" s="10">
        <f t="shared" si="4"/>
        <v>0.05504587156</v>
      </c>
      <c r="S234" s="7">
        <v>63241.0</v>
      </c>
      <c r="T234" s="14">
        <f t="shared" si="5"/>
        <v>13.86864035</v>
      </c>
      <c r="U234" s="14">
        <v>997.57</v>
      </c>
      <c r="V234" s="14">
        <f t="shared" si="6"/>
        <v>13.12592105</v>
      </c>
      <c r="W234" s="14">
        <v>2551.64</v>
      </c>
      <c r="X234" s="14">
        <f t="shared" si="7"/>
        <v>33.57421053</v>
      </c>
      <c r="Y234" s="13">
        <f t="shared" si="8"/>
        <v>0.2810681814</v>
      </c>
      <c r="Z234" s="12">
        <f t="shared" si="9"/>
        <v>147.2592593</v>
      </c>
      <c r="AA234" s="19">
        <v>15.0</v>
      </c>
      <c r="AB234" s="19">
        <v>25.0</v>
      </c>
      <c r="AC234" s="19">
        <v>89.0</v>
      </c>
      <c r="AD234" s="19">
        <v>27.0</v>
      </c>
      <c r="AE234" s="19">
        <v>23.0</v>
      </c>
      <c r="AF234" s="10">
        <f t="shared" si="10"/>
        <v>0.1851851852</v>
      </c>
      <c r="AG234" s="10">
        <f t="shared" si="11"/>
        <v>0.4444444444</v>
      </c>
      <c r="AH234" s="10">
        <f t="shared" si="12"/>
        <v>0.6296296296</v>
      </c>
      <c r="AI234" s="19">
        <v>322.0</v>
      </c>
      <c r="AJ234" s="13">
        <f t="shared" si="13"/>
        <v>0.3236180905</v>
      </c>
      <c r="AK234" s="19">
        <v>327.0</v>
      </c>
      <c r="AL234" s="13">
        <f t="shared" si="14"/>
        <v>0.3286432161</v>
      </c>
      <c r="AM234" s="19">
        <v>346.0</v>
      </c>
      <c r="AN234" s="13">
        <f t="shared" si="15"/>
        <v>0.3477386935</v>
      </c>
      <c r="AO234" s="13">
        <f t="shared" si="16"/>
        <v>0.4961479199</v>
      </c>
      <c r="AP234" s="8">
        <v>5.0</v>
      </c>
      <c r="AQ234" s="14">
        <v>-4.13</v>
      </c>
      <c r="AR234" s="19">
        <v>17.61</v>
      </c>
      <c r="AS234" s="26">
        <v>5.0</v>
      </c>
      <c r="AT234" s="27">
        <v>1.267</v>
      </c>
      <c r="AU234" s="8">
        <v>1.0</v>
      </c>
      <c r="AV234" s="27">
        <v>0.5750000000000001</v>
      </c>
      <c r="AW234" s="19">
        <v>49.94</v>
      </c>
      <c r="AX234" s="19">
        <v>17.58</v>
      </c>
      <c r="AY234" s="27">
        <v>0.056</v>
      </c>
      <c r="AZ234" s="27">
        <v>3.911</v>
      </c>
      <c r="BA234" s="19">
        <v>51.69</v>
      </c>
      <c r="BB234" s="13">
        <f t="shared" si="17"/>
        <v>0.05432595573</v>
      </c>
      <c r="BC234" s="28">
        <f t="shared" si="18"/>
        <v>0.9300847458</v>
      </c>
      <c r="BD234" s="26">
        <f t="shared" si="19"/>
        <v>984.4107015</v>
      </c>
      <c r="BE234" s="13">
        <f t="shared" si="20"/>
        <v>-0.0155892985</v>
      </c>
      <c r="BF234" s="18">
        <f t="shared" si="21"/>
        <v>1.623946189</v>
      </c>
      <c r="BG234" s="18">
        <f t="shared" si="22"/>
        <v>1.98482312</v>
      </c>
      <c r="BH234" s="14">
        <f t="shared" si="23"/>
        <v>29.89263911</v>
      </c>
      <c r="BI234" s="14">
        <f t="shared" si="24"/>
        <v>28.38898523</v>
      </c>
      <c r="BJ234" s="14">
        <f t="shared" si="25"/>
        <v>54.73300119</v>
      </c>
      <c r="BK234" s="14">
        <f t="shared" si="26"/>
        <v>52.4474473</v>
      </c>
      <c r="BL234" s="14">
        <f t="shared" si="27"/>
        <v>2.285553896</v>
      </c>
      <c r="BM234" s="19">
        <v>27.0</v>
      </c>
      <c r="BN234" s="19">
        <v>33.0</v>
      </c>
      <c r="BO234" s="26">
        <v>470.0</v>
      </c>
      <c r="BP234" s="26">
        <v>439.0</v>
      </c>
      <c r="BQ234" s="19">
        <v>188.0</v>
      </c>
      <c r="BR234" s="19">
        <v>178.0</v>
      </c>
      <c r="BS234" s="19">
        <v>225.0</v>
      </c>
      <c r="BT234" s="19">
        <v>222.0</v>
      </c>
      <c r="BU234" s="19">
        <v>441.0</v>
      </c>
      <c r="BV234" s="19">
        <v>431.0</v>
      </c>
      <c r="BW234" s="13">
        <f t="shared" si="28"/>
        <v>0.505733945</v>
      </c>
      <c r="BX234" s="14">
        <v>-2.76</v>
      </c>
      <c r="BY234" s="29">
        <f t="shared" si="29"/>
        <v>-1.047996181</v>
      </c>
      <c r="BZ234" s="18">
        <f t="shared" si="30"/>
        <v>2.231719345</v>
      </c>
      <c r="CA234" s="18">
        <f t="shared" si="31"/>
        <v>1.876673085</v>
      </c>
      <c r="CB234" s="14">
        <f t="shared" si="32"/>
        <v>29.04616541</v>
      </c>
      <c r="CC234" s="14">
        <f t="shared" si="33"/>
        <v>27.69360823</v>
      </c>
      <c r="CD234" s="14">
        <f t="shared" si="34"/>
        <v>55.33649557</v>
      </c>
      <c r="CE234" s="14">
        <f t="shared" si="35"/>
        <v>50.88996384</v>
      </c>
      <c r="CF234" s="14">
        <f t="shared" si="36"/>
        <v>-2.160977828</v>
      </c>
      <c r="CG234" s="7">
        <v>3548.833333</v>
      </c>
      <c r="CH234" s="7">
        <v>132.0</v>
      </c>
      <c r="CI234" s="7">
        <v>111.0</v>
      </c>
      <c r="CJ234" s="26">
        <v>1586.0</v>
      </c>
      <c r="CK234" s="7">
        <v>1527.0</v>
      </c>
      <c r="CL234" s="7">
        <v>708.0</v>
      </c>
      <c r="CM234" s="7">
        <v>656.0</v>
      </c>
      <c r="CN234" s="7">
        <v>847.0</v>
      </c>
      <c r="CO234" s="7">
        <v>716.0</v>
      </c>
      <c r="CP234" s="19">
        <v>17.0</v>
      </c>
      <c r="CQ234" s="19">
        <v>9.0</v>
      </c>
      <c r="CR234" s="26">
        <f t="shared" si="37"/>
        <v>-8</v>
      </c>
      <c r="CS234" s="18">
        <f t="shared" si="38"/>
        <v>0.967726633</v>
      </c>
      <c r="CT234" s="18">
        <f t="shared" si="39"/>
        <v>0.5123258645</v>
      </c>
      <c r="CU234" s="18">
        <f t="shared" si="40"/>
        <v>-0.4554007685</v>
      </c>
      <c r="CV234" s="30">
        <v>36.07</v>
      </c>
      <c r="CW234" s="30">
        <v>35.22</v>
      </c>
      <c r="CX234" s="30">
        <v>35.6</v>
      </c>
      <c r="CY234" s="30">
        <v>64.63</v>
      </c>
      <c r="CZ234" s="30">
        <v>33.25</v>
      </c>
      <c r="DA234" s="30">
        <v>43.68</v>
      </c>
      <c r="DB234" s="7">
        <v>500.0</v>
      </c>
      <c r="DC234" s="7">
        <v>425.0</v>
      </c>
      <c r="DD234" s="13">
        <f t="shared" si="41"/>
        <v>0.5405405405</v>
      </c>
      <c r="DE234" s="7">
        <v>-1.83</v>
      </c>
      <c r="DF234" s="7">
        <v>0.05</v>
      </c>
      <c r="DG234" s="7">
        <v>256.0</v>
      </c>
      <c r="DH234" s="7">
        <v>327.0</v>
      </c>
      <c r="DI234" s="7">
        <v>281.0</v>
      </c>
      <c r="DJ234" s="8" t="s">
        <v>4137</v>
      </c>
      <c r="DK234" s="7" t="s">
        <v>4138</v>
      </c>
    </row>
    <row r="235" ht="12.75" customHeight="1">
      <c r="A235" s="7" t="s">
        <v>213</v>
      </c>
      <c r="B235" s="7" t="s">
        <v>1356</v>
      </c>
      <c r="C235" s="8" t="s">
        <v>254</v>
      </c>
      <c r="D235" s="9" t="s">
        <v>150</v>
      </c>
      <c r="E235" s="7">
        <v>70.0</v>
      </c>
      <c r="F235" s="7">
        <v>10.0</v>
      </c>
      <c r="G235" s="7">
        <v>7.0</v>
      </c>
      <c r="H235" s="24">
        <f t="shared" si="1"/>
        <v>17</v>
      </c>
      <c r="I235" s="25">
        <f t="shared" si="2"/>
        <v>1.110083256</v>
      </c>
      <c r="J235" s="19">
        <v>7.0</v>
      </c>
      <c r="K235" s="19">
        <v>4.0</v>
      </c>
      <c r="L235" s="19">
        <v>2.0</v>
      </c>
      <c r="M235" s="19">
        <v>65.0</v>
      </c>
      <c r="N235" s="19">
        <v>32.0</v>
      </c>
      <c r="O235" s="19">
        <v>47.0</v>
      </c>
      <c r="P235" s="19">
        <v>78.0</v>
      </c>
      <c r="Q235" s="10">
        <f t="shared" si="3"/>
        <v>0.1538461538</v>
      </c>
      <c r="R235" s="10">
        <f t="shared" si="4"/>
        <v>0.06944444444</v>
      </c>
      <c r="S235" s="7">
        <v>55131.0</v>
      </c>
      <c r="T235" s="14">
        <f t="shared" si="5"/>
        <v>13.12642857</v>
      </c>
      <c r="U235" s="14">
        <v>873.04</v>
      </c>
      <c r="V235" s="14">
        <f t="shared" si="6"/>
        <v>12.472</v>
      </c>
      <c r="W235" s="14">
        <v>2478.43</v>
      </c>
      <c r="X235" s="14">
        <f t="shared" si="7"/>
        <v>35.40614286</v>
      </c>
      <c r="Y235" s="13">
        <f t="shared" si="8"/>
        <v>0.2604946486</v>
      </c>
      <c r="Z235" s="12">
        <f t="shared" si="9"/>
        <v>68.76923077</v>
      </c>
      <c r="AA235" s="19">
        <v>54.0</v>
      </c>
      <c r="AB235" s="19">
        <v>130.0</v>
      </c>
      <c r="AC235" s="19">
        <v>47.0</v>
      </c>
      <c r="AD235" s="19">
        <v>10.0</v>
      </c>
      <c r="AE235" s="19">
        <v>15.0</v>
      </c>
      <c r="AF235" s="10">
        <f t="shared" si="10"/>
        <v>0.2692307692</v>
      </c>
      <c r="AG235" s="10">
        <f t="shared" si="11"/>
        <v>0.2307692308</v>
      </c>
      <c r="AH235" s="10">
        <f t="shared" si="12"/>
        <v>0.5</v>
      </c>
      <c r="AI235" s="19">
        <v>299.0</v>
      </c>
      <c r="AJ235" s="13">
        <f t="shared" si="13"/>
        <v>0.3232432432</v>
      </c>
      <c r="AK235" s="19">
        <v>296.0</v>
      </c>
      <c r="AL235" s="13">
        <f t="shared" si="14"/>
        <v>0.32</v>
      </c>
      <c r="AM235" s="19">
        <v>330.0</v>
      </c>
      <c r="AN235" s="13">
        <f t="shared" si="15"/>
        <v>0.3567567568</v>
      </c>
      <c r="AO235" s="13">
        <f t="shared" si="16"/>
        <v>0.5025210084</v>
      </c>
      <c r="AP235" s="8">
        <v>7.0</v>
      </c>
      <c r="AQ235" s="14">
        <v>-2.0</v>
      </c>
      <c r="AR235" s="19">
        <v>17.42</v>
      </c>
      <c r="AS235" s="26">
        <v>7.0</v>
      </c>
      <c r="AT235" s="27">
        <v>0.933</v>
      </c>
      <c r="AU235" s="8">
        <v>1.0</v>
      </c>
      <c r="AV235" s="27">
        <v>0.337</v>
      </c>
      <c r="AW235" s="19">
        <v>50.22</v>
      </c>
      <c r="AX235" s="19">
        <v>18.34</v>
      </c>
      <c r="AY235" s="27">
        <v>1.305</v>
      </c>
      <c r="AZ235" s="27">
        <v>6.357</v>
      </c>
      <c r="BA235" s="19">
        <v>52.67</v>
      </c>
      <c r="BB235" s="13">
        <f t="shared" si="17"/>
        <v>0.0581655481</v>
      </c>
      <c r="BC235" s="28">
        <f t="shared" si="18"/>
        <v>0.9052631579</v>
      </c>
      <c r="BD235" s="26">
        <f t="shared" si="19"/>
        <v>963.428706</v>
      </c>
      <c r="BE235" s="13">
        <f t="shared" si="20"/>
        <v>-0.03657129401</v>
      </c>
      <c r="BF235" s="18">
        <f t="shared" si="21"/>
        <v>1.786859709</v>
      </c>
      <c r="BG235" s="18">
        <f t="shared" si="22"/>
        <v>2.474113443</v>
      </c>
      <c r="BH235" s="14">
        <f t="shared" si="23"/>
        <v>30.72024191</v>
      </c>
      <c r="BI235" s="14">
        <f t="shared" si="24"/>
        <v>26.11564189</v>
      </c>
      <c r="BJ235" s="14">
        <f t="shared" si="25"/>
        <v>59.79107486</v>
      </c>
      <c r="BK235" s="14">
        <f t="shared" si="26"/>
        <v>52.23128379</v>
      </c>
      <c r="BL235" s="14">
        <f t="shared" si="27"/>
        <v>7.559791075</v>
      </c>
      <c r="BM235" s="19">
        <v>26.0</v>
      </c>
      <c r="BN235" s="19">
        <v>36.0</v>
      </c>
      <c r="BO235" s="26">
        <v>421.0</v>
      </c>
      <c r="BP235" s="26">
        <v>344.0</v>
      </c>
      <c r="BQ235" s="19">
        <v>190.0</v>
      </c>
      <c r="BR235" s="19">
        <v>134.0</v>
      </c>
      <c r="BS235" s="19">
        <v>233.0</v>
      </c>
      <c r="BT235" s="19">
        <v>246.0</v>
      </c>
      <c r="BU235" s="19">
        <v>410.0</v>
      </c>
      <c r="BV235" s="19">
        <v>337.0</v>
      </c>
      <c r="BW235" s="13">
        <f t="shared" si="28"/>
        <v>0.5488621151</v>
      </c>
      <c r="BX235" s="14">
        <v>1.54</v>
      </c>
      <c r="BY235" s="29">
        <f t="shared" si="29"/>
        <v>1.389286873</v>
      </c>
      <c r="BZ235" s="18">
        <f t="shared" si="30"/>
        <v>2.220906572</v>
      </c>
      <c r="CA235" s="18">
        <f t="shared" si="31"/>
        <v>2.149264424</v>
      </c>
      <c r="CB235" s="14">
        <f t="shared" si="32"/>
        <v>29.76731228</v>
      </c>
      <c r="CC235" s="14">
        <f t="shared" si="33"/>
        <v>26.68669994</v>
      </c>
      <c r="CD235" s="14">
        <f t="shared" si="34"/>
        <v>56.18535416</v>
      </c>
      <c r="CE235" s="14">
        <f t="shared" si="35"/>
        <v>50.84801417</v>
      </c>
      <c r="CF235" s="14">
        <f t="shared" si="36"/>
        <v>2.222451088</v>
      </c>
      <c r="CG235" s="7">
        <v>3349.983333</v>
      </c>
      <c r="CH235" s="7">
        <v>124.0</v>
      </c>
      <c r="CI235" s="7">
        <v>120.0</v>
      </c>
      <c r="CJ235" s="26">
        <v>1538.0</v>
      </c>
      <c r="CK235" s="7">
        <v>1370.0</v>
      </c>
      <c r="CL235" s="7">
        <v>681.0</v>
      </c>
      <c r="CM235" s="7">
        <v>539.0</v>
      </c>
      <c r="CN235" s="7">
        <v>794.0</v>
      </c>
      <c r="CO235" s="7">
        <v>810.0</v>
      </c>
      <c r="CP235" s="19">
        <v>9.0</v>
      </c>
      <c r="CQ235" s="19">
        <v>3.0</v>
      </c>
      <c r="CR235" s="26">
        <f t="shared" si="37"/>
        <v>-6</v>
      </c>
      <c r="CS235" s="18">
        <f t="shared" si="38"/>
        <v>0.5876911357</v>
      </c>
      <c r="CT235" s="18">
        <f t="shared" si="39"/>
        <v>0.1958970452</v>
      </c>
      <c r="CU235" s="18">
        <f t="shared" si="40"/>
        <v>-0.3917940904</v>
      </c>
      <c r="CV235" s="30">
        <v>31.98</v>
      </c>
      <c r="CW235" s="30">
        <v>26.68</v>
      </c>
      <c r="CX235" s="30">
        <v>27.21</v>
      </c>
      <c r="CY235" s="30">
        <v>38.19</v>
      </c>
      <c r="CZ235" s="30">
        <v>33.09</v>
      </c>
      <c r="DA235" s="30">
        <v>27.89</v>
      </c>
      <c r="DB235" s="7">
        <v>534.0</v>
      </c>
      <c r="DC235" s="7">
        <v>452.0</v>
      </c>
      <c r="DD235" s="13">
        <f t="shared" si="41"/>
        <v>0.5415821501</v>
      </c>
      <c r="DE235" s="7">
        <v>-1.05</v>
      </c>
      <c r="DF235" s="7">
        <v>36.31</v>
      </c>
      <c r="DG235" s="7">
        <v>294.0</v>
      </c>
      <c r="DH235" s="7">
        <v>327.0</v>
      </c>
      <c r="DI235" s="7">
        <v>287.0</v>
      </c>
      <c r="DJ235" s="8" t="s">
        <v>4139</v>
      </c>
      <c r="DK235" s="7" t="s">
        <v>4140</v>
      </c>
    </row>
    <row r="236" ht="12.75" customHeight="1">
      <c r="A236" s="7" t="s">
        <v>1361</v>
      </c>
      <c r="B236" s="7" t="s">
        <v>1362</v>
      </c>
      <c r="C236" s="8" t="s">
        <v>222</v>
      </c>
      <c r="D236" s="9" t="s">
        <v>255</v>
      </c>
      <c r="E236" s="7">
        <v>76.0</v>
      </c>
      <c r="F236" s="7">
        <v>13.0</v>
      </c>
      <c r="G236" s="7">
        <v>10.0</v>
      </c>
      <c r="H236" s="24">
        <f t="shared" si="1"/>
        <v>23</v>
      </c>
      <c r="I236" s="25">
        <f t="shared" si="2"/>
        <v>1.383481762</v>
      </c>
      <c r="J236" s="19">
        <v>13.0</v>
      </c>
      <c r="K236" s="19">
        <v>7.0</v>
      </c>
      <c r="L236" s="19">
        <v>2.0</v>
      </c>
      <c r="M236" s="19">
        <v>95.0</v>
      </c>
      <c r="N236" s="19">
        <v>32.0</v>
      </c>
      <c r="O236" s="19">
        <v>46.0</v>
      </c>
      <c r="P236" s="19">
        <v>105.0</v>
      </c>
      <c r="Q236" s="10">
        <f t="shared" si="3"/>
        <v>0.1368421053</v>
      </c>
      <c r="R236" s="10">
        <f t="shared" si="4"/>
        <v>0.07514450867</v>
      </c>
      <c r="S236" s="7">
        <v>59849.0</v>
      </c>
      <c r="T236" s="14">
        <f t="shared" si="5"/>
        <v>13.1247807</v>
      </c>
      <c r="U236" s="14">
        <v>953.34</v>
      </c>
      <c r="V236" s="14">
        <f t="shared" si="6"/>
        <v>12.54394737</v>
      </c>
      <c r="W236" s="14">
        <v>2671.67</v>
      </c>
      <c r="X236" s="14">
        <f t="shared" si="7"/>
        <v>35.15355263</v>
      </c>
      <c r="Y236" s="13">
        <f t="shared" si="8"/>
        <v>0.2629896193</v>
      </c>
      <c r="Z236" s="12">
        <f t="shared" si="9"/>
        <v>93.47058824</v>
      </c>
      <c r="AA236" s="19">
        <v>14.0</v>
      </c>
      <c r="AB236" s="19">
        <v>34.0</v>
      </c>
      <c r="AC236" s="19">
        <v>73.0</v>
      </c>
      <c r="AD236" s="19">
        <v>12.0</v>
      </c>
      <c r="AE236" s="19">
        <v>31.0</v>
      </c>
      <c r="AF236" s="10">
        <f t="shared" si="10"/>
        <v>0.3823529412</v>
      </c>
      <c r="AG236" s="10">
        <f t="shared" si="11"/>
        <v>0.2647058824</v>
      </c>
      <c r="AH236" s="10">
        <f t="shared" si="12"/>
        <v>0.6470588235</v>
      </c>
      <c r="AI236" s="19">
        <v>266.0</v>
      </c>
      <c r="AJ236" s="13">
        <f t="shared" si="13"/>
        <v>0.2844919786</v>
      </c>
      <c r="AK236" s="19">
        <v>346.0</v>
      </c>
      <c r="AL236" s="13">
        <f t="shared" si="14"/>
        <v>0.3700534759</v>
      </c>
      <c r="AM236" s="19">
        <v>323.0</v>
      </c>
      <c r="AN236" s="13">
        <f t="shared" si="15"/>
        <v>0.3454545455</v>
      </c>
      <c r="AO236" s="13">
        <f t="shared" si="16"/>
        <v>0.4346405229</v>
      </c>
      <c r="AP236" s="8">
        <v>3.0</v>
      </c>
      <c r="AQ236" s="14">
        <v>-8.36</v>
      </c>
      <c r="AR236" s="19">
        <v>17.24</v>
      </c>
      <c r="AS236" s="26">
        <v>10.0</v>
      </c>
      <c r="AT236" s="27">
        <v>0.17</v>
      </c>
      <c r="AU236" s="8">
        <v>11.0</v>
      </c>
      <c r="AV236" s="27">
        <v>-0.543</v>
      </c>
      <c r="AW236" s="19">
        <v>50.03</v>
      </c>
      <c r="AX236" s="19">
        <v>17.59</v>
      </c>
      <c r="AY236" s="27">
        <v>-0.5730000000000001</v>
      </c>
      <c r="AZ236" s="27">
        <v>3.684</v>
      </c>
      <c r="BA236" s="19">
        <v>50.79</v>
      </c>
      <c r="BB236" s="13">
        <f t="shared" si="17"/>
        <v>0.07488986784</v>
      </c>
      <c r="BC236" s="28">
        <f t="shared" si="18"/>
        <v>0.9090909091</v>
      </c>
      <c r="BD236" s="26">
        <f t="shared" si="19"/>
        <v>983.9807769</v>
      </c>
      <c r="BE236" s="13">
        <f t="shared" si="20"/>
        <v>-0.01601922307</v>
      </c>
      <c r="BF236" s="18">
        <f t="shared" si="21"/>
        <v>2.139845176</v>
      </c>
      <c r="BG236" s="18">
        <f t="shared" si="22"/>
        <v>2.580401536</v>
      </c>
      <c r="BH236" s="14">
        <f t="shared" si="23"/>
        <v>28.57322676</v>
      </c>
      <c r="BI236" s="14">
        <f t="shared" si="24"/>
        <v>28.38441689</v>
      </c>
      <c r="BJ236" s="14">
        <f t="shared" si="25"/>
        <v>53.68493927</v>
      </c>
      <c r="BK236" s="14">
        <f t="shared" si="26"/>
        <v>52.74088992</v>
      </c>
      <c r="BL236" s="14">
        <f t="shared" si="27"/>
        <v>0.9440493423</v>
      </c>
      <c r="BM236" s="19">
        <v>34.0</v>
      </c>
      <c r="BN236" s="19">
        <v>41.0</v>
      </c>
      <c r="BO236" s="26">
        <v>420.0</v>
      </c>
      <c r="BP236" s="26">
        <v>410.0</v>
      </c>
      <c r="BQ236" s="19">
        <v>149.0</v>
      </c>
      <c r="BR236" s="19">
        <v>163.0</v>
      </c>
      <c r="BS236" s="19">
        <v>250.0</v>
      </c>
      <c r="BT236" s="19">
        <v>224.0</v>
      </c>
      <c r="BU236" s="19">
        <v>393.0</v>
      </c>
      <c r="BV236" s="19">
        <v>417.0</v>
      </c>
      <c r="BW236" s="13">
        <f t="shared" si="28"/>
        <v>0.4851851852</v>
      </c>
      <c r="BX236" s="14">
        <v>-1.2</v>
      </c>
      <c r="BY236" s="29">
        <f t="shared" si="29"/>
        <v>-1.804323207</v>
      </c>
      <c r="BZ236" s="18">
        <f t="shared" si="30"/>
        <v>2.236405553</v>
      </c>
      <c r="CA236" s="18">
        <f t="shared" si="31"/>
        <v>2.319235389</v>
      </c>
      <c r="CB236" s="14">
        <f t="shared" si="32"/>
        <v>30.08379619</v>
      </c>
      <c r="CC236" s="14">
        <f t="shared" si="33"/>
        <v>28.24497384</v>
      </c>
      <c r="CD236" s="14">
        <f t="shared" si="34"/>
        <v>56.44024978</v>
      </c>
      <c r="CE236" s="14">
        <f t="shared" si="35"/>
        <v>52.19936222</v>
      </c>
      <c r="CF236" s="14">
        <f t="shared" si="36"/>
        <v>-3.296838226</v>
      </c>
      <c r="CG236" s="7">
        <v>3621.883333</v>
      </c>
      <c r="CH236" s="7">
        <v>135.0</v>
      </c>
      <c r="CI236" s="7">
        <v>140.0</v>
      </c>
      <c r="CJ236" s="26">
        <v>1681.0</v>
      </c>
      <c r="CK236" s="7">
        <v>1565.0</v>
      </c>
      <c r="CL236" s="7">
        <v>651.0</v>
      </c>
      <c r="CM236" s="7">
        <v>619.0</v>
      </c>
      <c r="CN236" s="7">
        <v>940.0</v>
      </c>
      <c r="CO236" s="7">
        <v>827.0</v>
      </c>
      <c r="CP236" s="19">
        <v>13.0</v>
      </c>
      <c r="CQ236" s="19">
        <v>12.0</v>
      </c>
      <c r="CR236" s="26">
        <f t="shared" si="37"/>
        <v>-1</v>
      </c>
      <c r="CS236" s="18">
        <f t="shared" si="38"/>
        <v>0.7819679527</v>
      </c>
      <c r="CT236" s="18">
        <f t="shared" si="39"/>
        <v>0.7218165717</v>
      </c>
      <c r="CU236" s="18">
        <f t="shared" si="40"/>
        <v>-0.06015138098</v>
      </c>
      <c r="CV236" s="30">
        <v>36.35</v>
      </c>
      <c r="CW236" s="30">
        <v>35.68</v>
      </c>
      <c r="CX236" s="30">
        <v>38.12</v>
      </c>
      <c r="CY236" s="30">
        <v>56.49</v>
      </c>
      <c r="CZ236" s="30">
        <v>35.35</v>
      </c>
      <c r="DA236" s="30">
        <v>38.15</v>
      </c>
      <c r="DB236" s="7">
        <v>17.0</v>
      </c>
      <c r="DC236" s="7">
        <v>17.0</v>
      </c>
      <c r="DD236" s="13">
        <f t="shared" si="41"/>
        <v>0.5</v>
      </c>
      <c r="DE236" s="7">
        <v>-0.08</v>
      </c>
      <c r="DF236" s="7">
        <v>-2.9</v>
      </c>
      <c r="DG236" s="7">
        <v>16.0</v>
      </c>
      <c r="DH236" s="7">
        <v>10.0</v>
      </c>
      <c r="DI236" s="7">
        <v>4.0</v>
      </c>
      <c r="DJ236" s="8" t="s">
        <v>4141</v>
      </c>
      <c r="DK236" s="7" t="s">
        <v>4142</v>
      </c>
    </row>
    <row r="237" ht="12.75" customHeight="1">
      <c r="A237" s="7" t="s">
        <v>603</v>
      </c>
      <c r="B237" s="7" t="s">
        <v>1368</v>
      </c>
      <c r="C237" s="8" t="s">
        <v>206</v>
      </c>
      <c r="D237" s="9" t="s">
        <v>150</v>
      </c>
      <c r="E237" s="7">
        <v>56.0</v>
      </c>
      <c r="F237" s="7">
        <v>3.0</v>
      </c>
      <c r="G237" s="7">
        <v>5.0</v>
      </c>
      <c r="H237" s="24">
        <f t="shared" si="1"/>
        <v>8</v>
      </c>
      <c r="I237" s="25">
        <f t="shared" si="2"/>
        <v>0.8576022869</v>
      </c>
      <c r="J237" s="19">
        <v>2.0</v>
      </c>
      <c r="K237" s="19">
        <v>2.0</v>
      </c>
      <c r="L237" s="19">
        <v>2.0</v>
      </c>
      <c r="M237" s="19">
        <v>67.0</v>
      </c>
      <c r="N237" s="19">
        <v>18.0</v>
      </c>
      <c r="O237" s="19">
        <v>14.0</v>
      </c>
      <c r="P237" s="19">
        <v>48.0</v>
      </c>
      <c r="Q237" s="10">
        <f t="shared" si="3"/>
        <v>0.0447761194</v>
      </c>
      <c r="R237" s="10">
        <f t="shared" si="4"/>
        <v>0.0303030303</v>
      </c>
      <c r="S237" s="7">
        <v>33582.0</v>
      </c>
      <c r="T237" s="14">
        <f t="shared" si="5"/>
        <v>9.994642857</v>
      </c>
      <c r="U237" s="14">
        <v>542.0</v>
      </c>
      <c r="V237" s="14">
        <f t="shared" si="6"/>
        <v>9.678571429</v>
      </c>
      <c r="W237" s="14">
        <v>2112.12</v>
      </c>
      <c r="X237" s="14">
        <f t="shared" si="7"/>
        <v>37.71642857</v>
      </c>
      <c r="Y237" s="13">
        <f t="shared" si="8"/>
        <v>0.2042108119</v>
      </c>
      <c r="Z237" s="12">
        <f t="shared" si="9"/>
        <v>37.53846154</v>
      </c>
      <c r="AA237" s="19">
        <v>23.0</v>
      </c>
      <c r="AB237" s="19">
        <v>23.0</v>
      </c>
      <c r="AC237" s="19">
        <v>28.0</v>
      </c>
      <c r="AD237" s="19">
        <v>10.0</v>
      </c>
      <c r="AE237" s="19">
        <v>15.0</v>
      </c>
      <c r="AF237" s="10">
        <f t="shared" si="10"/>
        <v>0.1538461538</v>
      </c>
      <c r="AG237" s="10">
        <f t="shared" si="11"/>
        <v>0.3076923077</v>
      </c>
      <c r="AH237" s="10">
        <f t="shared" si="12"/>
        <v>0.4615384615</v>
      </c>
      <c r="AI237" s="19">
        <v>138.0</v>
      </c>
      <c r="AJ237" s="13">
        <f t="shared" si="13"/>
        <v>0.2180094787</v>
      </c>
      <c r="AK237" s="19">
        <v>296.0</v>
      </c>
      <c r="AL237" s="13">
        <f t="shared" si="14"/>
        <v>0.467614534</v>
      </c>
      <c r="AM237" s="19">
        <v>199.0</v>
      </c>
      <c r="AN237" s="13">
        <f t="shared" si="15"/>
        <v>0.3143759874</v>
      </c>
      <c r="AO237" s="13">
        <f t="shared" si="16"/>
        <v>0.3179723502</v>
      </c>
      <c r="AP237" s="8">
        <v>2.0</v>
      </c>
      <c r="AQ237" s="14">
        <v>-23.92</v>
      </c>
      <c r="AR237" s="19">
        <v>17.11</v>
      </c>
      <c r="AS237" s="26">
        <v>9.0</v>
      </c>
      <c r="AT237" s="27">
        <v>-0.03</v>
      </c>
      <c r="AU237" s="8">
        <v>13.0</v>
      </c>
      <c r="AV237" s="27">
        <v>-0.866</v>
      </c>
      <c r="AW237" s="19">
        <v>49.97</v>
      </c>
      <c r="AX237" s="19">
        <v>16.83</v>
      </c>
      <c r="AY237" s="27">
        <v>-2.529</v>
      </c>
      <c r="AZ237" s="27">
        <v>2.187</v>
      </c>
      <c r="BA237" s="19">
        <v>50.02</v>
      </c>
      <c r="BB237" s="13">
        <f t="shared" si="17"/>
        <v>0.05327868852</v>
      </c>
      <c r="BC237" s="28">
        <f t="shared" si="18"/>
        <v>0.9227642276</v>
      </c>
      <c r="BD237" s="26">
        <f t="shared" si="19"/>
        <v>976.0429162</v>
      </c>
      <c r="BE237" s="13">
        <f t="shared" si="20"/>
        <v>-0.02395708383</v>
      </c>
      <c r="BF237" s="18">
        <f t="shared" si="21"/>
        <v>1.439114391</v>
      </c>
      <c r="BG237" s="18">
        <f t="shared" si="22"/>
        <v>2.103321033</v>
      </c>
      <c r="BH237" s="14">
        <f t="shared" si="23"/>
        <v>27.01107011</v>
      </c>
      <c r="BI237" s="14">
        <f t="shared" si="24"/>
        <v>27.23247232</v>
      </c>
      <c r="BJ237" s="14">
        <f t="shared" si="25"/>
        <v>47.82287823</v>
      </c>
      <c r="BK237" s="14">
        <f t="shared" si="26"/>
        <v>53.13653137</v>
      </c>
      <c r="BL237" s="14">
        <f t="shared" si="27"/>
        <v>-5.313653137</v>
      </c>
      <c r="BM237" s="19">
        <v>13.0</v>
      </c>
      <c r="BN237" s="19">
        <v>19.0</v>
      </c>
      <c r="BO237" s="26">
        <v>231.0</v>
      </c>
      <c r="BP237" s="26">
        <v>227.0</v>
      </c>
      <c r="BQ237" s="19">
        <v>74.0</v>
      </c>
      <c r="BR237" s="19">
        <v>91.0</v>
      </c>
      <c r="BS237" s="19">
        <v>114.0</v>
      </c>
      <c r="BT237" s="19">
        <v>143.0</v>
      </c>
      <c r="BU237" s="19">
        <v>166.0</v>
      </c>
      <c r="BV237" s="19">
        <v>249.0</v>
      </c>
      <c r="BW237" s="13">
        <f t="shared" si="28"/>
        <v>0.4</v>
      </c>
      <c r="BX237" s="14">
        <v>-11.93</v>
      </c>
      <c r="BY237" s="29">
        <f t="shared" si="29"/>
        <v>-4.087989542</v>
      </c>
      <c r="BZ237" s="18">
        <f t="shared" si="30"/>
        <v>2.147755533</v>
      </c>
      <c r="CA237" s="18">
        <f t="shared" si="31"/>
        <v>2.170363486</v>
      </c>
      <c r="CB237" s="14">
        <f t="shared" si="32"/>
        <v>31.1085433</v>
      </c>
      <c r="CC237" s="14">
        <f t="shared" si="33"/>
        <v>27.87560602</v>
      </c>
      <c r="CD237" s="14">
        <f t="shared" si="34"/>
        <v>57.76331986</v>
      </c>
      <c r="CE237" s="14">
        <f t="shared" si="35"/>
        <v>51.88525209</v>
      </c>
      <c r="CF237" s="14">
        <f t="shared" si="36"/>
        <v>-11.19172091</v>
      </c>
      <c r="CG237" s="7">
        <v>2653.933333</v>
      </c>
      <c r="CH237" s="7">
        <v>95.0</v>
      </c>
      <c r="CI237" s="7">
        <v>96.0</v>
      </c>
      <c r="CJ237" s="26">
        <v>1281.0</v>
      </c>
      <c r="CK237" s="7">
        <v>1137.0</v>
      </c>
      <c r="CL237" s="7">
        <v>482.0</v>
      </c>
      <c r="CM237" s="7">
        <v>454.0</v>
      </c>
      <c r="CN237" s="7">
        <v>697.0</v>
      </c>
      <c r="CO237" s="7">
        <v>608.0</v>
      </c>
      <c r="CP237" s="19">
        <v>3.0</v>
      </c>
      <c r="CQ237" s="19">
        <v>4.0</v>
      </c>
      <c r="CR237" s="26">
        <f t="shared" si="37"/>
        <v>1</v>
      </c>
      <c r="CS237" s="18">
        <f t="shared" si="38"/>
        <v>0.3216008576</v>
      </c>
      <c r="CT237" s="18">
        <f t="shared" si="39"/>
        <v>0.4288011435</v>
      </c>
      <c r="CU237" s="18">
        <f t="shared" si="40"/>
        <v>0.1072002859</v>
      </c>
      <c r="CV237" s="30">
        <v>16.17</v>
      </c>
      <c r="CW237" s="30">
        <v>20.26</v>
      </c>
      <c r="CX237" s="30">
        <v>17.6</v>
      </c>
      <c r="CY237" s="30">
        <v>36.09</v>
      </c>
      <c r="CZ237" s="30">
        <v>21.02</v>
      </c>
      <c r="DA237" s="30">
        <v>25.97</v>
      </c>
      <c r="DB237" s="7">
        <v>145.0</v>
      </c>
      <c r="DC237" s="7">
        <v>112.0</v>
      </c>
      <c r="DD237" s="13">
        <f t="shared" si="41"/>
        <v>0.5642023346</v>
      </c>
      <c r="DE237" s="7">
        <v>0.66</v>
      </c>
      <c r="DF237" s="7">
        <v>16.44</v>
      </c>
      <c r="DG237" s="7">
        <v>50.0</v>
      </c>
      <c r="DH237" s="7">
        <v>46.0</v>
      </c>
      <c r="DI237" s="7">
        <v>147.0</v>
      </c>
      <c r="DJ237" s="8" t="s">
        <v>4143</v>
      </c>
      <c r="DK237" s="7" t="s">
        <v>4144</v>
      </c>
    </row>
    <row r="238" ht="12.75" customHeight="1">
      <c r="A238" s="7" t="s">
        <v>1370</v>
      </c>
      <c r="B238" s="7" t="s">
        <v>1371</v>
      </c>
      <c r="C238" s="8" t="s">
        <v>312</v>
      </c>
      <c r="D238" s="9" t="s">
        <v>167</v>
      </c>
      <c r="E238" s="7">
        <v>75.0</v>
      </c>
      <c r="F238" s="7">
        <v>8.0</v>
      </c>
      <c r="G238" s="7">
        <v>11.0</v>
      </c>
      <c r="H238" s="24">
        <f t="shared" si="1"/>
        <v>19</v>
      </c>
      <c r="I238" s="25">
        <f t="shared" si="2"/>
        <v>1.209506295</v>
      </c>
      <c r="J238" s="19">
        <v>6.0</v>
      </c>
      <c r="K238" s="19">
        <v>5.0</v>
      </c>
      <c r="L238" s="19">
        <v>6.0</v>
      </c>
      <c r="M238" s="19">
        <v>67.0</v>
      </c>
      <c r="N238" s="19">
        <v>31.0</v>
      </c>
      <c r="O238" s="19">
        <v>24.0</v>
      </c>
      <c r="P238" s="19">
        <v>81.0</v>
      </c>
      <c r="Q238" s="10">
        <f t="shared" si="3"/>
        <v>0.1194029851</v>
      </c>
      <c r="R238" s="10">
        <f t="shared" si="4"/>
        <v>0.06557377049</v>
      </c>
      <c r="S238" s="7">
        <v>56552.0</v>
      </c>
      <c r="T238" s="14">
        <f t="shared" si="5"/>
        <v>12.56711111</v>
      </c>
      <c r="U238" s="14">
        <v>937.69</v>
      </c>
      <c r="V238" s="14">
        <f t="shared" si="6"/>
        <v>12.50253333</v>
      </c>
      <c r="W238" s="14">
        <v>2715.04</v>
      </c>
      <c r="X238" s="14">
        <f t="shared" si="7"/>
        <v>36.20053333</v>
      </c>
      <c r="Y238" s="13">
        <f t="shared" si="8"/>
        <v>0.2567093653</v>
      </c>
      <c r="Z238" s="12">
        <f t="shared" si="9"/>
        <v>64.24242424</v>
      </c>
      <c r="AA238" s="19">
        <v>42.0</v>
      </c>
      <c r="AB238" s="19">
        <v>190.0</v>
      </c>
      <c r="AC238" s="19">
        <v>86.0</v>
      </c>
      <c r="AD238" s="19">
        <v>17.0</v>
      </c>
      <c r="AE238" s="19">
        <v>24.0</v>
      </c>
      <c r="AF238" s="10">
        <f t="shared" si="10"/>
        <v>0.1818181818</v>
      </c>
      <c r="AG238" s="10">
        <f t="shared" si="11"/>
        <v>0.3333333333</v>
      </c>
      <c r="AH238" s="10">
        <f t="shared" si="12"/>
        <v>0.5151515152</v>
      </c>
      <c r="AI238" s="19">
        <v>216.0</v>
      </c>
      <c r="AJ238" s="13">
        <f t="shared" si="13"/>
        <v>0.2413407821</v>
      </c>
      <c r="AK238" s="19">
        <v>318.0</v>
      </c>
      <c r="AL238" s="13">
        <f t="shared" si="14"/>
        <v>0.3553072626</v>
      </c>
      <c r="AM238" s="19">
        <v>361.0</v>
      </c>
      <c r="AN238" s="13">
        <f t="shared" si="15"/>
        <v>0.4033519553</v>
      </c>
      <c r="AO238" s="13">
        <f t="shared" si="16"/>
        <v>0.404494382</v>
      </c>
      <c r="AP238" s="8">
        <v>2.0</v>
      </c>
      <c r="AQ238" s="14">
        <v>-9.37</v>
      </c>
      <c r="AR238" s="19">
        <v>17.32</v>
      </c>
      <c r="AS238" s="26">
        <v>8.0</v>
      </c>
      <c r="AT238" s="27">
        <v>1.062</v>
      </c>
      <c r="AU238" s="8">
        <v>3.0</v>
      </c>
      <c r="AV238" s="27">
        <v>1.044</v>
      </c>
      <c r="AW238" s="19">
        <v>50.48</v>
      </c>
      <c r="AX238" s="19">
        <v>18.13</v>
      </c>
      <c r="AY238" s="27">
        <v>-1.8250000000000002</v>
      </c>
      <c r="AZ238" s="27">
        <v>-6.483</v>
      </c>
      <c r="BA238" s="19">
        <v>45.95</v>
      </c>
      <c r="BB238" s="13">
        <f t="shared" si="17"/>
        <v>0.07783018868</v>
      </c>
      <c r="BC238" s="28">
        <f t="shared" si="18"/>
        <v>0.9285714286</v>
      </c>
      <c r="BD238" s="26">
        <f t="shared" si="19"/>
        <v>1006.401617</v>
      </c>
      <c r="BE238" s="13">
        <f t="shared" si="20"/>
        <v>0.006401617251</v>
      </c>
      <c r="BF238" s="18">
        <f t="shared" si="21"/>
        <v>2.111572055</v>
      </c>
      <c r="BG238" s="18">
        <f t="shared" si="22"/>
        <v>2.111572055</v>
      </c>
      <c r="BH238" s="14">
        <f t="shared" si="23"/>
        <v>27.13050155</v>
      </c>
      <c r="BI238" s="14">
        <f t="shared" si="24"/>
        <v>29.56200877</v>
      </c>
      <c r="BJ238" s="14">
        <f t="shared" si="25"/>
        <v>47.15844256</v>
      </c>
      <c r="BK238" s="14">
        <f t="shared" si="26"/>
        <v>54.2610031</v>
      </c>
      <c r="BL238" s="14">
        <f t="shared" si="27"/>
        <v>-7.102560548</v>
      </c>
      <c r="BM238" s="19">
        <v>33.0</v>
      </c>
      <c r="BN238" s="19">
        <v>33.0</v>
      </c>
      <c r="BO238" s="26">
        <v>391.0</v>
      </c>
      <c r="BP238" s="26">
        <v>429.0</v>
      </c>
      <c r="BQ238" s="19">
        <v>147.0</v>
      </c>
      <c r="BR238" s="19">
        <v>185.0</v>
      </c>
      <c r="BS238" s="19">
        <v>166.0</v>
      </c>
      <c r="BT238" s="19">
        <v>201.0</v>
      </c>
      <c r="BU238" s="19">
        <v>334.0</v>
      </c>
      <c r="BV238" s="19">
        <v>344.0</v>
      </c>
      <c r="BW238" s="13">
        <f t="shared" si="28"/>
        <v>0.4926253687</v>
      </c>
      <c r="BX238" s="14">
        <v>0.5600000000000002</v>
      </c>
      <c r="BY238" s="29">
        <f t="shared" si="29"/>
        <v>2.626574284</v>
      </c>
      <c r="BZ238" s="18">
        <f t="shared" si="30"/>
        <v>1.817330727</v>
      </c>
      <c r="CA238" s="18">
        <f t="shared" si="31"/>
        <v>2.246881626</v>
      </c>
      <c r="CB238" s="14">
        <f t="shared" si="32"/>
        <v>27.63994823</v>
      </c>
      <c r="CC238" s="14">
        <f t="shared" si="33"/>
        <v>29.65553322</v>
      </c>
      <c r="CD238" s="14">
        <f t="shared" si="34"/>
        <v>49.97659498</v>
      </c>
      <c r="CE238" s="14">
        <f t="shared" si="35"/>
        <v>55.14772696</v>
      </c>
      <c r="CF238" s="14">
        <f t="shared" si="36"/>
        <v>-1.931428571</v>
      </c>
      <c r="CG238" s="7">
        <v>3631.7</v>
      </c>
      <c r="CH238" s="7">
        <v>110.0</v>
      </c>
      <c r="CI238" s="7">
        <v>136.0</v>
      </c>
      <c r="CJ238" s="26">
        <v>1563.0</v>
      </c>
      <c r="CK238" s="7">
        <v>1659.0</v>
      </c>
      <c r="CL238" s="7">
        <v>604.0</v>
      </c>
      <c r="CM238" s="7">
        <v>722.0</v>
      </c>
      <c r="CN238" s="7">
        <v>748.0</v>
      </c>
      <c r="CO238" s="7">
        <v>821.0</v>
      </c>
      <c r="CP238" s="19">
        <v>10.0</v>
      </c>
      <c r="CQ238" s="19">
        <v>19.0</v>
      </c>
      <c r="CR238" s="26">
        <f t="shared" si="37"/>
        <v>9</v>
      </c>
      <c r="CS238" s="18">
        <f t="shared" si="38"/>
        <v>0.6365822606</v>
      </c>
      <c r="CT238" s="18">
        <f t="shared" si="39"/>
        <v>1.209506295</v>
      </c>
      <c r="CU238" s="18">
        <f t="shared" si="40"/>
        <v>0.5729240345</v>
      </c>
      <c r="CV238" s="30">
        <v>26.79</v>
      </c>
      <c r="CW238" s="30">
        <v>29.55</v>
      </c>
      <c r="CX238" s="30">
        <v>28.81</v>
      </c>
      <c r="CY238" s="30">
        <v>37.7</v>
      </c>
      <c r="CZ238" s="30">
        <v>30.58</v>
      </c>
      <c r="DA238" s="30">
        <v>37.71</v>
      </c>
      <c r="DB238" s="7">
        <v>1.0</v>
      </c>
      <c r="DC238" s="7">
        <v>3.0</v>
      </c>
      <c r="DD238" s="13">
        <f t="shared" si="41"/>
        <v>0.25</v>
      </c>
      <c r="DE238" s="7">
        <v>0.01</v>
      </c>
      <c r="DF238" s="7">
        <v>-0.51</v>
      </c>
      <c r="DG238" s="7">
        <v>1.0</v>
      </c>
      <c r="DH238" s="7">
        <v>0.0</v>
      </c>
      <c r="DI238" s="7">
        <v>3.0</v>
      </c>
      <c r="DJ238" s="8" t="s">
        <v>4145</v>
      </c>
      <c r="DK238" s="7" t="s">
        <v>4146</v>
      </c>
    </row>
    <row r="239" ht="12.75" customHeight="1">
      <c r="A239" s="7" t="s">
        <v>482</v>
      </c>
      <c r="B239" s="7" t="s">
        <v>1371</v>
      </c>
      <c r="C239" s="8" t="s">
        <v>182</v>
      </c>
      <c r="D239" s="9" t="s">
        <v>255</v>
      </c>
      <c r="E239" s="7">
        <v>72.0</v>
      </c>
      <c r="F239" s="7">
        <v>12.0</v>
      </c>
      <c r="G239" s="7">
        <v>12.0</v>
      </c>
      <c r="H239" s="24">
        <f t="shared" si="1"/>
        <v>24</v>
      </c>
      <c r="I239" s="25">
        <f t="shared" si="2"/>
        <v>1.401823669</v>
      </c>
      <c r="J239" s="19">
        <v>11.0</v>
      </c>
      <c r="K239" s="19">
        <v>5.0</v>
      </c>
      <c r="L239" s="19">
        <v>5.0</v>
      </c>
      <c r="M239" s="19">
        <v>110.0</v>
      </c>
      <c r="N239" s="19">
        <v>37.0</v>
      </c>
      <c r="O239" s="19">
        <v>38.0</v>
      </c>
      <c r="P239" s="19">
        <v>127.0</v>
      </c>
      <c r="Q239" s="10">
        <f t="shared" si="3"/>
        <v>0.1090909091</v>
      </c>
      <c r="R239" s="10">
        <f t="shared" si="4"/>
        <v>0.06486486486</v>
      </c>
      <c r="S239" s="7">
        <v>61634.0</v>
      </c>
      <c r="T239" s="14">
        <f t="shared" si="5"/>
        <v>14.26712963</v>
      </c>
      <c r="U239" s="14">
        <v>983.69</v>
      </c>
      <c r="V239" s="14">
        <f t="shared" si="6"/>
        <v>13.66236111</v>
      </c>
      <c r="W239" s="14">
        <v>2469.79</v>
      </c>
      <c r="X239" s="14">
        <f t="shared" si="7"/>
        <v>34.30263889</v>
      </c>
      <c r="Y239" s="13">
        <f t="shared" si="8"/>
        <v>0.2848402191</v>
      </c>
      <c r="Z239" s="12">
        <f t="shared" si="9"/>
        <v>77.58064516</v>
      </c>
      <c r="AA239" s="19">
        <v>39.0</v>
      </c>
      <c r="AB239" s="19">
        <v>141.0</v>
      </c>
      <c r="AC239" s="19">
        <v>73.0</v>
      </c>
      <c r="AD239" s="19">
        <v>20.0</v>
      </c>
      <c r="AE239" s="19">
        <v>25.0</v>
      </c>
      <c r="AF239" s="10">
        <f t="shared" si="10"/>
        <v>0.3548387097</v>
      </c>
      <c r="AG239" s="10">
        <f t="shared" si="11"/>
        <v>0.3225806452</v>
      </c>
      <c r="AH239" s="10">
        <f t="shared" si="12"/>
        <v>0.6774193548</v>
      </c>
      <c r="AI239" s="19">
        <v>282.0</v>
      </c>
      <c r="AJ239" s="13">
        <f t="shared" si="13"/>
        <v>0.3222857143</v>
      </c>
      <c r="AK239" s="19">
        <v>280.0</v>
      </c>
      <c r="AL239" s="13">
        <f t="shared" si="14"/>
        <v>0.32</v>
      </c>
      <c r="AM239" s="19">
        <v>313.0</v>
      </c>
      <c r="AN239" s="13">
        <f t="shared" si="15"/>
        <v>0.3577142857</v>
      </c>
      <c r="AO239" s="13">
        <f t="shared" si="16"/>
        <v>0.5017793594</v>
      </c>
      <c r="AP239" s="8">
        <v>10.0</v>
      </c>
      <c r="AQ239" s="14">
        <v>3.63</v>
      </c>
      <c r="AR239" s="19">
        <v>17.29</v>
      </c>
      <c r="AS239" s="26">
        <v>8.0</v>
      </c>
      <c r="AT239" s="27">
        <v>0.082</v>
      </c>
      <c r="AU239" s="8">
        <v>9.0</v>
      </c>
      <c r="AV239" s="27">
        <v>0.052000000000000005</v>
      </c>
      <c r="AW239" s="19">
        <v>49.95</v>
      </c>
      <c r="AX239" s="19">
        <v>17.75</v>
      </c>
      <c r="AY239" s="27">
        <v>0.47300000000000003</v>
      </c>
      <c r="AZ239" s="27">
        <v>-4.436</v>
      </c>
      <c r="BA239" s="19">
        <v>48.71</v>
      </c>
      <c r="BB239" s="13">
        <f t="shared" si="17"/>
        <v>0.06444906445</v>
      </c>
      <c r="BC239" s="28">
        <f t="shared" si="18"/>
        <v>0.9213973799</v>
      </c>
      <c r="BD239" s="26">
        <f t="shared" si="19"/>
        <v>985.8464444</v>
      </c>
      <c r="BE239" s="13">
        <f t="shared" si="20"/>
        <v>-0.01415355564</v>
      </c>
      <c r="BF239" s="18">
        <f t="shared" si="21"/>
        <v>1.890839594</v>
      </c>
      <c r="BG239" s="18">
        <f t="shared" si="22"/>
        <v>2.195813722</v>
      </c>
      <c r="BH239" s="14">
        <f t="shared" si="23"/>
        <v>29.33851112</v>
      </c>
      <c r="BI239" s="14">
        <f t="shared" si="24"/>
        <v>27.93563013</v>
      </c>
      <c r="BJ239" s="14">
        <f t="shared" si="25"/>
        <v>54.16340514</v>
      </c>
      <c r="BK239" s="14">
        <f t="shared" si="26"/>
        <v>50.19874147</v>
      </c>
      <c r="BL239" s="14">
        <f t="shared" si="27"/>
        <v>3.964663664</v>
      </c>
      <c r="BM239" s="19">
        <v>31.0</v>
      </c>
      <c r="BN239" s="19">
        <v>36.0</v>
      </c>
      <c r="BO239" s="26">
        <v>450.0</v>
      </c>
      <c r="BP239" s="26">
        <v>422.0</v>
      </c>
      <c r="BQ239" s="19">
        <v>178.0</v>
      </c>
      <c r="BR239" s="19">
        <v>152.0</v>
      </c>
      <c r="BS239" s="19">
        <v>229.0</v>
      </c>
      <c r="BT239" s="19">
        <v>213.0</v>
      </c>
      <c r="BU239" s="19">
        <v>433.0</v>
      </c>
      <c r="BV239" s="19">
        <v>366.0</v>
      </c>
      <c r="BW239" s="13">
        <f t="shared" si="28"/>
        <v>0.5419274093</v>
      </c>
      <c r="BX239" s="14">
        <v>5.18</v>
      </c>
      <c r="BY239" s="29">
        <f t="shared" si="29"/>
        <v>8.319959038</v>
      </c>
      <c r="BZ239" s="18">
        <f t="shared" si="30"/>
        <v>2.259668775</v>
      </c>
      <c r="CA239" s="18">
        <f t="shared" si="31"/>
        <v>2.381343248</v>
      </c>
      <c r="CB239" s="14">
        <f t="shared" si="32"/>
        <v>28.78470378</v>
      </c>
      <c r="CC239" s="14">
        <f t="shared" si="33"/>
        <v>29.87977404</v>
      </c>
      <c r="CD239" s="14">
        <f t="shared" si="34"/>
        <v>52.33740525</v>
      </c>
      <c r="CE239" s="14">
        <f t="shared" si="35"/>
        <v>56.52648352</v>
      </c>
      <c r="CF239" s="14">
        <f t="shared" si="36"/>
        <v>8.153741932</v>
      </c>
      <c r="CG239" s="7">
        <v>3451.833333</v>
      </c>
      <c r="CH239" s="7">
        <v>130.0</v>
      </c>
      <c r="CI239" s="7">
        <v>137.0</v>
      </c>
      <c r="CJ239" s="26">
        <v>1526.0</v>
      </c>
      <c r="CK239" s="7">
        <v>1582.0</v>
      </c>
      <c r="CL239" s="7">
        <v>596.0</v>
      </c>
      <c r="CM239" s="7">
        <v>660.0</v>
      </c>
      <c r="CN239" s="7">
        <v>759.0</v>
      </c>
      <c r="CO239" s="7">
        <v>873.0</v>
      </c>
      <c r="CP239" s="19">
        <v>9.0</v>
      </c>
      <c r="CQ239" s="19">
        <v>15.0</v>
      </c>
      <c r="CR239" s="26">
        <f t="shared" si="37"/>
        <v>6</v>
      </c>
      <c r="CS239" s="18">
        <f t="shared" si="38"/>
        <v>0.5256838758</v>
      </c>
      <c r="CT239" s="18">
        <f t="shared" si="39"/>
        <v>0.876139793</v>
      </c>
      <c r="CU239" s="18">
        <f t="shared" si="40"/>
        <v>0.3504559172</v>
      </c>
      <c r="CV239" s="30">
        <v>40.25</v>
      </c>
      <c r="CW239" s="30">
        <v>33.63</v>
      </c>
      <c r="CX239" s="30">
        <v>38.35</v>
      </c>
      <c r="CY239" s="30">
        <v>40.98</v>
      </c>
      <c r="CZ239" s="30">
        <v>38.04</v>
      </c>
      <c r="DA239" s="30">
        <v>44.03</v>
      </c>
      <c r="DB239" s="7">
        <v>76.0</v>
      </c>
      <c r="DC239" s="7">
        <v>77.0</v>
      </c>
      <c r="DD239" s="13">
        <f t="shared" si="41"/>
        <v>0.4967320261</v>
      </c>
      <c r="DE239" s="7">
        <v>-0.06</v>
      </c>
      <c r="DF239" s="7">
        <v>-3.18</v>
      </c>
      <c r="DG239" s="7">
        <v>57.0</v>
      </c>
      <c r="DH239" s="7">
        <v>41.0</v>
      </c>
      <c r="DI239" s="7">
        <v>48.0</v>
      </c>
      <c r="DJ239" s="8" t="s">
        <v>4147</v>
      </c>
      <c r="DK239" s="7" t="s">
        <v>4148</v>
      </c>
    </row>
    <row r="240" ht="12.75" customHeight="1">
      <c r="A240" s="7" t="s">
        <v>1206</v>
      </c>
      <c r="B240" s="7" t="s">
        <v>1379</v>
      </c>
      <c r="C240" s="8" t="s">
        <v>447</v>
      </c>
      <c r="D240" s="9" t="s">
        <v>174</v>
      </c>
      <c r="E240" s="7">
        <v>26.0</v>
      </c>
      <c r="F240" s="7">
        <v>0.0</v>
      </c>
      <c r="G240" s="7">
        <v>4.0</v>
      </c>
      <c r="H240" s="24">
        <f t="shared" si="1"/>
        <v>4</v>
      </c>
      <c r="I240" s="25">
        <f t="shared" si="2"/>
        <v>0.7047078399</v>
      </c>
      <c r="J240" s="19">
        <v>0.0</v>
      </c>
      <c r="K240" s="19">
        <v>2.0</v>
      </c>
      <c r="L240" s="19">
        <v>2.0</v>
      </c>
      <c r="M240" s="19">
        <v>12.0</v>
      </c>
      <c r="N240" s="19">
        <v>4.0</v>
      </c>
      <c r="O240" s="19">
        <v>13.0</v>
      </c>
      <c r="P240" s="19">
        <v>6.0</v>
      </c>
      <c r="Q240" s="10">
        <f t="shared" si="3"/>
        <v>0</v>
      </c>
      <c r="R240" s="10">
        <f t="shared" si="4"/>
        <v>0</v>
      </c>
      <c r="S240" s="7">
        <v>20434.0</v>
      </c>
      <c r="T240" s="14">
        <f t="shared" si="5"/>
        <v>13.09871795</v>
      </c>
      <c r="U240" s="14">
        <v>331.57</v>
      </c>
      <c r="V240" s="14">
        <f t="shared" si="6"/>
        <v>12.75269231</v>
      </c>
      <c r="W240" s="14">
        <v>894.77</v>
      </c>
      <c r="X240" s="14">
        <f t="shared" si="7"/>
        <v>34.41423077</v>
      </c>
      <c r="Y240" s="13">
        <f t="shared" si="8"/>
        <v>0.2703736321</v>
      </c>
      <c r="Z240" s="12">
        <f t="shared" si="9"/>
        <v>24.88888889</v>
      </c>
      <c r="AA240" s="19">
        <v>26.0</v>
      </c>
      <c r="AB240" s="19">
        <v>36.0</v>
      </c>
      <c r="AC240" s="19">
        <v>45.0</v>
      </c>
      <c r="AD240" s="19">
        <v>9.0</v>
      </c>
      <c r="AE240" s="19">
        <v>4.0</v>
      </c>
      <c r="AF240" s="10">
        <f t="shared" si="10"/>
        <v>0</v>
      </c>
      <c r="AG240" s="10">
        <f t="shared" si="11"/>
        <v>0.4444444444</v>
      </c>
      <c r="AH240" s="10">
        <f t="shared" si="12"/>
        <v>0.4444444444</v>
      </c>
      <c r="AI240" s="19">
        <v>88.0</v>
      </c>
      <c r="AJ240" s="13">
        <f t="shared" si="13"/>
        <v>0.3211678832</v>
      </c>
      <c r="AK240" s="19">
        <v>94.0</v>
      </c>
      <c r="AL240" s="13">
        <f t="shared" si="14"/>
        <v>0.3430656934</v>
      </c>
      <c r="AM240" s="19">
        <v>92.0</v>
      </c>
      <c r="AN240" s="13">
        <f t="shared" si="15"/>
        <v>0.3357664234</v>
      </c>
      <c r="AO240" s="13">
        <f t="shared" si="16"/>
        <v>0.4835164835</v>
      </c>
      <c r="AP240" s="8">
        <v>4.0</v>
      </c>
      <c r="AQ240" s="14">
        <v>-4.59</v>
      </c>
      <c r="AR240" s="19">
        <v>17.07</v>
      </c>
      <c r="AS240" s="26">
        <v>6.0</v>
      </c>
      <c r="AT240" s="27">
        <v>-0.28200000000000003</v>
      </c>
      <c r="AU240" s="8">
        <v>6.0</v>
      </c>
      <c r="AV240" s="27">
        <v>0.726</v>
      </c>
      <c r="AW240" s="19">
        <v>50.5</v>
      </c>
      <c r="AX240" s="19">
        <v>15.93</v>
      </c>
      <c r="AY240" s="27">
        <v>-2.157</v>
      </c>
      <c r="AZ240" s="27">
        <v>-6.399</v>
      </c>
      <c r="BA240" s="19">
        <v>48.04</v>
      </c>
      <c r="BB240" s="13">
        <f t="shared" si="17"/>
        <v>0.08035714286</v>
      </c>
      <c r="BC240" s="28">
        <f t="shared" si="18"/>
        <v>0.9352941176</v>
      </c>
      <c r="BD240" s="26">
        <f t="shared" si="19"/>
        <v>1015.651261</v>
      </c>
      <c r="BE240" s="13">
        <f t="shared" si="20"/>
        <v>0.0156512605</v>
      </c>
      <c r="BF240" s="18">
        <f t="shared" si="21"/>
        <v>1.628615375</v>
      </c>
      <c r="BG240" s="18">
        <f t="shared" si="22"/>
        <v>1.990529903</v>
      </c>
      <c r="BH240" s="14">
        <f t="shared" si="23"/>
        <v>20.26721356</v>
      </c>
      <c r="BI240" s="14">
        <f t="shared" si="24"/>
        <v>30.76273487</v>
      </c>
      <c r="BJ240" s="14">
        <f t="shared" si="25"/>
        <v>43.97261513</v>
      </c>
      <c r="BK240" s="14">
        <f t="shared" si="26"/>
        <v>58.44919625</v>
      </c>
      <c r="BL240" s="14">
        <f t="shared" si="27"/>
        <v>-14.47658111</v>
      </c>
      <c r="BM240" s="19">
        <v>9.0</v>
      </c>
      <c r="BN240" s="19">
        <v>11.0</v>
      </c>
      <c r="BO240" s="26">
        <v>103.0</v>
      </c>
      <c r="BP240" s="26">
        <v>159.0</v>
      </c>
      <c r="BQ240" s="19">
        <v>55.0</v>
      </c>
      <c r="BR240" s="19">
        <v>67.0</v>
      </c>
      <c r="BS240" s="19">
        <v>76.0</v>
      </c>
      <c r="BT240" s="19">
        <v>86.0</v>
      </c>
      <c r="BU240" s="19">
        <v>110.0</v>
      </c>
      <c r="BV240" s="19">
        <v>154.0</v>
      </c>
      <c r="BW240" s="13">
        <f t="shared" si="28"/>
        <v>0.4166666667</v>
      </c>
      <c r="BX240" s="14">
        <v>-9.59</v>
      </c>
      <c r="BY240" s="29">
        <f t="shared" si="29"/>
        <v>-7.045976718</v>
      </c>
      <c r="BZ240" s="18">
        <f t="shared" si="30"/>
        <v>2.306824355</v>
      </c>
      <c r="CA240" s="18">
        <f t="shared" si="31"/>
        <v>2.106230933</v>
      </c>
      <c r="CB240" s="14">
        <f t="shared" si="32"/>
        <v>26.02699653</v>
      </c>
      <c r="CC240" s="14">
        <f t="shared" si="33"/>
        <v>28.23352418</v>
      </c>
      <c r="CD240" s="14">
        <f t="shared" si="34"/>
        <v>50.14835555</v>
      </c>
      <c r="CE240" s="14">
        <f t="shared" si="35"/>
        <v>54.51126248</v>
      </c>
      <c r="CF240" s="14">
        <f t="shared" si="36"/>
        <v>-10.11367418</v>
      </c>
      <c r="CG240" s="7">
        <v>1196.45</v>
      </c>
      <c r="CH240" s="7">
        <v>46.0</v>
      </c>
      <c r="CI240" s="7">
        <v>42.0</v>
      </c>
      <c r="CJ240" s="26">
        <v>473.0</v>
      </c>
      <c r="CK240" s="7">
        <v>521.0</v>
      </c>
      <c r="CL240" s="7">
        <v>223.0</v>
      </c>
      <c r="CM240" s="7">
        <v>243.0</v>
      </c>
      <c r="CN240" s="7">
        <v>258.0</v>
      </c>
      <c r="CO240" s="7">
        <v>281.0</v>
      </c>
      <c r="CP240" s="19">
        <v>2.0</v>
      </c>
      <c r="CQ240" s="19">
        <v>1.0</v>
      </c>
      <c r="CR240" s="26">
        <f t="shared" si="37"/>
        <v>-1</v>
      </c>
      <c r="CS240" s="18">
        <f t="shared" si="38"/>
        <v>0.3523539199</v>
      </c>
      <c r="CT240" s="18">
        <f t="shared" si="39"/>
        <v>0.17617696</v>
      </c>
      <c r="CU240" s="18">
        <f t="shared" si="40"/>
        <v>-0.17617696</v>
      </c>
      <c r="CV240" s="30">
        <v>8.6</v>
      </c>
      <c r="CW240" s="30">
        <v>12.25</v>
      </c>
      <c r="CX240" s="30">
        <v>15.06</v>
      </c>
      <c r="CY240" s="30">
        <v>9.17</v>
      </c>
      <c r="CZ240" s="30">
        <v>10.19</v>
      </c>
      <c r="DA240" s="30">
        <v>11.42</v>
      </c>
      <c r="DB240" s="7">
        <v>0.0</v>
      </c>
      <c r="DC240" s="7">
        <v>0.0</v>
      </c>
      <c r="DD240" s="13" t="str">
        <f t="shared" si="41"/>
        <v> </v>
      </c>
      <c r="DE240" s="7">
        <v>0.0</v>
      </c>
      <c r="DF240" s="7">
        <v>0.0</v>
      </c>
      <c r="DG240" s="7">
        <v>0.0</v>
      </c>
      <c r="DH240" s="7">
        <v>0.0</v>
      </c>
      <c r="DI240" s="7">
        <v>0.0</v>
      </c>
      <c r="DJ240" s="8" t="s">
        <v>4149</v>
      </c>
      <c r="DK240" s="7" t="s">
        <v>4150</v>
      </c>
    </row>
    <row r="241" ht="12.75" customHeight="1">
      <c r="A241" s="7" t="s">
        <v>134</v>
      </c>
      <c r="B241" s="7" t="s">
        <v>1382</v>
      </c>
      <c r="C241" s="8" t="s">
        <v>447</v>
      </c>
      <c r="D241" s="9" t="s">
        <v>247</v>
      </c>
      <c r="E241" s="7">
        <v>60.0</v>
      </c>
      <c r="F241" s="7">
        <v>5.0</v>
      </c>
      <c r="G241" s="7">
        <v>10.0</v>
      </c>
      <c r="H241" s="24">
        <f t="shared" si="1"/>
        <v>15</v>
      </c>
      <c r="I241" s="25">
        <f t="shared" si="2"/>
        <v>1.411653988</v>
      </c>
      <c r="J241" s="19">
        <v>5.0</v>
      </c>
      <c r="K241" s="19">
        <v>6.0</v>
      </c>
      <c r="L241" s="19">
        <v>4.0</v>
      </c>
      <c r="M241" s="19">
        <v>42.0</v>
      </c>
      <c r="N241" s="19">
        <v>23.0</v>
      </c>
      <c r="O241" s="19">
        <v>17.0</v>
      </c>
      <c r="P241" s="19">
        <v>53.0</v>
      </c>
      <c r="Q241" s="10">
        <f t="shared" si="3"/>
        <v>0.119047619</v>
      </c>
      <c r="R241" s="10">
        <f t="shared" si="4"/>
        <v>0.06097560976</v>
      </c>
      <c r="S241" s="7">
        <v>38253.0</v>
      </c>
      <c r="T241" s="14">
        <f t="shared" si="5"/>
        <v>10.62583333</v>
      </c>
      <c r="U241" s="14">
        <v>616.99</v>
      </c>
      <c r="V241" s="14">
        <f t="shared" si="6"/>
        <v>10.28316667</v>
      </c>
      <c r="W241" s="14">
        <v>2292.07</v>
      </c>
      <c r="X241" s="14">
        <f t="shared" si="7"/>
        <v>38.20116667</v>
      </c>
      <c r="Y241" s="13">
        <f t="shared" si="8"/>
        <v>0.212092566</v>
      </c>
      <c r="Z241" s="12">
        <f t="shared" si="9"/>
        <v>58.88888889</v>
      </c>
      <c r="AA241" s="19">
        <v>19.0</v>
      </c>
      <c r="AB241" s="19">
        <v>9.0</v>
      </c>
      <c r="AC241" s="19">
        <v>36.0</v>
      </c>
      <c r="AD241" s="19">
        <v>12.0</v>
      </c>
      <c r="AE241" s="19">
        <v>10.0</v>
      </c>
      <c r="AF241" s="10">
        <f t="shared" si="10"/>
        <v>0.1851851852</v>
      </c>
      <c r="AG241" s="10">
        <f t="shared" si="11"/>
        <v>0.3703703704</v>
      </c>
      <c r="AH241" s="10">
        <f t="shared" si="12"/>
        <v>0.5555555556</v>
      </c>
      <c r="AI241" s="19">
        <v>160.0</v>
      </c>
      <c r="AJ241" s="13">
        <f t="shared" si="13"/>
        <v>0.2857142857</v>
      </c>
      <c r="AK241" s="19">
        <v>196.0</v>
      </c>
      <c r="AL241" s="13">
        <f t="shared" si="14"/>
        <v>0.35</v>
      </c>
      <c r="AM241" s="19">
        <v>204.0</v>
      </c>
      <c r="AN241" s="13">
        <f t="shared" si="15"/>
        <v>0.3642857143</v>
      </c>
      <c r="AO241" s="13">
        <f t="shared" si="16"/>
        <v>0.4494382022</v>
      </c>
      <c r="AP241" s="8">
        <v>6.0</v>
      </c>
      <c r="AQ241" s="14">
        <v>-6.78</v>
      </c>
      <c r="AR241" s="19">
        <v>16.95</v>
      </c>
      <c r="AS241" s="26">
        <v>12.0</v>
      </c>
      <c r="AT241" s="27">
        <v>0.078</v>
      </c>
      <c r="AU241" s="8">
        <v>10.0</v>
      </c>
      <c r="AV241" s="27">
        <v>-0.342</v>
      </c>
      <c r="AW241" s="19">
        <v>49.98</v>
      </c>
      <c r="AX241" s="19">
        <v>17.49</v>
      </c>
      <c r="AY241" s="27">
        <v>-2.167</v>
      </c>
      <c r="AZ241" s="27">
        <v>-6.435</v>
      </c>
      <c r="BA241" s="19">
        <v>47.08</v>
      </c>
      <c r="BB241" s="13">
        <f t="shared" si="17"/>
        <v>0.1018867925</v>
      </c>
      <c r="BC241" s="28">
        <f t="shared" si="18"/>
        <v>0.9104477612</v>
      </c>
      <c r="BD241" s="26">
        <f t="shared" si="19"/>
        <v>1012.334554</v>
      </c>
      <c r="BE241" s="13">
        <f t="shared" si="20"/>
        <v>0.01233455365</v>
      </c>
      <c r="BF241" s="18">
        <f t="shared" si="21"/>
        <v>2.625650335</v>
      </c>
      <c r="BG241" s="18">
        <f t="shared" si="22"/>
        <v>2.333911409</v>
      </c>
      <c r="BH241" s="14">
        <f t="shared" si="23"/>
        <v>25.7702718</v>
      </c>
      <c r="BI241" s="14">
        <f t="shared" si="24"/>
        <v>26.06201073</v>
      </c>
      <c r="BJ241" s="14">
        <f t="shared" si="25"/>
        <v>45.02504092</v>
      </c>
      <c r="BK241" s="14">
        <f t="shared" si="26"/>
        <v>55.13865703</v>
      </c>
      <c r="BL241" s="14">
        <f t="shared" si="27"/>
        <v>-10.1136161</v>
      </c>
      <c r="BM241" s="19">
        <v>27.0</v>
      </c>
      <c r="BN241" s="19">
        <v>24.0</v>
      </c>
      <c r="BO241" s="26">
        <v>238.0</v>
      </c>
      <c r="BP241" s="26">
        <v>244.0</v>
      </c>
      <c r="BQ241" s="19">
        <v>99.0</v>
      </c>
      <c r="BR241" s="19">
        <v>125.0</v>
      </c>
      <c r="BS241" s="19">
        <v>99.0</v>
      </c>
      <c r="BT241" s="19">
        <v>174.0</v>
      </c>
      <c r="BU241" s="19">
        <v>217.0</v>
      </c>
      <c r="BV241" s="19">
        <v>255.0</v>
      </c>
      <c r="BW241" s="13">
        <f t="shared" si="28"/>
        <v>0.4597457627</v>
      </c>
      <c r="BX241" s="14">
        <v>-4.32</v>
      </c>
      <c r="BY241" s="29">
        <f t="shared" si="29"/>
        <v>-2.897132958</v>
      </c>
      <c r="BZ241" s="18">
        <f t="shared" si="30"/>
        <v>2.107222505</v>
      </c>
      <c r="CA241" s="18">
        <f t="shared" si="31"/>
        <v>1.87542803</v>
      </c>
      <c r="CB241" s="14">
        <f t="shared" si="32"/>
        <v>27.58354259</v>
      </c>
      <c r="CC241" s="14">
        <f t="shared" si="33"/>
        <v>27.07780919</v>
      </c>
      <c r="CD241" s="14">
        <f t="shared" si="34"/>
        <v>50.48905122</v>
      </c>
      <c r="CE241" s="14">
        <f t="shared" si="35"/>
        <v>53.77631833</v>
      </c>
      <c r="CF241" s="14">
        <f t="shared" si="36"/>
        <v>-6.826348996</v>
      </c>
      <c r="CG241" s="7">
        <v>2847.35</v>
      </c>
      <c r="CH241" s="7">
        <v>100.0</v>
      </c>
      <c r="CI241" s="7">
        <v>89.0</v>
      </c>
      <c r="CJ241" s="26">
        <v>1209.0</v>
      </c>
      <c r="CK241" s="7">
        <v>1196.0</v>
      </c>
      <c r="CL241" s="7">
        <v>516.0</v>
      </c>
      <c r="CM241" s="7">
        <v>557.0</v>
      </c>
      <c r="CN241" s="7">
        <v>571.0</v>
      </c>
      <c r="CO241" s="7">
        <v>710.0</v>
      </c>
      <c r="CP241" s="19">
        <v>8.0</v>
      </c>
      <c r="CQ241" s="19">
        <v>9.0</v>
      </c>
      <c r="CR241" s="26">
        <f t="shared" si="37"/>
        <v>1</v>
      </c>
      <c r="CS241" s="18">
        <f t="shared" si="38"/>
        <v>0.7528821269</v>
      </c>
      <c r="CT241" s="18">
        <f t="shared" si="39"/>
        <v>0.8469923928</v>
      </c>
      <c r="CU241" s="18">
        <f t="shared" si="40"/>
        <v>0.09411026586</v>
      </c>
      <c r="CV241" s="30">
        <v>18.59</v>
      </c>
      <c r="CW241" s="30">
        <v>18.86</v>
      </c>
      <c r="CX241" s="30">
        <v>20.39</v>
      </c>
      <c r="CY241" s="30">
        <v>14.27</v>
      </c>
      <c r="CZ241" s="30">
        <v>19.63</v>
      </c>
      <c r="DA241" s="30">
        <v>27.74</v>
      </c>
      <c r="DB241" s="7">
        <v>0.0</v>
      </c>
      <c r="DC241" s="7">
        <v>2.0</v>
      </c>
      <c r="DD241" s="13">
        <f t="shared" si="41"/>
        <v>0</v>
      </c>
      <c r="DE241" s="7">
        <v>0.0</v>
      </c>
      <c r="DF241" s="7">
        <v>1.0</v>
      </c>
      <c r="DG241" s="7">
        <v>1.0</v>
      </c>
      <c r="DH241" s="7">
        <v>0.0</v>
      </c>
      <c r="DI241" s="7">
        <v>1.0</v>
      </c>
      <c r="DJ241" s="8" t="s">
        <v>4151</v>
      </c>
      <c r="DK241" s="7" t="s">
        <v>4152</v>
      </c>
    </row>
    <row r="242" ht="12.75" customHeight="1">
      <c r="A242" s="7" t="s">
        <v>1115</v>
      </c>
      <c r="B242" s="7" t="s">
        <v>1387</v>
      </c>
      <c r="C242" s="8" t="s">
        <v>197</v>
      </c>
      <c r="D242" s="9" t="s">
        <v>174</v>
      </c>
      <c r="E242" s="7">
        <v>14.0</v>
      </c>
      <c r="F242" s="7">
        <v>1.0</v>
      </c>
      <c r="G242" s="7">
        <v>1.0</v>
      </c>
      <c r="H242" s="24">
        <f t="shared" si="1"/>
        <v>2</v>
      </c>
      <c r="I242" s="25">
        <f t="shared" si="2"/>
        <v>0.8280621047</v>
      </c>
      <c r="J242" s="19">
        <v>1.0</v>
      </c>
      <c r="K242" s="19">
        <v>0.0</v>
      </c>
      <c r="L242" s="19">
        <v>1.0</v>
      </c>
      <c r="M242" s="19">
        <v>13.0</v>
      </c>
      <c r="N242" s="19">
        <v>4.0</v>
      </c>
      <c r="O242" s="19">
        <v>12.0</v>
      </c>
      <c r="P242" s="19">
        <v>10.0</v>
      </c>
      <c r="Q242" s="10">
        <f t="shared" si="3"/>
        <v>0.07692307692</v>
      </c>
      <c r="R242" s="10">
        <f t="shared" si="4"/>
        <v>0.03448275862</v>
      </c>
      <c r="S242" s="7">
        <v>8695.0</v>
      </c>
      <c r="T242" s="14">
        <f t="shared" si="5"/>
        <v>10.35119048</v>
      </c>
      <c r="U242" s="14">
        <v>144.98</v>
      </c>
      <c r="V242" s="14">
        <f t="shared" si="6"/>
        <v>10.35571429</v>
      </c>
      <c r="W242" s="14">
        <v>521.54</v>
      </c>
      <c r="X242" s="14">
        <f t="shared" si="7"/>
        <v>37.25285714</v>
      </c>
      <c r="Y242" s="13">
        <f t="shared" si="8"/>
        <v>0.2175178539</v>
      </c>
      <c r="Z242" s="12">
        <f t="shared" si="9"/>
        <v>0</v>
      </c>
      <c r="AA242" s="19">
        <v>7.0</v>
      </c>
      <c r="AB242" s="19">
        <v>9.0</v>
      </c>
      <c r="AC242" s="19">
        <v>16.0</v>
      </c>
      <c r="AD242" s="19">
        <v>3.0</v>
      </c>
      <c r="AE242" s="19">
        <v>0.0</v>
      </c>
      <c r="AF242" s="10">
        <f t="shared" si="10"/>
        <v>0.25</v>
      </c>
      <c r="AG242" s="10">
        <f t="shared" si="11"/>
        <v>0.25</v>
      </c>
      <c r="AH242" s="10">
        <f t="shared" si="12"/>
        <v>0.5</v>
      </c>
      <c r="AI242" s="19">
        <v>46.0</v>
      </c>
      <c r="AJ242" s="13">
        <f t="shared" si="13"/>
        <v>0.3833333333</v>
      </c>
      <c r="AK242" s="19">
        <v>36.0</v>
      </c>
      <c r="AL242" s="13">
        <f t="shared" si="14"/>
        <v>0.3</v>
      </c>
      <c r="AM242" s="19">
        <v>38.0</v>
      </c>
      <c r="AN242" s="13">
        <f t="shared" si="15"/>
        <v>0.3166666667</v>
      </c>
      <c r="AO242" s="13">
        <f t="shared" si="16"/>
        <v>0.5609756098</v>
      </c>
      <c r="AP242" s="8">
        <v>4.0</v>
      </c>
      <c r="AQ242" s="14">
        <v>-2.16</v>
      </c>
      <c r="AR242" s="19">
        <v>17.01</v>
      </c>
      <c r="AS242" s="26">
        <v>7.0</v>
      </c>
      <c r="AT242" s="27">
        <v>-0.533</v>
      </c>
      <c r="AU242" s="8">
        <v>6.0</v>
      </c>
      <c r="AV242" s="27">
        <v>-5.023</v>
      </c>
      <c r="AW242" s="19">
        <v>48.33</v>
      </c>
      <c r="AX242" s="19">
        <v>16.61</v>
      </c>
      <c r="AY242" s="27">
        <v>0.398</v>
      </c>
      <c r="AZ242" s="27">
        <v>12.982</v>
      </c>
      <c r="BA242" s="19">
        <v>55.2</v>
      </c>
      <c r="BB242" s="13">
        <f t="shared" si="17"/>
        <v>0.04255319149</v>
      </c>
      <c r="BC242" s="28">
        <f t="shared" si="18"/>
        <v>0.9122807018</v>
      </c>
      <c r="BD242" s="26">
        <f t="shared" si="19"/>
        <v>954.8338932</v>
      </c>
      <c r="BE242" s="13">
        <f t="shared" si="20"/>
        <v>-0.04516610676</v>
      </c>
      <c r="BF242" s="18">
        <f t="shared" si="21"/>
        <v>1.655400745</v>
      </c>
      <c r="BG242" s="18">
        <f t="shared" si="22"/>
        <v>2.069250931</v>
      </c>
      <c r="BH242" s="14">
        <f t="shared" si="23"/>
        <v>38.90191751</v>
      </c>
      <c r="BI242" s="14">
        <f t="shared" si="24"/>
        <v>23.58946062</v>
      </c>
      <c r="BJ242" s="14">
        <f t="shared" si="25"/>
        <v>72.0099324</v>
      </c>
      <c r="BK242" s="14">
        <f t="shared" si="26"/>
        <v>43.86811974</v>
      </c>
      <c r="BL242" s="14">
        <f t="shared" si="27"/>
        <v>28.14181266</v>
      </c>
      <c r="BM242" s="19">
        <v>4.0</v>
      </c>
      <c r="BN242" s="19">
        <v>5.0</v>
      </c>
      <c r="BO242" s="26">
        <v>90.0</v>
      </c>
      <c r="BP242" s="26">
        <v>52.0</v>
      </c>
      <c r="BQ242" s="19">
        <v>36.0</v>
      </c>
      <c r="BR242" s="19">
        <v>28.0</v>
      </c>
      <c r="BS242" s="19">
        <v>44.0</v>
      </c>
      <c r="BT242" s="19">
        <v>21.0</v>
      </c>
      <c r="BU242" s="19">
        <v>83.0</v>
      </c>
      <c r="BV242" s="19">
        <v>56.0</v>
      </c>
      <c r="BW242" s="13">
        <f t="shared" si="28"/>
        <v>0.5971223022</v>
      </c>
      <c r="BX242" s="14">
        <v>3.0</v>
      </c>
      <c r="BY242" s="29">
        <f t="shared" si="29"/>
        <v>8.58339803</v>
      </c>
      <c r="BZ242" s="18">
        <f t="shared" si="30"/>
        <v>2.073836599</v>
      </c>
      <c r="CA242" s="18">
        <f t="shared" si="31"/>
        <v>1.803336173</v>
      </c>
      <c r="CB242" s="14">
        <f t="shared" si="32"/>
        <v>34.80438814</v>
      </c>
      <c r="CC242" s="14">
        <f t="shared" si="33"/>
        <v>25.69754046</v>
      </c>
      <c r="CD242" s="14">
        <f t="shared" si="34"/>
        <v>65.46110307</v>
      </c>
      <c r="CE242" s="14">
        <f t="shared" si="35"/>
        <v>47.33757454</v>
      </c>
      <c r="CF242" s="14">
        <f t="shared" si="36"/>
        <v>10.01828413</v>
      </c>
      <c r="CG242" s="7">
        <v>665.433333</v>
      </c>
      <c r="CH242" s="7">
        <v>23.0</v>
      </c>
      <c r="CI242" s="7">
        <v>20.0</v>
      </c>
      <c r="CJ242" s="26">
        <v>363.0</v>
      </c>
      <c r="CK242" s="7">
        <v>265.0</v>
      </c>
      <c r="CL242" s="7">
        <v>162.0</v>
      </c>
      <c r="CM242" s="7">
        <v>115.0</v>
      </c>
      <c r="CN242" s="7">
        <v>178.0</v>
      </c>
      <c r="CO242" s="7">
        <v>125.0</v>
      </c>
      <c r="CP242" s="19">
        <v>6.0</v>
      </c>
      <c r="CQ242" s="19">
        <v>0.0</v>
      </c>
      <c r="CR242" s="26">
        <f t="shared" si="37"/>
        <v>-6</v>
      </c>
      <c r="CS242" s="18">
        <f t="shared" si="38"/>
        <v>2.484186314</v>
      </c>
      <c r="CT242" s="18">
        <f t="shared" si="39"/>
        <v>0</v>
      </c>
      <c r="CU242" s="18">
        <f t="shared" si="40"/>
        <v>-2.484186314</v>
      </c>
      <c r="CV242" s="30">
        <v>7.24</v>
      </c>
      <c r="CW242" s="30">
        <v>4.58</v>
      </c>
      <c r="CX242" s="30">
        <v>3.6</v>
      </c>
      <c r="CY242" s="30">
        <v>4.07</v>
      </c>
      <c r="CZ242" s="30">
        <v>5.59</v>
      </c>
      <c r="DA242" s="30">
        <v>4.87</v>
      </c>
      <c r="DB242" s="7">
        <v>0.0</v>
      </c>
      <c r="DC242" s="7">
        <v>0.0</v>
      </c>
      <c r="DD242" s="13" t="str">
        <f t="shared" si="41"/>
        <v> </v>
      </c>
      <c r="DE242" s="7">
        <v>0.0</v>
      </c>
      <c r="DF242" s="7">
        <v>0.0</v>
      </c>
      <c r="DG242" s="7">
        <v>0.0</v>
      </c>
      <c r="DH242" s="7">
        <v>0.0</v>
      </c>
      <c r="DI242" s="7">
        <v>0.0</v>
      </c>
      <c r="DJ242" s="8" t="s">
        <v>4153</v>
      </c>
      <c r="DK242" s="7" t="s">
        <v>4154</v>
      </c>
    </row>
    <row r="243" ht="12.75" customHeight="1">
      <c r="A243" s="7" t="s">
        <v>1390</v>
      </c>
      <c r="B243" s="7" t="s">
        <v>1391</v>
      </c>
      <c r="C243" s="8" t="s">
        <v>254</v>
      </c>
      <c r="D243" s="9" t="s">
        <v>255</v>
      </c>
      <c r="E243" s="7">
        <v>82.0</v>
      </c>
      <c r="F243" s="7">
        <v>24.0</v>
      </c>
      <c r="G243" s="7">
        <v>16.0</v>
      </c>
      <c r="H243" s="24">
        <f t="shared" si="1"/>
        <v>40</v>
      </c>
      <c r="I243" s="25">
        <f t="shared" si="2"/>
        <v>1.999500125</v>
      </c>
      <c r="J243" s="19">
        <v>21.0</v>
      </c>
      <c r="K243" s="19">
        <v>9.0</v>
      </c>
      <c r="L243" s="19">
        <v>4.0</v>
      </c>
      <c r="M243" s="19">
        <v>149.0</v>
      </c>
      <c r="N243" s="19">
        <v>97.0</v>
      </c>
      <c r="O243" s="19">
        <v>84.0</v>
      </c>
      <c r="P243" s="19">
        <v>199.0</v>
      </c>
      <c r="Q243" s="10">
        <f t="shared" si="3"/>
        <v>0.1610738255</v>
      </c>
      <c r="R243" s="10">
        <f t="shared" si="4"/>
        <v>0.07272727273</v>
      </c>
      <c r="S243" s="7">
        <v>72018.0</v>
      </c>
      <c r="T243" s="14">
        <f t="shared" si="5"/>
        <v>14.63780488</v>
      </c>
      <c r="U243" s="14">
        <v>1132.12</v>
      </c>
      <c r="V243" s="14">
        <f t="shared" si="6"/>
        <v>13.80634146</v>
      </c>
      <c r="W243" s="14">
        <v>2787.95</v>
      </c>
      <c r="X243" s="14">
        <f t="shared" si="7"/>
        <v>33.99939024</v>
      </c>
      <c r="Y243" s="13">
        <f t="shared" si="8"/>
        <v>0.2888009653</v>
      </c>
      <c r="Z243" s="12">
        <f t="shared" si="9"/>
        <v>103.3333333</v>
      </c>
      <c r="AA243" s="19">
        <v>25.0</v>
      </c>
      <c r="AB243" s="19">
        <v>103.0</v>
      </c>
      <c r="AC243" s="19">
        <v>83.0</v>
      </c>
      <c r="AD243" s="19">
        <v>38.0</v>
      </c>
      <c r="AE243" s="19">
        <v>59.0</v>
      </c>
      <c r="AF243" s="10">
        <f t="shared" si="10"/>
        <v>0.3888888889</v>
      </c>
      <c r="AG243" s="10">
        <f t="shared" si="11"/>
        <v>0.2407407407</v>
      </c>
      <c r="AH243" s="10">
        <f t="shared" si="12"/>
        <v>0.6296296296</v>
      </c>
      <c r="AI243" s="19">
        <v>495.0</v>
      </c>
      <c r="AJ243" s="13">
        <f t="shared" si="13"/>
        <v>0.4852941176</v>
      </c>
      <c r="AK243" s="19">
        <v>149.0</v>
      </c>
      <c r="AL243" s="13">
        <f t="shared" si="14"/>
        <v>0.1460784314</v>
      </c>
      <c r="AM243" s="19">
        <v>376.0</v>
      </c>
      <c r="AN243" s="13">
        <f t="shared" si="15"/>
        <v>0.368627451</v>
      </c>
      <c r="AO243" s="13">
        <f t="shared" si="16"/>
        <v>0.7686335404</v>
      </c>
      <c r="AP243" s="8">
        <v>14.0</v>
      </c>
      <c r="AQ243" s="14">
        <v>34.33</v>
      </c>
      <c r="AR243" s="19">
        <v>17.68</v>
      </c>
      <c r="AS243" s="26">
        <v>3.0</v>
      </c>
      <c r="AT243" s="27">
        <v>0.752</v>
      </c>
      <c r="AU243" s="8">
        <v>3.0</v>
      </c>
      <c r="AV243" s="27">
        <v>0.182</v>
      </c>
      <c r="AW243" s="19">
        <v>50.21</v>
      </c>
      <c r="AX243" s="19">
        <v>18.63</v>
      </c>
      <c r="AY243" s="27">
        <v>4.248</v>
      </c>
      <c r="AZ243" s="27">
        <v>8.33</v>
      </c>
      <c r="BA243" s="19">
        <v>53.84</v>
      </c>
      <c r="BB243" s="13">
        <f t="shared" si="17"/>
        <v>0.08709677419</v>
      </c>
      <c r="BC243" s="28">
        <f t="shared" si="18"/>
        <v>0.9184466019</v>
      </c>
      <c r="BD243" s="26">
        <f t="shared" si="19"/>
        <v>1005.543376</v>
      </c>
      <c r="BE243" s="13">
        <f t="shared" si="20"/>
        <v>0.005543376135</v>
      </c>
      <c r="BF243" s="18">
        <f t="shared" si="21"/>
        <v>2.861887432</v>
      </c>
      <c r="BG243" s="18">
        <f t="shared" si="22"/>
        <v>2.225912447</v>
      </c>
      <c r="BH243" s="14">
        <f t="shared" si="23"/>
        <v>32.85870756</v>
      </c>
      <c r="BI243" s="14">
        <f t="shared" si="24"/>
        <v>27.29392644</v>
      </c>
      <c r="BJ243" s="14">
        <f t="shared" si="25"/>
        <v>63.80949016</v>
      </c>
      <c r="BK243" s="14">
        <f t="shared" si="26"/>
        <v>49.500053</v>
      </c>
      <c r="BL243" s="14">
        <f t="shared" si="27"/>
        <v>14.30943716</v>
      </c>
      <c r="BM243" s="19">
        <v>54.0</v>
      </c>
      <c r="BN243" s="19">
        <v>42.0</v>
      </c>
      <c r="BO243" s="26">
        <v>566.0</v>
      </c>
      <c r="BP243" s="26">
        <v>473.0</v>
      </c>
      <c r="BQ243" s="19">
        <v>278.0</v>
      </c>
      <c r="BR243" s="19">
        <v>154.0</v>
      </c>
      <c r="BS243" s="19">
        <v>306.0</v>
      </c>
      <c r="BT243" s="19">
        <v>265.0</v>
      </c>
      <c r="BU243" s="19">
        <v>596.0</v>
      </c>
      <c r="BV243" s="19">
        <v>420.0</v>
      </c>
      <c r="BW243" s="13">
        <f t="shared" si="28"/>
        <v>0.5866141732</v>
      </c>
      <c r="BX243" s="14">
        <v>7.31</v>
      </c>
      <c r="BY243" s="29">
        <f t="shared" si="29"/>
        <v>-0.3757678068</v>
      </c>
      <c r="BZ243" s="18">
        <f t="shared" si="30"/>
        <v>2.156100669</v>
      </c>
      <c r="CA243" s="18">
        <f t="shared" si="31"/>
        <v>2.079643198</v>
      </c>
      <c r="CB243" s="14">
        <f t="shared" si="32"/>
        <v>29.68079006</v>
      </c>
      <c r="CC243" s="14">
        <f t="shared" si="33"/>
        <v>26.66836572</v>
      </c>
      <c r="CD243" s="14">
        <f t="shared" si="34"/>
        <v>56.13507486</v>
      </c>
      <c r="CE243" s="14">
        <f t="shared" si="35"/>
        <v>50.78305193</v>
      </c>
      <c r="CF243" s="14">
        <f t="shared" si="36"/>
        <v>8.957414225</v>
      </c>
      <c r="CG243" s="7">
        <v>3923.75</v>
      </c>
      <c r="CH243" s="7">
        <v>141.0</v>
      </c>
      <c r="CI243" s="7">
        <v>136.0</v>
      </c>
      <c r="CJ243" s="26">
        <v>1800.0</v>
      </c>
      <c r="CK243" s="7">
        <v>1608.0</v>
      </c>
      <c r="CL243" s="7">
        <v>791.0</v>
      </c>
      <c r="CM243" s="7">
        <v>623.0</v>
      </c>
      <c r="CN243" s="7">
        <v>939.0</v>
      </c>
      <c r="CO243" s="7">
        <v>954.0</v>
      </c>
      <c r="CP243" s="19">
        <v>11.0</v>
      </c>
      <c r="CQ243" s="19">
        <v>20.0</v>
      </c>
      <c r="CR243" s="26">
        <f t="shared" si="37"/>
        <v>9</v>
      </c>
      <c r="CS243" s="18">
        <f t="shared" si="38"/>
        <v>0.5498625344</v>
      </c>
      <c r="CT243" s="18">
        <f t="shared" si="39"/>
        <v>0.9997500625</v>
      </c>
      <c r="CU243" s="18">
        <f t="shared" si="40"/>
        <v>0.4498875281</v>
      </c>
      <c r="CV243" s="30">
        <v>48.08</v>
      </c>
      <c r="CW243" s="30">
        <v>37.21</v>
      </c>
      <c r="CX243" s="30">
        <v>32.92</v>
      </c>
      <c r="CY243" s="30">
        <v>45.04</v>
      </c>
      <c r="CZ243" s="30">
        <v>36.0</v>
      </c>
      <c r="DA243" s="30">
        <v>42.16</v>
      </c>
      <c r="DB243" s="7">
        <v>2.0</v>
      </c>
      <c r="DC243" s="7">
        <v>3.0</v>
      </c>
      <c r="DD243" s="13">
        <f t="shared" si="41"/>
        <v>0.4</v>
      </c>
      <c r="DE243" s="7">
        <v>-0.02</v>
      </c>
      <c r="DF243" s="7">
        <v>-0.73</v>
      </c>
      <c r="DG243" s="7">
        <v>3.0</v>
      </c>
      <c r="DH243" s="7">
        <v>1.0</v>
      </c>
      <c r="DI243" s="7">
        <v>0.0</v>
      </c>
      <c r="DJ243" s="8" t="s">
        <v>4155</v>
      </c>
      <c r="DK243" s="7" t="s">
        <v>4156</v>
      </c>
    </row>
    <row r="244" ht="12.75" customHeight="1">
      <c r="A244" s="7" t="s">
        <v>264</v>
      </c>
      <c r="B244" s="7" t="s">
        <v>1394</v>
      </c>
      <c r="C244" s="8" t="s">
        <v>458</v>
      </c>
      <c r="D244" s="9" t="s">
        <v>174</v>
      </c>
      <c r="E244" s="7">
        <v>69.0</v>
      </c>
      <c r="F244" s="7">
        <v>2.0</v>
      </c>
      <c r="G244" s="7">
        <v>9.0</v>
      </c>
      <c r="H244" s="24">
        <f t="shared" si="1"/>
        <v>11</v>
      </c>
      <c r="I244" s="25">
        <f t="shared" si="2"/>
        <v>0.5430311009</v>
      </c>
      <c r="J244" s="19">
        <v>2.0</v>
      </c>
      <c r="K244" s="19">
        <v>4.0</v>
      </c>
      <c r="L244" s="19">
        <v>3.0</v>
      </c>
      <c r="M244" s="19">
        <v>59.0</v>
      </c>
      <c r="N244" s="19">
        <v>26.0</v>
      </c>
      <c r="O244" s="19">
        <v>48.0</v>
      </c>
      <c r="P244" s="19">
        <v>35.0</v>
      </c>
      <c r="Q244" s="10">
        <f t="shared" si="3"/>
        <v>0.03389830508</v>
      </c>
      <c r="R244" s="10">
        <f t="shared" si="4"/>
        <v>0.01503759398</v>
      </c>
      <c r="S244" s="7">
        <v>72924.0</v>
      </c>
      <c r="T244" s="14">
        <f t="shared" si="5"/>
        <v>17.61449275</v>
      </c>
      <c r="U244" s="14">
        <v>1137.24</v>
      </c>
      <c r="V244" s="14">
        <f t="shared" si="6"/>
        <v>16.48173913</v>
      </c>
      <c r="W244" s="14">
        <v>2126.65</v>
      </c>
      <c r="X244" s="14">
        <f t="shared" si="7"/>
        <v>30.82101449</v>
      </c>
      <c r="Y244" s="13">
        <f t="shared" si="8"/>
        <v>0.3484308601</v>
      </c>
      <c r="Z244" s="12">
        <f t="shared" si="9"/>
        <v>55.28205128</v>
      </c>
      <c r="AA244" s="19">
        <v>86.0</v>
      </c>
      <c r="AB244" s="19">
        <v>36.0</v>
      </c>
      <c r="AC244" s="19">
        <v>101.0</v>
      </c>
      <c r="AD244" s="19">
        <v>24.0</v>
      </c>
      <c r="AE244" s="19">
        <v>13.0</v>
      </c>
      <c r="AF244" s="10">
        <f t="shared" si="10"/>
        <v>0.05128205128</v>
      </c>
      <c r="AG244" s="10">
        <f t="shared" si="11"/>
        <v>0.1794871795</v>
      </c>
      <c r="AH244" s="10">
        <f t="shared" si="12"/>
        <v>0.2307692308</v>
      </c>
      <c r="AI244" s="19">
        <v>295.0</v>
      </c>
      <c r="AJ244" s="13">
        <f t="shared" si="13"/>
        <v>0.2734012975</v>
      </c>
      <c r="AK244" s="19">
        <v>357.0</v>
      </c>
      <c r="AL244" s="13">
        <f t="shared" si="14"/>
        <v>0.3308619092</v>
      </c>
      <c r="AM244" s="19">
        <v>427.0</v>
      </c>
      <c r="AN244" s="13">
        <f t="shared" si="15"/>
        <v>0.3957367933</v>
      </c>
      <c r="AO244" s="13">
        <f t="shared" si="16"/>
        <v>0.4524539877</v>
      </c>
      <c r="AP244" s="8">
        <v>1.0</v>
      </c>
      <c r="AQ244" s="14">
        <v>-5.47</v>
      </c>
      <c r="AR244" s="19">
        <v>17.41</v>
      </c>
      <c r="AS244" s="26">
        <v>4.0</v>
      </c>
      <c r="AT244" s="27">
        <v>0.712</v>
      </c>
      <c r="AU244" s="8">
        <v>4.0</v>
      </c>
      <c r="AV244" s="27">
        <v>0.002</v>
      </c>
      <c r="AW244" s="19">
        <v>50.14</v>
      </c>
      <c r="AX244" s="19">
        <v>16.73</v>
      </c>
      <c r="AY244" s="27">
        <v>-0.631</v>
      </c>
      <c r="AZ244" s="27">
        <v>4.852</v>
      </c>
      <c r="BA244" s="19">
        <v>51.49</v>
      </c>
      <c r="BB244" s="13">
        <f t="shared" si="17"/>
        <v>0.07235621521</v>
      </c>
      <c r="BC244" s="28">
        <f t="shared" si="18"/>
        <v>0.9129662522</v>
      </c>
      <c r="BD244" s="26">
        <f t="shared" si="19"/>
        <v>985.3224674</v>
      </c>
      <c r="BE244" s="13">
        <f t="shared" si="20"/>
        <v>-0.01467753257</v>
      </c>
      <c r="BF244" s="18">
        <f t="shared" si="21"/>
        <v>2.057613169</v>
      </c>
      <c r="BG244" s="18">
        <f t="shared" si="22"/>
        <v>2.585206289</v>
      </c>
      <c r="BH244" s="14">
        <f t="shared" si="23"/>
        <v>28.43726918</v>
      </c>
      <c r="BI244" s="14">
        <f t="shared" si="24"/>
        <v>29.70349267</v>
      </c>
      <c r="BJ244" s="14">
        <f t="shared" si="25"/>
        <v>54.18381344</v>
      </c>
      <c r="BK244" s="14">
        <f t="shared" si="26"/>
        <v>56.87453836</v>
      </c>
      <c r="BL244" s="14">
        <f t="shared" si="27"/>
        <v>-2.690724913</v>
      </c>
      <c r="BM244" s="19">
        <v>39.0</v>
      </c>
      <c r="BN244" s="19">
        <v>49.0</v>
      </c>
      <c r="BO244" s="26">
        <v>500.0</v>
      </c>
      <c r="BP244" s="26">
        <v>514.0</v>
      </c>
      <c r="BQ244" s="19">
        <v>244.0</v>
      </c>
      <c r="BR244" s="19">
        <v>233.0</v>
      </c>
      <c r="BS244" s="19">
        <v>244.0</v>
      </c>
      <c r="BT244" s="19">
        <v>282.0</v>
      </c>
      <c r="BU244" s="19">
        <v>462.0</v>
      </c>
      <c r="BV244" s="19">
        <v>519.0</v>
      </c>
      <c r="BW244" s="13">
        <f t="shared" si="28"/>
        <v>0.4709480122</v>
      </c>
      <c r="BX244" s="14">
        <v>-7.09</v>
      </c>
      <c r="BY244" s="29">
        <f t="shared" si="29"/>
        <v>-6.489620618</v>
      </c>
      <c r="BZ244" s="18">
        <f t="shared" si="30"/>
        <v>1.892918402</v>
      </c>
      <c r="CA244" s="18">
        <f t="shared" si="31"/>
        <v>2.058319039</v>
      </c>
      <c r="CB244" s="14">
        <f t="shared" si="32"/>
        <v>28.85322225</v>
      </c>
      <c r="CC244" s="14">
        <f t="shared" si="33"/>
        <v>26.57436903</v>
      </c>
      <c r="CD244" s="14">
        <f t="shared" si="34"/>
        <v>55.26219064</v>
      </c>
      <c r="CE244" s="14">
        <f t="shared" si="35"/>
        <v>51.03528547</v>
      </c>
      <c r="CF244" s="14">
        <f t="shared" si="36"/>
        <v>-6.917630083</v>
      </c>
      <c r="CG244" s="7">
        <v>3264.8</v>
      </c>
      <c r="CH244" s="7">
        <v>103.0</v>
      </c>
      <c r="CI244" s="7">
        <v>112.0</v>
      </c>
      <c r="CJ244" s="26">
        <v>1467.0</v>
      </c>
      <c r="CK244" s="7">
        <v>1334.0</v>
      </c>
      <c r="CL244" s="7">
        <v>680.0</v>
      </c>
      <c r="CM244" s="7">
        <v>588.0</v>
      </c>
      <c r="CN244" s="7">
        <v>757.0</v>
      </c>
      <c r="CO244" s="7">
        <v>743.0</v>
      </c>
      <c r="CP244" s="19">
        <v>9.0</v>
      </c>
      <c r="CQ244" s="19">
        <v>3.0</v>
      </c>
      <c r="CR244" s="26">
        <f t="shared" si="37"/>
        <v>-6</v>
      </c>
      <c r="CS244" s="18">
        <f t="shared" si="38"/>
        <v>0.4442981734</v>
      </c>
      <c r="CT244" s="18">
        <f t="shared" si="39"/>
        <v>0.1480993911</v>
      </c>
      <c r="CU244" s="18">
        <f t="shared" si="40"/>
        <v>-0.2961987823</v>
      </c>
      <c r="CV244" s="30">
        <v>45.78</v>
      </c>
      <c r="CW244" s="30">
        <v>47.45</v>
      </c>
      <c r="CX244" s="30">
        <v>47.69</v>
      </c>
      <c r="CY244" s="30">
        <v>30.61</v>
      </c>
      <c r="CZ244" s="30">
        <v>46.47</v>
      </c>
      <c r="DA244" s="30">
        <v>41.55</v>
      </c>
      <c r="DB244" s="7">
        <v>0.0</v>
      </c>
      <c r="DC244" s="7">
        <v>0.0</v>
      </c>
      <c r="DD244" s="13" t="str">
        <f t="shared" si="41"/>
        <v> </v>
      </c>
      <c r="DE244" s="7">
        <v>0.0</v>
      </c>
      <c r="DF244" s="7">
        <v>0.0</v>
      </c>
      <c r="DG244" s="7">
        <v>0.0</v>
      </c>
      <c r="DH244" s="7">
        <v>0.0</v>
      </c>
      <c r="DI244" s="7">
        <v>0.0</v>
      </c>
      <c r="DJ244" s="8" t="s">
        <v>4157</v>
      </c>
      <c r="DK244" s="7" t="s">
        <v>4158</v>
      </c>
    </row>
    <row r="245" ht="12.75" customHeight="1">
      <c r="A245" s="7" t="s">
        <v>350</v>
      </c>
      <c r="B245" s="7" t="s">
        <v>1400</v>
      </c>
      <c r="C245" s="8" t="s">
        <v>312</v>
      </c>
      <c r="D245" s="9" t="s">
        <v>174</v>
      </c>
      <c r="E245" s="7">
        <v>59.0</v>
      </c>
      <c r="F245" s="7">
        <v>3.0</v>
      </c>
      <c r="G245" s="7">
        <v>7.0</v>
      </c>
      <c r="H245" s="24">
        <f t="shared" si="1"/>
        <v>10</v>
      </c>
      <c r="I245" s="25">
        <f t="shared" si="2"/>
        <v>0.7288924884</v>
      </c>
      <c r="J245" s="19">
        <v>3.0</v>
      </c>
      <c r="K245" s="19">
        <v>1.0</v>
      </c>
      <c r="L245" s="19">
        <v>5.0</v>
      </c>
      <c r="M245" s="19">
        <v>58.0</v>
      </c>
      <c r="N245" s="19">
        <v>22.0</v>
      </c>
      <c r="O245" s="19">
        <v>42.0</v>
      </c>
      <c r="P245" s="19">
        <v>30.0</v>
      </c>
      <c r="Q245" s="10">
        <f t="shared" si="3"/>
        <v>0.05172413793</v>
      </c>
      <c r="R245" s="10">
        <f t="shared" si="4"/>
        <v>0.02459016393</v>
      </c>
      <c r="S245" s="7">
        <v>49390.0</v>
      </c>
      <c r="T245" s="14">
        <f t="shared" si="5"/>
        <v>13.9519774</v>
      </c>
      <c r="U245" s="14">
        <v>797.93</v>
      </c>
      <c r="V245" s="14">
        <f t="shared" si="6"/>
        <v>13.52423729</v>
      </c>
      <c r="W245" s="14">
        <v>2080.71</v>
      </c>
      <c r="X245" s="14">
        <f t="shared" si="7"/>
        <v>35.26627119</v>
      </c>
      <c r="Y245" s="13">
        <f t="shared" si="8"/>
        <v>0.277189923</v>
      </c>
      <c r="Z245" s="12">
        <f t="shared" si="9"/>
        <v>19.84210526</v>
      </c>
      <c r="AA245" s="19">
        <v>46.0</v>
      </c>
      <c r="AB245" s="19">
        <v>57.0</v>
      </c>
      <c r="AC245" s="19">
        <v>39.0</v>
      </c>
      <c r="AD245" s="19">
        <v>25.0</v>
      </c>
      <c r="AE245" s="19">
        <v>10.0</v>
      </c>
      <c r="AF245" s="10">
        <f t="shared" si="10"/>
        <v>0.1578947368</v>
      </c>
      <c r="AG245" s="10">
        <f t="shared" si="11"/>
        <v>0.3157894737</v>
      </c>
      <c r="AH245" s="10">
        <f t="shared" si="12"/>
        <v>0.4736842105</v>
      </c>
      <c r="AI245" s="19">
        <v>237.0</v>
      </c>
      <c r="AJ245" s="13">
        <f t="shared" si="13"/>
        <v>0.3273480663</v>
      </c>
      <c r="AK245" s="19">
        <v>237.0</v>
      </c>
      <c r="AL245" s="13">
        <f t="shared" si="14"/>
        <v>0.3273480663</v>
      </c>
      <c r="AM245" s="19">
        <v>250.0</v>
      </c>
      <c r="AN245" s="13">
        <f t="shared" si="15"/>
        <v>0.3453038674</v>
      </c>
      <c r="AO245" s="13">
        <f t="shared" si="16"/>
        <v>0.5</v>
      </c>
      <c r="AP245" s="8">
        <v>5.0</v>
      </c>
      <c r="AQ245" s="14">
        <v>4.6</v>
      </c>
      <c r="AR245" s="19">
        <v>17.02</v>
      </c>
      <c r="AS245" s="26">
        <v>5.0</v>
      </c>
      <c r="AT245" s="27">
        <v>-0.357</v>
      </c>
      <c r="AU245" s="8">
        <v>6.0</v>
      </c>
      <c r="AV245" s="27">
        <v>-0.37</v>
      </c>
      <c r="AW245" s="19">
        <v>49.94</v>
      </c>
      <c r="AX245" s="19">
        <v>16.6</v>
      </c>
      <c r="AY245" s="27">
        <v>0.712</v>
      </c>
      <c r="AZ245" s="27">
        <v>-4.495</v>
      </c>
      <c r="BA245" s="19">
        <v>46.32</v>
      </c>
      <c r="BB245" s="13">
        <f t="shared" si="17"/>
        <v>0.05039787798</v>
      </c>
      <c r="BC245" s="28">
        <f t="shared" si="18"/>
        <v>0.9357326478</v>
      </c>
      <c r="BD245" s="26">
        <f t="shared" si="19"/>
        <v>986.1305258</v>
      </c>
      <c r="BE245" s="13">
        <f t="shared" si="20"/>
        <v>-0.0138694742</v>
      </c>
      <c r="BF245" s="18">
        <f t="shared" si="21"/>
        <v>1.428696753</v>
      </c>
      <c r="BG245" s="18">
        <f t="shared" si="22"/>
        <v>1.879864148</v>
      </c>
      <c r="BH245" s="14">
        <f t="shared" si="23"/>
        <v>28.34835136</v>
      </c>
      <c r="BI245" s="14">
        <f t="shared" si="24"/>
        <v>29.25068615</v>
      </c>
      <c r="BJ245" s="14">
        <f t="shared" si="25"/>
        <v>50.53074831</v>
      </c>
      <c r="BK245" s="14">
        <f t="shared" si="26"/>
        <v>50.68113744</v>
      </c>
      <c r="BL245" s="14">
        <f t="shared" si="27"/>
        <v>-0.1503891319</v>
      </c>
      <c r="BM245" s="19">
        <v>19.0</v>
      </c>
      <c r="BN245" s="19">
        <v>25.0</v>
      </c>
      <c r="BO245" s="26">
        <v>358.0</v>
      </c>
      <c r="BP245" s="26">
        <v>364.0</v>
      </c>
      <c r="BQ245" s="19">
        <v>132.0</v>
      </c>
      <c r="BR245" s="19">
        <v>119.0</v>
      </c>
      <c r="BS245" s="19">
        <v>163.0</v>
      </c>
      <c r="BT245" s="19">
        <v>166.0</v>
      </c>
      <c r="BU245" s="19">
        <v>317.0</v>
      </c>
      <c r="BV245" s="19">
        <v>309.0</v>
      </c>
      <c r="BW245" s="13">
        <f t="shared" si="28"/>
        <v>0.5063897764</v>
      </c>
      <c r="BX245" s="14">
        <v>1.6</v>
      </c>
      <c r="BY245" s="29">
        <f t="shared" si="29"/>
        <v>3.884610868</v>
      </c>
      <c r="BZ245" s="18">
        <f t="shared" si="30"/>
        <v>1.792672971</v>
      </c>
      <c r="CA245" s="18">
        <f t="shared" si="31"/>
        <v>2.334643869</v>
      </c>
      <c r="CB245" s="14">
        <f t="shared" si="32"/>
        <v>28.01572642</v>
      </c>
      <c r="CC245" s="14">
        <f t="shared" si="33"/>
        <v>30.30868022</v>
      </c>
      <c r="CD245" s="14">
        <f t="shared" si="34"/>
        <v>50.17399814</v>
      </c>
      <c r="CE245" s="14">
        <f t="shared" si="35"/>
        <v>54.53061036</v>
      </c>
      <c r="CF245" s="14">
        <f t="shared" si="36"/>
        <v>4.206223087</v>
      </c>
      <c r="CG245" s="7">
        <v>2878.383333</v>
      </c>
      <c r="CH245" s="7">
        <v>86.0</v>
      </c>
      <c r="CI245" s="7">
        <v>112.0</v>
      </c>
      <c r="CJ245" s="26">
        <v>1258.0</v>
      </c>
      <c r="CK245" s="7">
        <v>1342.0</v>
      </c>
      <c r="CL245" s="7">
        <v>470.0</v>
      </c>
      <c r="CM245" s="7">
        <v>547.0</v>
      </c>
      <c r="CN245" s="7">
        <v>593.0</v>
      </c>
      <c r="CO245" s="7">
        <v>615.0</v>
      </c>
      <c r="CP245" s="19">
        <v>8.0</v>
      </c>
      <c r="CQ245" s="19">
        <v>2.0</v>
      </c>
      <c r="CR245" s="26">
        <f t="shared" si="37"/>
        <v>-6</v>
      </c>
      <c r="CS245" s="18">
        <f t="shared" si="38"/>
        <v>0.5831139907</v>
      </c>
      <c r="CT245" s="18">
        <f t="shared" si="39"/>
        <v>0.1457784977</v>
      </c>
      <c r="CU245" s="18">
        <f t="shared" si="40"/>
        <v>-0.437335493</v>
      </c>
      <c r="CV245" s="30">
        <v>24.59</v>
      </c>
      <c r="CW245" s="30">
        <v>28.06</v>
      </c>
      <c r="CX245" s="30">
        <v>27.3</v>
      </c>
      <c r="CY245" s="30">
        <v>40.52</v>
      </c>
      <c r="CZ245" s="30">
        <v>29.34</v>
      </c>
      <c r="DA245" s="30">
        <v>29.77</v>
      </c>
      <c r="DB245" s="7">
        <v>0.0</v>
      </c>
      <c r="DC245" s="7">
        <v>0.0</v>
      </c>
      <c r="DD245" s="13" t="str">
        <f t="shared" si="41"/>
        <v> </v>
      </c>
      <c r="DE245" s="7">
        <v>0.0</v>
      </c>
      <c r="DF245" s="7">
        <v>0.0</v>
      </c>
      <c r="DG245" s="7">
        <v>0.0</v>
      </c>
      <c r="DH245" s="7">
        <v>0.0</v>
      </c>
      <c r="DI245" s="7">
        <v>0.0</v>
      </c>
      <c r="DJ245" s="8" t="s">
        <v>4159</v>
      </c>
      <c r="DK245" s="7" t="s">
        <v>4160</v>
      </c>
    </row>
    <row r="246" ht="12.75" customHeight="1">
      <c r="A246" s="7" t="s">
        <v>1406</v>
      </c>
      <c r="B246" s="7" t="s">
        <v>1407</v>
      </c>
      <c r="C246" s="8" t="s">
        <v>136</v>
      </c>
      <c r="D246" s="9" t="s">
        <v>183</v>
      </c>
      <c r="E246" s="7">
        <v>2.0</v>
      </c>
      <c r="F246" s="7">
        <v>0.0</v>
      </c>
      <c r="G246" s="7">
        <v>0.0</v>
      </c>
      <c r="H246" s="24">
        <f t="shared" si="1"/>
        <v>0</v>
      </c>
      <c r="I246" s="25">
        <f t="shared" si="2"/>
        <v>0</v>
      </c>
      <c r="J246" s="19">
        <v>0.0</v>
      </c>
      <c r="K246" s="19">
        <v>0.0</v>
      </c>
      <c r="L246" s="19">
        <v>0.0</v>
      </c>
      <c r="M246" s="19">
        <v>3.0</v>
      </c>
      <c r="N246" s="19">
        <v>1.0</v>
      </c>
      <c r="O246" s="19">
        <v>1.0</v>
      </c>
      <c r="P246" s="19">
        <v>4.0</v>
      </c>
      <c r="Q246" s="10">
        <f t="shared" si="3"/>
        <v>0</v>
      </c>
      <c r="R246" s="10">
        <f t="shared" si="4"/>
        <v>0</v>
      </c>
      <c r="S246" s="7">
        <v>1478.0</v>
      </c>
      <c r="T246" s="14">
        <f t="shared" si="5"/>
        <v>12.31666667</v>
      </c>
      <c r="U246" s="14">
        <v>23.12</v>
      </c>
      <c r="V246" s="14">
        <f t="shared" si="6"/>
        <v>11.56</v>
      </c>
      <c r="W246" s="14">
        <v>71.15</v>
      </c>
      <c r="X246" s="14">
        <f t="shared" si="7"/>
        <v>35.575</v>
      </c>
      <c r="Y246" s="13">
        <f t="shared" si="8"/>
        <v>0.2452529967</v>
      </c>
      <c r="Z246" s="12">
        <f t="shared" si="9"/>
        <v>0</v>
      </c>
      <c r="AA246" s="19">
        <v>0.0</v>
      </c>
      <c r="AB246" s="19">
        <v>3.0</v>
      </c>
      <c r="AC246" s="19">
        <v>0.0</v>
      </c>
      <c r="AD246" s="19">
        <v>0.0</v>
      </c>
      <c r="AE246" s="19">
        <v>0.0</v>
      </c>
      <c r="AF246" s="10">
        <f t="shared" si="10"/>
        <v>0</v>
      </c>
      <c r="AG246" s="10">
        <f t="shared" si="11"/>
        <v>0</v>
      </c>
      <c r="AH246" s="10">
        <f t="shared" si="12"/>
        <v>0</v>
      </c>
      <c r="AI246" s="19">
        <v>6.0</v>
      </c>
      <c r="AJ246" s="13">
        <f t="shared" si="13"/>
        <v>0.2727272727</v>
      </c>
      <c r="AK246" s="19">
        <v>9.0</v>
      </c>
      <c r="AL246" s="13">
        <f t="shared" si="14"/>
        <v>0.4090909091</v>
      </c>
      <c r="AM246" s="19">
        <v>7.0</v>
      </c>
      <c r="AN246" s="13">
        <f t="shared" si="15"/>
        <v>0.3181818182</v>
      </c>
      <c r="AO246" s="13">
        <f t="shared" si="16"/>
        <v>0.4</v>
      </c>
      <c r="AP246" s="8">
        <v>3.0</v>
      </c>
      <c r="AQ246" s="14">
        <v>-15.88</v>
      </c>
      <c r="AR246" s="19">
        <v>16.93</v>
      </c>
      <c r="AS246" s="26">
        <v>13.0</v>
      </c>
      <c r="AT246" s="27">
        <v>0.746</v>
      </c>
      <c r="AU246" s="8">
        <v>4.0</v>
      </c>
      <c r="AV246" s="27">
        <v>3.722</v>
      </c>
      <c r="AW246" s="19">
        <v>50.57</v>
      </c>
      <c r="AX246" s="19">
        <v>16.07</v>
      </c>
      <c r="AY246" s="27">
        <v>5.281</v>
      </c>
      <c r="AZ246" s="27">
        <v>7.274</v>
      </c>
      <c r="BA246" s="19">
        <v>53.5</v>
      </c>
      <c r="BB246" s="13">
        <f t="shared" si="17"/>
        <v>0</v>
      </c>
      <c r="BC246" s="28">
        <f t="shared" si="18"/>
        <v>1</v>
      </c>
      <c r="BD246" s="26">
        <f t="shared" si="19"/>
        <v>1000</v>
      </c>
      <c r="BE246" s="13">
        <f t="shared" si="20"/>
        <v>0</v>
      </c>
      <c r="BF246" s="18">
        <f t="shared" si="21"/>
        <v>0</v>
      </c>
      <c r="BG246" s="18">
        <f t="shared" si="22"/>
        <v>0</v>
      </c>
      <c r="BH246" s="14">
        <f t="shared" si="23"/>
        <v>18.16608997</v>
      </c>
      <c r="BI246" s="14">
        <f t="shared" si="24"/>
        <v>28.5467128</v>
      </c>
      <c r="BJ246" s="14">
        <f t="shared" si="25"/>
        <v>49.30795848</v>
      </c>
      <c r="BK246" s="14">
        <f t="shared" si="26"/>
        <v>59.68858131</v>
      </c>
      <c r="BL246" s="14">
        <f t="shared" si="27"/>
        <v>-10.38062284</v>
      </c>
      <c r="BM246" s="19">
        <v>0.0</v>
      </c>
      <c r="BN246" s="19">
        <v>0.0</v>
      </c>
      <c r="BO246" s="26">
        <v>7.0</v>
      </c>
      <c r="BP246" s="26">
        <v>11.0</v>
      </c>
      <c r="BQ246" s="19">
        <v>7.0</v>
      </c>
      <c r="BR246" s="19">
        <v>7.0</v>
      </c>
      <c r="BS246" s="19">
        <v>5.0</v>
      </c>
      <c r="BT246" s="19">
        <v>5.0</v>
      </c>
      <c r="BU246" s="19">
        <v>10.0</v>
      </c>
      <c r="BV246" s="19">
        <v>8.0</v>
      </c>
      <c r="BW246" s="13">
        <f t="shared" si="28"/>
        <v>0.5555555556</v>
      </c>
      <c r="BX246" s="14">
        <v>13.13</v>
      </c>
      <c r="BY246" s="29">
        <f t="shared" si="29"/>
        <v>-11.62262284</v>
      </c>
      <c r="BZ246" s="18">
        <f t="shared" si="30"/>
        <v>3.776223789</v>
      </c>
      <c r="CA246" s="18">
        <f t="shared" si="31"/>
        <v>1.258741263</v>
      </c>
      <c r="CB246" s="14">
        <f t="shared" si="32"/>
        <v>22.65734274</v>
      </c>
      <c r="CC246" s="14">
        <f t="shared" si="33"/>
        <v>32.09790221</v>
      </c>
      <c r="CD246" s="14">
        <f t="shared" si="34"/>
        <v>42.16783232</v>
      </c>
      <c r="CE246" s="14">
        <f t="shared" si="35"/>
        <v>59.16083937</v>
      </c>
      <c r="CF246" s="14">
        <f t="shared" si="36"/>
        <v>6.612384215</v>
      </c>
      <c r="CG246" s="7">
        <v>95.333333</v>
      </c>
      <c r="CH246" s="7">
        <v>6.0</v>
      </c>
      <c r="CI246" s="7">
        <v>2.0</v>
      </c>
      <c r="CJ246" s="26">
        <v>30.0</v>
      </c>
      <c r="CK246" s="7">
        <v>49.0</v>
      </c>
      <c r="CL246" s="7">
        <v>12.0</v>
      </c>
      <c r="CM246" s="7">
        <v>29.0</v>
      </c>
      <c r="CN246" s="7">
        <v>19.0</v>
      </c>
      <c r="CO246" s="7">
        <v>14.0</v>
      </c>
      <c r="CP246" s="19">
        <v>1.0</v>
      </c>
      <c r="CQ246" s="19">
        <v>1.0</v>
      </c>
      <c r="CR246" s="26">
        <f t="shared" si="37"/>
        <v>0</v>
      </c>
      <c r="CS246" s="18">
        <f t="shared" si="38"/>
        <v>2.435723951</v>
      </c>
      <c r="CT246" s="18">
        <f t="shared" si="39"/>
        <v>2.435723951</v>
      </c>
      <c r="CU246" s="18">
        <f t="shared" si="40"/>
        <v>0</v>
      </c>
      <c r="CV246" s="30">
        <v>0.82</v>
      </c>
      <c r="CW246" s="30">
        <v>0.99</v>
      </c>
      <c r="CX246" s="30">
        <v>1.61</v>
      </c>
      <c r="CY246" s="30">
        <v>0.28</v>
      </c>
      <c r="CZ246" s="30">
        <v>0.64</v>
      </c>
      <c r="DA246" s="30">
        <v>0.66</v>
      </c>
      <c r="DB246" s="7">
        <v>0.0</v>
      </c>
      <c r="DC246" s="7">
        <v>1.0</v>
      </c>
      <c r="DD246" s="13">
        <f t="shared" si="41"/>
        <v>0</v>
      </c>
      <c r="DE246" s="7">
        <v>-0.01</v>
      </c>
      <c r="DF246" s="7">
        <v>-0.24</v>
      </c>
      <c r="DG246" s="7">
        <v>1.0</v>
      </c>
      <c r="DH246" s="7">
        <v>0.0</v>
      </c>
      <c r="DI246" s="7">
        <v>0.0</v>
      </c>
      <c r="DJ246" s="8" t="s">
        <v>4161</v>
      </c>
      <c r="DK246" s="7" t="s">
        <v>4162</v>
      </c>
    </row>
    <row r="247" ht="12.75" customHeight="1">
      <c r="A247" s="7" t="s">
        <v>1103</v>
      </c>
      <c r="B247" s="7" t="s">
        <v>1410</v>
      </c>
      <c r="C247" s="8" t="s">
        <v>458</v>
      </c>
      <c r="D247" s="9" t="s">
        <v>183</v>
      </c>
      <c r="E247" s="7">
        <v>5.0</v>
      </c>
      <c r="F247" s="7">
        <v>0.0</v>
      </c>
      <c r="G247" s="7">
        <v>0.0</v>
      </c>
      <c r="H247" s="24">
        <f t="shared" si="1"/>
        <v>0</v>
      </c>
      <c r="I247" s="25">
        <f t="shared" si="2"/>
        <v>0</v>
      </c>
      <c r="J247" s="19">
        <v>0.0</v>
      </c>
      <c r="K247" s="19">
        <v>0.0</v>
      </c>
      <c r="L247" s="19">
        <v>0.0</v>
      </c>
      <c r="M247" s="19">
        <v>1.0</v>
      </c>
      <c r="N247" s="19">
        <v>3.0</v>
      </c>
      <c r="O247" s="19">
        <v>2.0</v>
      </c>
      <c r="P247" s="19">
        <v>3.0</v>
      </c>
      <c r="Q247" s="10">
        <f t="shared" si="3"/>
        <v>0</v>
      </c>
      <c r="R247" s="10">
        <f t="shared" si="4"/>
        <v>0</v>
      </c>
      <c r="S247" s="7">
        <v>2501.0</v>
      </c>
      <c r="T247" s="14">
        <f t="shared" si="5"/>
        <v>8.336666667</v>
      </c>
      <c r="U247" s="14">
        <v>40.5</v>
      </c>
      <c r="V247" s="14">
        <f t="shared" si="6"/>
        <v>8.1</v>
      </c>
      <c r="W247" s="14">
        <v>193.72</v>
      </c>
      <c r="X247" s="14">
        <f t="shared" si="7"/>
        <v>38.744</v>
      </c>
      <c r="Y247" s="13">
        <f t="shared" si="8"/>
        <v>0.172914354</v>
      </c>
      <c r="Z247" s="12">
        <f t="shared" si="9"/>
        <v>0</v>
      </c>
      <c r="AA247" s="19">
        <v>2.0</v>
      </c>
      <c r="AB247" s="19">
        <v>7.0</v>
      </c>
      <c r="AC247" s="19">
        <v>4.0</v>
      </c>
      <c r="AD247" s="19">
        <v>0.0</v>
      </c>
      <c r="AE247" s="19">
        <v>0.0</v>
      </c>
      <c r="AF247" s="10">
        <f t="shared" si="10"/>
        <v>0</v>
      </c>
      <c r="AG247" s="10">
        <f t="shared" si="11"/>
        <v>0</v>
      </c>
      <c r="AH247" s="10">
        <f t="shared" si="12"/>
        <v>0</v>
      </c>
      <c r="AI247" s="19">
        <v>15.0</v>
      </c>
      <c r="AJ247" s="13">
        <f t="shared" si="13"/>
        <v>0.306122449</v>
      </c>
      <c r="AK247" s="19">
        <v>14.0</v>
      </c>
      <c r="AL247" s="13">
        <f t="shared" si="14"/>
        <v>0.2857142857</v>
      </c>
      <c r="AM247" s="19">
        <v>20.0</v>
      </c>
      <c r="AN247" s="13">
        <f t="shared" si="15"/>
        <v>0.4081632653</v>
      </c>
      <c r="AO247" s="13">
        <f t="shared" si="16"/>
        <v>0.5172413793</v>
      </c>
      <c r="AP247" s="8">
        <v>10.0</v>
      </c>
      <c r="AQ247" s="14">
        <v>-4.35</v>
      </c>
      <c r="AR247" s="19">
        <v>17.02</v>
      </c>
      <c r="AS247" s="26">
        <v>12.0</v>
      </c>
      <c r="AT247" s="27">
        <v>-2.836</v>
      </c>
      <c r="AU247" s="8">
        <v>17.0</v>
      </c>
      <c r="AV247" s="27">
        <v>-5.533</v>
      </c>
      <c r="AW247" s="19">
        <v>50.07</v>
      </c>
      <c r="AX247" s="19">
        <v>17.35</v>
      </c>
      <c r="AY247" s="27">
        <v>-0.615</v>
      </c>
      <c r="AZ247" s="27">
        <v>2.936</v>
      </c>
      <c r="BA247" s="19">
        <v>50.09</v>
      </c>
      <c r="BB247" s="13">
        <f t="shared" si="17"/>
        <v>0</v>
      </c>
      <c r="BC247" s="28">
        <f t="shared" si="18"/>
        <v>0.9333333333</v>
      </c>
      <c r="BD247" s="26">
        <f t="shared" si="19"/>
        <v>933.3333333</v>
      </c>
      <c r="BE247" s="13">
        <f t="shared" si="20"/>
        <v>-0.06666666667</v>
      </c>
      <c r="BF247" s="18">
        <f t="shared" si="21"/>
        <v>0</v>
      </c>
      <c r="BG247" s="18">
        <f t="shared" si="22"/>
        <v>1.481481481</v>
      </c>
      <c r="BH247" s="14">
        <f t="shared" si="23"/>
        <v>16.2962963</v>
      </c>
      <c r="BI247" s="14">
        <f t="shared" si="24"/>
        <v>22.22222222</v>
      </c>
      <c r="BJ247" s="14">
        <f t="shared" si="25"/>
        <v>34.07407407</v>
      </c>
      <c r="BK247" s="14">
        <f t="shared" si="26"/>
        <v>54.81481481</v>
      </c>
      <c r="BL247" s="14">
        <f t="shared" si="27"/>
        <v>-20.74074074</v>
      </c>
      <c r="BM247" s="19">
        <v>0.0</v>
      </c>
      <c r="BN247" s="19">
        <v>1.0</v>
      </c>
      <c r="BO247" s="26">
        <v>11.0</v>
      </c>
      <c r="BP247" s="26">
        <v>14.0</v>
      </c>
      <c r="BQ247" s="19">
        <v>6.0</v>
      </c>
      <c r="BR247" s="19">
        <v>11.0</v>
      </c>
      <c r="BS247" s="19">
        <v>6.0</v>
      </c>
      <c r="BT247" s="19">
        <v>11.0</v>
      </c>
      <c r="BU247" s="19">
        <v>8.0</v>
      </c>
      <c r="BV247" s="19">
        <v>14.0</v>
      </c>
      <c r="BW247" s="13">
        <f t="shared" si="28"/>
        <v>0.3636363636</v>
      </c>
      <c r="BX247" s="14">
        <v>-13.64</v>
      </c>
      <c r="BY247" s="29">
        <f t="shared" si="29"/>
        <v>-29.71353384</v>
      </c>
      <c r="BZ247" s="18">
        <f t="shared" si="30"/>
        <v>1.282233935</v>
      </c>
      <c r="CA247" s="18">
        <f t="shared" si="31"/>
        <v>2.308021082</v>
      </c>
      <c r="CB247" s="14">
        <f t="shared" si="32"/>
        <v>25.13178512</v>
      </c>
      <c r="CC247" s="14">
        <f t="shared" si="33"/>
        <v>21.28508331</v>
      </c>
      <c r="CD247" s="14">
        <f t="shared" si="34"/>
        <v>48.21199594</v>
      </c>
      <c r="CE247" s="14">
        <f t="shared" si="35"/>
        <v>39.74925197</v>
      </c>
      <c r="CF247" s="14">
        <f t="shared" si="36"/>
        <v>-29.20348471</v>
      </c>
      <c r="CG247" s="7">
        <v>233.966667</v>
      </c>
      <c r="CH247" s="7">
        <v>5.0</v>
      </c>
      <c r="CI247" s="7">
        <v>9.0</v>
      </c>
      <c r="CJ247" s="26">
        <v>93.0</v>
      </c>
      <c r="CK247" s="7">
        <v>74.0</v>
      </c>
      <c r="CL247" s="7">
        <v>49.0</v>
      </c>
      <c r="CM247" s="7">
        <v>34.0</v>
      </c>
      <c r="CN247" s="7">
        <v>41.0</v>
      </c>
      <c r="CO247" s="7">
        <v>38.0</v>
      </c>
      <c r="CP247" s="19">
        <v>1.0</v>
      </c>
      <c r="CQ247" s="19">
        <v>0.0</v>
      </c>
      <c r="CR247" s="26">
        <f t="shared" si="37"/>
        <v>-1</v>
      </c>
      <c r="CS247" s="18">
        <f t="shared" si="38"/>
        <v>1.43942423</v>
      </c>
      <c r="CT247" s="18">
        <f t="shared" si="39"/>
        <v>0</v>
      </c>
      <c r="CU247" s="18">
        <f t="shared" si="40"/>
        <v>-1.43942423</v>
      </c>
      <c r="CV247" s="30">
        <v>0.8</v>
      </c>
      <c r="CW247" s="30">
        <v>1.22</v>
      </c>
      <c r="CX247" s="30">
        <v>1.27</v>
      </c>
      <c r="CY247" s="30">
        <v>2.42</v>
      </c>
      <c r="CZ247" s="30">
        <v>1.6800000000000002</v>
      </c>
      <c r="DA247" s="30">
        <v>2.02</v>
      </c>
      <c r="DB247" s="7">
        <v>0.0</v>
      </c>
      <c r="DC247" s="7">
        <v>0.0</v>
      </c>
      <c r="DD247" s="13" t="str">
        <f t="shared" si="41"/>
        <v> </v>
      </c>
      <c r="DE247" s="7">
        <v>0.0</v>
      </c>
      <c r="DF247" s="7">
        <v>0.0</v>
      </c>
      <c r="DG247" s="7">
        <v>0.0</v>
      </c>
      <c r="DH247" s="7">
        <v>0.0</v>
      </c>
      <c r="DI247" s="7">
        <v>0.0</v>
      </c>
      <c r="DJ247" s="8" t="s">
        <v>4163</v>
      </c>
      <c r="DK247" s="7" t="s">
        <v>4164</v>
      </c>
    </row>
    <row r="248" ht="12.75" customHeight="1">
      <c r="A248" s="7" t="s">
        <v>452</v>
      </c>
      <c r="B248" s="7" t="s">
        <v>1411</v>
      </c>
      <c r="C248" s="8" t="s">
        <v>297</v>
      </c>
      <c r="D248" s="9" t="s">
        <v>150</v>
      </c>
      <c r="E248" s="7">
        <v>1.0</v>
      </c>
      <c r="F248" s="7">
        <v>0.0</v>
      </c>
      <c r="G248" s="7">
        <v>0.0</v>
      </c>
      <c r="H248" s="24">
        <f t="shared" si="1"/>
        <v>0</v>
      </c>
      <c r="I248" s="25">
        <f t="shared" si="2"/>
        <v>0</v>
      </c>
      <c r="J248" s="19">
        <v>0.0</v>
      </c>
      <c r="K248" s="19">
        <v>0.0</v>
      </c>
      <c r="L248" s="19">
        <v>0.0</v>
      </c>
      <c r="M248" s="19">
        <v>1.0</v>
      </c>
      <c r="N248" s="19">
        <v>0.0</v>
      </c>
      <c r="O248" s="19">
        <v>1.0</v>
      </c>
      <c r="P248" s="19">
        <v>2.0</v>
      </c>
      <c r="Q248" s="10">
        <f t="shared" si="3"/>
        <v>0</v>
      </c>
      <c r="R248" s="10">
        <f t="shared" si="4"/>
        <v>0</v>
      </c>
      <c r="S248" s="7">
        <v>703.0</v>
      </c>
      <c r="T248" s="14">
        <f t="shared" si="5"/>
        <v>11.71666667</v>
      </c>
      <c r="U248" s="14">
        <v>11.72</v>
      </c>
      <c r="V248" s="14">
        <f t="shared" si="6"/>
        <v>11.72</v>
      </c>
      <c r="W248" s="14">
        <v>35.33</v>
      </c>
      <c r="X248" s="14">
        <f t="shared" si="7"/>
        <v>35.33</v>
      </c>
      <c r="Y248" s="13">
        <f t="shared" si="8"/>
        <v>0.2490967056</v>
      </c>
      <c r="Z248" s="12">
        <f t="shared" si="9"/>
        <v>0</v>
      </c>
      <c r="AA248" s="19">
        <v>0.0</v>
      </c>
      <c r="AB248" s="19">
        <v>1.0</v>
      </c>
      <c r="AC248" s="19">
        <v>1.0</v>
      </c>
      <c r="AD248" s="19">
        <v>0.0</v>
      </c>
      <c r="AE248" s="19">
        <v>1.0</v>
      </c>
      <c r="AF248" s="10">
        <f t="shared" si="10"/>
        <v>0</v>
      </c>
      <c r="AG248" s="10">
        <f t="shared" si="11"/>
        <v>0</v>
      </c>
      <c r="AH248" s="10">
        <f t="shared" si="12"/>
        <v>0</v>
      </c>
      <c r="AI248" s="19">
        <v>2.0</v>
      </c>
      <c r="AJ248" s="13">
        <f t="shared" si="13"/>
        <v>0.2222222222</v>
      </c>
      <c r="AK248" s="19">
        <v>4.0</v>
      </c>
      <c r="AL248" s="13">
        <f t="shared" si="14"/>
        <v>0.4444444444</v>
      </c>
      <c r="AM248" s="19">
        <v>3.0</v>
      </c>
      <c r="AN248" s="13">
        <f t="shared" si="15"/>
        <v>0.3333333333</v>
      </c>
      <c r="AO248" s="13">
        <f t="shared" si="16"/>
        <v>0.3333333333</v>
      </c>
      <c r="AP248" s="8">
        <v>1.0</v>
      </c>
      <c r="AQ248" s="14">
        <v>-26.67</v>
      </c>
      <c r="AR248" s="19">
        <v>16.11</v>
      </c>
      <c r="AS248" s="26">
        <v>18.0</v>
      </c>
      <c r="AT248" s="27">
        <v>-2.819</v>
      </c>
      <c r="AU248" s="8">
        <v>18.0</v>
      </c>
      <c r="AV248" s="27">
        <v>-6.74</v>
      </c>
      <c r="AW248" s="19">
        <v>48.01</v>
      </c>
      <c r="AX248" s="19">
        <v>17.29</v>
      </c>
      <c r="AY248" s="27">
        <v>-1.43</v>
      </c>
      <c r="AZ248" s="27">
        <v>-6.91</v>
      </c>
      <c r="BA248" s="19">
        <v>47.13</v>
      </c>
      <c r="BB248" s="13">
        <f t="shared" si="17"/>
        <v>0</v>
      </c>
      <c r="BC248" s="28">
        <f t="shared" si="18"/>
        <v>0.6</v>
      </c>
      <c r="BD248" s="26">
        <f t="shared" si="19"/>
        <v>600</v>
      </c>
      <c r="BE248" s="13">
        <f t="shared" si="20"/>
        <v>-0.4</v>
      </c>
      <c r="BF248" s="18">
        <f t="shared" si="21"/>
        <v>0</v>
      </c>
      <c r="BG248" s="18">
        <f t="shared" si="22"/>
        <v>10.23890785</v>
      </c>
      <c r="BH248" s="14">
        <f t="shared" si="23"/>
        <v>20.4778157</v>
      </c>
      <c r="BI248" s="14">
        <f t="shared" si="24"/>
        <v>25.59726962</v>
      </c>
      <c r="BJ248" s="14">
        <f t="shared" si="25"/>
        <v>56.31399317</v>
      </c>
      <c r="BK248" s="14">
        <f t="shared" si="26"/>
        <v>46.07508532</v>
      </c>
      <c r="BL248" s="14">
        <f t="shared" si="27"/>
        <v>10.23890785</v>
      </c>
      <c r="BM248" s="19">
        <v>0.0</v>
      </c>
      <c r="BN248" s="19">
        <v>2.0</v>
      </c>
      <c r="BO248" s="26">
        <v>4.0</v>
      </c>
      <c r="BP248" s="26">
        <v>3.0</v>
      </c>
      <c r="BQ248" s="19">
        <v>1.0</v>
      </c>
      <c r="BR248" s="19">
        <v>3.0</v>
      </c>
      <c r="BS248" s="19">
        <v>6.0</v>
      </c>
      <c r="BT248" s="19">
        <v>1.0</v>
      </c>
      <c r="BU248" s="19">
        <v>4.0</v>
      </c>
      <c r="BV248" s="19">
        <v>4.0</v>
      </c>
      <c r="BW248" s="13">
        <f t="shared" si="28"/>
        <v>0.5</v>
      </c>
      <c r="BX248" s="14">
        <v>23.08</v>
      </c>
      <c r="BY248" s="29">
        <f t="shared" si="29"/>
        <v>14.31890785</v>
      </c>
      <c r="BZ248" s="18">
        <f t="shared" si="30"/>
        <v>0</v>
      </c>
      <c r="CA248" s="18">
        <f t="shared" si="31"/>
        <v>5.073995772</v>
      </c>
      <c r="CB248" s="14">
        <f t="shared" si="32"/>
        <v>26.6384778</v>
      </c>
      <c r="CC248" s="14">
        <f t="shared" si="33"/>
        <v>30.44397463</v>
      </c>
      <c r="CD248" s="14">
        <f t="shared" si="34"/>
        <v>57.08245243</v>
      </c>
      <c r="CE248" s="14">
        <f t="shared" si="35"/>
        <v>52.00845666</v>
      </c>
      <c r="CF248" s="14">
        <f t="shared" si="36"/>
        <v>5.164912078</v>
      </c>
      <c r="CG248" s="7">
        <v>47.3</v>
      </c>
      <c r="CH248" s="7">
        <v>0.0</v>
      </c>
      <c r="CI248" s="7">
        <v>4.0</v>
      </c>
      <c r="CJ248" s="26">
        <v>21.0</v>
      </c>
      <c r="CK248" s="7">
        <v>20.0</v>
      </c>
      <c r="CL248" s="7">
        <v>10.0</v>
      </c>
      <c r="CM248" s="7">
        <v>13.0</v>
      </c>
      <c r="CN248" s="7">
        <v>14.0</v>
      </c>
      <c r="CO248" s="7">
        <v>4.0</v>
      </c>
      <c r="CP248" s="19">
        <v>0.0</v>
      </c>
      <c r="CQ248" s="19">
        <v>0.0</v>
      </c>
      <c r="CR248" s="26">
        <f t="shared" si="37"/>
        <v>0</v>
      </c>
      <c r="CS248" s="18">
        <f t="shared" si="38"/>
        <v>0</v>
      </c>
      <c r="CT248" s="18">
        <f t="shared" si="39"/>
        <v>0</v>
      </c>
      <c r="CU248" s="18">
        <f t="shared" si="40"/>
        <v>0</v>
      </c>
      <c r="CV248" s="30">
        <v>0.54</v>
      </c>
      <c r="CW248" s="30">
        <v>0.46</v>
      </c>
      <c r="CX248" s="30">
        <v>0.0</v>
      </c>
      <c r="CY248" s="30">
        <v>1.08</v>
      </c>
      <c r="CZ248" s="30">
        <v>0.1</v>
      </c>
      <c r="DA248" s="30">
        <v>0.71</v>
      </c>
      <c r="DB248" s="7">
        <v>0.0</v>
      </c>
      <c r="DC248" s="7">
        <v>1.0</v>
      </c>
      <c r="DD248" s="13">
        <f t="shared" si="41"/>
        <v>0</v>
      </c>
      <c r="DE248" s="7">
        <v>-0.01</v>
      </c>
      <c r="DF248" s="7">
        <v>-0.24</v>
      </c>
      <c r="DG248" s="7">
        <v>1.0</v>
      </c>
      <c r="DH248" s="7">
        <v>0.0</v>
      </c>
      <c r="DI248" s="7">
        <v>0.0</v>
      </c>
      <c r="DJ248" s="8" t="s">
        <v>4165</v>
      </c>
      <c r="DK248" s="7" t="s">
        <v>4166</v>
      </c>
    </row>
    <row r="249" ht="12.75" customHeight="1">
      <c r="A249" s="7" t="s">
        <v>727</v>
      </c>
      <c r="B249" s="7" t="s">
        <v>1413</v>
      </c>
      <c r="C249" s="8" t="s">
        <v>237</v>
      </c>
      <c r="D249" s="9" t="s">
        <v>150</v>
      </c>
      <c r="E249" s="7">
        <v>56.0</v>
      </c>
      <c r="F249" s="7">
        <v>2.0</v>
      </c>
      <c r="G249" s="7">
        <v>3.0</v>
      </c>
      <c r="H249" s="24">
        <f t="shared" si="1"/>
        <v>5</v>
      </c>
      <c r="I249" s="25">
        <f t="shared" si="2"/>
        <v>0.5490818132</v>
      </c>
      <c r="J249" s="19">
        <v>2.0</v>
      </c>
      <c r="K249" s="19">
        <v>3.0</v>
      </c>
      <c r="L249" s="19">
        <v>0.0</v>
      </c>
      <c r="M249" s="19">
        <v>50.0</v>
      </c>
      <c r="N249" s="19">
        <v>25.0</v>
      </c>
      <c r="O249" s="19">
        <v>21.0</v>
      </c>
      <c r="P249" s="19">
        <v>60.0</v>
      </c>
      <c r="Q249" s="10">
        <f t="shared" si="3"/>
        <v>0.04</v>
      </c>
      <c r="R249" s="10">
        <f t="shared" si="4"/>
        <v>0.02083333333</v>
      </c>
      <c r="S249" s="7">
        <v>32782.0</v>
      </c>
      <c r="T249" s="14">
        <f t="shared" si="5"/>
        <v>9.756547619</v>
      </c>
      <c r="U249" s="14">
        <v>520.61</v>
      </c>
      <c r="V249" s="14">
        <f t="shared" si="6"/>
        <v>9.296607143</v>
      </c>
      <c r="W249" s="14">
        <v>2123.73</v>
      </c>
      <c r="X249" s="14">
        <f t="shared" si="7"/>
        <v>37.92375</v>
      </c>
      <c r="Y249" s="13">
        <f t="shared" si="8"/>
        <v>0.1968771035</v>
      </c>
      <c r="Z249" s="12">
        <f t="shared" si="9"/>
        <v>50.57142857</v>
      </c>
      <c r="AA249" s="19">
        <v>12.0</v>
      </c>
      <c r="AB249" s="19">
        <v>46.0</v>
      </c>
      <c r="AC249" s="19">
        <v>70.0</v>
      </c>
      <c r="AD249" s="19">
        <v>7.0</v>
      </c>
      <c r="AE249" s="19">
        <v>15.0</v>
      </c>
      <c r="AF249" s="10">
        <f t="shared" si="10"/>
        <v>0.1428571429</v>
      </c>
      <c r="AG249" s="10">
        <f t="shared" si="11"/>
        <v>0.2142857143</v>
      </c>
      <c r="AH249" s="10">
        <f t="shared" si="12"/>
        <v>0.3571428571</v>
      </c>
      <c r="AI249" s="19">
        <v>106.0</v>
      </c>
      <c r="AJ249" s="13">
        <f t="shared" si="13"/>
        <v>0.2124248497</v>
      </c>
      <c r="AK249" s="19">
        <v>231.0</v>
      </c>
      <c r="AL249" s="13">
        <f t="shared" si="14"/>
        <v>0.4629258517</v>
      </c>
      <c r="AM249" s="19">
        <v>162.0</v>
      </c>
      <c r="AN249" s="13">
        <f t="shared" si="15"/>
        <v>0.3246492986</v>
      </c>
      <c r="AO249" s="13">
        <f t="shared" si="16"/>
        <v>0.3145400593</v>
      </c>
      <c r="AP249" s="8">
        <v>1.0</v>
      </c>
      <c r="AQ249" s="14">
        <v>-22.48</v>
      </c>
      <c r="AR249" s="19">
        <v>16.68</v>
      </c>
      <c r="AS249" s="26">
        <v>15.0</v>
      </c>
      <c r="AT249" s="27">
        <v>-1.486</v>
      </c>
      <c r="AU249" s="8">
        <v>16.0</v>
      </c>
      <c r="AV249" s="27">
        <v>-1.947</v>
      </c>
      <c r="AW249" s="19">
        <v>49.62</v>
      </c>
      <c r="AX249" s="19">
        <v>16.44</v>
      </c>
      <c r="AY249" s="27">
        <v>-0.735</v>
      </c>
      <c r="AZ249" s="27">
        <v>3.427</v>
      </c>
      <c r="BA249" s="19">
        <v>49.65</v>
      </c>
      <c r="BB249" s="13">
        <f t="shared" si="17"/>
        <v>0.0593220339</v>
      </c>
      <c r="BC249" s="28">
        <f t="shared" si="18"/>
        <v>0.904</v>
      </c>
      <c r="BD249" s="26">
        <f t="shared" si="19"/>
        <v>963.3220339</v>
      </c>
      <c r="BE249" s="13">
        <f t="shared" si="20"/>
        <v>-0.0366779661</v>
      </c>
      <c r="BF249" s="18">
        <f t="shared" si="21"/>
        <v>1.613491865</v>
      </c>
      <c r="BG249" s="18">
        <f t="shared" si="22"/>
        <v>2.765986055</v>
      </c>
      <c r="BH249" s="14">
        <f t="shared" si="23"/>
        <v>27.19886287</v>
      </c>
      <c r="BI249" s="14">
        <f t="shared" si="24"/>
        <v>28.81235474</v>
      </c>
      <c r="BJ249" s="14">
        <f t="shared" si="25"/>
        <v>51.86223853</v>
      </c>
      <c r="BK249" s="14">
        <f t="shared" si="26"/>
        <v>54.51297516</v>
      </c>
      <c r="BL249" s="14">
        <f t="shared" si="27"/>
        <v>-2.650736636</v>
      </c>
      <c r="BM249" s="19">
        <v>14.0</v>
      </c>
      <c r="BN249" s="19">
        <v>24.0</v>
      </c>
      <c r="BO249" s="26">
        <v>222.0</v>
      </c>
      <c r="BP249" s="26">
        <v>226.0</v>
      </c>
      <c r="BQ249" s="19">
        <v>89.0</v>
      </c>
      <c r="BR249" s="19">
        <v>115.0</v>
      </c>
      <c r="BS249" s="19">
        <v>125.0</v>
      </c>
      <c r="BT249" s="19">
        <v>108.0</v>
      </c>
      <c r="BU249" s="19">
        <v>233.0</v>
      </c>
      <c r="BV249" s="19">
        <v>233.0</v>
      </c>
      <c r="BW249" s="13">
        <f t="shared" si="28"/>
        <v>0.5</v>
      </c>
      <c r="BX249" s="14">
        <v>-1.0</v>
      </c>
      <c r="BY249" s="29">
        <f t="shared" si="29"/>
        <v>-3.66369806</v>
      </c>
      <c r="BZ249" s="18">
        <f t="shared" si="30"/>
        <v>1.88750758</v>
      </c>
      <c r="CA249" s="18">
        <f t="shared" si="31"/>
        <v>2.728926622</v>
      </c>
      <c r="CB249" s="14">
        <f t="shared" si="32"/>
        <v>29.13129169</v>
      </c>
      <c r="CC249" s="14">
        <f t="shared" si="33"/>
        <v>31.08702244</v>
      </c>
      <c r="CD249" s="14">
        <f t="shared" si="34"/>
        <v>58.78562765</v>
      </c>
      <c r="CE249" s="14">
        <f t="shared" si="35"/>
        <v>56.05670103</v>
      </c>
      <c r="CF249" s="14">
        <f t="shared" si="36"/>
        <v>-5.379663258</v>
      </c>
      <c r="CG249" s="7">
        <v>2638.4</v>
      </c>
      <c r="CH249" s="7">
        <v>83.0</v>
      </c>
      <c r="CI249" s="7">
        <v>120.0</v>
      </c>
      <c r="CJ249" s="26">
        <v>1198.0</v>
      </c>
      <c r="CK249" s="7">
        <v>1247.0</v>
      </c>
      <c r="CL249" s="7">
        <v>612.0</v>
      </c>
      <c r="CM249" s="7">
        <v>560.0</v>
      </c>
      <c r="CN249" s="7">
        <v>692.0</v>
      </c>
      <c r="CO249" s="7">
        <v>538.0</v>
      </c>
      <c r="CP249" s="19">
        <v>6.0</v>
      </c>
      <c r="CQ249" s="19">
        <v>5.0</v>
      </c>
      <c r="CR249" s="26">
        <f t="shared" si="37"/>
        <v>-1</v>
      </c>
      <c r="CS249" s="18">
        <f t="shared" si="38"/>
        <v>0.6588981758</v>
      </c>
      <c r="CT249" s="18">
        <f t="shared" si="39"/>
        <v>0.5490818132</v>
      </c>
      <c r="CU249" s="18">
        <f t="shared" si="40"/>
        <v>-0.1098163626</v>
      </c>
      <c r="CV249" s="30">
        <v>19.51</v>
      </c>
      <c r="CW249" s="30">
        <v>17.37</v>
      </c>
      <c r="CX249" s="30">
        <v>15.98</v>
      </c>
      <c r="CY249" s="30">
        <v>23.63</v>
      </c>
      <c r="CZ249" s="30">
        <v>19.47</v>
      </c>
      <c r="DA249" s="30">
        <v>21.79</v>
      </c>
      <c r="DB249" s="7">
        <v>228.0</v>
      </c>
      <c r="DC249" s="7">
        <v>243.0</v>
      </c>
      <c r="DD249" s="13">
        <f t="shared" si="41"/>
        <v>0.4840764331</v>
      </c>
      <c r="DE249" s="7">
        <v>-0.19</v>
      </c>
      <c r="DF249" s="7">
        <v>-17.99</v>
      </c>
      <c r="DG249" s="7">
        <v>91.0</v>
      </c>
      <c r="DH249" s="7">
        <v>153.0</v>
      </c>
      <c r="DI249" s="7">
        <v>211.0</v>
      </c>
      <c r="DJ249" s="8" t="s">
        <v>4167</v>
      </c>
      <c r="DK249" s="7" t="s">
        <v>4168</v>
      </c>
    </row>
    <row r="250" ht="12.75" customHeight="1">
      <c r="A250" s="7" t="s">
        <v>743</v>
      </c>
      <c r="B250" s="7" t="s">
        <v>1416</v>
      </c>
      <c r="C250" s="8" t="s">
        <v>158</v>
      </c>
      <c r="D250" s="9" t="s">
        <v>247</v>
      </c>
      <c r="E250" s="7">
        <v>64.0</v>
      </c>
      <c r="F250" s="7">
        <v>13.0</v>
      </c>
      <c r="G250" s="7">
        <v>14.0</v>
      </c>
      <c r="H250" s="24">
        <f t="shared" si="1"/>
        <v>27</v>
      </c>
      <c r="I250" s="25">
        <f t="shared" si="2"/>
        <v>1.85432485</v>
      </c>
      <c r="J250" s="19">
        <v>12.0</v>
      </c>
      <c r="K250" s="19">
        <v>5.0</v>
      </c>
      <c r="L250" s="19">
        <v>8.0</v>
      </c>
      <c r="M250" s="19">
        <v>126.0</v>
      </c>
      <c r="N250" s="19">
        <v>31.0</v>
      </c>
      <c r="O250" s="19">
        <v>73.0</v>
      </c>
      <c r="P250" s="19">
        <v>136.0</v>
      </c>
      <c r="Q250" s="10">
        <f t="shared" si="3"/>
        <v>0.1031746032</v>
      </c>
      <c r="R250" s="10">
        <f t="shared" si="4"/>
        <v>0.05652173913</v>
      </c>
      <c r="S250" s="7">
        <v>52418.0</v>
      </c>
      <c r="T250" s="14">
        <f t="shared" si="5"/>
        <v>13.65052083</v>
      </c>
      <c r="U250" s="14">
        <v>849.42</v>
      </c>
      <c r="V250" s="14">
        <f t="shared" si="6"/>
        <v>13.2721875</v>
      </c>
      <c r="W250" s="14">
        <v>2247.54</v>
      </c>
      <c r="X250" s="14">
        <f t="shared" si="7"/>
        <v>35.1178125</v>
      </c>
      <c r="Y250" s="13">
        <f t="shared" si="8"/>
        <v>0.2742754185</v>
      </c>
      <c r="Z250" s="12">
        <f t="shared" si="9"/>
        <v>63.71428571</v>
      </c>
      <c r="AA250" s="19">
        <v>33.0</v>
      </c>
      <c r="AB250" s="19">
        <v>49.0</v>
      </c>
      <c r="AC250" s="19">
        <v>69.0</v>
      </c>
      <c r="AD250" s="19">
        <v>20.0</v>
      </c>
      <c r="AE250" s="19">
        <v>20.0</v>
      </c>
      <c r="AF250" s="10">
        <f t="shared" si="10"/>
        <v>0.3428571429</v>
      </c>
      <c r="AG250" s="10">
        <f t="shared" si="11"/>
        <v>0.3714285714</v>
      </c>
      <c r="AH250" s="10">
        <f t="shared" si="12"/>
        <v>0.7142857143</v>
      </c>
      <c r="AI250" s="19">
        <v>246.0</v>
      </c>
      <c r="AJ250" s="13">
        <f t="shared" si="13"/>
        <v>0.3170103093</v>
      </c>
      <c r="AK250" s="19">
        <v>267.0</v>
      </c>
      <c r="AL250" s="13">
        <f t="shared" si="14"/>
        <v>0.3440721649</v>
      </c>
      <c r="AM250" s="19">
        <v>263.0</v>
      </c>
      <c r="AN250" s="13">
        <f t="shared" si="15"/>
        <v>0.3389175258</v>
      </c>
      <c r="AO250" s="13">
        <f t="shared" si="16"/>
        <v>0.4795321637</v>
      </c>
      <c r="AP250" s="8">
        <v>7.0</v>
      </c>
      <c r="AQ250" s="14">
        <v>-1.08</v>
      </c>
      <c r="AR250" s="19">
        <v>17.41</v>
      </c>
      <c r="AS250" s="26">
        <v>5.0</v>
      </c>
      <c r="AT250" s="27">
        <v>0.397</v>
      </c>
      <c r="AU250" s="8">
        <v>5.0</v>
      </c>
      <c r="AV250" s="27">
        <v>-0.192</v>
      </c>
      <c r="AW250" s="19">
        <v>50.06</v>
      </c>
      <c r="AX250" s="19">
        <v>18.0</v>
      </c>
      <c r="AY250" s="27">
        <v>2.098</v>
      </c>
      <c r="AZ250" s="27">
        <v>-2.195</v>
      </c>
      <c r="BA250" s="19">
        <v>47.76</v>
      </c>
      <c r="BB250" s="13">
        <f t="shared" si="17"/>
        <v>0.07847533632</v>
      </c>
      <c r="BC250" s="28">
        <f t="shared" si="18"/>
        <v>0.9030612245</v>
      </c>
      <c r="BD250" s="26">
        <f t="shared" si="19"/>
        <v>981.5365608</v>
      </c>
      <c r="BE250" s="13">
        <f t="shared" si="20"/>
        <v>-0.01846343919</v>
      </c>
      <c r="BF250" s="18">
        <f t="shared" si="21"/>
        <v>2.4722752</v>
      </c>
      <c r="BG250" s="18">
        <f t="shared" si="22"/>
        <v>2.684184502</v>
      </c>
      <c r="BH250" s="14">
        <f t="shared" si="23"/>
        <v>31.50384969</v>
      </c>
      <c r="BI250" s="14">
        <f t="shared" si="24"/>
        <v>27.68948223</v>
      </c>
      <c r="BJ250" s="14">
        <f t="shared" si="25"/>
        <v>60.74733347</v>
      </c>
      <c r="BK250" s="14">
        <f t="shared" si="26"/>
        <v>57.35678463</v>
      </c>
      <c r="BL250" s="14">
        <f t="shared" si="27"/>
        <v>3.390548845</v>
      </c>
      <c r="BM250" s="19">
        <v>35.0</v>
      </c>
      <c r="BN250" s="19">
        <v>38.0</v>
      </c>
      <c r="BO250" s="26">
        <v>411.0</v>
      </c>
      <c r="BP250" s="26">
        <v>354.0</v>
      </c>
      <c r="BQ250" s="19">
        <v>158.0</v>
      </c>
      <c r="BR250" s="19">
        <v>190.0</v>
      </c>
      <c r="BS250" s="19">
        <v>256.0</v>
      </c>
      <c r="BT250" s="19">
        <v>230.0</v>
      </c>
      <c r="BU250" s="19">
        <v>436.0</v>
      </c>
      <c r="BV250" s="19">
        <v>357.0</v>
      </c>
      <c r="BW250" s="13">
        <f t="shared" si="28"/>
        <v>0.5498108449</v>
      </c>
      <c r="BX250" s="14">
        <v>7.28</v>
      </c>
      <c r="BY250" s="29">
        <f t="shared" si="29"/>
        <v>5.794776915</v>
      </c>
      <c r="BZ250" s="18">
        <f t="shared" si="30"/>
        <v>2.251759187</v>
      </c>
      <c r="CA250" s="18">
        <f t="shared" si="31"/>
        <v>2.601170095</v>
      </c>
      <c r="CB250" s="14">
        <f t="shared" si="32"/>
        <v>28.30228357</v>
      </c>
      <c r="CC250" s="14">
        <f t="shared" si="33"/>
        <v>28.7875765</v>
      </c>
      <c r="CD250" s="14">
        <f t="shared" si="34"/>
        <v>53.55692755</v>
      </c>
      <c r="CE250" s="14">
        <f t="shared" si="35"/>
        <v>57.26456552</v>
      </c>
      <c r="CF250" s="14">
        <f t="shared" si="36"/>
        <v>7.098186816</v>
      </c>
      <c r="CG250" s="7">
        <v>3090.916667</v>
      </c>
      <c r="CH250" s="7">
        <v>116.0</v>
      </c>
      <c r="CI250" s="7">
        <v>134.0</v>
      </c>
      <c r="CJ250" s="26">
        <v>1342.0</v>
      </c>
      <c r="CK250" s="7">
        <v>1349.0</v>
      </c>
      <c r="CL250" s="7">
        <v>522.0</v>
      </c>
      <c r="CM250" s="7">
        <v>617.0</v>
      </c>
      <c r="CN250" s="7">
        <v>779.0</v>
      </c>
      <c r="CO250" s="7">
        <v>850.0</v>
      </c>
      <c r="CP250" s="19">
        <v>9.0</v>
      </c>
      <c r="CQ250" s="19">
        <v>9.0</v>
      </c>
      <c r="CR250" s="26">
        <f t="shared" si="37"/>
        <v>0</v>
      </c>
      <c r="CS250" s="18">
        <f t="shared" si="38"/>
        <v>0.6181082834</v>
      </c>
      <c r="CT250" s="18">
        <f t="shared" si="39"/>
        <v>0.6181082834</v>
      </c>
      <c r="CU250" s="18">
        <f t="shared" si="40"/>
        <v>0</v>
      </c>
      <c r="CV250" s="30">
        <v>35.1</v>
      </c>
      <c r="CW250" s="30">
        <v>30.65</v>
      </c>
      <c r="CX250" s="30">
        <v>27.19</v>
      </c>
      <c r="CY250" s="30">
        <v>44.71</v>
      </c>
      <c r="CZ250" s="30">
        <v>32.1</v>
      </c>
      <c r="DA250" s="30">
        <v>33.52</v>
      </c>
      <c r="DB250" s="7">
        <v>5.0</v>
      </c>
      <c r="DC250" s="7">
        <v>4.0</v>
      </c>
      <c r="DD250" s="13">
        <f t="shared" si="41"/>
        <v>0.5555555556</v>
      </c>
      <c r="DE250" s="7">
        <v>-0.02</v>
      </c>
      <c r="DF250" s="7">
        <v>1.27</v>
      </c>
      <c r="DG250" s="7">
        <v>4.0</v>
      </c>
      <c r="DH250" s="7">
        <v>3.0</v>
      </c>
      <c r="DI250" s="7">
        <v>1.0</v>
      </c>
      <c r="DJ250" s="8" t="s">
        <v>4169</v>
      </c>
      <c r="DK250" s="7" t="s">
        <v>4170</v>
      </c>
    </row>
    <row r="251" ht="12.75" customHeight="1">
      <c r="A251" s="7" t="s">
        <v>1418</v>
      </c>
      <c r="B251" s="7" t="s">
        <v>1419</v>
      </c>
      <c r="C251" s="8" t="s">
        <v>197</v>
      </c>
      <c r="D251" s="9" t="s">
        <v>183</v>
      </c>
      <c r="E251" s="7">
        <v>54.0</v>
      </c>
      <c r="F251" s="7">
        <v>11.0</v>
      </c>
      <c r="G251" s="7">
        <v>7.0</v>
      </c>
      <c r="H251" s="24">
        <f t="shared" si="1"/>
        <v>18</v>
      </c>
      <c r="I251" s="25">
        <f t="shared" si="2"/>
        <v>1.53955809</v>
      </c>
      <c r="J251" s="19">
        <v>8.0</v>
      </c>
      <c r="K251" s="19">
        <v>5.0</v>
      </c>
      <c r="L251" s="19">
        <v>1.0</v>
      </c>
      <c r="M251" s="19">
        <v>108.0</v>
      </c>
      <c r="N251" s="19">
        <v>38.0</v>
      </c>
      <c r="O251" s="19">
        <v>22.0</v>
      </c>
      <c r="P251" s="19">
        <v>128.0</v>
      </c>
      <c r="Q251" s="10">
        <f t="shared" si="3"/>
        <v>0.1018518519</v>
      </c>
      <c r="R251" s="10">
        <f t="shared" si="4"/>
        <v>0.06547619048</v>
      </c>
      <c r="S251" s="7">
        <v>42090.0</v>
      </c>
      <c r="T251" s="14">
        <f t="shared" si="5"/>
        <v>12.99074074</v>
      </c>
      <c r="U251" s="14">
        <v>664.01</v>
      </c>
      <c r="V251" s="14">
        <f t="shared" si="6"/>
        <v>12.29648148</v>
      </c>
      <c r="W251" s="14">
        <v>1928.38</v>
      </c>
      <c r="X251" s="14">
        <f t="shared" si="7"/>
        <v>35.71074074</v>
      </c>
      <c r="Y251" s="13">
        <f t="shared" si="8"/>
        <v>0.2561381582</v>
      </c>
      <c r="Z251" s="12">
        <f t="shared" si="9"/>
        <v>97.89473684</v>
      </c>
      <c r="AA251" s="19">
        <v>15.0</v>
      </c>
      <c r="AB251" s="19">
        <v>28.0</v>
      </c>
      <c r="AC251" s="19">
        <v>53.0</v>
      </c>
      <c r="AD251" s="19">
        <v>13.0</v>
      </c>
      <c r="AE251" s="19">
        <v>12.0</v>
      </c>
      <c r="AF251" s="10">
        <f t="shared" si="10"/>
        <v>0.4210526316</v>
      </c>
      <c r="AG251" s="10">
        <f t="shared" si="11"/>
        <v>0.3157894737</v>
      </c>
      <c r="AH251" s="10">
        <f t="shared" si="12"/>
        <v>0.7368421053</v>
      </c>
      <c r="AI251" s="19">
        <v>252.0</v>
      </c>
      <c r="AJ251" s="13">
        <f t="shared" si="13"/>
        <v>0.377245509</v>
      </c>
      <c r="AK251" s="19">
        <v>206.0</v>
      </c>
      <c r="AL251" s="13">
        <f t="shared" si="14"/>
        <v>0.3083832335</v>
      </c>
      <c r="AM251" s="19">
        <v>210.0</v>
      </c>
      <c r="AN251" s="13">
        <f t="shared" si="15"/>
        <v>0.3143712575</v>
      </c>
      <c r="AO251" s="13">
        <f t="shared" si="16"/>
        <v>0.5502183406</v>
      </c>
      <c r="AP251" s="8">
        <v>6.0</v>
      </c>
      <c r="AQ251" s="14">
        <v>-0.09</v>
      </c>
      <c r="AR251" s="19">
        <v>17.52</v>
      </c>
      <c r="AS251" s="26">
        <v>5.0</v>
      </c>
      <c r="AT251" s="27">
        <v>0.257</v>
      </c>
      <c r="AU251" s="8">
        <v>8.0</v>
      </c>
      <c r="AV251" s="27">
        <v>-0.749</v>
      </c>
      <c r="AW251" s="19">
        <v>49.91</v>
      </c>
      <c r="AX251" s="19">
        <v>18.34</v>
      </c>
      <c r="AY251" s="27">
        <v>1.518</v>
      </c>
      <c r="AZ251" s="27">
        <v>13.927</v>
      </c>
      <c r="BA251" s="19">
        <v>56.0</v>
      </c>
      <c r="BB251" s="13">
        <f t="shared" si="17"/>
        <v>0.05107526882</v>
      </c>
      <c r="BC251" s="28">
        <f t="shared" si="18"/>
        <v>0.8974358974</v>
      </c>
      <c r="BD251" s="26">
        <f t="shared" si="19"/>
        <v>948.5111663</v>
      </c>
      <c r="BE251" s="13">
        <f t="shared" si="20"/>
        <v>-0.05148883375</v>
      </c>
      <c r="BF251" s="18">
        <f t="shared" si="21"/>
        <v>1.716841614</v>
      </c>
      <c r="BG251" s="18">
        <f t="shared" si="22"/>
        <v>2.530082378</v>
      </c>
      <c r="BH251" s="14">
        <f t="shared" si="23"/>
        <v>33.6139516</v>
      </c>
      <c r="BI251" s="14">
        <f t="shared" si="24"/>
        <v>24.66830319</v>
      </c>
      <c r="BJ251" s="14">
        <f t="shared" si="25"/>
        <v>62.61953886</v>
      </c>
      <c r="BK251" s="14">
        <f t="shared" si="26"/>
        <v>47.07760425</v>
      </c>
      <c r="BL251" s="14">
        <f t="shared" si="27"/>
        <v>15.54193461</v>
      </c>
      <c r="BM251" s="19">
        <v>19.0</v>
      </c>
      <c r="BN251" s="19">
        <v>28.0</v>
      </c>
      <c r="BO251" s="26">
        <v>353.0</v>
      </c>
      <c r="BP251" s="26">
        <v>245.0</v>
      </c>
      <c r="BQ251" s="19">
        <v>175.0</v>
      </c>
      <c r="BR251" s="19">
        <v>106.0</v>
      </c>
      <c r="BS251" s="19">
        <v>146.0</v>
      </c>
      <c r="BT251" s="19">
        <v>142.0</v>
      </c>
      <c r="BU251" s="19">
        <v>354.0</v>
      </c>
      <c r="BV251" s="19">
        <v>255.0</v>
      </c>
      <c r="BW251" s="13">
        <f t="shared" si="28"/>
        <v>0.5812807882</v>
      </c>
      <c r="BX251" s="14">
        <v>4.21</v>
      </c>
      <c r="BY251" s="29">
        <f t="shared" si="29"/>
        <v>-0.4293055653</v>
      </c>
      <c r="BZ251" s="18">
        <f t="shared" si="30"/>
        <v>2.035963548</v>
      </c>
      <c r="CA251" s="18">
        <f t="shared" si="31"/>
        <v>1.920283801</v>
      </c>
      <c r="CB251" s="14">
        <f t="shared" si="32"/>
        <v>31.71938664</v>
      </c>
      <c r="CC251" s="14">
        <f t="shared" si="33"/>
        <v>26.69888562</v>
      </c>
      <c r="CD251" s="14">
        <f t="shared" si="34"/>
        <v>62.2819758</v>
      </c>
      <c r="CE251" s="14">
        <f t="shared" si="35"/>
        <v>48.37727021</v>
      </c>
      <c r="CF251" s="14">
        <f t="shared" si="36"/>
        <v>1.637229016</v>
      </c>
      <c r="CG251" s="7">
        <v>2593.366667</v>
      </c>
      <c r="CH251" s="7">
        <v>88.0</v>
      </c>
      <c r="CI251" s="7">
        <v>83.0</v>
      </c>
      <c r="CJ251" s="26">
        <v>1283.0</v>
      </c>
      <c r="CK251" s="7">
        <v>1071.0</v>
      </c>
      <c r="CL251" s="7">
        <v>640.0</v>
      </c>
      <c r="CM251" s="7">
        <v>441.0</v>
      </c>
      <c r="CN251" s="7">
        <v>681.0</v>
      </c>
      <c r="CO251" s="7">
        <v>496.0</v>
      </c>
      <c r="CP251" s="19">
        <v>6.0</v>
      </c>
      <c r="CQ251" s="19">
        <v>9.0</v>
      </c>
      <c r="CR251" s="26">
        <f t="shared" si="37"/>
        <v>3</v>
      </c>
      <c r="CS251" s="18">
        <f t="shared" si="38"/>
        <v>0.5131860299</v>
      </c>
      <c r="CT251" s="18">
        <f t="shared" si="39"/>
        <v>0.7697790449</v>
      </c>
      <c r="CU251" s="18">
        <f t="shared" si="40"/>
        <v>0.256593015</v>
      </c>
      <c r="CV251" s="30">
        <v>30.73</v>
      </c>
      <c r="CW251" s="30">
        <v>21.74</v>
      </c>
      <c r="CX251" s="30">
        <v>20.61</v>
      </c>
      <c r="CY251" s="30">
        <v>14.13</v>
      </c>
      <c r="CZ251" s="30">
        <v>24.76</v>
      </c>
      <c r="DA251" s="30">
        <v>25.92</v>
      </c>
      <c r="DB251" s="7">
        <v>0.0</v>
      </c>
      <c r="DC251" s="7">
        <v>1.0</v>
      </c>
      <c r="DD251" s="13">
        <f t="shared" si="41"/>
        <v>0</v>
      </c>
      <c r="DE251" s="7">
        <v>0.0</v>
      </c>
      <c r="DF251" s="7">
        <v>0.0</v>
      </c>
      <c r="DG251" s="7">
        <v>0.0</v>
      </c>
      <c r="DH251" s="7">
        <v>1.0</v>
      </c>
      <c r="DI251" s="7">
        <v>0.0</v>
      </c>
      <c r="DJ251" s="8" t="s">
        <v>4171</v>
      </c>
      <c r="DK251" s="7" t="s">
        <v>4172</v>
      </c>
    </row>
    <row r="252" ht="12.75" customHeight="1">
      <c r="A252" s="7" t="s">
        <v>1422</v>
      </c>
      <c r="B252" s="7" t="s">
        <v>574</v>
      </c>
      <c r="C252" s="8" t="s">
        <v>447</v>
      </c>
      <c r="D252" s="9" t="s">
        <v>247</v>
      </c>
      <c r="E252" s="7">
        <v>3.0</v>
      </c>
      <c r="F252" s="7">
        <v>0.0</v>
      </c>
      <c r="G252" s="7">
        <v>0.0</v>
      </c>
      <c r="H252" s="24">
        <f t="shared" si="1"/>
        <v>0</v>
      </c>
      <c r="I252" s="25">
        <f t="shared" si="2"/>
        <v>0</v>
      </c>
      <c r="J252" s="19">
        <v>0.0</v>
      </c>
      <c r="K252" s="19">
        <v>0.0</v>
      </c>
      <c r="L252" s="19">
        <v>0.0</v>
      </c>
      <c r="M252" s="19">
        <v>1.0</v>
      </c>
      <c r="N252" s="19">
        <v>0.0</v>
      </c>
      <c r="O252" s="19">
        <v>0.0</v>
      </c>
      <c r="P252" s="19">
        <v>1.0</v>
      </c>
      <c r="Q252" s="10">
        <f t="shared" si="3"/>
        <v>0</v>
      </c>
      <c r="R252" s="10">
        <f t="shared" si="4"/>
        <v>0</v>
      </c>
      <c r="S252" s="7">
        <v>809.0</v>
      </c>
      <c r="T252" s="14">
        <f t="shared" si="5"/>
        <v>4.494444444</v>
      </c>
      <c r="U252" s="14">
        <v>14.12</v>
      </c>
      <c r="V252" s="14">
        <f t="shared" si="6"/>
        <v>4.706666667</v>
      </c>
      <c r="W252" s="14">
        <v>133.41</v>
      </c>
      <c r="X252" s="14">
        <f t="shared" si="7"/>
        <v>44.47</v>
      </c>
      <c r="Y252" s="13">
        <f t="shared" si="8"/>
        <v>0.09570934725</v>
      </c>
      <c r="Z252" s="12">
        <f t="shared" si="9"/>
        <v>0</v>
      </c>
      <c r="AA252" s="19">
        <v>0.0</v>
      </c>
      <c r="AB252" s="19">
        <v>4.0</v>
      </c>
      <c r="AC252" s="19">
        <v>1.0</v>
      </c>
      <c r="AD252" s="19">
        <v>0.0</v>
      </c>
      <c r="AE252" s="19">
        <v>1.0</v>
      </c>
      <c r="AF252" s="10">
        <f t="shared" si="10"/>
        <v>0</v>
      </c>
      <c r="AG252" s="10">
        <f t="shared" si="11"/>
        <v>0</v>
      </c>
      <c r="AH252" s="10">
        <f t="shared" si="12"/>
        <v>0</v>
      </c>
      <c r="AI252" s="19">
        <v>5.0</v>
      </c>
      <c r="AJ252" s="13">
        <f t="shared" si="13"/>
        <v>0.3125</v>
      </c>
      <c r="AK252" s="19">
        <v>6.0</v>
      </c>
      <c r="AL252" s="13">
        <f t="shared" si="14"/>
        <v>0.375</v>
      </c>
      <c r="AM252" s="19">
        <v>5.0</v>
      </c>
      <c r="AN252" s="13">
        <f t="shared" si="15"/>
        <v>0.3125</v>
      </c>
      <c r="AO252" s="13">
        <f t="shared" si="16"/>
        <v>0.4545454545</v>
      </c>
      <c r="AP252" s="8">
        <v>7.0</v>
      </c>
      <c r="AQ252" s="14">
        <v>-4.55</v>
      </c>
      <c r="AR252" s="19">
        <v>15.99</v>
      </c>
      <c r="AS252" s="26">
        <v>16.0</v>
      </c>
      <c r="AT252" s="27">
        <v>-2.672</v>
      </c>
      <c r="AU252" s="8">
        <v>16.0</v>
      </c>
      <c r="AV252" s="27">
        <v>-2.864</v>
      </c>
      <c r="AW252" s="19">
        <v>49.63</v>
      </c>
      <c r="AX252" s="19">
        <v>14.88</v>
      </c>
      <c r="AY252" s="27">
        <v>-10.009</v>
      </c>
      <c r="AZ252" s="27">
        <v>-11.894</v>
      </c>
      <c r="BA252" s="19">
        <v>47.01</v>
      </c>
      <c r="BB252" s="13">
        <f t="shared" si="17"/>
        <v>0.2</v>
      </c>
      <c r="BC252" s="28">
        <f t="shared" si="18"/>
        <v>1</v>
      </c>
      <c r="BD252" s="26">
        <f t="shared" si="19"/>
        <v>1200</v>
      </c>
      <c r="BE252" s="13">
        <f t="shared" si="20"/>
        <v>0.2</v>
      </c>
      <c r="BF252" s="18">
        <f t="shared" si="21"/>
        <v>4.249291785</v>
      </c>
      <c r="BG252" s="18">
        <f t="shared" si="22"/>
        <v>0</v>
      </c>
      <c r="BH252" s="14">
        <f t="shared" si="23"/>
        <v>21.24645892</v>
      </c>
      <c r="BI252" s="14">
        <f t="shared" si="24"/>
        <v>38.24362606</v>
      </c>
      <c r="BJ252" s="14">
        <f t="shared" si="25"/>
        <v>25.49575071</v>
      </c>
      <c r="BK252" s="14">
        <f t="shared" si="26"/>
        <v>55.2407932</v>
      </c>
      <c r="BL252" s="14">
        <f t="shared" si="27"/>
        <v>-29.74504249</v>
      </c>
      <c r="BM252" s="19">
        <v>1.0</v>
      </c>
      <c r="BN252" s="19">
        <v>0.0</v>
      </c>
      <c r="BO252" s="26">
        <v>4.0</v>
      </c>
      <c r="BP252" s="26">
        <v>9.0</v>
      </c>
      <c r="BQ252" s="19">
        <v>1.0</v>
      </c>
      <c r="BR252" s="19">
        <v>2.0</v>
      </c>
      <c r="BS252" s="19">
        <v>0.0</v>
      </c>
      <c r="BT252" s="19">
        <v>2.0</v>
      </c>
      <c r="BU252" s="19">
        <v>5.0</v>
      </c>
      <c r="BV252" s="19">
        <v>7.0</v>
      </c>
      <c r="BW252" s="13">
        <f t="shared" si="28"/>
        <v>0.4166666667</v>
      </c>
      <c r="BX252" s="14">
        <v>-5.39</v>
      </c>
      <c r="BY252" s="29">
        <f t="shared" si="29"/>
        <v>-19.7141334</v>
      </c>
      <c r="BZ252" s="18">
        <f t="shared" si="30"/>
        <v>1.994459829</v>
      </c>
      <c r="CA252" s="18">
        <f t="shared" si="31"/>
        <v>2.393351795</v>
      </c>
      <c r="CB252" s="14">
        <f t="shared" si="32"/>
        <v>20.34349026</v>
      </c>
      <c r="CC252" s="14">
        <f t="shared" si="33"/>
        <v>27.92243761</v>
      </c>
      <c r="CD252" s="14">
        <f t="shared" si="34"/>
        <v>41.08587249</v>
      </c>
      <c r="CE252" s="14">
        <f t="shared" si="35"/>
        <v>55.04709129</v>
      </c>
      <c r="CF252" s="14">
        <f t="shared" si="36"/>
        <v>-15.78382369</v>
      </c>
      <c r="CG252" s="7">
        <v>150.416667</v>
      </c>
      <c r="CH252" s="7">
        <v>5.0</v>
      </c>
      <c r="CI252" s="7">
        <v>6.0</v>
      </c>
      <c r="CJ252" s="26">
        <v>46.0</v>
      </c>
      <c r="CK252" s="7">
        <v>64.0</v>
      </c>
      <c r="CL252" s="7">
        <v>21.0</v>
      </c>
      <c r="CM252" s="7">
        <v>29.0</v>
      </c>
      <c r="CN252" s="7">
        <v>31.0</v>
      </c>
      <c r="CO252" s="7">
        <v>39.0</v>
      </c>
      <c r="CP252" s="19">
        <v>0.0</v>
      </c>
      <c r="CQ252" s="19">
        <v>0.0</v>
      </c>
      <c r="CR252" s="26">
        <f t="shared" si="37"/>
        <v>0</v>
      </c>
      <c r="CS252" s="18">
        <f t="shared" si="38"/>
        <v>0</v>
      </c>
      <c r="CT252" s="18">
        <f t="shared" si="39"/>
        <v>0</v>
      </c>
      <c r="CU252" s="18">
        <f t="shared" si="40"/>
        <v>0</v>
      </c>
      <c r="CV252" s="30">
        <v>0.29</v>
      </c>
      <c r="CW252" s="30">
        <v>0.69</v>
      </c>
      <c r="CX252" s="30">
        <v>0.44</v>
      </c>
      <c r="CY252" s="30">
        <v>0.47</v>
      </c>
      <c r="CZ252" s="30">
        <v>0.43</v>
      </c>
      <c r="DA252" s="30">
        <v>0.6000000000000001</v>
      </c>
      <c r="DB252" s="7">
        <v>0.0</v>
      </c>
      <c r="DC252" s="7">
        <v>0.0</v>
      </c>
      <c r="DD252" s="13" t="str">
        <f t="shared" si="41"/>
        <v> </v>
      </c>
      <c r="DE252" s="7">
        <v>0.0</v>
      </c>
      <c r="DF252" s="7">
        <v>0.0</v>
      </c>
      <c r="DG252" s="7">
        <v>0.0</v>
      </c>
      <c r="DH252" s="7">
        <v>0.0</v>
      </c>
      <c r="DI252" s="7">
        <v>0.0</v>
      </c>
      <c r="DJ252" s="8" t="s">
        <v>4173</v>
      </c>
      <c r="DK252" s="7" t="s">
        <v>4174</v>
      </c>
    </row>
    <row r="253" ht="12.75" customHeight="1">
      <c r="A253" s="7" t="s">
        <v>416</v>
      </c>
      <c r="B253" s="7" t="s">
        <v>1424</v>
      </c>
      <c r="C253" s="8" t="s">
        <v>394</v>
      </c>
      <c r="D253" s="9" t="s">
        <v>150</v>
      </c>
      <c r="E253" s="7">
        <v>53.0</v>
      </c>
      <c r="F253" s="7">
        <v>6.0</v>
      </c>
      <c r="G253" s="7">
        <v>7.0</v>
      </c>
      <c r="H253" s="24">
        <f t="shared" si="1"/>
        <v>13</v>
      </c>
      <c r="I253" s="25">
        <f t="shared" si="2"/>
        <v>1.232552015</v>
      </c>
      <c r="J253" s="19">
        <v>6.0</v>
      </c>
      <c r="K253" s="19">
        <v>3.0</v>
      </c>
      <c r="L253" s="19">
        <v>4.0</v>
      </c>
      <c r="M253" s="19">
        <v>65.0</v>
      </c>
      <c r="N253" s="19">
        <v>31.0</v>
      </c>
      <c r="O253" s="19">
        <v>33.0</v>
      </c>
      <c r="P253" s="19">
        <v>60.0</v>
      </c>
      <c r="Q253" s="10">
        <f t="shared" si="3"/>
        <v>0.09230769231</v>
      </c>
      <c r="R253" s="10">
        <f t="shared" si="4"/>
        <v>0.04651162791</v>
      </c>
      <c r="S253" s="7">
        <v>37970.0</v>
      </c>
      <c r="T253" s="14">
        <f t="shared" si="5"/>
        <v>11.94025157</v>
      </c>
      <c r="U253" s="14">
        <v>595.58</v>
      </c>
      <c r="V253" s="14">
        <f t="shared" si="6"/>
        <v>11.23735849</v>
      </c>
      <c r="W253" s="14">
        <v>1884.67</v>
      </c>
      <c r="X253" s="14">
        <f t="shared" si="7"/>
        <v>35.55981132</v>
      </c>
      <c r="Y253" s="13">
        <f t="shared" si="8"/>
        <v>0.2401290193</v>
      </c>
      <c r="Z253" s="12">
        <f t="shared" si="9"/>
        <v>40.63636364</v>
      </c>
      <c r="AA253" s="19">
        <v>12.0</v>
      </c>
      <c r="AB253" s="19">
        <v>14.0</v>
      </c>
      <c r="AC253" s="19">
        <v>52.0</v>
      </c>
      <c r="AD253" s="19">
        <v>10.0</v>
      </c>
      <c r="AE253" s="19">
        <v>18.0</v>
      </c>
      <c r="AF253" s="10">
        <f t="shared" si="10"/>
        <v>0.2727272727</v>
      </c>
      <c r="AG253" s="10">
        <f t="shared" si="11"/>
        <v>0.3181818182</v>
      </c>
      <c r="AH253" s="10">
        <f t="shared" si="12"/>
        <v>0.5909090909</v>
      </c>
      <c r="AI253" s="19">
        <v>146.0</v>
      </c>
      <c r="AJ253" s="13">
        <f t="shared" si="13"/>
        <v>0.2879684418</v>
      </c>
      <c r="AK253" s="19">
        <v>156.0</v>
      </c>
      <c r="AL253" s="13">
        <f t="shared" si="14"/>
        <v>0.3076923077</v>
      </c>
      <c r="AM253" s="19">
        <v>205.0</v>
      </c>
      <c r="AN253" s="13">
        <f t="shared" si="15"/>
        <v>0.4043392505</v>
      </c>
      <c r="AO253" s="13">
        <f t="shared" si="16"/>
        <v>0.4834437086</v>
      </c>
      <c r="AP253" s="8">
        <v>4.0</v>
      </c>
      <c r="AQ253" s="14">
        <v>-4.07</v>
      </c>
      <c r="AR253" s="19">
        <v>17.26</v>
      </c>
      <c r="AS253" s="26">
        <v>7.0</v>
      </c>
      <c r="AT253" s="27">
        <v>0.397</v>
      </c>
      <c r="AU253" s="8">
        <v>7.0</v>
      </c>
      <c r="AV253" s="27">
        <v>-0.016</v>
      </c>
      <c r="AW253" s="19">
        <v>50.14</v>
      </c>
      <c r="AX253" s="19">
        <v>17.36</v>
      </c>
      <c r="AY253" s="27">
        <v>0.869</v>
      </c>
      <c r="AZ253" s="27">
        <v>2.174</v>
      </c>
      <c r="BA253" s="19">
        <v>50.0</v>
      </c>
      <c r="BB253" s="13">
        <f t="shared" si="17"/>
        <v>0.07382550336</v>
      </c>
      <c r="BC253" s="28">
        <f t="shared" si="18"/>
        <v>0.9407894737</v>
      </c>
      <c r="BD253" s="26">
        <f t="shared" si="19"/>
        <v>1014.614977</v>
      </c>
      <c r="BE253" s="13">
        <f t="shared" si="20"/>
        <v>0.01461497704</v>
      </c>
      <c r="BF253" s="18">
        <f t="shared" si="21"/>
        <v>2.216326942</v>
      </c>
      <c r="BG253" s="18">
        <f t="shared" si="22"/>
        <v>1.813358407</v>
      </c>
      <c r="BH253" s="14">
        <f t="shared" si="23"/>
        <v>30.02115585</v>
      </c>
      <c r="BI253" s="14">
        <f t="shared" si="24"/>
        <v>30.62560865</v>
      </c>
      <c r="BJ253" s="14">
        <f t="shared" si="25"/>
        <v>59.7400853</v>
      </c>
      <c r="BK253" s="14">
        <f t="shared" si="26"/>
        <v>55.81114208</v>
      </c>
      <c r="BL253" s="14">
        <f t="shared" si="27"/>
        <v>3.928943215</v>
      </c>
      <c r="BM253" s="19">
        <v>22.0</v>
      </c>
      <c r="BN253" s="19">
        <v>18.0</v>
      </c>
      <c r="BO253" s="26">
        <v>276.0</v>
      </c>
      <c r="BP253" s="26">
        <v>286.0</v>
      </c>
      <c r="BQ253" s="19">
        <v>121.0</v>
      </c>
      <c r="BR253" s="19">
        <v>97.0</v>
      </c>
      <c r="BS253" s="19">
        <v>174.0</v>
      </c>
      <c r="BT253" s="19">
        <v>153.0</v>
      </c>
      <c r="BU253" s="19">
        <v>272.0</v>
      </c>
      <c r="BV253" s="19">
        <v>274.0</v>
      </c>
      <c r="BW253" s="13">
        <f t="shared" si="28"/>
        <v>0.4981684982</v>
      </c>
      <c r="BX253" s="14">
        <v>2.31</v>
      </c>
      <c r="BY253" s="29">
        <f t="shared" si="29"/>
        <v>2.046294208</v>
      </c>
      <c r="BZ253" s="18">
        <f t="shared" si="30"/>
        <v>2.131352682</v>
      </c>
      <c r="CA253" s="18">
        <f t="shared" si="31"/>
        <v>2.107132766</v>
      </c>
      <c r="CB253" s="14">
        <f t="shared" si="32"/>
        <v>29.93581722</v>
      </c>
      <c r="CC253" s="14">
        <f t="shared" si="33"/>
        <v>30.71085456</v>
      </c>
      <c r="CD253" s="14">
        <f t="shared" si="34"/>
        <v>58.03092076</v>
      </c>
      <c r="CE253" s="14">
        <f t="shared" si="35"/>
        <v>57.76450168</v>
      </c>
      <c r="CF253" s="14">
        <f t="shared" si="36"/>
        <v>3.66252413</v>
      </c>
      <c r="CG253" s="7">
        <v>2477.3</v>
      </c>
      <c r="CH253" s="7">
        <v>88.0</v>
      </c>
      <c r="CI253" s="7">
        <v>87.0</v>
      </c>
      <c r="CJ253" s="26">
        <v>1148.0</v>
      </c>
      <c r="CK253" s="7">
        <v>1181.0</v>
      </c>
      <c r="CL253" s="7">
        <v>489.0</v>
      </c>
      <c r="CM253" s="7">
        <v>431.0</v>
      </c>
      <c r="CN253" s="7">
        <v>671.0</v>
      </c>
      <c r="CO253" s="7">
        <v>686.0</v>
      </c>
      <c r="CP253" s="19">
        <v>3.0</v>
      </c>
      <c r="CQ253" s="19">
        <v>4.0</v>
      </c>
      <c r="CR253" s="26">
        <f t="shared" si="37"/>
        <v>1</v>
      </c>
      <c r="CS253" s="18">
        <f t="shared" si="38"/>
        <v>0.2844350803</v>
      </c>
      <c r="CT253" s="18">
        <f t="shared" si="39"/>
        <v>0.3792467738</v>
      </c>
      <c r="CU253" s="18">
        <f t="shared" si="40"/>
        <v>0.09481169344</v>
      </c>
      <c r="CV253" s="30">
        <v>20.15</v>
      </c>
      <c r="CW253" s="30">
        <v>25.06</v>
      </c>
      <c r="CX253" s="30">
        <v>19.0</v>
      </c>
      <c r="CY253" s="30">
        <v>14.2</v>
      </c>
      <c r="CZ253" s="30">
        <v>19.41</v>
      </c>
      <c r="DA253" s="30">
        <v>21.34</v>
      </c>
      <c r="DB253" s="7">
        <v>29.0</v>
      </c>
      <c r="DC253" s="7">
        <v>55.0</v>
      </c>
      <c r="DD253" s="13">
        <f t="shared" si="41"/>
        <v>0.3452380952</v>
      </c>
      <c r="DE253" s="7">
        <v>0.01</v>
      </c>
      <c r="DF253" s="7">
        <v>-8.51</v>
      </c>
      <c r="DG253" s="7">
        <v>25.0</v>
      </c>
      <c r="DH253" s="7">
        <v>24.0</v>
      </c>
      <c r="DI253" s="7">
        <v>27.0</v>
      </c>
      <c r="DJ253" s="8" t="s">
        <v>4175</v>
      </c>
      <c r="DK253" s="7" t="s">
        <v>4176</v>
      </c>
    </row>
    <row r="254" ht="12.75" customHeight="1">
      <c r="A254" s="7" t="s">
        <v>452</v>
      </c>
      <c r="B254" s="7" t="s">
        <v>1429</v>
      </c>
      <c r="C254" s="7" t="s">
        <v>206</v>
      </c>
      <c r="D254" s="8" t="s">
        <v>260</v>
      </c>
      <c r="E254" s="7">
        <v>82.0</v>
      </c>
      <c r="F254" s="7">
        <v>21.0</v>
      </c>
      <c r="G254" s="7">
        <v>19.0</v>
      </c>
      <c r="H254" s="24">
        <f t="shared" si="1"/>
        <v>40</v>
      </c>
      <c r="I254" s="25">
        <f t="shared" si="2"/>
        <v>2.141869078</v>
      </c>
      <c r="J254" s="19">
        <v>19.0</v>
      </c>
      <c r="K254" s="19">
        <v>9.0</v>
      </c>
      <c r="L254" s="19">
        <v>8.0</v>
      </c>
      <c r="M254" s="19">
        <v>129.0</v>
      </c>
      <c r="N254" s="19">
        <v>50.0</v>
      </c>
      <c r="O254" s="19">
        <v>52.0</v>
      </c>
      <c r="P254" s="19">
        <v>149.0</v>
      </c>
      <c r="Q254" s="10">
        <f t="shared" si="3"/>
        <v>0.1627906977</v>
      </c>
      <c r="R254" s="10">
        <f t="shared" si="4"/>
        <v>0.09090909091</v>
      </c>
      <c r="S254" s="7">
        <v>67231.0</v>
      </c>
      <c r="T254" s="14">
        <f t="shared" si="5"/>
        <v>13.6648374</v>
      </c>
      <c r="U254" s="14">
        <v>1045.63</v>
      </c>
      <c r="V254" s="14">
        <f t="shared" si="6"/>
        <v>12.75158537</v>
      </c>
      <c r="W254" s="14">
        <v>2870.08</v>
      </c>
      <c r="X254" s="14">
        <f t="shared" si="7"/>
        <v>35.00097561</v>
      </c>
      <c r="Y254" s="13">
        <f t="shared" si="8"/>
        <v>0.2670345863</v>
      </c>
      <c r="Z254" s="12">
        <f t="shared" si="9"/>
        <v>99.34615385</v>
      </c>
      <c r="AA254" s="19">
        <v>32.0</v>
      </c>
      <c r="AB254" s="19">
        <v>58.0</v>
      </c>
      <c r="AC254" s="19">
        <v>106.0</v>
      </c>
      <c r="AD254" s="19">
        <v>28.0</v>
      </c>
      <c r="AE254" s="19">
        <v>28.0</v>
      </c>
      <c r="AF254" s="10">
        <f t="shared" si="10"/>
        <v>0.3653846154</v>
      </c>
      <c r="AG254" s="10">
        <f t="shared" si="11"/>
        <v>0.3269230769</v>
      </c>
      <c r="AH254" s="10">
        <f t="shared" si="12"/>
        <v>0.6923076923</v>
      </c>
      <c r="AI254" s="19">
        <v>425.0</v>
      </c>
      <c r="AJ254" s="13">
        <f t="shared" si="13"/>
        <v>0.4146341463</v>
      </c>
      <c r="AK254" s="19">
        <v>241.0</v>
      </c>
      <c r="AL254" s="13">
        <f t="shared" si="14"/>
        <v>0.2351219512</v>
      </c>
      <c r="AM254" s="19">
        <v>359.0</v>
      </c>
      <c r="AN254" s="13">
        <f t="shared" si="15"/>
        <v>0.3502439024</v>
      </c>
      <c r="AO254" s="13">
        <f t="shared" si="16"/>
        <v>0.6381381381</v>
      </c>
      <c r="AP254" s="8">
        <v>15.0</v>
      </c>
      <c r="AQ254" s="14">
        <v>20.32</v>
      </c>
      <c r="AR254" s="19">
        <v>17.43</v>
      </c>
      <c r="AS254" s="26">
        <v>5.0</v>
      </c>
      <c r="AT254" s="27">
        <v>0.20600000000000002</v>
      </c>
      <c r="AU254" s="8">
        <v>10.0</v>
      </c>
      <c r="AV254" s="27">
        <v>-0.334</v>
      </c>
      <c r="AW254" s="19">
        <v>50.03</v>
      </c>
      <c r="AX254" s="19">
        <v>17.71</v>
      </c>
      <c r="AY254" s="27">
        <v>2.39</v>
      </c>
      <c r="AZ254" s="27">
        <v>5.654</v>
      </c>
      <c r="BA254" s="19">
        <v>51.66</v>
      </c>
      <c r="BB254" s="13">
        <f t="shared" si="17"/>
        <v>0.09059233449</v>
      </c>
      <c r="BC254" s="28">
        <f t="shared" si="18"/>
        <v>0.9132149901</v>
      </c>
      <c r="BD254" s="26">
        <f t="shared" si="19"/>
        <v>1003.807325</v>
      </c>
      <c r="BE254" s="13">
        <f t="shared" si="20"/>
        <v>0.003807324633</v>
      </c>
      <c r="BF254" s="18">
        <f t="shared" si="21"/>
        <v>2.983847059</v>
      </c>
      <c r="BG254" s="18">
        <f t="shared" si="22"/>
        <v>2.524793665</v>
      </c>
      <c r="BH254" s="14">
        <f t="shared" si="23"/>
        <v>32.93708099</v>
      </c>
      <c r="BI254" s="14">
        <f t="shared" si="24"/>
        <v>29.09250882</v>
      </c>
      <c r="BJ254" s="14">
        <f t="shared" si="25"/>
        <v>62.48864321</v>
      </c>
      <c r="BK254" s="14">
        <f t="shared" si="26"/>
        <v>55.14378891</v>
      </c>
      <c r="BL254" s="14">
        <f t="shared" si="27"/>
        <v>7.344854298</v>
      </c>
      <c r="BM254" s="19">
        <v>52.0</v>
      </c>
      <c r="BN254" s="19">
        <v>44.0</v>
      </c>
      <c r="BO254" s="26">
        <v>522.0</v>
      </c>
      <c r="BP254" s="26">
        <v>463.0</v>
      </c>
      <c r="BQ254" s="19">
        <v>232.0</v>
      </c>
      <c r="BR254" s="19">
        <v>192.0</v>
      </c>
      <c r="BS254" s="19">
        <v>283.0</v>
      </c>
      <c r="BT254" s="19">
        <v>262.0</v>
      </c>
      <c r="BU254" s="19">
        <v>504.0</v>
      </c>
      <c r="BV254" s="19">
        <v>480.0</v>
      </c>
      <c r="BW254" s="13">
        <f t="shared" si="28"/>
        <v>0.512195122</v>
      </c>
      <c r="BX254" s="14">
        <v>2.55</v>
      </c>
      <c r="BY254" s="29">
        <f t="shared" si="29"/>
        <v>-2.048461017</v>
      </c>
      <c r="BZ254" s="18">
        <f t="shared" si="30"/>
        <v>2.221390028</v>
      </c>
      <c r="CA254" s="18">
        <f t="shared" si="31"/>
        <v>2.313309616</v>
      </c>
      <c r="CB254" s="14">
        <f t="shared" si="32"/>
        <v>30.30282397</v>
      </c>
      <c r="CC254" s="14">
        <f t="shared" si="33"/>
        <v>28.69423119</v>
      </c>
      <c r="CD254" s="14">
        <f t="shared" si="34"/>
        <v>56.62246582</v>
      </c>
      <c r="CE254" s="14">
        <f t="shared" si="35"/>
        <v>53.28272082</v>
      </c>
      <c r="CF254" s="14">
        <f t="shared" si="36"/>
        <v>4.00510929</v>
      </c>
      <c r="CG254" s="7">
        <v>3916.466667</v>
      </c>
      <c r="CH254" s="7">
        <v>145.0</v>
      </c>
      <c r="CI254" s="7">
        <v>151.0</v>
      </c>
      <c r="CJ254" s="26">
        <v>1833.0</v>
      </c>
      <c r="CK254" s="7">
        <v>1722.0</v>
      </c>
      <c r="CL254" s="7">
        <v>706.0</v>
      </c>
      <c r="CM254" s="7">
        <v>676.0</v>
      </c>
      <c r="CN254" s="7">
        <v>1012.0</v>
      </c>
      <c r="CO254" s="7">
        <v>929.0</v>
      </c>
      <c r="CP254" s="19">
        <v>6.0</v>
      </c>
      <c r="CQ254" s="19">
        <v>13.0</v>
      </c>
      <c r="CR254" s="26">
        <f t="shared" si="37"/>
        <v>7</v>
      </c>
      <c r="CS254" s="18">
        <f t="shared" si="38"/>
        <v>0.3212803617</v>
      </c>
      <c r="CT254" s="18">
        <f t="shared" si="39"/>
        <v>0.6961074504</v>
      </c>
      <c r="CU254" s="18">
        <f t="shared" si="40"/>
        <v>0.3748270887</v>
      </c>
      <c r="CV254" s="30">
        <v>46.7</v>
      </c>
      <c r="CW254" s="30">
        <v>37.95</v>
      </c>
      <c r="CX254" s="30">
        <v>29.28</v>
      </c>
      <c r="CY254" s="30">
        <v>48.66</v>
      </c>
      <c r="CZ254" s="30">
        <v>35.67</v>
      </c>
      <c r="DA254" s="30">
        <v>43.72</v>
      </c>
      <c r="DB254" s="7">
        <v>316.0</v>
      </c>
      <c r="DC254" s="7">
        <v>345.0</v>
      </c>
      <c r="DD254" s="13">
        <f t="shared" si="41"/>
        <v>0.4780635401</v>
      </c>
      <c r="DE254" s="7">
        <v>3.1</v>
      </c>
      <c r="DF254" s="7">
        <v>29.85</v>
      </c>
      <c r="DG254" s="7">
        <v>253.0</v>
      </c>
      <c r="DH254" s="7">
        <v>250.0</v>
      </c>
      <c r="DI254" s="7">
        <v>120.0</v>
      </c>
      <c r="DJ254" s="8" t="s">
        <v>4177</v>
      </c>
      <c r="DK254" s="7" t="s">
        <v>4178</v>
      </c>
    </row>
    <row r="255" ht="12.75" customHeight="1">
      <c r="A255" s="7" t="s">
        <v>1434</v>
      </c>
      <c r="B255" s="7" t="s">
        <v>1435</v>
      </c>
      <c r="C255" s="8" t="s">
        <v>173</v>
      </c>
      <c r="D255" s="9" t="s">
        <v>247</v>
      </c>
      <c r="E255" s="7">
        <v>24.0</v>
      </c>
      <c r="F255" s="7">
        <v>0.0</v>
      </c>
      <c r="G255" s="7">
        <v>3.0</v>
      </c>
      <c r="H255" s="24">
        <f t="shared" si="1"/>
        <v>3</v>
      </c>
      <c r="I255" s="25">
        <f t="shared" si="2"/>
        <v>0.8930786405</v>
      </c>
      <c r="J255" s="19">
        <v>0.0</v>
      </c>
      <c r="K255" s="19">
        <v>3.0</v>
      </c>
      <c r="L255" s="19">
        <v>0.0</v>
      </c>
      <c r="M255" s="19">
        <v>29.0</v>
      </c>
      <c r="N255" s="19">
        <v>13.0</v>
      </c>
      <c r="O255" s="19">
        <v>8.0</v>
      </c>
      <c r="P255" s="19">
        <v>33.0</v>
      </c>
      <c r="Q255" s="10">
        <f t="shared" si="3"/>
        <v>0</v>
      </c>
      <c r="R255" s="10">
        <f t="shared" si="4"/>
        <v>0</v>
      </c>
      <c r="S255" s="7">
        <v>12093.0</v>
      </c>
      <c r="T255" s="14">
        <f t="shared" si="5"/>
        <v>8.397916667</v>
      </c>
      <c r="U255" s="14">
        <v>202.2</v>
      </c>
      <c r="V255" s="14">
        <f t="shared" si="6"/>
        <v>8.425</v>
      </c>
      <c r="W255" s="14">
        <v>945.39</v>
      </c>
      <c r="X255" s="14">
        <f t="shared" si="7"/>
        <v>39.39125</v>
      </c>
      <c r="Y255" s="13">
        <f t="shared" si="8"/>
        <v>0.1761953311</v>
      </c>
      <c r="Z255" s="12">
        <f t="shared" si="9"/>
        <v>43.5</v>
      </c>
      <c r="AA255" s="19">
        <v>4.0</v>
      </c>
      <c r="AB255" s="19">
        <v>14.0</v>
      </c>
      <c r="AC255" s="19">
        <v>21.0</v>
      </c>
      <c r="AD255" s="19">
        <v>6.0</v>
      </c>
      <c r="AE255" s="19">
        <v>6.0</v>
      </c>
      <c r="AF255" s="10">
        <f t="shared" si="10"/>
        <v>0</v>
      </c>
      <c r="AG255" s="10">
        <f t="shared" si="11"/>
        <v>0.5</v>
      </c>
      <c r="AH255" s="10">
        <f t="shared" si="12"/>
        <v>0.5</v>
      </c>
      <c r="AI255" s="19">
        <v>53.0</v>
      </c>
      <c r="AJ255" s="13">
        <f t="shared" si="13"/>
        <v>0.3011363636</v>
      </c>
      <c r="AK255" s="19">
        <v>54.0</v>
      </c>
      <c r="AL255" s="13">
        <f t="shared" si="14"/>
        <v>0.3068181818</v>
      </c>
      <c r="AM255" s="19">
        <v>69.0</v>
      </c>
      <c r="AN255" s="13">
        <f t="shared" si="15"/>
        <v>0.3920454545</v>
      </c>
      <c r="AO255" s="13">
        <f t="shared" si="16"/>
        <v>0.4953271028</v>
      </c>
      <c r="AP255" s="8">
        <v>6.0</v>
      </c>
      <c r="AQ255" s="14">
        <v>-2.2</v>
      </c>
      <c r="AR255" s="19">
        <v>16.42</v>
      </c>
      <c r="AS255" s="26">
        <v>13.0</v>
      </c>
      <c r="AT255" s="27">
        <v>-0.625</v>
      </c>
      <c r="AU255" s="8">
        <v>13.0</v>
      </c>
      <c r="AV255" s="27">
        <v>-2.895</v>
      </c>
      <c r="AW255" s="19">
        <v>49.01</v>
      </c>
      <c r="AX255" s="19">
        <v>16.17</v>
      </c>
      <c r="AY255" s="27">
        <v>-1.516</v>
      </c>
      <c r="AZ255" s="27">
        <v>0.502</v>
      </c>
      <c r="BA255" s="19">
        <v>49.97</v>
      </c>
      <c r="BB255" s="13">
        <f t="shared" si="17"/>
        <v>0.06896551724</v>
      </c>
      <c r="BC255" s="28">
        <f t="shared" si="18"/>
        <v>0.956043956</v>
      </c>
      <c r="BD255" s="26">
        <f t="shared" si="19"/>
        <v>1025.009473</v>
      </c>
      <c r="BE255" s="13">
        <f t="shared" si="20"/>
        <v>0.02500947329</v>
      </c>
      <c r="BF255" s="18">
        <f t="shared" si="21"/>
        <v>1.78041543</v>
      </c>
      <c r="BG255" s="18">
        <f t="shared" si="22"/>
        <v>1.18694362</v>
      </c>
      <c r="BH255" s="14">
        <f t="shared" si="23"/>
        <v>25.81602374</v>
      </c>
      <c r="BI255" s="14">
        <f t="shared" si="24"/>
        <v>27.00296736</v>
      </c>
      <c r="BJ255" s="14">
        <f t="shared" si="25"/>
        <v>53.115727</v>
      </c>
      <c r="BK255" s="14">
        <f t="shared" si="26"/>
        <v>50.14836795</v>
      </c>
      <c r="BL255" s="14">
        <f t="shared" si="27"/>
        <v>2.96735905</v>
      </c>
      <c r="BM255" s="19">
        <v>6.0</v>
      </c>
      <c r="BN255" s="19">
        <v>4.0</v>
      </c>
      <c r="BO255" s="26">
        <v>81.0</v>
      </c>
      <c r="BP255" s="26">
        <v>87.0</v>
      </c>
      <c r="BQ255" s="19">
        <v>39.0</v>
      </c>
      <c r="BR255" s="19">
        <v>39.0</v>
      </c>
      <c r="BS255" s="19">
        <v>53.0</v>
      </c>
      <c r="BT255" s="19">
        <v>39.0</v>
      </c>
      <c r="BU255" s="19">
        <v>84.0</v>
      </c>
      <c r="BV255" s="19">
        <v>86.0</v>
      </c>
      <c r="BW255" s="13">
        <f t="shared" si="28"/>
        <v>0.4941176471</v>
      </c>
      <c r="BX255" s="14">
        <v>-1.5</v>
      </c>
      <c r="BY255" s="29">
        <f t="shared" si="29"/>
        <v>-0.4074914168</v>
      </c>
      <c r="BZ255" s="18">
        <f t="shared" si="30"/>
        <v>2.24536567</v>
      </c>
      <c r="CA255" s="18">
        <f t="shared" si="31"/>
        <v>1.879841026</v>
      </c>
      <c r="CB255" s="14">
        <f t="shared" si="32"/>
        <v>30.86072352</v>
      </c>
      <c r="CC255" s="14">
        <f t="shared" si="33"/>
        <v>29.39862494</v>
      </c>
      <c r="CD255" s="14">
        <f t="shared" si="34"/>
        <v>58.53616085</v>
      </c>
      <c r="CE255" s="14">
        <f t="shared" si="35"/>
        <v>56.39523079</v>
      </c>
      <c r="CF255" s="14">
        <f t="shared" si="36"/>
        <v>0.8264289927</v>
      </c>
      <c r="CG255" s="7">
        <v>1149.033333</v>
      </c>
      <c r="CH255" s="7">
        <v>43.0</v>
      </c>
      <c r="CI255" s="7">
        <v>36.0</v>
      </c>
      <c r="CJ255" s="26">
        <v>548.0</v>
      </c>
      <c r="CK255" s="7">
        <v>527.0</v>
      </c>
      <c r="CL255" s="7">
        <v>232.0</v>
      </c>
      <c r="CM255" s="7">
        <v>232.0</v>
      </c>
      <c r="CN255" s="7">
        <v>298.0</v>
      </c>
      <c r="CO255" s="7">
        <v>285.0</v>
      </c>
      <c r="CP255" s="19">
        <v>2.0</v>
      </c>
      <c r="CQ255" s="19">
        <v>1.0</v>
      </c>
      <c r="CR255" s="26">
        <f t="shared" si="37"/>
        <v>-1</v>
      </c>
      <c r="CS255" s="18">
        <f t="shared" si="38"/>
        <v>0.5953857604</v>
      </c>
      <c r="CT255" s="18">
        <f t="shared" si="39"/>
        <v>0.2976928802</v>
      </c>
      <c r="CU255" s="18">
        <f t="shared" si="40"/>
        <v>-0.2976928802</v>
      </c>
      <c r="CV255" s="30">
        <v>7.09</v>
      </c>
      <c r="CW255" s="30">
        <v>7.43</v>
      </c>
      <c r="CX255" s="30">
        <v>8.79</v>
      </c>
      <c r="CY255" s="30">
        <v>6.64</v>
      </c>
      <c r="CZ255" s="30">
        <v>9.36</v>
      </c>
      <c r="DA255" s="30">
        <v>8.21</v>
      </c>
      <c r="DB255" s="7">
        <v>0.0</v>
      </c>
      <c r="DC255" s="7">
        <v>0.0</v>
      </c>
      <c r="DD255" s="13" t="str">
        <f t="shared" si="41"/>
        <v> </v>
      </c>
      <c r="DE255" s="7">
        <v>0.0</v>
      </c>
      <c r="DF255" s="7">
        <v>0.0</v>
      </c>
      <c r="DG255" s="7">
        <v>0.0</v>
      </c>
      <c r="DH255" s="7">
        <v>0.0</v>
      </c>
      <c r="DI255" s="7">
        <v>0.0</v>
      </c>
      <c r="DJ255" s="8" t="s">
        <v>4179</v>
      </c>
      <c r="DK255" s="7" t="s">
        <v>4180</v>
      </c>
    </row>
    <row r="256" ht="12.75" customHeight="1">
      <c r="A256" s="7" t="s">
        <v>1437</v>
      </c>
      <c r="B256" s="7" t="s">
        <v>1438</v>
      </c>
      <c r="C256" s="8" t="s">
        <v>206</v>
      </c>
      <c r="D256" s="9" t="s">
        <v>247</v>
      </c>
      <c r="E256" s="7">
        <v>53.0</v>
      </c>
      <c r="F256" s="7">
        <v>12.0</v>
      </c>
      <c r="G256" s="7">
        <v>18.0</v>
      </c>
      <c r="H256" s="24">
        <f t="shared" si="1"/>
        <v>30</v>
      </c>
      <c r="I256" s="25">
        <f t="shared" si="2"/>
        <v>2.493362576</v>
      </c>
      <c r="J256" s="19">
        <v>10.0</v>
      </c>
      <c r="K256" s="19">
        <v>7.0</v>
      </c>
      <c r="L256" s="19">
        <v>7.0</v>
      </c>
      <c r="M256" s="19">
        <v>118.0</v>
      </c>
      <c r="N256" s="19">
        <v>32.0</v>
      </c>
      <c r="O256" s="19">
        <v>54.0</v>
      </c>
      <c r="P256" s="19">
        <v>124.0</v>
      </c>
      <c r="Q256" s="10">
        <f t="shared" si="3"/>
        <v>0.1016949153</v>
      </c>
      <c r="R256" s="10">
        <f t="shared" si="4"/>
        <v>0.05882352941</v>
      </c>
      <c r="S256" s="7">
        <v>43315.0</v>
      </c>
      <c r="T256" s="14">
        <f t="shared" si="5"/>
        <v>13.62106918</v>
      </c>
      <c r="U256" s="14">
        <v>694.6</v>
      </c>
      <c r="V256" s="14">
        <f t="shared" si="6"/>
        <v>13.10566038</v>
      </c>
      <c r="W256" s="14">
        <v>1827.21</v>
      </c>
      <c r="X256" s="14">
        <f t="shared" si="7"/>
        <v>34.47566038</v>
      </c>
      <c r="Y256" s="13">
        <f t="shared" si="8"/>
        <v>0.2754370869</v>
      </c>
      <c r="Z256" s="12">
        <f t="shared" si="9"/>
        <v>76.81081081</v>
      </c>
      <c r="AA256" s="19">
        <v>22.0</v>
      </c>
      <c r="AB256" s="19">
        <v>40.0</v>
      </c>
      <c r="AC256" s="19">
        <v>98.0</v>
      </c>
      <c r="AD256" s="19">
        <v>12.0</v>
      </c>
      <c r="AE256" s="19">
        <v>28.0</v>
      </c>
      <c r="AF256" s="10">
        <f t="shared" si="10"/>
        <v>0.2702702703</v>
      </c>
      <c r="AG256" s="10">
        <f t="shared" si="11"/>
        <v>0.3783783784</v>
      </c>
      <c r="AH256" s="10">
        <f t="shared" si="12"/>
        <v>0.6486486486</v>
      </c>
      <c r="AI256" s="19">
        <v>261.0</v>
      </c>
      <c r="AJ256" s="13">
        <f t="shared" si="13"/>
        <v>0.3470744681</v>
      </c>
      <c r="AK256" s="19">
        <v>210.0</v>
      </c>
      <c r="AL256" s="13">
        <f t="shared" si="14"/>
        <v>0.2792553191</v>
      </c>
      <c r="AM256" s="19">
        <v>281.0</v>
      </c>
      <c r="AN256" s="13">
        <f t="shared" si="15"/>
        <v>0.3736702128</v>
      </c>
      <c r="AO256" s="13">
        <f t="shared" si="16"/>
        <v>0.5541401274</v>
      </c>
      <c r="AP256" s="8">
        <v>12.0</v>
      </c>
      <c r="AQ256" s="14">
        <v>11.39</v>
      </c>
      <c r="AR256" s="19">
        <v>17.82</v>
      </c>
      <c r="AS256" s="26">
        <v>3.0</v>
      </c>
      <c r="AT256" s="27">
        <v>0.867</v>
      </c>
      <c r="AU256" s="8">
        <v>1.0</v>
      </c>
      <c r="AV256" s="27">
        <v>-0.005</v>
      </c>
      <c r="AW256" s="19">
        <v>50.02</v>
      </c>
      <c r="AX256" s="19">
        <v>18.59</v>
      </c>
      <c r="AY256" s="27">
        <v>3.5789999999999997</v>
      </c>
      <c r="AZ256" s="27">
        <v>6.618</v>
      </c>
      <c r="BA256" s="19">
        <v>52.42</v>
      </c>
      <c r="BB256" s="13">
        <f t="shared" si="17"/>
        <v>0.09113300493</v>
      </c>
      <c r="BC256" s="28">
        <f t="shared" si="18"/>
        <v>0.9349112426</v>
      </c>
      <c r="BD256" s="26">
        <f t="shared" si="19"/>
        <v>1026.044248</v>
      </c>
      <c r="BE256" s="13">
        <f t="shared" si="20"/>
        <v>0.02604424753</v>
      </c>
      <c r="BF256" s="18">
        <f t="shared" si="21"/>
        <v>3.196084077</v>
      </c>
      <c r="BG256" s="18">
        <f t="shared" si="22"/>
        <v>1.900374316</v>
      </c>
      <c r="BH256" s="14">
        <f t="shared" si="23"/>
        <v>35.0705442</v>
      </c>
      <c r="BI256" s="14">
        <f t="shared" si="24"/>
        <v>29.19665995</v>
      </c>
      <c r="BJ256" s="14">
        <f t="shared" si="25"/>
        <v>66.16757846</v>
      </c>
      <c r="BK256" s="14">
        <f t="shared" si="26"/>
        <v>52.17391304</v>
      </c>
      <c r="BL256" s="14">
        <f t="shared" si="27"/>
        <v>13.99366542</v>
      </c>
      <c r="BM256" s="19">
        <v>37.0</v>
      </c>
      <c r="BN256" s="19">
        <v>22.0</v>
      </c>
      <c r="BO256" s="26">
        <v>369.0</v>
      </c>
      <c r="BP256" s="26">
        <v>316.0</v>
      </c>
      <c r="BQ256" s="19">
        <v>155.0</v>
      </c>
      <c r="BR256" s="19">
        <v>114.0</v>
      </c>
      <c r="BS256" s="19">
        <v>205.0</v>
      </c>
      <c r="BT256" s="19">
        <v>152.0</v>
      </c>
      <c r="BU256" s="19">
        <v>341.0</v>
      </c>
      <c r="BV256" s="19">
        <v>305.0</v>
      </c>
      <c r="BW256" s="13">
        <f t="shared" si="28"/>
        <v>0.5278637771</v>
      </c>
      <c r="BX256" s="14">
        <v>3.85</v>
      </c>
      <c r="BY256" s="29">
        <f t="shared" si="29"/>
        <v>5.981302362</v>
      </c>
      <c r="BZ256" s="18">
        <f t="shared" si="30"/>
        <v>2.40155348</v>
      </c>
      <c r="CA256" s="18">
        <f t="shared" si="31"/>
        <v>2.377775723</v>
      </c>
      <c r="CB256" s="14">
        <f t="shared" si="32"/>
        <v>30.64952906</v>
      </c>
      <c r="CC256" s="14">
        <f t="shared" si="33"/>
        <v>28.43819764</v>
      </c>
      <c r="CD256" s="14">
        <f t="shared" si="34"/>
        <v>56.90017304</v>
      </c>
      <c r="CE256" s="14">
        <f t="shared" si="35"/>
        <v>52.69151001</v>
      </c>
      <c r="CF256" s="14">
        <f t="shared" si="36"/>
        <v>9.78500239</v>
      </c>
      <c r="CG256" s="7">
        <v>2523.366667</v>
      </c>
      <c r="CH256" s="7">
        <v>101.0</v>
      </c>
      <c r="CI256" s="7">
        <v>100.0</v>
      </c>
      <c r="CJ256" s="26">
        <v>1188.0</v>
      </c>
      <c r="CK256" s="7">
        <v>1096.0</v>
      </c>
      <c r="CL256" s="7">
        <v>455.0</v>
      </c>
      <c r="CM256" s="7">
        <v>436.0</v>
      </c>
      <c r="CN256" s="7">
        <v>649.0</v>
      </c>
      <c r="CO256" s="7">
        <v>584.0</v>
      </c>
      <c r="CP256" s="19">
        <v>2.0</v>
      </c>
      <c r="CQ256" s="19">
        <v>15.0</v>
      </c>
      <c r="CR256" s="26">
        <f t="shared" si="37"/>
        <v>13</v>
      </c>
      <c r="CS256" s="18">
        <f t="shared" si="38"/>
        <v>0.1662241718</v>
      </c>
      <c r="CT256" s="18">
        <f t="shared" si="39"/>
        <v>1.246681288</v>
      </c>
      <c r="CU256" s="18">
        <f t="shared" si="40"/>
        <v>1.080457116</v>
      </c>
      <c r="CV256" s="30">
        <v>34.03</v>
      </c>
      <c r="CW256" s="30">
        <v>28.0</v>
      </c>
      <c r="CX256" s="30">
        <v>15.31</v>
      </c>
      <c r="CY256" s="30">
        <v>43.42</v>
      </c>
      <c r="CZ256" s="30">
        <v>19.5</v>
      </c>
      <c r="DA256" s="30">
        <v>26.86</v>
      </c>
      <c r="DB256" s="7">
        <v>6.0</v>
      </c>
      <c r="DC256" s="7">
        <v>12.0</v>
      </c>
      <c r="DD256" s="13">
        <f t="shared" si="41"/>
        <v>0.3333333333</v>
      </c>
      <c r="DE256" s="7">
        <v>0.9</v>
      </c>
      <c r="DF256" s="7">
        <v>-0.63</v>
      </c>
      <c r="DG256" s="7">
        <v>15.0</v>
      </c>
      <c r="DH256" s="7">
        <v>2.0</v>
      </c>
      <c r="DI256" s="7">
        <v>0.0</v>
      </c>
      <c r="DJ256" s="8" t="s">
        <v>4181</v>
      </c>
      <c r="DK256" s="7" t="s">
        <v>4182</v>
      </c>
    </row>
    <row r="257" ht="12.75" customHeight="1">
      <c r="A257" s="7" t="s">
        <v>732</v>
      </c>
      <c r="B257" s="7" t="s">
        <v>1443</v>
      </c>
      <c r="C257" s="8" t="s">
        <v>458</v>
      </c>
      <c r="D257" s="9" t="s">
        <v>1445</v>
      </c>
      <c r="E257" s="7">
        <v>80.0</v>
      </c>
      <c r="F257" s="7">
        <v>6.0</v>
      </c>
      <c r="G257" s="7">
        <v>7.0</v>
      </c>
      <c r="H257" s="24">
        <f t="shared" si="1"/>
        <v>13</v>
      </c>
      <c r="I257" s="25">
        <f t="shared" si="2"/>
        <v>0.966442953</v>
      </c>
      <c r="J257" s="19">
        <v>6.0</v>
      </c>
      <c r="K257" s="19">
        <v>7.0</v>
      </c>
      <c r="L257" s="19">
        <v>0.0</v>
      </c>
      <c r="M257" s="19">
        <v>121.0</v>
      </c>
      <c r="N257" s="19">
        <v>58.0</v>
      </c>
      <c r="O257" s="19">
        <v>45.0</v>
      </c>
      <c r="P257" s="19">
        <v>112.0</v>
      </c>
      <c r="Q257" s="10">
        <f t="shared" si="3"/>
        <v>0.04958677686</v>
      </c>
      <c r="R257" s="10">
        <f t="shared" si="4"/>
        <v>0.02678571429</v>
      </c>
      <c r="S257" s="7">
        <v>48425.0</v>
      </c>
      <c r="T257" s="14">
        <f t="shared" si="5"/>
        <v>10.08854167</v>
      </c>
      <c r="U257" s="14">
        <v>813.62</v>
      </c>
      <c r="V257" s="14">
        <f t="shared" si="6"/>
        <v>10.17025</v>
      </c>
      <c r="W257" s="14">
        <v>3037.68</v>
      </c>
      <c r="X257" s="14">
        <f t="shared" si="7"/>
        <v>37.971</v>
      </c>
      <c r="Y257" s="13">
        <f t="shared" si="8"/>
        <v>0.2112585361</v>
      </c>
      <c r="Z257" s="12">
        <f t="shared" si="9"/>
        <v>130</v>
      </c>
      <c r="AA257" s="19">
        <v>23.0</v>
      </c>
      <c r="AB257" s="19">
        <v>152.0</v>
      </c>
      <c r="AC257" s="19">
        <v>127.0</v>
      </c>
      <c r="AD257" s="19">
        <v>18.0</v>
      </c>
      <c r="AE257" s="19">
        <v>9.0</v>
      </c>
      <c r="AF257" s="10">
        <f t="shared" si="10"/>
        <v>0.2857142857</v>
      </c>
      <c r="AG257" s="10">
        <f t="shared" si="11"/>
        <v>0.3333333333</v>
      </c>
      <c r="AH257" s="10">
        <f t="shared" si="12"/>
        <v>0.619047619</v>
      </c>
      <c r="AI257" s="19">
        <v>233.0</v>
      </c>
      <c r="AJ257" s="13">
        <f t="shared" si="13"/>
        <v>0.3065789474</v>
      </c>
      <c r="AK257" s="19">
        <v>242.0</v>
      </c>
      <c r="AL257" s="13">
        <f t="shared" si="14"/>
        <v>0.3184210526</v>
      </c>
      <c r="AM257" s="19">
        <v>285.0</v>
      </c>
      <c r="AN257" s="13">
        <f t="shared" si="15"/>
        <v>0.375</v>
      </c>
      <c r="AO257" s="13">
        <f t="shared" si="16"/>
        <v>0.4905263158</v>
      </c>
      <c r="AP257" s="8">
        <v>8.0</v>
      </c>
      <c r="AQ257" s="14">
        <v>-0.59</v>
      </c>
      <c r="AR257" s="19">
        <v>16.87</v>
      </c>
      <c r="AS257" s="26">
        <v>12.0</v>
      </c>
      <c r="AT257" s="27">
        <v>0.013000000000000001</v>
      </c>
      <c r="AU257" s="8">
        <v>11.0</v>
      </c>
      <c r="AV257" s="27">
        <v>0.481</v>
      </c>
      <c r="AW257" s="19">
        <v>50.3</v>
      </c>
      <c r="AX257" s="19">
        <v>17.11</v>
      </c>
      <c r="AY257" s="27">
        <v>-1.9609999999999999</v>
      </c>
      <c r="AZ257" s="27">
        <v>1.862</v>
      </c>
      <c r="BA257" s="19">
        <v>51.12</v>
      </c>
      <c r="BB257" s="13">
        <f t="shared" si="17"/>
        <v>0.05384615385</v>
      </c>
      <c r="BC257" s="28">
        <f t="shared" si="18"/>
        <v>0.9065934066</v>
      </c>
      <c r="BD257" s="26">
        <f t="shared" si="19"/>
        <v>960.4395604</v>
      </c>
      <c r="BE257" s="13">
        <f t="shared" si="20"/>
        <v>-0.03956043956</v>
      </c>
      <c r="BF257" s="18">
        <f t="shared" si="21"/>
        <v>1.548634498</v>
      </c>
      <c r="BG257" s="18">
        <f t="shared" si="22"/>
        <v>2.507312996</v>
      </c>
      <c r="BH257" s="14">
        <f t="shared" si="23"/>
        <v>28.76035496</v>
      </c>
      <c r="BI257" s="14">
        <f t="shared" si="24"/>
        <v>26.84299796</v>
      </c>
      <c r="BJ257" s="14">
        <f t="shared" si="25"/>
        <v>55.60335292</v>
      </c>
      <c r="BK257" s="14">
        <f t="shared" si="26"/>
        <v>50.07251542</v>
      </c>
      <c r="BL257" s="14">
        <f t="shared" si="27"/>
        <v>5.530837492</v>
      </c>
      <c r="BM257" s="19">
        <v>21.0</v>
      </c>
      <c r="BN257" s="19">
        <v>34.0</v>
      </c>
      <c r="BO257" s="26">
        <v>369.0</v>
      </c>
      <c r="BP257" s="26">
        <v>330.0</v>
      </c>
      <c r="BQ257" s="19">
        <v>181.0</v>
      </c>
      <c r="BR257" s="19">
        <v>133.0</v>
      </c>
      <c r="BS257" s="19">
        <v>183.0</v>
      </c>
      <c r="BT257" s="19">
        <v>182.0</v>
      </c>
      <c r="BU257" s="19">
        <v>344.0</v>
      </c>
      <c r="BV257" s="19">
        <v>321.0</v>
      </c>
      <c r="BW257" s="13">
        <f t="shared" si="28"/>
        <v>0.5172932331</v>
      </c>
      <c r="BX257" s="14">
        <v>-0.35</v>
      </c>
      <c r="BY257" s="29">
        <f t="shared" si="29"/>
        <v>4.287205913</v>
      </c>
      <c r="BZ257" s="18">
        <f t="shared" si="30"/>
        <v>2.28995742</v>
      </c>
      <c r="CA257" s="18">
        <f t="shared" si="31"/>
        <v>2.009554471</v>
      </c>
      <c r="CB257" s="14">
        <f t="shared" si="32"/>
        <v>29.90964794</v>
      </c>
      <c r="CC257" s="14">
        <f t="shared" si="33"/>
        <v>28.41416554</v>
      </c>
      <c r="CD257" s="14">
        <f t="shared" si="34"/>
        <v>55.69114134</v>
      </c>
      <c r="CE257" s="14">
        <f t="shared" si="35"/>
        <v>53.37002804</v>
      </c>
      <c r="CF257" s="14">
        <f t="shared" si="36"/>
        <v>3.209724188</v>
      </c>
      <c r="CG257" s="7">
        <v>3851.6</v>
      </c>
      <c r="CH257" s="7">
        <v>147.0</v>
      </c>
      <c r="CI257" s="7">
        <v>129.0</v>
      </c>
      <c r="CJ257" s="26">
        <v>1773.0</v>
      </c>
      <c r="CK257" s="7">
        <v>1695.0</v>
      </c>
      <c r="CL257" s="7">
        <v>741.0</v>
      </c>
      <c r="CM257" s="7">
        <v>686.0</v>
      </c>
      <c r="CN257" s="7">
        <v>914.0</v>
      </c>
      <c r="CO257" s="7">
        <v>916.0</v>
      </c>
      <c r="CP257" s="19">
        <v>14.0</v>
      </c>
      <c r="CQ257" s="19">
        <v>16.0</v>
      </c>
      <c r="CR257" s="26">
        <f t="shared" si="37"/>
        <v>2</v>
      </c>
      <c r="CS257" s="18">
        <f t="shared" si="38"/>
        <v>1.040784719</v>
      </c>
      <c r="CT257" s="18">
        <f t="shared" si="39"/>
        <v>1.18946825</v>
      </c>
      <c r="CU257" s="18">
        <f t="shared" si="40"/>
        <v>0.1486835312</v>
      </c>
      <c r="CV257" s="30">
        <v>29.68</v>
      </c>
      <c r="CW257" s="30">
        <v>29.35</v>
      </c>
      <c r="CX257" s="30">
        <v>28.81</v>
      </c>
      <c r="CY257" s="30">
        <v>27.29</v>
      </c>
      <c r="CZ257" s="30">
        <v>30.43</v>
      </c>
      <c r="DA257" s="30">
        <v>29.89</v>
      </c>
      <c r="DB257" s="7">
        <v>1.0</v>
      </c>
      <c r="DC257" s="7">
        <v>7.0</v>
      </c>
      <c r="DD257" s="13">
        <f t="shared" si="41"/>
        <v>0.125</v>
      </c>
      <c r="DE257" s="7">
        <v>-0.02</v>
      </c>
      <c r="DF257" s="7">
        <v>-0.73</v>
      </c>
      <c r="DG257" s="7">
        <v>4.0</v>
      </c>
      <c r="DH257" s="7">
        <v>2.0</v>
      </c>
      <c r="DI257" s="7">
        <v>1.0</v>
      </c>
      <c r="DJ257" s="8" t="s">
        <v>4183</v>
      </c>
      <c r="DK257" s="7" t="s">
        <v>4184</v>
      </c>
    </row>
    <row r="258" ht="12.75" customHeight="1">
      <c r="A258" s="7" t="s">
        <v>1449</v>
      </c>
      <c r="B258" s="7" t="s">
        <v>1450</v>
      </c>
      <c r="C258" s="8" t="s">
        <v>237</v>
      </c>
      <c r="D258" s="9" t="s">
        <v>174</v>
      </c>
      <c r="E258" s="7">
        <v>79.0</v>
      </c>
      <c r="F258" s="7">
        <v>6.0</v>
      </c>
      <c r="G258" s="7">
        <v>12.0</v>
      </c>
      <c r="H258" s="24">
        <f t="shared" si="1"/>
        <v>18</v>
      </c>
      <c r="I258" s="25">
        <f t="shared" si="2"/>
        <v>0.7619495561</v>
      </c>
      <c r="J258" s="19">
        <v>5.0</v>
      </c>
      <c r="K258" s="19">
        <v>5.0</v>
      </c>
      <c r="L258" s="19">
        <v>5.0</v>
      </c>
      <c r="M258" s="19">
        <v>87.0</v>
      </c>
      <c r="N258" s="19">
        <v>61.0</v>
      </c>
      <c r="O258" s="19">
        <v>86.0</v>
      </c>
      <c r="P258" s="19">
        <v>75.0</v>
      </c>
      <c r="Q258" s="10">
        <f t="shared" si="3"/>
        <v>0.06896551724</v>
      </c>
      <c r="R258" s="10">
        <f t="shared" si="4"/>
        <v>0.02564102564</v>
      </c>
      <c r="S258" s="7">
        <v>85045.0</v>
      </c>
      <c r="T258" s="14">
        <f t="shared" si="5"/>
        <v>17.94198312</v>
      </c>
      <c r="U258" s="14">
        <v>1339.49</v>
      </c>
      <c r="V258" s="14">
        <f t="shared" si="6"/>
        <v>16.95556962</v>
      </c>
      <c r="W258" s="14">
        <v>2396.12</v>
      </c>
      <c r="X258" s="14">
        <f t="shared" si="7"/>
        <v>30.33063291</v>
      </c>
      <c r="Y258" s="13">
        <f t="shared" si="8"/>
        <v>0.3585732986</v>
      </c>
      <c r="Z258" s="12">
        <f t="shared" si="9"/>
        <v>83.45238095</v>
      </c>
      <c r="AA258" s="19">
        <v>59.0</v>
      </c>
      <c r="AB258" s="19">
        <v>80.0</v>
      </c>
      <c r="AC258" s="19">
        <v>133.0</v>
      </c>
      <c r="AD258" s="19">
        <v>61.0</v>
      </c>
      <c r="AE258" s="19">
        <v>30.0</v>
      </c>
      <c r="AF258" s="10">
        <f t="shared" si="10"/>
        <v>0.119047619</v>
      </c>
      <c r="AG258" s="10">
        <f t="shared" si="11"/>
        <v>0.2380952381</v>
      </c>
      <c r="AH258" s="10">
        <f t="shared" si="12"/>
        <v>0.3571428571</v>
      </c>
      <c r="AI258" s="19">
        <v>445.0</v>
      </c>
      <c r="AJ258" s="13">
        <f t="shared" si="13"/>
        <v>0.3381458967</v>
      </c>
      <c r="AK258" s="19">
        <v>432.0</v>
      </c>
      <c r="AL258" s="13">
        <f t="shared" si="14"/>
        <v>0.3282674772</v>
      </c>
      <c r="AM258" s="19">
        <v>439.0</v>
      </c>
      <c r="AN258" s="13">
        <f t="shared" si="15"/>
        <v>0.3335866261</v>
      </c>
      <c r="AO258" s="13">
        <f t="shared" si="16"/>
        <v>0.5074116306</v>
      </c>
      <c r="AP258" s="8">
        <v>3.0</v>
      </c>
      <c r="AQ258" s="14">
        <v>1.85</v>
      </c>
      <c r="AR258" s="19">
        <v>17.28</v>
      </c>
      <c r="AS258" s="26">
        <v>3.0</v>
      </c>
      <c r="AT258" s="27">
        <v>0.057</v>
      </c>
      <c r="AU258" s="8">
        <v>3.0</v>
      </c>
      <c r="AV258" s="27">
        <v>-0.24</v>
      </c>
      <c r="AW258" s="19">
        <v>50.12</v>
      </c>
      <c r="AX258" s="19">
        <v>16.44</v>
      </c>
      <c r="AY258" s="27">
        <v>2.349</v>
      </c>
      <c r="AZ258" s="27">
        <v>5.247</v>
      </c>
      <c r="BA258" s="19">
        <v>50.22</v>
      </c>
      <c r="BB258" s="13">
        <f t="shared" si="17"/>
        <v>0.05991440799</v>
      </c>
      <c r="BC258" s="28">
        <f t="shared" si="18"/>
        <v>0.9206586826</v>
      </c>
      <c r="BD258" s="26">
        <f t="shared" si="19"/>
        <v>980.5730906</v>
      </c>
      <c r="BE258" s="13">
        <f t="shared" si="20"/>
        <v>-0.01942690938</v>
      </c>
      <c r="BF258" s="18">
        <f t="shared" si="21"/>
        <v>1.881313037</v>
      </c>
      <c r="BG258" s="18">
        <f t="shared" si="22"/>
        <v>2.37403788</v>
      </c>
      <c r="BH258" s="14">
        <f t="shared" si="23"/>
        <v>31.40001045</v>
      </c>
      <c r="BI258" s="14">
        <f t="shared" si="24"/>
        <v>29.92183592</v>
      </c>
      <c r="BJ258" s="14">
        <f t="shared" si="25"/>
        <v>60.82912153</v>
      </c>
      <c r="BK258" s="14">
        <f t="shared" si="26"/>
        <v>53.25907622</v>
      </c>
      <c r="BL258" s="14">
        <f t="shared" si="27"/>
        <v>7.570045316</v>
      </c>
      <c r="BM258" s="19">
        <v>42.0</v>
      </c>
      <c r="BN258" s="19">
        <v>53.0</v>
      </c>
      <c r="BO258" s="26">
        <v>659.0</v>
      </c>
      <c r="BP258" s="26">
        <v>615.0</v>
      </c>
      <c r="BQ258" s="19">
        <v>300.0</v>
      </c>
      <c r="BR258" s="19">
        <v>267.0</v>
      </c>
      <c r="BS258" s="19">
        <v>357.0</v>
      </c>
      <c r="BT258" s="19">
        <v>254.0</v>
      </c>
      <c r="BU258" s="19">
        <v>680.0</v>
      </c>
      <c r="BV258" s="19">
        <v>609.0</v>
      </c>
      <c r="BW258" s="13">
        <f t="shared" si="28"/>
        <v>0.5275407292</v>
      </c>
      <c r="BX258" s="14">
        <v>2.95</v>
      </c>
      <c r="BY258" s="29">
        <f t="shared" si="29"/>
        <v>1.815166182</v>
      </c>
      <c r="BZ258" s="18">
        <f t="shared" si="30"/>
        <v>1.835395768</v>
      </c>
      <c r="CA258" s="18">
        <f t="shared" si="31"/>
        <v>2.511594209</v>
      </c>
      <c r="CB258" s="14">
        <f t="shared" si="32"/>
        <v>29.25363255</v>
      </c>
      <c r="CC258" s="14">
        <f t="shared" si="33"/>
        <v>30.99242854</v>
      </c>
      <c r="CD258" s="14">
        <f t="shared" si="34"/>
        <v>58.49116514</v>
      </c>
      <c r="CE258" s="14">
        <f t="shared" si="35"/>
        <v>55.91517108</v>
      </c>
      <c r="CF258" s="14">
        <f t="shared" si="36"/>
        <v>4.994051255</v>
      </c>
      <c r="CG258" s="7">
        <v>3726.716667</v>
      </c>
      <c r="CH258" s="7">
        <v>114.0</v>
      </c>
      <c r="CI258" s="7">
        <v>156.0</v>
      </c>
      <c r="CJ258" s="26">
        <v>1703.0</v>
      </c>
      <c r="CK258" s="7">
        <v>1769.0</v>
      </c>
      <c r="CL258" s="7">
        <v>841.0</v>
      </c>
      <c r="CM258" s="7">
        <v>786.0</v>
      </c>
      <c r="CN258" s="7">
        <v>975.0</v>
      </c>
      <c r="CO258" s="7">
        <v>762.0</v>
      </c>
      <c r="CP258" s="19">
        <v>11.0</v>
      </c>
      <c r="CQ258" s="19">
        <v>1.0</v>
      </c>
      <c r="CR258" s="26">
        <f t="shared" si="37"/>
        <v>-10</v>
      </c>
      <c r="CS258" s="18">
        <f t="shared" si="38"/>
        <v>0.4656358398</v>
      </c>
      <c r="CT258" s="18">
        <f t="shared" si="39"/>
        <v>0.0423305309</v>
      </c>
      <c r="CU258" s="18">
        <f t="shared" si="40"/>
        <v>-0.423305309</v>
      </c>
      <c r="CV258" s="30">
        <v>51.96</v>
      </c>
      <c r="CW258" s="30">
        <v>50.73</v>
      </c>
      <c r="CX258" s="30">
        <v>36.69</v>
      </c>
      <c r="CY258" s="30">
        <v>58.71</v>
      </c>
      <c r="CZ258" s="30">
        <v>49.06</v>
      </c>
      <c r="DA258" s="30">
        <v>48.97</v>
      </c>
      <c r="DB258" s="7">
        <v>2.0</v>
      </c>
      <c r="DC258" s="7">
        <v>0.0</v>
      </c>
      <c r="DD258" s="13">
        <f t="shared" si="41"/>
        <v>1</v>
      </c>
      <c r="DE258" s="7">
        <v>0.0</v>
      </c>
      <c r="DF258" s="7">
        <v>1.0</v>
      </c>
      <c r="DG258" s="7">
        <v>1.0</v>
      </c>
      <c r="DH258" s="7">
        <v>0.0</v>
      </c>
      <c r="DI258" s="7">
        <v>1.0</v>
      </c>
      <c r="DJ258" s="8" t="s">
        <v>4185</v>
      </c>
      <c r="DK258" s="7" t="s">
        <v>4186</v>
      </c>
    </row>
    <row r="259" ht="12.75" customHeight="1">
      <c r="A259" s="7" t="s">
        <v>832</v>
      </c>
      <c r="B259" s="7" t="s">
        <v>1456</v>
      </c>
      <c r="C259" s="8" t="s">
        <v>215</v>
      </c>
      <c r="D259" s="9" t="s">
        <v>174</v>
      </c>
      <c r="E259" s="7">
        <v>72.0</v>
      </c>
      <c r="F259" s="7">
        <v>5.0</v>
      </c>
      <c r="G259" s="7">
        <v>6.0</v>
      </c>
      <c r="H259" s="24">
        <f t="shared" si="1"/>
        <v>11</v>
      </c>
      <c r="I259" s="25">
        <f t="shared" si="2"/>
        <v>0.5754810208</v>
      </c>
      <c r="J259" s="19">
        <v>4.0</v>
      </c>
      <c r="K259" s="19">
        <v>3.0</v>
      </c>
      <c r="L259" s="19">
        <v>3.0</v>
      </c>
      <c r="M259" s="19">
        <v>74.0</v>
      </c>
      <c r="N259" s="19">
        <v>38.0</v>
      </c>
      <c r="O259" s="19">
        <v>44.0</v>
      </c>
      <c r="P259" s="19">
        <v>27.0</v>
      </c>
      <c r="Q259" s="10">
        <f t="shared" si="3"/>
        <v>0.06756756757</v>
      </c>
      <c r="R259" s="10">
        <f t="shared" si="4"/>
        <v>0.03205128205</v>
      </c>
      <c r="S259" s="7">
        <v>68812.0</v>
      </c>
      <c r="T259" s="14">
        <f t="shared" si="5"/>
        <v>15.9287037</v>
      </c>
      <c r="U259" s="14">
        <v>1081.08</v>
      </c>
      <c r="V259" s="14">
        <f t="shared" si="6"/>
        <v>15.015</v>
      </c>
      <c r="W259" s="14">
        <v>2280.57</v>
      </c>
      <c r="X259" s="14">
        <f t="shared" si="7"/>
        <v>31.67458333</v>
      </c>
      <c r="Y259" s="13">
        <f t="shared" si="8"/>
        <v>0.3215920753</v>
      </c>
      <c r="Z259" s="12">
        <f t="shared" si="9"/>
        <v>38.21052632</v>
      </c>
      <c r="AA259" s="19">
        <v>82.0</v>
      </c>
      <c r="AB259" s="19">
        <v>65.0</v>
      </c>
      <c r="AC259" s="19">
        <v>88.0</v>
      </c>
      <c r="AD259" s="19">
        <v>37.0</v>
      </c>
      <c r="AE259" s="19">
        <v>12.0</v>
      </c>
      <c r="AF259" s="10">
        <f t="shared" si="10"/>
        <v>0.1052631579</v>
      </c>
      <c r="AG259" s="10">
        <f t="shared" si="11"/>
        <v>0.1578947368</v>
      </c>
      <c r="AH259" s="10">
        <f t="shared" si="12"/>
        <v>0.2631578947</v>
      </c>
      <c r="AI259" s="19">
        <v>295.0</v>
      </c>
      <c r="AJ259" s="13">
        <f t="shared" si="13"/>
        <v>0.297679112</v>
      </c>
      <c r="AK259" s="19">
        <v>333.0</v>
      </c>
      <c r="AL259" s="13">
        <f t="shared" si="14"/>
        <v>0.336024218</v>
      </c>
      <c r="AM259" s="19">
        <v>363.0</v>
      </c>
      <c r="AN259" s="13">
        <f t="shared" si="15"/>
        <v>0.36629667</v>
      </c>
      <c r="AO259" s="13">
        <f t="shared" si="16"/>
        <v>0.4697452229</v>
      </c>
      <c r="AP259" s="8">
        <v>3.0</v>
      </c>
      <c r="AQ259" s="14">
        <v>-6.79</v>
      </c>
      <c r="AR259" s="19">
        <v>17.44</v>
      </c>
      <c r="AS259" s="26">
        <v>3.0</v>
      </c>
      <c r="AT259" s="27">
        <v>0.331</v>
      </c>
      <c r="AU259" s="8">
        <v>5.0</v>
      </c>
      <c r="AV259" s="27">
        <v>-0.319</v>
      </c>
      <c r="AW259" s="19">
        <v>49.68</v>
      </c>
      <c r="AX259" s="19">
        <v>16.47</v>
      </c>
      <c r="AY259" s="27">
        <v>-0.9480000000000001</v>
      </c>
      <c r="AZ259" s="27">
        <v>3.385</v>
      </c>
      <c r="BA259" s="19">
        <v>50.99</v>
      </c>
      <c r="BB259" s="13">
        <f t="shared" si="17"/>
        <v>0.07851239669</v>
      </c>
      <c r="BC259" s="28">
        <f t="shared" si="18"/>
        <v>0.9190283401</v>
      </c>
      <c r="BD259" s="26">
        <f t="shared" si="19"/>
        <v>997.5407368</v>
      </c>
      <c r="BE259" s="13">
        <f t="shared" si="20"/>
        <v>-0.002459263225</v>
      </c>
      <c r="BF259" s="18">
        <f t="shared" si="21"/>
        <v>2.109002109</v>
      </c>
      <c r="BG259" s="18">
        <f t="shared" si="22"/>
        <v>2.22000222</v>
      </c>
      <c r="BH259" s="14">
        <f t="shared" si="23"/>
        <v>26.86202686</v>
      </c>
      <c r="BI259" s="14">
        <f t="shared" si="24"/>
        <v>27.41702742</v>
      </c>
      <c r="BJ259" s="14">
        <f t="shared" si="25"/>
        <v>53.11355311</v>
      </c>
      <c r="BK259" s="14">
        <f t="shared" si="26"/>
        <v>53.28005328</v>
      </c>
      <c r="BL259" s="14">
        <f t="shared" si="27"/>
        <v>-0.1665001665</v>
      </c>
      <c r="BM259" s="19">
        <v>38.0</v>
      </c>
      <c r="BN259" s="19">
        <v>40.0</v>
      </c>
      <c r="BO259" s="26">
        <v>446.0</v>
      </c>
      <c r="BP259" s="26">
        <v>454.0</v>
      </c>
      <c r="BQ259" s="19">
        <v>227.0</v>
      </c>
      <c r="BR259" s="19">
        <v>229.0</v>
      </c>
      <c r="BS259" s="19">
        <v>246.0</v>
      </c>
      <c r="BT259" s="19">
        <v>237.0</v>
      </c>
      <c r="BU259" s="19">
        <v>484.0</v>
      </c>
      <c r="BV259" s="19">
        <v>488.0</v>
      </c>
      <c r="BW259" s="13">
        <f t="shared" si="28"/>
        <v>0.4979423868</v>
      </c>
      <c r="BX259" s="14">
        <v>-3.82</v>
      </c>
      <c r="BY259" s="29">
        <f t="shared" si="29"/>
        <v>-3.234385517</v>
      </c>
      <c r="BZ259" s="18">
        <f t="shared" si="30"/>
        <v>2.215637517</v>
      </c>
      <c r="CA259" s="18">
        <f t="shared" si="31"/>
        <v>1.911880761</v>
      </c>
      <c r="CB259" s="14">
        <f t="shared" si="32"/>
        <v>29.16064861</v>
      </c>
      <c r="CC259" s="14">
        <f t="shared" si="33"/>
        <v>27.58826069</v>
      </c>
      <c r="CD259" s="14">
        <f t="shared" si="34"/>
        <v>55.64109055</v>
      </c>
      <c r="CE259" s="14">
        <f t="shared" si="35"/>
        <v>51.38849596</v>
      </c>
      <c r="CF259" s="14">
        <f t="shared" si="36"/>
        <v>-4.419094755</v>
      </c>
      <c r="CG259" s="7">
        <v>3357.95</v>
      </c>
      <c r="CH259" s="7">
        <v>124.0</v>
      </c>
      <c r="CI259" s="7">
        <v>107.0</v>
      </c>
      <c r="CJ259" s="26">
        <v>1508.0</v>
      </c>
      <c r="CK259" s="7">
        <v>1437.0</v>
      </c>
      <c r="CL259" s="7">
        <v>675.0</v>
      </c>
      <c r="CM259" s="7">
        <v>634.0</v>
      </c>
      <c r="CN259" s="7">
        <v>807.0</v>
      </c>
      <c r="CO259" s="7">
        <v>698.0</v>
      </c>
      <c r="CP259" s="19">
        <v>7.0</v>
      </c>
      <c r="CQ259" s="19">
        <v>1.0</v>
      </c>
      <c r="CR259" s="26">
        <f t="shared" si="37"/>
        <v>-6</v>
      </c>
      <c r="CS259" s="18">
        <f t="shared" si="38"/>
        <v>0.366215195</v>
      </c>
      <c r="CT259" s="18">
        <f t="shared" si="39"/>
        <v>0.05231645643</v>
      </c>
      <c r="CU259" s="18">
        <f t="shared" si="40"/>
        <v>-0.3138987386</v>
      </c>
      <c r="CV259" s="30">
        <v>38.31</v>
      </c>
      <c r="CW259" s="30">
        <v>37.53</v>
      </c>
      <c r="CX259" s="30">
        <v>38.97</v>
      </c>
      <c r="CY259" s="30">
        <v>33.83</v>
      </c>
      <c r="CZ259" s="30">
        <v>45.45</v>
      </c>
      <c r="DA259" s="30">
        <v>38.06</v>
      </c>
      <c r="DB259" s="7">
        <v>0.0</v>
      </c>
      <c r="DC259" s="7">
        <v>0.0</v>
      </c>
      <c r="DD259" s="13" t="str">
        <f t="shared" si="41"/>
        <v> </v>
      </c>
      <c r="DE259" s="7">
        <v>0.0</v>
      </c>
      <c r="DF259" s="7">
        <v>0.0</v>
      </c>
      <c r="DG259" s="7">
        <v>0.0</v>
      </c>
      <c r="DH259" s="7">
        <v>0.0</v>
      </c>
      <c r="DI259" s="7">
        <v>0.0</v>
      </c>
      <c r="DJ259" s="8" t="s">
        <v>4187</v>
      </c>
      <c r="DK259" s="7" t="s">
        <v>4188</v>
      </c>
    </row>
    <row r="260" ht="12.75" customHeight="1">
      <c r="A260" s="7" t="s">
        <v>614</v>
      </c>
      <c r="B260" s="7" t="s">
        <v>1460</v>
      </c>
      <c r="C260" s="8" t="s">
        <v>839</v>
      </c>
      <c r="D260" s="9" t="s">
        <v>150</v>
      </c>
      <c r="E260" s="7">
        <v>14.0</v>
      </c>
      <c r="F260" s="7">
        <v>1.0</v>
      </c>
      <c r="G260" s="7">
        <v>2.0</v>
      </c>
      <c r="H260" s="24">
        <f t="shared" si="1"/>
        <v>3</v>
      </c>
      <c r="I260" s="25">
        <f t="shared" si="2"/>
        <v>1.399507581</v>
      </c>
      <c r="J260" s="19">
        <v>1.0</v>
      </c>
      <c r="K260" s="19">
        <v>1.0</v>
      </c>
      <c r="L260" s="19">
        <v>1.0</v>
      </c>
      <c r="M260" s="19">
        <v>3.0</v>
      </c>
      <c r="N260" s="19">
        <v>4.0</v>
      </c>
      <c r="O260" s="19">
        <v>3.0</v>
      </c>
      <c r="P260" s="19">
        <v>4.0</v>
      </c>
      <c r="Q260" s="10">
        <f t="shared" si="3"/>
        <v>0.3333333333</v>
      </c>
      <c r="R260" s="10">
        <f t="shared" si="4"/>
        <v>0.1</v>
      </c>
      <c r="S260" s="7">
        <v>7717.0</v>
      </c>
      <c r="T260" s="14">
        <f t="shared" si="5"/>
        <v>9.186904762</v>
      </c>
      <c r="U260" s="14">
        <v>120.49</v>
      </c>
      <c r="V260" s="14">
        <f t="shared" si="6"/>
        <v>8.606428571</v>
      </c>
      <c r="W260" s="14">
        <v>516.92</v>
      </c>
      <c r="X260" s="14">
        <f t="shared" si="7"/>
        <v>36.92285714</v>
      </c>
      <c r="Y260" s="13">
        <f t="shared" si="8"/>
        <v>0.1890306082</v>
      </c>
      <c r="Z260" s="12">
        <f t="shared" si="9"/>
        <v>13</v>
      </c>
      <c r="AA260" s="19">
        <v>3.0</v>
      </c>
      <c r="AB260" s="19">
        <v>21.0</v>
      </c>
      <c r="AC260" s="19">
        <v>15.0</v>
      </c>
      <c r="AD260" s="19">
        <v>2.0</v>
      </c>
      <c r="AE260" s="19">
        <v>2.0</v>
      </c>
      <c r="AF260" s="10">
        <f t="shared" si="10"/>
        <v>0.25</v>
      </c>
      <c r="AG260" s="10">
        <f t="shared" si="11"/>
        <v>0.5</v>
      </c>
      <c r="AH260" s="10">
        <f t="shared" si="12"/>
        <v>0.75</v>
      </c>
      <c r="AI260" s="19">
        <v>32.0</v>
      </c>
      <c r="AJ260" s="13">
        <f t="shared" si="13"/>
        <v>0.2711864407</v>
      </c>
      <c r="AK260" s="19">
        <v>45.0</v>
      </c>
      <c r="AL260" s="13">
        <f t="shared" si="14"/>
        <v>0.3813559322</v>
      </c>
      <c r="AM260" s="19">
        <v>41.0</v>
      </c>
      <c r="AN260" s="13">
        <f t="shared" si="15"/>
        <v>0.3474576271</v>
      </c>
      <c r="AO260" s="13">
        <f t="shared" si="16"/>
        <v>0.4155844156</v>
      </c>
      <c r="AP260" s="8">
        <v>4.0</v>
      </c>
      <c r="AQ260" s="14">
        <v>-13.73</v>
      </c>
      <c r="AR260" s="19">
        <v>16.83</v>
      </c>
      <c r="AS260" s="26">
        <v>16.0</v>
      </c>
      <c r="AT260" s="27">
        <v>-0.546</v>
      </c>
      <c r="AU260" s="8">
        <v>16.0</v>
      </c>
      <c r="AV260" s="27">
        <v>-1.201</v>
      </c>
      <c r="AW260" s="19">
        <v>49.43</v>
      </c>
      <c r="AX260" s="19">
        <v>16.78</v>
      </c>
      <c r="AY260" s="27">
        <v>-0.518</v>
      </c>
      <c r="AZ260" s="27">
        <v>-7.141</v>
      </c>
      <c r="BA260" s="19">
        <v>46.8</v>
      </c>
      <c r="BB260" s="13">
        <f t="shared" si="17"/>
        <v>0.07692307692</v>
      </c>
      <c r="BC260" s="28">
        <f t="shared" si="18"/>
        <v>0.8867924528</v>
      </c>
      <c r="BD260" s="26">
        <f t="shared" si="19"/>
        <v>963.7155298</v>
      </c>
      <c r="BE260" s="13">
        <f t="shared" si="20"/>
        <v>-0.03628447025</v>
      </c>
      <c r="BF260" s="18">
        <f t="shared" si="21"/>
        <v>1.991866545</v>
      </c>
      <c r="BG260" s="18">
        <f t="shared" si="22"/>
        <v>2.987799817</v>
      </c>
      <c r="BH260" s="14">
        <f t="shared" si="23"/>
        <v>25.89426508</v>
      </c>
      <c r="BI260" s="14">
        <f t="shared" si="24"/>
        <v>26.39223172</v>
      </c>
      <c r="BJ260" s="14">
        <f t="shared" si="25"/>
        <v>50.29463026</v>
      </c>
      <c r="BK260" s="14">
        <f t="shared" si="26"/>
        <v>50.29463026</v>
      </c>
      <c r="BL260" s="14">
        <f t="shared" si="27"/>
        <v>0</v>
      </c>
      <c r="BM260" s="19">
        <v>4.0</v>
      </c>
      <c r="BN260" s="19">
        <v>6.0</v>
      </c>
      <c r="BO260" s="26">
        <v>48.0</v>
      </c>
      <c r="BP260" s="26">
        <v>47.0</v>
      </c>
      <c r="BQ260" s="19">
        <v>16.0</v>
      </c>
      <c r="BR260" s="19">
        <v>25.0</v>
      </c>
      <c r="BS260" s="19">
        <v>33.0</v>
      </c>
      <c r="BT260" s="19">
        <v>23.0</v>
      </c>
      <c r="BU260" s="19">
        <v>48.0</v>
      </c>
      <c r="BV260" s="19">
        <v>42.0</v>
      </c>
      <c r="BW260" s="13">
        <f t="shared" si="28"/>
        <v>0.5333333333</v>
      </c>
      <c r="BX260" s="14">
        <v>6.78</v>
      </c>
      <c r="BY260" s="29">
        <f t="shared" si="29"/>
        <v>7.875974026</v>
      </c>
      <c r="BZ260" s="18">
        <f t="shared" si="30"/>
        <v>1.966803685</v>
      </c>
      <c r="CA260" s="18">
        <f t="shared" si="31"/>
        <v>3.090691505</v>
      </c>
      <c r="CB260" s="14">
        <f t="shared" si="32"/>
        <v>27.53525159</v>
      </c>
      <c r="CC260" s="14">
        <f t="shared" si="33"/>
        <v>28.75279673</v>
      </c>
      <c r="CD260" s="14">
        <f t="shared" si="34"/>
        <v>55.25781781</v>
      </c>
      <c r="CE260" s="14">
        <f t="shared" si="35"/>
        <v>56.194391</v>
      </c>
      <c r="CF260" s="14">
        <f t="shared" si="36"/>
        <v>0.9365731833</v>
      </c>
      <c r="CG260" s="7">
        <v>640.633333</v>
      </c>
      <c r="CH260" s="7">
        <v>21.0</v>
      </c>
      <c r="CI260" s="7">
        <v>33.0</v>
      </c>
      <c r="CJ260" s="26">
        <v>273.0</v>
      </c>
      <c r="CK260" s="7">
        <v>274.0</v>
      </c>
      <c r="CL260" s="7">
        <v>130.0</v>
      </c>
      <c r="CM260" s="7">
        <v>144.0</v>
      </c>
      <c r="CN260" s="7">
        <v>166.0</v>
      </c>
      <c r="CO260" s="7">
        <v>149.0</v>
      </c>
      <c r="CP260" s="19">
        <v>0.0</v>
      </c>
      <c r="CQ260" s="19">
        <v>1.0</v>
      </c>
      <c r="CR260" s="26">
        <f t="shared" si="37"/>
        <v>1</v>
      </c>
      <c r="CS260" s="18">
        <f t="shared" si="38"/>
        <v>0</v>
      </c>
      <c r="CT260" s="18">
        <f t="shared" si="39"/>
        <v>0.4665025269</v>
      </c>
      <c r="CU260" s="18">
        <f t="shared" si="40"/>
        <v>0.4665025269</v>
      </c>
      <c r="CV260" s="30">
        <v>3.84</v>
      </c>
      <c r="CW260" s="30">
        <v>3.77</v>
      </c>
      <c r="CX260" s="30">
        <v>2.49</v>
      </c>
      <c r="CY260" s="30">
        <v>5.76</v>
      </c>
      <c r="CZ260" s="30">
        <v>3.21</v>
      </c>
      <c r="DA260" s="30">
        <v>3.83</v>
      </c>
      <c r="DB260" s="7">
        <v>37.0</v>
      </c>
      <c r="DC260" s="7">
        <v>44.0</v>
      </c>
      <c r="DD260" s="13">
        <f t="shared" si="41"/>
        <v>0.4567901235</v>
      </c>
      <c r="DE260" s="7">
        <v>0.02</v>
      </c>
      <c r="DF260" s="7">
        <v>-0.27</v>
      </c>
      <c r="DG260" s="7">
        <v>20.0</v>
      </c>
      <c r="DH260" s="7">
        <v>34.0</v>
      </c>
      <c r="DI260" s="7">
        <v>23.0</v>
      </c>
      <c r="DJ260" s="8" t="s">
        <v>4189</v>
      </c>
      <c r="DK260" s="7" t="s">
        <v>4190</v>
      </c>
    </row>
    <row r="261" ht="12.75" customHeight="1">
      <c r="A261" s="7" t="s">
        <v>589</v>
      </c>
      <c r="B261" s="7" t="s">
        <v>1463</v>
      </c>
      <c r="C261" s="8" t="s">
        <v>158</v>
      </c>
      <c r="D261" s="9" t="s">
        <v>159</v>
      </c>
      <c r="E261" s="7">
        <v>79.0</v>
      </c>
      <c r="F261" s="7">
        <v>24.0</v>
      </c>
      <c r="G261" s="7">
        <v>33.0</v>
      </c>
      <c r="H261" s="24">
        <f t="shared" si="1"/>
        <v>57</v>
      </c>
      <c r="I261" s="25">
        <f t="shared" si="2"/>
        <v>2.66165121</v>
      </c>
      <c r="J261" s="19">
        <v>18.0</v>
      </c>
      <c r="K261" s="19">
        <v>16.0</v>
      </c>
      <c r="L261" s="19">
        <v>11.0</v>
      </c>
      <c r="M261" s="19">
        <v>117.0</v>
      </c>
      <c r="N261" s="19">
        <v>49.0</v>
      </c>
      <c r="O261" s="19">
        <v>53.0</v>
      </c>
      <c r="P261" s="19">
        <v>138.0</v>
      </c>
      <c r="Q261" s="10">
        <f t="shared" si="3"/>
        <v>0.2051282051</v>
      </c>
      <c r="R261" s="10">
        <f t="shared" si="4"/>
        <v>0.1095890411</v>
      </c>
      <c r="S261" s="7">
        <v>77095.0</v>
      </c>
      <c r="T261" s="14">
        <f t="shared" si="5"/>
        <v>16.26476793</v>
      </c>
      <c r="U261" s="14">
        <v>1173.82</v>
      </c>
      <c r="V261" s="14">
        <f t="shared" si="6"/>
        <v>14.85848101</v>
      </c>
      <c r="W261" s="14">
        <v>2649.38</v>
      </c>
      <c r="X261" s="14">
        <f t="shared" si="7"/>
        <v>33.5364557</v>
      </c>
      <c r="Y261" s="13">
        <f t="shared" si="8"/>
        <v>0.3070255284</v>
      </c>
      <c r="Z261" s="12">
        <f t="shared" si="9"/>
        <v>166.7368421</v>
      </c>
      <c r="AA261" s="19">
        <v>10.0</v>
      </c>
      <c r="AB261" s="19">
        <v>22.0</v>
      </c>
      <c r="AC261" s="19">
        <v>47.0</v>
      </c>
      <c r="AD261" s="19">
        <v>67.0</v>
      </c>
      <c r="AE261" s="19">
        <v>33.0</v>
      </c>
      <c r="AF261" s="10">
        <f t="shared" si="10"/>
        <v>0.3157894737</v>
      </c>
      <c r="AG261" s="10">
        <f t="shared" si="11"/>
        <v>0.4736842105</v>
      </c>
      <c r="AH261" s="10">
        <f t="shared" si="12"/>
        <v>0.7894736842</v>
      </c>
      <c r="AI261" s="19">
        <v>458.0</v>
      </c>
      <c r="AJ261" s="13">
        <f t="shared" si="13"/>
        <v>0.3720552396</v>
      </c>
      <c r="AK261" s="19">
        <v>373.0</v>
      </c>
      <c r="AL261" s="13">
        <f t="shared" si="14"/>
        <v>0.3030056864</v>
      </c>
      <c r="AM261" s="19">
        <v>400.0</v>
      </c>
      <c r="AN261" s="13">
        <f t="shared" si="15"/>
        <v>0.3249390739</v>
      </c>
      <c r="AO261" s="13">
        <f t="shared" si="16"/>
        <v>0.551143201</v>
      </c>
      <c r="AP261" s="8">
        <v>12.0</v>
      </c>
      <c r="AQ261" s="14">
        <v>9.77</v>
      </c>
      <c r="AR261" s="19">
        <v>17.91</v>
      </c>
      <c r="AS261" s="26">
        <v>1.0</v>
      </c>
      <c r="AT261" s="27">
        <v>0.61</v>
      </c>
      <c r="AU261" s="8">
        <v>2.0</v>
      </c>
      <c r="AV261" s="27">
        <v>0.682</v>
      </c>
      <c r="AW261" s="19">
        <v>50.46</v>
      </c>
      <c r="AX261" s="19">
        <v>18.8</v>
      </c>
      <c r="AY261" s="27">
        <v>0.987</v>
      </c>
      <c r="AZ261" s="27">
        <v>-3.047</v>
      </c>
      <c r="BA261" s="19">
        <v>47.29</v>
      </c>
      <c r="BB261" s="13">
        <f t="shared" si="17"/>
        <v>0.09595959596</v>
      </c>
      <c r="BC261" s="28">
        <f t="shared" si="18"/>
        <v>0.9106830123</v>
      </c>
      <c r="BD261" s="26">
        <f t="shared" si="19"/>
        <v>1006.642608</v>
      </c>
      <c r="BE261" s="13">
        <f t="shared" si="20"/>
        <v>0.006642608219</v>
      </c>
      <c r="BF261" s="18">
        <f t="shared" si="21"/>
        <v>2.91356426</v>
      </c>
      <c r="BG261" s="18">
        <f t="shared" si="22"/>
        <v>2.606873286</v>
      </c>
      <c r="BH261" s="14">
        <f t="shared" si="23"/>
        <v>30.3624065</v>
      </c>
      <c r="BI261" s="14">
        <f t="shared" si="24"/>
        <v>29.18675777</v>
      </c>
      <c r="BJ261" s="14">
        <f t="shared" si="25"/>
        <v>55.97110289</v>
      </c>
      <c r="BK261" s="14">
        <f t="shared" si="26"/>
        <v>56.99340614</v>
      </c>
      <c r="BL261" s="14">
        <f t="shared" si="27"/>
        <v>-1.022303249</v>
      </c>
      <c r="BM261" s="19">
        <v>57.0</v>
      </c>
      <c r="BN261" s="19">
        <v>51.0</v>
      </c>
      <c r="BO261" s="26">
        <v>537.0</v>
      </c>
      <c r="BP261" s="26">
        <v>520.0</v>
      </c>
      <c r="BQ261" s="19">
        <v>205.0</v>
      </c>
      <c r="BR261" s="19">
        <v>240.0</v>
      </c>
      <c r="BS261" s="19">
        <v>296.0</v>
      </c>
      <c r="BT261" s="19">
        <v>304.0</v>
      </c>
      <c r="BU261" s="19">
        <v>553.0</v>
      </c>
      <c r="BV261" s="19">
        <v>576.0</v>
      </c>
      <c r="BW261" s="13">
        <f t="shared" si="28"/>
        <v>0.4898139947</v>
      </c>
      <c r="BX261" s="14">
        <v>-0.33</v>
      </c>
      <c r="BY261" s="29">
        <f t="shared" si="29"/>
        <v>1.389259928</v>
      </c>
      <c r="BZ261" s="18">
        <f t="shared" si="30"/>
        <v>2.28745711</v>
      </c>
      <c r="CA261" s="18">
        <f t="shared" si="31"/>
        <v>2.508315038</v>
      </c>
      <c r="CB261" s="14">
        <f t="shared" si="32"/>
        <v>28.3013659</v>
      </c>
      <c r="CC261" s="14">
        <f t="shared" si="33"/>
        <v>28.60110166</v>
      </c>
      <c r="CD261" s="14">
        <f t="shared" si="34"/>
        <v>53.16365835</v>
      </c>
      <c r="CE261" s="14">
        <f t="shared" si="35"/>
        <v>57.17065219</v>
      </c>
      <c r="CF261" s="14">
        <f t="shared" si="36"/>
        <v>2.984690585</v>
      </c>
      <c r="CG261" s="7">
        <v>3803.35</v>
      </c>
      <c r="CH261" s="7">
        <v>145.0</v>
      </c>
      <c r="CI261" s="7">
        <v>159.0</v>
      </c>
      <c r="CJ261" s="26">
        <v>1649.0</v>
      </c>
      <c r="CK261" s="7">
        <v>1654.0</v>
      </c>
      <c r="CL261" s="7">
        <v>653.0</v>
      </c>
      <c r="CM261" s="7">
        <v>771.0</v>
      </c>
      <c r="CN261" s="7">
        <v>923.0</v>
      </c>
      <c r="CO261" s="7">
        <v>1040.0</v>
      </c>
      <c r="CP261" s="19">
        <v>4.0</v>
      </c>
      <c r="CQ261" s="19">
        <v>19.0</v>
      </c>
      <c r="CR261" s="26">
        <f t="shared" si="37"/>
        <v>15</v>
      </c>
      <c r="CS261" s="18">
        <f t="shared" si="38"/>
        <v>0.186782541</v>
      </c>
      <c r="CT261" s="18">
        <f t="shared" si="39"/>
        <v>0.8872170698</v>
      </c>
      <c r="CU261" s="18">
        <f t="shared" si="40"/>
        <v>0.7004345288</v>
      </c>
      <c r="CV261" s="30">
        <v>49.2</v>
      </c>
      <c r="CW261" s="30">
        <v>45.67</v>
      </c>
      <c r="CX261" s="30">
        <v>38.2</v>
      </c>
      <c r="CY261" s="30">
        <v>54.5</v>
      </c>
      <c r="CZ261" s="30">
        <v>42.98</v>
      </c>
      <c r="DA261" s="30">
        <v>52.58</v>
      </c>
      <c r="DB261" s="7">
        <v>2.0</v>
      </c>
      <c r="DC261" s="7">
        <v>1.0</v>
      </c>
      <c r="DD261" s="13">
        <f t="shared" si="41"/>
        <v>0.6666666667</v>
      </c>
      <c r="DE261" s="7">
        <v>-0.01</v>
      </c>
      <c r="DF261" s="7">
        <v>1.76</v>
      </c>
      <c r="DG261" s="7">
        <v>1.0</v>
      </c>
      <c r="DH261" s="7">
        <v>2.0</v>
      </c>
      <c r="DI261" s="7">
        <v>0.0</v>
      </c>
      <c r="DJ261" s="9" t="s">
        <v>4191</v>
      </c>
      <c r="DK261" s="7" t="s">
        <v>4192</v>
      </c>
    </row>
    <row r="262" ht="12.75" customHeight="1">
      <c r="A262" s="7" t="s">
        <v>1437</v>
      </c>
      <c r="B262" s="7" t="s">
        <v>1467</v>
      </c>
      <c r="C262" s="8" t="s">
        <v>297</v>
      </c>
      <c r="D262" s="9" t="s">
        <v>150</v>
      </c>
      <c r="E262" s="7">
        <v>20.0</v>
      </c>
      <c r="F262" s="7">
        <v>1.0</v>
      </c>
      <c r="G262" s="7">
        <v>0.0</v>
      </c>
      <c r="H262" s="24">
        <f t="shared" si="1"/>
        <v>1</v>
      </c>
      <c r="I262" s="25">
        <f t="shared" si="2"/>
        <v>0.2663312865</v>
      </c>
      <c r="J262" s="19">
        <v>1.0</v>
      </c>
      <c r="K262" s="19">
        <v>0.0</v>
      </c>
      <c r="L262" s="19">
        <v>0.0</v>
      </c>
      <c r="M262" s="19">
        <v>29.0</v>
      </c>
      <c r="N262" s="19">
        <v>8.0</v>
      </c>
      <c r="O262" s="19">
        <v>9.0</v>
      </c>
      <c r="P262" s="19">
        <v>33.0</v>
      </c>
      <c r="Q262" s="10">
        <f t="shared" si="3"/>
        <v>0.03448275862</v>
      </c>
      <c r="R262" s="10">
        <f t="shared" si="4"/>
        <v>0.02173913043</v>
      </c>
      <c r="S262" s="7">
        <v>13517.0</v>
      </c>
      <c r="T262" s="14">
        <f t="shared" si="5"/>
        <v>11.26416667</v>
      </c>
      <c r="U262" s="14">
        <v>219.47</v>
      </c>
      <c r="V262" s="14">
        <f t="shared" si="6"/>
        <v>10.9735</v>
      </c>
      <c r="W262" s="14">
        <v>744.43</v>
      </c>
      <c r="X262" s="14">
        <f t="shared" si="7"/>
        <v>37.2215</v>
      </c>
      <c r="Y262" s="13">
        <f t="shared" si="8"/>
        <v>0.2276895944</v>
      </c>
      <c r="Z262" s="12">
        <f t="shared" si="9"/>
        <v>0</v>
      </c>
      <c r="AA262" s="19">
        <v>3.0</v>
      </c>
      <c r="AB262" s="19">
        <v>32.0</v>
      </c>
      <c r="AC262" s="19">
        <v>16.0</v>
      </c>
      <c r="AD262" s="19">
        <v>5.0</v>
      </c>
      <c r="AE262" s="19">
        <v>5.0</v>
      </c>
      <c r="AF262" s="10">
        <f t="shared" si="10"/>
        <v>0.5</v>
      </c>
      <c r="AG262" s="10">
        <f t="shared" si="11"/>
        <v>0</v>
      </c>
      <c r="AH262" s="10">
        <f t="shared" si="12"/>
        <v>0.5</v>
      </c>
      <c r="AI262" s="19">
        <v>55.0</v>
      </c>
      <c r="AJ262" s="13">
        <f t="shared" si="13"/>
        <v>0.2709359606</v>
      </c>
      <c r="AK262" s="19">
        <v>78.0</v>
      </c>
      <c r="AL262" s="13">
        <f t="shared" si="14"/>
        <v>0.3842364532</v>
      </c>
      <c r="AM262" s="19">
        <v>70.0</v>
      </c>
      <c r="AN262" s="13">
        <f t="shared" si="15"/>
        <v>0.3448275862</v>
      </c>
      <c r="AO262" s="13">
        <f t="shared" si="16"/>
        <v>0.4135338346</v>
      </c>
      <c r="AP262" s="8">
        <v>1.0</v>
      </c>
      <c r="AQ262" s="14">
        <v>-10.6</v>
      </c>
      <c r="AR262" s="19">
        <v>17.03</v>
      </c>
      <c r="AS262" s="26">
        <v>13.0</v>
      </c>
      <c r="AT262" s="27">
        <v>-0.86</v>
      </c>
      <c r="AU262" s="8">
        <v>17.0</v>
      </c>
      <c r="AV262" s="27">
        <v>0.981</v>
      </c>
      <c r="AW262" s="19">
        <v>50.55</v>
      </c>
      <c r="AX262" s="19">
        <v>17.16</v>
      </c>
      <c r="AY262" s="27">
        <v>-1.204</v>
      </c>
      <c r="AZ262" s="27">
        <v>-6.695</v>
      </c>
      <c r="BA262" s="19">
        <v>47.68</v>
      </c>
      <c r="BB262" s="13">
        <f t="shared" si="17"/>
        <v>0.01834862385</v>
      </c>
      <c r="BC262" s="28">
        <f t="shared" si="18"/>
        <v>0.92</v>
      </c>
      <c r="BD262" s="26">
        <f t="shared" si="19"/>
        <v>938.3486239</v>
      </c>
      <c r="BE262" s="13">
        <f t="shared" si="20"/>
        <v>-0.06165137615</v>
      </c>
      <c r="BF262" s="18">
        <f t="shared" si="21"/>
        <v>0.5467717684</v>
      </c>
      <c r="BG262" s="18">
        <f t="shared" si="22"/>
        <v>2.733858842</v>
      </c>
      <c r="BH262" s="14">
        <f t="shared" si="23"/>
        <v>29.79906138</v>
      </c>
      <c r="BI262" s="14">
        <f t="shared" si="24"/>
        <v>34.17323552</v>
      </c>
      <c r="BJ262" s="14">
        <f t="shared" si="25"/>
        <v>55.77072037</v>
      </c>
      <c r="BK262" s="14">
        <f t="shared" si="26"/>
        <v>57.41103568</v>
      </c>
      <c r="BL262" s="14">
        <f t="shared" si="27"/>
        <v>-1.640315305</v>
      </c>
      <c r="BM262" s="19">
        <v>2.0</v>
      </c>
      <c r="BN262" s="19">
        <v>10.0</v>
      </c>
      <c r="BO262" s="26">
        <v>107.0</v>
      </c>
      <c r="BP262" s="26">
        <v>115.0</v>
      </c>
      <c r="BQ262" s="19">
        <v>39.0</v>
      </c>
      <c r="BR262" s="19">
        <v>41.0</v>
      </c>
      <c r="BS262" s="19">
        <v>56.0</v>
      </c>
      <c r="BT262" s="19">
        <v>44.0</v>
      </c>
      <c r="BU262" s="19">
        <v>106.0</v>
      </c>
      <c r="BV262" s="19">
        <v>105.0</v>
      </c>
      <c r="BW262" s="13">
        <f t="shared" si="28"/>
        <v>0.5023696682</v>
      </c>
      <c r="BX262" s="14">
        <v>6.49</v>
      </c>
      <c r="BY262" s="29">
        <f t="shared" si="29"/>
        <v>8.020872665</v>
      </c>
      <c r="BZ262" s="18">
        <f t="shared" si="30"/>
        <v>1.683933336</v>
      </c>
      <c r="CA262" s="18">
        <f t="shared" si="31"/>
        <v>2.80655556</v>
      </c>
      <c r="CB262" s="14">
        <f t="shared" si="32"/>
        <v>26.25688646</v>
      </c>
      <c r="CC262" s="14">
        <f t="shared" si="33"/>
        <v>35.11312846</v>
      </c>
      <c r="CD262" s="14">
        <f t="shared" si="34"/>
        <v>51.89009392</v>
      </c>
      <c r="CE262" s="14">
        <f t="shared" si="35"/>
        <v>60.68396801</v>
      </c>
      <c r="CF262" s="14">
        <f t="shared" si="36"/>
        <v>7.153558784</v>
      </c>
      <c r="CG262" s="7">
        <v>962.033333</v>
      </c>
      <c r="CH262" s="7">
        <v>27.0</v>
      </c>
      <c r="CI262" s="7">
        <v>45.0</v>
      </c>
      <c r="CJ262" s="26">
        <v>394.0</v>
      </c>
      <c r="CK262" s="7">
        <v>518.0</v>
      </c>
      <c r="CL262" s="7">
        <v>157.0</v>
      </c>
      <c r="CM262" s="7">
        <v>198.0</v>
      </c>
      <c r="CN262" s="7">
        <v>254.0</v>
      </c>
      <c r="CO262" s="7">
        <v>212.0</v>
      </c>
      <c r="CP262" s="19">
        <v>0.0</v>
      </c>
      <c r="CQ262" s="19">
        <v>0.0</v>
      </c>
      <c r="CR262" s="26">
        <f t="shared" si="37"/>
        <v>0</v>
      </c>
      <c r="CS262" s="18">
        <f t="shared" si="38"/>
        <v>0</v>
      </c>
      <c r="CT262" s="18">
        <f t="shared" si="39"/>
        <v>0</v>
      </c>
      <c r="CU262" s="18">
        <f t="shared" si="40"/>
        <v>0</v>
      </c>
      <c r="CV262" s="30">
        <v>8.67</v>
      </c>
      <c r="CW262" s="30">
        <v>9.39</v>
      </c>
      <c r="CX262" s="30">
        <v>8.94</v>
      </c>
      <c r="CY262" s="30">
        <v>16.24</v>
      </c>
      <c r="CZ262" s="30">
        <v>7.97</v>
      </c>
      <c r="DA262" s="30">
        <v>12.83</v>
      </c>
      <c r="DB262" s="7">
        <v>40.0</v>
      </c>
      <c r="DC262" s="7">
        <v>52.0</v>
      </c>
      <c r="DD262" s="13">
        <f t="shared" si="41"/>
        <v>0.4347826087</v>
      </c>
      <c r="DE262" s="7">
        <v>0.08</v>
      </c>
      <c r="DF262" s="7">
        <v>1.9</v>
      </c>
      <c r="DG262" s="7">
        <v>24.0</v>
      </c>
      <c r="DH262" s="7">
        <v>31.0</v>
      </c>
      <c r="DI262" s="7">
        <v>36.0</v>
      </c>
      <c r="DJ262" s="8" t="s">
        <v>4193</v>
      </c>
      <c r="DK262" s="7" t="s">
        <v>4194</v>
      </c>
    </row>
    <row r="263" ht="12.75" customHeight="1">
      <c r="A263" s="7" t="s">
        <v>726</v>
      </c>
      <c r="B263" s="7" t="s">
        <v>1471</v>
      </c>
      <c r="C263" s="8" t="s">
        <v>254</v>
      </c>
      <c r="D263" s="9" t="s">
        <v>150</v>
      </c>
      <c r="E263" s="7">
        <v>63.0</v>
      </c>
      <c r="F263" s="7">
        <v>1.0</v>
      </c>
      <c r="G263" s="7">
        <v>3.0</v>
      </c>
      <c r="H263" s="24">
        <f t="shared" si="1"/>
        <v>4</v>
      </c>
      <c r="I263" s="25">
        <f t="shared" si="2"/>
        <v>0.4067911523</v>
      </c>
      <c r="J263" s="19">
        <v>1.0</v>
      </c>
      <c r="K263" s="19">
        <v>0.0</v>
      </c>
      <c r="L263" s="19">
        <v>1.0</v>
      </c>
      <c r="M263" s="19">
        <v>39.0</v>
      </c>
      <c r="N263" s="19">
        <v>12.0</v>
      </c>
      <c r="O263" s="19">
        <v>12.0</v>
      </c>
      <c r="P263" s="19">
        <v>31.0</v>
      </c>
      <c r="Q263" s="10">
        <f t="shared" si="3"/>
        <v>0.02564102564</v>
      </c>
      <c r="R263" s="10">
        <f t="shared" si="4"/>
        <v>0.01587301587</v>
      </c>
      <c r="S263" s="7">
        <v>35399.0</v>
      </c>
      <c r="T263" s="14">
        <f t="shared" si="5"/>
        <v>9.364814815</v>
      </c>
      <c r="U263" s="14">
        <v>565.22</v>
      </c>
      <c r="V263" s="14">
        <f t="shared" si="6"/>
        <v>8.971746032</v>
      </c>
      <c r="W263" s="14">
        <v>2432.79</v>
      </c>
      <c r="X263" s="14">
        <f t="shared" si="7"/>
        <v>38.61571429</v>
      </c>
      <c r="Y263" s="13">
        <f t="shared" si="8"/>
        <v>0.188531726</v>
      </c>
      <c r="Z263" s="12">
        <f t="shared" si="9"/>
        <v>0</v>
      </c>
      <c r="AA263" s="19">
        <v>21.0</v>
      </c>
      <c r="AB263" s="19">
        <v>109.0</v>
      </c>
      <c r="AC263" s="19">
        <v>44.0</v>
      </c>
      <c r="AD263" s="19">
        <v>10.0</v>
      </c>
      <c r="AE263" s="19">
        <v>9.0</v>
      </c>
      <c r="AF263" s="10">
        <f t="shared" si="10"/>
        <v>0.1666666667</v>
      </c>
      <c r="AG263" s="10">
        <f t="shared" si="11"/>
        <v>0.1666666667</v>
      </c>
      <c r="AH263" s="10">
        <f t="shared" si="12"/>
        <v>0.3333333333</v>
      </c>
      <c r="AI263" s="19">
        <v>31.0</v>
      </c>
      <c r="AJ263" s="13">
        <f t="shared" si="13"/>
        <v>0.04813664596</v>
      </c>
      <c r="AK263" s="19">
        <v>418.0</v>
      </c>
      <c r="AL263" s="13">
        <f t="shared" si="14"/>
        <v>0.649068323</v>
      </c>
      <c r="AM263" s="19">
        <v>195.0</v>
      </c>
      <c r="AN263" s="13">
        <f t="shared" si="15"/>
        <v>0.3027950311</v>
      </c>
      <c r="AO263" s="13">
        <f t="shared" si="16"/>
        <v>0.06904231626</v>
      </c>
      <c r="AP263" s="8">
        <v>1.0</v>
      </c>
      <c r="AQ263" s="14">
        <v>-57.06</v>
      </c>
      <c r="AR263" s="19">
        <v>17.05</v>
      </c>
      <c r="AS263" s="26">
        <v>14.0</v>
      </c>
      <c r="AT263" s="27">
        <v>0.443</v>
      </c>
      <c r="AU263" s="8">
        <v>7.0</v>
      </c>
      <c r="AV263" s="27">
        <v>0.605</v>
      </c>
      <c r="AW263" s="19">
        <v>50.51</v>
      </c>
      <c r="AX263" s="19">
        <v>16.52</v>
      </c>
      <c r="AY263" s="27">
        <v>-8.238</v>
      </c>
      <c r="AZ263" s="27">
        <v>-0.918</v>
      </c>
      <c r="BA263" s="19">
        <v>50.29</v>
      </c>
      <c r="BB263" s="13">
        <f t="shared" si="17"/>
        <v>0.03351955307</v>
      </c>
      <c r="BC263" s="28">
        <f t="shared" si="18"/>
        <v>0.9213483146</v>
      </c>
      <c r="BD263" s="26">
        <f t="shared" si="19"/>
        <v>954.8678677</v>
      </c>
      <c r="BE263" s="13">
        <f t="shared" si="20"/>
        <v>-0.04513213232</v>
      </c>
      <c r="BF263" s="18">
        <f t="shared" si="21"/>
        <v>0.6369201373</v>
      </c>
      <c r="BG263" s="18">
        <f t="shared" si="22"/>
        <v>2.229220481</v>
      </c>
      <c r="BH263" s="14">
        <f t="shared" si="23"/>
        <v>19.00145076</v>
      </c>
      <c r="BI263" s="14">
        <f t="shared" si="24"/>
        <v>28.34294611</v>
      </c>
      <c r="BJ263" s="14">
        <f t="shared" si="25"/>
        <v>36.62290789</v>
      </c>
      <c r="BK263" s="14">
        <f t="shared" si="26"/>
        <v>58.80895934</v>
      </c>
      <c r="BL263" s="14">
        <f t="shared" si="27"/>
        <v>-22.18605145</v>
      </c>
      <c r="BM263" s="19">
        <v>6.0</v>
      </c>
      <c r="BN263" s="19">
        <v>21.0</v>
      </c>
      <c r="BO263" s="26">
        <v>173.0</v>
      </c>
      <c r="BP263" s="26">
        <v>246.0</v>
      </c>
      <c r="BQ263" s="19">
        <v>76.0</v>
      </c>
      <c r="BR263" s="19">
        <v>107.0</v>
      </c>
      <c r="BS263" s="19">
        <v>90.0</v>
      </c>
      <c r="BT263" s="19">
        <v>180.0</v>
      </c>
      <c r="BU263" s="19">
        <v>136.0</v>
      </c>
      <c r="BV263" s="19">
        <v>210.0</v>
      </c>
      <c r="BW263" s="13">
        <f t="shared" si="28"/>
        <v>0.3930635838</v>
      </c>
      <c r="BX263" s="14">
        <v>-14.83</v>
      </c>
      <c r="BY263" s="29">
        <f t="shared" si="29"/>
        <v>-10.41006704</v>
      </c>
      <c r="BZ263" s="18">
        <f t="shared" si="30"/>
        <v>1.998001998</v>
      </c>
      <c r="CA263" s="18">
        <f t="shared" si="31"/>
        <v>2.037962038</v>
      </c>
      <c r="CB263" s="14">
        <f t="shared" si="32"/>
        <v>29.01098901</v>
      </c>
      <c r="CC263" s="14">
        <f t="shared" si="33"/>
        <v>27.49250749</v>
      </c>
      <c r="CD263" s="14">
        <f t="shared" si="34"/>
        <v>54.42557443</v>
      </c>
      <c r="CE263" s="14">
        <f t="shared" si="35"/>
        <v>52.16783217</v>
      </c>
      <c r="CF263" s="14">
        <f t="shared" si="36"/>
        <v>-24.44379371</v>
      </c>
      <c r="CG263" s="7">
        <v>3003.0</v>
      </c>
      <c r="CH263" s="7">
        <v>100.0</v>
      </c>
      <c r="CI263" s="7">
        <v>102.0</v>
      </c>
      <c r="CJ263" s="26">
        <v>1352.0</v>
      </c>
      <c r="CK263" s="7">
        <v>1274.0</v>
      </c>
      <c r="CL263" s="7">
        <v>581.0</v>
      </c>
      <c r="CM263" s="7">
        <v>485.0</v>
      </c>
      <c r="CN263" s="7">
        <v>691.0</v>
      </c>
      <c r="CO263" s="7">
        <v>750.0</v>
      </c>
      <c r="CP263" s="19">
        <v>6.0</v>
      </c>
      <c r="CQ263" s="19">
        <v>4.0</v>
      </c>
      <c r="CR263" s="26">
        <f t="shared" si="37"/>
        <v>-2</v>
      </c>
      <c r="CS263" s="18">
        <f t="shared" si="38"/>
        <v>0.6101867284</v>
      </c>
      <c r="CT263" s="18">
        <f t="shared" si="39"/>
        <v>0.4067911523</v>
      </c>
      <c r="CU263" s="18">
        <f t="shared" si="40"/>
        <v>-0.2033955761</v>
      </c>
      <c r="CV263" s="30">
        <v>11.7</v>
      </c>
      <c r="CW263" s="30">
        <v>17.51</v>
      </c>
      <c r="CX263" s="30">
        <v>19.39</v>
      </c>
      <c r="CY263" s="30">
        <v>30.66</v>
      </c>
      <c r="CZ263" s="30">
        <v>19.3</v>
      </c>
      <c r="DA263" s="30">
        <v>23.38</v>
      </c>
      <c r="DB263" s="7">
        <v>348.0</v>
      </c>
      <c r="DC263" s="7">
        <v>278.0</v>
      </c>
      <c r="DD263" s="13">
        <f t="shared" si="41"/>
        <v>0.5559105431</v>
      </c>
      <c r="DE263" s="7">
        <v>-0.62</v>
      </c>
      <c r="DF263" s="7">
        <v>7.09</v>
      </c>
      <c r="DG263" s="7">
        <v>31.0</v>
      </c>
      <c r="DH263" s="7">
        <v>180.0</v>
      </c>
      <c r="DI263" s="7">
        <v>383.0</v>
      </c>
      <c r="DJ263" s="8" t="s">
        <v>4195</v>
      </c>
      <c r="DK263" s="7" t="s">
        <v>4196</v>
      </c>
    </row>
    <row r="264" ht="12.75" customHeight="1">
      <c r="A264" s="7" t="s">
        <v>1474</v>
      </c>
      <c r="B264" s="7" t="s">
        <v>1475</v>
      </c>
      <c r="C264" s="8" t="s">
        <v>237</v>
      </c>
      <c r="D264" s="9" t="s">
        <v>150</v>
      </c>
      <c r="E264" s="7">
        <v>7.0</v>
      </c>
      <c r="F264" s="7">
        <v>0.0</v>
      </c>
      <c r="G264" s="7">
        <v>0.0</v>
      </c>
      <c r="H264" s="24">
        <f t="shared" si="1"/>
        <v>0</v>
      </c>
      <c r="I264" s="25">
        <f t="shared" si="2"/>
        <v>0</v>
      </c>
      <c r="J264" s="19">
        <v>0.0</v>
      </c>
      <c r="K264" s="19">
        <v>0.0</v>
      </c>
      <c r="L264" s="19">
        <v>0.0</v>
      </c>
      <c r="M264" s="19">
        <v>2.0</v>
      </c>
      <c r="N264" s="19">
        <v>4.0</v>
      </c>
      <c r="O264" s="19">
        <v>0.0</v>
      </c>
      <c r="P264" s="19">
        <v>4.0</v>
      </c>
      <c r="Q264" s="10">
        <f t="shared" si="3"/>
        <v>0</v>
      </c>
      <c r="R264" s="10">
        <f t="shared" si="4"/>
        <v>0</v>
      </c>
      <c r="S264" s="7">
        <v>4542.0</v>
      </c>
      <c r="T264" s="14">
        <f t="shared" si="5"/>
        <v>10.81428571</v>
      </c>
      <c r="U264" s="14">
        <v>73.13</v>
      </c>
      <c r="V264" s="14">
        <f t="shared" si="6"/>
        <v>10.44714286</v>
      </c>
      <c r="W264" s="14">
        <v>259.69</v>
      </c>
      <c r="X264" s="14">
        <f t="shared" si="7"/>
        <v>37.09857143</v>
      </c>
      <c r="Y264" s="13">
        <f t="shared" si="8"/>
        <v>0.2197283817</v>
      </c>
      <c r="Z264" s="12">
        <f t="shared" si="9"/>
        <v>0</v>
      </c>
      <c r="AA264" s="19">
        <v>3.0</v>
      </c>
      <c r="AB264" s="19">
        <v>10.0</v>
      </c>
      <c r="AC264" s="19">
        <v>9.0</v>
      </c>
      <c r="AD264" s="19">
        <v>1.0</v>
      </c>
      <c r="AE264" s="19">
        <v>0.0</v>
      </c>
      <c r="AF264" s="10">
        <f t="shared" si="10"/>
        <v>0</v>
      </c>
      <c r="AG264" s="10">
        <f t="shared" si="11"/>
        <v>0</v>
      </c>
      <c r="AH264" s="10">
        <f t="shared" si="12"/>
        <v>0</v>
      </c>
      <c r="AI264" s="19">
        <v>23.0</v>
      </c>
      <c r="AJ264" s="13">
        <f t="shared" si="13"/>
        <v>0.2911392405</v>
      </c>
      <c r="AK264" s="19">
        <v>35.0</v>
      </c>
      <c r="AL264" s="13">
        <f t="shared" si="14"/>
        <v>0.4430379747</v>
      </c>
      <c r="AM264" s="19">
        <v>21.0</v>
      </c>
      <c r="AN264" s="13">
        <f t="shared" si="15"/>
        <v>0.2658227848</v>
      </c>
      <c r="AO264" s="13">
        <f t="shared" si="16"/>
        <v>0.3965517241</v>
      </c>
      <c r="AP264" s="8">
        <v>4.0</v>
      </c>
      <c r="AQ264" s="14">
        <v>-10.66</v>
      </c>
      <c r="AR264" s="19">
        <v>17.15</v>
      </c>
      <c r="AS264" s="26">
        <v>9.0</v>
      </c>
      <c r="AT264" s="27">
        <v>0.292</v>
      </c>
      <c r="AU264" s="8">
        <v>9.0</v>
      </c>
      <c r="AV264" s="27">
        <v>-1.754</v>
      </c>
      <c r="AW264" s="19">
        <v>49.37</v>
      </c>
      <c r="AX264" s="19">
        <v>16.71</v>
      </c>
      <c r="AY264" s="27">
        <v>0.973</v>
      </c>
      <c r="AZ264" s="27">
        <v>4.197</v>
      </c>
      <c r="BA264" s="19">
        <v>51.15</v>
      </c>
      <c r="BB264" s="13">
        <f t="shared" si="17"/>
        <v>0.04545454545</v>
      </c>
      <c r="BC264" s="28">
        <f t="shared" si="18"/>
        <v>0.8260869565</v>
      </c>
      <c r="BD264" s="26">
        <f t="shared" si="19"/>
        <v>871.541502</v>
      </c>
      <c r="BE264" s="13">
        <f t="shared" si="20"/>
        <v>-0.128458498</v>
      </c>
      <c r="BF264" s="18">
        <f t="shared" si="21"/>
        <v>0.8204567209</v>
      </c>
      <c r="BG264" s="18">
        <f t="shared" si="22"/>
        <v>6.563653767</v>
      </c>
      <c r="BH264" s="14">
        <f t="shared" si="23"/>
        <v>18.05004786</v>
      </c>
      <c r="BI264" s="14">
        <f t="shared" si="24"/>
        <v>37.74100916</v>
      </c>
      <c r="BJ264" s="14">
        <f t="shared" si="25"/>
        <v>41.02283605</v>
      </c>
      <c r="BK264" s="14">
        <f t="shared" si="26"/>
        <v>60.71379735</v>
      </c>
      <c r="BL264" s="14">
        <f t="shared" si="27"/>
        <v>-19.6909613</v>
      </c>
      <c r="BM264" s="19">
        <v>1.0</v>
      </c>
      <c r="BN264" s="19">
        <v>8.0</v>
      </c>
      <c r="BO264" s="26">
        <v>21.0</v>
      </c>
      <c r="BP264" s="26">
        <v>38.0</v>
      </c>
      <c r="BQ264" s="19">
        <v>14.0</v>
      </c>
      <c r="BR264" s="19">
        <v>17.0</v>
      </c>
      <c r="BS264" s="19">
        <v>14.0</v>
      </c>
      <c r="BT264" s="19">
        <v>11.0</v>
      </c>
      <c r="BU264" s="19">
        <v>23.0</v>
      </c>
      <c r="BV264" s="19">
        <v>42.0</v>
      </c>
      <c r="BW264" s="13">
        <f t="shared" si="28"/>
        <v>0.3538461538</v>
      </c>
      <c r="BX264" s="14">
        <v>-16.45</v>
      </c>
      <c r="BY264" s="29">
        <f t="shared" si="29"/>
        <v>-23.24920268</v>
      </c>
      <c r="BZ264" s="18">
        <f t="shared" si="30"/>
        <v>2.357801398</v>
      </c>
      <c r="CA264" s="18">
        <f t="shared" si="31"/>
        <v>3.446017428</v>
      </c>
      <c r="CB264" s="14">
        <f t="shared" si="32"/>
        <v>26.84266207</v>
      </c>
      <c r="CC264" s="14">
        <f t="shared" si="33"/>
        <v>31.19552619</v>
      </c>
      <c r="CD264" s="14">
        <f t="shared" si="34"/>
        <v>56.58723356</v>
      </c>
      <c r="CE264" s="14">
        <f t="shared" si="35"/>
        <v>57.67544959</v>
      </c>
      <c r="CF264" s="14">
        <f t="shared" si="36"/>
        <v>-18.60274527</v>
      </c>
      <c r="CG264" s="7">
        <v>330.816667</v>
      </c>
      <c r="CH264" s="7">
        <v>13.0</v>
      </c>
      <c r="CI264" s="7">
        <v>19.0</v>
      </c>
      <c r="CJ264" s="26">
        <v>135.0</v>
      </c>
      <c r="CK264" s="7">
        <v>153.0</v>
      </c>
      <c r="CL264" s="7">
        <v>76.0</v>
      </c>
      <c r="CM264" s="7">
        <v>76.0</v>
      </c>
      <c r="CN264" s="7">
        <v>88.0</v>
      </c>
      <c r="CO264" s="7">
        <v>70.0</v>
      </c>
      <c r="CP264" s="19">
        <v>0.0</v>
      </c>
      <c r="CQ264" s="19">
        <v>1.0</v>
      </c>
      <c r="CR264" s="26">
        <f t="shared" si="37"/>
        <v>1</v>
      </c>
      <c r="CS264" s="18">
        <f t="shared" si="38"/>
        <v>0</v>
      </c>
      <c r="CT264" s="18">
        <f t="shared" si="39"/>
        <v>0.7926023778</v>
      </c>
      <c r="CU264" s="18">
        <f t="shared" si="40"/>
        <v>0.7926023778</v>
      </c>
      <c r="CV264" s="30">
        <v>1.44</v>
      </c>
      <c r="CW264" s="30">
        <v>3.62</v>
      </c>
      <c r="CX264" s="30">
        <v>3.1</v>
      </c>
      <c r="CY264" s="30">
        <v>1.77</v>
      </c>
      <c r="CZ264" s="30">
        <v>2.56</v>
      </c>
      <c r="DA264" s="30">
        <v>3.44</v>
      </c>
      <c r="DB264" s="7">
        <v>37.0</v>
      </c>
      <c r="DC264" s="7">
        <v>43.0</v>
      </c>
      <c r="DD264" s="13">
        <f t="shared" si="41"/>
        <v>0.4625</v>
      </c>
      <c r="DE264" s="7">
        <v>0.08</v>
      </c>
      <c r="DF264" s="7">
        <v>-4.1</v>
      </c>
      <c r="DG264" s="7">
        <v>23.0</v>
      </c>
      <c r="DH264" s="7">
        <v>21.0</v>
      </c>
      <c r="DI264" s="7">
        <v>35.0</v>
      </c>
      <c r="DJ264" s="8" t="s">
        <v>4197</v>
      </c>
      <c r="DK264" s="7" t="s">
        <v>4198</v>
      </c>
    </row>
    <row r="265" ht="12.75" customHeight="1">
      <c r="A265" s="7" t="s">
        <v>1477</v>
      </c>
      <c r="B265" s="7" t="s">
        <v>1478</v>
      </c>
      <c r="C265" s="8" t="s">
        <v>860</v>
      </c>
      <c r="D265" s="9" t="s">
        <v>159</v>
      </c>
      <c r="E265" s="7">
        <v>29.0</v>
      </c>
      <c r="F265" s="7">
        <v>1.0</v>
      </c>
      <c r="G265" s="7">
        <v>0.0</v>
      </c>
      <c r="H265" s="24">
        <f t="shared" si="1"/>
        <v>1</v>
      </c>
      <c r="I265" s="25">
        <f t="shared" si="2"/>
        <v>0.3338898164</v>
      </c>
      <c r="J265" s="19">
        <v>1.0</v>
      </c>
      <c r="K265" s="19">
        <v>0.0</v>
      </c>
      <c r="L265" s="19">
        <v>0.0</v>
      </c>
      <c r="M265" s="19">
        <v>17.0</v>
      </c>
      <c r="N265" s="19">
        <v>3.0</v>
      </c>
      <c r="O265" s="19">
        <v>6.0</v>
      </c>
      <c r="P265" s="19">
        <v>21.0</v>
      </c>
      <c r="Q265" s="10">
        <f t="shared" si="3"/>
        <v>0.05882352941</v>
      </c>
      <c r="R265" s="10">
        <f t="shared" si="4"/>
        <v>0.03846153846</v>
      </c>
      <c r="S265" s="7">
        <v>10782.0</v>
      </c>
      <c r="T265" s="14">
        <f t="shared" si="5"/>
        <v>6.196551724</v>
      </c>
      <c r="U265" s="14">
        <v>185.86</v>
      </c>
      <c r="V265" s="14">
        <f t="shared" si="6"/>
        <v>6.408965517</v>
      </c>
      <c r="W265" s="14">
        <v>1224.44</v>
      </c>
      <c r="X265" s="14">
        <f t="shared" si="7"/>
        <v>42.22206897</v>
      </c>
      <c r="Y265" s="13">
        <f t="shared" si="8"/>
        <v>0.1317875629</v>
      </c>
      <c r="Z265" s="12">
        <f t="shared" si="9"/>
        <v>0</v>
      </c>
      <c r="AA265" s="19">
        <v>9.0</v>
      </c>
      <c r="AB265" s="19">
        <v>35.0</v>
      </c>
      <c r="AC265" s="19">
        <v>20.0</v>
      </c>
      <c r="AD265" s="19">
        <v>1.0</v>
      </c>
      <c r="AE265" s="19">
        <v>2.0</v>
      </c>
      <c r="AF265" s="10">
        <f t="shared" si="10"/>
        <v>0.25</v>
      </c>
      <c r="AG265" s="10">
        <f t="shared" si="11"/>
        <v>0</v>
      </c>
      <c r="AH265" s="10">
        <f t="shared" si="12"/>
        <v>0.25</v>
      </c>
      <c r="AI265" s="19">
        <v>44.0</v>
      </c>
      <c r="AJ265" s="13">
        <f t="shared" si="13"/>
        <v>0.2573099415</v>
      </c>
      <c r="AK265" s="19">
        <v>59.0</v>
      </c>
      <c r="AL265" s="13">
        <f t="shared" si="14"/>
        <v>0.3450292398</v>
      </c>
      <c r="AM265" s="19">
        <v>68.0</v>
      </c>
      <c r="AN265" s="13">
        <f t="shared" si="15"/>
        <v>0.3976608187</v>
      </c>
      <c r="AO265" s="13">
        <f t="shared" si="16"/>
        <v>0.427184466</v>
      </c>
      <c r="AP265" s="8">
        <v>4.0</v>
      </c>
      <c r="AQ265" s="14">
        <v>-4.12</v>
      </c>
      <c r="AR265" s="19">
        <v>16.2</v>
      </c>
      <c r="AS265" s="26">
        <v>16.0</v>
      </c>
      <c r="AT265" s="27">
        <v>-2.457</v>
      </c>
      <c r="AU265" s="8">
        <v>16.0</v>
      </c>
      <c r="AV265" s="27">
        <v>-1.395</v>
      </c>
      <c r="AW265" s="19">
        <v>49.37</v>
      </c>
      <c r="AX265" s="19">
        <v>16.13</v>
      </c>
      <c r="AY265" s="27">
        <v>-3.497</v>
      </c>
      <c r="AZ265" s="27">
        <v>-5.135</v>
      </c>
      <c r="BA265" s="19">
        <v>47.74</v>
      </c>
      <c r="BB265" s="13">
        <f t="shared" si="17"/>
        <v>0.04761904762</v>
      </c>
      <c r="BC265" s="28">
        <f t="shared" si="18"/>
        <v>0.8979591837</v>
      </c>
      <c r="BD265" s="26">
        <f t="shared" si="19"/>
        <v>945.5782313</v>
      </c>
      <c r="BE265" s="13">
        <f t="shared" si="20"/>
        <v>-0.05442176871</v>
      </c>
      <c r="BF265" s="18">
        <f t="shared" si="21"/>
        <v>1.291294523</v>
      </c>
      <c r="BG265" s="18">
        <f t="shared" si="22"/>
        <v>3.228236307</v>
      </c>
      <c r="BH265" s="14">
        <f t="shared" si="23"/>
        <v>27.11718498</v>
      </c>
      <c r="BI265" s="14">
        <f t="shared" si="24"/>
        <v>31.63671581</v>
      </c>
      <c r="BJ265" s="14">
        <f t="shared" si="25"/>
        <v>52.6202518</v>
      </c>
      <c r="BK265" s="14">
        <f t="shared" si="26"/>
        <v>58.43107715</v>
      </c>
      <c r="BL265" s="14">
        <f t="shared" si="27"/>
        <v>-5.810825352</v>
      </c>
      <c r="BM265" s="19">
        <v>4.0</v>
      </c>
      <c r="BN265" s="19">
        <v>10.0</v>
      </c>
      <c r="BO265" s="26">
        <v>80.0</v>
      </c>
      <c r="BP265" s="26">
        <v>88.0</v>
      </c>
      <c r="BQ265" s="19">
        <v>30.0</v>
      </c>
      <c r="BR265" s="19">
        <v>40.0</v>
      </c>
      <c r="BS265" s="19">
        <v>49.0</v>
      </c>
      <c r="BT265" s="19">
        <v>43.0</v>
      </c>
      <c r="BU265" s="19">
        <v>81.0</v>
      </c>
      <c r="BV265" s="19">
        <v>86.0</v>
      </c>
      <c r="BW265" s="13">
        <f t="shared" si="28"/>
        <v>0.4850299401</v>
      </c>
      <c r="BX265" s="14">
        <v>0.44</v>
      </c>
      <c r="BY265" s="29">
        <f t="shared" si="29"/>
        <v>-0.4132525369</v>
      </c>
      <c r="BZ265" s="18">
        <f t="shared" si="30"/>
        <v>2.428229949</v>
      </c>
      <c r="CA265" s="18">
        <f t="shared" si="31"/>
        <v>2.769034152</v>
      </c>
      <c r="CB265" s="14">
        <f t="shared" si="32"/>
        <v>27.90334415</v>
      </c>
      <c r="CC265" s="14">
        <f t="shared" si="33"/>
        <v>31.48178828</v>
      </c>
      <c r="CD265" s="14">
        <f t="shared" si="34"/>
        <v>52.61164889</v>
      </c>
      <c r="CE265" s="14">
        <f t="shared" si="35"/>
        <v>57.42550826</v>
      </c>
      <c r="CF265" s="14">
        <f t="shared" si="36"/>
        <v>-0.9969659803</v>
      </c>
      <c r="CG265" s="7">
        <v>1408.433333</v>
      </c>
      <c r="CH265" s="7">
        <v>57.0</v>
      </c>
      <c r="CI265" s="7">
        <v>65.0</v>
      </c>
      <c r="CJ265" s="26">
        <v>598.0</v>
      </c>
      <c r="CK265" s="7">
        <v>674.0</v>
      </c>
      <c r="CL265" s="7">
        <v>229.0</v>
      </c>
      <c r="CM265" s="7">
        <v>275.0</v>
      </c>
      <c r="CN265" s="7">
        <v>351.0</v>
      </c>
      <c r="CO265" s="7">
        <v>334.0</v>
      </c>
      <c r="CP265" s="19">
        <v>1.0</v>
      </c>
      <c r="CQ265" s="19">
        <v>2.0</v>
      </c>
      <c r="CR265" s="26">
        <f t="shared" si="37"/>
        <v>1</v>
      </c>
      <c r="CS265" s="18">
        <f t="shared" si="38"/>
        <v>0.3338898164</v>
      </c>
      <c r="CT265" s="18">
        <f t="shared" si="39"/>
        <v>0.6677796327</v>
      </c>
      <c r="CU265" s="18">
        <f t="shared" si="40"/>
        <v>0.3338898164</v>
      </c>
      <c r="CV265" s="30">
        <v>6.35</v>
      </c>
      <c r="CW265" s="30">
        <v>8.4</v>
      </c>
      <c r="CX265" s="30">
        <v>4.71</v>
      </c>
      <c r="CY265" s="30">
        <v>9.17</v>
      </c>
      <c r="CZ265" s="30">
        <v>5.65</v>
      </c>
      <c r="DA265" s="30">
        <v>6.95</v>
      </c>
      <c r="DB265" s="7">
        <v>0.0</v>
      </c>
      <c r="DC265" s="7">
        <v>1.0</v>
      </c>
      <c r="DD265" s="13">
        <f t="shared" si="41"/>
        <v>0</v>
      </c>
      <c r="DE265" s="7">
        <v>0.0</v>
      </c>
      <c r="DF265" s="7">
        <v>0.0</v>
      </c>
      <c r="DG265" s="7">
        <v>0.0</v>
      </c>
      <c r="DH265" s="7">
        <v>1.0</v>
      </c>
      <c r="DI265" s="7">
        <v>0.0</v>
      </c>
      <c r="DJ265" s="8" t="s">
        <v>4199</v>
      </c>
      <c r="DK265" s="7" t="s">
        <v>4200</v>
      </c>
    </row>
    <row r="266" ht="12.75" customHeight="1">
      <c r="A266" s="7" t="s">
        <v>563</v>
      </c>
      <c r="B266" s="7" t="s">
        <v>1481</v>
      </c>
      <c r="C266" s="8" t="s">
        <v>166</v>
      </c>
      <c r="D266" s="9" t="s">
        <v>174</v>
      </c>
      <c r="E266" s="7">
        <v>40.0</v>
      </c>
      <c r="F266" s="7">
        <v>0.0</v>
      </c>
      <c r="G266" s="7">
        <v>2.0</v>
      </c>
      <c r="H266" s="24">
        <f t="shared" si="1"/>
        <v>2</v>
      </c>
      <c r="I266" s="25">
        <f t="shared" si="2"/>
        <v>0.24168373</v>
      </c>
      <c r="J266" s="19">
        <v>0.0</v>
      </c>
      <c r="K266" s="19">
        <v>2.0</v>
      </c>
      <c r="L266" s="19">
        <v>0.0</v>
      </c>
      <c r="M266" s="19">
        <v>43.0</v>
      </c>
      <c r="N266" s="19">
        <v>17.0</v>
      </c>
      <c r="O266" s="19">
        <v>27.0</v>
      </c>
      <c r="P266" s="19">
        <v>18.0</v>
      </c>
      <c r="Q266" s="10">
        <f t="shared" si="3"/>
        <v>0</v>
      </c>
      <c r="R266" s="10">
        <f t="shared" si="4"/>
        <v>0</v>
      </c>
      <c r="S266" s="7">
        <v>29791.0</v>
      </c>
      <c r="T266" s="14">
        <f t="shared" si="5"/>
        <v>12.41291667</v>
      </c>
      <c r="U266" s="14">
        <v>484.43</v>
      </c>
      <c r="V266" s="14">
        <f t="shared" si="6"/>
        <v>12.11075</v>
      </c>
      <c r="W266" s="14">
        <v>1445.43</v>
      </c>
      <c r="X266" s="14">
        <f t="shared" si="7"/>
        <v>36.13575</v>
      </c>
      <c r="Y266" s="13">
        <f t="shared" si="8"/>
        <v>0.2510182086</v>
      </c>
      <c r="Z266" s="12">
        <f t="shared" si="9"/>
        <v>34.46153846</v>
      </c>
      <c r="AA266" s="19">
        <v>23.0</v>
      </c>
      <c r="AB266" s="19">
        <v>60.0</v>
      </c>
      <c r="AC266" s="19">
        <v>72.0</v>
      </c>
      <c r="AD266" s="19">
        <v>16.0</v>
      </c>
      <c r="AE266" s="19">
        <v>7.0</v>
      </c>
      <c r="AF266" s="10">
        <f t="shared" si="10"/>
        <v>0</v>
      </c>
      <c r="AG266" s="10">
        <f t="shared" si="11"/>
        <v>0.1538461538</v>
      </c>
      <c r="AH266" s="10">
        <f t="shared" si="12"/>
        <v>0.1538461538</v>
      </c>
      <c r="AI266" s="19">
        <v>169.0</v>
      </c>
      <c r="AJ266" s="13">
        <f t="shared" si="13"/>
        <v>0.4333333333</v>
      </c>
      <c r="AK266" s="19">
        <v>87.0</v>
      </c>
      <c r="AL266" s="13">
        <f t="shared" si="14"/>
        <v>0.2230769231</v>
      </c>
      <c r="AM266" s="19">
        <v>134.0</v>
      </c>
      <c r="AN266" s="13">
        <f t="shared" si="15"/>
        <v>0.3435897436</v>
      </c>
      <c r="AO266" s="13">
        <f t="shared" si="16"/>
        <v>0.66015625</v>
      </c>
      <c r="AP266" s="8">
        <v>11.0</v>
      </c>
      <c r="AQ266" s="14">
        <v>23.82</v>
      </c>
      <c r="AR266" s="19">
        <v>16.8</v>
      </c>
      <c r="AS266" s="26">
        <v>8.0</v>
      </c>
      <c r="AT266" s="27">
        <v>-1.266</v>
      </c>
      <c r="AU266" s="8">
        <v>9.0</v>
      </c>
      <c r="AV266" s="27">
        <v>-2.088</v>
      </c>
      <c r="AW266" s="19">
        <v>49.47</v>
      </c>
      <c r="AX266" s="19">
        <v>15.79</v>
      </c>
      <c r="AY266" s="27">
        <v>1.03</v>
      </c>
      <c r="AZ266" s="27">
        <v>-6.569</v>
      </c>
      <c r="BA266" s="19">
        <v>47.7</v>
      </c>
      <c r="BB266" s="13">
        <f t="shared" si="17"/>
        <v>0.05803571429</v>
      </c>
      <c r="BC266" s="28">
        <f t="shared" si="18"/>
        <v>0.925</v>
      </c>
      <c r="BD266" s="26">
        <f t="shared" si="19"/>
        <v>983.0357143</v>
      </c>
      <c r="BE266" s="13">
        <f t="shared" si="20"/>
        <v>-0.01696428571</v>
      </c>
      <c r="BF266" s="18">
        <f t="shared" si="21"/>
        <v>1.610139752</v>
      </c>
      <c r="BG266" s="18">
        <f t="shared" si="22"/>
        <v>1.85785356</v>
      </c>
      <c r="BH266" s="14">
        <f t="shared" si="23"/>
        <v>27.74394649</v>
      </c>
      <c r="BI266" s="14">
        <f t="shared" si="24"/>
        <v>24.7713808</v>
      </c>
      <c r="BJ266" s="14">
        <f t="shared" si="25"/>
        <v>48.18033565</v>
      </c>
      <c r="BK266" s="14">
        <f t="shared" si="26"/>
        <v>46.32248209</v>
      </c>
      <c r="BL266" s="14">
        <f t="shared" si="27"/>
        <v>1.85785356</v>
      </c>
      <c r="BM266" s="19">
        <v>13.0</v>
      </c>
      <c r="BN266" s="19">
        <v>15.0</v>
      </c>
      <c r="BO266" s="26">
        <v>211.0</v>
      </c>
      <c r="BP266" s="26">
        <v>185.0</v>
      </c>
      <c r="BQ266" s="19">
        <v>73.0</v>
      </c>
      <c r="BR266" s="19">
        <v>79.0</v>
      </c>
      <c r="BS266" s="19">
        <v>92.0</v>
      </c>
      <c r="BT266" s="19">
        <v>95.0</v>
      </c>
      <c r="BU266" s="19">
        <v>177.0</v>
      </c>
      <c r="BV266" s="19">
        <v>194.0</v>
      </c>
      <c r="BW266" s="13">
        <f t="shared" si="28"/>
        <v>0.4770889488</v>
      </c>
      <c r="BX266" s="14">
        <v>1.15</v>
      </c>
      <c r="BY266" s="29">
        <f t="shared" si="29"/>
        <v>2.40510356</v>
      </c>
      <c r="BZ266" s="18">
        <f t="shared" si="30"/>
        <v>1.68029457</v>
      </c>
      <c r="CA266" s="18">
        <f t="shared" si="31"/>
        <v>1.649178004</v>
      </c>
      <c r="CB266" s="14">
        <f t="shared" si="32"/>
        <v>25.67116705</v>
      </c>
      <c r="CC266" s="14">
        <f t="shared" si="33"/>
        <v>27.41369475</v>
      </c>
      <c r="CD266" s="14">
        <f t="shared" si="34"/>
        <v>45.33683684</v>
      </c>
      <c r="CE266" s="14">
        <f t="shared" si="35"/>
        <v>51.40456723</v>
      </c>
      <c r="CF266" s="14">
        <f t="shared" si="36"/>
        <v>7.925583953</v>
      </c>
      <c r="CG266" s="7">
        <v>1928.233333</v>
      </c>
      <c r="CH266" s="7">
        <v>54.0</v>
      </c>
      <c r="CI266" s="7">
        <v>53.0</v>
      </c>
      <c r="CJ266" s="26">
        <v>771.0</v>
      </c>
      <c r="CK266" s="7">
        <v>828.0</v>
      </c>
      <c r="CL266" s="7">
        <v>280.0</v>
      </c>
      <c r="CM266" s="7">
        <v>336.0</v>
      </c>
      <c r="CN266" s="7">
        <v>352.0</v>
      </c>
      <c r="CO266" s="7">
        <v>435.0</v>
      </c>
      <c r="CP266" s="19">
        <v>6.0</v>
      </c>
      <c r="CQ266" s="19">
        <v>1.0</v>
      </c>
      <c r="CR266" s="26">
        <f t="shared" si="37"/>
        <v>-5</v>
      </c>
      <c r="CS266" s="18">
        <f t="shared" si="38"/>
        <v>0.72505119</v>
      </c>
      <c r="CT266" s="18">
        <f t="shared" si="39"/>
        <v>0.120841865</v>
      </c>
      <c r="CU266" s="18">
        <f t="shared" si="40"/>
        <v>-0.604209325</v>
      </c>
      <c r="CV266" s="30">
        <v>16.63</v>
      </c>
      <c r="CW266" s="30">
        <v>16.08</v>
      </c>
      <c r="CX266" s="30">
        <v>17.54</v>
      </c>
      <c r="CY266" s="30">
        <v>15.46</v>
      </c>
      <c r="CZ266" s="30">
        <v>15.47</v>
      </c>
      <c r="DA266" s="30">
        <v>17.91</v>
      </c>
      <c r="DB266" s="7">
        <v>0.0</v>
      </c>
      <c r="DC266" s="7">
        <v>0.0</v>
      </c>
      <c r="DD266" s="13" t="str">
        <f t="shared" si="41"/>
        <v> </v>
      </c>
      <c r="DE266" s="7">
        <v>0.0</v>
      </c>
      <c r="DF266" s="7">
        <v>0.0</v>
      </c>
      <c r="DG266" s="7">
        <v>0.0</v>
      </c>
      <c r="DH266" s="7">
        <v>0.0</v>
      </c>
      <c r="DI266" s="7">
        <v>0.0</v>
      </c>
      <c r="DJ266" s="8" t="s">
        <v>4201</v>
      </c>
      <c r="DK266" s="7" t="s">
        <v>4202</v>
      </c>
    </row>
    <row r="267" ht="12.75" customHeight="1">
      <c r="A267" s="7" t="s">
        <v>373</v>
      </c>
      <c r="B267" s="7" t="s">
        <v>1486</v>
      </c>
      <c r="C267" s="8" t="s">
        <v>685</v>
      </c>
      <c r="D267" s="9" t="s">
        <v>255</v>
      </c>
      <c r="E267" s="7">
        <v>47.0</v>
      </c>
      <c r="F267" s="7">
        <v>3.0</v>
      </c>
      <c r="G267" s="7">
        <v>3.0</v>
      </c>
      <c r="H267" s="24">
        <f t="shared" si="1"/>
        <v>6</v>
      </c>
      <c r="I267" s="25">
        <f t="shared" si="2"/>
        <v>0.6726666874</v>
      </c>
      <c r="J267" s="19">
        <v>2.0</v>
      </c>
      <c r="K267" s="19">
        <v>1.0</v>
      </c>
      <c r="L267" s="19">
        <v>2.0</v>
      </c>
      <c r="M267" s="19">
        <v>60.0</v>
      </c>
      <c r="N267" s="19">
        <v>24.0</v>
      </c>
      <c r="O267" s="19">
        <v>35.0</v>
      </c>
      <c r="P267" s="19">
        <v>54.0</v>
      </c>
      <c r="Q267" s="10">
        <f t="shared" si="3"/>
        <v>0.05</v>
      </c>
      <c r="R267" s="10">
        <f t="shared" si="4"/>
        <v>0.02521008403</v>
      </c>
      <c r="S267" s="7">
        <v>32111.0</v>
      </c>
      <c r="T267" s="14">
        <f t="shared" si="5"/>
        <v>11.38687943</v>
      </c>
      <c r="U267" s="14">
        <v>515.79</v>
      </c>
      <c r="V267" s="14">
        <f t="shared" si="6"/>
        <v>10.97425532</v>
      </c>
      <c r="W267" s="14">
        <v>1824.42</v>
      </c>
      <c r="X267" s="14">
        <f t="shared" si="7"/>
        <v>38.81744681</v>
      </c>
      <c r="Y267" s="13">
        <f t="shared" si="8"/>
        <v>0.2204032971</v>
      </c>
      <c r="Z267" s="12">
        <f t="shared" si="9"/>
        <v>20.63636364</v>
      </c>
      <c r="AA267" s="19">
        <v>9.0</v>
      </c>
      <c r="AB267" s="19">
        <v>51.0</v>
      </c>
      <c r="AC267" s="19">
        <v>20.0</v>
      </c>
      <c r="AD267" s="19">
        <v>18.0</v>
      </c>
      <c r="AE267" s="19">
        <v>11.0</v>
      </c>
      <c r="AF267" s="10">
        <f t="shared" si="10"/>
        <v>0.1818181818</v>
      </c>
      <c r="AG267" s="10">
        <f t="shared" si="11"/>
        <v>0.2727272727</v>
      </c>
      <c r="AH267" s="10">
        <f t="shared" si="12"/>
        <v>0.4545454545</v>
      </c>
      <c r="AI267" s="19">
        <v>114.0</v>
      </c>
      <c r="AJ267" s="13">
        <f t="shared" si="13"/>
        <v>0.2760290557</v>
      </c>
      <c r="AK267" s="19">
        <v>131.0</v>
      </c>
      <c r="AL267" s="13">
        <f t="shared" si="14"/>
        <v>0.3171912833</v>
      </c>
      <c r="AM267" s="19">
        <v>168.0</v>
      </c>
      <c r="AN267" s="13">
        <f t="shared" si="15"/>
        <v>0.406779661</v>
      </c>
      <c r="AO267" s="13">
        <f t="shared" si="16"/>
        <v>0.4653061224</v>
      </c>
      <c r="AP267" s="8">
        <v>6.0</v>
      </c>
      <c r="AQ267" s="14">
        <v>-6.75</v>
      </c>
      <c r="AR267" s="19">
        <v>17.09</v>
      </c>
      <c r="AS267" s="26">
        <v>8.0</v>
      </c>
      <c r="AT267" s="27">
        <v>-0.28200000000000003</v>
      </c>
      <c r="AU267" s="8">
        <v>9.0</v>
      </c>
      <c r="AV267" s="27">
        <v>-0.656</v>
      </c>
      <c r="AW267" s="19">
        <v>49.59</v>
      </c>
      <c r="AX267" s="19">
        <v>16.91</v>
      </c>
      <c r="AY267" s="27">
        <v>-1.252</v>
      </c>
      <c r="AZ267" s="27">
        <v>1.6360000000000001</v>
      </c>
      <c r="BA267" s="19">
        <v>51.73</v>
      </c>
      <c r="BB267" s="13">
        <f t="shared" si="17"/>
        <v>0.04845814978</v>
      </c>
      <c r="BC267" s="28">
        <f t="shared" si="18"/>
        <v>0.8972332016</v>
      </c>
      <c r="BD267" s="26">
        <f t="shared" si="19"/>
        <v>945.6913514</v>
      </c>
      <c r="BE267" s="13">
        <f t="shared" si="20"/>
        <v>-0.05430864864</v>
      </c>
      <c r="BF267" s="18">
        <f t="shared" si="21"/>
        <v>1.279590531</v>
      </c>
      <c r="BG267" s="18">
        <f t="shared" si="22"/>
        <v>3.02448671</v>
      </c>
      <c r="BH267" s="14">
        <f t="shared" si="23"/>
        <v>26.4060955</v>
      </c>
      <c r="BI267" s="14">
        <f t="shared" si="24"/>
        <v>29.43058221</v>
      </c>
      <c r="BJ267" s="14">
        <f t="shared" si="25"/>
        <v>49.32239865</v>
      </c>
      <c r="BK267" s="14">
        <f t="shared" si="26"/>
        <v>51.06729483</v>
      </c>
      <c r="BL267" s="14">
        <f t="shared" si="27"/>
        <v>-1.744896179</v>
      </c>
      <c r="BM267" s="19">
        <v>11.0</v>
      </c>
      <c r="BN267" s="19">
        <v>26.0</v>
      </c>
      <c r="BO267" s="26">
        <v>216.0</v>
      </c>
      <c r="BP267" s="26">
        <v>227.0</v>
      </c>
      <c r="BQ267" s="19">
        <v>88.0</v>
      </c>
      <c r="BR267" s="19">
        <v>97.0</v>
      </c>
      <c r="BS267" s="19">
        <v>109.0</v>
      </c>
      <c r="BT267" s="19">
        <v>89.0</v>
      </c>
      <c r="BU267" s="19">
        <v>184.0</v>
      </c>
      <c r="BV267" s="19">
        <v>220.0</v>
      </c>
      <c r="BW267" s="13">
        <f t="shared" si="28"/>
        <v>0.4554455446</v>
      </c>
      <c r="BX267" s="14">
        <v>-3.18</v>
      </c>
      <c r="BY267" s="29">
        <f t="shared" si="29"/>
        <v>-3.294243117</v>
      </c>
      <c r="BZ267" s="18">
        <f t="shared" si="30"/>
        <v>1.562944827</v>
      </c>
      <c r="CA267" s="18">
        <f t="shared" si="31"/>
        <v>2.536582589</v>
      </c>
      <c r="CB267" s="14">
        <f t="shared" si="32"/>
        <v>28.4660935</v>
      </c>
      <c r="CC267" s="14">
        <f t="shared" si="33"/>
        <v>27.59494392</v>
      </c>
      <c r="CD267" s="14">
        <f t="shared" si="34"/>
        <v>53.83191938</v>
      </c>
      <c r="CE267" s="14">
        <f t="shared" si="35"/>
        <v>51.37220293</v>
      </c>
      <c r="CF267" s="14">
        <f t="shared" si="36"/>
        <v>-4.204612628</v>
      </c>
      <c r="CG267" s="7">
        <v>2341.733333</v>
      </c>
      <c r="CH267" s="7">
        <v>61.0</v>
      </c>
      <c r="CI267" s="7">
        <v>99.0</v>
      </c>
      <c r="CJ267" s="26">
        <v>1050.0</v>
      </c>
      <c r="CK267" s="7">
        <v>978.0</v>
      </c>
      <c r="CL267" s="7">
        <v>461.0</v>
      </c>
      <c r="CM267" s="7">
        <v>482.0</v>
      </c>
      <c r="CN267" s="7">
        <v>529.0</v>
      </c>
      <c r="CO267" s="7">
        <v>446.0</v>
      </c>
      <c r="CP267" s="19">
        <v>2.0</v>
      </c>
      <c r="CQ267" s="19">
        <v>7.0</v>
      </c>
      <c r="CR267" s="26">
        <f t="shared" si="37"/>
        <v>5</v>
      </c>
      <c r="CS267" s="18">
        <f t="shared" si="38"/>
        <v>0.2242222291</v>
      </c>
      <c r="CT267" s="18">
        <f t="shared" si="39"/>
        <v>0.784777802</v>
      </c>
      <c r="CU267" s="18">
        <f t="shared" si="40"/>
        <v>0.5605555729</v>
      </c>
      <c r="CV267" s="30">
        <v>16.33</v>
      </c>
      <c r="CW267" s="30">
        <v>21.54</v>
      </c>
      <c r="CX267" s="30">
        <v>20.9</v>
      </c>
      <c r="CY267" s="30">
        <v>21.8</v>
      </c>
      <c r="CZ267" s="30">
        <v>19.1</v>
      </c>
      <c r="DA267" s="30">
        <v>19.47</v>
      </c>
      <c r="DB267" s="7">
        <v>2.0</v>
      </c>
      <c r="DC267" s="7">
        <v>2.0</v>
      </c>
      <c r="DD267" s="13">
        <f t="shared" si="41"/>
        <v>0.5</v>
      </c>
      <c r="DE267" s="7">
        <v>0.0</v>
      </c>
      <c r="DF267" s="7">
        <v>0.0</v>
      </c>
      <c r="DG267" s="7">
        <v>1.0</v>
      </c>
      <c r="DH267" s="7">
        <v>1.0</v>
      </c>
      <c r="DI267" s="7">
        <v>1.0</v>
      </c>
      <c r="DJ267" s="8" t="s">
        <v>4203</v>
      </c>
      <c r="DK267" s="7" t="s">
        <v>4204</v>
      </c>
    </row>
    <row r="268" ht="12.75" customHeight="1">
      <c r="A268" s="7" t="s">
        <v>732</v>
      </c>
      <c r="B268" s="7" t="s">
        <v>1489</v>
      </c>
      <c r="C268" s="8" t="s">
        <v>458</v>
      </c>
      <c r="D268" s="9" t="s">
        <v>150</v>
      </c>
      <c r="E268" s="7">
        <v>77.0</v>
      </c>
      <c r="F268" s="7">
        <v>7.0</v>
      </c>
      <c r="G268" s="7">
        <v>33.0</v>
      </c>
      <c r="H268" s="24">
        <f t="shared" si="1"/>
        <v>40</v>
      </c>
      <c r="I268" s="25">
        <f t="shared" si="2"/>
        <v>2.050318226</v>
      </c>
      <c r="J268" s="19">
        <v>4.0</v>
      </c>
      <c r="K268" s="19">
        <v>13.0</v>
      </c>
      <c r="L268" s="19">
        <v>12.0</v>
      </c>
      <c r="M268" s="19">
        <v>111.0</v>
      </c>
      <c r="N268" s="19">
        <v>63.0</v>
      </c>
      <c r="O268" s="19">
        <v>55.0</v>
      </c>
      <c r="P268" s="19">
        <v>112.0</v>
      </c>
      <c r="Q268" s="10">
        <f t="shared" si="3"/>
        <v>0.06306306306</v>
      </c>
      <c r="R268" s="10">
        <f t="shared" si="4"/>
        <v>0.03056768559</v>
      </c>
      <c r="S268" s="7">
        <v>70233.0</v>
      </c>
      <c r="T268" s="14">
        <f t="shared" si="5"/>
        <v>15.20194805</v>
      </c>
      <c r="U268" s="14">
        <v>1105.55</v>
      </c>
      <c r="V268" s="14">
        <f t="shared" si="6"/>
        <v>14.35779221</v>
      </c>
      <c r="W268" s="14">
        <v>2561.12</v>
      </c>
      <c r="X268" s="14">
        <f t="shared" si="7"/>
        <v>33.2612987</v>
      </c>
      <c r="Y268" s="13">
        <f t="shared" si="8"/>
        <v>0.3015133623</v>
      </c>
      <c r="Z268" s="12">
        <f t="shared" si="9"/>
        <v>181.025</v>
      </c>
      <c r="AA268" s="19">
        <v>53.0</v>
      </c>
      <c r="AB268" s="19">
        <v>95.0</v>
      </c>
      <c r="AC268" s="19">
        <v>75.0</v>
      </c>
      <c r="AD268" s="19">
        <v>51.0</v>
      </c>
      <c r="AE268" s="19">
        <v>37.0</v>
      </c>
      <c r="AF268" s="10">
        <f t="shared" si="10"/>
        <v>0.1</v>
      </c>
      <c r="AG268" s="10">
        <f t="shared" si="11"/>
        <v>0.625</v>
      </c>
      <c r="AH268" s="10">
        <f t="shared" si="12"/>
        <v>0.725</v>
      </c>
      <c r="AI268" s="19">
        <v>372.0</v>
      </c>
      <c r="AJ268" s="13">
        <f t="shared" si="13"/>
        <v>0.3519394513</v>
      </c>
      <c r="AK268" s="19">
        <v>338.0</v>
      </c>
      <c r="AL268" s="13">
        <f t="shared" si="14"/>
        <v>0.3197729423</v>
      </c>
      <c r="AM268" s="19">
        <v>347.0</v>
      </c>
      <c r="AN268" s="13">
        <f t="shared" si="15"/>
        <v>0.3282876064</v>
      </c>
      <c r="AO268" s="13">
        <f t="shared" si="16"/>
        <v>0.523943662</v>
      </c>
      <c r="AP268" s="8">
        <v>10.0</v>
      </c>
      <c r="AQ268" s="14">
        <v>2.9</v>
      </c>
      <c r="AR268" s="19">
        <v>17.59</v>
      </c>
      <c r="AS268" s="26">
        <v>5.0</v>
      </c>
      <c r="AT268" s="27">
        <v>0.512</v>
      </c>
      <c r="AU268" s="8">
        <v>6.0</v>
      </c>
      <c r="AV268" s="27">
        <v>0.076</v>
      </c>
      <c r="AW268" s="19">
        <v>50.23</v>
      </c>
      <c r="AX268" s="19">
        <v>18.07</v>
      </c>
      <c r="AY268" s="27">
        <v>0.317</v>
      </c>
      <c r="AZ268" s="27">
        <v>5.289</v>
      </c>
      <c r="BA268" s="19">
        <v>52.18</v>
      </c>
      <c r="BB268" s="13">
        <f t="shared" si="17"/>
        <v>0.07181328546</v>
      </c>
      <c r="BC268" s="28">
        <f t="shared" si="18"/>
        <v>0.9274725275</v>
      </c>
      <c r="BD268" s="26">
        <f t="shared" si="19"/>
        <v>999.2858129</v>
      </c>
      <c r="BE268" s="13">
        <f t="shared" si="20"/>
        <v>-0.0007141870697</v>
      </c>
      <c r="BF268" s="18">
        <f t="shared" si="21"/>
        <v>2.17086518</v>
      </c>
      <c r="BG268" s="18">
        <f t="shared" si="22"/>
        <v>1.790963774</v>
      </c>
      <c r="BH268" s="14">
        <f t="shared" si="23"/>
        <v>30.22929763</v>
      </c>
      <c r="BI268" s="14">
        <f t="shared" si="24"/>
        <v>24.69359143</v>
      </c>
      <c r="BJ268" s="14">
        <f t="shared" si="25"/>
        <v>59.42743431</v>
      </c>
      <c r="BK268" s="14">
        <f t="shared" si="26"/>
        <v>48.95300981</v>
      </c>
      <c r="BL268" s="14">
        <f t="shared" si="27"/>
        <v>10.47442449</v>
      </c>
      <c r="BM268" s="19">
        <v>40.0</v>
      </c>
      <c r="BN268" s="19">
        <v>33.0</v>
      </c>
      <c r="BO268" s="26">
        <v>517.0</v>
      </c>
      <c r="BP268" s="26">
        <v>422.0</v>
      </c>
      <c r="BQ268" s="19">
        <v>256.0</v>
      </c>
      <c r="BR268" s="19">
        <v>195.0</v>
      </c>
      <c r="BS268" s="19">
        <v>282.0</v>
      </c>
      <c r="BT268" s="19">
        <v>252.0</v>
      </c>
      <c r="BU268" s="19">
        <v>516.0</v>
      </c>
      <c r="BV268" s="19">
        <v>408.0</v>
      </c>
      <c r="BW268" s="13">
        <f t="shared" si="28"/>
        <v>0.5584415584</v>
      </c>
      <c r="BX268" s="14">
        <v>3.52</v>
      </c>
      <c r="BY268" s="29">
        <f t="shared" si="29"/>
        <v>4.596776607</v>
      </c>
      <c r="BZ268" s="18">
        <f t="shared" si="30"/>
        <v>1.928157085</v>
      </c>
      <c r="CA268" s="18">
        <f t="shared" si="31"/>
        <v>2.026198971</v>
      </c>
      <c r="CB268" s="14">
        <f t="shared" si="32"/>
        <v>29.54328822</v>
      </c>
      <c r="CC268" s="14">
        <f t="shared" si="33"/>
        <v>25.85037719</v>
      </c>
      <c r="CD268" s="14">
        <f t="shared" si="34"/>
        <v>56.25970206</v>
      </c>
      <c r="CE268" s="14">
        <f t="shared" si="35"/>
        <v>49.85429886</v>
      </c>
      <c r="CF268" s="14">
        <f t="shared" si="36"/>
        <v>4.069021297</v>
      </c>
      <c r="CG268" s="7">
        <v>3671.9</v>
      </c>
      <c r="CH268" s="7">
        <v>118.0</v>
      </c>
      <c r="CI268" s="7">
        <v>124.0</v>
      </c>
      <c r="CJ268" s="26">
        <v>1690.0</v>
      </c>
      <c r="CK268" s="7">
        <v>1458.0</v>
      </c>
      <c r="CL268" s="7">
        <v>787.0</v>
      </c>
      <c r="CM268" s="7">
        <v>637.0</v>
      </c>
      <c r="CN268" s="7">
        <v>848.0</v>
      </c>
      <c r="CO268" s="7">
        <v>832.0</v>
      </c>
      <c r="CP268" s="19">
        <v>12.0</v>
      </c>
      <c r="CQ268" s="19">
        <v>5.0</v>
      </c>
      <c r="CR268" s="26">
        <f t="shared" si="37"/>
        <v>-7</v>
      </c>
      <c r="CS268" s="18">
        <f t="shared" si="38"/>
        <v>0.6150954679</v>
      </c>
      <c r="CT268" s="18">
        <f t="shared" si="39"/>
        <v>0.2562897783</v>
      </c>
      <c r="CU268" s="18">
        <f t="shared" si="40"/>
        <v>-0.3588056896</v>
      </c>
      <c r="CV268" s="30">
        <v>47.49</v>
      </c>
      <c r="CW268" s="30">
        <v>38.73</v>
      </c>
      <c r="CX268" s="30">
        <v>89.39</v>
      </c>
      <c r="CY268" s="30">
        <v>37.03</v>
      </c>
      <c r="CZ268" s="30">
        <v>47.75</v>
      </c>
      <c r="DA268" s="30">
        <v>39.96</v>
      </c>
      <c r="DB268" s="7">
        <v>452.0</v>
      </c>
      <c r="DC268" s="7">
        <v>491.0</v>
      </c>
      <c r="DD268" s="13">
        <f t="shared" si="41"/>
        <v>0.479321315</v>
      </c>
      <c r="DE268" s="7">
        <v>-2.27</v>
      </c>
      <c r="DF268" s="7">
        <v>0.33</v>
      </c>
      <c r="DG268" s="7">
        <v>318.0</v>
      </c>
      <c r="DH268" s="7">
        <v>306.0</v>
      </c>
      <c r="DI268" s="7">
        <v>278.0</v>
      </c>
      <c r="DJ268" s="8" t="s">
        <v>4205</v>
      </c>
      <c r="DK268" s="7" t="s">
        <v>4206</v>
      </c>
    </row>
    <row r="269" ht="12.75" customHeight="1">
      <c r="A269" s="7" t="s">
        <v>1494</v>
      </c>
      <c r="B269" s="7" t="s">
        <v>1495</v>
      </c>
      <c r="C269" s="8" t="s">
        <v>206</v>
      </c>
      <c r="D269" s="9" t="s">
        <v>174</v>
      </c>
      <c r="E269" s="7">
        <v>45.0</v>
      </c>
      <c r="F269" s="7">
        <v>1.0</v>
      </c>
      <c r="G269" s="7">
        <v>0.0</v>
      </c>
      <c r="H269" s="24">
        <f t="shared" si="1"/>
        <v>1</v>
      </c>
      <c r="I269" s="25">
        <f t="shared" si="2"/>
        <v>0.08962581223</v>
      </c>
      <c r="J269" s="19">
        <v>1.0</v>
      </c>
      <c r="K269" s="19">
        <v>0.0</v>
      </c>
      <c r="L269" s="19">
        <v>0.0</v>
      </c>
      <c r="M269" s="19">
        <v>31.0</v>
      </c>
      <c r="N269" s="19">
        <v>10.0</v>
      </c>
      <c r="O269" s="19">
        <v>30.0</v>
      </c>
      <c r="P269" s="19">
        <v>16.0</v>
      </c>
      <c r="Q269" s="10">
        <f t="shared" si="3"/>
        <v>0.03225806452</v>
      </c>
      <c r="R269" s="10">
        <f t="shared" si="4"/>
        <v>0.01408450704</v>
      </c>
      <c r="S269" s="7">
        <v>40167.0</v>
      </c>
      <c r="T269" s="14">
        <f t="shared" si="5"/>
        <v>14.87666667</v>
      </c>
      <c r="U269" s="14">
        <v>667.51</v>
      </c>
      <c r="V269" s="14">
        <f t="shared" si="6"/>
        <v>14.83355556</v>
      </c>
      <c r="W269" s="14">
        <v>1469.37</v>
      </c>
      <c r="X269" s="14">
        <f t="shared" si="7"/>
        <v>32.65266667</v>
      </c>
      <c r="Y269" s="13">
        <f t="shared" si="8"/>
        <v>0.3123759874</v>
      </c>
      <c r="Z269" s="12">
        <f t="shared" si="9"/>
        <v>0</v>
      </c>
      <c r="AA269" s="19">
        <v>67.0</v>
      </c>
      <c r="AB269" s="19">
        <v>28.0</v>
      </c>
      <c r="AC269" s="19">
        <v>136.0</v>
      </c>
      <c r="AD269" s="19">
        <v>37.0</v>
      </c>
      <c r="AE269" s="19">
        <v>2.0</v>
      </c>
      <c r="AF269" s="10">
        <f t="shared" si="10"/>
        <v>0.05555555556</v>
      </c>
      <c r="AG269" s="10">
        <f t="shared" si="11"/>
        <v>0</v>
      </c>
      <c r="AH269" s="10">
        <f t="shared" si="12"/>
        <v>0.05555555556</v>
      </c>
      <c r="AI269" s="19">
        <v>214.0</v>
      </c>
      <c r="AJ269" s="13">
        <f t="shared" si="13"/>
        <v>0.33281493</v>
      </c>
      <c r="AK269" s="19">
        <v>200.0</v>
      </c>
      <c r="AL269" s="13">
        <f t="shared" si="14"/>
        <v>0.3110419907</v>
      </c>
      <c r="AM269" s="19">
        <v>229.0</v>
      </c>
      <c r="AN269" s="13">
        <f t="shared" si="15"/>
        <v>0.3561430793</v>
      </c>
      <c r="AO269" s="13">
        <f t="shared" si="16"/>
        <v>0.5169082126</v>
      </c>
      <c r="AP269" s="8">
        <v>7.0</v>
      </c>
      <c r="AQ269" s="14">
        <v>3.18</v>
      </c>
      <c r="AR269" s="19">
        <v>17.06</v>
      </c>
      <c r="AS269" s="26">
        <v>7.0</v>
      </c>
      <c r="AT269" s="27">
        <v>-0.542</v>
      </c>
      <c r="AU269" s="8">
        <v>7.0</v>
      </c>
      <c r="AV269" s="27">
        <v>-2.188</v>
      </c>
      <c r="AW269" s="19">
        <v>49.38</v>
      </c>
      <c r="AX269" s="19">
        <v>15.82</v>
      </c>
      <c r="AY269" s="27">
        <v>0.28200000000000003</v>
      </c>
      <c r="AZ269" s="27">
        <v>4.208</v>
      </c>
      <c r="BA269" s="19">
        <v>50.83</v>
      </c>
      <c r="BB269" s="13">
        <f t="shared" si="17"/>
        <v>0.05590062112</v>
      </c>
      <c r="BC269" s="28">
        <f t="shared" si="18"/>
        <v>0.9290540541</v>
      </c>
      <c r="BD269" s="26">
        <f t="shared" si="19"/>
        <v>984.9546752</v>
      </c>
      <c r="BE269" s="13">
        <f t="shared" si="20"/>
        <v>-0.01504532483</v>
      </c>
      <c r="BF269" s="18">
        <f t="shared" si="21"/>
        <v>1.617953289</v>
      </c>
      <c r="BG269" s="18">
        <f t="shared" si="22"/>
        <v>1.887612171</v>
      </c>
      <c r="BH269" s="14">
        <f t="shared" si="23"/>
        <v>28.94338662</v>
      </c>
      <c r="BI269" s="14">
        <f t="shared" si="24"/>
        <v>26.60634298</v>
      </c>
      <c r="BJ269" s="14">
        <f t="shared" si="25"/>
        <v>51.41496008</v>
      </c>
      <c r="BK269" s="14">
        <f t="shared" si="26"/>
        <v>53.21268595</v>
      </c>
      <c r="BL269" s="14">
        <f t="shared" si="27"/>
        <v>-1.797725877</v>
      </c>
      <c r="BM269" s="19">
        <v>18.0</v>
      </c>
      <c r="BN269" s="19">
        <v>21.0</v>
      </c>
      <c r="BO269" s="26">
        <v>304.0</v>
      </c>
      <c r="BP269" s="26">
        <v>275.0</v>
      </c>
      <c r="BQ269" s="19">
        <v>105.0</v>
      </c>
      <c r="BR269" s="19">
        <v>127.0</v>
      </c>
      <c r="BS269" s="19">
        <v>145.0</v>
      </c>
      <c r="BT269" s="19">
        <v>169.0</v>
      </c>
      <c r="BU269" s="19">
        <v>259.0</v>
      </c>
      <c r="BV269" s="19">
        <v>290.0</v>
      </c>
      <c r="BW269" s="13">
        <f t="shared" si="28"/>
        <v>0.4717668488</v>
      </c>
      <c r="BX269" s="14">
        <v>-4.64</v>
      </c>
      <c r="BY269" s="29">
        <f t="shared" si="29"/>
        <v>-8.689522978</v>
      </c>
      <c r="BZ269" s="18">
        <f t="shared" si="30"/>
        <v>2.218702948</v>
      </c>
      <c r="CA269" s="18">
        <f t="shared" si="31"/>
        <v>2.050193864</v>
      </c>
      <c r="CB269" s="14">
        <f t="shared" si="32"/>
        <v>31.00567158</v>
      </c>
      <c r="CC269" s="14">
        <f t="shared" si="33"/>
        <v>27.43889596</v>
      </c>
      <c r="CD269" s="14">
        <f t="shared" si="34"/>
        <v>57.20883425</v>
      </c>
      <c r="CE269" s="14">
        <f t="shared" si="35"/>
        <v>51.7884587</v>
      </c>
      <c r="CF269" s="14">
        <f t="shared" si="36"/>
        <v>-7.218101434</v>
      </c>
      <c r="CG269" s="7">
        <v>2136.383333</v>
      </c>
      <c r="CH269" s="7">
        <v>79.0</v>
      </c>
      <c r="CI269" s="7">
        <v>73.0</v>
      </c>
      <c r="CJ269" s="26">
        <v>1025.0</v>
      </c>
      <c r="CK269" s="7">
        <v>904.0</v>
      </c>
      <c r="CL269" s="7">
        <v>382.0</v>
      </c>
      <c r="CM269" s="7">
        <v>370.0</v>
      </c>
      <c r="CN269" s="7">
        <v>551.0</v>
      </c>
      <c r="CO269" s="7">
        <v>497.0</v>
      </c>
      <c r="CP269" s="19">
        <v>5.0</v>
      </c>
      <c r="CQ269" s="19">
        <v>2.0</v>
      </c>
      <c r="CR269" s="26">
        <f t="shared" si="37"/>
        <v>-3</v>
      </c>
      <c r="CS269" s="18">
        <f t="shared" si="38"/>
        <v>0.4481290612</v>
      </c>
      <c r="CT269" s="18">
        <f t="shared" si="39"/>
        <v>0.1792516245</v>
      </c>
      <c r="CU269" s="18">
        <f t="shared" si="40"/>
        <v>-0.2688774367</v>
      </c>
      <c r="CV269" s="30">
        <v>25.25</v>
      </c>
      <c r="CW269" s="30">
        <v>24.07</v>
      </c>
      <c r="CX269" s="30">
        <v>31.3</v>
      </c>
      <c r="CY269" s="30">
        <v>28.52</v>
      </c>
      <c r="CZ269" s="30">
        <v>26.47</v>
      </c>
      <c r="DA269" s="30">
        <v>23.7</v>
      </c>
      <c r="DB269" s="7">
        <v>0.0</v>
      </c>
      <c r="DC269" s="7">
        <v>0.0</v>
      </c>
      <c r="DD269" s="13" t="str">
        <f t="shared" si="41"/>
        <v> </v>
      </c>
      <c r="DE269" s="7">
        <v>0.0</v>
      </c>
      <c r="DF269" s="7">
        <v>0.0</v>
      </c>
      <c r="DG269" s="7">
        <v>0.0</v>
      </c>
      <c r="DH269" s="7">
        <v>0.0</v>
      </c>
      <c r="DI269" s="7">
        <v>0.0</v>
      </c>
      <c r="DJ269" s="8" t="s">
        <v>4207</v>
      </c>
      <c r="DK269" s="7" t="s">
        <v>4208</v>
      </c>
    </row>
    <row r="270" ht="12.75" customHeight="1">
      <c r="A270" s="7" t="s">
        <v>603</v>
      </c>
      <c r="B270" s="7" t="s">
        <v>1497</v>
      </c>
      <c r="C270" s="8" t="s">
        <v>312</v>
      </c>
      <c r="D270" s="9" t="s">
        <v>247</v>
      </c>
      <c r="E270" s="7">
        <v>79.0</v>
      </c>
      <c r="F270" s="7">
        <v>11.0</v>
      </c>
      <c r="G270" s="7">
        <v>16.0</v>
      </c>
      <c r="H270" s="24">
        <f t="shared" si="1"/>
        <v>27</v>
      </c>
      <c r="I270" s="25">
        <f t="shared" si="2"/>
        <v>1.433099889</v>
      </c>
      <c r="J270" s="19">
        <v>9.0</v>
      </c>
      <c r="K270" s="19">
        <v>13.0</v>
      </c>
      <c r="L270" s="19">
        <v>3.0</v>
      </c>
      <c r="M270" s="19">
        <v>125.0</v>
      </c>
      <c r="N270" s="19">
        <v>39.0</v>
      </c>
      <c r="O270" s="19">
        <v>49.0</v>
      </c>
      <c r="P270" s="19">
        <v>118.0</v>
      </c>
      <c r="Q270" s="10">
        <f t="shared" si="3"/>
        <v>0.088</v>
      </c>
      <c r="R270" s="10">
        <f t="shared" si="4"/>
        <v>0.05164319249</v>
      </c>
      <c r="S270" s="7">
        <v>67825.0</v>
      </c>
      <c r="T270" s="14">
        <f t="shared" si="5"/>
        <v>14.30907173</v>
      </c>
      <c r="U270" s="14">
        <v>1081.72</v>
      </c>
      <c r="V270" s="14">
        <f t="shared" si="6"/>
        <v>13.69265823</v>
      </c>
      <c r="W270" s="14">
        <v>2773.63</v>
      </c>
      <c r="X270" s="14">
        <f t="shared" si="7"/>
        <v>35.10924051</v>
      </c>
      <c r="Y270" s="13">
        <f t="shared" si="8"/>
        <v>0.280576342</v>
      </c>
      <c r="Z270" s="12">
        <f t="shared" si="9"/>
        <v>194.2352941</v>
      </c>
      <c r="AA270" s="19">
        <v>27.0</v>
      </c>
      <c r="AB270" s="19">
        <v>45.0</v>
      </c>
      <c r="AC270" s="19">
        <v>68.0</v>
      </c>
      <c r="AD270" s="19">
        <v>16.0</v>
      </c>
      <c r="AE270" s="19">
        <v>28.0</v>
      </c>
      <c r="AF270" s="10">
        <f t="shared" si="10"/>
        <v>0.2647058824</v>
      </c>
      <c r="AG270" s="10">
        <f t="shared" si="11"/>
        <v>0.4705882353</v>
      </c>
      <c r="AH270" s="10">
        <f t="shared" si="12"/>
        <v>0.7352941176</v>
      </c>
      <c r="AI270" s="19">
        <v>263.0</v>
      </c>
      <c r="AJ270" s="13">
        <f t="shared" si="13"/>
        <v>0.2550921435</v>
      </c>
      <c r="AK270" s="19">
        <v>376.0</v>
      </c>
      <c r="AL270" s="13">
        <f t="shared" si="14"/>
        <v>0.3646944714</v>
      </c>
      <c r="AM270" s="19">
        <v>392.0</v>
      </c>
      <c r="AN270" s="13">
        <f t="shared" si="15"/>
        <v>0.3802133851</v>
      </c>
      <c r="AO270" s="13">
        <f t="shared" si="16"/>
        <v>0.4115805947</v>
      </c>
      <c r="AP270" s="8">
        <v>3.0</v>
      </c>
      <c r="AQ270" s="14">
        <v>-8.78</v>
      </c>
      <c r="AR270" s="19">
        <v>17.47</v>
      </c>
      <c r="AS270" s="26">
        <v>4.0</v>
      </c>
      <c r="AT270" s="27">
        <v>1.1320000000000001</v>
      </c>
      <c r="AU270" s="8">
        <v>1.0</v>
      </c>
      <c r="AV270" s="27">
        <v>1.193</v>
      </c>
      <c r="AW270" s="19">
        <v>50.59</v>
      </c>
      <c r="AX270" s="19">
        <v>18.67</v>
      </c>
      <c r="AY270" s="27">
        <v>-0.422</v>
      </c>
      <c r="AZ270" s="27">
        <v>-5.309</v>
      </c>
      <c r="BA270" s="19">
        <v>46.25</v>
      </c>
      <c r="BB270" s="13">
        <f t="shared" si="17"/>
        <v>0.06692913386</v>
      </c>
      <c r="BC270" s="28">
        <f t="shared" si="18"/>
        <v>0.9338103757</v>
      </c>
      <c r="BD270" s="26">
        <f t="shared" si="19"/>
        <v>1000.73951</v>
      </c>
      <c r="BE270" s="13">
        <f t="shared" si="20"/>
        <v>0.0007395095291</v>
      </c>
      <c r="BF270" s="18">
        <f t="shared" si="21"/>
        <v>1.885885442</v>
      </c>
      <c r="BG270" s="18">
        <f t="shared" si="22"/>
        <v>2.052287098</v>
      </c>
      <c r="BH270" s="14">
        <f t="shared" si="23"/>
        <v>28.17734719</v>
      </c>
      <c r="BI270" s="14">
        <f t="shared" si="24"/>
        <v>31.00617535</v>
      </c>
      <c r="BJ270" s="14">
        <f t="shared" si="25"/>
        <v>50.80797249</v>
      </c>
      <c r="BK270" s="14">
        <f t="shared" si="26"/>
        <v>58.1851126</v>
      </c>
      <c r="BL270" s="14">
        <f t="shared" si="27"/>
        <v>-7.37714011</v>
      </c>
      <c r="BM270" s="19">
        <v>34.0</v>
      </c>
      <c r="BN270" s="19">
        <v>37.0</v>
      </c>
      <c r="BO270" s="26">
        <v>474.0</v>
      </c>
      <c r="BP270" s="26">
        <v>522.0</v>
      </c>
      <c r="BQ270" s="19">
        <v>178.0</v>
      </c>
      <c r="BR270" s="19">
        <v>233.0</v>
      </c>
      <c r="BS270" s="19">
        <v>230.0</v>
      </c>
      <c r="BT270" s="19">
        <v>257.0</v>
      </c>
      <c r="BU270" s="19">
        <v>457.0</v>
      </c>
      <c r="BV270" s="19">
        <v>462.0</v>
      </c>
      <c r="BW270" s="13">
        <f t="shared" si="28"/>
        <v>0.4972796518</v>
      </c>
      <c r="BX270" s="14">
        <v>1.81</v>
      </c>
      <c r="BY270" s="29">
        <f t="shared" si="29"/>
        <v>1.156925618</v>
      </c>
      <c r="BZ270" s="18">
        <f t="shared" si="30"/>
        <v>1.847253688</v>
      </c>
      <c r="CA270" s="18">
        <f t="shared" si="31"/>
        <v>2.238620995</v>
      </c>
      <c r="CB270" s="14">
        <f t="shared" si="32"/>
        <v>27.63053187</v>
      </c>
      <c r="CC270" s="14">
        <f t="shared" si="33"/>
        <v>30.01004509</v>
      </c>
      <c r="CD270" s="14">
        <f t="shared" si="34"/>
        <v>49.93846836</v>
      </c>
      <c r="CE270" s="14">
        <f t="shared" si="35"/>
        <v>55.63677635</v>
      </c>
      <c r="CF270" s="14">
        <f t="shared" si="36"/>
        <v>-1.678832122</v>
      </c>
      <c r="CG270" s="7">
        <v>3832.716667</v>
      </c>
      <c r="CH270" s="7">
        <v>118.0</v>
      </c>
      <c r="CI270" s="7">
        <v>143.0</v>
      </c>
      <c r="CJ270" s="26">
        <v>1647.0</v>
      </c>
      <c r="CK270" s="7">
        <v>1774.0</v>
      </c>
      <c r="CL270" s="7">
        <v>635.0</v>
      </c>
      <c r="CM270" s="7">
        <v>772.0</v>
      </c>
      <c r="CN270" s="7">
        <v>790.0</v>
      </c>
      <c r="CO270" s="7">
        <v>865.0</v>
      </c>
      <c r="CP270" s="19">
        <v>3.0</v>
      </c>
      <c r="CQ270" s="19">
        <v>4.0</v>
      </c>
      <c r="CR270" s="26">
        <f t="shared" si="37"/>
        <v>1</v>
      </c>
      <c r="CS270" s="18">
        <f t="shared" si="38"/>
        <v>0.159233321</v>
      </c>
      <c r="CT270" s="18">
        <f t="shared" si="39"/>
        <v>0.2123110947</v>
      </c>
      <c r="CU270" s="18">
        <f t="shared" si="40"/>
        <v>0.05307777368</v>
      </c>
      <c r="CV270" s="30">
        <v>36.79</v>
      </c>
      <c r="CW270" s="30">
        <v>38.38</v>
      </c>
      <c r="CX270" s="30">
        <v>46.0</v>
      </c>
      <c r="CY270" s="30">
        <v>48.53</v>
      </c>
      <c r="CZ270" s="30">
        <v>32.34</v>
      </c>
      <c r="DA270" s="30">
        <v>38.66</v>
      </c>
      <c r="DB270" s="7">
        <v>23.0</v>
      </c>
      <c r="DC270" s="7">
        <v>35.0</v>
      </c>
      <c r="DD270" s="13">
        <f t="shared" si="41"/>
        <v>0.3965517241</v>
      </c>
      <c r="DE270" s="7">
        <v>1.87</v>
      </c>
      <c r="DF270" s="7">
        <v>1.64</v>
      </c>
      <c r="DG270" s="7">
        <v>32.0</v>
      </c>
      <c r="DH270" s="7">
        <v>9.0</v>
      </c>
      <c r="DI270" s="7">
        <v>14.0</v>
      </c>
      <c r="DJ270" s="8" t="s">
        <v>4209</v>
      </c>
      <c r="DK270" s="7" t="s">
        <v>4210</v>
      </c>
    </row>
    <row r="271" ht="12.75" customHeight="1">
      <c r="A271" s="7" t="s">
        <v>1499</v>
      </c>
      <c r="B271" s="7" t="s">
        <v>1497</v>
      </c>
      <c r="C271" s="8" t="s">
        <v>490</v>
      </c>
      <c r="D271" s="9" t="s">
        <v>275</v>
      </c>
      <c r="E271" s="7">
        <v>82.0</v>
      </c>
      <c r="F271" s="7">
        <v>1.0</v>
      </c>
      <c r="G271" s="7">
        <v>10.0</v>
      </c>
      <c r="H271" s="24">
        <f t="shared" si="1"/>
        <v>11</v>
      </c>
      <c r="I271" s="25">
        <f t="shared" si="2"/>
        <v>0.778929562</v>
      </c>
      <c r="J271" s="19">
        <v>1.0</v>
      </c>
      <c r="K271" s="19">
        <v>5.0</v>
      </c>
      <c r="L271" s="19">
        <v>4.0</v>
      </c>
      <c r="M271" s="19">
        <v>55.0</v>
      </c>
      <c r="N271" s="19">
        <v>26.0</v>
      </c>
      <c r="O271" s="19">
        <v>19.0</v>
      </c>
      <c r="P271" s="19">
        <v>70.0</v>
      </c>
      <c r="Q271" s="10">
        <f t="shared" si="3"/>
        <v>0.01818181818</v>
      </c>
      <c r="R271" s="10">
        <f t="shared" si="4"/>
        <v>0.01</v>
      </c>
      <c r="S271" s="7">
        <v>50839.0</v>
      </c>
      <c r="T271" s="14">
        <f t="shared" si="5"/>
        <v>10.33313008</v>
      </c>
      <c r="U271" s="14">
        <v>826.98</v>
      </c>
      <c r="V271" s="14">
        <f t="shared" si="6"/>
        <v>10.08512195</v>
      </c>
      <c r="W271" s="14">
        <v>3052.86</v>
      </c>
      <c r="X271" s="14">
        <f t="shared" si="7"/>
        <v>37.23</v>
      </c>
      <c r="Y271" s="13">
        <f t="shared" si="8"/>
        <v>0.2131479649</v>
      </c>
      <c r="Z271" s="12">
        <f t="shared" si="9"/>
        <v>99.33333333</v>
      </c>
      <c r="AA271" s="19">
        <v>25.0</v>
      </c>
      <c r="AB271" s="19">
        <v>108.0</v>
      </c>
      <c r="AC271" s="19">
        <v>86.0</v>
      </c>
      <c r="AD271" s="19">
        <v>7.0</v>
      </c>
      <c r="AE271" s="19">
        <v>13.0</v>
      </c>
      <c r="AF271" s="10">
        <f t="shared" si="10"/>
        <v>0.06666666667</v>
      </c>
      <c r="AG271" s="10">
        <f t="shared" si="11"/>
        <v>0.6</v>
      </c>
      <c r="AH271" s="10">
        <f t="shared" si="12"/>
        <v>0.6666666667</v>
      </c>
      <c r="AI271" s="19">
        <v>163.0</v>
      </c>
      <c r="AJ271" s="13">
        <f t="shared" si="13"/>
        <v>0.2393538913</v>
      </c>
      <c r="AK271" s="19">
        <v>224.0</v>
      </c>
      <c r="AL271" s="13">
        <f t="shared" si="14"/>
        <v>0.328928047</v>
      </c>
      <c r="AM271" s="19">
        <v>294.0</v>
      </c>
      <c r="AN271" s="13">
        <f t="shared" si="15"/>
        <v>0.4317180617</v>
      </c>
      <c r="AO271" s="13">
        <f t="shared" si="16"/>
        <v>0.4211886305</v>
      </c>
      <c r="AP271" s="8">
        <v>6.0</v>
      </c>
      <c r="AQ271" s="14">
        <v>-4.43</v>
      </c>
      <c r="AR271" s="19">
        <v>16.63</v>
      </c>
      <c r="AS271" s="26">
        <v>15.0</v>
      </c>
      <c r="AT271" s="27">
        <v>-1.125</v>
      </c>
      <c r="AU271" s="8">
        <v>15.0</v>
      </c>
      <c r="AV271" s="27">
        <v>-0.786</v>
      </c>
      <c r="AW271" s="19">
        <v>49.81</v>
      </c>
      <c r="AX271" s="19">
        <v>16.48</v>
      </c>
      <c r="AY271" s="27">
        <v>-0.026000000000000002</v>
      </c>
      <c r="AZ271" s="27">
        <v>-7.277</v>
      </c>
      <c r="BA271" s="19">
        <v>47.48</v>
      </c>
      <c r="BB271" s="13">
        <f t="shared" si="17"/>
        <v>0.05033557047</v>
      </c>
      <c r="BC271" s="28">
        <f t="shared" si="18"/>
        <v>0.9232876712</v>
      </c>
      <c r="BD271" s="26">
        <f t="shared" si="19"/>
        <v>973.6232417</v>
      </c>
      <c r="BE271" s="13">
        <f t="shared" si="20"/>
        <v>-0.0263767583</v>
      </c>
      <c r="BF271" s="18">
        <f t="shared" si="21"/>
        <v>1.088297178</v>
      </c>
      <c r="BG271" s="18">
        <f t="shared" si="22"/>
        <v>2.031488065</v>
      </c>
      <c r="BH271" s="14">
        <f t="shared" si="23"/>
        <v>21.62083726</v>
      </c>
      <c r="BI271" s="14">
        <f t="shared" si="24"/>
        <v>26.48189799</v>
      </c>
      <c r="BJ271" s="14">
        <f t="shared" si="25"/>
        <v>38.67082638</v>
      </c>
      <c r="BK271" s="14">
        <f t="shared" si="26"/>
        <v>48.39294783</v>
      </c>
      <c r="BL271" s="14">
        <f t="shared" si="27"/>
        <v>-9.722121454</v>
      </c>
      <c r="BM271" s="19">
        <v>15.0</v>
      </c>
      <c r="BN271" s="19">
        <v>28.0</v>
      </c>
      <c r="BO271" s="26">
        <v>283.0</v>
      </c>
      <c r="BP271" s="26">
        <v>337.0</v>
      </c>
      <c r="BQ271" s="19">
        <v>122.0</v>
      </c>
      <c r="BR271" s="19">
        <v>138.0</v>
      </c>
      <c r="BS271" s="19">
        <v>113.0</v>
      </c>
      <c r="BT271" s="19">
        <v>164.0</v>
      </c>
      <c r="BU271" s="19">
        <v>260.0</v>
      </c>
      <c r="BV271" s="19">
        <v>309.0</v>
      </c>
      <c r="BW271" s="13">
        <f t="shared" si="28"/>
        <v>0.4569420035</v>
      </c>
      <c r="BX271" s="14">
        <v>-2.03</v>
      </c>
      <c r="BY271" s="29">
        <f t="shared" si="29"/>
        <v>-1.429648586</v>
      </c>
      <c r="BZ271" s="18">
        <f t="shared" si="30"/>
        <v>1.67401488</v>
      </c>
      <c r="CA271" s="18">
        <f t="shared" si="31"/>
        <v>2.030518049</v>
      </c>
      <c r="CB271" s="14">
        <f t="shared" si="32"/>
        <v>23.37420777</v>
      </c>
      <c r="CC271" s="14">
        <f t="shared" si="33"/>
        <v>27.00124001</v>
      </c>
      <c r="CD271" s="14">
        <f t="shared" si="34"/>
        <v>42.20687518</v>
      </c>
      <c r="CE271" s="14">
        <f t="shared" si="35"/>
        <v>49.21293745</v>
      </c>
      <c r="CF271" s="14">
        <f t="shared" si="36"/>
        <v>-2.716059177</v>
      </c>
      <c r="CG271" s="7">
        <v>3870.933333</v>
      </c>
      <c r="CH271" s="7">
        <v>108.0</v>
      </c>
      <c r="CI271" s="7">
        <v>131.0</v>
      </c>
      <c r="CJ271" s="26">
        <v>1400.0</v>
      </c>
      <c r="CK271" s="7">
        <v>1611.0</v>
      </c>
      <c r="CL271" s="7">
        <v>588.0</v>
      </c>
      <c r="CM271" s="7">
        <v>623.0</v>
      </c>
      <c r="CN271" s="7">
        <v>627.0</v>
      </c>
      <c r="CO271" s="7">
        <v>810.0</v>
      </c>
      <c r="CP271" s="19">
        <v>12.0</v>
      </c>
      <c r="CQ271" s="19">
        <v>9.0</v>
      </c>
      <c r="CR271" s="26">
        <f t="shared" si="37"/>
        <v>-3</v>
      </c>
      <c r="CS271" s="18">
        <f t="shared" si="38"/>
        <v>0.8497413403</v>
      </c>
      <c r="CT271" s="18">
        <f t="shared" si="39"/>
        <v>0.6373060052</v>
      </c>
      <c r="CU271" s="18">
        <f t="shared" si="40"/>
        <v>-0.2124353351</v>
      </c>
      <c r="CV271" s="30">
        <v>21.82</v>
      </c>
      <c r="CW271" s="30">
        <v>25.84</v>
      </c>
      <c r="CX271" s="30">
        <v>24.66</v>
      </c>
      <c r="CY271" s="30">
        <v>46.4</v>
      </c>
      <c r="CZ271" s="30">
        <v>24.36</v>
      </c>
      <c r="DA271" s="30">
        <v>29.63</v>
      </c>
      <c r="DB271" s="7">
        <v>255.0</v>
      </c>
      <c r="DC271" s="7">
        <v>362.0</v>
      </c>
      <c r="DD271" s="13">
        <f t="shared" si="41"/>
        <v>0.4132901135</v>
      </c>
      <c r="DE271" s="7">
        <v>0.38</v>
      </c>
      <c r="DF271" s="7">
        <v>-10.22</v>
      </c>
      <c r="DG271" s="7">
        <v>146.0</v>
      </c>
      <c r="DH271" s="7">
        <v>260.0</v>
      </c>
      <c r="DI271" s="7">
        <v>203.0</v>
      </c>
      <c r="DJ271" s="8" t="s">
        <v>4211</v>
      </c>
      <c r="DK271" s="7" t="s">
        <v>4212</v>
      </c>
    </row>
    <row r="272" ht="12.75" customHeight="1">
      <c r="A272" s="7" t="s">
        <v>235</v>
      </c>
      <c r="B272" s="7" t="s">
        <v>1501</v>
      </c>
      <c r="C272" s="8" t="s">
        <v>158</v>
      </c>
      <c r="D272" s="9" t="s">
        <v>174</v>
      </c>
      <c r="E272" s="7">
        <v>82.0</v>
      </c>
      <c r="F272" s="7">
        <v>11.0</v>
      </c>
      <c r="G272" s="7">
        <v>23.0</v>
      </c>
      <c r="H272" s="24">
        <f t="shared" si="1"/>
        <v>34</v>
      </c>
      <c r="I272" s="25">
        <f t="shared" si="2"/>
        <v>1.296102163</v>
      </c>
      <c r="J272" s="19">
        <v>10.0</v>
      </c>
      <c r="K272" s="19">
        <v>12.0</v>
      </c>
      <c r="L272" s="19">
        <v>6.0</v>
      </c>
      <c r="M272" s="19">
        <v>127.0</v>
      </c>
      <c r="N272" s="19">
        <v>52.0</v>
      </c>
      <c r="O272" s="19">
        <v>115.0</v>
      </c>
      <c r="P272" s="19">
        <v>92.0</v>
      </c>
      <c r="Q272" s="10">
        <f t="shared" si="3"/>
        <v>0.08661417323</v>
      </c>
      <c r="R272" s="10">
        <f t="shared" si="4"/>
        <v>0.03741496599</v>
      </c>
      <c r="S272" s="7">
        <v>94437.0</v>
      </c>
      <c r="T272" s="14">
        <f t="shared" si="5"/>
        <v>19.1945122</v>
      </c>
      <c r="U272" s="14">
        <v>1484.61</v>
      </c>
      <c r="V272" s="14">
        <f t="shared" si="6"/>
        <v>18.105</v>
      </c>
      <c r="W272" s="14">
        <v>2490.03</v>
      </c>
      <c r="X272" s="14">
        <f t="shared" si="7"/>
        <v>30.36621951</v>
      </c>
      <c r="Y272" s="13">
        <f t="shared" si="8"/>
        <v>0.3735206207</v>
      </c>
      <c r="Z272" s="12">
        <f t="shared" si="9"/>
        <v>139.0819672</v>
      </c>
      <c r="AA272" s="19">
        <v>141.0</v>
      </c>
      <c r="AB272" s="19">
        <v>59.0</v>
      </c>
      <c r="AC272" s="19">
        <v>99.0</v>
      </c>
      <c r="AD272" s="19">
        <v>47.0</v>
      </c>
      <c r="AE272" s="19">
        <v>32.0</v>
      </c>
      <c r="AF272" s="10">
        <f t="shared" si="10"/>
        <v>0.1639344262</v>
      </c>
      <c r="AG272" s="10">
        <f t="shared" si="11"/>
        <v>0.2950819672</v>
      </c>
      <c r="AH272" s="10">
        <f t="shared" si="12"/>
        <v>0.4590163934</v>
      </c>
      <c r="AI272" s="19">
        <v>464.0</v>
      </c>
      <c r="AJ272" s="13">
        <f t="shared" si="13"/>
        <v>0.3020833333</v>
      </c>
      <c r="AK272" s="19">
        <v>525.0</v>
      </c>
      <c r="AL272" s="13">
        <f t="shared" si="14"/>
        <v>0.341796875</v>
      </c>
      <c r="AM272" s="19">
        <v>547.0</v>
      </c>
      <c r="AN272" s="13">
        <f t="shared" si="15"/>
        <v>0.3561197917</v>
      </c>
      <c r="AO272" s="13">
        <f t="shared" si="16"/>
        <v>0.4691607685</v>
      </c>
      <c r="AP272" s="8">
        <v>2.0</v>
      </c>
      <c r="AQ272" s="14">
        <v>-2.95</v>
      </c>
      <c r="AR272" s="19">
        <v>17.86</v>
      </c>
      <c r="AS272" s="26">
        <v>1.0</v>
      </c>
      <c r="AT272" s="27">
        <v>1.315</v>
      </c>
      <c r="AU272" s="8">
        <v>2.0</v>
      </c>
      <c r="AV272" s="27">
        <v>1.302</v>
      </c>
      <c r="AW272" s="19">
        <v>50.73</v>
      </c>
      <c r="AX272" s="19">
        <v>17.44</v>
      </c>
      <c r="AY272" s="27">
        <v>1.114</v>
      </c>
      <c r="AZ272" s="27">
        <v>-3.009</v>
      </c>
      <c r="BA272" s="19">
        <v>47.39</v>
      </c>
      <c r="BB272" s="13">
        <f t="shared" si="17"/>
        <v>0.08628005658</v>
      </c>
      <c r="BC272" s="28">
        <f t="shared" si="18"/>
        <v>0.8989598811</v>
      </c>
      <c r="BD272" s="26">
        <f t="shared" si="19"/>
        <v>985.2399377</v>
      </c>
      <c r="BE272" s="13">
        <f t="shared" si="20"/>
        <v>-0.01476006229</v>
      </c>
      <c r="BF272" s="18">
        <f t="shared" si="21"/>
        <v>2.465293916</v>
      </c>
      <c r="BG272" s="18">
        <f t="shared" si="22"/>
        <v>2.748196496</v>
      </c>
      <c r="BH272" s="14">
        <f t="shared" si="23"/>
        <v>28.57316063</v>
      </c>
      <c r="BI272" s="14">
        <f t="shared" si="24"/>
        <v>27.19906238</v>
      </c>
      <c r="BJ272" s="14">
        <f t="shared" si="25"/>
        <v>54.96392992</v>
      </c>
      <c r="BK272" s="14">
        <f t="shared" si="26"/>
        <v>54.39812476</v>
      </c>
      <c r="BL272" s="14">
        <f t="shared" si="27"/>
        <v>0.565805161</v>
      </c>
      <c r="BM272" s="19">
        <v>61.0</v>
      </c>
      <c r="BN272" s="19">
        <v>68.0</v>
      </c>
      <c r="BO272" s="26">
        <v>646.0</v>
      </c>
      <c r="BP272" s="26">
        <v>605.0</v>
      </c>
      <c r="BQ272" s="19">
        <v>268.0</v>
      </c>
      <c r="BR272" s="19">
        <v>304.0</v>
      </c>
      <c r="BS272" s="19">
        <v>385.0</v>
      </c>
      <c r="BT272" s="19">
        <v>369.0</v>
      </c>
      <c r="BU272" s="19">
        <v>683.0</v>
      </c>
      <c r="BV272" s="19">
        <v>665.0</v>
      </c>
      <c r="BW272" s="13">
        <f t="shared" si="28"/>
        <v>0.5066765579</v>
      </c>
      <c r="BX272" s="14">
        <v>2.36</v>
      </c>
      <c r="BY272" s="29">
        <f t="shared" si="29"/>
        <v>5.526946718</v>
      </c>
      <c r="BZ272" s="18">
        <f t="shared" si="30"/>
        <v>2.290819444</v>
      </c>
      <c r="CA272" s="18">
        <f t="shared" si="31"/>
        <v>2.548726269</v>
      </c>
      <c r="CB272" s="14">
        <f t="shared" si="32"/>
        <v>28.09667292</v>
      </c>
      <c r="CC272" s="14">
        <f t="shared" si="33"/>
        <v>28.5669736</v>
      </c>
      <c r="CD272" s="14">
        <f t="shared" si="34"/>
        <v>53.05295096</v>
      </c>
      <c r="CE272" s="14">
        <f t="shared" si="35"/>
        <v>57.20980214</v>
      </c>
      <c r="CF272" s="14">
        <f t="shared" si="36"/>
        <v>4.722656337</v>
      </c>
      <c r="CG272" s="7">
        <v>3954.916667</v>
      </c>
      <c r="CH272" s="7">
        <v>151.0</v>
      </c>
      <c r="CI272" s="7">
        <v>168.0</v>
      </c>
      <c r="CJ272" s="26">
        <v>1701.0</v>
      </c>
      <c r="CK272" s="7">
        <v>1715.0</v>
      </c>
      <c r="CL272" s="7">
        <v>686.0</v>
      </c>
      <c r="CM272" s="7">
        <v>808.0</v>
      </c>
      <c r="CN272" s="7">
        <v>959.0</v>
      </c>
      <c r="CO272" s="7">
        <v>1080.0</v>
      </c>
      <c r="CP272" s="19">
        <v>18.0</v>
      </c>
      <c r="CQ272" s="19">
        <v>14.0</v>
      </c>
      <c r="CR272" s="26">
        <f t="shared" si="37"/>
        <v>-4</v>
      </c>
      <c r="CS272" s="18">
        <f t="shared" si="38"/>
        <v>0.6861717335</v>
      </c>
      <c r="CT272" s="18">
        <f t="shared" si="39"/>
        <v>0.5336891261</v>
      </c>
      <c r="CU272" s="18">
        <f t="shared" si="40"/>
        <v>-0.1524826075</v>
      </c>
      <c r="CV272" s="30">
        <v>57.92</v>
      </c>
      <c r="CW272" s="30">
        <v>56.6</v>
      </c>
      <c r="CX272" s="30">
        <v>58.93</v>
      </c>
      <c r="CY272" s="30">
        <v>59.12</v>
      </c>
      <c r="CZ272" s="30">
        <v>57.45</v>
      </c>
      <c r="DA272" s="30">
        <v>57.87</v>
      </c>
      <c r="DB272" s="7">
        <v>0.0</v>
      </c>
      <c r="DC272" s="7">
        <v>0.0</v>
      </c>
      <c r="DD272" s="13" t="str">
        <f t="shared" si="41"/>
        <v> </v>
      </c>
      <c r="DE272" s="7">
        <v>0.0</v>
      </c>
      <c r="DF272" s="7">
        <v>0.0</v>
      </c>
      <c r="DG272" s="7">
        <v>0.0</v>
      </c>
      <c r="DH272" s="7">
        <v>0.0</v>
      </c>
      <c r="DI272" s="7">
        <v>0.0</v>
      </c>
      <c r="DJ272" s="8" t="s">
        <v>4213</v>
      </c>
      <c r="DK272" s="7" t="s">
        <v>4214</v>
      </c>
    </row>
    <row r="273" ht="12.75" customHeight="1">
      <c r="A273" s="7" t="s">
        <v>609</v>
      </c>
      <c r="B273" s="7" t="s">
        <v>1504</v>
      </c>
      <c r="C273" s="8" t="s">
        <v>610</v>
      </c>
      <c r="D273" s="9" t="s">
        <v>174</v>
      </c>
      <c r="E273" s="7">
        <v>74.0</v>
      </c>
      <c r="F273" s="7">
        <v>2.0</v>
      </c>
      <c r="G273" s="7">
        <v>14.0</v>
      </c>
      <c r="H273" s="24">
        <f t="shared" si="1"/>
        <v>16</v>
      </c>
      <c r="I273" s="25">
        <f t="shared" si="2"/>
        <v>0.742507251</v>
      </c>
      <c r="J273" s="19">
        <v>1.0</v>
      </c>
      <c r="K273" s="19">
        <v>6.0</v>
      </c>
      <c r="L273" s="19">
        <v>7.0</v>
      </c>
      <c r="M273" s="19">
        <v>70.0</v>
      </c>
      <c r="N273" s="19">
        <v>26.0</v>
      </c>
      <c r="O273" s="19">
        <v>42.0</v>
      </c>
      <c r="P273" s="19">
        <v>36.0</v>
      </c>
      <c r="Q273" s="10">
        <f t="shared" si="3"/>
        <v>0.02857142857</v>
      </c>
      <c r="R273" s="10">
        <f t="shared" si="4"/>
        <v>0.01449275362</v>
      </c>
      <c r="S273" s="7">
        <v>77575.0</v>
      </c>
      <c r="T273" s="14">
        <f t="shared" si="5"/>
        <v>17.47184685</v>
      </c>
      <c r="U273" s="14">
        <v>1246.42</v>
      </c>
      <c r="V273" s="14">
        <f t="shared" si="6"/>
        <v>16.84351351</v>
      </c>
      <c r="W273" s="14">
        <v>2381.47</v>
      </c>
      <c r="X273" s="14">
        <f t="shared" si="7"/>
        <v>32.18202703</v>
      </c>
      <c r="Y273" s="13">
        <f t="shared" si="8"/>
        <v>0.3435660949</v>
      </c>
      <c r="Z273" s="12">
        <f t="shared" si="9"/>
        <v>64.40816327</v>
      </c>
      <c r="AA273" s="19">
        <v>148.0</v>
      </c>
      <c r="AB273" s="19">
        <v>153.0</v>
      </c>
      <c r="AC273" s="19">
        <v>138.0</v>
      </c>
      <c r="AD273" s="19">
        <v>50.0</v>
      </c>
      <c r="AE273" s="19">
        <v>19.0</v>
      </c>
      <c r="AF273" s="10">
        <f t="shared" si="10"/>
        <v>0.02040816327</v>
      </c>
      <c r="AG273" s="10">
        <f t="shared" si="11"/>
        <v>0.2653061224</v>
      </c>
      <c r="AH273" s="10">
        <f t="shared" si="12"/>
        <v>0.2857142857</v>
      </c>
      <c r="AI273" s="19">
        <v>293.0</v>
      </c>
      <c r="AJ273" s="13">
        <f t="shared" si="13"/>
        <v>0.252151463</v>
      </c>
      <c r="AK273" s="19">
        <v>431.0</v>
      </c>
      <c r="AL273" s="13">
        <f t="shared" si="14"/>
        <v>0.3709122203</v>
      </c>
      <c r="AM273" s="19">
        <v>438.0</v>
      </c>
      <c r="AN273" s="13">
        <f t="shared" si="15"/>
        <v>0.3769363167</v>
      </c>
      <c r="AO273" s="13">
        <f t="shared" si="16"/>
        <v>0.4046961326</v>
      </c>
      <c r="AP273" s="8">
        <v>1.0</v>
      </c>
      <c r="AQ273" s="14">
        <v>-13.32</v>
      </c>
      <c r="AR273" s="19">
        <v>17.74</v>
      </c>
      <c r="AS273" s="26">
        <v>2.0</v>
      </c>
      <c r="AT273" s="27">
        <v>1.212</v>
      </c>
      <c r="AU273" s="8">
        <v>2.0</v>
      </c>
      <c r="AV273" s="27">
        <v>0.887</v>
      </c>
      <c r="AW273" s="19">
        <v>50.45</v>
      </c>
      <c r="AX273" s="19">
        <v>16.7</v>
      </c>
      <c r="AY273" s="27">
        <v>1.19</v>
      </c>
      <c r="AZ273" s="27">
        <v>-4.521</v>
      </c>
      <c r="BA273" s="19">
        <v>48.4</v>
      </c>
      <c r="BB273" s="13">
        <f t="shared" si="17"/>
        <v>0.09315589354</v>
      </c>
      <c r="BC273" s="28">
        <f t="shared" si="18"/>
        <v>0.9430284858</v>
      </c>
      <c r="BD273" s="26">
        <f t="shared" si="19"/>
        <v>1036.184379</v>
      </c>
      <c r="BE273" s="13">
        <f t="shared" si="20"/>
        <v>0.03618437929</v>
      </c>
      <c r="BF273" s="18">
        <f t="shared" si="21"/>
        <v>2.358755476</v>
      </c>
      <c r="BG273" s="18">
        <f t="shared" si="22"/>
        <v>1.82923894</v>
      </c>
      <c r="BH273" s="14">
        <f t="shared" si="23"/>
        <v>25.32051796</v>
      </c>
      <c r="BI273" s="14">
        <f t="shared" si="24"/>
        <v>32.10795719</v>
      </c>
      <c r="BJ273" s="14">
        <f t="shared" si="25"/>
        <v>46.79000658</v>
      </c>
      <c r="BK273" s="14">
        <f t="shared" si="26"/>
        <v>65.41936105</v>
      </c>
      <c r="BL273" s="14">
        <f t="shared" si="27"/>
        <v>-18.62935447</v>
      </c>
      <c r="BM273" s="19">
        <v>49.0</v>
      </c>
      <c r="BN273" s="19">
        <v>38.0</v>
      </c>
      <c r="BO273" s="26">
        <v>477.0</v>
      </c>
      <c r="BP273" s="26">
        <v>629.0</v>
      </c>
      <c r="BQ273" s="19">
        <v>208.0</v>
      </c>
      <c r="BR273" s="19">
        <v>299.0</v>
      </c>
      <c r="BS273" s="19">
        <v>238.0</v>
      </c>
      <c r="BT273" s="19">
        <v>393.0</v>
      </c>
      <c r="BU273" s="19">
        <v>469.0</v>
      </c>
      <c r="BV273" s="19">
        <v>661.0</v>
      </c>
      <c r="BW273" s="13">
        <f t="shared" si="28"/>
        <v>0.4150442478</v>
      </c>
      <c r="BX273" s="14">
        <v>-8.13</v>
      </c>
      <c r="BY273" s="29">
        <f t="shared" si="29"/>
        <v>-11.02406165</v>
      </c>
      <c r="BZ273" s="18">
        <f t="shared" si="30"/>
        <v>2.479987876</v>
      </c>
      <c r="CA273" s="18">
        <f t="shared" si="31"/>
        <v>1.868257533</v>
      </c>
      <c r="CB273" s="14">
        <f t="shared" si="32"/>
        <v>27.27986663</v>
      </c>
      <c r="CC273" s="14">
        <f t="shared" si="33"/>
        <v>29.59452198</v>
      </c>
      <c r="CD273" s="14">
        <f t="shared" si="34"/>
        <v>51.31921577</v>
      </c>
      <c r="CE273" s="14">
        <f t="shared" si="35"/>
        <v>57.70105124</v>
      </c>
      <c r="CF273" s="14">
        <f t="shared" si="36"/>
        <v>-12.247519</v>
      </c>
      <c r="CG273" s="7">
        <v>3629.05</v>
      </c>
      <c r="CH273" s="7">
        <v>150.0</v>
      </c>
      <c r="CI273" s="7">
        <v>113.0</v>
      </c>
      <c r="CJ273" s="26">
        <v>1500.0</v>
      </c>
      <c r="CK273" s="7">
        <v>1677.0</v>
      </c>
      <c r="CL273" s="7">
        <v>664.0</v>
      </c>
      <c r="CM273" s="7">
        <v>741.0</v>
      </c>
      <c r="CN273" s="7">
        <v>790.0</v>
      </c>
      <c r="CO273" s="7">
        <v>959.0</v>
      </c>
      <c r="CP273" s="19">
        <v>8.0</v>
      </c>
      <c r="CQ273" s="19">
        <v>5.0</v>
      </c>
      <c r="CR273" s="26">
        <f t="shared" si="37"/>
        <v>-3</v>
      </c>
      <c r="CS273" s="18">
        <f t="shared" si="38"/>
        <v>0.3712536255</v>
      </c>
      <c r="CT273" s="18">
        <f t="shared" si="39"/>
        <v>0.232033516</v>
      </c>
      <c r="CU273" s="18">
        <f t="shared" si="40"/>
        <v>-0.1392201096</v>
      </c>
      <c r="CV273" s="30">
        <v>44.81</v>
      </c>
      <c r="CW273" s="30">
        <v>52.84</v>
      </c>
      <c r="CX273" s="30">
        <v>64.26</v>
      </c>
      <c r="CY273" s="30">
        <v>48.6</v>
      </c>
      <c r="CZ273" s="30">
        <v>50.11</v>
      </c>
      <c r="DA273" s="30">
        <v>49.68</v>
      </c>
      <c r="DB273" s="7">
        <v>0.0</v>
      </c>
      <c r="DC273" s="7">
        <v>0.0</v>
      </c>
      <c r="DD273" s="13" t="str">
        <f t="shared" si="41"/>
        <v> </v>
      </c>
      <c r="DE273" s="7">
        <v>0.0</v>
      </c>
      <c r="DF273" s="7">
        <v>0.0</v>
      </c>
      <c r="DG273" s="7">
        <v>0.0</v>
      </c>
      <c r="DH273" s="7">
        <v>0.0</v>
      </c>
      <c r="DI273" s="7">
        <v>0.0</v>
      </c>
      <c r="DJ273" s="8" t="s">
        <v>4215</v>
      </c>
      <c r="DK273" s="7" t="s">
        <v>4216</v>
      </c>
    </row>
    <row r="274" ht="12.75" customHeight="1">
      <c r="A274" s="7" t="s">
        <v>1511</v>
      </c>
      <c r="B274" s="7" t="s">
        <v>1512</v>
      </c>
      <c r="C274" s="8" t="s">
        <v>312</v>
      </c>
      <c r="D274" s="9" t="s">
        <v>260</v>
      </c>
      <c r="E274" s="7">
        <v>71.0</v>
      </c>
      <c r="F274" s="7">
        <v>6.0</v>
      </c>
      <c r="G274" s="7">
        <v>9.0</v>
      </c>
      <c r="H274" s="24">
        <f t="shared" si="1"/>
        <v>15</v>
      </c>
      <c r="I274" s="25">
        <f t="shared" si="2"/>
        <v>0.9652682194</v>
      </c>
      <c r="J274" s="19">
        <v>5.0</v>
      </c>
      <c r="K274" s="19">
        <v>7.0</v>
      </c>
      <c r="L274" s="19">
        <v>2.0</v>
      </c>
      <c r="M274" s="19">
        <v>91.0</v>
      </c>
      <c r="N274" s="19">
        <v>28.0</v>
      </c>
      <c r="O274" s="19">
        <v>34.0</v>
      </c>
      <c r="P274" s="19">
        <v>96.0</v>
      </c>
      <c r="Q274" s="10">
        <f t="shared" si="3"/>
        <v>0.06593406593</v>
      </c>
      <c r="R274" s="10">
        <f t="shared" si="4"/>
        <v>0.03921568627</v>
      </c>
      <c r="S274" s="7">
        <v>55943.0</v>
      </c>
      <c r="T274" s="14">
        <f t="shared" si="5"/>
        <v>13.13215962</v>
      </c>
      <c r="U274" s="14">
        <v>887.52</v>
      </c>
      <c r="V274" s="14">
        <f t="shared" si="6"/>
        <v>12.50028169</v>
      </c>
      <c r="W274" s="14">
        <v>2579.52</v>
      </c>
      <c r="X274" s="14">
        <f t="shared" si="7"/>
        <v>36.33126761</v>
      </c>
      <c r="Y274" s="13">
        <f t="shared" si="8"/>
        <v>0.2559878167</v>
      </c>
      <c r="Z274" s="12">
        <f t="shared" si="9"/>
        <v>118.3913043</v>
      </c>
      <c r="AA274" s="19">
        <v>30.0</v>
      </c>
      <c r="AB274" s="19">
        <v>119.0</v>
      </c>
      <c r="AC274" s="19">
        <v>105.0</v>
      </c>
      <c r="AD274" s="19">
        <v>16.0</v>
      </c>
      <c r="AE274" s="19">
        <v>13.0</v>
      </c>
      <c r="AF274" s="10">
        <f t="shared" si="10"/>
        <v>0.2173913043</v>
      </c>
      <c r="AG274" s="10">
        <f t="shared" si="11"/>
        <v>0.3913043478</v>
      </c>
      <c r="AH274" s="10">
        <f t="shared" si="12"/>
        <v>0.6086956522</v>
      </c>
      <c r="AI274" s="19">
        <v>274.0</v>
      </c>
      <c r="AJ274" s="13">
        <f t="shared" si="13"/>
        <v>0.3106575964</v>
      </c>
      <c r="AK274" s="19">
        <v>282.0</v>
      </c>
      <c r="AL274" s="13">
        <f t="shared" si="14"/>
        <v>0.3197278912</v>
      </c>
      <c r="AM274" s="19">
        <v>326.0</v>
      </c>
      <c r="AN274" s="13">
        <f t="shared" si="15"/>
        <v>0.3696145125</v>
      </c>
      <c r="AO274" s="13">
        <f t="shared" si="16"/>
        <v>0.4928057554</v>
      </c>
      <c r="AP274" s="8">
        <v>6.0</v>
      </c>
      <c r="AQ274" s="14">
        <v>1.37</v>
      </c>
      <c r="AR274" s="19">
        <v>17.26</v>
      </c>
      <c r="AS274" s="26">
        <v>9.0</v>
      </c>
      <c r="AT274" s="27">
        <v>0.713</v>
      </c>
      <c r="AU274" s="8">
        <v>5.0</v>
      </c>
      <c r="AV274" s="27">
        <v>0.644</v>
      </c>
      <c r="AW274" s="19">
        <v>50.31</v>
      </c>
      <c r="AX274" s="19">
        <v>17.93</v>
      </c>
      <c r="AY274" s="27">
        <v>-0.458</v>
      </c>
      <c r="AZ274" s="27">
        <v>-5.33</v>
      </c>
      <c r="BA274" s="19">
        <v>45.9</v>
      </c>
      <c r="BB274" s="13">
        <f t="shared" si="17"/>
        <v>0.05912596401</v>
      </c>
      <c r="BC274" s="28">
        <f t="shared" si="18"/>
        <v>0.9502487562</v>
      </c>
      <c r="BD274" s="26">
        <f t="shared" si="19"/>
        <v>1009.37472</v>
      </c>
      <c r="BE274" s="13">
        <f t="shared" si="20"/>
        <v>0.009374720229</v>
      </c>
      <c r="BF274" s="18">
        <f t="shared" si="21"/>
        <v>1.554894538</v>
      </c>
      <c r="BG274" s="18">
        <f t="shared" si="22"/>
        <v>1.352082207</v>
      </c>
      <c r="BH274" s="14">
        <f t="shared" si="23"/>
        <v>26.29799892</v>
      </c>
      <c r="BI274" s="14">
        <f t="shared" si="24"/>
        <v>27.17685235</v>
      </c>
      <c r="BJ274" s="14">
        <f t="shared" si="25"/>
        <v>49.14818821</v>
      </c>
      <c r="BK274" s="14">
        <f t="shared" si="26"/>
        <v>51.17631152</v>
      </c>
      <c r="BL274" s="14">
        <f t="shared" si="27"/>
        <v>-2.02812331</v>
      </c>
      <c r="BM274" s="19">
        <v>23.0</v>
      </c>
      <c r="BN274" s="19">
        <v>20.0</v>
      </c>
      <c r="BO274" s="26">
        <v>366.0</v>
      </c>
      <c r="BP274" s="26">
        <v>382.0</v>
      </c>
      <c r="BQ274" s="19">
        <v>142.0</v>
      </c>
      <c r="BR274" s="19">
        <v>164.0</v>
      </c>
      <c r="BS274" s="19">
        <v>196.0</v>
      </c>
      <c r="BT274" s="19">
        <v>191.0</v>
      </c>
      <c r="BU274" s="19">
        <v>368.0</v>
      </c>
      <c r="BV274" s="19">
        <v>331.0</v>
      </c>
      <c r="BW274" s="13">
        <f t="shared" si="28"/>
        <v>0.5264663805</v>
      </c>
      <c r="BX274" s="14">
        <v>5.45</v>
      </c>
      <c r="BY274" s="29">
        <f t="shared" si="29"/>
        <v>4.028538561</v>
      </c>
      <c r="BZ274" s="18">
        <f t="shared" si="30"/>
        <v>1.880586619</v>
      </c>
      <c r="CA274" s="18">
        <f t="shared" si="31"/>
        <v>2.141779205</v>
      </c>
      <c r="CB274" s="14">
        <f t="shared" si="32"/>
        <v>27.99984522</v>
      </c>
      <c r="CC274" s="14">
        <f t="shared" si="33"/>
        <v>29.65406493</v>
      </c>
      <c r="CD274" s="14">
        <f t="shared" si="34"/>
        <v>50.096738</v>
      </c>
      <c r="CE274" s="14">
        <f t="shared" si="35"/>
        <v>55.07680997</v>
      </c>
      <c r="CF274" s="14">
        <f t="shared" si="36"/>
        <v>2.951948664</v>
      </c>
      <c r="CG274" s="7">
        <v>3445.733333</v>
      </c>
      <c r="CH274" s="7">
        <v>108.0</v>
      </c>
      <c r="CI274" s="7">
        <v>123.0</v>
      </c>
      <c r="CJ274" s="26">
        <v>1500.0</v>
      </c>
      <c r="CK274" s="7">
        <v>1580.0</v>
      </c>
      <c r="CL274" s="7">
        <v>559.0</v>
      </c>
      <c r="CM274" s="7">
        <v>685.0</v>
      </c>
      <c r="CN274" s="7">
        <v>710.0</v>
      </c>
      <c r="CO274" s="7">
        <v>775.0</v>
      </c>
      <c r="CP274" s="19">
        <v>7.0</v>
      </c>
      <c r="CQ274" s="19">
        <v>20.0</v>
      </c>
      <c r="CR274" s="26">
        <f t="shared" si="37"/>
        <v>13</v>
      </c>
      <c r="CS274" s="18">
        <f t="shared" si="38"/>
        <v>0.4504585024</v>
      </c>
      <c r="CT274" s="18">
        <f t="shared" si="39"/>
        <v>1.287024293</v>
      </c>
      <c r="CU274" s="18">
        <f t="shared" si="40"/>
        <v>0.8365657902</v>
      </c>
      <c r="CV274" s="30">
        <v>28.18</v>
      </c>
      <c r="CW274" s="30">
        <v>29.13</v>
      </c>
      <c r="CX274" s="30">
        <v>32.64</v>
      </c>
      <c r="CY274" s="30">
        <v>38.74</v>
      </c>
      <c r="CZ274" s="30">
        <v>30.32</v>
      </c>
      <c r="DA274" s="30">
        <v>34.63</v>
      </c>
      <c r="DB274" s="7">
        <v>142.0</v>
      </c>
      <c r="DC274" s="7">
        <v>161.0</v>
      </c>
      <c r="DD274" s="13">
        <f t="shared" si="41"/>
        <v>0.4686468647</v>
      </c>
      <c r="DE274" s="7">
        <v>0.91</v>
      </c>
      <c r="DF274" s="7">
        <v>-0.39</v>
      </c>
      <c r="DG274" s="7">
        <v>102.0</v>
      </c>
      <c r="DH274" s="7">
        <v>106.0</v>
      </c>
      <c r="DI274" s="7">
        <v>88.0</v>
      </c>
      <c r="DJ274" s="8" t="s">
        <v>4217</v>
      </c>
      <c r="DK274" s="7" t="s">
        <v>4218</v>
      </c>
    </row>
    <row r="275" ht="12.75" customHeight="1">
      <c r="A275" s="7" t="s">
        <v>1517</v>
      </c>
      <c r="B275" s="7" t="s">
        <v>1518</v>
      </c>
      <c r="C275" s="8" t="s">
        <v>394</v>
      </c>
      <c r="D275" s="9" t="s">
        <v>150</v>
      </c>
      <c r="E275" s="7">
        <v>78.0</v>
      </c>
      <c r="F275" s="7">
        <v>15.0</v>
      </c>
      <c r="G275" s="7">
        <v>23.0</v>
      </c>
      <c r="H275" s="24">
        <f t="shared" si="1"/>
        <v>38</v>
      </c>
      <c r="I275" s="25">
        <f t="shared" si="2"/>
        <v>1.9210785</v>
      </c>
      <c r="J275" s="19">
        <v>13.0</v>
      </c>
      <c r="K275" s="19">
        <v>9.0</v>
      </c>
      <c r="L275" s="19">
        <v>9.0</v>
      </c>
      <c r="M275" s="19">
        <v>130.0</v>
      </c>
      <c r="N275" s="19">
        <v>45.0</v>
      </c>
      <c r="O275" s="19">
        <v>57.0</v>
      </c>
      <c r="P275" s="19">
        <v>137.0</v>
      </c>
      <c r="Q275" s="10">
        <f t="shared" si="3"/>
        <v>0.1153846154</v>
      </c>
      <c r="R275" s="10">
        <f t="shared" si="4"/>
        <v>0.06465517241</v>
      </c>
      <c r="S275" s="7">
        <v>71210.0</v>
      </c>
      <c r="T275" s="14">
        <f t="shared" si="5"/>
        <v>15.21581197</v>
      </c>
      <c r="U275" s="14">
        <v>1072.31</v>
      </c>
      <c r="V275" s="14">
        <f t="shared" si="6"/>
        <v>13.7475641</v>
      </c>
      <c r="W275" s="14">
        <v>2574.97</v>
      </c>
      <c r="X275" s="14">
        <f t="shared" si="7"/>
        <v>33.0124359</v>
      </c>
      <c r="Y275" s="13">
        <f t="shared" si="8"/>
        <v>0.294002654</v>
      </c>
      <c r="Z275" s="12">
        <f t="shared" si="9"/>
        <v>131.85</v>
      </c>
      <c r="AA275" s="19">
        <v>30.0</v>
      </c>
      <c r="AB275" s="19">
        <v>75.0</v>
      </c>
      <c r="AC275" s="19">
        <v>61.0</v>
      </c>
      <c r="AD275" s="19">
        <v>25.0</v>
      </c>
      <c r="AE275" s="19">
        <v>29.0</v>
      </c>
      <c r="AF275" s="10">
        <f t="shared" si="10"/>
        <v>0.325</v>
      </c>
      <c r="AG275" s="10">
        <f t="shared" si="11"/>
        <v>0.45</v>
      </c>
      <c r="AH275" s="10">
        <f t="shared" si="12"/>
        <v>0.775</v>
      </c>
      <c r="AI275" s="19">
        <v>409.0</v>
      </c>
      <c r="AJ275" s="13">
        <f t="shared" si="13"/>
        <v>0.3357963875</v>
      </c>
      <c r="AK275" s="19">
        <v>387.0</v>
      </c>
      <c r="AL275" s="13">
        <f t="shared" si="14"/>
        <v>0.3177339901</v>
      </c>
      <c r="AM275" s="19">
        <v>422.0</v>
      </c>
      <c r="AN275" s="13">
        <f t="shared" si="15"/>
        <v>0.3464696223</v>
      </c>
      <c r="AO275" s="13">
        <f t="shared" si="16"/>
        <v>0.5138190955</v>
      </c>
      <c r="AP275" s="8">
        <v>9.0</v>
      </c>
      <c r="AQ275" s="14">
        <v>2.86</v>
      </c>
      <c r="AR275" s="19">
        <v>17.92</v>
      </c>
      <c r="AS275" s="26">
        <v>1.0</v>
      </c>
      <c r="AT275" s="27">
        <v>0.787</v>
      </c>
      <c r="AU275" s="8">
        <v>3.0</v>
      </c>
      <c r="AV275" s="27">
        <v>0.636</v>
      </c>
      <c r="AW275" s="19">
        <v>50.56</v>
      </c>
      <c r="AX275" s="19">
        <v>18.45</v>
      </c>
      <c r="AY275" s="27">
        <v>2.8810000000000002</v>
      </c>
      <c r="AZ275" s="27">
        <v>3.183</v>
      </c>
      <c r="BA275" s="19">
        <v>50.54</v>
      </c>
      <c r="BB275" s="13">
        <f t="shared" si="17"/>
        <v>0.06825938567</v>
      </c>
      <c r="BC275" s="28">
        <f t="shared" si="18"/>
        <v>0.9301919721</v>
      </c>
      <c r="BD275" s="26">
        <f t="shared" si="19"/>
        <v>998.4513577</v>
      </c>
      <c r="BE275" s="13">
        <f t="shared" si="20"/>
        <v>-0.001548642258</v>
      </c>
      <c r="BF275" s="18">
        <f t="shared" si="21"/>
        <v>2.238158741</v>
      </c>
      <c r="BG275" s="18">
        <f t="shared" si="22"/>
        <v>2.238158741</v>
      </c>
      <c r="BH275" s="14">
        <f t="shared" si="23"/>
        <v>32.78902556</v>
      </c>
      <c r="BI275" s="14">
        <f t="shared" si="24"/>
        <v>32.06162397</v>
      </c>
      <c r="BJ275" s="14">
        <f t="shared" si="25"/>
        <v>62.9482146</v>
      </c>
      <c r="BK275" s="14">
        <f t="shared" si="26"/>
        <v>57.40877172</v>
      </c>
      <c r="BL275" s="14">
        <f t="shared" si="27"/>
        <v>5.539442885</v>
      </c>
      <c r="BM275" s="19">
        <v>40.0</v>
      </c>
      <c r="BN275" s="19">
        <v>40.0</v>
      </c>
      <c r="BO275" s="26">
        <v>546.0</v>
      </c>
      <c r="BP275" s="26">
        <v>533.0</v>
      </c>
      <c r="BQ275" s="19">
        <v>217.0</v>
      </c>
      <c r="BR275" s="19">
        <v>176.0</v>
      </c>
      <c r="BS275" s="19">
        <v>322.0</v>
      </c>
      <c r="BT275" s="19">
        <v>277.0</v>
      </c>
      <c r="BU275" s="19">
        <v>507.0</v>
      </c>
      <c r="BV275" s="19">
        <v>509.0</v>
      </c>
      <c r="BW275" s="13">
        <f t="shared" si="28"/>
        <v>0.499015748</v>
      </c>
      <c r="BX275" s="14">
        <v>1.42</v>
      </c>
      <c r="BY275" s="29">
        <f t="shared" si="29"/>
        <v>2.570784594</v>
      </c>
      <c r="BZ275" s="18">
        <f t="shared" si="30"/>
        <v>2.007615408</v>
      </c>
      <c r="CA275" s="18">
        <f t="shared" si="31"/>
        <v>1.908880224</v>
      </c>
      <c r="CB275" s="14">
        <f t="shared" si="32"/>
        <v>29.14333514</v>
      </c>
      <c r="CC275" s="14">
        <f t="shared" si="33"/>
        <v>30.69018636</v>
      </c>
      <c r="CD275" s="14">
        <f t="shared" si="34"/>
        <v>57.54615641</v>
      </c>
      <c r="CE275" s="14">
        <f t="shared" si="35"/>
        <v>57.0031129</v>
      </c>
      <c r="CF275" s="14">
        <f t="shared" si="36"/>
        <v>4.996399373</v>
      </c>
      <c r="CG275" s="7">
        <v>3646.116667</v>
      </c>
      <c r="CH275" s="7">
        <v>122.0</v>
      </c>
      <c r="CI275" s="7">
        <v>116.0</v>
      </c>
      <c r="CJ275" s="26">
        <v>1649.0</v>
      </c>
      <c r="CK275" s="7">
        <v>1749.0</v>
      </c>
      <c r="CL275" s="7">
        <v>709.0</v>
      </c>
      <c r="CM275" s="7">
        <v>630.0</v>
      </c>
      <c r="CN275" s="7">
        <v>1017.0</v>
      </c>
      <c r="CO275" s="7">
        <v>969.0</v>
      </c>
      <c r="CP275" s="19">
        <v>10.0</v>
      </c>
      <c r="CQ275" s="19">
        <v>24.0</v>
      </c>
      <c r="CR275" s="26">
        <f t="shared" si="37"/>
        <v>14</v>
      </c>
      <c r="CS275" s="18">
        <f t="shared" si="38"/>
        <v>0.5055469737</v>
      </c>
      <c r="CT275" s="18">
        <f t="shared" si="39"/>
        <v>1.213312737</v>
      </c>
      <c r="CU275" s="18">
        <f t="shared" si="40"/>
        <v>0.7077657632</v>
      </c>
      <c r="CV275" s="30">
        <v>39.03</v>
      </c>
      <c r="CW275" s="30">
        <v>43.61</v>
      </c>
      <c r="CX275" s="30">
        <v>44.35</v>
      </c>
      <c r="CY275" s="30">
        <v>51.63</v>
      </c>
      <c r="CZ275" s="30">
        <v>42.23</v>
      </c>
      <c r="DA275" s="30">
        <v>48.14</v>
      </c>
      <c r="DB275" s="7">
        <v>733.0</v>
      </c>
      <c r="DC275" s="7">
        <v>580.0</v>
      </c>
      <c r="DD275" s="13">
        <f t="shared" si="41"/>
        <v>0.5582635187</v>
      </c>
      <c r="DE275" s="7">
        <v>2.92</v>
      </c>
      <c r="DF275" s="7">
        <v>29.34</v>
      </c>
      <c r="DG275" s="7">
        <v>398.0</v>
      </c>
      <c r="DH275" s="7">
        <v>417.0</v>
      </c>
      <c r="DI275" s="7">
        <v>387.0</v>
      </c>
      <c r="DJ275" s="8" t="s">
        <v>4219</v>
      </c>
      <c r="DK275" s="7" t="s">
        <v>4220</v>
      </c>
    </row>
    <row r="276" ht="12.75" customHeight="1">
      <c r="A276" s="7" t="s">
        <v>1522</v>
      </c>
      <c r="B276" s="7" t="s">
        <v>1523</v>
      </c>
      <c r="C276" s="8" t="s">
        <v>610</v>
      </c>
      <c r="D276" s="9" t="s">
        <v>159</v>
      </c>
      <c r="E276" s="7">
        <v>57.0</v>
      </c>
      <c r="F276" s="7">
        <v>4.0</v>
      </c>
      <c r="G276" s="7">
        <v>3.0</v>
      </c>
      <c r="H276" s="24">
        <f t="shared" si="1"/>
        <v>7</v>
      </c>
      <c r="I276" s="25">
        <f t="shared" si="2"/>
        <v>0.7537012113</v>
      </c>
      <c r="J276" s="19">
        <v>3.0</v>
      </c>
      <c r="K276" s="19">
        <v>2.0</v>
      </c>
      <c r="L276" s="19">
        <v>1.0</v>
      </c>
      <c r="M276" s="19">
        <v>44.0</v>
      </c>
      <c r="N276" s="19">
        <v>18.0</v>
      </c>
      <c r="O276" s="19">
        <v>15.0</v>
      </c>
      <c r="P276" s="19">
        <v>36.0</v>
      </c>
      <c r="Q276" s="10">
        <f t="shared" si="3"/>
        <v>0.09090909091</v>
      </c>
      <c r="R276" s="10">
        <f t="shared" si="4"/>
        <v>0.05194805195</v>
      </c>
      <c r="S276" s="7">
        <v>33435.0</v>
      </c>
      <c r="T276" s="14">
        <f t="shared" si="5"/>
        <v>9.776315789</v>
      </c>
      <c r="U276" s="14">
        <v>560.38</v>
      </c>
      <c r="V276" s="14">
        <f t="shared" si="6"/>
        <v>9.83122807</v>
      </c>
      <c r="W276" s="14">
        <v>2226.62</v>
      </c>
      <c r="X276" s="14">
        <f t="shared" si="7"/>
        <v>39.06350877</v>
      </c>
      <c r="Y276" s="13">
        <f t="shared" si="8"/>
        <v>0.2010692501</v>
      </c>
      <c r="Z276" s="12">
        <f t="shared" si="9"/>
        <v>30.13333333</v>
      </c>
      <c r="AA276" s="19">
        <v>17.0</v>
      </c>
      <c r="AB276" s="19">
        <v>221.0</v>
      </c>
      <c r="AC276" s="19">
        <v>77.0</v>
      </c>
      <c r="AD276" s="19">
        <v>13.0</v>
      </c>
      <c r="AE276" s="19">
        <v>2.0</v>
      </c>
      <c r="AF276" s="10">
        <f t="shared" si="10"/>
        <v>0.2</v>
      </c>
      <c r="AG276" s="10">
        <f t="shared" si="11"/>
        <v>0.2</v>
      </c>
      <c r="AH276" s="10">
        <f t="shared" si="12"/>
        <v>0.4</v>
      </c>
      <c r="AI276" s="19">
        <v>93.0</v>
      </c>
      <c r="AJ276" s="13">
        <f t="shared" si="13"/>
        <v>0.1949685535</v>
      </c>
      <c r="AK276" s="19">
        <v>191.0</v>
      </c>
      <c r="AL276" s="13">
        <f t="shared" si="14"/>
        <v>0.4004192872</v>
      </c>
      <c r="AM276" s="19">
        <v>193.0</v>
      </c>
      <c r="AN276" s="13">
        <f t="shared" si="15"/>
        <v>0.4046121593</v>
      </c>
      <c r="AO276" s="13">
        <f t="shared" si="16"/>
        <v>0.3274647887</v>
      </c>
      <c r="AP276" s="8">
        <v>2.0</v>
      </c>
      <c r="AQ276" s="14">
        <v>-20.65</v>
      </c>
      <c r="AR276" s="19">
        <v>16.71</v>
      </c>
      <c r="AS276" s="26">
        <v>13.0</v>
      </c>
      <c r="AT276" s="27">
        <v>-0.10200000000000001</v>
      </c>
      <c r="AU276" s="8">
        <v>13.0</v>
      </c>
      <c r="AV276" s="27">
        <v>0.168</v>
      </c>
      <c r="AW276" s="19">
        <v>50.07</v>
      </c>
      <c r="AX276" s="19">
        <v>16.83</v>
      </c>
      <c r="AY276" s="27">
        <v>-4.41</v>
      </c>
      <c r="AZ276" s="27">
        <v>-8.78</v>
      </c>
      <c r="BA276" s="19">
        <v>46.76</v>
      </c>
      <c r="BB276" s="13">
        <f t="shared" si="17"/>
        <v>0.06637168142</v>
      </c>
      <c r="BC276" s="28">
        <f t="shared" si="18"/>
        <v>0.9317406143</v>
      </c>
      <c r="BD276" s="26">
        <f t="shared" si="19"/>
        <v>998.1122958</v>
      </c>
      <c r="BE276" s="13">
        <f t="shared" si="20"/>
        <v>-0.00188770425</v>
      </c>
      <c r="BF276" s="18">
        <f t="shared" si="21"/>
        <v>1.606053035</v>
      </c>
      <c r="BG276" s="18">
        <f t="shared" si="22"/>
        <v>2.141404047</v>
      </c>
      <c r="BH276" s="14">
        <f t="shared" si="23"/>
        <v>24.19786573</v>
      </c>
      <c r="BI276" s="14">
        <f t="shared" si="24"/>
        <v>31.37156929</v>
      </c>
      <c r="BJ276" s="14">
        <f t="shared" si="25"/>
        <v>44.54120418</v>
      </c>
      <c r="BK276" s="14">
        <f t="shared" si="26"/>
        <v>60.70880474</v>
      </c>
      <c r="BL276" s="14">
        <f t="shared" si="27"/>
        <v>-16.16760056</v>
      </c>
      <c r="BM276" s="19">
        <v>15.0</v>
      </c>
      <c r="BN276" s="19">
        <v>20.0</v>
      </c>
      <c r="BO276" s="26">
        <v>211.0</v>
      </c>
      <c r="BP276" s="26">
        <v>273.0</v>
      </c>
      <c r="BQ276" s="19">
        <v>88.0</v>
      </c>
      <c r="BR276" s="19">
        <v>118.0</v>
      </c>
      <c r="BS276" s="19">
        <v>102.0</v>
      </c>
      <c r="BT276" s="19">
        <v>156.0</v>
      </c>
      <c r="BU276" s="19">
        <v>194.0</v>
      </c>
      <c r="BV276" s="19">
        <v>261.0</v>
      </c>
      <c r="BW276" s="13">
        <f t="shared" si="28"/>
        <v>0.4263736264</v>
      </c>
      <c r="BX276" s="14">
        <v>-5.95</v>
      </c>
      <c r="BY276" s="29">
        <f t="shared" si="29"/>
        <v>-3.168755486</v>
      </c>
      <c r="BZ276" s="18">
        <f t="shared" si="30"/>
        <v>2.3055238</v>
      </c>
      <c r="CA276" s="18">
        <f t="shared" si="31"/>
        <v>2.068507335</v>
      </c>
      <c r="CB276" s="14">
        <f t="shared" si="32"/>
        <v>27.77402036</v>
      </c>
      <c r="CC276" s="14">
        <f t="shared" si="33"/>
        <v>29.56241732</v>
      </c>
      <c r="CD276" s="14">
        <f t="shared" si="34"/>
        <v>52.85467179</v>
      </c>
      <c r="CE276" s="14">
        <f t="shared" si="35"/>
        <v>57.68118891</v>
      </c>
      <c r="CF276" s="14">
        <f t="shared" si="36"/>
        <v>-11.34108344</v>
      </c>
      <c r="CG276" s="7">
        <v>2784.616667</v>
      </c>
      <c r="CH276" s="7">
        <v>107.0</v>
      </c>
      <c r="CI276" s="7">
        <v>96.0</v>
      </c>
      <c r="CJ276" s="26">
        <v>1182.0</v>
      </c>
      <c r="CK276" s="7">
        <v>1276.0</v>
      </c>
      <c r="CL276" s="7">
        <v>540.0</v>
      </c>
      <c r="CM276" s="7">
        <v>573.0</v>
      </c>
      <c r="CN276" s="7">
        <v>624.0</v>
      </c>
      <c r="CO276" s="7">
        <v>732.0</v>
      </c>
      <c r="CP276" s="19">
        <v>6.0</v>
      </c>
      <c r="CQ276" s="19">
        <v>9.0</v>
      </c>
      <c r="CR276" s="26">
        <f t="shared" si="37"/>
        <v>3</v>
      </c>
      <c r="CS276" s="18">
        <f t="shared" si="38"/>
        <v>0.6460296097</v>
      </c>
      <c r="CT276" s="18">
        <f t="shared" si="39"/>
        <v>0.9690444145</v>
      </c>
      <c r="CU276" s="18">
        <f t="shared" si="40"/>
        <v>0.3230148048</v>
      </c>
      <c r="CV276" s="30">
        <v>18.3</v>
      </c>
      <c r="CW276" s="30">
        <v>23.57</v>
      </c>
      <c r="CX276" s="30">
        <v>20.11</v>
      </c>
      <c r="CY276" s="30">
        <v>19.24</v>
      </c>
      <c r="CZ276" s="30">
        <v>22.81</v>
      </c>
      <c r="DA276" s="30">
        <v>23.93</v>
      </c>
      <c r="DB276" s="7">
        <v>6.0</v>
      </c>
      <c r="DC276" s="7">
        <v>12.0</v>
      </c>
      <c r="DD276" s="13">
        <f t="shared" si="41"/>
        <v>0.3333333333</v>
      </c>
      <c r="DE276" s="7">
        <v>-0.04</v>
      </c>
      <c r="DF276" s="7">
        <v>0.55</v>
      </c>
      <c r="DG276" s="7">
        <v>9.0</v>
      </c>
      <c r="DH276" s="7">
        <v>6.0</v>
      </c>
      <c r="DI276" s="7">
        <v>3.0</v>
      </c>
      <c r="DJ276" s="8" t="s">
        <v>4221</v>
      </c>
      <c r="DK276" s="7" t="s">
        <v>4222</v>
      </c>
    </row>
    <row r="277" ht="12.75" customHeight="1">
      <c r="A277" s="7" t="s">
        <v>1477</v>
      </c>
      <c r="B277" s="7" t="s">
        <v>1526</v>
      </c>
      <c r="C277" s="8" t="s">
        <v>136</v>
      </c>
      <c r="D277" s="9" t="s">
        <v>150</v>
      </c>
      <c r="E277" s="7">
        <v>81.0</v>
      </c>
      <c r="F277" s="7">
        <v>8.0</v>
      </c>
      <c r="G277" s="7">
        <v>13.0</v>
      </c>
      <c r="H277" s="24">
        <f t="shared" si="1"/>
        <v>21</v>
      </c>
      <c r="I277" s="25">
        <f t="shared" si="2"/>
        <v>1.371528093</v>
      </c>
      <c r="J277" s="19">
        <v>5.0</v>
      </c>
      <c r="K277" s="19">
        <v>4.0</v>
      </c>
      <c r="L277" s="19">
        <v>7.0</v>
      </c>
      <c r="M277" s="19">
        <v>71.0</v>
      </c>
      <c r="N277" s="19">
        <v>36.0</v>
      </c>
      <c r="O277" s="19">
        <v>25.0</v>
      </c>
      <c r="P277" s="19">
        <v>83.0</v>
      </c>
      <c r="Q277" s="10">
        <f t="shared" si="3"/>
        <v>0.1126760563</v>
      </c>
      <c r="R277" s="10">
        <f t="shared" si="4"/>
        <v>0.06060606061</v>
      </c>
      <c r="S277" s="7">
        <v>55121.0</v>
      </c>
      <c r="T277" s="14">
        <f t="shared" si="5"/>
        <v>11.34176955</v>
      </c>
      <c r="U277" s="14">
        <v>900.83</v>
      </c>
      <c r="V277" s="14">
        <f t="shared" si="6"/>
        <v>11.12135802</v>
      </c>
      <c r="W277" s="14">
        <v>2906.61</v>
      </c>
      <c r="X277" s="14">
        <f t="shared" si="7"/>
        <v>35.88407407</v>
      </c>
      <c r="Y277" s="13">
        <f t="shared" si="8"/>
        <v>0.2365972937</v>
      </c>
      <c r="Z277" s="12">
        <f t="shared" si="9"/>
        <v>50.42857143</v>
      </c>
      <c r="AA277" s="19">
        <v>27.0</v>
      </c>
      <c r="AB277" s="19">
        <v>127.0</v>
      </c>
      <c r="AC277" s="19">
        <v>97.0</v>
      </c>
      <c r="AD277" s="19">
        <v>8.0</v>
      </c>
      <c r="AE277" s="19">
        <v>13.0</v>
      </c>
      <c r="AF277" s="10">
        <f t="shared" si="10"/>
        <v>0.1785714286</v>
      </c>
      <c r="AG277" s="10">
        <f t="shared" si="11"/>
        <v>0.3928571429</v>
      </c>
      <c r="AH277" s="10">
        <f t="shared" si="12"/>
        <v>0.5714285714</v>
      </c>
      <c r="AI277" s="19">
        <v>192.0</v>
      </c>
      <c r="AJ277" s="13">
        <f t="shared" si="13"/>
        <v>0.2138084633</v>
      </c>
      <c r="AK277" s="19">
        <v>410.0</v>
      </c>
      <c r="AL277" s="13">
        <f t="shared" si="14"/>
        <v>0.4565701559</v>
      </c>
      <c r="AM277" s="19">
        <v>296.0</v>
      </c>
      <c r="AN277" s="13">
        <f t="shared" si="15"/>
        <v>0.3296213808</v>
      </c>
      <c r="AO277" s="13">
        <f t="shared" si="16"/>
        <v>0.3189368771</v>
      </c>
      <c r="AP277" s="8">
        <v>2.0</v>
      </c>
      <c r="AQ277" s="14">
        <v>-29.94</v>
      </c>
      <c r="AR277" s="19">
        <v>17.22</v>
      </c>
      <c r="AS277" s="26">
        <v>8.0</v>
      </c>
      <c r="AT277" s="27">
        <v>0.5730000000000001</v>
      </c>
      <c r="AU277" s="8">
        <v>5.0</v>
      </c>
      <c r="AV277" s="27">
        <v>-0.168</v>
      </c>
      <c r="AW277" s="19">
        <v>50.02</v>
      </c>
      <c r="AX277" s="19">
        <v>17.15</v>
      </c>
      <c r="AY277" s="27">
        <v>-2.484</v>
      </c>
      <c r="AZ277" s="27">
        <v>1.225</v>
      </c>
      <c r="BA277" s="19">
        <v>50.66</v>
      </c>
      <c r="BB277" s="13">
        <f t="shared" si="17"/>
        <v>0.07932011331</v>
      </c>
      <c r="BC277" s="28">
        <f t="shared" si="18"/>
        <v>0.9331848552</v>
      </c>
      <c r="BD277" s="26">
        <f t="shared" si="19"/>
        <v>1012.504969</v>
      </c>
      <c r="BE277" s="13">
        <f t="shared" si="20"/>
        <v>0.01250496855</v>
      </c>
      <c r="BF277" s="18">
        <f t="shared" si="21"/>
        <v>1.864946771</v>
      </c>
      <c r="BG277" s="18">
        <f t="shared" si="22"/>
        <v>1.998157255</v>
      </c>
      <c r="BH277" s="14">
        <f t="shared" si="23"/>
        <v>23.51165037</v>
      </c>
      <c r="BI277" s="14">
        <f t="shared" si="24"/>
        <v>29.90575358</v>
      </c>
      <c r="BJ277" s="14">
        <f t="shared" si="25"/>
        <v>43.69303864</v>
      </c>
      <c r="BK277" s="14">
        <f t="shared" si="26"/>
        <v>53.0177725</v>
      </c>
      <c r="BL277" s="14">
        <f t="shared" si="27"/>
        <v>-9.324733857</v>
      </c>
      <c r="BM277" s="19">
        <v>28.0</v>
      </c>
      <c r="BN277" s="19">
        <v>30.0</v>
      </c>
      <c r="BO277" s="26">
        <v>325.0</v>
      </c>
      <c r="BP277" s="26">
        <v>419.0</v>
      </c>
      <c r="BQ277" s="19">
        <v>152.0</v>
      </c>
      <c r="BR277" s="19">
        <v>181.0</v>
      </c>
      <c r="BS277" s="19">
        <v>151.0</v>
      </c>
      <c r="BT277" s="19">
        <v>166.0</v>
      </c>
      <c r="BU277" s="19">
        <v>332.0</v>
      </c>
      <c r="BV277" s="19">
        <v>377.0</v>
      </c>
      <c r="BW277" s="13">
        <f t="shared" si="28"/>
        <v>0.4682651622</v>
      </c>
      <c r="BX277" s="14">
        <v>-5.61</v>
      </c>
      <c r="BY277" s="29">
        <f t="shared" si="29"/>
        <v>-6.462218906</v>
      </c>
      <c r="BZ277" s="18">
        <f t="shared" si="30"/>
        <v>2.029250217</v>
      </c>
      <c r="CA277" s="18">
        <f t="shared" si="31"/>
        <v>2.155095192</v>
      </c>
      <c r="CB277" s="14">
        <f t="shared" si="32"/>
        <v>28.81849921</v>
      </c>
      <c r="CC277" s="14">
        <f t="shared" si="33"/>
        <v>28.96007481</v>
      </c>
      <c r="CD277" s="14">
        <f t="shared" si="34"/>
        <v>52.82342813</v>
      </c>
      <c r="CE277" s="14">
        <f t="shared" si="35"/>
        <v>49.33123009</v>
      </c>
      <c r="CF277" s="14">
        <f t="shared" si="36"/>
        <v>-12.8169319</v>
      </c>
      <c r="CG277" s="7">
        <v>3814.216667</v>
      </c>
      <c r="CH277" s="7">
        <v>129.0</v>
      </c>
      <c r="CI277" s="7">
        <v>137.0</v>
      </c>
      <c r="CJ277" s="26">
        <v>1703.0</v>
      </c>
      <c r="CK277" s="7">
        <v>1704.0</v>
      </c>
      <c r="CL277" s="7">
        <v>710.0</v>
      </c>
      <c r="CM277" s="7">
        <v>665.0</v>
      </c>
      <c r="CN277" s="7">
        <v>816.0</v>
      </c>
      <c r="CO277" s="7">
        <v>630.0</v>
      </c>
      <c r="CP277" s="19">
        <v>13.0</v>
      </c>
      <c r="CQ277" s="19">
        <v>12.0</v>
      </c>
      <c r="CR277" s="26">
        <f t="shared" si="37"/>
        <v>-1</v>
      </c>
      <c r="CS277" s="18">
        <f t="shared" si="38"/>
        <v>0.8490412003</v>
      </c>
      <c r="CT277" s="18">
        <f t="shared" si="39"/>
        <v>0.7837303387</v>
      </c>
      <c r="CU277" s="18">
        <f t="shared" si="40"/>
        <v>-0.06531086156</v>
      </c>
      <c r="CV277" s="30">
        <v>29.18</v>
      </c>
      <c r="CW277" s="30">
        <v>32.33</v>
      </c>
      <c r="CX277" s="30">
        <v>30.0</v>
      </c>
      <c r="CY277" s="30">
        <v>35.51</v>
      </c>
      <c r="CZ277" s="30">
        <v>37.47</v>
      </c>
      <c r="DA277" s="30">
        <v>33.4</v>
      </c>
      <c r="DB277" s="7">
        <v>458.0</v>
      </c>
      <c r="DC277" s="7">
        <v>333.0</v>
      </c>
      <c r="DD277" s="13">
        <f t="shared" si="41"/>
        <v>0.5790139064</v>
      </c>
      <c r="DE277" s="7">
        <v>2.56</v>
      </c>
      <c r="DF277" s="7">
        <v>9.84</v>
      </c>
      <c r="DG277" s="7">
        <v>131.0</v>
      </c>
      <c r="DH277" s="7">
        <v>245.0</v>
      </c>
      <c r="DI277" s="7">
        <v>362.0</v>
      </c>
      <c r="DJ277" s="8" t="s">
        <v>4223</v>
      </c>
      <c r="DK277" s="7" t="s">
        <v>4224</v>
      </c>
    </row>
    <row r="278" ht="12.75" customHeight="1">
      <c r="A278" s="7" t="s">
        <v>1528</v>
      </c>
      <c r="B278" s="7" t="s">
        <v>1529</v>
      </c>
      <c r="C278" s="8" t="s">
        <v>628</v>
      </c>
      <c r="D278" s="9" t="s">
        <v>255</v>
      </c>
      <c r="E278" s="7">
        <v>9.0</v>
      </c>
      <c r="F278" s="7">
        <v>1.0</v>
      </c>
      <c r="G278" s="7">
        <v>1.0</v>
      </c>
      <c r="H278" s="24">
        <f t="shared" si="1"/>
        <v>2</v>
      </c>
      <c r="I278" s="25">
        <f t="shared" si="2"/>
        <v>1.197206518</v>
      </c>
      <c r="J278" s="19">
        <v>1.0</v>
      </c>
      <c r="K278" s="19">
        <v>1.0</v>
      </c>
      <c r="L278" s="19">
        <v>0.0</v>
      </c>
      <c r="M278" s="19">
        <v>6.0</v>
      </c>
      <c r="N278" s="19">
        <v>6.0</v>
      </c>
      <c r="O278" s="19">
        <v>3.0</v>
      </c>
      <c r="P278" s="19">
        <v>12.0</v>
      </c>
      <c r="Q278" s="10">
        <f t="shared" si="3"/>
        <v>0.1666666667</v>
      </c>
      <c r="R278" s="10">
        <f t="shared" si="4"/>
        <v>0.06666666667</v>
      </c>
      <c r="S278" s="7">
        <v>6014.0</v>
      </c>
      <c r="T278" s="14">
        <f t="shared" si="5"/>
        <v>11.13703704</v>
      </c>
      <c r="U278" s="14">
        <v>98.47</v>
      </c>
      <c r="V278" s="14">
        <f t="shared" si="6"/>
        <v>10.94111111</v>
      </c>
      <c r="W278" s="14">
        <v>343.49</v>
      </c>
      <c r="X278" s="14">
        <f t="shared" si="7"/>
        <v>38.16555556</v>
      </c>
      <c r="Y278" s="13">
        <f t="shared" si="8"/>
        <v>0.2228029686</v>
      </c>
      <c r="Z278" s="12">
        <f t="shared" si="9"/>
        <v>12</v>
      </c>
      <c r="AA278" s="19">
        <v>1.0</v>
      </c>
      <c r="AB278" s="19">
        <v>0.0</v>
      </c>
      <c r="AC278" s="19">
        <v>4.0</v>
      </c>
      <c r="AD278" s="19">
        <v>1.0</v>
      </c>
      <c r="AE278" s="19">
        <v>3.0</v>
      </c>
      <c r="AF278" s="10">
        <f t="shared" si="10"/>
        <v>0.3333333333</v>
      </c>
      <c r="AG278" s="10">
        <f t="shared" si="11"/>
        <v>0.3333333333</v>
      </c>
      <c r="AH278" s="10">
        <f t="shared" si="12"/>
        <v>0.6666666667</v>
      </c>
      <c r="AI278" s="19">
        <v>28.0</v>
      </c>
      <c r="AJ278" s="13">
        <f t="shared" si="13"/>
        <v>0.28</v>
      </c>
      <c r="AK278" s="19">
        <v>36.0</v>
      </c>
      <c r="AL278" s="13">
        <f t="shared" si="14"/>
        <v>0.36</v>
      </c>
      <c r="AM278" s="19">
        <v>36.0</v>
      </c>
      <c r="AN278" s="13">
        <f t="shared" si="15"/>
        <v>0.36</v>
      </c>
      <c r="AO278" s="13">
        <f t="shared" si="16"/>
        <v>0.4375</v>
      </c>
      <c r="AP278" s="8">
        <v>3.0</v>
      </c>
      <c r="AQ278" s="14">
        <v>-0.29000000000000004</v>
      </c>
      <c r="AR278" s="19">
        <v>17.4</v>
      </c>
      <c r="AS278" s="26">
        <v>7.0</v>
      </c>
      <c r="AT278" s="27">
        <v>-0.011</v>
      </c>
      <c r="AU278" s="8">
        <v>12.0</v>
      </c>
      <c r="AV278" s="27">
        <v>-2.732</v>
      </c>
      <c r="AW278" s="19">
        <v>49.69</v>
      </c>
      <c r="AX278" s="19">
        <v>18.26</v>
      </c>
      <c r="AY278" s="27">
        <v>0.783</v>
      </c>
      <c r="AZ278" s="27">
        <v>3.225</v>
      </c>
      <c r="BA278" s="19">
        <v>51.93</v>
      </c>
      <c r="BB278" s="13">
        <f t="shared" si="17"/>
        <v>0.08333333333</v>
      </c>
      <c r="BC278" s="28">
        <f t="shared" si="18"/>
        <v>0.962962963</v>
      </c>
      <c r="BD278" s="26">
        <f t="shared" si="19"/>
        <v>1046.296296</v>
      </c>
      <c r="BE278" s="13">
        <f t="shared" si="20"/>
        <v>0.0462962963</v>
      </c>
      <c r="BF278" s="18">
        <f t="shared" si="21"/>
        <v>1.827967909</v>
      </c>
      <c r="BG278" s="18">
        <f t="shared" si="22"/>
        <v>1.218645273</v>
      </c>
      <c r="BH278" s="14">
        <f t="shared" si="23"/>
        <v>21.93561491</v>
      </c>
      <c r="BI278" s="14">
        <f t="shared" si="24"/>
        <v>32.90342236</v>
      </c>
      <c r="BJ278" s="14">
        <f t="shared" si="25"/>
        <v>44.48055245</v>
      </c>
      <c r="BK278" s="14">
        <f t="shared" si="26"/>
        <v>60.93226363</v>
      </c>
      <c r="BL278" s="14">
        <f t="shared" si="27"/>
        <v>-16.45171118</v>
      </c>
      <c r="BM278" s="19">
        <v>3.0</v>
      </c>
      <c r="BN278" s="19">
        <v>2.0</v>
      </c>
      <c r="BO278" s="26">
        <v>33.0</v>
      </c>
      <c r="BP278" s="26">
        <v>52.0</v>
      </c>
      <c r="BQ278" s="19">
        <v>17.0</v>
      </c>
      <c r="BR278" s="19">
        <v>15.0</v>
      </c>
      <c r="BS278" s="19">
        <v>20.0</v>
      </c>
      <c r="BT278" s="19">
        <v>31.0</v>
      </c>
      <c r="BU278" s="19">
        <v>37.0</v>
      </c>
      <c r="BV278" s="19">
        <v>39.0</v>
      </c>
      <c r="BW278" s="13">
        <f t="shared" si="28"/>
        <v>0.4868421053</v>
      </c>
      <c r="BX278" s="14">
        <v>1.43</v>
      </c>
      <c r="BY278" s="29">
        <f t="shared" si="29"/>
        <v>-20.99871118</v>
      </c>
      <c r="BZ278" s="18">
        <f t="shared" si="30"/>
        <v>2.301444043</v>
      </c>
      <c r="CA278" s="18">
        <f t="shared" si="31"/>
        <v>1.759927798</v>
      </c>
      <c r="CB278" s="14">
        <f t="shared" si="32"/>
        <v>22.74368231</v>
      </c>
      <c r="CC278" s="14">
        <f t="shared" si="33"/>
        <v>26.80505415</v>
      </c>
      <c r="CD278" s="14">
        <f t="shared" si="34"/>
        <v>42.37364621</v>
      </c>
      <c r="CE278" s="14">
        <f t="shared" si="35"/>
        <v>46.9765343</v>
      </c>
      <c r="CF278" s="14">
        <f t="shared" si="36"/>
        <v>-11.84882309</v>
      </c>
      <c r="CG278" s="7">
        <v>443.2</v>
      </c>
      <c r="CH278" s="7">
        <v>17.0</v>
      </c>
      <c r="CI278" s="7">
        <v>13.0</v>
      </c>
      <c r="CJ278" s="26">
        <v>151.0</v>
      </c>
      <c r="CK278" s="7">
        <v>185.0</v>
      </c>
      <c r="CL278" s="7">
        <v>69.0</v>
      </c>
      <c r="CM278" s="7">
        <v>59.0</v>
      </c>
      <c r="CN278" s="7">
        <v>76.0</v>
      </c>
      <c r="CO278" s="7">
        <v>90.0</v>
      </c>
      <c r="CP278" s="19">
        <v>0.0</v>
      </c>
      <c r="CQ278" s="19">
        <v>3.0</v>
      </c>
      <c r="CR278" s="26">
        <f t="shared" si="37"/>
        <v>3</v>
      </c>
      <c r="CS278" s="18">
        <f t="shared" si="38"/>
        <v>0</v>
      </c>
      <c r="CT278" s="18">
        <f t="shared" si="39"/>
        <v>1.795809777</v>
      </c>
      <c r="CU278" s="18">
        <f t="shared" si="40"/>
        <v>1.795809777</v>
      </c>
      <c r="CV278" s="30">
        <v>3.36</v>
      </c>
      <c r="CW278" s="30">
        <v>3.39</v>
      </c>
      <c r="CX278" s="30">
        <v>3.81</v>
      </c>
      <c r="CY278" s="30">
        <v>4.97</v>
      </c>
      <c r="CZ278" s="30">
        <v>4.13</v>
      </c>
      <c r="DA278" s="30">
        <v>4.11</v>
      </c>
      <c r="DB278" s="7">
        <v>0.0</v>
      </c>
      <c r="DC278" s="7">
        <v>0.0</v>
      </c>
      <c r="DD278" s="13" t="str">
        <f t="shared" si="41"/>
        <v> </v>
      </c>
      <c r="DE278" s="7">
        <v>0.0</v>
      </c>
      <c r="DF278" s="7">
        <v>0.0</v>
      </c>
      <c r="DG278" s="7">
        <v>0.0</v>
      </c>
      <c r="DH278" s="7">
        <v>0.0</v>
      </c>
      <c r="DI278" s="7">
        <v>0.0</v>
      </c>
      <c r="DJ278" s="9" t="s">
        <v>4225</v>
      </c>
      <c r="DK278" s="7" t="s">
        <v>4226</v>
      </c>
    </row>
    <row r="279" ht="12.75" customHeight="1">
      <c r="A279" s="7" t="s">
        <v>452</v>
      </c>
      <c r="B279" s="7" t="s">
        <v>1531</v>
      </c>
      <c r="C279" s="8" t="s">
        <v>399</v>
      </c>
      <c r="D279" s="9" t="s">
        <v>174</v>
      </c>
      <c r="E279" s="7">
        <v>82.0</v>
      </c>
      <c r="F279" s="7">
        <v>4.0</v>
      </c>
      <c r="G279" s="7">
        <v>27.0</v>
      </c>
      <c r="H279" s="24">
        <f t="shared" si="1"/>
        <v>31</v>
      </c>
      <c r="I279" s="25">
        <f t="shared" si="2"/>
        <v>1.16086753</v>
      </c>
      <c r="J279" s="19">
        <v>4.0</v>
      </c>
      <c r="K279" s="19">
        <v>10.0</v>
      </c>
      <c r="L279" s="19">
        <v>13.0</v>
      </c>
      <c r="M279" s="19">
        <v>97.0</v>
      </c>
      <c r="N279" s="19">
        <v>49.0</v>
      </c>
      <c r="O279" s="19">
        <v>92.0</v>
      </c>
      <c r="P279" s="19">
        <v>66.0</v>
      </c>
      <c r="Q279" s="10">
        <f t="shared" si="3"/>
        <v>0.0412371134</v>
      </c>
      <c r="R279" s="10">
        <f t="shared" si="4"/>
        <v>0.01680672269</v>
      </c>
      <c r="S279" s="7">
        <v>96135.0</v>
      </c>
      <c r="T279" s="14">
        <f t="shared" si="5"/>
        <v>19.53963415</v>
      </c>
      <c r="U279" s="14">
        <v>1497.16</v>
      </c>
      <c r="V279" s="14">
        <f t="shared" si="6"/>
        <v>18.25804878</v>
      </c>
      <c r="W279" s="14">
        <v>2441.44</v>
      </c>
      <c r="X279" s="14">
        <f t="shared" si="7"/>
        <v>29.77365854</v>
      </c>
      <c r="Y279" s="13">
        <f t="shared" si="8"/>
        <v>0.3801249175</v>
      </c>
      <c r="Z279" s="12">
        <f t="shared" si="9"/>
        <v>112.2077922</v>
      </c>
      <c r="AA279" s="19">
        <v>110.0</v>
      </c>
      <c r="AB279" s="19">
        <v>82.0</v>
      </c>
      <c r="AC279" s="19">
        <v>78.0</v>
      </c>
      <c r="AD279" s="19">
        <v>59.0</v>
      </c>
      <c r="AE279" s="19">
        <v>12.0</v>
      </c>
      <c r="AF279" s="10">
        <f t="shared" si="10"/>
        <v>0.05194805195</v>
      </c>
      <c r="AG279" s="10">
        <f t="shared" si="11"/>
        <v>0.2987012987</v>
      </c>
      <c r="AH279" s="10">
        <f t="shared" si="12"/>
        <v>0.3506493506</v>
      </c>
      <c r="AI279" s="19">
        <v>482.0</v>
      </c>
      <c r="AJ279" s="13">
        <f t="shared" si="13"/>
        <v>0.3146214099</v>
      </c>
      <c r="AK279" s="19">
        <v>476.0</v>
      </c>
      <c r="AL279" s="13">
        <f t="shared" si="14"/>
        <v>0.3107049608</v>
      </c>
      <c r="AM279" s="19">
        <v>574.0</v>
      </c>
      <c r="AN279" s="13">
        <f t="shared" si="15"/>
        <v>0.3746736292</v>
      </c>
      <c r="AO279" s="13">
        <f t="shared" si="16"/>
        <v>0.503131524</v>
      </c>
      <c r="AP279" s="8">
        <v>5.0</v>
      </c>
      <c r="AQ279" s="14">
        <v>-1.34</v>
      </c>
      <c r="AR279" s="19">
        <v>17.66</v>
      </c>
      <c r="AS279" s="26">
        <v>1.0</v>
      </c>
      <c r="AT279" s="27">
        <v>0.867</v>
      </c>
      <c r="AU279" s="8">
        <v>1.0</v>
      </c>
      <c r="AV279" s="27">
        <v>0.308</v>
      </c>
      <c r="AW279" s="19">
        <v>50.18</v>
      </c>
      <c r="AX279" s="19">
        <v>17.17</v>
      </c>
      <c r="AY279" s="27">
        <v>2.461</v>
      </c>
      <c r="AZ279" s="27">
        <v>7.3870000000000005</v>
      </c>
      <c r="BA279" s="19">
        <v>53.47</v>
      </c>
      <c r="BB279" s="13">
        <f t="shared" si="17"/>
        <v>0.08912037037</v>
      </c>
      <c r="BC279" s="28">
        <f t="shared" si="18"/>
        <v>0.9163292848</v>
      </c>
      <c r="BD279" s="26">
        <f t="shared" si="19"/>
        <v>1005.449655</v>
      </c>
      <c r="BE279" s="13">
        <f t="shared" si="20"/>
        <v>0.005449655121</v>
      </c>
      <c r="BF279" s="18">
        <f t="shared" si="21"/>
        <v>3.085842529</v>
      </c>
      <c r="BG279" s="18">
        <f t="shared" si="22"/>
        <v>2.484704374</v>
      </c>
      <c r="BH279" s="14">
        <f t="shared" si="23"/>
        <v>34.62555772</v>
      </c>
      <c r="BI279" s="14">
        <f t="shared" si="24"/>
        <v>29.69622485</v>
      </c>
      <c r="BJ279" s="14">
        <f t="shared" si="25"/>
        <v>67.08701809</v>
      </c>
      <c r="BK279" s="14">
        <f t="shared" si="26"/>
        <v>57.86956638</v>
      </c>
      <c r="BL279" s="14">
        <f t="shared" si="27"/>
        <v>9.217451709</v>
      </c>
      <c r="BM279" s="19">
        <v>77.0</v>
      </c>
      <c r="BN279" s="19">
        <v>62.0</v>
      </c>
      <c r="BO279" s="26">
        <v>787.0</v>
      </c>
      <c r="BP279" s="26">
        <v>679.0</v>
      </c>
      <c r="BQ279" s="19">
        <v>366.0</v>
      </c>
      <c r="BR279" s="19">
        <v>346.0</v>
      </c>
      <c r="BS279" s="19">
        <v>444.0</v>
      </c>
      <c r="BT279" s="19">
        <v>357.0</v>
      </c>
      <c r="BU279" s="19">
        <v>870.0</v>
      </c>
      <c r="BV279" s="19">
        <v>742.0</v>
      </c>
      <c r="BW279" s="13">
        <f t="shared" si="28"/>
        <v>0.5397022333</v>
      </c>
      <c r="BX279" s="14">
        <v>0.98</v>
      </c>
      <c r="BY279" s="29">
        <f t="shared" si="29"/>
        <v>1.973295132</v>
      </c>
      <c r="BZ279" s="18">
        <f t="shared" si="30"/>
        <v>2.464883071</v>
      </c>
      <c r="CA279" s="18">
        <f t="shared" si="31"/>
        <v>2.342404409</v>
      </c>
      <c r="CB279" s="14">
        <f t="shared" si="32"/>
        <v>31.32391779</v>
      </c>
      <c r="CC279" s="14">
        <f t="shared" si="33"/>
        <v>28.13947258</v>
      </c>
      <c r="CD279" s="14">
        <f t="shared" si="34"/>
        <v>61.54552762</v>
      </c>
      <c r="CE279" s="14">
        <f t="shared" si="35"/>
        <v>55.54407318</v>
      </c>
      <c r="CF279" s="14">
        <f t="shared" si="36"/>
        <v>3.215997274</v>
      </c>
      <c r="CG279" s="7">
        <v>3919.05</v>
      </c>
      <c r="CH279" s="7">
        <v>161.0</v>
      </c>
      <c r="CI279" s="7">
        <v>153.0</v>
      </c>
      <c r="CJ279" s="26">
        <v>1885.0</v>
      </c>
      <c r="CK279" s="7">
        <v>1685.0</v>
      </c>
      <c r="CL279" s="7">
        <v>903.0</v>
      </c>
      <c r="CM279" s="7">
        <v>833.0</v>
      </c>
      <c r="CN279" s="7">
        <v>1071.0</v>
      </c>
      <c r="CO279" s="7">
        <v>957.0</v>
      </c>
      <c r="CP279" s="19">
        <v>15.0</v>
      </c>
      <c r="CQ279" s="19">
        <v>7.0</v>
      </c>
      <c r="CR279" s="26">
        <f t="shared" si="37"/>
        <v>-8</v>
      </c>
      <c r="CS279" s="18">
        <f t="shared" si="38"/>
        <v>0.5617100952</v>
      </c>
      <c r="CT279" s="18">
        <f t="shared" si="39"/>
        <v>0.2621313778</v>
      </c>
      <c r="CU279" s="18">
        <f t="shared" si="40"/>
        <v>-0.2995787174</v>
      </c>
      <c r="CV279" s="30">
        <v>70.84</v>
      </c>
      <c r="CW279" s="30">
        <v>64.31</v>
      </c>
      <c r="CX279" s="30">
        <v>66.13</v>
      </c>
      <c r="CY279" s="30">
        <v>63.31</v>
      </c>
      <c r="CZ279" s="30">
        <v>67.64</v>
      </c>
      <c r="DA279" s="30">
        <v>54.71</v>
      </c>
      <c r="DB279" s="7">
        <v>0.0</v>
      </c>
      <c r="DC279" s="7">
        <v>0.0</v>
      </c>
      <c r="DD279" s="13" t="str">
        <f t="shared" si="41"/>
        <v> </v>
      </c>
      <c r="DE279" s="7">
        <v>0.0</v>
      </c>
      <c r="DF279" s="7">
        <v>0.0</v>
      </c>
      <c r="DG279" s="7">
        <v>0.0</v>
      </c>
      <c r="DH279" s="7">
        <v>0.0</v>
      </c>
      <c r="DI279" s="7">
        <v>0.0</v>
      </c>
      <c r="DJ279" s="8" t="s">
        <v>4227</v>
      </c>
      <c r="DK279" s="7" t="s">
        <v>4228</v>
      </c>
    </row>
    <row r="280" ht="12.75" customHeight="1">
      <c r="A280" s="7" t="s">
        <v>350</v>
      </c>
      <c r="B280" s="7" t="s">
        <v>1535</v>
      </c>
      <c r="C280" s="8" t="s">
        <v>182</v>
      </c>
      <c r="D280" s="9" t="s">
        <v>174</v>
      </c>
      <c r="E280" s="7">
        <v>43.0</v>
      </c>
      <c r="F280" s="7">
        <v>1.0</v>
      </c>
      <c r="G280" s="7">
        <v>7.0</v>
      </c>
      <c r="H280" s="24">
        <f t="shared" si="1"/>
        <v>8</v>
      </c>
      <c r="I280" s="25">
        <f t="shared" si="2"/>
        <v>0.7884362681</v>
      </c>
      <c r="J280" s="19">
        <v>1.0</v>
      </c>
      <c r="K280" s="19">
        <v>1.0</v>
      </c>
      <c r="L280" s="19">
        <v>6.0</v>
      </c>
      <c r="M280" s="19">
        <v>39.0</v>
      </c>
      <c r="N280" s="19">
        <v>19.0</v>
      </c>
      <c r="O280" s="19">
        <v>36.0</v>
      </c>
      <c r="P280" s="19">
        <v>22.0</v>
      </c>
      <c r="Q280" s="10">
        <f t="shared" si="3"/>
        <v>0.02564102564</v>
      </c>
      <c r="R280" s="10">
        <f t="shared" si="4"/>
        <v>0.01063829787</v>
      </c>
      <c r="S280" s="7">
        <v>36528.0</v>
      </c>
      <c r="T280" s="14">
        <f t="shared" si="5"/>
        <v>14.15813953</v>
      </c>
      <c r="U280" s="14">
        <v>610.09</v>
      </c>
      <c r="V280" s="14">
        <f t="shared" si="6"/>
        <v>14.18813953</v>
      </c>
      <c r="W280" s="14">
        <v>1453.56</v>
      </c>
      <c r="X280" s="14">
        <f t="shared" si="7"/>
        <v>33.80372093</v>
      </c>
      <c r="Y280" s="13">
        <f t="shared" si="8"/>
        <v>0.2956363724</v>
      </c>
      <c r="Z280" s="12">
        <f t="shared" si="9"/>
        <v>13</v>
      </c>
      <c r="AA280" s="19">
        <v>45.0</v>
      </c>
      <c r="AB280" s="19">
        <v>31.0</v>
      </c>
      <c r="AC280" s="19">
        <v>42.0</v>
      </c>
      <c r="AD280" s="19">
        <v>10.0</v>
      </c>
      <c r="AE280" s="19">
        <v>2.0</v>
      </c>
      <c r="AF280" s="10">
        <f t="shared" si="10"/>
        <v>0.04545454545</v>
      </c>
      <c r="AG280" s="10">
        <f t="shared" si="11"/>
        <v>0.3181818182</v>
      </c>
      <c r="AH280" s="10">
        <f t="shared" si="12"/>
        <v>0.3636363636</v>
      </c>
      <c r="AI280" s="19">
        <v>186.0</v>
      </c>
      <c r="AJ280" s="13">
        <f t="shared" si="13"/>
        <v>0.3345323741</v>
      </c>
      <c r="AK280" s="19">
        <v>216.0</v>
      </c>
      <c r="AL280" s="13">
        <f t="shared" si="14"/>
        <v>0.3884892086</v>
      </c>
      <c r="AM280" s="19">
        <v>154.0</v>
      </c>
      <c r="AN280" s="13">
        <f t="shared" si="15"/>
        <v>0.2769784173</v>
      </c>
      <c r="AO280" s="13">
        <f t="shared" si="16"/>
        <v>0.4626865672</v>
      </c>
      <c r="AP280" s="8">
        <v>4.0</v>
      </c>
      <c r="AQ280" s="14">
        <v>-1.62</v>
      </c>
      <c r="AR280" s="19">
        <v>17.26</v>
      </c>
      <c r="AS280" s="26">
        <v>5.0</v>
      </c>
      <c r="AT280" s="27">
        <v>-0.268</v>
      </c>
      <c r="AU280" s="8">
        <v>8.0</v>
      </c>
      <c r="AV280" s="27">
        <v>-0.993</v>
      </c>
      <c r="AW280" s="19">
        <v>49.74</v>
      </c>
      <c r="AX280" s="19">
        <v>16.5</v>
      </c>
      <c r="AY280" s="27">
        <v>-0.17400000000000002</v>
      </c>
      <c r="AZ280" s="27">
        <v>-5.331</v>
      </c>
      <c r="BA280" s="19">
        <v>48.51</v>
      </c>
      <c r="BB280" s="13">
        <f t="shared" si="17"/>
        <v>0.07692307692</v>
      </c>
      <c r="BC280" s="28">
        <f t="shared" si="18"/>
        <v>0.9369085174</v>
      </c>
      <c r="BD280" s="26">
        <f t="shared" si="19"/>
        <v>1013.831594</v>
      </c>
      <c r="BE280" s="13">
        <f t="shared" si="20"/>
        <v>0.01383159427</v>
      </c>
      <c r="BF280" s="18">
        <f t="shared" si="21"/>
        <v>2.163615204</v>
      </c>
      <c r="BG280" s="18">
        <f t="shared" si="22"/>
        <v>1.966922913</v>
      </c>
      <c r="BH280" s="14">
        <f t="shared" si="23"/>
        <v>28.12699766</v>
      </c>
      <c r="BI280" s="14">
        <f t="shared" si="24"/>
        <v>31.17572817</v>
      </c>
      <c r="BJ280" s="14">
        <f t="shared" si="25"/>
        <v>52.22180334</v>
      </c>
      <c r="BK280" s="14">
        <f t="shared" si="26"/>
        <v>58.51595666</v>
      </c>
      <c r="BL280" s="14">
        <f t="shared" si="27"/>
        <v>-6.294153322</v>
      </c>
      <c r="BM280" s="19">
        <v>22.0</v>
      </c>
      <c r="BN280" s="19">
        <v>20.0</v>
      </c>
      <c r="BO280" s="26">
        <v>264.0</v>
      </c>
      <c r="BP280" s="26">
        <v>297.0</v>
      </c>
      <c r="BQ280" s="19">
        <v>96.0</v>
      </c>
      <c r="BR280" s="19">
        <v>128.0</v>
      </c>
      <c r="BS280" s="19">
        <v>149.0</v>
      </c>
      <c r="BT280" s="19">
        <v>150.0</v>
      </c>
      <c r="BU280" s="19">
        <v>250.0</v>
      </c>
      <c r="BV280" s="19">
        <v>260.0</v>
      </c>
      <c r="BW280" s="13">
        <f t="shared" si="28"/>
        <v>0.4901960784</v>
      </c>
      <c r="BX280" s="14">
        <v>0.2800000000000001</v>
      </c>
      <c r="BY280" s="29">
        <f t="shared" si="29"/>
        <v>-1.150630934</v>
      </c>
      <c r="BZ280" s="18">
        <f t="shared" si="30"/>
        <v>2.006640332</v>
      </c>
      <c r="CA280" s="18">
        <f t="shared" si="31"/>
        <v>2.384703003</v>
      </c>
      <c r="CB280" s="14">
        <f t="shared" si="32"/>
        <v>28.09296464</v>
      </c>
      <c r="CC280" s="14">
        <f t="shared" si="33"/>
        <v>30.9138938</v>
      </c>
      <c r="CD280" s="14">
        <f t="shared" si="34"/>
        <v>52.89969222</v>
      </c>
      <c r="CE280" s="14">
        <f t="shared" si="35"/>
        <v>58.5124688</v>
      </c>
      <c r="CF280" s="14">
        <f t="shared" si="36"/>
        <v>-0.6813767421</v>
      </c>
      <c r="CG280" s="7">
        <v>2063.15</v>
      </c>
      <c r="CH280" s="7">
        <v>69.0</v>
      </c>
      <c r="CI280" s="7">
        <v>82.0</v>
      </c>
      <c r="CJ280" s="26">
        <v>897.0</v>
      </c>
      <c r="CK280" s="7">
        <v>981.0</v>
      </c>
      <c r="CL280" s="7">
        <v>353.0</v>
      </c>
      <c r="CM280" s="7">
        <v>396.0</v>
      </c>
      <c r="CN280" s="7">
        <v>500.0</v>
      </c>
      <c r="CO280" s="7">
        <v>553.0</v>
      </c>
      <c r="CP280" s="19">
        <v>9.0</v>
      </c>
      <c r="CQ280" s="19">
        <v>1.0</v>
      </c>
      <c r="CR280" s="26">
        <f t="shared" si="37"/>
        <v>-8</v>
      </c>
      <c r="CS280" s="18">
        <f t="shared" si="38"/>
        <v>0.8869908016</v>
      </c>
      <c r="CT280" s="18">
        <f t="shared" si="39"/>
        <v>0.09855453351</v>
      </c>
      <c r="CU280" s="18">
        <f t="shared" si="40"/>
        <v>-0.7884362681</v>
      </c>
      <c r="CV280" s="30">
        <v>23.92</v>
      </c>
      <c r="CW280" s="30">
        <v>22.89</v>
      </c>
      <c r="CX280" s="30">
        <v>22.44</v>
      </c>
      <c r="CY280" s="30">
        <v>26.93</v>
      </c>
      <c r="CZ280" s="30">
        <v>23.15</v>
      </c>
      <c r="DA280" s="30">
        <v>23.19</v>
      </c>
      <c r="DB280" s="7">
        <v>0.0</v>
      </c>
      <c r="DC280" s="7">
        <v>0.0</v>
      </c>
      <c r="DD280" s="13" t="str">
        <f t="shared" si="41"/>
        <v> </v>
      </c>
      <c r="DE280" s="7">
        <v>0.0</v>
      </c>
      <c r="DF280" s="7">
        <v>0.0</v>
      </c>
      <c r="DG280" s="7">
        <v>0.0</v>
      </c>
      <c r="DH280" s="7">
        <v>0.0</v>
      </c>
      <c r="DI280" s="7">
        <v>0.0</v>
      </c>
      <c r="DJ280" s="8" t="s">
        <v>4229</v>
      </c>
      <c r="DK280" s="7" t="s">
        <v>4230</v>
      </c>
    </row>
    <row r="281" ht="12.75" customHeight="1">
      <c r="A281" s="7" t="s">
        <v>1539</v>
      </c>
      <c r="B281" s="7" t="s">
        <v>1540</v>
      </c>
      <c r="C281" s="8" t="s">
        <v>542</v>
      </c>
      <c r="D281" s="9" t="s">
        <v>150</v>
      </c>
      <c r="E281" s="7">
        <v>34.0</v>
      </c>
      <c r="F281" s="7">
        <v>1.0</v>
      </c>
      <c r="G281" s="7">
        <v>4.0</v>
      </c>
      <c r="H281" s="24">
        <f t="shared" si="1"/>
        <v>5</v>
      </c>
      <c r="I281" s="25">
        <f t="shared" si="2"/>
        <v>0.9062987765</v>
      </c>
      <c r="J281" s="19">
        <v>1.0</v>
      </c>
      <c r="K281" s="19">
        <v>2.0</v>
      </c>
      <c r="L281" s="19">
        <v>1.0</v>
      </c>
      <c r="M281" s="19">
        <v>17.0</v>
      </c>
      <c r="N281" s="19">
        <v>6.0</v>
      </c>
      <c r="O281" s="19">
        <v>5.0</v>
      </c>
      <c r="P281" s="19">
        <v>17.0</v>
      </c>
      <c r="Q281" s="10">
        <f t="shared" si="3"/>
        <v>0.05882352941</v>
      </c>
      <c r="R281" s="10">
        <f t="shared" si="4"/>
        <v>0.03571428571</v>
      </c>
      <c r="S281" s="7">
        <v>19861.0</v>
      </c>
      <c r="T281" s="14">
        <f t="shared" si="5"/>
        <v>9.735784314</v>
      </c>
      <c r="U281" s="14">
        <v>328.18</v>
      </c>
      <c r="V281" s="14">
        <f t="shared" si="6"/>
        <v>9.652352941</v>
      </c>
      <c r="W281" s="14">
        <v>1310.38</v>
      </c>
      <c r="X281" s="14">
        <f t="shared" si="7"/>
        <v>38.54058824</v>
      </c>
      <c r="Y281" s="13">
        <f t="shared" si="8"/>
        <v>0.2002856166</v>
      </c>
      <c r="Z281" s="12">
        <f t="shared" si="9"/>
        <v>46.57142857</v>
      </c>
      <c r="AA281" s="19">
        <v>10.0</v>
      </c>
      <c r="AB281" s="19">
        <v>3.0</v>
      </c>
      <c r="AC281" s="19">
        <v>14.0</v>
      </c>
      <c r="AD281" s="19">
        <v>11.0</v>
      </c>
      <c r="AE281" s="19">
        <v>5.0</v>
      </c>
      <c r="AF281" s="10">
        <f t="shared" si="10"/>
        <v>0.1428571429</v>
      </c>
      <c r="AG281" s="10">
        <f t="shared" si="11"/>
        <v>0.4285714286</v>
      </c>
      <c r="AH281" s="10">
        <f t="shared" si="12"/>
        <v>0.5714285714</v>
      </c>
      <c r="AI281" s="19">
        <v>102.0</v>
      </c>
      <c r="AJ281" s="13">
        <f t="shared" si="13"/>
        <v>0.3984375</v>
      </c>
      <c r="AK281" s="19">
        <v>57.0</v>
      </c>
      <c r="AL281" s="13">
        <f t="shared" si="14"/>
        <v>0.22265625</v>
      </c>
      <c r="AM281" s="19">
        <v>97.0</v>
      </c>
      <c r="AN281" s="13">
        <f t="shared" si="15"/>
        <v>0.37890625</v>
      </c>
      <c r="AO281" s="13">
        <f t="shared" si="16"/>
        <v>0.641509434</v>
      </c>
      <c r="AP281" s="8">
        <v>15.0</v>
      </c>
      <c r="AQ281" s="14">
        <v>17.63</v>
      </c>
      <c r="AR281" s="19">
        <v>16.76</v>
      </c>
      <c r="AS281" s="26">
        <v>13.0</v>
      </c>
      <c r="AT281" s="27">
        <v>-0.673</v>
      </c>
      <c r="AU281" s="8">
        <v>14.0</v>
      </c>
      <c r="AV281" s="27">
        <v>-0.034</v>
      </c>
      <c r="AW281" s="19">
        <v>49.92</v>
      </c>
      <c r="AX281" s="19">
        <v>17.0</v>
      </c>
      <c r="AY281" s="27">
        <v>-1.241</v>
      </c>
      <c r="AZ281" s="27">
        <v>-1.199</v>
      </c>
      <c r="BA281" s="19">
        <v>50.62</v>
      </c>
      <c r="BB281" s="13">
        <f t="shared" si="17"/>
        <v>0.04294478528</v>
      </c>
      <c r="BC281" s="28">
        <f t="shared" si="18"/>
        <v>0.9282051282</v>
      </c>
      <c r="BD281" s="26">
        <f t="shared" si="19"/>
        <v>971.1499135</v>
      </c>
      <c r="BE281" s="13">
        <f t="shared" si="20"/>
        <v>-0.02885008652</v>
      </c>
      <c r="BF281" s="18">
        <f t="shared" si="21"/>
        <v>1.279785484</v>
      </c>
      <c r="BG281" s="18">
        <f t="shared" si="22"/>
        <v>2.559570967</v>
      </c>
      <c r="BH281" s="14">
        <f t="shared" si="23"/>
        <v>29.80071912</v>
      </c>
      <c r="BI281" s="14">
        <f t="shared" si="24"/>
        <v>35.65116704</v>
      </c>
      <c r="BJ281" s="14">
        <f t="shared" si="25"/>
        <v>49.72880736</v>
      </c>
      <c r="BK281" s="14">
        <f t="shared" si="26"/>
        <v>59.60143824</v>
      </c>
      <c r="BL281" s="14">
        <f t="shared" si="27"/>
        <v>-9.872630873</v>
      </c>
      <c r="BM281" s="19">
        <v>7.0</v>
      </c>
      <c r="BN281" s="19">
        <v>14.0</v>
      </c>
      <c r="BO281" s="26">
        <v>156.0</v>
      </c>
      <c r="BP281" s="26">
        <v>181.0</v>
      </c>
      <c r="BQ281" s="19">
        <v>54.0</v>
      </c>
      <c r="BR281" s="19">
        <v>63.0</v>
      </c>
      <c r="BS281" s="19">
        <v>55.0</v>
      </c>
      <c r="BT281" s="19">
        <v>68.0</v>
      </c>
      <c r="BU281" s="19">
        <v>141.0</v>
      </c>
      <c r="BV281" s="19">
        <v>174.0</v>
      </c>
      <c r="BW281" s="13">
        <f t="shared" si="28"/>
        <v>0.4476190476</v>
      </c>
      <c r="BX281" s="14">
        <v>-5.11</v>
      </c>
      <c r="BY281" s="29">
        <f t="shared" si="29"/>
        <v>-12.19385729</v>
      </c>
      <c r="BZ281" s="18">
        <f t="shared" si="30"/>
        <v>2.165689524</v>
      </c>
      <c r="CA281" s="18">
        <f t="shared" si="31"/>
        <v>2.018863115</v>
      </c>
      <c r="CB281" s="14">
        <f t="shared" si="32"/>
        <v>30.09941372</v>
      </c>
      <c r="CC281" s="14">
        <f t="shared" si="33"/>
        <v>29.10833546</v>
      </c>
      <c r="CD281" s="14">
        <f t="shared" si="34"/>
        <v>54.54601072</v>
      </c>
      <c r="CE281" s="14">
        <f t="shared" si="35"/>
        <v>54.2156513</v>
      </c>
      <c r="CF281" s="14">
        <f t="shared" si="36"/>
        <v>-10.20299029</v>
      </c>
      <c r="CG281" s="7">
        <v>1634.583333</v>
      </c>
      <c r="CH281" s="7">
        <v>59.0</v>
      </c>
      <c r="CI281" s="7">
        <v>55.0</v>
      </c>
      <c r="CJ281" s="26">
        <v>761.0</v>
      </c>
      <c r="CK281" s="7">
        <v>738.0</v>
      </c>
      <c r="CL281" s="7">
        <v>294.0</v>
      </c>
      <c r="CM281" s="7">
        <v>290.0</v>
      </c>
      <c r="CN281" s="7">
        <v>372.0</v>
      </c>
      <c r="CO281" s="7">
        <v>394.0</v>
      </c>
      <c r="CP281" s="19">
        <v>2.0</v>
      </c>
      <c r="CQ281" s="19">
        <v>1.0</v>
      </c>
      <c r="CR281" s="26">
        <f t="shared" si="37"/>
        <v>-1</v>
      </c>
      <c r="CS281" s="18">
        <f t="shared" si="38"/>
        <v>0.3625195106</v>
      </c>
      <c r="CT281" s="18">
        <f t="shared" si="39"/>
        <v>0.1812597553</v>
      </c>
      <c r="CU281" s="18">
        <f t="shared" si="40"/>
        <v>-0.1812597553</v>
      </c>
      <c r="CV281" s="30">
        <v>12.41</v>
      </c>
      <c r="CW281" s="30">
        <v>14.36</v>
      </c>
      <c r="CX281" s="30">
        <v>8.93</v>
      </c>
      <c r="CY281" s="30">
        <v>10.53</v>
      </c>
      <c r="CZ281" s="30">
        <v>10.64</v>
      </c>
      <c r="DA281" s="30">
        <v>11.06</v>
      </c>
      <c r="DB281" s="7">
        <v>117.0</v>
      </c>
      <c r="DC281" s="7">
        <v>139.0</v>
      </c>
      <c r="DD281" s="13">
        <f t="shared" si="41"/>
        <v>0.45703125</v>
      </c>
      <c r="DE281" s="7">
        <v>-0.28</v>
      </c>
      <c r="DF281" s="7">
        <v>-17.15</v>
      </c>
      <c r="DG281" s="7">
        <v>98.0</v>
      </c>
      <c r="DH281" s="7">
        <v>95.0</v>
      </c>
      <c r="DI281" s="7">
        <v>56.0</v>
      </c>
      <c r="DJ281" s="8" t="s">
        <v>4231</v>
      </c>
      <c r="DK281" s="7" t="s">
        <v>4232</v>
      </c>
    </row>
    <row r="282" ht="12.75" customHeight="1">
      <c r="A282" s="7" t="s">
        <v>1543</v>
      </c>
      <c r="B282" s="7" t="s">
        <v>1544</v>
      </c>
      <c r="C282" s="8" t="s">
        <v>628</v>
      </c>
      <c r="D282" s="9" t="s">
        <v>183</v>
      </c>
      <c r="E282" s="7">
        <v>14.0</v>
      </c>
      <c r="F282" s="7">
        <v>0.0</v>
      </c>
      <c r="G282" s="7">
        <v>2.0</v>
      </c>
      <c r="H282" s="24">
        <f t="shared" si="1"/>
        <v>2</v>
      </c>
      <c r="I282" s="25">
        <f t="shared" si="2"/>
        <v>0.9218950064</v>
      </c>
      <c r="J282" s="19">
        <v>0.0</v>
      </c>
      <c r="K282" s="19">
        <v>0.0</v>
      </c>
      <c r="L282" s="19">
        <v>1.0</v>
      </c>
      <c r="M282" s="19">
        <v>7.0</v>
      </c>
      <c r="N282" s="19">
        <v>5.0</v>
      </c>
      <c r="O282" s="19">
        <v>0.0</v>
      </c>
      <c r="P282" s="19">
        <v>6.0</v>
      </c>
      <c r="Q282" s="10">
        <f t="shared" si="3"/>
        <v>0</v>
      </c>
      <c r="R282" s="10">
        <f t="shared" si="4"/>
        <v>0</v>
      </c>
      <c r="S282" s="7">
        <v>7810.0</v>
      </c>
      <c r="T282" s="14">
        <f t="shared" si="5"/>
        <v>9.297619048</v>
      </c>
      <c r="U282" s="14">
        <v>132.06</v>
      </c>
      <c r="V282" s="14">
        <f t="shared" si="6"/>
        <v>9.432857143</v>
      </c>
      <c r="W282" s="14">
        <v>543.57</v>
      </c>
      <c r="X282" s="14">
        <f t="shared" si="7"/>
        <v>38.82642857</v>
      </c>
      <c r="Y282" s="13">
        <f t="shared" si="8"/>
        <v>0.1954620132</v>
      </c>
      <c r="Z282" s="12">
        <f t="shared" si="9"/>
        <v>0</v>
      </c>
      <c r="AA282" s="19">
        <v>2.0</v>
      </c>
      <c r="AB282" s="19">
        <v>8.0</v>
      </c>
      <c r="AC282" s="19">
        <v>17.0</v>
      </c>
      <c r="AD282" s="19">
        <v>3.0</v>
      </c>
      <c r="AE282" s="19">
        <v>3.0</v>
      </c>
      <c r="AF282" s="10">
        <f t="shared" si="10"/>
        <v>0</v>
      </c>
      <c r="AG282" s="10">
        <f t="shared" si="11"/>
        <v>0.3333333333</v>
      </c>
      <c r="AH282" s="10">
        <f t="shared" si="12"/>
        <v>0.3333333333</v>
      </c>
      <c r="AI282" s="19">
        <v>34.0</v>
      </c>
      <c r="AJ282" s="13">
        <f t="shared" si="13"/>
        <v>0.3469387755</v>
      </c>
      <c r="AK282" s="19">
        <v>31.0</v>
      </c>
      <c r="AL282" s="13">
        <f t="shared" si="14"/>
        <v>0.3163265306</v>
      </c>
      <c r="AM282" s="19">
        <v>33.0</v>
      </c>
      <c r="AN282" s="13">
        <f t="shared" si="15"/>
        <v>0.3367346939</v>
      </c>
      <c r="AO282" s="13">
        <f t="shared" si="16"/>
        <v>0.5230769231</v>
      </c>
      <c r="AP282" s="8">
        <v>12.0</v>
      </c>
      <c r="AQ282" s="14">
        <v>-0.2800000000000001</v>
      </c>
      <c r="AR282" s="19">
        <v>16.86</v>
      </c>
      <c r="AS282" s="26">
        <v>14.0</v>
      </c>
      <c r="AT282" s="27">
        <v>-0.147</v>
      </c>
      <c r="AU282" s="8">
        <v>12.0</v>
      </c>
      <c r="AV282" s="27">
        <v>0.749</v>
      </c>
      <c r="AW282" s="19">
        <v>51.04</v>
      </c>
      <c r="AX282" s="19">
        <v>17.18</v>
      </c>
      <c r="AY282" s="27">
        <v>-5.584</v>
      </c>
      <c r="AZ282" s="27">
        <v>-2.311</v>
      </c>
      <c r="BA282" s="19">
        <v>49.55</v>
      </c>
      <c r="BB282" s="13">
        <f t="shared" si="17"/>
        <v>0.05555555556</v>
      </c>
      <c r="BC282" s="28">
        <f t="shared" si="18"/>
        <v>0.935483871</v>
      </c>
      <c r="BD282" s="26">
        <f t="shared" si="19"/>
        <v>991.0394265</v>
      </c>
      <c r="BE282" s="13">
        <f t="shared" si="20"/>
        <v>-0.008960573477</v>
      </c>
      <c r="BF282" s="18">
        <f t="shared" si="21"/>
        <v>1.363016811</v>
      </c>
      <c r="BG282" s="18">
        <f t="shared" si="22"/>
        <v>1.817355747</v>
      </c>
      <c r="BH282" s="14">
        <f t="shared" si="23"/>
        <v>24.53430259</v>
      </c>
      <c r="BI282" s="14">
        <f t="shared" si="24"/>
        <v>28.16901408</v>
      </c>
      <c r="BJ282" s="14">
        <f t="shared" si="25"/>
        <v>44.07087687</v>
      </c>
      <c r="BK282" s="14">
        <f t="shared" si="26"/>
        <v>53.61199455</v>
      </c>
      <c r="BL282" s="14">
        <f t="shared" si="27"/>
        <v>-9.541117674</v>
      </c>
      <c r="BM282" s="19">
        <v>3.0</v>
      </c>
      <c r="BN282" s="19">
        <v>4.0</v>
      </c>
      <c r="BO282" s="26">
        <v>51.0</v>
      </c>
      <c r="BP282" s="26">
        <v>58.0</v>
      </c>
      <c r="BQ282" s="19">
        <v>20.0</v>
      </c>
      <c r="BR282" s="19">
        <v>29.0</v>
      </c>
      <c r="BS282" s="19">
        <v>23.0</v>
      </c>
      <c r="BT282" s="19">
        <v>27.0</v>
      </c>
      <c r="BU282" s="19">
        <v>41.0</v>
      </c>
      <c r="BV282" s="19">
        <v>52.0</v>
      </c>
      <c r="BW282" s="13">
        <f t="shared" si="28"/>
        <v>0.4408602151</v>
      </c>
      <c r="BX282" s="14">
        <v>-11.03</v>
      </c>
      <c r="BY282" s="29">
        <f t="shared" si="29"/>
        <v>-7.124963828</v>
      </c>
      <c r="BZ282" s="18">
        <f t="shared" si="30"/>
        <v>2.214131075</v>
      </c>
      <c r="CA282" s="18">
        <f t="shared" si="31"/>
        <v>2.214131075</v>
      </c>
      <c r="CB282" s="14">
        <f t="shared" si="32"/>
        <v>29.13796495</v>
      </c>
      <c r="CC282" s="14">
        <f t="shared" si="33"/>
        <v>26.21531193</v>
      </c>
      <c r="CD282" s="14">
        <f t="shared" si="34"/>
        <v>52.78488484</v>
      </c>
      <c r="CE282" s="14">
        <f t="shared" si="35"/>
        <v>52.6963196</v>
      </c>
      <c r="CF282" s="14">
        <f t="shared" si="36"/>
        <v>-9.629682917</v>
      </c>
      <c r="CG282" s="7">
        <v>677.466667</v>
      </c>
      <c r="CH282" s="7">
        <v>25.0</v>
      </c>
      <c r="CI282" s="7">
        <v>25.0</v>
      </c>
      <c r="CJ282" s="26">
        <v>304.0</v>
      </c>
      <c r="CK282" s="7">
        <v>271.0</v>
      </c>
      <c r="CL282" s="7">
        <v>116.0</v>
      </c>
      <c r="CM282" s="7">
        <v>116.0</v>
      </c>
      <c r="CN282" s="7">
        <v>151.0</v>
      </c>
      <c r="CO282" s="7">
        <v>183.0</v>
      </c>
      <c r="CP282" s="19">
        <v>3.0</v>
      </c>
      <c r="CQ282" s="19">
        <v>1.0</v>
      </c>
      <c r="CR282" s="26">
        <f t="shared" si="37"/>
        <v>-2</v>
      </c>
      <c r="CS282" s="18">
        <f t="shared" si="38"/>
        <v>1.38284251</v>
      </c>
      <c r="CT282" s="18">
        <f t="shared" si="39"/>
        <v>0.4609475032</v>
      </c>
      <c r="CU282" s="18">
        <f t="shared" si="40"/>
        <v>-0.9218950064</v>
      </c>
      <c r="CV282" s="30">
        <v>4.43</v>
      </c>
      <c r="CW282" s="30">
        <v>3.73</v>
      </c>
      <c r="CX282" s="30">
        <v>2.88</v>
      </c>
      <c r="CY282" s="30">
        <v>2.91</v>
      </c>
      <c r="CZ282" s="30">
        <v>4.17</v>
      </c>
      <c r="DA282" s="30">
        <v>4.27</v>
      </c>
      <c r="DB282" s="7">
        <v>4.0</v>
      </c>
      <c r="DC282" s="7">
        <v>0.0</v>
      </c>
      <c r="DD282" s="13">
        <f t="shared" si="41"/>
        <v>1</v>
      </c>
      <c r="DE282" s="7">
        <v>-0.03</v>
      </c>
      <c r="DF282" s="7">
        <v>1.03</v>
      </c>
      <c r="DG282" s="7">
        <v>4.0</v>
      </c>
      <c r="DH282" s="7">
        <v>0.0</v>
      </c>
      <c r="DI282" s="7">
        <v>0.0</v>
      </c>
      <c r="DJ282" s="8" t="s">
        <v>4233</v>
      </c>
      <c r="DK282" s="7" t="s">
        <v>4234</v>
      </c>
    </row>
    <row r="283" ht="12.75" customHeight="1">
      <c r="A283" s="7" t="s">
        <v>1547</v>
      </c>
      <c r="B283" s="7" t="s">
        <v>1548</v>
      </c>
      <c r="C283" s="8" t="s">
        <v>839</v>
      </c>
      <c r="D283" s="9" t="s">
        <v>150</v>
      </c>
      <c r="E283" s="7">
        <v>65.0</v>
      </c>
      <c r="F283" s="7">
        <v>1.0</v>
      </c>
      <c r="G283" s="7">
        <v>2.0</v>
      </c>
      <c r="H283" s="24">
        <f t="shared" si="1"/>
        <v>3</v>
      </c>
      <c r="I283" s="25">
        <f t="shared" si="2"/>
        <v>0.2961987823</v>
      </c>
      <c r="J283" s="19">
        <v>1.0</v>
      </c>
      <c r="K283" s="19">
        <v>1.0</v>
      </c>
      <c r="L283" s="19">
        <v>1.0</v>
      </c>
      <c r="M283" s="19">
        <v>49.0</v>
      </c>
      <c r="N283" s="19">
        <v>14.0</v>
      </c>
      <c r="O283" s="19">
        <v>12.0</v>
      </c>
      <c r="P283" s="19">
        <v>46.0</v>
      </c>
      <c r="Q283" s="10">
        <f t="shared" si="3"/>
        <v>0.02040816327</v>
      </c>
      <c r="R283" s="10">
        <f t="shared" si="4"/>
        <v>0.01333333333</v>
      </c>
      <c r="S283" s="7">
        <v>36462.0</v>
      </c>
      <c r="T283" s="14">
        <f t="shared" si="5"/>
        <v>9.349230769</v>
      </c>
      <c r="U283" s="14">
        <v>601.58</v>
      </c>
      <c r="V283" s="14">
        <f t="shared" si="6"/>
        <v>9.255076923</v>
      </c>
      <c r="W283" s="14">
        <v>2417.32</v>
      </c>
      <c r="X283" s="14">
        <f t="shared" si="7"/>
        <v>37.18953846</v>
      </c>
      <c r="Y283" s="13">
        <f t="shared" si="8"/>
        <v>0.1992712577</v>
      </c>
      <c r="Z283" s="12">
        <f t="shared" si="9"/>
        <v>32.42857143</v>
      </c>
      <c r="AA283" s="19">
        <v>34.0</v>
      </c>
      <c r="AB283" s="19">
        <v>19.0</v>
      </c>
      <c r="AC283" s="19">
        <v>55.0</v>
      </c>
      <c r="AD283" s="19">
        <v>10.0</v>
      </c>
      <c r="AE283" s="19">
        <v>7.0</v>
      </c>
      <c r="AF283" s="10">
        <f t="shared" si="10"/>
        <v>0.1428571429</v>
      </c>
      <c r="AG283" s="10">
        <f t="shared" si="11"/>
        <v>0.2857142857</v>
      </c>
      <c r="AH283" s="10">
        <f t="shared" si="12"/>
        <v>0.4285714286</v>
      </c>
      <c r="AI283" s="19">
        <v>117.0</v>
      </c>
      <c r="AJ283" s="13">
        <f t="shared" si="13"/>
        <v>0.1797235023</v>
      </c>
      <c r="AK283" s="19">
        <v>361.0</v>
      </c>
      <c r="AL283" s="13">
        <f t="shared" si="14"/>
        <v>0.55453149</v>
      </c>
      <c r="AM283" s="19">
        <v>173.0</v>
      </c>
      <c r="AN283" s="13">
        <f t="shared" si="15"/>
        <v>0.2657450077</v>
      </c>
      <c r="AO283" s="13">
        <f t="shared" si="16"/>
        <v>0.2447698745</v>
      </c>
      <c r="AP283" s="8">
        <v>1.0</v>
      </c>
      <c r="AQ283" s="14">
        <v>-31.1</v>
      </c>
      <c r="AR283" s="19">
        <v>16.87</v>
      </c>
      <c r="AS283" s="26">
        <v>14.0</v>
      </c>
      <c r="AT283" s="27">
        <v>0.212</v>
      </c>
      <c r="AU283" s="8">
        <v>12.0</v>
      </c>
      <c r="AV283" s="27">
        <v>0.624</v>
      </c>
      <c r="AW283" s="19">
        <v>50.28</v>
      </c>
      <c r="AX283" s="19">
        <v>16.73</v>
      </c>
      <c r="AY283" s="27">
        <v>-0.27</v>
      </c>
      <c r="AZ283" s="27">
        <v>-6.57</v>
      </c>
      <c r="BA283" s="19">
        <v>48.01</v>
      </c>
      <c r="BB283" s="13">
        <f t="shared" si="17"/>
        <v>0.03083700441</v>
      </c>
      <c r="BC283" s="28">
        <f t="shared" si="18"/>
        <v>0.9375</v>
      </c>
      <c r="BD283" s="26">
        <f t="shared" si="19"/>
        <v>968.3370044</v>
      </c>
      <c r="BE283" s="13">
        <f t="shared" si="20"/>
        <v>-0.03166299559</v>
      </c>
      <c r="BF283" s="18">
        <f t="shared" si="21"/>
        <v>0.698161508</v>
      </c>
      <c r="BG283" s="18">
        <f t="shared" si="22"/>
        <v>1.595797733</v>
      </c>
      <c r="BH283" s="14">
        <f t="shared" si="23"/>
        <v>22.64038033</v>
      </c>
      <c r="BI283" s="14">
        <f t="shared" si="24"/>
        <v>25.53276372</v>
      </c>
      <c r="BJ283" s="14">
        <f t="shared" si="25"/>
        <v>41.19152897</v>
      </c>
      <c r="BK283" s="14">
        <f t="shared" si="26"/>
        <v>53.5589614</v>
      </c>
      <c r="BL283" s="14">
        <f t="shared" si="27"/>
        <v>-12.36743243</v>
      </c>
      <c r="BM283" s="19">
        <v>7.0</v>
      </c>
      <c r="BN283" s="19">
        <v>16.0</v>
      </c>
      <c r="BO283" s="26">
        <v>220.0</v>
      </c>
      <c r="BP283" s="26">
        <v>240.0</v>
      </c>
      <c r="BQ283" s="19">
        <v>84.0</v>
      </c>
      <c r="BR283" s="19">
        <v>146.0</v>
      </c>
      <c r="BS283" s="19">
        <v>102.0</v>
      </c>
      <c r="BT283" s="19">
        <v>135.0</v>
      </c>
      <c r="BU283" s="19">
        <v>186.0</v>
      </c>
      <c r="BV283" s="19">
        <v>246.0</v>
      </c>
      <c r="BW283" s="13">
        <f t="shared" si="28"/>
        <v>0.4305555556</v>
      </c>
      <c r="BX283" s="14">
        <v>-3.61</v>
      </c>
      <c r="BY283" s="29">
        <f t="shared" si="29"/>
        <v>0.8620905846</v>
      </c>
      <c r="BZ283" s="18">
        <f t="shared" si="30"/>
        <v>2.032412327</v>
      </c>
      <c r="CA283" s="18">
        <f t="shared" si="31"/>
        <v>1.972635494</v>
      </c>
      <c r="CB283" s="14">
        <f t="shared" si="32"/>
        <v>26.44128587</v>
      </c>
      <c r="CC283" s="14">
        <f t="shared" si="33"/>
        <v>30.32678002</v>
      </c>
      <c r="CD283" s="14">
        <f t="shared" si="34"/>
        <v>50.51142402</v>
      </c>
      <c r="CE283" s="14">
        <f t="shared" si="35"/>
        <v>57.684644</v>
      </c>
      <c r="CF283" s="14">
        <f t="shared" si="36"/>
        <v>-5.194212449</v>
      </c>
      <c r="CG283" s="7">
        <v>3011.2</v>
      </c>
      <c r="CH283" s="7">
        <v>102.0</v>
      </c>
      <c r="CI283" s="7">
        <v>99.0</v>
      </c>
      <c r="CJ283" s="26">
        <v>1225.0</v>
      </c>
      <c r="CK283" s="7">
        <v>1423.0</v>
      </c>
      <c r="CL283" s="7">
        <v>563.0</v>
      </c>
      <c r="CM283" s="7">
        <v>683.0</v>
      </c>
      <c r="CN283" s="7">
        <v>645.0</v>
      </c>
      <c r="CO283" s="7">
        <v>690.0</v>
      </c>
      <c r="CP283" s="19">
        <v>3.0</v>
      </c>
      <c r="CQ283" s="19">
        <v>3.0</v>
      </c>
      <c r="CR283" s="26">
        <f t="shared" si="37"/>
        <v>0</v>
      </c>
      <c r="CS283" s="18">
        <f t="shared" si="38"/>
        <v>0.2961987823</v>
      </c>
      <c r="CT283" s="18">
        <f t="shared" si="39"/>
        <v>0.2961987823</v>
      </c>
      <c r="CU283" s="18">
        <f t="shared" si="40"/>
        <v>0</v>
      </c>
      <c r="CV283" s="30">
        <v>16.86</v>
      </c>
      <c r="CW283" s="30">
        <v>19.73</v>
      </c>
      <c r="CX283" s="30">
        <v>21.18</v>
      </c>
      <c r="CY283" s="30">
        <v>14.36</v>
      </c>
      <c r="CZ283" s="30">
        <v>18.5</v>
      </c>
      <c r="DA283" s="30">
        <v>24.41</v>
      </c>
      <c r="DB283" s="7">
        <v>380.0</v>
      </c>
      <c r="DC283" s="7">
        <v>260.0</v>
      </c>
      <c r="DD283" s="13">
        <f t="shared" si="41"/>
        <v>0.59375</v>
      </c>
      <c r="DE283" s="7">
        <v>0.56</v>
      </c>
      <c r="DF283" s="7">
        <v>1.36</v>
      </c>
      <c r="DG283" s="7">
        <v>110.0</v>
      </c>
      <c r="DH283" s="7">
        <v>166.0</v>
      </c>
      <c r="DI283" s="7">
        <v>339.0</v>
      </c>
      <c r="DJ283" s="8" t="s">
        <v>4235</v>
      </c>
      <c r="DK283" s="7" t="s">
        <v>4236</v>
      </c>
    </row>
    <row r="284" ht="12.75" customHeight="1">
      <c r="A284" s="7" t="s">
        <v>180</v>
      </c>
      <c r="B284" s="7" t="s">
        <v>1552</v>
      </c>
      <c r="C284" s="8" t="s">
        <v>312</v>
      </c>
      <c r="D284" s="9" t="s">
        <v>174</v>
      </c>
      <c r="E284" s="7">
        <v>77.0</v>
      </c>
      <c r="F284" s="7">
        <v>2.0</v>
      </c>
      <c r="G284" s="7">
        <v>10.0</v>
      </c>
      <c r="H284" s="24">
        <f t="shared" si="1"/>
        <v>12</v>
      </c>
      <c r="I284" s="25">
        <f t="shared" si="2"/>
        <v>0.5159502681</v>
      </c>
      <c r="J284" s="19">
        <v>2.0</v>
      </c>
      <c r="K284" s="19">
        <v>2.0</v>
      </c>
      <c r="L284" s="19">
        <v>8.0</v>
      </c>
      <c r="M284" s="19">
        <v>55.0</v>
      </c>
      <c r="N284" s="19">
        <v>32.0</v>
      </c>
      <c r="O284" s="19">
        <v>48.0</v>
      </c>
      <c r="P284" s="19">
        <v>36.0</v>
      </c>
      <c r="Q284" s="10">
        <f t="shared" si="3"/>
        <v>0.03636363636</v>
      </c>
      <c r="R284" s="10">
        <f t="shared" si="4"/>
        <v>0.01481481481</v>
      </c>
      <c r="S284" s="7">
        <v>83729.0</v>
      </c>
      <c r="T284" s="14">
        <f t="shared" si="5"/>
        <v>18.12316017</v>
      </c>
      <c r="U284" s="14">
        <v>1339.3</v>
      </c>
      <c r="V284" s="14">
        <f t="shared" si="6"/>
        <v>17.39350649</v>
      </c>
      <c r="W284" s="14">
        <v>2422.97</v>
      </c>
      <c r="X284" s="14">
        <f t="shared" si="7"/>
        <v>31.46714286</v>
      </c>
      <c r="Y284" s="13">
        <f t="shared" si="8"/>
        <v>0.3559818939</v>
      </c>
      <c r="Z284" s="12">
        <f t="shared" si="9"/>
        <v>32.10810811</v>
      </c>
      <c r="AA284" s="19">
        <v>125.0</v>
      </c>
      <c r="AB284" s="19">
        <v>133.0</v>
      </c>
      <c r="AC284" s="19">
        <v>127.0</v>
      </c>
      <c r="AD284" s="19">
        <v>15.0</v>
      </c>
      <c r="AE284" s="19">
        <v>13.0</v>
      </c>
      <c r="AF284" s="10">
        <f t="shared" si="10"/>
        <v>0.05405405405</v>
      </c>
      <c r="AG284" s="10">
        <f t="shared" si="11"/>
        <v>0.2702702703</v>
      </c>
      <c r="AH284" s="10">
        <f t="shared" si="12"/>
        <v>0.3243243243</v>
      </c>
      <c r="AI284" s="19">
        <v>368.0</v>
      </c>
      <c r="AJ284" s="13">
        <f t="shared" si="13"/>
        <v>0.2624821683</v>
      </c>
      <c r="AK284" s="19">
        <v>510.0</v>
      </c>
      <c r="AL284" s="13">
        <f t="shared" si="14"/>
        <v>0.3637660485</v>
      </c>
      <c r="AM284" s="19">
        <v>524.0</v>
      </c>
      <c r="AN284" s="13">
        <f t="shared" si="15"/>
        <v>0.3737517832</v>
      </c>
      <c r="AO284" s="13">
        <f t="shared" si="16"/>
        <v>0.4191343964</v>
      </c>
      <c r="AP284" s="8">
        <v>1.0</v>
      </c>
      <c r="AQ284" s="14">
        <v>-9.52</v>
      </c>
      <c r="AR284" s="19">
        <v>17.78</v>
      </c>
      <c r="AS284" s="26">
        <v>1.0</v>
      </c>
      <c r="AT284" s="27">
        <v>1.5750000000000002</v>
      </c>
      <c r="AU284" s="8">
        <v>1.0</v>
      </c>
      <c r="AV284" s="27">
        <v>1.576</v>
      </c>
      <c r="AW284" s="19">
        <v>50.72</v>
      </c>
      <c r="AX284" s="19">
        <v>17.64</v>
      </c>
      <c r="AY284" s="27">
        <v>-0.757</v>
      </c>
      <c r="AZ284" s="27">
        <v>-5.468</v>
      </c>
      <c r="BA284" s="19">
        <v>45.85</v>
      </c>
      <c r="BB284" s="13">
        <f t="shared" si="17"/>
        <v>0.06228956229</v>
      </c>
      <c r="BC284" s="28">
        <f t="shared" si="18"/>
        <v>0.9290780142</v>
      </c>
      <c r="BD284" s="26">
        <f t="shared" si="19"/>
        <v>991.3675765</v>
      </c>
      <c r="BE284" s="13">
        <f t="shared" si="20"/>
        <v>-0.008632423526</v>
      </c>
      <c r="BF284" s="18">
        <f t="shared" si="21"/>
        <v>1.657582319</v>
      </c>
      <c r="BG284" s="18">
        <f t="shared" si="22"/>
        <v>2.239976107</v>
      </c>
      <c r="BH284" s="14">
        <f t="shared" si="23"/>
        <v>26.61091615</v>
      </c>
      <c r="BI284" s="14">
        <f t="shared" si="24"/>
        <v>31.58366311</v>
      </c>
      <c r="BJ284" s="14">
        <f t="shared" si="25"/>
        <v>48.87627865</v>
      </c>
      <c r="BK284" s="14">
        <f t="shared" si="26"/>
        <v>59.04577018</v>
      </c>
      <c r="BL284" s="14">
        <f t="shared" si="27"/>
        <v>-10.16949153</v>
      </c>
      <c r="BM284" s="19">
        <v>37.0</v>
      </c>
      <c r="BN284" s="19">
        <v>50.0</v>
      </c>
      <c r="BO284" s="26">
        <v>557.0</v>
      </c>
      <c r="BP284" s="26">
        <v>655.0</v>
      </c>
      <c r="BQ284" s="19">
        <v>209.0</v>
      </c>
      <c r="BR284" s="19">
        <v>285.0</v>
      </c>
      <c r="BS284" s="19">
        <v>288.0</v>
      </c>
      <c r="BT284" s="19">
        <v>328.0</v>
      </c>
      <c r="BU284" s="19">
        <v>526.0</v>
      </c>
      <c r="BV284" s="19">
        <v>607.0</v>
      </c>
      <c r="BW284" s="13">
        <f t="shared" si="28"/>
        <v>0.4642541924</v>
      </c>
      <c r="BX284" s="14">
        <v>-3.52</v>
      </c>
      <c r="BY284" s="29">
        <f t="shared" si="29"/>
        <v>-1.274717038</v>
      </c>
      <c r="BZ284" s="18">
        <f t="shared" si="30"/>
        <v>1.813213997</v>
      </c>
      <c r="CA284" s="18">
        <f t="shared" si="31"/>
        <v>2.214367537</v>
      </c>
      <c r="CB284" s="14">
        <f t="shared" si="32"/>
        <v>27.93633247</v>
      </c>
      <c r="CC284" s="14">
        <f t="shared" si="33"/>
        <v>29.84582332</v>
      </c>
      <c r="CD284" s="14">
        <f t="shared" si="34"/>
        <v>50.01582327</v>
      </c>
      <c r="CE284" s="14">
        <f t="shared" si="35"/>
        <v>55.07035787</v>
      </c>
      <c r="CF284" s="14">
        <f t="shared" si="36"/>
        <v>-5.114956931</v>
      </c>
      <c r="CG284" s="7">
        <v>3739.216667</v>
      </c>
      <c r="CH284" s="7">
        <v>113.0</v>
      </c>
      <c r="CI284" s="7">
        <v>138.0</v>
      </c>
      <c r="CJ284" s="26">
        <v>1628.0</v>
      </c>
      <c r="CK284" s="7">
        <v>1722.0</v>
      </c>
      <c r="CL284" s="7">
        <v>611.0</v>
      </c>
      <c r="CM284" s="7">
        <v>734.0</v>
      </c>
      <c r="CN284" s="7">
        <v>765.0</v>
      </c>
      <c r="CO284" s="7">
        <v>838.0</v>
      </c>
      <c r="CP284" s="19">
        <v>20.0</v>
      </c>
      <c r="CQ284" s="19">
        <v>4.0</v>
      </c>
      <c r="CR284" s="26">
        <f t="shared" si="37"/>
        <v>-16</v>
      </c>
      <c r="CS284" s="18">
        <f t="shared" si="38"/>
        <v>0.8599171135</v>
      </c>
      <c r="CT284" s="18">
        <f t="shared" si="39"/>
        <v>0.1719834227</v>
      </c>
      <c r="CU284" s="18">
        <f t="shared" si="40"/>
        <v>-0.6879336908</v>
      </c>
      <c r="CV284" s="30">
        <v>40.43</v>
      </c>
      <c r="CW284" s="30">
        <v>49.18</v>
      </c>
      <c r="CX284" s="30">
        <v>52.09</v>
      </c>
      <c r="CY284" s="30">
        <v>62.77</v>
      </c>
      <c r="CZ284" s="30">
        <v>47.99</v>
      </c>
      <c r="DA284" s="30">
        <v>50.88</v>
      </c>
      <c r="DB284" s="7">
        <v>0.0</v>
      </c>
      <c r="DC284" s="7">
        <v>0.0</v>
      </c>
      <c r="DD284" s="13" t="str">
        <f t="shared" si="41"/>
        <v> </v>
      </c>
      <c r="DE284" s="7">
        <v>0.0</v>
      </c>
      <c r="DF284" s="7">
        <v>0.0</v>
      </c>
      <c r="DG284" s="7">
        <v>0.0</v>
      </c>
      <c r="DH284" s="7">
        <v>0.0</v>
      </c>
      <c r="DI284" s="7">
        <v>0.0</v>
      </c>
      <c r="DJ284" s="8" t="s">
        <v>4237</v>
      </c>
      <c r="DK284" s="7" t="s">
        <v>4238</v>
      </c>
    </row>
    <row r="285" ht="12.75" customHeight="1">
      <c r="A285" s="7" t="s">
        <v>532</v>
      </c>
      <c r="B285" s="7" t="s">
        <v>1557</v>
      </c>
      <c r="C285" s="8" t="s">
        <v>166</v>
      </c>
      <c r="D285" s="9" t="s">
        <v>174</v>
      </c>
      <c r="E285" s="7">
        <v>26.0</v>
      </c>
      <c r="F285" s="7">
        <v>0.0</v>
      </c>
      <c r="G285" s="7">
        <v>1.0</v>
      </c>
      <c r="H285" s="24">
        <f t="shared" si="1"/>
        <v>1</v>
      </c>
      <c r="I285" s="25">
        <f t="shared" si="2"/>
        <v>0.1944474452</v>
      </c>
      <c r="J285" s="19">
        <v>0.0</v>
      </c>
      <c r="K285" s="19">
        <v>0.0</v>
      </c>
      <c r="L285" s="19">
        <v>1.0</v>
      </c>
      <c r="M285" s="19">
        <v>11.0</v>
      </c>
      <c r="N285" s="19">
        <v>10.0</v>
      </c>
      <c r="O285" s="19">
        <v>11.0</v>
      </c>
      <c r="P285" s="19">
        <v>9.0</v>
      </c>
      <c r="Q285" s="10">
        <f t="shared" si="3"/>
        <v>0</v>
      </c>
      <c r="R285" s="10">
        <f t="shared" si="4"/>
        <v>0</v>
      </c>
      <c r="S285" s="7">
        <v>18514.0</v>
      </c>
      <c r="T285" s="14">
        <f t="shared" si="5"/>
        <v>11.86794872</v>
      </c>
      <c r="U285" s="14">
        <v>304.19</v>
      </c>
      <c r="V285" s="14">
        <f t="shared" si="6"/>
        <v>11.69961538</v>
      </c>
      <c r="W285" s="14">
        <v>924.89</v>
      </c>
      <c r="X285" s="14">
        <f t="shared" si="7"/>
        <v>35.57269231</v>
      </c>
      <c r="Y285" s="13">
        <f t="shared" si="8"/>
        <v>0.2474940606</v>
      </c>
      <c r="Z285" s="12">
        <f t="shared" si="9"/>
        <v>0</v>
      </c>
      <c r="AA285" s="19">
        <v>18.0</v>
      </c>
      <c r="AB285" s="19">
        <v>18.0</v>
      </c>
      <c r="AC285" s="19">
        <v>30.0</v>
      </c>
      <c r="AD285" s="19">
        <v>12.0</v>
      </c>
      <c r="AE285" s="19">
        <v>5.0</v>
      </c>
      <c r="AF285" s="10">
        <f t="shared" si="10"/>
        <v>0</v>
      </c>
      <c r="AG285" s="10">
        <f t="shared" si="11"/>
        <v>0.07692307692</v>
      </c>
      <c r="AH285" s="10">
        <f t="shared" si="12"/>
        <v>0.07692307692</v>
      </c>
      <c r="AI285" s="19">
        <v>77.0</v>
      </c>
      <c r="AJ285" s="13">
        <f t="shared" si="13"/>
        <v>0.3195020747</v>
      </c>
      <c r="AK285" s="19">
        <v>68.0</v>
      </c>
      <c r="AL285" s="13">
        <f t="shared" si="14"/>
        <v>0.2821576763</v>
      </c>
      <c r="AM285" s="19">
        <v>96.0</v>
      </c>
      <c r="AN285" s="13">
        <f t="shared" si="15"/>
        <v>0.398340249</v>
      </c>
      <c r="AO285" s="13">
        <f t="shared" si="16"/>
        <v>0.5310344828</v>
      </c>
      <c r="AP285" s="8">
        <v>7.0</v>
      </c>
      <c r="AQ285" s="14">
        <v>7.7</v>
      </c>
      <c r="AR285" s="19">
        <v>16.61</v>
      </c>
      <c r="AS285" s="26">
        <v>11.0</v>
      </c>
      <c r="AT285" s="27">
        <v>-1.2850000000000001</v>
      </c>
      <c r="AU285" s="8">
        <v>10.0</v>
      </c>
      <c r="AV285" s="27">
        <v>-1.475</v>
      </c>
      <c r="AW285" s="19">
        <v>49.46</v>
      </c>
      <c r="AX285" s="19">
        <v>15.58</v>
      </c>
      <c r="AY285" s="27">
        <v>-1.5190000000000001</v>
      </c>
      <c r="AZ285" s="27">
        <v>-13.466</v>
      </c>
      <c r="BA285" s="19">
        <v>44.04</v>
      </c>
      <c r="BB285" s="13">
        <f t="shared" si="17"/>
        <v>0.0977443609</v>
      </c>
      <c r="BC285" s="28">
        <f t="shared" si="18"/>
        <v>0.8873239437</v>
      </c>
      <c r="BD285" s="26">
        <f t="shared" si="19"/>
        <v>985.0683046</v>
      </c>
      <c r="BE285" s="13">
        <f t="shared" si="20"/>
        <v>-0.01493169544</v>
      </c>
      <c r="BF285" s="18">
        <f t="shared" si="21"/>
        <v>2.564186857</v>
      </c>
      <c r="BG285" s="18">
        <f t="shared" si="22"/>
        <v>3.155922285</v>
      </c>
      <c r="BH285" s="14">
        <f t="shared" si="23"/>
        <v>26.233604</v>
      </c>
      <c r="BI285" s="14">
        <f t="shared" si="24"/>
        <v>28.00881028</v>
      </c>
      <c r="BJ285" s="14">
        <f t="shared" si="25"/>
        <v>48.71955028</v>
      </c>
      <c r="BK285" s="14">
        <f t="shared" si="26"/>
        <v>57.20109142</v>
      </c>
      <c r="BL285" s="14">
        <f t="shared" si="27"/>
        <v>-8.481541142</v>
      </c>
      <c r="BM285" s="19">
        <v>13.0</v>
      </c>
      <c r="BN285" s="19">
        <v>16.0</v>
      </c>
      <c r="BO285" s="26">
        <v>120.0</v>
      </c>
      <c r="BP285" s="26">
        <v>126.0</v>
      </c>
      <c r="BQ285" s="19">
        <v>45.0</v>
      </c>
      <c r="BR285" s="19">
        <v>58.0</v>
      </c>
      <c r="BS285" s="19">
        <v>69.0</v>
      </c>
      <c r="BT285" s="19">
        <v>90.0</v>
      </c>
      <c r="BU285" s="19">
        <v>121.0</v>
      </c>
      <c r="BV285" s="19">
        <v>121.0</v>
      </c>
      <c r="BW285" s="13">
        <f t="shared" si="28"/>
        <v>0.5</v>
      </c>
      <c r="BX285" s="14">
        <v>5.17</v>
      </c>
      <c r="BY285" s="29">
        <f t="shared" si="29"/>
        <v>2.674631272</v>
      </c>
      <c r="BZ285" s="18">
        <f t="shared" si="30"/>
        <v>2.148495781</v>
      </c>
      <c r="CA285" s="18">
        <f t="shared" si="31"/>
        <v>2.343813579</v>
      </c>
      <c r="CB285" s="14">
        <f t="shared" si="32"/>
        <v>27.05151506</v>
      </c>
      <c r="CC285" s="14">
        <f t="shared" si="33"/>
        <v>30.17659983</v>
      </c>
      <c r="CD285" s="14">
        <f t="shared" si="34"/>
        <v>48.58530232</v>
      </c>
      <c r="CE285" s="14">
        <f t="shared" si="35"/>
        <v>60.10905242</v>
      </c>
      <c r="CF285" s="14">
        <f t="shared" si="36"/>
        <v>3.042208957</v>
      </c>
      <c r="CG285" s="7">
        <v>1228.766667</v>
      </c>
      <c r="CH285" s="7">
        <v>44.0</v>
      </c>
      <c r="CI285" s="7">
        <v>48.0</v>
      </c>
      <c r="CJ285" s="26">
        <v>510.0</v>
      </c>
      <c r="CK285" s="7">
        <v>570.0</v>
      </c>
      <c r="CL285" s="7">
        <v>206.0</v>
      </c>
      <c r="CM285" s="7">
        <v>273.0</v>
      </c>
      <c r="CN285" s="7">
        <v>235.0</v>
      </c>
      <c r="CO285" s="7">
        <v>340.0</v>
      </c>
      <c r="CP285" s="19">
        <v>4.0</v>
      </c>
      <c r="CQ285" s="19">
        <v>1.0</v>
      </c>
      <c r="CR285" s="26">
        <f t="shared" si="37"/>
        <v>-3</v>
      </c>
      <c r="CS285" s="18">
        <f t="shared" si="38"/>
        <v>0.7777897807</v>
      </c>
      <c r="CT285" s="18">
        <f t="shared" si="39"/>
        <v>0.1944474452</v>
      </c>
      <c r="CU285" s="18">
        <f t="shared" si="40"/>
        <v>-0.5833423355</v>
      </c>
      <c r="CV285" s="30">
        <v>10.7</v>
      </c>
      <c r="CW285" s="30">
        <v>10.62</v>
      </c>
      <c r="CX285" s="30">
        <v>12.06</v>
      </c>
      <c r="CY285" s="30">
        <v>13.6</v>
      </c>
      <c r="CZ285" s="30">
        <v>9.08</v>
      </c>
      <c r="DA285" s="30">
        <v>12.32</v>
      </c>
      <c r="DB285" s="7">
        <v>0.0</v>
      </c>
      <c r="DC285" s="7">
        <v>0.0</v>
      </c>
      <c r="DD285" s="13" t="str">
        <f t="shared" si="41"/>
        <v> </v>
      </c>
      <c r="DE285" s="7">
        <v>0.0</v>
      </c>
      <c r="DF285" s="7">
        <v>0.0</v>
      </c>
      <c r="DG285" s="7">
        <v>0.0</v>
      </c>
      <c r="DH285" s="7">
        <v>0.0</v>
      </c>
      <c r="DI285" s="7">
        <v>0.0</v>
      </c>
      <c r="DJ285" s="8" t="s">
        <v>4239</v>
      </c>
      <c r="DK285" s="7" t="s">
        <v>4240</v>
      </c>
    </row>
    <row r="286" ht="12.75" customHeight="1">
      <c r="A286" s="7" t="s">
        <v>1560</v>
      </c>
      <c r="B286" s="7" t="s">
        <v>1561</v>
      </c>
      <c r="C286" s="8" t="s">
        <v>394</v>
      </c>
      <c r="D286" s="9" t="s">
        <v>174</v>
      </c>
      <c r="E286" s="7">
        <v>64.0</v>
      </c>
      <c r="F286" s="7">
        <v>9.0</v>
      </c>
      <c r="G286" s="7">
        <v>15.0</v>
      </c>
      <c r="H286" s="24">
        <f t="shared" si="1"/>
        <v>24</v>
      </c>
      <c r="I286" s="25">
        <f t="shared" si="2"/>
        <v>1.407532908</v>
      </c>
      <c r="J286" s="19">
        <v>7.0</v>
      </c>
      <c r="K286" s="19">
        <v>8.0</v>
      </c>
      <c r="L286" s="19">
        <v>4.0</v>
      </c>
      <c r="M286" s="19">
        <v>67.0</v>
      </c>
      <c r="N286" s="19">
        <v>40.0</v>
      </c>
      <c r="O286" s="19">
        <v>58.0</v>
      </c>
      <c r="P286" s="19">
        <v>48.0</v>
      </c>
      <c r="Q286" s="10">
        <f t="shared" si="3"/>
        <v>0.1343283582</v>
      </c>
      <c r="R286" s="10">
        <f t="shared" si="4"/>
        <v>0.05454545455</v>
      </c>
      <c r="S286" s="7">
        <v>61384.0</v>
      </c>
      <c r="T286" s="14">
        <f t="shared" si="5"/>
        <v>15.98541667</v>
      </c>
      <c r="U286" s="14">
        <v>952.86</v>
      </c>
      <c r="V286" s="14">
        <f t="shared" si="6"/>
        <v>14.8884375</v>
      </c>
      <c r="W286" s="14">
        <v>2049.97</v>
      </c>
      <c r="X286" s="14">
        <f t="shared" si="7"/>
        <v>32.03078125</v>
      </c>
      <c r="Y286" s="13">
        <f t="shared" si="8"/>
        <v>0.3173206608</v>
      </c>
      <c r="Z286" s="12">
        <f t="shared" si="9"/>
        <v>83.55555556</v>
      </c>
      <c r="AA286" s="19">
        <v>48.0</v>
      </c>
      <c r="AB286" s="19">
        <v>26.0</v>
      </c>
      <c r="AC286" s="19">
        <v>36.0</v>
      </c>
      <c r="AD286" s="19">
        <v>42.0</v>
      </c>
      <c r="AE286" s="19">
        <v>24.0</v>
      </c>
      <c r="AF286" s="10">
        <f t="shared" si="10"/>
        <v>0.1555555556</v>
      </c>
      <c r="AG286" s="10">
        <f t="shared" si="11"/>
        <v>0.2666666667</v>
      </c>
      <c r="AH286" s="10">
        <f t="shared" si="12"/>
        <v>0.4222222222</v>
      </c>
      <c r="AI286" s="19">
        <v>349.0</v>
      </c>
      <c r="AJ286" s="13">
        <f t="shared" si="13"/>
        <v>0.4006888634</v>
      </c>
      <c r="AK286" s="19">
        <v>224.0</v>
      </c>
      <c r="AL286" s="13">
        <f t="shared" si="14"/>
        <v>0.2571756602</v>
      </c>
      <c r="AM286" s="19">
        <v>298.0</v>
      </c>
      <c r="AN286" s="13">
        <f t="shared" si="15"/>
        <v>0.3421354765</v>
      </c>
      <c r="AO286" s="13">
        <f t="shared" si="16"/>
        <v>0.6090750436</v>
      </c>
      <c r="AP286" s="8">
        <v>8.0</v>
      </c>
      <c r="AQ286" s="14">
        <v>15.65</v>
      </c>
      <c r="AR286" s="19">
        <v>17.19</v>
      </c>
      <c r="AS286" s="26">
        <v>6.0</v>
      </c>
      <c r="AT286" s="27">
        <v>-0.254</v>
      </c>
      <c r="AU286" s="8">
        <v>6.0</v>
      </c>
      <c r="AV286" s="27">
        <v>0.20800000000000002</v>
      </c>
      <c r="AW286" s="19">
        <v>50.26</v>
      </c>
      <c r="AX286" s="19">
        <v>16.63</v>
      </c>
      <c r="AY286" s="27">
        <v>0.193</v>
      </c>
      <c r="AZ286" s="27">
        <v>1.6</v>
      </c>
      <c r="BA286" s="19">
        <v>49.88</v>
      </c>
      <c r="BB286" s="13">
        <f t="shared" si="17"/>
        <v>0.09574468085</v>
      </c>
      <c r="BC286" s="28">
        <f t="shared" si="18"/>
        <v>0.9356223176</v>
      </c>
      <c r="BD286" s="26">
        <f t="shared" si="19"/>
        <v>1031.366998</v>
      </c>
      <c r="BE286" s="13">
        <f t="shared" si="20"/>
        <v>0.03136699845</v>
      </c>
      <c r="BF286" s="18">
        <f t="shared" si="21"/>
        <v>2.833574712</v>
      </c>
      <c r="BG286" s="18">
        <f t="shared" si="22"/>
        <v>1.889049808</v>
      </c>
      <c r="BH286" s="14">
        <f t="shared" si="23"/>
        <v>29.59511366</v>
      </c>
      <c r="BI286" s="14">
        <f t="shared" si="24"/>
        <v>29.34324035</v>
      </c>
      <c r="BJ286" s="14">
        <f t="shared" si="25"/>
        <v>57.17524085</v>
      </c>
      <c r="BK286" s="14">
        <f t="shared" si="26"/>
        <v>57.0493042</v>
      </c>
      <c r="BL286" s="14">
        <f t="shared" si="27"/>
        <v>0.1259366539</v>
      </c>
      <c r="BM286" s="19">
        <v>45.0</v>
      </c>
      <c r="BN286" s="19">
        <v>30.0</v>
      </c>
      <c r="BO286" s="26">
        <v>425.0</v>
      </c>
      <c r="BP286" s="26">
        <v>436.0</v>
      </c>
      <c r="BQ286" s="19">
        <v>177.0</v>
      </c>
      <c r="BR286" s="19">
        <v>174.0</v>
      </c>
      <c r="BS286" s="19">
        <v>261.0</v>
      </c>
      <c r="BT286" s="19">
        <v>266.0</v>
      </c>
      <c r="BU286" s="19">
        <v>423.0</v>
      </c>
      <c r="BV286" s="19">
        <v>443.0</v>
      </c>
      <c r="BW286" s="13">
        <f t="shared" si="28"/>
        <v>0.4884526559</v>
      </c>
      <c r="BX286" s="14">
        <v>-1.72</v>
      </c>
      <c r="BY286" s="29">
        <f t="shared" si="29"/>
        <v>-3.973864393</v>
      </c>
      <c r="BZ286" s="18">
        <f t="shared" si="30"/>
        <v>2.098577631</v>
      </c>
      <c r="CA286" s="18">
        <f t="shared" si="31"/>
        <v>1.978658909</v>
      </c>
      <c r="CB286" s="14">
        <f t="shared" si="32"/>
        <v>29.53997846</v>
      </c>
      <c r="CC286" s="14">
        <f t="shared" si="33"/>
        <v>29.63991073</v>
      </c>
      <c r="CD286" s="14">
        <f t="shared" si="34"/>
        <v>58.26051233</v>
      </c>
      <c r="CE286" s="14">
        <f t="shared" si="35"/>
        <v>56.10197533</v>
      </c>
      <c r="CF286" s="14">
        <f t="shared" si="36"/>
        <v>-2.032600338</v>
      </c>
      <c r="CG286" s="7">
        <v>3002.033333</v>
      </c>
      <c r="CH286" s="7">
        <v>105.0</v>
      </c>
      <c r="CI286" s="7">
        <v>99.0</v>
      </c>
      <c r="CJ286" s="26">
        <v>1373.0</v>
      </c>
      <c r="CK286" s="7">
        <v>1384.0</v>
      </c>
      <c r="CL286" s="7">
        <v>595.0</v>
      </c>
      <c r="CM286" s="7">
        <v>505.0</v>
      </c>
      <c r="CN286" s="7">
        <v>842.0</v>
      </c>
      <c r="CO286" s="7">
        <v>819.0</v>
      </c>
      <c r="CP286" s="19">
        <v>9.0</v>
      </c>
      <c r="CQ286" s="19">
        <v>8.0</v>
      </c>
      <c r="CR286" s="26">
        <f t="shared" si="37"/>
        <v>-1</v>
      </c>
      <c r="CS286" s="18">
        <f t="shared" si="38"/>
        <v>0.5278248403</v>
      </c>
      <c r="CT286" s="18">
        <f t="shared" si="39"/>
        <v>0.4691776359</v>
      </c>
      <c r="CU286" s="18">
        <f t="shared" si="40"/>
        <v>-0.05864720448</v>
      </c>
      <c r="CV286" s="30">
        <v>33.96</v>
      </c>
      <c r="CW286" s="30">
        <v>37.19</v>
      </c>
      <c r="CX286" s="30">
        <v>38.06</v>
      </c>
      <c r="CY286" s="30">
        <v>30.4</v>
      </c>
      <c r="CZ286" s="30">
        <v>33.2</v>
      </c>
      <c r="DA286" s="30">
        <v>38.64</v>
      </c>
      <c r="DB286" s="7">
        <v>1.0</v>
      </c>
      <c r="DC286" s="7">
        <v>0.0</v>
      </c>
      <c r="DD286" s="13">
        <f t="shared" si="41"/>
        <v>1</v>
      </c>
      <c r="DE286" s="7">
        <v>0.0</v>
      </c>
      <c r="DF286" s="7">
        <v>0.0</v>
      </c>
      <c r="DG286" s="7">
        <v>0.0</v>
      </c>
      <c r="DH286" s="7">
        <v>1.0</v>
      </c>
      <c r="DI286" s="7">
        <v>0.0</v>
      </c>
      <c r="DJ286" s="8" t="s">
        <v>4241</v>
      </c>
      <c r="DK286" s="7" t="s">
        <v>4242</v>
      </c>
    </row>
    <row r="287" ht="12.75" customHeight="1">
      <c r="A287" s="7" t="s">
        <v>1567</v>
      </c>
      <c r="B287" s="7" t="s">
        <v>1568</v>
      </c>
      <c r="C287" s="8" t="s">
        <v>215</v>
      </c>
      <c r="D287" s="9" t="s">
        <v>260</v>
      </c>
      <c r="E287" s="7">
        <v>2.0</v>
      </c>
      <c r="F287" s="7">
        <v>0.0</v>
      </c>
      <c r="G287" s="7">
        <v>1.0</v>
      </c>
      <c r="H287" s="24">
        <f t="shared" si="1"/>
        <v>1</v>
      </c>
      <c r="I287" s="25">
        <f t="shared" si="2"/>
        <v>4.10022779</v>
      </c>
      <c r="J287" s="19">
        <v>0.0</v>
      </c>
      <c r="K287" s="19">
        <v>1.0</v>
      </c>
      <c r="L287" s="19">
        <v>0.0</v>
      </c>
      <c r="M287" s="19">
        <v>0.0</v>
      </c>
      <c r="N287" s="19">
        <v>1.0</v>
      </c>
      <c r="O287" s="19">
        <v>0.0</v>
      </c>
      <c r="P287" s="19">
        <v>1.0</v>
      </c>
      <c r="Q287" s="10">
        <f t="shared" si="3"/>
        <v>0</v>
      </c>
      <c r="R287" s="10">
        <f t="shared" si="4"/>
        <v>0</v>
      </c>
      <c r="S287" s="7">
        <v>878.0</v>
      </c>
      <c r="T287" s="14">
        <f t="shared" si="5"/>
        <v>7.316666667</v>
      </c>
      <c r="U287" s="14">
        <v>14.27</v>
      </c>
      <c r="V287" s="14">
        <f t="shared" si="6"/>
        <v>7.135</v>
      </c>
      <c r="W287" s="14">
        <v>83.34</v>
      </c>
      <c r="X287" s="14">
        <f t="shared" si="7"/>
        <v>41.67</v>
      </c>
      <c r="Y287" s="13">
        <f t="shared" si="8"/>
        <v>0.1461940375</v>
      </c>
      <c r="Z287" s="12">
        <f t="shared" si="9"/>
        <v>1</v>
      </c>
      <c r="AA287" s="19">
        <v>1.0</v>
      </c>
      <c r="AB287" s="19">
        <v>2.0</v>
      </c>
      <c r="AC287" s="19">
        <v>5.0</v>
      </c>
      <c r="AD287" s="19">
        <v>0.0</v>
      </c>
      <c r="AE287" s="19">
        <v>0.0</v>
      </c>
      <c r="AF287" s="10">
        <f t="shared" si="10"/>
        <v>0</v>
      </c>
      <c r="AG287" s="10">
        <f t="shared" si="11"/>
        <v>1</v>
      </c>
      <c r="AH287" s="10">
        <f t="shared" si="12"/>
        <v>1</v>
      </c>
      <c r="AI287" s="19">
        <v>1.0</v>
      </c>
      <c r="AJ287" s="13">
        <f t="shared" si="13"/>
        <v>0.1111111111</v>
      </c>
      <c r="AK287" s="19">
        <v>3.0</v>
      </c>
      <c r="AL287" s="13">
        <f t="shared" si="14"/>
        <v>0.3333333333</v>
      </c>
      <c r="AM287" s="19">
        <v>5.0</v>
      </c>
      <c r="AN287" s="13">
        <f t="shared" si="15"/>
        <v>0.5555555556</v>
      </c>
      <c r="AO287" s="13">
        <f t="shared" si="16"/>
        <v>0.25</v>
      </c>
      <c r="AP287" s="8">
        <v>1.0</v>
      </c>
      <c r="AQ287" s="14">
        <v>-30.32</v>
      </c>
      <c r="AR287" s="19">
        <v>16.21</v>
      </c>
      <c r="AS287" s="26">
        <v>16.0</v>
      </c>
      <c r="AT287" s="27">
        <v>0.65</v>
      </c>
      <c r="AU287" s="8">
        <v>6.0</v>
      </c>
      <c r="AV287" s="27">
        <v>2.349</v>
      </c>
      <c r="AW287" s="19">
        <v>49.26</v>
      </c>
      <c r="AX287" s="19">
        <v>15.07</v>
      </c>
      <c r="AY287" s="27">
        <v>-5.419</v>
      </c>
      <c r="AZ287" s="27">
        <v>2.08</v>
      </c>
      <c r="BA287" s="19">
        <v>48.38</v>
      </c>
      <c r="BB287" s="13">
        <f t="shared" si="17"/>
        <v>1</v>
      </c>
      <c r="BC287" s="28">
        <f t="shared" si="18"/>
        <v>1</v>
      </c>
      <c r="BD287" s="26">
        <f t="shared" si="19"/>
        <v>2000</v>
      </c>
      <c r="BE287" s="13">
        <f t="shared" si="20"/>
        <v>1</v>
      </c>
      <c r="BF287" s="18">
        <f t="shared" si="21"/>
        <v>4.204625088</v>
      </c>
      <c r="BG287" s="18">
        <f t="shared" si="22"/>
        <v>0</v>
      </c>
      <c r="BH287" s="14">
        <f t="shared" si="23"/>
        <v>4.204625088</v>
      </c>
      <c r="BI287" s="14">
        <f t="shared" si="24"/>
        <v>25.22775053</v>
      </c>
      <c r="BJ287" s="14">
        <f t="shared" si="25"/>
        <v>21.02312544</v>
      </c>
      <c r="BK287" s="14">
        <f t="shared" si="26"/>
        <v>54.66012614</v>
      </c>
      <c r="BL287" s="14">
        <f t="shared" si="27"/>
        <v>-33.6370007</v>
      </c>
      <c r="BM287" s="19">
        <v>1.0</v>
      </c>
      <c r="BN287" s="19">
        <v>0.0</v>
      </c>
      <c r="BO287" s="26">
        <v>0.0</v>
      </c>
      <c r="BP287" s="26">
        <v>6.0</v>
      </c>
      <c r="BQ287" s="19">
        <v>3.0</v>
      </c>
      <c r="BR287" s="19">
        <v>5.0</v>
      </c>
      <c r="BS287" s="19">
        <v>1.0</v>
      </c>
      <c r="BT287" s="19">
        <v>2.0</v>
      </c>
      <c r="BU287" s="19">
        <v>4.0</v>
      </c>
      <c r="BV287" s="19">
        <v>4.0</v>
      </c>
      <c r="BW287" s="13">
        <f t="shared" si="28"/>
        <v>0.5</v>
      </c>
      <c r="BX287" s="14">
        <v>-6.94</v>
      </c>
      <c r="BY287" s="29">
        <f t="shared" si="29"/>
        <v>-27.4580007</v>
      </c>
      <c r="BZ287" s="18">
        <f t="shared" si="30"/>
        <v>4.326180272</v>
      </c>
      <c r="CA287" s="18">
        <f t="shared" si="31"/>
        <v>2.472103013</v>
      </c>
      <c r="CB287" s="14">
        <f t="shared" si="32"/>
        <v>22.86695287</v>
      </c>
      <c r="CC287" s="14">
        <f t="shared" si="33"/>
        <v>22.86695287</v>
      </c>
      <c r="CD287" s="14">
        <f t="shared" si="34"/>
        <v>55.62231779</v>
      </c>
      <c r="CE287" s="14">
        <f t="shared" si="35"/>
        <v>56.24034354</v>
      </c>
      <c r="CF287" s="14">
        <f t="shared" si="36"/>
        <v>-33.01897495</v>
      </c>
      <c r="CG287" s="7">
        <v>97.083333</v>
      </c>
      <c r="CH287" s="7">
        <v>7.0</v>
      </c>
      <c r="CI287" s="7">
        <v>4.0</v>
      </c>
      <c r="CJ287" s="26">
        <v>30.0</v>
      </c>
      <c r="CK287" s="7">
        <v>33.0</v>
      </c>
      <c r="CL287" s="7">
        <v>27.0</v>
      </c>
      <c r="CM287" s="7">
        <v>26.0</v>
      </c>
      <c r="CN287" s="7">
        <v>26.0</v>
      </c>
      <c r="CO287" s="7">
        <v>28.0</v>
      </c>
      <c r="CP287" s="19">
        <v>1.0</v>
      </c>
      <c r="CQ287" s="19">
        <v>0.0</v>
      </c>
      <c r="CR287" s="26">
        <f t="shared" si="37"/>
        <v>-1</v>
      </c>
      <c r="CS287" s="18">
        <f t="shared" si="38"/>
        <v>4.10022779</v>
      </c>
      <c r="CT287" s="18">
        <f t="shared" si="39"/>
        <v>0</v>
      </c>
      <c r="CU287" s="18">
        <f t="shared" si="40"/>
        <v>-4.10022779</v>
      </c>
      <c r="CV287" s="30">
        <v>0.23</v>
      </c>
      <c r="CW287" s="30">
        <v>0.11</v>
      </c>
      <c r="CX287" s="30">
        <v>0.74</v>
      </c>
      <c r="CY287" s="30">
        <v>0.54</v>
      </c>
      <c r="CZ287" s="30">
        <v>0.44</v>
      </c>
      <c r="DA287" s="30">
        <v>0.31</v>
      </c>
      <c r="DB287" s="7">
        <v>0.0</v>
      </c>
      <c r="DC287" s="7">
        <v>0.0</v>
      </c>
      <c r="DD287" s="13" t="str">
        <f t="shared" si="41"/>
        <v> </v>
      </c>
      <c r="DE287" s="7">
        <v>0.0</v>
      </c>
      <c r="DF287" s="7">
        <v>0.0</v>
      </c>
      <c r="DG287" s="7">
        <v>0.0</v>
      </c>
      <c r="DH287" s="7">
        <v>0.0</v>
      </c>
      <c r="DI287" s="7">
        <v>0.0</v>
      </c>
      <c r="DJ287" s="8" t="s">
        <v>4243</v>
      </c>
      <c r="DK287" s="7" t="s">
        <v>4244</v>
      </c>
    </row>
    <row r="288" ht="12.75" customHeight="1">
      <c r="A288" s="7" t="s">
        <v>743</v>
      </c>
      <c r="B288" s="7" t="s">
        <v>1571</v>
      </c>
      <c r="C288" s="7" t="s">
        <v>237</v>
      </c>
      <c r="D288" s="9" t="s">
        <v>183</v>
      </c>
      <c r="E288" s="7">
        <v>80.0</v>
      </c>
      <c r="F288" s="7">
        <v>8.0</v>
      </c>
      <c r="G288" s="7">
        <v>9.0</v>
      </c>
      <c r="H288" s="24">
        <f t="shared" si="1"/>
        <v>17</v>
      </c>
      <c r="I288" s="25">
        <f t="shared" si="2"/>
        <v>1.133207421</v>
      </c>
      <c r="J288" s="19">
        <v>6.0</v>
      </c>
      <c r="K288" s="19">
        <v>4.0</v>
      </c>
      <c r="L288" s="19">
        <v>3.0</v>
      </c>
      <c r="M288" s="19">
        <v>77.0</v>
      </c>
      <c r="N288" s="19">
        <v>38.0</v>
      </c>
      <c r="O288" s="19">
        <v>18.0</v>
      </c>
      <c r="P288" s="19">
        <v>95.0</v>
      </c>
      <c r="Q288" s="10">
        <f t="shared" si="3"/>
        <v>0.1038961039</v>
      </c>
      <c r="R288" s="10">
        <f t="shared" si="4"/>
        <v>0.06015037594</v>
      </c>
      <c r="S288" s="7">
        <v>54006.0</v>
      </c>
      <c r="T288" s="14">
        <f t="shared" si="5"/>
        <v>11.25125</v>
      </c>
      <c r="U288" s="14">
        <v>861.74</v>
      </c>
      <c r="V288" s="14">
        <f t="shared" si="6"/>
        <v>10.77175</v>
      </c>
      <c r="W288" s="14">
        <v>2917.6</v>
      </c>
      <c r="X288" s="14">
        <f t="shared" si="7"/>
        <v>36.47</v>
      </c>
      <c r="Y288" s="13">
        <f t="shared" si="8"/>
        <v>0.2280133568</v>
      </c>
      <c r="Z288" s="12">
        <f t="shared" si="9"/>
        <v>68.36363636</v>
      </c>
      <c r="AA288" s="19">
        <v>33.0</v>
      </c>
      <c r="AB288" s="19">
        <v>32.0</v>
      </c>
      <c r="AC288" s="19">
        <v>43.0</v>
      </c>
      <c r="AD288" s="19">
        <v>17.0</v>
      </c>
      <c r="AE288" s="19">
        <v>38.0</v>
      </c>
      <c r="AF288" s="10">
        <f t="shared" si="10"/>
        <v>0.2727272727</v>
      </c>
      <c r="AG288" s="10">
        <f t="shared" si="11"/>
        <v>0.3181818182</v>
      </c>
      <c r="AH288" s="10">
        <f t="shared" si="12"/>
        <v>0.5909090909</v>
      </c>
      <c r="AI288" s="19">
        <v>236.0</v>
      </c>
      <c r="AJ288" s="13">
        <f t="shared" si="13"/>
        <v>0.2524064171</v>
      </c>
      <c r="AK288" s="19">
        <v>355.0</v>
      </c>
      <c r="AL288" s="13">
        <f t="shared" si="14"/>
        <v>0.3796791444</v>
      </c>
      <c r="AM288" s="19">
        <v>344.0</v>
      </c>
      <c r="AN288" s="13">
        <f t="shared" si="15"/>
        <v>0.3679144385</v>
      </c>
      <c r="AO288" s="13">
        <f t="shared" si="16"/>
        <v>0.399323181</v>
      </c>
      <c r="AP288" s="8">
        <v>4.0</v>
      </c>
      <c r="AQ288" s="14">
        <v>-13.24</v>
      </c>
      <c r="AR288" s="19">
        <v>17.76</v>
      </c>
      <c r="AS288" s="26">
        <v>3.0</v>
      </c>
      <c r="AT288" s="27">
        <v>1.336</v>
      </c>
      <c r="AU288" s="8">
        <v>3.0</v>
      </c>
      <c r="AV288" s="27">
        <v>0.671</v>
      </c>
      <c r="AW288" s="19">
        <v>50.52</v>
      </c>
      <c r="AX288" s="19">
        <v>18.29</v>
      </c>
      <c r="AY288" s="27">
        <v>-0.848</v>
      </c>
      <c r="AZ288" s="27">
        <v>3.661</v>
      </c>
      <c r="BA288" s="19">
        <v>49.96</v>
      </c>
      <c r="BB288" s="13">
        <f t="shared" si="17"/>
        <v>0.0585106383</v>
      </c>
      <c r="BC288" s="28">
        <f t="shared" si="18"/>
        <v>0.9272727273</v>
      </c>
      <c r="BD288" s="26">
        <f t="shared" si="19"/>
        <v>985.7833656</v>
      </c>
      <c r="BE288" s="13">
        <f t="shared" si="20"/>
        <v>-0.01421663443</v>
      </c>
      <c r="BF288" s="18">
        <f t="shared" si="21"/>
        <v>1.531784529</v>
      </c>
      <c r="BG288" s="18">
        <f t="shared" si="22"/>
        <v>2.228050224</v>
      </c>
      <c r="BH288" s="14">
        <f t="shared" si="23"/>
        <v>26.17959013</v>
      </c>
      <c r="BI288" s="14">
        <f t="shared" si="24"/>
        <v>30.63569058</v>
      </c>
      <c r="BJ288" s="14">
        <f t="shared" si="25"/>
        <v>54.65685706</v>
      </c>
      <c r="BK288" s="14">
        <f t="shared" si="26"/>
        <v>56.606401</v>
      </c>
      <c r="BL288" s="14">
        <f t="shared" si="27"/>
        <v>-1.949543946</v>
      </c>
      <c r="BM288" s="19">
        <v>22.0</v>
      </c>
      <c r="BN288" s="19">
        <v>32.0</v>
      </c>
      <c r="BO288" s="26">
        <v>354.0</v>
      </c>
      <c r="BP288" s="26">
        <v>408.0</v>
      </c>
      <c r="BQ288" s="19">
        <v>194.0</v>
      </c>
      <c r="BR288" s="19">
        <v>190.0</v>
      </c>
      <c r="BS288" s="19">
        <v>215.0</v>
      </c>
      <c r="BT288" s="19">
        <v>183.0</v>
      </c>
      <c r="BU288" s="19">
        <v>393.0</v>
      </c>
      <c r="BV288" s="19">
        <v>404.0</v>
      </c>
      <c r="BW288" s="13">
        <f t="shared" si="28"/>
        <v>0.4930991217</v>
      </c>
      <c r="BX288" s="14">
        <v>-2.35</v>
      </c>
      <c r="BY288" s="29">
        <f t="shared" si="29"/>
        <v>-2.613300291</v>
      </c>
      <c r="BZ288" s="18">
        <f t="shared" si="30"/>
        <v>1.909653919</v>
      </c>
      <c r="CA288" s="18">
        <f t="shared" si="31"/>
        <v>2.482550095</v>
      </c>
      <c r="CB288" s="14">
        <f t="shared" si="32"/>
        <v>29.23361875</v>
      </c>
      <c r="CC288" s="14">
        <f t="shared" si="33"/>
        <v>30.88865214</v>
      </c>
      <c r="CD288" s="14">
        <f t="shared" si="34"/>
        <v>58.65820289</v>
      </c>
      <c r="CE288" s="14">
        <f t="shared" si="35"/>
        <v>55.66641175</v>
      </c>
      <c r="CF288" s="14">
        <f t="shared" si="36"/>
        <v>-4.941335086</v>
      </c>
      <c r="CG288" s="7">
        <v>3770.316667</v>
      </c>
      <c r="CH288" s="7">
        <v>120.0</v>
      </c>
      <c r="CI288" s="7">
        <v>156.0</v>
      </c>
      <c r="CJ288" s="26">
        <v>1717.0</v>
      </c>
      <c r="CK288" s="7">
        <v>1785.0</v>
      </c>
      <c r="CL288" s="7">
        <v>859.0</v>
      </c>
      <c r="CM288" s="7">
        <v>786.0</v>
      </c>
      <c r="CN288" s="7">
        <v>990.0</v>
      </c>
      <c r="CO288" s="7">
        <v>771.0</v>
      </c>
      <c r="CP288" s="19">
        <v>4.0</v>
      </c>
      <c r="CQ288" s="19">
        <v>1.0</v>
      </c>
      <c r="CR288" s="26">
        <f t="shared" si="37"/>
        <v>-3</v>
      </c>
      <c r="CS288" s="18">
        <f t="shared" si="38"/>
        <v>0.2666370403</v>
      </c>
      <c r="CT288" s="18">
        <f t="shared" si="39"/>
        <v>0.06665926008</v>
      </c>
      <c r="CU288" s="18">
        <f t="shared" si="40"/>
        <v>-0.1999777802</v>
      </c>
      <c r="CV288" s="30">
        <v>29.21</v>
      </c>
      <c r="CW288" s="30">
        <v>33.72</v>
      </c>
      <c r="CX288" s="30">
        <v>29.72</v>
      </c>
      <c r="CY288" s="30">
        <v>37.82</v>
      </c>
      <c r="CZ288" s="30">
        <v>30.4</v>
      </c>
      <c r="DA288" s="30">
        <v>37.26</v>
      </c>
      <c r="DB288" s="7">
        <v>2.0</v>
      </c>
      <c r="DC288" s="7">
        <v>4.0</v>
      </c>
      <c r="DD288" s="13">
        <f t="shared" si="41"/>
        <v>0.3333333333</v>
      </c>
      <c r="DE288" s="7">
        <v>-0.01</v>
      </c>
      <c r="DF288" s="7">
        <v>-0.24</v>
      </c>
      <c r="DG288" s="7">
        <v>1.0</v>
      </c>
      <c r="DH288" s="7">
        <v>1.0</v>
      </c>
      <c r="DI288" s="7">
        <v>0.0</v>
      </c>
      <c r="DJ288" s="8" t="s">
        <v>4245</v>
      </c>
      <c r="DK288" s="7" t="s">
        <v>4246</v>
      </c>
    </row>
    <row r="289" ht="12.75" customHeight="1">
      <c r="A289" s="7" t="s">
        <v>1577</v>
      </c>
      <c r="B289" s="7" t="s">
        <v>1578</v>
      </c>
      <c r="C289" s="8" t="s">
        <v>305</v>
      </c>
      <c r="D289" s="9" t="s">
        <v>150</v>
      </c>
      <c r="E289" s="7">
        <v>58.0</v>
      </c>
      <c r="F289" s="7">
        <v>8.0</v>
      </c>
      <c r="G289" s="7">
        <v>14.0</v>
      </c>
      <c r="H289" s="24">
        <f t="shared" si="1"/>
        <v>22</v>
      </c>
      <c r="I289" s="25">
        <f t="shared" si="2"/>
        <v>1.744032414</v>
      </c>
      <c r="J289" s="19">
        <v>7.0</v>
      </c>
      <c r="K289" s="19">
        <v>5.0</v>
      </c>
      <c r="L289" s="19">
        <v>8.0</v>
      </c>
      <c r="M289" s="19">
        <v>64.0</v>
      </c>
      <c r="N289" s="19">
        <v>35.0</v>
      </c>
      <c r="O289" s="19">
        <v>29.0</v>
      </c>
      <c r="P289" s="19">
        <v>94.0</v>
      </c>
      <c r="Q289" s="10">
        <f t="shared" si="3"/>
        <v>0.125</v>
      </c>
      <c r="R289" s="10">
        <f t="shared" si="4"/>
        <v>0.0625</v>
      </c>
      <c r="S289" s="7">
        <v>45412.0</v>
      </c>
      <c r="T289" s="14">
        <f t="shared" si="5"/>
        <v>13.04942529</v>
      </c>
      <c r="U289" s="14">
        <v>717.89</v>
      </c>
      <c r="V289" s="14">
        <f t="shared" si="6"/>
        <v>12.37741379</v>
      </c>
      <c r="W289" s="14">
        <v>2093.17</v>
      </c>
      <c r="X289" s="14">
        <f t="shared" si="7"/>
        <v>36.08913793</v>
      </c>
      <c r="Y289" s="13">
        <f t="shared" si="8"/>
        <v>0.2553805326</v>
      </c>
      <c r="Z289" s="12">
        <f t="shared" si="9"/>
        <v>58.38709677</v>
      </c>
      <c r="AA289" s="19">
        <v>25.0</v>
      </c>
      <c r="AB289" s="19">
        <v>26.0</v>
      </c>
      <c r="AC289" s="19">
        <v>86.0</v>
      </c>
      <c r="AD289" s="19">
        <v>32.0</v>
      </c>
      <c r="AE289" s="19">
        <v>23.0</v>
      </c>
      <c r="AF289" s="10">
        <f t="shared" si="10"/>
        <v>0.2258064516</v>
      </c>
      <c r="AG289" s="10">
        <f t="shared" si="11"/>
        <v>0.4193548387</v>
      </c>
      <c r="AH289" s="10">
        <f t="shared" si="12"/>
        <v>0.6451612903</v>
      </c>
      <c r="AI289" s="19">
        <v>193.0</v>
      </c>
      <c r="AJ289" s="13">
        <f t="shared" si="13"/>
        <v>0.3169129721</v>
      </c>
      <c r="AK289" s="19">
        <v>184.0</v>
      </c>
      <c r="AL289" s="13">
        <f t="shared" si="14"/>
        <v>0.302134647</v>
      </c>
      <c r="AM289" s="19">
        <v>232.0</v>
      </c>
      <c r="AN289" s="13">
        <f t="shared" si="15"/>
        <v>0.380952381</v>
      </c>
      <c r="AO289" s="13">
        <f t="shared" si="16"/>
        <v>0.5119363395</v>
      </c>
      <c r="AP289" s="8">
        <v>9.0</v>
      </c>
      <c r="AQ289" s="14">
        <v>-2.17</v>
      </c>
      <c r="AR289" s="19">
        <v>17.4</v>
      </c>
      <c r="AS289" s="26">
        <v>9.0</v>
      </c>
      <c r="AT289" s="27">
        <v>0.281</v>
      </c>
      <c r="AU289" s="8">
        <v>10.0</v>
      </c>
      <c r="AV289" s="27">
        <v>-0.031</v>
      </c>
      <c r="AW289" s="19">
        <v>49.95</v>
      </c>
      <c r="AX289" s="19">
        <v>17.99</v>
      </c>
      <c r="AY289" s="27">
        <v>-0.905</v>
      </c>
      <c r="AZ289" s="27">
        <v>-2.386</v>
      </c>
      <c r="BA289" s="19">
        <v>50.65</v>
      </c>
      <c r="BB289" s="13">
        <f t="shared" si="17"/>
        <v>0.08563535912</v>
      </c>
      <c r="BC289" s="28">
        <f t="shared" si="18"/>
        <v>0.9247311828</v>
      </c>
      <c r="BD289" s="26">
        <f t="shared" si="19"/>
        <v>1010.366542</v>
      </c>
      <c r="BE289" s="13">
        <f t="shared" si="20"/>
        <v>0.01036654191</v>
      </c>
      <c r="BF289" s="18">
        <f t="shared" si="21"/>
        <v>2.590926186</v>
      </c>
      <c r="BG289" s="18">
        <f t="shared" si="22"/>
        <v>2.340191394</v>
      </c>
      <c r="BH289" s="14">
        <f t="shared" si="23"/>
        <v>30.2553316</v>
      </c>
      <c r="BI289" s="14">
        <f t="shared" si="24"/>
        <v>31.09111424</v>
      </c>
      <c r="BJ289" s="14">
        <f t="shared" si="25"/>
        <v>58.42120659</v>
      </c>
      <c r="BK289" s="14">
        <f t="shared" si="26"/>
        <v>59.25698923</v>
      </c>
      <c r="BL289" s="14">
        <f t="shared" si="27"/>
        <v>-0.8357826408</v>
      </c>
      <c r="BM289" s="19">
        <v>31.0</v>
      </c>
      <c r="BN289" s="19">
        <v>28.0</v>
      </c>
      <c r="BO289" s="26">
        <v>331.0</v>
      </c>
      <c r="BP289" s="26">
        <v>344.0</v>
      </c>
      <c r="BQ289" s="19">
        <v>151.0</v>
      </c>
      <c r="BR289" s="19">
        <v>148.0</v>
      </c>
      <c r="BS289" s="19">
        <v>186.0</v>
      </c>
      <c r="BT289" s="19">
        <v>189.0</v>
      </c>
      <c r="BU289" s="19">
        <v>353.0</v>
      </c>
      <c r="BV289" s="19">
        <v>368.0</v>
      </c>
      <c r="BW289" s="13">
        <f t="shared" si="28"/>
        <v>0.4895977809</v>
      </c>
      <c r="BX289" s="14">
        <v>-1.14</v>
      </c>
      <c r="BY289" s="29">
        <f t="shared" si="29"/>
        <v>1.142745211</v>
      </c>
      <c r="BZ289" s="18">
        <f t="shared" si="30"/>
        <v>2.279924003</v>
      </c>
      <c r="CA289" s="18">
        <f t="shared" si="31"/>
        <v>2.088154694</v>
      </c>
      <c r="CB289" s="14">
        <f t="shared" si="32"/>
        <v>29.21285802</v>
      </c>
      <c r="CC289" s="14">
        <f t="shared" si="33"/>
        <v>29.12762721</v>
      </c>
      <c r="CD289" s="14">
        <f t="shared" si="34"/>
        <v>56.74240766</v>
      </c>
      <c r="CE289" s="14">
        <f t="shared" si="35"/>
        <v>55.31479169</v>
      </c>
      <c r="CF289" s="14">
        <f t="shared" si="36"/>
        <v>-2.263398605</v>
      </c>
      <c r="CG289" s="7">
        <v>2815.883333</v>
      </c>
      <c r="CH289" s="7">
        <v>107.0</v>
      </c>
      <c r="CI289" s="7">
        <v>98.0</v>
      </c>
      <c r="CJ289" s="26">
        <v>1264.0</v>
      </c>
      <c r="CK289" s="7">
        <v>1269.0</v>
      </c>
      <c r="CL289" s="7">
        <v>555.0</v>
      </c>
      <c r="CM289" s="7">
        <v>519.0</v>
      </c>
      <c r="CN289" s="7">
        <v>737.0</v>
      </c>
      <c r="CO289" s="7">
        <v>710.0</v>
      </c>
      <c r="CP289" s="19">
        <v>6.0</v>
      </c>
      <c r="CQ289" s="19">
        <v>9.0</v>
      </c>
      <c r="CR289" s="26">
        <f t="shared" si="37"/>
        <v>3</v>
      </c>
      <c r="CS289" s="18">
        <f t="shared" si="38"/>
        <v>0.4756452039</v>
      </c>
      <c r="CT289" s="18">
        <f t="shared" si="39"/>
        <v>0.7134678059</v>
      </c>
      <c r="CU289" s="18">
        <f t="shared" si="40"/>
        <v>0.237822602</v>
      </c>
      <c r="CV289" s="30">
        <v>31.31</v>
      </c>
      <c r="CW289" s="30">
        <v>30.91</v>
      </c>
      <c r="CX289" s="30">
        <v>33.14</v>
      </c>
      <c r="CY289" s="30">
        <v>23.33</v>
      </c>
      <c r="CZ289" s="30">
        <v>31.43</v>
      </c>
      <c r="DA289" s="30">
        <v>30.43</v>
      </c>
      <c r="DB289" s="7">
        <v>211.0</v>
      </c>
      <c r="DC289" s="7">
        <v>221.0</v>
      </c>
      <c r="DD289" s="13">
        <f t="shared" si="41"/>
        <v>0.4884259259</v>
      </c>
      <c r="DE289" s="7">
        <v>1.27</v>
      </c>
      <c r="DF289" s="7">
        <v>-8.33</v>
      </c>
      <c r="DG289" s="7">
        <v>102.0</v>
      </c>
      <c r="DH289" s="7">
        <v>168.0</v>
      </c>
      <c r="DI289" s="7">
        <v>142.0</v>
      </c>
      <c r="DJ289" s="8" t="s">
        <v>4247</v>
      </c>
      <c r="DK289" s="7" t="s">
        <v>4248</v>
      </c>
    </row>
    <row r="290" ht="12.75" customHeight="1">
      <c r="A290" s="7" t="s">
        <v>1581</v>
      </c>
      <c r="B290" s="7" t="s">
        <v>1582</v>
      </c>
      <c r="C290" s="8" t="s">
        <v>490</v>
      </c>
      <c r="D290" s="9" t="s">
        <v>174</v>
      </c>
      <c r="E290" s="7">
        <v>4.0</v>
      </c>
      <c r="F290" s="7">
        <v>0.0</v>
      </c>
      <c r="G290" s="7">
        <v>0.0</v>
      </c>
      <c r="H290" s="24">
        <f t="shared" si="1"/>
        <v>0</v>
      </c>
      <c r="I290" s="25">
        <f t="shared" si="2"/>
        <v>0</v>
      </c>
      <c r="J290" s="19">
        <v>0.0</v>
      </c>
      <c r="K290" s="19">
        <v>0.0</v>
      </c>
      <c r="L290" s="19">
        <v>0.0</v>
      </c>
      <c r="M290" s="19">
        <v>0.0</v>
      </c>
      <c r="N290" s="19">
        <v>3.0</v>
      </c>
      <c r="O290" s="19">
        <v>4.0</v>
      </c>
      <c r="P290" s="19">
        <v>4.0</v>
      </c>
      <c r="Q290" s="10">
        <f t="shared" si="3"/>
        <v>0</v>
      </c>
      <c r="R290" s="10">
        <f t="shared" si="4"/>
        <v>0</v>
      </c>
      <c r="S290" s="7">
        <v>2846.0</v>
      </c>
      <c r="T290" s="14">
        <f t="shared" si="5"/>
        <v>11.85833333</v>
      </c>
      <c r="U290" s="14">
        <v>41.64</v>
      </c>
      <c r="V290" s="14">
        <f t="shared" si="6"/>
        <v>10.41</v>
      </c>
      <c r="W290" s="14">
        <v>144.88</v>
      </c>
      <c r="X290" s="14">
        <f t="shared" si="7"/>
        <v>36.22</v>
      </c>
      <c r="Y290" s="13">
        <f t="shared" si="8"/>
        <v>0.2232468368</v>
      </c>
      <c r="Z290" s="12">
        <f t="shared" si="9"/>
        <v>0</v>
      </c>
      <c r="AA290" s="19">
        <v>1.0</v>
      </c>
      <c r="AB290" s="19">
        <v>1.0</v>
      </c>
      <c r="AC290" s="19">
        <v>1.0</v>
      </c>
      <c r="AD290" s="19">
        <v>0.0</v>
      </c>
      <c r="AE290" s="19">
        <v>1.0</v>
      </c>
      <c r="AF290" s="10">
        <f t="shared" si="10"/>
        <v>0</v>
      </c>
      <c r="AG290" s="10">
        <f t="shared" si="11"/>
        <v>0</v>
      </c>
      <c r="AH290" s="10">
        <f t="shared" si="12"/>
        <v>0</v>
      </c>
      <c r="AI290" s="19">
        <v>15.0</v>
      </c>
      <c r="AJ290" s="13">
        <f t="shared" si="13"/>
        <v>0.4166666667</v>
      </c>
      <c r="AK290" s="19">
        <v>6.0</v>
      </c>
      <c r="AL290" s="13">
        <f t="shared" si="14"/>
        <v>0.1666666667</v>
      </c>
      <c r="AM290" s="19">
        <v>15.0</v>
      </c>
      <c r="AN290" s="13">
        <f t="shared" si="15"/>
        <v>0.4166666667</v>
      </c>
      <c r="AO290" s="13">
        <f t="shared" si="16"/>
        <v>0.7142857143</v>
      </c>
      <c r="AP290" s="8">
        <v>8.0</v>
      </c>
      <c r="AQ290" s="14">
        <v>42.26</v>
      </c>
      <c r="AR290" s="19">
        <v>16.61</v>
      </c>
      <c r="AS290" s="26">
        <v>8.0</v>
      </c>
      <c r="AT290" s="27">
        <v>-1.963</v>
      </c>
      <c r="AU290" s="8">
        <v>8.0</v>
      </c>
      <c r="AV290" s="27">
        <v>-5.248</v>
      </c>
      <c r="AW290" s="19">
        <v>47.82</v>
      </c>
      <c r="AX290" s="19">
        <v>15.67</v>
      </c>
      <c r="AY290" s="27">
        <v>-0.756</v>
      </c>
      <c r="AZ290" s="27">
        <v>-6.834</v>
      </c>
      <c r="BA290" s="19">
        <v>48.12</v>
      </c>
      <c r="BB290" s="13">
        <f t="shared" si="17"/>
        <v>0</v>
      </c>
      <c r="BC290" s="28">
        <f t="shared" si="18"/>
        <v>0.9047619048</v>
      </c>
      <c r="BD290" s="26">
        <f t="shared" si="19"/>
        <v>904.7619048</v>
      </c>
      <c r="BE290" s="13">
        <f t="shared" si="20"/>
        <v>-0.09523809524</v>
      </c>
      <c r="BF290" s="18">
        <f t="shared" si="21"/>
        <v>0</v>
      </c>
      <c r="BG290" s="18">
        <f t="shared" si="22"/>
        <v>2.88184438</v>
      </c>
      <c r="BH290" s="14">
        <f t="shared" si="23"/>
        <v>18.73198847</v>
      </c>
      <c r="BI290" s="14">
        <f t="shared" si="24"/>
        <v>30.25936599</v>
      </c>
      <c r="BJ290" s="14">
        <f t="shared" si="25"/>
        <v>53.31412104</v>
      </c>
      <c r="BK290" s="14">
        <f t="shared" si="26"/>
        <v>48.99135447</v>
      </c>
      <c r="BL290" s="14">
        <f t="shared" si="27"/>
        <v>4.322766571</v>
      </c>
      <c r="BM290" s="19">
        <v>0.0</v>
      </c>
      <c r="BN290" s="19">
        <v>2.0</v>
      </c>
      <c r="BO290" s="26">
        <v>13.0</v>
      </c>
      <c r="BP290" s="26">
        <v>19.0</v>
      </c>
      <c r="BQ290" s="19">
        <v>12.0</v>
      </c>
      <c r="BR290" s="19">
        <v>5.0</v>
      </c>
      <c r="BS290" s="19">
        <v>12.0</v>
      </c>
      <c r="BT290" s="19">
        <v>8.0</v>
      </c>
      <c r="BU290" s="19">
        <v>15.0</v>
      </c>
      <c r="BV290" s="19">
        <v>17.0</v>
      </c>
      <c r="BW290" s="13">
        <f t="shared" si="28"/>
        <v>0.46875</v>
      </c>
      <c r="BX290" s="14">
        <v>-0.95</v>
      </c>
      <c r="BY290" s="29">
        <f t="shared" si="29"/>
        <v>0.6759094277</v>
      </c>
      <c r="BZ290" s="18">
        <f t="shared" si="30"/>
        <v>1.598153242</v>
      </c>
      <c r="CA290" s="18">
        <f t="shared" si="31"/>
        <v>2.237414539</v>
      </c>
      <c r="CB290" s="14">
        <f t="shared" si="32"/>
        <v>21.7348841</v>
      </c>
      <c r="CC290" s="14">
        <f t="shared" si="33"/>
        <v>28.44712771</v>
      </c>
      <c r="CD290" s="14">
        <f t="shared" si="34"/>
        <v>46.34644403</v>
      </c>
      <c r="CE290" s="14">
        <f t="shared" si="35"/>
        <v>47.94459727</v>
      </c>
      <c r="CF290" s="14">
        <f t="shared" si="36"/>
        <v>5.920919813</v>
      </c>
      <c r="CG290" s="7">
        <v>187.716667</v>
      </c>
      <c r="CH290" s="7">
        <v>5.0</v>
      </c>
      <c r="CI290" s="7">
        <v>7.0</v>
      </c>
      <c r="CJ290" s="26">
        <v>63.0</v>
      </c>
      <c r="CK290" s="7">
        <v>82.0</v>
      </c>
      <c r="CL290" s="7">
        <v>39.0</v>
      </c>
      <c r="CM290" s="7">
        <v>27.0</v>
      </c>
      <c r="CN290" s="7">
        <v>38.0</v>
      </c>
      <c r="CO290" s="7">
        <v>34.0</v>
      </c>
      <c r="CP290" s="19">
        <v>0.0</v>
      </c>
      <c r="CQ290" s="19">
        <v>0.0</v>
      </c>
      <c r="CR290" s="26">
        <f t="shared" si="37"/>
        <v>0</v>
      </c>
      <c r="CS290" s="18">
        <f t="shared" si="38"/>
        <v>0</v>
      </c>
      <c r="CT290" s="18">
        <f t="shared" si="39"/>
        <v>0</v>
      </c>
      <c r="CU290" s="18">
        <f t="shared" si="40"/>
        <v>0</v>
      </c>
      <c r="CV290" s="30">
        <v>0.62</v>
      </c>
      <c r="CW290" s="30">
        <v>1.91</v>
      </c>
      <c r="CX290" s="30">
        <v>2.47</v>
      </c>
      <c r="CY290" s="30">
        <v>1.92</v>
      </c>
      <c r="CZ290" s="30">
        <v>1.34</v>
      </c>
      <c r="DA290" s="30">
        <v>1.58</v>
      </c>
      <c r="DB290" s="7">
        <v>0.0</v>
      </c>
      <c r="DC290" s="7">
        <v>0.0</v>
      </c>
      <c r="DD290" s="13" t="str">
        <f t="shared" si="41"/>
        <v> </v>
      </c>
      <c r="DE290" s="7">
        <v>0.0</v>
      </c>
      <c r="DF290" s="7">
        <v>0.0</v>
      </c>
      <c r="DG290" s="7">
        <v>0.0</v>
      </c>
      <c r="DH290" s="7">
        <v>0.0</v>
      </c>
      <c r="DI290" s="7">
        <v>0.0</v>
      </c>
      <c r="DJ290" s="8" t="s">
        <v>4249</v>
      </c>
      <c r="DK290" s="7" t="s">
        <v>4250</v>
      </c>
    </row>
    <row r="291" ht="12.75" customHeight="1">
      <c r="A291" s="7" t="s">
        <v>1585</v>
      </c>
      <c r="B291" s="7" t="s">
        <v>1586</v>
      </c>
      <c r="C291" s="8" t="s">
        <v>254</v>
      </c>
      <c r="D291" s="9" t="s">
        <v>174</v>
      </c>
      <c r="E291" s="7">
        <v>27.0</v>
      </c>
      <c r="F291" s="7">
        <v>0.0</v>
      </c>
      <c r="G291" s="7">
        <v>2.0</v>
      </c>
      <c r="H291" s="24">
        <f t="shared" si="1"/>
        <v>2</v>
      </c>
      <c r="I291" s="25">
        <f t="shared" si="2"/>
        <v>0.3366058906</v>
      </c>
      <c r="J291" s="19">
        <v>0.0</v>
      </c>
      <c r="K291" s="19">
        <v>2.0</v>
      </c>
      <c r="L291" s="19">
        <v>0.0</v>
      </c>
      <c r="M291" s="19">
        <v>11.0</v>
      </c>
      <c r="N291" s="19">
        <v>5.0</v>
      </c>
      <c r="O291" s="19">
        <v>5.0</v>
      </c>
      <c r="P291" s="19">
        <v>3.0</v>
      </c>
      <c r="Q291" s="10">
        <f t="shared" si="3"/>
        <v>0</v>
      </c>
      <c r="R291" s="10">
        <f t="shared" si="4"/>
        <v>0</v>
      </c>
      <c r="S291" s="7">
        <v>21390.0</v>
      </c>
      <c r="T291" s="14">
        <f t="shared" si="5"/>
        <v>13.2037037</v>
      </c>
      <c r="U291" s="14">
        <v>349.51</v>
      </c>
      <c r="V291" s="14">
        <f t="shared" si="6"/>
        <v>12.94481481</v>
      </c>
      <c r="W291" s="14">
        <v>954.39</v>
      </c>
      <c r="X291" s="14">
        <f t="shared" si="7"/>
        <v>35.34777778</v>
      </c>
      <c r="Y291" s="13">
        <f t="shared" si="8"/>
        <v>0.2680496971</v>
      </c>
      <c r="Z291" s="12">
        <f t="shared" si="9"/>
        <v>25.09090909</v>
      </c>
      <c r="AA291" s="19">
        <v>23.0</v>
      </c>
      <c r="AB291" s="19">
        <v>45.0</v>
      </c>
      <c r="AC291" s="19">
        <v>30.0</v>
      </c>
      <c r="AD291" s="19">
        <v>7.0</v>
      </c>
      <c r="AE291" s="19">
        <v>0.0</v>
      </c>
      <c r="AF291" s="10">
        <f t="shared" si="10"/>
        <v>0</v>
      </c>
      <c r="AG291" s="10">
        <f t="shared" si="11"/>
        <v>0.1818181818</v>
      </c>
      <c r="AH291" s="10">
        <f t="shared" si="12"/>
        <v>0.1818181818</v>
      </c>
      <c r="AI291" s="19">
        <v>94.0</v>
      </c>
      <c r="AJ291" s="13">
        <f t="shared" si="13"/>
        <v>0.3022508039</v>
      </c>
      <c r="AK291" s="19">
        <v>98.0</v>
      </c>
      <c r="AL291" s="13">
        <f t="shared" si="14"/>
        <v>0.3151125402</v>
      </c>
      <c r="AM291" s="19">
        <v>119.0</v>
      </c>
      <c r="AN291" s="13">
        <f t="shared" si="15"/>
        <v>0.3826366559</v>
      </c>
      <c r="AO291" s="13">
        <f t="shared" si="16"/>
        <v>0.4895833333</v>
      </c>
      <c r="AP291" s="8">
        <v>2.0</v>
      </c>
      <c r="AQ291" s="14">
        <v>-5.09</v>
      </c>
      <c r="AR291" s="19">
        <v>17.21</v>
      </c>
      <c r="AS291" s="26">
        <v>5.0</v>
      </c>
      <c r="AT291" s="27">
        <v>0.314</v>
      </c>
      <c r="AU291" s="8">
        <v>5.0</v>
      </c>
      <c r="AV291" s="27">
        <v>-0.24</v>
      </c>
      <c r="AW291" s="19">
        <v>49.69</v>
      </c>
      <c r="AX291" s="19">
        <v>16.58</v>
      </c>
      <c r="AY291" s="27">
        <v>1.137</v>
      </c>
      <c r="AZ291" s="27">
        <v>5.314</v>
      </c>
      <c r="BA291" s="19">
        <v>51.77</v>
      </c>
      <c r="BB291" s="13">
        <f t="shared" si="17"/>
        <v>0.07971014493</v>
      </c>
      <c r="BC291" s="28">
        <f t="shared" si="18"/>
        <v>0.9390243902</v>
      </c>
      <c r="BD291" s="26">
        <f t="shared" si="19"/>
        <v>1018.734535</v>
      </c>
      <c r="BE291" s="13">
        <f t="shared" si="20"/>
        <v>0.01873453517</v>
      </c>
      <c r="BF291" s="18">
        <f t="shared" si="21"/>
        <v>1.888357987</v>
      </c>
      <c r="BG291" s="18">
        <f t="shared" si="22"/>
        <v>1.716689079</v>
      </c>
      <c r="BH291" s="14">
        <f t="shared" si="23"/>
        <v>23.69030929</v>
      </c>
      <c r="BI291" s="14">
        <f t="shared" si="24"/>
        <v>28.1537009</v>
      </c>
      <c r="BJ291" s="14">
        <f t="shared" si="25"/>
        <v>43.26056479</v>
      </c>
      <c r="BK291" s="14">
        <f t="shared" si="26"/>
        <v>52.35901691</v>
      </c>
      <c r="BL291" s="14">
        <f t="shared" si="27"/>
        <v>-9.098452119</v>
      </c>
      <c r="BM291" s="19">
        <v>11.0</v>
      </c>
      <c r="BN291" s="19">
        <v>10.0</v>
      </c>
      <c r="BO291" s="26">
        <v>127.0</v>
      </c>
      <c r="BP291" s="26">
        <v>154.0</v>
      </c>
      <c r="BQ291" s="19">
        <v>50.0</v>
      </c>
      <c r="BR291" s="19">
        <v>58.0</v>
      </c>
      <c r="BS291" s="19">
        <v>64.0</v>
      </c>
      <c r="BT291" s="19">
        <v>83.0</v>
      </c>
      <c r="BU291" s="19">
        <v>125.0</v>
      </c>
      <c r="BV291" s="19">
        <v>144.0</v>
      </c>
      <c r="BW291" s="13">
        <f t="shared" si="28"/>
        <v>0.4646840149</v>
      </c>
      <c r="BX291" s="14">
        <v>-8.41</v>
      </c>
      <c r="BY291" s="29">
        <f t="shared" si="29"/>
        <v>-14.49245212</v>
      </c>
      <c r="BZ291" s="18">
        <f t="shared" si="30"/>
        <v>2.25537954</v>
      </c>
      <c r="CA291" s="18">
        <f t="shared" si="31"/>
        <v>2.117295079</v>
      </c>
      <c r="CB291" s="14">
        <f t="shared" si="32"/>
        <v>28.16923018</v>
      </c>
      <c r="CC291" s="14">
        <f t="shared" si="33"/>
        <v>28.49142726</v>
      </c>
      <c r="CD291" s="14">
        <f t="shared" si="34"/>
        <v>53.8989682</v>
      </c>
      <c r="CE291" s="14">
        <f t="shared" si="35"/>
        <v>52.93237697</v>
      </c>
      <c r="CF291" s="14">
        <f t="shared" si="36"/>
        <v>-10.06504335</v>
      </c>
      <c r="CG291" s="7">
        <v>1303.55</v>
      </c>
      <c r="CH291" s="7">
        <v>49.0</v>
      </c>
      <c r="CI291" s="7">
        <v>46.0</v>
      </c>
      <c r="CJ291" s="26">
        <v>563.0</v>
      </c>
      <c r="CK291" s="7">
        <v>573.0</v>
      </c>
      <c r="CL291" s="7">
        <v>256.0</v>
      </c>
      <c r="CM291" s="7">
        <v>213.0</v>
      </c>
      <c r="CN291" s="7">
        <v>303.0</v>
      </c>
      <c r="CO291" s="7">
        <v>318.0</v>
      </c>
      <c r="CP291" s="19">
        <v>2.0</v>
      </c>
      <c r="CQ291" s="19">
        <v>1.0</v>
      </c>
      <c r="CR291" s="26">
        <f t="shared" si="37"/>
        <v>-1</v>
      </c>
      <c r="CS291" s="18">
        <f t="shared" si="38"/>
        <v>0.3366058906</v>
      </c>
      <c r="CT291" s="18">
        <f t="shared" si="39"/>
        <v>0.1683029453</v>
      </c>
      <c r="CU291" s="18">
        <f t="shared" si="40"/>
        <v>-0.1683029453</v>
      </c>
      <c r="CV291" s="30">
        <v>10.3</v>
      </c>
      <c r="CW291" s="30">
        <v>13.57</v>
      </c>
      <c r="CX291" s="30">
        <v>18.37</v>
      </c>
      <c r="CY291" s="30">
        <v>13.29</v>
      </c>
      <c r="CZ291" s="30">
        <v>13.78</v>
      </c>
      <c r="DA291" s="30">
        <v>11.78</v>
      </c>
      <c r="DB291" s="7">
        <v>0.0</v>
      </c>
      <c r="DC291" s="7">
        <v>0.0</v>
      </c>
      <c r="DD291" s="13" t="str">
        <f t="shared" si="41"/>
        <v> </v>
      </c>
      <c r="DE291" s="7">
        <v>0.0</v>
      </c>
      <c r="DF291" s="7">
        <v>0.0</v>
      </c>
      <c r="DG291" s="7">
        <v>0.0</v>
      </c>
      <c r="DH291" s="7">
        <v>0.0</v>
      </c>
      <c r="DI291" s="7">
        <v>0.0</v>
      </c>
      <c r="DJ291" s="8" t="s">
        <v>4251</v>
      </c>
      <c r="DK291" s="7" t="s">
        <v>4252</v>
      </c>
    </row>
    <row r="292" ht="12.75" customHeight="1">
      <c r="A292" s="7" t="s">
        <v>1589</v>
      </c>
      <c r="B292" s="7" t="s">
        <v>1590</v>
      </c>
      <c r="C292" s="8" t="s">
        <v>297</v>
      </c>
      <c r="D292" s="9" t="s">
        <v>150</v>
      </c>
      <c r="E292" s="7">
        <v>47.0</v>
      </c>
      <c r="F292" s="7">
        <v>5.0</v>
      </c>
      <c r="G292" s="7">
        <v>3.0</v>
      </c>
      <c r="H292" s="24">
        <f t="shared" si="1"/>
        <v>8</v>
      </c>
      <c r="I292" s="25">
        <f t="shared" si="2"/>
        <v>0.8604206501</v>
      </c>
      <c r="J292" s="19">
        <v>3.0</v>
      </c>
      <c r="K292" s="19">
        <v>3.0</v>
      </c>
      <c r="L292" s="19">
        <v>0.0</v>
      </c>
      <c r="M292" s="19">
        <v>42.0</v>
      </c>
      <c r="N292" s="19">
        <v>24.0</v>
      </c>
      <c r="O292" s="19">
        <v>25.0</v>
      </c>
      <c r="P292" s="19">
        <v>55.0</v>
      </c>
      <c r="Q292" s="10">
        <f t="shared" si="3"/>
        <v>0.119047619</v>
      </c>
      <c r="R292" s="10">
        <f t="shared" si="4"/>
        <v>0.05494505495</v>
      </c>
      <c r="S292" s="7">
        <v>33472.0</v>
      </c>
      <c r="T292" s="14">
        <f t="shared" si="5"/>
        <v>11.86950355</v>
      </c>
      <c r="U292" s="14">
        <v>549.72</v>
      </c>
      <c r="V292" s="14">
        <f t="shared" si="6"/>
        <v>11.69617021</v>
      </c>
      <c r="W292" s="14">
        <v>1694.75</v>
      </c>
      <c r="X292" s="14">
        <f t="shared" si="7"/>
        <v>36.05851064</v>
      </c>
      <c r="Y292" s="13">
        <f t="shared" si="8"/>
        <v>0.2449219638</v>
      </c>
      <c r="Z292" s="12">
        <f t="shared" si="9"/>
        <v>36.17647059</v>
      </c>
      <c r="AA292" s="19">
        <v>19.0</v>
      </c>
      <c r="AB292" s="19">
        <v>31.0</v>
      </c>
      <c r="AC292" s="19">
        <v>30.0</v>
      </c>
      <c r="AD292" s="19">
        <v>7.0</v>
      </c>
      <c r="AE292" s="19">
        <v>17.0</v>
      </c>
      <c r="AF292" s="10">
        <f t="shared" si="10"/>
        <v>0.1764705882</v>
      </c>
      <c r="AG292" s="10">
        <f t="shared" si="11"/>
        <v>0.1764705882</v>
      </c>
      <c r="AH292" s="10">
        <f t="shared" si="12"/>
        <v>0.3529411765</v>
      </c>
      <c r="AI292" s="19">
        <v>162.0</v>
      </c>
      <c r="AJ292" s="13">
        <f t="shared" si="13"/>
        <v>0.3461538462</v>
      </c>
      <c r="AK292" s="19">
        <v>132.0</v>
      </c>
      <c r="AL292" s="13">
        <f t="shared" si="14"/>
        <v>0.2820512821</v>
      </c>
      <c r="AM292" s="19">
        <v>174.0</v>
      </c>
      <c r="AN292" s="13">
        <f t="shared" si="15"/>
        <v>0.3717948718</v>
      </c>
      <c r="AO292" s="13">
        <f t="shared" si="16"/>
        <v>0.5510204082</v>
      </c>
      <c r="AP292" s="8">
        <v>14.0</v>
      </c>
      <c r="AQ292" s="14">
        <v>6.85</v>
      </c>
      <c r="AR292" s="19">
        <v>17.14</v>
      </c>
      <c r="AS292" s="26">
        <v>11.0</v>
      </c>
      <c r="AT292" s="27">
        <v>-0.217</v>
      </c>
      <c r="AU292" s="8">
        <v>11.0</v>
      </c>
      <c r="AV292" s="27">
        <v>1.016</v>
      </c>
      <c r="AW292" s="19">
        <v>50.59</v>
      </c>
      <c r="AX292" s="19">
        <v>17.28</v>
      </c>
      <c r="AY292" s="27">
        <v>-0.87</v>
      </c>
      <c r="AZ292" s="27">
        <v>-5.2</v>
      </c>
      <c r="BA292" s="19">
        <v>46.95</v>
      </c>
      <c r="BB292" s="13">
        <f t="shared" si="17"/>
        <v>0.08292682927</v>
      </c>
      <c r="BC292" s="28">
        <f t="shared" si="18"/>
        <v>0.9122807018</v>
      </c>
      <c r="BD292" s="26">
        <f t="shared" si="19"/>
        <v>995.207531</v>
      </c>
      <c r="BE292" s="13">
        <f t="shared" si="20"/>
        <v>-0.004792468977</v>
      </c>
      <c r="BF292" s="18">
        <f t="shared" si="21"/>
        <v>1.855490068</v>
      </c>
      <c r="BG292" s="18">
        <f t="shared" si="22"/>
        <v>2.728661864</v>
      </c>
      <c r="BH292" s="14">
        <f t="shared" si="23"/>
        <v>22.37502729</v>
      </c>
      <c r="BI292" s="14">
        <f t="shared" si="24"/>
        <v>31.10674525</v>
      </c>
      <c r="BJ292" s="14">
        <f t="shared" si="25"/>
        <v>45.73237284</v>
      </c>
      <c r="BK292" s="14">
        <f t="shared" si="26"/>
        <v>57.41104562</v>
      </c>
      <c r="BL292" s="14">
        <f t="shared" si="27"/>
        <v>-11.67867278</v>
      </c>
      <c r="BM292" s="19">
        <v>17.0</v>
      </c>
      <c r="BN292" s="19">
        <v>25.0</v>
      </c>
      <c r="BO292" s="26">
        <v>188.0</v>
      </c>
      <c r="BP292" s="26">
        <v>260.0</v>
      </c>
      <c r="BQ292" s="19">
        <v>81.0</v>
      </c>
      <c r="BR292" s="19">
        <v>105.0</v>
      </c>
      <c r="BS292" s="19">
        <v>133.0</v>
      </c>
      <c r="BT292" s="19">
        <v>136.0</v>
      </c>
      <c r="BU292" s="19">
        <v>208.0</v>
      </c>
      <c r="BV292" s="19">
        <v>258.0</v>
      </c>
      <c r="BW292" s="13">
        <f t="shared" si="28"/>
        <v>0.4463519313</v>
      </c>
      <c r="BX292" s="14">
        <v>-4.61</v>
      </c>
      <c r="BY292" s="29">
        <f t="shared" si="29"/>
        <v>-6.777162575</v>
      </c>
      <c r="BZ292" s="18">
        <f t="shared" si="30"/>
        <v>2.412491344</v>
      </c>
      <c r="CA292" s="18">
        <f t="shared" si="31"/>
        <v>2.60012956</v>
      </c>
      <c r="CB292" s="14">
        <f t="shared" si="32"/>
        <v>27.07351397</v>
      </c>
      <c r="CC292" s="14">
        <f t="shared" si="33"/>
        <v>30.10253088</v>
      </c>
      <c r="CD292" s="14">
        <f t="shared" si="34"/>
        <v>51.81495298</v>
      </c>
      <c r="CE292" s="14">
        <f t="shared" si="35"/>
        <v>57.33687761</v>
      </c>
      <c r="CF292" s="14">
        <f t="shared" si="36"/>
        <v>-6.156748147</v>
      </c>
      <c r="CG292" s="7">
        <v>2238.35</v>
      </c>
      <c r="CH292" s="7">
        <v>90.0</v>
      </c>
      <c r="CI292" s="7">
        <v>97.0</v>
      </c>
      <c r="CJ292" s="26">
        <v>920.0</v>
      </c>
      <c r="CK292" s="7">
        <v>1026.0</v>
      </c>
      <c r="CL292" s="7">
        <v>386.0</v>
      </c>
      <c r="CM292" s="7">
        <v>440.0</v>
      </c>
      <c r="CN292" s="7">
        <v>537.0</v>
      </c>
      <c r="CO292" s="7">
        <v>576.0</v>
      </c>
      <c r="CP292" s="19">
        <v>3.0</v>
      </c>
      <c r="CQ292" s="19">
        <v>8.0</v>
      </c>
      <c r="CR292" s="26">
        <f t="shared" si="37"/>
        <v>5</v>
      </c>
      <c r="CS292" s="18">
        <f t="shared" si="38"/>
        <v>0.3226577438</v>
      </c>
      <c r="CT292" s="18">
        <f t="shared" si="39"/>
        <v>0.8604206501</v>
      </c>
      <c r="CU292" s="18">
        <f t="shared" si="40"/>
        <v>0.5377629063</v>
      </c>
      <c r="CV292" s="30">
        <v>19.13</v>
      </c>
      <c r="CW292" s="30">
        <v>21.54</v>
      </c>
      <c r="CX292" s="30">
        <v>17.6</v>
      </c>
      <c r="CY292" s="30">
        <v>26.37</v>
      </c>
      <c r="CZ292" s="30">
        <v>20.48</v>
      </c>
      <c r="DA292" s="30">
        <v>24.53</v>
      </c>
      <c r="DB292" s="7">
        <v>190.0</v>
      </c>
      <c r="DC292" s="7">
        <v>254.0</v>
      </c>
      <c r="DD292" s="13">
        <f t="shared" si="41"/>
        <v>0.4279279279</v>
      </c>
      <c r="DE292" s="7">
        <v>-1.21</v>
      </c>
      <c r="DF292" s="7">
        <v>-16.49</v>
      </c>
      <c r="DG292" s="7">
        <v>144.0</v>
      </c>
      <c r="DH292" s="7">
        <v>173.0</v>
      </c>
      <c r="DI292" s="7">
        <v>113.0</v>
      </c>
      <c r="DJ292" s="8" t="s">
        <v>4253</v>
      </c>
      <c r="DK292" s="7" t="s">
        <v>4254</v>
      </c>
    </row>
    <row r="293" ht="12.75" customHeight="1">
      <c r="A293" s="7" t="s">
        <v>281</v>
      </c>
      <c r="B293" s="7" t="s">
        <v>1590</v>
      </c>
      <c r="C293" s="8" t="s">
        <v>447</v>
      </c>
      <c r="D293" s="9" t="s">
        <v>150</v>
      </c>
      <c r="E293" s="7">
        <v>82.0</v>
      </c>
      <c r="F293" s="7">
        <v>10.0</v>
      </c>
      <c r="G293" s="7">
        <v>22.0</v>
      </c>
      <c r="H293" s="24">
        <f t="shared" si="1"/>
        <v>32</v>
      </c>
      <c r="I293" s="25">
        <f t="shared" si="2"/>
        <v>1.569012013</v>
      </c>
      <c r="J293" s="19">
        <v>8.0</v>
      </c>
      <c r="K293" s="19">
        <v>16.0</v>
      </c>
      <c r="L293" s="19">
        <v>2.0</v>
      </c>
      <c r="M293" s="19">
        <v>106.0</v>
      </c>
      <c r="N293" s="19">
        <v>34.0</v>
      </c>
      <c r="O293" s="19">
        <v>44.0</v>
      </c>
      <c r="P293" s="19">
        <v>124.0</v>
      </c>
      <c r="Q293" s="10">
        <f t="shared" si="3"/>
        <v>0.09433962264</v>
      </c>
      <c r="R293" s="10">
        <f t="shared" si="4"/>
        <v>0.05434782609</v>
      </c>
      <c r="S293" s="7">
        <v>73422.0</v>
      </c>
      <c r="T293" s="14">
        <f t="shared" si="5"/>
        <v>14.92317073</v>
      </c>
      <c r="U293" s="14">
        <v>1152.15</v>
      </c>
      <c r="V293" s="14">
        <f t="shared" si="6"/>
        <v>14.05060976</v>
      </c>
      <c r="W293" s="14">
        <v>2833.48</v>
      </c>
      <c r="X293" s="14">
        <f t="shared" si="7"/>
        <v>34.55463415</v>
      </c>
      <c r="Y293" s="13">
        <f t="shared" si="8"/>
        <v>0.2890760055</v>
      </c>
      <c r="Z293" s="12">
        <f t="shared" si="9"/>
        <v>279.5294118</v>
      </c>
      <c r="AA293" s="19">
        <v>45.0</v>
      </c>
      <c r="AB293" s="19">
        <v>82.0</v>
      </c>
      <c r="AC293" s="19">
        <v>125.0</v>
      </c>
      <c r="AD293" s="19">
        <v>34.0</v>
      </c>
      <c r="AE293" s="19">
        <v>43.0</v>
      </c>
      <c r="AF293" s="10">
        <f t="shared" si="10"/>
        <v>0.2352941176</v>
      </c>
      <c r="AG293" s="10">
        <f t="shared" si="11"/>
        <v>0.5294117647</v>
      </c>
      <c r="AH293" s="10">
        <f t="shared" si="12"/>
        <v>0.7647058824</v>
      </c>
      <c r="AI293" s="19">
        <v>406.0</v>
      </c>
      <c r="AJ293" s="13">
        <f t="shared" si="13"/>
        <v>0.3826578699</v>
      </c>
      <c r="AK293" s="19">
        <v>277.0</v>
      </c>
      <c r="AL293" s="13">
        <f t="shared" si="14"/>
        <v>0.2610744581</v>
      </c>
      <c r="AM293" s="19">
        <v>378.0</v>
      </c>
      <c r="AN293" s="13">
        <f t="shared" si="15"/>
        <v>0.356267672</v>
      </c>
      <c r="AO293" s="13">
        <f t="shared" si="16"/>
        <v>0.5944363104</v>
      </c>
      <c r="AP293" s="8">
        <v>13.0</v>
      </c>
      <c r="AQ293" s="14">
        <v>12.86</v>
      </c>
      <c r="AR293" s="19">
        <v>17.51</v>
      </c>
      <c r="AS293" s="26">
        <v>7.0</v>
      </c>
      <c r="AT293" s="27">
        <v>0.336</v>
      </c>
      <c r="AU293" s="8">
        <v>7.0</v>
      </c>
      <c r="AV293" s="27">
        <v>0.6980000000000001</v>
      </c>
      <c r="AW293" s="19">
        <v>50.46</v>
      </c>
      <c r="AX293" s="19">
        <v>18.77</v>
      </c>
      <c r="AY293" s="27">
        <v>2.805</v>
      </c>
      <c r="AZ293" s="27">
        <v>-2.708</v>
      </c>
      <c r="BA293" s="19">
        <v>49.1</v>
      </c>
      <c r="BB293" s="13">
        <f t="shared" si="17"/>
        <v>0.05723905724</v>
      </c>
      <c r="BC293" s="28">
        <f t="shared" si="18"/>
        <v>0.9225352113</v>
      </c>
      <c r="BD293" s="26">
        <f t="shared" si="19"/>
        <v>979.7742685</v>
      </c>
      <c r="BE293" s="13">
        <f t="shared" si="20"/>
        <v>-0.02022573149</v>
      </c>
      <c r="BF293" s="18">
        <f t="shared" si="21"/>
        <v>1.770602786</v>
      </c>
      <c r="BG293" s="18">
        <f t="shared" si="22"/>
        <v>2.291368311</v>
      </c>
      <c r="BH293" s="14">
        <f t="shared" si="23"/>
        <v>30.9334722</v>
      </c>
      <c r="BI293" s="14">
        <f t="shared" si="24"/>
        <v>29.57948184</v>
      </c>
      <c r="BJ293" s="14">
        <f t="shared" si="25"/>
        <v>56.03437052</v>
      </c>
      <c r="BK293" s="14">
        <f t="shared" si="26"/>
        <v>55.82606431</v>
      </c>
      <c r="BL293" s="14">
        <f t="shared" si="27"/>
        <v>0.2083062101</v>
      </c>
      <c r="BM293" s="19">
        <v>34.0</v>
      </c>
      <c r="BN293" s="19">
        <v>44.0</v>
      </c>
      <c r="BO293" s="26">
        <v>560.0</v>
      </c>
      <c r="BP293" s="26">
        <v>524.0</v>
      </c>
      <c r="BQ293" s="19">
        <v>213.0</v>
      </c>
      <c r="BR293" s="19">
        <v>234.0</v>
      </c>
      <c r="BS293" s="19">
        <v>269.0</v>
      </c>
      <c r="BT293" s="19">
        <v>270.0</v>
      </c>
      <c r="BU293" s="19">
        <v>531.0</v>
      </c>
      <c r="BV293" s="19">
        <v>499.0</v>
      </c>
      <c r="BW293" s="13">
        <f t="shared" si="28"/>
        <v>0.5155339806</v>
      </c>
      <c r="BX293" s="14">
        <v>4.52</v>
      </c>
      <c r="BY293" s="29">
        <f t="shared" si="29"/>
        <v>1.257834761</v>
      </c>
      <c r="BZ293" s="18">
        <f t="shared" si="30"/>
        <v>2.104544485</v>
      </c>
      <c r="CA293" s="18">
        <f t="shared" si="31"/>
        <v>1.935566461</v>
      </c>
      <c r="CB293" s="14">
        <f t="shared" si="32"/>
        <v>27.11329209</v>
      </c>
      <c r="CC293" s="14">
        <f t="shared" si="33"/>
        <v>27.72775763</v>
      </c>
      <c r="CD293" s="14">
        <f t="shared" si="34"/>
        <v>50.23255814</v>
      </c>
      <c r="CE293" s="14">
        <f t="shared" si="35"/>
        <v>55.11755921</v>
      </c>
      <c r="CF293" s="14">
        <f t="shared" si="36"/>
        <v>5.093307277</v>
      </c>
      <c r="CG293" s="7">
        <v>3905.833333</v>
      </c>
      <c r="CH293" s="7">
        <v>137.0</v>
      </c>
      <c r="CI293" s="7">
        <v>126.0</v>
      </c>
      <c r="CJ293" s="26">
        <v>1628.0</v>
      </c>
      <c r="CK293" s="7">
        <v>1679.0</v>
      </c>
      <c r="CL293" s="7">
        <v>693.0</v>
      </c>
      <c r="CM293" s="7">
        <v>806.0</v>
      </c>
      <c r="CN293" s="7">
        <v>812.0</v>
      </c>
      <c r="CO293" s="7">
        <v>977.0</v>
      </c>
      <c r="CP293" s="19">
        <v>6.0</v>
      </c>
      <c r="CQ293" s="19">
        <v>15.0</v>
      </c>
      <c r="CR293" s="26">
        <f t="shared" si="37"/>
        <v>9</v>
      </c>
      <c r="CS293" s="18">
        <f t="shared" si="38"/>
        <v>0.2941897524</v>
      </c>
      <c r="CT293" s="18">
        <f t="shared" si="39"/>
        <v>0.735474381</v>
      </c>
      <c r="CU293" s="18">
        <f t="shared" si="40"/>
        <v>0.4412846286</v>
      </c>
      <c r="CV293" s="30">
        <v>43.09</v>
      </c>
      <c r="CW293" s="30">
        <v>41.52</v>
      </c>
      <c r="CX293" s="30">
        <v>42.22</v>
      </c>
      <c r="CY293" s="30">
        <v>45.25</v>
      </c>
      <c r="CZ293" s="30">
        <v>38.14</v>
      </c>
      <c r="DA293" s="30">
        <v>45.19</v>
      </c>
      <c r="DB293" s="7">
        <v>463.0</v>
      </c>
      <c r="DC293" s="7">
        <v>508.0</v>
      </c>
      <c r="DD293" s="13">
        <f t="shared" si="41"/>
        <v>0.4768280124</v>
      </c>
      <c r="DE293" s="7">
        <v>-4.48</v>
      </c>
      <c r="DF293" s="7">
        <v>-6.4</v>
      </c>
      <c r="DG293" s="7">
        <v>315.0</v>
      </c>
      <c r="DH293" s="7">
        <v>352.0</v>
      </c>
      <c r="DI293" s="7">
        <v>243.0</v>
      </c>
      <c r="DJ293" s="8" t="s">
        <v>4255</v>
      </c>
      <c r="DK293" s="7" t="s">
        <v>4256</v>
      </c>
    </row>
    <row r="294" ht="12.75" customHeight="1">
      <c r="A294" s="7" t="s">
        <v>452</v>
      </c>
      <c r="B294" s="7" t="s">
        <v>1596</v>
      </c>
      <c r="C294" s="8" t="s">
        <v>839</v>
      </c>
      <c r="D294" s="9" t="s">
        <v>174</v>
      </c>
      <c r="E294" s="7">
        <v>5.0</v>
      </c>
      <c r="F294" s="7">
        <v>0.0</v>
      </c>
      <c r="G294" s="7">
        <v>0.0</v>
      </c>
      <c r="H294" s="24">
        <f t="shared" si="1"/>
        <v>0</v>
      </c>
      <c r="I294" s="25">
        <f t="shared" si="2"/>
        <v>0</v>
      </c>
      <c r="J294" s="19">
        <v>0.0</v>
      </c>
      <c r="K294" s="19">
        <v>0.0</v>
      </c>
      <c r="L294" s="19">
        <v>0.0</v>
      </c>
      <c r="M294" s="19">
        <v>3.0</v>
      </c>
      <c r="N294" s="19">
        <v>1.0</v>
      </c>
      <c r="O294" s="19">
        <v>4.0</v>
      </c>
      <c r="P294" s="19">
        <v>6.0</v>
      </c>
      <c r="Q294" s="10">
        <f t="shared" si="3"/>
        <v>0</v>
      </c>
      <c r="R294" s="10">
        <f t="shared" si="4"/>
        <v>0</v>
      </c>
      <c r="S294" s="7">
        <v>3578.0</v>
      </c>
      <c r="T294" s="14">
        <f t="shared" si="5"/>
        <v>11.92666667</v>
      </c>
      <c r="U294" s="14">
        <v>58.15</v>
      </c>
      <c r="V294" s="14">
        <f t="shared" si="6"/>
        <v>11.63</v>
      </c>
      <c r="W294" s="14">
        <v>174.04</v>
      </c>
      <c r="X294" s="14">
        <f t="shared" si="7"/>
        <v>34.808</v>
      </c>
      <c r="Y294" s="13">
        <f t="shared" si="8"/>
        <v>0.2504414488</v>
      </c>
      <c r="Z294" s="12">
        <f t="shared" si="9"/>
        <v>0</v>
      </c>
      <c r="AA294" s="19">
        <v>2.0</v>
      </c>
      <c r="AB294" s="19">
        <v>7.0</v>
      </c>
      <c r="AC294" s="19">
        <v>7.0</v>
      </c>
      <c r="AD294" s="19">
        <v>0.0</v>
      </c>
      <c r="AE294" s="19">
        <v>1.0</v>
      </c>
      <c r="AF294" s="10">
        <f t="shared" si="10"/>
        <v>0</v>
      </c>
      <c r="AG294" s="10">
        <f t="shared" si="11"/>
        <v>0</v>
      </c>
      <c r="AH294" s="10">
        <f t="shared" si="12"/>
        <v>0</v>
      </c>
      <c r="AI294" s="19">
        <v>21.0</v>
      </c>
      <c r="AJ294" s="13">
        <f t="shared" si="13"/>
        <v>0.4565217391</v>
      </c>
      <c r="AK294" s="19">
        <v>14.0</v>
      </c>
      <c r="AL294" s="13">
        <f t="shared" si="14"/>
        <v>0.3043478261</v>
      </c>
      <c r="AM294" s="19">
        <v>11.0</v>
      </c>
      <c r="AN294" s="13">
        <f t="shared" si="15"/>
        <v>0.2391304348</v>
      </c>
      <c r="AO294" s="13">
        <f t="shared" si="16"/>
        <v>0.6</v>
      </c>
      <c r="AP294" s="8">
        <v>8.0</v>
      </c>
      <c r="AQ294" s="14">
        <v>10.0</v>
      </c>
      <c r="AR294" s="19">
        <v>16.95</v>
      </c>
      <c r="AS294" s="26">
        <v>8.0</v>
      </c>
      <c r="AT294" s="27">
        <v>-0.531</v>
      </c>
      <c r="AU294" s="8">
        <v>8.0</v>
      </c>
      <c r="AV294" s="27">
        <v>3.099</v>
      </c>
      <c r="AW294" s="19">
        <v>51.37</v>
      </c>
      <c r="AX294" s="19">
        <v>15.6</v>
      </c>
      <c r="AY294" s="27">
        <v>0.389</v>
      </c>
      <c r="AZ294" s="27">
        <v>-6.702</v>
      </c>
      <c r="BA294" s="19">
        <v>46.83</v>
      </c>
      <c r="BB294" s="13">
        <f t="shared" si="17"/>
        <v>0.03225806452</v>
      </c>
      <c r="BC294" s="28">
        <f t="shared" si="18"/>
        <v>0.9285714286</v>
      </c>
      <c r="BD294" s="26">
        <f t="shared" si="19"/>
        <v>960.8294931</v>
      </c>
      <c r="BE294" s="13">
        <f t="shared" si="20"/>
        <v>-0.03917050691</v>
      </c>
      <c r="BF294" s="18">
        <f t="shared" si="21"/>
        <v>1.031814273</v>
      </c>
      <c r="BG294" s="18">
        <f t="shared" si="22"/>
        <v>2.063628547</v>
      </c>
      <c r="BH294" s="14">
        <f t="shared" si="23"/>
        <v>31.98624248</v>
      </c>
      <c r="BI294" s="14">
        <f t="shared" si="24"/>
        <v>28.89079966</v>
      </c>
      <c r="BJ294" s="14">
        <f t="shared" si="25"/>
        <v>49.52708512</v>
      </c>
      <c r="BK294" s="14">
        <f t="shared" si="26"/>
        <v>60.87704213</v>
      </c>
      <c r="BL294" s="14">
        <f t="shared" si="27"/>
        <v>-11.34995701</v>
      </c>
      <c r="BM294" s="19">
        <v>1.0</v>
      </c>
      <c r="BN294" s="19">
        <v>2.0</v>
      </c>
      <c r="BO294" s="26">
        <v>30.0</v>
      </c>
      <c r="BP294" s="26">
        <v>26.0</v>
      </c>
      <c r="BQ294" s="19">
        <v>7.0</v>
      </c>
      <c r="BR294" s="19">
        <v>19.0</v>
      </c>
      <c r="BS294" s="19">
        <v>10.0</v>
      </c>
      <c r="BT294" s="19">
        <v>12.0</v>
      </c>
      <c r="BU294" s="19">
        <v>28.0</v>
      </c>
      <c r="BV294" s="19">
        <v>30.0</v>
      </c>
      <c r="BW294" s="13">
        <f t="shared" si="28"/>
        <v>0.4827586207</v>
      </c>
      <c r="BX294" s="14">
        <v>10.93</v>
      </c>
      <c r="BY294" s="29">
        <f t="shared" si="29"/>
        <v>-4.038957008</v>
      </c>
      <c r="BZ294" s="18">
        <f t="shared" si="30"/>
        <v>2.575107296</v>
      </c>
      <c r="CA294" s="18">
        <f t="shared" si="31"/>
        <v>1.802575107</v>
      </c>
      <c r="CB294" s="14">
        <f t="shared" si="32"/>
        <v>29.35622318</v>
      </c>
      <c r="CC294" s="14">
        <f t="shared" si="33"/>
        <v>29.87124464</v>
      </c>
      <c r="CD294" s="14">
        <f t="shared" si="34"/>
        <v>48.41201717</v>
      </c>
      <c r="CE294" s="14">
        <f t="shared" si="35"/>
        <v>61.03004292</v>
      </c>
      <c r="CF294" s="14">
        <f t="shared" si="36"/>
        <v>1.268068743</v>
      </c>
      <c r="CG294" s="7">
        <v>233.0</v>
      </c>
      <c r="CH294" s="7">
        <v>10.0</v>
      </c>
      <c r="CI294" s="7">
        <v>7.0</v>
      </c>
      <c r="CJ294" s="26">
        <v>104.0</v>
      </c>
      <c r="CK294" s="7">
        <v>109.0</v>
      </c>
      <c r="CL294" s="7">
        <v>24.0</v>
      </c>
      <c r="CM294" s="7">
        <v>66.0</v>
      </c>
      <c r="CN294" s="7">
        <v>50.0</v>
      </c>
      <c r="CO294" s="7">
        <v>55.0</v>
      </c>
      <c r="CP294" s="19">
        <v>0.0</v>
      </c>
      <c r="CQ294" s="19">
        <v>0.0</v>
      </c>
      <c r="CR294" s="26">
        <f t="shared" si="37"/>
        <v>0</v>
      </c>
      <c r="CS294" s="18">
        <f t="shared" si="38"/>
        <v>0</v>
      </c>
      <c r="CT294" s="18">
        <f t="shared" si="39"/>
        <v>0</v>
      </c>
      <c r="CU294" s="18">
        <f t="shared" si="40"/>
        <v>0</v>
      </c>
      <c r="CV294" s="30">
        <v>2.54</v>
      </c>
      <c r="CW294" s="30">
        <v>2.46</v>
      </c>
      <c r="CX294" s="30">
        <v>2.13</v>
      </c>
      <c r="CY294" s="30">
        <v>1.08</v>
      </c>
      <c r="CZ294" s="30">
        <v>2.08</v>
      </c>
      <c r="DA294" s="30">
        <v>2.19</v>
      </c>
      <c r="DB294" s="7">
        <v>0.0</v>
      </c>
      <c r="DC294" s="7">
        <v>0.0</v>
      </c>
      <c r="DD294" s="13" t="str">
        <f t="shared" si="41"/>
        <v> </v>
      </c>
      <c r="DE294" s="7">
        <v>0.0</v>
      </c>
      <c r="DF294" s="7">
        <v>0.0</v>
      </c>
      <c r="DG294" s="7">
        <v>0.0</v>
      </c>
      <c r="DH294" s="7">
        <v>0.0</v>
      </c>
      <c r="DI294" s="7">
        <v>0.0</v>
      </c>
      <c r="DJ294" s="8" t="s">
        <v>4257</v>
      </c>
      <c r="DK294" s="7" t="s">
        <v>4258</v>
      </c>
    </row>
    <row r="295" ht="12.75" customHeight="1">
      <c r="A295" s="7" t="s">
        <v>1115</v>
      </c>
      <c r="B295" s="7" t="s">
        <v>1596</v>
      </c>
      <c r="C295" s="8" t="s">
        <v>158</v>
      </c>
      <c r="D295" s="9" t="s">
        <v>260</v>
      </c>
      <c r="E295" s="7">
        <v>15.0</v>
      </c>
      <c r="F295" s="7">
        <v>0.0</v>
      </c>
      <c r="G295" s="7">
        <v>1.0</v>
      </c>
      <c r="H295" s="24">
        <f t="shared" si="1"/>
        <v>1</v>
      </c>
      <c r="I295" s="25">
        <f t="shared" si="2"/>
        <v>0.4148421295</v>
      </c>
      <c r="J295" s="19">
        <v>0.0</v>
      </c>
      <c r="K295" s="19">
        <v>0.0</v>
      </c>
      <c r="L295" s="19">
        <v>0.0</v>
      </c>
      <c r="M295" s="19">
        <v>21.0</v>
      </c>
      <c r="N295" s="19">
        <v>7.0</v>
      </c>
      <c r="O295" s="19">
        <v>5.0</v>
      </c>
      <c r="P295" s="19">
        <v>24.0</v>
      </c>
      <c r="Q295" s="10">
        <f t="shared" si="3"/>
        <v>0</v>
      </c>
      <c r="R295" s="10">
        <f t="shared" si="4"/>
        <v>0</v>
      </c>
      <c r="S295" s="7">
        <v>8678.0</v>
      </c>
      <c r="T295" s="14">
        <f t="shared" si="5"/>
        <v>9.642222222</v>
      </c>
      <c r="U295" s="14">
        <v>144.45</v>
      </c>
      <c r="V295" s="14">
        <f t="shared" si="6"/>
        <v>9.63</v>
      </c>
      <c r="W295" s="14">
        <v>602.68</v>
      </c>
      <c r="X295" s="14">
        <f t="shared" si="7"/>
        <v>40.17866667</v>
      </c>
      <c r="Y295" s="13">
        <f t="shared" si="8"/>
        <v>0.1933398471</v>
      </c>
      <c r="Z295" s="12">
        <f t="shared" si="9"/>
        <v>0</v>
      </c>
      <c r="AA295" s="19">
        <v>9.0</v>
      </c>
      <c r="AB295" s="19">
        <v>25.0</v>
      </c>
      <c r="AC295" s="19">
        <v>18.0</v>
      </c>
      <c r="AD295" s="19">
        <v>1.0</v>
      </c>
      <c r="AE295" s="19">
        <v>3.0</v>
      </c>
      <c r="AF295" s="10">
        <f t="shared" si="10"/>
        <v>0</v>
      </c>
      <c r="AG295" s="10">
        <f t="shared" si="11"/>
        <v>0</v>
      </c>
      <c r="AH295" s="10">
        <f t="shared" si="12"/>
        <v>0</v>
      </c>
      <c r="AI295" s="19">
        <v>35.0</v>
      </c>
      <c r="AJ295" s="13">
        <f t="shared" si="13"/>
        <v>0.2692307692</v>
      </c>
      <c r="AK295" s="19">
        <v>50.0</v>
      </c>
      <c r="AL295" s="13">
        <f t="shared" si="14"/>
        <v>0.3846153846</v>
      </c>
      <c r="AM295" s="19">
        <v>45.0</v>
      </c>
      <c r="AN295" s="13">
        <f t="shared" si="15"/>
        <v>0.3461538462</v>
      </c>
      <c r="AO295" s="13">
        <f t="shared" si="16"/>
        <v>0.4117647059</v>
      </c>
      <c r="AP295" s="8">
        <v>3.0</v>
      </c>
      <c r="AQ295" s="14">
        <v>-7.02</v>
      </c>
      <c r="AR295" s="19">
        <v>16.83</v>
      </c>
      <c r="AS295" s="26">
        <v>12.0</v>
      </c>
      <c r="AT295" s="27">
        <v>-0.854</v>
      </c>
      <c r="AU295" s="8">
        <v>13.0</v>
      </c>
      <c r="AV295" s="27">
        <v>0.745</v>
      </c>
      <c r="AW295" s="19">
        <v>50.38</v>
      </c>
      <c r="AX295" s="19">
        <v>17.2</v>
      </c>
      <c r="AY295" s="27">
        <v>-1.72</v>
      </c>
      <c r="AZ295" s="27">
        <v>-5.156</v>
      </c>
      <c r="BA295" s="19">
        <v>47.34</v>
      </c>
      <c r="BB295" s="13">
        <f t="shared" si="17"/>
        <v>0</v>
      </c>
      <c r="BC295" s="28">
        <f t="shared" si="18"/>
        <v>0.908045977</v>
      </c>
      <c r="BD295" s="26">
        <f t="shared" si="19"/>
        <v>908.045977</v>
      </c>
      <c r="BE295" s="13">
        <f t="shared" si="20"/>
        <v>-0.09195402299</v>
      </c>
      <c r="BF295" s="18">
        <f t="shared" si="21"/>
        <v>0</v>
      </c>
      <c r="BG295" s="18">
        <f t="shared" si="22"/>
        <v>3.322949117</v>
      </c>
      <c r="BH295" s="14">
        <f t="shared" si="23"/>
        <v>28.2450675</v>
      </c>
      <c r="BI295" s="14">
        <f t="shared" si="24"/>
        <v>36.13707165</v>
      </c>
      <c r="BJ295" s="14">
        <f t="shared" si="25"/>
        <v>53.16718588</v>
      </c>
      <c r="BK295" s="14">
        <f t="shared" si="26"/>
        <v>62.30529595</v>
      </c>
      <c r="BL295" s="14">
        <f t="shared" si="27"/>
        <v>-9.138110073</v>
      </c>
      <c r="BM295" s="19">
        <v>0.0</v>
      </c>
      <c r="BN295" s="19">
        <v>8.0</v>
      </c>
      <c r="BO295" s="26">
        <v>68.0</v>
      </c>
      <c r="BP295" s="26">
        <v>79.0</v>
      </c>
      <c r="BQ295" s="19">
        <v>31.0</v>
      </c>
      <c r="BR295" s="19">
        <v>27.0</v>
      </c>
      <c r="BS295" s="19">
        <v>29.0</v>
      </c>
      <c r="BT295" s="19">
        <v>36.0</v>
      </c>
      <c r="BU295" s="19">
        <v>71.0</v>
      </c>
      <c r="BV295" s="19">
        <v>70.0</v>
      </c>
      <c r="BW295" s="13">
        <f t="shared" si="28"/>
        <v>0.5035460993</v>
      </c>
      <c r="BX295" s="14">
        <v>1.72</v>
      </c>
      <c r="BY295" s="29">
        <f t="shared" si="29"/>
        <v>-1.209463014</v>
      </c>
      <c r="BZ295" s="18">
        <f t="shared" si="30"/>
        <v>2.012702388</v>
      </c>
      <c r="CA295" s="18">
        <f t="shared" si="31"/>
        <v>2.978799534</v>
      </c>
      <c r="CB295" s="14">
        <f t="shared" si="32"/>
        <v>28.33884962</v>
      </c>
      <c r="CC295" s="14">
        <f t="shared" si="33"/>
        <v>30.19053581</v>
      </c>
      <c r="CD295" s="14">
        <f t="shared" si="34"/>
        <v>52.41077017</v>
      </c>
      <c r="CE295" s="14">
        <f t="shared" si="35"/>
        <v>59.65649877</v>
      </c>
      <c r="CF295" s="14">
        <f t="shared" si="36"/>
        <v>-1.892381478</v>
      </c>
      <c r="CG295" s="7">
        <v>745.266667</v>
      </c>
      <c r="CH295" s="7">
        <v>25.0</v>
      </c>
      <c r="CI295" s="7">
        <v>37.0</v>
      </c>
      <c r="CJ295" s="26">
        <v>327.0</v>
      </c>
      <c r="CK295" s="7">
        <v>338.0</v>
      </c>
      <c r="CL295" s="7">
        <v>138.0</v>
      </c>
      <c r="CM295" s="7">
        <v>166.0</v>
      </c>
      <c r="CN295" s="7">
        <v>161.0</v>
      </c>
      <c r="CO295" s="7">
        <v>200.0</v>
      </c>
      <c r="CP295" s="19">
        <v>1.0</v>
      </c>
      <c r="CQ295" s="19">
        <v>0.0</v>
      </c>
      <c r="CR295" s="26">
        <f t="shared" si="37"/>
        <v>-1</v>
      </c>
      <c r="CS295" s="18">
        <f t="shared" si="38"/>
        <v>0.4148421295</v>
      </c>
      <c r="CT295" s="18">
        <f t="shared" si="39"/>
        <v>0</v>
      </c>
      <c r="CU295" s="18">
        <f t="shared" si="40"/>
        <v>-0.4148421295</v>
      </c>
      <c r="CV295" s="30">
        <v>3.96</v>
      </c>
      <c r="CW295" s="30">
        <v>6.78</v>
      </c>
      <c r="CX295" s="30">
        <v>8.65</v>
      </c>
      <c r="CY295" s="30">
        <v>5.57</v>
      </c>
      <c r="CZ295" s="30">
        <v>7.43</v>
      </c>
      <c r="DA295" s="30">
        <v>5.08</v>
      </c>
      <c r="DB295" s="7">
        <v>56.0</v>
      </c>
      <c r="DC295" s="7">
        <v>43.0</v>
      </c>
      <c r="DD295" s="13">
        <f t="shared" si="41"/>
        <v>0.5656565657</v>
      </c>
      <c r="DE295" s="7">
        <v>0.13</v>
      </c>
      <c r="DF295" s="7">
        <v>0.59</v>
      </c>
      <c r="DG295" s="7">
        <v>22.0</v>
      </c>
      <c r="DH295" s="7">
        <v>35.0</v>
      </c>
      <c r="DI295" s="7">
        <v>41.0</v>
      </c>
      <c r="DJ295" s="8" t="s">
        <v>4259</v>
      </c>
      <c r="DK295" s="7" t="s">
        <v>4260</v>
      </c>
    </row>
    <row r="296" ht="12.75" customHeight="1">
      <c r="A296" s="7" t="s">
        <v>614</v>
      </c>
      <c r="B296" s="7" t="s">
        <v>1603</v>
      </c>
      <c r="C296" s="8" t="s">
        <v>447</v>
      </c>
      <c r="D296" s="9" t="s">
        <v>150</v>
      </c>
      <c r="E296" s="7">
        <v>2.0</v>
      </c>
      <c r="F296" s="7">
        <v>0.0</v>
      </c>
      <c r="G296" s="7">
        <v>0.0</v>
      </c>
      <c r="H296" s="24">
        <f t="shared" si="1"/>
        <v>0</v>
      </c>
      <c r="I296" s="25">
        <f t="shared" si="2"/>
        <v>0</v>
      </c>
      <c r="J296" s="19">
        <v>0.0</v>
      </c>
      <c r="K296" s="19">
        <v>0.0</v>
      </c>
      <c r="L296" s="19">
        <v>0.0</v>
      </c>
      <c r="M296" s="19">
        <v>2.0</v>
      </c>
      <c r="N296" s="19">
        <v>1.0</v>
      </c>
      <c r="O296" s="19">
        <v>3.0</v>
      </c>
      <c r="P296" s="19">
        <v>3.0</v>
      </c>
      <c r="Q296" s="10">
        <f t="shared" si="3"/>
        <v>0</v>
      </c>
      <c r="R296" s="10">
        <f t="shared" si="4"/>
        <v>0</v>
      </c>
      <c r="S296" s="7">
        <v>1393.0</v>
      </c>
      <c r="T296" s="14">
        <f t="shared" si="5"/>
        <v>11.60833333</v>
      </c>
      <c r="U296" s="14">
        <v>24.18</v>
      </c>
      <c r="V296" s="14">
        <f t="shared" si="6"/>
        <v>12.09</v>
      </c>
      <c r="W296" s="14">
        <v>69.51</v>
      </c>
      <c r="X296" s="14">
        <f t="shared" si="7"/>
        <v>34.755</v>
      </c>
      <c r="Y296" s="13">
        <f t="shared" si="8"/>
        <v>0.2580851745</v>
      </c>
      <c r="Z296" s="12">
        <f t="shared" si="9"/>
        <v>0</v>
      </c>
      <c r="AA296" s="19">
        <v>0.0</v>
      </c>
      <c r="AB296" s="19">
        <v>1.0</v>
      </c>
      <c r="AC296" s="19">
        <v>4.0</v>
      </c>
      <c r="AD296" s="19">
        <v>0.0</v>
      </c>
      <c r="AE296" s="19">
        <v>2.0</v>
      </c>
      <c r="AF296" s="10">
        <f t="shared" si="10"/>
        <v>0</v>
      </c>
      <c r="AG296" s="10">
        <f t="shared" si="11"/>
        <v>0</v>
      </c>
      <c r="AH296" s="10">
        <f t="shared" si="12"/>
        <v>0</v>
      </c>
      <c r="AI296" s="19">
        <v>7.0</v>
      </c>
      <c r="AJ296" s="13">
        <f t="shared" si="13"/>
        <v>0.3181818182</v>
      </c>
      <c r="AK296" s="19">
        <v>6.0</v>
      </c>
      <c r="AL296" s="13">
        <f t="shared" si="14"/>
        <v>0.2727272727</v>
      </c>
      <c r="AM296" s="19">
        <v>9.0</v>
      </c>
      <c r="AN296" s="13">
        <f t="shared" si="15"/>
        <v>0.4090909091</v>
      </c>
      <c r="AO296" s="13">
        <f t="shared" si="16"/>
        <v>0.5384615385</v>
      </c>
      <c r="AP296" s="8">
        <v>11.0</v>
      </c>
      <c r="AQ296" s="14">
        <v>-13.5</v>
      </c>
      <c r="AR296" s="19">
        <v>17.66</v>
      </c>
      <c r="AS296" s="26">
        <v>4.0</v>
      </c>
      <c r="AT296" s="27">
        <v>-0.335</v>
      </c>
      <c r="AU296" s="8">
        <v>14.0</v>
      </c>
      <c r="AV296" s="27">
        <v>-6.755</v>
      </c>
      <c r="AW296" s="19">
        <v>46.52</v>
      </c>
      <c r="AX296" s="19">
        <v>16.78</v>
      </c>
      <c r="AY296" s="27">
        <v>-4.787</v>
      </c>
      <c r="AZ296" s="27">
        <v>-7.867</v>
      </c>
      <c r="BA296" s="19">
        <v>47.24</v>
      </c>
      <c r="BB296" s="13">
        <f t="shared" si="17"/>
        <v>0</v>
      </c>
      <c r="BC296" s="28">
        <f t="shared" si="18"/>
        <v>0.875</v>
      </c>
      <c r="BD296" s="26">
        <f t="shared" si="19"/>
        <v>875</v>
      </c>
      <c r="BE296" s="13">
        <f t="shared" si="20"/>
        <v>-0.125</v>
      </c>
      <c r="BF296" s="18">
        <f t="shared" si="21"/>
        <v>0</v>
      </c>
      <c r="BG296" s="18">
        <f t="shared" si="22"/>
        <v>2.481389578</v>
      </c>
      <c r="BH296" s="14">
        <f t="shared" si="23"/>
        <v>27.29528536</v>
      </c>
      <c r="BI296" s="14">
        <f t="shared" si="24"/>
        <v>19.85111663</v>
      </c>
      <c r="BJ296" s="14">
        <f t="shared" si="25"/>
        <v>57.0719603</v>
      </c>
      <c r="BK296" s="14">
        <f t="shared" si="26"/>
        <v>42.18362283</v>
      </c>
      <c r="BL296" s="14">
        <f t="shared" si="27"/>
        <v>14.88833747</v>
      </c>
      <c r="BM296" s="19">
        <v>0.0</v>
      </c>
      <c r="BN296" s="19">
        <v>1.0</v>
      </c>
      <c r="BO296" s="26">
        <v>11.0</v>
      </c>
      <c r="BP296" s="26">
        <v>7.0</v>
      </c>
      <c r="BQ296" s="19">
        <v>3.0</v>
      </c>
      <c r="BR296" s="19">
        <v>3.0</v>
      </c>
      <c r="BS296" s="19">
        <v>9.0</v>
      </c>
      <c r="BT296" s="19">
        <v>6.0</v>
      </c>
      <c r="BU296" s="19">
        <v>10.0</v>
      </c>
      <c r="BV296" s="19">
        <v>10.0</v>
      </c>
      <c r="BW296" s="13">
        <f t="shared" si="28"/>
        <v>0.5</v>
      </c>
      <c r="BX296" s="14">
        <v>-11.67</v>
      </c>
      <c r="BY296" s="29">
        <f t="shared" si="29"/>
        <v>14.98726055</v>
      </c>
      <c r="BZ296" s="18">
        <f t="shared" si="30"/>
        <v>2.589928048</v>
      </c>
      <c r="CA296" s="18">
        <f t="shared" si="31"/>
        <v>1.942446036</v>
      </c>
      <c r="CB296" s="14">
        <f t="shared" si="32"/>
        <v>29.78417255</v>
      </c>
      <c r="CC296" s="14">
        <f t="shared" si="33"/>
        <v>20.07194237</v>
      </c>
      <c r="CD296" s="14">
        <f t="shared" si="34"/>
        <v>63.45323718</v>
      </c>
      <c r="CE296" s="14">
        <f t="shared" si="35"/>
        <v>40.79136676</v>
      </c>
      <c r="CF296" s="14">
        <f t="shared" si="36"/>
        <v>-7.773532953</v>
      </c>
      <c r="CG296" s="7">
        <v>92.666667</v>
      </c>
      <c r="CH296" s="7">
        <v>4.0</v>
      </c>
      <c r="CI296" s="7">
        <v>3.0</v>
      </c>
      <c r="CJ296" s="26">
        <v>42.0</v>
      </c>
      <c r="CK296" s="7">
        <v>28.0</v>
      </c>
      <c r="CL296" s="7">
        <v>23.0</v>
      </c>
      <c r="CM296" s="7">
        <v>17.0</v>
      </c>
      <c r="CN296" s="7">
        <v>29.0</v>
      </c>
      <c r="CO296" s="7">
        <v>15.0</v>
      </c>
      <c r="CP296" s="19">
        <v>0.0</v>
      </c>
      <c r="CQ296" s="19">
        <v>0.0</v>
      </c>
      <c r="CR296" s="26">
        <f t="shared" si="37"/>
        <v>0</v>
      </c>
      <c r="CS296" s="18">
        <f t="shared" si="38"/>
        <v>0</v>
      </c>
      <c r="CT296" s="18">
        <f t="shared" si="39"/>
        <v>0</v>
      </c>
      <c r="CU296" s="18">
        <f t="shared" si="40"/>
        <v>0</v>
      </c>
      <c r="CV296" s="30">
        <v>0.68</v>
      </c>
      <c r="CW296" s="30">
        <v>0.69</v>
      </c>
      <c r="CX296" s="30">
        <v>2.9</v>
      </c>
      <c r="CY296" s="30">
        <v>0.61</v>
      </c>
      <c r="CZ296" s="30">
        <v>0.74</v>
      </c>
      <c r="DA296" s="30">
        <v>0.46</v>
      </c>
      <c r="DB296" s="7">
        <v>13.0</v>
      </c>
      <c r="DC296" s="7">
        <v>6.0</v>
      </c>
      <c r="DD296" s="13">
        <f t="shared" si="41"/>
        <v>0.6842105263</v>
      </c>
      <c r="DE296" s="7">
        <v>0.01</v>
      </c>
      <c r="DF296" s="7">
        <v>0.48</v>
      </c>
      <c r="DG296" s="7">
        <v>4.0</v>
      </c>
      <c r="DH296" s="7">
        <v>9.0</v>
      </c>
      <c r="DI296" s="7">
        <v>6.0</v>
      </c>
      <c r="DJ296" s="8" t="s">
        <v>4261</v>
      </c>
      <c r="DK296" s="7" t="s">
        <v>4262</v>
      </c>
    </row>
    <row r="297" ht="12.75" customHeight="1">
      <c r="A297" s="7" t="s">
        <v>456</v>
      </c>
      <c r="B297" s="7" t="s">
        <v>1607</v>
      </c>
      <c r="C297" s="8" t="s">
        <v>197</v>
      </c>
      <c r="D297" s="9" t="s">
        <v>174</v>
      </c>
      <c r="E297" s="7">
        <v>5.0</v>
      </c>
      <c r="F297" s="7">
        <v>0.0</v>
      </c>
      <c r="G297" s="7">
        <v>0.0</v>
      </c>
      <c r="H297" s="24">
        <f t="shared" si="1"/>
        <v>0</v>
      </c>
      <c r="I297" s="25">
        <f t="shared" si="2"/>
        <v>0</v>
      </c>
      <c r="J297" s="19">
        <v>0.0</v>
      </c>
      <c r="K297" s="19">
        <v>0.0</v>
      </c>
      <c r="L297" s="19">
        <v>0.0</v>
      </c>
      <c r="M297" s="19">
        <v>1.0</v>
      </c>
      <c r="N297" s="19">
        <v>5.0</v>
      </c>
      <c r="O297" s="19">
        <v>3.0</v>
      </c>
      <c r="P297" s="19">
        <v>1.0</v>
      </c>
      <c r="Q297" s="10">
        <f t="shared" si="3"/>
        <v>0</v>
      </c>
      <c r="R297" s="10">
        <f t="shared" si="4"/>
        <v>0</v>
      </c>
      <c r="S297" s="7">
        <v>3170.0</v>
      </c>
      <c r="T297" s="14">
        <f t="shared" si="5"/>
        <v>10.56666667</v>
      </c>
      <c r="U297" s="14">
        <v>52.46</v>
      </c>
      <c r="V297" s="14">
        <f t="shared" si="6"/>
        <v>10.492</v>
      </c>
      <c r="W297" s="14">
        <v>190.22</v>
      </c>
      <c r="X297" s="14">
        <f t="shared" si="7"/>
        <v>38.044</v>
      </c>
      <c r="Y297" s="13">
        <f t="shared" si="8"/>
        <v>0.2161694412</v>
      </c>
      <c r="Z297" s="12">
        <f t="shared" si="9"/>
        <v>0</v>
      </c>
      <c r="AA297" s="19">
        <v>4.0</v>
      </c>
      <c r="AB297" s="19">
        <v>4.0</v>
      </c>
      <c r="AC297" s="19">
        <v>14.0</v>
      </c>
      <c r="AD297" s="19">
        <v>2.0</v>
      </c>
      <c r="AE297" s="19">
        <v>0.0</v>
      </c>
      <c r="AF297" s="10">
        <f t="shared" si="10"/>
        <v>0</v>
      </c>
      <c r="AG297" s="10">
        <f t="shared" si="11"/>
        <v>0</v>
      </c>
      <c r="AH297" s="10">
        <f t="shared" si="12"/>
        <v>0</v>
      </c>
      <c r="AI297" s="19">
        <v>18.0</v>
      </c>
      <c r="AJ297" s="13">
        <f t="shared" si="13"/>
        <v>0.4736842105</v>
      </c>
      <c r="AK297" s="19">
        <v>9.0</v>
      </c>
      <c r="AL297" s="13">
        <f t="shared" si="14"/>
        <v>0.2368421053</v>
      </c>
      <c r="AM297" s="19">
        <v>11.0</v>
      </c>
      <c r="AN297" s="13">
        <f t="shared" si="15"/>
        <v>0.2894736842</v>
      </c>
      <c r="AO297" s="13">
        <f t="shared" si="16"/>
        <v>0.6666666667</v>
      </c>
      <c r="AP297" s="8">
        <v>7.0</v>
      </c>
      <c r="AQ297" s="14">
        <v>14.29</v>
      </c>
      <c r="AR297" s="19">
        <v>16.58</v>
      </c>
      <c r="AS297" s="26">
        <v>8.0</v>
      </c>
      <c r="AT297" s="27">
        <v>-0.436</v>
      </c>
      <c r="AU297" s="8">
        <v>6.0</v>
      </c>
      <c r="AV297" s="27">
        <v>-3.681</v>
      </c>
      <c r="AW297" s="19">
        <v>49.12</v>
      </c>
      <c r="AX297" s="19">
        <v>15.69</v>
      </c>
      <c r="AY297" s="27">
        <v>-2.895</v>
      </c>
      <c r="AZ297" s="27">
        <v>10.419</v>
      </c>
      <c r="BA297" s="19">
        <v>54.65</v>
      </c>
      <c r="BB297" s="13">
        <f t="shared" si="17"/>
        <v>0.1052631579</v>
      </c>
      <c r="BC297" s="28">
        <f t="shared" si="18"/>
        <v>0.8846153846</v>
      </c>
      <c r="BD297" s="26">
        <f t="shared" si="19"/>
        <v>989.8785425</v>
      </c>
      <c r="BE297" s="13">
        <f t="shared" si="20"/>
        <v>-0.01012145749</v>
      </c>
      <c r="BF297" s="18">
        <f t="shared" si="21"/>
        <v>2.28745711</v>
      </c>
      <c r="BG297" s="18">
        <f t="shared" si="22"/>
        <v>3.431185665</v>
      </c>
      <c r="BH297" s="14">
        <f t="shared" si="23"/>
        <v>21.73084255</v>
      </c>
      <c r="BI297" s="14">
        <f t="shared" si="24"/>
        <v>29.73694243</v>
      </c>
      <c r="BJ297" s="14">
        <f t="shared" si="25"/>
        <v>51.46778498</v>
      </c>
      <c r="BK297" s="14">
        <f t="shared" si="26"/>
        <v>50.32405642</v>
      </c>
      <c r="BL297" s="14">
        <f t="shared" si="27"/>
        <v>1.143728555</v>
      </c>
      <c r="BM297" s="19">
        <v>2.0</v>
      </c>
      <c r="BN297" s="19">
        <v>3.0</v>
      </c>
      <c r="BO297" s="26">
        <v>17.0</v>
      </c>
      <c r="BP297" s="26">
        <v>23.0</v>
      </c>
      <c r="BQ297" s="19">
        <v>11.0</v>
      </c>
      <c r="BR297" s="19">
        <v>7.0</v>
      </c>
      <c r="BS297" s="19">
        <v>15.0</v>
      </c>
      <c r="BT297" s="19">
        <v>11.0</v>
      </c>
      <c r="BU297" s="19">
        <v>17.0</v>
      </c>
      <c r="BV297" s="19">
        <v>22.0</v>
      </c>
      <c r="BW297" s="13">
        <f t="shared" si="28"/>
        <v>0.4358974359</v>
      </c>
      <c r="BX297" s="14">
        <v>-11.25</v>
      </c>
      <c r="BY297" s="29">
        <f t="shared" si="29"/>
        <v>-17.04627144</v>
      </c>
      <c r="BZ297" s="18">
        <f t="shared" si="30"/>
        <v>1.73088811</v>
      </c>
      <c r="CA297" s="18">
        <f t="shared" si="31"/>
        <v>2.719967031</v>
      </c>
      <c r="CB297" s="14">
        <f t="shared" si="32"/>
        <v>31.40325572</v>
      </c>
      <c r="CC297" s="14">
        <f t="shared" si="33"/>
        <v>26.70513085</v>
      </c>
      <c r="CD297" s="14">
        <f t="shared" si="34"/>
        <v>66.02101793</v>
      </c>
      <c r="CE297" s="14">
        <f t="shared" si="35"/>
        <v>45.2503606</v>
      </c>
      <c r="CF297" s="14">
        <f t="shared" si="36"/>
        <v>-19.62692877</v>
      </c>
      <c r="CG297" s="7">
        <v>242.65</v>
      </c>
      <c r="CH297" s="7">
        <v>7.0</v>
      </c>
      <c r="CI297" s="7">
        <v>11.0</v>
      </c>
      <c r="CJ297" s="26">
        <v>120.0</v>
      </c>
      <c r="CK297" s="7">
        <v>97.0</v>
      </c>
      <c r="CL297" s="7">
        <v>63.0</v>
      </c>
      <c r="CM297" s="7">
        <v>31.0</v>
      </c>
      <c r="CN297" s="7">
        <v>77.0</v>
      </c>
      <c r="CO297" s="7">
        <v>44.0</v>
      </c>
      <c r="CP297" s="19">
        <v>0.0</v>
      </c>
      <c r="CQ297" s="19">
        <v>0.0</v>
      </c>
      <c r="CR297" s="26">
        <f t="shared" si="37"/>
        <v>0</v>
      </c>
      <c r="CS297" s="18">
        <f t="shared" si="38"/>
        <v>0</v>
      </c>
      <c r="CT297" s="18">
        <f t="shared" si="39"/>
        <v>0</v>
      </c>
      <c r="CU297" s="18">
        <f t="shared" si="40"/>
        <v>0</v>
      </c>
      <c r="CV297" s="30">
        <v>1.9</v>
      </c>
      <c r="CW297" s="30">
        <v>1.69</v>
      </c>
      <c r="CX297" s="30">
        <v>0.59</v>
      </c>
      <c r="CY297" s="30">
        <v>3.12</v>
      </c>
      <c r="CZ297" s="30">
        <v>2.25</v>
      </c>
      <c r="DA297" s="30">
        <v>2.03</v>
      </c>
      <c r="DB297" s="7">
        <v>0.0</v>
      </c>
      <c r="DC297" s="7">
        <v>0.0</v>
      </c>
      <c r="DD297" s="13" t="str">
        <f t="shared" si="41"/>
        <v> </v>
      </c>
      <c r="DE297" s="7">
        <v>0.0</v>
      </c>
      <c r="DF297" s="7">
        <v>0.0</v>
      </c>
      <c r="DG297" s="7">
        <v>0.0</v>
      </c>
      <c r="DH297" s="7">
        <v>0.0</v>
      </c>
      <c r="DI297" s="7">
        <v>0.0</v>
      </c>
      <c r="DJ297" s="8" t="s">
        <v>4263</v>
      </c>
      <c r="DK297" s="7" t="s">
        <v>4264</v>
      </c>
    </row>
    <row r="298" ht="12.75" customHeight="1">
      <c r="A298" s="7" t="s">
        <v>213</v>
      </c>
      <c r="B298" s="7" t="s">
        <v>1609</v>
      </c>
      <c r="C298" s="8" t="s">
        <v>136</v>
      </c>
      <c r="D298" s="9" t="s">
        <v>174</v>
      </c>
      <c r="E298" s="7">
        <v>74.0</v>
      </c>
      <c r="F298" s="7">
        <v>2.0</v>
      </c>
      <c r="G298" s="7">
        <v>13.0</v>
      </c>
      <c r="H298" s="24">
        <f t="shared" si="1"/>
        <v>15</v>
      </c>
      <c r="I298" s="25">
        <f t="shared" si="2"/>
        <v>0.7216260641</v>
      </c>
      <c r="J298" s="19">
        <v>2.0</v>
      </c>
      <c r="K298" s="19">
        <v>4.0</v>
      </c>
      <c r="L298" s="19">
        <v>6.0</v>
      </c>
      <c r="M298" s="19">
        <v>82.0</v>
      </c>
      <c r="N298" s="19">
        <v>27.0</v>
      </c>
      <c r="O298" s="19">
        <v>48.0</v>
      </c>
      <c r="P298" s="19">
        <v>40.0</v>
      </c>
      <c r="Q298" s="10">
        <f t="shared" si="3"/>
        <v>0.0243902439</v>
      </c>
      <c r="R298" s="10">
        <f t="shared" si="4"/>
        <v>0.0127388535</v>
      </c>
      <c r="S298" s="7">
        <v>74831.0</v>
      </c>
      <c r="T298" s="14">
        <f t="shared" si="5"/>
        <v>16.85382883</v>
      </c>
      <c r="U298" s="14">
        <v>1163.17</v>
      </c>
      <c r="V298" s="14">
        <f t="shared" si="6"/>
        <v>15.71851351</v>
      </c>
      <c r="W298" s="14">
        <v>2340.3</v>
      </c>
      <c r="X298" s="14">
        <f t="shared" si="7"/>
        <v>31.62567568</v>
      </c>
      <c r="Y298" s="13">
        <f t="shared" si="8"/>
        <v>0.3320051263</v>
      </c>
      <c r="Z298" s="12">
        <f t="shared" si="9"/>
        <v>59.70731707</v>
      </c>
      <c r="AA298" s="19">
        <v>65.0</v>
      </c>
      <c r="AB298" s="19">
        <v>96.0</v>
      </c>
      <c r="AC298" s="19">
        <v>135.0</v>
      </c>
      <c r="AD298" s="19">
        <v>33.0</v>
      </c>
      <c r="AE298" s="19">
        <v>14.0</v>
      </c>
      <c r="AF298" s="10">
        <f t="shared" si="10"/>
        <v>0.0487804878</v>
      </c>
      <c r="AG298" s="10">
        <f t="shared" si="11"/>
        <v>0.243902439</v>
      </c>
      <c r="AH298" s="10">
        <f t="shared" si="12"/>
        <v>0.2926829268</v>
      </c>
      <c r="AI298" s="19">
        <v>442.0</v>
      </c>
      <c r="AJ298" s="13">
        <f t="shared" si="13"/>
        <v>0.4496439471</v>
      </c>
      <c r="AK298" s="19">
        <v>193.0</v>
      </c>
      <c r="AL298" s="13">
        <f t="shared" si="14"/>
        <v>0.1963377416</v>
      </c>
      <c r="AM298" s="19">
        <v>348.0</v>
      </c>
      <c r="AN298" s="13">
        <f t="shared" si="15"/>
        <v>0.3540183113</v>
      </c>
      <c r="AO298" s="13">
        <f t="shared" si="16"/>
        <v>0.6960629921</v>
      </c>
      <c r="AP298" s="8">
        <v>7.0</v>
      </c>
      <c r="AQ298" s="14">
        <v>22.32</v>
      </c>
      <c r="AR298" s="19">
        <v>17.09</v>
      </c>
      <c r="AS298" s="26">
        <v>6.0</v>
      </c>
      <c r="AT298" s="27">
        <v>-0.442</v>
      </c>
      <c r="AU298" s="8">
        <v>7.0</v>
      </c>
      <c r="AV298" s="27">
        <v>-0.543</v>
      </c>
      <c r="AW298" s="19">
        <v>49.93</v>
      </c>
      <c r="AX298" s="19">
        <v>16.61</v>
      </c>
      <c r="AY298" s="27">
        <v>1.843</v>
      </c>
      <c r="AZ298" s="27">
        <v>4.589</v>
      </c>
      <c r="BA298" s="19">
        <v>52.57</v>
      </c>
      <c r="BB298" s="13">
        <f t="shared" si="17"/>
        <v>0.06699346405</v>
      </c>
      <c r="BC298" s="28">
        <f t="shared" si="18"/>
        <v>0.9174484053</v>
      </c>
      <c r="BD298" s="26">
        <f t="shared" si="19"/>
        <v>984.4418693</v>
      </c>
      <c r="BE298" s="13">
        <f t="shared" si="20"/>
        <v>-0.01555813069</v>
      </c>
      <c r="BF298" s="18">
        <f t="shared" si="21"/>
        <v>2.114910116</v>
      </c>
      <c r="BG298" s="18">
        <f t="shared" si="22"/>
        <v>2.269659637</v>
      </c>
      <c r="BH298" s="14">
        <f t="shared" si="23"/>
        <v>31.56890222</v>
      </c>
      <c r="BI298" s="14">
        <f t="shared" si="24"/>
        <v>27.49383151</v>
      </c>
      <c r="BJ298" s="14">
        <f t="shared" si="25"/>
        <v>56.63832458</v>
      </c>
      <c r="BK298" s="14">
        <f t="shared" si="26"/>
        <v>45.96060765</v>
      </c>
      <c r="BL298" s="14">
        <f t="shared" si="27"/>
        <v>10.67771693</v>
      </c>
      <c r="BM298" s="19">
        <v>41.0</v>
      </c>
      <c r="BN298" s="19">
        <v>44.0</v>
      </c>
      <c r="BO298" s="26">
        <v>571.0</v>
      </c>
      <c r="BP298" s="26">
        <v>489.0</v>
      </c>
      <c r="BQ298" s="19">
        <v>237.0</v>
      </c>
      <c r="BR298" s="19">
        <v>181.0</v>
      </c>
      <c r="BS298" s="19">
        <v>249.0</v>
      </c>
      <c r="BT298" s="19">
        <v>177.0</v>
      </c>
      <c r="BU298" s="19">
        <v>536.0</v>
      </c>
      <c r="BV298" s="19">
        <v>460.0</v>
      </c>
      <c r="BW298" s="13">
        <f t="shared" si="28"/>
        <v>0.5381526104</v>
      </c>
      <c r="BX298" s="14">
        <v>3.54</v>
      </c>
      <c r="BY298" s="29">
        <f t="shared" si="29"/>
        <v>0.7502051177</v>
      </c>
      <c r="BZ298" s="18">
        <f t="shared" si="30"/>
        <v>2.018013909</v>
      </c>
      <c r="CA298" s="18">
        <f t="shared" si="31"/>
        <v>2.240337476</v>
      </c>
      <c r="CB298" s="14">
        <f t="shared" si="32"/>
        <v>28.86785999</v>
      </c>
      <c r="CC298" s="14">
        <f t="shared" si="33"/>
        <v>29.19279444</v>
      </c>
      <c r="CD298" s="14">
        <f t="shared" si="34"/>
        <v>53.42606316</v>
      </c>
      <c r="CE298" s="14">
        <f t="shared" si="35"/>
        <v>49.16771178</v>
      </c>
      <c r="CF298" s="14">
        <f t="shared" si="36"/>
        <v>6.419365543</v>
      </c>
      <c r="CG298" s="7">
        <v>3508.4</v>
      </c>
      <c r="CH298" s="7">
        <v>118.0</v>
      </c>
      <c r="CI298" s="7">
        <v>131.0</v>
      </c>
      <c r="CJ298" s="26">
        <v>1570.0</v>
      </c>
      <c r="CK298" s="7">
        <v>1576.0</v>
      </c>
      <c r="CL298" s="7">
        <v>656.0</v>
      </c>
      <c r="CM298" s="7">
        <v>592.0</v>
      </c>
      <c r="CN298" s="7">
        <v>780.0</v>
      </c>
      <c r="CO298" s="7">
        <v>576.0</v>
      </c>
      <c r="CP298" s="19">
        <v>15.0</v>
      </c>
      <c r="CQ298" s="19">
        <v>5.0</v>
      </c>
      <c r="CR298" s="26">
        <f t="shared" si="37"/>
        <v>-10</v>
      </c>
      <c r="CS298" s="18">
        <f t="shared" si="38"/>
        <v>0.7216260641</v>
      </c>
      <c r="CT298" s="18">
        <f t="shared" si="39"/>
        <v>0.2405420214</v>
      </c>
      <c r="CU298" s="18">
        <f t="shared" si="40"/>
        <v>-0.4810840427</v>
      </c>
      <c r="CV298" s="30">
        <v>48.61</v>
      </c>
      <c r="CW298" s="30">
        <v>40.94</v>
      </c>
      <c r="CX298" s="30">
        <v>39.95</v>
      </c>
      <c r="CY298" s="30">
        <v>50.4</v>
      </c>
      <c r="CZ298" s="30">
        <v>45.06</v>
      </c>
      <c r="DA298" s="30">
        <v>43.69</v>
      </c>
      <c r="DB298" s="7">
        <v>0.0</v>
      </c>
      <c r="DC298" s="7">
        <v>2.0</v>
      </c>
      <c r="DD298" s="13">
        <f t="shared" si="41"/>
        <v>0</v>
      </c>
      <c r="DE298" s="7">
        <v>0.01</v>
      </c>
      <c r="DF298" s="7">
        <v>0.24</v>
      </c>
      <c r="DG298" s="7">
        <v>0.0</v>
      </c>
      <c r="DH298" s="7">
        <v>1.0</v>
      </c>
      <c r="DI298" s="7">
        <v>1.0</v>
      </c>
      <c r="DJ298" s="8" t="s">
        <v>4265</v>
      </c>
      <c r="DK298" s="7" t="s">
        <v>4266</v>
      </c>
    </row>
    <row r="299" ht="12.75" customHeight="1">
      <c r="A299" s="7" t="s">
        <v>195</v>
      </c>
      <c r="B299" s="7" t="s">
        <v>1614</v>
      </c>
      <c r="C299" s="8" t="s">
        <v>490</v>
      </c>
      <c r="D299" s="9" t="s">
        <v>174</v>
      </c>
      <c r="E299" s="7">
        <v>82.0</v>
      </c>
      <c r="F299" s="7">
        <v>3.0</v>
      </c>
      <c r="G299" s="7">
        <v>8.0</v>
      </c>
      <c r="H299" s="24">
        <f t="shared" si="1"/>
        <v>11</v>
      </c>
      <c r="I299" s="25">
        <f t="shared" si="2"/>
        <v>0.4210794947</v>
      </c>
      <c r="J299" s="19">
        <v>1.0</v>
      </c>
      <c r="K299" s="19">
        <v>4.0</v>
      </c>
      <c r="L299" s="19">
        <v>2.0</v>
      </c>
      <c r="M299" s="19">
        <v>51.0</v>
      </c>
      <c r="N299" s="19">
        <v>35.0</v>
      </c>
      <c r="O299" s="19">
        <v>34.0</v>
      </c>
      <c r="P299" s="19">
        <v>36.0</v>
      </c>
      <c r="Q299" s="10">
        <f t="shared" si="3"/>
        <v>0.05882352941</v>
      </c>
      <c r="R299" s="10">
        <f t="shared" si="4"/>
        <v>0.025</v>
      </c>
      <c r="S299" s="7">
        <v>94044.0</v>
      </c>
      <c r="T299" s="14">
        <f t="shared" si="5"/>
        <v>19.11463415</v>
      </c>
      <c r="U299" s="14">
        <v>1440.58</v>
      </c>
      <c r="V299" s="14">
        <f t="shared" si="6"/>
        <v>17.56804878</v>
      </c>
      <c r="W299" s="14">
        <v>2439.27</v>
      </c>
      <c r="X299" s="14">
        <f t="shared" si="7"/>
        <v>29.74719512</v>
      </c>
      <c r="Y299" s="13">
        <f t="shared" si="8"/>
        <v>0.3712978595</v>
      </c>
      <c r="Z299" s="12">
        <f t="shared" si="9"/>
        <v>53.64102564</v>
      </c>
      <c r="AA299" s="19">
        <v>106.0</v>
      </c>
      <c r="AB299" s="19">
        <v>56.0</v>
      </c>
      <c r="AC299" s="19">
        <v>107.0</v>
      </c>
      <c r="AD299" s="19">
        <v>25.0</v>
      </c>
      <c r="AE299" s="19">
        <v>19.0</v>
      </c>
      <c r="AF299" s="10">
        <f t="shared" si="10"/>
        <v>0.02564102564</v>
      </c>
      <c r="AG299" s="10">
        <f t="shared" si="11"/>
        <v>0.1538461538</v>
      </c>
      <c r="AH299" s="10">
        <f t="shared" si="12"/>
        <v>0.1794871795</v>
      </c>
      <c r="AI299" s="19">
        <v>308.0</v>
      </c>
      <c r="AJ299" s="13">
        <f t="shared" si="13"/>
        <v>0.2050599201</v>
      </c>
      <c r="AK299" s="19">
        <v>655.0</v>
      </c>
      <c r="AL299" s="13">
        <f t="shared" si="14"/>
        <v>0.4360852197</v>
      </c>
      <c r="AM299" s="19">
        <v>539.0</v>
      </c>
      <c r="AN299" s="13">
        <f t="shared" si="15"/>
        <v>0.3588548602</v>
      </c>
      <c r="AO299" s="13">
        <f t="shared" si="16"/>
        <v>0.3198338525</v>
      </c>
      <c r="AP299" s="8">
        <v>2.0</v>
      </c>
      <c r="AQ299" s="14">
        <v>-24.52</v>
      </c>
      <c r="AR299" s="19">
        <v>17.78</v>
      </c>
      <c r="AS299" s="26">
        <v>1.0</v>
      </c>
      <c r="AT299" s="27">
        <v>1.196</v>
      </c>
      <c r="AU299" s="8">
        <v>1.0</v>
      </c>
      <c r="AV299" s="27">
        <v>0.919</v>
      </c>
      <c r="AW299" s="19">
        <v>50.6</v>
      </c>
      <c r="AX299" s="19">
        <v>17.18</v>
      </c>
      <c r="AY299" s="27">
        <v>-0.55</v>
      </c>
      <c r="AZ299" s="27">
        <v>-7.435</v>
      </c>
      <c r="BA299" s="19">
        <v>47.36</v>
      </c>
      <c r="BB299" s="13">
        <f t="shared" si="17"/>
        <v>0.07456978967</v>
      </c>
      <c r="BC299" s="28">
        <f t="shared" si="18"/>
        <v>0.9420289855</v>
      </c>
      <c r="BD299" s="26">
        <f t="shared" si="19"/>
        <v>1016.598775</v>
      </c>
      <c r="BE299" s="13">
        <f t="shared" si="20"/>
        <v>0.01659877518</v>
      </c>
      <c r="BF299" s="18">
        <f t="shared" si="21"/>
        <v>1.62434575</v>
      </c>
      <c r="BG299" s="18">
        <f t="shared" si="22"/>
        <v>1.499396077</v>
      </c>
      <c r="BH299" s="14">
        <f t="shared" si="23"/>
        <v>21.782893</v>
      </c>
      <c r="BI299" s="14">
        <f t="shared" si="24"/>
        <v>25.86458232</v>
      </c>
      <c r="BJ299" s="14">
        <f t="shared" si="25"/>
        <v>38.40119952</v>
      </c>
      <c r="BK299" s="14">
        <f t="shared" si="26"/>
        <v>49.89656944</v>
      </c>
      <c r="BL299" s="14">
        <f t="shared" si="27"/>
        <v>-11.49536992</v>
      </c>
      <c r="BM299" s="19">
        <v>39.0</v>
      </c>
      <c r="BN299" s="19">
        <v>36.0</v>
      </c>
      <c r="BO299" s="26">
        <v>484.0</v>
      </c>
      <c r="BP299" s="26">
        <v>585.0</v>
      </c>
      <c r="BQ299" s="19">
        <v>189.0</v>
      </c>
      <c r="BR299" s="19">
        <v>238.0</v>
      </c>
      <c r="BS299" s="19">
        <v>210.0</v>
      </c>
      <c r="BT299" s="19">
        <v>339.0</v>
      </c>
      <c r="BU299" s="19">
        <v>455.0</v>
      </c>
      <c r="BV299" s="19">
        <v>548.0</v>
      </c>
      <c r="BW299" s="13">
        <f t="shared" si="28"/>
        <v>0.4536390828</v>
      </c>
      <c r="BX299" s="14">
        <v>-3.02</v>
      </c>
      <c r="BY299" s="29">
        <f t="shared" si="29"/>
        <v>1.092617618</v>
      </c>
      <c r="BZ299" s="18">
        <f t="shared" si="30"/>
        <v>1.67401488</v>
      </c>
      <c r="CA299" s="18">
        <f t="shared" si="31"/>
        <v>2.030518049</v>
      </c>
      <c r="CB299" s="14">
        <f t="shared" si="32"/>
        <v>23.37420777</v>
      </c>
      <c r="CC299" s="14">
        <f t="shared" si="33"/>
        <v>27.00124001</v>
      </c>
      <c r="CD299" s="14">
        <f t="shared" si="34"/>
        <v>42.20687518</v>
      </c>
      <c r="CE299" s="14">
        <f t="shared" si="35"/>
        <v>49.21293745</v>
      </c>
      <c r="CF299" s="14">
        <f t="shared" si="36"/>
        <v>-4.489307644</v>
      </c>
      <c r="CG299" s="7">
        <v>3870.933333</v>
      </c>
      <c r="CH299" s="7">
        <v>108.0</v>
      </c>
      <c r="CI299" s="7">
        <v>131.0</v>
      </c>
      <c r="CJ299" s="26">
        <v>1400.0</v>
      </c>
      <c r="CK299" s="7">
        <v>1611.0</v>
      </c>
      <c r="CL299" s="7">
        <v>588.0</v>
      </c>
      <c r="CM299" s="7">
        <v>623.0</v>
      </c>
      <c r="CN299" s="7">
        <v>627.0</v>
      </c>
      <c r="CO299" s="7">
        <v>810.0</v>
      </c>
      <c r="CP299" s="19">
        <v>8.0</v>
      </c>
      <c r="CQ299" s="19">
        <v>5.0</v>
      </c>
      <c r="CR299" s="26">
        <f t="shared" si="37"/>
        <v>-3</v>
      </c>
      <c r="CS299" s="18">
        <f t="shared" si="38"/>
        <v>0.3062396325</v>
      </c>
      <c r="CT299" s="18">
        <f t="shared" si="39"/>
        <v>0.1913997703</v>
      </c>
      <c r="CU299" s="18">
        <f t="shared" si="40"/>
        <v>-0.1148398622</v>
      </c>
      <c r="CV299" s="30">
        <v>42.96</v>
      </c>
      <c r="CW299" s="30">
        <v>46.61</v>
      </c>
      <c r="CX299" s="30">
        <v>43.88</v>
      </c>
      <c r="CY299" s="30">
        <v>58.68</v>
      </c>
      <c r="CZ299" s="30">
        <v>42.69</v>
      </c>
      <c r="DA299" s="30">
        <v>50.54</v>
      </c>
      <c r="DB299" s="7">
        <v>0.0</v>
      </c>
      <c r="DC299" s="7">
        <v>0.0</v>
      </c>
      <c r="DD299" s="13" t="str">
        <f t="shared" si="41"/>
        <v> </v>
      </c>
      <c r="DE299" s="7">
        <v>0.0</v>
      </c>
      <c r="DF299" s="7">
        <v>0.0</v>
      </c>
      <c r="DG299" s="7">
        <v>0.0</v>
      </c>
      <c r="DH299" s="7">
        <v>0.0</v>
      </c>
      <c r="DI299" s="7">
        <v>0.0</v>
      </c>
      <c r="DJ299" s="8" t="s">
        <v>4267</v>
      </c>
      <c r="DK299" s="7" t="s">
        <v>4268</v>
      </c>
    </row>
    <row r="300" ht="12.75" customHeight="1">
      <c r="A300" s="7" t="s">
        <v>339</v>
      </c>
      <c r="B300" s="7" t="s">
        <v>1614</v>
      </c>
      <c r="C300" s="8" t="s">
        <v>197</v>
      </c>
      <c r="D300" s="9" t="s">
        <v>174</v>
      </c>
      <c r="E300" s="7">
        <v>3.0</v>
      </c>
      <c r="F300" s="7">
        <v>0.0</v>
      </c>
      <c r="G300" s="7">
        <v>0.0</v>
      </c>
      <c r="H300" s="24">
        <f t="shared" si="1"/>
        <v>0</v>
      </c>
      <c r="I300" s="25">
        <f t="shared" si="2"/>
        <v>0</v>
      </c>
      <c r="J300" s="19">
        <v>0.0</v>
      </c>
      <c r="K300" s="19">
        <v>0.0</v>
      </c>
      <c r="L300" s="19">
        <v>0.0</v>
      </c>
      <c r="M300" s="19">
        <v>3.0</v>
      </c>
      <c r="N300" s="19">
        <v>1.0</v>
      </c>
      <c r="O300" s="19">
        <v>0.0</v>
      </c>
      <c r="P300" s="19">
        <v>0.0</v>
      </c>
      <c r="Q300" s="10">
        <f t="shared" si="3"/>
        <v>0</v>
      </c>
      <c r="R300" s="10">
        <f t="shared" si="4"/>
        <v>0</v>
      </c>
      <c r="S300" s="7">
        <v>1774.0</v>
      </c>
      <c r="T300" s="14">
        <f t="shared" si="5"/>
        <v>9.855555556</v>
      </c>
      <c r="U300" s="14">
        <v>31.5</v>
      </c>
      <c r="V300" s="14">
        <f t="shared" si="6"/>
        <v>10.5</v>
      </c>
      <c r="W300" s="14">
        <v>98.44</v>
      </c>
      <c r="X300" s="14">
        <f t="shared" si="7"/>
        <v>32.81333333</v>
      </c>
      <c r="Y300" s="13">
        <f t="shared" si="8"/>
        <v>0.2424195783</v>
      </c>
      <c r="Z300" s="12">
        <f t="shared" si="9"/>
        <v>0</v>
      </c>
      <c r="AA300" s="19">
        <v>1.0</v>
      </c>
      <c r="AB300" s="19">
        <v>5.0</v>
      </c>
      <c r="AC300" s="19">
        <v>6.0</v>
      </c>
      <c r="AD300" s="19">
        <v>2.0</v>
      </c>
      <c r="AE300" s="19">
        <v>0.0</v>
      </c>
      <c r="AF300" s="10">
        <f t="shared" si="10"/>
        <v>0</v>
      </c>
      <c r="AG300" s="10">
        <f t="shared" si="11"/>
        <v>0</v>
      </c>
      <c r="AH300" s="10">
        <f t="shared" si="12"/>
        <v>0</v>
      </c>
      <c r="AI300" s="19">
        <v>9.0</v>
      </c>
      <c r="AJ300" s="13">
        <f t="shared" si="13"/>
        <v>0.3461538462</v>
      </c>
      <c r="AK300" s="19">
        <v>10.0</v>
      </c>
      <c r="AL300" s="13">
        <f t="shared" si="14"/>
        <v>0.3846153846</v>
      </c>
      <c r="AM300" s="19">
        <v>7.0</v>
      </c>
      <c r="AN300" s="13">
        <f t="shared" si="15"/>
        <v>0.2692307692</v>
      </c>
      <c r="AO300" s="13">
        <f t="shared" si="16"/>
        <v>0.4736842105</v>
      </c>
      <c r="AP300" s="8">
        <v>1.0</v>
      </c>
      <c r="AQ300" s="14">
        <v>-15.13</v>
      </c>
      <c r="AR300" s="19">
        <v>17.1</v>
      </c>
      <c r="AS300" s="26">
        <v>6.0</v>
      </c>
      <c r="AT300" s="27">
        <v>-0.615</v>
      </c>
      <c r="AU300" s="8">
        <v>7.0</v>
      </c>
      <c r="AV300" s="27">
        <v>-2.935</v>
      </c>
      <c r="AW300" s="19">
        <v>49.62</v>
      </c>
      <c r="AX300" s="19">
        <v>15.4</v>
      </c>
      <c r="AY300" s="27">
        <v>-1.075</v>
      </c>
      <c r="AZ300" s="27">
        <v>11.798</v>
      </c>
      <c r="BA300" s="19">
        <v>54.7</v>
      </c>
      <c r="BB300" s="13">
        <f t="shared" si="17"/>
        <v>0</v>
      </c>
      <c r="BC300" s="28">
        <f t="shared" si="18"/>
        <v>0.9473684211</v>
      </c>
      <c r="BD300" s="26">
        <f t="shared" si="19"/>
        <v>947.3684211</v>
      </c>
      <c r="BE300" s="13">
        <f t="shared" si="20"/>
        <v>-0.05263157895</v>
      </c>
      <c r="BF300" s="18">
        <f t="shared" si="21"/>
        <v>0</v>
      </c>
      <c r="BG300" s="18">
        <f t="shared" si="22"/>
        <v>1.904761905</v>
      </c>
      <c r="BH300" s="14">
        <f t="shared" si="23"/>
        <v>20.95238095</v>
      </c>
      <c r="BI300" s="14">
        <f t="shared" si="24"/>
        <v>36.19047619</v>
      </c>
      <c r="BJ300" s="14">
        <f t="shared" si="25"/>
        <v>41.9047619</v>
      </c>
      <c r="BK300" s="14">
        <f t="shared" si="26"/>
        <v>59.04761905</v>
      </c>
      <c r="BL300" s="14">
        <f t="shared" si="27"/>
        <v>-17.14285714</v>
      </c>
      <c r="BM300" s="19">
        <v>0.0</v>
      </c>
      <c r="BN300" s="19">
        <v>1.0</v>
      </c>
      <c r="BO300" s="26">
        <v>11.0</v>
      </c>
      <c r="BP300" s="26">
        <v>18.0</v>
      </c>
      <c r="BQ300" s="19">
        <v>7.0</v>
      </c>
      <c r="BR300" s="19">
        <v>4.0</v>
      </c>
      <c r="BS300" s="19">
        <v>4.0</v>
      </c>
      <c r="BT300" s="19">
        <v>8.0</v>
      </c>
      <c r="BU300" s="19">
        <v>10.0</v>
      </c>
      <c r="BV300" s="19">
        <v>15.0</v>
      </c>
      <c r="BW300" s="13">
        <f t="shared" si="28"/>
        <v>0.4</v>
      </c>
      <c r="BX300" s="14">
        <v>-23.16</v>
      </c>
      <c r="BY300" s="29">
        <f t="shared" si="29"/>
        <v>-31.3342782</v>
      </c>
      <c r="BZ300" s="18">
        <f t="shared" si="30"/>
        <v>0.4614792963</v>
      </c>
      <c r="CA300" s="18">
        <f t="shared" si="31"/>
        <v>3.691834371</v>
      </c>
      <c r="CB300" s="14">
        <f t="shared" si="32"/>
        <v>23.99692341</v>
      </c>
      <c r="CC300" s="14">
        <f t="shared" si="33"/>
        <v>25.3813613</v>
      </c>
      <c r="CD300" s="14">
        <f t="shared" si="34"/>
        <v>57.68491204</v>
      </c>
      <c r="CE300" s="14">
        <f t="shared" si="35"/>
        <v>41.53313667</v>
      </c>
      <c r="CF300" s="14">
        <f t="shared" si="36"/>
        <v>-33.29463251</v>
      </c>
      <c r="CG300" s="7">
        <v>130.016667</v>
      </c>
      <c r="CH300" s="7">
        <v>1.0</v>
      </c>
      <c r="CI300" s="7">
        <v>8.0</v>
      </c>
      <c r="CJ300" s="26">
        <v>51.0</v>
      </c>
      <c r="CK300" s="7">
        <v>47.0</v>
      </c>
      <c r="CL300" s="7">
        <v>45.0</v>
      </c>
      <c r="CM300" s="7">
        <v>20.0</v>
      </c>
      <c r="CN300" s="7">
        <v>28.0</v>
      </c>
      <c r="CO300" s="7">
        <v>15.0</v>
      </c>
      <c r="CP300" s="19">
        <v>3.0</v>
      </c>
      <c r="CQ300" s="19">
        <v>0.0</v>
      </c>
      <c r="CR300" s="26">
        <f t="shared" si="37"/>
        <v>-3</v>
      </c>
      <c r="CS300" s="18">
        <f t="shared" si="38"/>
        <v>6.087936866</v>
      </c>
      <c r="CT300" s="18">
        <f t="shared" si="39"/>
        <v>0</v>
      </c>
      <c r="CU300" s="18">
        <f t="shared" si="40"/>
        <v>-6.087936866</v>
      </c>
      <c r="CV300" s="30">
        <v>0.6000000000000001</v>
      </c>
      <c r="CW300" s="30">
        <v>1.12</v>
      </c>
      <c r="CX300" s="30">
        <v>1.44</v>
      </c>
      <c r="CY300" s="30">
        <v>2.44</v>
      </c>
      <c r="CZ300" s="30">
        <v>0.9</v>
      </c>
      <c r="DA300" s="30">
        <v>0.81</v>
      </c>
      <c r="DB300" s="7">
        <v>0.0</v>
      </c>
      <c r="DC300" s="7">
        <v>0.0</v>
      </c>
      <c r="DD300" s="13" t="str">
        <f t="shared" si="41"/>
        <v> </v>
      </c>
      <c r="DE300" s="7">
        <v>0.0</v>
      </c>
      <c r="DF300" s="7">
        <v>0.0</v>
      </c>
      <c r="DG300" s="7">
        <v>0.0</v>
      </c>
      <c r="DH300" s="7">
        <v>0.0</v>
      </c>
      <c r="DI300" s="7">
        <v>0.0</v>
      </c>
      <c r="DJ300" s="8" t="s">
        <v>4269</v>
      </c>
      <c r="DK300" s="7" t="s">
        <v>4270</v>
      </c>
    </row>
    <row r="301" ht="12.75" customHeight="1">
      <c r="A301" s="7" t="s">
        <v>1620</v>
      </c>
      <c r="B301" s="7" t="s">
        <v>1621</v>
      </c>
      <c r="C301" s="8" t="s">
        <v>237</v>
      </c>
      <c r="D301" s="9" t="s">
        <v>260</v>
      </c>
      <c r="E301" s="7">
        <v>31.0</v>
      </c>
      <c r="F301" s="7">
        <v>6.0</v>
      </c>
      <c r="G301" s="7">
        <v>7.0</v>
      </c>
      <c r="H301" s="24">
        <f t="shared" si="1"/>
        <v>13</v>
      </c>
      <c r="I301" s="25">
        <f t="shared" si="2"/>
        <v>2.154398564</v>
      </c>
      <c r="J301" s="19">
        <v>4.0</v>
      </c>
      <c r="K301" s="19">
        <v>4.0</v>
      </c>
      <c r="L301" s="19">
        <v>3.0</v>
      </c>
      <c r="M301" s="19">
        <v>41.0</v>
      </c>
      <c r="N301" s="19">
        <v>19.0</v>
      </c>
      <c r="O301" s="19">
        <v>16.0</v>
      </c>
      <c r="P301" s="19">
        <v>51.0</v>
      </c>
      <c r="Q301" s="10">
        <f t="shared" si="3"/>
        <v>0.1463414634</v>
      </c>
      <c r="R301" s="10">
        <f t="shared" si="4"/>
        <v>0.07894736842</v>
      </c>
      <c r="S301" s="7">
        <v>21723.0</v>
      </c>
      <c r="T301" s="14">
        <f t="shared" si="5"/>
        <v>11.67903226</v>
      </c>
      <c r="U301" s="14">
        <v>365.7</v>
      </c>
      <c r="V301" s="14">
        <f t="shared" si="6"/>
        <v>11.79677419</v>
      </c>
      <c r="W301" s="14">
        <v>1093.41</v>
      </c>
      <c r="X301" s="14">
        <f t="shared" si="7"/>
        <v>35.27129032</v>
      </c>
      <c r="Y301" s="13">
        <f t="shared" si="8"/>
        <v>0.2506322347</v>
      </c>
      <c r="Z301" s="12">
        <f t="shared" si="9"/>
        <v>47.2</v>
      </c>
      <c r="AA301" s="19">
        <v>10.0</v>
      </c>
      <c r="AB301" s="19">
        <v>86.0</v>
      </c>
      <c r="AC301" s="19">
        <v>51.0</v>
      </c>
      <c r="AD301" s="19">
        <v>9.0</v>
      </c>
      <c r="AE301" s="19">
        <v>10.0</v>
      </c>
      <c r="AF301" s="10">
        <f t="shared" si="10"/>
        <v>0.2666666667</v>
      </c>
      <c r="AG301" s="10">
        <f t="shared" si="11"/>
        <v>0.4666666667</v>
      </c>
      <c r="AH301" s="10">
        <f t="shared" si="12"/>
        <v>0.7333333333</v>
      </c>
      <c r="AI301" s="19">
        <v>103.0</v>
      </c>
      <c r="AJ301" s="13">
        <f t="shared" si="13"/>
        <v>0.3140243902</v>
      </c>
      <c r="AK301" s="19">
        <v>105.0</v>
      </c>
      <c r="AL301" s="13">
        <f t="shared" si="14"/>
        <v>0.3201219512</v>
      </c>
      <c r="AM301" s="19">
        <v>120.0</v>
      </c>
      <c r="AN301" s="13">
        <f t="shared" si="15"/>
        <v>0.3658536585</v>
      </c>
      <c r="AO301" s="13">
        <f t="shared" si="16"/>
        <v>0.4951923077</v>
      </c>
      <c r="AP301" s="8">
        <v>8.0</v>
      </c>
      <c r="AQ301" s="14">
        <v>-0.97</v>
      </c>
      <c r="AR301" s="19">
        <v>16.98</v>
      </c>
      <c r="AS301" s="26">
        <v>11.0</v>
      </c>
      <c r="AT301" s="27">
        <v>-0.209</v>
      </c>
      <c r="AU301" s="8">
        <v>12.0</v>
      </c>
      <c r="AV301" s="27">
        <v>-1.341</v>
      </c>
      <c r="AW301" s="19">
        <v>49.41</v>
      </c>
      <c r="AX301" s="19">
        <v>16.97</v>
      </c>
      <c r="AY301" s="27">
        <v>2.135</v>
      </c>
      <c r="AZ301" s="27">
        <v>5.718</v>
      </c>
      <c r="BA301" s="19">
        <v>52.19</v>
      </c>
      <c r="BB301" s="13">
        <f t="shared" si="17"/>
        <v>0.08474576271</v>
      </c>
      <c r="BC301" s="28">
        <f t="shared" si="18"/>
        <v>0.9142857143</v>
      </c>
      <c r="BD301" s="26">
        <f t="shared" si="19"/>
        <v>999.031477</v>
      </c>
      <c r="BE301" s="13">
        <f t="shared" si="20"/>
        <v>-0.0009685230024</v>
      </c>
      <c r="BF301" s="18">
        <f t="shared" si="21"/>
        <v>2.461033634</v>
      </c>
      <c r="BG301" s="18">
        <f t="shared" si="22"/>
        <v>2.461033634</v>
      </c>
      <c r="BH301" s="14">
        <f t="shared" si="23"/>
        <v>29.04019688</v>
      </c>
      <c r="BI301" s="14">
        <f t="shared" si="24"/>
        <v>28.71205906</v>
      </c>
      <c r="BJ301" s="14">
        <f t="shared" si="25"/>
        <v>59.22887613</v>
      </c>
      <c r="BK301" s="14">
        <f t="shared" si="26"/>
        <v>50.69729286</v>
      </c>
      <c r="BL301" s="14">
        <f t="shared" si="27"/>
        <v>8.531583265</v>
      </c>
      <c r="BM301" s="19">
        <v>15.0</v>
      </c>
      <c r="BN301" s="19">
        <v>15.0</v>
      </c>
      <c r="BO301" s="26">
        <v>162.0</v>
      </c>
      <c r="BP301" s="26">
        <v>160.0</v>
      </c>
      <c r="BQ301" s="19">
        <v>85.0</v>
      </c>
      <c r="BR301" s="19">
        <v>68.0</v>
      </c>
      <c r="BS301" s="19">
        <v>99.0</v>
      </c>
      <c r="BT301" s="19">
        <v>66.0</v>
      </c>
      <c r="BU301" s="19">
        <v>169.0</v>
      </c>
      <c r="BV301" s="19">
        <v>151.0</v>
      </c>
      <c r="BW301" s="13">
        <f t="shared" si="28"/>
        <v>0.528125</v>
      </c>
      <c r="BX301" s="14">
        <v>2.18</v>
      </c>
      <c r="BY301" s="29">
        <f t="shared" si="29"/>
        <v>1.49796788</v>
      </c>
      <c r="BZ301" s="18">
        <f t="shared" si="30"/>
        <v>1.775168286</v>
      </c>
      <c r="CA301" s="18">
        <f t="shared" si="31"/>
        <v>2.848525854</v>
      </c>
      <c r="CB301" s="14">
        <f t="shared" si="32"/>
        <v>28.27884362</v>
      </c>
      <c r="CC301" s="14">
        <f t="shared" si="33"/>
        <v>30.13657788</v>
      </c>
      <c r="CD301" s="14">
        <f t="shared" si="34"/>
        <v>58.33285553</v>
      </c>
      <c r="CE301" s="14">
        <f t="shared" si="35"/>
        <v>53.91557631</v>
      </c>
      <c r="CF301" s="14">
        <f t="shared" si="36"/>
        <v>4.114304042</v>
      </c>
      <c r="CG301" s="7">
        <v>1453.383333</v>
      </c>
      <c r="CH301" s="7">
        <v>43.0</v>
      </c>
      <c r="CI301" s="7">
        <v>69.0</v>
      </c>
      <c r="CJ301" s="26">
        <v>642.0</v>
      </c>
      <c r="CK301" s="7">
        <v>661.0</v>
      </c>
      <c r="CL301" s="7">
        <v>322.0</v>
      </c>
      <c r="CM301" s="7">
        <v>277.0</v>
      </c>
      <c r="CN301" s="7">
        <v>406.0</v>
      </c>
      <c r="CO301" s="7">
        <v>299.0</v>
      </c>
      <c r="CP301" s="19">
        <v>2.0</v>
      </c>
      <c r="CQ301" s="19">
        <v>3.0</v>
      </c>
      <c r="CR301" s="26">
        <f t="shared" si="37"/>
        <v>1</v>
      </c>
      <c r="CS301" s="18">
        <f t="shared" si="38"/>
        <v>0.3314459329</v>
      </c>
      <c r="CT301" s="18">
        <f t="shared" si="39"/>
        <v>0.4971688993</v>
      </c>
      <c r="CU301" s="18">
        <f t="shared" si="40"/>
        <v>0.1657229664</v>
      </c>
      <c r="CV301" s="30">
        <v>12.84</v>
      </c>
      <c r="CW301" s="30">
        <v>13.39</v>
      </c>
      <c r="CX301" s="30">
        <v>12.29</v>
      </c>
      <c r="CY301" s="30">
        <v>21.85</v>
      </c>
      <c r="CZ301" s="30">
        <v>11.79</v>
      </c>
      <c r="DA301" s="30">
        <v>15.12</v>
      </c>
      <c r="DB301" s="7">
        <v>4.0</v>
      </c>
      <c r="DC301" s="7">
        <v>6.0</v>
      </c>
      <c r="DD301" s="13">
        <f t="shared" si="41"/>
        <v>0.4</v>
      </c>
      <c r="DE301" s="7">
        <v>-0.01</v>
      </c>
      <c r="DF301" s="7">
        <v>-1.24</v>
      </c>
      <c r="DG301" s="7">
        <v>4.0</v>
      </c>
      <c r="DH301" s="7">
        <v>3.0</v>
      </c>
      <c r="DI301" s="7">
        <v>3.0</v>
      </c>
      <c r="DJ301" s="8" t="s">
        <v>4271</v>
      </c>
      <c r="DK301" s="7" t="s">
        <v>4272</v>
      </c>
    </row>
    <row r="302" ht="12.75" customHeight="1">
      <c r="A302" s="7" t="s">
        <v>712</v>
      </c>
      <c r="B302" s="7" t="s">
        <v>1624</v>
      </c>
      <c r="C302" s="8" t="s">
        <v>297</v>
      </c>
      <c r="D302" s="9" t="s">
        <v>247</v>
      </c>
      <c r="E302" s="7">
        <v>6.0</v>
      </c>
      <c r="F302" s="7">
        <v>0.0</v>
      </c>
      <c r="G302" s="7">
        <v>0.0</v>
      </c>
      <c r="H302" s="24">
        <f t="shared" si="1"/>
        <v>0</v>
      </c>
      <c r="I302" s="25">
        <f t="shared" si="2"/>
        <v>0</v>
      </c>
      <c r="J302" s="19">
        <v>0.0</v>
      </c>
      <c r="K302" s="19">
        <v>0.0</v>
      </c>
      <c r="L302" s="19">
        <v>0.0</v>
      </c>
      <c r="M302" s="19">
        <v>9.0</v>
      </c>
      <c r="N302" s="19">
        <v>2.0</v>
      </c>
      <c r="O302" s="19">
        <v>1.0</v>
      </c>
      <c r="P302" s="19">
        <v>7.0</v>
      </c>
      <c r="Q302" s="10">
        <f t="shared" si="3"/>
        <v>0</v>
      </c>
      <c r="R302" s="10">
        <f t="shared" si="4"/>
        <v>0</v>
      </c>
      <c r="S302" s="7">
        <v>4131.0</v>
      </c>
      <c r="T302" s="14">
        <f t="shared" si="5"/>
        <v>11.475</v>
      </c>
      <c r="U302" s="14">
        <v>70.12</v>
      </c>
      <c r="V302" s="14">
        <f t="shared" si="6"/>
        <v>11.68666667</v>
      </c>
      <c r="W302" s="14">
        <v>216.1</v>
      </c>
      <c r="X302" s="14">
        <f t="shared" si="7"/>
        <v>36.01666667</v>
      </c>
      <c r="Y302" s="13">
        <f t="shared" si="8"/>
        <v>0.2449863741</v>
      </c>
      <c r="Z302" s="12">
        <f t="shared" si="9"/>
        <v>0</v>
      </c>
      <c r="AA302" s="19">
        <v>3.0</v>
      </c>
      <c r="AB302" s="19">
        <v>5.0</v>
      </c>
      <c r="AC302" s="19">
        <v>5.0</v>
      </c>
      <c r="AD302" s="19">
        <v>3.0</v>
      </c>
      <c r="AE302" s="19">
        <v>3.0</v>
      </c>
      <c r="AF302" s="10">
        <f t="shared" si="10"/>
        <v>0</v>
      </c>
      <c r="AG302" s="10">
        <f t="shared" si="11"/>
        <v>0</v>
      </c>
      <c r="AH302" s="10">
        <f t="shared" si="12"/>
        <v>0</v>
      </c>
      <c r="AI302" s="19">
        <v>29.0</v>
      </c>
      <c r="AJ302" s="13">
        <f t="shared" si="13"/>
        <v>0.4328358209</v>
      </c>
      <c r="AK302" s="19">
        <v>20.0</v>
      </c>
      <c r="AL302" s="13">
        <f t="shared" si="14"/>
        <v>0.2985074627</v>
      </c>
      <c r="AM302" s="19">
        <v>18.0</v>
      </c>
      <c r="AN302" s="13">
        <f t="shared" si="15"/>
        <v>0.2686567164</v>
      </c>
      <c r="AO302" s="13">
        <f t="shared" si="16"/>
        <v>0.5918367347</v>
      </c>
      <c r="AP302" s="8">
        <v>17.0</v>
      </c>
      <c r="AQ302" s="14">
        <v>4.1</v>
      </c>
      <c r="AR302" s="19">
        <v>17.18</v>
      </c>
      <c r="AS302" s="26">
        <v>11.0</v>
      </c>
      <c r="AT302" s="27">
        <v>-1.866</v>
      </c>
      <c r="AU302" s="8">
        <v>18.0</v>
      </c>
      <c r="AV302" s="27">
        <v>-2.342</v>
      </c>
      <c r="AW302" s="19">
        <v>49.18</v>
      </c>
      <c r="AX302" s="19">
        <v>17.28</v>
      </c>
      <c r="AY302" s="27">
        <v>1.533</v>
      </c>
      <c r="AZ302" s="27">
        <v>-4.632</v>
      </c>
      <c r="BA302" s="19">
        <v>48.61</v>
      </c>
      <c r="BB302" s="13">
        <f t="shared" si="17"/>
        <v>0.05714285714</v>
      </c>
      <c r="BC302" s="28">
        <f t="shared" si="18"/>
        <v>0.8823529412</v>
      </c>
      <c r="BD302" s="26">
        <f t="shared" si="19"/>
        <v>939.4957983</v>
      </c>
      <c r="BE302" s="13">
        <f t="shared" si="20"/>
        <v>-0.06050420168</v>
      </c>
      <c r="BF302" s="18">
        <f t="shared" si="21"/>
        <v>1.711351968</v>
      </c>
      <c r="BG302" s="18">
        <f t="shared" si="22"/>
        <v>5.134055904</v>
      </c>
      <c r="BH302" s="14">
        <f t="shared" si="23"/>
        <v>29.94865944</v>
      </c>
      <c r="BI302" s="14">
        <f t="shared" si="24"/>
        <v>43.63947519</v>
      </c>
      <c r="BJ302" s="14">
        <f t="shared" si="25"/>
        <v>54.76326298</v>
      </c>
      <c r="BK302" s="14">
        <f t="shared" si="26"/>
        <v>63.32002282</v>
      </c>
      <c r="BL302" s="14">
        <f t="shared" si="27"/>
        <v>-8.55675984</v>
      </c>
      <c r="BM302" s="19">
        <v>2.0</v>
      </c>
      <c r="BN302" s="19">
        <v>6.0</v>
      </c>
      <c r="BO302" s="26">
        <v>33.0</v>
      </c>
      <c r="BP302" s="26">
        <v>45.0</v>
      </c>
      <c r="BQ302" s="19">
        <v>12.0</v>
      </c>
      <c r="BR302" s="19">
        <v>13.0</v>
      </c>
      <c r="BS302" s="19">
        <v>17.0</v>
      </c>
      <c r="BT302" s="19">
        <v>10.0</v>
      </c>
      <c r="BU302" s="19">
        <v>36.0</v>
      </c>
      <c r="BV302" s="19">
        <v>46.0</v>
      </c>
      <c r="BW302" s="13">
        <f t="shared" si="28"/>
        <v>0.4390243902</v>
      </c>
      <c r="BX302" s="14">
        <v>-1.2</v>
      </c>
      <c r="BY302" s="29">
        <f t="shared" si="29"/>
        <v>-8.560841473</v>
      </c>
      <c r="BZ302" s="18">
        <f t="shared" si="30"/>
        <v>0.6260869565</v>
      </c>
      <c r="CA302" s="18">
        <f t="shared" si="31"/>
        <v>2.92173913</v>
      </c>
      <c r="CB302" s="14">
        <f t="shared" si="32"/>
        <v>28.59130435</v>
      </c>
      <c r="CC302" s="14">
        <f t="shared" si="33"/>
        <v>36.93913043</v>
      </c>
      <c r="CD302" s="14">
        <f t="shared" si="34"/>
        <v>54.46956522</v>
      </c>
      <c r="CE302" s="14">
        <f t="shared" si="35"/>
        <v>61.14782609</v>
      </c>
      <c r="CF302" s="14">
        <f t="shared" si="36"/>
        <v>-1.878498971</v>
      </c>
      <c r="CG302" s="7">
        <v>287.5</v>
      </c>
      <c r="CH302" s="7">
        <v>3.0</v>
      </c>
      <c r="CI302" s="7">
        <v>14.0</v>
      </c>
      <c r="CJ302" s="26">
        <v>134.0</v>
      </c>
      <c r="CK302" s="7">
        <v>163.0</v>
      </c>
      <c r="CL302" s="7">
        <v>50.0</v>
      </c>
      <c r="CM302" s="7">
        <v>52.0</v>
      </c>
      <c r="CN302" s="7">
        <v>74.0</v>
      </c>
      <c r="CO302" s="7">
        <v>64.0</v>
      </c>
      <c r="CP302" s="19">
        <v>1.0</v>
      </c>
      <c r="CQ302" s="19">
        <v>0.0</v>
      </c>
      <c r="CR302" s="26">
        <f t="shared" si="37"/>
        <v>-1</v>
      </c>
      <c r="CS302" s="18">
        <f t="shared" si="38"/>
        <v>0.871459695</v>
      </c>
      <c r="CT302" s="18">
        <f t="shared" si="39"/>
        <v>0</v>
      </c>
      <c r="CU302" s="18">
        <f t="shared" si="40"/>
        <v>-0.871459695</v>
      </c>
      <c r="CV302" s="30">
        <v>2.72</v>
      </c>
      <c r="CW302" s="30">
        <v>4.22</v>
      </c>
      <c r="CX302" s="30">
        <v>0.38</v>
      </c>
      <c r="CY302" s="30">
        <v>1.71</v>
      </c>
      <c r="CZ302" s="30">
        <v>2.62</v>
      </c>
      <c r="DA302" s="30">
        <v>3.22</v>
      </c>
      <c r="DB302" s="7">
        <v>1.0</v>
      </c>
      <c r="DC302" s="7">
        <v>1.0</v>
      </c>
      <c r="DD302" s="13">
        <f t="shared" si="41"/>
        <v>0.5</v>
      </c>
      <c r="DE302" s="7">
        <v>-0.01</v>
      </c>
      <c r="DF302" s="7">
        <v>0.52</v>
      </c>
      <c r="DG302" s="7">
        <v>2.0</v>
      </c>
      <c r="DH302" s="7">
        <v>0.0</v>
      </c>
      <c r="DI302" s="7">
        <v>0.0</v>
      </c>
      <c r="DJ302" s="8" t="s">
        <v>4273</v>
      </c>
      <c r="DK302" s="7" t="s">
        <v>4274</v>
      </c>
    </row>
    <row r="303" ht="12.75" customHeight="1">
      <c r="A303" s="7" t="s">
        <v>1627</v>
      </c>
      <c r="B303" s="7" t="s">
        <v>1628</v>
      </c>
      <c r="C303" s="8" t="s">
        <v>149</v>
      </c>
      <c r="D303" s="9" t="s">
        <v>275</v>
      </c>
      <c r="E303" s="7">
        <v>4.0</v>
      </c>
      <c r="F303" s="7">
        <v>0.0</v>
      </c>
      <c r="G303" s="7">
        <v>0.0</v>
      </c>
      <c r="H303" s="24">
        <f t="shared" si="1"/>
        <v>0</v>
      </c>
      <c r="I303" s="25">
        <f t="shared" si="2"/>
        <v>0</v>
      </c>
      <c r="J303" s="19">
        <v>0.0</v>
      </c>
      <c r="K303" s="19">
        <v>0.0</v>
      </c>
      <c r="L303" s="19">
        <v>0.0</v>
      </c>
      <c r="M303" s="19">
        <v>2.0</v>
      </c>
      <c r="N303" s="19">
        <v>1.0</v>
      </c>
      <c r="O303" s="19">
        <v>1.0</v>
      </c>
      <c r="P303" s="19">
        <v>1.0</v>
      </c>
      <c r="Q303" s="10">
        <f t="shared" si="3"/>
        <v>0</v>
      </c>
      <c r="R303" s="10">
        <f t="shared" si="4"/>
        <v>0</v>
      </c>
      <c r="S303" s="7">
        <v>1932.0</v>
      </c>
      <c r="T303" s="14">
        <f t="shared" si="5"/>
        <v>8.05</v>
      </c>
      <c r="U303" s="14">
        <v>32.59</v>
      </c>
      <c r="V303" s="14">
        <f t="shared" si="6"/>
        <v>8.1475</v>
      </c>
      <c r="W303" s="14">
        <v>143.8</v>
      </c>
      <c r="X303" s="14">
        <f t="shared" si="7"/>
        <v>35.95</v>
      </c>
      <c r="Y303" s="13">
        <f t="shared" si="8"/>
        <v>0.1847610409</v>
      </c>
      <c r="Z303" s="12">
        <f t="shared" si="9"/>
        <v>0</v>
      </c>
      <c r="AA303" s="19">
        <v>0.0</v>
      </c>
      <c r="AB303" s="19">
        <v>4.0</v>
      </c>
      <c r="AC303" s="19">
        <v>3.0</v>
      </c>
      <c r="AD303" s="19">
        <v>0.0</v>
      </c>
      <c r="AE303" s="19">
        <v>0.0</v>
      </c>
      <c r="AF303" s="10">
        <f t="shared" si="10"/>
        <v>0</v>
      </c>
      <c r="AG303" s="10">
        <f t="shared" si="11"/>
        <v>0</v>
      </c>
      <c r="AH303" s="10">
        <f t="shared" si="12"/>
        <v>0</v>
      </c>
      <c r="AI303" s="19">
        <v>7.0</v>
      </c>
      <c r="AJ303" s="13">
        <f t="shared" si="13"/>
        <v>0.2258064516</v>
      </c>
      <c r="AK303" s="19">
        <v>9.0</v>
      </c>
      <c r="AL303" s="13">
        <f t="shared" si="14"/>
        <v>0.2903225806</v>
      </c>
      <c r="AM303" s="19">
        <v>15.0</v>
      </c>
      <c r="AN303" s="13">
        <f t="shared" si="15"/>
        <v>0.4838709677</v>
      </c>
      <c r="AO303" s="13">
        <f t="shared" si="16"/>
        <v>0.4375</v>
      </c>
      <c r="AP303" s="8">
        <v>2.0</v>
      </c>
      <c r="AQ303" s="14">
        <v>-9.65</v>
      </c>
      <c r="AR303" s="19">
        <v>17.31</v>
      </c>
      <c r="AS303" s="26">
        <v>9.0</v>
      </c>
      <c r="AT303" s="27">
        <v>2.995</v>
      </c>
      <c r="AU303" s="8">
        <v>1.0</v>
      </c>
      <c r="AV303" s="27">
        <v>2.714</v>
      </c>
      <c r="AW303" s="19">
        <v>50.77</v>
      </c>
      <c r="AX303" s="19">
        <v>17.15</v>
      </c>
      <c r="AY303" s="27">
        <v>1.003</v>
      </c>
      <c r="AZ303" s="27">
        <v>0.598</v>
      </c>
      <c r="BA303" s="19">
        <v>49.81</v>
      </c>
      <c r="BB303" s="13">
        <f t="shared" si="17"/>
        <v>0</v>
      </c>
      <c r="BC303" s="28">
        <f t="shared" si="18"/>
        <v>0.75</v>
      </c>
      <c r="BD303" s="26">
        <f t="shared" si="19"/>
        <v>750</v>
      </c>
      <c r="BE303" s="13">
        <f t="shared" si="20"/>
        <v>-0.25</v>
      </c>
      <c r="BF303" s="18">
        <f t="shared" si="21"/>
        <v>0</v>
      </c>
      <c r="BG303" s="18">
        <f t="shared" si="22"/>
        <v>7.364222154</v>
      </c>
      <c r="BH303" s="14">
        <f t="shared" si="23"/>
        <v>25.77477754</v>
      </c>
      <c r="BI303" s="14">
        <f t="shared" si="24"/>
        <v>29.45688862</v>
      </c>
      <c r="BJ303" s="14">
        <f t="shared" si="25"/>
        <v>46.02638846</v>
      </c>
      <c r="BK303" s="14">
        <f t="shared" si="26"/>
        <v>81.00644369</v>
      </c>
      <c r="BL303" s="14">
        <f t="shared" si="27"/>
        <v>-34.98005523</v>
      </c>
      <c r="BM303" s="19">
        <v>0.0</v>
      </c>
      <c r="BN303" s="19">
        <v>4.0</v>
      </c>
      <c r="BO303" s="26">
        <v>14.0</v>
      </c>
      <c r="BP303" s="26">
        <v>12.0</v>
      </c>
      <c r="BQ303" s="19">
        <v>6.0</v>
      </c>
      <c r="BR303" s="19">
        <v>12.0</v>
      </c>
      <c r="BS303" s="19">
        <v>5.0</v>
      </c>
      <c r="BT303" s="19">
        <v>16.0</v>
      </c>
      <c r="BU303" s="19">
        <v>8.0</v>
      </c>
      <c r="BV303" s="19">
        <v>23.0</v>
      </c>
      <c r="BW303" s="13">
        <f t="shared" si="28"/>
        <v>0.2580645161</v>
      </c>
      <c r="BX303" s="14">
        <v>-21.25</v>
      </c>
      <c r="BY303" s="29">
        <f t="shared" si="29"/>
        <v>-31.45405523</v>
      </c>
      <c r="BZ303" s="18">
        <f t="shared" si="30"/>
        <v>3.715518866</v>
      </c>
      <c r="CA303" s="18">
        <f t="shared" si="31"/>
        <v>5.066616636</v>
      </c>
      <c r="CB303" s="14">
        <f t="shared" si="32"/>
        <v>32.42634647</v>
      </c>
      <c r="CC303" s="14">
        <f t="shared" si="33"/>
        <v>32.76412091</v>
      </c>
      <c r="CD303" s="14">
        <f t="shared" si="34"/>
        <v>55.73278299</v>
      </c>
      <c r="CE303" s="14">
        <f t="shared" si="35"/>
        <v>61.13717407</v>
      </c>
      <c r="CF303" s="14">
        <f t="shared" si="36"/>
        <v>-29.57566415</v>
      </c>
      <c r="CG303" s="7">
        <v>177.633333</v>
      </c>
      <c r="CH303" s="7">
        <v>11.0</v>
      </c>
      <c r="CI303" s="7">
        <v>15.0</v>
      </c>
      <c r="CJ303" s="26">
        <v>85.0</v>
      </c>
      <c r="CK303" s="7">
        <v>82.0</v>
      </c>
      <c r="CL303" s="7">
        <v>31.0</v>
      </c>
      <c r="CM303" s="7">
        <v>37.0</v>
      </c>
      <c r="CN303" s="7">
        <v>38.0</v>
      </c>
      <c r="CO303" s="7">
        <v>47.0</v>
      </c>
      <c r="CP303" s="19">
        <v>2.0</v>
      </c>
      <c r="CQ303" s="19">
        <v>0.0</v>
      </c>
      <c r="CR303" s="26">
        <f t="shared" si="37"/>
        <v>-2</v>
      </c>
      <c r="CS303" s="18">
        <f t="shared" si="38"/>
        <v>3.726708075</v>
      </c>
      <c r="CT303" s="18">
        <f t="shared" si="39"/>
        <v>0</v>
      </c>
      <c r="CU303" s="18">
        <f t="shared" si="40"/>
        <v>-3.726708075</v>
      </c>
      <c r="CV303" s="30">
        <v>1.02</v>
      </c>
      <c r="CW303" s="30">
        <v>1.6</v>
      </c>
      <c r="CX303" s="30">
        <v>1.04</v>
      </c>
      <c r="CY303" s="30">
        <v>1.66</v>
      </c>
      <c r="CZ303" s="30">
        <v>1.82</v>
      </c>
      <c r="DA303" s="30">
        <v>0.99</v>
      </c>
      <c r="DB303" s="7">
        <v>0.0</v>
      </c>
      <c r="DC303" s="7">
        <v>0.0</v>
      </c>
      <c r="DD303" s="13" t="str">
        <f t="shared" si="41"/>
        <v> </v>
      </c>
      <c r="DE303" s="7">
        <v>0.0</v>
      </c>
      <c r="DF303" s="7">
        <v>0.0</v>
      </c>
      <c r="DG303" s="7">
        <v>0.0</v>
      </c>
      <c r="DH303" s="7">
        <v>0.0</v>
      </c>
      <c r="DI303" s="7">
        <v>0.0</v>
      </c>
      <c r="DJ303" s="8" t="s">
        <v>4275</v>
      </c>
      <c r="DK303" s="7" t="s">
        <v>4276</v>
      </c>
    </row>
    <row r="304" ht="12.75" customHeight="1">
      <c r="A304" s="7" t="s">
        <v>1577</v>
      </c>
      <c r="B304" s="7" t="s">
        <v>1631</v>
      </c>
      <c r="C304" s="8" t="s">
        <v>166</v>
      </c>
      <c r="D304" s="9" t="s">
        <v>260</v>
      </c>
      <c r="E304" s="7">
        <v>74.0</v>
      </c>
      <c r="F304" s="7">
        <v>5.0</v>
      </c>
      <c r="G304" s="7">
        <v>18.0</v>
      </c>
      <c r="H304" s="24">
        <f t="shared" si="1"/>
        <v>23</v>
      </c>
      <c r="I304" s="25">
        <f t="shared" si="2"/>
        <v>1.642791953</v>
      </c>
      <c r="J304" s="19">
        <v>5.0</v>
      </c>
      <c r="K304" s="19">
        <v>11.0</v>
      </c>
      <c r="L304" s="19">
        <v>6.0</v>
      </c>
      <c r="M304" s="19">
        <v>68.0</v>
      </c>
      <c r="N304" s="19">
        <v>27.0</v>
      </c>
      <c r="O304" s="19">
        <v>24.0</v>
      </c>
      <c r="P304" s="19">
        <v>80.0</v>
      </c>
      <c r="Q304" s="10">
        <f t="shared" si="3"/>
        <v>0.07352941176</v>
      </c>
      <c r="R304" s="10">
        <f t="shared" si="4"/>
        <v>0.04201680672</v>
      </c>
      <c r="S304" s="7">
        <v>50402.0</v>
      </c>
      <c r="T304" s="14">
        <f t="shared" si="5"/>
        <v>11.3518018</v>
      </c>
      <c r="U304" s="14">
        <v>811.23</v>
      </c>
      <c r="V304" s="14">
        <f t="shared" si="6"/>
        <v>10.96256757</v>
      </c>
      <c r="W304" s="14">
        <v>2686.44</v>
      </c>
      <c r="X304" s="14">
        <f t="shared" si="7"/>
        <v>36.30324324</v>
      </c>
      <c r="Y304" s="13">
        <f t="shared" si="8"/>
        <v>0.231934402</v>
      </c>
      <c r="Z304" s="12">
        <f t="shared" si="9"/>
        <v>106.2368421</v>
      </c>
      <c r="AA304" s="19">
        <v>30.0</v>
      </c>
      <c r="AB304" s="19">
        <v>23.0</v>
      </c>
      <c r="AC304" s="19">
        <v>67.0</v>
      </c>
      <c r="AD304" s="19">
        <v>16.0</v>
      </c>
      <c r="AE304" s="19">
        <v>18.0</v>
      </c>
      <c r="AF304" s="10">
        <f t="shared" si="10"/>
        <v>0.1315789474</v>
      </c>
      <c r="AG304" s="10">
        <f t="shared" si="11"/>
        <v>0.4473684211</v>
      </c>
      <c r="AH304" s="10">
        <f t="shared" si="12"/>
        <v>0.5789473684</v>
      </c>
      <c r="AI304" s="19">
        <v>240.0</v>
      </c>
      <c r="AJ304" s="13">
        <f t="shared" si="13"/>
        <v>0.3305785124</v>
      </c>
      <c r="AK304" s="19">
        <v>216.0</v>
      </c>
      <c r="AL304" s="13">
        <f t="shared" si="14"/>
        <v>0.2975206612</v>
      </c>
      <c r="AM304" s="19">
        <v>270.0</v>
      </c>
      <c r="AN304" s="13">
        <f t="shared" si="15"/>
        <v>0.3719008264</v>
      </c>
      <c r="AO304" s="13">
        <f t="shared" si="16"/>
        <v>0.5263157895</v>
      </c>
      <c r="AP304" s="8">
        <v>10.0</v>
      </c>
      <c r="AQ304" s="14">
        <v>7.47</v>
      </c>
      <c r="AR304" s="19">
        <v>17.44</v>
      </c>
      <c r="AS304" s="26">
        <v>8.0</v>
      </c>
      <c r="AT304" s="27">
        <v>0.341</v>
      </c>
      <c r="AU304" s="8">
        <v>10.0</v>
      </c>
      <c r="AV304" s="27">
        <v>0.91</v>
      </c>
      <c r="AW304" s="19">
        <v>50.36</v>
      </c>
      <c r="AX304" s="19">
        <v>18.05</v>
      </c>
      <c r="AY304" s="27">
        <v>-0.006</v>
      </c>
      <c r="AZ304" s="27">
        <v>-12.243</v>
      </c>
      <c r="BA304" s="19">
        <v>44.32</v>
      </c>
      <c r="BB304" s="13">
        <f t="shared" si="17"/>
        <v>0.1035422343</v>
      </c>
      <c r="BC304" s="28">
        <f t="shared" si="18"/>
        <v>0.9319727891</v>
      </c>
      <c r="BD304" s="26">
        <f t="shared" si="19"/>
        <v>1035.515023</v>
      </c>
      <c r="BE304" s="13">
        <f t="shared" si="20"/>
        <v>0.03551502345</v>
      </c>
      <c r="BF304" s="18">
        <f t="shared" si="21"/>
        <v>2.810546947</v>
      </c>
      <c r="BG304" s="18">
        <f t="shared" si="22"/>
        <v>2.218852853</v>
      </c>
      <c r="BH304" s="14">
        <f t="shared" si="23"/>
        <v>27.14396657</v>
      </c>
      <c r="BI304" s="14">
        <f t="shared" si="24"/>
        <v>32.61713694</v>
      </c>
      <c r="BJ304" s="14">
        <f t="shared" si="25"/>
        <v>49.11060981</v>
      </c>
      <c r="BK304" s="14">
        <f t="shared" si="26"/>
        <v>62.20184165</v>
      </c>
      <c r="BL304" s="14">
        <f t="shared" si="27"/>
        <v>-13.09123183</v>
      </c>
      <c r="BM304" s="19">
        <v>38.0</v>
      </c>
      <c r="BN304" s="19">
        <v>30.0</v>
      </c>
      <c r="BO304" s="26">
        <v>329.0</v>
      </c>
      <c r="BP304" s="26">
        <v>411.0</v>
      </c>
      <c r="BQ304" s="19">
        <v>132.0</v>
      </c>
      <c r="BR304" s="19">
        <v>167.0</v>
      </c>
      <c r="BS304" s="19">
        <v>165.0</v>
      </c>
      <c r="BT304" s="19">
        <v>233.0</v>
      </c>
      <c r="BU304" s="19">
        <v>319.0</v>
      </c>
      <c r="BV304" s="19">
        <v>420.0</v>
      </c>
      <c r="BW304" s="13">
        <f t="shared" si="28"/>
        <v>0.4316644114</v>
      </c>
      <c r="BX304" s="14">
        <v>0.08</v>
      </c>
      <c r="BY304" s="29">
        <f t="shared" si="29"/>
        <v>-0.6598107805</v>
      </c>
      <c r="BZ304" s="18">
        <f t="shared" si="30"/>
        <v>2.195080124</v>
      </c>
      <c r="CA304" s="18">
        <f t="shared" si="31"/>
        <v>2.297974505</v>
      </c>
      <c r="CB304" s="14">
        <f t="shared" si="32"/>
        <v>27.69573751</v>
      </c>
      <c r="CC304" s="14">
        <f t="shared" si="33"/>
        <v>32.60036966</v>
      </c>
      <c r="CD304" s="14">
        <f t="shared" si="34"/>
        <v>49.3893028</v>
      </c>
      <c r="CE304" s="14">
        <f t="shared" si="35"/>
        <v>62.98851013</v>
      </c>
      <c r="CF304" s="14">
        <f t="shared" si="36"/>
        <v>0.5079755003</v>
      </c>
      <c r="CG304" s="7">
        <v>3498.733333</v>
      </c>
      <c r="CH304" s="7">
        <v>128.0</v>
      </c>
      <c r="CI304" s="7">
        <v>134.0</v>
      </c>
      <c r="CJ304" s="26">
        <v>1487.0</v>
      </c>
      <c r="CK304" s="7">
        <v>1767.0</v>
      </c>
      <c r="CL304" s="7">
        <v>559.0</v>
      </c>
      <c r="CM304" s="7">
        <v>757.0</v>
      </c>
      <c r="CN304" s="7">
        <v>706.0</v>
      </c>
      <c r="CO304" s="7">
        <v>1015.0</v>
      </c>
      <c r="CP304" s="19">
        <v>3.0</v>
      </c>
      <c r="CQ304" s="19">
        <v>2.0</v>
      </c>
      <c r="CR304" s="26">
        <f t="shared" si="37"/>
        <v>-1</v>
      </c>
      <c r="CS304" s="18">
        <f t="shared" si="38"/>
        <v>0.2142772112</v>
      </c>
      <c r="CT304" s="18">
        <f t="shared" si="39"/>
        <v>0.1428514741</v>
      </c>
      <c r="CU304" s="18">
        <f t="shared" si="40"/>
        <v>-0.07142573707</v>
      </c>
      <c r="CV304" s="30">
        <v>26.36</v>
      </c>
      <c r="CW304" s="30">
        <v>31.9</v>
      </c>
      <c r="CX304" s="30">
        <v>52.0</v>
      </c>
      <c r="CY304" s="30">
        <v>44.56</v>
      </c>
      <c r="CZ304" s="30">
        <v>29.09</v>
      </c>
      <c r="DA304" s="30">
        <v>34.03</v>
      </c>
      <c r="DB304" s="7">
        <v>137.0</v>
      </c>
      <c r="DC304" s="7">
        <v>177.0</v>
      </c>
      <c r="DD304" s="13">
        <f t="shared" si="41"/>
        <v>0.4363057325</v>
      </c>
      <c r="DE304" s="7">
        <v>-1.91</v>
      </c>
      <c r="DF304" s="7">
        <v>-2.86</v>
      </c>
      <c r="DG304" s="7">
        <v>81.0</v>
      </c>
      <c r="DH304" s="7">
        <v>134.0</v>
      </c>
      <c r="DI304" s="7">
        <v>94.0</v>
      </c>
      <c r="DJ304" s="8" t="s">
        <v>4277</v>
      </c>
      <c r="DK304" s="7" t="s">
        <v>4278</v>
      </c>
    </row>
    <row r="305" ht="12.75" customHeight="1">
      <c r="A305" s="7" t="s">
        <v>1637</v>
      </c>
      <c r="B305" s="7" t="s">
        <v>1638</v>
      </c>
      <c r="C305" s="8" t="s">
        <v>325</v>
      </c>
      <c r="D305" s="9" t="s">
        <v>275</v>
      </c>
      <c r="E305" s="7">
        <v>20.0</v>
      </c>
      <c r="F305" s="7">
        <v>3.0</v>
      </c>
      <c r="G305" s="7">
        <v>2.0</v>
      </c>
      <c r="H305" s="24">
        <f t="shared" si="1"/>
        <v>5</v>
      </c>
      <c r="I305" s="25">
        <f t="shared" si="2"/>
        <v>1.322751323</v>
      </c>
      <c r="J305" s="19">
        <v>3.0</v>
      </c>
      <c r="K305" s="19">
        <v>0.0</v>
      </c>
      <c r="L305" s="19">
        <v>2.0</v>
      </c>
      <c r="M305" s="19">
        <v>22.0</v>
      </c>
      <c r="N305" s="19">
        <v>8.0</v>
      </c>
      <c r="O305" s="19">
        <v>9.0</v>
      </c>
      <c r="P305" s="19">
        <v>19.0</v>
      </c>
      <c r="Q305" s="10">
        <f t="shared" si="3"/>
        <v>0.1363636364</v>
      </c>
      <c r="R305" s="10">
        <f t="shared" si="4"/>
        <v>0.07692307692</v>
      </c>
      <c r="S305" s="7">
        <v>13608.0</v>
      </c>
      <c r="T305" s="14">
        <f t="shared" si="5"/>
        <v>11.34</v>
      </c>
      <c r="U305" s="14">
        <v>215.07</v>
      </c>
      <c r="V305" s="14">
        <f t="shared" si="6"/>
        <v>10.7535</v>
      </c>
      <c r="W305" s="14">
        <v>759.17</v>
      </c>
      <c r="X305" s="14">
        <f t="shared" si="7"/>
        <v>37.9585</v>
      </c>
      <c r="Y305" s="13">
        <f t="shared" si="8"/>
        <v>0.2207566924</v>
      </c>
      <c r="Z305" s="12">
        <f t="shared" si="9"/>
        <v>0</v>
      </c>
      <c r="AA305" s="19">
        <v>2.0</v>
      </c>
      <c r="AB305" s="19">
        <v>17.0</v>
      </c>
      <c r="AC305" s="19">
        <v>22.0</v>
      </c>
      <c r="AD305" s="19">
        <v>5.0</v>
      </c>
      <c r="AE305" s="19">
        <v>10.0</v>
      </c>
      <c r="AF305" s="10">
        <f t="shared" si="10"/>
        <v>0.4285714286</v>
      </c>
      <c r="AG305" s="10">
        <f t="shared" si="11"/>
        <v>0.2857142857</v>
      </c>
      <c r="AH305" s="10">
        <f t="shared" si="12"/>
        <v>0.7142857143</v>
      </c>
      <c r="AI305" s="19">
        <v>71.0</v>
      </c>
      <c r="AJ305" s="13">
        <f t="shared" si="13"/>
        <v>0.362244898</v>
      </c>
      <c r="AK305" s="19">
        <v>59.0</v>
      </c>
      <c r="AL305" s="13">
        <f t="shared" si="14"/>
        <v>0.3010204082</v>
      </c>
      <c r="AM305" s="19">
        <v>66.0</v>
      </c>
      <c r="AN305" s="13">
        <f t="shared" si="15"/>
        <v>0.3367346939</v>
      </c>
      <c r="AO305" s="13">
        <f t="shared" si="16"/>
        <v>0.5461538462</v>
      </c>
      <c r="AP305" s="8">
        <v>14.0</v>
      </c>
      <c r="AQ305" s="14">
        <v>5.76</v>
      </c>
      <c r="AR305" s="19">
        <v>17.0</v>
      </c>
      <c r="AS305" s="26">
        <v>11.0</v>
      </c>
      <c r="AT305" s="27">
        <v>0.297</v>
      </c>
      <c r="AU305" s="8">
        <v>11.0</v>
      </c>
      <c r="AV305" s="27">
        <v>0.638</v>
      </c>
      <c r="AW305" s="19">
        <v>49.98</v>
      </c>
      <c r="AX305" s="19">
        <v>17.33</v>
      </c>
      <c r="AY305" s="27">
        <v>-0.484</v>
      </c>
      <c r="AZ305" s="27">
        <v>-2.911</v>
      </c>
      <c r="BA305" s="19">
        <v>49.51</v>
      </c>
      <c r="BB305" s="13">
        <f t="shared" si="17"/>
        <v>0.07446808511</v>
      </c>
      <c r="BC305" s="28">
        <f t="shared" si="18"/>
        <v>0.9035087719</v>
      </c>
      <c r="BD305" s="26">
        <f t="shared" si="19"/>
        <v>977.976857</v>
      </c>
      <c r="BE305" s="13">
        <f t="shared" si="20"/>
        <v>-0.02202314296</v>
      </c>
      <c r="BF305" s="18">
        <f t="shared" si="21"/>
        <v>1.95285256</v>
      </c>
      <c r="BG305" s="18">
        <f t="shared" si="22"/>
        <v>3.068768308</v>
      </c>
      <c r="BH305" s="14">
        <f t="shared" si="23"/>
        <v>26.22402009</v>
      </c>
      <c r="BI305" s="14">
        <f t="shared" si="24"/>
        <v>31.80359883</v>
      </c>
      <c r="BJ305" s="14">
        <f t="shared" si="25"/>
        <v>45.75254568</v>
      </c>
      <c r="BK305" s="14">
        <f t="shared" si="26"/>
        <v>48.54233505</v>
      </c>
      <c r="BL305" s="14">
        <f t="shared" si="27"/>
        <v>-2.789789371</v>
      </c>
      <c r="BM305" s="19">
        <v>7.0</v>
      </c>
      <c r="BN305" s="19">
        <v>11.0</v>
      </c>
      <c r="BO305" s="26">
        <v>87.0</v>
      </c>
      <c r="BP305" s="26">
        <v>103.0</v>
      </c>
      <c r="BQ305" s="19">
        <v>34.0</v>
      </c>
      <c r="BR305" s="19">
        <v>33.0</v>
      </c>
      <c r="BS305" s="19">
        <v>36.0</v>
      </c>
      <c r="BT305" s="19">
        <v>27.0</v>
      </c>
      <c r="BU305" s="19">
        <v>73.0</v>
      </c>
      <c r="BV305" s="19">
        <v>88.0</v>
      </c>
      <c r="BW305" s="13">
        <f t="shared" si="28"/>
        <v>0.4534161491</v>
      </c>
      <c r="BX305" s="14">
        <v>-5.04</v>
      </c>
      <c r="BY305" s="29">
        <f t="shared" si="29"/>
        <v>-0.4384816786</v>
      </c>
      <c r="BZ305" s="18">
        <f t="shared" si="30"/>
        <v>2.463264851</v>
      </c>
      <c r="CA305" s="18">
        <f t="shared" si="31"/>
        <v>2.278519988</v>
      </c>
      <c r="CB305" s="14">
        <f t="shared" si="32"/>
        <v>26.97275012</v>
      </c>
      <c r="CC305" s="14">
        <f t="shared" si="33"/>
        <v>28.88178038</v>
      </c>
      <c r="CD305" s="14">
        <f t="shared" si="34"/>
        <v>46.37096083</v>
      </c>
      <c r="CE305" s="14">
        <f t="shared" si="35"/>
        <v>49.14213379</v>
      </c>
      <c r="CF305" s="14">
        <f t="shared" si="36"/>
        <v>-0.01861641302</v>
      </c>
      <c r="CG305" s="7">
        <v>974.316667</v>
      </c>
      <c r="CH305" s="7">
        <v>40.0</v>
      </c>
      <c r="CI305" s="7">
        <v>37.0</v>
      </c>
      <c r="CJ305" s="26">
        <v>398.0</v>
      </c>
      <c r="CK305" s="7">
        <v>432.0</v>
      </c>
      <c r="CL305" s="7">
        <v>148.0</v>
      </c>
      <c r="CM305" s="7">
        <v>182.0</v>
      </c>
      <c r="CN305" s="7">
        <v>167.0</v>
      </c>
      <c r="CO305" s="7">
        <v>147.0</v>
      </c>
      <c r="CP305" s="19">
        <v>1.0</v>
      </c>
      <c r="CQ305" s="19">
        <v>4.0</v>
      </c>
      <c r="CR305" s="26">
        <f t="shared" si="37"/>
        <v>3</v>
      </c>
      <c r="CS305" s="18">
        <f t="shared" si="38"/>
        <v>0.2645502646</v>
      </c>
      <c r="CT305" s="18">
        <f t="shared" si="39"/>
        <v>1.058201058</v>
      </c>
      <c r="CU305" s="18">
        <f t="shared" si="40"/>
        <v>0.7936507937</v>
      </c>
      <c r="CV305" s="30">
        <v>6.11</v>
      </c>
      <c r="CW305" s="30">
        <v>9.29</v>
      </c>
      <c r="CX305" s="30">
        <v>5.56</v>
      </c>
      <c r="CY305" s="30">
        <v>7.32</v>
      </c>
      <c r="CZ305" s="30">
        <v>4.91</v>
      </c>
      <c r="DA305" s="30">
        <v>5.57</v>
      </c>
      <c r="DB305" s="7">
        <v>47.0</v>
      </c>
      <c r="DC305" s="7">
        <v>59.0</v>
      </c>
      <c r="DD305" s="13">
        <f t="shared" si="41"/>
        <v>0.4433962264</v>
      </c>
      <c r="DE305" s="7">
        <v>-0.07</v>
      </c>
      <c r="DF305" s="7">
        <v>-5.42</v>
      </c>
      <c r="DG305" s="7">
        <v>38.0</v>
      </c>
      <c r="DH305" s="7">
        <v>37.0</v>
      </c>
      <c r="DI305" s="7">
        <v>28.0</v>
      </c>
      <c r="DJ305" s="8" t="s">
        <v>4279</v>
      </c>
      <c r="DK305" s="7" t="s">
        <v>4280</v>
      </c>
    </row>
    <row r="306" ht="12.75" customHeight="1">
      <c r="A306" s="7" t="s">
        <v>288</v>
      </c>
      <c r="B306" s="7" t="s">
        <v>1640</v>
      </c>
      <c r="C306" s="8" t="s">
        <v>839</v>
      </c>
      <c r="D306" s="9" t="s">
        <v>174</v>
      </c>
      <c r="E306" s="7">
        <v>58.0</v>
      </c>
      <c r="F306" s="7">
        <v>3.0</v>
      </c>
      <c r="G306" s="7">
        <v>4.0</v>
      </c>
      <c r="H306" s="24">
        <f t="shared" si="1"/>
        <v>7</v>
      </c>
      <c r="I306" s="25">
        <f t="shared" si="2"/>
        <v>0.4903486924</v>
      </c>
      <c r="J306" s="19">
        <v>3.0</v>
      </c>
      <c r="K306" s="19">
        <v>2.0</v>
      </c>
      <c r="L306" s="19">
        <v>2.0</v>
      </c>
      <c r="M306" s="19">
        <v>35.0</v>
      </c>
      <c r="N306" s="19">
        <v>16.0</v>
      </c>
      <c r="O306" s="19">
        <v>31.0</v>
      </c>
      <c r="P306" s="19">
        <v>19.0</v>
      </c>
      <c r="Q306" s="10">
        <f t="shared" si="3"/>
        <v>0.08571428571</v>
      </c>
      <c r="R306" s="10">
        <f t="shared" si="4"/>
        <v>0.03658536585</v>
      </c>
      <c r="S306" s="7">
        <v>51392.0</v>
      </c>
      <c r="T306" s="14">
        <f t="shared" si="5"/>
        <v>14.76781609</v>
      </c>
      <c r="U306" s="14">
        <v>818.55</v>
      </c>
      <c r="V306" s="14">
        <f t="shared" si="6"/>
        <v>14.11293103</v>
      </c>
      <c r="W306" s="14">
        <v>1842.06</v>
      </c>
      <c r="X306" s="14">
        <f t="shared" si="7"/>
        <v>31.75965517</v>
      </c>
      <c r="Y306" s="13">
        <f t="shared" si="8"/>
        <v>0.3076550114</v>
      </c>
      <c r="Z306" s="12">
        <f t="shared" si="9"/>
        <v>32.66666667</v>
      </c>
      <c r="AA306" s="19">
        <v>49.0</v>
      </c>
      <c r="AB306" s="19">
        <v>94.0</v>
      </c>
      <c r="AC306" s="19">
        <v>63.0</v>
      </c>
      <c r="AD306" s="19">
        <v>13.0</v>
      </c>
      <c r="AE306" s="19">
        <v>2.0</v>
      </c>
      <c r="AF306" s="10">
        <f t="shared" si="10"/>
        <v>0.1428571429</v>
      </c>
      <c r="AG306" s="10">
        <f t="shared" si="11"/>
        <v>0.1904761905</v>
      </c>
      <c r="AH306" s="10">
        <f t="shared" si="12"/>
        <v>0.3333333333</v>
      </c>
      <c r="AI306" s="19">
        <v>199.0</v>
      </c>
      <c r="AJ306" s="13">
        <f t="shared" si="13"/>
        <v>0.2472049689</v>
      </c>
      <c r="AK306" s="19">
        <v>298.0</v>
      </c>
      <c r="AL306" s="13">
        <f t="shared" si="14"/>
        <v>0.3701863354</v>
      </c>
      <c r="AM306" s="19">
        <v>308.0</v>
      </c>
      <c r="AN306" s="13">
        <f t="shared" si="15"/>
        <v>0.3826086957</v>
      </c>
      <c r="AO306" s="13">
        <f t="shared" si="16"/>
        <v>0.4004024145</v>
      </c>
      <c r="AP306" s="8">
        <v>1.0</v>
      </c>
      <c r="AQ306" s="14">
        <v>-11.42</v>
      </c>
      <c r="AR306" s="19">
        <v>17.37</v>
      </c>
      <c r="AS306" s="26">
        <v>4.0</v>
      </c>
      <c r="AT306" s="27">
        <v>0.704</v>
      </c>
      <c r="AU306" s="8">
        <v>3.0</v>
      </c>
      <c r="AV306" s="27">
        <v>-0.034</v>
      </c>
      <c r="AW306" s="19">
        <v>50.01</v>
      </c>
      <c r="AX306" s="19">
        <v>16.52</v>
      </c>
      <c r="AY306" s="27">
        <v>0.785</v>
      </c>
      <c r="AZ306" s="27">
        <v>-6.048</v>
      </c>
      <c r="BA306" s="19">
        <v>47.91</v>
      </c>
      <c r="BB306" s="13">
        <f t="shared" si="17"/>
        <v>0.0612244898</v>
      </c>
      <c r="BC306" s="28">
        <f t="shared" si="18"/>
        <v>0.9422222222</v>
      </c>
      <c r="BD306" s="26">
        <f t="shared" si="19"/>
        <v>1003.446712</v>
      </c>
      <c r="BE306" s="13">
        <f t="shared" si="20"/>
        <v>0.003446712018</v>
      </c>
      <c r="BF306" s="18">
        <f t="shared" si="21"/>
        <v>1.539307312</v>
      </c>
      <c r="BG306" s="18">
        <f t="shared" si="22"/>
        <v>1.905809053</v>
      </c>
      <c r="BH306" s="14">
        <f t="shared" si="23"/>
        <v>25.14201942</v>
      </c>
      <c r="BI306" s="14">
        <f t="shared" si="24"/>
        <v>32.98515668</v>
      </c>
      <c r="BJ306" s="14">
        <f t="shared" si="25"/>
        <v>48.74473154</v>
      </c>
      <c r="BK306" s="14">
        <f t="shared" si="26"/>
        <v>60.69268829</v>
      </c>
      <c r="BL306" s="14">
        <f t="shared" si="27"/>
        <v>-11.94795675</v>
      </c>
      <c r="BM306" s="19">
        <v>21.0</v>
      </c>
      <c r="BN306" s="19">
        <v>26.0</v>
      </c>
      <c r="BO306" s="26">
        <v>322.0</v>
      </c>
      <c r="BP306" s="26">
        <v>424.0</v>
      </c>
      <c r="BQ306" s="19">
        <v>144.0</v>
      </c>
      <c r="BR306" s="19">
        <v>186.0</v>
      </c>
      <c r="BS306" s="19">
        <v>178.0</v>
      </c>
      <c r="BT306" s="19">
        <v>192.0</v>
      </c>
      <c r="BU306" s="19">
        <v>308.0</v>
      </c>
      <c r="BV306" s="19">
        <v>393.0</v>
      </c>
      <c r="BW306" s="13">
        <f t="shared" si="28"/>
        <v>0.4393723252</v>
      </c>
      <c r="BX306" s="14">
        <v>-4.58</v>
      </c>
      <c r="BY306" s="29">
        <f t="shared" si="29"/>
        <v>-3.6336147</v>
      </c>
      <c r="BZ306" s="18">
        <f t="shared" si="30"/>
        <v>1.919722958</v>
      </c>
      <c r="CA306" s="18">
        <f t="shared" si="31"/>
        <v>2.145572718</v>
      </c>
      <c r="CB306" s="14">
        <f t="shared" si="32"/>
        <v>26.65027165</v>
      </c>
      <c r="CC306" s="14">
        <f t="shared" si="33"/>
        <v>29.92509317</v>
      </c>
      <c r="CD306" s="14">
        <f t="shared" si="34"/>
        <v>51.87768981</v>
      </c>
      <c r="CE306" s="14">
        <f t="shared" si="35"/>
        <v>56.66570472</v>
      </c>
      <c r="CF306" s="14">
        <f t="shared" si="36"/>
        <v>-7.159941846</v>
      </c>
      <c r="CG306" s="7">
        <v>2656.633333</v>
      </c>
      <c r="CH306" s="7">
        <v>85.0</v>
      </c>
      <c r="CI306" s="7">
        <v>95.0</v>
      </c>
      <c r="CJ306" s="26">
        <v>1095.0</v>
      </c>
      <c r="CK306" s="7">
        <v>1230.0</v>
      </c>
      <c r="CL306" s="7">
        <v>507.0</v>
      </c>
      <c r="CM306" s="7">
        <v>598.0</v>
      </c>
      <c r="CN306" s="7">
        <v>610.0</v>
      </c>
      <c r="CO306" s="7">
        <v>586.0</v>
      </c>
      <c r="CP306" s="19">
        <v>10.0</v>
      </c>
      <c r="CQ306" s="19">
        <v>3.0</v>
      </c>
      <c r="CR306" s="26">
        <f t="shared" si="37"/>
        <v>-7</v>
      </c>
      <c r="CS306" s="18">
        <f t="shared" si="38"/>
        <v>0.700498132</v>
      </c>
      <c r="CT306" s="18">
        <f t="shared" si="39"/>
        <v>0.2101494396</v>
      </c>
      <c r="CU306" s="18">
        <f t="shared" si="40"/>
        <v>-0.4903486924</v>
      </c>
      <c r="CV306" s="30">
        <v>28.17</v>
      </c>
      <c r="CW306" s="30">
        <v>34.71</v>
      </c>
      <c r="CX306" s="30">
        <v>32.05</v>
      </c>
      <c r="CY306" s="30">
        <v>24.19</v>
      </c>
      <c r="CZ306" s="30">
        <v>28.96</v>
      </c>
      <c r="DA306" s="30">
        <v>30.83</v>
      </c>
      <c r="DB306" s="7">
        <v>0.0</v>
      </c>
      <c r="DC306" s="7">
        <v>0.0</v>
      </c>
      <c r="DD306" s="13" t="str">
        <f t="shared" si="41"/>
        <v> </v>
      </c>
      <c r="DE306" s="7">
        <v>0.0</v>
      </c>
      <c r="DF306" s="7">
        <v>0.0</v>
      </c>
      <c r="DG306" s="7">
        <v>0.0</v>
      </c>
      <c r="DH306" s="7">
        <v>0.0</v>
      </c>
      <c r="DI306" s="7">
        <v>0.0</v>
      </c>
      <c r="DJ306" s="9" t="s">
        <v>4281</v>
      </c>
      <c r="DK306" s="7" t="s">
        <v>4282</v>
      </c>
    </row>
    <row r="307" ht="12.75" customHeight="1">
      <c r="A307" s="7" t="s">
        <v>563</v>
      </c>
      <c r="B307" s="7" t="s">
        <v>1644</v>
      </c>
      <c r="C307" s="8" t="s">
        <v>860</v>
      </c>
      <c r="D307" s="9" t="s">
        <v>174</v>
      </c>
      <c r="E307" s="7">
        <v>53.0</v>
      </c>
      <c r="F307" s="7">
        <v>1.0</v>
      </c>
      <c r="G307" s="7">
        <v>5.0</v>
      </c>
      <c r="H307" s="24">
        <f t="shared" si="1"/>
        <v>6</v>
      </c>
      <c r="I307" s="25">
        <f t="shared" si="2"/>
        <v>0.4371496226</v>
      </c>
      <c r="J307" s="19">
        <v>1.0</v>
      </c>
      <c r="K307" s="19">
        <v>2.0</v>
      </c>
      <c r="L307" s="19">
        <v>3.0</v>
      </c>
      <c r="M307" s="19">
        <v>56.0</v>
      </c>
      <c r="N307" s="19">
        <v>28.0</v>
      </c>
      <c r="O307" s="19">
        <v>56.0</v>
      </c>
      <c r="P307" s="19">
        <v>43.0</v>
      </c>
      <c r="Q307" s="10">
        <f t="shared" si="3"/>
        <v>0.01785714286</v>
      </c>
      <c r="R307" s="10">
        <f t="shared" si="4"/>
        <v>0.007142857143</v>
      </c>
      <c r="S307" s="7">
        <v>49411.0</v>
      </c>
      <c r="T307" s="14">
        <f t="shared" si="5"/>
        <v>15.53805031</v>
      </c>
      <c r="U307" s="14">
        <v>810.28</v>
      </c>
      <c r="V307" s="14">
        <f t="shared" si="6"/>
        <v>15.28830189</v>
      </c>
      <c r="W307" s="14">
        <v>1734.93</v>
      </c>
      <c r="X307" s="14">
        <f t="shared" si="7"/>
        <v>32.7345283</v>
      </c>
      <c r="Y307" s="13">
        <f t="shared" si="8"/>
        <v>0.3183548705</v>
      </c>
      <c r="Z307" s="12">
        <f t="shared" si="9"/>
        <v>29.15384615</v>
      </c>
      <c r="AA307" s="19">
        <v>61.0</v>
      </c>
      <c r="AB307" s="19">
        <v>118.0</v>
      </c>
      <c r="AC307" s="19">
        <v>110.0</v>
      </c>
      <c r="AD307" s="19">
        <v>34.0</v>
      </c>
      <c r="AE307" s="19">
        <v>11.0</v>
      </c>
      <c r="AF307" s="10">
        <f t="shared" si="10"/>
        <v>0.03846153846</v>
      </c>
      <c r="AG307" s="10">
        <f t="shared" si="11"/>
        <v>0.1923076923</v>
      </c>
      <c r="AH307" s="10">
        <f t="shared" si="12"/>
        <v>0.2307692308</v>
      </c>
      <c r="AI307" s="19">
        <v>248.0</v>
      </c>
      <c r="AJ307" s="13">
        <f t="shared" si="13"/>
        <v>0.3293492696</v>
      </c>
      <c r="AK307" s="19">
        <v>241.0</v>
      </c>
      <c r="AL307" s="13">
        <f t="shared" si="14"/>
        <v>0.3200531208</v>
      </c>
      <c r="AM307" s="19">
        <v>264.0</v>
      </c>
      <c r="AN307" s="13">
        <f t="shared" si="15"/>
        <v>0.3505976096</v>
      </c>
      <c r="AO307" s="13">
        <f t="shared" si="16"/>
        <v>0.5071574642</v>
      </c>
      <c r="AP307" s="8">
        <v>6.0</v>
      </c>
      <c r="AQ307" s="14">
        <v>4.19</v>
      </c>
      <c r="AR307" s="19">
        <v>17.17</v>
      </c>
      <c r="AS307" s="26">
        <v>7.0</v>
      </c>
      <c r="AT307" s="27">
        <v>-0.157</v>
      </c>
      <c r="AU307" s="8">
        <v>8.0</v>
      </c>
      <c r="AV307" s="27">
        <v>0.369</v>
      </c>
      <c r="AW307" s="19">
        <v>50.17</v>
      </c>
      <c r="AX307" s="19">
        <v>16.35</v>
      </c>
      <c r="AY307" s="27">
        <v>-0.292</v>
      </c>
      <c r="AZ307" s="27">
        <v>-2.888</v>
      </c>
      <c r="BA307" s="19">
        <v>47.97</v>
      </c>
      <c r="BB307" s="13">
        <f t="shared" si="17"/>
        <v>0.06860158311</v>
      </c>
      <c r="BC307" s="28">
        <f t="shared" si="18"/>
        <v>0.9267676768</v>
      </c>
      <c r="BD307" s="26">
        <f t="shared" si="19"/>
        <v>995.3692599</v>
      </c>
      <c r="BE307" s="13">
        <f t="shared" si="20"/>
        <v>-0.004630740119</v>
      </c>
      <c r="BF307" s="18">
        <f t="shared" si="21"/>
        <v>1.925260404</v>
      </c>
      <c r="BG307" s="18">
        <f t="shared" si="22"/>
        <v>2.147405835</v>
      </c>
      <c r="BH307" s="14">
        <f t="shared" si="23"/>
        <v>28.06437281</v>
      </c>
      <c r="BI307" s="14">
        <f t="shared" si="24"/>
        <v>29.32319692</v>
      </c>
      <c r="BJ307" s="14">
        <f t="shared" si="25"/>
        <v>55.09206694</v>
      </c>
      <c r="BK307" s="14">
        <f t="shared" si="26"/>
        <v>56.35089105</v>
      </c>
      <c r="BL307" s="14">
        <f t="shared" si="27"/>
        <v>-1.25882411</v>
      </c>
      <c r="BM307" s="19">
        <v>26.0</v>
      </c>
      <c r="BN307" s="19">
        <v>29.0</v>
      </c>
      <c r="BO307" s="26">
        <v>353.0</v>
      </c>
      <c r="BP307" s="26">
        <v>367.0</v>
      </c>
      <c r="BQ307" s="19">
        <v>152.0</v>
      </c>
      <c r="BR307" s="19">
        <v>170.0</v>
      </c>
      <c r="BS307" s="19">
        <v>213.0</v>
      </c>
      <c r="BT307" s="19">
        <v>195.0</v>
      </c>
      <c r="BU307" s="19">
        <v>362.0</v>
      </c>
      <c r="BV307" s="19">
        <v>370.0</v>
      </c>
      <c r="BW307" s="13">
        <f t="shared" si="28"/>
        <v>0.4945355191</v>
      </c>
      <c r="BX307" s="14">
        <v>1.39</v>
      </c>
      <c r="BY307" s="29">
        <f t="shared" si="29"/>
        <v>1.736396749</v>
      </c>
      <c r="BZ307" s="18">
        <f t="shared" si="30"/>
        <v>2.120404971</v>
      </c>
      <c r="CA307" s="18">
        <f t="shared" si="31"/>
        <v>2.685846297</v>
      </c>
      <c r="CB307" s="14">
        <f t="shared" si="32"/>
        <v>27.73018502</v>
      </c>
      <c r="CC307" s="14">
        <f t="shared" si="33"/>
        <v>30.18043076</v>
      </c>
      <c r="CD307" s="14">
        <f t="shared" si="34"/>
        <v>53.17504467</v>
      </c>
      <c r="CE307" s="14">
        <f t="shared" si="35"/>
        <v>56.0022513</v>
      </c>
      <c r="CF307" s="14">
        <f t="shared" si="36"/>
        <v>1.568382518</v>
      </c>
      <c r="CG307" s="7">
        <v>2546.683333</v>
      </c>
      <c r="CH307" s="7">
        <v>90.0</v>
      </c>
      <c r="CI307" s="7">
        <v>114.0</v>
      </c>
      <c r="CJ307" s="26">
        <v>1087.0</v>
      </c>
      <c r="CK307" s="7">
        <v>1167.0</v>
      </c>
      <c r="CL307" s="7">
        <v>453.0</v>
      </c>
      <c r="CM307" s="7">
        <v>477.0</v>
      </c>
      <c r="CN307" s="7">
        <v>627.0</v>
      </c>
      <c r="CO307" s="7">
        <v>619.0</v>
      </c>
      <c r="CP307" s="19">
        <v>16.0</v>
      </c>
      <c r="CQ307" s="19">
        <v>5.0</v>
      </c>
      <c r="CR307" s="26">
        <f t="shared" si="37"/>
        <v>-11</v>
      </c>
      <c r="CS307" s="18">
        <f t="shared" si="38"/>
        <v>1.165732327</v>
      </c>
      <c r="CT307" s="18">
        <f t="shared" si="39"/>
        <v>0.3642913521</v>
      </c>
      <c r="CU307" s="18">
        <f t="shared" si="40"/>
        <v>-0.8014409747</v>
      </c>
      <c r="CV307" s="30">
        <v>30.24</v>
      </c>
      <c r="CW307" s="30">
        <v>31.65</v>
      </c>
      <c r="CX307" s="30">
        <v>30.6</v>
      </c>
      <c r="CY307" s="30">
        <v>40.33</v>
      </c>
      <c r="CZ307" s="30">
        <v>28.79</v>
      </c>
      <c r="DA307" s="30">
        <v>34.71</v>
      </c>
      <c r="DB307" s="7">
        <v>0.0</v>
      </c>
      <c r="DC307" s="7">
        <v>0.0</v>
      </c>
      <c r="DD307" s="13" t="str">
        <f t="shared" si="41"/>
        <v> </v>
      </c>
      <c r="DE307" s="7">
        <v>0.0</v>
      </c>
      <c r="DF307" s="7">
        <v>0.0</v>
      </c>
      <c r="DG307" s="7">
        <v>0.0</v>
      </c>
      <c r="DH307" s="7">
        <v>0.0</v>
      </c>
      <c r="DI307" s="7">
        <v>0.0</v>
      </c>
      <c r="DJ307" s="8" t="s">
        <v>4283</v>
      </c>
      <c r="DK307" s="7" t="s">
        <v>4284</v>
      </c>
    </row>
    <row r="308" ht="12.75" customHeight="1">
      <c r="A308" s="7" t="s">
        <v>1650</v>
      </c>
      <c r="B308" s="7" t="s">
        <v>1651</v>
      </c>
      <c r="C308" s="8" t="s">
        <v>394</v>
      </c>
      <c r="D308" s="9" t="s">
        <v>174</v>
      </c>
      <c r="E308" s="7">
        <v>76.0</v>
      </c>
      <c r="F308" s="7">
        <v>5.0</v>
      </c>
      <c r="G308" s="7">
        <v>9.0</v>
      </c>
      <c r="H308" s="24">
        <f t="shared" si="1"/>
        <v>14</v>
      </c>
      <c r="I308" s="25">
        <f t="shared" si="2"/>
        <v>0.6513731826</v>
      </c>
      <c r="J308" s="19">
        <v>5.0</v>
      </c>
      <c r="K308" s="19">
        <v>5.0</v>
      </c>
      <c r="L308" s="19">
        <v>3.0</v>
      </c>
      <c r="M308" s="19">
        <v>132.0</v>
      </c>
      <c r="N308" s="19">
        <v>61.0</v>
      </c>
      <c r="O308" s="19">
        <v>114.0</v>
      </c>
      <c r="P308" s="19">
        <v>59.0</v>
      </c>
      <c r="Q308" s="10">
        <f t="shared" si="3"/>
        <v>0.03787878788</v>
      </c>
      <c r="R308" s="10">
        <f t="shared" si="4"/>
        <v>0.01628664495</v>
      </c>
      <c r="S308" s="7">
        <v>77375.0</v>
      </c>
      <c r="T308" s="14">
        <f t="shared" si="5"/>
        <v>16.96820175</v>
      </c>
      <c r="U308" s="14">
        <v>1238.91</v>
      </c>
      <c r="V308" s="14">
        <f t="shared" si="6"/>
        <v>16.30144737</v>
      </c>
      <c r="W308" s="14">
        <v>2321.37</v>
      </c>
      <c r="X308" s="14">
        <f t="shared" si="7"/>
        <v>30.54434211</v>
      </c>
      <c r="Y308" s="13">
        <f t="shared" si="8"/>
        <v>0.3479810577</v>
      </c>
      <c r="Z308" s="12">
        <f t="shared" si="9"/>
        <v>86.05263158</v>
      </c>
      <c r="AA308" s="19">
        <v>108.0</v>
      </c>
      <c r="AB308" s="19">
        <v>274.0</v>
      </c>
      <c r="AC308" s="19">
        <v>135.0</v>
      </c>
      <c r="AD308" s="19">
        <v>45.0</v>
      </c>
      <c r="AE308" s="19">
        <v>10.0</v>
      </c>
      <c r="AF308" s="10">
        <f t="shared" si="10"/>
        <v>0.1315789474</v>
      </c>
      <c r="AG308" s="10">
        <f t="shared" si="11"/>
        <v>0.2105263158</v>
      </c>
      <c r="AH308" s="10">
        <f t="shared" si="12"/>
        <v>0.3421052632</v>
      </c>
      <c r="AI308" s="19">
        <v>373.0</v>
      </c>
      <c r="AJ308" s="13">
        <f t="shared" si="13"/>
        <v>0.3330357143</v>
      </c>
      <c r="AK308" s="19">
        <v>372.0</v>
      </c>
      <c r="AL308" s="13">
        <f t="shared" si="14"/>
        <v>0.3321428571</v>
      </c>
      <c r="AM308" s="19">
        <v>375.0</v>
      </c>
      <c r="AN308" s="13">
        <f t="shared" si="15"/>
        <v>0.3348214286</v>
      </c>
      <c r="AO308" s="13">
        <f t="shared" si="16"/>
        <v>0.5006711409</v>
      </c>
      <c r="AP308" s="8">
        <v>4.0</v>
      </c>
      <c r="AQ308" s="14">
        <v>-0.11</v>
      </c>
      <c r="AR308" s="19">
        <v>17.28</v>
      </c>
      <c r="AS308" s="26">
        <v>4.0</v>
      </c>
      <c r="AT308" s="27">
        <v>0.6</v>
      </c>
      <c r="AU308" s="8">
        <v>4.0</v>
      </c>
      <c r="AV308" s="27">
        <v>0.603</v>
      </c>
      <c r="AW308" s="19">
        <v>50.48</v>
      </c>
      <c r="AX308" s="19">
        <v>16.58</v>
      </c>
      <c r="AY308" s="27">
        <v>1.533</v>
      </c>
      <c r="AZ308" s="27">
        <v>1.838</v>
      </c>
      <c r="BA308" s="19">
        <v>49.81</v>
      </c>
      <c r="BB308" s="13">
        <f t="shared" si="17"/>
        <v>0.05810397554</v>
      </c>
      <c r="BC308" s="28">
        <f t="shared" si="18"/>
        <v>0.9264214047</v>
      </c>
      <c r="BD308" s="26">
        <f t="shared" si="19"/>
        <v>984.5253802</v>
      </c>
      <c r="BE308" s="13">
        <f t="shared" si="20"/>
        <v>-0.01547461978</v>
      </c>
      <c r="BF308" s="18">
        <f t="shared" si="21"/>
        <v>1.840327385</v>
      </c>
      <c r="BG308" s="18">
        <f t="shared" si="22"/>
        <v>2.130905393</v>
      </c>
      <c r="BH308" s="14">
        <f t="shared" si="23"/>
        <v>31.67300288</v>
      </c>
      <c r="BI308" s="14">
        <f t="shared" si="24"/>
        <v>28.96094147</v>
      </c>
      <c r="BJ308" s="14">
        <f t="shared" si="25"/>
        <v>62.81327941</v>
      </c>
      <c r="BK308" s="14">
        <f t="shared" si="26"/>
        <v>53.85379083</v>
      </c>
      <c r="BL308" s="14">
        <f t="shared" si="27"/>
        <v>8.959488583</v>
      </c>
      <c r="BM308" s="19">
        <v>38.0</v>
      </c>
      <c r="BN308" s="19">
        <v>44.0</v>
      </c>
      <c r="BO308" s="26">
        <v>616.0</v>
      </c>
      <c r="BP308" s="26">
        <v>554.0</v>
      </c>
      <c r="BQ308" s="19">
        <v>269.0</v>
      </c>
      <c r="BR308" s="19">
        <v>207.0</v>
      </c>
      <c r="BS308" s="19">
        <v>374.0</v>
      </c>
      <c r="BT308" s="19">
        <v>307.0</v>
      </c>
      <c r="BU308" s="19">
        <v>553.0</v>
      </c>
      <c r="BV308" s="19">
        <v>535.0</v>
      </c>
      <c r="BW308" s="13">
        <f t="shared" si="28"/>
        <v>0.5082720588</v>
      </c>
      <c r="BX308" s="14">
        <v>2.46</v>
      </c>
      <c r="BY308" s="29">
        <f t="shared" si="29"/>
        <v>7.6183812</v>
      </c>
      <c r="BZ308" s="18">
        <f t="shared" si="30"/>
        <v>2.107017774</v>
      </c>
      <c r="CA308" s="18">
        <f t="shared" si="31"/>
        <v>1.92160021</v>
      </c>
      <c r="CB308" s="14">
        <f t="shared" si="32"/>
        <v>29.31283127</v>
      </c>
      <c r="CC308" s="14">
        <f t="shared" si="33"/>
        <v>30.42533666</v>
      </c>
      <c r="CD308" s="14">
        <f t="shared" si="34"/>
        <v>57.69857472</v>
      </c>
      <c r="CE308" s="14">
        <f t="shared" si="35"/>
        <v>56.67035005</v>
      </c>
      <c r="CF308" s="14">
        <f t="shared" si="36"/>
        <v>7.931263909</v>
      </c>
      <c r="CG308" s="7">
        <v>3559.533333</v>
      </c>
      <c r="CH308" s="7">
        <v>125.0</v>
      </c>
      <c r="CI308" s="7">
        <v>114.0</v>
      </c>
      <c r="CJ308" s="26">
        <v>1614.0</v>
      </c>
      <c r="CK308" s="7">
        <v>1691.0</v>
      </c>
      <c r="CL308" s="7">
        <v>700.0</v>
      </c>
      <c r="CM308" s="7">
        <v>602.0</v>
      </c>
      <c r="CN308" s="7">
        <v>984.0</v>
      </c>
      <c r="CO308" s="7">
        <v>955.0</v>
      </c>
      <c r="CP308" s="19">
        <v>23.0</v>
      </c>
      <c r="CQ308" s="19">
        <v>5.0</v>
      </c>
      <c r="CR308" s="26">
        <f t="shared" si="37"/>
        <v>-18</v>
      </c>
      <c r="CS308" s="18">
        <f t="shared" si="38"/>
        <v>1.070113086</v>
      </c>
      <c r="CT308" s="18">
        <f t="shared" si="39"/>
        <v>0.2326332795</v>
      </c>
      <c r="CU308" s="18">
        <f t="shared" si="40"/>
        <v>-0.8374798061</v>
      </c>
      <c r="CV308" s="30">
        <v>45.03</v>
      </c>
      <c r="CW308" s="30">
        <v>45.93</v>
      </c>
      <c r="CX308" s="30">
        <v>53.4</v>
      </c>
      <c r="CY308" s="30">
        <v>49.5</v>
      </c>
      <c r="CZ308" s="30">
        <v>46.35</v>
      </c>
      <c r="DA308" s="30">
        <v>51.92</v>
      </c>
      <c r="DB308" s="7">
        <v>0.0</v>
      </c>
      <c r="DC308" s="7">
        <v>0.0</v>
      </c>
      <c r="DD308" s="13" t="str">
        <f t="shared" si="41"/>
        <v> </v>
      </c>
      <c r="DE308" s="7">
        <v>0.0</v>
      </c>
      <c r="DF308" s="7">
        <v>0.0</v>
      </c>
      <c r="DG308" s="7">
        <v>0.0</v>
      </c>
      <c r="DH308" s="7">
        <v>0.0</v>
      </c>
      <c r="DI308" s="7">
        <v>0.0</v>
      </c>
      <c r="DJ308" s="8" t="s">
        <v>4285</v>
      </c>
      <c r="DK308" s="7" t="s">
        <v>4286</v>
      </c>
    </row>
    <row r="309" ht="12.75" customHeight="1">
      <c r="A309" s="7" t="s">
        <v>911</v>
      </c>
      <c r="B309" s="7" t="s">
        <v>1654</v>
      </c>
      <c r="C309" s="8" t="s">
        <v>325</v>
      </c>
      <c r="D309" s="9" t="s">
        <v>174</v>
      </c>
      <c r="E309" s="7">
        <v>64.0</v>
      </c>
      <c r="F309" s="7">
        <v>2.0</v>
      </c>
      <c r="G309" s="7">
        <v>7.0</v>
      </c>
      <c r="H309" s="24">
        <f t="shared" si="1"/>
        <v>9</v>
      </c>
      <c r="I309" s="25">
        <f t="shared" si="2"/>
        <v>0.5099952778</v>
      </c>
      <c r="J309" s="19">
        <v>2.0</v>
      </c>
      <c r="K309" s="19">
        <v>2.0</v>
      </c>
      <c r="L309" s="19">
        <v>4.0</v>
      </c>
      <c r="M309" s="19">
        <v>64.0</v>
      </c>
      <c r="N309" s="19">
        <v>31.0</v>
      </c>
      <c r="O309" s="19">
        <v>43.0</v>
      </c>
      <c r="P309" s="19">
        <v>24.0</v>
      </c>
      <c r="Q309" s="10">
        <f t="shared" si="3"/>
        <v>0.03125</v>
      </c>
      <c r="R309" s="10">
        <f t="shared" si="4"/>
        <v>0.01449275362</v>
      </c>
      <c r="S309" s="7">
        <v>63530.0</v>
      </c>
      <c r="T309" s="14">
        <f t="shared" si="5"/>
        <v>16.54427083</v>
      </c>
      <c r="U309" s="14">
        <v>1013.64</v>
      </c>
      <c r="V309" s="14">
        <f t="shared" si="6"/>
        <v>15.838125</v>
      </c>
      <c r="W309" s="14">
        <v>2011.2</v>
      </c>
      <c r="X309" s="14">
        <f t="shared" si="7"/>
        <v>31.425</v>
      </c>
      <c r="Y309" s="13">
        <f t="shared" si="8"/>
        <v>0.3351053279</v>
      </c>
      <c r="Z309" s="12">
        <f t="shared" si="9"/>
        <v>25.94444444</v>
      </c>
      <c r="AA309" s="19">
        <v>46.0</v>
      </c>
      <c r="AB309" s="19">
        <v>128.0</v>
      </c>
      <c r="AC309" s="19">
        <v>133.0</v>
      </c>
      <c r="AD309" s="19">
        <v>17.0</v>
      </c>
      <c r="AE309" s="19">
        <v>10.0</v>
      </c>
      <c r="AF309" s="10">
        <f t="shared" si="10"/>
        <v>0.05555555556</v>
      </c>
      <c r="AG309" s="10">
        <f t="shared" si="11"/>
        <v>0.1666666667</v>
      </c>
      <c r="AH309" s="10">
        <f t="shared" si="12"/>
        <v>0.2222222222</v>
      </c>
      <c r="AI309" s="19">
        <v>267.0</v>
      </c>
      <c r="AJ309" s="13">
        <f t="shared" si="13"/>
        <v>0.2694248234</v>
      </c>
      <c r="AK309" s="19">
        <v>358.0</v>
      </c>
      <c r="AL309" s="13">
        <f t="shared" si="14"/>
        <v>0.3612512614</v>
      </c>
      <c r="AM309" s="19">
        <v>366.0</v>
      </c>
      <c r="AN309" s="13">
        <f t="shared" si="15"/>
        <v>0.3693239152</v>
      </c>
      <c r="AO309" s="13">
        <f t="shared" si="16"/>
        <v>0.4272</v>
      </c>
      <c r="AP309" s="8">
        <v>2.0</v>
      </c>
      <c r="AQ309" s="14">
        <v>-8.82</v>
      </c>
      <c r="AR309" s="19">
        <v>17.61</v>
      </c>
      <c r="AS309" s="26">
        <v>1.0</v>
      </c>
      <c r="AT309" s="27">
        <v>1.075</v>
      </c>
      <c r="AU309" s="8">
        <v>1.0</v>
      </c>
      <c r="AV309" s="27">
        <v>0.07100000000000001</v>
      </c>
      <c r="AW309" s="19">
        <v>49.87</v>
      </c>
      <c r="AX309" s="19">
        <v>16.64</v>
      </c>
      <c r="AY309" s="27">
        <v>0.667</v>
      </c>
      <c r="AZ309" s="27">
        <v>-2.377</v>
      </c>
      <c r="BA309" s="19">
        <v>49.86</v>
      </c>
      <c r="BB309" s="13">
        <f t="shared" si="17"/>
        <v>0.07708779443</v>
      </c>
      <c r="BC309" s="28">
        <f t="shared" si="18"/>
        <v>0.9347014925</v>
      </c>
      <c r="BD309" s="26">
        <f t="shared" si="19"/>
        <v>1011.789287</v>
      </c>
      <c r="BE309" s="13">
        <f t="shared" si="20"/>
        <v>0.01178928697</v>
      </c>
      <c r="BF309" s="18">
        <f t="shared" si="21"/>
        <v>2.130934059</v>
      </c>
      <c r="BG309" s="18">
        <f t="shared" si="22"/>
        <v>2.071741447</v>
      </c>
      <c r="BH309" s="14">
        <f t="shared" si="23"/>
        <v>27.64295016</v>
      </c>
      <c r="BI309" s="14">
        <f t="shared" si="24"/>
        <v>31.72724044</v>
      </c>
      <c r="BJ309" s="14">
        <f t="shared" si="25"/>
        <v>47.47247544</v>
      </c>
      <c r="BK309" s="14">
        <f t="shared" si="26"/>
        <v>54.93074464</v>
      </c>
      <c r="BL309" s="14">
        <f t="shared" si="27"/>
        <v>-7.458269208</v>
      </c>
      <c r="BM309" s="19">
        <v>36.0</v>
      </c>
      <c r="BN309" s="19">
        <v>35.0</v>
      </c>
      <c r="BO309" s="26">
        <v>431.0</v>
      </c>
      <c r="BP309" s="26">
        <v>501.0</v>
      </c>
      <c r="BQ309" s="19">
        <v>161.0</v>
      </c>
      <c r="BR309" s="19">
        <v>207.0</v>
      </c>
      <c r="BS309" s="19">
        <v>174.0</v>
      </c>
      <c r="BT309" s="19">
        <v>185.0</v>
      </c>
      <c r="BU309" s="19">
        <v>374.0</v>
      </c>
      <c r="BV309" s="19">
        <v>405.0</v>
      </c>
      <c r="BW309" s="13">
        <f t="shared" si="28"/>
        <v>0.4801026958</v>
      </c>
      <c r="BX309" s="14">
        <v>-4.08</v>
      </c>
      <c r="BY309" s="29">
        <f t="shared" si="29"/>
        <v>-3.353069208</v>
      </c>
      <c r="BZ309" s="18">
        <f t="shared" si="30"/>
        <v>2.463426613</v>
      </c>
      <c r="CA309" s="18">
        <f t="shared" si="31"/>
        <v>2.046233397</v>
      </c>
      <c r="CB309" s="14">
        <f t="shared" si="32"/>
        <v>27.45528693</v>
      </c>
      <c r="CC309" s="14">
        <f t="shared" si="33"/>
        <v>28.70686658</v>
      </c>
      <c r="CD309" s="14">
        <f t="shared" si="34"/>
        <v>48.03681896</v>
      </c>
      <c r="CE309" s="14">
        <f t="shared" si="35"/>
        <v>50.85783976</v>
      </c>
      <c r="CF309" s="14">
        <f t="shared" si="36"/>
        <v>-4.637248409</v>
      </c>
      <c r="CG309" s="7">
        <v>3020.183333</v>
      </c>
      <c r="CH309" s="7">
        <v>124.0</v>
      </c>
      <c r="CI309" s="7">
        <v>103.0</v>
      </c>
      <c r="CJ309" s="26">
        <v>1258.0</v>
      </c>
      <c r="CK309" s="7">
        <v>1342.0</v>
      </c>
      <c r="CL309" s="7">
        <v>514.0</v>
      </c>
      <c r="CM309" s="7">
        <v>557.0</v>
      </c>
      <c r="CN309" s="7">
        <v>522.0</v>
      </c>
      <c r="CO309" s="7">
        <v>558.0</v>
      </c>
      <c r="CP309" s="19">
        <v>11.0</v>
      </c>
      <c r="CQ309" s="19">
        <v>8.0</v>
      </c>
      <c r="CR309" s="26">
        <f t="shared" si="37"/>
        <v>-3</v>
      </c>
      <c r="CS309" s="18">
        <f t="shared" si="38"/>
        <v>0.6233275618</v>
      </c>
      <c r="CT309" s="18">
        <f t="shared" si="39"/>
        <v>0.4533291358</v>
      </c>
      <c r="CU309" s="18">
        <f t="shared" si="40"/>
        <v>-0.1699984259</v>
      </c>
      <c r="CV309" s="30">
        <v>34.86</v>
      </c>
      <c r="CW309" s="30">
        <v>37.87</v>
      </c>
      <c r="CX309" s="30">
        <v>50.5</v>
      </c>
      <c r="CY309" s="30">
        <v>39.38</v>
      </c>
      <c r="CZ309" s="30">
        <v>37.23</v>
      </c>
      <c r="DA309" s="30">
        <v>44.29</v>
      </c>
      <c r="DB309" s="7">
        <v>0.0</v>
      </c>
      <c r="DC309" s="7">
        <v>0.0</v>
      </c>
      <c r="DD309" s="13" t="str">
        <f t="shared" si="41"/>
        <v> </v>
      </c>
      <c r="DE309" s="7">
        <v>0.0</v>
      </c>
      <c r="DF309" s="7">
        <v>0.0</v>
      </c>
      <c r="DG309" s="7">
        <v>0.0</v>
      </c>
      <c r="DH309" s="7">
        <v>0.0</v>
      </c>
      <c r="DI309" s="7">
        <v>0.0</v>
      </c>
      <c r="DJ309" s="8" t="s">
        <v>4287</v>
      </c>
      <c r="DK309" s="7" t="s">
        <v>4288</v>
      </c>
    </row>
    <row r="310" ht="12.75" customHeight="1">
      <c r="A310" s="7" t="s">
        <v>1659</v>
      </c>
      <c r="B310" s="7" t="s">
        <v>1660</v>
      </c>
      <c r="C310" s="8" t="s">
        <v>166</v>
      </c>
      <c r="D310" s="9" t="s">
        <v>174</v>
      </c>
      <c r="E310" s="7">
        <v>29.0</v>
      </c>
      <c r="F310" s="7">
        <v>0.0</v>
      </c>
      <c r="G310" s="7">
        <v>0.0</v>
      </c>
      <c r="H310" s="24">
        <f t="shared" si="1"/>
        <v>0</v>
      </c>
      <c r="I310" s="25">
        <f t="shared" si="2"/>
        <v>0</v>
      </c>
      <c r="J310" s="19">
        <v>0.0</v>
      </c>
      <c r="K310" s="19">
        <v>0.0</v>
      </c>
      <c r="L310" s="19">
        <v>0.0</v>
      </c>
      <c r="M310" s="19">
        <v>10.0</v>
      </c>
      <c r="N310" s="19">
        <v>6.0</v>
      </c>
      <c r="O310" s="19">
        <v>10.0</v>
      </c>
      <c r="P310" s="19">
        <v>4.0</v>
      </c>
      <c r="Q310" s="10">
        <f t="shared" si="3"/>
        <v>0</v>
      </c>
      <c r="R310" s="10">
        <f t="shared" si="4"/>
        <v>0</v>
      </c>
      <c r="S310" s="7">
        <v>19750.0</v>
      </c>
      <c r="T310" s="14">
        <f t="shared" si="5"/>
        <v>11.35057471</v>
      </c>
      <c r="U310" s="14">
        <v>330.06</v>
      </c>
      <c r="V310" s="14">
        <f t="shared" si="6"/>
        <v>11.38137931</v>
      </c>
      <c r="W310" s="14">
        <v>1056.97</v>
      </c>
      <c r="X310" s="14">
        <f t="shared" si="7"/>
        <v>36.44724138</v>
      </c>
      <c r="Y310" s="13">
        <f t="shared" si="8"/>
        <v>0.2379616879</v>
      </c>
      <c r="Z310" s="12">
        <f t="shared" si="9"/>
        <v>0</v>
      </c>
      <c r="AA310" s="19">
        <v>31.0</v>
      </c>
      <c r="AB310" s="19">
        <v>15.0</v>
      </c>
      <c r="AC310" s="19">
        <v>28.0</v>
      </c>
      <c r="AD310" s="19">
        <v>5.0</v>
      </c>
      <c r="AE310" s="19">
        <v>1.0</v>
      </c>
      <c r="AF310" s="10">
        <f t="shared" si="10"/>
        <v>0</v>
      </c>
      <c r="AG310" s="10">
        <f t="shared" si="11"/>
        <v>0</v>
      </c>
      <c r="AH310" s="10">
        <f t="shared" si="12"/>
        <v>0</v>
      </c>
      <c r="AI310" s="19">
        <v>90.0</v>
      </c>
      <c r="AJ310" s="13">
        <f t="shared" si="13"/>
        <v>0.3284671533</v>
      </c>
      <c r="AK310" s="19">
        <v>77.0</v>
      </c>
      <c r="AL310" s="13">
        <f t="shared" si="14"/>
        <v>0.2810218978</v>
      </c>
      <c r="AM310" s="19">
        <v>107.0</v>
      </c>
      <c r="AN310" s="13">
        <f t="shared" si="15"/>
        <v>0.3905109489</v>
      </c>
      <c r="AO310" s="13">
        <f t="shared" si="16"/>
        <v>0.5389221557</v>
      </c>
      <c r="AP310" s="8">
        <v>8.0</v>
      </c>
      <c r="AQ310" s="14">
        <v>11.43</v>
      </c>
      <c r="AR310" s="19">
        <v>16.73</v>
      </c>
      <c r="AS310" s="26">
        <v>9.0</v>
      </c>
      <c r="AT310" s="27">
        <v>-1.199</v>
      </c>
      <c r="AU310" s="8">
        <v>7.0</v>
      </c>
      <c r="AV310" s="27">
        <v>0.935</v>
      </c>
      <c r="AW310" s="19">
        <v>50.63</v>
      </c>
      <c r="AX310" s="19">
        <v>15.9</v>
      </c>
      <c r="AY310" s="27">
        <v>-0.184</v>
      </c>
      <c r="AZ310" s="27">
        <v>-12.436</v>
      </c>
      <c r="BA310" s="19">
        <v>44.55</v>
      </c>
      <c r="BB310" s="13">
        <f t="shared" si="17"/>
        <v>0.08270676692</v>
      </c>
      <c r="BC310" s="28">
        <f t="shared" si="18"/>
        <v>0.9470588235</v>
      </c>
      <c r="BD310" s="26">
        <f t="shared" si="19"/>
        <v>1029.76559</v>
      </c>
      <c r="BE310" s="13">
        <f t="shared" si="20"/>
        <v>0.02976559045</v>
      </c>
      <c r="BF310" s="18">
        <f t="shared" si="21"/>
        <v>1.99963643</v>
      </c>
      <c r="BG310" s="18">
        <f t="shared" si="22"/>
        <v>1.63606617</v>
      </c>
      <c r="BH310" s="14">
        <f t="shared" si="23"/>
        <v>24.17742229</v>
      </c>
      <c r="BI310" s="14">
        <f t="shared" si="24"/>
        <v>30.9034721</v>
      </c>
      <c r="BJ310" s="14">
        <f t="shared" si="25"/>
        <v>42.53772041</v>
      </c>
      <c r="BK310" s="14">
        <f t="shared" si="26"/>
        <v>63.62479549</v>
      </c>
      <c r="BL310" s="14">
        <f t="shared" si="27"/>
        <v>-21.08707508</v>
      </c>
      <c r="BM310" s="19">
        <v>11.0</v>
      </c>
      <c r="BN310" s="19">
        <v>9.0</v>
      </c>
      <c r="BO310" s="26">
        <v>122.0</v>
      </c>
      <c r="BP310" s="26">
        <v>161.0</v>
      </c>
      <c r="BQ310" s="19">
        <v>45.0</v>
      </c>
      <c r="BR310" s="19">
        <v>85.0</v>
      </c>
      <c r="BS310" s="19">
        <v>56.0</v>
      </c>
      <c r="BT310" s="19">
        <v>95.0</v>
      </c>
      <c r="BU310" s="19">
        <v>116.0</v>
      </c>
      <c r="BV310" s="19">
        <v>148.0</v>
      </c>
      <c r="BW310" s="13">
        <f t="shared" si="28"/>
        <v>0.4393939394</v>
      </c>
      <c r="BX310" s="14">
        <v>0.99</v>
      </c>
      <c r="BY310" s="29">
        <f t="shared" si="29"/>
        <v>-8.740206814</v>
      </c>
      <c r="BZ310" s="18">
        <f t="shared" si="30"/>
        <v>2.295089854</v>
      </c>
      <c r="CA310" s="18">
        <f t="shared" si="31"/>
        <v>1.905357615</v>
      </c>
      <c r="CB310" s="14">
        <f t="shared" si="32"/>
        <v>25.59241706</v>
      </c>
      <c r="CC310" s="14">
        <f t="shared" si="33"/>
        <v>31.65491856</v>
      </c>
      <c r="CD310" s="14">
        <f t="shared" si="34"/>
        <v>47.15760097</v>
      </c>
      <c r="CE310" s="14">
        <f t="shared" si="35"/>
        <v>63.00671204</v>
      </c>
      <c r="CF310" s="14">
        <f t="shared" si="36"/>
        <v>-5.237964007</v>
      </c>
      <c r="CG310" s="7">
        <v>1385.566667</v>
      </c>
      <c r="CH310" s="7">
        <v>53.0</v>
      </c>
      <c r="CI310" s="7">
        <v>44.0</v>
      </c>
      <c r="CJ310" s="26">
        <v>538.0</v>
      </c>
      <c r="CK310" s="7">
        <v>687.0</v>
      </c>
      <c r="CL310" s="7">
        <v>220.0</v>
      </c>
      <c r="CM310" s="7">
        <v>310.0</v>
      </c>
      <c r="CN310" s="7">
        <v>278.0</v>
      </c>
      <c r="CO310" s="7">
        <v>414.0</v>
      </c>
      <c r="CP310" s="19">
        <v>1.0</v>
      </c>
      <c r="CQ310" s="19">
        <v>1.0</v>
      </c>
      <c r="CR310" s="26">
        <f t="shared" si="37"/>
        <v>0</v>
      </c>
      <c r="CS310" s="18">
        <f t="shared" si="38"/>
        <v>0.182278481</v>
      </c>
      <c r="CT310" s="18">
        <f t="shared" si="39"/>
        <v>0.182278481</v>
      </c>
      <c r="CU310" s="18">
        <f t="shared" si="40"/>
        <v>0</v>
      </c>
      <c r="CV310" s="30">
        <v>9.01</v>
      </c>
      <c r="CW310" s="30">
        <v>11.6</v>
      </c>
      <c r="CX310" s="30">
        <v>15.1</v>
      </c>
      <c r="CY310" s="30">
        <v>10.61</v>
      </c>
      <c r="CZ310" s="30">
        <v>10.75</v>
      </c>
      <c r="DA310" s="30">
        <v>11.59</v>
      </c>
      <c r="DB310" s="7">
        <v>0.0</v>
      </c>
      <c r="DC310" s="7">
        <v>0.0</v>
      </c>
      <c r="DD310" s="13" t="str">
        <f t="shared" si="41"/>
        <v> </v>
      </c>
      <c r="DE310" s="7">
        <v>0.0</v>
      </c>
      <c r="DF310" s="7">
        <v>0.0</v>
      </c>
      <c r="DG310" s="7">
        <v>0.0</v>
      </c>
      <c r="DH310" s="7">
        <v>0.0</v>
      </c>
      <c r="DI310" s="7">
        <v>0.0</v>
      </c>
      <c r="DJ310" s="9" t="s">
        <v>4289</v>
      </c>
      <c r="DK310" s="7" t="s">
        <v>4290</v>
      </c>
    </row>
    <row r="311" ht="12.75" customHeight="1">
      <c r="A311" s="7" t="s">
        <v>1663</v>
      </c>
      <c r="B311" s="7" t="s">
        <v>1664</v>
      </c>
      <c r="C311" s="8" t="s">
        <v>274</v>
      </c>
      <c r="D311" s="9" t="s">
        <v>174</v>
      </c>
      <c r="E311" s="7">
        <v>72.0</v>
      </c>
      <c r="F311" s="7">
        <v>2.0</v>
      </c>
      <c r="G311" s="7">
        <v>6.0</v>
      </c>
      <c r="H311" s="24">
        <f t="shared" si="1"/>
        <v>8</v>
      </c>
      <c r="I311" s="25">
        <f t="shared" si="2"/>
        <v>0.4371584699</v>
      </c>
      <c r="J311" s="19">
        <v>2.0</v>
      </c>
      <c r="K311" s="19">
        <v>2.0</v>
      </c>
      <c r="L311" s="19">
        <v>3.0</v>
      </c>
      <c r="M311" s="19">
        <v>46.0</v>
      </c>
      <c r="N311" s="19">
        <v>22.0</v>
      </c>
      <c r="O311" s="19">
        <v>39.0</v>
      </c>
      <c r="P311" s="19">
        <v>27.0</v>
      </c>
      <c r="Q311" s="10">
        <f t="shared" si="3"/>
        <v>0.04347826087</v>
      </c>
      <c r="R311" s="10">
        <f t="shared" si="4"/>
        <v>0.01869158879</v>
      </c>
      <c r="S311" s="7">
        <v>65880.0</v>
      </c>
      <c r="T311" s="14">
        <f t="shared" si="5"/>
        <v>15.25</v>
      </c>
      <c r="U311" s="14">
        <v>1067.5</v>
      </c>
      <c r="V311" s="14">
        <f t="shared" si="6"/>
        <v>14.82638889</v>
      </c>
      <c r="W311" s="14">
        <v>2380.43</v>
      </c>
      <c r="X311" s="14">
        <f t="shared" si="7"/>
        <v>33.06152778</v>
      </c>
      <c r="Y311" s="13">
        <f t="shared" si="8"/>
        <v>0.3096060535</v>
      </c>
      <c r="Z311" s="12">
        <f t="shared" si="9"/>
        <v>24.8</v>
      </c>
      <c r="AA311" s="19">
        <v>91.0</v>
      </c>
      <c r="AB311" s="19">
        <v>61.0</v>
      </c>
      <c r="AC311" s="19">
        <v>115.0</v>
      </c>
      <c r="AD311" s="19">
        <v>20.0</v>
      </c>
      <c r="AE311" s="19">
        <v>9.0</v>
      </c>
      <c r="AF311" s="10">
        <f t="shared" si="10"/>
        <v>0.05</v>
      </c>
      <c r="AG311" s="10">
        <f t="shared" si="11"/>
        <v>0.125</v>
      </c>
      <c r="AH311" s="10">
        <f t="shared" si="12"/>
        <v>0.175</v>
      </c>
      <c r="AI311" s="19">
        <v>327.0</v>
      </c>
      <c r="AJ311" s="13">
        <f t="shared" si="13"/>
        <v>0.3132183908</v>
      </c>
      <c r="AK311" s="19">
        <v>337.0</v>
      </c>
      <c r="AL311" s="13">
        <f t="shared" si="14"/>
        <v>0.3227969349</v>
      </c>
      <c r="AM311" s="19">
        <v>380.0</v>
      </c>
      <c r="AN311" s="13">
        <f t="shared" si="15"/>
        <v>0.3639846743</v>
      </c>
      <c r="AO311" s="13">
        <f t="shared" si="16"/>
        <v>0.4924698795</v>
      </c>
      <c r="AP311" s="8">
        <v>4.0</v>
      </c>
      <c r="AQ311" s="14">
        <v>-0.46</v>
      </c>
      <c r="AR311" s="19">
        <v>17.31</v>
      </c>
      <c r="AS311" s="26">
        <v>4.0</v>
      </c>
      <c r="AT311" s="27">
        <v>0.429</v>
      </c>
      <c r="AU311" s="8">
        <v>3.0</v>
      </c>
      <c r="AV311" s="27">
        <v>-0.109</v>
      </c>
      <c r="AW311" s="19">
        <v>49.89</v>
      </c>
      <c r="AX311" s="19">
        <v>16.61</v>
      </c>
      <c r="AY311" s="27">
        <v>1.826</v>
      </c>
      <c r="AZ311" s="27">
        <v>4.59</v>
      </c>
      <c r="BA311" s="19">
        <v>52.3</v>
      </c>
      <c r="BB311" s="13">
        <f t="shared" si="17"/>
        <v>0.08064516129</v>
      </c>
      <c r="BC311" s="28">
        <f t="shared" si="18"/>
        <v>0.9232365145</v>
      </c>
      <c r="BD311" s="26">
        <f t="shared" si="19"/>
        <v>1003.881676</v>
      </c>
      <c r="BE311" s="13">
        <f t="shared" si="20"/>
        <v>0.003881675813</v>
      </c>
      <c r="BF311" s="18">
        <f t="shared" si="21"/>
        <v>2.24824356</v>
      </c>
      <c r="BG311" s="18">
        <f t="shared" si="22"/>
        <v>2.079625293</v>
      </c>
      <c r="BH311" s="14">
        <f t="shared" si="23"/>
        <v>27.87822014</v>
      </c>
      <c r="BI311" s="14">
        <f t="shared" si="24"/>
        <v>27.09133489</v>
      </c>
      <c r="BJ311" s="14">
        <f t="shared" si="25"/>
        <v>50.0234192</v>
      </c>
      <c r="BK311" s="14">
        <f t="shared" si="26"/>
        <v>50.30444965</v>
      </c>
      <c r="BL311" s="14">
        <f t="shared" si="27"/>
        <v>-0.281030445</v>
      </c>
      <c r="BM311" s="19">
        <v>40.0</v>
      </c>
      <c r="BN311" s="19">
        <v>37.0</v>
      </c>
      <c r="BO311" s="26">
        <v>456.0</v>
      </c>
      <c r="BP311" s="26">
        <v>445.0</v>
      </c>
      <c r="BQ311" s="19">
        <v>179.0</v>
      </c>
      <c r="BR311" s="19">
        <v>169.0</v>
      </c>
      <c r="BS311" s="19">
        <v>215.0</v>
      </c>
      <c r="BT311" s="19">
        <v>244.0</v>
      </c>
      <c r="BU311" s="19">
        <v>455.0</v>
      </c>
      <c r="BV311" s="19">
        <v>429.0</v>
      </c>
      <c r="BW311" s="13">
        <f t="shared" si="28"/>
        <v>0.5147058824</v>
      </c>
      <c r="BX311" s="14">
        <v>-0.97</v>
      </c>
      <c r="BY311" s="29">
        <f t="shared" si="29"/>
        <v>-4.889307553</v>
      </c>
      <c r="BZ311" s="18">
        <f t="shared" si="30"/>
        <v>1.986418397</v>
      </c>
      <c r="CA311" s="18">
        <f t="shared" si="31"/>
        <v>1.88187006</v>
      </c>
      <c r="CB311" s="14">
        <f t="shared" si="32"/>
        <v>30.61523792</v>
      </c>
      <c r="CC311" s="14">
        <f t="shared" si="33"/>
        <v>27.49621255</v>
      </c>
      <c r="CD311" s="14">
        <f t="shared" si="34"/>
        <v>56.2992793</v>
      </c>
      <c r="CE311" s="14">
        <f t="shared" si="35"/>
        <v>50.88019052</v>
      </c>
      <c r="CF311" s="14">
        <f t="shared" si="36"/>
        <v>-5.700119229</v>
      </c>
      <c r="CG311" s="7">
        <v>3443.383333</v>
      </c>
      <c r="CH311" s="7">
        <v>114.0</v>
      </c>
      <c r="CI311" s="7">
        <v>108.0</v>
      </c>
      <c r="CJ311" s="26">
        <v>1643.0</v>
      </c>
      <c r="CK311" s="7">
        <v>1470.0</v>
      </c>
      <c r="CL311" s="7">
        <v>649.0</v>
      </c>
      <c r="CM311" s="7">
        <v>586.0</v>
      </c>
      <c r="CN311" s="7">
        <v>825.0</v>
      </c>
      <c r="CO311" s="7">
        <v>756.0</v>
      </c>
      <c r="CP311" s="19">
        <v>10.0</v>
      </c>
      <c r="CQ311" s="19">
        <v>7.0</v>
      </c>
      <c r="CR311" s="26">
        <f t="shared" si="37"/>
        <v>-3</v>
      </c>
      <c r="CS311" s="18">
        <f t="shared" si="38"/>
        <v>0.5464480874</v>
      </c>
      <c r="CT311" s="18">
        <f t="shared" si="39"/>
        <v>0.3825136612</v>
      </c>
      <c r="CU311" s="18">
        <f t="shared" si="40"/>
        <v>-0.1639344262</v>
      </c>
      <c r="CV311" s="30">
        <v>41.08</v>
      </c>
      <c r="CW311" s="30">
        <v>38.36</v>
      </c>
      <c r="CX311" s="30">
        <v>37.89</v>
      </c>
      <c r="CY311" s="30">
        <v>37.42</v>
      </c>
      <c r="CZ311" s="30">
        <v>52.11</v>
      </c>
      <c r="DA311" s="30">
        <v>40.1</v>
      </c>
      <c r="DB311" s="7">
        <v>0.0</v>
      </c>
      <c r="DC311" s="7">
        <v>0.0</v>
      </c>
      <c r="DD311" s="13" t="str">
        <f t="shared" si="41"/>
        <v> </v>
      </c>
      <c r="DE311" s="7">
        <v>0.0</v>
      </c>
      <c r="DF311" s="7">
        <v>0.0</v>
      </c>
      <c r="DG311" s="7">
        <v>0.0</v>
      </c>
      <c r="DH311" s="7">
        <v>0.0</v>
      </c>
      <c r="DI311" s="7">
        <v>0.0</v>
      </c>
      <c r="DJ311" s="8" t="s">
        <v>4291</v>
      </c>
      <c r="DK311" s="7" t="s">
        <v>4292</v>
      </c>
    </row>
    <row r="312" ht="12.75" customHeight="1">
      <c r="A312" s="7" t="s">
        <v>911</v>
      </c>
      <c r="B312" s="7" t="s">
        <v>1668</v>
      </c>
      <c r="C312" s="8" t="s">
        <v>222</v>
      </c>
      <c r="D312" s="9" t="s">
        <v>174</v>
      </c>
      <c r="E312" s="7">
        <v>41.0</v>
      </c>
      <c r="F312" s="7">
        <v>0.0</v>
      </c>
      <c r="G312" s="7">
        <v>13.0</v>
      </c>
      <c r="H312" s="24">
        <f t="shared" si="1"/>
        <v>13</v>
      </c>
      <c r="I312" s="25">
        <f t="shared" si="2"/>
        <v>1.388888889</v>
      </c>
      <c r="J312" s="19">
        <v>0.0</v>
      </c>
      <c r="K312" s="19">
        <v>6.0</v>
      </c>
      <c r="L312" s="19">
        <v>7.0</v>
      </c>
      <c r="M312" s="19">
        <v>50.0</v>
      </c>
      <c r="N312" s="19">
        <v>20.0</v>
      </c>
      <c r="O312" s="19">
        <v>42.0</v>
      </c>
      <c r="P312" s="19">
        <v>21.0</v>
      </c>
      <c r="Q312" s="10">
        <f t="shared" si="3"/>
        <v>0</v>
      </c>
      <c r="R312" s="10">
        <f t="shared" si="4"/>
        <v>0</v>
      </c>
      <c r="S312" s="7">
        <v>33696.0</v>
      </c>
      <c r="T312" s="14">
        <f t="shared" si="5"/>
        <v>13.69756098</v>
      </c>
      <c r="U312" s="14">
        <v>556.48</v>
      </c>
      <c r="V312" s="14">
        <f t="shared" si="6"/>
        <v>13.57268293</v>
      </c>
      <c r="W312" s="14">
        <v>1426.97</v>
      </c>
      <c r="X312" s="14">
        <f t="shared" si="7"/>
        <v>34.80414634</v>
      </c>
      <c r="Y312" s="13">
        <f t="shared" si="8"/>
        <v>0.2805616476</v>
      </c>
      <c r="Z312" s="12">
        <f t="shared" si="9"/>
        <v>66.42857143</v>
      </c>
      <c r="AA312" s="19">
        <v>36.0</v>
      </c>
      <c r="AB312" s="19">
        <v>29.0</v>
      </c>
      <c r="AC312" s="19">
        <v>69.0</v>
      </c>
      <c r="AD312" s="19">
        <v>12.0</v>
      </c>
      <c r="AE312" s="19">
        <v>7.0</v>
      </c>
      <c r="AF312" s="10">
        <f t="shared" si="10"/>
        <v>0</v>
      </c>
      <c r="AG312" s="10">
        <f t="shared" si="11"/>
        <v>0.4642857143</v>
      </c>
      <c r="AH312" s="10">
        <f t="shared" si="12"/>
        <v>0.4642857143</v>
      </c>
      <c r="AI312" s="19">
        <v>185.0</v>
      </c>
      <c r="AJ312" s="13">
        <f t="shared" si="13"/>
        <v>0.3767820774</v>
      </c>
      <c r="AK312" s="19">
        <v>125.0</v>
      </c>
      <c r="AL312" s="13">
        <f t="shared" si="14"/>
        <v>0.2545824847</v>
      </c>
      <c r="AM312" s="19">
        <v>181.0</v>
      </c>
      <c r="AN312" s="13">
        <f t="shared" si="15"/>
        <v>0.3686354379</v>
      </c>
      <c r="AO312" s="13">
        <f t="shared" si="16"/>
        <v>0.5967741935</v>
      </c>
      <c r="AP312" s="8">
        <v>8.0</v>
      </c>
      <c r="AQ312" s="14">
        <v>10.22</v>
      </c>
      <c r="AR312" s="19">
        <v>16.77</v>
      </c>
      <c r="AS312" s="26">
        <v>8.0</v>
      </c>
      <c r="AT312" s="27">
        <v>-0.637</v>
      </c>
      <c r="AU312" s="8">
        <v>8.0</v>
      </c>
      <c r="AV312" s="27">
        <v>0.057</v>
      </c>
      <c r="AW312" s="19">
        <v>49.94</v>
      </c>
      <c r="AX312" s="19">
        <v>16.45</v>
      </c>
      <c r="AY312" s="27">
        <v>-0.864</v>
      </c>
      <c r="AZ312" s="27">
        <v>1.12</v>
      </c>
      <c r="BA312" s="19">
        <v>50.31</v>
      </c>
      <c r="BB312" s="13">
        <f t="shared" si="17"/>
        <v>0.09032258065</v>
      </c>
      <c r="BC312" s="28">
        <f t="shared" si="18"/>
        <v>0.9381818182</v>
      </c>
      <c r="BD312" s="26">
        <f t="shared" si="19"/>
        <v>1028.504399</v>
      </c>
      <c r="BE312" s="13">
        <f t="shared" si="20"/>
        <v>0.02850439883</v>
      </c>
      <c r="BF312" s="18">
        <f t="shared" si="21"/>
        <v>3.018976423</v>
      </c>
      <c r="BG312" s="18">
        <f t="shared" si="22"/>
        <v>1.832949971</v>
      </c>
      <c r="BH312" s="14">
        <f t="shared" si="23"/>
        <v>33.42438183</v>
      </c>
      <c r="BI312" s="14">
        <f t="shared" si="24"/>
        <v>29.6506613</v>
      </c>
      <c r="BJ312" s="14">
        <f t="shared" si="25"/>
        <v>61.24209316</v>
      </c>
      <c r="BK312" s="14">
        <f t="shared" si="26"/>
        <v>52.72426682</v>
      </c>
      <c r="BL312" s="14">
        <f t="shared" si="27"/>
        <v>8.517826337</v>
      </c>
      <c r="BM312" s="19">
        <v>28.0</v>
      </c>
      <c r="BN312" s="19">
        <v>17.0</v>
      </c>
      <c r="BO312" s="26">
        <v>282.0</v>
      </c>
      <c r="BP312" s="26">
        <v>258.0</v>
      </c>
      <c r="BQ312" s="19">
        <v>91.0</v>
      </c>
      <c r="BR312" s="19">
        <v>97.0</v>
      </c>
      <c r="BS312" s="19">
        <v>167.0</v>
      </c>
      <c r="BT312" s="19">
        <v>117.0</v>
      </c>
      <c r="BU312" s="19">
        <v>252.0</v>
      </c>
      <c r="BV312" s="19">
        <v>250.0</v>
      </c>
      <c r="BW312" s="13">
        <f t="shared" si="28"/>
        <v>0.5019920319</v>
      </c>
      <c r="BX312" s="14">
        <v>2.77</v>
      </c>
      <c r="BY312" s="29">
        <f t="shared" si="29"/>
        <v>5.042245692</v>
      </c>
      <c r="BZ312" s="18">
        <f t="shared" si="30"/>
        <v>2.420513855</v>
      </c>
      <c r="CA312" s="18">
        <f t="shared" si="31"/>
        <v>2.360001009</v>
      </c>
      <c r="CB312" s="14">
        <f t="shared" si="32"/>
        <v>30.37744888</v>
      </c>
      <c r="CC312" s="14">
        <f t="shared" si="33"/>
        <v>30.04462822</v>
      </c>
      <c r="CD312" s="14">
        <f t="shared" si="34"/>
        <v>55.33899801</v>
      </c>
      <c r="CE312" s="14">
        <f t="shared" si="35"/>
        <v>54.2800232</v>
      </c>
      <c r="CF312" s="14">
        <f t="shared" si="36"/>
        <v>7.458851525</v>
      </c>
      <c r="CG312" s="7">
        <v>1983.05</v>
      </c>
      <c r="CH312" s="7">
        <v>80.0</v>
      </c>
      <c r="CI312" s="7">
        <v>78.0</v>
      </c>
      <c r="CJ312" s="26">
        <v>924.0</v>
      </c>
      <c r="CK312" s="7">
        <v>915.0</v>
      </c>
      <c r="CL312" s="7">
        <v>339.0</v>
      </c>
      <c r="CM312" s="7">
        <v>343.0</v>
      </c>
      <c r="CN312" s="7">
        <v>486.0</v>
      </c>
      <c r="CO312" s="7">
        <v>458.0</v>
      </c>
      <c r="CP312" s="19">
        <v>2.0</v>
      </c>
      <c r="CQ312" s="19">
        <v>2.0</v>
      </c>
      <c r="CR312" s="26">
        <f t="shared" si="37"/>
        <v>0</v>
      </c>
      <c r="CS312" s="18">
        <f t="shared" si="38"/>
        <v>0.2136752137</v>
      </c>
      <c r="CT312" s="18">
        <f t="shared" si="39"/>
        <v>0.2136752137</v>
      </c>
      <c r="CU312" s="18">
        <f t="shared" si="40"/>
        <v>0</v>
      </c>
      <c r="CV312" s="30">
        <v>23.35</v>
      </c>
      <c r="CW312" s="30">
        <v>22.43</v>
      </c>
      <c r="CX312" s="30">
        <v>20.18</v>
      </c>
      <c r="CY312" s="30">
        <v>31.68</v>
      </c>
      <c r="CZ312" s="30">
        <v>20.52</v>
      </c>
      <c r="DA312" s="30">
        <v>23.09</v>
      </c>
      <c r="DB312" s="7">
        <v>0.0</v>
      </c>
      <c r="DC312" s="7">
        <v>0.0</v>
      </c>
      <c r="DD312" s="13" t="str">
        <f t="shared" si="41"/>
        <v> </v>
      </c>
      <c r="DJ312" s="8" t="s">
        <v>4293</v>
      </c>
      <c r="DK312" s="7" t="s">
        <v>4294</v>
      </c>
    </row>
    <row r="313" ht="12.75" customHeight="1">
      <c r="A313" s="7" t="s">
        <v>1663</v>
      </c>
      <c r="B313" s="7" t="s">
        <v>1671</v>
      </c>
      <c r="C313" s="8" t="s">
        <v>231</v>
      </c>
      <c r="D313" s="9" t="s">
        <v>159</v>
      </c>
      <c r="E313" s="7">
        <v>80.0</v>
      </c>
      <c r="F313" s="7">
        <v>14.0</v>
      </c>
      <c r="G313" s="7">
        <v>23.0</v>
      </c>
      <c r="H313" s="24">
        <f t="shared" si="1"/>
        <v>37</v>
      </c>
      <c r="I313" s="25">
        <f t="shared" si="2"/>
        <v>2.007051804</v>
      </c>
      <c r="J313" s="19">
        <v>14.0</v>
      </c>
      <c r="K313" s="19">
        <v>12.0</v>
      </c>
      <c r="L313" s="19">
        <v>10.0</v>
      </c>
      <c r="M313" s="19">
        <v>139.0</v>
      </c>
      <c r="N313" s="19">
        <v>50.0</v>
      </c>
      <c r="O313" s="19">
        <v>55.0</v>
      </c>
      <c r="P313" s="19">
        <v>148.0</v>
      </c>
      <c r="Q313" s="10">
        <f t="shared" si="3"/>
        <v>0.1007194245</v>
      </c>
      <c r="R313" s="10">
        <f t="shared" si="4"/>
        <v>0.05737704918</v>
      </c>
      <c r="S313" s="7">
        <v>66366.0</v>
      </c>
      <c r="T313" s="14">
        <f t="shared" si="5"/>
        <v>13.82625</v>
      </c>
      <c r="U313" s="14">
        <v>1058.83</v>
      </c>
      <c r="V313" s="14">
        <f t="shared" si="6"/>
        <v>13.235375</v>
      </c>
      <c r="W313" s="14">
        <v>2779.47</v>
      </c>
      <c r="X313" s="14">
        <f t="shared" si="7"/>
        <v>34.743375</v>
      </c>
      <c r="Y313" s="13">
        <f t="shared" si="8"/>
        <v>0.2758591043</v>
      </c>
      <c r="Z313" s="12">
        <f t="shared" si="9"/>
        <v>151.44</v>
      </c>
      <c r="AA313" s="19">
        <v>25.0</v>
      </c>
      <c r="AB313" s="19">
        <v>79.0</v>
      </c>
      <c r="AC313" s="19">
        <v>101.0</v>
      </c>
      <c r="AD313" s="19">
        <v>33.0</v>
      </c>
      <c r="AE313" s="19">
        <v>21.0</v>
      </c>
      <c r="AF313" s="10">
        <f t="shared" si="10"/>
        <v>0.28</v>
      </c>
      <c r="AG313" s="10">
        <f t="shared" si="11"/>
        <v>0.44</v>
      </c>
      <c r="AH313" s="10">
        <f t="shared" si="12"/>
        <v>0.72</v>
      </c>
      <c r="AI313" s="19">
        <v>329.0</v>
      </c>
      <c r="AJ313" s="13">
        <f t="shared" si="13"/>
        <v>0.3260654113</v>
      </c>
      <c r="AK313" s="19">
        <v>305.0</v>
      </c>
      <c r="AL313" s="13">
        <f t="shared" si="14"/>
        <v>0.3022794846</v>
      </c>
      <c r="AM313" s="19">
        <v>375.0</v>
      </c>
      <c r="AN313" s="13">
        <f t="shared" si="15"/>
        <v>0.3716551041</v>
      </c>
      <c r="AO313" s="13">
        <f t="shared" si="16"/>
        <v>0.5189274448</v>
      </c>
      <c r="AP313" s="8">
        <v>8.0</v>
      </c>
      <c r="AQ313" s="14">
        <v>-0.65</v>
      </c>
      <c r="AR313" s="19">
        <v>17.58</v>
      </c>
      <c r="AS313" s="26">
        <v>6.0</v>
      </c>
      <c r="AT313" s="27">
        <v>1.088</v>
      </c>
      <c r="AU313" s="8">
        <v>1.0</v>
      </c>
      <c r="AV313" s="27">
        <v>-0.202</v>
      </c>
      <c r="AW313" s="19">
        <v>50.02</v>
      </c>
      <c r="AX313" s="19">
        <v>18.22</v>
      </c>
      <c r="AY313" s="27">
        <v>1.023</v>
      </c>
      <c r="AZ313" s="27">
        <v>6.289</v>
      </c>
      <c r="BA313" s="19">
        <v>52.64</v>
      </c>
      <c r="BB313" s="13">
        <f t="shared" si="17"/>
        <v>0.07923930269</v>
      </c>
      <c r="BC313" s="28">
        <f t="shared" si="18"/>
        <v>0.9130434783</v>
      </c>
      <c r="BD313" s="26">
        <f t="shared" si="19"/>
        <v>992.282781</v>
      </c>
      <c r="BE313" s="13">
        <f t="shared" si="20"/>
        <v>-0.007717219045</v>
      </c>
      <c r="BF313" s="18">
        <f t="shared" si="21"/>
        <v>2.833316019</v>
      </c>
      <c r="BG313" s="18">
        <f t="shared" si="22"/>
        <v>2.266652815</v>
      </c>
      <c r="BH313" s="14">
        <f t="shared" si="23"/>
        <v>35.75644816</v>
      </c>
      <c r="BI313" s="14">
        <f t="shared" si="24"/>
        <v>26.06650737</v>
      </c>
      <c r="BJ313" s="14">
        <f t="shared" si="25"/>
        <v>62.95628193</v>
      </c>
      <c r="BK313" s="14">
        <f t="shared" si="26"/>
        <v>49.75302929</v>
      </c>
      <c r="BL313" s="14">
        <f t="shared" si="27"/>
        <v>13.20325265</v>
      </c>
      <c r="BM313" s="19">
        <v>50.0</v>
      </c>
      <c r="BN313" s="19">
        <v>40.0</v>
      </c>
      <c r="BO313" s="26">
        <v>581.0</v>
      </c>
      <c r="BP313" s="26">
        <v>420.0</v>
      </c>
      <c r="BQ313" s="19">
        <v>205.0</v>
      </c>
      <c r="BR313" s="19">
        <v>178.0</v>
      </c>
      <c r="BS313" s="19">
        <v>275.0</v>
      </c>
      <c r="BT313" s="19">
        <v>240.0</v>
      </c>
      <c r="BU313" s="19">
        <v>547.0</v>
      </c>
      <c r="BV313" s="19">
        <v>406.0</v>
      </c>
      <c r="BW313" s="13">
        <f t="shared" si="28"/>
        <v>0.573976915</v>
      </c>
      <c r="BX313" s="14">
        <v>2.57</v>
      </c>
      <c r="BY313" s="29">
        <f t="shared" si="29"/>
        <v>6.167993972</v>
      </c>
      <c r="BZ313" s="18">
        <f t="shared" si="30"/>
        <v>2.265861027</v>
      </c>
      <c r="CA313" s="18">
        <f t="shared" si="31"/>
        <v>2.078341494</v>
      </c>
      <c r="CB313" s="14">
        <f t="shared" si="32"/>
        <v>31.65954787</v>
      </c>
      <c r="CC313" s="14">
        <f t="shared" si="33"/>
        <v>26.44025419</v>
      </c>
      <c r="CD313" s="14">
        <f t="shared" si="34"/>
        <v>58.61548078</v>
      </c>
      <c r="CE313" s="14">
        <f t="shared" si="35"/>
        <v>49.14574435</v>
      </c>
      <c r="CF313" s="14">
        <f t="shared" si="36"/>
        <v>3.733516216</v>
      </c>
      <c r="CG313" s="7">
        <v>3839.6</v>
      </c>
      <c r="CH313" s="7">
        <v>145.0</v>
      </c>
      <c r="CI313" s="7">
        <v>133.0</v>
      </c>
      <c r="CJ313" s="26">
        <v>1881.0</v>
      </c>
      <c r="CK313" s="7">
        <v>1559.0</v>
      </c>
      <c r="CL313" s="7">
        <v>764.0</v>
      </c>
      <c r="CM313" s="7">
        <v>634.0</v>
      </c>
      <c r="CN313" s="7">
        <v>961.0</v>
      </c>
      <c r="CO313" s="7">
        <v>819.0</v>
      </c>
      <c r="CP313" s="19">
        <v>14.0</v>
      </c>
      <c r="CQ313" s="19">
        <v>9.0</v>
      </c>
      <c r="CR313" s="26">
        <f t="shared" si="37"/>
        <v>-5</v>
      </c>
      <c r="CS313" s="18">
        <f t="shared" si="38"/>
        <v>0.7594250068</v>
      </c>
      <c r="CT313" s="18">
        <f t="shared" si="39"/>
        <v>0.4882017901</v>
      </c>
      <c r="CU313" s="18">
        <f t="shared" si="40"/>
        <v>-0.2712232167</v>
      </c>
      <c r="CV313" s="30">
        <v>52.01</v>
      </c>
      <c r="CW313" s="30">
        <v>38.4</v>
      </c>
      <c r="CX313" s="30">
        <v>51.17</v>
      </c>
      <c r="CY313" s="30">
        <v>57.52</v>
      </c>
      <c r="CZ313" s="30">
        <v>44.09</v>
      </c>
      <c r="DA313" s="30">
        <v>43.63</v>
      </c>
      <c r="DB313" s="7">
        <v>3.0</v>
      </c>
      <c r="DC313" s="7">
        <v>8.0</v>
      </c>
      <c r="DD313" s="13">
        <f t="shared" si="41"/>
        <v>0.2727272727</v>
      </c>
      <c r="DE313" s="7">
        <v>-0.04</v>
      </c>
      <c r="DF313" s="7">
        <v>2.55</v>
      </c>
      <c r="DG313" s="7">
        <v>7.0</v>
      </c>
      <c r="DH313" s="7">
        <v>3.0</v>
      </c>
      <c r="DI313" s="7">
        <v>1.0</v>
      </c>
      <c r="DJ313" s="8" t="s">
        <v>4295</v>
      </c>
      <c r="DK313" s="7" t="s">
        <v>4296</v>
      </c>
    </row>
    <row r="314" ht="12.75" customHeight="1">
      <c r="A314" s="7" t="s">
        <v>1677</v>
      </c>
      <c r="B314" s="7" t="s">
        <v>1678</v>
      </c>
      <c r="C314" s="8" t="s">
        <v>685</v>
      </c>
      <c r="D314" s="9" t="s">
        <v>174</v>
      </c>
      <c r="E314" s="7">
        <v>81.0</v>
      </c>
      <c r="F314" s="7">
        <v>5.0</v>
      </c>
      <c r="G314" s="7">
        <v>14.0</v>
      </c>
      <c r="H314" s="24">
        <f t="shared" si="1"/>
        <v>19</v>
      </c>
      <c r="I314" s="25">
        <f t="shared" si="2"/>
        <v>0.7273423294</v>
      </c>
      <c r="J314" s="19">
        <v>3.0</v>
      </c>
      <c r="K314" s="19">
        <v>5.0</v>
      </c>
      <c r="L314" s="19">
        <v>7.0</v>
      </c>
      <c r="M314" s="19">
        <v>110.0</v>
      </c>
      <c r="N314" s="19">
        <v>44.0</v>
      </c>
      <c r="O314" s="19">
        <v>59.0</v>
      </c>
      <c r="P314" s="19">
        <v>45.0</v>
      </c>
      <c r="Q314" s="10">
        <f t="shared" si="3"/>
        <v>0.04545454545</v>
      </c>
      <c r="R314" s="10">
        <f t="shared" si="4"/>
        <v>0.0234741784</v>
      </c>
      <c r="S314" s="7">
        <v>94041.0</v>
      </c>
      <c r="T314" s="14">
        <f t="shared" si="5"/>
        <v>19.35</v>
      </c>
      <c r="U314" s="14">
        <v>1489.61</v>
      </c>
      <c r="V314" s="14">
        <f t="shared" si="6"/>
        <v>18.39024691</v>
      </c>
      <c r="W314" s="14">
        <v>2495.97</v>
      </c>
      <c r="X314" s="14">
        <f t="shared" si="7"/>
        <v>30.81444444</v>
      </c>
      <c r="Y314" s="13">
        <f t="shared" si="8"/>
        <v>0.3737498683</v>
      </c>
      <c r="Z314" s="12">
        <f t="shared" si="9"/>
        <v>71.3</v>
      </c>
      <c r="AA314" s="19">
        <v>101.0</v>
      </c>
      <c r="AB314" s="19">
        <v>80.0</v>
      </c>
      <c r="AC314" s="19">
        <v>92.0</v>
      </c>
      <c r="AD314" s="19">
        <v>43.0</v>
      </c>
      <c r="AE314" s="19">
        <v>23.0</v>
      </c>
      <c r="AF314" s="10">
        <f t="shared" si="10"/>
        <v>0.06</v>
      </c>
      <c r="AG314" s="10">
        <f t="shared" si="11"/>
        <v>0.24</v>
      </c>
      <c r="AH314" s="10">
        <f t="shared" si="12"/>
        <v>0.3</v>
      </c>
      <c r="AI314" s="19">
        <v>453.0</v>
      </c>
      <c r="AJ314" s="13">
        <f t="shared" si="13"/>
        <v>0.3094262295</v>
      </c>
      <c r="AK314" s="19">
        <v>464.0</v>
      </c>
      <c r="AL314" s="13">
        <f t="shared" si="14"/>
        <v>0.3169398907</v>
      </c>
      <c r="AM314" s="19">
        <v>547.0</v>
      </c>
      <c r="AN314" s="13">
        <f t="shared" si="15"/>
        <v>0.3736338798</v>
      </c>
      <c r="AO314" s="13">
        <f t="shared" si="16"/>
        <v>0.494002181</v>
      </c>
      <c r="AP314" s="8">
        <v>2.0</v>
      </c>
      <c r="AQ314" s="14">
        <v>-3.64</v>
      </c>
      <c r="AR314" s="19">
        <v>17.66</v>
      </c>
      <c r="AS314" s="26">
        <v>1.0</v>
      </c>
      <c r="AT314" s="27">
        <v>1.1400000000000001</v>
      </c>
      <c r="AU314" s="8">
        <v>2.0</v>
      </c>
      <c r="AV314" s="27">
        <v>0.423</v>
      </c>
      <c r="AW314" s="19">
        <v>50.09</v>
      </c>
      <c r="AX314" s="19">
        <v>16.93</v>
      </c>
      <c r="AY314" s="27">
        <v>1.592</v>
      </c>
      <c r="AZ314" s="27">
        <v>3.599</v>
      </c>
      <c r="BA314" s="19">
        <v>52.58</v>
      </c>
      <c r="BB314" s="13">
        <f t="shared" si="17"/>
        <v>0.07012622721</v>
      </c>
      <c r="BC314" s="28">
        <f t="shared" si="18"/>
        <v>0.9086826347</v>
      </c>
      <c r="BD314" s="26">
        <f t="shared" si="19"/>
        <v>978.8088619</v>
      </c>
      <c r="BE314" s="13">
        <f t="shared" si="20"/>
        <v>-0.02119113806</v>
      </c>
      <c r="BF314" s="18">
        <f t="shared" si="21"/>
        <v>2.01394996</v>
      </c>
      <c r="BG314" s="18">
        <f t="shared" si="22"/>
        <v>2.457018951</v>
      </c>
      <c r="BH314" s="14">
        <f t="shared" si="23"/>
        <v>28.71892643</v>
      </c>
      <c r="BI314" s="14">
        <f t="shared" si="24"/>
        <v>26.90637147</v>
      </c>
      <c r="BJ314" s="14">
        <f t="shared" si="25"/>
        <v>54.98083391</v>
      </c>
      <c r="BK314" s="14">
        <f t="shared" si="26"/>
        <v>51.59739798</v>
      </c>
      <c r="BL314" s="14">
        <f t="shared" si="27"/>
        <v>3.383435933</v>
      </c>
      <c r="BM314" s="19">
        <v>50.0</v>
      </c>
      <c r="BN314" s="19">
        <v>61.0</v>
      </c>
      <c r="BO314" s="26">
        <v>663.0</v>
      </c>
      <c r="BP314" s="26">
        <v>607.0</v>
      </c>
      <c r="BQ314" s="19">
        <v>307.0</v>
      </c>
      <c r="BR314" s="19">
        <v>300.0</v>
      </c>
      <c r="BS314" s="19">
        <v>345.0</v>
      </c>
      <c r="BT314" s="19">
        <v>313.0</v>
      </c>
      <c r="BU314" s="19">
        <v>622.0</v>
      </c>
      <c r="BV314" s="19">
        <v>608.0</v>
      </c>
      <c r="BW314" s="13">
        <f t="shared" si="28"/>
        <v>0.5056910569</v>
      </c>
      <c r="BX314" s="14">
        <v>1.36</v>
      </c>
      <c r="BY314" s="29">
        <f t="shared" si="29"/>
        <v>0.2613835883</v>
      </c>
      <c r="BZ314" s="18">
        <f t="shared" si="30"/>
        <v>1.958191769</v>
      </c>
      <c r="CA314" s="18">
        <f t="shared" si="31"/>
        <v>2.364893136</v>
      </c>
      <c r="CB314" s="14">
        <f t="shared" si="32"/>
        <v>28.52934777</v>
      </c>
      <c r="CC314" s="14">
        <f t="shared" si="33"/>
        <v>27.44481079</v>
      </c>
      <c r="CD314" s="14">
        <f t="shared" si="34"/>
        <v>54.85949555</v>
      </c>
      <c r="CE314" s="14">
        <f t="shared" si="35"/>
        <v>51.57575859</v>
      </c>
      <c r="CF314" s="14">
        <f t="shared" si="36"/>
        <v>0.09969896686</v>
      </c>
      <c r="CG314" s="7">
        <v>3983.266667</v>
      </c>
      <c r="CH314" s="7">
        <v>130.0</v>
      </c>
      <c r="CI314" s="7">
        <v>157.0</v>
      </c>
      <c r="CJ314" s="26">
        <v>1764.0</v>
      </c>
      <c r="CK314" s="7">
        <v>1665.0</v>
      </c>
      <c r="CL314" s="7">
        <v>810.0</v>
      </c>
      <c r="CM314" s="7">
        <v>795.0</v>
      </c>
      <c r="CN314" s="7">
        <v>938.0</v>
      </c>
      <c r="CO314" s="7">
        <v>807.0</v>
      </c>
      <c r="CP314" s="19">
        <v>13.0</v>
      </c>
      <c r="CQ314" s="19">
        <v>5.0</v>
      </c>
      <c r="CR314" s="26">
        <f t="shared" si="37"/>
        <v>-8</v>
      </c>
      <c r="CS314" s="18">
        <f t="shared" si="38"/>
        <v>0.497655278</v>
      </c>
      <c r="CT314" s="18">
        <f t="shared" si="39"/>
        <v>0.1914058762</v>
      </c>
      <c r="CU314" s="18">
        <f t="shared" si="40"/>
        <v>-0.3062494019</v>
      </c>
      <c r="CV314" s="30">
        <v>51.55</v>
      </c>
      <c r="CW314" s="30">
        <v>52.48</v>
      </c>
      <c r="CX314" s="30">
        <v>50.29</v>
      </c>
      <c r="CY314" s="30">
        <v>65.51</v>
      </c>
      <c r="CZ314" s="30">
        <v>63.97</v>
      </c>
      <c r="DA314" s="30">
        <v>56.17</v>
      </c>
      <c r="DB314" s="7">
        <v>0.0</v>
      </c>
      <c r="DC314" s="7">
        <v>0.0</v>
      </c>
      <c r="DD314" s="13" t="str">
        <f t="shared" si="41"/>
        <v> </v>
      </c>
      <c r="DE314" s="7">
        <v>0.0</v>
      </c>
      <c r="DF314" s="7">
        <v>0.0</v>
      </c>
      <c r="DG314" s="7">
        <v>0.0</v>
      </c>
      <c r="DH314" s="7">
        <v>0.0</v>
      </c>
      <c r="DI314" s="7">
        <v>0.0</v>
      </c>
      <c r="DJ314" s="8" t="s">
        <v>4297</v>
      </c>
      <c r="DK314" s="7" t="s">
        <v>4298</v>
      </c>
    </row>
    <row r="315" ht="12.75" customHeight="1">
      <c r="A315" s="7" t="s">
        <v>1332</v>
      </c>
      <c r="B315" s="7" t="s">
        <v>1681</v>
      </c>
      <c r="C315" s="8" t="s">
        <v>628</v>
      </c>
      <c r="D315" s="9" t="s">
        <v>1682</v>
      </c>
      <c r="E315" s="7">
        <v>16.0</v>
      </c>
      <c r="F315" s="7">
        <v>1.0</v>
      </c>
      <c r="G315" s="7">
        <v>0.0</v>
      </c>
      <c r="H315" s="24">
        <f t="shared" si="1"/>
        <v>1</v>
      </c>
      <c r="I315" s="25">
        <f t="shared" si="2"/>
        <v>0.5297233667</v>
      </c>
      <c r="J315" s="19">
        <v>1.0</v>
      </c>
      <c r="K315" s="19">
        <v>0.0</v>
      </c>
      <c r="L315" s="19">
        <v>0.0</v>
      </c>
      <c r="M315" s="19">
        <v>9.0</v>
      </c>
      <c r="N315" s="19">
        <v>2.0</v>
      </c>
      <c r="O315" s="19">
        <v>3.0</v>
      </c>
      <c r="P315" s="19">
        <v>8.0</v>
      </c>
      <c r="Q315" s="10">
        <f t="shared" si="3"/>
        <v>0.1111111111</v>
      </c>
      <c r="R315" s="10">
        <f t="shared" si="4"/>
        <v>0.07142857143</v>
      </c>
      <c r="S315" s="7">
        <v>6796.0</v>
      </c>
      <c r="T315" s="14">
        <f t="shared" si="5"/>
        <v>7.079166667</v>
      </c>
      <c r="U315" s="14">
        <v>115.98</v>
      </c>
      <c r="V315" s="14">
        <f t="shared" si="6"/>
        <v>7.24875</v>
      </c>
      <c r="W315" s="14">
        <v>641.34</v>
      </c>
      <c r="X315" s="14">
        <f t="shared" si="7"/>
        <v>40.08375</v>
      </c>
      <c r="Y315" s="13">
        <f t="shared" si="8"/>
        <v>0.1531453019</v>
      </c>
      <c r="Z315" s="12">
        <f t="shared" si="9"/>
        <v>0</v>
      </c>
      <c r="AA315" s="19">
        <v>4.0</v>
      </c>
      <c r="AB315" s="19">
        <v>39.0</v>
      </c>
      <c r="AC315" s="19">
        <v>11.0</v>
      </c>
      <c r="AD315" s="19">
        <v>9.0</v>
      </c>
      <c r="AE315" s="19">
        <v>0.0</v>
      </c>
      <c r="AF315" s="10">
        <f t="shared" si="10"/>
        <v>1</v>
      </c>
      <c r="AG315" s="10">
        <f t="shared" si="11"/>
        <v>0</v>
      </c>
      <c r="AH315" s="10">
        <f t="shared" si="12"/>
        <v>1</v>
      </c>
      <c r="AI315" s="19">
        <v>18.0</v>
      </c>
      <c r="AJ315" s="13">
        <f t="shared" si="13"/>
        <v>0.225</v>
      </c>
      <c r="AK315" s="19">
        <v>19.0</v>
      </c>
      <c r="AL315" s="13">
        <f t="shared" si="14"/>
        <v>0.2375</v>
      </c>
      <c r="AM315" s="19">
        <v>43.0</v>
      </c>
      <c r="AN315" s="13">
        <f t="shared" si="15"/>
        <v>0.5375</v>
      </c>
      <c r="AO315" s="13">
        <f t="shared" si="16"/>
        <v>0.4864864865</v>
      </c>
      <c r="AP315" s="8">
        <v>8.0</v>
      </c>
      <c r="AQ315" s="14">
        <v>0.26</v>
      </c>
      <c r="AR315" s="19">
        <v>16.5</v>
      </c>
      <c r="AS315" s="26">
        <v>14.0</v>
      </c>
      <c r="AT315" s="27">
        <v>-1.441</v>
      </c>
      <c r="AU315" s="8">
        <v>14.0</v>
      </c>
      <c r="AV315" s="27">
        <v>-0.898</v>
      </c>
      <c r="AW315" s="19">
        <v>49.65</v>
      </c>
      <c r="AX315" s="19">
        <v>16.71</v>
      </c>
      <c r="AY315" s="27">
        <v>-6.789</v>
      </c>
      <c r="AZ315" s="27">
        <v>-2.009</v>
      </c>
      <c r="BA315" s="19">
        <v>49.76</v>
      </c>
      <c r="BB315" s="13">
        <f t="shared" si="17"/>
        <v>0.02173913043</v>
      </c>
      <c r="BC315" s="28">
        <f t="shared" si="18"/>
        <v>0.9464285714</v>
      </c>
      <c r="BD315" s="26">
        <f t="shared" si="19"/>
        <v>968.1677019</v>
      </c>
      <c r="BE315" s="13">
        <f t="shared" si="20"/>
        <v>-0.03183229814</v>
      </c>
      <c r="BF315" s="18">
        <f t="shared" si="21"/>
        <v>0.5173305742</v>
      </c>
      <c r="BG315" s="18">
        <f t="shared" si="22"/>
        <v>1.551991723</v>
      </c>
      <c r="BH315" s="14">
        <f t="shared" si="23"/>
        <v>23.79720641</v>
      </c>
      <c r="BI315" s="14">
        <f t="shared" si="24"/>
        <v>28.97051216</v>
      </c>
      <c r="BJ315" s="14">
        <f t="shared" si="25"/>
        <v>42.93843766</v>
      </c>
      <c r="BK315" s="14">
        <f t="shared" si="26"/>
        <v>56.90636317</v>
      </c>
      <c r="BL315" s="14">
        <f t="shared" si="27"/>
        <v>-13.9679255</v>
      </c>
      <c r="BM315" s="19">
        <v>1.0</v>
      </c>
      <c r="BN315" s="19">
        <v>3.0</v>
      </c>
      <c r="BO315" s="26">
        <v>45.0</v>
      </c>
      <c r="BP315" s="26">
        <v>53.0</v>
      </c>
      <c r="BQ315" s="19">
        <v>15.0</v>
      </c>
      <c r="BR315" s="19">
        <v>25.0</v>
      </c>
      <c r="BS315" s="19">
        <v>22.0</v>
      </c>
      <c r="BT315" s="19">
        <v>29.0</v>
      </c>
      <c r="BU315" s="19">
        <v>36.0</v>
      </c>
      <c r="BV315" s="19">
        <v>59.0</v>
      </c>
      <c r="BW315" s="13">
        <f t="shared" si="28"/>
        <v>0.3789473684</v>
      </c>
      <c r="BX315" s="14">
        <v>-17.6</v>
      </c>
      <c r="BY315" s="29">
        <f t="shared" si="29"/>
        <v>-12.62260118</v>
      </c>
      <c r="BZ315" s="18">
        <f t="shared" si="30"/>
        <v>2.218602809</v>
      </c>
      <c r="CA315" s="18">
        <f t="shared" si="31"/>
        <v>1.901659551</v>
      </c>
      <c r="CB315" s="14">
        <f t="shared" si="32"/>
        <v>27.01941279</v>
      </c>
      <c r="CC315" s="14">
        <f t="shared" si="33"/>
        <v>25.75163975</v>
      </c>
      <c r="CD315" s="14">
        <f t="shared" si="34"/>
        <v>51.5032795</v>
      </c>
      <c r="CE315" s="14">
        <f t="shared" si="35"/>
        <v>50.3939781</v>
      </c>
      <c r="CF315" s="14">
        <f t="shared" si="36"/>
        <v>-15.07722691</v>
      </c>
      <c r="CG315" s="7">
        <v>757.233333</v>
      </c>
      <c r="CH315" s="7">
        <v>28.0</v>
      </c>
      <c r="CI315" s="7">
        <v>24.0</v>
      </c>
      <c r="CJ315" s="26">
        <v>313.0</v>
      </c>
      <c r="CK315" s="7">
        <v>301.0</v>
      </c>
      <c r="CL315" s="7">
        <v>129.0</v>
      </c>
      <c r="CM315" s="7">
        <v>105.0</v>
      </c>
      <c r="CN315" s="7">
        <v>180.0</v>
      </c>
      <c r="CO315" s="7">
        <v>206.0</v>
      </c>
      <c r="CP315" s="19">
        <v>2.0</v>
      </c>
      <c r="CQ315" s="19">
        <v>3.0</v>
      </c>
      <c r="CR315" s="26">
        <f t="shared" si="37"/>
        <v>1</v>
      </c>
      <c r="CS315" s="18">
        <f t="shared" si="38"/>
        <v>1.059446733</v>
      </c>
      <c r="CT315" s="18">
        <f t="shared" si="39"/>
        <v>1.5891701</v>
      </c>
      <c r="CU315" s="18">
        <f t="shared" si="40"/>
        <v>0.5297233667</v>
      </c>
      <c r="CV315" s="30">
        <v>3.36</v>
      </c>
      <c r="CW315" s="30">
        <v>4.36</v>
      </c>
      <c r="CX315" s="30">
        <v>4.28</v>
      </c>
      <c r="CY315" s="30">
        <v>2.83</v>
      </c>
      <c r="CZ315" s="30">
        <v>4.46</v>
      </c>
      <c r="DA315" s="30">
        <v>3.86</v>
      </c>
      <c r="DB315" s="7">
        <v>11.0</v>
      </c>
      <c r="DC315" s="7">
        <v>8.0</v>
      </c>
      <c r="DD315" s="13">
        <f t="shared" si="41"/>
        <v>0.5789473684</v>
      </c>
      <c r="DE315" s="7">
        <v>-0.01</v>
      </c>
      <c r="DF315" s="7">
        <v>-2.48</v>
      </c>
      <c r="DG315" s="7">
        <v>5.0</v>
      </c>
      <c r="DH315" s="7">
        <v>11.0</v>
      </c>
      <c r="DI315" s="7">
        <v>3.0</v>
      </c>
      <c r="DJ315" s="9" t="s">
        <v>4299</v>
      </c>
      <c r="DK315" s="7" t="s">
        <v>4300</v>
      </c>
    </row>
    <row r="316" ht="12.75" customHeight="1">
      <c r="A316" s="7" t="s">
        <v>339</v>
      </c>
      <c r="B316" s="7" t="s">
        <v>1684</v>
      </c>
      <c r="C316" s="8" t="s">
        <v>246</v>
      </c>
      <c r="D316" s="9" t="s">
        <v>183</v>
      </c>
      <c r="E316" s="7">
        <v>30.0</v>
      </c>
      <c r="F316" s="7">
        <v>0.0</v>
      </c>
      <c r="G316" s="7">
        <v>3.0</v>
      </c>
      <c r="H316" s="24">
        <f t="shared" si="1"/>
        <v>3</v>
      </c>
      <c r="I316" s="25">
        <f t="shared" si="2"/>
        <v>0.6662965019</v>
      </c>
      <c r="J316" s="19">
        <v>0.0</v>
      </c>
      <c r="K316" s="19">
        <v>3.0</v>
      </c>
      <c r="L316" s="19">
        <v>0.0</v>
      </c>
      <c r="M316" s="19">
        <v>37.0</v>
      </c>
      <c r="N316" s="19">
        <v>7.0</v>
      </c>
      <c r="O316" s="19">
        <v>8.0</v>
      </c>
      <c r="P316" s="19">
        <v>33.0</v>
      </c>
      <c r="Q316" s="10">
        <f t="shared" si="3"/>
        <v>0</v>
      </c>
      <c r="R316" s="10">
        <f t="shared" si="4"/>
        <v>0</v>
      </c>
      <c r="S316" s="7">
        <v>16209.0</v>
      </c>
      <c r="T316" s="14">
        <f t="shared" si="5"/>
        <v>9.005</v>
      </c>
      <c r="U316" s="14">
        <v>266.71</v>
      </c>
      <c r="V316" s="14">
        <f t="shared" si="6"/>
        <v>8.890333333</v>
      </c>
      <c r="W316" s="14">
        <v>1172.72</v>
      </c>
      <c r="X316" s="14">
        <f t="shared" si="7"/>
        <v>39.09066667</v>
      </c>
      <c r="Y316" s="13">
        <f t="shared" si="8"/>
        <v>0.1852886212</v>
      </c>
      <c r="Z316" s="12">
        <f t="shared" si="9"/>
        <v>63.6</v>
      </c>
      <c r="AA316" s="19">
        <v>9.0</v>
      </c>
      <c r="AB316" s="19">
        <v>38.0</v>
      </c>
      <c r="AC316" s="19">
        <v>19.0</v>
      </c>
      <c r="AD316" s="19">
        <v>1.0</v>
      </c>
      <c r="AE316" s="19">
        <v>5.0</v>
      </c>
      <c r="AF316" s="10">
        <f t="shared" si="10"/>
        <v>0</v>
      </c>
      <c r="AG316" s="10">
        <f t="shared" si="11"/>
        <v>0.6</v>
      </c>
      <c r="AH316" s="10">
        <f t="shared" si="12"/>
        <v>0.6</v>
      </c>
      <c r="AI316" s="19">
        <v>74.0</v>
      </c>
      <c r="AJ316" s="13">
        <f t="shared" si="13"/>
        <v>0.2936507937</v>
      </c>
      <c r="AK316" s="19">
        <v>90.0</v>
      </c>
      <c r="AL316" s="13">
        <f t="shared" si="14"/>
        <v>0.3571428571</v>
      </c>
      <c r="AM316" s="19">
        <v>88.0</v>
      </c>
      <c r="AN316" s="13">
        <f t="shared" si="15"/>
        <v>0.3492063492</v>
      </c>
      <c r="AO316" s="13">
        <f t="shared" si="16"/>
        <v>0.4512195122</v>
      </c>
      <c r="AP316" s="8">
        <v>1.0</v>
      </c>
      <c r="AQ316" s="14">
        <v>-8.38</v>
      </c>
      <c r="AR316" s="19">
        <v>16.96</v>
      </c>
      <c r="AS316" s="26">
        <v>11.0</v>
      </c>
      <c r="AT316" s="27">
        <v>0.066</v>
      </c>
      <c r="AU316" s="8">
        <v>11.0</v>
      </c>
      <c r="AV316" s="27">
        <v>-1.4020000000000001</v>
      </c>
      <c r="AW316" s="19">
        <v>49.33</v>
      </c>
      <c r="AX316" s="19">
        <v>16.17</v>
      </c>
      <c r="AY316" s="27">
        <v>-5.159</v>
      </c>
      <c r="AZ316" s="27">
        <v>-0.98</v>
      </c>
      <c r="BA316" s="19">
        <v>49.75</v>
      </c>
      <c r="BB316" s="13">
        <f t="shared" si="17"/>
        <v>0.04716981132</v>
      </c>
      <c r="BC316" s="28">
        <f t="shared" si="18"/>
        <v>0.9677419355</v>
      </c>
      <c r="BD316" s="26">
        <f t="shared" si="19"/>
        <v>1014.911747</v>
      </c>
      <c r="BE316" s="13">
        <f t="shared" si="20"/>
        <v>0.0149117468</v>
      </c>
      <c r="BF316" s="18">
        <f t="shared" si="21"/>
        <v>1.124817217</v>
      </c>
      <c r="BG316" s="18">
        <f t="shared" si="22"/>
        <v>0.8998537738</v>
      </c>
      <c r="BH316" s="14">
        <f t="shared" si="23"/>
        <v>23.846125</v>
      </c>
      <c r="BI316" s="14">
        <f t="shared" si="24"/>
        <v>27.89546699</v>
      </c>
      <c r="BJ316" s="14">
        <f t="shared" si="25"/>
        <v>44.5427618</v>
      </c>
      <c r="BK316" s="14">
        <f t="shared" si="26"/>
        <v>52.19151888</v>
      </c>
      <c r="BL316" s="14">
        <f t="shared" si="27"/>
        <v>-7.648757077</v>
      </c>
      <c r="BM316" s="19">
        <v>5.0</v>
      </c>
      <c r="BN316" s="19">
        <v>4.0</v>
      </c>
      <c r="BO316" s="26">
        <v>101.0</v>
      </c>
      <c r="BP316" s="26">
        <v>120.0</v>
      </c>
      <c r="BQ316" s="19">
        <v>32.0</v>
      </c>
      <c r="BR316" s="19">
        <v>48.0</v>
      </c>
      <c r="BS316" s="19">
        <v>60.0</v>
      </c>
      <c r="BT316" s="19">
        <v>60.0</v>
      </c>
      <c r="BU316" s="19">
        <v>103.0</v>
      </c>
      <c r="BV316" s="19">
        <v>103.0</v>
      </c>
      <c r="BW316" s="13">
        <f t="shared" si="28"/>
        <v>0.5</v>
      </c>
      <c r="BX316" s="14">
        <v>-3.77</v>
      </c>
      <c r="BY316" s="29">
        <f t="shared" si="29"/>
        <v>-6.99002537</v>
      </c>
      <c r="BZ316" s="18">
        <f t="shared" si="30"/>
        <v>2.376045019</v>
      </c>
      <c r="CA316" s="18">
        <f t="shared" si="31"/>
        <v>2.000880016</v>
      </c>
      <c r="CB316" s="14">
        <f t="shared" si="32"/>
        <v>29.88814524</v>
      </c>
      <c r="CC316" s="14">
        <f t="shared" si="33"/>
        <v>28.01232023</v>
      </c>
      <c r="CD316" s="14">
        <f t="shared" si="34"/>
        <v>55.98295545</v>
      </c>
      <c r="CE316" s="14">
        <f t="shared" si="35"/>
        <v>53.35680043</v>
      </c>
      <c r="CF316" s="14">
        <f t="shared" si="36"/>
        <v>-10.2749121</v>
      </c>
      <c r="CG316" s="7">
        <v>1439.366667</v>
      </c>
      <c r="CH316" s="7">
        <v>57.0</v>
      </c>
      <c r="CI316" s="7">
        <v>48.0</v>
      </c>
      <c r="CJ316" s="26">
        <v>660.0</v>
      </c>
      <c r="CK316" s="7">
        <v>624.0</v>
      </c>
      <c r="CL316" s="7">
        <v>281.0</v>
      </c>
      <c r="CM316" s="7">
        <v>253.0</v>
      </c>
      <c r="CN316" s="7">
        <v>345.0</v>
      </c>
      <c r="CO316" s="7">
        <v>355.0</v>
      </c>
      <c r="CP316" s="19">
        <v>1.0</v>
      </c>
      <c r="CQ316" s="19">
        <v>1.0</v>
      </c>
      <c r="CR316" s="26">
        <f t="shared" si="37"/>
        <v>0</v>
      </c>
      <c r="CS316" s="18">
        <f t="shared" si="38"/>
        <v>0.222098834</v>
      </c>
      <c r="CT316" s="18">
        <f t="shared" si="39"/>
        <v>0.222098834</v>
      </c>
      <c r="CU316" s="18">
        <f t="shared" si="40"/>
        <v>0</v>
      </c>
      <c r="CV316" s="30">
        <v>8.19</v>
      </c>
      <c r="CW316" s="30">
        <v>8.88</v>
      </c>
      <c r="CX316" s="30">
        <v>5.93</v>
      </c>
      <c r="CY316" s="30">
        <v>13.5</v>
      </c>
      <c r="CZ316" s="30">
        <v>9.48</v>
      </c>
      <c r="DA316" s="30">
        <v>9.8</v>
      </c>
      <c r="DB316" s="7">
        <v>0.0</v>
      </c>
      <c r="DC316" s="7">
        <v>1.0</v>
      </c>
      <c r="DD316" s="13">
        <f t="shared" si="41"/>
        <v>0</v>
      </c>
      <c r="DE316" s="7">
        <v>0.0</v>
      </c>
      <c r="DF316" s="7">
        <v>0.0</v>
      </c>
      <c r="DG316" s="7">
        <v>0.0</v>
      </c>
      <c r="DH316" s="7">
        <v>1.0</v>
      </c>
      <c r="DI316" s="7">
        <v>0.0</v>
      </c>
      <c r="DJ316" s="8" t="s">
        <v>4301</v>
      </c>
      <c r="DK316" s="7" t="s">
        <v>4302</v>
      </c>
    </row>
    <row r="317" ht="12.75" customHeight="1">
      <c r="A317" s="7" t="s">
        <v>381</v>
      </c>
      <c r="B317" s="7" t="s">
        <v>1686</v>
      </c>
      <c r="C317" s="8" t="s">
        <v>860</v>
      </c>
      <c r="D317" s="9" t="s">
        <v>159</v>
      </c>
      <c r="E317" s="7">
        <v>82.0</v>
      </c>
      <c r="F317" s="7">
        <v>22.0</v>
      </c>
      <c r="G317" s="7">
        <v>31.0</v>
      </c>
      <c r="H317" s="24">
        <f t="shared" si="1"/>
        <v>53</v>
      </c>
      <c r="I317" s="25">
        <f t="shared" si="2"/>
        <v>2.373902008</v>
      </c>
      <c r="J317" s="19">
        <v>18.0</v>
      </c>
      <c r="K317" s="19">
        <v>24.0</v>
      </c>
      <c r="L317" s="19">
        <v>6.0</v>
      </c>
      <c r="M317" s="19">
        <v>197.0</v>
      </c>
      <c r="N317" s="19">
        <v>65.0</v>
      </c>
      <c r="O317" s="19">
        <v>76.0</v>
      </c>
      <c r="P317" s="19">
        <v>233.0</v>
      </c>
      <c r="Q317" s="10">
        <f t="shared" si="3"/>
        <v>0.1116751269</v>
      </c>
      <c r="R317" s="10">
        <f t="shared" si="4"/>
        <v>0.0650887574</v>
      </c>
      <c r="S317" s="7">
        <v>80374.0</v>
      </c>
      <c r="T317" s="14">
        <f t="shared" si="5"/>
        <v>16.33617886</v>
      </c>
      <c r="U317" s="14">
        <v>1250.47</v>
      </c>
      <c r="V317" s="14">
        <f t="shared" si="6"/>
        <v>15.24963415</v>
      </c>
      <c r="W317" s="14">
        <v>2698.18</v>
      </c>
      <c r="X317" s="14">
        <f t="shared" si="7"/>
        <v>32.90463415</v>
      </c>
      <c r="Y317" s="13">
        <f t="shared" si="8"/>
        <v>0.3166829169</v>
      </c>
      <c r="Z317" s="12">
        <f t="shared" si="9"/>
        <v>278.0689655</v>
      </c>
      <c r="AA317" s="19">
        <v>50.0</v>
      </c>
      <c r="AB317" s="19">
        <v>74.0</v>
      </c>
      <c r="AC317" s="19">
        <v>156.0</v>
      </c>
      <c r="AD317" s="19">
        <v>58.0</v>
      </c>
      <c r="AE317" s="19">
        <v>60.0</v>
      </c>
      <c r="AF317" s="10">
        <f t="shared" si="10"/>
        <v>0.3103448276</v>
      </c>
      <c r="AG317" s="10">
        <f t="shared" si="11"/>
        <v>0.5172413793</v>
      </c>
      <c r="AH317" s="10">
        <f t="shared" si="12"/>
        <v>0.8275862069</v>
      </c>
      <c r="AI317" s="19">
        <v>409.0</v>
      </c>
      <c r="AJ317" s="13">
        <f t="shared" si="13"/>
        <v>0.3309061489</v>
      </c>
      <c r="AK317" s="19">
        <v>367.0</v>
      </c>
      <c r="AL317" s="13">
        <f t="shared" si="14"/>
        <v>0.2969255663</v>
      </c>
      <c r="AM317" s="19">
        <v>460.0</v>
      </c>
      <c r="AN317" s="13">
        <f t="shared" si="15"/>
        <v>0.3721682848</v>
      </c>
      <c r="AO317" s="13">
        <f t="shared" si="16"/>
        <v>0.5270618557</v>
      </c>
      <c r="AP317" s="8">
        <v>14.0</v>
      </c>
      <c r="AQ317" s="14">
        <v>7.17</v>
      </c>
      <c r="AR317" s="19">
        <v>17.85</v>
      </c>
      <c r="AS317" s="26">
        <v>1.0</v>
      </c>
      <c r="AT317" s="27">
        <v>0.861</v>
      </c>
      <c r="AU317" s="8">
        <v>3.0</v>
      </c>
      <c r="AV317" s="27">
        <v>1.113</v>
      </c>
      <c r="AW317" s="19">
        <v>50.5</v>
      </c>
      <c r="AX317" s="19">
        <v>18.26</v>
      </c>
      <c r="AY317" s="27">
        <v>1.254</v>
      </c>
      <c r="AZ317" s="27">
        <v>-1.221</v>
      </c>
      <c r="BA317" s="19">
        <v>49.56</v>
      </c>
      <c r="BB317" s="13">
        <f t="shared" si="17"/>
        <v>0.08630952381</v>
      </c>
      <c r="BC317" s="28">
        <f t="shared" si="18"/>
        <v>0.9143780291</v>
      </c>
      <c r="BD317" s="26">
        <f t="shared" si="19"/>
        <v>1000.687553</v>
      </c>
      <c r="BE317" s="13">
        <f t="shared" si="20"/>
        <v>0.0006875528887</v>
      </c>
      <c r="BF317" s="18">
        <f t="shared" si="21"/>
        <v>2.782953609</v>
      </c>
      <c r="BG317" s="18">
        <f t="shared" si="22"/>
        <v>2.543043816</v>
      </c>
      <c r="BH317" s="14">
        <f t="shared" si="23"/>
        <v>32.2438763</v>
      </c>
      <c r="BI317" s="14">
        <f t="shared" si="24"/>
        <v>29.70083249</v>
      </c>
      <c r="BJ317" s="14">
        <f t="shared" si="25"/>
        <v>59.68955673</v>
      </c>
      <c r="BK317" s="14">
        <f t="shared" si="26"/>
        <v>55.41916239</v>
      </c>
      <c r="BL317" s="14">
        <f t="shared" si="27"/>
        <v>4.270394332</v>
      </c>
      <c r="BM317" s="19">
        <v>58.0</v>
      </c>
      <c r="BN317" s="19">
        <v>53.0</v>
      </c>
      <c r="BO317" s="26">
        <v>614.0</v>
      </c>
      <c r="BP317" s="26">
        <v>566.0</v>
      </c>
      <c r="BQ317" s="19">
        <v>237.0</v>
      </c>
      <c r="BR317" s="19">
        <v>226.0</v>
      </c>
      <c r="BS317" s="19">
        <v>335.0</v>
      </c>
      <c r="BT317" s="19">
        <v>310.0</v>
      </c>
      <c r="BU317" s="19">
        <v>656.0</v>
      </c>
      <c r="BV317" s="19">
        <v>589.0</v>
      </c>
      <c r="BW317" s="13">
        <f t="shared" si="28"/>
        <v>0.5269076305</v>
      </c>
      <c r="BX317" s="14">
        <v>5.14</v>
      </c>
      <c r="BY317" s="29">
        <f t="shared" si="29"/>
        <v>5.864909796</v>
      </c>
      <c r="BZ317" s="18">
        <f t="shared" si="30"/>
        <v>2.039494982</v>
      </c>
      <c r="CA317" s="18">
        <f t="shared" si="31"/>
        <v>2.56086964</v>
      </c>
      <c r="CB317" s="14">
        <f t="shared" si="32"/>
        <v>28.44558791</v>
      </c>
      <c r="CC317" s="14">
        <f t="shared" si="33"/>
        <v>30.22439557</v>
      </c>
      <c r="CD317" s="14">
        <f t="shared" si="34"/>
        <v>54.19229525</v>
      </c>
      <c r="CE317" s="14">
        <f t="shared" si="35"/>
        <v>56.92184492</v>
      </c>
      <c r="CF317" s="14">
        <f t="shared" si="36"/>
        <v>6.999944007</v>
      </c>
      <c r="CG317" s="7">
        <v>3912.733333</v>
      </c>
      <c r="CH317" s="7">
        <v>133.0</v>
      </c>
      <c r="CI317" s="7">
        <v>167.0</v>
      </c>
      <c r="CJ317" s="26">
        <v>1722.0</v>
      </c>
      <c r="CK317" s="7">
        <v>1804.0</v>
      </c>
      <c r="CL317" s="7">
        <v>706.0</v>
      </c>
      <c r="CM317" s="7">
        <v>773.0</v>
      </c>
      <c r="CN317" s="7">
        <v>973.0</v>
      </c>
      <c r="CO317" s="7">
        <v>968.0</v>
      </c>
      <c r="CP317" s="19">
        <v>15.0</v>
      </c>
      <c r="CQ317" s="19">
        <v>16.0</v>
      </c>
      <c r="CR317" s="26">
        <f t="shared" si="37"/>
        <v>1</v>
      </c>
      <c r="CS317" s="18">
        <f t="shared" si="38"/>
        <v>0.6718590589</v>
      </c>
      <c r="CT317" s="18">
        <f t="shared" si="39"/>
        <v>0.7166496628</v>
      </c>
      <c r="CU317" s="18">
        <f t="shared" si="40"/>
        <v>0.04479060393</v>
      </c>
      <c r="CV317" s="30">
        <v>56.08</v>
      </c>
      <c r="CW317" s="30">
        <v>49.35</v>
      </c>
      <c r="CX317" s="30">
        <v>40.36</v>
      </c>
      <c r="CY317" s="30">
        <v>49.21</v>
      </c>
      <c r="CZ317" s="30">
        <v>42.74</v>
      </c>
      <c r="DA317" s="30">
        <v>56.49</v>
      </c>
      <c r="DB317" s="7">
        <v>10.0</v>
      </c>
      <c r="DC317" s="7">
        <v>20.0</v>
      </c>
      <c r="DD317" s="13">
        <f t="shared" si="41"/>
        <v>0.3333333333</v>
      </c>
      <c r="DE317" s="7">
        <v>0.88</v>
      </c>
      <c r="DF317" s="7">
        <v>-2.35</v>
      </c>
      <c r="DG317" s="7">
        <v>21.0</v>
      </c>
      <c r="DH317" s="7">
        <v>6.0</v>
      </c>
      <c r="DI317" s="7">
        <v>3.0</v>
      </c>
      <c r="DJ317" s="8" t="s">
        <v>4303</v>
      </c>
      <c r="DK317" s="7" t="s">
        <v>4304</v>
      </c>
    </row>
    <row r="318" ht="12.75" customHeight="1">
      <c r="A318" s="7" t="s">
        <v>609</v>
      </c>
      <c r="B318" s="7" t="s">
        <v>1692</v>
      </c>
      <c r="C318" s="8" t="s">
        <v>297</v>
      </c>
      <c r="D318" s="9" t="s">
        <v>174</v>
      </c>
      <c r="E318" s="7">
        <v>58.0</v>
      </c>
      <c r="F318" s="7">
        <v>2.0</v>
      </c>
      <c r="G318" s="7">
        <v>8.0</v>
      </c>
      <c r="H318" s="24">
        <f t="shared" si="1"/>
        <v>10</v>
      </c>
      <c r="I318" s="25">
        <f t="shared" si="2"/>
        <v>0.5938732081</v>
      </c>
      <c r="J318" s="19">
        <v>1.0</v>
      </c>
      <c r="K318" s="19">
        <v>5.0</v>
      </c>
      <c r="L318" s="19">
        <v>3.0</v>
      </c>
      <c r="M318" s="19">
        <v>57.0</v>
      </c>
      <c r="N318" s="19">
        <v>23.0</v>
      </c>
      <c r="O318" s="19">
        <v>56.0</v>
      </c>
      <c r="P318" s="19">
        <v>41.0</v>
      </c>
      <c r="Q318" s="10">
        <f t="shared" si="3"/>
        <v>0.0350877193</v>
      </c>
      <c r="R318" s="10">
        <f t="shared" si="4"/>
        <v>0.01470588235</v>
      </c>
      <c r="S318" s="7">
        <v>60619.0</v>
      </c>
      <c r="T318" s="14">
        <f t="shared" si="5"/>
        <v>17.41925287</v>
      </c>
      <c r="U318" s="14">
        <v>961.72</v>
      </c>
      <c r="V318" s="14">
        <f t="shared" si="6"/>
        <v>16.58137931</v>
      </c>
      <c r="W318" s="14">
        <v>1794.46</v>
      </c>
      <c r="X318" s="14">
        <f t="shared" si="7"/>
        <v>30.93896552</v>
      </c>
      <c r="Y318" s="13">
        <f t="shared" si="8"/>
        <v>0.3489322178</v>
      </c>
      <c r="Z318" s="12">
        <f t="shared" si="9"/>
        <v>78</v>
      </c>
      <c r="AA318" s="19">
        <v>47.0</v>
      </c>
      <c r="AB318" s="19">
        <v>51.0</v>
      </c>
      <c r="AC318" s="19">
        <v>63.0</v>
      </c>
      <c r="AD318" s="19">
        <v>36.0</v>
      </c>
      <c r="AE318" s="19">
        <v>20.0</v>
      </c>
      <c r="AF318" s="10">
        <f t="shared" si="10"/>
        <v>0.03333333333</v>
      </c>
      <c r="AG318" s="10">
        <f t="shared" si="11"/>
        <v>0.2666666667</v>
      </c>
      <c r="AH318" s="10">
        <f t="shared" si="12"/>
        <v>0.3</v>
      </c>
      <c r="AI318" s="19">
        <v>315.0</v>
      </c>
      <c r="AJ318" s="13">
        <f t="shared" si="13"/>
        <v>0.3412784399</v>
      </c>
      <c r="AK318" s="19">
        <v>294.0</v>
      </c>
      <c r="AL318" s="13">
        <f t="shared" si="14"/>
        <v>0.3185265439</v>
      </c>
      <c r="AM318" s="19">
        <v>314.0</v>
      </c>
      <c r="AN318" s="13">
        <f t="shared" si="15"/>
        <v>0.3401950163</v>
      </c>
      <c r="AO318" s="13">
        <f t="shared" si="16"/>
        <v>0.5172413793</v>
      </c>
      <c r="AP318" s="8">
        <v>3.0</v>
      </c>
      <c r="AQ318" s="14">
        <v>-0.2</v>
      </c>
      <c r="AR318" s="19">
        <v>17.39</v>
      </c>
      <c r="AS318" s="26">
        <v>3.0</v>
      </c>
      <c r="AT318" s="27">
        <v>0.148</v>
      </c>
      <c r="AU318" s="8">
        <v>3.0</v>
      </c>
      <c r="AV318" s="27">
        <v>0.519</v>
      </c>
      <c r="AW318" s="19">
        <v>49.98</v>
      </c>
      <c r="AX318" s="19">
        <v>16.16</v>
      </c>
      <c r="AY318" s="27">
        <v>0.34900000000000003</v>
      </c>
      <c r="AZ318" s="27">
        <v>-5.187</v>
      </c>
      <c r="BA318" s="19">
        <v>48.7</v>
      </c>
      <c r="BB318" s="13">
        <f t="shared" si="17"/>
        <v>0.0641025641</v>
      </c>
      <c r="BC318" s="28">
        <f t="shared" si="18"/>
        <v>0.9235412475</v>
      </c>
      <c r="BD318" s="26">
        <f t="shared" si="19"/>
        <v>987.6438116</v>
      </c>
      <c r="BE318" s="13">
        <f t="shared" si="20"/>
        <v>-0.01235618841</v>
      </c>
      <c r="BF318" s="18">
        <f t="shared" si="21"/>
        <v>1.871646633</v>
      </c>
      <c r="BG318" s="18">
        <f t="shared" si="22"/>
        <v>2.370752402</v>
      </c>
      <c r="BH318" s="14">
        <f t="shared" si="23"/>
        <v>29.19768748</v>
      </c>
      <c r="BI318" s="14">
        <f t="shared" si="24"/>
        <v>31.00694589</v>
      </c>
      <c r="BJ318" s="14">
        <f t="shared" si="25"/>
        <v>52.96759972</v>
      </c>
      <c r="BK318" s="14">
        <f t="shared" si="26"/>
        <v>52.59327039</v>
      </c>
      <c r="BL318" s="14">
        <f t="shared" si="27"/>
        <v>0.3743293266</v>
      </c>
      <c r="BM318" s="19">
        <v>30.0</v>
      </c>
      <c r="BN318" s="19">
        <v>38.0</v>
      </c>
      <c r="BO318" s="26">
        <v>438.0</v>
      </c>
      <c r="BP318" s="26">
        <v>459.0</v>
      </c>
      <c r="BQ318" s="19">
        <v>173.0</v>
      </c>
      <c r="BR318" s="19">
        <v>168.0</v>
      </c>
      <c r="BS318" s="19">
        <v>208.0</v>
      </c>
      <c r="BT318" s="19">
        <v>178.0</v>
      </c>
      <c r="BU318" s="19">
        <v>431.0</v>
      </c>
      <c r="BV318" s="19">
        <v>440.0</v>
      </c>
      <c r="BW318" s="13">
        <f t="shared" si="28"/>
        <v>0.4948335247</v>
      </c>
      <c r="BX318" s="14">
        <v>5.82</v>
      </c>
      <c r="BY318" s="29">
        <f t="shared" si="29"/>
        <v>5.576536223</v>
      </c>
      <c r="BZ318" s="18">
        <f t="shared" si="30"/>
        <v>1.85417462</v>
      </c>
      <c r="CA318" s="18">
        <f t="shared" si="31"/>
        <v>2.443147734</v>
      </c>
      <c r="CB318" s="14">
        <f t="shared" si="32"/>
        <v>27.26727382</v>
      </c>
      <c r="CC318" s="14">
        <f t="shared" si="33"/>
        <v>31.41189944</v>
      </c>
      <c r="CD318" s="14">
        <f t="shared" si="34"/>
        <v>51.15340568</v>
      </c>
      <c r="CE318" s="14">
        <f t="shared" si="35"/>
        <v>55.01445166</v>
      </c>
      <c r="CF318" s="14">
        <f t="shared" si="36"/>
        <v>4.235375299</v>
      </c>
      <c r="CG318" s="7">
        <v>2750.55</v>
      </c>
      <c r="CH318" s="7">
        <v>85.0</v>
      </c>
      <c r="CI318" s="7">
        <v>112.0</v>
      </c>
      <c r="CJ318" s="26">
        <v>1165.0</v>
      </c>
      <c r="CK318" s="7">
        <v>1328.0</v>
      </c>
      <c r="CL318" s="7">
        <v>476.0</v>
      </c>
      <c r="CM318" s="7">
        <v>508.0</v>
      </c>
      <c r="CN318" s="7">
        <v>619.0</v>
      </c>
      <c r="CO318" s="7">
        <v>574.0</v>
      </c>
      <c r="CP318" s="19">
        <v>7.0</v>
      </c>
      <c r="CQ318" s="19">
        <v>8.0</v>
      </c>
      <c r="CR318" s="26">
        <f t="shared" si="37"/>
        <v>1</v>
      </c>
      <c r="CS318" s="18">
        <f t="shared" si="38"/>
        <v>0.4157112456</v>
      </c>
      <c r="CT318" s="18">
        <f t="shared" si="39"/>
        <v>0.4750985665</v>
      </c>
      <c r="CU318" s="18">
        <f t="shared" si="40"/>
        <v>0.05938732081</v>
      </c>
      <c r="CV318" s="30">
        <v>37.6</v>
      </c>
      <c r="CW318" s="30">
        <v>38.96</v>
      </c>
      <c r="CX318" s="30">
        <v>28.43</v>
      </c>
      <c r="CY318" s="30">
        <v>34.46</v>
      </c>
      <c r="CZ318" s="30">
        <v>37.01</v>
      </c>
      <c r="DA318" s="30">
        <v>42.9</v>
      </c>
      <c r="DB318" s="7">
        <v>0.0</v>
      </c>
      <c r="DC318" s="7">
        <v>0.0</v>
      </c>
      <c r="DD318" s="13" t="str">
        <f t="shared" si="41"/>
        <v> </v>
      </c>
      <c r="DE318" s="7">
        <v>0.0</v>
      </c>
      <c r="DF318" s="7">
        <v>0.0</v>
      </c>
      <c r="DG318" s="7">
        <v>0.0</v>
      </c>
      <c r="DH318" s="7">
        <v>0.0</v>
      </c>
      <c r="DI318" s="7">
        <v>0.0</v>
      </c>
      <c r="DJ318" s="8" t="s">
        <v>4305</v>
      </c>
      <c r="DK318" s="7" t="s">
        <v>4306</v>
      </c>
    </row>
    <row r="319" ht="12.75" customHeight="1">
      <c r="A319" s="7" t="s">
        <v>1696</v>
      </c>
      <c r="B319" s="7" t="s">
        <v>824</v>
      </c>
      <c r="C319" s="8" t="s">
        <v>158</v>
      </c>
      <c r="D319" s="9" t="s">
        <v>174</v>
      </c>
      <c r="E319" s="7">
        <v>82.0</v>
      </c>
      <c r="F319" s="7">
        <v>7.0</v>
      </c>
      <c r="G319" s="7">
        <v>20.0</v>
      </c>
      <c r="H319" s="24">
        <f t="shared" si="1"/>
        <v>27</v>
      </c>
      <c r="I319" s="25">
        <f t="shared" si="2"/>
        <v>1.171084337</v>
      </c>
      <c r="J319" s="19">
        <v>6.0</v>
      </c>
      <c r="K319" s="19">
        <v>5.0</v>
      </c>
      <c r="L319" s="19">
        <v>11.0</v>
      </c>
      <c r="M319" s="19">
        <v>121.0</v>
      </c>
      <c r="N319" s="19">
        <v>55.0</v>
      </c>
      <c r="O319" s="19">
        <v>64.0</v>
      </c>
      <c r="P319" s="19">
        <v>78.0</v>
      </c>
      <c r="Q319" s="10">
        <f t="shared" si="3"/>
        <v>0.05785123967</v>
      </c>
      <c r="R319" s="10">
        <f t="shared" si="4"/>
        <v>0.02916666667</v>
      </c>
      <c r="S319" s="7">
        <v>83000.0</v>
      </c>
      <c r="T319" s="14">
        <f t="shared" si="5"/>
        <v>16.8699187</v>
      </c>
      <c r="U319" s="14">
        <v>1307.56</v>
      </c>
      <c r="V319" s="14">
        <f t="shared" si="6"/>
        <v>15.94585366</v>
      </c>
      <c r="W319" s="14">
        <v>2667.07</v>
      </c>
      <c r="X319" s="14">
        <f t="shared" si="7"/>
        <v>32.5252439</v>
      </c>
      <c r="Y319" s="13">
        <f t="shared" si="8"/>
        <v>0.3289765337</v>
      </c>
      <c r="Z319" s="12">
        <f t="shared" si="9"/>
        <v>75.44444444</v>
      </c>
      <c r="AA319" s="19">
        <v>86.0</v>
      </c>
      <c r="AB319" s="19">
        <v>71.0</v>
      </c>
      <c r="AC319" s="19">
        <v>38.0</v>
      </c>
      <c r="AD319" s="19">
        <v>49.0</v>
      </c>
      <c r="AE319" s="19">
        <v>14.0</v>
      </c>
      <c r="AF319" s="10">
        <f t="shared" si="10"/>
        <v>0.1333333333</v>
      </c>
      <c r="AG319" s="10">
        <f t="shared" si="11"/>
        <v>0.3555555556</v>
      </c>
      <c r="AH319" s="10">
        <f t="shared" si="12"/>
        <v>0.4888888889</v>
      </c>
      <c r="AI319" s="19">
        <v>424.0</v>
      </c>
      <c r="AJ319" s="13">
        <f t="shared" si="13"/>
        <v>0.3219438117</v>
      </c>
      <c r="AK319" s="19">
        <v>431.0</v>
      </c>
      <c r="AL319" s="13">
        <f t="shared" si="14"/>
        <v>0.3272589218</v>
      </c>
      <c r="AM319" s="19">
        <v>462.0</v>
      </c>
      <c r="AN319" s="13">
        <f t="shared" si="15"/>
        <v>0.3507972665</v>
      </c>
      <c r="AO319" s="13">
        <f t="shared" si="16"/>
        <v>0.4959064327</v>
      </c>
      <c r="AP319" s="8">
        <v>5.0</v>
      </c>
      <c r="AQ319" s="14">
        <v>1.4</v>
      </c>
      <c r="AR319" s="19">
        <v>17.36</v>
      </c>
      <c r="AS319" s="26">
        <v>3.0</v>
      </c>
      <c r="AT319" s="27">
        <v>0.065</v>
      </c>
      <c r="AU319" s="8">
        <v>3.0</v>
      </c>
      <c r="AV319" s="27">
        <v>0.322</v>
      </c>
      <c r="AW319" s="19">
        <v>50.32</v>
      </c>
      <c r="AX319" s="19">
        <v>16.87</v>
      </c>
      <c r="AY319" s="27">
        <v>-0.556</v>
      </c>
      <c r="AZ319" s="27">
        <v>-4.211</v>
      </c>
      <c r="BA319" s="19">
        <v>46.92</v>
      </c>
      <c r="BB319" s="13">
        <f t="shared" si="17"/>
        <v>0.06627393225</v>
      </c>
      <c r="BC319" s="28">
        <f t="shared" si="18"/>
        <v>0.9141104294</v>
      </c>
      <c r="BD319" s="26">
        <f t="shared" si="19"/>
        <v>980.3843617</v>
      </c>
      <c r="BE319" s="13">
        <f t="shared" si="20"/>
        <v>-0.0196156383</v>
      </c>
      <c r="BF319" s="18">
        <f t="shared" si="21"/>
        <v>2.064914803</v>
      </c>
      <c r="BG319" s="18">
        <f t="shared" si="22"/>
        <v>2.569671755</v>
      </c>
      <c r="BH319" s="14">
        <f t="shared" si="23"/>
        <v>31.15727003</v>
      </c>
      <c r="BI319" s="14">
        <f t="shared" si="24"/>
        <v>29.91832115</v>
      </c>
      <c r="BJ319" s="14">
        <f t="shared" si="25"/>
        <v>57.12930955</v>
      </c>
      <c r="BK319" s="14">
        <f t="shared" si="26"/>
        <v>59.46954633</v>
      </c>
      <c r="BL319" s="14">
        <f t="shared" si="27"/>
        <v>-2.340236777</v>
      </c>
      <c r="BM319" s="19">
        <v>45.0</v>
      </c>
      <c r="BN319" s="19">
        <v>56.0</v>
      </c>
      <c r="BO319" s="26">
        <v>634.0</v>
      </c>
      <c r="BP319" s="26">
        <v>596.0</v>
      </c>
      <c r="BQ319" s="19">
        <v>234.0</v>
      </c>
      <c r="BR319" s="19">
        <v>281.0</v>
      </c>
      <c r="BS319" s="19">
        <v>332.0</v>
      </c>
      <c r="BT319" s="19">
        <v>363.0</v>
      </c>
      <c r="BU319" s="19">
        <v>637.0</v>
      </c>
      <c r="BV319" s="19">
        <v>650.0</v>
      </c>
      <c r="BW319" s="13">
        <f t="shared" si="28"/>
        <v>0.4949494949</v>
      </c>
      <c r="BX319" s="14">
        <v>0.47</v>
      </c>
      <c r="BY319" s="29">
        <f t="shared" si="29"/>
        <v>2.201008837</v>
      </c>
      <c r="BZ319" s="18">
        <f t="shared" si="30"/>
        <v>2.290819444</v>
      </c>
      <c r="CA319" s="18">
        <f t="shared" si="31"/>
        <v>2.548726269</v>
      </c>
      <c r="CB319" s="14">
        <f t="shared" si="32"/>
        <v>28.09667292</v>
      </c>
      <c r="CC319" s="14">
        <f t="shared" si="33"/>
        <v>28.5669736</v>
      </c>
      <c r="CD319" s="14">
        <f t="shared" si="34"/>
        <v>53.05295096</v>
      </c>
      <c r="CE319" s="14">
        <f t="shared" si="35"/>
        <v>57.20980214</v>
      </c>
      <c r="CF319" s="14">
        <f t="shared" si="36"/>
        <v>1.8166144</v>
      </c>
      <c r="CG319" s="7">
        <v>3954.916667</v>
      </c>
      <c r="CH319" s="7">
        <v>151.0</v>
      </c>
      <c r="CI319" s="7">
        <v>168.0</v>
      </c>
      <c r="CJ319" s="26">
        <v>1701.0</v>
      </c>
      <c r="CK319" s="7">
        <v>1715.0</v>
      </c>
      <c r="CL319" s="7">
        <v>686.0</v>
      </c>
      <c r="CM319" s="7">
        <v>808.0</v>
      </c>
      <c r="CN319" s="7">
        <v>959.0</v>
      </c>
      <c r="CO319" s="7">
        <v>1080.0</v>
      </c>
      <c r="CP319" s="19">
        <v>12.0</v>
      </c>
      <c r="CQ319" s="19">
        <v>7.0</v>
      </c>
      <c r="CR319" s="26">
        <f t="shared" si="37"/>
        <v>-5</v>
      </c>
      <c r="CS319" s="18">
        <f t="shared" si="38"/>
        <v>0.5204819277</v>
      </c>
      <c r="CT319" s="18">
        <f t="shared" si="39"/>
        <v>0.3036144578</v>
      </c>
      <c r="CU319" s="18">
        <f t="shared" si="40"/>
        <v>-0.2168674699</v>
      </c>
      <c r="CV319" s="30">
        <v>52.0</v>
      </c>
      <c r="CW319" s="30">
        <v>52.72</v>
      </c>
      <c r="CX319" s="30">
        <v>60.54</v>
      </c>
      <c r="CY319" s="30">
        <v>58.17</v>
      </c>
      <c r="CZ319" s="30">
        <v>49.61</v>
      </c>
      <c r="DA319" s="30">
        <v>52.79</v>
      </c>
      <c r="DB319" s="7">
        <v>0.0</v>
      </c>
      <c r="DC319" s="7">
        <v>0.0</v>
      </c>
      <c r="DD319" s="13" t="str">
        <f t="shared" si="41"/>
        <v> </v>
      </c>
      <c r="DE319" s="7">
        <v>0.0</v>
      </c>
      <c r="DF319" s="7">
        <v>0.0</v>
      </c>
      <c r="DG319" s="7">
        <v>0.0</v>
      </c>
      <c r="DH319" s="7">
        <v>0.0</v>
      </c>
      <c r="DI319" s="7">
        <v>0.0</v>
      </c>
      <c r="DJ319" s="8" t="s">
        <v>4307</v>
      </c>
      <c r="DK319" s="7" t="s">
        <v>4308</v>
      </c>
    </row>
    <row r="320" ht="12.75" customHeight="1">
      <c r="A320" s="7" t="s">
        <v>1700</v>
      </c>
      <c r="B320" s="7" t="s">
        <v>824</v>
      </c>
      <c r="C320" s="8" t="s">
        <v>158</v>
      </c>
      <c r="D320" s="9" t="s">
        <v>275</v>
      </c>
      <c r="E320" s="7">
        <v>4.0</v>
      </c>
      <c r="F320" s="7">
        <v>0.0</v>
      </c>
      <c r="G320" s="7">
        <v>1.0</v>
      </c>
      <c r="H320" s="24">
        <f t="shared" si="1"/>
        <v>1</v>
      </c>
      <c r="I320" s="25">
        <f t="shared" si="2"/>
        <v>1.26493324</v>
      </c>
      <c r="J320" s="19">
        <v>0.0</v>
      </c>
      <c r="K320" s="19">
        <v>1.0</v>
      </c>
      <c r="L320" s="19">
        <v>0.0</v>
      </c>
      <c r="M320" s="19">
        <v>6.0</v>
      </c>
      <c r="N320" s="19">
        <v>0.0</v>
      </c>
      <c r="O320" s="19">
        <v>3.0</v>
      </c>
      <c r="P320" s="19">
        <v>5.0</v>
      </c>
      <c r="Q320" s="10">
        <f t="shared" si="3"/>
        <v>0</v>
      </c>
      <c r="R320" s="10">
        <f t="shared" si="4"/>
        <v>0</v>
      </c>
      <c r="S320" s="7">
        <v>2846.0</v>
      </c>
      <c r="T320" s="14">
        <f t="shared" si="5"/>
        <v>11.85833333</v>
      </c>
      <c r="U320" s="14">
        <v>49.59</v>
      </c>
      <c r="V320" s="14">
        <f t="shared" si="6"/>
        <v>12.3975</v>
      </c>
      <c r="W320" s="14">
        <v>153.56</v>
      </c>
      <c r="X320" s="14">
        <f t="shared" si="7"/>
        <v>38.39</v>
      </c>
      <c r="Y320" s="13">
        <f t="shared" si="8"/>
        <v>0.2441053409</v>
      </c>
      <c r="Z320" s="12">
        <f t="shared" si="9"/>
        <v>28</v>
      </c>
      <c r="AA320" s="19">
        <v>2.0</v>
      </c>
      <c r="AB320" s="19">
        <v>8.0</v>
      </c>
      <c r="AC320" s="19">
        <v>4.0</v>
      </c>
      <c r="AD320" s="19">
        <v>2.0</v>
      </c>
      <c r="AE320" s="19">
        <v>1.0</v>
      </c>
      <c r="AF320" s="10">
        <f t="shared" si="10"/>
        <v>0</v>
      </c>
      <c r="AG320" s="10">
        <f t="shared" si="11"/>
        <v>1</v>
      </c>
      <c r="AH320" s="10">
        <f t="shared" si="12"/>
        <v>1</v>
      </c>
      <c r="AI320" s="19">
        <v>10.0</v>
      </c>
      <c r="AJ320" s="13">
        <f t="shared" si="13"/>
        <v>0.2325581395</v>
      </c>
      <c r="AK320" s="19">
        <v>13.0</v>
      </c>
      <c r="AL320" s="13">
        <f t="shared" si="14"/>
        <v>0.3023255814</v>
      </c>
      <c r="AM320" s="19">
        <v>20.0</v>
      </c>
      <c r="AN320" s="13">
        <f t="shared" si="15"/>
        <v>0.4651162791</v>
      </c>
      <c r="AO320" s="13">
        <f t="shared" si="16"/>
        <v>0.4347826087</v>
      </c>
      <c r="AP320" s="8">
        <v>5.0</v>
      </c>
      <c r="AQ320" s="14">
        <v>4.94</v>
      </c>
      <c r="AR320" s="19">
        <v>17.34</v>
      </c>
      <c r="AS320" s="26">
        <v>7.0</v>
      </c>
      <c r="AT320" s="27">
        <v>0.28500000000000003</v>
      </c>
      <c r="AU320" s="8">
        <v>7.0</v>
      </c>
      <c r="AV320" s="27">
        <v>-2.257</v>
      </c>
      <c r="AW320" s="19">
        <v>48.9</v>
      </c>
      <c r="AX320" s="19">
        <v>17.81</v>
      </c>
      <c r="AY320" s="27">
        <v>0.871</v>
      </c>
      <c r="AZ320" s="27">
        <v>-2.247</v>
      </c>
      <c r="BA320" s="19">
        <v>48.45</v>
      </c>
      <c r="BB320" s="13">
        <f t="shared" si="17"/>
        <v>0.03571428571</v>
      </c>
      <c r="BC320" s="28">
        <f t="shared" si="18"/>
        <v>0.9642857143</v>
      </c>
      <c r="BD320" s="26">
        <f t="shared" si="19"/>
        <v>1000</v>
      </c>
      <c r="BE320" s="13">
        <f t="shared" si="20"/>
        <v>0</v>
      </c>
      <c r="BF320" s="18">
        <f t="shared" si="21"/>
        <v>1.209921355</v>
      </c>
      <c r="BG320" s="18">
        <f t="shared" si="22"/>
        <v>1.209921355</v>
      </c>
      <c r="BH320" s="14">
        <f t="shared" si="23"/>
        <v>33.87779794</v>
      </c>
      <c r="BI320" s="14">
        <f t="shared" si="24"/>
        <v>33.87779794</v>
      </c>
      <c r="BJ320" s="14">
        <f t="shared" si="25"/>
        <v>59.2861464</v>
      </c>
      <c r="BK320" s="14">
        <f t="shared" si="26"/>
        <v>47.18693285</v>
      </c>
      <c r="BL320" s="14">
        <f t="shared" si="27"/>
        <v>12.09921355</v>
      </c>
      <c r="BM320" s="19">
        <v>1.0</v>
      </c>
      <c r="BN320" s="19">
        <v>1.0</v>
      </c>
      <c r="BO320" s="26">
        <v>27.0</v>
      </c>
      <c r="BP320" s="26">
        <v>27.0</v>
      </c>
      <c r="BQ320" s="19">
        <v>9.0</v>
      </c>
      <c r="BR320" s="19">
        <v>4.0</v>
      </c>
      <c r="BS320" s="19">
        <v>12.0</v>
      </c>
      <c r="BT320" s="19">
        <v>7.0</v>
      </c>
      <c r="BU320" s="19">
        <v>26.0</v>
      </c>
      <c r="BV320" s="19">
        <v>16.0</v>
      </c>
      <c r="BW320" s="13">
        <f t="shared" si="28"/>
        <v>0.619047619</v>
      </c>
      <c r="BX320" s="14">
        <v>15.81</v>
      </c>
      <c r="BY320" s="29">
        <f t="shared" si="29"/>
        <v>13.56443094</v>
      </c>
      <c r="BZ320" s="18">
        <f t="shared" si="30"/>
        <v>1.772234988</v>
      </c>
      <c r="CA320" s="18">
        <f t="shared" si="31"/>
        <v>2.658352482</v>
      </c>
      <c r="CB320" s="14">
        <f t="shared" si="32"/>
        <v>24.51591734</v>
      </c>
      <c r="CC320" s="14">
        <f t="shared" si="33"/>
        <v>27.46964232</v>
      </c>
      <c r="CD320" s="14">
        <f t="shared" si="34"/>
        <v>52.57630465</v>
      </c>
      <c r="CE320" s="14">
        <f t="shared" si="35"/>
        <v>51.69018715</v>
      </c>
      <c r="CF320" s="14">
        <f t="shared" si="36"/>
        <v>11.21309606</v>
      </c>
      <c r="CG320" s="7">
        <v>203.133333</v>
      </c>
      <c r="CH320" s="7">
        <v>6.0</v>
      </c>
      <c r="CI320" s="7">
        <v>9.0</v>
      </c>
      <c r="CJ320" s="26">
        <v>77.0</v>
      </c>
      <c r="CK320" s="7">
        <v>84.0</v>
      </c>
      <c r="CL320" s="7">
        <v>35.0</v>
      </c>
      <c r="CM320" s="7">
        <v>39.0</v>
      </c>
      <c r="CN320" s="7">
        <v>60.0</v>
      </c>
      <c r="CO320" s="7">
        <v>43.0</v>
      </c>
      <c r="CP320" s="19">
        <v>0.0</v>
      </c>
      <c r="CQ320" s="19">
        <v>0.0</v>
      </c>
      <c r="CR320" s="26">
        <f t="shared" si="37"/>
        <v>0</v>
      </c>
      <c r="CS320" s="18">
        <f t="shared" si="38"/>
        <v>0</v>
      </c>
      <c r="CT320" s="18">
        <f t="shared" si="39"/>
        <v>0</v>
      </c>
      <c r="CU320" s="18">
        <f t="shared" si="40"/>
        <v>0</v>
      </c>
      <c r="CV320" s="30">
        <v>2.69</v>
      </c>
      <c r="CW320" s="30">
        <v>1.76</v>
      </c>
      <c r="CX320" s="30">
        <v>1.96</v>
      </c>
      <c r="CY320" s="30">
        <v>2.82</v>
      </c>
      <c r="CZ320" s="30">
        <v>1.31</v>
      </c>
      <c r="DA320" s="30">
        <v>2.19</v>
      </c>
      <c r="DB320" s="7">
        <v>12.0</v>
      </c>
      <c r="DC320" s="7">
        <v>8.0</v>
      </c>
      <c r="DD320" s="13">
        <f t="shared" si="41"/>
        <v>0.6</v>
      </c>
      <c r="DE320" s="7">
        <v>0.0</v>
      </c>
      <c r="DF320" s="7">
        <v>-0.24</v>
      </c>
      <c r="DG320" s="7">
        <v>5.0</v>
      </c>
      <c r="DH320" s="7">
        <v>11.0</v>
      </c>
      <c r="DI320" s="7">
        <v>4.0</v>
      </c>
      <c r="DJ320" s="8" t="s">
        <v>4309</v>
      </c>
      <c r="DK320" s="7" t="s">
        <v>4310</v>
      </c>
    </row>
    <row r="321" ht="12.75" customHeight="1">
      <c r="A321" s="7" t="s">
        <v>1703</v>
      </c>
      <c r="B321" s="7" t="s">
        <v>1704</v>
      </c>
      <c r="C321" s="8" t="s">
        <v>305</v>
      </c>
      <c r="D321" s="9" t="s">
        <v>174</v>
      </c>
      <c r="E321" s="7">
        <v>72.0</v>
      </c>
      <c r="F321" s="7">
        <v>4.0</v>
      </c>
      <c r="G321" s="7">
        <v>16.0</v>
      </c>
      <c r="H321" s="24">
        <f t="shared" si="1"/>
        <v>20</v>
      </c>
      <c r="I321" s="25">
        <f t="shared" si="2"/>
        <v>0.8044153465</v>
      </c>
      <c r="J321" s="19">
        <v>4.0</v>
      </c>
      <c r="K321" s="19">
        <v>5.0</v>
      </c>
      <c r="L321" s="19">
        <v>7.0</v>
      </c>
      <c r="M321" s="19">
        <v>119.0</v>
      </c>
      <c r="N321" s="19">
        <v>60.0</v>
      </c>
      <c r="O321" s="19">
        <v>97.0</v>
      </c>
      <c r="P321" s="19">
        <v>55.0</v>
      </c>
      <c r="Q321" s="10">
        <f t="shared" si="3"/>
        <v>0.03361344538</v>
      </c>
      <c r="R321" s="10">
        <f t="shared" si="4"/>
        <v>0.01449275362</v>
      </c>
      <c r="S321" s="7">
        <v>89506.0</v>
      </c>
      <c r="T321" s="14">
        <f t="shared" si="5"/>
        <v>20.71898148</v>
      </c>
      <c r="U321" s="14">
        <v>1398.02</v>
      </c>
      <c r="V321" s="14">
        <f t="shared" si="6"/>
        <v>19.41694444</v>
      </c>
      <c r="W321" s="14">
        <v>2140.68</v>
      </c>
      <c r="X321" s="14">
        <f t="shared" si="7"/>
        <v>29.73166667</v>
      </c>
      <c r="Y321" s="13">
        <f t="shared" si="8"/>
        <v>0.3950659847</v>
      </c>
      <c r="Z321" s="12">
        <f t="shared" si="9"/>
        <v>66.53846154</v>
      </c>
      <c r="AA321" s="19">
        <v>96.0</v>
      </c>
      <c r="AB321" s="19">
        <v>130.0</v>
      </c>
      <c r="AC321" s="19">
        <v>131.0</v>
      </c>
      <c r="AD321" s="19">
        <v>48.0</v>
      </c>
      <c r="AE321" s="19">
        <v>32.0</v>
      </c>
      <c r="AF321" s="10">
        <f t="shared" si="10"/>
        <v>0.07692307692</v>
      </c>
      <c r="AG321" s="10">
        <f t="shared" si="11"/>
        <v>0.2307692308</v>
      </c>
      <c r="AH321" s="10">
        <f t="shared" si="12"/>
        <v>0.3076923077</v>
      </c>
      <c r="AI321" s="19">
        <v>408.0</v>
      </c>
      <c r="AJ321" s="13">
        <f t="shared" si="13"/>
        <v>0.3100303951</v>
      </c>
      <c r="AK321" s="19">
        <v>412.0</v>
      </c>
      <c r="AL321" s="13">
        <f t="shared" si="14"/>
        <v>0.3130699088</v>
      </c>
      <c r="AM321" s="19">
        <v>496.0</v>
      </c>
      <c r="AN321" s="13">
        <f t="shared" si="15"/>
        <v>0.376899696</v>
      </c>
      <c r="AO321" s="13">
        <f t="shared" si="16"/>
        <v>0.4975609756</v>
      </c>
      <c r="AP321" s="8">
        <v>3.0</v>
      </c>
      <c r="AQ321" s="14">
        <v>-2.35</v>
      </c>
      <c r="AR321" s="19">
        <v>17.66</v>
      </c>
      <c r="AS321" s="26">
        <v>1.0</v>
      </c>
      <c r="AT321" s="27">
        <v>0.854</v>
      </c>
      <c r="AU321" s="8">
        <v>1.0</v>
      </c>
      <c r="AV321" s="27">
        <v>0.581</v>
      </c>
      <c r="AW321" s="19">
        <v>50.19</v>
      </c>
      <c r="AX321" s="19">
        <v>16.9</v>
      </c>
      <c r="AY321" s="27">
        <v>1.377</v>
      </c>
      <c r="AZ321" s="27">
        <v>-0.543</v>
      </c>
      <c r="BA321" s="19">
        <v>50.94</v>
      </c>
      <c r="BB321" s="13">
        <f t="shared" si="17"/>
        <v>0.07514450867</v>
      </c>
      <c r="BC321" s="28">
        <f t="shared" si="18"/>
        <v>0.9142857143</v>
      </c>
      <c r="BD321" s="26">
        <f t="shared" si="19"/>
        <v>989.430223</v>
      </c>
      <c r="BE321" s="13">
        <f t="shared" si="20"/>
        <v>-0.01056977704</v>
      </c>
      <c r="BF321" s="18">
        <f t="shared" si="21"/>
        <v>2.231727729</v>
      </c>
      <c r="BG321" s="18">
        <f t="shared" si="22"/>
        <v>2.446316934</v>
      </c>
      <c r="BH321" s="14">
        <f t="shared" si="23"/>
        <v>29.69914593</v>
      </c>
      <c r="BI321" s="14">
        <f t="shared" si="24"/>
        <v>28.54036423</v>
      </c>
      <c r="BJ321" s="14">
        <f t="shared" si="25"/>
        <v>57.08072846</v>
      </c>
      <c r="BK321" s="14">
        <f t="shared" si="26"/>
        <v>55.75027539</v>
      </c>
      <c r="BL321" s="14">
        <f t="shared" si="27"/>
        <v>1.330453069</v>
      </c>
      <c r="BM321" s="19">
        <v>52.0</v>
      </c>
      <c r="BN321" s="19">
        <v>57.0</v>
      </c>
      <c r="BO321" s="26">
        <v>640.0</v>
      </c>
      <c r="BP321" s="26">
        <v>608.0</v>
      </c>
      <c r="BQ321" s="19">
        <v>268.0</v>
      </c>
      <c r="BR321" s="19">
        <v>271.0</v>
      </c>
      <c r="BS321" s="19">
        <v>370.0</v>
      </c>
      <c r="BT321" s="19">
        <v>363.0</v>
      </c>
      <c r="BU321" s="19">
        <v>661.0</v>
      </c>
      <c r="BV321" s="19">
        <v>642.0</v>
      </c>
      <c r="BW321" s="13">
        <f t="shared" si="28"/>
        <v>0.5072908672</v>
      </c>
      <c r="BX321" s="14">
        <v>2.83</v>
      </c>
      <c r="BY321" s="29">
        <f t="shared" si="29"/>
        <v>2.422989655</v>
      </c>
      <c r="BZ321" s="18">
        <f t="shared" si="30"/>
        <v>2.32082104</v>
      </c>
      <c r="CA321" s="18">
        <f t="shared" si="31"/>
        <v>2.117537445</v>
      </c>
      <c r="CB321" s="14">
        <f t="shared" si="32"/>
        <v>28.56134506</v>
      </c>
      <c r="CC321" s="14">
        <f t="shared" si="33"/>
        <v>29.49306154</v>
      </c>
      <c r="CD321" s="14">
        <f t="shared" si="34"/>
        <v>55.19149597</v>
      </c>
      <c r="CE321" s="14">
        <f t="shared" si="35"/>
        <v>56.19097364</v>
      </c>
      <c r="CF321" s="14">
        <f t="shared" si="36"/>
        <v>2.329930743</v>
      </c>
      <c r="CG321" s="7">
        <v>3541.85</v>
      </c>
      <c r="CH321" s="7">
        <v>137.0</v>
      </c>
      <c r="CI321" s="7">
        <v>125.0</v>
      </c>
      <c r="CJ321" s="26">
        <v>1549.0</v>
      </c>
      <c r="CK321" s="7">
        <v>1616.0</v>
      </c>
      <c r="CL321" s="7">
        <v>681.0</v>
      </c>
      <c r="CM321" s="7">
        <v>650.0</v>
      </c>
      <c r="CN321" s="7">
        <v>891.0</v>
      </c>
      <c r="CO321" s="7">
        <v>926.0</v>
      </c>
      <c r="CP321" s="19">
        <v>6.0</v>
      </c>
      <c r="CQ321" s="19">
        <v>5.0</v>
      </c>
      <c r="CR321" s="26">
        <f t="shared" si="37"/>
        <v>-1</v>
      </c>
      <c r="CS321" s="18">
        <f t="shared" si="38"/>
        <v>0.2413246039</v>
      </c>
      <c r="CT321" s="18">
        <f t="shared" si="39"/>
        <v>0.2011038366</v>
      </c>
      <c r="CU321" s="18">
        <f t="shared" si="40"/>
        <v>-0.04022076732</v>
      </c>
      <c r="CV321" s="30">
        <v>59.27</v>
      </c>
      <c r="CW321" s="30">
        <v>55.72</v>
      </c>
      <c r="CX321" s="30">
        <v>52.96</v>
      </c>
      <c r="CY321" s="30">
        <v>46.68</v>
      </c>
      <c r="CZ321" s="30">
        <v>61.8</v>
      </c>
      <c r="DA321" s="30">
        <v>57.18</v>
      </c>
      <c r="DB321" s="7">
        <v>0.0</v>
      </c>
      <c r="DC321" s="7">
        <v>0.0</v>
      </c>
      <c r="DD321" s="13" t="str">
        <f t="shared" si="41"/>
        <v> </v>
      </c>
      <c r="DE321" s="7">
        <v>0.0</v>
      </c>
      <c r="DF321" s="7">
        <v>0.0</v>
      </c>
      <c r="DG321" s="7">
        <v>0.0</v>
      </c>
      <c r="DH321" s="7">
        <v>0.0</v>
      </c>
      <c r="DI321" s="7">
        <v>0.0</v>
      </c>
      <c r="DJ321" s="8" t="s">
        <v>4311</v>
      </c>
      <c r="DK321" s="7" t="s">
        <v>4312</v>
      </c>
    </row>
    <row r="322" ht="12.75" customHeight="1">
      <c r="A322" s="7" t="s">
        <v>1707</v>
      </c>
      <c r="B322" s="7" t="s">
        <v>1708</v>
      </c>
      <c r="C322" s="8" t="s">
        <v>685</v>
      </c>
      <c r="D322" s="9" t="s">
        <v>174</v>
      </c>
      <c r="E322" s="7">
        <v>79.0</v>
      </c>
      <c r="F322" s="7">
        <v>3.0</v>
      </c>
      <c r="G322" s="7">
        <v>12.0</v>
      </c>
      <c r="H322" s="24">
        <f t="shared" si="1"/>
        <v>15</v>
      </c>
      <c r="I322" s="25">
        <f t="shared" si="2"/>
        <v>0.7375134869</v>
      </c>
      <c r="J322" s="19">
        <v>3.0</v>
      </c>
      <c r="K322" s="19">
        <v>10.0</v>
      </c>
      <c r="L322" s="19">
        <v>1.0</v>
      </c>
      <c r="M322" s="19">
        <v>78.0</v>
      </c>
      <c r="N322" s="19">
        <v>42.0</v>
      </c>
      <c r="O322" s="19">
        <v>71.0</v>
      </c>
      <c r="P322" s="19">
        <v>48.0</v>
      </c>
      <c r="Q322" s="10">
        <f t="shared" si="3"/>
        <v>0.03846153846</v>
      </c>
      <c r="R322" s="10">
        <f t="shared" si="4"/>
        <v>0.01570680628</v>
      </c>
      <c r="S322" s="7">
        <v>73219.0</v>
      </c>
      <c r="T322" s="14">
        <f t="shared" si="5"/>
        <v>15.44704641</v>
      </c>
      <c r="U322" s="14">
        <v>1175.22</v>
      </c>
      <c r="V322" s="14">
        <f t="shared" si="6"/>
        <v>14.87620253</v>
      </c>
      <c r="W322" s="14">
        <v>2721.75</v>
      </c>
      <c r="X322" s="14">
        <f t="shared" si="7"/>
        <v>34.45253165</v>
      </c>
      <c r="Y322" s="13">
        <f t="shared" si="8"/>
        <v>0.3015727604</v>
      </c>
      <c r="Z322" s="12">
        <f t="shared" si="9"/>
        <v>131.6666667</v>
      </c>
      <c r="AA322" s="19">
        <v>73.0</v>
      </c>
      <c r="AB322" s="19">
        <v>63.0</v>
      </c>
      <c r="AC322" s="19">
        <v>68.0</v>
      </c>
      <c r="AD322" s="19">
        <v>39.0</v>
      </c>
      <c r="AE322" s="19">
        <v>31.0</v>
      </c>
      <c r="AF322" s="10">
        <f t="shared" si="10"/>
        <v>0.07142857143</v>
      </c>
      <c r="AG322" s="10">
        <f t="shared" si="11"/>
        <v>0.2619047619</v>
      </c>
      <c r="AH322" s="10">
        <f t="shared" si="12"/>
        <v>0.3333333333</v>
      </c>
      <c r="AI322" s="19">
        <v>345.0</v>
      </c>
      <c r="AJ322" s="13">
        <f t="shared" si="13"/>
        <v>0.3498985801</v>
      </c>
      <c r="AK322" s="19">
        <v>283.0</v>
      </c>
      <c r="AL322" s="13">
        <f t="shared" si="14"/>
        <v>0.2870182556</v>
      </c>
      <c r="AM322" s="19">
        <v>358.0</v>
      </c>
      <c r="AN322" s="13">
        <f t="shared" si="15"/>
        <v>0.3630831643</v>
      </c>
      <c r="AO322" s="13">
        <f t="shared" si="16"/>
        <v>0.5493630573</v>
      </c>
      <c r="AP322" s="8">
        <v>5.0</v>
      </c>
      <c r="AQ322" s="14">
        <v>5.5</v>
      </c>
      <c r="AR322" s="19">
        <v>16.98</v>
      </c>
      <c r="AS322" s="26">
        <v>5.0</v>
      </c>
      <c r="AT322" s="27">
        <v>-0.607</v>
      </c>
      <c r="AU322" s="8">
        <v>6.0</v>
      </c>
      <c r="AV322" s="27">
        <v>-0.986</v>
      </c>
      <c r="AW322" s="19">
        <v>49.58</v>
      </c>
      <c r="AX322" s="19">
        <v>15.98</v>
      </c>
      <c r="AY322" s="27">
        <v>-0.14300000000000002</v>
      </c>
      <c r="AZ322" s="27">
        <v>2.338</v>
      </c>
      <c r="BA322" s="19">
        <v>51.6</v>
      </c>
      <c r="BB322" s="13">
        <f t="shared" si="17"/>
        <v>0.07594936709</v>
      </c>
      <c r="BC322" s="28">
        <f t="shared" si="18"/>
        <v>0.9134275618</v>
      </c>
      <c r="BD322" s="26">
        <f t="shared" si="19"/>
        <v>989.3769289</v>
      </c>
      <c r="BE322" s="13">
        <f t="shared" si="20"/>
        <v>-0.01062307107</v>
      </c>
      <c r="BF322" s="18">
        <f t="shared" si="21"/>
        <v>2.144279369</v>
      </c>
      <c r="BG322" s="18">
        <f t="shared" si="22"/>
        <v>2.501659264</v>
      </c>
      <c r="BH322" s="14">
        <f t="shared" si="23"/>
        <v>28.23301169</v>
      </c>
      <c r="BI322" s="14">
        <f t="shared" si="24"/>
        <v>28.89671721</v>
      </c>
      <c r="BJ322" s="14">
        <f t="shared" si="25"/>
        <v>54.06647266</v>
      </c>
      <c r="BK322" s="14">
        <f t="shared" si="26"/>
        <v>54.42385256</v>
      </c>
      <c r="BL322" s="14">
        <f t="shared" si="27"/>
        <v>-0.3573798948</v>
      </c>
      <c r="BM322" s="19">
        <v>42.0</v>
      </c>
      <c r="BN322" s="19">
        <v>49.0</v>
      </c>
      <c r="BO322" s="26">
        <v>511.0</v>
      </c>
      <c r="BP322" s="26">
        <v>517.0</v>
      </c>
      <c r="BQ322" s="19">
        <v>231.0</v>
      </c>
      <c r="BR322" s="19">
        <v>265.0</v>
      </c>
      <c r="BS322" s="19">
        <v>275.0</v>
      </c>
      <c r="BT322" s="19">
        <v>235.0</v>
      </c>
      <c r="BU322" s="19">
        <v>496.0</v>
      </c>
      <c r="BV322" s="19">
        <v>573.0</v>
      </c>
      <c r="BW322" s="13">
        <f t="shared" si="28"/>
        <v>0.4639850327</v>
      </c>
      <c r="BX322" s="14">
        <v>-4.21</v>
      </c>
      <c r="BY322" s="29">
        <f t="shared" si="29"/>
        <v>-4.956093271</v>
      </c>
      <c r="BZ322" s="18">
        <f t="shared" si="30"/>
        <v>1.988073273</v>
      </c>
      <c r="CA322" s="18">
        <f t="shared" si="31"/>
        <v>2.35794737</v>
      </c>
      <c r="CB322" s="14">
        <f t="shared" si="32"/>
        <v>28.43407122</v>
      </c>
      <c r="CC322" s="14">
        <f t="shared" si="33"/>
        <v>27.67891161</v>
      </c>
      <c r="CD322" s="14">
        <f t="shared" si="34"/>
        <v>54.57184076</v>
      </c>
      <c r="CE322" s="14">
        <f t="shared" si="35"/>
        <v>52.10601345</v>
      </c>
      <c r="CF322" s="14">
        <f t="shared" si="36"/>
        <v>-2.82320721</v>
      </c>
      <c r="CG322" s="7">
        <v>3893.216667</v>
      </c>
      <c r="CH322" s="7">
        <v>129.0</v>
      </c>
      <c r="CI322" s="7">
        <v>153.0</v>
      </c>
      <c r="CJ322" s="26">
        <v>1716.0</v>
      </c>
      <c r="CK322" s="7">
        <v>1643.0</v>
      </c>
      <c r="CL322" s="7">
        <v>781.0</v>
      </c>
      <c r="CM322" s="7">
        <v>791.0</v>
      </c>
      <c r="CN322" s="7">
        <v>915.0</v>
      </c>
      <c r="CO322" s="7">
        <v>794.0</v>
      </c>
      <c r="CP322" s="19">
        <v>10.0</v>
      </c>
      <c r="CQ322" s="19">
        <v>3.0</v>
      </c>
      <c r="CR322" s="26">
        <f t="shared" si="37"/>
        <v>-7</v>
      </c>
      <c r="CS322" s="18">
        <f t="shared" si="38"/>
        <v>0.491675658</v>
      </c>
      <c r="CT322" s="18">
        <f t="shared" si="39"/>
        <v>0.1475026974</v>
      </c>
      <c r="CU322" s="18">
        <f t="shared" si="40"/>
        <v>-0.3441729606</v>
      </c>
      <c r="CV322" s="30">
        <v>44.9</v>
      </c>
      <c r="CW322" s="30">
        <v>48.21</v>
      </c>
      <c r="CX322" s="30">
        <v>52.93</v>
      </c>
      <c r="CY322" s="30">
        <v>64.24</v>
      </c>
      <c r="CZ322" s="30">
        <v>46.62</v>
      </c>
      <c r="DA322" s="30">
        <v>49.69</v>
      </c>
      <c r="DB322" s="7">
        <v>0.0</v>
      </c>
      <c r="DC322" s="7">
        <v>0.0</v>
      </c>
      <c r="DD322" s="13" t="str">
        <f t="shared" si="41"/>
        <v> </v>
      </c>
      <c r="DE322" s="7">
        <v>0.0</v>
      </c>
      <c r="DF322" s="7">
        <v>0.0</v>
      </c>
      <c r="DG322" s="7">
        <v>0.0</v>
      </c>
      <c r="DH322" s="7">
        <v>0.0</v>
      </c>
      <c r="DI322" s="7">
        <v>0.0</v>
      </c>
      <c r="DJ322" s="8" t="s">
        <v>4313</v>
      </c>
      <c r="DK322" s="7" t="s">
        <v>4314</v>
      </c>
    </row>
    <row r="323" ht="12.75" customHeight="1">
      <c r="A323" s="7" t="s">
        <v>244</v>
      </c>
      <c r="B323" s="7" t="s">
        <v>1712</v>
      </c>
      <c r="C323" s="8" t="s">
        <v>206</v>
      </c>
      <c r="D323" s="9" t="s">
        <v>174</v>
      </c>
      <c r="E323" s="7">
        <v>10.0</v>
      </c>
      <c r="F323" s="7">
        <v>0.0</v>
      </c>
      <c r="G323" s="7">
        <v>6.0</v>
      </c>
      <c r="H323" s="24">
        <f t="shared" si="1"/>
        <v>6</v>
      </c>
      <c r="I323" s="25">
        <f t="shared" si="2"/>
        <v>2.511043943</v>
      </c>
      <c r="J323" s="19">
        <v>0.0</v>
      </c>
      <c r="K323" s="19">
        <v>3.0</v>
      </c>
      <c r="L323" s="19">
        <v>3.0</v>
      </c>
      <c r="M323" s="19">
        <v>9.0</v>
      </c>
      <c r="N323" s="19">
        <v>5.0</v>
      </c>
      <c r="O323" s="19">
        <v>2.0</v>
      </c>
      <c r="P323" s="19">
        <v>1.0</v>
      </c>
      <c r="Q323" s="10">
        <f t="shared" si="3"/>
        <v>0</v>
      </c>
      <c r="R323" s="10">
        <f t="shared" si="4"/>
        <v>0</v>
      </c>
      <c r="S323" s="7">
        <v>8602.0</v>
      </c>
      <c r="T323" s="14">
        <f t="shared" si="5"/>
        <v>14.33666667</v>
      </c>
      <c r="U323" s="14">
        <v>133.11</v>
      </c>
      <c r="V323" s="14">
        <f t="shared" si="6"/>
        <v>13.311</v>
      </c>
      <c r="W323" s="14">
        <v>351.43</v>
      </c>
      <c r="X323" s="14">
        <f t="shared" si="7"/>
        <v>35.143</v>
      </c>
      <c r="Y323" s="13">
        <f t="shared" si="8"/>
        <v>0.2747141619</v>
      </c>
      <c r="Z323" s="12">
        <f t="shared" si="9"/>
        <v>26.25</v>
      </c>
      <c r="AA323" s="19">
        <v>18.0</v>
      </c>
      <c r="AB323" s="19">
        <v>5.0</v>
      </c>
      <c r="AC323" s="19">
        <v>14.0</v>
      </c>
      <c r="AD323" s="19">
        <v>4.0</v>
      </c>
      <c r="AE323" s="19">
        <v>2.0</v>
      </c>
      <c r="AF323" s="10">
        <f t="shared" si="10"/>
        <v>0</v>
      </c>
      <c r="AG323" s="10">
        <f t="shared" si="11"/>
        <v>0.75</v>
      </c>
      <c r="AH323" s="10">
        <f t="shared" si="12"/>
        <v>0.75</v>
      </c>
      <c r="AI323" s="19">
        <v>49.0</v>
      </c>
      <c r="AJ323" s="13">
        <f t="shared" si="13"/>
        <v>0.35</v>
      </c>
      <c r="AK323" s="19">
        <v>46.0</v>
      </c>
      <c r="AL323" s="13">
        <f t="shared" si="14"/>
        <v>0.3285714286</v>
      </c>
      <c r="AM323" s="19">
        <v>45.0</v>
      </c>
      <c r="AN323" s="13">
        <f t="shared" si="15"/>
        <v>0.3214285714</v>
      </c>
      <c r="AO323" s="13">
        <f t="shared" si="16"/>
        <v>0.5157894737</v>
      </c>
      <c r="AP323" s="8">
        <v>7.0</v>
      </c>
      <c r="AQ323" s="14">
        <v>4.14</v>
      </c>
      <c r="AR323" s="19">
        <v>16.88</v>
      </c>
      <c r="AS323" s="26">
        <v>9.0</v>
      </c>
      <c r="AT323" s="27">
        <v>0.17200000000000001</v>
      </c>
      <c r="AU323" s="8">
        <v>5.0</v>
      </c>
      <c r="AV323" s="27">
        <v>1.306</v>
      </c>
      <c r="AW323" s="19">
        <v>50.61</v>
      </c>
      <c r="AX323" s="19">
        <v>15.66</v>
      </c>
      <c r="AY323" s="27">
        <v>1.5939999999999999</v>
      </c>
      <c r="AZ323" s="27">
        <v>2.121</v>
      </c>
      <c r="BA323" s="19">
        <v>49.7</v>
      </c>
      <c r="BB323" s="13">
        <f t="shared" si="17"/>
        <v>0.1142857143</v>
      </c>
      <c r="BC323" s="28">
        <f t="shared" si="18"/>
        <v>0.875</v>
      </c>
      <c r="BD323" s="26">
        <f t="shared" si="19"/>
        <v>989.2857143</v>
      </c>
      <c r="BE323" s="13">
        <f t="shared" si="20"/>
        <v>-0.01071428571</v>
      </c>
      <c r="BF323" s="18">
        <f t="shared" si="21"/>
        <v>3.606040117</v>
      </c>
      <c r="BG323" s="18">
        <f t="shared" si="22"/>
        <v>3.606040117</v>
      </c>
      <c r="BH323" s="14">
        <f t="shared" si="23"/>
        <v>31.55285103</v>
      </c>
      <c r="BI323" s="14">
        <f t="shared" si="24"/>
        <v>28.84832094</v>
      </c>
      <c r="BJ323" s="14">
        <f t="shared" si="25"/>
        <v>51.38607167</v>
      </c>
      <c r="BK323" s="14">
        <f t="shared" si="26"/>
        <v>54.09060176</v>
      </c>
      <c r="BL323" s="14">
        <f t="shared" si="27"/>
        <v>-2.704530088</v>
      </c>
      <c r="BM323" s="19">
        <v>8.0</v>
      </c>
      <c r="BN323" s="19">
        <v>8.0</v>
      </c>
      <c r="BO323" s="26">
        <v>62.0</v>
      </c>
      <c r="BP323" s="26">
        <v>56.0</v>
      </c>
      <c r="BQ323" s="19">
        <v>19.0</v>
      </c>
      <c r="BR323" s="19">
        <v>18.0</v>
      </c>
      <c r="BS323" s="19">
        <v>25.0</v>
      </c>
      <c r="BT323" s="19">
        <v>38.0</v>
      </c>
      <c r="BU323" s="19">
        <v>44.0</v>
      </c>
      <c r="BV323" s="19">
        <v>56.0</v>
      </c>
      <c r="BW323" s="13">
        <f t="shared" si="28"/>
        <v>0.44</v>
      </c>
      <c r="BX323" s="14">
        <v>-5.82</v>
      </c>
      <c r="BY323" s="29">
        <f t="shared" si="29"/>
        <v>-3.988477456</v>
      </c>
      <c r="BZ323" s="18">
        <f t="shared" si="30"/>
        <v>2.848983245</v>
      </c>
      <c r="CA323" s="18">
        <f t="shared" si="31"/>
        <v>2.477376735</v>
      </c>
      <c r="CB323" s="14">
        <f t="shared" si="32"/>
        <v>28.73757013</v>
      </c>
      <c r="CC323" s="14">
        <f t="shared" si="33"/>
        <v>29.48078315</v>
      </c>
      <c r="CD323" s="14">
        <f t="shared" si="34"/>
        <v>50.53848539</v>
      </c>
      <c r="CE323" s="14">
        <f t="shared" si="35"/>
        <v>55.12163235</v>
      </c>
      <c r="CF323" s="14">
        <f t="shared" si="36"/>
        <v>1.878616872</v>
      </c>
      <c r="CG323" s="7">
        <v>484.383333</v>
      </c>
      <c r="CH323" s="7">
        <v>23.0</v>
      </c>
      <c r="CI323" s="7">
        <v>20.0</v>
      </c>
      <c r="CJ323" s="26">
        <v>209.0</v>
      </c>
      <c r="CK323" s="7">
        <v>218.0</v>
      </c>
      <c r="CL323" s="7">
        <v>83.0</v>
      </c>
      <c r="CM323" s="7">
        <v>83.0</v>
      </c>
      <c r="CN323" s="7">
        <v>93.0</v>
      </c>
      <c r="CO323" s="7">
        <v>124.0</v>
      </c>
      <c r="CP323" s="19">
        <v>1.0</v>
      </c>
      <c r="CQ323" s="19">
        <v>0.0</v>
      </c>
      <c r="CR323" s="26">
        <f t="shared" si="37"/>
        <v>-1</v>
      </c>
      <c r="CS323" s="18">
        <f t="shared" si="38"/>
        <v>0.4185073239</v>
      </c>
      <c r="CT323" s="18">
        <f t="shared" si="39"/>
        <v>0</v>
      </c>
      <c r="CU323" s="18">
        <f t="shared" si="40"/>
        <v>-0.4185073239</v>
      </c>
      <c r="CV323" s="30">
        <v>4.77</v>
      </c>
      <c r="CW323" s="30">
        <v>5.71</v>
      </c>
      <c r="CX323" s="30">
        <v>10.08</v>
      </c>
      <c r="CY323" s="30">
        <v>4.94</v>
      </c>
      <c r="CZ323" s="30">
        <v>5.04</v>
      </c>
      <c r="DA323" s="30">
        <v>4.84</v>
      </c>
      <c r="DB323" s="7">
        <v>0.0</v>
      </c>
      <c r="DC323" s="7">
        <v>0.0</v>
      </c>
      <c r="DD323" s="13" t="str">
        <f t="shared" si="41"/>
        <v> </v>
      </c>
      <c r="DE323" s="7">
        <v>0.0</v>
      </c>
      <c r="DF323" s="7">
        <v>0.0</v>
      </c>
      <c r="DG323" s="7">
        <v>0.0</v>
      </c>
      <c r="DH323" s="7">
        <v>0.0</v>
      </c>
      <c r="DI323" s="7">
        <v>0.0</v>
      </c>
      <c r="DJ323" s="8" t="s">
        <v>4315</v>
      </c>
      <c r="DK323" s="7" t="s">
        <v>4316</v>
      </c>
    </row>
    <row r="324" ht="12.75" customHeight="1">
      <c r="A324" s="7" t="s">
        <v>1589</v>
      </c>
      <c r="B324" s="7" t="s">
        <v>1714</v>
      </c>
      <c r="C324" s="8" t="s">
        <v>182</v>
      </c>
      <c r="D324" s="9" t="s">
        <v>159</v>
      </c>
      <c r="E324" s="7">
        <v>4.0</v>
      </c>
      <c r="F324" s="7">
        <v>0.0</v>
      </c>
      <c r="G324" s="7">
        <v>0.0</v>
      </c>
      <c r="H324" s="24">
        <f t="shared" si="1"/>
        <v>0</v>
      </c>
      <c r="I324" s="25">
        <f t="shared" si="2"/>
        <v>0</v>
      </c>
      <c r="J324" s="19">
        <v>0.0</v>
      </c>
      <c r="K324" s="19">
        <v>0.0</v>
      </c>
      <c r="L324" s="19">
        <v>0.0</v>
      </c>
      <c r="M324" s="19">
        <v>3.0</v>
      </c>
      <c r="N324" s="19">
        <v>0.0</v>
      </c>
      <c r="O324" s="19">
        <v>0.0</v>
      </c>
      <c r="P324" s="19">
        <v>0.0</v>
      </c>
      <c r="Q324" s="10">
        <f t="shared" si="3"/>
        <v>0</v>
      </c>
      <c r="R324" s="10">
        <f t="shared" si="4"/>
        <v>0</v>
      </c>
      <c r="S324" s="7">
        <v>1689.0</v>
      </c>
      <c r="T324" s="14">
        <f t="shared" si="5"/>
        <v>7.0375</v>
      </c>
      <c r="U324" s="14">
        <v>31.43</v>
      </c>
      <c r="V324" s="14">
        <f t="shared" si="6"/>
        <v>7.8575</v>
      </c>
      <c r="W324" s="14">
        <v>173.66</v>
      </c>
      <c r="X324" s="14">
        <f t="shared" si="7"/>
        <v>43.415</v>
      </c>
      <c r="Y324" s="13">
        <f t="shared" si="8"/>
        <v>0.1532497928</v>
      </c>
      <c r="Z324" s="12">
        <f t="shared" si="9"/>
        <v>0</v>
      </c>
      <c r="AA324" s="19">
        <v>0.0</v>
      </c>
      <c r="AB324" s="19">
        <v>7.0</v>
      </c>
      <c r="AC324" s="19">
        <v>9.0</v>
      </c>
      <c r="AD324" s="19">
        <v>0.0</v>
      </c>
      <c r="AE324" s="19">
        <v>1.0</v>
      </c>
      <c r="AF324" s="10">
        <f t="shared" si="10"/>
        <v>0</v>
      </c>
      <c r="AG324" s="10">
        <f t="shared" si="11"/>
        <v>0</v>
      </c>
      <c r="AH324" s="10">
        <f t="shared" si="12"/>
        <v>0</v>
      </c>
      <c r="AI324" s="19">
        <v>5.0</v>
      </c>
      <c r="AJ324" s="13">
        <f t="shared" si="13"/>
        <v>0.2380952381</v>
      </c>
      <c r="AK324" s="19">
        <v>9.0</v>
      </c>
      <c r="AL324" s="13">
        <f t="shared" si="14"/>
        <v>0.4285714286</v>
      </c>
      <c r="AM324" s="19">
        <v>7.0</v>
      </c>
      <c r="AN324" s="13">
        <f t="shared" si="15"/>
        <v>0.3333333333</v>
      </c>
      <c r="AO324" s="13">
        <f t="shared" si="16"/>
        <v>0.3571428571</v>
      </c>
      <c r="AP324" s="8">
        <v>1.0</v>
      </c>
      <c r="AQ324" s="14">
        <v>-11.01</v>
      </c>
      <c r="AR324" s="19">
        <v>16.29</v>
      </c>
      <c r="AS324" s="26">
        <v>15.0</v>
      </c>
      <c r="AT324" s="27">
        <v>-2.384</v>
      </c>
      <c r="AU324" s="8">
        <v>15.0</v>
      </c>
      <c r="AV324" s="27">
        <v>-5.027</v>
      </c>
      <c r="AW324" s="19">
        <v>47.7</v>
      </c>
      <c r="AX324" s="19">
        <v>15.78</v>
      </c>
      <c r="AY324" s="27">
        <v>-8.875</v>
      </c>
      <c r="AZ324" s="27">
        <v>-12.666</v>
      </c>
      <c r="BA324" s="19">
        <v>44.88</v>
      </c>
      <c r="BB324" s="13">
        <f t="shared" si="17"/>
        <v>0</v>
      </c>
      <c r="BC324" s="28">
        <f t="shared" si="18"/>
        <v>0.9</v>
      </c>
      <c r="BD324" s="26">
        <f t="shared" si="19"/>
        <v>900</v>
      </c>
      <c r="BE324" s="13">
        <f t="shared" si="20"/>
        <v>-0.1</v>
      </c>
      <c r="BF324" s="18">
        <f t="shared" si="21"/>
        <v>0</v>
      </c>
      <c r="BG324" s="18">
        <f t="shared" si="22"/>
        <v>3.818008272</v>
      </c>
      <c r="BH324" s="14">
        <f t="shared" si="23"/>
        <v>20.9990455</v>
      </c>
      <c r="BI324" s="14">
        <f t="shared" si="24"/>
        <v>38.18008272</v>
      </c>
      <c r="BJ324" s="14">
        <f t="shared" si="25"/>
        <v>28.63506204</v>
      </c>
      <c r="BK324" s="14">
        <f t="shared" si="26"/>
        <v>66.81514477</v>
      </c>
      <c r="BL324" s="14">
        <f t="shared" si="27"/>
        <v>-38.18008272</v>
      </c>
      <c r="BM324" s="19">
        <v>0.0</v>
      </c>
      <c r="BN324" s="19">
        <v>2.0</v>
      </c>
      <c r="BO324" s="26">
        <v>11.0</v>
      </c>
      <c r="BP324" s="26">
        <v>18.0</v>
      </c>
      <c r="BQ324" s="19">
        <v>4.0</v>
      </c>
      <c r="BR324" s="19">
        <v>8.0</v>
      </c>
      <c r="BS324" s="19">
        <v>0.0</v>
      </c>
      <c r="BT324" s="19">
        <v>7.0</v>
      </c>
      <c r="BU324" s="19">
        <v>5.0</v>
      </c>
      <c r="BV324" s="19">
        <v>16.0</v>
      </c>
      <c r="BW324" s="13">
        <f t="shared" si="28"/>
        <v>0.2380952381</v>
      </c>
      <c r="BX324" s="14">
        <v>-31.16</v>
      </c>
      <c r="BY324" s="29">
        <f t="shared" si="29"/>
        <v>-27.20251129</v>
      </c>
      <c r="BZ324" s="18">
        <f t="shared" si="30"/>
        <v>2.044624743</v>
      </c>
      <c r="CA324" s="18">
        <f t="shared" si="31"/>
        <v>2.628803241</v>
      </c>
      <c r="CB324" s="14">
        <f t="shared" si="32"/>
        <v>26.28803241</v>
      </c>
      <c r="CC324" s="14">
        <f t="shared" si="33"/>
        <v>29.2089249</v>
      </c>
      <c r="CD324" s="14">
        <f t="shared" si="34"/>
        <v>53.16024332</v>
      </c>
      <c r="CE324" s="14">
        <f t="shared" si="35"/>
        <v>55.49695731</v>
      </c>
      <c r="CF324" s="14">
        <f t="shared" si="36"/>
        <v>-35.84336873</v>
      </c>
      <c r="CG324" s="7">
        <v>205.416667</v>
      </c>
      <c r="CH324" s="7">
        <v>7.0</v>
      </c>
      <c r="CI324" s="7">
        <v>9.0</v>
      </c>
      <c r="CJ324" s="26">
        <v>83.0</v>
      </c>
      <c r="CK324" s="7">
        <v>91.0</v>
      </c>
      <c r="CL324" s="7">
        <v>43.0</v>
      </c>
      <c r="CM324" s="7">
        <v>35.0</v>
      </c>
      <c r="CN324" s="7">
        <v>49.0</v>
      </c>
      <c r="CO324" s="7">
        <v>55.0</v>
      </c>
      <c r="CP324" s="19">
        <v>0.0</v>
      </c>
      <c r="CQ324" s="19">
        <v>0.0</v>
      </c>
      <c r="CR324" s="26">
        <f t="shared" si="37"/>
        <v>0</v>
      </c>
      <c r="CS324" s="18">
        <f t="shared" si="38"/>
        <v>0</v>
      </c>
      <c r="CT324" s="18">
        <f t="shared" si="39"/>
        <v>0</v>
      </c>
      <c r="CU324" s="18">
        <f t="shared" si="40"/>
        <v>0</v>
      </c>
      <c r="CV324" s="30">
        <v>0.56</v>
      </c>
      <c r="CW324" s="30">
        <v>1.46</v>
      </c>
      <c r="CX324" s="30">
        <v>0.51</v>
      </c>
      <c r="CY324" s="30">
        <v>0.79</v>
      </c>
      <c r="CZ324" s="30">
        <v>0.74</v>
      </c>
      <c r="DA324" s="30">
        <v>1.84</v>
      </c>
      <c r="DB324" s="7">
        <v>0.0</v>
      </c>
      <c r="DC324" s="7">
        <v>0.0</v>
      </c>
      <c r="DD324" s="13" t="str">
        <f t="shared" si="41"/>
        <v> </v>
      </c>
      <c r="DE324" s="7">
        <v>0.0</v>
      </c>
      <c r="DF324" s="7">
        <v>0.0</v>
      </c>
      <c r="DG324" s="7">
        <v>0.0</v>
      </c>
      <c r="DH324" s="7">
        <v>0.0</v>
      </c>
      <c r="DI324" s="7">
        <v>0.0</v>
      </c>
      <c r="DJ324" s="8" t="s">
        <v>4317</v>
      </c>
      <c r="DK324" s="7" t="s">
        <v>4318</v>
      </c>
    </row>
    <row r="325" ht="12.75" customHeight="1">
      <c r="A325" s="7" t="s">
        <v>1717</v>
      </c>
      <c r="B325" s="7" t="s">
        <v>1718</v>
      </c>
      <c r="C325" s="8" t="s">
        <v>297</v>
      </c>
      <c r="D325" s="9" t="s">
        <v>183</v>
      </c>
      <c r="E325" s="7">
        <v>67.0</v>
      </c>
      <c r="F325" s="7">
        <v>20.0</v>
      </c>
      <c r="G325" s="7">
        <v>16.0</v>
      </c>
      <c r="H325" s="24">
        <f t="shared" si="1"/>
        <v>36</v>
      </c>
      <c r="I325" s="25">
        <f t="shared" si="2"/>
        <v>2.257289163</v>
      </c>
      <c r="J325" s="19">
        <v>18.0</v>
      </c>
      <c r="K325" s="19">
        <v>11.0</v>
      </c>
      <c r="L325" s="19">
        <v>4.0</v>
      </c>
      <c r="M325" s="19">
        <v>77.0</v>
      </c>
      <c r="N325" s="19">
        <v>31.0</v>
      </c>
      <c r="O325" s="19">
        <v>25.0</v>
      </c>
      <c r="P325" s="19">
        <v>84.0</v>
      </c>
      <c r="Q325" s="10">
        <f t="shared" si="3"/>
        <v>0.2597402597</v>
      </c>
      <c r="R325" s="10">
        <f t="shared" si="4"/>
        <v>0.1503759398</v>
      </c>
      <c r="S325" s="7">
        <v>57414.0</v>
      </c>
      <c r="T325" s="14">
        <f t="shared" si="5"/>
        <v>14.28208955</v>
      </c>
      <c r="U325" s="14">
        <v>862.73</v>
      </c>
      <c r="V325" s="14">
        <f t="shared" si="6"/>
        <v>12.87656716</v>
      </c>
      <c r="W325" s="14">
        <v>2359.81</v>
      </c>
      <c r="X325" s="14">
        <f t="shared" si="7"/>
        <v>35.22104478</v>
      </c>
      <c r="Y325" s="13">
        <f t="shared" si="8"/>
        <v>0.2677173906</v>
      </c>
      <c r="Z325" s="12">
        <f t="shared" si="9"/>
        <v>98.02222222</v>
      </c>
      <c r="AA325" s="19">
        <v>13.0</v>
      </c>
      <c r="AB325" s="19">
        <v>35.0</v>
      </c>
      <c r="AC325" s="19">
        <v>32.0</v>
      </c>
      <c r="AD325" s="19">
        <v>22.0</v>
      </c>
      <c r="AE325" s="19">
        <v>17.0</v>
      </c>
      <c r="AF325" s="10">
        <f t="shared" si="10"/>
        <v>0.4</v>
      </c>
      <c r="AG325" s="10">
        <f t="shared" si="11"/>
        <v>0.3333333333</v>
      </c>
      <c r="AH325" s="10">
        <f t="shared" si="12"/>
        <v>0.7333333333</v>
      </c>
      <c r="AI325" s="19">
        <v>313.0</v>
      </c>
      <c r="AJ325" s="13">
        <f t="shared" si="13"/>
        <v>0.3485523385</v>
      </c>
      <c r="AK325" s="19">
        <v>216.0</v>
      </c>
      <c r="AL325" s="13">
        <f t="shared" si="14"/>
        <v>0.2405345212</v>
      </c>
      <c r="AM325" s="19">
        <v>369.0</v>
      </c>
      <c r="AN325" s="13">
        <f t="shared" si="15"/>
        <v>0.4109131403</v>
      </c>
      <c r="AO325" s="13">
        <f t="shared" si="16"/>
        <v>0.5916824197</v>
      </c>
      <c r="AP325" s="8">
        <v>16.0</v>
      </c>
      <c r="AQ325" s="14">
        <v>11.74</v>
      </c>
      <c r="AR325" s="19">
        <v>17.8</v>
      </c>
      <c r="AS325" s="26">
        <v>3.0</v>
      </c>
      <c r="AT325" s="27">
        <v>0.836</v>
      </c>
      <c r="AU325" s="8">
        <v>1.0</v>
      </c>
      <c r="AV325" s="27">
        <v>1.21</v>
      </c>
      <c r="AW325" s="19">
        <v>50.35</v>
      </c>
      <c r="AX325" s="19">
        <v>17.93</v>
      </c>
      <c r="AY325" s="27">
        <v>2.616</v>
      </c>
      <c r="AZ325" s="27">
        <v>-3.5380000000000003</v>
      </c>
      <c r="BA325" s="19">
        <v>49.7</v>
      </c>
      <c r="BB325" s="13">
        <f t="shared" si="17"/>
        <v>0.1122194514</v>
      </c>
      <c r="BC325" s="28">
        <f t="shared" si="18"/>
        <v>0.9367945824</v>
      </c>
      <c r="BD325" s="26">
        <f t="shared" si="19"/>
        <v>1049.014034</v>
      </c>
      <c r="BE325" s="13">
        <f t="shared" si="20"/>
        <v>0.04901403376</v>
      </c>
      <c r="BF325" s="18">
        <f t="shared" si="21"/>
        <v>3.129600223</v>
      </c>
      <c r="BG325" s="18">
        <f t="shared" si="22"/>
        <v>1.947306805</v>
      </c>
      <c r="BH325" s="14">
        <f t="shared" si="23"/>
        <v>27.88821532</v>
      </c>
      <c r="BI325" s="14">
        <f t="shared" si="24"/>
        <v>30.80917552</v>
      </c>
      <c r="BJ325" s="14">
        <f t="shared" si="25"/>
        <v>49.65632353</v>
      </c>
      <c r="BK325" s="14">
        <f t="shared" si="26"/>
        <v>54.45504387</v>
      </c>
      <c r="BL325" s="14">
        <f t="shared" si="27"/>
        <v>-4.798720341</v>
      </c>
      <c r="BM325" s="19">
        <v>45.0</v>
      </c>
      <c r="BN325" s="19">
        <v>28.0</v>
      </c>
      <c r="BO325" s="26">
        <v>356.0</v>
      </c>
      <c r="BP325" s="26">
        <v>415.0</v>
      </c>
      <c r="BQ325" s="19">
        <v>146.0</v>
      </c>
      <c r="BR325" s="19">
        <v>181.0</v>
      </c>
      <c r="BS325" s="19">
        <v>167.0</v>
      </c>
      <c r="BT325" s="19">
        <v>159.0</v>
      </c>
      <c r="BU325" s="19">
        <v>342.0</v>
      </c>
      <c r="BV325" s="19">
        <v>422.0</v>
      </c>
      <c r="BW325" s="13">
        <f t="shared" si="28"/>
        <v>0.4476439791</v>
      </c>
      <c r="BX325" s="14">
        <v>-0.48</v>
      </c>
      <c r="BY325" s="29">
        <f t="shared" si="29"/>
        <v>-2.341098413</v>
      </c>
      <c r="BZ325" s="18">
        <f t="shared" si="30"/>
        <v>1.995048633</v>
      </c>
      <c r="CA325" s="18">
        <f t="shared" si="31"/>
        <v>2.218792405</v>
      </c>
      <c r="CB325" s="14">
        <f t="shared" si="32"/>
        <v>27.76287303</v>
      </c>
      <c r="CC325" s="14">
        <f t="shared" si="33"/>
        <v>30.24269984</v>
      </c>
      <c r="CD325" s="14">
        <f t="shared" si="34"/>
        <v>49.78298925</v>
      </c>
      <c r="CE325" s="14">
        <f t="shared" si="35"/>
        <v>54.59348035</v>
      </c>
      <c r="CF325" s="14">
        <f t="shared" si="36"/>
        <v>0.01177075512</v>
      </c>
      <c r="CG325" s="7">
        <v>3217.966667</v>
      </c>
      <c r="CH325" s="7">
        <v>107.0</v>
      </c>
      <c r="CI325" s="7">
        <v>119.0</v>
      </c>
      <c r="CJ325" s="26">
        <v>1382.0</v>
      </c>
      <c r="CK325" s="7">
        <v>1503.0</v>
      </c>
      <c r="CL325" s="7">
        <v>546.0</v>
      </c>
      <c r="CM325" s="7">
        <v>623.0</v>
      </c>
      <c r="CN325" s="7">
        <v>635.0</v>
      </c>
      <c r="CO325" s="7">
        <v>683.0</v>
      </c>
      <c r="CP325" s="19">
        <v>11.0</v>
      </c>
      <c r="CQ325" s="19">
        <v>10.0</v>
      </c>
      <c r="CR325" s="26">
        <f t="shared" si="37"/>
        <v>-1</v>
      </c>
      <c r="CS325" s="18">
        <f t="shared" si="38"/>
        <v>0.6897272442</v>
      </c>
      <c r="CT325" s="18">
        <f t="shared" si="39"/>
        <v>0.6270247675</v>
      </c>
      <c r="CU325" s="18">
        <f t="shared" si="40"/>
        <v>-0.06270247675</v>
      </c>
      <c r="CV325" s="30">
        <v>32.76</v>
      </c>
      <c r="CW325" s="30">
        <v>34.25</v>
      </c>
      <c r="CX325" s="30">
        <v>23.27</v>
      </c>
      <c r="CY325" s="30">
        <v>35.33</v>
      </c>
      <c r="CZ325" s="30">
        <v>31.32</v>
      </c>
      <c r="DA325" s="30">
        <v>45.71</v>
      </c>
      <c r="DB325" s="7">
        <v>4.0</v>
      </c>
      <c r="DC325" s="7">
        <v>12.0</v>
      </c>
      <c r="DD325" s="13">
        <f t="shared" si="41"/>
        <v>0.25</v>
      </c>
      <c r="DE325" s="7">
        <v>-0.04</v>
      </c>
      <c r="DF325" s="7">
        <v>-1.69</v>
      </c>
      <c r="DG325" s="7">
        <v>8.0</v>
      </c>
      <c r="DH325" s="7">
        <v>5.0</v>
      </c>
      <c r="DI325" s="7">
        <v>1.0</v>
      </c>
      <c r="DJ325" s="8" t="s">
        <v>4319</v>
      </c>
      <c r="DK325" s="7" t="s">
        <v>4320</v>
      </c>
    </row>
    <row r="326" ht="12.75" customHeight="1">
      <c r="A326" s="7" t="s">
        <v>1722</v>
      </c>
      <c r="B326" s="7" t="s">
        <v>1723</v>
      </c>
      <c r="C326" s="8" t="s">
        <v>839</v>
      </c>
      <c r="D326" s="9" t="s">
        <v>150</v>
      </c>
      <c r="E326" s="7">
        <v>64.0</v>
      </c>
      <c r="F326" s="7">
        <v>9.0</v>
      </c>
      <c r="G326" s="7">
        <v>18.0</v>
      </c>
      <c r="H326" s="24">
        <f t="shared" si="1"/>
        <v>27</v>
      </c>
      <c r="I326" s="25">
        <f t="shared" si="2"/>
        <v>1.898177983</v>
      </c>
      <c r="J326" s="19">
        <v>9.0</v>
      </c>
      <c r="K326" s="19">
        <v>7.0</v>
      </c>
      <c r="L326" s="19">
        <v>9.0</v>
      </c>
      <c r="M326" s="19">
        <v>90.0</v>
      </c>
      <c r="N326" s="19">
        <v>35.0</v>
      </c>
      <c r="O326" s="19">
        <v>27.0</v>
      </c>
      <c r="P326" s="19">
        <v>106.0</v>
      </c>
      <c r="Q326" s="10">
        <f t="shared" si="3"/>
        <v>0.1</v>
      </c>
      <c r="R326" s="10">
        <f t="shared" si="4"/>
        <v>0.05921052632</v>
      </c>
      <c r="S326" s="7">
        <v>51207.0</v>
      </c>
      <c r="T326" s="14">
        <f t="shared" si="5"/>
        <v>13.33515625</v>
      </c>
      <c r="U326" s="14">
        <v>811.12</v>
      </c>
      <c r="V326" s="14">
        <f t="shared" si="6"/>
        <v>12.67375</v>
      </c>
      <c r="W326" s="14">
        <v>2130.25</v>
      </c>
      <c r="X326" s="14">
        <f t="shared" si="7"/>
        <v>33.28515625</v>
      </c>
      <c r="Y326" s="13">
        <f t="shared" si="8"/>
        <v>0.2757626548</v>
      </c>
      <c r="Z326" s="12">
        <f t="shared" si="9"/>
        <v>77.4</v>
      </c>
      <c r="AA326" s="19">
        <v>24.0</v>
      </c>
      <c r="AB326" s="19">
        <v>110.0</v>
      </c>
      <c r="AC326" s="19">
        <v>53.0</v>
      </c>
      <c r="AD326" s="19">
        <v>17.0</v>
      </c>
      <c r="AE326" s="19">
        <v>19.0</v>
      </c>
      <c r="AF326" s="10">
        <f t="shared" si="10"/>
        <v>0.2571428571</v>
      </c>
      <c r="AG326" s="10">
        <f t="shared" si="11"/>
        <v>0.4571428571</v>
      </c>
      <c r="AH326" s="10">
        <f t="shared" si="12"/>
        <v>0.7142857143</v>
      </c>
      <c r="AI326" s="19">
        <v>271.0</v>
      </c>
      <c r="AJ326" s="13">
        <f t="shared" si="13"/>
        <v>0.3408805031</v>
      </c>
      <c r="AK326" s="19">
        <v>255.0</v>
      </c>
      <c r="AL326" s="13">
        <f t="shared" si="14"/>
        <v>0.320754717</v>
      </c>
      <c r="AM326" s="19">
        <v>269.0</v>
      </c>
      <c r="AN326" s="13">
        <f t="shared" si="15"/>
        <v>0.3383647799</v>
      </c>
      <c r="AO326" s="13">
        <f t="shared" si="16"/>
        <v>0.5152091255</v>
      </c>
      <c r="AP326" s="8">
        <v>10.0</v>
      </c>
      <c r="AQ326" s="14">
        <v>5.38</v>
      </c>
      <c r="AR326" s="19">
        <v>17.52</v>
      </c>
      <c r="AS326" s="26">
        <v>2.0</v>
      </c>
      <c r="AT326" s="27">
        <v>0.785</v>
      </c>
      <c r="AU326" s="8">
        <v>4.0</v>
      </c>
      <c r="AV326" s="27">
        <v>1.086</v>
      </c>
      <c r="AW326" s="19">
        <v>50.55</v>
      </c>
      <c r="AX326" s="19">
        <v>17.85</v>
      </c>
      <c r="AY326" s="27">
        <v>2.598</v>
      </c>
      <c r="AZ326" s="27">
        <v>-4.688</v>
      </c>
      <c r="BA326" s="19">
        <v>48.58</v>
      </c>
      <c r="BB326" s="13">
        <f t="shared" si="17"/>
        <v>0.09043927649</v>
      </c>
      <c r="BC326" s="28">
        <f t="shared" si="18"/>
        <v>0.9283950617</v>
      </c>
      <c r="BD326" s="26">
        <f t="shared" si="19"/>
        <v>1018.834338</v>
      </c>
      <c r="BE326" s="13">
        <f t="shared" si="20"/>
        <v>0.01883433821</v>
      </c>
      <c r="BF326" s="18">
        <f t="shared" si="21"/>
        <v>2.589012723</v>
      </c>
      <c r="BG326" s="18">
        <f t="shared" si="22"/>
        <v>2.145181971</v>
      </c>
      <c r="BH326" s="14">
        <f t="shared" si="23"/>
        <v>28.62708354</v>
      </c>
      <c r="BI326" s="14">
        <f t="shared" si="24"/>
        <v>29.9585758</v>
      </c>
      <c r="BJ326" s="14">
        <f t="shared" si="25"/>
        <v>56.58842095</v>
      </c>
      <c r="BK326" s="14">
        <f t="shared" si="26"/>
        <v>57.0322517</v>
      </c>
      <c r="BL326" s="14">
        <f t="shared" si="27"/>
        <v>-0.4438307525</v>
      </c>
      <c r="BM326" s="19">
        <v>35.0</v>
      </c>
      <c r="BN326" s="19">
        <v>29.0</v>
      </c>
      <c r="BO326" s="26">
        <v>352.0</v>
      </c>
      <c r="BP326" s="26">
        <v>376.0</v>
      </c>
      <c r="BQ326" s="19">
        <v>183.0</v>
      </c>
      <c r="BR326" s="19">
        <v>187.0</v>
      </c>
      <c r="BS326" s="19">
        <v>195.0</v>
      </c>
      <c r="BT326" s="19">
        <v>179.0</v>
      </c>
      <c r="BU326" s="19">
        <v>375.0</v>
      </c>
      <c r="BV326" s="19">
        <v>357.0</v>
      </c>
      <c r="BW326" s="13">
        <f t="shared" si="28"/>
        <v>0.512295082</v>
      </c>
      <c r="BX326" s="14">
        <v>6.39</v>
      </c>
      <c r="BY326" s="29">
        <f t="shared" si="29"/>
        <v>4.875150236</v>
      </c>
      <c r="BZ326" s="18">
        <f t="shared" si="30"/>
        <v>1.943457877</v>
      </c>
      <c r="CA326" s="18">
        <f t="shared" si="31"/>
        <v>2.086660037</v>
      </c>
      <c r="CB326" s="14">
        <f t="shared" si="32"/>
        <v>26.92200596</v>
      </c>
      <c r="CC326" s="14">
        <f t="shared" si="33"/>
        <v>30.93166643</v>
      </c>
      <c r="CD326" s="14">
        <f t="shared" si="34"/>
        <v>51.67552209</v>
      </c>
      <c r="CE326" s="14">
        <f t="shared" si="35"/>
        <v>58.7742577</v>
      </c>
      <c r="CF326" s="14">
        <f t="shared" si="36"/>
        <v>6.654904863</v>
      </c>
      <c r="CG326" s="7">
        <v>2932.916667</v>
      </c>
      <c r="CH326" s="7">
        <v>95.0</v>
      </c>
      <c r="CI326" s="7">
        <v>102.0</v>
      </c>
      <c r="CJ326" s="26">
        <v>1221.0</v>
      </c>
      <c r="CK326" s="7">
        <v>1410.0</v>
      </c>
      <c r="CL326" s="7">
        <v>559.0</v>
      </c>
      <c r="CM326" s="7">
        <v>659.0</v>
      </c>
      <c r="CN326" s="7">
        <v>651.0</v>
      </c>
      <c r="CO326" s="7">
        <v>702.0</v>
      </c>
      <c r="CP326" s="19">
        <v>18.0</v>
      </c>
      <c r="CQ326" s="19">
        <v>18.0</v>
      </c>
      <c r="CR326" s="26">
        <f t="shared" si="37"/>
        <v>0</v>
      </c>
      <c r="CS326" s="18">
        <f t="shared" si="38"/>
        <v>1.265451989</v>
      </c>
      <c r="CT326" s="18">
        <f t="shared" si="39"/>
        <v>1.265451989</v>
      </c>
      <c r="CU326" s="18">
        <f t="shared" si="40"/>
        <v>0</v>
      </c>
      <c r="CV326" s="30">
        <v>30.02</v>
      </c>
      <c r="CW326" s="30">
        <v>29.85</v>
      </c>
      <c r="CX326" s="30">
        <v>30.09</v>
      </c>
      <c r="CY326" s="30">
        <v>20.39</v>
      </c>
      <c r="CZ326" s="30">
        <v>28.14</v>
      </c>
      <c r="DA326" s="30">
        <v>33.19</v>
      </c>
      <c r="DB326" s="7">
        <v>421.0</v>
      </c>
      <c r="DC326" s="7">
        <v>342.0</v>
      </c>
      <c r="DD326" s="13">
        <f t="shared" si="41"/>
        <v>0.5517693316</v>
      </c>
      <c r="DE326" s="7">
        <v>-2.2800000000000002</v>
      </c>
      <c r="DF326" s="7">
        <v>24.85</v>
      </c>
      <c r="DG326" s="7">
        <v>253.0</v>
      </c>
      <c r="DH326" s="7">
        <v>261.0</v>
      </c>
      <c r="DI326" s="7">
        <v>211.0</v>
      </c>
      <c r="DJ326" s="8" t="s">
        <v>4321</v>
      </c>
      <c r="DK326" s="7" t="s">
        <v>4322</v>
      </c>
    </row>
    <row r="327" ht="12.75" customHeight="1">
      <c r="A327" s="7" t="s">
        <v>825</v>
      </c>
      <c r="B327" s="7" t="s">
        <v>1727</v>
      </c>
      <c r="C327" s="8" t="s">
        <v>542</v>
      </c>
      <c r="D327" s="9" t="s">
        <v>174</v>
      </c>
      <c r="E327" s="7">
        <v>5.0</v>
      </c>
      <c r="F327" s="7">
        <v>0.0</v>
      </c>
      <c r="G327" s="7">
        <v>1.0</v>
      </c>
      <c r="H327" s="24">
        <f t="shared" si="1"/>
        <v>1</v>
      </c>
      <c r="I327" s="25">
        <f t="shared" si="2"/>
        <v>0.897755611</v>
      </c>
      <c r="J327" s="19">
        <v>0.0</v>
      </c>
      <c r="K327" s="19">
        <v>1.0</v>
      </c>
      <c r="L327" s="19">
        <v>0.0</v>
      </c>
      <c r="M327" s="19">
        <v>3.0</v>
      </c>
      <c r="N327" s="19">
        <v>1.0</v>
      </c>
      <c r="O327" s="19">
        <v>0.0</v>
      </c>
      <c r="P327" s="19">
        <v>1.0</v>
      </c>
      <c r="Q327" s="10">
        <f t="shared" si="3"/>
        <v>0</v>
      </c>
      <c r="R327" s="10">
        <f t="shared" si="4"/>
        <v>0</v>
      </c>
      <c r="S327" s="7">
        <v>4010.0</v>
      </c>
      <c r="T327" s="14">
        <f t="shared" si="5"/>
        <v>13.36666667</v>
      </c>
      <c r="U327" s="14">
        <v>66.1</v>
      </c>
      <c r="V327" s="14">
        <f t="shared" si="6"/>
        <v>13.22</v>
      </c>
      <c r="W327" s="14">
        <v>188.03</v>
      </c>
      <c r="X327" s="14">
        <f t="shared" si="7"/>
        <v>37.606</v>
      </c>
      <c r="Y327" s="13">
        <f t="shared" si="8"/>
        <v>0.2601030968</v>
      </c>
      <c r="Z327" s="12">
        <f t="shared" si="9"/>
        <v>10.66666667</v>
      </c>
      <c r="AA327" s="19">
        <v>7.0</v>
      </c>
      <c r="AB327" s="19">
        <v>9.0</v>
      </c>
      <c r="AC327" s="19">
        <v>9.0</v>
      </c>
      <c r="AD327" s="19">
        <v>2.0</v>
      </c>
      <c r="AE327" s="19">
        <v>0.0</v>
      </c>
      <c r="AF327" s="10">
        <f t="shared" si="10"/>
        <v>0</v>
      </c>
      <c r="AG327" s="10">
        <f t="shared" si="11"/>
        <v>0.3333333333</v>
      </c>
      <c r="AH327" s="10">
        <f t="shared" si="12"/>
        <v>0.3333333333</v>
      </c>
      <c r="AI327" s="19">
        <v>13.0</v>
      </c>
      <c r="AJ327" s="13">
        <f t="shared" si="13"/>
        <v>0.2653061224</v>
      </c>
      <c r="AK327" s="19">
        <v>16.0</v>
      </c>
      <c r="AL327" s="13">
        <f t="shared" si="14"/>
        <v>0.3265306122</v>
      </c>
      <c r="AM327" s="19">
        <v>20.0</v>
      </c>
      <c r="AN327" s="13">
        <f t="shared" si="15"/>
        <v>0.4081632653</v>
      </c>
      <c r="AO327" s="13">
        <f t="shared" si="16"/>
        <v>0.4482758621</v>
      </c>
      <c r="AP327" s="8">
        <v>3.0</v>
      </c>
      <c r="AQ327" s="14">
        <v>-0.55</v>
      </c>
      <c r="AR327" s="19">
        <v>16.77</v>
      </c>
      <c r="AS327" s="26">
        <v>9.0</v>
      </c>
      <c r="AT327" s="27">
        <v>-0.004</v>
      </c>
      <c r="AU327" s="8">
        <v>8.0</v>
      </c>
      <c r="AV327" s="27">
        <v>0.16</v>
      </c>
      <c r="AW327" s="19">
        <v>50.09</v>
      </c>
      <c r="AX327" s="19">
        <v>15.33</v>
      </c>
      <c r="AY327" s="27">
        <v>-4.197</v>
      </c>
      <c r="AZ327" s="27">
        <v>-9.374</v>
      </c>
      <c r="BA327" s="19">
        <v>47.4</v>
      </c>
      <c r="BB327" s="13">
        <f t="shared" si="17"/>
        <v>0.09375</v>
      </c>
      <c r="BC327" s="28">
        <f t="shared" si="18"/>
        <v>0.9473684211</v>
      </c>
      <c r="BD327" s="26">
        <f t="shared" si="19"/>
        <v>1041.118421</v>
      </c>
      <c r="BE327" s="13">
        <f t="shared" si="20"/>
        <v>0.04111842105</v>
      </c>
      <c r="BF327" s="18">
        <f t="shared" si="21"/>
        <v>2.723146747</v>
      </c>
      <c r="BG327" s="18">
        <f t="shared" si="22"/>
        <v>1.815431165</v>
      </c>
      <c r="BH327" s="14">
        <f t="shared" si="23"/>
        <v>29.04689864</v>
      </c>
      <c r="BI327" s="14">
        <f t="shared" si="24"/>
        <v>34.49319213</v>
      </c>
      <c r="BJ327" s="14">
        <f t="shared" si="25"/>
        <v>50.83207262</v>
      </c>
      <c r="BK327" s="14">
        <f t="shared" si="26"/>
        <v>65.35552194</v>
      </c>
      <c r="BL327" s="14">
        <f t="shared" si="27"/>
        <v>-14.52344932</v>
      </c>
      <c r="BM327" s="19">
        <v>3.0</v>
      </c>
      <c r="BN327" s="19">
        <v>2.0</v>
      </c>
      <c r="BO327" s="26">
        <v>29.0</v>
      </c>
      <c r="BP327" s="26">
        <v>36.0</v>
      </c>
      <c r="BQ327" s="19">
        <v>10.0</v>
      </c>
      <c r="BR327" s="19">
        <v>16.0</v>
      </c>
      <c r="BS327" s="19">
        <v>14.0</v>
      </c>
      <c r="BT327" s="19">
        <v>18.0</v>
      </c>
      <c r="BU327" s="19">
        <v>32.0</v>
      </c>
      <c r="BV327" s="19">
        <v>33.0</v>
      </c>
      <c r="BW327" s="13">
        <f t="shared" si="28"/>
        <v>0.4923076923</v>
      </c>
      <c r="BX327" s="14">
        <v>5.07</v>
      </c>
      <c r="BY327" s="29">
        <f t="shared" si="29"/>
        <v>-3.838070009</v>
      </c>
      <c r="BZ327" s="18">
        <f t="shared" si="30"/>
        <v>3.061024262</v>
      </c>
      <c r="CA327" s="18">
        <f t="shared" si="31"/>
        <v>1.883707238</v>
      </c>
      <c r="CB327" s="14">
        <f t="shared" si="32"/>
        <v>28.96199878</v>
      </c>
      <c r="CC327" s="14">
        <f t="shared" si="33"/>
        <v>30.13931581</v>
      </c>
      <c r="CD327" s="14">
        <f t="shared" si="34"/>
        <v>49.91824181</v>
      </c>
      <c r="CE327" s="14">
        <f t="shared" si="35"/>
        <v>54.6275099</v>
      </c>
      <c r="CF327" s="14">
        <f t="shared" si="36"/>
        <v>-9.814181224</v>
      </c>
      <c r="CG327" s="7">
        <v>254.816667</v>
      </c>
      <c r="CH327" s="7">
        <v>13.0</v>
      </c>
      <c r="CI327" s="7">
        <v>8.0</v>
      </c>
      <c r="CJ327" s="26">
        <v>110.0</v>
      </c>
      <c r="CK327" s="7">
        <v>120.0</v>
      </c>
      <c r="CL327" s="7">
        <v>41.0</v>
      </c>
      <c r="CM327" s="7">
        <v>44.0</v>
      </c>
      <c r="CN327" s="7">
        <v>48.0</v>
      </c>
      <c r="CO327" s="7">
        <v>60.0</v>
      </c>
      <c r="CP327" s="19">
        <v>1.0</v>
      </c>
      <c r="CQ327" s="19">
        <v>0.0</v>
      </c>
      <c r="CR327" s="26">
        <f t="shared" si="37"/>
        <v>-1</v>
      </c>
      <c r="CS327" s="18">
        <f t="shared" si="38"/>
        <v>0.897755611</v>
      </c>
      <c r="CT327" s="18">
        <f t="shared" si="39"/>
        <v>0</v>
      </c>
      <c r="CU327" s="18">
        <f t="shared" si="40"/>
        <v>-0.897755611</v>
      </c>
      <c r="CV327" s="30">
        <v>2.39</v>
      </c>
      <c r="CW327" s="30">
        <v>2.75</v>
      </c>
      <c r="CX327" s="30">
        <v>3.8</v>
      </c>
      <c r="CY327" s="30">
        <v>1.76</v>
      </c>
      <c r="CZ327" s="30">
        <v>1.7000000000000002</v>
      </c>
      <c r="DA327" s="30">
        <v>3.34</v>
      </c>
      <c r="DB327" s="7">
        <v>0.0</v>
      </c>
      <c r="DC327" s="7">
        <v>0.0</v>
      </c>
      <c r="DD327" s="13" t="str">
        <f t="shared" si="41"/>
        <v> </v>
      </c>
      <c r="DE327" s="7">
        <v>0.0</v>
      </c>
      <c r="DF327" s="7">
        <v>0.0</v>
      </c>
      <c r="DG327" s="7">
        <v>0.0</v>
      </c>
      <c r="DH327" s="7">
        <v>0.0</v>
      </c>
      <c r="DI327" s="7">
        <v>0.0</v>
      </c>
      <c r="DJ327" s="8" t="s">
        <v>4323</v>
      </c>
      <c r="DK327" s="7" t="s">
        <v>4324</v>
      </c>
    </row>
    <row r="328" ht="12.75" customHeight="1">
      <c r="A328" s="7" t="s">
        <v>1539</v>
      </c>
      <c r="B328" s="7" t="s">
        <v>1730</v>
      </c>
      <c r="C328" s="8" t="s">
        <v>237</v>
      </c>
      <c r="D328" s="9" t="s">
        <v>174</v>
      </c>
      <c r="E328" s="7">
        <v>15.0</v>
      </c>
      <c r="F328" s="7">
        <v>0.0</v>
      </c>
      <c r="G328" s="7">
        <v>1.0</v>
      </c>
      <c r="H328" s="24">
        <f t="shared" si="1"/>
        <v>1</v>
      </c>
      <c r="I328" s="25">
        <f t="shared" si="2"/>
        <v>0.3238866397</v>
      </c>
      <c r="J328" s="19">
        <v>0.0</v>
      </c>
      <c r="K328" s="19">
        <v>0.0</v>
      </c>
      <c r="L328" s="19">
        <v>1.0</v>
      </c>
      <c r="M328" s="19">
        <v>7.0</v>
      </c>
      <c r="N328" s="19">
        <v>8.0</v>
      </c>
      <c r="O328" s="19">
        <v>13.0</v>
      </c>
      <c r="P328" s="19">
        <v>7.0</v>
      </c>
      <c r="Q328" s="10">
        <f t="shared" si="3"/>
        <v>0</v>
      </c>
      <c r="R328" s="10">
        <f t="shared" si="4"/>
        <v>0</v>
      </c>
      <c r="S328" s="7">
        <v>11115.0</v>
      </c>
      <c r="T328" s="14">
        <f t="shared" si="5"/>
        <v>12.35</v>
      </c>
      <c r="U328" s="14">
        <v>183.63</v>
      </c>
      <c r="V328" s="14">
        <f t="shared" si="6"/>
        <v>12.242</v>
      </c>
      <c r="W328" s="14">
        <v>527.29</v>
      </c>
      <c r="X328" s="14">
        <f t="shared" si="7"/>
        <v>35.15266667</v>
      </c>
      <c r="Y328" s="13">
        <f t="shared" si="8"/>
        <v>0.2582991054</v>
      </c>
      <c r="Z328" s="12">
        <f t="shared" si="9"/>
        <v>0</v>
      </c>
      <c r="AA328" s="19">
        <v>16.0</v>
      </c>
      <c r="AB328" s="19">
        <v>21.0</v>
      </c>
      <c r="AC328" s="19">
        <v>23.0</v>
      </c>
      <c r="AD328" s="19">
        <v>3.0</v>
      </c>
      <c r="AE328" s="19">
        <v>1.0</v>
      </c>
      <c r="AF328" s="10">
        <f t="shared" si="10"/>
        <v>0</v>
      </c>
      <c r="AG328" s="10">
        <f t="shared" si="11"/>
        <v>0.2</v>
      </c>
      <c r="AH328" s="10">
        <f t="shared" si="12"/>
        <v>0.2</v>
      </c>
      <c r="AI328" s="19">
        <v>69.0</v>
      </c>
      <c r="AJ328" s="13">
        <f t="shared" si="13"/>
        <v>0.4156626506</v>
      </c>
      <c r="AK328" s="19">
        <v>49.0</v>
      </c>
      <c r="AL328" s="13">
        <f t="shared" si="14"/>
        <v>0.2951807229</v>
      </c>
      <c r="AM328" s="19">
        <v>48.0</v>
      </c>
      <c r="AN328" s="13">
        <f t="shared" si="15"/>
        <v>0.2891566265</v>
      </c>
      <c r="AO328" s="13">
        <f t="shared" si="16"/>
        <v>0.5847457627</v>
      </c>
      <c r="AP328" s="8">
        <v>6.0</v>
      </c>
      <c r="AQ328" s="14">
        <v>8.61</v>
      </c>
      <c r="AR328" s="19">
        <v>16.93</v>
      </c>
      <c r="AS328" s="26">
        <v>5.0</v>
      </c>
      <c r="AT328" s="27">
        <v>-1.221</v>
      </c>
      <c r="AU328" s="8">
        <v>6.0</v>
      </c>
      <c r="AV328" s="27">
        <v>-0.902</v>
      </c>
      <c r="AW328" s="19">
        <v>49.6</v>
      </c>
      <c r="AX328" s="19">
        <v>16.74</v>
      </c>
      <c r="AY328" s="27">
        <v>0.927</v>
      </c>
      <c r="AZ328" s="27">
        <v>4.211</v>
      </c>
      <c r="BA328" s="19">
        <v>48.61</v>
      </c>
      <c r="BB328" s="13">
        <f t="shared" si="17"/>
        <v>0.05882352941</v>
      </c>
      <c r="BC328" s="28">
        <f t="shared" si="18"/>
        <v>0.9473684211</v>
      </c>
      <c r="BD328" s="26">
        <f t="shared" si="19"/>
        <v>1006.19195</v>
      </c>
      <c r="BE328" s="13">
        <f t="shared" si="20"/>
        <v>0.006191950464</v>
      </c>
      <c r="BF328" s="18">
        <f t="shared" si="21"/>
        <v>1.63371998</v>
      </c>
      <c r="BG328" s="18">
        <f t="shared" si="22"/>
        <v>1.63371998</v>
      </c>
      <c r="BH328" s="14">
        <f t="shared" si="23"/>
        <v>27.77323967</v>
      </c>
      <c r="BI328" s="14">
        <f t="shared" si="24"/>
        <v>31.04067963</v>
      </c>
      <c r="BJ328" s="14">
        <f t="shared" si="25"/>
        <v>56.52671132</v>
      </c>
      <c r="BK328" s="14">
        <f t="shared" si="26"/>
        <v>52.27903937</v>
      </c>
      <c r="BL328" s="14">
        <f t="shared" si="27"/>
        <v>4.247671949</v>
      </c>
      <c r="BM328" s="19">
        <v>5.0</v>
      </c>
      <c r="BN328" s="19">
        <v>5.0</v>
      </c>
      <c r="BO328" s="26">
        <v>80.0</v>
      </c>
      <c r="BP328" s="26">
        <v>90.0</v>
      </c>
      <c r="BQ328" s="19">
        <v>50.0</v>
      </c>
      <c r="BR328" s="19">
        <v>27.0</v>
      </c>
      <c r="BS328" s="19">
        <v>38.0</v>
      </c>
      <c r="BT328" s="19">
        <v>38.0</v>
      </c>
      <c r="BU328" s="19">
        <v>95.0</v>
      </c>
      <c r="BV328" s="19">
        <v>71.0</v>
      </c>
      <c r="BW328" s="13">
        <f t="shared" si="28"/>
        <v>0.5722891566</v>
      </c>
      <c r="BX328" s="14">
        <v>4.63</v>
      </c>
      <c r="BY328" s="29">
        <f t="shared" si="29"/>
        <v>-2.989226356</v>
      </c>
      <c r="BZ328" s="18">
        <f t="shared" si="30"/>
        <v>2.02119447</v>
      </c>
      <c r="CA328" s="18">
        <f t="shared" si="31"/>
        <v>1.936978034</v>
      </c>
      <c r="CB328" s="14">
        <f t="shared" si="32"/>
        <v>28.46515545</v>
      </c>
      <c r="CC328" s="14">
        <f t="shared" si="33"/>
        <v>29.72840199</v>
      </c>
      <c r="CD328" s="14">
        <f t="shared" si="34"/>
        <v>53.81430276</v>
      </c>
      <c r="CE328" s="14">
        <f t="shared" si="35"/>
        <v>54.65646712</v>
      </c>
      <c r="CF328" s="14">
        <f t="shared" si="36"/>
        <v>5.089836311</v>
      </c>
      <c r="CG328" s="7">
        <v>712.45</v>
      </c>
      <c r="CH328" s="7">
        <v>24.0</v>
      </c>
      <c r="CI328" s="7">
        <v>23.0</v>
      </c>
      <c r="CJ328" s="26">
        <v>314.0</v>
      </c>
      <c r="CK328" s="7">
        <v>330.0</v>
      </c>
      <c r="CL328" s="7">
        <v>156.0</v>
      </c>
      <c r="CM328" s="7">
        <v>138.0</v>
      </c>
      <c r="CN328" s="7">
        <v>145.0</v>
      </c>
      <c r="CO328" s="7">
        <v>158.0</v>
      </c>
      <c r="CP328" s="19">
        <v>2.0</v>
      </c>
      <c r="CQ328" s="19">
        <v>0.0</v>
      </c>
      <c r="CR328" s="26">
        <f t="shared" si="37"/>
        <v>-2</v>
      </c>
      <c r="CS328" s="18">
        <f t="shared" si="38"/>
        <v>0.6477732794</v>
      </c>
      <c r="CT328" s="18">
        <f t="shared" si="39"/>
        <v>0</v>
      </c>
      <c r="CU328" s="18">
        <f t="shared" si="40"/>
        <v>-0.6477732794</v>
      </c>
      <c r="CV328" s="30">
        <v>6.9</v>
      </c>
      <c r="CW328" s="30">
        <v>6.74</v>
      </c>
      <c r="CX328" s="30">
        <v>6.7</v>
      </c>
      <c r="CY328" s="30">
        <v>6.35</v>
      </c>
      <c r="CZ328" s="30">
        <v>7.78</v>
      </c>
      <c r="DA328" s="30">
        <v>6.29</v>
      </c>
      <c r="DB328" s="7">
        <v>0.0</v>
      </c>
      <c r="DC328" s="7">
        <v>0.0</v>
      </c>
      <c r="DD328" s="13" t="str">
        <f t="shared" si="41"/>
        <v> </v>
      </c>
      <c r="DE328" s="7">
        <v>0.0</v>
      </c>
      <c r="DF328" s="7">
        <v>0.0</v>
      </c>
      <c r="DG328" s="7">
        <v>0.0</v>
      </c>
      <c r="DH328" s="7">
        <v>0.0</v>
      </c>
      <c r="DI328" s="7">
        <v>0.0</v>
      </c>
      <c r="DJ328" s="8" t="s">
        <v>4325</v>
      </c>
      <c r="DK328" s="7" t="s">
        <v>4326</v>
      </c>
    </row>
    <row r="329" ht="12.75" customHeight="1">
      <c r="A329" s="7" t="s">
        <v>732</v>
      </c>
      <c r="B329" s="7" t="s">
        <v>1734</v>
      </c>
      <c r="C329" s="8" t="s">
        <v>222</v>
      </c>
      <c r="D329" s="9" t="s">
        <v>247</v>
      </c>
      <c r="E329" s="7">
        <v>3.0</v>
      </c>
      <c r="F329" s="7">
        <v>0.0</v>
      </c>
      <c r="G329" s="7">
        <v>1.0</v>
      </c>
      <c r="H329" s="24">
        <f t="shared" si="1"/>
        <v>1</v>
      </c>
      <c r="I329" s="25">
        <f t="shared" si="2"/>
        <v>2.164762477</v>
      </c>
      <c r="J329" s="19">
        <v>0.0</v>
      </c>
      <c r="K329" s="19">
        <v>1.0</v>
      </c>
      <c r="L329" s="19">
        <v>0.0</v>
      </c>
      <c r="M329" s="19">
        <v>3.0</v>
      </c>
      <c r="N329" s="19">
        <v>4.0</v>
      </c>
      <c r="O329" s="19">
        <v>3.0</v>
      </c>
      <c r="P329" s="19">
        <v>4.0</v>
      </c>
      <c r="Q329" s="10">
        <f t="shared" si="3"/>
        <v>0</v>
      </c>
      <c r="R329" s="10">
        <f t="shared" si="4"/>
        <v>0</v>
      </c>
      <c r="S329" s="7">
        <v>1663.0</v>
      </c>
      <c r="T329" s="14">
        <f t="shared" si="5"/>
        <v>9.238888889</v>
      </c>
      <c r="U329" s="14">
        <v>28.59</v>
      </c>
      <c r="V329" s="14">
        <f t="shared" si="6"/>
        <v>9.53</v>
      </c>
      <c r="W329" s="14">
        <v>128.25</v>
      </c>
      <c r="X329" s="14">
        <f t="shared" si="7"/>
        <v>42.75</v>
      </c>
      <c r="Y329" s="13">
        <f t="shared" si="8"/>
        <v>0.1822876817</v>
      </c>
      <c r="Z329" s="12">
        <f t="shared" si="9"/>
        <v>18</v>
      </c>
      <c r="AA329" s="19">
        <v>3.0</v>
      </c>
      <c r="AB329" s="19">
        <v>5.0</v>
      </c>
      <c r="AC329" s="19">
        <v>8.0</v>
      </c>
      <c r="AD329" s="19">
        <v>1.0</v>
      </c>
      <c r="AE329" s="19">
        <v>3.0</v>
      </c>
      <c r="AF329" s="10">
        <f t="shared" si="10"/>
        <v>0</v>
      </c>
      <c r="AG329" s="10">
        <f t="shared" si="11"/>
        <v>1</v>
      </c>
      <c r="AH329" s="10">
        <f t="shared" si="12"/>
        <v>1</v>
      </c>
      <c r="AI329" s="19">
        <v>17.0</v>
      </c>
      <c r="AJ329" s="13">
        <f t="shared" si="13"/>
        <v>0.5</v>
      </c>
      <c r="AK329" s="19">
        <v>5.0</v>
      </c>
      <c r="AL329" s="13">
        <f t="shared" si="14"/>
        <v>0.1470588235</v>
      </c>
      <c r="AM329" s="19">
        <v>12.0</v>
      </c>
      <c r="AN329" s="13">
        <f t="shared" si="15"/>
        <v>0.3529411765</v>
      </c>
      <c r="AO329" s="13">
        <f t="shared" si="16"/>
        <v>0.7727272727</v>
      </c>
      <c r="AP329" s="8">
        <v>17.0</v>
      </c>
      <c r="AQ329" s="14">
        <v>27.27</v>
      </c>
      <c r="AR329" s="19">
        <v>16.71</v>
      </c>
      <c r="AS329" s="26">
        <v>14.0</v>
      </c>
      <c r="AT329" s="27">
        <v>-0.578</v>
      </c>
      <c r="AU329" s="8">
        <v>13.0</v>
      </c>
      <c r="AV329" s="27">
        <v>2.963</v>
      </c>
      <c r="AW329" s="19">
        <v>52.06</v>
      </c>
      <c r="AX329" s="19">
        <v>17.4</v>
      </c>
      <c r="AY329" s="27">
        <v>-5.569</v>
      </c>
      <c r="AZ329" s="27">
        <v>-0.538</v>
      </c>
      <c r="BA329" s="19">
        <v>51.08</v>
      </c>
      <c r="BB329" s="13">
        <f t="shared" si="17"/>
        <v>0.05555555556</v>
      </c>
      <c r="BC329" s="28">
        <f t="shared" si="18"/>
        <v>0.9090909091</v>
      </c>
      <c r="BD329" s="26">
        <f t="shared" si="19"/>
        <v>964.6464646</v>
      </c>
      <c r="BE329" s="13">
        <f t="shared" si="20"/>
        <v>-0.03535353535</v>
      </c>
      <c r="BF329" s="18">
        <f t="shared" si="21"/>
        <v>2.098635887</v>
      </c>
      <c r="BG329" s="18">
        <f t="shared" si="22"/>
        <v>4.197271773</v>
      </c>
      <c r="BH329" s="14">
        <f t="shared" si="23"/>
        <v>37.77544596</v>
      </c>
      <c r="BI329" s="14">
        <f t="shared" si="24"/>
        <v>46.16998951</v>
      </c>
      <c r="BJ329" s="14">
        <f t="shared" si="25"/>
        <v>65.05771249</v>
      </c>
      <c r="BK329" s="14">
        <f t="shared" si="26"/>
        <v>77.64952781</v>
      </c>
      <c r="BL329" s="14">
        <f t="shared" si="27"/>
        <v>-12.59181532</v>
      </c>
      <c r="BM329" s="19">
        <v>1.0</v>
      </c>
      <c r="BN329" s="19">
        <v>2.0</v>
      </c>
      <c r="BO329" s="26">
        <v>17.0</v>
      </c>
      <c r="BP329" s="26">
        <v>20.0</v>
      </c>
      <c r="BQ329" s="19">
        <v>6.0</v>
      </c>
      <c r="BR329" s="19">
        <v>4.0</v>
      </c>
      <c r="BS329" s="19">
        <v>7.0</v>
      </c>
      <c r="BT329" s="19">
        <v>11.0</v>
      </c>
      <c r="BU329" s="19">
        <v>15.0</v>
      </c>
      <c r="BV329" s="19">
        <v>23.0</v>
      </c>
      <c r="BW329" s="13">
        <f t="shared" si="28"/>
        <v>0.3947368421</v>
      </c>
      <c r="BX329" s="14">
        <v>-12.38</v>
      </c>
      <c r="BY329" s="29">
        <f t="shared" si="29"/>
        <v>-15.72626987</v>
      </c>
      <c r="BZ329" s="18">
        <f t="shared" si="30"/>
        <v>3.064155761</v>
      </c>
      <c r="CA329" s="18">
        <f t="shared" si="31"/>
        <v>3.830194702</v>
      </c>
      <c r="CB329" s="14">
        <f t="shared" si="32"/>
        <v>32.55665496</v>
      </c>
      <c r="CC329" s="14">
        <f t="shared" si="33"/>
        <v>30.64155761</v>
      </c>
      <c r="CD329" s="14">
        <f t="shared" si="34"/>
        <v>60.51707628</v>
      </c>
      <c r="CE329" s="14">
        <f t="shared" si="35"/>
        <v>57.45292052</v>
      </c>
      <c r="CF329" s="14">
        <f t="shared" si="36"/>
        <v>-15.65597108</v>
      </c>
      <c r="CG329" s="7">
        <v>156.65</v>
      </c>
      <c r="CH329" s="7">
        <v>8.0</v>
      </c>
      <c r="CI329" s="7">
        <v>10.0</v>
      </c>
      <c r="CJ329" s="26">
        <v>77.0</v>
      </c>
      <c r="CK329" s="7">
        <v>70.0</v>
      </c>
      <c r="CL329" s="7">
        <v>30.0</v>
      </c>
      <c r="CM329" s="7">
        <v>32.0</v>
      </c>
      <c r="CN329" s="7">
        <v>43.0</v>
      </c>
      <c r="CO329" s="7">
        <v>38.0</v>
      </c>
      <c r="CP329" s="19">
        <v>0.0</v>
      </c>
      <c r="CQ329" s="19">
        <v>0.0</v>
      </c>
      <c r="CR329" s="26">
        <f t="shared" si="37"/>
        <v>0</v>
      </c>
      <c r="CS329" s="18">
        <f t="shared" si="38"/>
        <v>0</v>
      </c>
      <c r="CT329" s="18">
        <f t="shared" si="39"/>
        <v>0</v>
      </c>
      <c r="CU329" s="18">
        <f t="shared" si="40"/>
        <v>0</v>
      </c>
      <c r="CV329" s="30">
        <v>1.13</v>
      </c>
      <c r="CW329" s="30">
        <v>1.65</v>
      </c>
      <c r="CX329" s="30">
        <v>2.5300000000000002</v>
      </c>
      <c r="CY329" s="30">
        <v>1.44</v>
      </c>
      <c r="CZ329" s="30">
        <v>1.01</v>
      </c>
      <c r="DA329" s="30">
        <v>1.02</v>
      </c>
      <c r="DB329" s="7">
        <v>1.0</v>
      </c>
      <c r="DC329" s="7">
        <v>3.0</v>
      </c>
      <c r="DD329" s="13">
        <f t="shared" si="41"/>
        <v>0.25</v>
      </c>
      <c r="DE329" s="7">
        <v>-0.01</v>
      </c>
      <c r="DF329" s="7">
        <v>-1.49</v>
      </c>
      <c r="DG329" s="7">
        <v>3.0</v>
      </c>
      <c r="DH329" s="7">
        <v>0.0</v>
      </c>
      <c r="DI329" s="7">
        <v>1.0</v>
      </c>
      <c r="DJ329" s="8" t="s">
        <v>4327</v>
      </c>
      <c r="DK329" s="7" t="s">
        <v>4328</v>
      </c>
    </row>
    <row r="330" ht="12.75" customHeight="1">
      <c r="A330" s="7" t="s">
        <v>1539</v>
      </c>
      <c r="B330" s="7" t="s">
        <v>1736</v>
      </c>
      <c r="C330" s="8" t="s">
        <v>182</v>
      </c>
      <c r="D330" s="9" t="s">
        <v>159</v>
      </c>
      <c r="E330" s="7">
        <v>79.0</v>
      </c>
      <c r="F330" s="7">
        <v>13.0</v>
      </c>
      <c r="G330" s="7">
        <v>24.0</v>
      </c>
      <c r="H330" s="24">
        <f t="shared" si="1"/>
        <v>37</v>
      </c>
      <c r="I330" s="25">
        <f t="shared" si="2"/>
        <v>2.163672395</v>
      </c>
      <c r="J330" s="19">
        <v>10.0</v>
      </c>
      <c r="K330" s="19">
        <v>13.0</v>
      </c>
      <c r="L330" s="19">
        <v>10.0</v>
      </c>
      <c r="M330" s="19">
        <v>103.0</v>
      </c>
      <c r="N330" s="19">
        <v>32.0</v>
      </c>
      <c r="O330" s="19">
        <v>32.0</v>
      </c>
      <c r="P330" s="19">
        <v>104.0</v>
      </c>
      <c r="Q330" s="10">
        <f t="shared" si="3"/>
        <v>0.1262135922</v>
      </c>
      <c r="R330" s="10">
        <f t="shared" si="4"/>
        <v>0.07784431138</v>
      </c>
      <c r="S330" s="7">
        <v>61562.0</v>
      </c>
      <c r="T330" s="14">
        <f t="shared" si="5"/>
        <v>12.98776371</v>
      </c>
      <c r="U330" s="14">
        <v>995.88</v>
      </c>
      <c r="V330" s="14">
        <f t="shared" si="6"/>
        <v>12.60607595</v>
      </c>
      <c r="W330" s="14">
        <v>2772.32</v>
      </c>
      <c r="X330" s="14">
        <f t="shared" si="7"/>
        <v>35.09265823</v>
      </c>
      <c r="Y330" s="13">
        <f t="shared" si="8"/>
        <v>0.2642853352</v>
      </c>
      <c r="Z330" s="12">
        <f t="shared" si="9"/>
        <v>143.5777778</v>
      </c>
      <c r="AA330" s="19">
        <v>40.0</v>
      </c>
      <c r="AB330" s="19">
        <v>118.0</v>
      </c>
      <c r="AC330" s="19">
        <v>61.0</v>
      </c>
      <c r="AD330" s="19">
        <v>28.0</v>
      </c>
      <c r="AE330" s="19">
        <v>18.0</v>
      </c>
      <c r="AF330" s="10">
        <f t="shared" si="10"/>
        <v>0.2222222222</v>
      </c>
      <c r="AG330" s="10">
        <f t="shared" si="11"/>
        <v>0.5111111111</v>
      </c>
      <c r="AH330" s="10">
        <f t="shared" si="12"/>
        <v>0.7333333333</v>
      </c>
      <c r="AI330" s="19">
        <v>342.0</v>
      </c>
      <c r="AJ330" s="13">
        <f t="shared" si="13"/>
        <v>0.3486238532</v>
      </c>
      <c r="AK330" s="19">
        <v>322.0</v>
      </c>
      <c r="AL330" s="13">
        <f t="shared" si="14"/>
        <v>0.3282364934</v>
      </c>
      <c r="AM330" s="19">
        <v>317.0</v>
      </c>
      <c r="AN330" s="13">
        <f t="shared" si="15"/>
        <v>0.3231396534</v>
      </c>
      <c r="AO330" s="13">
        <f t="shared" si="16"/>
        <v>0.515060241</v>
      </c>
      <c r="AP330" s="8">
        <v>12.0</v>
      </c>
      <c r="AQ330" s="14">
        <v>6.36</v>
      </c>
      <c r="AR330" s="19">
        <v>17.39</v>
      </c>
      <c r="AS330" s="26">
        <v>5.0</v>
      </c>
      <c r="AT330" s="27">
        <v>0.273</v>
      </c>
      <c r="AU330" s="8">
        <v>7.0</v>
      </c>
      <c r="AV330" s="27">
        <v>0.324</v>
      </c>
      <c r="AW330" s="19">
        <v>50.14</v>
      </c>
      <c r="AX330" s="19">
        <v>18.09</v>
      </c>
      <c r="AY330" s="27">
        <v>2.196</v>
      </c>
      <c r="AZ330" s="27">
        <v>-2.998</v>
      </c>
      <c r="BA330" s="19">
        <v>49.06</v>
      </c>
      <c r="BB330" s="13">
        <f t="shared" si="17"/>
        <v>0.09054325956</v>
      </c>
      <c r="BC330" s="28">
        <f t="shared" si="18"/>
        <v>0.902</v>
      </c>
      <c r="BD330" s="26">
        <f t="shared" si="19"/>
        <v>992.5432596</v>
      </c>
      <c r="BE330" s="13">
        <f t="shared" si="20"/>
        <v>-0.007456740443</v>
      </c>
      <c r="BF330" s="18">
        <f t="shared" si="21"/>
        <v>2.71117002</v>
      </c>
      <c r="BG330" s="18">
        <f t="shared" si="22"/>
        <v>2.952162911</v>
      </c>
      <c r="BH330" s="14">
        <f t="shared" si="23"/>
        <v>29.94336667</v>
      </c>
      <c r="BI330" s="14">
        <f t="shared" si="24"/>
        <v>30.12411134</v>
      </c>
      <c r="BJ330" s="14">
        <f t="shared" si="25"/>
        <v>55.18737197</v>
      </c>
      <c r="BK330" s="14">
        <f t="shared" si="26"/>
        <v>56.45258465</v>
      </c>
      <c r="BL330" s="14">
        <f t="shared" si="27"/>
        <v>-1.265212676</v>
      </c>
      <c r="BM330" s="19">
        <v>45.0</v>
      </c>
      <c r="BN330" s="19">
        <v>49.0</v>
      </c>
      <c r="BO330" s="26">
        <v>452.0</v>
      </c>
      <c r="BP330" s="26">
        <v>451.0</v>
      </c>
      <c r="BQ330" s="19">
        <v>189.0</v>
      </c>
      <c r="BR330" s="19">
        <v>192.0</v>
      </c>
      <c r="BS330" s="19">
        <v>230.0</v>
      </c>
      <c r="BT330" s="19">
        <v>245.0</v>
      </c>
      <c r="BU330" s="19">
        <v>461.0</v>
      </c>
      <c r="BV330" s="19">
        <v>443.0</v>
      </c>
      <c r="BW330" s="13">
        <f t="shared" si="28"/>
        <v>0.5099557522</v>
      </c>
      <c r="BX330" s="14">
        <v>1.54</v>
      </c>
      <c r="BY330" s="29">
        <f t="shared" si="29"/>
        <v>1.605341541</v>
      </c>
      <c r="BZ330" s="18">
        <f t="shared" si="30"/>
        <v>2.263248771</v>
      </c>
      <c r="CA330" s="18">
        <f t="shared" si="31"/>
        <v>2.422632488</v>
      </c>
      <c r="CB330" s="14">
        <f t="shared" si="32"/>
        <v>28.78469916</v>
      </c>
      <c r="CC330" s="14">
        <f t="shared" si="33"/>
        <v>30.10758401</v>
      </c>
      <c r="CD330" s="14">
        <f t="shared" si="34"/>
        <v>52.40536592</v>
      </c>
      <c r="CE330" s="14">
        <f t="shared" si="35"/>
        <v>57.01155532</v>
      </c>
      <c r="CF330" s="14">
        <f t="shared" si="36"/>
        <v>3.340976725</v>
      </c>
      <c r="CG330" s="7">
        <v>3764.5</v>
      </c>
      <c r="CH330" s="7">
        <v>142.0</v>
      </c>
      <c r="CI330" s="7">
        <v>152.0</v>
      </c>
      <c r="CJ330" s="26">
        <v>1664.0</v>
      </c>
      <c r="CK330" s="7">
        <v>1737.0</v>
      </c>
      <c r="CL330" s="7">
        <v>652.0</v>
      </c>
      <c r="CM330" s="7">
        <v>726.0</v>
      </c>
      <c r="CN330" s="7">
        <v>830.0</v>
      </c>
      <c r="CO330" s="7">
        <v>962.0</v>
      </c>
      <c r="CP330" s="19">
        <v>23.0</v>
      </c>
      <c r="CQ330" s="19">
        <v>10.0</v>
      </c>
      <c r="CR330" s="26">
        <f t="shared" si="37"/>
        <v>-13</v>
      </c>
      <c r="CS330" s="18">
        <f t="shared" si="38"/>
        <v>1.344985543</v>
      </c>
      <c r="CT330" s="18">
        <f t="shared" si="39"/>
        <v>0.5847763231</v>
      </c>
      <c r="CU330" s="18">
        <f t="shared" si="40"/>
        <v>-0.76020922</v>
      </c>
      <c r="CV330" s="30">
        <v>39.57</v>
      </c>
      <c r="CW330" s="30">
        <v>40.59</v>
      </c>
      <c r="CX330" s="30">
        <v>31.77</v>
      </c>
      <c r="CY330" s="30">
        <v>37.78</v>
      </c>
      <c r="CZ330" s="30">
        <v>39.7</v>
      </c>
      <c r="DA330" s="30">
        <v>37.72</v>
      </c>
      <c r="DB330" s="7">
        <v>0.0</v>
      </c>
      <c r="DC330" s="7">
        <v>3.0</v>
      </c>
      <c r="DD330" s="13">
        <f t="shared" si="41"/>
        <v>0</v>
      </c>
      <c r="DE330" s="7">
        <v>0.0</v>
      </c>
      <c r="DF330" s="7">
        <v>-2.24</v>
      </c>
      <c r="DG330" s="7">
        <v>2.0</v>
      </c>
      <c r="DH330" s="7">
        <v>0.0</v>
      </c>
      <c r="DI330" s="7">
        <v>1.0</v>
      </c>
      <c r="DJ330" s="8" t="s">
        <v>4329</v>
      </c>
      <c r="DK330" s="7" t="s">
        <v>4330</v>
      </c>
    </row>
    <row r="331" ht="12.75" customHeight="1">
      <c r="A331" s="7" t="s">
        <v>1741</v>
      </c>
      <c r="B331" s="7" t="s">
        <v>1742</v>
      </c>
      <c r="C331" s="8" t="s">
        <v>158</v>
      </c>
      <c r="D331" s="9" t="s">
        <v>247</v>
      </c>
      <c r="E331" s="7">
        <v>14.0</v>
      </c>
      <c r="F331" s="7">
        <v>0.0</v>
      </c>
      <c r="G331" s="7">
        <v>2.0</v>
      </c>
      <c r="H331" s="24">
        <f t="shared" si="1"/>
        <v>2</v>
      </c>
      <c r="I331" s="25">
        <f t="shared" si="2"/>
        <v>0.7594936709</v>
      </c>
      <c r="J331" s="19">
        <v>0.0</v>
      </c>
      <c r="K331" s="19">
        <v>2.0</v>
      </c>
      <c r="L331" s="19">
        <v>0.0</v>
      </c>
      <c r="M331" s="19">
        <v>11.0</v>
      </c>
      <c r="N331" s="19">
        <v>5.0</v>
      </c>
      <c r="O331" s="19">
        <v>3.0</v>
      </c>
      <c r="P331" s="19">
        <v>16.0</v>
      </c>
      <c r="Q331" s="10">
        <f t="shared" si="3"/>
        <v>0</v>
      </c>
      <c r="R331" s="10">
        <f t="shared" si="4"/>
        <v>0</v>
      </c>
      <c r="S331" s="7">
        <v>9480.0</v>
      </c>
      <c r="T331" s="14">
        <f t="shared" si="5"/>
        <v>11.28571429</v>
      </c>
      <c r="U331" s="14">
        <v>154.92</v>
      </c>
      <c r="V331" s="14">
        <f t="shared" si="6"/>
        <v>11.06571429</v>
      </c>
      <c r="W331" s="14">
        <v>514.83</v>
      </c>
      <c r="X331" s="14">
        <f t="shared" si="7"/>
        <v>36.77357143</v>
      </c>
      <c r="Y331" s="13">
        <f t="shared" si="8"/>
        <v>0.2313101904</v>
      </c>
      <c r="Z331" s="12">
        <f t="shared" si="9"/>
        <v>29.5</v>
      </c>
      <c r="AA331" s="19">
        <v>12.0</v>
      </c>
      <c r="AB331" s="19">
        <v>50.0</v>
      </c>
      <c r="AC331" s="19">
        <v>17.0</v>
      </c>
      <c r="AD331" s="19">
        <v>3.0</v>
      </c>
      <c r="AE331" s="19">
        <v>4.0</v>
      </c>
      <c r="AF331" s="10">
        <f t="shared" si="10"/>
        <v>0</v>
      </c>
      <c r="AG331" s="10">
        <f t="shared" si="11"/>
        <v>0.5</v>
      </c>
      <c r="AH331" s="10">
        <f t="shared" si="12"/>
        <v>0.5</v>
      </c>
      <c r="AI331" s="19">
        <v>54.0</v>
      </c>
      <c r="AJ331" s="13">
        <f t="shared" si="13"/>
        <v>0.3552631579</v>
      </c>
      <c r="AK331" s="19">
        <v>41.0</v>
      </c>
      <c r="AL331" s="13">
        <f t="shared" si="14"/>
        <v>0.2697368421</v>
      </c>
      <c r="AM331" s="19">
        <v>57.0</v>
      </c>
      <c r="AN331" s="13">
        <f t="shared" si="15"/>
        <v>0.375</v>
      </c>
      <c r="AO331" s="13">
        <f t="shared" si="16"/>
        <v>0.5684210526</v>
      </c>
      <c r="AP331" s="8">
        <v>13.0</v>
      </c>
      <c r="AQ331" s="14">
        <v>10.92</v>
      </c>
      <c r="AR331" s="19">
        <v>17.07</v>
      </c>
      <c r="AS331" s="26">
        <v>10.0</v>
      </c>
      <c r="AT331" s="27">
        <v>0.255</v>
      </c>
      <c r="AU331" s="8">
        <v>7.0</v>
      </c>
      <c r="AV331" s="27">
        <v>-0.255</v>
      </c>
      <c r="AW331" s="19">
        <v>49.76</v>
      </c>
      <c r="AX331" s="19">
        <v>16.99</v>
      </c>
      <c r="AY331" s="27">
        <v>0.34900000000000003</v>
      </c>
      <c r="AZ331" s="27">
        <v>-2.811</v>
      </c>
      <c r="BA331" s="19">
        <v>48.15</v>
      </c>
      <c r="BB331" s="13">
        <f t="shared" si="17"/>
        <v>0.06779661017</v>
      </c>
      <c r="BC331" s="28">
        <f t="shared" si="18"/>
        <v>0.9245283019</v>
      </c>
      <c r="BD331" s="26">
        <f t="shared" si="19"/>
        <v>992.3249121</v>
      </c>
      <c r="BE331" s="13">
        <f t="shared" si="20"/>
        <v>-0.007675087944</v>
      </c>
      <c r="BF331" s="18">
        <f t="shared" si="21"/>
        <v>1.549186677</v>
      </c>
      <c r="BG331" s="18">
        <f t="shared" si="22"/>
        <v>1.549186677</v>
      </c>
      <c r="BH331" s="14">
        <f t="shared" si="23"/>
        <v>22.85050349</v>
      </c>
      <c r="BI331" s="14">
        <f t="shared" si="24"/>
        <v>20.52672347</v>
      </c>
      <c r="BJ331" s="14">
        <f t="shared" si="25"/>
        <v>49.57397366</v>
      </c>
      <c r="BK331" s="14">
        <f t="shared" si="26"/>
        <v>49.96127033</v>
      </c>
      <c r="BL331" s="14">
        <f t="shared" si="27"/>
        <v>-0.3872966692</v>
      </c>
      <c r="BM331" s="19">
        <v>4.0</v>
      </c>
      <c r="BN331" s="19">
        <v>4.0</v>
      </c>
      <c r="BO331" s="26">
        <v>55.0</v>
      </c>
      <c r="BP331" s="26">
        <v>49.0</v>
      </c>
      <c r="BQ331" s="19">
        <v>32.0</v>
      </c>
      <c r="BR331" s="19">
        <v>30.0</v>
      </c>
      <c r="BS331" s="19">
        <v>37.0</v>
      </c>
      <c r="BT331" s="19">
        <v>46.0</v>
      </c>
      <c r="BU331" s="19">
        <v>74.0</v>
      </c>
      <c r="BV331" s="19">
        <v>61.0</v>
      </c>
      <c r="BW331" s="13">
        <f t="shared" si="28"/>
        <v>0.5481481481</v>
      </c>
      <c r="BX331" s="14">
        <v>6.46</v>
      </c>
      <c r="BY331" s="29">
        <f t="shared" si="29"/>
        <v>0.4365980676</v>
      </c>
      <c r="BZ331" s="18">
        <f t="shared" si="30"/>
        <v>2.067828779</v>
      </c>
      <c r="CA331" s="18">
        <f t="shared" si="31"/>
        <v>2.427451175</v>
      </c>
      <c r="CB331" s="14">
        <f t="shared" si="32"/>
        <v>28.50007491</v>
      </c>
      <c r="CC331" s="14">
        <f t="shared" si="33"/>
        <v>27.33130212</v>
      </c>
      <c r="CD331" s="14">
        <f t="shared" si="34"/>
        <v>54.12317064</v>
      </c>
      <c r="CE331" s="14">
        <f t="shared" si="35"/>
        <v>54.21307624</v>
      </c>
      <c r="CF331" s="14">
        <f t="shared" si="36"/>
        <v>-0.2973910702</v>
      </c>
      <c r="CG331" s="7">
        <v>667.366667</v>
      </c>
      <c r="CH331" s="7">
        <v>23.0</v>
      </c>
      <c r="CI331" s="7">
        <v>27.0</v>
      </c>
      <c r="CJ331" s="26">
        <v>294.0</v>
      </c>
      <c r="CK331" s="7">
        <v>277.0</v>
      </c>
      <c r="CL331" s="7">
        <v>104.0</v>
      </c>
      <c r="CM331" s="7">
        <v>121.0</v>
      </c>
      <c r="CN331" s="7">
        <v>181.0</v>
      </c>
      <c r="CO331" s="7">
        <v>178.0</v>
      </c>
      <c r="CP331" s="19">
        <v>5.0</v>
      </c>
      <c r="CQ331" s="19">
        <v>5.0</v>
      </c>
      <c r="CR331" s="26">
        <f t="shared" si="37"/>
        <v>0</v>
      </c>
      <c r="CS331" s="18">
        <f t="shared" si="38"/>
        <v>1.898734177</v>
      </c>
      <c r="CT331" s="18">
        <f t="shared" si="39"/>
        <v>1.898734177</v>
      </c>
      <c r="CU331" s="18">
        <f t="shared" si="40"/>
        <v>0</v>
      </c>
      <c r="CV331" s="30">
        <v>4.98</v>
      </c>
      <c r="CW331" s="30">
        <v>4.39</v>
      </c>
      <c r="CX331" s="30">
        <v>8.84</v>
      </c>
      <c r="CY331" s="30">
        <v>8.41</v>
      </c>
      <c r="CZ331" s="30">
        <v>6.07</v>
      </c>
      <c r="DA331" s="30">
        <v>7.17</v>
      </c>
      <c r="DB331" s="7">
        <v>1.0</v>
      </c>
      <c r="DC331" s="7">
        <v>2.0</v>
      </c>
      <c r="DD331" s="13">
        <f t="shared" si="41"/>
        <v>0.3333333333</v>
      </c>
      <c r="DE331" s="7">
        <v>0.0</v>
      </c>
      <c r="DF331" s="7">
        <v>0.24</v>
      </c>
      <c r="DG331" s="7">
        <v>1.0</v>
      </c>
      <c r="DH331" s="7">
        <v>0.0</v>
      </c>
      <c r="DI331" s="7">
        <v>2.0</v>
      </c>
      <c r="DJ331" s="8" t="s">
        <v>4331</v>
      </c>
      <c r="DK331" s="7" t="s">
        <v>4332</v>
      </c>
    </row>
    <row r="332" ht="12.75" customHeight="1">
      <c r="A332" s="7" t="s">
        <v>911</v>
      </c>
      <c r="B332" s="7" t="s">
        <v>1744</v>
      </c>
      <c r="C332" s="8" t="s">
        <v>447</v>
      </c>
      <c r="D332" s="9" t="s">
        <v>260</v>
      </c>
      <c r="E332" s="7">
        <v>76.0</v>
      </c>
      <c r="F332" s="7">
        <v>12.0</v>
      </c>
      <c r="G332" s="7">
        <v>17.0</v>
      </c>
      <c r="H332" s="24">
        <f t="shared" si="1"/>
        <v>29</v>
      </c>
      <c r="I332" s="25">
        <f t="shared" si="2"/>
        <v>2.101322384</v>
      </c>
      <c r="J332" s="19">
        <v>10.0</v>
      </c>
      <c r="K332" s="19">
        <v>10.0</v>
      </c>
      <c r="L332" s="19">
        <v>6.0</v>
      </c>
      <c r="M332" s="19">
        <v>78.0</v>
      </c>
      <c r="N332" s="19">
        <v>26.0</v>
      </c>
      <c r="O332" s="19">
        <v>34.0</v>
      </c>
      <c r="P332" s="19">
        <v>77.0</v>
      </c>
      <c r="Q332" s="10">
        <f t="shared" si="3"/>
        <v>0.1538461538</v>
      </c>
      <c r="R332" s="10">
        <f t="shared" si="4"/>
        <v>0.08695652174</v>
      </c>
      <c r="S332" s="7">
        <v>49683.0</v>
      </c>
      <c r="T332" s="14">
        <f t="shared" si="5"/>
        <v>10.89539474</v>
      </c>
      <c r="U332" s="14">
        <v>819.17</v>
      </c>
      <c r="V332" s="14">
        <f t="shared" si="6"/>
        <v>10.77855263</v>
      </c>
      <c r="W332" s="14">
        <v>2884.71</v>
      </c>
      <c r="X332" s="14">
        <f t="shared" si="7"/>
        <v>37.95671053</v>
      </c>
      <c r="Y332" s="13">
        <f t="shared" si="8"/>
        <v>0.2211653725</v>
      </c>
      <c r="Z332" s="12">
        <f t="shared" si="9"/>
        <v>94.16666667</v>
      </c>
      <c r="AA332" s="19">
        <v>43.0</v>
      </c>
      <c r="AB332" s="19">
        <v>55.0</v>
      </c>
      <c r="AC332" s="19">
        <v>61.0</v>
      </c>
      <c r="AD332" s="19">
        <v>12.0</v>
      </c>
      <c r="AE332" s="19">
        <v>27.0</v>
      </c>
      <c r="AF332" s="10">
        <f t="shared" si="10"/>
        <v>0.2777777778</v>
      </c>
      <c r="AG332" s="10">
        <f t="shared" si="11"/>
        <v>0.4444444444</v>
      </c>
      <c r="AH332" s="10">
        <f t="shared" si="12"/>
        <v>0.7222222222</v>
      </c>
      <c r="AI332" s="19">
        <v>207.0</v>
      </c>
      <c r="AJ332" s="13">
        <f t="shared" si="13"/>
        <v>0.2493975904</v>
      </c>
      <c r="AK332" s="19">
        <v>364.0</v>
      </c>
      <c r="AL332" s="13">
        <f t="shared" si="14"/>
        <v>0.4385542169</v>
      </c>
      <c r="AM332" s="19">
        <v>259.0</v>
      </c>
      <c r="AN332" s="13">
        <f t="shared" si="15"/>
        <v>0.3120481928</v>
      </c>
      <c r="AO332" s="13">
        <f t="shared" si="16"/>
        <v>0.3625218914</v>
      </c>
      <c r="AP332" s="8">
        <v>4.0</v>
      </c>
      <c r="AQ332" s="14">
        <v>-17.98</v>
      </c>
      <c r="AR332" s="19">
        <v>17.23</v>
      </c>
      <c r="AS332" s="26">
        <v>9.0</v>
      </c>
      <c r="AT332" s="27">
        <v>0.126</v>
      </c>
      <c r="AU332" s="8">
        <v>9.0</v>
      </c>
      <c r="AV332" s="27">
        <v>0.433</v>
      </c>
      <c r="AW332" s="19">
        <v>50.21</v>
      </c>
      <c r="AX332" s="19">
        <v>17.26</v>
      </c>
      <c r="AY332" s="27">
        <v>-1.77</v>
      </c>
      <c r="AZ332" s="27">
        <v>-6.132</v>
      </c>
      <c r="BA332" s="19">
        <v>48.53</v>
      </c>
      <c r="BB332" s="13">
        <f t="shared" si="17"/>
        <v>0.1061946903</v>
      </c>
      <c r="BC332" s="28">
        <f t="shared" si="18"/>
        <v>0.943019943</v>
      </c>
      <c r="BD332" s="26">
        <f t="shared" si="19"/>
        <v>1049.214633</v>
      </c>
      <c r="BE332" s="13">
        <f t="shared" si="20"/>
        <v>0.04921463329</v>
      </c>
      <c r="BF332" s="18">
        <f t="shared" si="21"/>
        <v>2.636815313</v>
      </c>
      <c r="BG332" s="18">
        <f t="shared" si="22"/>
        <v>1.464897396</v>
      </c>
      <c r="BH332" s="14">
        <f t="shared" si="23"/>
        <v>24.83001086</v>
      </c>
      <c r="BI332" s="14">
        <f t="shared" si="24"/>
        <v>25.7089493</v>
      </c>
      <c r="BJ332" s="14">
        <f t="shared" si="25"/>
        <v>44.31314623</v>
      </c>
      <c r="BK332" s="14">
        <f t="shared" si="26"/>
        <v>54.42093827</v>
      </c>
      <c r="BL332" s="14">
        <f t="shared" si="27"/>
        <v>-10.10779203</v>
      </c>
      <c r="BM332" s="19">
        <v>36.0</v>
      </c>
      <c r="BN332" s="19">
        <v>20.0</v>
      </c>
      <c r="BO332" s="26">
        <v>303.0</v>
      </c>
      <c r="BP332" s="26">
        <v>331.0</v>
      </c>
      <c r="BQ332" s="19">
        <v>117.0</v>
      </c>
      <c r="BR332" s="19">
        <v>190.0</v>
      </c>
      <c r="BS332" s="19">
        <v>149.0</v>
      </c>
      <c r="BT332" s="19">
        <v>202.0</v>
      </c>
      <c r="BU332" s="19">
        <v>285.0</v>
      </c>
      <c r="BV332" s="19">
        <v>338.0</v>
      </c>
      <c r="BW332" s="13">
        <f t="shared" si="28"/>
        <v>0.4574638844</v>
      </c>
      <c r="BX332" s="14">
        <v>-3.53</v>
      </c>
      <c r="BY332" s="29">
        <f t="shared" si="29"/>
        <v>-0.3333174274</v>
      </c>
      <c r="BZ332" s="18">
        <f t="shared" si="30"/>
        <v>2.108374474</v>
      </c>
      <c r="CA332" s="18">
        <f t="shared" si="31"/>
        <v>1.894242692</v>
      </c>
      <c r="CB332" s="14">
        <f t="shared" si="32"/>
        <v>26.78294449</v>
      </c>
      <c r="CC332" s="14">
        <f t="shared" si="33"/>
        <v>27.73830168</v>
      </c>
      <c r="CD332" s="14">
        <f t="shared" si="34"/>
        <v>49.94212036</v>
      </c>
      <c r="CE332" s="14">
        <f t="shared" si="35"/>
        <v>55.41071665</v>
      </c>
      <c r="CF332" s="14">
        <f t="shared" si="36"/>
        <v>-4.639195741</v>
      </c>
      <c r="CG332" s="7">
        <v>3642.616667</v>
      </c>
      <c r="CH332" s="7">
        <v>128.0</v>
      </c>
      <c r="CI332" s="7">
        <v>115.0</v>
      </c>
      <c r="CJ332" s="26">
        <v>1498.0</v>
      </c>
      <c r="CK332" s="7">
        <v>1569.0</v>
      </c>
      <c r="CL332" s="7">
        <v>647.0</v>
      </c>
      <c r="CM332" s="7">
        <v>764.0</v>
      </c>
      <c r="CN332" s="7">
        <v>759.0</v>
      </c>
      <c r="CO332" s="7">
        <v>916.0</v>
      </c>
      <c r="CP332" s="19">
        <v>8.0</v>
      </c>
      <c r="CQ332" s="19">
        <v>6.0</v>
      </c>
      <c r="CR332" s="26">
        <f t="shared" si="37"/>
        <v>-2</v>
      </c>
      <c r="CS332" s="18">
        <f t="shared" si="38"/>
        <v>0.5796751404</v>
      </c>
      <c r="CT332" s="18">
        <f t="shared" si="39"/>
        <v>0.4347563553</v>
      </c>
      <c r="CU332" s="18">
        <f t="shared" si="40"/>
        <v>-0.1449187851</v>
      </c>
      <c r="CV332" s="30">
        <v>24.25</v>
      </c>
      <c r="CW332" s="30">
        <v>25.62</v>
      </c>
      <c r="CX332" s="30">
        <v>25.08</v>
      </c>
      <c r="CY332" s="30">
        <v>49.01</v>
      </c>
      <c r="CZ332" s="30">
        <v>23.93</v>
      </c>
      <c r="DA332" s="30">
        <v>33.12</v>
      </c>
      <c r="DB332" s="7">
        <v>381.0</v>
      </c>
      <c r="DC332" s="7">
        <v>326.0</v>
      </c>
      <c r="DD332" s="13">
        <f t="shared" si="41"/>
        <v>0.5388967468</v>
      </c>
      <c r="DE332" s="7">
        <v>2.77</v>
      </c>
      <c r="DF332" s="7">
        <v>-2.68</v>
      </c>
      <c r="DG332" s="7">
        <v>170.0</v>
      </c>
      <c r="DH332" s="7">
        <v>241.0</v>
      </c>
      <c r="DI332" s="7">
        <v>283.0</v>
      </c>
      <c r="DJ332" s="8" t="s">
        <v>4333</v>
      </c>
      <c r="DK332" s="7" t="s">
        <v>4334</v>
      </c>
    </row>
    <row r="333" ht="12.75" customHeight="1">
      <c r="A333" s="7" t="s">
        <v>1722</v>
      </c>
      <c r="B333" s="7" t="s">
        <v>1749</v>
      </c>
      <c r="C333" s="8" t="s">
        <v>274</v>
      </c>
      <c r="D333" s="9" t="s">
        <v>183</v>
      </c>
      <c r="E333" s="7">
        <v>2.0</v>
      </c>
      <c r="F333" s="7">
        <v>1.0</v>
      </c>
      <c r="G333" s="7">
        <v>0.0</v>
      </c>
      <c r="H333" s="24">
        <f t="shared" si="1"/>
        <v>1</v>
      </c>
      <c r="I333" s="25">
        <f t="shared" si="2"/>
        <v>2.868525896</v>
      </c>
      <c r="J333" s="19">
        <v>1.0</v>
      </c>
      <c r="K333" s="19">
        <v>0.0</v>
      </c>
      <c r="L333" s="19">
        <v>0.0</v>
      </c>
      <c r="M333" s="19">
        <v>2.0</v>
      </c>
      <c r="N333" s="19">
        <v>1.0</v>
      </c>
      <c r="O333" s="19">
        <v>0.0</v>
      </c>
      <c r="P333" s="19">
        <v>3.0</v>
      </c>
      <c r="Q333" s="10">
        <f t="shared" si="3"/>
        <v>0.5</v>
      </c>
      <c r="R333" s="10">
        <f t="shared" si="4"/>
        <v>0.3333333333</v>
      </c>
      <c r="S333" s="7">
        <v>1255.0</v>
      </c>
      <c r="T333" s="14">
        <f t="shared" si="5"/>
        <v>10.45833333</v>
      </c>
      <c r="U333" s="14">
        <v>20.15</v>
      </c>
      <c r="V333" s="14">
        <f t="shared" si="6"/>
        <v>10.075</v>
      </c>
      <c r="W333" s="14">
        <v>80.61</v>
      </c>
      <c r="X333" s="14">
        <f t="shared" si="7"/>
        <v>40.305</v>
      </c>
      <c r="Y333" s="13">
        <f t="shared" si="8"/>
        <v>0.1999801509</v>
      </c>
      <c r="Z333" s="12">
        <f t="shared" si="9"/>
        <v>0</v>
      </c>
      <c r="AA333" s="19">
        <v>0.0</v>
      </c>
      <c r="AB333" s="19">
        <v>1.0</v>
      </c>
      <c r="AC333" s="19">
        <v>3.0</v>
      </c>
      <c r="AD333" s="19">
        <v>0.0</v>
      </c>
      <c r="AE333" s="19">
        <v>3.0</v>
      </c>
      <c r="AF333" s="10">
        <f t="shared" si="10"/>
        <v>1</v>
      </c>
      <c r="AG333" s="10">
        <f t="shared" si="11"/>
        <v>0</v>
      </c>
      <c r="AH333" s="10">
        <f t="shared" si="12"/>
        <v>1</v>
      </c>
      <c r="AI333" s="19">
        <v>3.0</v>
      </c>
      <c r="AJ333" s="13">
        <f t="shared" si="13"/>
        <v>0.375</v>
      </c>
      <c r="AK333" s="19">
        <v>3.0</v>
      </c>
      <c r="AL333" s="13">
        <f t="shared" si="14"/>
        <v>0.375</v>
      </c>
      <c r="AM333" s="19">
        <v>2.0</v>
      </c>
      <c r="AN333" s="13">
        <f t="shared" si="15"/>
        <v>0.25</v>
      </c>
      <c r="AO333" s="13">
        <f t="shared" si="16"/>
        <v>0.5</v>
      </c>
      <c r="AP333" s="8">
        <v>10.0</v>
      </c>
      <c r="AQ333" s="14">
        <v>-8.7</v>
      </c>
      <c r="AR333" s="19">
        <v>16.35</v>
      </c>
      <c r="AS333" s="26">
        <v>16.0</v>
      </c>
      <c r="AT333" s="27">
        <v>1.115</v>
      </c>
      <c r="AU333" s="8">
        <v>1.0</v>
      </c>
      <c r="AV333" s="27">
        <v>-5.07</v>
      </c>
      <c r="AW333" s="19">
        <v>48.32</v>
      </c>
      <c r="AX333" s="19">
        <v>17.54</v>
      </c>
      <c r="AY333" s="27">
        <v>-3.833</v>
      </c>
      <c r="AZ333" s="27">
        <v>0.188</v>
      </c>
      <c r="BA333" s="19">
        <v>52.01</v>
      </c>
      <c r="BB333" s="13">
        <f t="shared" si="17"/>
        <v>0.1</v>
      </c>
      <c r="BC333" s="28">
        <f t="shared" si="18"/>
        <v>0.8571428571</v>
      </c>
      <c r="BD333" s="26">
        <f t="shared" si="19"/>
        <v>957.1428571</v>
      </c>
      <c r="BE333" s="13">
        <f t="shared" si="20"/>
        <v>-0.04285714286</v>
      </c>
      <c r="BF333" s="18">
        <f t="shared" si="21"/>
        <v>2.977667494</v>
      </c>
      <c r="BG333" s="18">
        <f t="shared" si="22"/>
        <v>2.977667494</v>
      </c>
      <c r="BH333" s="14">
        <f t="shared" si="23"/>
        <v>29.77667494</v>
      </c>
      <c r="BI333" s="14">
        <f t="shared" si="24"/>
        <v>20.84367246</v>
      </c>
      <c r="BJ333" s="14">
        <f t="shared" si="25"/>
        <v>53.59801489</v>
      </c>
      <c r="BK333" s="14">
        <f t="shared" si="26"/>
        <v>41.68734491</v>
      </c>
      <c r="BL333" s="14">
        <f t="shared" si="27"/>
        <v>11.91066998</v>
      </c>
      <c r="BM333" s="19">
        <v>1.0</v>
      </c>
      <c r="BN333" s="19">
        <v>1.0</v>
      </c>
      <c r="BO333" s="26">
        <v>9.0</v>
      </c>
      <c r="BP333" s="26">
        <v>6.0</v>
      </c>
      <c r="BQ333" s="19">
        <v>4.0</v>
      </c>
      <c r="BR333" s="19">
        <v>1.0</v>
      </c>
      <c r="BS333" s="19">
        <v>4.0</v>
      </c>
      <c r="BT333" s="19">
        <v>6.0</v>
      </c>
      <c r="BU333" s="19">
        <v>12.0</v>
      </c>
      <c r="BV333" s="19">
        <v>6.0</v>
      </c>
      <c r="BW333" s="13">
        <f t="shared" si="28"/>
        <v>0.6666666667</v>
      </c>
      <c r="BX333" s="14">
        <v>7.34</v>
      </c>
      <c r="BY333" s="29">
        <f t="shared" si="29"/>
        <v>6.562669975</v>
      </c>
      <c r="BZ333" s="18">
        <f t="shared" si="30"/>
        <v>2.36842106</v>
      </c>
      <c r="CA333" s="18">
        <f t="shared" si="31"/>
        <v>2.36842106</v>
      </c>
      <c r="CB333" s="14">
        <f t="shared" si="32"/>
        <v>32.56578958</v>
      </c>
      <c r="CC333" s="14">
        <f t="shared" si="33"/>
        <v>18.94736848</v>
      </c>
      <c r="CD333" s="14">
        <f t="shared" si="34"/>
        <v>56.84210545</v>
      </c>
      <c r="CE333" s="14">
        <f t="shared" si="35"/>
        <v>41.44736856</v>
      </c>
      <c r="CF333" s="14">
        <f t="shared" si="36"/>
        <v>-3.484066918</v>
      </c>
      <c r="CG333" s="7">
        <v>101.333333</v>
      </c>
      <c r="CH333" s="7">
        <v>4.0</v>
      </c>
      <c r="CI333" s="7">
        <v>4.0</v>
      </c>
      <c r="CJ333" s="26">
        <v>51.0</v>
      </c>
      <c r="CK333" s="7">
        <v>28.0</v>
      </c>
      <c r="CL333" s="7">
        <v>18.0</v>
      </c>
      <c r="CM333" s="7">
        <v>14.0</v>
      </c>
      <c r="CN333" s="7">
        <v>23.0</v>
      </c>
      <c r="CO333" s="7">
        <v>24.0</v>
      </c>
      <c r="CP333" s="19">
        <v>0.0</v>
      </c>
      <c r="CQ333" s="19">
        <v>1.0</v>
      </c>
      <c r="CR333" s="26">
        <f t="shared" si="37"/>
        <v>1</v>
      </c>
      <c r="CS333" s="18">
        <f t="shared" si="38"/>
        <v>0</v>
      </c>
      <c r="CT333" s="18">
        <f t="shared" si="39"/>
        <v>2.868525896</v>
      </c>
      <c r="CU333" s="18">
        <f t="shared" si="40"/>
        <v>2.868525896</v>
      </c>
      <c r="CV333" s="30">
        <v>0.99</v>
      </c>
      <c r="CW333" s="30">
        <v>0.6000000000000001</v>
      </c>
      <c r="CX333" s="30">
        <v>0.53</v>
      </c>
      <c r="CY333" s="30">
        <v>0.31</v>
      </c>
      <c r="CZ333" s="30">
        <v>1.05</v>
      </c>
      <c r="DA333" s="30">
        <v>0.46</v>
      </c>
      <c r="DB333" s="7">
        <v>0.0</v>
      </c>
      <c r="DC333" s="7">
        <v>0.0</v>
      </c>
      <c r="DD333" s="13" t="str">
        <f t="shared" si="41"/>
        <v> </v>
      </c>
      <c r="DE333" s="7">
        <v>0.0</v>
      </c>
      <c r="DF333" s="7">
        <v>0.0</v>
      </c>
      <c r="DG333" s="7">
        <v>0.0</v>
      </c>
      <c r="DH333" s="7">
        <v>0.0</v>
      </c>
      <c r="DI333" s="7">
        <v>0.0</v>
      </c>
      <c r="DJ333" s="8" t="s">
        <v>4335</v>
      </c>
      <c r="DK333" s="7" t="s">
        <v>4336</v>
      </c>
    </row>
    <row r="334" ht="12.75" customHeight="1">
      <c r="A334" s="7" t="s">
        <v>1751</v>
      </c>
      <c r="B334" s="7" t="s">
        <v>1752</v>
      </c>
      <c r="C334" s="8" t="s">
        <v>149</v>
      </c>
      <c r="D334" s="9" t="s">
        <v>247</v>
      </c>
      <c r="E334" s="7">
        <v>75.0</v>
      </c>
      <c r="F334" s="7">
        <v>10.0</v>
      </c>
      <c r="G334" s="7">
        <v>14.0</v>
      </c>
      <c r="H334" s="24">
        <f t="shared" si="1"/>
        <v>24</v>
      </c>
      <c r="I334" s="25">
        <f t="shared" si="2"/>
        <v>1.53256705</v>
      </c>
      <c r="J334" s="19">
        <v>9.0</v>
      </c>
      <c r="K334" s="19">
        <v>4.0</v>
      </c>
      <c r="L334" s="19">
        <v>8.0</v>
      </c>
      <c r="M334" s="19">
        <v>107.0</v>
      </c>
      <c r="N334" s="19">
        <v>27.0</v>
      </c>
      <c r="O334" s="19">
        <v>19.0</v>
      </c>
      <c r="P334" s="19">
        <v>118.0</v>
      </c>
      <c r="Q334" s="10">
        <f t="shared" si="3"/>
        <v>0.09345794393</v>
      </c>
      <c r="R334" s="10">
        <f t="shared" si="4"/>
        <v>0.06535947712</v>
      </c>
      <c r="S334" s="7">
        <v>56376.0</v>
      </c>
      <c r="T334" s="14">
        <f t="shared" si="5"/>
        <v>12.528</v>
      </c>
      <c r="U334" s="14">
        <v>931.95</v>
      </c>
      <c r="V334" s="14">
        <f t="shared" si="6"/>
        <v>12.426</v>
      </c>
      <c r="W334" s="14">
        <v>2678.42</v>
      </c>
      <c r="X334" s="14">
        <f t="shared" si="7"/>
        <v>35.71226667</v>
      </c>
      <c r="Y334" s="13">
        <f t="shared" si="8"/>
        <v>0.2581314381</v>
      </c>
      <c r="Z334" s="12">
        <f t="shared" si="9"/>
        <v>61.41935484</v>
      </c>
      <c r="AA334" s="19">
        <v>15.0</v>
      </c>
      <c r="AB334" s="19">
        <v>126.0</v>
      </c>
      <c r="AC334" s="19">
        <v>105.0</v>
      </c>
      <c r="AD334" s="19">
        <v>27.0</v>
      </c>
      <c r="AE334" s="19">
        <v>24.0</v>
      </c>
      <c r="AF334" s="10">
        <f t="shared" si="10"/>
        <v>0.2903225806</v>
      </c>
      <c r="AG334" s="10">
        <f t="shared" si="11"/>
        <v>0.3870967742</v>
      </c>
      <c r="AH334" s="10">
        <f t="shared" si="12"/>
        <v>0.6774193548</v>
      </c>
      <c r="AI334" s="19">
        <v>307.0</v>
      </c>
      <c r="AJ334" s="13">
        <f t="shared" si="13"/>
        <v>0.3532796318</v>
      </c>
      <c r="AK334" s="19">
        <v>267.0</v>
      </c>
      <c r="AL334" s="13">
        <f t="shared" si="14"/>
        <v>0.3072497123</v>
      </c>
      <c r="AM334" s="19">
        <v>295.0</v>
      </c>
      <c r="AN334" s="13">
        <f t="shared" si="15"/>
        <v>0.3394706559</v>
      </c>
      <c r="AO334" s="13">
        <f t="shared" si="16"/>
        <v>0.5348432056</v>
      </c>
      <c r="AP334" s="8">
        <v>13.0</v>
      </c>
      <c r="AQ334" s="14">
        <v>5.65</v>
      </c>
      <c r="AR334" s="19">
        <v>16.93</v>
      </c>
      <c r="AS334" s="26">
        <v>10.0</v>
      </c>
      <c r="AT334" s="27">
        <v>-0.246</v>
      </c>
      <c r="AU334" s="8">
        <v>12.0</v>
      </c>
      <c r="AV334" s="27">
        <v>-0.379</v>
      </c>
      <c r="AW334" s="19">
        <v>49.69</v>
      </c>
      <c r="AX334" s="19">
        <v>17.51</v>
      </c>
      <c r="AY334" s="27">
        <v>-1.227</v>
      </c>
      <c r="AZ334" s="27">
        <v>-1.649</v>
      </c>
      <c r="BA334" s="19">
        <v>49.08</v>
      </c>
      <c r="BB334" s="13">
        <f t="shared" si="17"/>
        <v>0.06512605042</v>
      </c>
      <c r="BC334" s="28">
        <f t="shared" si="18"/>
        <v>0.912244898</v>
      </c>
      <c r="BD334" s="26">
        <f t="shared" si="19"/>
        <v>977.3709484</v>
      </c>
      <c r="BE334" s="13">
        <f t="shared" si="20"/>
        <v>-0.02262905162</v>
      </c>
      <c r="BF334" s="18">
        <f t="shared" si="21"/>
        <v>1.995815226</v>
      </c>
      <c r="BG334" s="18">
        <f t="shared" si="22"/>
        <v>2.768388862</v>
      </c>
      <c r="BH334" s="14">
        <f t="shared" si="23"/>
        <v>30.64542089</v>
      </c>
      <c r="BI334" s="14">
        <f t="shared" si="24"/>
        <v>31.5467568</v>
      </c>
      <c r="BJ334" s="14">
        <f t="shared" si="25"/>
        <v>49.38033156</v>
      </c>
      <c r="BK334" s="14">
        <f t="shared" si="26"/>
        <v>57.29921133</v>
      </c>
      <c r="BL334" s="14">
        <f t="shared" si="27"/>
        <v>-7.918879768</v>
      </c>
      <c r="BM334" s="19">
        <v>31.0</v>
      </c>
      <c r="BN334" s="19">
        <v>43.0</v>
      </c>
      <c r="BO334" s="26">
        <v>445.0</v>
      </c>
      <c r="BP334" s="26">
        <v>447.0</v>
      </c>
      <c r="BQ334" s="19">
        <v>135.0</v>
      </c>
      <c r="BR334" s="19">
        <v>203.0</v>
      </c>
      <c r="BS334" s="19">
        <v>156.0</v>
      </c>
      <c r="BT334" s="19">
        <v>197.0</v>
      </c>
      <c r="BU334" s="19">
        <v>399.0</v>
      </c>
      <c r="BV334" s="19">
        <v>452.0</v>
      </c>
      <c r="BW334" s="13">
        <f t="shared" si="28"/>
        <v>0.4688601645</v>
      </c>
      <c r="BX334" s="14">
        <v>-1.8</v>
      </c>
      <c r="BY334" s="29">
        <f t="shared" si="29"/>
        <v>-7.575116702</v>
      </c>
      <c r="BZ334" s="18">
        <f t="shared" si="30"/>
        <v>2.33953707</v>
      </c>
      <c r="CA334" s="18">
        <f t="shared" si="31"/>
        <v>2.22338984</v>
      </c>
      <c r="CB334" s="14">
        <f t="shared" si="32"/>
        <v>30.8951633</v>
      </c>
      <c r="CC334" s="14">
        <f t="shared" si="33"/>
        <v>30.04894776</v>
      </c>
      <c r="CD334" s="14">
        <f t="shared" si="34"/>
        <v>54.32371892</v>
      </c>
      <c r="CE334" s="14">
        <f t="shared" si="35"/>
        <v>56.39777661</v>
      </c>
      <c r="CF334" s="14">
        <f t="shared" si="36"/>
        <v>-5.844822082</v>
      </c>
      <c r="CG334" s="7">
        <v>3616.1</v>
      </c>
      <c r="CH334" s="7">
        <v>141.0</v>
      </c>
      <c r="CI334" s="7">
        <v>134.0</v>
      </c>
      <c r="CJ334" s="26">
        <v>1721.0</v>
      </c>
      <c r="CK334" s="7">
        <v>1677.0</v>
      </c>
      <c r="CL334" s="7">
        <v>614.0</v>
      </c>
      <c r="CM334" s="7">
        <v>748.0</v>
      </c>
      <c r="CN334" s="7">
        <v>798.0</v>
      </c>
      <c r="CO334" s="7">
        <v>840.0</v>
      </c>
      <c r="CP334" s="19">
        <v>15.0</v>
      </c>
      <c r="CQ334" s="19">
        <v>9.0</v>
      </c>
      <c r="CR334" s="26">
        <f t="shared" si="37"/>
        <v>-6</v>
      </c>
      <c r="CS334" s="18">
        <f t="shared" si="38"/>
        <v>0.9578544061</v>
      </c>
      <c r="CT334" s="18">
        <f t="shared" si="39"/>
        <v>0.5747126437</v>
      </c>
      <c r="CU334" s="18">
        <f t="shared" si="40"/>
        <v>-0.3831417625</v>
      </c>
      <c r="CV334" s="30">
        <v>36.18</v>
      </c>
      <c r="CW334" s="30">
        <v>38.17</v>
      </c>
      <c r="CX334" s="30">
        <v>64.38</v>
      </c>
      <c r="CY334" s="30">
        <v>31.11</v>
      </c>
      <c r="CZ334" s="30">
        <v>36.41</v>
      </c>
      <c r="DA334" s="30">
        <v>38.32</v>
      </c>
      <c r="DB334" s="7">
        <v>33.0</v>
      </c>
      <c r="DC334" s="7">
        <v>52.0</v>
      </c>
      <c r="DD334" s="13">
        <f t="shared" si="41"/>
        <v>0.3882352941</v>
      </c>
      <c r="DE334" s="7">
        <v>-0.18</v>
      </c>
      <c r="DF334" s="7">
        <v>-2.2800000000000002</v>
      </c>
      <c r="DG334" s="7">
        <v>54.0</v>
      </c>
      <c r="DH334" s="7">
        <v>3.0</v>
      </c>
      <c r="DI334" s="7">
        <v>28.0</v>
      </c>
      <c r="DJ334" s="8" t="s">
        <v>4337</v>
      </c>
      <c r="DK334" s="7" t="s">
        <v>4338</v>
      </c>
    </row>
    <row r="335" ht="12.75" customHeight="1">
      <c r="A335" s="7" t="s">
        <v>456</v>
      </c>
      <c r="B335" s="7" t="s">
        <v>1752</v>
      </c>
      <c r="C335" s="8" t="s">
        <v>610</v>
      </c>
      <c r="D335" s="9" t="s">
        <v>238</v>
      </c>
      <c r="E335" s="7">
        <v>79.0</v>
      </c>
      <c r="F335" s="7">
        <v>11.0</v>
      </c>
      <c r="G335" s="7">
        <v>19.0</v>
      </c>
      <c r="H335" s="24">
        <f t="shared" si="1"/>
        <v>30</v>
      </c>
      <c r="I335" s="25">
        <f t="shared" si="2"/>
        <v>1.878064898</v>
      </c>
      <c r="J335" s="19">
        <v>11.0</v>
      </c>
      <c r="K335" s="19">
        <v>10.0</v>
      </c>
      <c r="L335" s="19">
        <v>8.0</v>
      </c>
      <c r="M335" s="19">
        <v>96.0</v>
      </c>
      <c r="N335" s="19">
        <v>49.0</v>
      </c>
      <c r="O335" s="19">
        <v>49.0</v>
      </c>
      <c r="P335" s="19">
        <v>95.0</v>
      </c>
      <c r="Q335" s="10">
        <f t="shared" si="3"/>
        <v>0.1145833333</v>
      </c>
      <c r="R335" s="10">
        <f t="shared" si="4"/>
        <v>0.05670103093</v>
      </c>
      <c r="S335" s="7">
        <v>57506.0</v>
      </c>
      <c r="T335" s="14">
        <f t="shared" si="5"/>
        <v>12.13206751</v>
      </c>
      <c r="U335" s="14">
        <v>921.79</v>
      </c>
      <c r="V335" s="14">
        <f t="shared" si="6"/>
        <v>11.66822785</v>
      </c>
      <c r="W335" s="14">
        <v>2951.15</v>
      </c>
      <c r="X335" s="14">
        <f t="shared" si="7"/>
        <v>37.35632911</v>
      </c>
      <c r="Y335" s="13">
        <f t="shared" si="8"/>
        <v>0.2380078183</v>
      </c>
      <c r="Z335" s="12">
        <f t="shared" si="9"/>
        <v>110.25</v>
      </c>
      <c r="AA335" s="19">
        <v>19.0</v>
      </c>
      <c r="AB335" s="19">
        <v>57.0</v>
      </c>
      <c r="AC335" s="19">
        <v>63.0</v>
      </c>
      <c r="AD335" s="19">
        <v>35.0</v>
      </c>
      <c r="AE335" s="19">
        <v>23.0</v>
      </c>
      <c r="AF335" s="10">
        <f t="shared" si="10"/>
        <v>0.275</v>
      </c>
      <c r="AG335" s="10">
        <f t="shared" si="11"/>
        <v>0.45</v>
      </c>
      <c r="AH335" s="10">
        <f t="shared" si="12"/>
        <v>0.725</v>
      </c>
      <c r="AI335" s="19">
        <v>290.0</v>
      </c>
      <c r="AJ335" s="13">
        <f t="shared" si="13"/>
        <v>0.380078637</v>
      </c>
      <c r="AK335" s="19">
        <v>186.0</v>
      </c>
      <c r="AL335" s="13">
        <f t="shared" si="14"/>
        <v>0.243774574</v>
      </c>
      <c r="AM335" s="19">
        <v>287.0</v>
      </c>
      <c r="AN335" s="13">
        <f t="shared" si="15"/>
        <v>0.376146789</v>
      </c>
      <c r="AO335" s="13">
        <f t="shared" si="16"/>
        <v>0.6092436975</v>
      </c>
      <c r="AP335" s="8">
        <v>13.0</v>
      </c>
      <c r="AQ335" s="14">
        <v>15.01</v>
      </c>
      <c r="AR335" s="19">
        <v>17.12</v>
      </c>
      <c r="AS335" s="26">
        <v>9.0</v>
      </c>
      <c r="AT335" s="27">
        <v>0.35100000000000003</v>
      </c>
      <c r="AU335" s="8">
        <v>9.0</v>
      </c>
      <c r="AV335" s="27">
        <v>0.133</v>
      </c>
      <c r="AW335" s="19">
        <v>49.92</v>
      </c>
      <c r="AX335" s="19">
        <v>17.37</v>
      </c>
      <c r="AY335" s="27">
        <v>1.768</v>
      </c>
      <c r="AZ335" s="27">
        <v>-3.724</v>
      </c>
      <c r="BA335" s="19">
        <v>48.3</v>
      </c>
      <c r="BB335" s="13">
        <f t="shared" si="17"/>
        <v>0.09070294785</v>
      </c>
      <c r="BC335" s="28">
        <f t="shared" si="18"/>
        <v>0.9372197309</v>
      </c>
      <c r="BD335" s="26">
        <f t="shared" si="19"/>
        <v>1027.922679</v>
      </c>
      <c r="BE335" s="13">
        <f t="shared" si="20"/>
        <v>0.02792267879</v>
      </c>
      <c r="BF335" s="18">
        <f t="shared" si="21"/>
        <v>2.603629894</v>
      </c>
      <c r="BG335" s="18">
        <f t="shared" si="22"/>
        <v>1.822540926</v>
      </c>
      <c r="BH335" s="14">
        <f t="shared" si="23"/>
        <v>28.70501958</v>
      </c>
      <c r="BI335" s="14">
        <f t="shared" si="24"/>
        <v>29.03047332</v>
      </c>
      <c r="BJ335" s="14">
        <f t="shared" si="25"/>
        <v>52.7885961</v>
      </c>
      <c r="BK335" s="14">
        <f t="shared" si="26"/>
        <v>54.93659076</v>
      </c>
      <c r="BL335" s="14">
        <f t="shared" si="27"/>
        <v>-2.147994663</v>
      </c>
      <c r="BM335" s="19">
        <v>40.0</v>
      </c>
      <c r="BN335" s="19">
        <v>28.0</v>
      </c>
      <c r="BO335" s="26">
        <v>401.0</v>
      </c>
      <c r="BP335" s="26">
        <v>418.0</v>
      </c>
      <c r="BQ335" s="19">
        <v>170.0</v>
      </c>
      <c r="BR335" s="19">
        <v>180.0</v>
      </c>
      <c r="BS335" s="19">
        <v>200.0</v>
      </c>
      <c r="BT335" s="19">
        <v>218.0</v>
      </c>
      <c r="BU335" s="19">
        <v>364.0</v>
      </c>
      <c r="BV335" s="19">
        <v>412.0</v>
      </c>
      <c r="BW335" s="13">
        <f t="shared" si="28"/>
        <v>0.4690721649</v>
      </c>
      <c r="BX335" s="14">
        <v>0.27</v>
      </c>
      <c r="BY335" s="29">
        <f t="shared" si="29"/>
        <v>-1.002843402</v>
      </c>
      <c r="BZ335" s="18">
        <f t="shared" si="30"/>
        <v>2.432484776</v>
      </c>
      <c r="CA335" s="18">
        <f t="shared" si="31"/>
        <v>1.952185234</v>
      </c>
      <c r="CB335" s="14">
        <f t="shared" si="32"/>
        <v>26.98973554</v>
      </c>
      <c r="CC335" s="14">
        <f t="shared" si="33"/>
        <v>29.62363625</v>
      </c>
      <c r="CD335" s="14">
        <f t="shared" si="34"/>
        <v>51.20612856</v>
      </c>
      <c r="CE335" s="14">
        <f t="shared" si="35"/>
        <v>57.43452907</v>
      </c>
      <c r="CF335" s="14">
        <f t="shared" si="36"/>
        <v>4.080405846</v>
      </c>
      <c r="CG335" s="7">
        <v>3872.583333</v>
      </c>
      <c r="CH335" s="7">
        <v>157.0</v>
      </c>
      <c r="CI335" s="7">
        <v>126.0</v>
      </c>
      <c r="CJ335" s="26">
        <v>1585.0</v>
      </c>
      <c r="CK335" s="7">
        <v>1786.0</v>
      </c>
      <c r="CL335" s="7">
        <v>714.0</v>
      </c>
      <c r="CM335" s="7">
        <v>780.0</v>
      </c>
      <c r="CN335" s="7">
        <v>849.0</v>
      </c>
      <c r="CO335" s="7">
        <v>1015.0</v>
      </c>
      <c r="CP335" s="19">
        <v>5.0</v>
      </c>
      <c r="CQ335" s="19">
        <v>4.0</v>
      </c>
      <c r="CR335" s="26">
        <f t="shared" si="37"/>
        <v>-1</v>
      </c>
      <c r="CS335" s="18">
        <f t="shared" si="38"/>
        <v>0.3130108163</v>
      </c>
      <c r="CT335" s="18">
        <f t="shared" si="39"/>
        <v>0.250408653</v>
      </c>
      <c r="CU335" s="18">
        <f t="shared" si="40"/>
        <v>-0.06260216325</v>
      </c>
      <c r="CV335" s="30">
        <v>37.49</v>
      </c>
      <c r="CW335" s="30">
        <v>37.24</v>
      </c>
      <c r="CX335" s="30">
        <v>34.64</v>
      </c>
      <c r="CY335" s="30">
        <v>27.37</v>
      </c>
      <c r="CZ335" s="30">
        <v>36.16</v>
      </c>
      <c r="DA335" s="30">
        <v>38.92</v>
      </c>
      <c r="DB335" s="7">
        <v>128.0</v>
      </c>
      <c r="DC335" s="7">
        <v>235.0</v>
      </c>
      <c r="DD335" s="13">
        <f t="shared" si="41"/>
        <v>0.3526170799</v>
      </c>
      <c r="DE335" s="7">
        <v>0.67</v>
      </c>
      <c r="DF335" s="7">
        <v>-19.85</v>
      </c>
      <c r="DG335" s="7">
        <v>114.0</v>
      </c>
      <c r="DH335" s="7">
        <v>166.0</v>
      </c>
      <c r="DI335" s="7">
        <v>65.0</v>
      </c>
      <c r="DJ335" s="8" t="s">
        <v>4339</v>
      </c>
      <c r="DK335" s="7" t="s">
        <v>4340</v>
      </c>
    </row>
    <row r="336" ht="12.75" customHeight="1">
      <c r="A336" s="7" t="s">
        <v>345</v>
      </c>
      <c r="B336" s="7" t="s">
        <v>1759</v>
      </c>
      <c r="C336" s="8" t="s">
        <v>215</v>
      </c>
      <c r="D336" s="9" t="s">
        <v>174</v>
      </c>
      <c r="E336" s="7">
        <v>78.0</v>
      </c>
      <c r="F336" s="7">
        <v>9.0</v>
      </c>
      <c r="G336" s="7">
        <v>26.0</v>
      </c>
      <c r="H336" s="24">
        <f t="shared" si="1"/>
        <v>35</v>
      </c>
      <c r="I336" s="25">
        <f t="shared" si="2"/>
        <v>1.458958119</v>
      </c>
      <c r="J336" s="19">
        <v>7.0</v>
      </c>
      <c r="K336" s="19">
        <v>12.0</v>
      </c>
      <c r="L336" s="19">
        <v>9.0</v>
      </c>
      <c r="M336" s="19">
        <v>123.0</v>
      </c>
      <c r="N336" s="19">
        <v>60.0</v>
      </c>
      <c r="O336" s="19">
        <v>101.0</v>
      </c>
      <c r="P336" s="19">
        <v>97.0</v>
      </c>
      <c r="Q336" s="10">
        <f t="shared" si="3"/>
        <v>0.07317073171</v>
      </c>
      <c r="R336" s="10">
        <f t="shared" si="4"/>
        <v>0.03169014085</v>
      </c>
      <c r="S336" s="7">
        <v>86363.0</v>
      </c>
      <c r="T336" s="14">
        <f t="shared" si="5"/>
        <v>18.45363248</v>
      </c>
      <c r="U336" s="14">
        <v>1323.69</v>
      </c>
      <c r="V336" s="14">
        <f t="shared" si="6"/>
        <v>16.97038462</v>
      </c>
      <c r="W336" s="14">
        <v>2326.77</v>
      </c>
      <c r="X336" s="14">
        <f t="shared" si="7"/>
        <v>29.83038462</v>
      </c>
      <c r="Y336" s="13">
        <f t="shared" si="8"/>
        <v>0.3626090958</v>
      </c>
      <c r="Z336" s="12">
        <f t="shared" si="9"/>
        <v>145.6</v>
      </c>
      <c r="AA336" s="19">
        <v>97.0</v>
      </c>
      <c r="AB336" s="19">
        <v>57.0</v>
      </c>
      <c r="AC336" s="19">
        <v>127.0</v>
      </c>
      <c r="AD336" s="19">
        <v>39.0</v>
      </c>
      <c r="AE336" s="19">
        <v>39.0</v>
      </c>
      <c r="AF336" s="10">
        <f t="shared" si="10"/>
        <v>0.1166666667</v>
      </c>
      <c r="AG336" s="10">
        <f t="shared" si="11"/>
        <v>0.35</v>
      </c>
      <c r="AH336" s="10">
        <f t="shared" si="12"/>
        <v>0.4666666667</v>
      </c>
      <c r="AI336" s="19">
        <v>509.0</v>
      </c>
      <c r="AJ336" s="13">
        <f t="shared" si="13"/>
        <v>0.3664506839</v>
      </c>
      <c r="AK336" s="19">
        <v>403.0</v>
      </c>
      <c r="AL336" s="13">
        <f t="shared" si="14"/>
        <v>0.2901367891</v>
      </c>
      <c r="AM336" s="19">
        <v>477.0</v>
      </c>
      <c r="AN336" s="13">
        <f t="shared" si="15"/>
        <v>0.343412527</v>
      </c>
      <c r="AO336" s="13">
        <f t="shared" si="16"/>
        <v>0.5581140351</v>
      </c>
      <c r="AP336" s="8">
        <v>6.0</v>
      </c>
      <c r="AQ336" s="14">
        <v>6.13</v>
      </c>
      <c r="AR336" s="19">
        <v>17.67</v>
      </c>
      <c r="AS336" s="26">
        <v>2.0</v>
      </c>
      <c r="AT336" s="27">
        <v>0.875</v>
      </c>
      <c r="AU336" s="8">
        <v>1.0</v>
      </c>
      <c r="AV336" s="27">
        <v>0.487</v>
      </c>
      <c r="AW336" s="19">
        <v>50.0</v>
      </c>
      <c r="AX336" s="19">
        <v>16.93</v>
      </c>
      <c r="AY336" s="27">
        <v>1.296</v>
      </c>
      <c r="AZ336" s="27">
        <v>4.808</v>
      </c>
      <c r="BA336" s="19">
        <v>51.79</v>
      </c>
      <c r="BB336" s="13">
        <f t="shared" si="17"/>
        <v>0.08241758242</v>
      </c>
      <c r="BC336" s="28">
        <f t="shared" si="18"/>
        <v>0.9356521739</v>
      </c>
      <c r="BD336" s="26">
        <f t="shared" si="19"/>
        <v>1018.069756</v>
      </c>
      <c r="BE336" s="13">
        <f t="shared" si="20"/>
        <v>0.01806975633</v>
      </c>
      <c r="BF336" s="18">
        <f t="shared" si="21"/>
        <v>2.719670013</v>
      </c>
      <c r="BG336" s="18">
        <f t="shared" si="22"/>
        <v>1.677129842</v>
      </c>
      <c r="BH336" s="14">
        <f t="shared" si="23"/>
        <v>32.99866283</v>
      </c>
      <c r="BI336" s="14">
        <f t="shared" si="24"/>
        <v>26.06350429</v>
      </c>
      <c r="BJ336" s="14">
        <f t="shared" si="25"/>
        <v>63.23232781</v>
      </c>
      <c r="BK336" s="14">
        <f t="shared" si="26"/>
        <v>48.27414274</v>
      </c>
      <c r="BL336" s="14">
        <f t="shared" si="27"/>
        <v>14.95818507</v>
      </c>
      <c r="BM336" s="19">
        <v>60.0</v>
      </c>
      <c r="BN336" s="19">
        <v>37.0</v>
      </c>
      <c r="BO336" s="26">
        <v>668.0</v>
      </c>
      <c r="BP336" s="26">
        <v>538.0</v>
      </c>
      <c r="BQ336" s="19">
        <v>296.0</v>
      </c>
      <c r="BR336" s="19">
        <v>230.0</v>
      </c>
      <c r="BS336" s="19">
        <v>371.0</v>
      </c>
      <c r="BT336" s="19">
        <v>260.0</v>
      </c>
      <c r="BU336" s="19">
        <v>738.0</v>
      </c>
      <c r="BV336" s="19">
        <v>526.0</v>
      </c>
      <c r="BW336" s="13">
        <f t="shared" si="28"/>
        <v>0.5838607595</v>
      </c>
      <c r="BX336" s="14">
        <v>8.86</v>
      </c>
      <c r="BY336" s="29">
        <f t="shared" si="29"/>
        <v>9.152448231</v>
      </c>
      <c r="BZ336" s="18">
        <f t="shared" si="30"/>
        <v>2.301506482</v>
      </c>
      <c r="CA336" s="18">
        <f t="shared" si="31"/>
        <v>1.95628051</v>
      </c>
      <c r="CB336" s="14">
        <f t="shared" si="32"/>
        <v>29.45928297</v>
      </c>
      <c r="CC336" s="14">
        <f t="shared" si="33"/>
        <v>27.81534977</v>
      </c>
      <c r="CD336" s="14">
        <f t="shared" si="34"/>
        <v>55.91016819</v>
      </c>
      <c r="CE336" s="14">
        <f t="shared" si="35"/>
        <v>51.1920799</v>
      </c>
      <c r="CF336" s="14">
        <f t="shared" si="36"/>
        <v>10.24009678</v>
      </c>
      <c r="CG336" s="7">
        <v>3649.783333</v>
      </c>
      <c r="CH336" s="7">
        <v>140.0</v>
      </c>
      <c r="CI336" s="7">
        <v>119.0</v>
      </c>
      <c r="CJ336" s="26">
        <v>1652.0</v>
      </c>
      <c r="CK336" s="7">
        <v>1573.0</v>
      </c>
      <c r="CL336" s="7">
        <v>728.0</v>
      </c>
      <c r="CM336" s="7">
        <v>674.0</v>
      </c>
      <c r="CN336" s="7">
        <v>881.0</v>
      </c>
      <c r="CO336" s="7">
        <v>748.0</v>
      </c>
      <c r="CP336" s="19">
        <v>13.0</v>
      </c>
      <c r="CQ336" s="19">
        <v>8.0</v>
      </c>
      <c r="CR336" s="26">
        <f t="shared" si="37"/>
        <v>-5</v>
      </c>
      <c r="CS336" s="18">
        <f t="shared" si="38"/>
        <v>0.5418987298</v>
      </c>
      <c r="CT336" s="18">
        <f t="shared" si="39"/>
        <v>0.3334761414</v>
      </c>
      <c r="CU336" s="18">
        <f t="shared" si="40"/>
        <v>-0.2084225884</v>
      </c>
      <c r="CV336" s="30">
        <v>56.52</v>
      </c>
      <c r="CW336" s="30">
        <v>41.45</v>
      </c>
      <c r="CX336" s="30">
        <v>48.6</v>
      </c>
      <c r="CY336" s="30">
        <v>51.34</v>
      </c>
      <c r="CZ336" s="30">
        <v>52.14</v>
      </c>
      <c r="DA336" s="30">
        <v>47.91</v>
      </c>
      <c r="DB336" s="7">
        <v>0.0</v>
      </c>
      <c r="DC336" s="7">
        <v>0.0</v>
      </c>
      <c r="DD336" s="13" t="str">
        <f t="shared" si="41"/>
        <v> </v>
      </c>
      <c r="DE336" s="7">
        <v>0.0</v>
      </c>
      <c r="DF336" s="7">
        <v>0.0</v>
      </c>
      <c r="DG336" s="7">
        <v>0.0</v>
      </c>
      <c r="DH336" s="7">
        <v>0.0</v>
      </c>
      <c r="DI336" s="7">
        <v>0.0</v>
      </c>
      <c r="DJ336" s="8" t="s">
        <v>4341</v>
      </c>
      <c r="DK336" s="7" t="s">
        <v>4342</v>
      </c>
    </row>
    <row r="337" ht="12.75" customHeight="1">
      <c r="A337" s="7" t="s">
        <v>1627</v>
      </c>
      <c r="B337" s="7" t="s">
        <v>1764</v>
      </c>
      <c r="C337" s="8" t="s">
        <v>490</v>
      </c>
      <c r="D337" s="9" t="s">
        <v>174</v>
      </c>
      <c r="E337" s="7">
        <v>19.0</v>
      </c>
      <c r="F337" s="7">
        <v>0.0</v>
      </c>
      <c r="G337" s="7">
        <v>1.0</v>
      </c>
      <c r="H337" s="24">
        <f t="shared" si="1"/>
        <v>1</v>
      </c>
      <c r="I337" s="25">
        <f t="shared" si="2"/>
        <v>0.2346499804</v>
      </c>
      <c r="J337" s="19">
        <v>0.0</v>
      </c>
      <c r="K337" s="19">
        <v>1.0</v>
      </c>
      <c r="L337" s="19">
        <v>0.0</v>
      </c>
      <c r="M337" s="19">
        <v>8.0</v>
      </c>
      <c r="N337" s="19">
        <v>9.0</v>
      </c>
      <c r="O337" s="19">
        <v>3.0</v>
      </c>
      <c r="P337" s="19">
        <v>3.0</v>
      </c>
      <c r="Q337" s="10">
        <f t="shared" si="3"/>
        <v>0</v>
      </c>
      <c r="R337" s="10">
        <f t="shared" si="4"/>
        <v>0</v>
      </c>
      <c r="S337" s="7">
        <v>15342.0</v>
      </c>
      <c r="T337" s="14">
        <f t="shared" si="5"/>
        <v>13.45789474</v>
      </c>
      <c r="U337" s="14">
        <v>261.62</v>
      </c>
      <c r="V337" s="14">
        <f t="shared" si="6"/>
        <v>13.76947368</v>
      </c>
      <c r="W337" s="14">
        <v>645.87</v>
      </c>
      <c r="X337" s="14">
        <f t="shared" si="7"/>
        <v>33.99315789</v>
      </c>
      <c r="Y337" s="13">
        <f t="shared" si="8"/>
        <v>0.2882896781</v>
      </c>
      <c r="Z337" s="12">
        <f t="shared" si="9"/>
        <v>44</v>
      </c>
      <c r="AA337" s="19">
        <v>22.0</v>
      </c>
      <c r="AB337" s="19">
        <v>44.0</v>
      </c>
      <c r="AC337" s="19">
        <v>23.0</v>
      </c>
      <c r="AD337" s="19">
        <v>8.0</v>
      </c>
      <c r="AE337" s="19">
        <v>1.0</v>
      </c>
      <c r="AF337" s="10">
        <f t="shared" si="10"/>
        <v>0</v>
      </c>
      <c r="AG337" s="10">
        <f t="shared" si="11"/>
        <v>0.5</v>
      </c>
      <c r="AH337" s="10">
        <f t="shared" si="12"/>
        <v>0.5</v>
      </c>
      <c r="AI337" s="19">
        <v>71.0</v>
      </c>
      <c r="AJ337" s="13">
        <f t="shared" si="13"/>
        <v>0.3756613757</v>
      </c>
      <c r="AK337" s="19">
        <v>52.0</v>
      </c>
      <c r="AL337" s="13">
        <f t="shared" si="14"/>
        <v>0.2751322751</v>
      </c>
      <c r="AM337" s="19">
        <v>66.0</v>
      </c>
      <c r="AN337" s="13">
        <f t="shared" si="15"/>
        <v>0.3492063492</v>
      </c>
      <c r="AO337" s="13">
        <f t="shared" si="16"/>
        <v>0.5772357724</v>
      </c>
      <c r="AP337" s="8">
        <v>5.0</v>
      </c>
      <c r="AQ337" s="14">
        <v>15.63</v>
      </c>
      <c r="AR337" s="19">
        <v>16.97</v>
      </c>
      <c r="AS337" s="26">
        <v>7.0</v>
      </c>
      <c r="AT337" s="27">
        <v>-1.063</v>
      </c>
      <c r="AU337" s="8">
        <v>7.0</v>
      </c>
      <c r="AV337" s="27">
        <v>0.714</v>
      </c>
      <c r="AW337" s="19">
        <v>50.23</v>
      </c>
      <c r="AX337" s="19">
        <v>15.89</v>
      </c>
      <c r="AY337" s="27">
        <v>1.496</v>
      </c>
      <c r="AZ337" s="27">
        <v>-6.383</v>
      </c>
      <c r="BA337" s="19">
        <v>47.32</v>
      </c>
      <c r="BB337" s="13">
        <f t="shared" si="17"/>
        <v>0.02272727273</v>
      </c>
      <c r="BC337" s="28">
        <f t="shared" si="18"/>
        <v>0.9435483871</v>
      </c>
      <c r="BD337" s="26">
        <f t="shared" si="19"/>
        <v>966.2756598</v>
      </c>
      <c r="BE337" s="13">
        <f t="shared" si="20"/>
        <v>-0.03372434018</v>
      </c>
      <c r="BF337" s="18">
        <f t="shared" si="21"/>
        <v>0.458680529</v>
      </c>
      <c r="BG337" s="18">
        <f t="shared" si="22"/>
        <v>1.605381852</v>
      </c>
      <c r="BH337" s="14">
        <f t="shared" si="23"/>
        <v>20.18194328</v>
      </c>
      <c r="BI337" s="14">
        <f t="shared" si="24"/>
        <v>28.4381928</v>
      </c>
      <c r="BJ337" s="14">
        <f t="shared" si="25"/>
        <v>39.67586576</v>
      </c>
      <c r="BK337" s="14">
        <f t="shared" si="26"/>
        <v>55.50034401</v>
      </c>
      <c r="BL337" s="14">
        <f t="shared" si="27"/>
        <v>-15.82447825</v>
      </c>
      <c r="BM337" s="19">
        <v>2.0</v>
      </c>
      <c r="BN337" s="19">
        <v>7.0</v>
      </c>
      <c r="BO337" s="26">
        <v>86.0</v>
      </c>
      <c r="BP337" s="26">
        <v>117.0</v>
      </c>
      <c r="BQ337" s="19">
        <v>46.0</v>
      </c>
      <c r="BR337" s="19">
        <v>55.0</v>
      </c>
      <c r="BS337" s="19">
        <v>39.0</v>
      </c>
      <c r="BT337" s="19">
        <v>63.0</v>
      </c>
      <c r="BU337" s="19">
        <v>83.0</v>
      </c>
      <c r="BV337" s="19">
        <v>119.0</v>
      </c>
      <c r="BW337" s="13">
        <f t="shared" si="28"/>
        <v>0.4108910891</v>
      </c>
      <c r="BX337" s="14">
        <v>-2.91</v>
      </c>
      <c r="BY337" s="29">
        <f t="shared" si="29"/>
        <v>-10.67113679</v>
      </c>
      <c r="BZ337" s="18">
        <f t="shared" si="30"/>
        <v>1.12815219</v>
      </c>
      <c r="CA337" s="18">
        <f t="shared" si="31"/>
        <v>2.256304381</v>
      </c>
      <c r="CB337" s="14">
        <f t="shared" si="32"/>
        <v>22.49668191</v>
      </c>
      <c r="CC337" s="14">
        <f t="shared" si="33"/>
        <v>29.59740452</v>
      </c>
      <c r="CD337" s="14">
        <f t="shared" si="34"/>
        <v>42.07344051</v>
      </c>
      <c r="CE337" s="14">
        <f t="shared" si="35"/>
        <v>54.74856218</v>
      </c>
      <c r="CF337" s="14">
        <f t="shared" si="36"/>
        <v>-3.149356583</v>
      </c>
      <c r="CG337" s="7">
        <v>904.133333</v>
      </c>
      <c r="CH337" s="7">
        <v>17.0</v>
      </c>
      <c r="CI337" s="7">
        <v>34.0</v>
      </c>
      <c r="CJ337" s="26">
        <v>322.0</v>
      </c>
      <c r="CK337" s="7">
        <v>412.0</v>
      </c>
      <c r="CL337" s="7">
        <v>135.0</v>
      </c>
      <c r="CM337" s="7">
        <v>152.0</v>
      </c>
      <c r="CN337" s="7">
        <v>160.0</v>
      </c>
      <c r="CO337" s="7">
        <v>227.0</v>
      </c>
      <c r="CP337" s="19">
        <v>4.0</v>
      </c>
      <c r="CQ337" s="19">
        <v>1.0</v>
      </c>
      <c r="CR337" s="26">
        <f t="shared" si="37"/>
        <v>-3</v>
      </c>
      <c r="CS337" s="18">
        <f t="shared" si="38"/>
        <v>0.9385999218</v>
      </c>
      <c r="CT337" s="18">
        <f t="shared" si="39"/>
        <v>0.2346499804</v>
      </c>
      <c r="CU337" s="18">
        <f t="shared" si="40"/>
        <v>-0.7039499413</v>
      </c>
      <c r="CV337" s="30">
        <v>6.57</v>
      </c>
      <c r="CW337" s="30">
        <v>10.1</v>
      </c>
      <c r="CX337" s="30">
        <v>6.9</v>
      </c>
      <c r="CY337" s="30">
        <v>11.43</v>
      </c>
      <c r="CZ337" s="30">
        <v>9.02</v>
      </c>
      <c r="DA337" s="30">
        <v>9.06</v>
      </c>
      <c r="DB337" s="7">
        <v>0.0</v>
      </c>
      <c r="DC337" s="7">
        <v>0.0</v>
      </c>
      <c r="DD337" s="13" t="str">
        <f t="shared" si="41"/>
        <v> </v>
      </c>
      <c r="DE337" s="7">
        <v>0.0</v>
      </c>
      <c r="DF337" s="7">
        <v>0.0</v>
      </c>
      <c r="DG337" s="7">
        <v>0.0</v>
      </c>
      <c r="DH337" s="7">
        <v>0.0</v>
      </c>
      <c r="DI337" s="7">
        <v>0.0</v>
      </c>
      <c r="DJ337" s="8" t="s">
        <v>4343</v>
      </c>
      <c r="DK337" s="7" t="s">
        <v>4344</v>
      </c>
    </row>
    <row r="338" ht="12.75" customHeight="1">
      <c r="A338" s="7" t="s">
        <v>1085</v>
      </c>
      <c r="B338" s="7" t="s">
        <v>1767</v>
      </c>
      <c r="C338" s="8" t="s">
        <v>136</v>
      </c>
      <c r="D338" s="9" t="s">
        <v>150</v>
      </c>
      <c r="E338" s="7">
        <v>77.0</v>
      </c>
      <c r="F338" s="7">
        <v>13.0</v>
      </c>
      <c r="G338" s="7">
        <v>13.0</v>
      </c>
      <c r="H338" s="24">
        <f t="shared" si="1"/>
        <v>26</v>
      </c>
      <c r="I338" s="25">
        <f t="shared" si="2"/>
        <v>1.617222731</v>
      </c>
      <c r="J338" s="19">
        <v>10.0</v>
      </c>
      <c r="K338" s="19">
        <v>6.0</v>
      </c>
      <c r="L338" s="19">
        <v>6.0</v>
      </c>
      <c r="M338" s="19">
        <v>135.0</v>
      </c>
      <c r="N338" s="19">
        <v>43.0</v>
      </c>
      <c r="O338" s="19">
        <v>58.0</v>
      </c>
      <c r="P338" s="19">
        <v>138.0</v>
      </c>
      <c r="Q338" s="10">
        <f t="shared" si="3"/>
        <v>0.0962962963</v>
      </c>
      <c r="R338" s="10">
        <f t="shared" si="4"/>
        <v>0.05508474576</v>
      </c>
      <c r="S338" s="7">
        <v>57877.0</v>
      </c>
      <c r="T338" s="14">
        <f t="shared" si="5"/>
        <v>12.52748918</v>
      </c>
      <c r="U338" s="14">
        <v>939.83</v>
      </c>
      <c r="V338" s="14">
        <f t="shared" si="6"/>
        <v>12.20558442</v>
      </c>
      <c r="W338" s="14">
        <v>2675.97</v>
      </c>
      <c r="X338" s="14">
        <f t="shared" si="7"/>
        <v>34.75285714</v>
      </c>
      <c r="Y338" s="13">
        <f t="shared" si="8"/>
        <v>0.2599231152</v>
      </c>
      <c r="Z338" s="12">
        <f t="shared" si="9"/>
        <v>83.8125</v>
      </c>
      <c r="AA338" s="19">
        <v>16.0</v>
      </c>
      <c r="AB338" s="19">
        <v>99.0</v>
      </c>
      <c r="AC338" s="19">
        <v>99.0</v>
      </c>
      <c r="AD338" s="19">
        <v>14.0</v>
      </c>
      <c r="AE338" s="19">
        <v>15.0</v>
      </c>
      <c r="AF338" s="10">
        <f t="shared" si="10"/>
        <v>0.3125</v>
      </c>
      <c r="AG338" s="10">
        <f t="shared" si="11"/>
        <v>0.375</v>
      </c>
      <c r="AH338" s="10">
        <f t="shared" si="12"/>
        <v>0.6875</v>
      </c>
      <c r="AI338" s="19">
        <v>243.0</v>
      </c>
      <c r="AJ338" s="13">
        <f t="shared" si="13"/>
        <v>0.2825581395</v>
      </c>
      <c r="AK338" s="19">
        <v>301.0</v>
      </c>
      <c r="AL338" s="13">
        <f t="shared" si="14"/>
        <v>0.35</v>
      </c>
      <c r="AM338" s="19">
        <v>316.0</v>
      </c>
      <c r="AN338" s="13">
        <f t="shared" si="15"/>
        <v>0.3674418605</v>
      </c>
      <c r="AO338" s="13">
        <f t="shared" si="16"/>
        <v>0.4466911765</v>
      </c>
      <c r="AP338" s="8">
        <v>3.0</v>
      </c>
      <c r="AQ338" s="14">
        <v>-12.56</v>
      </c>
      <c r="AR338" s="19">
        <v>17.54</v>
      </c>
      <c r="AS338" s="26">
        <v>5.0</v>
      </c>
      <c r="AT338" s="27">
        <v>0.674</v>
      </c>
      <c r="AU338" s="8">
        <v>4.0</v>
      </c>
      <c r="AV338" s="27">
        <v>-0.369</v>
      </c>
      <c r="AW338" s="19">
        <v>50.02</v>
      </c>
      <c r="AX338" s="19">
        <v>18.02</v>
      </c>
      <c r="AY338" s="27">
        <v>-0.353</v>
      </c>
      <c r="AZ338" s="27">
        <v>3.197</v>
      </c>
      <c r="BA338" s="19">
        <v>51.37</v>
      </c>
      <c r="BB338" s="13">
        <f t="shared" si="17"/>
        <v>0.07158836689</v>
      </c>
      <c r="BC338" s="28">
        <f t="shared" si="18"/>
        <v>0.9275053305</v>
      </c>
      <c r="BD338" s="26">
        <f t="shared" si="19"/>
        <v>999.0936974</v>
      </c>
      <c r="BE338" s="13">
        <f t="shared" si="20"/>
        <v>-0.0009063026192</v>
      </c>
      <c r="BF338" s="18">
        <f t="shared" si="21"/>
        <v>2.042922656</v>
      </c>
      <c r="BG338" s="18">
        <f t="shared" si="22"/>
        <v>2.170605322</v>
      </c>
      <c r="BH338" s="14">
        <f t="shared" si="23"/>
        <v>28.53707585</v>
      </c>
      <c r="BI338" s="14">
        <f t="shared" si="24"/>
        <v>29.94158518</v>
      </c>
      <c r="BJ338" s="14">
        <f t="shared" si="25"/>
        <v>53.24367173</v>
      </c>
      <c r="BK338" s="14">
        <f t="shared" si="26"/>
        <v>49.28550908</v>
      </c>
      <c r="BL338" s="14">
        <f t="shared" si="27"/>
        <v>3.958162646</v>
      </c>
      <c r="BM338" s="19">
        <v>32.0</v>
      </c>
      <c r="BN338" s="19">
        <v>34.0</v>
      </c>
      <c r="BO338" s="26">
        <v>415.0</v>
      </c>
      <c r="BP338" s="26">
        <v>435.0</v>
      </c>
      <c r="BQ338" s="19">
        <v>172.0</v>
      </c>
      <c r="BR338" s="19">
        <v>169.0</v>
      </c>
      <c r="BS338" s="19">
        <v>215.0</v>
      </c>
      <c r="BT338" s="19">
        <v>134.0</v>
      </c>
      <c r="BU338" s="19">
        <v>397.0</v>
      </c>
      <c r="BV338" s="19">
        <v>397.0</v>
      </c>
      <c r="BW338" s="13">
        <f t="shared" si="28"/>
        <v>0.5</v>
      </c>
      <c r="BX338" s="14">
        <v>-1.42</v>
      </c>
      <c r="BY338" s="29">
        <f t="shared" si="29"/>
        <v>1.581574411</v>
      </c>
      <c r="BZ338" s="18">
        <f t="shared" si="30"/>
        <v>1.971168667</v>
      </c>
      <c r="CA338" s="18">
        <f t="shared" si="31"/>
        <v>2.153377536</v>
      </c>
      <c r="CB338" s="14">
        <f t="shared" si="32"/>
        <v>28.93808119</v>
      </c>
      <c r="CC338" s="14">
        <f t="shared" si="33"/>
        <v>29.0209034</v>
      </c>
      <c r="CD338" s="14">
        <f t="shared" si="34"/>
        <v>53.15529625</v>
      </c>
      <c r="CE338" s="14">
        <f t="shared" si="35"/>
        <v>49.08044337</v>
      </c>
      <c r="CF338" s="14">
        <f t="shared" si="36"/>
        <v>-0.1166902287</v>
      </c>
      <c r="CG338" s="7">
        <v>3622.216667</v>
      </c>
      <c r="CH338" s="7">
        <v>119.0</v>
      </c>
      <c r="CI338" s="7">
        <v>130.0</v>
      </c>
      <c r="CJ338" s="26">
        <v>1628.0</v>
      </c>
      <c r="CK338" s="7">
        <v>1622.0</v>
      </c>
      <c r="CL338" s="7">
        <v>675.0</v>
      </c>
      <c r="CM338" s="7">
        <v>606.0</v>
      </c>
      <c r="CN338" s="7">
        <v>787.0</v>
      </c>
      <c r="CO338" s="7">
        <v>605.0</v>
      </c>
      <c r="CP338" s="19">
        <v>10.0</v>
      </c>
      <c r="CQ338" s="19">
        <v>23.0</v>
      </c>
      <c r="CR338" s="26">
        <f t="shared" si="37"/>
        <v>13</v>
      </c>
      <c r="CS338" s="18">
        <f t="shared" si="38"/>
        <v>0.6220087427</v>
      </c>
      <c r="CT338" s="18">
        <f t="shared" si="39"/>
        <v>1.430620108</v>
      </c>
      <c r="CU338" s="18">
        <f t="shared" si="40"/>
        <v>0.8086113655</v>
      </c>
      <c r="CV338" s="30">
        <v>35.49</v>
      </c>
      <c r="CW338" s="30">
        <v>34.08</v>
      </c>
      <c r="CX338" s="30">
        <v>31.93</v>
      </c>
      <c r="CY338" s="30">
        <v>38.63</v>
      </c>
      <c r="CZ338" s="30">
        <v>36.75</v>
      </c>
      <c r="DA338" s="30">
        <v>35.66</v>
      </c>
      <c r="DB338" s="7">
        <v>27.0</v>
      </c>
      <c r="DC338" s="7">
        <v>22.0</v>
      </c>
      <c r="DD338" s="13">
        <f t="shared" si="41"/>
        <v>0.5510204082</v>
      </c>
      <c r="DE338" s="7">
        <v>0.87</v>
      </c>
      <c r="DF338" s="7">
        <v>4.41</v>
      </c>
      <c r="DG338" s="7">
        <v>28.0</v>
      </c>
      <c r="DH338" s="7">
        <v>11.0</v>
      </c>
      <c r="DI338" s="7">
        <v>9.0</v>
      </c>
      <c r="DJ338" s="8" t="s">
        <v>4345</v>
      </c>
      <c r="DK338" s="7" t="s">
        <v>4346</v>
      </c>
    </row>
    <row r="339" ht="12.75" customHeight="1">
      <c r="A339" s="7" t="s">
        <v>1772</v>
      </c>
      <c r="B339" s="7" t="s">
        <v>1773</v>
      </c>
      <c r="C339" s="8" t="s">
        <v>399</v>
      </c>
      <c r="D339" s="9" t="s">
        <v>247</v>
      </c>
      <c r="E339" s="7">
        <v>75.0</v>
      </c>
      <c r="F339" s="7">
        <v>12.0</v>
      </c>
      <c r="G339" s="7">
        <v>22.0</v>
      </c>
      <c r="H339" s="24">
        <f t="shared" si="1"/>
        <v>34</v>
      </c>
      <c r="I339" s="25">
        <f t="shared" si="2"/>
        <v>2.368237752</v>
      </c>
      <c r="J339" s="19">
        <v>10.0</v>
      </c>
      <c r="K339" s="19">
        <v>11.0</v>
      </c>
      <c r="L339" s="19">
        <v>7.0</v>
      </c>
      <c r="M339" s="19">
        <v>118.0</v>
      </c>
      <c r="N339" s="19">
        <v>32.0</v>
      </c>
      <c r="O339" s="19">
        <v>59.0</v>
      </c>
      <c r="P339" s="19">
        <v>137.0</v>
      </c>
      <c r="Q339" s="10">
        <f t="shared" si="3"/>
        <v>0.1016949153</v>
      </c>
      <c r="R339" s="10">
        <f t="shared" si="4"/>
        <v>0.05741626794</v>
      </c>
      <c r="S339" s="7">
        <v>51684.0</v>
      </c>
      <c r="T339" s="14">
        <f t="shared" si="5"/>
        <v>11.48533333</v>
      </c>
      <c r="U339" s="14">
        <v>823.88</v>
      </c>
      <c r="V339" s="14">
        <f t="shared" si="6"/>
        <v>10.98506667</v>
      </c>
      <c r="W339" s="14">
        <v>2770.63</v>
      </c>
      <c r="X339" s="14">
        <f t="shared" si="7"/>
        <v>36.94173333</v>
      </c>
      <c r="Y339" s="13">
        <f t="shared" si="8"/>
        <v>0.2292050933</v>
      </c>
      <c r="Z339" s="12">
        <f t="shared" si="9"/>
        <v>133.7837838</v>
      </c>
      <c r="AA339" s="19">
        <v>24.0</v>
      </c>
      <c r="AB339" s="19">
        <v>24.0</v>
      </c>
      <c r="AC339" s="19">
        <v>85.0</v>
      </c>
      <c r="AD339" s="19">
        <v>24.0</v>
      </c>
      <c r="AE339" s="19">
        <v>22.0</v>
      </c>
      <c r="AF339" s="10">
        <f t="shared" si="10"/>
        <v>0.2702702703</v>
      </c>
      <c r="AG339" s="10">
        <f t="shared" si="11"/>
        <v>0.4864864865</v>
      </c>
      <c r="AH339" s="10">
        <f t="shared" si="12"/>
        <v>0.7567567568</v>
      </c>
      <c r="AI339" s="19">
        <v>254.0</v>
      </c>
      <c r="AJ339" s="13">
        <f t="shared" si="13"/>
        <v>0.2998819362</v>
      </c>
      <c r="AK339" s="19">
        <v>270.0</v>
      </c>
      <c r="AL339" s="13">
        <f t="shared" si="14"/>
        <v>0.318772137</v>
      </c>
      <c r="AM339" s="19">
        <v>323.0</v>
      </c>
      <c r="AN339" s="13">
        <f t="shared" si="15"/>
        <v>0.3813459268</v>
      </c>
      <c r="AO339" s="13">
        <f t="shared" si="16"/>
        <v>0.4847328244</v>
      </c>
      <c r="AP339" s="8">
        <v>5.0</v>
      </c>
      <c r="AQ339" s="14">
        <v>-3.35</v>
      </c>
      <c r="AR339" s="19">
        <v>17.24</v>
      </c>
      <c r="AS339" s="26">
        <v>10.0</v>
      </c>
      <c r="AT339" s="27">
        <v>0.277</v>
      </c>
      <c r="AU339" s="8">
        <v>12.0</v>
      </c>
      <c r="AV339" s="27">
        <v>0.16</v>
      </c>
      <c r="AW339" s="19">
        <v>50.02</v>
      </c>
      <c r="AX339" s="19">
        <v>17.71</v>
      </c>
      <c r="AY339" s="27">
        <v>-0.5740000000000001</v>
      </c>
      <c r="AZ339" s="27">
        <v>5.027</v>
      </c>
      <c r="BA339" s="19">
        <v>52.82</v>
      </c>
      <c r="BB339" s="13">
        <f t="shared" si="17"/>
        <v>0.08222222222</v>
      </c>
      <c r="BC339" s="28">
        <f t="shared" si="18"/>
        <v>0.9071618037</v>
      </c>
      <c r="BD339" s="26">
        <f t="shared" si="19"/>
        <v>989.3840259</v>
      </c>
      <c r="BE339" s="13">
        <f t="shared" si="20"/>
        <v>-0.01061597406</v>
      </c>
      <c r="BF339" s="18">
        <f t="shared" si="21"/>
        <v>2.69456717</v>
      </c>
      <c r="BG339" s="18">
        <f t="shared" si="22"/>
        <v>2.548914891</v>
      </c>
      <c r="BH339" s="14">
        <f t="shared" si="23"/>
        <v>32.77176288</v>
      </c>
      <c r="BI339" s="14">
        <f t="shared" si="24"/>
        <v>27.45545468</v>
      </c>
      <c r="BJ339" s="14">
        <f t="shared" si="25"/>
        <v>64.66961208</v>
      </c>
      <c r="BK339" s="14">
        <f t="shared" si="26"/>
        <v>54.40112638</v>
      </c>
      <c r="BL339" s="14">
        <f t="shared" si="27"/>
        <v>10.2684857</v>
      </c>
      <c r="BM339" s="19">
        <v>37.0</v>
      </c>
      <c r="BN339" s="19">
        <v>35.0</v>
      </c>
      <c r="BO339" s="26">
        <v>413.0</v>
      </c>
      <c r="BP339" s="26">
        <v>342.0</v>
      </c>
      <c r="BQ339" s="19">
        <v>206.0</v>
      </c>
      <c r="BR339" s="19">
        <v>167.0</v>
      </c>
      <c r="BS339" s="19">
        <v>232.0</v>
      </c>
      <c r="BT339" s="19">
        <v>203.0</v>
      </c>
      <c r="BU339" s="19">
        <v>466.0</v>
      </c>
      <c r="BV339" s="19">
        <v>380.0</v>
      </c>
      <c r="BW339" s="13">
        <f t="shared" si="28"/>
        <v>0.5508274232</v>
      </c>
      <c r="BX339" s="14">
        <v>1.64</v>
      </c>
      <c r="BY339" s="29">
        <f t="shared" si="29"/>
        <v>5.677897916</v>
      </c>
      <c r="BZ339" s="18">
        <f t="shared" si="30"/>
        <v>2.449276308</v>
      </c>
      <c r="CA339" s="18">
        <f t="shared" si="31"/>
        <v>2.298293522</v>
      </c>
      <c r="CB339" s="14">
        <f t="shared" si="32"/>
        <v>31.57217816</v>
      </c>
      <c r="CC339" s="14">
        <f t="shared" si="33"/>
        <v>27.8479361</v>
      </c>
      <c r="CD339" s="14">
        <f t="shared" si="34"/>
        <v>61.95326989</v>
      </c>
      <c r="CE339" s="14">
        <f t="shared" si="35"/>
        <v>55.59521701</v>
      </c>
      <c r="CF339" s="14">
        <f t="shared" si="36"/>
        <v>3.910432821</v>
      </c>
      <c r="CG339" s="7">
        <v>3576.566667</v>
      </c>
      <c r="CH339" s="7">
        <v>146.0</v>
      </c>
      <c r="CI339" s="7">
        <v>137.0</v>
      </c>
      <c r="CJ339" s="26">
        <v>1736.0</v>
      </c>
      <c r="CK339" s="7">
        <v>1523.0</v>
      </c>
      <c r="CL339" s="7">
        <v>830.0</v>
      </c>
      <c r="CM339" s="7">
        <v>774.0</v>
      </c>
      <c r="CN339" s="7">
        <v>981.0</v>
      </c>
      <c r="CO339" s="7">
        <v>880.0</v>
      </c>
      <c r="CP339" s="19">
        <v>10.0</v>
      </c>
      <c r="CQ339" s="19">
        <v>10.0</v>
      </c>
      <c r="CR339" s="26">
        <f t="shared" si="37"/>
        <v>0</v>
      </c>
      <c r="CS339" s="18">
        <f t="shared" si="38"/>
        <v>0.6965405154</v>
      </c>
      <c r="CT339" s="18">
        <f t="shared" si="39"/>
        <v>0.6965405154</v>
      </c>
      <c r="CU339" s="18">
        <f t="shared" si="40"/>
        <v>0</v>
      </c>
      <c r="CV339" s="30">
        <v>36.44</v>
      </c>
      <c r="CW339" s="30">
        <v>32.73</v>
      </c>
      <c r="CX339" s="30">
        <v>30.61</v>
      </c>
      <c r="CY339" s="30">
        <v>33.05</v>
      </c>
      <c r="CZ339" s="30">
        <v>33.18</v>
      </c>
      <c r="DA339" s="30">
        <v>32.04</v>
      </c>
      <c r="DB339" s="7">
        <v>1.0</v>
      </c>
      <c r="DC339" s="7">
        <v>2.0</v>
      </c>
      <c r="DD339" s="13">
        <f t="shared" si="41"/>
        <v>0.3333333333</v>
      </c>
      <c r="DE339" s="7">
        <v>-0.01</v>
      </c>
      <c r="DF339" s="7">
        <v>-0.24</v>
      </c>
      <c r="DG339" s="7">
        <v>1.0</v>
      </c>
      <c r="DH339" s="7">
        <v>0.0</v>
      </c>
      <c r="DI339" s="7">
        <v>0.0</v>
      </c>
      <c r="DJ339" s="8" t="s">
        <v>4347</v>
      </c>
      <c r="DK339" s="7" t="s">
        <v>4348</v>
      </c>
    </row>
    <row r="340" ht="12.75" customHeight="1">
      <c r="A340" s="7" t="s">
        <v>339</v>
      </c>
      <c r="B340" s="7" t="s">
        <v>1778</v>
      </c>
      <c r="C340" s="8" t="s">
        <v>860</v>
      </c>
      <c r="D340" s="9" t="s">
        <v>255</v>
      </c>
      <c r="E340" s="7">
        <v>68.0</v>
      </c>
      <c r="F340" s="7">
        <v>4.0</v>
      </c>
      <c r="G340" s="7">
        <v>6.0</v>
      </c>
      <c r="H340" s="24">
        <f t="shared" si="1"/>
        <v>10</v>
      </c>
      <c r="I340" s="25">
        <f t="shared" si="2"/>
        <v>0.8123476848</v>
      </c>
      <c r="J340" s="19">
        <v>4.0</v>
      </c>
      <c r="K340" s="19">
        <v>2.0</v>
      </c>
      <c r="L340" s="19">
        <v>3.0</v>
      </c>
      <c r="M340" s="19">
        <v>54.0</v>
      </c>
      <c r="N340" s="19">
        <v>22.0</v>
      </c>
      <c r="O340" s="19">
        <v>28.0</v>
      </c>
      <c r="P340" s="19">
        <v>60.0</v>
      </c>
      <c r="Q340" s="10">
        <f t="shared" si="3"/>
        <v>0.07407407407</v>
      </c>
      <c r="R340" s="10">
        <f t="shared" si="4"/>
        <v>0.03846153846</v>
      </c>
      <c r="S340" s="7">
        <v>44316.0</v>
      </c>
      <c r="T340" s="14">
        <f t="shared" si="5"/>
        <v>10.86176471</v>
      </c>
      <c r="U340" s="14">
        <v>724.12</v>
      </c>
      <c r="V340" s="14">
        <f t="shared" si="6"/>
        <v>10.64882353</v>
      </c>
      <c r="W340" s="14">
        <v>2540.2</v>
      </c>
      <c r="X340" s="14">
        <f t="shared" si="7"/>
        <v>37.35588235</v>
      </c>
      <c r="Y340" s="13">
        <f t="shared" si="8"/>
        <v>0.2218287423</v>
      </c>
      <c r="Z340" s="12">
        <f t="shared" si="9"/>
        <v>46</v>
      </c>
      <c r="AA340" s="19">
        <v>45.0</v>
      </c>
      <c r="AB340" s="19">
        <v>171.0</v>
      </c>
      <c r="AC340" s="19">
        <v>102.0</v>
      </c>
      <c r="AD340" s="19">
        <v>15.0</v>
      </c>
      <c r="AE340" s="19">
        <v>9.0</v>
      </c>
      <c r="AF340" s="10">
        <f t="shared" si="10"/>
        <v>0.3076923077</v>
      </c>
      <c r="AG340" s="10">
        <f t="shared" si="11"/>
        <v>0.3846153846</v>
      </c>
      <c r="AH340" s="10">
        <f t="shared" si="12"/>
        <v>0.6923076923</v>
      </c>
      <c r="AI340" s="19">
        <v>176.0</v>
      </c>
      <c r="AJ340" s="13">
        <f t="shared" si="13"/>
        <v>0.2607407407</v>
      </c>
      <c r="AK340" s="19">
        <v>264.0</v>
      </c>
      <c r="AL340" s="13">
        <f t="shared" si="14"/>
        <v>0.3911111111</v>
      </c>
      <c r="AM340" s="19">
        <v>235.0</v>
      </c>
      <c r="AN340" s="13">
        <f t="shared" si="15"/>
        <v>0.3481481481</v>
      </c>
      <c r="AO340" s="13">
        <f t="shared" si="16"/>
        <v>0.4</v>
      </c>
      <c r="AP340" s="8">
        <v>3.0</v>
      </c>
      <c r="AQ340" s="14">
        <v>-9.46</v>
      </c>
      <c r="AR340" s="19">
        <v>16.94</v>
      </c>
      <c r="AS340" s="26">
        <v>11.0</v>
      </c>
      <c r="AT340" s="27">
        <v>-0.136</v>
      </c>
      <c r="AU340" s="8">
        <v>12.0</v>
      </c>
      <c r="AV340" s="27">
        <v>0.298</v>
      </c>
      <c r="AW340" s="19">
        <v>50.14</v>
      </c>
      <c r="AX340" s="19">
        <v>16.91</v>
      </c>
      <c r="AY340" s="27">
        <v>-4.273</v>
      </c>
      <c r="AZ340" s="27">
        <v>-5.671</v>
      </c>
      <c r="BA340" s="19">
        <v>47.22</v>
      </c>
      <c r="BB340" s="13">
        <f t="shared" si="17"/>
        <v>0.04347826087</v>
      </c>
      <c r="BC340" s="28">
        <f t="shared" si="18"/>
        <v>0.9605633803</v>
      </c>
      <c r="BD340" s="26">
        <f t="shared" si="19"/>
        <v>1004.041641</v>
      </c>
      <c r="BE340" s="13">
        <f t="shared" si="20"/>
        <v>0.004041641151</v>
      </c>
      <c r="BF340" s="18">
        <f t="shared" si="21"/>
        <v>1.07716953</v>
      </c>
      <c r="BG340" s="18">
        <f t="shared" si="22"/>
        <v>1.160028725</v>
      </c>
      <c r="BH340" s="14">
        <f t="shared" si="23"/>
        <v>24.77489919</v>
      </c>
      <c r="BI340" s="14">
        <f t="shared" si="24"/>
        <v>29.41501409</v>
      </c>
      <c r="BJ340" s="14">
        <f t="shared" si="25"/>
        <v>49.30122079</v>
      </c>
      <c r="BK340" s="14">
        <f t="shared" si="26"/>
        <v>58.91288737</v>
      </c>
      <c r="BL340" s="14">
        <f t="shared" si="27"/>
        <v>-9.611666575</v>
      </c>
      <c r="BM340" s="19">
        <v>13.0</v>
      </c>
      <c r="BN340" s="19">
        <v>14.0</v>
      </c>
      <c r="BO340" s="26">
        <v>286.0</v>
      </c>
      <c r="BP340" s="26">
        <v>341.0</v>
      </c>
      <c r="BQ340" s="19">
        <v>124.0</v>
      </c>
      <c r="BR340" s="19">
        <v>151.0</v>
      </c>
      <c r="BS340" s="19">
        <v>172.0</v>
      </c>
      <c r="BT340" s="19">
        <v>205.0</v>
      </c>
      <c r="BU340" s="19">
        <v>274.0</v>
      </c>
      <c r="BV340" s="19">
        <v>341.0</v>
      </c>
      <c r="BW340" s="13">
        <f t="shared" si="28"/>
        <v>0.4455284553</v>
      </c>
      <c r="BX340" s="14">
        <v>-5.61</v>
      </c>
      <c r="BY340" s="29">
        <f t="shared" si="29"/>
        <v>-1.332666575</v>
      </c>
      <c r="BZ340" s="18">
        <f t="shared" si="30"/>
        <v>2.118434093</v>
      </c>
      <c r="CA340" s="18">
        <f t="shared" si="31"/>
        <v>2.545837463</v>
      </c>
      <c r="CB340" s="14">
        <f t="shared" si="32"/>
        <v>28.69177403</v>
      </c>
      <c r="CC340" s="14">
        <f t="shared" si="33"/>
        <v>30.75445986</v>
      </c>
      <c r="CD340" s="14">
        <f t="shared" si="34"/>
        <v>54.39172448</v>
      </c>
      <c r="CE340" s="14">
        <f t="shared" si="35"/>
        <v>58.31268583</v>
      </c>
      <c r="CF340" s="14">
        <f t="shared" si="36"/>
        <v>-5.690705227</v>
      </c>
      <c r="CG340" s="7">
        <v>3228.8</v>
      </c>
      <c r="CH340" s="7">
        <v>114.0</v>
      </c>
      <c r="CI340" s="7">
        <v>137.0</v>
      </c>
      <c r="CJ340" s="26">
        <v>1430.0</v>
      </c>
      <c r="CK340" s="7">
        <v>1518.0</v>
      </c>
      <c r="CL340" s="7">
        <v>576.0</v>
      </c>
      <c r="CM340" s="7">
        <v>661.0</v>
      </c>
      <c r="CN340" s="7">
        <v>807.0</v>
      </c>
      <c r="CO340" s="7">
        <v>822.0</v>
      </c>
      <c r="CP340" s="19">
        <v>12.0</v>
      </c>
      <c r="CQ340" s="19">
        <v>10.0</v>
      </c>
      <c r="CR340" s="26">
        <f t="shared" si="37"/>
        <v>-2</v>
      </c>
      <c r="CS340" s="18">
        <f t="shared" si="38"/>
        <v>0.9748172218</v>
      </c>
      <c r="CT340" s="18">
        <f t="shared" si="39"/>
        <v>0.8123476848</v>
      </c>
      <c r="CU340" s="18">
        <f t="shared" si="40"/>
        <v>-0.162469537</v>
      </c>
      <c r="CV340" s="30">
        <v>21.3</v>
      </c>
      <c r="CW340" s="30">
        <v>27.38</v>
      </c>
      <c r="CX340" s="30">
        <v>18.43</v>
      </c>
      <c r="CY340" s="30">
        <v>40.73</v>
      </c>
      <c r="CZ340" s="30">
        <v>26.48</v>
      </c>
      <c r="DA340" s="30">
        <v>31.89</v>
      </c>
      <c r="DB340" s="7">
        <v>197.0</v>
      </c>
      <c r="DC340" s="7">
        <v>137.0</v>
      </c>
      <c r="DD340" s="13">
        <f t="shared" si="41"/>
        <v>0.5898203593</v>
      </c>
      <c r="DE340" s="7">
        <v>2.22</v>
      </c>
      <c r="DF340" s="7">
        <v>17.98</v>
      </c>
      <c r="DG340" s="7">
        <v>87.0</v>
      </c>
      <c r="DH340" s="7">
        <v>120.0</v>
      </c>
      <c r="DI340" s="7">
        <v>120.0</v>
      </c>
      <c r="DJ340" s="8" t="s">
        <v>4349</v>
      </c>
      <c r="DK340" s="7" t="s">
        <v>4350</v>
      </c>
    </row>
    <row r="341" ht="12.75" customHeight="1">
      <c r="A341" s="7" t="s">
        <v>858</v>
      </c>
      <c r="B341" s="7" t="s">
        <v>1782</v>
      </c>
      <c r="C341" s="8" t="s">
        <v>490</v>
      </c>
      <c r="D341" s="9" t="s">
        <v>260</v>
      </c>
      <c r="E341" s="7">
        <v>80.0</v>
      </c>
      <c r="F341" s="7">
        <v>21.0</v>
      </c>
      <c r="G341" s="7">
        <v>14.0</v>
      </c>
      <c r="H341" s="24">
        <f t="shared" si="1"/>
        <v>35</v>
      </c>
      <c r="I341" s="25">
        <f t="shared" si="2"/>
        <v>1.809175102</v>
      </c>
      <c r="J341" s="19">
        <v>18.0</v>
      </c>
      <c r="K341" s="19">
        <v>1.0</v>
      </c>
      <c r="L341" s="19">
        <v>10.0</v>
      </c>
      <c r="M341" s="19">
        <v>83.0</v>
      </c>
      <c r="N341" s="19">
        <v>26.0</v>
      </c>
      <c r="O341" s="19">
        <v>33.0</v>
      </c>
      <c r="P341" s="19">
        <v>106.0</v>
      </c>
      <c r="Q341" s="10">
        <f t="shared" si="3"/>
        <v>0.2530120482</v>
      </c>
      <c r="R341" s="10">
        <f t="shared" si="4"/>
        <v>0.1478873239</v>
      </c>
      <c r="S341" s="7">
        <v>69645.0</v>
      </c>
      <c r="T341" s="14">
        <f t="shared" si="5"/>
        <v>14.509375</v>
      </c>
      <c r="U341" s="14">
        <v>1060.86</v>
      </c>
      <c r="V341" s="14">
        <f t="shared" si="6"/>
        <v>13.26075</v>
      </c>
      <c r="W341" s="14">
        <v>2724.9</v>
      </c>
      <c r="X341" s="14">
        <f t="shared" si="7"/>
        <v>34.06125</v>
      </c>
      <c r="Y341" s="13">
        <f t="shared" si="8"/>
        <v>0.280223786</v>
      </c>
      <c r="Z341" s="12">
        <f t="shared" si="9"/>
        <v>8.978723404</v>
      </c>
      <c r="AA341" s="19">
        <v>37.0</v>
      </c>
      <c r="AB341" s="19">
        <v>53.0</v>
      </c>
      <c r="AC341" s="19">
        <v>67.0</v>
      </c>
      <c r="AD341" s="19">
        <v>18.0</v>
      </c>
      <c r="AE341" s="19">
        <v>27.0</v>
      </c>
      <c r="AF341" s="10">
        <f t="shared" si="10"/>
        <v>0.3829787234</v>
      </c>
      <c r="AG341" s="10">
        <f t="shared" si="11"/>
        <v>0.2340425532</v>
      </c>
      <c r="AH341" s="10">
        <f t="shared" si="12"/>
        <v>0.6170212766</v>
      </c>
      <c r="AI341" s="19">
        <v>330.0</v>
      </c>
      <c r="AJ341" s="13">
        <f t="shared" si="13"/>
        <v>0.3309929789</v>
      </c>
      <c r="AK341" s="19">
        <v>319.0</v>
      </c>
      <c r="AL341" s="13">
        <f t="shared" si="14"/>
        <v>0.3199598796</v>
      </c>
      <c r="AM341" s="19">
        <v>348.0</v>
      </c>
      <c r="AN341" s="13">
        <f t="shared" si="15"/>
        <v>0.3490471414</v>
      </c>
      <c r="AO341" s="13">
        <f t="shared" si="16"/>
        <v>0.5084745763</v>
      </c>
      <c r="AP341" s="8">
        <v>15.0</v>
      </c>
      <c r="AQ341" s="14">
        <v>7.33</v>
      </c>
      <c r="AR341" s="19">
        <v>17.7</v>
      </c>
      <c r="AS341" s="26">
        <v>4.0</v>
      </c>
      <c r="AT341" s="27">
        <v>0.859</v>
      </c>
      <c r="AU341" s="8">
        <v>4.0</v>
      </c>
      <c r="AV341" s="27">
        <v>0.511</v>
      </c>
      <c r="AW341" s="19">
        <v>50.4</v>
      </c>
      <c r="AX341" s="19">
        <v>18.23</v>
      </c>
      <c r="AY341" s="27">
        <v>0.065</v>
      </c>
      <c r="AZ341" s="27">
        <v>-6.285</v>
      </c>
      <c r="BA341" s="19">
        <v>47.5</v>
      </c>
      <c r="BB341" s="13">
        <f t="shared" si="17"/>
        <v>0.1113744076</v>
      </c>
      <c r="BC341" s="28">
        <f t="shared" si="18"/>
        <v>0.9225941423</v>
      </c>
      <c r="BD341" s="26">
        <f t="shared" si="19"/>
        <v>1033.96855</v>
      </c>
      <c r="BE341" s="13">
        <f t="shared" si="20"/>
        <v>0.03396854984</v>
      </c>
      <c r="BF341" s="18">
        <f t="shared" si="21"/>
        <v>2.658220689</v>
      </c>
      <c r="BG341" s="18">
        <f t="shared" si="22"/>
        <v>2.092641819</v>
      </c>
      <c r="BH341" s="14">
        <f t="shared" si="23"/>
        <v>23.86742831</v>
      </c>
      <c r="BI341" s="14">
        <f t="shared" si="24"/>
        <v>27.03466998</v>
      </c>
      <c r="BJ341" s="14">
        <f t="shared" si="25"/>
        <v>41.90939427</v>
      </c>
      <c r="BK341" s="14">
        <f t="shared" si="26"/>
        <v>49.77094056</v>
      </c>
      <c r="BL341" s="14">
        <f t="shared" si="27"/>
        <v>-7.861546293</v>
      </c>
      <c r="BM341" s="19">
        <v>47.0</v>
      </c>
      <c r="BN341" s="19">
        <v>37.0</v>
      </c>
      <c r="BO341" s="26">
        <v>375.0</v>
      </c>
      <c r="BP341" s="26">
        <v>441.0</v>
      </c>
      <c r="BQ341" s="19">
        <v>150.0</v>
      </c>
      <c r="BR341" s="19">
        <v>188.0</v>
      </c>
      <c r="BS341" s="19">
        <v>169.0</v>
      </c>
      <c r="BT341" s="19">
        <v>214.0</v>
      </c>
      <c r="BU341" s="19">
        <v>381.0</v>
      </c>
      <c r="BV341" s="19">
        <v>400.0</v>
      </c>
      <c r="BW341" s="13">
        <f t="shared" si="28"/>
        <v>0.4878361076</v>
      </c>
      <c r="BX341" s="14">
        <v>2.28</v>
      </c>
      <c r="BY341" s="29">
        <f t="shared" si="29"/>
        <v>-1.358936123</v>
      </c>
      <c r="BZ341" s="18">
        <f t="shared" si="30"/>
        <v>1.700031776</v>
      </c>
      <c r="CA341" s="18">
        <f t="shared" si="31"/>
        <v>2.017794725</v>
      </c>
      <c r="CB341" s="14">
        <f t="shared" si="32"/>
        <v>23.13314268</v>
      </c>
      <c r="CC341" s="14">
        <f t="shared" si="33"/>
        <v>26.97807436</v>
      </c>
      <c r="CD341" s="14">
        <f t="shared" si="34"/>
        <v>41.99237369</v>
      </c>
      <c r="CE341" s="14">
        <f t="shared" si="35"/>
        <v>49.38036225</v>
      </c>
      <c r="CF341" s="14">
        <f t="shared" si="36"/>
        <v>-0.4735577321</v>
      </c>
      <c r="CG341" s="7">
        <v>3776.4</v>
      </c>
      <c r="CH341" s="7">
        <v>107.0</v>
      </c>
      <c r="CI341" s="7">
        <v>127.0</v>
      </c>
      <c r="CJ341" s="26">
        <v>1349.0</v>
      </c>
      <c r="CK341" s="7">
        <v>1571.0</v>
      </c>
      <c r="CL341" s="7">
        <v>576.0</v>
      </c>
      <c r="CM341" s="7">
        <v>614.0</v>
      </c>
      <c r="CN341" s="7">
        <v>611.0</v>
      </c>
      <c r="CO341" s="7">
        <v>796.0</v>
      </c>
      <c r="CP341" s="19">
        <v>7.0</v>
      </c>
      <c r="CQ341" s="19">
        <v>8.0</v>
      </c>
      <c r="CR341" s="26">
        <f t="shared" si="37"/>
        <v>1</v>
      </c>
      <c r="CS341" s="18">
        <f t="shared" si="38"/>
        <v>0.3618350205</v>
      </c>
      <c r="CT341" s="18">
        <f t="shared" si="39"/>
        <v>0.4135257377</v>
      </c>
      <c r="CU341" s="18">
        <f t="shared" si="40"/>
        <v>0.05169071721</v>
      </c>
      <c r="CV341" s="30">
        <v>36.19</v>
      </c>
      <c r="CW341" s="30">
        <v>35.34</v>
      </c>
      <c r="CX341" s="30">
        <v>67.53</v>
      </c>
      <c r="CY341" s="30">
        <v>46.61</v>
      </c>
      <c r="CZ341" s="30">
        <v>39.45</v>
      </c>
      <c r="DA341" s="30">
        <v>36.3</v>
      </c>
      <c r="DB341" s="7">
        <v>463.0</v>
      </c>
      <c r="DC341" s="7">
        <v>578.0</v>
      </c>
      <c r="DD341" s="13">
        <f t="shared" si="41"/>
        <v>0.4447646494</v>
      </c>
      <c r="DE341" s="7">
        <v>0.97</v>
      </c>
      <c r="DF341" s="7">
        <v>-20.97</v>
      </c>
      <c r="DG341" s="7">
        <v>311.0</v>
      </c>
      <c r="DH341" s="7">
        <v>333.0</v>
      </c>
      <c r="DI341" s="7">
        <v>307.0</v>
      </c>
      <c r="DJ341" s="8" t="s">
        <v>4351</v>
      </c>
      <c r="DK341" s="7" t="s">
        <v>4352</v>
      </c>
    </row>
    <row r="342" ht="12.75" customHeight="1">
      <c r="A342" s="7" t="s">
        <v>1361</v>
      </c>
      <c r="B342" s="7" t="s">
        <v>1787</v>
      </c>
      <c r="C342" s="8" t="s">
        <v>628</v>
      </c>
      <c r="D342" s="9" t="s">
        <v>1445</v>
      </c>
      <c r="E342" s="7">
        <v>81.0</v>
      </c>
      <c r="F342" s="7">
        <v>18.0</v>
      </c>
      <c r="G342" s="7">
        <v>21.0</v>
      </c>
      <c r="H342" s="24">
        <f t="shared" si="1"/>
        <v>39</v>
      </c>
      <c r="I342" s="25">
        <f t="shared" si="2"/>
        <v>2.017908217</v>
      </c>
      <c r="J342" s="19">
        <v>17.0</v>
      </c>
      <c r="K342" s="19">
        <v>10.0</v>
      </c>
      <c r="L342" s="19">
        <v>10.0</v>
      </c>
      <c r="M342" s="19">
        <v>158.0</v>
      </c>
      <c r="N342" s="19">
        <v>53.0</v>
      </c>
      <c r="O342" s="19">
        <v>71.0</v>
      </c>
      <c r="P342" s="19">
        <v>199.0</v>
      </c>
      <c r="Q342" s="10">
        <f t="shared" si="3"/>
        <v>0.1139240506</v>
      </c>
      <c r="R342" s="10">
        <f t="shared" si="4"/>
        <v>0.06382978723</v>
      </c>
      <c r="S342" s="7">
        <v>69577.0</v>
      </c>
      <c r="T342" s="14">
        <f t="shared" si="5"/>
        <v>14.31625514</v>
      </c>
      <c r="U342" s="14">
        <v>1123.37</v>
      </c>
      <c r="V342" s="14">
        <f t="shared" si="6"/>
        <v>13.86876543</v>
      </c>
      <c r="W342" s="14">
        <v>2774.79</v>
      </c>
      <c r="X342" s="14">
        <f t="shared" si="7"/>
        <v>34.25666667</v>
      </c>
      <c r="Y342" s="13">
        <f t="shared" si="8"/>
        <v>0.2881795514</v>
      </c>
      <c r="Z342" s="12">
        <f t="shared" si="9"/>
        <v>110</v>
      </c>
      <c r="AA342" s="19">
        <v>57.0</v>
      </c>
      <c r="AB342" s="19">
        <v>89.0</v>
      </c>
      <c r="AC342" s="19">
        <v>103.0</v>
      </c>
      <c r="AD342" s="19">
        <v>37.0</v>
      </c>
      <c r="AE342" s="19">
        <v>30.0</v>
      </c>
      <c r="AF342" s="10">
        <f t="shared" si="10"/>
        <v>0.3035714286</v>
      </c>
      <c r="AG342" s="10">
        <f t="shared" si="11"/>
        <v>0.3571428571</v>
      </c>
      <c r="AH342" s="10">
        <f t="shared" si="12"/>
        <v>0.6607142857</v>
      </c>
      <c r="AI342" s="19">
        <v>320.0</v>
      </c>
      <c r="AJ342" s="13">
        <f t="shared" si="13"/>
        <v>0.3059273423</v>
      </c>
      <c r="AK342" s="19">
        <v>318.0</v>
      </c>
      <c r="AL342" s="13">
        <f t="shared" si="14"/>
        <v>0.3040152964</v>
      </c>
      <c r="AM342" s="19">
        <v>408.0</v>
      </c>
      <c r="AN342" s="13">
        <f t="shared" si="15"/>
        <v>0.3900573614</v>
      </c>
      <c r="AO342" s="13">
        <f t="shared" si="16"/>
        <v>0.5015673981</v>
      </c>
      <c r="AP342" s="8">
        <v>8.0</v>
      </c>
      <c r="AQ342" s="14">
        <v>0.81</v>
      </c>
      <c r="AR342" s="19">
        <v>17.59</v>
      </c>
      <c r="AS342" s="26">
        <v>4.0</v>
      </c>
      <c r="AT342" s="27">
        <v>0.607</v>
      </c>
      <c r="AU342" s="8">
        <v>3.0</v>
      </c>
      <c r="AV342" s="27">
        <v>-0.194</v>
      </c>
      <c r="AW342" s="19">
        <v>49.85</v>
      </c>
      <c r="AX342" s="19">
        <v>18.59</v>
      </c>
      <c r="AY342" s="27">
        <v>2.964</v>
      </c>
      <c r="AZ342" s="27">
        <v>5.071</v>
      </c>
      <c r="BA342" s="19">
        <v>52.45</v>
      </c>
      <c r="BB342" s="13">
        <f t="shared" si="17"/>
        <v>0.09090909091</v>
      </c>
      <c r="BC342" s="28">
        <f t="shared" si="18"/>
        <v>0.917211329</v>
      </c>
      <c r="BD342" s="26">
        <f t="shared" si="19"/>
        <v>1008.12042</v>
      </c>
      <c r="BE342" s="13">
        <f t="shared" si="20"/>
        <v>0.008120419885</v>
      </c>
      <c r="BF342" s="18">
        <f t="shared" si="21"/>
        <v>2.991000294</v>
      </c>
      <c r="BG342" s="18">
        <f t="shared" si="22"/>
        <v>2.029607342</v>
      </c>
      <c r="BH342" s="14">
        <f t="shared" si="23"/>
        <v>32.90100323</v>
      </c>
      <c r="BI342" s="14">
        <f t="shared" si="24"/>
        <v>24.51552026</v>
      </c>
      <c r="BJ342" s="14">
        <f t="shared" si="25"/>
        <v>63.18488121</v>
      </c>
      <c r="BK342" s="14">
        <f t="shared" si="26"/>
        <v>48.55034405</v>
      </c>
      <c r="BL342" s="14">
        <f t="shared" si="27"/>
        <v>14.63453715</v>
      </c>
      <c r="BM342" s="19">
        <v>56.0</v>
      </c>
      <c r="BN342" s="19">
        <v>38.0</v>
      </c>
      <c r="BO342" s="26">
        <v>560.0</v>
      </c>
      <c r="BP342" s="26">
        <v>421.0</v>
      </c>
      <c r="BQ342" s="19">
        <v>233.0</v>
      </c>
      <c r="BR342" s="19">
        <v>182.0</v>
      </c>
      <c r="BS342" s="19">
        <v>334.0</v>
      </c>
      <c r="BT342" s="19">
        <v>268.0</v>
      </c>
      <c r="BU342" s="19">
        <v>582.0</v>
      </c>
      <c r="BV342" s="19">
        <v>424.0</v>
      </c>
      <c r="BW342" s="13">
        <f t="shared" si="28"/>
        <v>0.578528827</v>
      </c>
      <c r="BX342" s="14">
        <v>5.39</v>
      </c>
      <c r="BY342" s="29">
        <f t="shared" si="29"/>
        <v>9.241919597</v>
      </c>
      <c r="BZ342" s="18">
        <f t="shared" si="30"/>
        <v>2.21515742</v>
      </c>
      <c r="CA342" s="18">
        <f t="shared" si="31"/>
        <v>1.999794893</v>
      </c>
      <c r="CB342" s="14">
        <f t="shared" si="32"/>
        <v>28.76628038</v>
      </c>
      <c r="CC342" s="14">
        <f t="shared" si="33"/>
        <v>25.82812019</v>
      </c>
      <c r="CD342" s="14">
        <f t="shared" si="34"/>
        <v>55.11742385</v>
      </c>
      <c r="CE342" s="14">
        <f t="shared" si="35"/>
        <v>51.30243052</v>
      </c>
      <c r="CF342" s="14">
        <f t="shared" si="36"/>
        <v>10.81954382</v>
      </c>
      <c r="CG342" s="7">
        <v>3900.4</v>
      </c>
      <c r="CH342" s="7">
        <v>144.0</v>
      </c>
      <c r="CI342" s="7">
        <v>130.0</v>
      </c>
      <c r="CJ342" s="26">
        <v>1726.0</v>
      </c>
      <c r="CK342" s="7">
        <v>1549.0</v>
      </c>
      <c r="CL342" s="7">
        <v>765.0</v>
      </c>
      <c r="CM342" s="7">
        <v>657.0</v>
      </c>
      <c r="CN342" s="7">
        <v>948.0</v>
      </c>
      <c r="CO342" s="7">
        <v>999.0</v>
      </c>
      <c r="CP342" s="19">
        <v>8.0</v>
      </c>
      <c r="CQ342" s="19">
        <v>15.0</v>
      </c>
      <c r="CR342" s="26">
        <f t="shared" si="37"/>
        <v>7</v>
      </c>
      <c r="CS342" s="18">
        <f t="shared" si="38"/>
        <v>0.4139298906</v>
      </c>
      <c r="CT342" s="18">
        <f t="shared" si="39"/>
        <v>0.7761185449</v>
      </c>
      <c r="CU342" s="18">
        <f t="shared" si="40"/>
        <v>0.3621886543</v>
      </c>
      <c r="CV342" s="30">
        <v>50.29</v>
      </c>
      <c r="CW342" s="30">
        <v>37.21</v>
      </c>
      <c r="CX342" s="30">
        <v>37.77</v>
      </c>
      <c r="CY342" s="30">
        <v>30.79</v>
      </c>
      <c r="CZ342" s="30">
        <v>41.52</v>
      </c>
      <c r="DA342" s="30">
        <v>40.49</v>
      </c>
      <c r="DB342" s="7">
        <v>218.0</v>
      </c>
      <c r="DC342" s="7">
        <v>173.0</v>
      </c>
      <c r="DD342" s="13">
        <f t="shared" si="41"/>
        <v>0.557544757</v>
      </c>
      <c r="DE342" s="7">
        <v>-0.79</v>
      </c>
      <c r="DF342" s="7">
        <v>0.25</v>
      </c>
      <c r="DG342" s="7">
        <v>79.0</v>
      </c>
      <c r="DH342" s="7">
        <v>179.0</v>
      </c>
      <c r="DI342" s="7">
        <v>109.0</v>
      </c>
      <c r="DJ342" s="8" t="s">
        <v>4353</v>
      </c>
      <c r="DK342" s="7" t="s">
        <v>4354</v>
      </c>
    </row>
    <row r="343" ht="12.75" customHeight="1">
      <c r="A343" s="7" t="s">
        <v>1790</v>
      </c>
      <c r="B343" s="7" t="s">
        <v>1791</v>
      </c>
      <c r="C343" s="8" t="s">
        <v>305</v>
      </c>
      <c r="D343" s="9" t="s">
        <v>174</v>
      </c>
      <c r="E343" s="7">
        <v>62.0</v>
      </c>
      <c r="F343" s="7">
        <v>6.0</v>
      </c>
      <c r="G343" s="7">
        <v>12.0</v>
      </c>
      <c r="H343" s="24">
        <f t="shared" si="1"/>
        <v>18</v>
      </c>
      <c r="I343" s="25">
        <f t="shared" si="2"/>
        <v>1.166096815</v>
      </c>
      <c r="J343" s="19">
        <v>4.0</v>
      </c>
      <c r="K343" s="19">
        <v>7.0</v>
      </c>
      <c r="L343" s="19">
        <v>4.0</v>
      </c>
      <c r="M343" s="19">
        <v>44.0</v>
      </c>
      <c r="N343" s="19">
        <v>40.0</v>
      </c>
      <c r="O343" s="19">
        <v>45.0</v>
      </c>
      <c r="P343" s="19">
        <v>40.0</v>
      </c>
      <c r="Q343" s="10">
        <f t="shared" si="3"/>
        <v>0.1363636364</v>
      </c>
      <c r="R343" s="10">
        <f t="shared" si="4"/>
        <v>0.04651162791</v>
      </c>
      <c r="S343" s="7">
        <v>55570.0</v>
      </c>
      <c r="T343" s="14">
        <f t="shared" si="5"/>
        <v>14.93817204</v>
      </c>
      <c r="U343" s="14">
        <v>888.95</v>
      </c>
      <c r="V343" s="14">
        <f t="shared" si="6"/>
        <v>14.33790323</v>
      </c>
      <c r="W343" s="14">
        <v>2145.44</v>
      </c>
      <c r="X343" s="14">
        <f t="shared" si="7"/>
        <v>34.60387097</v>
      </c>
      <c r="Y343" s="13">
        <f t="shared" si="8"/>
        <v>0.292958387</v>
      </c>
      <c r="Z343" s="12">
        <f t="shared" si="9"/>
        <v>73.68421053</v>
      </c>
      <c r="AA343" s="19">
        <v>66.0</v>
      </c>
      <c r="AB343" s="19">
        <v>54.0</v>
      </c>
      <c r="AC343" s="19">
        <v>99.0</v>
      </c>
      <c r="AD343" s="19">
        <v>36.0</v>
      </c>
      <c r="AE343" s="19">
        <v>14.0</v>
      </c>
      <c r="AF343" s="10">
        <f t="shared" si="10"/>
        <v>0.1052631579</v>
      </c>
      <c r="AG343" s="10">
        <f t="shared" si="11"/>
        <v>0.2894736842</v>
      </c>
      <c r="AH343" s="10">
        <f t="shared" si="12"/>
        <v>0.3947368421</v>
      </c>
      <c r="AI343" s="19">
        <v>261.0</v>
      </c>
      <c r="AJ343" s="13">
        <f t="shared" si="13"/>
        <v>0.3541383989</v>
      </c>
      <c r="AK343" s="19">
        <v>221.0</v>
      </c>
      <c r="AL343" s="13">
        <f t="shared" si="14"/>
        <v>0.2998643148</v>
      </c>
      <c r="AM343" s="19">
        <v>255.0</v>
      </c>
      <c r="AN343" s="13">
        <f t="shared" si="15"/>
        <v>0.3459972863</v>
      </c>
      <c r="AO343" s="13">
        <f t="shared" si="16"/>
        <v>0.5414937759</v>
      </c>
      <c r="AP343" s="8">
        <v>5.0</v>
      </c>
      <c r="AQ343" s="14">
        <v>4.43</v>
      </c>
      <c r="AR343" s="19">
        <v>17.08</v>
      </c>
      <c r="AS343" s="26">
        <v>5.0</v>
      </c>
      <c r="AT343" s="27">
        <v>-0.053</v>
      </c>
      <c r="AU343" s="8">
        <v>5.0</v>
      </c>
      <c r="AV343" s="27">
        <v>-0.559</v>
      </c>
      <c r="AW343" s="19">
        <v>49.75</v>
      </c>
      <c r="AX343" s="19">
        <v>15.95</v>
      </c>
      <c r="AY343" s="27">
        <v>0.211</v>
      </c>
      <c r="AZ343" s="27">
        <v>-1.182</v>
      </c>
      <c r="BA343" s="19">
        <v>50.26</v>
      </c>
      <c r="BB343" s="13">
        <f t="shared" si="17"/>
        <v>0.095</v>
      </c>
      <c r="BC343" s="28">
        <f t="shared" si="18"/>
        <v>0.9367945824</v>
      </c>
      <c r="BD343" s="26">
        <f t="shared" si="19"/>
        <v>1031.794582</v>
      </c>
      <c r="BE343" s="13">
        <f t="shared" si="20"/>
        <v>0.03179458239</v>
      </c>
      <c r="BF343" s="18">
        <f t="shared" si="21"/>
        <v>2.564823668</v>
      </c>
      <c r="BG343" s="18">
        <f t="shared" si="22"/>
        <v>1.889870071</v>
      </c>
      <c r="BH343" s="14">
        <f t="shared" si="23"/>
        <v>26.99814388</v>
      </c>
      <c r="BI343" s="14">
        <f t="shared" si="24"/>
        <v>29.90044434</v>
      </c>
      <c r="BJ343" s="14">
        <f t="shared" si="25"/>
        <v>52.78137128</v>
      </c>
      <c r="BK343" s="14">
        <f t="shared" si="26"/>
        <v>56.7635975</v>
      </c>
      <c r="BL343" s="14">
        <f t="shared" si="27"/>
        <v>-3.982226222</v>
      </c>
      <c r="BM343" s="19">
        <v>38.0</v>
      </c>
      <c r="BN343" s="19">
        <v>28.0</v>
      </c>
      <c r="BO343" s="26">
        <v>362.0</v>
      </c>
      <c r="BP343" s="26">
        <v>415.0</v>
      </c>
      <c r="BQ343" s="19">
        <v>180.0</v>
      </c>
      <c r="BR343" s="19">
        <v>166.0</v>
      </c>
      <c r="BS343" s="19">
        <v>202.0</v>
      </c>
      <c r="BT343" s="19">
        <v>232.0</v>
      </c>
      <c r="BU343" s="19">
        <v>401.0</v>
      </c>
      <c r="BV343" s="19">
        <v>431.0</v>
      </c>
      <c r="BW343" s="13">
        <f t="shared" si="28"/>
        <v>0.4819711538</v>
      </c>
      <c r="BX343" s="14">
        <v>-0.37</v>
      </c>
      <c r="BY343" s="29">
        <f t="shared" si="29"/>
        <v>-4.445076844</v>
      </c>
      <c r="BZ343" s="18">
        <f t="shared" si="30"/>
        <v>2.373000528</v>
      </c>
      <c r="CA343" s="18">
        <f t="shared" si="31"/>
        <v>2.29390051</v>
      </c>
      <c r="CB343" s="14">
        <f t="shared" si="32"/>
        <v>28.21893127</v>
      </c>
      <c r="CC343" s="14">
        <f t="shared" si="33"/>
        <v>30.01845667</v>
      </c>
      <c r="CD343" s="14">
        <f t="shared" si="34"/>
        <v>54.75698717</v>
      </c>
      <c r="CE343" s="14">
        <f t="shared" si="35"/>
        <v>57.34751275</v>
      </c>
      <c r="CF343" s="14">
        <f t="shared" si="36"/>
        <v>-1.391700646</v>
      </c>
      <c r="CG343" s="7">
        <v>3034.133333</v>
      </c>
      <c r="CH343" s="7">
        <v>120.0</v>
      </c>
      <c r="CI343" s="7">
        <v>116.0</v>
      </c>
      <c r="CJ343" s="26">
        <v>1307.0</v>
      </c>
      <c r="CK343" s="7">
        <v>1402.0</v>
      </c>
      <c r="CL343" s="7">
        <v>599.0</v>
      </c>
      <c r="CM343" s="7">
        <v>559.0</v>
      </c>
      <c r="CN343" s="7">
        <v>743.0</v>
      </c>
      <c r="CO343" s="7">
        <v>823.0</v>
      </c>
      <c r="CP343" s="19">
        <v>11.0</v>
      </c>
      <c r="CQ343" s="19">
        <v>7.0</v>
      </c>
      <c r="CR343" s="26">
        <f t="shared" si="37"/>
        <v>-4</v>
      </c>
      <c r="CS343" s="18">
        <f t="shared" si="38"/>
        <v>0.7126147202</v>
      </c>
      <c r="CT343" s="18">
        <f t="shared" si="39"/>
        <v>0.4534820947</v>
      </c>
      <c r="CU343" s="18">
        <f t="shared" si="40"/>
        <v>-0.2591326255</v>
      </c>
      <c r="CV343" s="30">
        <v>34.23</v>
      </c>
      <c r="CW343" s="30">
        <v>37.6</v>
      </c>
      <c r="CX343" s="30">
        <v>30.92</v>
      </c>
      <c r="CY343" s="30">
        <v>33.73</v>
      </c>
      <c r="CZ343" s="30">
        <v>36.69</v>
      </c>
      <c r="DA343" s="30">
        <v>35.55</v>
      </c>
      <c r="DB343" s="7">
        <v>0.0</v>
      </c>
      <c r="DC343" s="7">
        <v>0.0</v>
      </c>
      <c r="DD343" s="13" t="str">
        <f t="shared" si="41"/>
        <v> </v>
      </c>
      <c r="DE343" s="7">
        <v>0.0</v>
      </c>
      <c r="DF343" s="7">
        <v>0.0</v>
      </c>
      <c r="DG343" s="7">
        <v>0.0</v>
      </c>
      <c r="DH343" s="7">
        <v>0.0</v>
      </c>
      <c r="DI343" s="7">
        <v>0.0</v>
      </c>
      <c r="DJ343" s="8" t="s">
        <v>4355</v>
      </c>
      <c r="DK343" s="7" t="s">
        <v>4356</v>
      </c>
    </row>
    <row r="344" ht="12.75" customHeight="1">
      <c r="A344" s="7" t="s">
        <v>464</v>
      </c>
      <c r="B344" s="7" t="s">
        <v>1794</v>
      </c>
      <c r="C344" s="8" t="s">
        <v>297</v>
      </c>
      <c r="D344" s="9" t="s">
        <v>159</v>
      </c>
      <c r="E344" s="7">
        <v>33.0</v>
      </c>
      <c r="F344" s="7">
        <v>2.0</v>
      </c>
      <c r="G344" s="7">
        <v>1.0</v>
      </c>
      <c r="H344" s="24">
        <f t="shared" si="1"/>
        <v>3</v>
      </c>
      <c r="I344" s="25">
        <f t="shared" si="2"/>
        <v>0.4682825305</v>
      </c>
      <c r="J344" s="19">
        <v>2.0</v>
      </c>
      <c r="K344" s="19">
        <v>1.0</v>
      </c>
      <c r="L344" s="19">
        <v>0.0</v>
      </c>
      <c r="M344" s="19">
        <v>46.0</v>
      </c>
      <c r="N344" s="19">
        <v>14.0</v>
      </c>
      <c r="O344" s="19">
        <v>17.0</v>
      </c>
      <c r="P344" s="19">
        <v>50.0</v>
      </c>
      <c r="Q344" s="10">
        <f t="shared" si="3"/>
        <v>0.04347826087</v>
      </c>
      <c r="R344" s="10">
        <f t="shared" si="4"/>
        <v>0.02597402597</v>
      </c>
      <c r="S344" s="7">
        <v>23063.0</v>
      </c>
      <c r="T344" s="14">
        <f t="shared" si="5"/>
        <v>11.6479798</v>
      </c>
      <c r="U344" s="14">
        <v>373.18</v>
      </c>
      <c r="V344" s="14">
        <f t="shared" si="6"/>
        <v>11.30848485</v>
      </c>
      <c r="W344" s="14">
        <v>1201.41</v>
      </c>
      <c r="X344" s="14">
        <f t="shared" si="7"/>
        <v>36.40636364</v>
      </c>
      <c r="Y344" s="13">
        <f t="shared" si="8"/>
        <v>0.2370013781</v>
      </c>
      <c r="Z344" s="12">
        <f t="shared" si="9"/>
        <v>24.71428571</v>
      </c>
      <c r="AA344" s="19">
        <v>14.0</v>
      </c>
      <c r="AB344" s="19">
        <v>15.0</v>
      </c>
      <c r="AC344" s="19">
        <v>27.0</v>
      </c>
      <c r="AD344" s="19">
        <v>6.0</v>
      </c>
      <c r="AE344" s="19">
        <v>5.0</v>
      </c>
      <c r="AF344" s="10">
        <f t="shared" si="10"/>
        <v>0.2857142857</v>
      </c>
      <c r="AG344" s="10">
        <f t="shared" si="11"/>
        <v>0.1428571429</v>
      </c>
      <c r="AH344" s="10">
        <f t="shared" si="12"/>
        <v>0.4285714286</v>
      </c>
      <c r="AI344" s="19">
        <v>120.0</v>
      </c>
      <c r="AJ344" s="13">
        <f t="shared" si="13"/>
        <v>0.32</v>
      </c>
      <c r="AK344" s="19">
        <v>141.0</v>
      </c>
      <c r="AL344" s="13">
        <f t="shared" si="14"/>
        <v>0.376</v>
      </c>
      <c r="AM344" s="19">
        <v>114.0</v>
      </c>
      <c r="AN344" s="13">
        <f t="shared" si="15"/>
        <v>0.304</v>
      </c>
      <c r="AO344" s="13">
        <f t="shared" si="16"/>
        <v>0.4597701149</v>
      </c>
      <c r="AP344" s="8">
        <v>6.0</v>
      </c>
      <c r="AQ344" s="14">
        <v>-9.44</v>
      </c>
      <c r="AR344" s="19">
        <v>17.21</v>
      </c>
      <c r="AS344" s="26">
        <v>9.0</v>
      </c>
      <c r="AT344" s="27">
        <v>-0.069</v>
      </c>
      <c r="AU344" s="8">
        <v>9.0</v>
      </c>
      <c r="AV344" s="27">
        <v>1.124</v>
      </c>
      <c r="AW344" s="19">
        <v>50.51</v>
      </c>
      <c r="AX344" s="19">
        <v>17.28</v>
      </c>
      <c r="AY344" s="27">
        <v>0.146</v>
      </c>
      <c r="AZ344" s="27">
        <v>-5.485</v>
      </c>
      <c r="BA344" s="19">
        <v>48.99</v>
      </c>
      <c r="BB344" s="13">
        <f t="shared" si="17"/>
        <v>0.04046242775</v>
      </c>
      <c r="BC344" s="28">
        <f t="shared" si="18"/>
        <v>0.9158878505</v>
      </c>
      <c r="BD344" s="26">
        <f t="shared" si="19"/>
        <v>956.3502782</v>
      </c>
      <c r="BE344" s="13">
        <f t="shared" si="20"/>
        <v>-0.04364972179</v>
      </c>
      <c r="BF344" s="18">
        <f t="shared" si="21"/>
        <v>1.125462243</v>
      </c>
      <c r="BG344" s="18">
        <f t="shared" si="22"/>
        <v>2.894045769</v>
      </c>
      <c r="BH344" s="14">
        <f t="shared" si="23"/>
        <v>27.81499544</v>
      </c>
      <c r="BI344" s="14">
        <f t="shared" si="24"/>
        <v>34.40698858</v>
      </c>
      <c r="BJ344" s="14">
        <f t="shared" si="25"/>
        <v>49.03799775</v>
      </c>
      <c r="BK344" s="14">
        <f t="shared" si="26"/>
        <v>57.39857441</v>
      </c>
      <c r="BL344" s="14">
        <f t="shared" si="27"/>
        <v>-8.360576665</v>
      </c>
      <c r="BM344" s="19">
        <v>7.0</v>
      </c>
      <c r="BN344" s="19">
        <v>18.0</v>
      </c>
      <c r="BO344" s="26">
        <v>166.0</v>
      </c>
      <c r="BP344" s="26">
        <v>196.0</v>
      </c>
      <c r="BQ344" s="19">
        <v>50.0</v>
      </c>
      <c r="BR344" s="19">
        <v>70.0</v>
      </c>
      <c r="BS344" s="19">
        <v>82.0</v>
      </c>
      <c r="BT344" s="19">
        <v>73.0</v>
      </c>
      <c r="BU344" s="19">
        <v>146.0</v>
      </c>
      <c r="BV344" s="19">
        <v>193.0</v>
      </c>
      <c r="BW344" s="13">
        <f t="shared" si="28"/>
        <v>0.4306784661</v>
      </c>
      <c r="BX344" s="14">
        <v>-0.94</v>
      </c>
      <c r="BY344" s="29">
        <f t="shared" si="29"/>
        <v>-0.876059424</v>
      </c>
      <c r="BZ344" s="18">
        <f t="shared" si="30"/>
        <v>1.67887312</v>
      </c>
      <c r="CA344" s="18">
        <f t="shared" si="31"/>
        <v>2.25121623</v>
      </c>
      <c r="CB344" s="14">
        <f t="shared" si="32"/>
        <v>27.70140649</v>
      </c>
      <c r="CC344" s="14">
        <f t="shared" si="33"/>
        <v>30.63943445</v>
      </c>
      <c r="CD344" s="14">
        <f t="shared" si="34"/>
        <v>50.3280374</v>
      </c>
      <c r="CE344" s="14">
        <f t="shared" si="35"/>
        <v>54.21997055</v>
      </c>
      <c r="CF344" s="14">
        <f t="shared" si="36"/>
        <v>-4.468643523</v>
      </c>
      <c r="CG344" s="7">
        <v>1572.483333</v>
      </c>
      <c r="CH344" s="7">
        <v>44.0</v>
      </c>
      <c r="CI344" s="7">
        <v>59.0</v>
      </c>
      <c r="CJ344" s="26">
        <v>682.0</v>
      </c>
      <c r="CK344" s="7">
        <v>744.0</v>
      </c>
      <c r="CL344" s="7">
        <v>246.0</v>
      </c>
      <c r="CM344" s="7">
        <v>298.0</v>
      </c>
      <c r="CN344" s="7">
        <v>347.0</v>
      </c>
      <c r="CO344" s="7">
        <v>320.0</v>
      </c>
      <c r="CP344" s="19">
        <v>2.0</v>
      </c>
      <c r="CQ344" s="19">
        <v>1.0</v>
      </c>
      <c r="CR344" s="26">
        <f t="shared" si="37"/>
        <v>-1</v>
      </c>
      <c r="CS344" s="18">
        <f t="shared" si="38"/>
        <v>0.3121883536</v>
      </c>
      <c r="CT344" s="18">
        <f t="shared" si="39"/>
        <v>0.1560941768</v>
      </c>
      <c r="CU344" s="18">
        <f t="shared" si="40"/>
        <v>-0.1560941768</v>
      </c>
      <c r="CV344" s="30">
        <v>13.06</v>
      </c>
      <c r="CW344" s="30">
        <v>16.18</v>
      </c>
      <c r="CX344" s="30">
        <v>10.31</v>
      </c>
      <c r="CY344" s="30">
        <v>13.69</v>
      </c>
      <c r="CZ344" s="30">
        <v>11.63</v>
      </c>
      <c r="DA344" s="30">
        <v>16.32</v>
      </c>
      <c r="DB344" s="7">
        <v>0.0</v>
      </c>
      <c r="DC344" s="7">
        <v>0.0</v>
      </c>
      <c r="DD344" s="13" t="str">
        <f t="shared" si="41"/>
        <v> </v>
      </c>
      <c r="DE344" s="7">
        <v>0.0</v>
      </c>
      <c r="DF344" s="7">
        <v>0.0</v>
      </c>
      <c r="DG344" s="7">
        <v>0.0</v>
      </c>
      <c r="DH344" s="7">
        <v>0.0</v>
      </c>
      <c r="DI344" s="7">
        <v>0.0</v>
      </c>
      <c r="DJ344" s="9" t="s">
        <v>4357</v>
      </c>
      <c r="DK344" s="7" t="s">
        <v>4358</v>
      </c>
    </row>
    <row r="345" ht="12.75" customHeight="1">
      <c r="A345" s="7" t="s">
        <v>1797</v>
      </c>
      <c r="B345" s="7" t="s">
        <v>1798</v>
      </c>
      <c r="C345" s="8" t="s">
        <v>222</v>
      </c>
      <c r="D345" s="9" t="s">
        <v>150</v>
      </c>
      <c r="E345" s="7">
        <v>7.0</v>
      </c>
      <c r="F345" s="7">
        <v>0.0</v>
      </c>
      <c r="G345" s="7">
        <v>0.0</v>
      </c>
      <c r="H345" s="24">
        <f t="shared" si="1"/>
        <v>0</v>
      </c>
      <c r="I345" s="25">
        <f t="shared" si="2"/>
        <v>0</v>
      </c>
      <c r="J345" s="19">
        <v>0.0</v>
      </c>
      <c r="K345" s="19">
        <v>0.0</v>
      </c>
      <c r="L345" s="19">
        <v>0.0</v>
      </c>
      <c r="M345" s="19">
        <v>6.0</v>
      </c>
      <c r="N345" s="19">
        <v>3.0</v>
      </c>
      <c r="O345" s="19">
        <v>1.0</v>
      </c>
      <c r="P345" s="19">
        <v>7.0</v>
      </c>
      <c r="Q345" s="10">
        <f t="shared" si="3"/>
        <v>0</v>
      </c>
      <c r="R345" s="10">
        <f t="shared" si="4"/>
        <v>0</v>
      </c>
      <c r="S345" s="7">
        <v>3588.0</v>
      </c>
      <c r="T345" s="14">
        <f t="shared" si="5"/>
        <v>8.542857143</v>
      </c>
      <c r="U345" s="14">
        <v>53.33</v>
      </c>
      <c r="V345" s="14">
        <f t="shared" si="6"/>
        <v>7.618571429</v>
      </c>
      <c r="W345" s="14">
        <v>266.71</v>
      </c>
      <c r="X345" s="14">
        <f t="shared" si="7"/>
        <v>38.10142857</v>
      </c>
      <c r="Y345" s="13">
        <f t="shared" si="8"/>
        <v>0.1666354206</v>
      </c>
      <c r="Z345" s="12">
        <f t="shared" si="9"/>
        <v>0</v>
      </c>
      <c r="AA345" s="19">
        <v>2.0</v>
      </c>
      <c r="AB345" s="19">
        <v>2.0</v>
      </c>
      <c r="AC345" s="19">
        <v>9.0</v>
      </c>
      <c r="AD345" s="19">
        <v>1.0</v>
      </c>
      <c r="AE345" s="19">
        <v>2.0</v>
      </c>
      <c r="AF345" s="10">
        <f t="shared" si="10"/>
        <v>0</v>
      </c>
      <c r="AG345" s="10">
        <f t="shared" si="11"/>
        <v>0</v>
      </c>
      <c r="AH345" s="10">
        <f t="shared" si="12"/>
        <v>0</v>
      </c>
      <c r="AI345" s="19">
        <v>19.0</v>
      </c>
      <c r="AJ345" s="13">
        <f t="shared" si="13"/>
        <v>0.3333333333</v>
      </c>
      <c r="AK345" s="19">
        <v>16.0</v>
      </c>
      <c r="AL345" s="13">
        <f t="shared" si="14"/>
        <v>0.2807017544</v>
      </c>
      <c r="AM345" s="19">
        <v>22.0</v>
      </c>
      <c r="AN345" s="13">
        <f t="shared" si="15"/>
        <v>0.3859649123</v>
      </c>
      <c r="AO345" s="13">
        <f t="shared" si="16"/>
        <v>0.5428571429</v>
      </c>
      <c r="AP345" s="8">
        <v>9.0</v>
      </c>
      <c r="AQ345" s="14">
        <v>3.67</v>
      </c>
      <c r="AR345" s="19">
        <v>16.14</v>
      </c>
      <c r="AS345" s="26">
        <v>17.0</v>
      </c>
      <c r="AT345" s="27">
        <v>-1.42</v>
      </c>
      <c r="AU345" s="8">
        <v>17.0</v>
      </c>
      <c r="AV345" s="27">
        <v>-1.45</v>
      </c>
      <c r="AW345" s="19">
        <v>50.04</v>
      </c>
      <c r="AX345" s="19">
        <v>16.07</v>
      </c>
      <c r="AY345" s="27">
        <v>-1.239</v>
      </c>
      <c r="AZ345" s="27">
        <v>1.121</v>
      </c>
      <c r="BA345" s="19">
        <v>50.12</v>
      </c>
      <c r="BB345" s="13">
        <f t="shared" si="17"/>
        <v>0.04347826087</v>
      </c>
      <c r="BC345" s="28">
        <f t="shared" si="18"/>
        <v>0.9333333333</v>
      </c>
      <c r="BD345" s="26">
        <f t="shared" si="19"/>
        <v>976.8115942</v>
      </c>
      <c r="BE345" s="13">
        <f t="shared" si="20"/>
        <v>-0.0231884058</v>
      </c>
      <c r="BF345" s="18">
        <f t="shared" si="21"/>
        <v>1.125070317</v>
      </c>
      <c r="BG345" s="18">
        <f t="shared" si="22"/>
        <v>2.250140634</v>
      </c>
      <c r="BH345" s="14">
        <f t="shared" si="23"/>
        <v>25.87661729</v>
      </c>
      <c r="BI345" s="14">
        <f t="shared" si="24"/>
        <v>33.75210951</v>
      </c>
      <c r="BJ345" s="14">
        <f t="shared" si="25"/>
        <v>47.25295331</v>
      </c>
      <c r="BK345" s="14">
        <f t="shared" si="26"/>
        <v>60.75379711</v>
      </c>
      <c r="BL345" s="14">
        <f t="shared" si="27"/>
        <v>-13.5008438</v>
      </c>
      <c r="BM345" s="19">
        <v>1.0</v>
      </c>
      <c r="BN345" s="19">
        <v>2.0</v>
      </c>
      <c r="BO345" s="26">
        <v>22.0</v>
      </c>
      <c r="BP345" s="26">
        <v>28.0</v>
      </c>
      <c r="BQ345" s="19">
        <v>6.0</v>
      </c>
      <c r="BR345" s="19">
        <v>8.0</v>
      </c>
      <c r="BS345" s="19">
        <v>13.0</v>
      </c>
      <c r="BT345" s="19">
        <v>16.0</v>
      </c>
      <c r="BU345" s="19">
        <v>19.0</v>
      </c>
      <c r="BV345" s="19">
        <v>25.0</v>
      </c>
      <c r="BW345" s="13">
        <f t="shared" si="28"/>
        <v>0.4318181818</v>
      </c>
      <c r="BX345" s="14">
        <v>-10.18</v>
      </c>
      <c r="BY345" s="29">
        <f t="shared" si="29"/>
        <v>-17.19041523</v>
      </c>
      <c r="BZ345" s="18">
        <f t="shared" si="30"/>
        <v>1.313663138</v>
      </c>
      <c r="CA345" s="18">
        <f t="shared" si="31"/>
        <v>1.5013293</v>
      </c>
      <c r="CB345" s="14">
        <f t="shared" si="32"/>
        <v>27.21159357</v>
      </c>
      <c r="CC345" s="14">
        <f t="shared" si="33"/>
        <v>27.77459206</v>
      </c>
      <c r="CD345" s="14">
        <f t="shared" si="34"/>
        <v>53.86018865</v>
      </c>
      <c r="CE345" s="14">
        <f t="shared" si="35"/>
        <v>51.42052854</v>
      </c>
      <c r="CF345" s="14">
        <f t="shared" si="36"/>
        <v>-15.94050392</v>
      </c>
      <c r="CG345" s="7">
        <v>319.716667</v>
      </c>
      <c r="CH345" s="7">
        <v>7.0</v>
      </c>
      <c r="CI345" s="7">
        <v>8.0</v>
      </c>
      <c r="CJ345" s="26">
        <v>138.0</v>
      </c>
      <c r="CK345" s="7">
        <v>140.0</v>
      </c>
      <c r="CL345" s="7">
        <v>51.0</v>
      </c>
      <c r="CM345" s="7">
        <v>50.0</v>
      </c>
      <c r="CN345" s="7">
        <v>91.0</v>
      </c>
      <c r="CO345" s="7">
        <v>76.0</v>
      </c>
      <c r="CP345" s="19">
        <v>1.0</v>
      </c>
      <c r="CQ345" s="19">
        <v>1.0</v>
      </c>
      <c r="CR345" s="26">
        <f t="shared" si="37"/>
        <v>0</v>
      </c>
      <c r="CS345" s="18">
        <f t="shared" si="38"/>
        <v>1.003344482</v>
      </c>
      <c r="CT345" s="18">
        <f t="shared" si="39"/>
        <v>1.003344482</v>
      </c>
      <c r="CU345" s="18">
        <f t="shared" si="40"/>
        <v>0</v>
      </c>
      <c r="CV345" s="30">
        <v>1.35</v>
      </c>
      <c r="CW345" s="30">
        <v>2.32</v>
      </c>
      <c r="CX345" s="30">
        <v>0.76</v>
      </c>
      <c r="CY345" s="30">
        <v>0.8</v>
      </c>
      <c r="CZ345" s="30">
        <v>3.1</v>
      </c>
      <c r="DA345" s="30">
        <v>2.14</v>
      </c>
      <c r="DB345" s="7">
        <v>12.0</v>
      </c>
      <c r="DC345" s="7">
        <v>19.0</v>
      </c>
      <c r="DD345" s="13">
        <f t="shared" si="41"/>
        <v>0.3870967742</v>
      </c>
      <c r="DE345" s="7">
        <v>-0.02</v>
      </c>
      <c r="DF345" s="7">
        <v>-1.97</v>
      </c>
      <c r="DG345" s="7">
        <v>11.0</v>
      </c>
      <c r="DH345" s="7">
        <v>12.0</v>
      </c>
      <c r="DI345" s="7">
        <v>7.0</v>
      </c>
      <c r="DJ345" s="8" t="s">
        <v>4359</v>
      </c>
      <c r="DK345" s="7" t="s">
        <v>4360</v>
      </c>
    </row>
    <row r="346" ht="12.75" customHeight="1">
      <c r="A346" s="7" t="s">
        <v>1801</v>
      </c>
      <c r="B346" s="7" t="s">
        <v>1802</v>
      </c>
      <c r="C346" s="8" t="s">
        <v>222</v>
      </c>
      <c r="D346" s="9" t="s">
        <v>174</v>
      </c>
      <c r="E346" s="7">
        <v>81.0</v>
      </c>
      <c r="F346" s="7">
        <v>2.0</v>
      </c>
      <c r="G346" s="7">
        <v>17.0</v>
      </c>
      <c r="H346" s="24">
        <f t="shared" si="1"/>
        <v>19</v>
      </c>
      <c r="I346" s="25">
        <f t="shared" si="2"/>
        <v>0.7267241105</v>
      </c>
      <c r="J346" s="19">
        <v>2.0</v>
      </c>
      <c r="K346" s="19">
        <v>2.0</v>
      </c>
      <c r="L346" s="19">
        <v>8.0</v>
      </c>
      <c r="M346" s="19">
        <v>70.0</v>
      </c>
      <c r="N346" s="19">
        <v>33.0</v>
      </c>
      <c r="O346" s="19">
        <v>69.0</v>
      </c>
      <c r="P346" s="19">
        <v>52.0</v>
      </c>
      <c r="Q346" s="10">
        <f t="shared" si="3"/>
        <v>0.02857142857</v>
      </c>
      <c r="R346" s="10">
        <f t="shared" si="4"/>
        <v>0.01162790698</v>
      </c>
      <c r="S346" s="7">
        <v>94121.0</v>
      </c>
      <c r="T346" s="14">
        <f t="shared" si="5"/>
        <v>19.36646091</v>
      </c>
      <c r="U346" s="14">
        <v>1466.41</v>
      </c>
      <c r="V346" s="14">
        <f t="shared" si="6"/>
        <v>18.10382716</v>
      </c>
      <c r="W346" s="14">
        <v>2472.32</v>
      </c>
      <c r="X346" s="14">
        <f t="shared" si="7"/>
        <v>30.52246914</v>
      </c>
      <c r="Y346" s="13">
        <f t="shared" si="8"/>
        <v>0.3723052862</v>
      </c>
      <c r="Z346" s="12">
        <f t="shared" si="9"/>
        <v>31.86956522</v>
      </c>
      <c r="AA346" s="19">
        <v>125.0</v>
      </c>
      <c r="AB346" s="19">
        <v>25.0</v>
      </c>
      <c r="AC346" s="19">
        <v>180.0</v>
      </c>
      <c r="AD346" s="19">
        <v>52.0</v>
      </c>
      <c r="AE346" s="19">
        <v>24.0</v>
      </c>
      <c r="AF346" s="10">
        <f t="shared" si="10"/>
        <v>0.04347826087</v>
      </c>
      <c r="AG346" s="10">
        <f t="shared" si="11"/>
        <v>0.2173913043</v>
      </c>
      <c r="AH346" s="10">
        <f t="shared" si="12"/>
        <v>0.2608695652</v>
      </c>
      <c r="AI346" s="19">
        <v>432.0</v>
      </c>
      <c r="AJ346" s="13">
        <f t="shared" si="13"/>
        <v>0.2823529412</v>
      </c>
      <c r="AK346" s="19">
        <v>526.0</v>
      </c>
      <c r="AL346" s="13">
        <f t="shared" si="14"/>
        <v>0.3437908497</v>
      </c>
      <c r="AM346" s="19">
        <v>572.0</v>
      </c>
      <c r="AN346" s="13">
        <f t="shared" si="15"/>
        <v>0.3738562092</v>
      </c>
      <c r="AO346" s="13">
        <f t="shared" si="16"/>
        <v>0.4509394572</v>
      </c>
      <c r="AP346" s="8">
        <v>1.0</v>
      </c>
      <c r="AQ346" s="14">
        <v>-11.21</v>
      </c>
      <c r="AR346" s="19">
        <v>18.01</v>
      </c>
      <c r="AS346" s="26">
        <v>1.0</v>
      </c>
      <c r="AT346" s="27">
        <v>1.749</v>
      </c>
      <c r="AU346" s="8">
        <v>1.0</v>
      </c>
      <c r="AV346" s="27">
        <v>1.6920000000000002</v>
      </c>
      <c r="AW346" s="19">
        <v>50.74</v>
      </c>
      <c r="AX346" s="19">
        <v>17.31</v>
      </c>
      <c r="AY346" s="27">
        <v>1.376</v>
      </c>
      <c r="AZ346" s="27">
        <v>2.793</v>
      </c>
      <c r="BA346" s="19">
        <v>51.41</v>
      </c>
      <c r="BB346" s="13">
        <f t="shared" si="17"/>
        <v>0.06275579809</v>
      </c>
      <c r="BC346" s="28">
        <f t="shared" si="18"/>
        <v>0.9223744292</v>
      </c>
      <c r="BD346" s="26">
        <f t="shared" si="19"/>
        <v>985.1302273</v>
      </c>
      <c r="BE346" s="13">
        <f t="shared" si="20"/>
        <v>-0.01486977269</v>
      </c>
      <c r="BF346" s="18">
        <f t="shared" si="21"/>
        <v>1.882147558</v>
      </c>
      <c r="BG346" s="18">
        <f t="shared" si="22"/>
        <v>2.086728814</v>
      </c>
      <c r="BH346" s="14">
        <f t="shared" si="23"/>
        <v>29.99161217</v>
      </c>
      <c r="BI346" s="14">
        <f t="shared" si="24"/>
        <v>26.88197707</v>
      </c>
      <c r="BJ346" s="14">
        <f t="shared" si="25"/>
        <v>54.90960918</v>
      </c>
      <c r="BK346" s="14">
        <f t="shared" si="26"/>
        <v>51.26806282</v>
      </c>
      <c r="BL346" s="14">
        <f t="shared" si="27"/>
        <v>3.641546362</v>
      </c>
      <c r="BM346" s="19">
        <v>46.0</v>
      </c>
      <c r="BN346" s="19">
        <v>51.0</v>
      </c>
      <c r="BO346" s="26">
        <v>687.0</v>
      </c>
      <c r="BP346" s="26">
        <v>606.0</v>
      </c>
      <c r="BQ346" s="19">
        <v>259.0</v>
      </c>
      <c r="BR346" s="19">
        <v>260.0</v>
      </c>
      <c r="BS346" s="19">
        <v>350.0</v>
      </c>
      <c r="BT346" s="19">
        <v>336.0</v>
      </c>
      <c r="BU346" s="19">
        <v>628.0</v>
      </c>
      <c r="BV346" s="19">
        <v>568.0</v>
      </c>
      <c r="BW346" s="13">
        <f t="shared" si="28"/>
        <v>0.525083612</v>
      </c>
      <c r="BX346" s="14">
        <v>3.95</v>
      </c>
      <c r="BY346" s="29">
        <f t="shared" si="29"/>
        <v>3.627999389</v>
      </c>
      <c r="BZ346" s="18">
        <f t="shared" si="30"/>
        <v>1.997915661</v>
      </c>
      <c r="CA346" s="18">
        <f t="shared" si="31"/>
        <v>2.074171983</v>
      </c>
      <c r="CB346" s="14">
        <f t="shared" si="32"/>
        <v>29.98398617</v>
      </c>
      <c r="CC346" s="14">
        <f t="shared" si="33"/>
        <v>29.61795582</v>
      </c>
      <c r="CD346" s="14">
        <f t="shared" si="34"/>
        <v>55.682367</v>
      </c>
      <c r="CE346" s="14">
        <f t="shared" si="35"/>
        <v>54.18774307</v>
      </c>
      <c r="CF346" s="14">
        <f t="shared" si="36"/>
        <v>2.146922432</v>
      </c>
      <c r="CG346" s="7">
        <v>3934.1</v>
      </c>
      <c r="CH346" s="7">
        <v>131.0</v>
      </c>
      <c r="CI346" s="7">
        <v>136.0</v>
      </c>
      <c r="CJ346" s="26">
        <v>1835.0</v>
      </c>
      <c r="CK346" s="7">
        <v>1806.0</v>
      </c>
      <c r="CL346" s="7">
        <v>677.0</v>
      </c>
      <c r="CM346" s="7">
        <v>683.0</v>
      </c>
      <c r="CN346" s="7">
        <v>1008.0</v>
      </c>
      <c r="CO346" s="7">
        <v>928.0</v>
      </c>
      <c r="CP346" s="19">
        <v>11.0</v>
      </c>
      <c r="CQ346" s="19">
        <v>10.0</v>
      </c>
      <c r="CR346" s="26">
        <f t="shared" si="37"/>
        <v>-1</v>
      </c>
      <c r="CS346" s="18">
        <f t="shared" si="38"/>
        <v>0.4207350113</v>
      </c>
      <c r="CT346" s="18">
        <f t="shared" si="39"/>
        <v>0.3824863739</v>
      </c>
      <c r="CU346" s="18">
        <f t="shared" si="40"/>
        <v>-0.03824863739</v>
      </c>
      <c r="CV346" s="30">
        <v>59.5</v>
      </c>
      <c r="CW346" s="30">
        <v>52.08</v>
      </c>
      <c r="CX346" s="30">
        <v>74.99</v>
      </c>
      <c r="CY346" s="30">
        <v>58.03</v>
      </c>
      <c r="CZ346" s="30">
        <v>68.46</v>
      </c>
      <c r="DA346" s="30">
        <v>68.61</v>
      </c>
      <c r="DB346" s="7">
        <v>0.0</v>
      </c>
      <c r="DC346" s="7">
        <v>0.0</v>
      </c>
      <c r="DD346" s="13" t="str">
        <f t="shared" si="41"/>
        <v> </v>
      </c>
      <c r="DE346" s="7">
        <v>0.0</v>
      </c>
      <c r="DF346" s="7">
        <v>0.0</v>
      </c>
      <c r="DG346" s="7">
        <v>0.0</v>
      </c>
      <c r="DH346" s="7">
        <v>0.0</v>
      </c>
      <c r="DI346" s="7">
        <v>0.0</v>
      </c>
      <c r="DJ346" s="8" t="s">
        <v>4361</v>
      </c>
      <c r="DK346" s="7" t="s">
        <v>4362</v>
      </c>
    </row>
    <row r="347" ht="12.75" customHeight="1">
      <c r="A347" s="7" t="s">
        <v>350</v>
      </c>
      <c r="B347" s="7" t="s">
        <v>1804</v>
      </c>
      <c r="C347" s="8" t="s">
        <v>254</v>
      </c>
      <c r="D347" s="9" t="s">
        <v>150</v>
      </c>
      <c r="E347" s="7">
        <v>39.0</v>
      </c>
      <c r="F347" s="7">
        <v>3.0</v>
      </c>
      <c r="G347" s="7">
        <v>4.0</v>
      </c>
      <c r="H347" s="24">
        <f t="shared" si="1"/>
        <v>7</v>
      </c>
      <c r="I347" s="25">
        <f t="shared" si="2"/>
        <v>1.017811705</v>
      </c>
      <c r="J347" s="19">
        <v>2.0</v>
      </c>
      <c r="K347" s="19">
        <v>3.0</v>
      </c>
      <c r="L347" s="19">
        <v>1.0</v>
      </c>
      <c r="M347" s="19">
        <v>58.0</v>
      </c>
      <c r="N347" s="19">
        <v>28.0</v>
      </c>
      <c r="O347" s="19">
        <v>27.0</v>
      </c>
      <c r="P347" s="19">
        <v>57.0</v>
      </c>
      <c r="Q347" s="10">
        <f t="shared" si="3"/>
        <v>0.05172413793</v>
      </c>
      <c r="R347" s="10">
        <f t="shared" si="4"/>
        <v>0.02654867257</v>
      </c>
      <c r="S347" s="7">
        <v>24759.0</v>
      </c>
      <c r="T347" s="14">
        <f t="shared" si="5"/>
        <v>10.58076923</v>
      </c>
      <c r="U347" s="14">
        <v>398.98</v>
      </c>
      <c r="V347" s="14">
        <f t="shared" si="6"/>
        <v>10.23025641</v>
      </c>
      <c r="W347" s="14">
        <v>1437.42</v>
      </c>
      <c r="X347" s="14">
        <f t="shared" si="7"/>
        <v>36.85692308</v>
      </c>
      <c r="Y347" s="13">
        <f t="shared" si="8"/>
        <v>0.2172620344</v>
      </c>
      <c r="Z347" s="12">
        <f t="shared" si="9"/>
        <v>67.2</v>
      </c>
      <c r="AA347" s="19">
        <v>6.0</v>
      </c>
      <c r="AB347" s="19">
        <v>25.0</v>
      </c>
      <c r="AC347" s="19">
        <v>21.0</v>
      </c>
      <c r="AD347" s="19">
        <v>7.0</v>
      </c>
      <c r="AE347" s="19">
        <v>7.0</v>
      </c>
      <c r="AF347" s="10">
        <f t="shared" si="10"/>
        <v>0.2</v>
      </c>
      <c r="AG347" s="10">
        <f t="shared" si="11"/>
        <v>0.4</v>
      </c>
      <c r="AH347" s="10">
        <f t="shared" si="12"/>
        <v>0.6</v>
      </c>
      <c r="AI347" s="19">
        <v>117.0</v>
      </c>
      <c r="AJ347" s="13">
        <f t="shared" si="13"/>
        <v>0.3411078717</v>
      </c>
      <c r="AK347" s="19">
        <v>107.0</v>
      </c>
      <c r="AL347" s="13">
        <f t="shared" si="14"/>
        <v>0.3119533528</v>
      </c>
      <c r="AM347" s="19">
        <v>119.0</v>
      </c>
      <c r="AN347" s="13">
        <f t="shared" si="15"/>
        <v>0.3469387755</v>
      </c>
      <c r="AO347" s="13">
        <f t="shared" si="16"/>
        <v>0.5223214286</v>
      </c>
      <c r="AP347" s="8">
        <v>10.0</v>
      </c>
      <c r="AQ347" s="14">
        <v>1.05</v>
      </c>
      <c r="AR347" s="19">
        <v>17.09</v>
      </c>
      <c r="AS347" s="26">
        <v>13.0</v>
      </c>
      <c r="AT347" s="27">
        <v>0.192</v>
      </c>
      <c r="AU347" s="8">
        <v>15.0</v>
      </c>
      <c r="AV347" s="27">
        <v>-0.556</v>
      </c>
      <c r="AW347" s="19">
        <v>50.03</v>
      </c>
      <c r="AX347" s="19">
        <v>17.19</v>
      </c>
      <c r="AY347" s="27">
        <v>-0.47800000000000004</v>
      </c>
      <c r="AZ347" s="27">
        <v>5.198</v>
      </c>
      <c r="BA347" s="19">
        <v>52.76</v>
      </c>
      <c r="BB347" s="13">
        <f t="shared" si="17"/>
        <v>0.04464285714</v>
      </c>
      <c r="BC347" s="28">
        <f t="shared" si="18"/>
        <v>0.9419354839</v>
      </c>
      <c r="BD347" s="26">
        <f t="shared" si="19"/>
        <v>986.578341</v>
      </c>
      <c r="BE347" s="13">
        <f t="shared" si="20"/>
        <v>-0.01342165899</v>
      </c>
      <c r="BF347" s="18">
        <f t="shared" si="21"/>
        <v>1.503834779</v>
      </c>
      <c r="BG347" s="18">
        <f t="shared" si="22"/>
        <v>1.353451301</v>
      </c>
      <c r="BH347" s="14">
        <f t="shared" si="23"/>
        <v>33.68589904</v>
      </c>
      <c r="BI347" s="14">
        <f t="shared" si="24"/>
        <v>23.30943907</v>
      </c>
      <c r="BJ347" s="14">
        <f t="shared" si="25"/>
        <v>61.95799288</v>
      </c>
      <c r="BK347" s="14">
        <f t="shared" si="26"/>
        <v>46.16772771</v>
      </c>
      <c r="BL347" s="14">
        <f t="shared" si="27"/>
        <v>15.79026518</v>
      </c>
      <c r="BM347" s="19">
        <v>10.0</v>
      </c>
      <c r="BN347" s="19">
        <v>9.0</v>
      </c>
      <c r="BO347" s="26">
        <v>214.0</v>
      </c>
      <c r="BP347" s="26">
        <v>146.0</v>
      </c>
      <c r="BQ347" s="19">
        <v>86.0</v>
      </c>
      <c r="BR347" s="19">
        <v>62.0</v>
      </c>
      <c r="BS347" s="19">
        <v>102.0</v>
      </c>
      <c r="BT347" s="19">
        <v>90.0</v>
      </c>
      <c r="BU347" s="19">
        <v>191.0</v>
      </c>
      <c r="BV347" s="19">
        <v>130.0</v>
      </c>
      <c r="BW347" s="13">
        <f t="shared" si="28"/>
        <v>0.5950155763</v>
      </c>
      <c r="BX347" s="14">
        <v>5.42</v>
      </c>
      <c r="BY347" s="29">
        <f t="shared" si="29"/>
        <v>9.41055089</v>
      </c>
      <c r="BZ347" s="18">
        <f t="shared" si="30"/>
        <v>1.924470861</v>
      </c>
      <c r="CA347" s="18">
        <f t="shared" si="31"/>
        <v>1.79399826</v>
      </c>
      <c r="CB347" s="14">
        <f t="shared" si="32"/>
        <v>30.43273412</v>
      </c>
      <c r="CC347" s="14">
        <f t="shared" si="33"/>
        <v>25.63786604</v>
      </c>
      <c r="CD347" s="14">
        <f t="shared" si="34"/>
        <v>58.45172513</v>
      </c>
      <c r="CE347" s="14">
        <f t="shared" si="35"/>
        <v>48.73151637</v>
      </c>
      <c r="CF347" s="14">
        <f t="shared" si="36"/>
        <v>6.070056422</v>
      </c>
      <c r="CG347" s="7">
        <v>1839.466667</v>
      </c>
      <c r="CH347" s="7">
        <v>59.0</v>
      </c>
      <c r="CI347" s="7">
        <v>55.0</v>
      </c>
      <c r="CJ347" s="26">
        <v>874.0</v>
      </c>
      <c r="CK347" s="7">
        <v>731.0</v>
      </c>
      <c r="CL347" s="7">
        <v>392.0</v>
      </c>
      <c r="CM347" s="7">
        <v>270.0</v>
      </c>
      <c r="CN347" s="7">
        <v>467.0</v>
      </c>
      <c r="CO347" s="7">
        <v>438.0</v>
      </c>
      <c r="CP347" s="19">
        <v>1.0</v>
      </c>
      <c r="CQ347" s="19">
        <v>4.0</v>
      </c>
      <c r="CR347" s="26">
        <f t="shared" si="37"/>
        <v>3</v>
      </c>
      <c r="CS347" s="18">
        <f t="shared" si="38"/>
        <v>0.1454016721</v>
      </c>
      <c r="CT347" s="18">
        <f t="shared" si="39"/>
        <v>0.5816066885</v>
      </c>
      <c r="CU347" s="18">
        <f t="shared" si="40"/>
        <v>0.4362050164</v>
      </c>
      <c r="CV347" s="30">
        <v>16.1</v>
      </c>
      <c r="CW347" s="30">
        <v>9.64</v>
      </c>
      <c r="CX347" s="30">
        <v>10.59</v>
      </c>
      <c r="CY347" s="30">
        <v>23.89</v>
      </c>
      <c r="CZ347" s="30">
        <v>15.42</v>
      </c>
      <c r="DA347" s="30">
        <v>14.89</v>
      </c>
      <c r="DB347" s="7">
        <v>45.0</v>
      </c>
      <c r="DC347" s="7">
        <v>52.0</v>
      </c>
      <c r="DD347" s="13">
        <f t="shared" si="41"/>
        <v>0.4639175258</v>
      </c>
      <c r="DE347" s="7">
        <v>0.0</v>
      </c>
      <c r="DF347" s="7">
        <v>1.76</v>
      </c>
      <c r="DG347" s="7">
        <v>33.0</v>
      </c>
      <c r="DH347" s="7">
        <v>31.0</v>
      </c>
      <c r="DI347" s="7">
        <v>32.0</v>
      </c>
      <c r="DJ347" s="8" t="s">
        <v>4363</v>
      </c>
      <c r="DK347" s="7" t="s">
        <v>4364</v>
      </c>
    </row>
    <row r="348" ht="12.75" customHeight="1">
      <c r="A348" s="7" t="s">
        <v>213</v>
      </c>
      <c r="B348" s="7" t="s">
        <v>1807</v>
      </c>
      <c r="C348" s="8" t="s">
        <v>542</v>
      </c>
      <c r="D348" s="9" t="s">
        <v>159</v>
      </c>
      <c r="E348" s="7">
        <v>78.0</v>
      </c>
      <c r="F348" s="7">
        <v>20.0</v>
      </c>
      <c r="G348" s="7">
        <v>26.0</v>
      </c>
      <c r="H348" s="24">
        <f t="shared" si="1"/>
        <v>46</v>
      </c>
      <c r="I348" s="25">
        <f t="shared" si="2"/>
        <v>2.3496694</v>
      </c>
      <c r="J348" s="19">
        <v>17.0</v>
      </c>
      <c r="K348" s="19">
        <v>14.0</v>
      </c>
      <c r="L348" s="19">
        <v>8.0</v>
      </c>
      <c r="M348" s="19">
        <v>143.0</v>
      </c>
      <c r="N348" s="19">
        <v>54.0</v>
      </c>
      <c r="O348" s="19">
        <v>79.0</v>
      </c>
      <c r="P348" s="19">
        <v>133.0</v>
      </c>
      <c r="Q348" s="10">
        <f t="shared" si="3"/>
        <v>0.1398601399</v>
      </c>
      <c r="R348" s="10">
        <f t="shared" si="4"/>
        <v>0.07246376812</v>
      </c>
      <c r="S348" s="7">
        <v>70478.0</v>
      </c>
      <c r="T348" s="14">
        <f t="shared" si="5"/>
        <v>15.05940171</v>
      </c>
      <c r="U348" s="14">
        <v>1059.77</v>
      </c>
      <c r="V348" s="14">
        <f t="shared" si="6"/>
        <v>13.58679487</v>
      </c>
      <c r="W348" s="14">
        <v>2714.67</v>
      </c>
      <c r="X348" s="14">
        <f t="shared" si="7"/>
        <v>34.80346154</v>
      </c>
      <c r="Y348" s="13">
        <f t="shared" si="8"/>
        <v>0.2807754263</v>
      </c>
      <c r="Z348" s="12">
        <f t="shared" si="9"/>
        <v>146.5714286</v>
      </c>
      <c r="AA348" s="19">
        <v>23.0</v>
      </c>
      <c r="AB348" s="19">
        <v>19.0</v>
      </c>
      <c r="AC348" s="19">
        <v>50.0</v>
      </c>
      <c r="AD348" s="19">
        <v>31.0</v>
      </c>
      <c r="AE348" s="19">
        <v>36.0</v>
      </c>
      <c r="AF348" s="10">
        <f t="shared" si="10"/>
        <v>0.3469387755</v>
      </c>
      <c r="AG348" s="10">
        <f t="shared" si="11"/>
        <v>0.4489795918</v>
      </c>
      <c r="AH348" s="10">
        <f t="shared" si="12"/>
        <v>0.7959183673</v>
      </c>
      <c r="AI348" s="19">
        <v>434.0</v>
      </c>
      <c r="AJ348" s="13">
        <f t="shared" si="13"/>
        <v>0.4153110048</v>
      </c>
      <c r="AK348" s="19">
        <v>285.0</v>
      </c>
      <c r="AL348" s="13">
        <f t="shared" si="14"/>
        <v>0.2727272727</v>
      </c>
      <c r="AM348" s="19">
        <v>326.0</v>
      </c>
      <c r="AN348" s="13">
        <f t="shared" si="15"/>
        <v>0.3119617225</v>
      </c>
      <c r="AO348" s="13">
        <f t="shared" si="16"/>
        <v>0.6036161335</v>
      </c>
      <c r="AP348" s="8">
        <v>13.0</v>
      </c>
      <c r="AQ348" s="14">
        <v>15.64</v>
      </c>
      <c r="AR348" s="19">
        <v>17.72</v>
      </c>
      <c r="AS348" s="26">
        <v>3.0</v>
      </c>
      <c r="AT348" s="27">
        <v>0.34700000000000003</v>
      </c>
      <c r="AU348" s="8">
        <v>7.0</v>
      </c>
      <c r="AV348" s="27">
        <v>0.5680000000000001</v>
      </c>
      <c r="AW348" s="19">
        <v>50.25</v>
      </c>
      <c r="AX348" s="19">
        <v>18.62</v>
      </c>
      <c r="AY348" s="27">
        <v>2.073</v>
      </c>
      <c r="AZ348" s="27">
        <v>-4.513</v>
      </c>
      <c r="BA348" s="19">
        <v>48.46</v>
      </c>
      <c r="BB348" s="13">
        <f t="shared" si="17"/>
        <v>0.0955165692</v>
      </c>
      <c r="BC348" s="28">
        <f t="shared" si="18"/>
        <v>0.9268292683</v>
      </c>
      <c r="BD348" s="26">
        <f t="shared" si="19"/>
        <v>1022.345837</v>
      </c>
      <c r="BE348" s="13">
        <f t="shared" si="20"/>
        <v>0.02234583749</v>
      </c>
      <c r="BF348" s="18">
        <f t="shared" si="21"/>
        <v>2.774186852</v>
      </c>
      <c r="BG348" s="18">
        <f t="shared" si="22"/>
        <v>2.377874444</v>
      </c>
      <c r="BH348" s="14">
        <f t="shared" si="23"/>
        <v>29.04403786</v>
      </c>
      <c r="BI348" s="14">
        <f t="shared" si="24"/>
        <v>32.49761741</v>
      </c>
      <c r="BJ348" s="14">
        <f t="shared" si="25"/>
        <v>55.71020127</v>
      </c>
      <c r="BK348" s="14">
        <f t="shared" si="26"/>
        <v>57.91822754</v>
      </c>
      <c r="BL348" s="14">
        <f t="shared" si="27"/>
        <v>-2.20802627</v>
      </c>
      <c r="BM348" s="19">
        <v>49.0</v>
      </c>
      <c r="BN348" s="19">
        <v>42.0</v>
      </c>
      <c r="BO348" s="26">
        <v>464.0</v>
      </c>
      <c r="BP348" s="26">
        <v>532.0</v>
      </c>
      <c r="BQ348" s="19">
        <v>203.0</v>
      </c>
      <c r="BR348" s="19">
        <v>195.0</v>
      </c>
      <c r="BS348" s="19">
        <v>268.0</v>
      </c>
      <c r="BT348" s="19">
        <v>254.0</v>
      </c>
      <c r="BU348" s="19">
        <v>442.0</v>
      </c>
      <c r="BV348" s="19">
        <v>516.0</v>
      </c>
      <c r="BW348" s="13">
        <f t="shared" si="28"/>
        <v>0.4613778706</v>
      </c>
      <c r="BX348" s="14">
        <v>0.5700000000000001</v>
      </c>
      <c r="BY348" s="29">
        <f t="shared" si="29"/>
        <v>0.2961865257</v>
      </c>
      <c r="BZ348" s="18">
        <f t="shared" si="30"/>
        <v>2.186645149</v>
      </c>
      <c r="CA348" s="18">
        <f t="shared" si="31"/>
        <v>2.186645149</v>
      </c>
      <c r="CB348" s="14">
        <f t="shared" si="32"/>
        <v>27.26124025</v>
      </c>
      <c r="CC348" s="14">
        <f t="shared" si="33"/>
        <v>31.90586608</v>
      </c>
      <c r="CD348" s="14">
        <f t="shared" si="34"/>
        <v>52.28795262</v>
      </c>
      <c r="CE348" s="14">
        <f t="shared" si="35"/>
        <v>58.14560787</v>
      </c>
      <c r="CF348" s="14">
        <f t="shared" si="36"/>
        <v>3.649628984</v>
      </c>
      <c r="CG348" s="7">
        <v>3759.183333</v>
      </c>
      <c r="CH348" s="7">
        <v>137.0</v>
      </c>
      <c r="CI348" s="7">
        <v>137.0</v>
      </c>
      <c r="CJ348" s="26">
        <v>1571.0</v>
      </c>
      <c r="CK348" s="7">
        <v>1862.0</v>
      </c>
      <c r="CL348" s="7">
        <v>667.0</v>
      </c>
      <c r="CM348" s="7">
        <v>728.0</v>
      </c>
      <c r="CN348" s="7">
        <v>901.0</v>
      </c>
      <c r="CO348" s="7">
        <v>916.0</v>
      </c>
      <c r="CP348" s="19">
        <v>6.0</v>
      </c>
      <c r="CQ348" s="19">
        <v>12.0</v>
      </c>
      <c r="CR348" s="26">
        <f t="shared" si="37"/>
        <v>6</v>
      </c>
      <c r="CS348" s="18">
        <f t="shared" si="38"/>
        <v>0.3064786174</v>
      </c>
      <c r="CT348" s="18">
        <f t="shared" si="39"/>
        <v>0.6129572349</v>
      </c>
      <c r="CU348" s="18">
        <f t="shared" si="40"/>
        <v>0.3064786174</v>
      </c>
      <c r="CV348" s="30">
        <v>40.61</v>
      </c>
      <c r="CW348" s="30">
        <v>43.93</v>
      </c>
      <c r="CX348" s="30">
        <v>40.01</v>
      </c>
      <c r="CY348" s="30">
        <v>46.66</v>
      </c>
      <c r="CZ348" s="30">
        <v>36.07</v>
      </c>
      <c r="DA348" s="30">
        <v>46.17</v>
      </c>
      <c r="DB348" s="7">
        <v>7.0</v>
      </c>
      <c r="DC348" s="7">
        <v>10.0</v>
      </c>
      <c r="DD348" s="13">
        <f t="shared" si="41"/>
        <v>0.4117647059</v>
      </c>
      <c r="DE348" s="7">
        <v>-0.06</v>
      </c>
      <c r="DF348" s="7">
        <v>-1.18</v>
      </c>
      <c r="DG348" s="7">
        <v>9.0</v>
      </c>
      <c r="DH348" s="7">
        <v>2.0</v>
      </c>
      <c r="DI348" s="7">
        <v>0.0</v>
      </c>
      <c r="DJ348" s="8" t="s">
        <v>4365</v>
      </c>
      <c r="DK348" s="7" t="s">
        <v>4366</v>
      </c>
    </row>
    <row r="349" ht="12.75" customHeight="1">
      <c r="A349" s="7" t="s">
        <v>482</v>
      </c>
      <c r="B349" s="7" t="s">
        <v>1810</v>
      </c>
      <c r="C349" s="8" t="s">
        <v>166</v>
      </c>
      <c r="D349" s="9" t="s">
        <v>174</v>
      </c>
      <c r="E349" s="7">
        <v>82.0</v>
      </c>
      <c r="F349" s="7">
        <v>6.0</v>
      </c>
      <c r="G349" s="7">
        <v>15.0</v>
      </c>
      <c r="H349" s="24">
        <f t="shared" si="1"/>
        <v>21</v>
      </c>
      <c r="I349" s="25">
        <f t="shared" si="2"/>
        <v>0.8181906731</v>
      </c>
      <c r="J349" s="19">
        <v>5.0</v>
      </c>
      <c r="K349" s="19">
        <v>5.0</v>
      </c>
      <c r="L349" s="19">
        <v>7.0</v>
      </c>
      <c r="M349" s="19">
        <v>82.0</v>
      </c>
      <c r="N349" s="19">
        <v>33.0</v>
      </c>
      <c r="O349" s="19">
        <v>63.0</v>
      </c>
      <c r="P349" s="19">
        <v>43.0</v>
      </c>
      <c r="Q349" s="10">
        <f t="shared" si="3"/>
        <v>0.07317073171</v>
      </c>
      <c r="R349" s="10">
        <f t="shared" si="4"/>
        <v>0.03370786517</v>
      </c>
      <c r="S349" s="7">
        <v>92399.0</v>
      </c>
      <c r="T349" s="14">
        <f t="shared" si="5"/>
        <v>18.78028455</v>
      </c>
      <c r="U349" s="14">
        <v>1476.3</v>
      </c>
      <c r="V349" s="14">
        <f t="shared" si="6"/>
        <v>18.00365854</v>
      </c>
      <c r="W349" s="14">
        <v>2411.81</v>
      </c>
      <c r="X349" s="14">
        <f t="shared" si="7"/>
        <v>29.41231707</v>
      </c>
      <c r="Y349" s="13">
        <f t="shared" si="8"/>
        <v>0.3796960477</v>
      </c>
      <c r="Z349" s="12">
        <f t="shared" si="9"/>
        <v>57.71186441</v>
      </c>
      <c r="AA349" s="19">
        <v>91.0</v>
      </c>
      <c r="AB349" s="19">
        <v>193.0</v>
      </c>
      <c r="AC349" s="19">
        <v>113.0</v>
      </c>
      <c r="AD349" s="19">
        <v>21.0</v>
      </c>
      <c r="AE349" s="19">
        <v>17.0</v>
      </c>
      <c r="AF349" s="10">
        <f t="shared" si="10"/>
        <v>0.08474576271</v>
      </c>
      <c r="AG349" s="10">
        <f t="shared" si="11"/>
        <v>0.2033898305</v>
      </c>
      <c r="AH349" s="10">
        <f t="shared" si="12"/>
        <v>0.2881355932</v>
      </c>
      <c r="AI349" s="19">
        <v>393.0</v>
      </c>
      <c r="AJ349" s="13">
        <f t="shared" si="13"/>
        <v>0.2860262009</v>
      </c>
      <c r="AK349" s="19">
        <v>457.0</v>
      </c>
      <c r="AL349" s="13">
        <f t="shared" si="14"/>
        <v>0.3326055313</v>
      </c>
      <c r="AM349" s="19">
        <v>524.0</v>
      </c>
      <c r="AN349" s="13">
        <f t="shared" si="15"/>
        <v>0.3813682678</v>
      </c>
      <c r="AO349" s="13">
        <f t="shared" si="16"/>
        <v>0.4623529412</v>
      </c>
      <c r="AP349" s="8">
        <v>4.0</v>
      </c>
      <c r="AQ349" s="14">
        <v>-0.82</v>
      </c>
      <c r="AR349" s="19">
        <v>17.53</v>
      </c>
      <c r="AS349" s="26">
        <v>3.0</v>
      </c>
      <c r="AT349" s="27">
        <v>0.603</v>
      </c>
      <c r="AU349" s="8">
        <v>3.0</v>
      </c>
      <c r="AV349" s="27">
        <v>1.018</v>
      </c>
      <c r="AW349" s="19">
        <v>50.53</v>
      </c>
      <c r="AX349" s="19">
        <v>17.32</v>
      </c>
      <c r="AY349" s="27">
        <v>1.367</v>
      </c>
      <c r="AZ349" s="27">
        <v>-11.453</v>
      </c>
      <c r="BA349" s="19">
        <v>44.51</v>
      </c>
      <c r="BB349" s="13">
        <f t="shared" si="17"/>
        <v>0.08663729809</v>
      </c>
      <c r="BC349" s="28">
        <f t="shared" si="18"/>
        <v>0.9205378973</v>
      </c>
      <c r="BD349" s="26">
        <f t="shared" si="19"/>
        <v>1007.175195</v>
      </c>
      <c r="BE349" s="13">
        <f t="shared" si="20"/>
        <v>0.007175195402</v>
      </c>
      <c r="BF349" s="18">
        <f t="shared" si="21"/>
        <v>2.397886608</v>
      </c>
      <c r="BG349" s="18">
        <f t="shared" si="22"/>
        <v>2.641739484</v>
      </c>
      <c r="BH349" s="14">
        <f t="shared" si="23"/>
        <v>27.67730136</v>
      </c>
      <c r="BI349" s="14">
        <f t="shared" si="24"/>
        <v>33.24527535</v>
      </c>
      <c r="BJ349" s="14">
        <f t="shared" si="25"/>
        <v>51.04653526</v>
      </c>
      <c r="BK349" s="14">
        <f t="shared" si="26"/>
        <v>62.91404186</v>
      </c>
      <c r="BL349" s="14">
        <f t="shared" si="27"/>
        <v>-11.8675066</v>
      </c>
      <c r="BM349" s="19">
        <v>59.0</v>
      </c>
      <c r="BN349" s="19">
        <v>65.0</v>
      </c>
      <c r="BO349" s="26">
        <v>622.0</v>
      </c>
      <c r="BP349" s="26">
        <v>753.0</v>
      </c>
      <c r="BQ349" s="19">
        <v>257.0</v>
      </c>
      <c r="BR349" s="19">
        <v>338.0</v>
      </c>
      <c r="BS349" s="19">
        <v>318.0</v>
      </c>
      <c r="BT349" s="19">
        <v>392.0</v>
      </c>
      <c r="BU349" s="19">
        <v>601.0</v>
      </c>
      <c r="BV349" s="19">
        <v>768.0</v>
      </c>
      <c r="BW349" s="13">
        <f t="shared" si="28"/>
        <v>0.4390065741</v>
      </c>
      <c r="BX349" s="14">
        <v>0.92</v>
      </c>
      <c r="BY349" s="29">
        <f t="shared" si="29"/>
        <v>1.417022807</v>
      </c>
      <c r="BZ349" s="18">
        <f t="shared" si="30"/>
        <v>2.1275229</v>
      </c>
      <c r="CA349" s="18">
        <f t="shared" si="31"/>
        <v>2.312524892</v>
      </c>
      <c r="CB349" s="14">
        <f t="shared" si="32"/>
        <v>27.30321056</v>
      </c>
      <c r="CC349" s="14">
        <f t="shared" si="33"/>
        <v>31.959094</v>
      </c>
      <c r="CD349" s="14">
        <f t="shared" si="34"/>
        <v>49.22594653</v>
      </c>
      <c r="CE349" s="14">
        <f t="shared" si="35"/>
        <v>62.20691959</v>
      </c>
      <c r="CF349" s="14">
        <f t="shared" si="36"/>
        <v>1.113466455</v>
      </c>
      <c r="CG349" s="7">
        <v>3891.85</v>
      </c>
      <c r="CH349" s="7">
        <v>138.0</v>
      </c>
      <c r="CI349" s="7">
        <v>150.0</v>
      </c>
      <c r="CJ349" s="26">
        <v>1633.0</v>
      </c>
      <c r="CK349" s="7">
        <v>1923.0</v>
      </c>
      <c r="CL349" s="7">
        <v>636.0</v>
      </c>
      <c r="CM349" s="7">
        <v>839.0</v>
      </c>
      <c r="CN349" s="7">
        <v>786.0</v>
      </c>
      <c r="CO349" s="7">
        <v>1123.0</v>
      </c>
      <c r="CP349" s="19">
        <v>9.0</v>
      </c>
      <c r="CQ349" s="19">
        <v>3.0</v>
      </c>
      <c r="CR349" s="26">
        <f t="shared" si="37"/>
        <v>-6</v>
      </c>
      <c r="CS349" s="18">
        <f t="shared" si="38"/>
        <v>0.3506531456</v>
      </c>
      <c r="CT349" s="18">
        <f t="shared" si="39"/>
        <v>0.1168843819</v>
      </c>
      <c r="CU349" s="18">
        <f t="shared" si="40"/>
        <v>-0.2337687637</v>
      </c>
      <c r="CV349" s="30">
        <v>48.46</v>
      </c>
      <c r="CW349" s="30">
        <v>61.67</v>
      </c>
      <c r="CX349" s="30">
        <v>56.66</v>
      </c>
      <c r="CY349" s="30">
        <v>57.15</v>
      </c>
      <c r="CZ349" s="30">
        <v>49.83</v>
      </c>
      <c r="DA349" s="30">
        <v>62.85</v>
      </c>
      <c r="DB349" s="7">
        <v>0.0</v>
      </c>
      <c r="DC349" s="7">
        <v>0.0</v>
      </c>
      <c r="DD349" s="13" t="str">
        <f t="shared" si="41"/>
        <v> </v>
      </c>
      <c r="DE349" s="7">
        <v>0.0</v>
      </c>
      <c r="DF349" s="7">
        <v>0.0</v>
      </c>
      <c r="DG349" s="7">
        <v>0.0</v>
      </c>
      <c r="DH349" s="7">
        <v>0.0</v>
      </c>
      <c r="DI349" s="7">
        <v>0.0</v>
      </c>
      <c r="DJ349" s="8" t="s">
        <v>4367</v>
      </c>
      <c r="DK349" s="7" t="s">
        <v>4368</v>
      </c>
    </row>
    <row r="350" ht="12.75" customHeight="1">
      <c r="A350" s="7" t="s">
        <v>1812</v>
      </c>
      <c r="B350" s="7" t="s">
        <v>1813</v>
      </c>
      <c r="C350" s="8" t="s">
        <v>237</v>
      </c>
      <c r="D350" s="9" t="s">
        <v>150</v>
      </c>
      <c r="E350" s="7">
        <v>65.0</v>
      </c>
      <c r="F350" s="7">
        <v>4.0</v>
      </c>
      <c r="G350" s="7">
        <v>12.0</v>
      </c>
      <c r="H350" s="24">
        <f t="shared" si="1"/>
        <v>16</v>
      </c>
      <c r="I350" s="25">
        <f t="shared" si="2"/>
        <v>1.24239679</v>
      </c>
      <c r="J350" s="19">
        <v>4.0</v>
      </c>
      <c r="K350" s="19">
        <v>6.0</v>
      </c>
      <c r="L350" s="19">
        <v>3.0</v>
      </c>
      <c r="M350" s="19">
        <v>98.0</v>
      </c>
      <c r="N350" s="19">
        <v>37.0</v>
      </c>
      <c r="O350" s="19">
        <v>33.0</v>
      </c>
      <c r="P350" s="19">
        <v>108.0</v>
      </c>
      <c r="Q350" s="10">
        <f t="shared" si="3"/>
        <v>0.04081632653</v>
      </c>
      <c r="R350" s="10">
        <f t="shared" si="4"/>
        <v>0.02380952381</v>
      </c>
      <c r="S350" s="7">
        <v>46362.0</v>
      </c>
      <c r="T350" s="14">
        <f t="shared" si="5"/>
        <v>11.88769231</v>
      </c>
      <c r="U350" s="14">
        <v>735.83</v>
      </c>
      <c r="V350" s="14">
        <f t="shared" si="6"/>
        <v>11.32046154</v>
      </c>
      <c r="W350" s="14">
        <v>2353.73</v>
      </c>
      <c r="X350" s="14">
        <f t="shared" si="7"/>
        <v>36.21123077</v>
      </c>
      <c r="Y350" s="13">
        <f t="shared" si="8"/>
        <v>0.2381665998</v>
      </c>
      <c r="Z350" s="12">
        <f t="shared" si="9"/>
        <v>133.125</v>
      </c>
      <c r="AA350" s="19">
        <v>16.0</v>
      </c>
      <c r="AB350" s="19">
        <v>72.0</v>
      </c>
      <c r="AC350" s="19">
        <v>60.0</v>
      </c>
      <c r="AD350" s="19">
        <v>14.0</v>
      </c>
      <c r="AE350" s="19">
        <v>23.0</v>
      </c>
      <c r="AF350" s="10">
        <f t="shared" si="10"/>
        <v>0.25</v>
      </c>
      <c r="AG350" s="10">
        <f t="shared" si="11"/>
        <v>0.5625</v>
      </c>
      <c r="AH350" s="10">
        <f t="shared" si="12"/>
        <v>0.8125</v>
      </c>
      <c r="AI350" s="19">
        <v>203.0</v>
      </c>
      <c r="AJ350" s="13">
        <f t="shared" si="13"/>
        <v>0.2985294118</v>
      </c>
      <c r="AK350" s="19">
        <v>226.0</v>
      </c>
      <c r="AL350" s="13">
        <f t="shared" si="14"/>
        <v>0.3323529412</v>
      </c>
      <c r="AM350" s="19">
        <v>251.0</v>
      </c>
      <c r="AN350" s="13">
        <f t="shared" si="15"/>
        <v>0.3691176471</v>
      </c>
      <c r="AO350" s="13">
        <f t="shared" si="16"/>
        <v>0.4731934732</v>
      </c>
      <c r="AP350" s="8">
        <v>6.0</v>
      </c>
      <c r="AQ350" s="14">
        <v>-3.28</v>
      </c>
      <c r="AR350" s="19">
        <v>17.04</v>
      </c>
      <c r="AS350" s="26">
        <v>10.0</v>
      </c>
      <c r="AT350" s="27">
        <v>-0.182</v>
      </c>
      <c r="AU350" s="8">
        <v>10.0</v>
      </c>
      <c r="AV350" s="27">
        <v>-0.607</v>
      </c>
      <c r="AW350" s="19">
        <v>49.99</v>
      </c>
      <c r="AX350" s="19">
        <v>17.28</v>
      </c>
      <c r="AY350" s="27">
        <v>-0.125</v>
      </c>
      <c r="AZ350" s="27">
        <v>4.038</v>
      </c>
      <c r="BA350" s="19">
        <v>50.03</v>
      </c>
      <c r="BB350" s="13">
        <f t="shared" si="17"/>
        <v>0.04507042254</v>
      </c>
      <c r="BC350" s="28">
        <f t="shared" si="18"/>
        <v>0.9215686275</v>
      </c>
      <c r="BD350" s="26">
        <f t="shared" si="19"/>
        <v>966.63905</v>
      </c>
      <c r="BE350" s="13">
        <f t="shared" si="20"/>
        <v>-0.03336095001</v>
      </c>
      <c r="BF350" s="18">
        <f t="shared" si="21"/>
        <v>1.304649172</v>
      </c>
      <c r="BG350" s="18">
        <f t="shared" si="22"/>
        <v>2.28313605</v>
      </c>
      <c r="BH350" s="14">
        <f t="shared" si="23"/>
        <v>28.9469035</v>
      </c>
      <c r="BI350" s="14">
        <f t="shared" si="24"/>
        <v>29.10998464</v>
      </c>
      <c r="BJ350" s="14">
        <f t="shared" si="25"/>
        <v>56.26299553</v>
      </c>
      <c r="BK350" s="14">
        <f t="shared" si="26"/>
        <v>52.02288572</v>
      </c>
      <c r="BL350" s="14">
        <f t="shared" si="27"/>
        <v>4.240109808</v>
      </c>
      <c r="BM350" s="19">
        <v>16.0</v>
      </c>
      <c r="BN350" s="19">
        <v>28.0</v>
      </c>
      <c r="BO350" s="26">
        <v>339.0</v>
      </c>
      <c r="BP350" s="26">
        <v>329.0</v>
      </c>
      <c r="BQ350" s="19">
        <v>160.0</v>
      </c>
      <c r="BR350" s="19">
        <v>138.0</v>
      </c>
      <c r="BS350" s="19">
        <v>175.0</v>
      </c>
      <c r="BT350" s="19">
        <v>143.0</v>
      </c>
      <c r="BU350" s="19">
        <v>338.0</v>
      </c>
      <c r="BV350" s="19">
        <v>323.0</v>
      </c>
      <c r="BW350" s="13">
        <f t="shared" si="28"/>
        <v>0.5113464448</v>
      </c>
      <c r="BX350" s="14">
        <v>-1.12</v>
      </c>
      <c r="BY350" s="29">
        <f t="shared" si="29"/>
        <v>0.1484664513</v>
      </c>
      <c r="BZ350" s="18">
        <f t="shared" si="30"/>
        <v>1.870038797</v>
      </c>
      <c r="CA350" s="18">
        <f t="shared" si="31"/>
        <v>2.43494635</v>
      </c>
      <c r="CB350" s="14">
        <f t="shared" si="32"/>
        <v>29.74530461</v>
      </c>
      <c r="CC350" s="14">
        <f t="shared" si="33"/>
        <v>30.50500787</v>
      </c>
      <c r="CD350" s="14">
        <f t="shared" si="34"/>
        <v>59.31529309</v>
      </c>
      <c r="CE350" s="14">
        <f t="shared" si="35"/>
        <v>55.04926708</v>
      </c>
      <c r="CF350" s="14">
        <f t="shared" si="36"/>
        <v>-0.02591619726</v>
      </c>
      <c r="CG350" s="7">
        <v>3080.15</v>
      </c>
      <c r="CH350" s="7">
        <v>96.0</v>
      </c>
      <c r="CI350" s="7">
        <v>125.0</v>
      </c>
      <c r="CJ350" s="26">
        <v>1431.0</v>
      </c>
      <c r="CK350" s="7">
        <v>1441.0</v>
      </c>
      <c r="CL350" s="7">
        <v>691.0</v>
      </c>
      <c r="CM350" s="7">
        <v>633.0</v>
      </c>
      <c r="CN350" s="7">
        <v>827.0</v>
      </c>
      <c r="CO350" s="7">
        <v>627.0</v>
      </c>
      <c r="CP350" s="19">
        <v>7.0</v>
      </c>
      <c r="CQ350" s="19">
        <v>5.0</v>
      </c>
      <c r="CR350" s="26">
        <f t="shared" si="37"/>
        <v>-2</v>
      </c>
      <c r="CS350" s="18">
        <f t="shared" si="38"/>
        <v>0.5435485958</v>
      </c>
      <c r="CT350" s="18">
        <f t="shared" si="39"/>
        <v>0.388248997</v>
      </c>
      <c r="CU350" s="18">
        <f t="shared" si="40"/>
        <v>-0.1552995988</v>
      </c>
      <c r="CV350" s="30">
        <v>26.66</v>
      </c>
      <c r="CW350" s="30">
        <v>25.64</v>
      </c>
      <c r="CX350" s="30">
        <v>39.8</v>
      </c>
      <c r="CY350" s="30">
        <v>28.07</v>
      </c>
      <c r="CZ350" s="30">
        <v>29.65</v>
      </c>
      <c r="DA350" s="30">
        <v>29.54</v>
      </c>
      <c r="DB350" s="7">
        <v>189.0</v>
      </c>
      <c r="DC350" s="7">
        <v>224.0</v>
      </c>
      <c r="DD350" s="13">
        <f t="shared" si="41"/>
        <v>0.4576271186</v>
      </c>
      <c r="DE350" s="7">
        <v>-0.92</v>
      </c>
      <c r="DF350" s="7">
        <v>6.66</v>
      </c>
      <c r="DG350" s="7">
        <v>123.0</v>
      </c>
      <c r="DH350" s="7">
        <v>139.0</v>
      </c>
      <c r="DI350" s="7">
        <v>134.0</v>
      </c>
      <c r="DJ350" s="8" t="s">
        <v>4369</v>
      </c>
      <c r="DK350" s="7" t="s">
        <v>4370</v>
      </c>
    </row>
    <row r="351" ht="12.75" customHeight="1">
      <c r="A351" s="7" t="s">
        <v>1817</v>
      </c>
      <c r="B351" s="7" t="s">
        <v>1818</v>
      </c>
      <c r="C351" s="8" t="s">
        <v>206</v>
      </c>
      <c r="D351" s="9" t="s">
        <v>275</v>
      </c>
      <c r="E351" s="7">
        <v>1.0</v>
      </c>
      <c r="F351" s="7">
        <v>0.0</v>
      </c>
      <c r="G351" s="7">
        <v>0.0</v>
      </c>
      <c r="H351" s="24">
        <f t="shared" si="1"/>
        <v>0</v>
      </c>
      <c r="I351" s="25">
        <f t="shared" si="2"/>
        <v>0</v>
      </c>
      <c r="J351" s="19">
        <v>0.0</v>
      </c>
      <c r="K351" s="19">
        <v>0.0</v>
      </c>
      <c r="L351" s="19">
        <v>0.0</v>
      </c>
      <c r="M351" s="19">
        <v>1.0</v>
      </c>
      <c r="N351" s="19">
        <v>0.0</v>
      </c>
      <c r="O351" s="19">
        <v>0.0</v>
      </c>
      <c r="P351" s="19">
        <v>0.0</v>
      </c>
      <c r="Q351" s="10">
        <f t="shared" si="3"/>
        <v>0</v>
      </c>
      <c r="R351" s="10">
        <f t="shared" si="4"/>
        <v>0</v>
      </c>
      <c r="S351" s="7">
        <v>439.0</v>
      </c>
      <c r="T351" s="14">
        <f t="shared" si="5"/>
        <v>7.316666667</v>
      </c>
      <c r="U351" s="14">
        <v>7.51</v>
      </c>
      <c r="V351" s="14">
        <f t="shared" si="6"/>
        <v>7.51</v>
      </c>
      <c r="W351" s="14">
        <v>42.25</v>
      </c>
      <c r="X351" s="14">
        <f t="shared" si="7"/>
        <v>42.25</v>
      </c>
      <c r="Y351" s="13">
        <f t="shared" si="8"/>
        <v>0.1509244373</v>
      </c>
      <c r="Z351" s="12">
        <f t="shared" si="9"/>
        <v>0</v>
      </c>
      <c r="AA351" s="19">
        <v>0.0</v>
      </c>
      <c r="AB351" s="19">
        <v>0.0</v>
      </c>
      <c r="AC351" s="19">
        <v>1.0</v>
      </c>
      <c r="AD351" s="19">
        <v>1.0</v>
      </c>
      <c r="AE351" s="19">
        <v>2.0</v>
      </c>
      <c r="AF351" s="10">
        <f t="shared" si="10"/>
        <v>0</v>
      </c>
      <c r="AG351" s="10">
        <f t="shared" si="11"/>
        <v>0</v>
      </c>
      <c r="AH351" s="10">
        <f t="shared" si="12"/>
        <v>0</v>
      </c>
      <c r="AI351" s="19">
        <v>3.0</v>
      </c>
      <c r="AJ351" s="13">
        <f t="shared" si="13"/>
        <v>0.4285714286</v>
      </c>
      <c r="AK351" s="19">
        <v>1.0</v>
      </c>
      <c r="AL351" s="13">
        <f t="shared" si="14"/>
        <v>0.1428571429</v>
      </c>
      <c r="AM351" s="19">
        <v>3.0</v>
      </c>
      <c r="AN351" s="13">
        <f t="shared" si="15"/>
        <v>0.4285714286</v>
      </c>
      <c r="AO351" s="13">
        <f t="shared" si="16"/>
        <v>0.75</v>
      </c>
      <c r="AP351" s="8">
        <v>17.0</v>
      </c>
      <c r="AQ351" s="14">
        <v>25.0</v>
      </c>
      <c r="AR351" s="19">
        <v>16.25</v>
      </c>
      <c r="AS351" s="26">
        <v>17.0</v>
      </c>
      <c r="AT351" s="27">
        <v>0.5690000000000001</v>
      </c>
      <c r="AU351" s="8">
        <v>5.0</v>
      </c>
      <c r="AV351" s="27">
        <v>-6.548</v>
      </c>
      <c r="AW351" s="19">
        <v>48.49</v>
      </c>
      <c r="AX351" s="19">
        <v>15.79</v>
      </c>
      <c r="AY351" s="27">
        <v>-4.57</v>
      </c>
      <c r="AZ351" s="27">
        <v>0.924</v>
      </c>
      <c r="BA351" s="19">
        <v>49.11</v>
      </c>
      <c r="BB351" s="13">
        <f t="shared" si="17"/>
        <v>0</v>
      </c>
      <c r="BC351" s="28">
        <f t="shared" si="18"/>
        <v>1</v>
      </c>
      <c r="BD351" s="26">
        <f t="shared" si="19"/>
        <v>1000</v>
      </c>
      <c r="BE351" s="13">
        <f t="shared" si="20"/>
        <v>0</v>
      </c>
      <c r="BF351" s="18">
        <f t="shared" si="21"/>
        <v>0</v>
      </c>
      <c r="BG351" s="18">
        <f t="shared" si="22"/>
        <v>0</v>
      </c>
      <c r="BH351" s="14">
        <f t="shared" si="23"/>
        <v>7.989347537</v>
      </c>
      <c r="BI351" s="14">
        <f t="shared" si="24"/>
        <v>23.96804261</v>
      </c>
      <c r="BJ351" s="14">
        <f t="shared" si="25"/>
        <v>7.989347537</v>
      </c>
      <c r="BK351" s="14">
        <f t="shared" si="26"/>
        <v>39.94673768</v>
      </c>
      <c r="BL351" s="14">
        <f t="shared" si="27"/>
        <v>-31.95739015</v>
      </c>
      <c r="BM351" s="19">
        <v>0.0</v>
      </c>
      <c r="BN351" s="19">
        <v>0.0</v>
      </c>
      <c r="BO351" s="26">
        <v>1.0</v>
      </c>
      <c r="BP351" s="26">
        <v>3.0</v>
      </c>
      <c r="BQ351" s="19">
        <v>0.0</v>
      </c>
      <c r="BR351" s="19">
        <v>0.0</v>
      </c>
      <c r="BS351" s="19">
        <v>0.0</v>
      </c>
      <c r="BT351" s="19">
        <v>2.0</v>
      </c>
      <c r="BU351" s="19">
        <v>0.0</v>
      </c>
      <c r="BV351" s="19">
        <v>1.0</v>
      </c>
      <c r="BW351" s="13">
        <f t="shared" si="28"/>
        <v>0</v>
      </c>
      <c r="BX351" s="14">
        <v>-57.14</v>
      </c>
      <c r="BY351" s="29">
        <f t="shared" si="29"/>
        <v>-45.51939015</v>
      </c>
      <c r="BZ351" s="18">
        <f t="shared" si="30"/>
        <v>2.432432449</v>
      </c>
      <c r="CA351" s="18">
        <f t="shared" si="31"/>
        <v>1.216216224</v>
      </c>
      <c r="CB351" s="14">
        <f t="shared" si="32"/>
        <v>24.32432449</v>
      </c>
      <c r="CC351" s="14">
        <f t="shared" si="33"/>
        <v>23.10810826</v>
      </c>
      <c r="CD351" s="14">
        <f t="shared" si="34"/>
        <v>45.0000003</v>
      </c>
      <c r="CE351" s="14">
        <f t="shared" si="35"/>
        <v>30.40540561</v>
      </c>
      <c r="CF351" s="14">
        <f t="shared" si="36"/>
        <v>-46.55198484</v>
      </c>
      <c r="CG351" s="7">
        <v>49.333333</v>
      </c>
      <c r="CH351" s="7">
        <v>2.0</v>
      </c>
      <c r="CI351" s="7">
        <v>1.0</v>
      </c>
      <c r="CJ351" s="26">
        <v>18.0</v>
      </c>
      <c r="CK351" s="7">
        <v>18.0</v>
      </c>
      <c r="CL351" s="7">
        <v>6.0</v>
      </c>
      <c r="CM351" s="7">
        <v>1.0</v>
      </c>
      <c r="CN351" s="7">
        <v>11.0</v>
      </c>
      <c r="CO351" s="7">
        <v>5.0</v>
      </c>
      <c r="CP351" s="19">
        <v>0.0</v>
      </c>
      <c r="CQ351" s="19">
        <v>0.0</v>
      </c>
      <c r="CR351" s="26">
        <f t="shared" si="37"/>
        <v>0</v>
      </c>
      <c r="CS351" s="18">
        <f t="shared" si="38"/>
        <v>0</v>
      </c>
      <c r="CT351" s="18">
        <f t="shared" si="39"/>
        <v>0</v>
      </c>
      <c r="CU351" s="18">
        <f t="shared" si="40"/>
        <v>0</v>
      </c>
      <c r="CV351" s="30">
        <v>0.01</v>
      </c>
      <c r="CW351" s="30">
        <v>0.29</v>
      </c>
      <c r="CX351" s="30">
        <v>0.32</v>
      </c>
      <c r="CY351" s="30">
        <v>0.12</v>
      </c>
      <c r="CZ351" s="30">
        <v>0.29</v>
      </c>
      <c r="DA351" s="30">
        <v>0.32</v>
      </c>
      <c r="DB351" s="7">
        <v>0.0</v>
      </c>
      <c r="DC351" s="7">
        <v>1.0</v>
      </c>
      <c r="DD351" s="13">
        <f t="shared" si="41"/>
        <v>0</v>
      </c>
      <c r="DE351" s="7">
        <v>-0.01</v>
      </c>
      <c r="DF351" s="7">
        <v>-0.24</v>
      </c>
      <c r="DG351" s="7">
        <v>1.0</v>
      </c>
      <c r="DH351" s="7">
        <v>0.0</v>
      </c>
      <c r="DI351" s="7">
        <v>0.0</v>
      </c>
      <c r="DJ351" s="8" t="s">
        <v>4371</v>
      </c>
      <c r="DK351" s="7" t="s">
        <v>4372</v>
      </c>
    </row>
    <row r="352" ht="12.75" customHeight="1">
      <c r="A352" s="7" t="s">
        <v>1821</v>
      </c>
      <c r="B352" s="7" t="s">
        <v>1822</v>
      </c>
      <c r="C352" s="8" t="s">
        <v>458</v>
      </c>
      <c r="D352" s="9" t="s">
        <v>174</v>
      </c>
      <c r="E352" s="7">
        <v>29.0</v>
      </c>
      <c r="F352" s="7">
        <v>0.0</v>
      </c>
      <c r="G352" s="7">
        <v>3.0</v>
      </c>
      <c r="H352" s="24">
        <f t="shared" si="1"/>
        <v>3</v>
      </c>
      <c r="I352" s="25">
        <f t="shared" si="2"/>
        <v>0.4619135195</v>
      </c>
      <c r="J352" s="19">
        <v>0.0</v>
      </c>
      <c r="K352" s="19">
        <v>3.0</v>
      </c>
      <c r="L352" s="19">
        <v>0.0</v>
      </c>
      <c r="M352" s="19">
        <v>16.0</v>
      </c>
      <c r="N352" s="19">
        <v>11.0</v>
      </c>
      <c r="O352" s="19">
        <v>14.0</v>
      </c>
      <c r="P352" s="19">
        <v>9.0</v>
      </c>
      <c r="Q352" s="10">
        <f t="shared" si="3"/>
        <v>0</v>
      </c>
      <c r="R352" s="10">
        <f t="shared" si="4"/>
        <v>0</v>
      </c>
      <c r="S352" s="7">
        <v>23381.0</v>
      </c>
      <c r="T352" s="14">
        <f t="shared" si="5"/>
        <v>13.43735632</v>
      </c>
      <c r="U352" s="14">
        <v>392.27</v>
      </c>
      <c r="V352" s="14">
        <f t="shared" si="6"/>
        <v>13.52655172</v>
      </c>
      <c r="W352" s="14">
        <v>1031.75</v>
      </c>
      <c r="X352" s="14">
        <f t="shared" si="7"/>
        <v>35.57758621</v>
      </c>
      <c r="Y352" s="13">
        <f t="shared" si="8"/>
        <v>0.2754666367</v>
      </c>
      <c r="Z352" s="12">
        <f t="shared" si="9"/>
        <v>40.28571429</v>
      </c>
      <c r="AA352" s="19">
        <v>30.0</v>
      </c>
      <c r="AB352" s="19">
        <v>53.0</v>
      </c>
      <c r="AC352" s="19">
        <v>37.0</v>
      </c>
      <c r="AD352" s="19">
        <v>8.0</v>
      </c>
      <c r="AE352" s="19">
        <v>1.0</v>
      </c>
      <c r="AF352" s="10">
        <f t="shared" si="10"/>
        <v>0</v>
      </c>
      <c r="AG352" s="10">
        <f t="shared" si="11"/>
        <v>0.2142857143</v>
      </c>
      <c r="AH352" s="10">
        <f t="shared" si="12"/>
        <v>0.2142857143</v>
      </c>
      <c r="AI352" s="19">
        <v>107.0</v>
      </c>
      <c r="AJ352" s="13">
        <f t="shared" si="13"/>
        <v>0.318452381</v>
      </c>
      <c r="AK352" s="19">
        <v>109.0</v>
      </c>
      <c r="AL352" s="13">
        <f t="shared" si="14"/>
        <v>0.3244047619</v>
      </c>
      <c r="AM352" s="19">
        <v>120.0</v>
      </c>
      <c r="AN352" s="13">
        <f t="shared" si="15"/>
        <v>0.3571428571</v>
      </c>
      <c r="AO352" s="13">
        <f t="shared" si="16"/>
        <v>0.4953703704</v>
      </c>
      <c r="AP352" s="8">
        <v>3.0</v>
      </c>
      <c r="AQ352" s="14">
        <v>1.85</v>
      </c>
      <c r="AR352" s="19">
        <v>17.0</v>
      </c>
      <c r="AS352" s="26">
        <v>8.0</v>
      </c>
      <c r="AT352" s="27">
        <v>0.14200000000000002</v>
      </c>
      <c r="AU352" s="8">
        <v>7.0</v>
      </c>
      <c r="AV352" s="27">
        <v>0.497</v>
      </c>
      <c r="AW352" s="19">
        <v>50.48</v>
      </c>
      <c r="AX352" s="19">
        <v>16.51</v>
      </c>
      <c r="AY352" s="27">
        <v>0.605</v>
      </c>
      <c r="AZ352" s="27">
        <v>5.24</v>
      </c>
      <c r="BA352" s="19">
        <v>52.01</v>
      </c>
      <c r="BB352" s="13">
        <f t="shared" si="17"/>
        <v>0.07446808511</v>
      </c>
      <c r="BC352" s="28">
        <f t="shared" si="18"/>
        <v>0.905027933</v>
      </c>
      <c r="BD352" s="26">
        <f t="shared" si="19"/>
        <v>979.4960181</v>
      </c>
      <c r="BE352" s="13">
        <f t="shared" si="20"/>
        <v>-0.02050398193</v>
      </c>
      <c r="BF352" s="18">
        <f t="shared" si="21"/>
        <v>2.141382211</v>
      </c>
      <c r="BG352" s="18">
        <f t="shared" si="22"/>
        <v>2.600249828</v>
      </c>
      <c r="BH352" s="14">
        <f t="shared" si="23"/>
        <v>28.75570398</v>
      </c>
      <c r="BI352" s="14">
        <f t="shared" si="24"/>
        <v>27.37910113</v>
      </c>
      <c r="BJ352" s="14">
        <f t="shared" si="25"/>
        <v>54.91115813</v>
      </c>
      <c r="BK352" s="14">
        <f t="shared" si="26"/>
        <v>53.53455528</v>
      </c>
      <c r="BL352" s="14">
        <f t="shared" si="27"/>
        <v>1.37660285</v>
      </c>
      <c r="BM352" s="19">
        <v>14.0</v>
      </c>
      <c r="BN352" s="19">
        <v>17.0</v>
      </c>
      <c r="BO352" s="26">
        <v>174.0</v>
      </c>
      <c r="BP352" s="26">
        <v>162.0</v>
      </c>
      <c r="BQ352" s="19">
        <v>80.0</v>
      </c>
      <c r="BR352" s="19">
        <v>78.0</v>
      </c>
      <c r="BS352" s="19">
        <v>91.0</v>
      </c>
      <c r="BT352" s="19">
        <v>93.0</v>
      </c>
      <c r="BU352" s="19">
        <v>156.0</v>
      </c>
      <c r="BV352" s="19">
        <v>166.0</v>
      </c>
      <c r="BW352" s="13">
        <f t="shared" si="28"/>
        <v>0.4844720497</v>
      </c>
      <c r="BX352" s="14">
        <v>-1.97</v>
      </c>
      <c r="BY352" s="29">
        <f t="shared" si="29"/>
        <v>-3.345286039</v>
      </c>
      <c r="BZ352" s="18">
        <f t="shared" si="30"/>
        <v>2.431317687</v>
      </c>
      <c r="CA352" s="18">
        <f t="shared" si="31"/>
        <v>2.561566849</v>
      </c>
      <c r="CB352" s="14">
        <f t="shared" si="32"/>
        <v>28.78506476</v>
      </c>
      <c r="CC352" s="14">
        <f t="shared" si="33"/>
        <v>27.22207481</v>
      </c>
      <c r="CD352" s="14">
        <f t="shared" si="34"/>
        <v>54.00998576</v>
      </c>
      <c r="CE352" s="14">
        <f t="shared" si="35"/>
        <v>52.44699581</v>
      </c>
      <c r="CF352" s="14">
        <f t="shared" si="36"/>
        <v>-0.1863870914</v>
      </c>
      <c r="CG352" s="7">
        <v>1381.966667</v>
      </c>
      <c r="CH352" s="7">
        <v>56.0</v>
      </c>
      <c r="CI352" s="7">
        <v>59.0</v>
      </c>
      <c r="CJ352" s="26">
        <v>607.0</v>
      </c>
      <c r="CK352" s="7">
        <v>568.0</v>
      </c>
      <c r="CL352" s="7">
        <v>279.0</v>
      </c>
      <c r="CM352" s="7">
        <v>260.0</v>
      </c>
      <c r="CN352" s="7">
        <v>302.0</v>
      </c>
      <c r="CO352" s="7">
        <v>321.0</v>
      </c>
      <c r="CP352" s="19">
        <v>3.0</v>
      </c>
      <c r="CQ352" s="19">
        <v>2.0</v>
      </c>
      <c r="CR352" s="26">
        <f t="shared" si="37"/>
        <v>-1</v>
      </c>
      <c r="CS352" s="18">
        <f t="shared" si="38"/>
        <v>0.4619135195</v>
      </c>
      <c r="CT352" s="18">
        <f t="shared" si="39"/>
        <v>0.3079423463</v>
      </c>
      <c r="CU352" s="18">
        <f t="shared" si="40"/>
        <v>-0.1539711732</v>
      </c>
      <c r="CV352" s="30">
        <v>15.24</v>
      </c>
      <c r="CW352" s="30">
        <v>13.76</v>
      </c>
      <c r="CX352" s="30">
        <v>18.62</v>
      </c>
      <c r="CY352" s="30">
        <v>19.74</v>
      </c>
      <c r="CZ352" s="30">
        <v>17.21</v>
      </c>
      <c r="DA352" s="30">
        <v>15.94</v>
      </c>
      <c r="DB352" s="7">
        <v>0.0</v>
      </c>
      <c r="DC352" s="7">
        <v>0.0</v>
      </c>
      <c r="DD352" s="13" t="str">
        <f t="shared" si="41"/>
        <v> </v>
      </c>
      <c r="DE352" s="7">
        <v>0.0</v>
      </c>
      <c r="DF352" s="7">
        <v>0.0</v>
      </c>
      <c r="DG352" s="7">
        <v>0.0</v>
      </c>
      <c r="DH352" s="7">
        <v>0.0</v>
      </c>
      <c r="DI352" s="7">
        <v>0.0</v>
      </c>
      <c r="DJ352" s="8" t="s">
        <v>4373</v>
      </c>
      <c r="DK352" s="7" t="s">
        <v>4374</v>
      </c>
    </row>
    <row r="353" ht="12.75" customHeight="1">
      <c r="A353" s="7" t="s">
        <v>1824</v>
      </c>
      <c r="B353" s="7" t="s">
        <v>1825</v>
      </c>
      <c r="C353" s="8" t="s">
        <v>458</v>
      </c>
      <c r="D353" s="9" t="s">
        <v>260</v>
      </c>
      <c r="E353" s="7">
        <v>59.0</v>
      </c>
      <c r="F353" s="7">
        <v>5.0</v>
      </c>
      <c r="G353" s="7">
        <v>8.0</v>
      </c>
      <c r="H353" s="24">
        <f t="shared" si="1"/>
        <v>13</v>
      </c>
      <c r="I353" s="25">
        <f t="shared" si="2"/>
        <v>1.157928594</v>
      </c>
      <c r="J353" s="19">
        <v>5.0</v>
      </c>
      <c r="K353" s="19">
        <v>5.0</v>
      </c>
      <c r="L353" s="19">
        <v>3.0</v>
      </c>
      <c r="M353" s="19">
        <v>63.0</v>
      </c>
      <c r="N353" s="19">
        <v>22.0</v>
      </c>
      <c r="O353" s="19">
        <v>15.0</v>
      </c>
      <c r="P353" s="19">
        <v>64.0</v>
      </c>
      <c r="Q353" s="10">
        <f t="shared" si="3"/>
        <v>0.07936507937</v>
      </c>
      <c r="R353" s="10">
        <f t="shared" si="4"/>
        <v>0.05</v>
      </c>
      <c r="S353" s="7">
        <v>40417.0</v>
      </c>
      <c r="T353" s="14">
        <f t="shared" si="5"/>
        <v>11.41723164</v>
      </c>
      <c r="U353" s="14">
        <v>638.34</v>
      </c>
      <c r="V353" s="14">
        <f t="shared" si="6"/>
        <v>10.81932203</v>
      </c>
      <c r="W353" s="14">
        <v>2195.26</v>
      </c>
      <c r="X353" s="14">
        <f t="shared" si="7"/>
        <v>37.20779661</v>
      </c>
      <c r="Y353" s="13">
        <f t="shared" si="8"/>
        <v>0.2252752682</v>
      </c>
      <c r="Z353" s="12">
        <f t="shared" si="9"/>
        <v>80.52631579</v>
      </c>
      <c r="AA353" s="19">
        <v>16.0</v>
      </c>
      <c r="AB353" s="19">
        <v>50.0</v>
      </c>
      <c r="AC353" s="19">
        <v>43.0</v>
      </c>
      <c r="AD353" s="19">
        <v>28.0</v>
      </c>
      <c r="AE353" s="19">
        <v>8.0</v>
      </c>
      <c r="AF353" s="10">
        <f t="shared" si="10"/>
        <v>0.2631578947</v>
      </c>
      <c r="AG353" s="10">
        <f t="shared" si="11"/>
        <v>0.4210526316</v>
      </c>
      <c r="AH353" s="10">
        <f t="shared" si="12"/>
        <v>0.6842105263</v>
      </c>
      <c r="AI353" s="19">
        <v>178.0</v>
      </c>
      <c r="AJ353" s="13">
        <f t="shared" si="13"/>
        <v>0.2648809524</v>
      </c>
      <c r="AK353" s="19">
        <v>249.0</v>
      </c>
      <c r="AL353" s="13">
        <f t="shared" si="14"/>
        <v>0.3705357143</v>
      </c>
      <c r="AM353" s="19">
        <v>245.0</v>
      </c>
      <c r="AN353" s="13">
        <f t="shared" si="15"/>
        <v>0.3645833333</v>
      </c>
      <c r="AO353" s="13">
        <f t="shared" si="16"/>
        <v>0.4168618267</v>
      </c>
      <c r="AP353" s="8">
        <v>3.0</v>
      </c>
      <c r="AQ353" s="14">
        <v>-11.34</v>
      </c>
      <c r="AR353" s="19">
        <v>17.13</v>
      </c>
      <c r="AS353" s="26">
        <v>10.0</v>
      </c>
      <c r="AT353" s="27">
        <v>0.484</v>
      </c>
      <c r="AU353" s="8">
        <v>7.0</v>
      </c>
      <c r="AV353" s="27">
        <v>0.138</v>
      </c>
      <c r="AW353" s="19">
        <v>50.29</v>
      </c>
      <c r="AX353" s="19">
        <v>17.23</v>
      </c>
      <c r="AY353" s="27">
        <v>-0.116</v>
      </c>
      <c r="AZ353" s="27">
        <v>5.282</v>
      </c>
      <c r="BA353" s="19">
        <v>51.37</v>
      </c>
      <c r="BB353" s="13">
        <f t="shared" si="17"/>
        <v>0.06209150327</v>
      </c>
      <c r="BC353" s="28">
        <f t="shared" si="18"/>
        <v>0.9333333333</v>
      </c>
      <c r="BD353" s="26">
        <f t="shared" si="19"/>
        <v>995.4248366</v>
      </c>
      <c r="BE353" s="13">
        <f t="shared" si="20"/>
        <v>-0.004575163399</v>
      </c>
      <c r="BF353" s="18">
        <f t="shared" si="21"/>
        <v>1.785882132</v>
      </c>
      <c r="BG353" s="18">
        <f t="shared" si="22"/>
        <v>1.785882132</v>
      </c>
      <c r="BH353" s="14">
        <f t="shared" si="23"/>
        <v>28.7621017</v>
      </c>
      <c r="BI353" s="14">
        <f t="shared" si="24"/>
        <v>26.78823198</v>
      </c>
      <c r="BJ353" s="14">
        <f t="shared" si="25"/>
        <v>52.3545446</v>
      </c>
      <c r="BK353" s="14">
        <f t="shared" si="26"/>
        <v>51.69658803</v>
      </c>
      <c r="BL353" s="14">
        <f t="shared" si="27"/>
        <v>0.6579565749</v>
      </c>
      <c r="BM353" s="19">
        <v>19.0</v>
      </c>
      <c r="BN353" s="19">
        <v>19.0</v>
      </c>
      <c r="BO353" s="26">
        <v>287.0</v>
      </c>
      <c r="BP353" s="26">
        <v>266.0</v>
      </c>
      <c r="BQ353" s="19">
        <v>114.0</v>
      </c>
      <c r="BR353" s="19">
        <v>127.0</v>
      </c>
      <c r="BS353" s="19">
        <v>137.0</v>
      </c>
      <c r="BT353" s="19">
        <v>138.0</v>
      </c>
      <c r="BU353" s="19">
        <v>238.0</v>
      </c>
      <c r="BV353" s="19">
        <v>228.0</v>
      </c>
      <c r="BW353" s="13">
        <f t="shared" si="28"/>
        <v>0.5107296137</v>
      </c>
      <c r="BX353" s="14">
        <v>-1.41</v>
      </c>
      <c r="BY353" s="29">
        <f t="shared" si="29"/>
        <v>-2.580727266</v>
      </c>
      <c r="BZ353" s="18">
        <f t="shared" si="30"/>
        <v>1.881628866</v>
      </c>
      <c r="CA353" s="18">
        <f t="shared" si="31"/>
        <v>2.029622147</v>
      </c>
      <c r="CB353" s="14">
        <f t="shared" si="32"/>
        <v>28.98554129</v>
      </c>
      <c r="CC353" s="14">
        <f t="shared" si="33"/>
        <v>26.04681755</v>
      </c>
      <c r="CD353" s="14">
        <f t="shared" si="34"/>
        <v>54.71523038</v>
      </c>
      <c r="CE353" s="14">
        <f t="shared" si="35"/>
        <v>49.81031019</v>
      </c>
      <c r="CF353" s="14">
        <f t="shared" si="36"/>
        <v>-4.246963614</v>
      </c>
      <c r="CG353" s="7">
        <v>2837.966667</v>
      </c>
      <c r="CH353" s="7">
        <v>89.0</v>
      </c>
      <c r="CI353" s="7">
        <v>96.0</v>
      </c>
      <c r="CJ353" s="26">
        <v>1282.0</v>
      </c>
      <c r="CK353" s="7">
        <v>1136.0</v>
      </c>
      <c r="CL353" s="7">
        <v>592.0</v>
      </c>
      <c r="CM353" s="7">
        <v>511.0</v>
      </c>
      <c r="CN353" s="7">
        <v>625.0</v>
      </c>
      <c r="CO353" s="7">
        <v>613.0</v>
      </c>
      <c r="CP353" s="19">
        <v>12.0</v>
      </c>
      <c r="CQ353" s="19">
        <v>3.0</v>
      </c>
      <c r="CR353" s="26">
        <f t="shared" si="37"/>
        <v>-9</v>
      </c>
      <c r="CS353" s="18">
        <f t="shared" si="38"/>
        <v>1.068857164</v>
      </c>
      <c r="CT353" s="18">
        <f t="shared" si="39"/>
        <v>0.267214291</v>
      </c>
      <c r="CU353" s="18">
        <f t="shared" si="40"/>
        <v>-0.801642873</v>
      </c>
      <c r="CV353" s="30">
        <v>25.96</v>
      </c>
      <c r="CW353" s="30">
        <v>21.35</v>
      </c>
      <c r="CX353" s="30">
        <v>14.51</v>
      </c>
      <c r="CY353" s="30">
        <v>58.94</v>
      </c>
      <c r="CZ353" s="30">
        <v>23.3</v>
      </c>
      <c r="DA353" s="30">
        <v>27.7</v>
      </c>
      <c r="DB353" s="7">
        <v>277.0</v>
      </c>
      <c r="DC353" s="7">
        <v>265.0</v>
      </c>
      <c r="DD353" s="13">
        <f t="shared" si="41"/>
        <v>0.5110701107</v>
      </c>
      <c r="DE353" s="7">
        <v>-0.67</v>
      </c>
      <c r="DF353" s="7">
        <v>3.85</v>
      </c>
      <c r="DG353" s="7">
        <v>134.0</v>
      </c>
      <c r="DH353" s="7">
        <v>207.0</v>
      </c>
      <c r="DI353" s="7">
        <v>183.0</v>
      </c>
      <c r="DJ353" s="8" t="s">
        <v>4375</v>
      </c>
      <c r="DK353" s="7" t="s">
        <v>4376</v>
      </c>
    </row>
    <row r="354" ht="12.75" customHeight="1">
      <c r="A354" s="7" t="s">
        <v>1829</v>
      </c>
      <c r="B354" s="7" t="s">
        <v>1830</v>
      </c>
      <c r="C354" s="8" t="s">
        <v>231</v>
      </c>
      <c r="D354" s="9" t="s">
        <v>247</v>
      </c>
      <c r="E354" s="7">
        <v>82.0</v>
      </c>
      <c r="F354" s="7">
        <v>13.0</v>
      </c>
      <c r="G354" s="7">
        <v>23.0</v>
      </c>
      <c r="H354" s="24">
        <f t="shared" si="1"/>
        <v>36</v>
      </c>
      <c r="I354" s="25">
        <f t="shared" si="2"/>
        <v>1.910687169</v>
      </c>
      <c r="J354" s="19">
        <v>12.0</v>
      </c>
      <c r="K354" s="19">
        <v>11.0</v>
      </c>
      <c r="L354" s="19">
        <v>11.0</v>
      </c>
      <c r="M354" s="19">
        <v>188.0</v>
      </c>
      <c r="N354" s="19">
        <v>54.0</v>
      </c>
      <c r="O354" s="19">
        <v>57.0</v>
      </c>
      <c r="P354" s="19">
        <v>206.0</v>
      </c>
      <c r="Q354" s="10">
        <f t="shared" si="3"/>
        <v>0.06914893617</v>
      </c>
      <c r="R354" s="10">
        <f t="shared" si="4"/>
        <v>0.04347826087</v>
      </c>
      <c r="S354" s="7">
        <v>67829.0</v>
      </c>
      <c r="T354" s="14">
        <f t="shared" si="5"/>
        <v>13.78638211</v>
      </c>
      <c r="U354" s="14">
        <v>1089.8</v>
      </c>
      <c r="V354" s="14">
        <f t="shared" si="6"/>
        <v>13.2902439</v>
      </c>
      <c r="W354" s="14">
        <v>2818.57</v>
      </c>
      <c r="X354" s="14">
        <f t="shared" si="7"/>
        <v>34.37280488</v>
      </c>
      <c r="Y354" s="13">
        <f t="shared" si="8"/>
        <v>0.2788374693</v>
      </c>
      <c r="Z354" s="12">
        <f t="shared" si="9"/>
        <v>140.8</v>
      </c>
      <c r="AA354" s="19">
        <v>51.0</v>
      </c>
      <c r="AB354" s="19">
        <v>149.0</v>
      </c>
      <c r="AC354" s="19">
        <v>169.0</v>
      </c>
      <c r="AD354" s="19">
        <v>6.0</v>
      </c>
      <c r="AE354" s="19">
        <v>22.0</v>
      </c>
      <c r="AF354" s="10">
        <f t="shared" si="10"/>
        <v>0.24</v>
      </c>
      <c r="AG354" s="10">
        <f t="shared" si="11"/>
        <v>0.44</v>
      </c>
      <c r="AH354" s="10">
        <f t="shared" si="12"/>
        <v>0.68</v>
      </c>
      <c r="AI354" s="19">
        <v>449.0</v>
      </c>
      <c r="AJ354" s="13">
        <f t="shared" si="13"/>
        <v>0.3574840764</v>
      </c>
      <c r="AK354" s="19">
        <v>361.0</v>
      </c>
      <c r="AL354" s="13">
        <f t="shared" si="14"/>
        <v>0.2874203822</v>
      </c>
      <c r="AM354" s="19">
        <v>446.0</v>
      </c>
      <c r="AN354" s="13">
        <f t="shared" si="15"/>
        <v>0.3550955414</v>
      </c>
      <c r="AO354" s="13">
        <f t="shared" si="16"/>
        <v>0.5543209877</v>
      </c>
      <c r="AP354" s="8">
        <v>11.0</v>
      </c>
      <c r="AQ354" s="14">
        <v>5.95</v>
      </c>
      <c r="AR354" s="19">
        <v>17.74</v>
      </c>
      <c r="AS354" s="26">
        <v>3.0</v>
      </c>
      <c r="AT354" s="27">
        <v>0.78</v>
      </c>
      <c r="AU354" s="8">
        <v>4.0</v>
      </c>
      <c r="AV354" s="27">
        <v>0.073</v>
      </c>
      <c r="AW354" s="19">
        <v>50.09</v>
      </c>
      <c r="AX354" s="19">
        <v>19.13</v>
      </c>
      <c r="AY354" s="27">
        <v>2.795</v>
      </c>
      <c r="AZ354" s="27">
        <v>7.177</v>
      </c>
      <c r="BA354" s="19">
        <v>53.13</v>
      </c>
      <c r="BB354" s="13">
        <f t="shared" si="17"/>
        <v>0.078125</v>
      </c>
      <c r="BC354" s="28">
        <f t="shared" si="18"/>
        <v>0.9358717435</v>
      </c>
      <c r="BD354" s="26">
        <f t="shared" si="19"/>
        <v>1013.996743</v>
      </c>
      <c r="BE354" s="13">
        <f t="shared" si="20"/>
        <v>0.01399674349</v>
      </c>
      <c r="BF354" s="18">
        <f t="shared" si="21"/>
        <v>2.752798679</v>
      </c>
      <c r="BG354" s="18">
        <f t="shared" si="22"/>
        <v>1.761791154</v>
      </c>
      <c r="BH354" s="14">
        <f t="shared" si="23"/>
        <v>35.23582309</v>
      </c>
      <c r="BI354" s="14">
        <f t="shared" si="24"/>
        <v>27.47293081</v>
      </c>
      <c r="BJ354" s="14">
        <f t="shared" si="25"/>
        <v>65.07616076</v>
      </c>
      <c r="BK354" s="14">
        <f t="shared" si="26"/>
        <v>50.59643971</v>
      </c>
      <c r="BL354" s="14">
        <f t="shared" si="27"/>
        <v>14.47972105</v>
      </c>
      <c r="BM354" s="19">
        <v>50.0</v>
      </c>
      <c r="BN354" s="19">
        <v>32.0</v>
      </c>
      <c r="BO354" s="26">
        <v>590.0</v>
      </c>
      <c r="BP354" s="26">
        <v>467.0</v>
      </c>
      <c r="BQ354" s="19">
        <v>216.0</v>
      </c>
      <c r="BR354" s="19">
        <v>169.0</v>
      </c>
      <c r="BS354" s="19">
        <v>326.0</v>
      </c>
      <c r="BT354" s="19">
        <v>251.0</v>
      </c>
      <c r="BU354" s="19">
        <v>601.0</v>
      </c>
      <c r="BV354" s="19">
        <v>389.0</v>
      </c>
      <c r="BW354" s="13">
        <f t="shared" si="28"/>
        <v>0.6070707071</v>
      </c>
      <c r="BX354" s="14">
        <v>8.09</v>
      </c>
      <c r="BY354" s="29">
        <f t="shared" si="29"/>
        <v>5.982017346</v>
      </c>
      <c r="BZ354" s="18">
        <f t="shared" si="30"/>
        <v>2.442479688</v>
      </c>
      <c r="CA354" s="18">
        <f t="shared" si="31"/>
        <v>1.966272957</v>
      </c>
      <c r="CB354" s="14">
        <f t="shared" si="32"/>
        <v>32.39741926</v>
      </c>
      <c r="CC354" s="14">
        <f t="shared" si="33"/>
        <v>28.52631938</v>
      </c>
      <c r="CD354" s="14">
        <f t="shared" si="34"/>
        <v>58.00505222</v>
      </c>
      <c r="CE354" s="14">
        <f t="shared" si="35"/>
        <v>52.02942582</v>
      </c>
      <c r="CF354" s="14">
        <f t="shared" si="36"/>
        <v>8.504094642</v>
      </c>
      <c r="CG354" s="7">
        <v>3905.866667</v>
      </c>
      <c r="CH354" s="7">
        <v>159.0</v>
      </c>
      <c r="CI354" s="7">
        <v>128.0</v>
      </c>
      <c r="CJ354" s="26">
        <v>1950.0</v>
      </c>
      <c r="CK354" s="7">
        <v>1729.0</v>
      </c>
      <c r="CL354" s="7">
        <v>721.0</v>
      </c>
      <c r="CM354" s="7">
        <v>660.0</v>
      </c>
      <c r="CN354" s="7">
        <v>946.0</v>
      </c>
      <c r="CO354" s="7">
        <v>870.0</v>
      </c>
      <c r="CP354" s="19">
        <v>11.0</v>
      </c>
      <c r="CQ354" s="19">
        <v>21.0</v>
      </c>
      <c r="CR354" s="26">
        <f t="shared" si="37"/>
        <v>10</v>
      </c>
      <c r="CS354" s="18">
        <f t="shared" si="38"/>
        <v>0.5838210795</v>
      </c>
      <c r="CT354" s="18">
        <f t="shared" si="39"/>
        <v>1.114567515</v>
      </c>
      <c r="CU354" s="18">
        <f t="shared" si="40"/>
        <v>0.5307464359</v>
      </c>
      <c r="CV354" s="30">
        <v>54.17</v>
      </c>
      <c r="CW354" s="30">
        <v>35.88</v>
      </c>
      <c r="CX354" s="30">
        <v>38.74</v>
      </c>
      <c r="CY354" s="30">
        <v>48.4</v>
      </c>
      <c r="CZ354" s="30">
        <v>39.45</v>
      </c>
      <c r="DA354" s="30">
        <v>46.07</v>
      </c>
      <c r="DB354" s="7">
        <v>5.0</v>
      </c>
      <c r="DC354" s="7">
        <v>3.0</v>
      </c>
      <c r="DD354" s="13">
        <f t="shared" si="41"/>
        <v>0.625</v>
      </c>
      <c r="DE354" s="7">
        <v>-0.02</v>
      </c>
      <c r="DF354" s="7">
        <v>1.03</v>
      </c>
      <c r="DG354" s="7">
        <v>5.0</v>
      </c>
      <c r="DH354" s="7">
        <v>2.0</v>
      </c>
      <c r="DI354" s="7">
        <v>1.0</v>
      </c>
      <c r="DJ354" s="8" t="s">
        <v>4377</v>
      </c>
      <c r="DK354" s="7" t="s">
        <v>4378</v>
      </c>
    </row>
    <row r="355" ht="12.75" customHeight="1">
      <c r="A355" s="7" t="s">
        <v>1833</v>
      </c>
      <c r="B355" s="7" t="s">
        <v>1834</v>
      </c>
      <c r="C355" s="8" t="s">
        <v>297</v>
      </c>
      <c r="D355" s="9" t="s">
        <v>150</v>
      </c>
      <c r="E355" s="7">
        <v>82.0</v>
      </c>
      <c r="F355" s="7">
        <v>12.0</v>
      </c>
      <c r="G355" s="7">
        <v>16.0</v>
      </c>
      <c r="H355" s="24">
        <f t="shared" si="1"/>
        <v>28</v>
      </c>
      <c r="I355" s="25">
        <f t="shared" si="2"/>
        <v>1.567578496</v>
      </c>
      <c r="J355" s="19">
        <v>10.0</v>
      </c>
      <c r="K355" s="19">
        <v>6.0</v>
      </c>
      <c r="L355" s="19">
        <v>8.0</v>
      </c>
      <c r="M355" s="19">
        <v>102.0</v>
      </c>
      <c r="N355" s="19">
        <v>32.0</v>
      </c>
      <c r="O355" s="19">
        <v>38.0</v>
      </c>
      <c r="P355" s="19">
        <v>131.0</v>
      </c>
      <c r="Q355" s="10">
        <f t="shared" si="3"/>
        <v>0.1176470588</v>
      </c>
      <c r="R355" s="10">
        <f t="shared" si="4"/>
        <v>0.06976744186</v>
      </c>
      <c r="S355" s="7">
        <v>64303.0</v>
      </c>
      <c r="T355" s="14">
        <f t="shared" si="5"/>
        <v>13.06971545</v>
      </c>
      <c r="U355" s="14">
        <v>1008.28</v>
      </c>
      <c r="V355" s="14">
        <f t="shared" si="6"/>
        <v>12.29609756</v>
      </c>
      <c r="W355" s="14">
        <v>2945.61</v>
      </c>
      <c r="X355" s="14">
        <f t="shared" si="7"/>
        <v>35.92207317</v>
      </c>
      <c r="Y355" s="13">
        <f t="shared" si="8"/>
        <v>0.2550096234</v>
      </c>
      <c r="Z355" s="12">
        <f t="shared" si="9"/>
        <v>80.05714286</v>
      </c>
      <c r="AA355" s="19">
        <v>32.0</v>
      </c>
      <c r="AB355" s="19">
        <v>56.0</v>
      </c>
      <c r="AC355" s="19">
        <v>57.0</v>
      </c>
      <c r="AD355" s="19">
        <v>12.0</v>
      </c>
      <c r="AE355" s="19">
        <v>22.0</v>
      </c>
      <c r="AF355" s="10">
        <f t="shared" si="10"/>
        <v>0.2857142857</v>
      </c>
      <c r="AG355" s="10">
        <f t="shared" si="11"/>
        <v>0.4</v>
      </c>
      <c r="AH355" s="10">
        <f t="shared" si="12"/>
        <v>0.6857142857</v>
      </c>
      <c r="AI355" s="19">
        <v>315.0</v>
      </c>
      <c r="AJ355" s="13">
        <f t="shared" si="13"/>
        <v>0.3002859867</v>
      </c>
      <c r="AK355" s="19">
        <v>432.0</v>
      </c>
      <c r="AL355" s="13">
        <f t="shared" si="14"/>
        <v>0.4118207817</v>
      </c>
      <c r="AM355" s="19">
        <v>302.0</v>
      </c>
      <c r="AN355" s="13">
        <f t="shared" si="15"/>
        <v>0.2878932316</v>
      </c>
      <c r="AO355" s="13">
        <f t="shared" si="16"/>
        <v>0.421686747</v>
      </c>
      <c r="AP355" s="8">
        <v>3.0</v>
      </c>
      <c r="AQ355" s="14">
        <v>-11.82</v>
      </c>
      <c r="AR355" s="19">
        <v>17.41</v>
      </c>
      <c r="AS355" s="26">
        <v>5.0</v>
      </c>
      <c r="AT355" s="27">
        <v>0.403</v>
      </c>
      <c r="AU355" s="8">
        <v>4.0</v>
      </c>
      <c r="AV355" s="27">
        <v>0.835</v>
      </c>
      <c r="AW355" s="19">
        <v>50.21</v>
      </c>
      <c r="AX355" s="19">
        <v>17.23</v>
      </c>
      <c r="AY355" s="27">
        <v>0.044</v>
      </c>
      <c r="AZ355" s="27">
        <v>-5.452</v>
      </c>
      <c r="BA355" s="19">
        <v>48.33</v>
      </c>
      <c r="BB355" s="13">
        <f t="shared" si="17"/>
        <v>0.07494646681</v>
      </c>
      <c r="BC355" s="28">
        <f t="shared" si="18"/>
        <v>0.9003558719</v>
      </c>
      <c r="BD355" s="26">
        <f t="shared" si="19"/>
        <v>975.3023387</v>
      </c>
      <c r="BE355" s="13">
        <f t="shared" si="20"/>
        <v>-0.0246976613</v>
      </c>
      <c r="BF355" s="18">
        <f t="shared" si="21"/>
        <v>2.08275479</v>
      </c>
      <c r="BG355" s="18">
        <f t="shared" si="22"/>
        <v>3.332407665</v>
      </c>
      <c r="BH355" s="14">
        <f t="shared" si="23"/>
        <v>27.78989963</v>
      </c>
      <c r="BI355" s="14">
        <f t="shared" si="24"/>
        <v>33.4430912</v>
      </c>
      <c r="BJ355" s="14">
        <f t="shared" si="25"/>
        <v>49.68857857</v>
      </c>
      <c r="BK355" s="14">
        <f t="shared" si="26"/>
        <v>58.73368509</v>
      </c>
      <c r="BL355" s="14">
        <f t="shared" si="27"/>
        <v>-9.045106518</v>
      </c>
      <c r="BM355" s="19">
        <v>35.0</v>
      </c>
      <c r="BN355" s="19">
        <v>56.0</v>
      </c>
      <c r="BO355" s="26">
        <v>432.0</v>
      </c>
      <c r="BP355" s="26">
        <v>506.0</v>
      </c>
      <c r="BQ355" s="19">
        <v>150.0</v>
      </c>
      <c r="BR355" s="19">
        <v>207.0</v>
      </c>
      <c r="BS355" s="19">
        <v>218.0</v>
      </c>
      <c r="BT355" s="19">
        <v>218.0</v>
      </c>
      <c r="BU355" s="19">
        <v>426.0</v>
      </c>
      <c r="BV355" s="19">
        <v>516.0</v>
      </c>
      <c r="BW355" s="13">
        <f t="shared" si="28"/>
        <v>0.4522292994</v>
      </c>
      <c r="BX355" s="14">
        <v>0.48</v>
      </c>
      <c r="BY355" s="29">
        <f t="shared" si="29"/>
        <v>-0.9685884457</v>
      </c>
      <c r="BZ355" s="18">
        <f t="shared" si="30"/>
        <v>1.870232554</v>
      </c>
      <c r="CA355" s="18">
        <f t="shared" si="31"/>
        <v>2.311181693</v>
      </c>
      <c r="CB355" s="14">
        <f t="shared" si="32"/>
        <v>27.38446204</v>
      </c>
      <c r="CC355" s="14">
        <f t="shared" si="33"/>
        <v>31.109722</v>
      </c>
      <c r="CD355" s="14">
        <f t="shared" si="34"/>
        <v>49.73602183</v>
      </c>
      <c r="CE355" s="14">
        <f t="shared" si="35"/>
        <v>55.63561721</v>
      </c>
      <c r="CF355" s="14">
        <f t="shared" si="36"/>
        <v>-3.145511143</v>
      </c>
      <c r="CG355" s="7">
        <v>3946.033333</v>
      </c>
      <c r="CH355" s="7">
        <v>123.0</v>
      </c>
      <c r="CI355" s="7">
        <v>152.0</v>
      </c>
      <c r="CJ355" s="26">
        <v>1678.0</v>
      </c>
      <c r="CK355" s="7">
        <v>1894.0</v>
      </c>
      <c r="CL355" s="7">
        <v>646.0</v>
      </c>
      <c r="CM355" s="7">
        <v>763.0</v>
      </c>
      <c r="CN355" s="7">
        <v>824.0</v>
      </c>
      <c r="CO355" s="7">
        <v>850.0</v>
      </c>
      <c r="CP355" s="19">
        <v>4.0</v>
      </c>
      <c r="CQ355" s="19">
        <v>11.0</v>
      </c>
      <c r="CR355" s="26">
        <f t="shared" si="37"/>
        <v>7</v>
      </c>
      <c r="CS355" s="18">
        <f t="shared" si="38"/>
        <v>0.2239397851</v>
      </c>
      <c r="CT355" s="18">
        <f t="shared" si="39"/>
        <v>0.615834409</v>
      </c>
      <c r="CU355" s="18">
        <f t="shared" si="40"/>
        <v>0.3918946239</v>
      </c>
      <c r="CV355" s="30">
        <v>38.26</v>
      </c>
      <c r="CW355" s="30">
        <v>46.45</v>
      </c>
      <c r="CX355" s="30">
        <v>27.41</v>
      </c>
      <c r="CY355" s="30">
        <v>30.6</v>
      </c>
      <c r="CZ355" s="30">
        <v>35.24</v>
      </c>
      <c r="DA355" s="30">
        <v>48.67</v>
      </c>
      <c r="DB355" s="7">
        <v>583.0</v>
      </c>
      <c r="DC355" s="7">
        <v>525.0</v>
      </c>
      <c r="DD355" s="13">
        <f t="shared" si="41"/>
        <v>0.5261732852</v>
      </c>
      <c r="DE355" s="7">
        <v>0.82</v>
      </c>
      <c r="DF355" s="7">
        <v>-7.75</v>
      </c>
      <c r="DG355" s="7">
        <v>306.0</v>
      </c>
      <c r="DH355" s="7">
        <v>297.0</v>
      </c>
      <c r="DI355" s="7">
        <v>427.0</v>
      </c>
      <c r="DJ355" s="8" t="s">
        <v>4379</v>
      </c>
      <c r="DK355" s="7" t="s">
        <v>4380</v>
      </c>
    </row>
    <row r="356" ht="12.75" customHeight="1">
      <c r="A356" s="7" t="s">
        <v>1418</v>
      </c>
      <c r="B356" s="7" t="s">
        <v>1838</v>
      </c>
      <c r="C356" s="8" t="s">
        <v>222</v>
      </c>
      <c r="D356" s="9" t="s">
        <v>247</v>
      </c>
      <c r="E356" s="7">
        <v>64.0</v>
      </c>
      <c r="F356" s="7">
        <v>8.0</v>
      </c>
      <c r="G356" s="7">
        <v>12.0</v>
      </c>
      <c r="H356" s="24">
        <f t="shared" si="1"/>
        <v>20</v>
      </c>
      <c r="I356" s="25">
        <f t="shared" si="2"/>
        <v>1.36425648</v>
      </c>
      <c r="J356" s="19">
        <v>6.0</v>
      </c>
      <c r="K356" s="19">
        <v>7.0</v>
      </c>
      <c r="L356" s="19">
        <v>4.0</v>
      </c>
      <c r="M356" s="19">
        <v>139.0</v>
      </c>
      <c r="N356" s="19">
        <v>27.0</v>
      </c>
      <c r="O356" s="19">
        <v>63.0</v>
      </c>
      <c r="P356" s="19">
        <v>140.0</v>
      </c>
      <c r="Q356" s="10">
        <f t="shared" si="3"/>
        <v>0.05755395683</v>
      </c>
      <c r="R356" s="10">
        <f t="shared" si="4"/>
        <v>0.03493449782</v>
      </c>
      <c r="S356" s="7">
        <v>52776.0</v>
      </c>
      <c r="T356" s="14">
        <f t="shared" si="5"/>
        <v>13.74375</v>
      </c>
      <c r="U356" s="14">
        <v>823.48</v>
      </c>
      <c r="V356" s="14">
        <f t="shared" si="6"/>
        <v>12.866875</v>
      </c>
      <c r="W356" s="14">
        <v>2300.4</v>
      </c>
      <c r="X356" s="14">
        <f t="shared" si="7"/>
        <v>35.94375</v>
      </c>
      <c r="Y356" s="13">
        <f t="shared" si="8"/>
        <v>0.2636080771</v>
      </c>
      <c r="Z356" s="12">
        <f t="shared" si="9"/>
        <v>123.2</v>
      </c>
      <c r="AA356" s="19">
        <v>23.0</v>
      </c>
      <c r="AB356" s="19">
        <v>32.0</v>
      </c>
      <c r="AC356" s="19">
        <v>67.0</v>
      </c>
      <c r="AD356" s="19">
        <v>16.0</v>
      </c>
      <c r="AE356" s="19">
        <v>36.0</v>
      </c>
      <c r="AF356" s="10">
        <f t="shared" si="10"/>
        <v>0.24</v>
      </c>
      <c r="AG356" s="10">
        <f t="shared" si="11"/>
        <v>0.44</v>
      </c>
      <c r="AH356" s="10">
        <f t="shared" si="12"/>
        <v>0.68</v>
      </c>
      <c r="AI356" s="19">
        <v>274.0</v>
      </c>
      <c r="AJ356" s="13">
        <f t="shared" si="13"/>
        <v>0.3212192263</v>
      </c>
      <c r="AK356" s="19">
        <v>230.0</v>
      </c>
      <c r="AL356" s="13">
        <f t="shared" si="14"/>
        <v>0.2696365768</v>
      </c>
      <c r="AM356" s="19">
        <v>349.0</v>
      </c>
      <c r="AN356" s="13">
        <f t="shared" si="15"/>
        <v>0.409144197</v>
      </c>
      <c r="AO356" s="13">
        <f t="shared" si="16"/>
        <v>0.5436507937</v>
      </c>
      <c r="AP356" s="8">
        <v>9.0</v>
      </c>
      <c r="AQ356" s="14">
        <v>2.16</v>
      </c>
      <c r="AR356" s="19">
        <v>18.02</v>
      </c>
      <c r="AS356" s="26">
        <v>2.0</v>
      </c>
      <c r="AT356" s="27">
        <v>1.658</v>
      </c>
      <c r="AU356" s="8">
        <v>1.0</v>
      </c>
      <c r="AV356" s="27">
        <v>1.06</v>
      </c>
      <c r="AW356" s="19">
        <v>50.47</v>
      </c>
      <c r="AX356" s="19">
        <v>18.54</v>
      </c>
      <c r="AY356" s="27">
        <v>0.634</v>
      </c>
      <c r="AZ356" s="27">
        <v>2.306</v>
      </c>
      <c r="BA356" s="19">
        <v>51.44</v>
      </c>
      <c r="BB356" s="13">
        <f t="shared" si="17"/>
        <v>0.05681818182</v>
      </c>
      <c r="BC356" s="28">
        <f t="shared" si="18"/>
        <v>0.9422110553</v>
      </c>
      <c r="BD356" s="26">
        <f t="shared" si="19"/>
        <v>999.0292371</v>
      </c>
      <c r="BE356" s="13">
        <f t="shared" si="20"/>
        <v>-0.0009707629054</v>
      </c>
      <c r="BF356" s="18">
        <f t="shared" si="21"/>
        <v>1.821537864</v>
      </c>
      <c r="BG356" s="18">
        <f t="shared" si="22"/>
        <v>1.675814835</v>
      </c>
      <c r="BH356" s="14">
        <f t="shared" si="23"/>
        <v>32.0590664</v>
      </c>
      <c r="BI356" s="14">
        <f t="shared" si="24"/>
        <v>28.99888279</v>
      </c>
      <c r="BJ356" s="14">
        <f t="shared" si="25"/>
        <v>59.6007189</v>
      </c>
      <c r="BK356" s="14">
        <f t="shared" si="26"/>
        <v>53.91752077</v>
      </c>
      <c r="BL356" s="14">
        <f t="shared" si="27"/>
        <v>5.683198135</v>
      </c>
      <c r="BM356" s="19">
        <v>25.0</v>
      </c>
      <c r="BN356" s="19">
        <v>23.0</v>
      </c>
      <c r="BO356" s="26">
        <v>415.0</v>
      </c>
      <c r="BP356" s="26">
        <v>375.0</v>
      </c>
      <c r="BQ356" s="19">
        <v>149.0</v>
      </c>
      <c r="BR356" s="19">
        <v>155.0</v>
      </c>
      <c r="BS356" s="19">
        <v>229.0</v>
      </c>
      <c r="BT356" s="19">
        <v>187.0</v>
      </c>
      <c r="BU356" s="19">
        <v>380.0</v>
      </c>
      <c r="BV356" s="19">
        <v>331.0</v>
      </c>
      <c r="BW356" s="13">
        <f t="shared" si="28"/>
        <v>0.5344585091</v>
      </c>
      <c r="BX356" s="14">
        <v>2.97</v>
      </c>
      <c r="BY356" s="29">
        <f t="shared" si="29"/>
        <v>3.299579087</v>
      </c>
      <c r="BZ356" s="18">
        <f t="shared" si="30"/>
        <v>1.961276539</v>
      </c>
      <c r="CA356" s="18">
        <f t="shared" si="31"/>
        <v>1.961276539</v>
      </c>
      <c r="CB356" s="14">
        <f t="shared" si="32"/>
        <v>30.49592736</v>
      </c>
      <c r="CC356" s="14">
        <f t="shared" si="33"/>
        <v>29.22686607</v>
      </c>
      <c r="CD356" s="14">
        <f t="shared" si="34"/>
        <v>56.76165041</v>
      </c>
      <c r="CE356" s="14">
        <f t="shared" si="35"/>
        <v>53.47362798</v>
      </c>
      <c r="CF356" s="14">
        <f t="shared" si="36"/>
        <v>2.395175702</v>
      </c>
      <c r="CG356" s="7">
        <v>3120.416667</v>
      </c>
      <c r="CH356" s="7">
        <v>102.0</v>
      </c>
      <c r="CI356" s="7">
        <v>102.0</v>
      </c>
      <c r="CJ356" s="26">
        <v>1484.0</v>
      </c>
      <c r="CK356" s="7">
        <v>1418.0</v>
      </c>
      <c r="CL356" s="7">
        <v>553.0</v>
      </c>
      <c r="CM356" s="7">
        <v>541.0</v>
      </c>
      <c r="CN356" s="7">
        <v>813.0</v>
      </c>
      <c r="CO356" s="7">
        <v>720.0</v>
      </c>
      <c r="CP356" s="19">
        <v>9.0</v>
      </c>
      <c r="CQ356" s="19">
        <v>10.0</v>
      </c>
      <c r="CR356" s="26">
        <f t="shared" si="37"/>
        <v>1</v>
      </c>
      <c r="CS356" s="18">
        <f t="shared" si="38"/>
        <v>0.6139154161</v>
      </c>
      <c r="CT356" s="18">
        <f t="shared" si="39"/>
        <v>0.6821282401</v>
      </c>
      <c r="CU356" s="18">
        <f t="shared" si="40"/>
        <v>0.06821282401</v>
      </c>
      <c r="CV356" s="30">
        <v>34.29</v>
      </c>
      <c r="CW356" s="30">
        <v>31.82</v>
      </c>
      <c r="CX356" s="30">
        <v>26.67</v>
      </c>
      <c r="CY356" s="30">
        <v>32.99</v>
      </c>
      <c r="CZ356" s="30">
        <v>35.26</v>
      </c>
      <c r="DA356" s="30">
        <v>37.91</v>
      </c>
      <c r="DB356" s="7">
        <v>0.0</v>
      </c>
      <c r="DC356" s="7">
        <v>2.0</v>
      </c>
      <c r="DD356" s="13">
        <f t="shared" si="41"/>
        <v>0</v>
      </c>
      <c r="DE356" s="7">
        <v>-0.01</v>
      </c>
      <c r="DF356" s="7">
        <v>-1.48</v>
      </c>
      <c r="DG356" s="7">
        <v>2.0</v>
      </c>
      <c r="DH356" s="7">
        <v>0.0</v>
      </c>
      <c r="DI356" s="7">
        <v>0.0</v>
      </c>
      <c r="DJ356" s="8" t="s">
        <v>4381</v>
      </c>
      <c r="DK356" s="7" t="s">
        <v>4382</v>
      </c>
    </row>
    <row r="357" ht="12.75" customHeight="1">
      <c r="A357" s="7" t="s">
        <v>1843</v>
      </c>
      <c r="B357" s="7" t="s">
        <v>1844</v>
      </c>
      <c r="C357" s="8" t="s">
        <v>325</v>
      </c>
      <c r="D357" s="9" t="s">
        <v>260</v>
      </c>
      <c r="E357" s="7">
        <v>58.0</v>
      </c>
      <c r="F357" s="7">
        <v>6.0</v>
      </c>
      <c r="G357" s="7">
        <v>5.0</v>
      </c>
      <c r="H357" s="24">
        <f t="shared" si="1"/>
        <v>11</v>
      </c>
      <c r="I357" s="25">
        <f t="shared" si="2"/>
        <v>1.121304791</v>
      </c>
      <c r="J357" s="19">
        <v>5.0</v>
      </c>
      <c r="K357" s="19">
        <v>3.0</v>
      </c>
      <c r="L357" s="19">
        <v>2.0</v>
      </c>
      <c r="M357" s="19">
        <v>47.0</v>
      </c>
      <c r="N357" s="19">
        <v>15.0</v>
      </c>
      <c r="O357" s="19">
        <v>11.0</v>
      </c>
      <c r="P357" s="19">
        <v>44.0</v>
      </c>
      <c r="Q357" s="10">
        <f t="shared" si="3"/>
        <v>0.1276595745</v>
      </c>
      <c r="R357" s="10">
        <f t="shared" si="4"/>
        <v>0.08219178082</v>
      </c>
      <c r="S357" s="7">
        <v>35316.0</v>
      </c>
      <c r="T357" s="14">
        <f t="shared" si="5"/>
        <v>10.14827586</v>
      </c>
      <c r="U357" s="14">
        <v>572.99</v>
      </c>
      <c r="V357" s="14">
        <f t="shared" si="6"/>
        <v>9.879137931</v>
      </c>
      <c r="W357" s="14">
        <v>2167.08</v>
      </c>
      <c r="X357" s="14">
        <f t="shared" si="7"/>
        <v>37.36344828</v>
      </c>
      <c r="Y357" s="13">
        <f t="shared" si="8"/>
        <v>0.2091150956</v>
      </c>
      <c r="Z357" s="12">
        <f t="shared" si="9"/>
        <v>44.25</v>
      </c>
      <c r="AA357" s="19">
        <v>10.0</v>
      </c>
      <c r="AB357" s="19">
        <v>116.0</v>
      </c>
      <c r="AC357" s="19">
        <v>79.0</v>
      </c>
      <c r="AD357" s="19">
        <v>6.0</v>
      </c>
      <c r="AE357" s="19">
        <v>9.0</v>
      </c>
      <c r="AF357" s="10">
        <f t="shared" si="10"/>
        <v>0.3125</v>
      </c>
      <c r="AG357" s="10">
        <f t="shared" si="11"/>
        <v>0.3125</v>
      </c>
      <c r="AH357" s="10">
        <f t="shared" si="12"/>
        <v>0.625</v>
      </c>
      <c r="AI357" s="19">
        <v>165.0</v>
      </c>
      <c r="AJ357" s="13">
        <f t="shared" si="13"/>
        <v>0.3409090909</v>
      </c>
      <c r="AK357" s="19">
        <v>159.0</v>
      </c>
      <c r="AL357" s="13">
        <f t="shared" si="14"/>
        <v>0.3285123967</v>
      </c>
      <c r="AM357" s="19">
        <v>160.0</v>
      </c>
      <c r="AN357" s="13">
        <f t="shared" si="15"/>
        <v>0.3305785124</v>
      </c>
      <c r="AO357" s="13">
        <f t="shared" si="16"/>
        <v>0.5092592593</v>
      </c>
      <c r="AP357" s="8">
        <v>12.0</v>
      </c>
      <c r="AQ357" s="14">
        <v>3.68</v>
      </c>
      <c r="AR357" s="19">
        <v>16.98</v>
      </c>
      <c r="AS357" s="26">
        <v>13.0</v>
      </c>
      <c r="AT357" s="27">
        <v>0.291</v>
      </c>
      <c r="AU357" s="8">
        <v>12.0</v>
      </c>
      <c r="AV357" s="27">
        <v>-0.08700000000000001</v>
      </c>
      <c r="AW357" s="19">
        <v>49.91</v>
      </c>
      <c r="AX357" s="19">
        <v>16.73</v>
      </c>
      <c r="AY357" s="27">
        <v>-2.034</v>
      </c>
      <c r="AZ357" s="27">
        <v>-4.325</v>
      </c>
      <c r="BA357" s="19">
        <v>49.0</v>
      </c>
      <c r="BB357" s="13">
        <f t="shared" si="17"/>
        <v>0.06779661017</v>
      </c>
      <c r="BC357" s="28">
        <f t="shared" si="18"/>
        <v>0.9372693727</v>
      </c>
      <c r="BD357" s="26">
        <f t="shared" si="19"/>
        <v>1005.065983</v>
      </c>
      <c r="BE357" s="13">
        <f t="shared" si="20"/>
        <v>0.005065982863</v>
      </c>
      <c r="BF357" s="18">
        <f t="shared" si="21"/>
        <v>1.67542191</v>
      </c>
      <c r="BG357" s="18">
        <f t="shared" si="22"/>
        <v>1.780135779</v>
      </c>
      <c r="BH357" s="14">
        <f t="shared" si="23"/>
        <v>24.71247317</v>
      </c>
      <c r="BI357" s="14">
        <f t="shared" si="24"/>
        <v>28.37745859</v>
      </c>
      <c r="BJ357" s="14">
        <f t="shared" si="25"/>
        <v>41.99026161</v>
      </c>
      <c r="BK357" s="14">
        <f t="shared" si="26"/>
        <v>49.2155186</v>
      </c>
      <c r="BL357" s="14">
        <f t="shared" si="27"/>
        <v>-7.225256985</v>
      </c>
      <c r="BM357" s="19">
        <v>16.0</v>
      </c>
      <c r="BN357" s="19">
        <v>17.0</v>
      </c>
      <c r="BO357" s="26">
        <v>220.0</v>
      </c>
      <c r="BP357" s="26">
        <v>254.0</v>
      </c>
      <c r="BQ357" s="19">
        <v>84.0</v>
      </c>
      <c r="BR357" s="19">
        <v>98.0</v>
      </c>
      <c r="BS357" s="19">
        <v>81.0</v>
      </c>
      <c r="BT357" s="19">
        <v>101.0</v>
      </c>
      <c r="BU357" s="19">
        <v>163.0</v>
      </c>
      <c r="BV357" s="19">
        <v>207.0</v>
      </c>
      <c r="BW357" s="13">
        <f t="shared" si="28"/>
        <v>0.4405405405</v>
      </c>
      <c r="BX357" s="14">
        <v>-7.53</v>
      </c>
      <c r="BY357" s="29">
        <f t="shared" si="29"/>
        <v>-3.299479208</v>
      </c>
      <c r="BZ357" s="18">
        <f t="shared" si="30"/>
        <v>2.346777141</v>
      </c>
      <c r="CA357" s="18">
        <f t="shared" si="31"/>
        <v>2.039722188</v>
      </c>
      <c r="CB357" s="14">
        <f t="shared" si="32"/>
        <v>27.81040575</v>
      </c>
      <c r="CC357" s="14">
        <f t="shared" si="33"/>
        <v>28.66577312</v>
      </c>
      <c r="CD357" s="14">
        <f t="shared" si="34"/>
        <v>47.48385524</v>
      </c>
      <c r="CE357" s="14">
        <f t="shared" si="35"/>
        <v>50.68599975</v>
      </c>
      <c r="CF357" s="14">
        <f t="shared" si="36"/>
        <v>-4.023112475</v>
      </c>
      <c r="CG357" s="7">
        <v>2735.666667</v>
      </c>
      <c r="CH357" s="7">
        <v>107.0</v>
      </c>
      <c r="CI357" s="7">
        <v>93.0</v>
      </c>
      <c r="CJ357" s="26">
        <v>1161.0</v>
      </c>
      <c r="CK357" s="7">
        <v>1214.0</v>
      </c>
      <c r="CL357" s="7">
        <v>448.0</v>
      </c>
      <c r="CM357" s="7">
        <v>506.0</v>
      </c>
      <c r="CN357" s="7">
        <v>449.0</v>
      </c>
      <c r="CO357" s="7">
        <v>498.0</v>
      </c>
      <c r="CP357" s="19">
        <v>7.0</v>
      </c>
      <c r="CQ357" s="19">
        <v>8.0</v>
      </c>
      <c r="CR357" s="26">
        <f t="shared" si="37"/>
        <v>1</v>
      </c>
      <c r="CS357" s="18">
        <f t="shared" si="38"/>
        <v>0.7135575943</v>
      </c>
      <c r="CT357" s="18">
        <f t="shared" si="39"/>
        <v>0.8154943935</v>
      </c>
      <c r="CU357" s="18">
        <f t="shared" si="40"/>
        <v>0.1019367992</v>
      </c>
      <c r="CV357" s="30">
        <v>15.48</v>
      </c>
      <c r="CW357" s="30">
        <v>19.98</v>
      </c>
      <c r="CX357" s="30">
        <v>33.24</v>
      </c>
      <c r="CY357" s="30">
        <v>80.3</v>
      </c>
      <c r="CZ357" s="30">
        <v>22.7</v>
      </c>
      <c r="DA357" s="30">
        <v>31.04</v>
      </c>
      <c r="DB357" s="7">
        <v>3.0</v>
      </c>
      <c r="DC357" s="7">
        <v>3.0</v>
      </c>
      <c r="DD357" s="13">
        <f t="shared" si="41"/>
        <v>0.5</v>
      </c>
      <c r="DE357" s="7">
        <v>-0.02</v>
      </c>
      <c r="DF357" s="7">
        <v>-0.73</v>
      </c>
      <c r="DG357" s="7">
        <v>4.0</v>
      </c>
      <c r="DH357" s="7">
        <v>1.0</v>
      </c>
      <c r="DI357" s="7">
        <v>1.0</v>
      </c>
      <c r="DJ357" s="8" t="s">
        <v>4383</v>
      </c>
      <c r="DK357" s="7" t="s">
        <v>4384</v>
      </c>
    </row>
    <row r="358" ht="12.75" customHeight="1">
      <c r="A358" s="7" t="s">
        <v>1847</v>
      </c>
      <c r="B358" s="7" t="s">
        <v>1848</v>
      </c>
      <c r="C358" s="8" t="s">
        <v>610</v>
      </c>
      <c r="D358" s="9" t="s">
        <v>183</v>
      </c>
      <c r="E358" s="7">
        <v>5.0</v>
      </c>
      <c r="F358" s="7">
        <v>0.0</v>
      </c>
      <c r="G358" s="7">
        <v>1.0</v>
      </c>
      <c r="H358" s="24">
        <f t="shared" si="1"/>
        <v>1</v>
      </c>
      <c r="I358" s="25">
        <f t="shared" si="2"/>
        <v>1.228668942</v>
      </c>
      <c r="J358" s="19">
        <v>0.0</v>
      </c>
      <c r="K358" s="19">
        <v>0.0</v>
      </c>
      <c r="L358" s="19">
        <v>1.0</v>
      </c>
      <c r="M358" s="19">
        <v>3.0</v>
      </c>
      <c r="N358" s="19">
        <v>0.0</v>
      </c>
      <c r="O358" s="19">
        <v>2.0</v>
      </c>
      <c r="P358" s="19">
        <v>3.0</v>
      </c>
      <c r="Q358" s="10">
        <f t="shared" si="3"/>
        <v>0</v>
      </c>
      <c r="R358" s="10">
        <f t="shared" si="4"/>
        <v>0</v>
      </c>
      <c r="S358" s="7">
        <v>2930.0</v>
      </c>
      <c r="T358" s="14">
        <f t="shared" si="5"/>
        <v>9.766666667</v>
      </c>
      <c r="U358" s="14">
        <v>47.38</v>
      </c>
      <c r="V358" s="14">
        <f t="shared" si="6"/>
        <v>9.476</v>
      </c>
      <c r="W358" s="14">
        <v>200.98</v>
      </c>
      <c r="X358" s="14">
        <f t="shared" si="7"/>
        <v>40.196</v>
      </c>
      <c r="Y358" s="13">
        <f t="shared" si="8"/>
        <v>0.1907714608</v>
      </c>
      <c r="Z358" s="12">
        <f t="shared" si="9"/>
        <v>0</v>
      </c>
      <c r="AA358" s="19">
        <v>1.0</v>
      </c>
      <c r="AB358" s="19">
        <v>6.0</v>
      </c>
      <c r="AC358" s="19">
        <v>5.0</v>
      </c>
      <c r="AD358" s="19">
        <v>2.0</v>
      </c>
      <c r="AE358" s="19">
        <v>0.0</v>
      </c>
      <c r="AF358" s="10">
        <f t="shared" si="10"/>
        <v>0</v>
      </c>
      <c r="AG358" s="10">
        <f t="shared" si="11"/>
        <v>0.3333333333</v>
      </c>
      <c r="AH358" s="10">
        <f t="shared" si="12"/>
        <v>0.3333333333</v>
      </c>
      <c r="AI358" s="19">
        <v>4.0</v>
      </c>
      <c r="AJ358" s="13">
        <f t="shared" si="13"/>
        <v>0.09090909091</v>
      </c>
      <c r="AK358" s="19">
        <v>26.0</v>
      </c>
      <c r="AL358" s="13">
        <f t="shared" si="14"/>
        <v>0.5909090909</v>
      </c>
      <c r="AM358" s="19">
        <v>14.0</v>
      </c>
      <c r="AN358" s="13">
        <f t="shared" si="15"/>
        <v>0.3181818182</v>
      </c>
      <c r="AO358" s="13">
        <f t="shared" si="16"/>
        <v>0.1333333333</v>
      </c>
      <c r="AP358" s="8">
        <v>1.0</v>
      </c>
      <c r="AQ358" s="14">
        <v>-36.27</v>
      </c>
      <c r="AR358" s="19">
        <v>16.75</v>
      </c>
      <c r="AS358" s="26">
        <v>13.0</v>
      </c>
      <c r="AT358" s="27">
        <v>0.419</v>
      </c>
      <c r="AU358" s="8">
        <v>9.0</v>
      </c>
      <c r="AV358" s="27">
        <v>2.5620000000000003</v>
      </c>
      <c r="AW358" s="19">
        <v>51.32</v>
      </c>
      <c r="AX358" s="19">
        <v>15.87</v>
      </c>
      <c r="AY358" s="27">
        <v>-6.064</v>
      </c>
      <c r="AZ358" s="27">
        <v>-9.715</v>
      </c>
      <c r="BA358" s="19">
        <v>46.22</v>
      </c>
      <c r="BB358" s="13">
        <f t="shared" si="17"/>
        <v>0.2307692308</v>
      </c>
      <c r="BC358" s="28">
        <f t="shared" si="18"/>
        <v>1</v>
      </c>
      <c r="BD358" s="26">
        <f t="shared" si="19"/>
        <v>1230.769231</v>
      </c>
      <c r="BE358" s="13">
        <f t="shared" si="20"/>
        <v>0.2307692308</v>
      </c>
      <c r="BF358" s="18">
        <f t="shared" si="21"/>
        <v>3.799071338</v>
      </c>
      <c r="BG358" s="18">
        <f t="shared" si="22"/>
        <v>0</v>
      </c>
      <c r="BH358" s="14">
        <f t="shared" si="23"/>
        <v>16.46264247</v>
      </c>
      <c r="BI358" s="14">
        <f t="shared" si="24"/>
        <v>30.3925707</v>
      </c>
      <c r="BJ358" s="14">
        <f t="shared" si="25"/>
        <v>31.65892782</v>
      </c>
      <c r="BK358" s="14">
        <f t="shared" si="26"/>
        <v>53.18699873</v>
      </c>
      <c r="BL358" s="14">
        <f t="shared" si="27"/>
        <v>-21.52807092</v>
      </c>
      <c r="BM358" s="19">
        <v>3.0</v>
      </c>
      <c r="BN358" s="19">
        <v>0.0</v>
      </c>
      <c r="BO358" s="26">
        <v>10.0</v>
      </c>
      <c r="BP358" s="26">
        <v>24.0</v>
      </c>
      <c r="BQ358" s="19">
        <v>5.0</v>
      </c>
      <c r="BR358" s="19">
        <v>8.0</v>
      </c>
      <c r="BS358" s="19">
        <v>7.0</v>
      </c>
      <c r="BT358" s="19">
        <v>10.0</v>
      </c>
      <c r="BU358" s="19">
        <v>10.0</v>
      </c>
      <c r="BV358" s="19">
        <v>13.0</v>
      </c>
      <c r="BW358" s="13">
        <f t="shared" si="28"/>
        <v>0.4347826087</v>
      </c>
      <c r="BX358" s="14">
        <v>-0.67</v>
      </c>
      <c r="BY358" s="29">
        <f t="shared" si="29"/>
        <v>-0.541070916</v>
      </c>
      <c r="BZ358" s="18">
        <f t="shared" si="30"/>
        <v>1.697655618</v>
      </c>
      <c r="CA358" s="18">
        <f t="shared" si="31"/>
        <v>1.212611156</v>
      </c>
      <c r="CB358" s="14">
        <f t="shared" si="32"/>
        <v>24.73726758</v>
      </c>
      <c r="CC358" s="14">
        <f t="shared" si="33"/>
        <v>33.46806791</v>
      </c>
      <c r="CD358" s="14">
        <f t="shared" si="34"/>
        <v>47.53435732</v>
      </c>
      <c r="CE358" s="14">
        <f t="shared" si="35"/>
        <v>62.81325788</v>
      </c>
      <c r="CF358" s="14">
        <f t="shared" si="36"/>
        <v>-6.24917035</v>
      </c>
      <c r="CG358" s="7">
        <v>247.4</v>
      </c>
      <c r="CH358" s="7">
        <v>7.0</v>
      </c>
      <c r="CI358" s="7">
        <v>5.0</v>
      </c>
      <c r="CJ358" s="26">
        <v>95.0</v>
      </c>
      <c r="CK358" s="7">
        <v>133.0</v>
      </c>
      <c r="CL358" s="7">
        <v>50.0</v>
      </c>
      <c r="CM358" s="7">
        <v>59.0</v>
      </c>
      <c r="CN358" s="7">
        <v>44.0</v>
      </c>
      <c r="CO358" s="7">
        <v>62.0</v>
      </c>
      <c r="CP358" s="19">
        <v>0.0</v>
      </c>
      <c r="CQ358" s="19">
        <v>0.0</v>
      </c>
      <c r="CR358" s="26">
        <f t="shared" si="37"/>
        <v>0</v>
      </c>
      <c r="CS358" s="18">
        <f t="shared" si="38"/>
        <v>0</v>
      </c>
      <c r="CT358" s="18">
        <f t="shared" si="39"/>
        <v>0</v>
      </c>
      <c r="CU358" s="18">
        <f t="shared" si="40"/>
        <v>0</v>
      </c>
      <c r="CV358" s="30">
        <v>0.83</v>
      </c>
      <c r="CW358" s="30">
        <v>1.27</v>
      </c>
      <c r="CX358" s="30">
        <v>0.26</v>
      </c>
      <c r="CY358" s="30">
        <v>1.84</v>
      </c>
      <c r="CZ358" s="30">
        <v>1.2</v>
      </c>
      <c r="DA358" s="30">
        <v>2.89</v>
      </c>
      <c r="DB358" s="7">
        <v>3.0</v>
      </c>
      <c r="DC358" s="7">
        <v>2.0</v>
      </c>
      <c r="DD358" s="13">
        <f t="shared" si="41"/>
        <v>0.6</v>
      </c>
      <c r="DE358" s="7">
        <v>0.01</v>
      </c>
      <c r="DF358" s="7">
        <v>0.24</v>
      </c>
      <c r="DG358" s="7">
        <v>0.0</v>
      </c>
      <c r="DH358" s="7">
        <v>3.0</v>
      </c>
      <c r="DI358" s="7">
        <v>1.0</v>
      </c>
      <c r="DJ358" s="8" t="s">
        <v>4385</v>
      </c>
      <c r="DK358" s="7" t="s">
        <v>4386</v>
      </c>
    </row>
    <row r="359" ht="12.75" customHeight="1">
      <c r="A359" s="7" t="s">
        <v>1144</v>
      </c>
      <c r="B359" s="7" t="s">
        <v>1851</v>
      </c>
      <c r="C359" s="8" t="s">
        <v>325</v>
      </c>
      <c r="D359" s="9" t="s">
        <v>159</v>
      </c>
      <c r="E359" s="7">
        <v>76.0</v>
      </c>
      <c r="F359" s="7">
        <v>15.0</v>
      </c>
      <c r="G359" s="7">
        <v>30.0</v>
      </c>
      <c r="H359" s="24">
        <f t="shared" si="1"/>
        <v>45</v>
      </c>
      <c r="I359" s="25">
        <f t="shared" si="2"/>
        <v>2.380987375</v>
      </c>
      <c r="J359" s="19">
        <v>13.0</v>
      </c>
      <c r="K359" s="19">
        <v>17.0</v>
      </c>
      <c r="L359" s="19">
        <v>10.0</v>
      </c>
      <c r="M359" s="19">
        <v>119.0</v>
      </c>
      <c r="N359" s="19">
        <v>34.0</v>
      </c>
      <c r="O359" s="19">
        <v>30.0</v>
      </c>
      <c r="P359" s="19">
        <v>139.0</v>
      </c>
      <c r="Q359" s="10">
        <f t="shared" si="3"/>
        <v>0.1260504202</v>
      </c>
      <c r="R359" s="10">
        <f t="shared" si="4"/>
        <v>0.08196721311</v>
      </c>
      <c r="S359" s="7">
        <v>68039.0</v>
      </c>
      <c r="T359" s="14">
        <f t="shared" si="5"/>
        <v>14.92083333</v>
      </c>
      <c r="U359" s="14">
        <v>1072.69</v>
      </c>
      <c r="V359" s="14">
        <f t="shared" si="6"/>
        <v>14.11434211</v>
      </c>
      <c r="W359" s="14">
        <v>2522.48</v>
      </c>
      <c r="X359" s="14">
        <f t="shared" si="7"/>
        <v>33.19052632</v>
      </c>
      <c r="Y359" s="13">
        <f t="shared" si="8"/>
        <v>0.2983697572</v>
      </c>
      <c r="Z359" s="12">
        <f t="shared" si="9"/>
        <v>161.9473684</v>
      </c>
      <c r="AA359" s="19">
        <v>35.0</v>
      </c>
      <c r="AB359" s="19">
        <v>48.0</v>
      </c>
      <c r="AC359" s="19">
        <v>86.0</v>
      </c>
      <c r="AD359" s="19">
        <v>35.0</v>
      </c>
      <c r="AE359" s="19">
        <v>26.0</v>
      </c>
      <c r="AF359" s="10">
        <f t="shared" si="10"/>
        <v>0.2280701754</v>
      </c>
      <c r="AG359" s="10">
        <f t="shared" si="11"/>
        <v>0.4736842105</v>
      </c>
      <c r="AH359" s="10">
        <f t="shared" si="12"/>
        <v>0.701754386</v>
      </c>
      <c r="AI359" s="19">
        <v>259.0</v>
      </c>
      <c r="AJ359" s="13">
        <f t="shared" si="13"/>
        <v>0.2441093308</v>
      </c>
      <c r="AK359" s="19">
        <v>351.0</v>
      </c>
      <c r="AL359" s="13">
        <f t="shared" si="14"/>
        <v>0.3308199811</v>
      </c>
      <c r="AM359" s="19">
        <v>451.0</v>
      </c>
      <c r="AN359" s="13">
        <f t="shared" si="15"/>
        <v>0.425070688</v>
      </c>
      <c r="AO359" s="13">
        <f t="shared" si="16"/>
        <v>0.4245901639</v>
      </c>
      <c r="AP359" s="8">
        <v>1.0</v>
      </c>
      <c r="AQ359" s="14">
        <v>-7.81</v>
      </c>
      <c r="AR359" s="19">
        <v>17.86</v>
      </c>
      <c r="AS359" s="26">
        <v>3.0</v>
      </c>
      <c r="AT359" s="27">
        <v>0.743</v>
      </c>
      <c r="AU359" s="8">
        <v>6.0</v>
      </c>
      <c r="AV359" s="27">
        <v>0.712</v>
      </c>
      <c r="AW359" s="19">
        <v>50.2</v>
      </c>
      <c r="AX359" s="19">
        <v>18.51</v>
      </c>
      <c r="AY359" s="27">
        <v>0.969</v>
      </c>
      <c r="AZ359" s="27">
        <v>-1.6179999999999999</v>
      </c>
      <c r="BA359" s="19">
        <v>50.07</v>
      </c>
      <c r="BB359" s="13">
        <f t="shared" si="17"/>
        <v>0.1049723757</v>
      </c>
      <c r="BC359" s="28">
        <f t="shared" si="18"/>
        <v>0.9259962049</v>
      </c>
      <c r="BD359" s="26">
        <f t="shared" si="19"/>
        <v>1030.968581</v>
      </c>
      <c r="BE359" s="13">
        <f t="shared" si="20"/>
        <v>0.03096858062</v>
      </c>
      <c r="BF359" s="18">
        <f t="shared" si="21"/>
        <v>3.188246371</v>
      </c>
      <c r="BG359" s="18">
        <f t="shared" si="22"/>
        <v>2.181431728</v>
      </c>
      <c r="BH359" s="14">
        <f t="shared" si="23"/>
        <v>30.37224175</v>
      </c>
      <c r="BI359" s="14">
        <f t="shared" si="24"/>
        <v>29.4772954</v>
      </c>
      <c r="BJ359" s="14">
        <f t="shared" si="25"/>
        <v>49.33391753</v>
      </c>
      <c r="BK359" s="14">
        <f t="shared" si="26"/>
        <v>54.03238587</v>
      </c>
      <c r="BL359" s="14">
        <f t="shared" si="27"/>
        <v>-4.698468337</v>
      </c>
      <c r="BM359" s="19">
        <v>57.0</v>
      </c>
      <c r="BN359" s="19">
        <v>39.0</v>
      </c>
      <c r="BO359" s="26">
        <v>486.0</v>
      </c>
      <c r="BP359" s="26">
        <v>488.0</v>
      </c>
      <c r="BQ359" s="19">
        <v>174.0</v>
      </c>
      <c r="BR359" s="19">
        <v>221.0</v>
      </c>
      <c r="BS359" s="19">
        <v>165.0</v>
      </c>
      <c r="BT359" s="19">
        <v>218.0</v>
      </c>
      <c r="BU359" s="19">
        <v>467.0</v>
      </c>
      <c r="BV359" s="19">
        <v>430.0</v>
      </c>
      <c r="BW359" s="13">
        <f t="shared" si="28"/>
        <v>0.5206243032</v>
      </c>
      <c r="BX359" s="14">
        <v>2.91</v>
      </c>
      <c r="BY359" s="29">
        <f t="shared" si="29"/>
        <v>-0.648632271</v>
      </c>
      <c r="BZ359" s="18">
        <f t="shared" si="30"/>
        <v>2.521347501</v>
      </c>
      <c r="CA359" s="18">
        <f t="shared" si="31"/>
        <v>1.870138544</v>
      </c>
      <c r="CB359" s="14">
        <f t="shared" si="32"/>
        <v>27.96858983</v>
      </c>
      <c r="CC359" s="14">
        <f t="shared" si="33"/>
        <v>28.75338012</v>
      </c>
      <c r="CD359" s="14">
        <f t="shared" si="34"/>
        <v>47.65513754</v>
      </c>
      <c r="CE359" s="14">
        <f t="shared" si="35"/>
        <v>50.96127533</v>
      </c>
      <c r="CF359" s="14">
        <f t="shared" si="36"/>
        <v>-1.392330553</v>
      </c>
      <c r="CG359" s="7">
        <v>3593.316667</v>
      </c>
      <c r="CH359" s="7">
        <v>151.0</v>
      </c>
      <c r="CI359" s="7">
        <v>112.0</v>
      </c>
      <c r="CJ359" s="26">
        <v>1524.0</v>
      </c>
      <c r="CK359" s="7">
        <v>1610.0</v>
      </c>
      <c r="CL359" s="7">
        <v>588.0</v>
      </c>
      <c r="CM359" s="7">
        <v>654.0</v>
      </c>
      <c r="CN359" s="7">
        <v>591.0</v>
      </c>
      <c r="CO359" s="7">
        <v>676.0</v>
      </c>
      <c r="CP359" s="19">
        <v>12.0</v>
      </c>
      <c r="CQ359" s="19">
        <v>18.0</v>
      </c>
      <c r="CR359" s="26">
        <f t="shared" si="37"/>
        <v>6</v>
      </c>
      <c r="CS359" s="18">
        <f t="shared" si="38"/>
        <v>0.6349299666</v>
      </c>
      <c r="CT359" s="18">
        <f t="shared" si="39"/>
        <v>0.95239495</v>
      </c>
      <c r="CU359" s="18">
        <f t="shared" si="40"/>
        <v>0.3174649833</v>
      </c>
      <c r="CV359" s="30">
        <v>46.58</v>
      </c>
      <c r="CW359" s="30">
        <v>40.11</v>
      </c>
      <c r="CX359" s="30">
        <v>53.14</v>
      </c>
      <c r="CY359" s="30">
        <v>47.2</v>
      </c>
      <c r="CZ359" s="30">
        <v>36.95</v>
      </c>
      <c r="DA359" s="30">
        <v>44.27</v>
      </c>
      <c r="DB359" s="7">
        <v>5.0</v>
      </c>
      <c r="DC359" s="7">
        <v>11.0</v>
      </c>
      <c r="DD359" s="13">
        <f t="shared" si="41"/>
        <v>0.3125</v>
      </c>
      <c r="DE359" s="7">
        <v>-0.02</v>
      </c>
      <c r="DF359" s="7">
        <v>-2.48</v>
      </c>
      <c r="DG359" s="7">
        <v>7.0</v>
      </c>
      <c r="DH359" s="7">
        <v>0.0</v>
      </c>
      <c r="DI359" s="7">
        <v>5.0</v>
      </c>
      <c r="DJ359" s="8" t="s">
        <v>4387</v>
      </c>
      <c r="DK359" s="7" t="s">
        <v>4388</v>
      </c>
    </row>
    <row r="360" ht="12.75" customHeight="1">
      <c r="A360" s="7" t="s">
        <v>1855</v>
      </c>
      <c r="B360" s="7" t="s">
        <v>1856</v>
      </c>
      <c r="C360" s="8" t="s">
        <v>325</v>
      </c>
      <c r="D360" s="9" t="s">
        <v>183</v>
      </c>
      <c r="E360" s="7">
        <v>72.0</v>
      </c>
      <c r="F360" s="7">
        <v>13.0</v>
      </c>
      <c r="G360" s="7">
        <v>23.0</v>
      </c>
      <c r="H360" s="24">
        <f t="shared" si="1"/>
        <v>36</v>
      </c>
      <c r="I360" s="25">
        <f t="shared" si="2"/>
        <v>2.276879831</v>
      </c>
      <c r="J360" s="19">
        <v>12.0</v>
      </c>
      <c r="K360" s="19">
        <v>14.0</v>
      </c>
      <c r="L360" s="19">
        <v>6.0</v>
      </c>
      <c r="M360" s="19">
        <v>61.0</v>
      </c>
      <c r="N360" s="19">
        <v>28.0</v>
      </c>
      <c r="O360" s="19">
        <v>29.0</v>
      </c>
      <c r="P360" s="19">
        <v>78.0</v>
      </c>
      <c r="Q360" s="10">
        <f t="shared" si="3"/>
        <v>0.2131147541</v>
      </c>
      <c r="R360" s="10">
        <f t="shared" si="4"/>
        <v>0.1101694915</v>
      </c>
      <c r="S360" s="7">
        <v>56920.0</v>
      </c>
      <c r="T360" s="14">
        <f t="shared" si="5"/>
        <v>13.17592593</v>
      </c>
      <c r="U360" s="14">
        <v>887.41</v>
      </c>
      <c r="V360" s="14">
        <f t="shared" si="6"/>
        <v>12.32513889</v>
      </c>
      <c r="W360" s="14">
        <v>2564.39</v>
      </c>
      <c r="X360" s="14">
        <f t="shared" si="7"/>
        <v>35.61652778</v>
      </c>
      <c r="Y360" s="13">
        <f t="shared" si="8"/>
        <v>0.2570861579</v>
      </c>
      <c r="Z360" s="12">
        <f t="shared" si="9"/>
        <v>124.1333333</v>
      </c>
      <c r="AA360" s="19">
        <v>7.0</v>
      </c>
      <c r="AB360" s="19">
        <v>26.0</v>
      </c>
      <c r="AC360" s="19">
        <v>25.0</v>
      </c>
      <c r="AD360" s="19">
        <v>22.0</v>
      </c>
      <c r="AE360" s="19">
        <v>19.0</v>
      </c>
      <c r="AF360" s="10">
        <f t="shared" si="10"/>
        <v>0.2666666667</v>
      </c>
      <c r="AG360" s="10">
        <f t="shared" si="11"/>
        <v>0.4444444444</v>
      </c>
      <c r="AH360" s="10">
        <f t="shared" si="12"/>
        <v>0.7111111111</v>
      </c>
      <c r="AI360" s="19">
        <v>371.0</v>
      </c>
      <c r="AJ360" s="13">
        <f t="shared" si="13"/>
        <v>0.3844559585</v>
      </c>
      <c r="AK360" s="19">
        <v>268.0</v>
      </c>
      <c r="AL360" s="13">
        <f t="shared" si="14"/>
        <v>0.2777202073</v>
      </c>
      <c r="AM360" s="19">
        <v>326.0</v>
      </c>
      <c r="AN360" s="13">
        <f t="shared" si="15"/>
        <v>0.3378238342</v>
      </c>
      <c r="AO360" s="13">
        <f t="shared" si="16"/>
        <v>0.5805946792</v>
      </c>
      <c r="AP360" s="8">
        <v>17.0</v>
      </c>
      <c r="AQ360" s="14">
        <v>12.27</v>
      </c>
      <c r="AR360" s="19">
        <v>17.56</v>
      </c>
      <c r="AS360" s="26">
        <v>7.0</v>
      </c>
      <c r="AT360" s="27">
        <v>0.724</v>
      </c>
      <c r="AU360" s="8">
        <v>7.0</v>
      </c>
      <c r="AV360" s="27">
        <v>0.65</v>
      </c>
      <c r="AW360" s="19">
        <v>50.53</v>
      </c>
      <c r="AX360" s="19">
        <v>18.69</v>
      </c>
      <c r="AY360" s="27">
        <v>1.5710000000000002</v>
      </c>
      <c r="AZ360" s="27">
        <v>-2.21</v>
      </c>
      <c r="BA360" s="19">
        <v>47.5</v>
      </c>
      <c r="BB360" s="13">
        <f t="shared" si="17"/>
        <v>0.1127819549</v>
      </c>
      <c r="BC360" s="28">
        <f t="shared" si="18"/>
        <v>0.8942528736</v>
      </c>
      <c r="BD360" s="26">
        <f t="shared" si="19"/>
        <v>1007.034828</v>
      </c>
      <c r="BE360" s="13">
        <f t="shared" si="20"/>
        <v>0.00703482845</v>
      </c>
      <c r="BF360" s="18">
        <f t="shared" si="21"/>
        <v>3.042562063</v>
      </c>
      <c r="BG360" s="18">
        <f t="shared" si="22"/>
        <v>3.110174553</v>
      </c>
      <c r="BH360" s="14">
        <f t="shared" si="23"/>
        <v>26.97738362</v>
      </c>
      <c r="BI360" s="14">
        <f t="shared" si="24"/>
        <v>29.41143327</v>
      </c>
      <c r="BJ360" s="14">
        <f t="shared" si="25"/>
        <v>52.33206748</v>
      </c>
      <c r="BK360" s="14">
        <f t="shared" si="26"/>
        <v>55.10417958</v>
      </c>
      <c r="BL360" s="14">
        <f t="shared" si="27"/>
        <v>-2.772112102</v>
      </c>
      <c r="BM360" s="19">
        <v>45.0</v>
      </c>
      <c r="BN360" s="19">
        <v>46.0</v>
      </c>
      <c r="BO360" s="26">
        <v>354.0</v>
      </c>
      <c r="BP360" s="26">
        <v>389.0</v>
      </c>
      <c r="BQ360" s="19">
        <v>153.0</v>
      </c>
      <c r="BR360" s="19">
        <v>171.0</v>
      </c>
      <c r="BS360" s="19">
        <v>222.0</v>
      </c>
      <c r="BT360" s="19">
        <v>209.0</v>
      </c>
      <c r="BU360" s="19">
        <v>385.0</v>
      </c>
      <c r="BV360" s="19">
        <v>420.0</v>
      </c>
      <c r="BW360" s="13">
        <f t="shared" si="28"/>
        <v>0.4782608696</v>
      </c>
      <c r="BX360" s="14">
        <v>-3.34</v>
      </c>
      <c r="BY360" s="29">
        <f t="shared" si="29"/>
        <v>-1.936384402</v>
      </c>
      <c r="BZ360" s="18">
        <f t="shared" si="30"/>
        <v>2.519536058</v>
      </c>
      <c r="CA360" s="18">
        <f t="shared" si="31"/>
        <v>2.484783836</v>
      </c>
      <c r="CB360" s="14">
        <f t="shared" si="32"/>
        <v>28.60107828</v>
      </c>
      <c r="CC360" s="14">
        <f t="shared" si="33"/>
        <v>29.08760938</v>
      </c>
      <c r="CD360" s="14">
        <f t="shared" si="34"/>
        <v>52.82337666</v>
      </c>
      <c r="CE360" s="14">
        <f t="shared" si="35"/>
        <v>56.38547936</v>
      </c>
      <c r="CF360" s="14">
        <f t="shared" si="36"/>
        <v>0.7899906006</v>
      </c>
      <c r="CG360" s="7">
        <v>3453.016667</v>
      </c>
      <c r="CH360" s="7">
        <v>145.0</v>
      </c>
      <c r="CI360" s="7">
        <v>143.0</v>
      </c>
      <c r="CJ360" s="26">
        <v>1501.0</v>
      </c>
      <c r="CK360" s="7">
        <v>1531.0</v>
      </c>
      <c r="CL360" s="7">
        <v>609.0</v>
      </c>
      <c r="CM360" s="7">
        <v>689.0</v>
      </c>
      <c r="CN360" s="7">
        <v>785.0</v>
      </c>
      <c r="CO360" s="7">
        <v>882.0</v>
      </c>
      <c r="CP360" s="19">
        <v>4.0</v>
      </c>
      <c r="CQ360" s="19">
        <v>10.0</v>
      </c>
      <c r="CR360" s="26">
        <f t="shared" si="37"/>
        <v>6</v>
      </c>
      <c r="CS360" s="18">
        <f t="shared" si="38"/>
        <v>0.2529866479</v>
      </c>
      <c r="CT360" s="18">
        <f t="shared" si="39"/>
        <v>0.6324666198</v>
      </c>
      <c r="CU360" s="18">
        <f t="shared" si="40"/>
        <v>0.3794799719</v>
      </c>
      <c r="CV360" s="30">
        <v>33.12</v>
      </c>
      <c r="CW360" s="30">
        <v>35.3</v>
      </c>
      <c r="CX360" s="30">
        <v>30.93</v>
      </c>
      <c r="CY360" s="30">
        <v>56.03</v>
      </c>
      <c r="CZ360" s="30">
        <v>31.09</v>
      </c>
      <c r="DA360" s="30">
        <v>41.39</v>
      </c>
      <c r="DB360" s="7">
        <v>5.0</v>
      </c>
      <c r="DC360" s="7">
        <v>14.0</v>
      </c>
      <c r="DD360" s="13">
        <f t="shared" si="41"/>
        <v>0.2631578947</v>
      </c>
      <c r="DE360" s="7">
        <v>-0.08</v>
      </c>
      <c r="DF360" s="7">
        <v>0.1</v>
      </c>
      <c r="DG360" s="7">
        <v>14.0</v>
      </c>
      <c r="DH360" s="7">
        <v>3.0</v>
      </c>
      <c r="DI360" s="7">
        <v>2.0</v>
      </c>
      <c r="DJ360" s="8" t="s">
        <v>4389</v>
      </c>
      <c r="DK360" s="7" t="s">
        <v>4390</v>
      </c>
    </row>
    <row r="361" ht="12.75" customHeight="1">
      <c r="A361" s="7" t="s">
        <v>1863</v>
      </c>
      <c r="B361" s="7" t="s">
        <v>1864</v>
      </c>
      <c r="C361" s="8" t="s">
        <v>206</v>
      </c>
      <c r="D361" s="9" t="s">
        <v>159</v>
      </c>
      <c r="E361" s="7">
        <v>3.0</v>
      </c>
      <c r="F361" s="7">
        <v>0.0</v>
      </c>
      <c r="G361" s="7">
        <v>2.0</v>
      </c>
      <c r="H361" s="24">
        <f t="shared" si="1"/>
        <v>2</v>
      </c>
      <c r="I361" s="25">
        <f t="shared" si="2"/>
        <v>4.013377926</v>
      </c>
      <c r="J361" s="19">
        <v>0.0</v>
      </c>
      <c r="K361" s="19">
        <v>1.0</v>
      </c>
      <c r="L361" s="19">
        <v>1.0</v>
      </c>
      <c r="M361" s="19">
        <v>2.0</v>
      </c>
      <c r="N361" s="19">
        <v>3.0</v>
      </c>
      <c r="O361" s="19">
        <v>0.0</v>
      </c>
      <c r="P361" s="19">
        <v>2.0</v>
      </c>
      <c r="Q361" s="10">
        <f t="shared" si="3"/>
        <v>0</v>
      </c>
      <c r="R361" s="10">
        <f t="shared" si="4"/>
        <v>0</v>
      </c>
      <c r="S361" s="7">
        <v>1794.0</v>
      </c>
      <c r="T361" s="14">
        <f t="shared" si="5"/>
        <v>9.966666667</v>
      </c>
      <c r="U361" s="14">
        <v>32.63</v>
      </c>
      <c r="V361" s="14">
        <f t="shared" si="6"/>
        <v>10.87666667</v>
      </c>
      <c r="W361" s="14">
        <v>110.49</v>
      </c>
      <c r="X361" s="14">
        <f t="shared" si="7"/>
        <v>36.83</v>
      </c>
      <c r="Y361" s="13">
        <f t="shared" si="8"/>
        <v>0.2279904975</v>
      </c>
      <c r="Z361" s="12">
        <f t="shared" si="9"/>
        <v>7</v>
      </c>
      <c r="AA361" s="19">
        <v>1.0</v>
      </c>
      <c r="AB361" s="19">
        <v>7.0</v>
      </c>
      <c r="AC361" s="19">
        <v>3.0</v>
      </c>
      <c r="AD361" s="19">
        <v>0.0</v>
      </c>
      <c r="AE361" s="19">
        <v>2.0</v>
      </c>
      <c r="AF361" s="10">
        <f t="shared" si="10"/>
        <v>0</v>
      </c>
      <c r="AG361" s="10">
        <f t="shared" si="11"/>
        <v>1</v>
      </c>
      <c r="AH361" s="10">
        <f t="shared" si="12"/>
        <v>1</v>
      </c>
      <c r="AI361" s="19">
        <v>7.0</v>
      </c>
      <c r="AJ361" s="13">
        <f t="shared" si="13"/>
        <v>0.28</v>
      </c>
      <c r="AK361" s="19">
        <v>12.0</v>
      </c>
      <c r="AL361" s="13">
        <f t="shared" si="14"/>
        <v>0.48</v>
      </c>
      <c r="AM361" s="19">
        <v>6.0</v>
      </c>
      <c r="AN361" s="13">
        <f t="shared" si="15"/>
        <v>0.24</v>
      </c>
      <c r="AO361" s="13">
        <f t="shared" si="16"/>
        <v>0.3684210526</v>
      </c>
      <c r="AP361" s="8">
        <v>5.0</v>
      </c>
      <c r="AQ361" s="14">
        <v>-13.81</v>
      </c>
      <c r="AR361" s="19">
        <v>17.33</v>
      </c>
      <c r="AS361" s="26">
        <v>8.0</v>
      </c>
      <c r="AT361" s="27">
        <v>-0.244</v>
      </c>
      <c r="AU361" s="8">
        <v>15.0</v>
      </c>
      <c r="AV361" s="27">
        <v>-3.366</v>
      </c>
      <c r="AW361" s="19">
        <v>48.76</v>
      </c>
      <c r="AX361" s="19">
        <v>16.81</v>
      </c>
      <c r="AY361" s="27">
        <v>-1.22</v>
      </c>
      <c r="AZ361" s="27">
        <v>2.23</v>
      </c>
      <c r="BA361" s="19">
        <v>50.55</v>
      </c>
      <c r="BB361" s="13">
        <f t="shared" si="17"/>
        <v>0.1428571429</v>
      </c>
      <c r="BC361" s="28">
        <f t="shared" si="18"/>
        <v>1</v>
      </c>
      <c r="BD361" s="26">
        <f t="shared" si="19"/>
        <v>1142.857143</v>
      </c>
      <c r="BE361" s="13">
        <f t="shared" si="20"/>
        <v>0.1428571429</v>
      </c>
      <c r="BF361" s="18">
        <f t="shared" si="21"/>
        <v>3.677597303</v>
      </c>
      <c r="BG361" s="18">
        <f t="shared" si="22"/>
        <v>0</v>
      </c>
      <c r="BH361" s="14">
        <f t="shared" si="23"/>
        <v>25.74318112</v>
      </c>
      <c r="BI361" s="14">
        <f t="shared" si="24"/>
        <v>20.22678517</v>
      </c>
      <c r="BJ361" s="14">
        <f t="shared" si="25"/>
        <v>47.80876494</v>
      </c>
      <c r="BK361" s="14">
        <f t="shared" si="26"/>
        <v>51.48636224</v>
      </c>
      <c r="BL361" s="14">
        <f t="shared" si="27"/>
        <v>-3.677597303</v>
      </c>
      <c r="BM361" s="19">
        <v>2.0</v>
      </c>
      <c r="BN361" s="19">
        <v>0.0</v>
      </c>
      <c r="BO361" s="26">
        <v>12.0</v>
      </c>
      <c r="BP361" s="26">
        <v>11.0</v>
      </c>
      <c r="BQ361" s="19">
        <v>7.0</v>
      </c>
      <c r="BR361" s="19">
        <v>4.0</v>
      </c>
      <c r="BS361" s="19">
        <v>5.0</v>
      </c>
      <c r="BT361" s="19">
        <v>13.0</v>
      </c>
      <c r="BU361" s="19">
        <v>14.0</v>
      </c>
      <c r="BV361" s="19">
        <v>10.0</v>
      </c>
      <c r="BW361" s="13">
        <f t="shared" si="28"/>
        <v>0.5833333333</v>
      </c>
      <c r="BX361" s="14">
        <v>6.79</v>
      </c>
      <c r="BY361" s="29">
        <f t="shared" si="29"/>
        <v>-6.205702566</v>
      </c>
      <c r="BZ361" s="18">
        <f t="shared" si="30"/>
        <v>2.527794026</v>
      </c>
      <c r="CA361" s="18">
        <f t="shared" si="31"/>
        <v>2.106495021</v>
      </c>
      <c r="CB361" s="14">
        <f t="shared" si="32"/>
        <v>35.38911636</v>
      </c>
      <c r="CC361" s="14">
        <f t="shared" si="33"/>
        <v>26.12053827</v>
      </c>
      <c r="CD361" s="14">
        <f t="shared" si="34"/>
        <v>59.4031596</v>
      </c>
      <c r="CE361" s="14">
        <f t="shared" si="35"/>
        <v>51.81977753</v>
      </c>
      <c r="CF361" s="14">
        <f t="shared" si="36"/>
        <v>-11.26097938</v>
      </c>
      <c r="CG361" s="7">
        <v>142.416667</v>
      </c>
      <c r="CH361" s="7">
        <v>6.0</v>
      </c>
      <c r="CI361" s="7">
        <v>5.0</v>
      </c>
      <c r="CJ361" s="26">
        <v>78.0</v>
      </c>
      <c r="CK361" s="7">
        <v>57.0</v>
      </c>
      <c r="CL361" s="7">
        <v>19.0</v>
      </c>
      <c r="CM361" s="7">
        <v>21.0</v>
      </c>
      <c r="CN361" s="7">
        <v>38.0</v>
      </c>
      <c r="CO361" s="7">
        <v>40.0</v>
      </c>
      <c r="CP361" s="19">
        <v>0.0</v>
      </c>
      <c r="CQ361" s="19">
        <v>0.0</v>
      </c>
      <c r="CR361" s="26">
        <f t="shared" si="37"/>
        <v>0</v>
      </c>
      <c r="CS361" s="18">
        <f t="shared" si="38"/>
        <v>0</v>
      </c>
      <c r="CT361" s="18">
        <f t="shared" si="39"/>
        <v>0</v>
      </c>
      <c r="CU361" s="18">
        <f t="shared" si="40"/>
        <v>0</v>
      </c>
      <c r="CV361" s="30">
        <v>1.45</v>
      </c>
      <c r="CW361" s="30">
        <v>0.93</v>
      </c>
      <c r="CX361" s="30">
        <v>0.79</v>
      </c>
      <c r="CY361" s="30">
        <v>1.09</v>
      </c>
      <c r="CZ361" s="30">
        <v>1.38</v>
      </c>
      <c r="DA361" s="30">
        <v>1.02</v>
      </c>
      <c r="DB361" s="7">
        <v>0.0</v>
      </c>
      <c r="DC361" s="7">
        <v>1.0</v>
      </c>
      <c r="DD361" s="13">
        <f t="shared" si="41"/>
        <v>0</v>
      </c>
      <c r="DE361" s="7">
        <v>0.01</v>
      </c>
      <c r="DF361" s="7">
        <v>0.24</v>
      </c>
      <c r="DG361" s="7">
        <v>0.0</v>
      </c>
      <c r="DH361" s="7">
        <v>0.0</v>
      </c>
      <c r="DI361" s="7">
        <v>1.0</v>
      </c>
      <c r="DJ361" s="8" t="s">
        <v>4391</v>
      </c>
      <c r="DK361" s="7" t="s">
        <v>4392</v>
      </c>
    </row>
    <row r="362" ht="12.75" customHeight="1">
      <c r="A362" s="7" t="s">
        <v>594</v>
      </c>
      <c r="B362" s="7" t="s">
        <v>1867</v>
      </c>
      <c r="C362" s="8" t="s">
        <v>860</v>
      </c>
      <c r="D362" s="20" t="s">
        <v>174</v>
      </c>
      <c r="E362" s="7">
        <v>7.0</v>
      </c>
      <c r="F362" s="7">
        <v>0.0</v>
      </c>
      <c r="G362" s="7">
        <v>0.0</v>
      </c>
      <c r="H362" s="24">
        <f t="shared" si="1"/>
        <v>0</v>
      </c>
      <c r="I362" s="25">
        <f t="shared" si="2"/>
        <v>0</v>
      </c>
      <c r="J362" s="19">
        <v>0.0</v>
      </c>
      <c r="K362" s="19">
        <v>0.0</v>
      </c>
      <c r="L362" s="19">
        <v>0.0</v>
      </c>
      <c r="M362" s="19">
        <v>10.0</v>
      </c>
      <c r="N362" s="19">
        <v>1.0</v>
      </c>
      <c r="O362" s="19">
        <v>5.0</v>
      </c>
      <c r="P362" s="19">
        <v>3.0</v>
      </c>
      <c r="Q362" s="10">
        <f t="shared" si="3"/>
        <v>0</v>
      </c>
      <c r="R362" s="10">
        <f t="shared" si="4"/>
        <v>0</v>
      </c>
      <c r="S362" s="7">
        <v>4881.0</v>
      </c>
      <c r="T362" s="14">
        <f t="shared" si="5"/>
        <v>11.62142857</v>
      </c>
      <c r="U362" s="14">
        <v>79.73</v>
      </c>
      <c r="V362" s="14">
        <f t="shared" si="6"/>
        <v>11.39</v>
      </c>
      <c r="W362" s="14">
        <v>267.74</v>
      </c>
      <c r="X362" s="14">
        <f t="shared" si="7"/>
        <v>38.24857143</v>
      </c>
      <c r="Y362" s="13">
        <f t="shared" si="8"/>
        <v>0.2294586583</v>
      </c>
      <c r="Z362" s="12">
        <f t="shared" si="9"/>
        <v>0</v>
      </c>
      <c r="AA362" s="19">
        <v>6.0</v>
      </c>
      <c r="AB362" s="19">
        <v>7.0</v>
      </c>
      <c r="AC362" s="19">
        <v>3.0</v>
      </c>
      <c r="AD362" s="19">
        <v>5.0</v>
      </c>
      <c r="AE362" s="19">
        <v>2.0</v>
      </c>
      <c r="AF362" s="10">
        <f t="shared" si="10"/>
        <v>0</v>
      </c>
      <c r="AG362" s="10">
        <f t="shared" si="11"/>
        <v>0</v>
      </c>
      <c r="AH362" s="10">
        <f t="shared" si="12"/>
        <v>0</v>
      </c>
      <c r="AI362" s="19">
        <v>34.0</v>
      </c>
      <c r="AJ362" s="13">
        <f t="shared" si="13"/>
        <v>0.4857142857</v>
      </c>
      <c r="AK362" s="19">
        <v>16.0</v>
      </c>
      <c r="AL362" s="13">
        <f t="shared" si="14"/>
        <v>0.2285714286</v>
      </c>
      <c r="AM362" s="19">
        <v>20.0</v>
      </c>
      <c r="AN362" s="13">
        <f t="shared" si="15"/>
        <v>0.2857142857</v>
      </c>
      <c r="AO362" s="13">
        <f t="shared" si="16"/>
        <v>0.68</v>
      </c>
      <c r="AP362" s="8">
        <v>10.0</v>
      </c>
      <c r="AQ362" s="14">
        <v>24.74</v>
      </c>
      <c r="AR362" s="19">
        <v>17.07</v>
      </c>
      <c r="AS362" s="26">
        <v>9.0</v>
      </c>
      <c r="AT362" s="27">
        <v>-0.455</v>
      </c>
      <c r="AU362" s="8">
        <v>9.0</v>
      </c>
      <c r="AV362" s="27">
        <v>2.781</v>
      </c>
      <c r="AW362" s="19">
        <v>51.78</v>
      </c>
      <c r="AX362" s="19">
        <v>16.82</v>
      </c>
      <c r="AY362" s="27">
        <v>-0.329</v>
      </c>
      <c r="AZ362" s="27">
        <v>-3.291</v>
      </c>
      <c r="BA362" s="19">
        <v>47.9</v>
      </c>
      <c r="BB362" s="13">
        <f t="shared" si="17"/>
        <v>0.02702702703</v>
      </c>
      <c r="BC362" s="28">
        <f t="shared" si="18"/>
        <v>0.9459459459</v>
      </c>
      <c r="BD362" s="26">
        <f t="shared" si="19"/>
        <v>972.972973</v>
      </c>
      <c r="BE362" s="13">
        <f t="shared" si="20"/>
        <v>-0.02702702703</v>
      </c>
      <c r="BF362" s="18">
        <f t="shared" si="21"/>
        <v>0.7525398219</v>
      </c>
      <c r="BG362" s="18">
        <f t="shared" si="22"/>
        <v>1.505079644</v>
      </c>
      <c r="BH362" s="14">
        <f t="shared" si="23"/>
        <v>27.84397341</v>
      </c>
      <c r="BI362" s="14">
        <f t="shared" si="24"/>
        <v>27.84397341</v>
      </c>
      <c r="BJ362" s="14">
        <f t="shared" si="25"/>
        <v>55.68794682</v>
      </c>
      <c r="BK362" s="14">
        <f t="shared" si="26"/>
        <v>58.69810611</v>
      </c>
      <c r="BL362" s="14">
        <f t="shared" si="27"/>
        <v>-3.010159288</v>
      </c>
      <c r="BM362" s="19">
        <v>1.0</v>
      </c>
      <c r="BN362" s="19">
        <v>2.0</v>
      </c>
      <c r="BO362" s="26">
        <v>36.0</v>
      </c>
      <c r="BP362" s="26">
        <v>35.0</v>
      </c>
      <c r="BQ362" s="19">
        <v>14.0</v>
      </c>
      <c r="BR362" s="19">
        <v>20.0</v>
      </c>
      <c r="BS362" s="19">
        <v>23.0</v>
      </c>
      <c r="BT362" s="19">
        <v>21.0</v>
      </c>
      <c r="BU362" s="19">
        <v>35.0</v>
      </c>
      <c r="BV362" s="19">
        <v>44.0</v>
      </c>
      <c r="BW362" s="13">
        <f t="shared" si="28"/>
        <v>0.4430379747</v>
      </c>
      <c r="BX362" s="14">
        <v>-4.86</v>
      </c>
      <c r="BY362" s="29">
        <f t="shared" si="29"/>
        <v>-1.348159288</v>
      </c>
      <c r="BZ362" s="18">
        <f t="shared" si="30"/>
        <v>1.545506583</v>
      </c>
      <c r="CA362" s="18">
        <f t="shared" si="31"/>
        <v>2.404121351</v>
      </c>
      <c r="CB362" s="14">
        <f t="shared" si="32"/>
        <v>28.67773326</v>
      </c>
      <c r="CC362" s="14">
        <f t="shared" si="33"/>
        <v>30.7384087</v>
      </c>
      <c r="CD362" s="14">
        <f t="shared" si="34"/>
        <v>54.95134516</v>
      </c>
      <c r="CE362" s="14">
        <f t="shared" si="35"/>
        <v>61.13337149</v>
      </c>
      <c r="CF362" s="14">
        <f t="shared" si="36"/>
        <v>3.171867043</v>
      </c>
      <c r="CG362" s="7">
        <v>349.4</v>
      </c>
      <c r="CH362" s="7">
        <v>9.0</v>
      </c>
      <c r="CI362" s="7">
        <v>14.0</v>
      </c>
      <c r="CJ362" s="26">
        <v>158.0</v>
      </c>
      <c r="CK362" s="7">
        <v>165.0</v>
      </c>
      <c r="CL362" s="7">
        <v>74.0</v>
      </c>
      <c r="CM362" s="7">
        <v>75.0</v>
      </c>
      <c r="CN362" s="7">
        <v>79.0</v>
      </c>
      <c r="CO362" s="7">
        <v>102.0</v>
      </c>
      <c r="CP362" s="19">
        <v>1.0</v>
      </c>
      <c r="CQ362" s="19">
        <v>0.0</v>
      </c>
      <c r="CR362" s="26">
        <f t="shared" si="37"/>
        <v>-1</v>
      </c>
      <c r="CS362" s="18">
        <f t="shared" si="38"/>
        <v>0.73755378</v>
      </c>
      <c r="CT362" s="18">
        <f t="shared" si="39"/>
        <v>0</v>
      </c>
      <c r="CU362" s="18">
        <f t="shared" si="40"/>
        <v>-0.73755378</v>
      </c>
      <c r="CV362" s="30">
        <v>2.3</v>
      </c>
      <c r="CW362" s="30">
        <v>3.16</v>
      </c>
      <c r="CX362" s="30">
        <v>2.37</v>
      </c>
      <c r="CY362" s="30">
        <v>2.72</v>
      </c>
      <c r="CZ362" s="30">
        <v>3.52</v>
      </c>
      <c r="DA362" s="30">
        <v>3.4</v>
      </c>
      <c r="DB362" s="7">
        <v>0.0</v>
      </c>
      <c r="DC362" s="7">
        <v>0.0</v>
      </c>
      <c r="DD362" s="13" t="str">
        <f t="shared" si="41"/>
        <v> </v>
      </c>
      <c r="DE362" s="7">
        <v>0.0</v>
      </c>
      <c r="DF362" s="7">
        <v>0.0</v>
      </c>
      <c r="DG362" s="7">
        <v>0.0</v>
      </c>
      <c r="DH362" s="7">
        <v>0.0</v>
      </c>
      <c r="DI362" s="7">
        <v>0.0</v>
      </c>
      <c r="DJ362" s="8" t="s">
        <v>4393</v>
      </c>
      <c r="DK362" s="7" t="s">
        <v>4394</v>
      </c>
    </row>
    <row r="363" ht="12.75" customHeight="1">
      <c r="A363" s="7" t="s">
        <v>339</v>
      </c>
      <c r="B363" s="7" t="s">
        <v>1870</v>
      </c>
      <c r="C363" s="8" t="s">
        <v>237</v>
      </c>
      <c r="D363" s="9" t="s">
        <v>174</v>
      </c>
      <c r="E363" s="7">
        <v>60.0</v>
      </c>
      <c r="F363" s="7">
        <v>2.0</v>
      </c>
      <c r="G363" s="7">
        <v>6.0</v>
      </c>
      <c r="H363" s="24">
        <f t="shared" si="1"/>
        <v>8</v>
      </c>
      <c r="I363" s="25">
        <f t="shared" si="2"/>
        <v>0.4286352136</v>
      </c>
      <c r="J363" s="19">
        <v>2.0</v>
      </c>
      <c r="K363" s="19">
        <v>3.0</v>
      </c>
      <c r="L363" s="19">
        <v>2.0</v>
      </c>
      <c r="M363" s="19">
        <v>63.0</v>
      </c>
      <c r="N363" s="19">
        <v>43.0</v>
      </c>
      <c r="O363" s="19">
        <v>57.0</v>
      </c>
      <c r="P363" s="19">
        <v>38.0</v>
      </c>
      <c r="Q363" s="10">
        <f t="shared" si="3"/>
        <v>0.03174603175</v>
      </c>
      <c r="R363" s="10">
        <f t="shared" si="4"/>
        <v>0.01226993865</v>
      </c>
      <c r="S363" s="7">
        <v>67190.0</v>
      </c>
      <c r="T363" s="14">
        <f t="shared" si="5"/>
        <v>18.66388889</v>
      </c>
      <c r="U363" s="14">
        <v>1058.41</v>
      </c>
      <c r="V363" s="14">
        <f t="shared" si="6"/>
        <v>17.64016667</v>
      </c>
      <c r="W363" s="14">
        <v>1782.26</v>
      </c>
      <c r="X363" s="14">
        <f t="shared" si="7"/>
        <v>29.70433333</v>
      </c>
      <c r="Y363" s="13">
        <f t="shared" si="8"/>
        <v>0.3725916773</v>
      </c>
      <c r="Z363" s="12">
        <f t="shared" si="9"/>
        <v>51.31034483</v>
      </c>
      <c r="AA363" s="19">
        <v>64.0</v>
      </c>
      <c r="AB363" s="19">
        <v>100.0</v>
      </c>
      <c r="AC363" s="19">
        <v>126.0</v>
      </c>
      <c r="AD363" s="19">
        <v>34.0</v>
      </c>
      <c r="AE363" s="19">
        <v>18.0</v>
      </c>
      <c r="AF363" s="10">
        <f t="shared" si="10"/>
        <v>0.06896551724</v>
      </c>
      <c r="AG363" s="10">
        <f t="shared" si="11"/>
        <v>0.1724137931</v>
      </c>
      <c r="AH363" s="10">
        <f t="shared" si="12"/>
        <v>0.2413793103</v>
      </c>
      <c r="AI363" s="19">
        <v>306.0</v>
      </c>
      <c r="AJ363" s="13">
        <f t="shared" si="13"/>
        <v>0.2766726944</v>
      </c>
      <c r="AK363" s="19">
        <v>392.0</v>
      </c>
      <c r="AL363" s="13">
        <f t="shared" si="14"/>
        <v>0.3544303797</v>
      </c>
      <c r="AM363" s="19">
        <v>408.0</v>
      </c>
      <c r="AN363" s="13">
        <f t="shared" si="15"/>
        <v>0.3688969259</v>
      </c>
      <c r="AO363" s="13">
        <f t="shared" si="16"/>
        <v>0.4383954155</v>
      </c>
      <c r="AP363" s="8">
        <v>1.0</v>
      </c>
      <c r="AQ363" s="14">
        <v>-9.13</v>
      </c>
      <c r="AR363" s="19">
        <v>17.98</v>
      </c>
      <c r="AS363" s="26">
        <v>1.0</v>
      </c>
      <c r="AT363" s="27">
        <v>1.796</v>
      </c>
      <c r="AU363" s="8">
        <v>1.0</v>
      </c>
      <c r="AV363" s="27">
        <v>1.264</v>
      </c>
      <c r="AW363" s="19">
        <v>50.76</v>
      </c>
      <c r="AX363" s="19">
        <v>17.14</v>
      </c>
      <c r="AY363" s="27">
        <v>-0.036000000000000004</v>
      </c>
      <c r="AZ363" s="27">
        <v>3.727</v>
      </c>
      <c r="BA363" s="19">
        <v>49.21</v>
      </c>
      <c r="BB363" s="13">
        <f t="shared" si="17"/>
        <v>0.05846774194</v>
      </c>
      <c r="BC363" s="28">
        <f t="shared" si="18"/>
        <v>0.9207419899</v>
      </c>
      <c r="BD363" s="26">
        <f t="shared" si="19"/>
        <v>979.2097318</v>
      </c>
      <c r="BE363" s="13">
        <f t="shared" si="20"/>
        <v>-0.02079026818</v>
      </c>
      <c r="BF363" s="18">
        <f t="shared" si="21"/>
        <v>1.643975397</v>
      </c>
      <c r="BG363" s="18">
        <f t="shared" si="22"/>
        <v>2.664373919</v>
      </c>
      <c r="BH363" s="14">
        <f t="shared" si="23"/>
        <v>28.11764817</v>
      </c>
      <c r="BI363" s="14">
        <f t="shared" si="24"/>
        <v>33.61646243</v>
      </c>
      <c r="BJ363" s="14">
        <f t="shared" si="25"/>
        <v>55.21489782</v>
      </c>
      <c r="BK363" s="14">
        <f t="shared" si="26"/>
        <v>61.62073299</v>
      </c>
      <c r="BL363" s="14">
        <f t="shared" si="27"/>
        <v>-6.405835168</v>
      </c>
      <c r="BM363" s="19">
        <v>29.0</v>
      </c>
      <c r="BN363" s="19">
        <v>47.0</v>
      </c>
      <c r="BO363" s="26">
        <v>467.0</v>
      </c>
      <c r="BP363" s="26">
        <v>546.0</v>
      </c>
      <c r="BQ363" s="19">
        <v>235.0</v>
      </c>
      <c r="BR363" s="19">
        <v>246.0</v>
      </c>
      <c r="BS363" s="19">
        <v>243.0</v>
      </c>
      <c r="BT363" s="19">
        <v>248.0</v>
      </c>
      <c r="BU363" s="19">
        <v>473.0</v>
      </c>
      <c r="BV363" s="19">
        <v>533.0</v>
      </c>
      <c r="BW363" s="13">
        <f t="shared" si="28"/>
        <v>0.4701789264</v>
      </c>
      <c r="BX363" s="14">
        <v>-7.53</v>
      </c>
      <c r="BY363" s="29">
        <f t="shared" si="29"/>
        <v>-7.480325139</v>
      </c>
      <c r="BZ363" s="18">
        <f t="shared" si="30"/>
        <v>1.904705917</v>
      </c>
      <c r="CA363" s="18">
        <f t="shared" si="31"/>
        <v>2.349137298</v>
      </c>
      <c r="CB363" s="14">
        <f t="shared" si="32"/>
        <v>29.73457571</v>
      </c>
      <c r="CC363" s="14">
        <f t="shared" si="33"/>
        <v>31.04670645</v>
      </c>
      <c r="CD363" s="14">
        <f t="shared" si="34"/>
        <v>58.60145205</v>
      </c>
      <c r="CE363" s="14">
        <f t="shared" si="35"/>
        <v>56.06184416</v>
      </c>
      <c r="CF363" s="14">
        <f t="shared" si="36"/>
        <v>-8.945443057</v>
      </c>
      <c r="CG363" s="7">
        <v>2835.083333</v>
      </c>
      <c r="CH363" s="7">
        <v>90.0</v>
      </c>
      <c r="CI363" s="7">
        <v>111.0</v>
      </c>
      <c r="CJ363" s="26">
        <v>1315.0</v>
      </c>
      <c r="CK363" s="7">
        <v>1356.0</v>
      </c>
      <c r="CL363" s="7">
        <v>642.0</v>
      </c>
      <c r="CM363" s="7">
        <v>589.0</v>
      </c>
      <c r="CN363" s="7">
        <v>722.0</v>
      </c>
      <c r="CO363" s="7">
        <v>593.0</v>
      </c>
      <c r="CP363" s="19">
        <v>14.0</v>
      </c>
      <c r="CQ363" s="19">
        <v>3.0</v>
      </c>
      <c r="CR363" s="26">
        <f t="shared" si="37"/>
        <v>-11</v>
      </c>
      <c r="CS363" s="18">
        <f t="shared" si="38"/>
        <v>0.7501116238</v>
      </c>
      <c r="CT363" s="18">
        <f t="shared" si="39"/>
        <v>0.1607382051</v>
      </c>
      <c r="CU363" s="18">
        <f t="shared" si="40"/>
        <v>-0.5893734187</v>
      </c>
      <c r="CV363" s="30">
        <v>39.6</v>
      </c>
      <c r="CW363" s="30">
        <v>43.84</v>
      </c>
      <c r="CX363" s="30">
        <v>55.12</v>
      </c>
      <c r="CY363" s="30">
        <v>38.35</v>
      </c>
      <c r="CZ363" s="30">
        <v>51.23</v>
      </c>
      <c r="DA363" s="30">
        <v>36.43</v>
      </c>
      <c r="DB363" s="7">
        <v>0.0</v>
      </c>
      <c r="DC363" s="7">
        <v>0.0</v>
      </c>
      <c r="DD363" s="13" t="str">
        <f t="shared" si="41"/>
        <v> </v>
      </c>
      <c r="DE363" s="7">
        <v>0.0</v>
      </c>
      <c r="DF363" s="7">
        <v>0.0</v>
      </c>
      <c r="DG363" s="7">
        <v>0.0</v>
      </c>
      <c r="DH363" s="7">
        <v>0.0</v>
      </c>
      <c r="DI363" s="7">
        <v>0.0</v>
      </c>
      <c r="DJ363" s="8" t="s">
        <v>4395</v>
      </c>
      <c r="DK363" s="7" t="s">
        <v>4396</v>
      </c>
    </row>
    <row r="364" ht="12.75" customHeight="1">
      <c r="A364" s="7" t="s">
        <v>825</v>
      </c>
      <c r="B364" s="7" t="s">
        <v>1874</v>
      </c>
      <c r="C364" s="8" t="s">
        <v>297</v>
      </c>
      <c r="D364" s="9" t="s">
        <v>174</v>
      </c>
      <c r="E364" s="7">
        <v>75.0</v>
      </c>
      <c r="F364" s="7">
        <v>1.0</v>
      </c>
      <c r="G364" s="7">
        <v>17.0</v>
      </c>
      <c r="H364" s="24">
        <f t="shared" si="1"/>
        <v>18</v>
      </c>
      <c r="I364" s="25">
        <f t="shared" si="2"/>
        <v>0.8633668643</v>
      </c>
      <c r="J364" s="19">
        <v>1.0</v>
      </c>
      <c r="K364" s="19">
        <v>9.0</v>
      </c>
      <c r="L364" s="19">
        <v>6.0</v>
      </c>
      <c r="M364" s="19">
        <v>69.0</v>
      </c>
      <c r="N364" s="19">
        <v>24.0</v>
      </c>
      <c r="O364" s="19">
        <v>59.0</v>
      </c>
      <c r="P364" s="19">
        <v>38.0</v>
      </c>
      <c r="Q364" s="10">
        <f t="shared" si="3"/>
        <v>0.01449275362</v>
      </c>
      <c r="R364" s="10">
        <f t="shared" si="4"/>
        <v>0.006578947368</v>
      </c>
      <c r="S364" s="7">
        <v>75055.0</v>
      </c>
      <c r="T364" s="14">
        <f t="shared" si="5"/>
        <v>16.67888889</v>
      </c>
      <c r="U364" s="14">
        <v>1161.82</v>
      </c>
      <c r="V364" s="14">
        <f t="shared" si="6"/>
        <v>15.49093333</v>
      </c>
      <c r="W364" s="14">
        <v>2462.62</v>
      </c>
      <c r="X364" s="14">
        <f t="shared" si="7"/>
        <v>32.83493333</v>
      </c>
      <c r="Y364" s="13">
        <f t="shared" si="8"/>
        <v>0.3205515887</v>
      </c>
      <c r="Z364" s="12">
        <f t="shared" si="9"/>
        <v>151.8387097</v>
      </c>
      <c r="AA364" s="19">
        <v>82.0</v>
      </c>
      <c r="AB364" s="19">
        <v>38.0</v>
      </c>
      <c r="AC364" s="19">
        <v>101.0</v>
      </c>
      <c r="AD364" s="19">
        <v>46.0</v>
      </c>
      <c r="AE364" s="19">
        <v>25.0</v>
      </c>
      <c r="AF364" s="10">
        <f t="shared" si="10"/>
        <v>0.03225806452</v>
      </c>
      <c r="AG364" s="10">
        <f t="shared" si="11"/>
        <v>0.4838709677</v>
      </c>
      <c r="AH364" s="10">
        <f t="shared" si="12"/>
        <v>0.5161290323</v>
      </c>
      <c r="AI364" s="19">
        <v>345.0</v>
      </c>
      <c r="AJ364" s="13">
        <f t="shared" si="13"/>
        <v>0.3375733855</v>
      </c>
      <c r="AK364" s="19">
        <v>315.0</v>
      </c>
      <c r="AL364" s="13">
        <f t="shared" si="14"/>
        <v>0.3082191781</v>
      </c>
      <c r="AM364" s="19">
        <v>362.0</v>
      </c>
      <c r="AN364" s="13">
        <f t="shared" si="15"/>
        <v>0.3542074364</v>
      </c>
      <c r="AO364" s="13">
        <f t="shared" si="16"/>
        <v>0.5227272727</v>
      </c>
      <c r="AP364" s="8">
        <v>5.0</v>
      </c>
      <c r="AQ364" s="14">
        <v>2.91</v>
      </c>
      <c r="AR364" s="19">
        <v>17.23</v>
      </c>
      <c r="AS364" s="26">
        <v>6.0</v>
      </c>
      <c r="AT364" s="27">
        <v>-0.129</v>
      </c>
      <c r="AU364" s="8">
        <v>7.0</v>
      </c>
      <c r="AV364" s="27">
        <v>0.305</v>
      </c>
      <c r="AW364" s="19">
        <v>49.89</v>
      </c>
      <c r="AX364" s="19">
        <v>16.21</v>
      </c>
      <c r="AY364" s="27">
        <v>0.044</v>
      </c>
      <c r="AZ364" s="27">
        <v>-5.555</v>
      </c>
      <c r="BA364" s="19">
        <v>48.28</v>
      </c>
      <c r="BB364" s="13">
        <f t="shared" si="17"/>
        <v>0.05927342256</v>
      </c>
      <c r="BC364" s="28">
        <f t="shared" si="18"/>
        <v>0.9307568438</v>
      </c>
      <c r="BD364" s="26">
        <f t="shared" si="19"/>
        <v>990.0302664</v>
      </c>
      <c r="BE364" s="13">
        <f t="shared" si="20"/>
        <v>-0.009969733638</v>
      </c>
      <c r="BF364" s="18">
        <f t="shared" si="21"/>
        <v>1.600936462</v>
      </c>
      <c r="BG364" s="18">
        <f t="shared" si="22"/>
        <v>2.220653802</v>
      </c>
      <c r="BH364" s="14">
        <f t="shared" si="23"/>
        <v>27.0093474</v>
      </c>
      <c r="BI364" s="14">
        <f t="shared" si="24"/>
        <v>32.07037235</v>
      </c>
      <c r="BJ364" s="14">
        <f t="shared" si="25"/>
        <v>49.62903031</v>
      </c>
      <c r="BK364" s="14">
        <f t="shared" si="26"/>
        <v>57.84028507</v>
      </c>
      <c r="BL364" s="14">
        <f t="shared" si="27"/>
        <v>-8.211254755</v>
      </c>
      <c r="BM364" s="19">
        <v>31.0</v>
      </c>
      <c r="BN364" s="19">
        <v>43.0</v>
      </c>
      <c r="BO364" s="26">
        <v>492.0</v>
      </c>
      <c r="BP364" s="26">
        <v>578.0</v>
      </c>
      <c r="BQ364" s="19">
        <v>198.0</v>
      </c>
      <c r="BR364" s="19">
        <v>238.0</v>
      </c>
      <c r="BS364" s="19">
        <v>240.0</v>
      </c>
      <c r="BT364" s="19">
        <v>261.0</v>
      </c>
      <c r="BU364" s="19">
        <v>470.0</v>
      </c>
      <c r="BV364" s="19">
        <v>603.0</v>
      </c>
      <c r="BW364" s="13">
        <f t="shared" si="28"/>
        <v>0.4380242311</v>
      </c>
      <c r="BX364" s="14">
        <v>-2.25</v>
      </c>
      <c r="BY364" s="29">
        <f t="shared" si="29"/>
        <v>-2.986709301</v>
      </c>
      <c r="BZ364" s="18">
        <f t="shared" si="30"/>
        <v>1.907025593</v>
      </c>
      <c r="CA364" s="18">
        <f t="shared" si="31"/>
        <v>2.354762036</v>
      </c>
      <c r="CB364" s="14">
        <f t="shared" si="32"/>
        <v>27.7596595</v>
      </c>
      <c r="CC364" s="14">
        <f t="shared" si="33"/>
        <v>31.30838538</v>
      </c>
      <c r="CD364" s="14">
        <f t="shared" si="34"/>
        <v>49.84799071</v>
      </c>
      <c r="CE364" s="14">
        <f t="shared" si="35"/>
        <v>55.58565032</v>
      </c>
      <c r="CF364" s="14">
        <f t="shared" si="36"/>
        <v>-2.473595146</v>
      </c>
      <c r="CG364" s="7">
        <v>3618.2</v>
      </c>
      <c r="CH364" s="7">
        <v>115.0</v>
      </c>
      <c r="CI364" s="7">
        <v>142.0</v>
      </c>
      <c r="CJ364" s="26">
        <v>1559.0</v>
      </c>
      <c r="CK364" s="7">
        <v>1746.0</v>
      </c>
      <c r="CL364" s="7">
        <v>579.0</v>
      </c>
      <c r="CM364" s="7">
        <v>693.0</v>
      </c>
      <c r="CN364" s="7">
        <v>753.0</v>
      </c>
      <c r="CO364" s="7">
        <v>771.0</v>
      </c>
      <c r="CP364" s="19">
        <v>6.0</v>
      </c>
      <c r="CQ364" s="19">
        <v>11.0</v>
      </c>
      <c r="CR364" s="26">
        <f t="shared" si="37"/>
        <v>5</v>
      </c>
      <c r="CS364" s="18">
        <f t="shared" si="38"/>
        <v>0.2877889548</v>
      </c>
      <c r="CT364" s="18">
        <f t="shared" si="39"/>
        <v>0.5276130837</v>
      </c>
      <c r="CU364" s="18">
        <f t="shared" si="40"/>
        <v>0.239824129</v>
      </c>
      <c r="CV364" s="30">
        <v>41.42</v>
      </c>
      <c r="CW364" s="30">
        <v>50.87</v>
      </c>
      <c r="CX364" s="30">
        <v>50.93</v>
      </c>
      <c r="CY364" s="30">
        <v>59.11</v>
      </c>
      <c r="CZ364" s="30">
        <v>46.52</v>
      </c>
      <c r="DA364" s="30">
        <v>50.32</v>
      </c>
      <c r="DB364" s="7">
        <v>0.0</v>
      </c>
      <c r="DC364" s="7">
        <v>0.0</v>
      </c>
      <c r="DD364" s="13" t="str">
        <f t="shared" si="41"/>
        <v> </v>
      </c>
      <c r="DE364" s="7">
        <v>0.0</v>
      </c>
      <c r="DF364" s="7">
        <v>0.0</v>
      </c>
      <c r="DG364" s="7">
        <v>0.0</v>
      </c>
      <c r="DH364" s="7">
        <v>0.0</v>
      </c>
      <c r="DI364" s="7">
        <v>0.0</v>
      </c>
      <c r="DJ364" s="8" t="s">
        <v>4397</v>
      </c>
      <c r="DK364" s="7" t="s">
        <v>4398</v>
      </c>
    </row>
    <row r="365" ht="12.75" customHeight="1">
      <c r="A365" s="7" t="s">
        <v>512</v>
      </c>
      <c r="B365" s="7" t="s">
        <v>1877</v>
      </c>
      <c r="C365" s="8" t="s">
        <v>237</v>
      </c>
      <c r="D365" s="9" t="s">
        <v>150</v>
      </c>
      <c r="E365" s="7">
        <v>16.0</v>
      </c>
      <c r="F365" s="7">
        <v>4.0</v>
      </c>
      <c r="G365" s="7">
        <v>2.0</v>
      </c>
      <c r="H365" s="24">
        <f t="shared" si="1"/>
        <v>6</v>
      </c>
      <c r="I365" s="25">
        <f t="shared" si="2"/>
        <v>1.63129673</v>
      </c>
      <c r="J365" s="19">
        <v>3.0</v>
      </c>
      <c r="K365" s="19">
        <v>0.0</v>
      </c>
      <c r="L365" s="19">
        <v>0.0</v>
      </c>
      <c r="M365" s="19">
        <v>29.0</v>
      </c>
      <c r="N365" s="19">
        <v>18.0</v>
      </c>
      <c r="O365" s="19">
        <v>10.0</v>
      </c>
      <c r="P365" s="19">
        <v>42.0</v>
      </c>
      <c r="Q365" s="10">
        <f t="shared" si="3"/>
        <v>0.1379310345</v>
      </c>
      <c r="R365" s="10">
        <f t="shared" si="4"/>
        <v>0.0701754386</v>
      </c>
      <c r="S365" s="7">
        <v>13241.0</v>
      </c>
      <c r="T365" s="14">
        <f t="shared" si="5"/>
        <v>13.79270833</v>
      </c>
      <c r="U365" s="14">
        <v>203.16</v>
      </c>
      <c r="V365" s="14">
        <f t="shared" si="6"/>
        <v>12.6975</v>
      </c>
      <c r="W365" s="14">
        <v>560.83</v>
      </c>
      <c r="X365" s="14">
        <f t="shared" si="7"/>
        <v>35.051875</v>
      </c>
      <c r="Y365" s="13">
        <f t="shared" si="8"/>
        <v>0.265919711</v>
      </c>
      <c r="Z365" s="12">
        <f t="shared" si="9"/>
        <v>0</v>
      </c>
      <c r="AA365" s="19">
        <v>5.0</v>
      </c>
      <c r="AB365" s="19">
        <v>29.0</v>
      </c>
      <c r="AC365" s="19">
        <v>45.0</v>
      </c>
      <c r="AD365" s="19">
        <v>2.0</v>
      </c>
      <c r="AE365" s="19">
        <v>6.0</v>
      </c>
      <c r="AF365" s="10">
        <f t="shared" si="10"/>
        <v>0.5</v>
      </c>
      <c r="AG365" s="10">
        <f t="shared" si="11"/>
        <v>0</v>
      </c>
      <c r="AH365" s="10">
        <f t="shared" si="12"/>
        <v>0.5</v>
      </c>
      <c r="AI365" s="19">
        <v>89.0</v>
      </c>
      <c r="AJ365" s="13">
        <f t="shared" si="13"/>
        <v>0.4517766497</v>
      </c>
      <c r="AK365" s="19">
        <v>51.0</v>
      </c>
      <c r="AL365" s="13">
        <f t="shared" si="14"/>
        <v>0.2588832487</v>
      </c>
      <c r="AM365" s="19">
        <v>57.0</v>
      </c>
      <c r="AN365" s="13">
        <f t="shared" si="15"/>
        <v>0.2893401015</v>
      </c>
      <c r="AO365" s="13">
        <f t="shared" si="16"/>
        <v>0.6357142857</v>
      </c>
      <c r="AP365" s="8">
        <v>16.0</v>
      </c>
      <c r="AQ365" s="14">
        <v>17.96</v>
      </c>
      <c r="AR365" s="19">
        <v>17.05</v>
      </c>
      <c r="AS365" s="26">
        <v>10.0</v>
      </c>
      <c r="AT365" s="27">
        <v>-0.14400000000000002</v>
      </c>
      <c r="AU365" s="8">
        <v>10.0</v>
      </c>
      <c r="AV365" s="27">
        <v>-1.024</v>
      </c>
      <c r="AW365" s="19">
        <v>49.41</v>
      </c>
      <c r="AX365" s="19">
        <v>17.5</v>
      </c>
      <c r="AY365" s="27">
        <v>5.33</v>
      </c>
      <c r="AZ365" s="27">
        <v>8.476</v>
      </c>
      <c r="BA365" s="19">
        <v>52.88</v>
      </c>
      <c r="BB365" s="13">
        <f t="shared" si="17"/>
        <v>0.0612244898</v>
      </c>
      <c r="BC365" s="28">
        <f t="shared" si="18"/>
        <v>0.9230769231</v>
      </c>
      <c r="BD365" s="26">
        <f t="shared" si="19"/>
        <v>984.3014129</v>
      </c>
      <c r="BE365" s="13">
        <f t="shared" si="20"/>
        <v>-0.01569858713</v>
      </c>
      <c r="BF365" s="18">
        <f t="shared" si="21"/>
        <v>1.772002363</v>
      </c>
      <c r="BG365" s="18">
        <f t="shared" si="22"/>
        <v>2.06733609</v>
      </c>
      <c r="BH365" s="14">
        <f t="shared" si="23"/>
        <v>28.94270526</v>
      </c>
      <c r="BI365" s="14">
        <f t="shared" si="24"/>
        <v>26.87536917</v>
      </c>
      <c r="BJ365" s="14">
        <f t="shared" si="25"/>
        <v>62.90608387</v>
      </c>
      <c r="BK365" s="14">
        <f t="shared" si="26"/>
        <v>49.91139988</v>
      </c>
      <c r="BL365" s="14">
        <f t="shared" si="27"/>
        <v>12.99468399</v>
      </c>
      <c r="BM365" s="19">
        <v>6.0</v>
      </c>
      <c r="BN365" s="19">
        <v>7.0</v>
      </c>
      <c r="BO365" s="26">
        <v>92.0</v>
      </c>
      <c r="BP365" s="26">
        <v>84.0</v>
      </c>
      <c r="BQ365" s="19">
        <v>57.0</v>
      </c>
      <c r="BR365" s="19">
        <v>41.0</v>
      </c>
      <c r="BS365" s="19">
        <v>58.0</v>
      </c>
      <c r="BT365" s="19">
        <v>37.0</v>
      </c>
      <c r="BU365" s="19">
        <v>117.0</v>
      </c>
      <c r="BV365" s="19">
        <v>97.0</v>
      </c>
      <c r="BW365" s="13">
        <f t="shared" si="28"/>
        <v>0.546728972</v>
      </c>
      <c r="BX365" s="14">
        <v>2.87</v>
      </c>
      <c r="BY365" s="29">
        <f t="shared" si="29"/>
        <v>0.1475411358</v>
      </c>
      <c r="BZ365" s="18">
        <f t="shared" si="30"/>
        <v>1.576492742</v>
      </c>
      <c r="CA365" s="18">
        <f t="shared" si="31"/>
        <v>2.207089839</v>
      </c>
      <c r="CB365" s="14">
        <f t="shared" si="32"/>
        <v>28.77099255</v>
      </c>
      <c r="CC365" s="14">
        <f t="shared" si="33"/>
        <v>28.53451863</v>
      </c>
      <c r="CD365" s="14">
        <f t="shared" si="34"/>
        <v>59.82789957</v>
      </c>
      <c r="CE365" s="14">
        <f t="shared" si="35"/>
        <v>53.20663005</v>
      </c>
      <c r="CF365" s="14">
        <f t="shared" si="36"/>
        <v>6.373414475</v>
      </c>
      <c r="CG365" s="7">
        <v>761.183333</v>
      </c>
      <c r="CH365" s="7">
        <v>20.0</v>
      </c>
      <c r="CI365" s="7">
        <v>28.0</v>
      </c>
      <c r="CJ365" s="26">
        <v>345.0</v>
      </c>
      <c r="CK365" s="7">
        <v>334.0</v>
      </c>
      <c r="CL365" s="7">
        <v>187.0</v>
      </c>
      <c r="CM365" s="7">
        <v>153.0</v>
      </c>
      <c r="CN365" s="7">
        <v>207.0</v>
      </c>
      <c r="CO365" s="7">
        <v>160.0</v>
      </c>
      <c r="CP365" s="19">
        <v>2.0</v>
      </c>
      <c r="CQ365" s="19">
        <v>6.0</v>
      </c>
      <c r="CR365" s="26">
        <f t="shared" si="37"/>
        <v>4</v>
      </c>
      <c r="CS365" s="18">
        <f t="shared" si="38"/>
        <v>0.5437655766</v>
      </c>
      <c r="CT365" s="18">
        <f t="shared" si="39"/>
        <v>1.63129673</v>
      </c>
      <c r="CU365" s="18">
        <f t="shared" si="40"/>
        <v>1.087531153</v>
      </c>
      <c r="CV365" s="30">
        <v>7.91</v>
      </c>
      <c r="CW365" s="30">
        <v>8.26</v>
      </c>
      <c r="CX365" s="30">
        <v>9.5</v>
      </c>
      <c r="CY365" s="30">
        <v>6.18</v>
      </c>
      <c r="CZ365" s="30">
        <v>7.76</v>
      </c>
      <c r="DA365" s="30">
        <v>9.06</v>
      </c>
      <c r="DB365" s="7">
        <v>1.0</v>
      </c>
      <c r="DC365" s="7">
        <v>2.0</v>
      </c>
      <c r="DD365" s="13">
        <f t="shared" si="41"/>
        <v>0.3333333333</v>
      </c>
      <c r="DE365" s="7">
        <v>-0.02</v>
      </c>
      <c r="DF365" s="7">
        <v>-0.73</v>
      </c>
      <c r="DG365" s="7">
        <v>3.0</v>
      </c>
      <c r="DH365" s="7">
        <v>0.0</v>
      </c>
      <c r="DI365" s="7">
        <v>0.0</v>
      </c>
      <c r="DJ365" s="8" t="s">
        <v>4399</v>
      </c>
      <c r="DK365" s="7" t="s">
        <v>4400</v>
      </c>
    </row>
    <row r="366" ht="12.75" customHeight="1">
      <c r="A366" s="7" t="s">
        <v>1879</v>
      </c>
      <c r="B366" s="7" t="s">
        <v>1880</v>
      </c>
      <c r="C366" s="8" t="s">
        <v>166</v>
      </c>
      <c r="D366" s="9" t="s">
        <v>247</v>
      </c>
      <c r="E366" s="7">
        <v>82.0</v>
      </c>
      <c r="F366" s="7">
        <v>9.0</v>
      </c>
      <c r="G366" s="7">
        <v>19.0</v>
      </c>
      <c r="H366" s="24">
        <f t="shared" si="1"/>
        <v>28</v>
      </c>
      <c r="I366" s="25">
        <f t="shared" si="2"/>
        <v>1.589303734</v>
      </c>
      <c r="J366" s="19">
        <v>8.0</v>
      </c>
      <c r="K366" s="19">
        <v>12.0</v>
      </c>
      <c r="L366" s="19">
        <v>6.0</v>
      </c>
      <c r="M366" s="19">
        <v>96.0</v>
      </c>
      <c r="N366" s="19">
        <v>31.0</v>
      </c>
      <c r="O366" s="19">
        <v>57.0</v>
      </c>
      <c r="P366" s="19">
        <v>112.0</v>
      </c>
      <c r="Q366" s="10">
        <f t="shared" si="3"/>
        <v>0.09375</v>
      </c>
      <c r="R366" s="10">
        <f t="shared" si="4"/>
        <v>0.04891304348</v>
      </c>
      <c r="S366" s="7">
        <v>63424.0</v>
      </c>
      <c r="T366" s="14">
        <f t="shared" si="5"/>
        <v>12.89105691</v>
      </c>
      <c r="U366" s="14">
        <v>1000.63</v>
      </c>
      <c r="V366" s="14">
        <f t="shared" si="6"/>
        <v>12.20280488</v>
      </c>
      <c r="W366" s="14">
        <v>2887.47</v>
      </c>
      <c r="X366" s="14">
        <f t="shared" si="7"/>
        <v>35.21304878</v>
      </c>
      <c r="Y366" s="13">
        <f t="shared" si="8"/>
        <v>0.2573570639</v>
      </c>
      <c r="Z366" s="12">
        <f t="shared" si="9"/>
        <v>149.8285714</v>
      </c>
      <c r="AA366" s="19">
        <v>41.0</v>
      </c>
      <c r="AB366" s="19">
        <v>64.0</v>
      </c>
      <c r="AC366" s="19">
        <v>60.0</v>
      </c>
      <c r="AD366" s="19">
        <v>15.0</v>
      </c>
      <c r="AE366" s="19">
        <v>21.0</v>
      </c>
      <c r="AF366" s="10">
        <f t="shared" si="10"/>
        <v>0.2285714286</v>
      </c>
      <c r="AG366" s="10">
        <f t="shared" si="11"/>
        <v>0.5142857143</v>
      </c>
      <c r="AH366" s="10">
        <f t="shared" si="12"/>
        <v>0.7428571429</v>
      </c>
      <c r="AI366" s="19">
        <v>272.0</v>
      </c>
      <c r="AJ366" s="13">
        <f t="shared" si="13"/>
        <v>0.3105022831</v>
      </c>
      <c r="AK366" s="19">
        <v>297.0</v>
      </c>
      <c r="AL366" s="13">
        <f t="shared" si="14"/>
        <v>0.3390410959</v>
      </c>
      <c r="AM366" s="19">
        <v>307.0</v>
      </c>
      <c r="AN366" s="13">
        <f t="shared" si="15"/>
        <v>0.350456621</v>
      </c>
      <c r="AO366" s="13">
        <f t="shared" si="16"/>
        <v>0.4780316344</v>
      </c>
      <c r="AP366" s="8">
        <v>7.0</v>
      </c>
      <c r="AQ366" s="14">
        <v>1.4</v>
      </c>
      <c r="AR366" s="19">
        <v>17.48</v>
      </c>
      <c r="AS366" s="26">
        <v>7.0</v>
      </c>
      <c r="AT366" s="27">
        <v>0.931</v>
      </c>
      <c r="AU366" s="8">
        <v>1.0</v>
      </c>
      <c r="AV366" s="27">
        <v>1.15</v>
      </c>
      <c r="AW366" s="19">
        <v>50.54</v>
      </c>
      <c r="AX366" s="19">
        <v>18.19</v>
      </c>
      <c r="AY366" s="27">
        <v>0.792</v>
      </c>
      <c r="AZ366" s="27">
        <v>-11.963</v>
      </c>
      <c r="BA366" s="19">
        <v>44.54</v>
      </c>
      <c r="BB366" s="13">
        <f t="shared" si="17"/>
        <v>0.08009153318</v>
      </c>
      <c r="BC366" s="28">
        <f t="shared" si="18"/>
        <v>0.9190647482</v>
      </c>
      <c r="BD366" s="26">
        <f t="shared" si="19"/>
        <v>999.1562814</v>
      </c>
      <c r="BE366" s="13">
        <f t="shared" si="20"/>
        <v>-0.0008437186178</v>
      </c>
      <c r="BF366" s="18">
        <f t="shared" si="21"/>
        <v>2.098677833</v>
      </c>
      <c r="BG366" s="18">
        <f t="shared" si="22"/>
        <v>2.698300071</v>
      </c>
      <c r="BH366" s="14">
        <f t="shared" si="23"/>
        <v>26.2034918</v>
      </c>
      <c r="BI366" s="14">
        <f t="shared" si="24"/>
        <v>33.33899643</v>
      </c>
      <c r="BJ366" s="14">
        <f t="shared" si="25"/>
        <v>48.44947683</v>
      </c>
      <c r="BK366" s="14">
        <f t="shared" si="26"/>
        <v>65.95844618</v>
      </c>
      <c r="BL366" s="14">
        <f t="shared" si="27"/>
        <v>-17.50896935</v>
      </c>
      <c r="BM366" s="19">
        <v>35.0</v>
      </c>
      <c r="BN366" s="19">
        <v>45.0</v>
      </c>
      <c r="BO366" s="26">
        <v>402.0</v>
      </c>
      <c r="BP366" s="26">
        <v>511.0</v>
      </c>
      <c r="BQ366" s="19">
        <v>153.0</v>
      </c>
      <c r="BR366" s="19">
        <v>253.0</v>
      </c>
      <c r="BS366" s="19">
        <v>218.0</v>
      </c>
      <c r="BT366" s="19">
        <v>291.0</v>
      </c>
      <c r="BU366" s="19">
        <v>392.0</v>
      </c>
      <c r="BV366" s="19">
        <v>551.0</v>
      </c>
      <c r="BW366" s="13">
        <f t="shared" si="28"/>
        <v>0.4156945917</v>
      </c>
      <c r="BX366" s="14">
        <v>-2.43</v>
      </c>
      <c r="BY366" s="29">
        <f t="shared" si="29"/>
        <v>-3.958728576</v>
      </c>
      <c r="BZ366" s="18">
        <f t="shared" si="30"/>
        <v>2.1275229</v>
      </c>
      <c r="CA366" s="18">
        <f t="shared" si="31"/>
        <v>2.312524892</v>
      </c>
      <c r="CB366" s="14">
        <f t="shared" si="32"/>
        <v>27.30321056</v>
      </c>
      <c r="CC366" s="14">
        <f t="shared" si="33"/>
        <v>31.959094</v>
      </c>
      <c r="CD366" s="14">
        <f t="shared" si="34"/>
        <v>49.22594653</v>
      </c>
      <c r="CE366" s="14">
        <f t="shared" si="35"/>
        <v>62.20691959</v>
      </c>
      <c r="CF366" s="14">
        <f t="shared" si="36"/>
        <v>-4.52799629</v>
      </c>
      <c r="CG366" s="7">
        <v>3891.85</v>
      </c>
      <c r="CH366" s="7">
        <v>138.0</v>
      </c>
      <c r="CI366" s="7">
        <v>150.0</v>
      </c>
      <c r="CJ366" s="26">
        <v>1633.0</v>
      </c>
      <c r="CK366" s="7">
        <v>1923.0</v>
      </c>
      <c r="CL366" s="7">
        <v>636.0</v>
      </c>
      <c r="CM366" s="7">
        <v>839.0</v>
      </c>
      <c r="CN366" s="7">
        <v>786.0</v>
      </c>
      <c r="CO366" s="7">
        <v>1123.0</v>
      </c>
      <c r="CP366" s="19">
        <v>8.0</v>
      </c>
      <c r="CQ366" s="19">
        <v>9.0</v>
      </c>
      <c r="CR366" s="26">
        <f t="shared" si="37"/>
        <v>1</v>
      </c>
      <c r="CS366" s="18">
        <f t="shared" si="38"/>
        <v>0.454086781</v>
      </c>
      <c r="CT366" s="18">
        <f t="shared" si="39"/>
        <v>0.5108476287</v>
      </c>
      <c r="CU366" s="18">
        <f t="shared" si="40"/>
        <v>0.05676084763</v>
      </c>
      <c r="CV366" s="30">
        <v>32.62</v>
      </c>
      <c r="CW366" s="30">
        <v>42.44</v>
      </c>
      <c r="CX366" s="30">
        <v>39.47</v>
      </c>
      <c r="CY366" s="30">
        <v>59.19</v>
      </c>
      <c r="CZ366" s="30">
        <v>36.43</v>
      </c>
      <c r="DA366" s="30">
        <v>39.46</v>
      </c>
      <c r="DB366" s="7">
        <v>52.0</v>
      </c>
      <c r="DC366" s="7">
        <v>45.0</v>
      </c>
      <c r="DD366" s="13">
        <f t="shared" si="41"/>
        <v>0.5360824742</v>
      </c>
      <c r="DE366" s="7">
        <v>-0.26</v>
      </c>
      <c r="DF366" s="7">
        <v>0.82</v>
      </c>
      <c r="DG366" s="7">
        <v>53.0</v>
      </c>
      <c r="DH366" s="7">
        <v>21.0</v>
      </c>
      <c r="DI366" s="7">
        <v>15.0</v>
      </c>
      <c r="DJ366" s="8" t="s">
        <v>4401</v>
      </c>
      <c r="DK366" s="7" t="s">
        <v>4402</v>
      </c>
    </row>
    <row r="367" ht="12.75" customHeight="1">
      <c r="A367" s="7" t="s">
        <v>339</v>
      </c>
      <c r="B367" s="7" t="s">
        <v>1882</v>
      </c>
      <c r="C367" s="8" t="s">
        <v>149</v>
      </c>
      <c r="D367" s="9" t="s">
        <v>174</v>
      </c>
      <c r="E367" s="7">
        <v>2.0</v>
      </c>
      <c r="F367" s="7">
        <v>0.0</v>
      </c>
      <c r="G367" s="7">
        <v>0.0</v>
      </c>
      <c r="H367" s="24">
        <f t="shared" si="1"/>
        <v>0</v>
      </c>
      <c r="I367" s="25">
        <f t="shared" si="2"/>
        <v>0</v>
      </c>
      <c r="J367" s="19">
        <v>0.0</v>
      </c>
      <c r="K367" s="19">
        <v>0.0</v>
      </c>
      <c r="L367" s="19">
        <v>0.0</v>
      </c>
      <c r="M367" s="19">
        <v>3.0</v>
      </c>
      <c r="N367" s="19">
        <v>1.0</v>
      </c>
      <c r="O367" s="19">
        <v>0.0</v>
      </c>
      <c r="P367" s="19">
        <v>0.0</v>
      </c>
      <c r="Q367" s="10">
        <f t="shared" si="3"/>
        <v>0</v>
      </c>
      <c r="R367" s="10">
        <f t="shared" si="4"/>
        <v>0</v>
      </c>
      <c r="S367" s="7">
        <v>1533.0</v>
      </c>
      <c r="T367" s="14">
        <f t="shared" si="5"/>
        <v>12.775</v>
      </c>
      <c r="U367" s="14">
        <v>23.29</v>
      </c>
      <c r="V367" s="14">
        <f t="shared" si="6"/>
        <v>11.645</v>
      </c>
      <c r="W367" s="14">
        <v>73.25</v>
      </c>
      <c r="X367" s="14">
        <f t="shared" si="7"/>
        <v>36.625</v>
      </c>
      <c r="Y367" s="13">
        <f t="shared" si="8"/>
        <v>0.2412471514</v>
      </c>
      <c r="Z367" s="12">
        <f t="shared" si="9"/>
        <v>0</v>
      </c>
      <c r="AA367" s="19">
        <v>0.0</v>
      </c>
      <c r="AB367" s="19">
        <v>1.0</v>
      </c>
      <c r="AC367" s="19">
        <v>3.0</v>
      </c>
      <c r="AD367" s="19">
        <v>0.0</v>
      </c>
      <c r="AE367" s="19">
        <v>0.0</v>
      </c>
      <c r="AF367" s="10">
        <f t="shared" si="10"/>
        <v>0</v>
      </c>
      <c r="AG367" s="10">
        <f t="shared" si="11"/>
        <v>0</v>
      </c>
      <c r="AH367" s="10">
        <f t="shared" si="12"/>
        <v>0</v>
      </c>
      <c r="AI367" s="19">
        <v>6.0</v>
      </c>
      <c r="AJ367" s="13">
        <f t="shared" si="13"/>
        <v>0.3333333333</v>
      </c>
      <c r="AK367" s="19">
        <v>4.0</v>
      </c>
      <c r="AL367" s="13">
        <f t="shared" si="14"/>
        <v>0.2222222222</v>
      </c>
      <c r="AM367" s="19">
        <v>8.0</v>
      </c>
      <c r="AN367" s="13">
        <f t="shared" si="15"/>
        <v>0.4444444444</v>
      </c>
      <c r="AO367" s="13">
        <f t="shared" si="16"/>
        <v>0.6</v>
      </c>
      <c r="AP367" s="8">
        <v>9.0</v>
      </c>
      <c r="AQ367" s="14">
        <v>11.06</v>
      </c>
      <c r="AR367" s="19">
        <v>17.26</v>
      </c>
      <c r="AS367" s="26">
        <v>7.0</v>
      </c>
      <c r="AT367" s="27">
        <v>-0.295</v>
      </c>
      <c r="AU367" s="8">
        <v>8.0</v>
      </c>
      <c r="AV367" s="27">
        <v>3.304</v>
      </c>
      <c r="AW367" s="19">
        <v>50.49</v>
      </c>
      <c r="AX367" s="19">
        <v>15.72</v>
      </c>
      <c r="AY367" s="27">
        <v>-4.018</v>
      </c>
      <c r="AZ367" s="27">
        <v>-4.357</v>
      </c>
      <c r="BA367" s="19">
        <v>50.86</v>
      </c>
      <c r="BB367" s="13">
        <f t="shared" si="17"/>
        <v>0.125</v>
      </c>
      <c r="BC367" s="28">
        <f t="shared" si="18"/>
        <v>0.7826086957</v>
      </c>
      <c r="BD367" s="26">
        <f t="shared" si="19"/>
        <v>907.6086957</v>
      </c>
      <c r="BE367" s="13">
        <f t="shared" si="20"/>
        <v>-0.09239130435</v>
      </c>
      <c r="BF367" s="18">
        <f t="shared" si="21"/>
        <v>2.576212967</v>
      </c>
      <c r="BG367" s="18">
        <f t="shared" si="22"/>
        <v>12.88106483</v>
      </c>
      <c r="BH367" s="14">
        <f t="shared" si="23"/>
        <v>20.60970374</v>
      </c>
      <c r="BI367" s="14">
        <f t="shared" si="24"/>
        <v>59.25289824</v>
      </c>
      <c r="BJ367" s="14">
        <f t="shared" si="25"/>
        <v>56.67668527</v>
      </c>
      <c r="BK367" s="14">
        <f t="shared" si="26"/>
        <v>69.55775011</v>
      </c>
      <c r="BL367" s="14">
        <f t="shared" si="27"/>
        <v>-12.88106483</v>
      </c>
      <c r="BM367" s="19">
        <v>1.0</v>
      </c>
      <c r="BN367" s="19">
        <v>5.0</v>
      </c>
      <c r="BO367" s="26">
        <v>7.0</v>
      </c>
      <c r="BP367" s="26">
        <v>18.0</v>
      </c>
      <c r="BQ367" s="19">
        <v>6.0</v>
      </c>
      <c r="BR367" s="19">
        <v>2.0</v>
      </c>
      <c r="BS367" s="19">
        <v>8.0</v>
      </c>
      <c r="BT367" s="19">
        <v>2.0</v>
      </c>
      <c r="BU367" s="19">
        <v>10.0</v>
      </c>
      <c r="BV367" s="19">
        <v>17.0</v>
      </c>
      <c r="BW367" s="13">
        <f t="shared" si="28"/>
        <v>0.3703703704</v>
      </c>
      <c r="BX367" s="14">
        <v>-8.91</v>
      </c>
      <c r="BY367" s="29">
        <f t="shared" si="29"/>
        <v>-7.710064835</v>
      </c>
      <c r="BZ367" s="18">
        <f t="shared" si="30"/>
        <v>1.874023946</v>
      </c>
      <c r="CA367" s="18">
        <f t="shared" si="31"/>
        <v>4.37272254</v>
      </c>
      <c r="CB367" s="14">
        <f t="shared" si="32"/>
        <v>23.73763665</v>
      </c>
      <c r="CC367" s="14">
        <f t="shared" si="33"/>
        <v>36.23112962</v>
      </c>
      <c r="CD367" s="14">
        <f t="shared" si="34"/>
        <v>49.34929724</v>
      </c>
      <c r="CE367" s="14">
        <f t="shared" si="35"/>
        <v>58.71941697</v>
      </c>
      <c r="CF367" s="14">
        <f t="shared" si="36"/>
        <v>-3.510945105</v>
      </c>
      <c r="CG367" s="7">
        <v>96.05</v>
      </c>
      <c r="CH367" s="7">
        <v>3.0</v>
      </c>
      <c r="CI367" s="7">
        <v>7.0</v>
      </c>
      <c r="CJ367" s="26">
        <v>35.0</v>
      </c>
      <c r="CK367" s="7">
        <v>51.0</v>
      </c>
      <c r="CL367" s="7">
        <v>22.0</v>
      </c>
      <c r="CM367" s="7">
        <v>20.0</v>
      </c>
      <c r="CN367" s="7">
        <v>19.0</v>
      </c>
      <c r="CO367" s="7">
        <v>16.0</v>
      </c>
      <c r="CP367" s="19">
        <v>0.0</v>
      </c>
      <c r="CQ367" s="19">
        <v>0.0</v>
      </c>
      <c r="CR367" s="26">
        <f t="shared" si="37"/>
        <v>0</v>
      </c>
      <c r="CS367" s="18">
        <f t="shared" si="38"/>
        <v>0</v>
      </c>
      <c r="CT367" s="18">
        <f t="shared" si="39"/>
        <v>0</v>
      </c>
      <c r="CU367" s="18">
        <f t="shared" si="40"/>
        <v>0</v>
      </c>
      <c r="CV367" s="30">
        <v>0.7</v>
      </c>
      <c r="CW367" s="30">
        <v>1.74</v>
      </c>
      <c r="CX367" s="30">
        <v>0.76</v>
      </c>
      <c r="CY367" s="30">
        <v>0.92</v>
      </c>
      <c r="CZ367" s="30">
        <v>0.7</v>
      </c>
      <c r="DA367" s="30">
        <v>1.12</v>
      </c>
      <c r="DB367" s="7">
        <v>0.0</v>
      </c>
      <c r="DC367" s="7">
        <v>0.0</v>
      </c>
      <c r="DD367" s="13" t="str">
        <f t="shared" si="41"/>
        <v> </v>
      </c>
      <c r="DE367" s="7">
        <v>0.0</v>
      </c>
      <c r="DF367" s="7">
        <v>0.0</v>
      </c>
      <c r="DG367" s="7">
        <v>0.0</v>
      </c>
      <c r="DH367" s="7">
        <v>0.0</v>
      </c>
      <c r="DI367" s="7">
        <v>0.0</v>
      </c>
      <c r="DJ367" s="9" t="s">
        <v>4403</v>
      </c>
      <c r="DK367" s="7" t="s">
        <v>4404</v>
      </c>
    </row>
    <row r="368" ht="12.75" customHeight="1">
      <c r="A368" s="7" t="s">
        <v>1884</v>
      </c>
      <c r="B368" s="7" t="s">
        <v>1885</v>
      </c>
      <c r="C368" s="8" t="s">
        <v>254</v>
      </c>
      <c r="D368" s="9" t="s">
        <v>174</v>
      </c>
      <c r="E368" s="7">
        <v>73.0</v>
      </c>
      <c r="F368" s="7">
        <v>1.0</v>
      </c>
      <c r="G368" s="7">
        <v>4.0</v>
      </c>
      <c r="H368" s="24">
        <f t="shared" si="1"/>
        <v>5</v>
      </c>
      <c r="I368" s="25">
        <f t="shared" si="2"/>
        <v>0.3165892782</v>
      </c>
      <c r="J368" s="19">
        <v>1.0</v>
      </c>
      <c r="K368" s="19">
        <v>1.0</v>
      </c>
      <c r="L368" s="19">
        <v>2.0</v>
      </c>
      <c r="M368" s="19">
        <v>63.0</v>
      </c>
      <c r="N368" s="19">
        <v>28.0</v>
      </c>
      <c r="O368" s="19">
        <v>37.0</v>
      </c>
      <c r="P368" s="19">
        <v>29.0</v>
      </c>
      <c r="Q368" s="10">
        <f t="shared" si="3"/>
        <v>0.01587301587</v>
      </c>
      <c r="R368" s="10">
        <f t="shared" si="4"/>
        <v>0.0078125</v>
      </c>
      <c r="S368" s="7">
        <v>56856.0</v>
      </c>
      <c r="T368" s="14">
        <f t="shared" si="5"/>
        <v>12.98082192</v>
      </c>
      <c r="U368" s="14">
        <v>931.66</v>
      </c>
      <c r="V368" s="14">
        <f t="shared" si="6"/>
        <v>12.76246575</v>
      </c>
      <c r="W368" s="14">
        <v>2557.16</v>
      </c>
      <c r="X368" s="14">
        <f t="shared" si="7"/>
        <v>35.02958904</v>
      </c>
      <c r="Y368" s="13">
        <f t="shared" si="8"/>
        <v>0.2670415785</v>
      </c>
      <c r="Z368" s="12">
        <f t="shared" si="9"/>
        <v>16.96428571</v>
      </c>
      <c r="AA368" s="19">
        <v>75.0</v>
      </c>
      <c r="AB368" s="19">
        <v>95.0</v>
      </c>
      <c r="AC368" s="19">
        <v>94.0</v>
      </c>
      <c r="AD368" s="19">
        <v>32.0</v>
      </c>
      <c r="AE368" s="19">
        <v>8.0</v>
      </c>
      <c r="AF368" s="10">
        <f t="shared" si="10"/>
        <v>0.03571428571</v>
      </c>
      <c r="AG368" s="10">
        <f t="shared" si="11"/>
        <v>0.1071428571</v>
      </c>
      <c r="AH368" s="10">
        <f t="shared" si="12"/>
        <v>0.1428571429</v>
      </c>
      <c r="AI368" s="19">
        <v>288.0</v>
      </c>
      <c r="AJ368" s="13">
        <f t="shared" si="13"/>
        <v>0.3834886818</v>
      </c>
      <c r="AK368" s="19">
        <v>218.0</v>
      </c>
      <c r="AL368" s="13">
        <f t="shared" si="14"/>
        <v>0.2902796272</v>
      </c>
      <c r="AM368" s="19">
        <v>245.0</v>
      </c>
      <c r="AN368" s="13">
        <f t="shared" si="15"/>
        <v>0.3262316911</v>
      </c>
      <c r="AO368" s="13">
        <f t="shared" si="16"/>
        <v>0.5691699605</v>
      </c>
      <c r="AP368" s="8">
        <v>7.0</v>
      </c>
      <c r="AQ368" s="14">
        <v>6.95</v>
      </c>
      <c r="AR368" s="19">
        <v>16.81</v>
      </c>
      <c r="AS368" s="26">
        <v>7.0</v>
      </c>
      <c r="AT368" s="27">
        <v>-0.854</v>
      </c>
      <c r="AU368" s="8">
        <v>8.0</v>
      </c>
      <c r="AV368" s="27">
        <v>-0.794</v>
      </c>
      <c r="AW368" s="19">
        <v>49.76</v>
      </c>
      <c r="AX368" s="19">
        <v>16.2</v>
      </c>
      <c r="AY368" s="27">
        <v>1.52</v>
      </c>
      <c r="AZ368" s="27">
        <v>5.496</v>
      </c>
      <c r="BA368" s="19">
        <v>52.54</v>
      </c>
      <c r="BB368" s="13">
        <f t="shared" si="17"/>
        <v>0.05894736842</v>
      </c>
      <c r="BC368" s="28">
        <f t="shared" si="18"/>
        <v>0.9274193548</v>
      </c>
      <c r="BD368" s="26">
        <f t="shared" si="19"/>
        <v>986.3667233</v>
      </c>
      <c r="BE368" s="13">
        <f t="shared" si="20"/>
        <v>-0.01363327674</v>
      </c>
      <c r="BF368" s="18">
        <f t="shared" si="21"/>
        <v>1.803232939</v>
      </c>
      <c r="BG368" s="18">
        <f t="shared" si="22"/>
        <v>1.738831763</v>
      </c>
      <c r="BH368" s="14">
        <f t="shared" si="23"/>
        <v>30.59055879</v>
      </c>
      <c r="BI368" s="14">
        <f t="shared" si="24"/>
        <v>23.95723762</v>
      </c>
      <c r="BJ368" s="14">
        <f t="shared" si="25"/>
        <v>58.08986111</v>
      </c>
      <c r="BK368" s="14">
        <f t="shared" si="26"/>
        <v>46.56205053</v>
      </c>
      <c r="BL368" s="14">
        <f t="shared" si="27"/>
        <v>11.52781057</v>
      </c>
      <c r="BM368" s="19">
        <v>28.0</v>
      </c>
      <c r="BN368" s="19">
        <v>27.0</v>
      </c>
      <c r="BO368" s="26">
        <v>447.0</v>
      </c>
      <c r="BP368" s="26">
        <v>345.0</v>
      </c>
      <c r="BQ368" s="19">
        <v>192.0</v>
      </c>
      <c r="BR368" s="19">
        <v>119.0</v>
      </c>
      <c r="BS368" s="19">
        <v>235.0</v>
      </c>
      <c r="BT368" s="19">
        <v>232.0</v>
      </c>
      <c r="BU368" s="19">
        <v>387.0</v>
      </c>
      <c r="BV368" s="19">
        <v>340.0</v>
      </c>
      <c r="BW368" s="13">
        <f t="shared" si="28"/>
        <v>0.5323246217</v>
      </c>
      <c r="BX368" s="14">
        <v>-0.6000000000000001</v>
      </c>
      <c r="BY368" s="29">
        <f t="shared" si="29"/>
        <v>3.487731523</v>
      </c>
      <c r="BZ368" s="18">
        <f t="shared" si="30"/>
        <v>2.095859818</v>
      </c>
      <c r="CA368" s="18">
        <f t="shared" si="31"/>
        <v>2.027143103</v>
      </c>
      <c r="CB368" s="14">
        <f t="shared" si="32"/>
        <v>29.59972513</v>
      </c>
      <c r="CC368" s="14">
        <f t="shared" si="33"/>
        <v>26.26696444</v>
      </c>
      <c r="CD368" s="14">
        <f t="shared" si="34"/>
        <v>56.12437725</v>
      </c>
      <c r="CE368" s="14">
        <f t="shared" si="35"/>
        <v>50.47242742</v>
      </c>
      <c r="CF368" s="14">
        <f t="shared" si="36"/>
        <v>5.875860738</v>
      </c>
      <c r="CG368" s="7">
        <v>3492.6</v>
      </c>
      <c r="CH368" s="7">
        <v>122.0</v>
      </c>
      <c r="CI368" s="7">
        <v>118.0</v>
      </c>
      <c r="CJ368" s="26">
        <v>1601.0</v>
      </c>
      <c r="CK368" s="7">
        <v>1411.0</v>
      </c>
      <c r="CL368" s="7">
        <v>703.0</v>
      </c>
      <c r="CM368" s="7">
        <v>565.0</v>
      </c>
      <c r="CN368" s="7">
        <v>841.0</v>
      </c>
      <c r="CO368" s="7">
        <v>844.0</v>
      </c>
      <c r="CP368" s="19">
        <v>16.0</v>
      </c>
      <c r="CQ368" s="19">
        <v>3.0</v>
      </c>
      <c r="CR368" s="26">
        <f t="shared" si="37"/>
        <v>-13</v>
      </c>
      <c r="CS368" s="18">
        <f t="shared" si="38"/>
        <v>1.01308569</v>
      </c>
      <c r="CT368" s="18">
        <f t="shared" si="39"/>
        <v>0.1899535669</v>
      </c>
      <c r="CU368" s="18">
        <f t="shared" si="40"/>
        <v>-0.8231321233</v>
      </c>
      <c r="CV368" s="30">
        <v>33.28</v>
      </c>
      <c r="CW368" s="30">
        <v>27.42</v>
      </c>
      <c r="CX368" s="30">
        <v>35.23</v>
      </c>
      <c r="CY368" s="30">
        <v>36.68</v>
      </c>
      <c r="CZ368" s="30">
        <v>36.02</v>
      </c>
      <c r="DA368" s="30">
        <v>31.58</v>
      </c>
      <c r="DB368" s="7">
        <v>0.0</v>
      </c>
      <c r="DC368" s="7">
        <v>0.0</v>
      </c>
      <c r="DD368" s="13" t="str">
        <f t="shared" si="41"/>
        <v> </v>
      </c>
      <c r="DE368" s="7">
        <v>0.0</v>
      </c>
      <c r="DF368" s="7">
        <v>0.0</v>
      </c>
      <c r="DG368" s="7">
        <v>0.0</v>
      </c>
      <c r="DH368" s="7">
        <v>0.0</v>
      </c>
      <c r="DI368" s="7">
        <v>0.0</v>
      </c>
      <c r="DJ368" s="8" t="s">
        <v>4405</v>
      </c>
      <c r="DK368" s="7" t="s">
        <v>4406</v>
      </c>
    </row>
    <row r="369" ht="12.75" customHeight="1">
      <c r="A369" s="7" t="s">
        <v>1889</v>
      </c>
      <c r="B369" s="7" t="s">
        <v>1885</v>
      </c>
      <c r="C369" s="8" t="s">
        <v>458</v>
      </c>
      <c r="D369" s="9" t="s">
        <v>247</v>
      </c>
      <c r="E369" s="7">
        <v>2.0</v>
      </c>
      <c r="F369" s="7">
        <v>0.0</v>
      </c>
      <c r="G369" s="7">
        <v>0.0</v>
      </c>
      <c r="H369" s="24">
        <f t="shared" si="1"/>
        <v>0</v>
      </c>
      <c r="I369" s="25">
        <f t="shared" si="2"/>
        <v>0</v>
      </c>
      <c r="J369" s="19">
        <v>0.0</v>
      </c>
      <c r="K369" s="19">
        <v>0.0</v>
      </c>
      <c r="L369" s="19">
        <v>0.0</v>
      </c>
      <c r="M369" s="19">
        <v>1.0</v>
      </c>
      <c r="N369" s="19">
        <v>0.0</v>
      </c>
      <c r="O369" s="19">
        <v>0.0</v>
      </c>
      <c r="P369" s="19">
        <v>1.0</v>
      </c>
      <c r="Q369" s="10">
        <f t="shared" si="3"/>
        <v>0</v>
      </c>
      <c r="R369" s="10">
        <f t="shared" si="4"/>
        <v>0</v>
      </c>
      <c r="S369" s="7">
        <v>688.0</v>
      </c>
      <c r="T369" s="14">
        <f t="shared" si="5"/>
        <v>5.733333333</v>
      </c>
      <c r="U369" s="14">
        <v>11.52</v>
      </c>
      <c r="V369" s="14">
        <f t="shared" si="6"/>
        <v>5.76</v>
      </c>
      <c r="W369" s="14">
        <v>76.79</v>
      </c>
      <c r="X369" s="14">
        <f t="shared" si="7"/>
        <v>38.395</v>
      </c>
      <c r="Y369" s="13">
        <f t="shared" si="8"/>
        <v>0.1304495527</v>
      </c>
      <c r="Z369" s="12">
        <f t="shared" si="9"/>
        <v>0</v>
      </c>
      <c r="AA369" s="19">
        <v>0.0</v>
      </c>
      <c r="AB369" s="19">
        <v>2.0</v>
      </c>
      <c r="AC369" s="19">
        <v>3.0</v>
      </c>
      <c r="AD369" s="19">
        <v>1.0</v>
      </c>
      <c r="AE369" s="19">
        <v>0.0</v>
      </c>
      <c r="AF369" s="10">
        <f t="shared" si="10"/>
        <v>0</v>
      </c>
      <c r="AG369" s="10">
        <f t="shared" si="11"/>
        <v>0</v>
      </c>
      <c r="AH369" s="10">
        <f t="shared" si="12"/>
        <v>0</v>
      </c>
      <c r="AI369" s="19">
        <v>1.0</v>
      </c>
      <c r="AJ369" s="13">
        <f t="shared" si="13"/>
        <v>0.07142857143</v>
      </c>
      <c r="AK369" s="19">
        <v>10.0</v>
      </c>
      <c r="AL369" s="13">
        <f t="shared" si="14"/>
        <v>0.7142857143</v>
      </c>
      <c r="AM369" s="19">
        <v>3.0</v>
      </c>
      <c r="AN369" s="13">
        <f t="shared" si="15"/>
        <v>0.2142857143</v>
      </c>
      <c r="AO369" s="13">
        <f t="shared" si="16"/>
        <v>0.09090909091</v>
      </c>
      <c r="AP369" s="8">
        <v>1.0</v>
      </c>
      <c r="AQ369" s="14">
        <v>-40.91</v>
      </c>
      <c r="AR369" s="19">
        <v>17.3</v>
      </c>
      <c r="AS369" s="26">
        <v>9.0</v>
      </c>
      <c r="AT369" s="27">
        <v>-0.737</v>
      </c>
      <c r="AU369" s="8">
        <v>16.0</v>
      </c>
      <c r="AV369" s="27">
        <v>-6.273</v>
      </c>
      <c r="AW369" s="19">
        <v>46.8</v>
      </c>
      <c r="AX369" s="19">
        <v>16.65</v>
      </c>
      <c r="AY369" s="27">
        <v>-0.377</v>
      </c>
      <c r="AZ369" s="27">
        <v>3.159</v>
      </c>
      <c r="BA369" s="19">
        <v>50.45</v>
      </c>
      <c r="BB369" s="13">
        <f t="shared" si="17"/>
        <v>0</v>
      </c>
      <c r="BC369" s="28">
        <f t="shared" si="18"/>
        <v>0.7142857143</v>
      </c>
      <c r="BD369" s="26">
        <f t="shared" si="19"/>
        <v>714.2857143</v>
      </c>
      <c r="BE369" s="13">
        <f t="shared" si="20"/>
        <v>-0.2857142857</v>
      </c>
      <c r="BF369" s="18">
        <f t="shared" si="21"/>
        <v>0</v>
      </c>
      <c r="BG369" s="18">
        <f t="shared" si="22"/>
        <v>10.41666667</v>
      </c>
      <c r="BH369" s="14">
        <f t="shared" si="23"/>
        <v>41.66666667</v>
      </c>
      <c r="BI369" s="14">
        <f t="shared" si="24"/>
        <v>36.45833333</v>
      </c>
      <c r="BJ369" s="14">
        <f t="shared" si="25"/>
        <v>62.5</v>
      </c>
      <c r="BK369" s="14">
        <f t="shared" si="26"/>
        <v>78.125</v>
      </c>
      <c r="BL369" s="14">
        <f t="shared" si="27"/>
        <v>-15.625</v>
      </c>
      <c r="BM369" s="19">
        <v>0.0</v>
      </c>
      <c r="BN369" s="19">
        <v>2.0</v>
      </c>
      <c r="BO369" s="26">
        <v>8.0</v>
      </c>
      <c r="BP369" s="26">
        <v>5.0</v>
      </c>
      <c r="BQ369" s="19">
        <v>1.0</v>
      </c>
      <c r="BR369" s="19">
        <v>3.0</v>
      </c>
      <c r="BS369" s="19">
        <v>3.0</v>
      </c>
      <c r="BT369" s="19">
        <v>5.0</v>
      </c>
      <c r="BU369" s="19">
        <v>4.0</v>
      </c>
      <c r="BV369" s="19">
        <v>10.0</v>
      </c>
      <c r="BW369" s="13">
        <f t="shared" si="28"/>
        <v>0.2857142857</v>
      </c>
      <c r="BX369" s="14">
        <v>-18.57</v>
      </c>
      <c r="BY369" s="29">
        <f t="shared" si="29"/>
        <v>-15.32881818</v>
      </c>
      <c r="BZ369" s="18">
        <f t="shared" si="30"/>
        <v>1.357978116</v>
      </c>
      <c r="CA369" s="18">
        <f t="shared" si="31"/>
        <v>2.715956233</v>
      </c>
      <c r="CB369" s="14">
        <f t="shared" si="32"/>
        <v>29.1965295</v>
      </c>
      <c r="CC369" s="14">
        <f t="shared" si="33"/>
        <v>29.1965295</v>
      </c>
      <c r="CD369" s="14">
        <f t="shared" si="34"/>
        <v>70.61486205</v>
      </c>
      <c r="CE369" s="14">
        <f t="shared" si="35"/>
        <v>52.28215748</v>
      </c>
      <c r="CF369" s="14">
        <f t="shared" si="36"/>
        <v>-33.95770457</v>
      </c>
      <c r="CG369" s="7">
        <v>88.366667</v>
      </c>
      <c r="CH369" s="7">
        <v>2.0</v>
      </c>
      <c r="CI369" s="7">
        <v>4.0</v>
      </c>
      <c r="CJ369" s="26">
        <v>41.0</v>
      </c>
      <c r="CK369" s="7">
        <v>39.0</v>
      </c>
      <c r="CL369" s="7">
        <v>15.0</v>
      </c>
      <c r="CM369" s="7">
        <v>18.0</v>
      </c>
      <c r="CN369" s="7">
        <v>46.0</v>
      </c>
      <c r="CO369" s="7">
        <v>16.0</v>
      </c>
      <c r="CP369" s="19">
        <v>1.0</v>
      </c>
      <c r="CQ369" s="19">
        <v>0.0</v>
      </c>
      <c r="CR369" s="26">
        <f t="shared" si="37"/>
        <v>-1</v>
      </c>
      <c r="CS369" s="18">
        <f t="shared" si="38"/>
        <v>5.23255814</v>
      </c>
      <c r="CT369" s="18">
        <f t="shared" si="39"/>
        <v>0</v>
      </c>
      <c r="CU369" s="18">
        <f t="shared" si="40"/>
        <v>-5.23255814</v>
      </c>
      <c r="CV369" s="30">
        <v>0.65</v>
      </c>
      <c r="CW369" s="30">
        <v>0.76</v>
      </c>
      <c r="CX369" s="30">
        <v>0.18</v>
      </c>
      <c r="CY369" s="30">
        <v>0.23</v>
      </c>
      <c r="CZ369" s="30">
        <v>0.39</v>
      </c>
      <c r="DA369" s="30">
        <v>0.45</v>
      </c>
      <c r="DB369" s="7">
        <v>0.0</v>
      </c>
      <c r="DC369" s="7">
        <v>0.0</v>
      </c>
      <c r="DD369" s="13" t="str">
        <f t="shared" si="41"/>
        <v> </v>
      </c>
      <c r="DE369" s="7">
        <v>0.0</v>
      </c>
      <c r="DF369" s="7">
        <v>0.0</v>
      </c>
      <c r="DG369" s="7">
        <v>0.0</v>
      </c>
      <c r="DH369" s="7">
        <v>0.0</v>
      </c>
      <c r="DI369" s="7">
        <v>0.0</v>
      </c>
      <c r="DJ369" s="8" t="s">
        <v>4407</v>
      </c>
      <c r="DK369" s="7" t="s">
        <v>4408</v>
      </c>
    </row>
    <row r="370" ht="12.75" customHeight="1">
      <c r="A370" s="7" t="s">
        <v>1891</v>
      </c>
      <c r="B370" s="7" t="s">
        <v>1892</v>
      </c>
      <c r="C370" s="8" t="s">
        <v>325</v>
      </c>
      <c r="D370" s="9" t="s">
        <v>247</v>
      </c>
      <c r="E370" s="7">
        <v>79.0</v>
      </c>
      <c r="F370" s="7">
        <v>22.0</v>
      </c>
      <c r="G370" s="7">
        <v>33.0</v>
      </c>
      <c r="H370" s="24">
        <f t="shared" si="1"/>
        <v>55</v>
      </c>
      <c r="I370" s="25">
        <f t="shared" si="2"/>
        <v>2.912150138</v>
      </c>
      <c r="J370" s="19">
        <v>20.0</v>
      </c>
      <c r="K370" s="19">
        <v>16.0</v>
      </c>
      <c r="L370" s="19">
        <v>13.0</v>
      </c>
      <c r="M370" s="19">
        <v>81.0</v>
      </c>
      <c r="N370" s="19">
        <v>48.0</v>
      </c>
      <c r="O370" s="19">
        <v>32.0</v>
      </c>
      <c r="P370" s="19">
        <v>122.0</v>
      </c>
      <c r="Q370" s="10">
        <f t="shared" si="3"/>
        <v>0.2716049383</v>
      </c>
      <c r="R370" s="10">
        <f t="shared" si="4"/>
        <v>0.1366459627</v>
      </c>
      <c r="S370" s="7">
        <v>67991.0</v>
      </c>
      <c r="T370" s="14">
        <f t="shared" si="5"/>
        <v>14.34409283</v>
      </c>
      <c r="U370" s="14">
        <v>1078.58</v>
      </c>
      <c r="V370" s="14">
        <f t="shared" si="6"/>
        <v>13.65291139</v>
      </c>
      <c r="W370" s="14">
        <v>2652.96</v>
      </c>
      <c r="X370" s="14">
        <f t="shared" si="7"/>
        <v>33.58177215</v>
      </c>
      <c r="Y370" s="13">
        <f t="shared" si="8"/>
        <v>0.2890442016</v>
      </c>
      <c r="Z370" s="12">
        <f t="shared" si="9"/>
        <v>134.9253731</v>
      </c>
      <c r="AA370" s="19">
        <v>16.0</v>
      </c>
      <c r="AB370" s="19">
        <v>30.0</v>
      </c>
      <c r="AC370" s="19">
        <v>49.0</v>
      </c>
      <c r="AD370" s="19">
        <v>38.0</v>
      </c>
      <c r="AE370" s="19">
        <v>32.0</v>
      </c>
      <c r="AF370" s="10">
        <f t="shared" si="10"/>
        <v>0.2985074627</v>
      </c>
      <c r="AG370" s="10">
        <f t="shared" si="11"/>
        <v>0.4328358209</v>
      </c>
      <c r="AH370" s="10">
        <f t="shared" si="12"/>
        <v>0.7313432836</v>
      </c>
      <c r="AI370" s="19">
        <v>287.0</v>
      </c>
      <c r="AJ370" s="13">
        <f t="shared" si="13"/>
        <v>0.2775628627</v>
      </c>
      <c r="AK370" s="19">
        <v>322.0</v>
      </c>
      <c r="AL370" s="13">
        <f t="shared" si="14"/>
        <v>0.3114119923</v>
      </c>
      <c r="AM370" s="19">
        <v>425.0</v>
      </c>
      <c r="AN370" s="13">
        <f t="shared" si="15"/>
        <v>0.4110251451</v>
      </c>
      <c r="AO370" s="13">
        <f t="shared" si="16"/>
        <v>0.4712643678</v>
      </c>
      <c r="AP370" s="8">
        <v>6.0</v>
      </c>
      <c r="AQ370" s="14">
        <v>-1.69</v>
      </c>
      <c r="AR370" s="19">
        <v>17.96</v>
      </c>
      <c r="AS370" s="26">
        <v>1.0</v>
      </c>
      <c r="AT370" s="27">
        <v>1.083</v>
      </c>
      <c r="AU370" s="8">
        <v>4.0</v>
      </c>
      <c r="AV370" s="27">
        <v>0.729</v>
      </c>
      <c r="AW370" s="19">
        <v>50.19</v>
      </c>
      <c r="AX370" s="19">
        <v>18.64</v>
      </c>
      <c r="AY370" s="27">
        <v>0.039</v>
      </c>
      <c r="AZ370" s="27">
        <v>-2.367</v>
      </c>
      <c r="BA370" s="19">
        <v>49.47</v>
      </c>
      <c r="BB370" s="13">
        <f t="shared" si="17"/>
        <v>0.1185840708</v>
      </c>
      <c r="BC370" s="28">
        <f t="shared" si="18"/>
        <v>0.9200779727</v>
      </c>
      <c r="BD370" s="26">
        <f t="shared" si="19"/>
        <v>1038.662044</v>
      </c>
      <c r="BE370" s="13">
        <f t="shared" si="20"/>
        <v>0.03866204351</v>
      </c>
      <c r="BF370" s="18">
        <f t="shared" si="21"/>
        <v>3.727122698</v>
      </c>
      <c r="BG370" s="18">
        <f t="shared" si="22"/>
        <v>2.280776577</v>
      </c>
      <c r="BH370" s="14">
        <f t="shared" si="23"/>
        <v>31.4302138</v>
      </c>
      <c r="BI370" s="14">
        <f t="shared" si="24"/>
        <v>28.53752156</v>
      </c>
      <c r="BJ370" s="14">
        <f t="shared" si="25"/>
        <v>52.62474735</v>
      </c>
      <c r="BK370" s="14">
        <f t="shared" si="26"/>
        <v>52.06846038</v>
      </c>
      <c r="BL370" s="14">
        <f t="shared" si="27"/>
        <v>0.5562869699</v>
      </c>
      <c r="BM370" s="19">
        <v>67.0</v>
      </c>
      <c r="BN370" s="19">
        <v>41.0</v>
      </c>
      <c r="BO370" s="26">
        <v>498.0</v>
      </c>
      <c r="BP370" s="26">
        <v>472.0</v>
      </c>
      <c r="BQ370" s="19">
        <v>181.0</v>
      </c>
      <c r="BR370" s="19">
        <v>206.0</v>
      </c>
      <c r="BS370" s="19">
        <v>200.0</v>
      </c>
      <c r="BT370" s="19">
        <v>217.0</v>
      </c>
      <c r="BU370" s="19">
        <v>488.0</v>
      </c>
      <c r="BV370" s="19">
        <v>413.0</v>
      </c>
      <c r="BW370" s="13">
        <f t="shared" si="28"/>
        <v>0.5416204218</v>
      </c>
      <c r="BX370" s="14">
        <v>5.24</v>
      </c>
      <c r="BY370" s="29">
        <f t="shared" si="29"/>
        <v>4.251942142</v>
      </c>
      <c r="BZ370" s="18">
        <f t="shared" si="30"/>
        <v>2.47844105</v>
      </c>
      <c r="CA370" s="18">
        <f t="shared" si="31"/>
        <v>1.947346539</v>
      </c>
      <c r="CB370" s="14">
        <f t="shared" si="32"/>
        <v>28.09972775</v>
      </c>
      <c r="CC370" s="14">
        <f t="shared" si="33"/>
        <v>28.55035339</v>
      </c>
      <c r="CD370" s="14">
        <f t="shared" si="34"/>
        <v>48.60319461</v>
      </c>
      <c r="CE370" s="14">
        <f t="shared" si="35"/>
        <v>50.7597602</v>
      </c>
      <c r="CF370" s="14">
        <f t="shared" si="36"/>
        <v>2.712852559</v>
      </c>
      <c r="CG370" s="7">
        <v>3728.15</v>
      </c>
      <c r="CH370" s="7">
        <v>154.0</v>
      </c>
      <c r="CI370" s="7">
        <v>121.0</v>
      </c>
      <c r="CJ370" s="26">
        <v>1592.0</v>
      </c>
      <c r="CK370" s="7">
        <v>1653.0</v>
      </c>
      <c r="CL370" s="7">
        <v>629.0</v>
      </c>
      <c r="CM370" s="7">
        <v>681.0</v>
      </c>
      <c r="CN370" s="7">
        <v>645.0</v>
      </c>
      <c r="CO370" s="7">
        <v>699.0</v>
      </c>
      <c r="CP370" s="19">
        <v>17.0</v>
      </c>
      <c r="CQ370" s="19">
        <v>11.0</v>
      </c>
      <c r="CR370" s="26">
        <f t="shared" si="37"/>
        <v>-6</v>
      </c>
      <c r="CS370" s="18">
        <f t="shared" si="38"/>
        <v>0.9001191334</v>
      </c>
      <c r="CT370" s="18">
        <f t="shared" si="39"/>
        <v>0.5824300275</v>
      </c>
      <c r="CU370" s="18">
        <f t="shared" si="40"/>
        <v>-0.3176891059</v>
      </c>
      <c r="CV370" s="30">
        <v>45.95</v>
      </c>
      <c r="CW370" s="30">
        <v>39.06</v>
      </c>
      <c r="CX370" s="30">
        <v>51.22</v>
      </c>
      <c r="CY370" s="30">
        <v>72.22</v>
      </c>
      <c r="CZ370" s="30">
        <v>38.32</v>
      </c>
      <c r="DA370" s="30">
        <v>51.97</v>
      </c>
      <c r="DB370" s="7">
        <v>0.0</v>
      </c>
      <c r="DC370" s="7">
        <v>1.0</v>
      </c>
      <c r="DD370" s="13">
        <f t="shared" si="41"/>
        <v>0</v>
      </c>
      <c r="DE370" s="7">
        <v>-0.01</v>
      </c>
      <c r="DF370" s="7">
        <v>-0.24</v>
      </c>
      <c r="DG370" s="7">
        <v>1.0</v>
      </c>
      <c r="DH370" s="7">
        <v>0.0</v>
      </c>
      <c r="DI370" s="7">
        <v>0.0</v>
      </c>
      <c r="DJ370" s="8" t="s">
        <v>4409</v>
      </c>
      <c r="DK370" s="7" t="s">
        <v>4410</v>
      </c>
    </row>
    <row r="371" ht="12.75" customHeight="1">
      <c r="A371" s="7" t="s">
        <v>1221</v>
      </c>
      <c r="B371" s="7" t="s">
        <v>1896</v>
      </c>
      <c r="C371" s="8" t="s">
        <v>399</v>
      </c>
      <c r="D371" s="9" t="s">
        <v>150</v>
      </c>
      <c r="E371" s="7">
        <v>73.0</v>
      </c>
      <c r="F371" s="7">
        <v>14.0</v>
      </c>
      <c r="G371" s="7">
        <v>13.0</v>
      </c>
      <c r="H371" s="24">
        <f t="shared" si="1"/>
        <v>27</v>
      </c>
      <c r="I371" s="25">
        <f t="shared" si="2"/>
        <v>1.692141639</v>
      </c>
      <c r="J371" s="19">
        <v>12.0</v>
      </c>
      <c r="K371" s="19">
        <v>9.0</v>
      </c>
      <c r="L371" s="19">
        <v>4.0</v>
      </c>
      <c r="M371" s="19">
        <v>85.0</v>
      </c>
      <c r="N371" s="19">
        <v>44.0</v>
      </c>
      <c r="O371" s="19">
        <v>46.0</v>
      </c>
      <c r="P371" s="19">
        <v>132.0</v>
      </c>
      <c r="Q371" s="10">
        <f t="shared" si="3"/>
        <v>0.1647058824</v>
      </c>
      <c r="R371" s="10">
        <f t="shared" si="4"/>
        <v>0.08</v>
      </c>
      <c r="S371" s="7">
        <v>57442.0</v>
      </c>
      <c r="T371" s="14">
        <f t="shared" si="5"/>
        <v>13.11461187</v>
      </c>
      <c r="U371" s="14">
        <v>915.83</v>
      </c>
      <c r="V371" s="14">
        <f t="shared" si="6"/>
        <v>12.54561644</v>
      </c>
      <c r="W371" s="14">
        <v>2597.12</v>
      </c>
      <c r="X371" s="14">
        <f t="shared" si="7"/>
        <v>35.5769863</v>
      </c>
      <c r="Y371" s="13">
        <f t="shared" si="8"/>
        <v>0.2607011201</v>
      </c>
      <c r="Z371" s="12">
        <f t="shared" si="9"/>
        <v>103.7045455</v>
      </c>
      <c r="AA371" s="19">
        <v>20.0</v>
      </c>
      <c r="AB371" s="19">
        <v>4.0</v>
      </c>
      <c r="AC371" s="19">
        <v>85.0</v>
      </c>
      <c r="AD371" s="19">
        <v>34.0</v>
      </c>
      <c r="AE371" s="19">
        <v>26.0</v>
      </c>
      <c r="AF371" s="10">
        <f t="shared" si="10"/>
        <v>0.2727272727</v>
      </c>
      <c r="AG371" s="10">
        <f t="shared" si="11"/>
        <v>0.2954545455</v>
      </c>
      <c r="AH371" s="10">
        <f t="shared" si="12"/>
        <v>0.5681818182</v>
      </c>
      <c r="AI371" s="19">
        <v>305.0</v>
      </c>
      <c r="AJ371" s="13">
        <f t="shared" si="13"/>
        <v>0.3534183082</v>
      </c>
      <c r="AK371" s="19">
        <v>261.0</v>
      </c>
      <c r="AL371" s="13">
        <f t="shared" si="14"/>
        <v>0.302433372</v>
      </c>
      <c r="AM371" s="19">
        <v>297.0</v>
      </c>
      <c r="AN371" s="13">
        <f t="shared" si="15"/>
        <v>0.3441483198</v>
      </c>
      <c r="AO371" s="13">
        <f t="shared" si="16"/>
        <v>0.538869258</v>
      </c>
      <c r="AP371" s="8">
        <v>10.0</v>
      </c>
      <c r="AQ371" s="14">
        <v>3.27</v>
      </c>
      <c r="AR371" s="19">
        <v>17.31</v>
      </c>
      <c r="AS371" s="26">
        <v>8.0</v>
      </c>
      <c r="AT371" s="27">
        <v>0.34500000000000003</v>
      </c>
      <c r="AU371" s="8">
        <v>10.0</v>
      </c>
      <c r="AV371" s="27">
        <v>-0.426</v>
      </c>
      <c r="AW371" s="19">
        <v>49.91</v>
      </c>
      <c r="AX371" s="19">
        <v>17.66</v>
      </c>
      <c r="AY371" s="27">
        <v>0.857</v>
      </c>
      <c r="AZ371" s="27">
        <v>6.419</v>
      </c>
      <c r="BA371" s="19">
        <v>53.35</v>
      </c>
      <c r="BB371" s="13">
        <f t="shared" si="17"/>
        <v>0.08678500986</v>
      </c>
      <c r="BC371" s="28">
        <f t="shared" si="18"/>
        <v>0.9242761693</v>
      </c>
      <c r="BD371" s="26">
        <f t="shared" si="19"/>
        <v>1011.061179</v>
      </c>
      <c r="BE371" s="13">
        <f t="shared" si="20"/>
        <v>0.01106117913</v>
      </c>
      <c r="BF371" s="18">
        <f t="shared" si="21"/>
        <v>2.882631056</v>
      </c>
      <c r="BG371" s="18">
        <f t="shared" si="22"/>
        <v>2.227487634</v>
      </c>
      <c r="BH371" s="14">
        <f t="shared" si="23"/>
        <v>33.21577149</v>
      </c>
      <c r="BI371" s="14">
        <f t="shared" si="24"/>
        <v>29.41593964</v>
      </c>
      <c r="BJ371" s="14">
        <f t="shared" si="25"/>
        <v>62.95928284</v>
      </c>
      <c r="BK371" s="14">
        <f t="shared" si="26"/>
        <v>53.78727493</v>
      </c>
      <c r="BL371" s="14">
        <f t="shared" si="27"/>
        <v>9.172007905</v>
      </c>
      <c r="BM371" s="19">
        <v>44.0</v>
      </c>
      <c r="BN371" s="19">
        <v>34.0</v>
      </c>
      <c r="BO371" s="26">
        <v>463.0</v>
      </c>
      <c r="BP371" s="26">
        <v>415.0</v>
      </c>
      <c r="BQ371" s="19">
        <v>216.0</v>
      </c>
      <c r="BR371" s="19">
        <v>173.0</v>
      </c>
      <c r="BS371" s="19">
        <v>238.0</v>
      </c>
      <c r="BT371" s="19">
        <v>199.0</v>
      </c>
      <c r="BU371" s="19">
        <v>511.0</v>
      </c>
      <c r="BV371" s="19">
        <v>411.0</v>
      </c>
      <c r="BW371" s="13">
        <f t="shared" si="28"/>
        <v>0.5542299349</v>
      </c>
      <c r="BX371" s="14">
        <v>2.62</v>
      </c>
      <c r="BY371" s="29">
        <f t="shared" si="29"/>
        <v>1.304145715</v>
      </c>
      <c r="BZ371" s="18">
        <f t="shared" si="30"/>
        <v>2.489947196</v>
      </c>
      <c r="CA371" s="18">
        <f t="shared" si="31"/>
        <v>2.352570799</v>
      </c>
      <c r="CB371" s="14">
        <f t="shared" si="32"/>
        <v>31.35616262</v>
      </c>
      <c r="CC371" s="14">
        <f t="shared" si="33"/>
        <v>28.45408623</v>
      </c>
      <c r="CD371" s="14">
        <f t="shared" si="34"/>
        <v>61.61331406</v>
      </c>
      <c r="CE371" s="14">
        <f t="shared" si="35"/>
        <v>55.13945135</v>
      </c>
      <c r="CF371" s="14">
        <f t="shared" si="36"/>
        <v>2.698145196</v>
      </c>
      <c r="CG371" s="7">
        <v>3494.05</v>
      </c>
      <c r="CH371" s="7">
        <v>145.0</v>
      </c>
      <c r="CI371" s="7">
        <v>137.0</v>
      </c>
      <c r="CJ371" s="26">
        <v>1681.0</v>
      </c>
      <c r="CK371" s="7">
        <v>1520.0</v>
      </c>
      <c r="CL371" s="7">
        <v>804.0</v>
      </c>
      <c r="CM371" s="7">
        <v>735.0</v>
      </c>
      <c r="CN371" s="7">
        <v>958.0</v>
      </c>
      <c r="CO371" s="7">
        <v>819.0</v>
      </c>
      <c r="CP371" s="19">
        <v>7.0</v>
      </c>
      <c r="CQ371" s="19">
        <v>6.0</v>
      </c>
      <c r="CR371" s="26">
        <f t="shared" si="37"/>
        <v>-1</v>
      </c>
      <c r="CS371" s="18">
        <f t="shared" si="38"/>
        <v>0.4387033878</v>
      </c>
      <c r="CT371" s="18">
        <f t="shared" si="39"/>
        <v>0.3760314752</v>
      </c>
      <c r="CU371" s="18">
        <f t="shared" si="40"/>
        <v>-0.06267191254</v>
      </c>
      <c r="CV371" s="30">
        <v>39.79</v>
      </c>
      <c r="CW371" s="30">
        <v>37.43</v>
      </c>
      <c r="CX371" s="30">
        <v>29.9</v>
      </c>
      <c r="CY371" s="30">
        <v>41.88</v>
      </c>
      <c r="CZ371" s="30">
        <v>38.76</v>
      </c>
      <c r="DA371" s="30">
        <v>39.98</v>
      </c>
      <c r="DB371" s="7">
        <v>86.0</v>
      </c>
      <c r="DC371" s="7">
        <v>152.0</v>
      </c>
      <c r="DD371" s="13">
        <f t="shared" si="41"/>
        <v>0.3613445378</v>
      </c>
      <c r="DE371" s="7">
        <v>-0.13</v>
      </c>
      <c r="DF371" s="7">
        <v>-9.59</v>
      </c>
      <c r="DG371" s="7">
        <v>80.0</v>
      </c>
      <c r="DH371" s="7">
        <v>85.0</v>
      </c>
      <c r="DI371" s="7">
        <v>61.0</v>
      </c>
      <c r="DJ371" s="9" t="s">
        <v>4411</v>
      </c>
      <c r="DK371" s="7" t="s">
        <v>4412</v>
      </c>
    </row>
    <row r="372" ht="12.75" customHeight="1">
      <c r="A372" s="7" t="s">
        <v>1899</v>
      </c>
      <c r="B372" s="7" t="s">
        <v>1900</v>
      </c>
      <c r="C372" s="8" t="s">
        <v>254</v>
      </c>
      <c r="D372" s="9" t="s">
        <v>150</v>
      </c>
      <c r="E372" s="7">
        <v>81.0</v>
      </c>
      <c r="F372" s="7">
        <v>12.0</v>
      </c>
      <c r="G372" s="7">
        <v>13.0</v>
      </c>
      <c r="H372" s="24">
        <f t="shared" si="1"/>
        <v>25</v>
      </c>
      <c r="I372" s="25">
        <f t="shared" si="2"/>
        <v>1.37088544</v>
      </c>
      <c r="J372" s="19">
        <v>11.0</v>
      </c>
      <c r="K372" s="19">
        <v>5.0</v>
      </c>
      <c r="L372" s="19">
        <v>7.0</v>
      </c>
      <c r="M372" s="19">
        <v>89.0</v>
      </c>
      <c r="N372" s="19">
        <v>32.0</v>
      </c>
      <c r="O372" s="19">
        <v>32.0</v>
      </c>
      <c r="P372" s="19">
        <v>108.0</v>
      </c>
      <c r="Q372" s="10">
        <f t="shared" si="3"/>
        <v>0.1348314607</v>
      </c>
      <c r="R372" s="10">
        <f t="shared" si="4"/>
        <v>0.07843137255</v>
      </c>
      <c r="S372" s="7">
        <v>65651.0</v>
      </c>
      <c r="T372" s="14">
        <f t="shared" si="5"/>
        <v>13.50843621</v>
      </c>
      <c r="U372" s="14">
        <v>1036.12</v>
      </c>
      <c r="V372" s="14">
        <f t="shared" si="6"/>
        <v>12.79160494</v>
      </c>
      <c r="W372" s="14">
        <v>2839.87</v>
      </c>
      <c r="X372" s="14">
        <f t="shared" si="7"/>
        <v>35.06012346</v>
      </c>
      <c r="Y372" s="13">
        <f t="shared" si="8"/>
        <v>0.2673175111</v>
      </c>
      <c r="Z372" s="12">
        <f t="shared" si="9"/>
        <v>68.125</v>
      </c>
      <c r="AA372" s="19">
        <v>14.0</v>
      </c>
      <c r="AB372" s="19">
        <v>35.0</v>
      </c>
      <c r="AC372" s="19">
        <v>91.0</v>
      </c>
      <c r="AD372" s="19">
        <v>14.0</v>
      </c>
      <c r="AE372" s="19">
        <v>24.0</v>
      </c>
      <c r="AF372" s="10">
        <f t="shared" si="10"/>
        <v>0.275</v>
      </c>
      <c r="AG372" s="10">
        <f t="shared" si="11"/>
        <v>0.3</v>
      </c>
      <c r="AH372" s="10">
        <f t="shared" si="12"/>
        <v>0.575</v>
      </c>
      <c r="AI372" s="19">
        <v>388.0</v>
      </c>
      <c r="AJ372" s="13">
        <f t="shared" si="13"/>
        <v>0.3599257885</v>
      </c>
      <c r="AK372" s="19">
        <v>320.0</v>
      </c>
      <c r="AL372" s="13">
        <f t="shared" si="14"/>
        <v>0.2968460111</v>
      </c>
      <c r="AM372" s="19">
        <v>370.0</v>
      </c>
      <c r="AN372" s="13">
        <f t="shared" si="15"/>
        <v>0.3432282004</v>
      </c>
      <c r="AO372" s="13">
        <f t="shared" si="16"/>
        <v>0.5480225989</v>
      </c>
      <c r="AP372" s="8">
        <v>12.0</v>
      </c>
      <c r="AQ372" s="14">
        <v>4.48</v>
      </c>
      <c r="AR372" s="19">
        <v>17.54</v>
      </c>
      <c r="AS372" s="26">
        <v>4.0</v>
      </c>
      <c r="AT372" s="27">
        <v>0.677</v>
      </c>
      <c r="AU372" s="8">
        <v>4.0</v>
      </c>
      <c r="AV372" s="27">
        <v>-0.017</v>
      </c>
      <c r="AW372" s="19">
        <v>50.15</v>
      </c>
      <c r="AX372" s="19">
        <v>18.37</v>
      </c>
      <c r="AY372" s="27">
        <v>1.411</v>
      </c>
      <c r="AZ372" s="27">
        <v>6.015</v>
      </c>
      <c r="BA372" s="19">
        <v>51.98</v>
      </c>
      <c r="BB372" s="13">
        <f t="shared" si="17"/>
        <v>0.07339449541</v>
      </c>
      <c r="BC372" s="28">
        <f t="shared" si="18"/>
        <v>0.9163179916</v>
      </c>
      <c r="BD372" s="26">
        <f t="shared" si="19"/>
        <v>989.712487</v>
      </c>
      <c r="BE372" s="13">
        <f t="shared" si="20"/>
        <v>-0.01028751296</v>
      </c>
      <c r="BF372" s="18">
        <f t="shared" si="21"/>
        <v>2.316334015</v>
      </c>
      <c r="BG372" s="18">
        <f t="shared" si="22"/>
        <v>2.316334015</v>
      </c>
      <c r="BH372" s="14">
        <f t="shared" si="23"/>
        <v>31.56005096</v>
      </c>
      <c r="BI372" s="14">
        <f t="shared" si="24"/>
        <v>27.68019148</v>
      </c>
      <c r="BJ372" s="14">
        <f t="shared" si="25"/>
        <v>55.12874957</v>
      </c>
      <c r="BK372" s="14">
        <f t="shared" si="26"/>
        <v>51.24889009</v>
      </c>
      <c r="BL372" s="14">
        <f t="shared" si="27"/>
        <v>3.879859476</v>
      </c>
      <c r="BM372" s="19">
        <v>40.0</v>
      </c>
      <c r="BN372" s="19">
        <v>40.0</v>
      </c>
      <c r="BO372" s="26">
        <v>505.0</v>
      </c>
      <c r="BP372" s="26">
        <v>438.0</v>
      </c>
      <c r="BQ372" s="19">
        <v>195.0</v>
      </c>
      <c r="BR372" s="19">
        <v>187.0</v>
      </c>
      <c r="BS372" s="19">
        <v>212.0</v>
      </c>
      <c r="BT372" s="19">
        <v>220.0</v>
      </c>
      <c r="BU372" s="19">
        <v>438.0</v>
      </c>
      <c r="BV372" s="19">
        <v>399.0</v>
      </c>
      <c r="BW372" s="13">
        <f t="shared" si="28"/>
        <v>0.523297491</v>
      </c>
      <c r="BX372" s="14">
        <v>-1.74</v>
      </c>
      <c r="BY372" s="29">
        <f t="shared" si="29"/>
        <v>-3.394682897</v>
      </c>
      <c r="BZ372" s="18">
        <f t="shared" si="30"/>
        <v>2.180646547</v>
      </c>
      <c r="CA372" s="18">
        <f t="shared" si="31"/>
        <v>2.087853077</v>
      </c>
      <c r="CB372" s="14">
        <f t="shared" si="32"/>
        <v>29.5701858</v>
      </c>
      <c r="CC372" s="14">
        <f t="shared" si="33"/>
        <v>26.67812265</v>
      </c>
      <c r="CD372" s="14">
        <f t="shared" si="34"/>
        <v>55.90806573</v>
      </c>
      <c r="CE372" s="14">
        <f t="shared" si="35"/>
        <v>50.83535603</v>
      </c>
      <c r="CF372" s="14">
        <f t="shared" si="36"/>
        <v>-1.192850223</v>
      </c>
      <c r="CG372" s="7">
        <v>3879.583333</v>
      </c>
      <c r="CH372" s="7">
        <v>141.0</v>
      </c>
      <c r="CI372" s="7">
        <v>135.0</v>
      </c>
      <c r="CJ372" s="26">
        <v>1771.0</v>
      </c>
      <c r="CK372" s="7">
        <v>1590.0</v>
      </c>
      <c r="CL372" s="7">
        <v>776.0</v>
      </c>
      <c r="CM372" s="7">
        <v>618.0</v>
      </c>
      <c r="CN372" s="7">
        <v>927.0</v>
      </c>
      <c r="CO372" s="7">
        <v>944.0</v>
      </c>
      <c r="CP372" s="19">
        <v>4.0</v>
      </c>
      <c r="CQ372" s="19">
        <v>9.0</v>
      </c>
      <c r="CR372" s="26">
        <f t="shared" si="37"/>
        <v>5</v>
      </c>
      <c r="CS372" s="18">
        <f t="shared" si="38"/>
        <v>0.2193416703</v>
      </c>
      <c r="CT372" s="18">
        <f t="shared" si="39"/>
        <v>0.4935187583</v>
      </c>
      <c r="CU372" s="18">
        <f t="shared" si="40"/>
        <v>0.2741770879</v>
      </c>
      <c r="CV372" s="30">
        <v>39.38</v>
      </c>
      <c r="CW372" s="30">
        <v>34.14</v>
      </c>
      <c r="CX372" s="30">
        <v>39.0</v>
      </c>
      <c r="CY372" s="30">
        <v>34.39</v>
      </c>
      <c r="CZ372" s="30">
        <v>37.05</v>
      </c>
      <c r="DA372" s="30">
        <v>33.94</v>
      </c>
      <c r="DB372" s="7">
        <v>282.0</v>
      </c>
      <c r="DC372" s="7">
        <v>296.0</v>
      </c>
      <c r="DD372" s="13">
        <f t="shared" si="41"/>
        <v>0.4878892734</v>
      </c>
      <c r="DE372" s="7">
        <v>0.78</v>
      </c>
      <c r="DF372" s="7">
        <v>10.26</v>
      </c>
      <c r="DG372" s="7">
        <v>189.0</v>
      </c>
      <c r="DH372" s="7">
        <v>176.0</v>
      </c>
      <c r="DI372" s="7">
        <v>157.0</v>
      </c>
      <c r="DJ372" s="8" t="s">
        <v>4413</v>
      </c>
      <c r="DK372" s="7" t="s">
        <v>4414</v>
      </c>
    </row>
    <row r="373" ht="12.75" customHeight="1">
      <c r="A373" s="7" t="s">
        <v>1904</v>
      </c>
      <c r="B373" s="7" t="s">
        <v>1905</v>
      </c>
      <c r="C373" s="8" t="s">
        <v>274</v>
      </c>
      <c r="D373" s="9" t="s">
        <v>183</v>
      </c>
      <c r="E373" s="7">
        <v>65.0</v>
      </c>
      <c r="F373" s="7">
        <v>4.0</v>
      </c>
      <c r="G373" s="7">
        <v>9.0</v>
      </c>
      <c r="H373" s="24">
        <f t="shared" si="1"/>
        <v>13</v>
      </c>
      <c r="I373" s="25">
        <f t="shared" si="2"/>
        <v>1.035444046</v>
      </c>
      <c r="J373" s="19">
        <v>4.0</v>
      </c>
      <c r="K373" s="19">
        <v>5.0</v>
      </c>
      <c r="L373" s="19">
        <v>4.0</v>
      </c>
      <c r="M373" s="19">
        <v>88.0</v>
      </c>
      <c r="N373" s="19">
        <v>30.0</v>
      </c>
      <c r="O373" s="19">
        <v>36.0</v>
      </c>
      <c r="P373" s="19">
        <v>106.0</v>
      </c>
      <c r="Q373" s="10">
        <f t="shared" si="3"/>
        <v>0.04545454545</v>
      </c>
      <c r="R373" s="10">
        <f t="shared" si="4"/>
        <v>0.02597402597</v>
      </c>
      <c r="S373" s="7">
        <v>45198.0</v>
      </c>
      <c r="T373" s="14">
        <f t="shared" si="5"/>
        <v>11.58923077</v>
      </c>
      <c r="U373" s="14">
        <v>740.94</v>
      </c>
      <c r="V373" s="14">
        <f t="shared" si="6"/>
        <v>11.39907692</v>
      </c>
      <c r="W373" s="14">
        <v>2371.25</v>
      </c>
      <c r="X373" s="14">
        <f t="shared" si="7"/>
        <v>36.48076923</v>
      </c>
      <c r="Y373" s="13">
        <f t="shared" si="8"/>
        <v>0.2380767241</v>
      </c>
      <c r="Z373" s="12">
        <f t="shared" si="9"/>
        <v>82.82608696</v>
      </c>
      <c r="AA373" s="19">
        <v>15.0</v>
      </c>
      <c r="AB373" s="19">
        <v>122.0</v>
      </c>
      <c r="AC373" s="19">
        <v>92.0</v>
      </c>
      <c r="AD373" s="19">
        <v>7.0</v>
      </c>
      <c r="AE373" s="19">
        <v>21.0</v>
      </c>
      <c r="AF373" s="10">
        <f t="shared" si="10"/>
        <v>0.1739130435</v>
      </c>
      <c r="AG373" s="10">
        <f t="shared" si="11"/>
        <v>0.3913043478</v>
      </c>
      <c r="AH373" s="10">
        <f t="shared" si="12"/>
        <v>0.5652173913</v>
      </c>
      <c r="AI373" s="19">
        <v>183.0</v>
      </c>
      <c r="AJ373" s="13">
        <f t="shared" si="13"/>
        <v>0.2877358491</v>
      </c>
      <c r="AK373" s="19">
        <v>205.0</v>
      </c>
      <c r="AL373" s="13">
        <f t="shared" si="14"/>
        <v>0.322327044</v>
      </c>
      <c r="AM373" s="19">
        <v>248.0</v>
      </c>
      <c r="AN373" s="13">
        <f t="shared" si="15"/>
        <v>0.3899371069</v>
      </c>
      <c r="AO373" s="13">
        <f t="shared" si="16"/>
        <v>0.4716494845</v>
      </c>
      <c r="AP373" s="8">
        <v>7.0</v>
      </c>
      <c r="AQ373" s="14">
        <v>-2.61</v>
      </c>
      <c r="AR373" s="19">
        <v>16.99</v>
      </c>
      <c r="AS373" s="26">
        <v>11.0</v>
      </c>
      <c r="AT373" s="27">
        <v>0.176</v>
      </c>
      <c r="AU373" s="8">
        <v>10.0</v>
      </c>
      <c r="AV373" s="27">
        <v>-0.306</v>
      </c>
      <c r="AW373" s="19">
        <v>49.85</v>
      </c>
      <c r="AX373" s="19">
        <v>17.47</v>
      </c>
      <c r="AY373" s="27">
        <v>-0.41500000000000004</v>
      </c>
      <c r="AZ373" s="27">
        <v>3.021</v>
      </c>
      <c r="BA373" s="19">
        <v>51.87</v>
      </c>
      <c r="BB373" s="13">
        <f t="shared" si="17"/>
        <v>0.06036745407</v>
      </c>
      <c r="BC373" s="28">
        <f t="shared" si="18"/>
        <v>0.936026936</v>
      </c>
      <c r="BD373" s="26">
        <f t="shared" si="19"/>
        <v>996.3943901</v>
      </c>
      <c r="BE373" s="13">
        <f t="shared" si="20"/>
        <v>-0.003605609905</v>
      </c>
      <c r="BF373" s="18">
        <f t="shared" si="21"/>
        <v>1.862498988</v>
      </c>
      <c r="BG373" s="18">
        <f t="shared" si="22"/>
        <v>1.53858612</v>
      </c>
      <c r="BH373" s="14">
        <f t="shared" si="23"/>
        <v>30.85270062</v>
      </c>
      <c r="BI373" s="14">
        <f t="shared" si="24"/>
        <v>24.05053041</v>
      </c>
      <c r="BJ373" s="14">
        <f t="shared" si="25"/>
        <v>55.14616568</v>
      </c>
      <c r="BK373" s="14">
        <f t="shared" si="26"/>
        <v>44.78095392</v>
      </c>
      <c r="BL373" s="14">
        <f t="shared" si="27"/>
        <v>10.36521176</v>
      </c>
      <c r="BM373" s="19">
        <v>23.0</v>
      </c>
      <c r="BN373" s="19">
        <v>19.0</v>
      </c>
      <c r="BO373" s="26">
        <v>358.0</v>
      </c>
      <c r="BP373" s="26">
        <v>278.0</v>
      </c>
      <c r="BQ373" s="19">
        <v>119.0</v>
      </c>
      <c r="BR373" s="19">
        <v>102.0</v>
      </c>
      <c r="BS373" s="19">
        <v>181.0</v>
      </c>
      <c r="BT373" s="19">
        <v>154.0</v>
      </c>
      <c r="BU373" s="19">
        <v>342.0</v>
      </c>
      <c r="BV373" s="19">
        <v>288.0</v>
      </c>
      <c r="BW373" s="13">
        <f t="shared" si="28"/>
        <v>0.5428571429</v>
      </c>
      <c r="BX373" s="14">
        <v>1.92</v>
      </c>
      <c r="BY373" s="29">
        <f t="shared" si="29"/>
        <v>7.628624129</v>
      </c>
      <c r="BZ373" s="18">
        <f t="shared" si="30"/>
        <v>2.008131215</v>
      </c>
      <c r="CA373" s="18">
        <f t="shared" si="31"/>
        <v>1.641261089</v>
      </c>
      <c r="CB373" s="14">
        <f t="shared" si="32"/>
        <v>30.85570847</v>
      </c>
      <c r="CC373" s="14">
        <f t="shared" si="33"/>
        <v>27.12908035</v>
      </c>
      <c r="CD373" s="14">
        <f t="shared" si="34"/>
        <v>56.38214565</v>
      </c>
      <c r="CE373" s="14">
        <f t="shared" si="35"/>
        <v>50.78254899</v>
      </c>
      <c r="CF373" s="14">
        <f t="shared" si="36"/>
        <v>4.765615101</v>
      </c>
      <c r="CG373" s="7">
        <v>3107.366667</v>
      </c>
      <c r="CH373" s="7">
        <v>104.0</v>
      </c>
      <c r="CI373" s="7">
        <v>85.0</v>
      </c>
      <c r="CJ373" s="26">
        <v>1494.0</v>
      </c>
      <c r="CK373" s="7">
        <v>1320.0</v>
      </c>
      <c r="CL373" s="7">
        <v>572.0</v>
      </c>
      <c r="CM373" s="7">
        <v>517.0</v>
      </c>
      <c r="CN373" s="7">
        <v>750.0</v>
      </c>
      <c r="CO373" s="7">
        <v>708.0</v>
      </c>
      <c r="CP373" s="19">
        <v>11.0</v>
      </c>
      <c r="CQ373" s="19">
        <v>10.0</v>
      </c>
      <c r="CR373" s="26">
        <f t="shared" si="37"/>
        <v>-1</v>
      </c>
      <c r="CS373" s="18">
        <f t="shared" si="38"/>
        <v>0.8761449622</v>
      </c>
      <c r="CT373" s="18">
        <f t="shared" si="39"/>
        <v>0.7964954202</v>
      </c>
      <c r="CU373" s="18">
        <f t="shared" si="40"/>
        <v>-0.07964954202</v>
      </c>
      <c r="CV373" s="30">
        <v>30.61</v>
      </c>
      <c r="CW373" s="30">
        <v>25.0</v>
      </c>
      <c r="CX373" s="30">
        <v>31.35</v>
      </c>
      <c r="CY373" s="30">
        <v>27.65</v>
      </c>
      <c r="CZ373" s="30">
        <v>29.52</v>
      </c>
      <c r="DA373" s="30">
        <v>29.33</v>
      </c>
      <c r="DB373" s="7">
        <v>8.0</v>
      </c>
      <c r="DC373" s="7">
        <v>20.0</v>
      </c>
      <c r="DD373" s="13">
        <f t="shared" si="41"/>
        <v>0.2857142857</v>
      </c>
      <c r="DE373" s="7">
        <v>-0.03</v>
      </c>
      <c r="DF373" s="7">
        <v>-1.21</v>
      </c>
      <c r="DG373" s="7">
        <v>9.0</v>
      </c>
      <c r="DH373" s="7">
        <v>15.0</v>
      </c>
      <c r="DI373" s="7">
        <v>4.0</v>
      </c>
      <c r="DJ373" s="9" t="s">
        <v>4415</v>
      </c>
      <c r="DK373" s="7" t="s">
        <v>4416</v>
      </c>
    </row>
    <row r="374" ht="12.75" customHeight="1">
      <c r="A374" s="7" t="s">
        <v>670</v>
      </c>
      <c r="B374" s="7" t="s">
        <v>1909</v>
      </c>
      <c r="C374" s="8" t="s">
        <v>839</v>
      </c>
      <c r="D374" s="9" t="s">
        <v>167</v>
      </c>
      <c r="E374" s="7">
        <v>7.0</v>
      </c>
      <c r="F374" s="7">
        <v>1.0</v>
      </c>
      <c r="G374" s="7">
        <v>1.0</v>
      </c>
      <c r="H374" s="24">
        <f t="shared" si="1"/>
        <v>2</v>
      </c>
      <c r="I374" s="25">
        <f t="shared" si="2"/>
        <v>1.672085462</v>
      </c>
      <c r="J374" s="19">
        <v>1.0</v>
      </c>
      <c r="K374" s="19">
        <v>1.0</v>
      </c>
      <c r="L374" s="19">
        <v>0.0</v>
      </c>
      <c r="M374" s="19">
        <v>3.0</v>
      </c>
      <c r="N374" s="19">
        <v>0.0</v>
      </c>
      <c r="O374" s="19">
        <v>1.0</v>
      </c>
      <c r="P374" s="19">
        <v>4.0</v>
      </c>
      <c r="Q374" s="10">
        <f t="shared" si="3"/>
        <v>0.3333333333</v>
      </c>
      <c r="R374" s="10">
        <f t="shared" si="4"/>
        <v>0.25</v>
      </c>
      <c r="S374" s="7">
        <v>4306.0</v>
      </c>
      <c r="T374" s="14">
        <f t="shared" si="5"/>
        <v>10.25238095</v>
      </c>
      <c r="U374" s="14">
        <v>70.93</v>
      </c>
      <c r="V374" s="14">
        <f t="shared" si="6"/>
        <v>10.13285714</v>
      </c>
      <c r="W374" s="14">
        <v>268.56</v>
      </c>
      <c r="X374" s="14">
        <f t="shared" si="7"/>
        <v>38.36571429</v>
      </c>
      <c r="Y374" s="13">
        <f t="shared" si="8"/>
        <v>0.2089310436</v>
      </c>
      <c r="Z374" s="12">
        <f t="shared" si="9"/>
        <v>4.5</v>
      </c>
      <c r="AA374" s="19">
        <v>1.0</v>
      </c>
      <c r="AB374" s="19">
        <v>2.0</v>
      </c>
      <c r="AC374" s="19">
        <v>2.0</v>
      </c>
      <c r="AD374" s="19">
        <v>0.0</v>
      </c>
      <c r="AE374" s="19">
        <v>0.0</v>
      </c>
      <c r="AF374" s="10">
        <f t="shared" si="10"/>
        <v>0.25</v>
      </c>
      <c r="AG374" s="10">
        <f t="shared" si="11"/>
        <v>0.25</v>
      </c>
      <c r="AH374" s="10">
        <f t="shared" si="12"/>
        <v>0.5</v>
      </c>
      <c r="AI374" s="19">
        <v>18.0</v>
      </c>
      <c r="AJ374" s="13">
        <f t="shared" si="13"/>
        <v>0.2769230769</v>
      </c>
      <c r="AK374" s="19">
        <v>18.0</v>
      </c>
      <c r="AL374" s="13">
        <f t="shared" si="14"/>
        <v>0.2769230769</v>
      </c>
      <c r="AM374" s="19">
        <v>29.0</v>
      </c>
      <c r="AN374" s="13">
        <f t="shared" si="15"/>
        <v>0.4461538462</v>
      </c>
      <c r="AO374" s="13">
        <f t="shared" si="16"/>
        <v>0.5</v>
      </c>
      <c r="AP374" s="8">
        <v>10.0</v>
      </c>
      <c r="AQ374" s="14">
        <v>13.8</v>
      </c>
      <c r="AR374" s="19">
        <v>17.08</v>
      </c>
      <c r="AS374" s="26">
        <v>12.0</v>
      </c>
      <c r="AT374" s="27">
        <v>0.929</v>
      </c>
      <c r="AU374" s="8">
        <v>1.0</v>
      </c>
      <c r="AV374" s="27">
        <v>2.509</v>
      </c>
      <c r="AW374" s="19">
        <v>51.04</v>
      </c>
      <c r="AX374" s="19">
        <v>17.38</v>
      </c>
      <c r="AY374" s="27">
        <v>-0.811</v>
      </c>
      <c r="AZ374" s="27">
        <v>-8.035</v>
      </c>
      <c r="BA374" s="19">
        <v>47.75</v>
      </c>
      <c r="BB374" s="13">
        <f t="shared" si="17"/>
        <v>0.2222222222</v>
      </c>
      <c r="BC374" s="28">
        <f t="shared" si="18"/>
        <v>0.9523809524</v>
      </c>
      <c r="BD374" s="26">
        <f t="shared" si="19"/>
        <v>1174.603175</v>
      </c>
      <c r="BE374" s="13">
        <f t="shared" si="20"/>
        <v>0.1746031746</v>
      </c>
      <c r="BF374" s="18">
        <f t="shared" si="21"/>
        <v>3.383617651</v>
      </c>
      <c r="BG374" s="18">
        <f t="shared" si="22"/>
        <v>1.691808826</v>
      </c>
      <c r="BH374" s="14">
        <f t="shared" si="23"/>
        <v>15.22627943</v>
      </c>
      <c r="BI374" s="14">
        <f t="shared" si="24"/>
        <v>35.52798534</v>
      </c>
      <c r="BJ374" s="14">
        <f t="shared" si="25"/>
        <v>34.68208092</v>
      </c>
      <c r="BK374" s="14">
        <f t="shared" si="26"/>
        <v>59.2133089</v>
      </c>
      <c r="BL374" s="14">
        <f t="shared" si="27"/>
        <v>-24.53122797</v>
      </c>
      <c r="BM374" s="19">
        <v>4.0</v>
      </c>
      <c r="BN374" s="19">
        <v>2.0</v>
      </c>
      <c r="BO374" s="26">
        <v>14.0</v>
      </c>
      <c r="BP374" s="26">
        <v>40.0</v>
      </c>
      <c r="BQ374" s="19">
        <v>7.0</v>
      </c>
      <c r="BR374" s="19">
        <v>16.0</v>
      </c>
      <c r="BS374" s="19">
        <v>16.0</v>
      </c>
      <c r="BT374" s="19">
        <v>12.0</v>
      </c>
      <c r="BU374" s="19">
        <v>20.0</v>
      </c>
      <c r="BV374" s="19">
        <v>33.0</v>
      </c>
      <c r="BW374" s="13">
        <f t="shared" si="28"/>
        <v>0.3773584906</v>
      </c>
      <c r="BX374" s="14">
        <v>-5.88</v>
      </c>
      <c r="BY374" s="29">
        <f t="shared" si="29"/>
        <v>-14.07722797</v>
      </c>
      <c r="BZ374" s="18">
        <f t="shared" si="30"/>
        <v>2.128603104</v>
      </c>
      <c r="CA374" s="18">
        <f t="shared" si="31"/>
        <v>2.483370288</v>
      </c>
      <c r="CB374" s="14">
        <f t="shared" si="32"/>
        <v>22.35033259</v>
      </c>
      <c r="CC374" s="14">
        <f t="shared" si="33"/>
        <v>33.88026608</v>
      </c>
      <c r="CD374" s="14">
        <f t="shared" si="34"/>
        <v>43.10421286</v>
      </c>
      <c r="CE374" s="14">
        <f t="shared" si="35"/>
        <v>60.13303769</v>
      </c>
      <c r="CF374" s="14">
        <f t="shared" si="36"/>
        <v>-7.502403138</v>
      </c>
      <c r="CG374" s="7">
        <v>338.25</v>
      </c>
      <c r="CH374" s="7">
        <v>12.0</v>
      </c>
      <c r="CI374" s="7">
        <v>14.0</v>
      </c>
      <c r="CJ374" s="26">
        <v>114.0</v>
      </c>
      <c r="CK374" s="7">
        <v>177.0</v>
      </c>
      <c r="CL374" s="7">
        <v>48.0</v>
      </c>
      <c r="CM374" s="7">
        <v>76.0</v>
      </c>
      <c r="CN374" s="7">
        <v>69.0</v>
      </c>
      <c r="CO374" s="7">
        <v>72.0</v>
      </c>
      <c r="CP374" s="19">
        <v>1.0</v>
      </c>
      <c r="CQ374" s="19">
        <v>1.0</v>
      </c>
      <c r="CR374" s="26">
        <f t="shared" si="37"/>
        <v>0</v>
      </c>
      <c r="CS374" s="18">
        <f t="shared" si="38"/>
        <v>0.8360427311</v>
      </c>
      <c r="CT374" s="18">
        <f t="shared" si="39"/>
        <v>0.8360427311</v>
      </c>
      <c r="CU374" s="18">
        <f t="shared" si="40"/>
        <v>0</v>
      </c>
      <c r="CV374" s="30">
        <v>1.83</v>
      </c>
      <c r="CW374" s="30">
        <v>2.91</v>
      </c>
      <c r="CX374" s="30">
        <v>1.62</v>
      </c>
      <c r="CY374" s="30">
        <v>1.78</v>
      </c>
      <c r="CZ374" s="30">
        <v>2.93</v>
      </c>
      <c r="DA374" s="30">
        <v>2.29</v>
      </c>
      <c r="DB374" s="7">
        <v>32.0</v>
      </c>
      <c r="DC374" s="7">
        <v>20.0</v>
      </c>
      <c r="DD374" s="13">
        <f t="shared" si="41"/>
        <v>0.6153846154</v>
      </c>
      <c r="DE374" s="7">
        <v>0.97</v>
      </c>
      <c r="DF374" s="7">
        <v>6.03</v>
      </c>
      <c r="DG374" s="7">
        <v>15.0</v>
      </c>
      <c r="DH374" s="7">
        <v>26.0</v>
      </c>
      <c r="DI374" s="7">
        <v>11.0</v>
      </c>
      <c r="DJ374" s="8" t="s">
        <v>4417</v>
      </c>
      <c r="DK374" s="7" t="s">
        <v>4418</v>
      </c>
    </row>
    <row r="375" ht="12.75" customHeight="1">
      <c r="A375" s="7" t="s">
        <v>1911</v>
      </c>
      <c r="B375" s="7" t="s">
        <v>1912</v>
      </c>
      <c r="C375" s="8" t="s">
        <v>182</v>
      </c>
      <c r="D375" s="9" t="s">
        <v>260</v>
      </c>
      <c r="E375" s="7">
        <v>82.0</v>
      </c>
      <c r="F375" s="7">
        <v>20.0</v>
      </c>
      <c r="G375" s="7">
        <v>14.0</v>
      </c>
      <c r="H375" s="24">
        <f t="shared" si="1"/>
        <v>34</v>
      </c>
      <c r="I375" s="25">
        <f t="shared" si="2"/>
        <v>1.766692647</v>
      </c>
      <c r="J375" s="19">
        <v>19.0</v>
      </c>
      <c r="K375" s="19">
        <v>7.0</v>
      </c>
      <c r="L375" s="19">
        <v>5.0</v>
      </c>
      <c r="M375" s="19">
        <v>154.0</v>
      </c>
      <c r="N375" s="19">
        <v>42.0</v>
      </c>
      <c r="O375" s="19">
        <v>55.0</v>
      </c>
      <c r="P375" s="19">
        <v>159.0</v>
      </c>
      <c r="Q375" s="10">
        <f t="shared" si="3"/>
        <v>0.1298701299</v>
      </c>
      <c r="R375" s="10">
        <f t="shared" si="4"/>
        <v>0.0796812749</v>
      </c>
      <c r="S375" s="7">
        <v>69282.0</v>
      </c>
      <c r="T375" s="14">
        <f t="shared" si="5"/>
        <v>14.08170732</v>
      </c>
      <c r="U375" s="14">
        <v>1123.11</v>
      </c>
      <c r="V375" s="14">
        <f t="shared" si="6"/>
        <v>13.69646341</v>
      </c>
      <c r="W375" s="14">
        <v>2796.47</v>
      </c>
      <c r="X375" s="14">
        <f t="shared" si="7"/>
        <v>34.10329268</v>
      </c>
      <c r="Y375" s="13">
        <f t="shared" si="8"/>
        <v>0.2865383536</v>
      </c>
      <c r="Z375" s="12">
        <f t="shared" si="9"/>
        <v>97.31707317</v>
      </c>
      <c r="AA375" s="19">
        <v>69.0</v>
      </c>
      <c r="AB375" s="19">
        <v>210.0</v>
      </c>
      <c r="AC375" s="19">
        <v>75.0</v>
      </c>
      <c r="AD375" s="19">
        <v>19.0</v>
      </c>
      <c r="AE375" s="19">
        <v>35.0</v>
      </c>
      <c r="AF375" s="10">
        <f t="shared" si="10"/>
        <v>0.4634146341</v>
      </c>
      <c r="AG375" s="10">
        <f t="shared" si="11"/>
        <v>0.2926829268</v>
      </c>
      <c r="AH375" s="10">
        <f t="shared" si="12"/>
        <v>0.756097561</v>
      </c>
      <c r="AI375" s="19">
        <v>346.0</v>
      </c>
      <c r="AJ375" s="13">
        <f t="shared" si="13"/>
        <v>0.2850082372</v>
      </c>
      <c r="AK375" s="19">
        <v>429.0</v>
      </c>
      <c r="AL375" s="13">
        <f t="shared" si="14"/>
        <v>0.3533772652</v>
      </c>
      <c r="AM375" s="19">
        <v>439.0</v>
      </c>
      <c r="AN375" s="13">
        <f t="shared" si="15"/>
        <v>0.3616144975</v>
      </c>
      <c r="AO375" s="13">
        <f t="shared" si="16"/>
        <v>0.4464516129</v>
      </c>
      <c r="AP375" s="8">
        <v>6.0</v>
      </c>
      <c r="AQ375" s="14">
        <v>-3.6</v>
      </c>
      <c r="AR375" s="19">
        <v>17.73</v>
      </c>
      <c r="AS375" s="26">
        <v>2.0</v>
      </c>
      <c r="AT375" s="27">
        <v>0.83</v>
      </c>
      <c r="AU375" s="8">
        <v>3.0</v>
      </c>
      <c r="AV375" s="27">
        <v>0.599</v>
      </c>
      <c r="AW375" s="19">
        <v>50.25</v>
      </c>
      <c r="AX375" s="19">
        <v>18.34</v>
      </c>
      <c r="AY375" s="27">
        <v>1.841</v>
      </c>
      <c r="AZ375" s="27">
        <v>-3.115</v>
      </c>
      <c r="BA375" s="19">
        <v>49.08</v>
      </c>
      <c r="BB375" s="13">
        <f t="shared" si="17"/>
        <v>0.07192982456</v>
      </c>
      <c r="BC375" s="28">
        <f t="shared" si="18"/>
        <v>0.9144295302</v>
      </c>
      <c r="BD375" s="26">
        <f t="shared" si="19"/>
        <v>986.3593548</v>
      </c>
      <c r="BE375" s="13">
        <f t="shared" si="20"/>
        <v>-0.01364064524</v>
      </c>
      <c r="BF375" s="18">
        <f t="shared" si="21"/>
        <v>2.190346449</v>
      </c>
      <c r="BG375" s="18">
        <f t="shared" si="22"/>
        <v>2.72457729</v>
      </c>
      <c r="BH375" s="14">
        <f t="shared" si="23"/>
        <v>30.45115795</v>
      </c>
      <c r="BI375" s="14">
        <f t="shared" si="24"/>
        <v>31.84015813</v>
      </c>
      <c r="BJ375" s="14">
        <f t="shared" si="25"/>
        <v>53.15596869</v>
      </c>
      <c r="BK375" s="14">
        <f t="shared" si="26"/>
        <v>60.79546972</v>
      </c>
      <c r="BL375" s="14">
        <f t="shared" si="27"/>
        <v>-7.639501028</v>
      </c>
      <c r="BM375" s="19">
        <v>41.0</v>
      </c>
      <c r="BN375" s="19">
        <v>51.0</v>
      </c>
      <c r="BO375" s="26">
        <v>529.0</v>
      </c>
      <c r="BP375" s="26">
        <v>545.0</v>
      </c>
      <c r="BQ375" s="19">
        <v>181.0</v>
      </c>
      <c r="BR375" s="19">
        <v>225.0</v>
      </c>
      <c r="BS375" s="19">
        <v>244.0</v>
      </c>
      <c r="BT375" s="19">
        <v>317.0</v>
      </c>
      <c r="BU375" s="19">
        <v>522.0</v>
      </c>
      <c r="BV375" s="19">
        <v>548.0</v>
      </c>
      <c r="BW375" s="13">
        <f t="shared" si="28"/>
        <v>0.4878504673</v>
      </c>
      <c r="BX375" s="14">
        <v>-2.02</v>
      </c>
      <c r="BY375" s="29">
        <f t="shared" si="29"/>
        <v>-2.730339738</v>
      </c>
      <c r="BZ375" s="18">
        <f t="shared" si="30"/>
        <v>2.252221579</v>
      </c>
      <c r="CA375" s="18">
        <f t="shared" si="31"/>
        <v>2.436076402</v>
      </c>
      <c r="CB375" s="14">
        <f t="shared" si="32"/>
        <v>28.71199483</v>
      </c>
      <c r="CC375" s="14">
        <f t="shared" si="33"/>
        <v>29.99897859</v>
      </c>
      <c r="CD375" s="14">
        <f t="shared" si="34"/>
        <v>52.50587314</v>
      </c>
      <c r="CE375" s="14">
        <f t="shared" si="35"/>
        <v>56.87242519</v>
      </c>
      <c r="CF375" s="14">
        <f t="shared" si="36"/>
        <v>-3.272948987</v>
      </c>
      <c r="CG375" s="7">
        <v>3916.133333</v>
      </c>
      <c r="CH375" s="7">
        <v>147.0</v>
      </c>
      <c r="CI375" s="7">
        <v>159.0</v>
      </c>
      <c r="CJ375" s="26">
        <v>1727.0</v>
      </c>
      <c r="CK375" s="7">
        <v>1799.0</v>
      </c>
      <c r="CL375" s="7">
        <v>683.0</v>
      </c>
      <c r="CM375" s="7">
        <v>752.0</v>
      </c>
      <c r="CN375" s="7">
        <v>870.0</v>
      </c>
      <c r="CO375" s="7">
        <v>1002.0</v>
      </c>
      <c r="CP375" s="19">
        <v>16.0</v>
      </c>
      <c r="CQ375" s="19">
        <v>15.0</v>
      </c>
      <c r="CR375" s="26">
        <f t="shared" si="37"/>
        <v>-1</v>
      </c>
      <c r="CS375" s="18">
        <f t="shared" si="38"/>
        <v>0.8313847753</v>
      </c>
      <c r="CT375" s="18">
        <f t="shared" si="39"/>
        <v>0.7794232268</v>
      </c>
      <c r="CU375" s="18">
        <f t="shared" si="40"/>
        <v>-0.05196154845</v>
      </c>
      <c r="CV375" s="30">
        <v>47.71</v>
      </c>
      <c r="CW375" s="30">
        <v>46.97</v>
      </c>
      <c r="CX375" s="30">
        <v>60.83</v>
      </c>
      <c r="CY375" s="30">
        <v>47.18</v>
      </c>
      <c r="CZ375" s="30">
        <v>54.3</v>
      </c>
      <c r="DA375" s="30">
        <v>43.57</v>
      </c>
      <c r="DB375" s="7">
        <v>126.0</v>
      </c>
      <c r="DC375" s="7">
        <v>107.0</v>
      </c>
      <c r="DD375" s="13">
        <f t="shared" si="41"/>
        <v>0.5407725322</v>
      </c>
      <c r="DE375" s="7">
        <v>-0.18</v>
      </c>
      <c r="DF375" s="7">
        <v>0.71</v>
      </c>
      <c r="DG375" s="7">
        <v>90.0</v>
      </c>
      <c r="DH375" s="7">
        <v>76.0</v>
      </c>
      <c r="DI375" s="7">
        <v>64.0</v>
      </c>
      <c r="DJ375" s="8" t="s">
        <v>4419</v>
      </c>
      <c r="DK375" s="7" t="s">
        <v>4420</v>
      </c>
    </row>
    <row r="376" ht="12.75" customHeight="1">
      <c r="A376" s="7" t="s">
        <v>732</v>
      </c>
      <c r="B376" s="7" t="s">
        <v>1916</v>
      </c>
      <c r="C376" s="8" t="s">
        <v>254</v>
      </c>
      <c r="D376" s="9" t="s">
        <v>150</v>
      </c>
      <c r="E376" s="7">
        <v>80.0</v>
      </c>
      <c r="F376" s="7">
        <v>10.0</v>
      </c>
      <c r="G376" s="7">
        <v>28.0</v>
      </c>
      <c r="H376" s="24">
        <f t="shared" si="1"/>
        <v>38</v>
      </c>
      <c r="I376" s="25">
        <f t="shared" si="2"/>
        <v>1.95660569</v>
      </c>
      <c r="J376" s="19">
        <v>10.0</v>
      </c>
      <c r="K376" s="19">
        <v>13.0</v>
      </c>
      <c r="L376" s="19">
        <v>11.0</v>
      </c>
      <c r="M376" s="19">
        <v>111.0</v>
      </c>
      <c r="N376" s="19">
        <v>36.0</v>
      </c>
      <c r="O376" s="19">
        <v>41.0</v>
      </c>
      <c r="P376" s="19">
        <v>116.0</v>
      </c>
      <c r="Q376" s="10">
        <f t="shared" si="3"/>
        <v>0.09009009009</v>
      </c>
      <c r="R376" s="10">
        <f t="shared" si="4"/>
        <v>0.05319148936</v>
      </c>
      <c r="S376" s="7">
        <v>69917.0</v>
      </c>
      <c r="T376" s="14">
        <f t="shared" si="5"/>
        <v>14.56604167</v>
      </c>
      <c r="U376" s="14">
        <v>1092.31</v>
      </c>
      <c r="V376" s="14">
        <f t="shared" si="6"/>
        <v>13.653875</v>
      </c>
      <c r="W376" s="14">
        <v>2720.53</v>
      </c>
      <c r="X376" s="14">
        <f t="shared" si="7"/>
        <v>34.006625</v>
      </c>
      <c r="Y376" s="13">
        <f t="shared" si="8"/>
        <v>0.2864819924</v>
      </c>
      <c r="Z376" s="12">
        <f t="shared" si="9"/>
        <v>152.326087</v>
      </c>
      <c r="AA376" s="19">
        <v>28.0</v>
      </c>
      <c r="AB376" s="19">
        <v>107.0</v>
      </c>
      <c r="AC376" s="19">
        <v>56.0</v>
      </c>
      <c r="AD376" s="19">
        <v>29.0</v>
      </c>
      <c r="AE376" s="19">
        <v>35.0</v>
      </c>
      <c r="AF376" s="10">
        <f t="shared" si="10"/>
        <v>0.2173913043</v>
      </c>
      <c r="AG376" s="10">
        <f t="shared" si="11"/>
        <v>0.5217391304</v>
      </c>
      <c r="AH376" s="10">
        <f t="shared" si="12"/>
        <v>0.7391304348</v>
      </c>
      <c r="AI376" s="19">
        <v>357.0</v>
      </c>
      <c r="AJ376" s="13">
        <f t="shared" si="13"/>
        <v>0.3269230769</v>
      </c>
      <c r="AK376" s="19">
        <v>343.0</v>
      </c>
      <c r="AL376" s="13">
        <f t="shared" si="14"/>
        <v>0.3141025641</v>
      </c>
      <c r="AM376" s="19">
        <v>392.0</v>
      </c>
      <c r="AN376" s="13">
        <f t="shared" si="15"/>
        <v>0.358974359</v>
      </c>
      <c r="AO376" s="13">
        <f t="shared" si="16"/>
        <v>0.51</v>
      </c>
      <c r="AP376" s="8">
        <v>8.0</v>
      </c>
      <c r="AQ376" s="14">
        <v>3.29</v>
      </c>
      <c r="AR376" s="19">
        <v>17.69</v>
      </c>
      <c r="AS376" s="26">
        <v>2.0</v>
      </c>
      <c r="AT376" s="27">
        <v>0.672</v>
      </c>
      <c r="AU376" s="8">
        <v>5.0</v>
      </c>
      <c r="AV376" s="27">
        <v>0.785</v>
      </c>
      <c r="AW376" s="19">
        <v>50.32</v>
      </c>
      <c r="AX376" s="19">
        <v>18.68</v>
      </c>
      <c r="AY376" s="27">
        <v>0.592</v>
      </c>
      <c r="AZ376" s="27">
        <v>0.928</v>
      </c>
      <c r="BA376" s="19">
        <v>50.42</v>
      </c>
      <c r="BB376" s="13">
        <f t="shared" si="17"/>
        <v>0.0853432282</v>
      </c>
      <c r="BC376" s="28">
        <f t="shared" si="18"/>
        <v>0.9333333333</v>
      </c>
      <c r="BD376" s="26">
        <f t="shared" si="19"/>
        <v>1018.676562</v>
      </c>
      <c r="BE376" s="13">
        <f t="shared" si="20"/>
        <v>0.01867656153</v>
      </c>
      <c r="BF376" s="18">
        <f t="shared" si="21"/>
        <v>2.526755225</v>
      </c>
      <c r="BG376" s="18">
        <f t="shared" si="22"/>
        <v>1.867601688</v>
      </c>
      <c r="BH376" s="14">
        <f t="shared" si="23"/>
        <v>29.6069797</v>
      </c>
      <c r="BI376" s="14">
        <f t="shared" si="24"/>
        <v>28.01402532</v>
      </c>
      <c r="BJ376" s="14">
        <f t="shared" si="25"/>
        <v>53.55622488</v>
      </c>
      <c r="BK376" s="14">
        <f t="shared" si="26"/>
        <v>53.72101327</v>
      </c>
      <c r="BL376" s="14">
        <f t="shared" si="27"/>
        <v>-0.1647883842</v>
      </c>
      <c r="BM376" s="19">
        <v>46.0</v>
      </c>
      <c r="BN376" s="19">
        <v>34.0</v>
      </c>
      <c r="BO376" s="26">
        <v>493.0</v>
      </c>
      <c r="BP376" s="26">
        <v>476.0</v>
      </c>
      <c r="BQ376" s="19">
        <v>205.0</v>
      </c>
      <c r="BR376" s="19">
        <v>207.0</v>
      </c>
      <c r="BS376" s="19">
        <v>231.0</v>
      </c>
      <c r="BT376" s="19">
        <v>261.0</v>
      </c>
      <c r="BU376" s="19">
        <v>466.0</v>
      </c>
      <c r="BV376" s="19">
        <v>449.0</v>
      </c>
      <c r="BW376" s="13">
        <f t="shared" si="28"/>
        <v>0.5092896175</v>
      </c>
      <c r="BX376" s="14">
        <v>-1.07</v>
      </c>
      <c r="BY376" s="29">
        <f t="shared" si="29"/>
        <v>-0.6377883842</v>
      </c>
      <c r="BZ376" s="18">
        <f t="shared" si="30"/>
        <v>2.094937235</v>
      </c>
      <c r="CA376" s="18">
        <f t="shared" si="31"/>
        <v>2.34695976</v>
      </c>
      <c r="CB376" s="14">
        <f t="shared" si="32"/>
        <v>28.55730231</v>
      </c>
      <c r="CC376" s="14">
        <f t="shared" si="33"/>
        <v>28.55730231</v>
      </c>
      <c r="CD376" s="14">
        <f t="shared" si="34"/>
        <v>52.70421044</v>
      </c>
      <c r="CE376" s="14">
        <f t="shared" si="35"/>
        <v>53.94857166</v>
      </c>
      <c r="CF376" s="14">
        <f t="shared" si="36"/>
        <v>1.079572831</v>
      </c>
      <c r="CG376" s="7">
        <v>3809.183333</v>
      </c>
      <c r="CH376" s="7">
        <v>133.0</v>
      </c>
      <c r="CI376" s="7">
        <v>149.0</v>
      </c>
      <c r="CJ376" s="26">
        <v>1680.0</v>
      </c>
      <c r="CK376" s="7">
        <v>1664.0</v>
      </c>
      <c r="CL376" s="7">
        <v>700.0</v>
      </c>
      <c r="CM376" s="7">
        <v>686.0</v>
      </c>
      <c r="CN376" s="7">
        <v>833.0</v>
      </c>
      <c r="CO376" s="7">
        <v>926.0</v>
      </c>
      <c r="CP376" s="19">
        <v>16.0</v>
      </c>
      <c r="CQ376" s="19">
        <v>11.0</v>
      </c>
      <c r="CR376" s="26">
        <f t="shared" si="37"/>
        <v>-5</v>
      </c>
      <c r="CS376" s="18">
        <f t="shared" si="38"/>
        <v>0.8238339746</v>
      </c>
      <c r="CT376" s="18">
        <f t="shared" si="39"/>
        <v>0.5663858575</v>
      </c>
      <c r="CU376" s="18">
        <f t="shared" si="40"/>
        <v>-0.2574481171</v>
      </c>
      <c r="CV376" s="30">
        <v>41.54</v>
      </c>
      <c r="CW376" s="30">
        <v>36.48</v>
      </c>
      <c r="CX376" s="30">
        <v>36.38</v>
      </c>
      <c r="CY376" s="30">
        <v>40.59</v>
      </c>
      <c r="CZ376" s="30">
        <v>42.13</v>
      </c>
      <c r="DA376" s="30">
        <v>45.18</v>
      </c>
      <c r="DB376" s="7">
        <v>531.0</v>
      </c>
      <c r="DC376" s="7">
        <v>504.0</v>
      </c>
      <c r="DD376" s="13">
        <f t="shared" si="41"/>
        <v>0.5130434783</v>
      </c>
      <c r="DE376" s="7">
        <v>1.24</v>
      </c>
      <c r="DF376" s="7">
        <v>28.46</v>
      </c>
      <c r="DG376" s="7">
        <v>282.0</v>
      </c>
      <c r="DH376" s="7">
        <v>373.0</v>
      </c>
      <c r="DI376" s="7">
        <v>317.0</v>
      </c>
      <c r="DJ376" s="8" t="s">
        <v>4421</v>
      </c>
      <c r="DK376" s="7" t="s">
        <v>4422</v>
      </c>
    </row>
    <row r="377" ht="12.75" customHeight="1">
      <c r="A377" s="7" t="s">
        <v>1370</v>
      </c>
      <c r="B377" s="7" t="s">
        <v>1921</v>
      </c>
      <c r="C377" s="8" t="s">
        <v>173</v>
      </c>
      <c r="D377" s="9" t="s">
        <v>167</v>
      </c>
      <c r="E377" s="7">
        <v>74.0</v>
      </c>
      <c r="F377" s="7">
        <v>11.0</v>
      </c>
      <c r="G377" s="7">
        <v>21.0</v>
      </c>
      <c r="H377" s="24">
        <f t="shared" si="1"/>
        <v>32</v>
      </c>
      <c r="I377" s="25">
        <f t="shared" si="2"/>
        <v>1.873079362</v>
      </c>
      <c r="J377" s="19">
        <v>10.0</v>
      </c>
      <c r="K377" s="19">
        <v>10.0</v>
      </c>
      <c r="L377" s="19">
        <v>8.0</v>
      </c>
      <c r="M377" s="19">
        <v>88.0</v>
      </c>
      <c r="N377" s="19">
        <v>36.0</v>
      </c>
      <c r="O377" s="19">
        <v>31.0</v>
      </c>
      <c r="P377" s="19">
        <v>119.0</v>
      </c>
      <c r="Q377" s="10">
        <f t="shared" si="3"/>
        <v>0.125</v>
      </c>
      <c r="R377" s="10">
        <f t="shared" si="4"/>
        <v>0.07096774194</v>
      </c>
      <c r="S377" s="7">
        <v>61503.0</v>
      </c>
      <c r="T377" s="14">
        <f t="shared" si="5"/>
        <v>13.85202703</v>
      </c>
      <c r="U377" s="14">
        <v>952.77</v>
      </c>
      <c r="V377" s="14">
        <f t="shared" si="6"/>
        <v>12.87527027</v>
      </c>
      <c r="W377" s="14">
        <v>2607.6</v>
      </c>
      <c r="X377" s="14">
        <f t="shared" si="7"/>
        <v>35.23783784</v>
      </c>
      <c r="Y377" s="13">
        <f t="shared" si="8"/>
        <v>0.2676042097</v>
      </c>
      <c r="Z377" s="12">
        <f t="shared" si="9"/>
        <v>119.7435897</v>
      </c>
      <c r="AA377" s="19">
        <v>22.0</v>
      </c>
      <c r="AB377" s="19">
        <v>34.0</v>
      </c>
      <c r="AC377" s="19">
        <v>99.0</v>
      </c>
      <c r="AD377" s="19">
        <v>32.0</v>
      </c>
      <c r="AE377" s="19">
        <v>29.0</v>
      </c>
      <c r="AF377" s="10">
        <f t="shared" si="10"/>
        <v>0.2564102564</v>
      </c>
      <c r="AG377" s="10">
        <f t="shared" si="11"/>
        <v>0.4615384615</v>
      </c>
      <c r="AH377" s="10">
        <f t="shared" si="12"/>
        <v>0.7179487179</v>
      </c>
      <c r="AI377" s="19">
        <v>277.0</v>
      </c>
      <c r="AJ377" s="13">
        <f t="shared" si="13"/>
        <v>0.3479899497</v>
      </c>
      <c r="AK377" s="19">
        <v>221.0</v>
      </c>
      <c r="AL377" s="13">
        <f t="shared" si="14"/>
        <v>0.277638191</v>
      </c>
      <c r="AM377" s="19">
        <v>298.0</v>
      </c>
      <c r="AN377" s="13">
        <f t="shared" si="15"/>
        <v>0.3743718593</v>
      </c>
      <c r="AO377" s="13">
        <f t="shared" si="16"/>
        <v>0.5562248996</v>
      </c>
      <c r="AP377" s="8">
        <v>12.0</v>
      </c>
      <c r="AQ377" s="14">
        <v>5.88</v>
      </c>
      <c r="AR377" s="19">
        <v>17.26</v>
      </c>
      <c r="AS377" s="26">
        <v>6.0</v>
      </c>
      <c r="AT377" s="27">
        <v>0.308</v>
      </c>
      <c r="AU377" s="8">
        <v>8.0</v>
      </c>
      <c r="AV377" s="27">
        <v>0.035</v>
      </c>
      <c r="AW377" s="19">
        <v>49.99</v>
      </c>
      <c r="AX377" s="19">
        <v>17.93</v>
      </c>
      <c r="AY377" s="27">
        <v>0.053</v>
      </c>
      <c r="AZ377" s="27">
        <v>1.303</v>
      </c>
      <c r="BA377" s="19">
        <v>50.91</v>
      </c>
      <c r="BB377" s="13">
        <f t="shared" si="17"/>
        <v>0.0835117773</v>
      </c>
      <c r="BC377" s="28">
        <f t="shared" si="18"/>
        <v>0.9337899543</v>
      </c>
      <c r="BD377" s="26">
        <f t="shared" si="19"/>
        <v>1017.301732</v>
      </c>
      <c r="BE377" s="13">
        <f t="shared" si="20"/>
        <v>0.01730173164</v>
      </c>
      <c r="BF377" s="18">
        <f t="shared" si="21"/>
        <v>2.455996725</v>
      </c>
      <c r="BG377" s="18">
        <f t="shared" si="22"/>
        <v>1.826253975</v>
      </c>
      <c r="BH377" s="14">
        <f t="shared" si="23"/>
        <v>29.40898643</v>
      </c>
      <c r="BI377" s="14">
        <f t="shared" si="24"/>
        <v>27.58273245</v>
      </c>
      <c r="BJ377" s="14">
        <f t="shared" si="25"/>
        <v>54.15787651</v>
      </c>
      <c r="BK377" s="14">
        <f t="shared" si="26"/>
        <v>55.54331056</v>
      </c>
      <c r="BL377" s="14">
        <f t="shared" si="27"/>
        <v>-1.38543405</v>
      </c>
      <c r="BM377" s="19">
        <v>39.0</v>
      </c>
      <c r="BN377" s="19">
        <v>29.0</v>
      </c>
      <c r="BO377" s="26">
        <v>428.0</v>
      </c>
      <c r="BP377" s="26">
        <v>409.0</v>
      </c>
      <c r="BQ377" s="19">
        <v>171.0</v>
      </c>
      <c r="BR377" s="19">
        <v>207.0</v>
      </c>
      <c r="BS377" s="19">
        <v>222.0</v>
      </c>
      <c r="BT377" s="19">
        <v>237.0</v>
      </c>
      <c r="BU377" s="19">
        <v>444.0</v>
      </c>
      <c r="BV377" s="19">
        <v>437.0</v>
      </c>
      <c r="BW377" s="13">
        <f t="shared" si="28"/>
        <v>0.5039727582</v>
      </c>
      <c r="BX377" s="14">
        <v>-1.38</v>
      </c>
      <c r="BY377" s="29">
        <f t="shared" si="29"/>
        <v>-4.092831641</v>
      </c>
      <c r="BZ377" s="18">
        <f t="shared" si="30"/>
        <v>2.458165356</v>
      </c>
      <c r="CA377" s="18">
        <f t="shared" si="31"/>
        <v>1.936226136</v>
      </c>
      <c r="CB377" s="14">
        <f t="shared" si="32"/>
        <v>29.8178825</v>
      </c>
      <c r="CC377" s="14">
        <f t="shared" si="33"/>
        <v>27.47757439</v>
      </c>
      <c r="CD377" s="14">
        <f t="shared" si="34"/>
        <v>56.13372121</v>
      </c>
      <c r="CE377" s="14">
        <f t="shared" si="35"/>
        <v>54.39953606</v>
      </c>
      <c r="CF377" s="14">
        <f t="shared" si="36"/>
        <v>-3.119619198</v>
      </c>
      <c r="CG377" s="7">
        <v>3563.633333</v>
      </c>
      <c r="CH377" s="7">
        <v>146.0</v>
      </c>
      <c r="CI377" s="7">
        <v>115.0</v>
      </c>
      <c r="CJ377" s="26">
        <v>1625.0</v>
      </c>
      <c r="CK377" s="7">
        <v>1517.0</v>
      </c>
      <c r="CL377" s="7">
        <v>690.0</v>
      </c>
      <c r="CM377" s="7">
        <v>708.0</v>
      </c>
      <c r="CN377" s="7">
        <v>873.0</v>
      </c>
      <c r="CO377" s="7">
        <v>891.0</v>
      </c>
      <c r="CP377" s="19">
        <v>3.0</v>
      </c>
      <c r="CQ377" s="19">
        <v>15.0</v>
      </c>
      <c r="CR377" s="26">
        <f t="shared" si="37"/>
        <v>12</v>
      </c>
      <c r="CS377" s="18">
        <f t="shared" si="38"/>
        <v>0.1756011902</v>
      </c>
      <c r="CT377" s="18">
        <f t="shared" si="39"/>
        <v>0.8780059509</v>
      </c>
      <c r="CU377" s="18">
        <f t="shared" si="40"/>
        <v>0.7024047607</v>
      </c>
      <c r="CV377" s="30">
        <v>38.34</v>
      </c>
      <c r="CW377" s="30">
        <v>36.69</v>
      </c>
      <c r="CX377" s="30">
        <v>57.67</v>
      </c>
      <c r="CY377" s="30">
        <v>36.26</v>
      </c>
      <c r="CZ377" s="30">
        <v>47.01</v>
      </c>
      <c r="DA377" s="30">
        <v>35.03</v>
      </c>
      <c r="DB377" s="7">
        <v>126.0</v>
      </c>
      <c r="DC377" s="7">
        <v>149.0</v>
      </c>
      <c r="DD377" s="13">
        <f t="shared" si="41"/>
        <v>0.4581818182</v>
      </c>
      <c r="DE377" s="7">
        <v>2.85</v>
      </c>
      <c r="DF377" s="7">
        <v>1.6800000000000002</v>
      </c>
      <c r="DG377" s="7">
        <v>90.0</v>
      </c>
      <c r="DH377" s="7">
        <v>105.0</v>
      </c>
      <c r="DI377" s="7">
        <v>68.0</v>
      </c>
      <c r="DJ377" s="8" t="s">
        <v>4423</v>
      </c>
      <c r="DK377" s="7" t="s">
        <v>4424</v>
      </c>
    </row>
    <row r="378" ht="12.75" customHeight="1">
      <c r="A378" s="7" t="s">
        <v>1499</v>
      </c>
      <c r="B378" s="7" t="s">
        <v>1925</v>
      </c>
      <c r="C378" s="8" t="s">
        <v>399</v>
      </c>
      <c r="D378" s="9" t="s">
        <v>174</v>
      </c>
      <c r="E378" s="7">
        <v>14.0</v>
      </c>
      <c r="F378" s="7">
        <v>1.0</v>
      </c>
      <c r="G378" s="7">
        <v>2.0</v>
      </c>
      <c r="H378" s="24">
        <f t="shared" si="1"/>
        <v>3</v>
      </c>
      <c r="I378" s="25">
        <f t="shared" si="2"/>
        <v>0.7479742364</v>
      </c>
      <c r="J378" s="19">
        <v>1.0</v>
      </c>
      <c r="K378" s="19">
        <v>0.0</v>
      </c>
      <c r="L378" s="19">
        <v>1.0</v>
      </c>
      <c r="M378" s="19">
        <v>12.0</v>
      </c>
      <c r="N378" s="19">
        <v>8.0</v>
      </c>
      <c r="O378" s="19">
        <v>7.0</v>
      </c>
      <c r="P378" s="19">
        <v>5.0</v>
      </c>
      <c r="Q378" s="10">
        <f t="shared" si="3"/>
        <v>0.08333333333</v>
      </c>
      <c r="R378" s="10">
        <f t="shared" si="4"/>
        <v>0.03703703704</v>
      </c>
      <c r="S378" s="7">
        <v>14439.0</v>
      </c>
      <c r="T378" s="14">
        <f t="shared" si="5"/>
        <v>17.18928571</v>
      </c>
      <c r="U378" s="14">
        <v>235.89</v>
      </c>
      <c r="V378" s="14">
        <f t="shared" si="6"/>
        <v>16.84928571</v>
      </c>
      <c r="W378" s="14">
        <v>412.64</v>
      </c>
      <c r="X378" s="14">
        <f t="shared" si="7"/>
        <v>29.47428571</v>
      </c>
      <c r="Y378" s="13">
        <f t="shared" si="8"/>
        <v>0.3637302823</v>
      </c>
      <c r="Z378" s="12">
        <f t="shared" si="9"/>
        <v>0</v>
      </c>
      <c r="AA378" s="19">
        <v>21.0</v>
      </c>
      <c r="AB378" s="19">
        <v>54.0</v>
      </c>
      <c r="AC378" s="19">
        <v>26.0</v>
      </c>
      <c r="AD378" s="19">
        <v>10.0</v>
      </c>
      <c r="AE378" s="19">
        <v>5.0</v>
      </c>
      <c r="AF378" s="10">
        <f t="shared" si="10"/>
        <v>0.2</v>
      </c>
      <c r="AG378" s="10">
        <f t="shared" si="11"/>
        <v>0.2</v>
      </c>
      <c r="AH378" s="10">
        <f t="shared" si="12"/>
        <v>0.4</v>
      </c>
      <c r="AI378" s="19">
        <v>62.0</v>
      </c>
      <c r="AJ378" s="13">
        <f t="shared" si="13"/>
        <v>0.2731277533</v>
      </c>
      <c r="AK378" s="19">
        <v>69.0</v>
      </c>
      <c r="AL378" s="13">
        <f t="shared" si="14"/>
        <v>0.3039647577</v>
      </c>
      <c r="AM378" s="19">
        <v>96.0</v>
      </c>
      <c r="AN378" s="13">
        <f t="shared" si="15"/>
        <v>0.422907489</v>
      </c>
      <c r="AO378" s="13">
        <f t="shared" si="16"/>
        <v>0.4732824427</v>
      </c>
      <c r="AP378" s="8">
        <v>2.0</v>
      </c>
      <c r="AQ378" s="14">
        <v>1.41</v>
      </c>
      <c r="AR378" s="19">
        <v>17.23</v>
      </c>
      <c r="AS378" s="26">
        <v>6.0</v>
      </c>
      <c r="AT378" s="27">
        <v>0.8170000000000001</v>
      </c>
      <c r="AU378" s="8">
        <v>2.0</v>
      </c>
      <c r="AV378" s="27">
        <v>2.355</v>
      </c>
      <c r="AW378" s="19">
        <v>50.66</v>
      </c>
      <c r="AX378" s="19">
        <v>16.73</v>
      </c>
      <c r="AY378" s="27">
        <v>-1.603</v>
      </c>
      <c r="AZ378" s="27">
        <v>4.244</v>
      </c>
      <c r="BA378" s="19">
        <v>51.4</v>
      </c>
      <c r="BB378" s="13">
        <f t="shared" si="17"/>
        <v>0.05263157895</v>
      </c>
      <c r="BC378" s="28">
        <f t="shared" si="18"/>
        <v>0.9029126214</v>
      </c>
      <c r="BD378" s="26">
        <f t="shared" si="19"/>
        <v>955.5442003</v>
      </c>
      <c r="BE378" s="13">
        <f t="shared" si="20"/>
        <v>-0.04445579969</v>
      </c>
      <c r="BF378" s="18">
        <f t="shared" si="21"/>
        <v>1.271779219</v>
      </c>
      <c r="BG378" s="18">
        <f t="shared" si="22"/>
        <v>2.543558438</v>
      </c>
      <c r="BH378" s="14">
        <f t="shared" si="23"/>
        <v>24.16380516</v>
      </c>
      <c r="BI378" s="14">
        <f t="shared" si="24"/>
        <v>26.19865191</v>
      </c>
      <c r="BJ378" s="14">
        <f t="shared" si="25"/>
        <v>51.88859214</v>
      </c>
      <c r="BK378" s="14">
        <f t="shared" si="26"/>
        <v>54.17779473</v>
      </c>
      <c r="BL378" s="14">
        <f t="shared" si="27"/>
        <v>-2.289202594</v>
      </c>
      <c r="BM378" s="19">
        <v>5.0</v>
      </c>
      <c r="BN378" s="19">
        <v>10.0</v>
      </c>
      <c r="BO378" s="26">
        <v>90.0</v>
      </c>
      <c r="BP378" s="26">
        <v>93.0</v>
      </c>
      <c r="BQ378" s="19">
        <v>50.0</v>
      </c>
      <c r="BR378" s="19">
        <v>44.0</v>
      </c>
      <c r="BS378" s="19">
        <v>59.0</v>
      </c>
      <c r="BT378" s="19">
        <v>66.0</v>
      </c>
      <c r="BU378" s="19">
        <v>90.0</v>
      </c>
      <c r="BV378" s="19">
        <v>90.0</v>
      </c>
      <c r="BW378" s="13">
        <f t="shared" si="28"/>
        <v>0.5</v>
      </c>
      <c r="BX378" s="14">
        <v>0.12</v>
      </c>
      <c r="BY378" s="29">
        <f t="shared" si="29"/>
        <v>-3.62698122</v>
      </c>
      <c r="BZ378" s="18">
        <f t="shared" si="30"/>
        <v>2.500257229</v>
      </c>
      <c r="CA378" s="18">
        <f t="shared" si="31"/>
        <v>1.944644512</v>
      </c>
      <c r="CB378" s="14">
        <f t="shared" si="32"/>
        <v>30.09568887</v>
      </c>
      <c r="CC378" s="14">
        <f t="shared" si="33"/>
        <v>27.31762528</v>
      </c>
      <c r="CD378" s="14">
        <f t="shared" si="34"/>
        <v>57.87632475</v>
      </c>
      <c r="CE378" s="14">
        <f t="shared" si="35"/>
        <v>60.28397986</v>
      </c>
      <c r="CF378" s="14">
        <f t="shared" si="36"/>
        <v>0.1184525154</v>
      </c>
      <c r="CG378" s="7">
        <v>647.933333</v>
      </c>
      <c r="CH378" s="7">
        <v>27.0</v>
      </c>
      <c r="CI378" s="7">
        <v>21.0</v>
      </c>
      <c r="CJ378" s="26">
        <v>298.0</v>
      </c>
      <c r="CK378" s="7">
        <v>274.0</v>
      </c>
      <c r="CL378" s="7">
        <v>146.0</v>
      </c>
      <c r="CM378" s="7">
        <v>163.0</v>
      </c>
      <c r="CN378" s="7">
        <v>154.0</v>
      </c>
      <c r="CO378" s="7">
        <v>193.0</v>
      </c>
      <c r="CP378" s="19">
        <v>3.0</v>
      </c>
      <c r="CQ378" s="19">
        <v>3.0</v>
      </c>
      <c r="CR378" s="26">
        <f t="shared" si="37"/>
        <v>0</v>
      </c>
      <c r="CS378" s="18">
        <f t="shared" si="38"/>
        <v>0.7479742364</v>
      </c>
      <c r="CT378" s="18">
        <f t="shared" si="39"/>
        <v>0.7479742364</v>
      </c>
      <c r="CU378" s="18">
        <f t="shared" si="40"/>
        <v>0</v>
      </c>
      <c r="CV378" s="30">
        <v>7.42</v>
      </c>
      <c r="CW378" s="30">
        <v>8.29</v>
      </c>
      <c r="CX378" s="30">
        <v>9.3</v>
      </c>
      <c r="CY378" s="30">
        <v>7.38</v>
      </c>
      <c r="CZ378" s="30">
        <v>9.35</v>
      </c>
      <c r="DA378" s="30">
        <v>9.85</v>
      </c>
      <c r="DB378" s="7">
        <v>0.0</v>
      </c>
      <c r="DC378" s="7">
        <v>0.0</v>
      </c>
      <c r="DD378" s="13" t="str">
        <f t="shared" si="41"/>
        <v> </v>
      </c>
      <c r="DE378" s="7">
        <v>0.0</v>
      </c>
      <c r="DF378" s="7">
        <v>0.0</v>
      </c>
      <c r="DG378" s="7">
        <v>0.0</v>
      </c>
      <c r="DH378" s="7">
        <v>0.0</v>
      </c>
      <c r="DI378" s="7">
        <v>0.0</v>
      </c>
      <c r="DJ378" s="8" t="s">
        <v>4425</v>
      </c>
      <c r="DK378" s="7" t="s">
        <v>4426</v>
      </c>
    </row>
    <row r="379" ht="12.75" customHeight="1">
      <c r="A379" s="7" t="s">
        <v>911</v>
      </c>
      <c r="B379" s="7" t="s">
        <v>1927</v>
      </c>
      <c r="C379" s="8" t="s">
        <v>166</v>
      </c>
      <c r="D379" s="9" t="s">
        <v>174</v>
      </c>
      <c r="E379" s="7">
        <v>73.0</v>
      </c>
      <c r="F379" s="7">
        <v>6.0</v>
      </c>
      <c r="G379" s="7">
        <v>12.0</v>
      </c>
      <c r="H379" s="24">
        <f t="shared" si="1"/>
        <v>18</v>
      </c>
      <c r="I379" s="25">
        <f t="shared" si="2"/>
        <v>0.8082622362</v>
      </c>
      <c r="J379" s="19">
        <v>6.0</v>
      </c>
      <c r="K379" s="19">
        <v>6.0</v>
      </c>
      <c r="L379" s="19">
        <v>5.0</v>
      </c>
      <c r="M379" s="19">
        <v>127.0</v>
      </c>
      <c r="N379" s="19">
        <v>41.0</v>
      </c>
      <c r="O379" s="19">
        <v>54.0</v>
      </c>
      <c r="P379" s="19">
        <v>82.0</v>
      </c>
      <c r="Q379" s="10">
        <f t="shared" si="3"/>
        <v>0.04724409449</v>
      </c>
      <c r="R379" s="10">
        <f t="shared" si="4"/>
        <v>0.02702702703</v>
      </c>
      <c r="S379" s="7">
        <v>80172.0</v>
      </c>
      <c r="T379" s="14">
        <f t="shared" si="5"/>
        <v>18.30410959</v>
      </c>
      <c r="U379" s="14">
        <v>1239.66</v>
      </c>
      <c r="V379" s="14">
        <f t="shared" si="6"/>
        <v>16.98164384</v>
      </c>
      <c r="W379" s="14">
        <v>2206.96</v>
      </c>
      <c r="X379" s="14">
        <f t="shared" si="7"/>
        <v>30.23232877</v>
      </c>
      <c r="Y379" s="13">
        <f t="shared" si="8"/>
        <v>0.3596741155</v>
      </c>
      <c r="Z379" s="12">
        <f t="shared" si="9"/>
        <v>91.35</v>
      </c>
      <c r="AA379" s="19">
        <v>143.0</v>
      </c>
      <c r="AB379" s="19">
        <v>101.0</v>
      </c>
      <c r="AC379" s="19">
        <v>103.0</v>
      </c>
      <c r="AD379" s="19">
        <v>33.0</v>
      </c>
      <c r="AE379" s="19">
        <v>24.0</v>
      </c>
      <c r="AF379" s="10">
        <f t="shared" si="10"/>
        <v>0.15</v>
      </c>
      <c r="AG379" s="10">
        <f t="shared" si="11"/>
        <v>0.275</v>
      </c>
      <c r="AH379" s="10">
        <f t="shared" si="12"/>
        <v>0.425</v>
      </c>
      <c r="AI379" s="19">
        <v>351.0</v>
      </c>
      <c r="AJ379" s="13">
        <f t="shared" si="13"/>
        <v>0.2759433962</v>
      </c>
      <c r="AK379" s="19">
        <v>478.0</v>
      </c>
      <c r="AL379" s="13">
        <f t="shared" si="14"/>
        <v>0.3757861635</v>
      </c>
      <c r="AM379" s="19">
        <v>443.0</v>
      </c>
      <c r="AN379" s="13">
        <f t="shared" si="15"/>
        <v>0.3482704403</v>
      </c>
      <c r="AO379" s="13">
        <f t="shared" si="16"/>
        <v>0.4234016888</v>
      </c>
      <c r="AP379" s="8">
        <v>2.0</v>
      </c>
      <c r="AQ379" s="14">
        <v>-6.09</v>
      </c>
      <c r="AR379" s="19">
        <v>18.0</v>
      </c>
      <c r="AS379" s="26">
        <v>1.0</v>
      </c>
      <c r="AT379" s="27">
        <v>1.7389999999999999</v>
      </c>
      <c r="AU379" s="8">
        <v>1.0</v>
      </c>
      <c r="AV379" s="27">
        <v>1.807</v>
      </c>
      <c r="AW379" s="19">
        <v>50.82</v>
      </c>
      <c r="AX379" s="19">
        <v>17.54</v>
      </c>
      <c r="AY379" s="27">
        <v>0.753</v>
      </c>
      <c r="AZ379" s="27">
        <v>-11.724</v>
      </c>
      <c r="BA379" s="19">
        <v>45.03</v>
      </c>
      <c r="BB379" s="13">
        <f t="shared" si="17"/>
        <v>0.06568144499</v>
      </c>
      <c r="BC379" s="28">
        <f t="shared" si="18"/>
        <v>0.9203675345</v>
      </c>
      <c r="BD379" s="26">
        <f t="shared" si="19"/>
        <v>986.0489794</v>
      </c>
      <c r="BE379" s="13">
        <f t="shared" si="20"/>
        <v>-0.01395102055</v>
      </c>
      <c r="BF379" s="18">
        <f t="shared" si="21"/>
        <v>1.936014714</v>
      </c>
      <c r="BG379" s="18">
        <f t="shared" si="22"/>
        <v>2.516819128</v>
      </c>
      <c r="BH379" s="14">
        <f t="shared" si="23"/>
        <v>29.47582402</v>
      </c>
      <c r="BI379" s="14">
        <f t="shared" si="24"/>
        <v>31.6054402</v>
      </c>
      <c r="BJ379" s="14">
        <f t="shared" si="25"/>
        <v>50.7235855</v>
      </c>
      <c r="BK379" s="14">
        <f t="shared" si="26"/>
        <v>64.03368666</v>
      </c>
      <c r="BL379" s="14">
        <f t="shared" si="27"/>
        <v>-13.31010116</v>
      </c>
      <c r="BM379" s="19">
        <v>40.0</v>
      </c>
      <c r="BN379" s="19">
        <v>52.0</v>
      </c>
      <c r="BO379" s="26">
        <v>569.0</v>
      </c>
      <c r="BP379" s="26">
        <v>601.0</v>
      </c>
      <c r="BQ379" s="19">
        <v>196.0</v>
      </c>
      <c r="BR379" s="19">
        <v>244.0</v>
      </c>
      <c r="BS379" s="19">
        <v>243.0</v>
      </c>
      <c r="BT379" s="19">
        <v>426.0</v>
      </c>
      <c r="BU379" s="19">
        <v>485.0</v>
      </c>
      <c r="BV379" s="19">
        <v>662.0</v>
      </c>
      <c r="BW379" s="13">
        <f t="shared" si="28"/>
        <v>0.422842197</v>
      </c>
      <c r="BX379" s="14">
        <v>-1.24</v>
      </c>
      <c r="BY379" s="29">
        <f t="shared" si="29"/>
        <v>1.969258312</v>
      </c>
      <c r="BZ379" s="18">
        <f t="shared" si="30"/>
        <v>2.20973113</v>
      </c>
      <c r="CA379" s="18">
        <f t="shared" si="31"/>
        <v>2.331527334</v>
      </c>
      <c r="CB379" s="14">
        <f t="shared" si="32"/>
        <v>27.10835513</v>
      </c>
      <c r="CC379" s="14">
        <f t="shared" si="33"/>
        <v>32.08460003</v>
      </c>
      <c r="CD379" s="14">
        <f t="shared" si="34"/>
        <v>48.87507673</v>
      </c>
      <c r="CE379" s="14">
        <f t="shared" si="35"/>
        <v>62.65544724</v>
      </c>
      <c r="CF379" s="14">
        <f t="shared" si="36"/>
        <v>0.4702693563</v>
      </c>
      <c r="CG379" s="7">
        <v>3448.383333</v>
      </c>
      <c r="CH379" s="7">
        <v>127.0</v>
      </c>
      <c r="CI379" s="7">
        <v>134.0</v>
      </c>
      <c r="CJ379" s="26">
        <v>1431.0</v>
      </c>
      <c r="CK379" s="7">
        <v>1710.0</v>
      </c>
      <c r="CL379" s="7">
        <v>561.0</v>
      </c>
      <c r="CM379" s="7">
        <v>741.0</v>
      </c>
      <c r="CN379" s="7">
        <v>690.0</v>
      </c>
      <c r="CO379" s="7">
        <v>1016.0</v>
      </c>
      <c r="CP379" s="19">
        <v>11.0</v>
      </c>
      <c r="CQ379" s="19">
        <v>9.0</v>
      </c>
      <c r="CR379" s="26">
        <f t="shared" si="37"/>
        <v>-2</v>
      </c>
      <c r="CS379" s="18">
        <f t="shared" si="38"/>
        <v>0.4939380332</v>
      </c>
      <c r="CT379" s="18">
        <f t="shared" si="39"/>
        <v>0.4041311181</v>
      </c>
      <c r="CU379" s="18">
        <f t="shared" si="40"/>
        <v>-0.08980691513</v>
      </c>
      <c r="CV379" s="30">
        <v>39.14</v>
      </c>
      <c r="CW379" s="30">
        <v>51.82</v>
      </c>
      <c r="CX379" s="30">
        <v>51.81</v>
      </c>
      <c r="CY379" s="30">
        <v>37.81</v>
      </c>
      <c r="CZ379" s="30">
        <v>40.72</v>
      </c>
      <c r="DA379" s="30">
        <v>52.69</v>
      </c>
      <c r="DB379" s="7">
        <v>0.0</v>
      </c>
      <c r="DC379" s="7">
        <v>1.0</v>
      </c>
      <c r="DD379" s="13">
        <f t="shared" si="41"/>
        <v>0</v>
      </c>
      <c r="DE379" s="7">
        <v>0.0</v>
      </c>
      <c r="DF379" s="7">
        <v>0.0</v>
      </c>
      <c r="DG379" s="7">
        <v>0.0</v>
      </c>
      <c r="DH379" s="7">
        <v>1.0</v>
      </c>
      <c r="DI379" s="7">
        <v>0.0</v>
      </c>
      <c r="DJ379" s="8" t="s">
        <v>4427</v>
      </c>
      <c r="DK379" s="7" t="s">
        <v>4428</v>
      </c>
    </row>
    <row r="380" ht="12.75" customHeight="1">
      <c r="A380" s="7" t="s">
        <v>1211</v>
      </c>
      <c r="B380" s="7" t="s">
        <v>1927</v>
      </c>
      <c r="C380" s="8" t="s">
        <v>182</v>
      </c>
      <c r="D380" s="9" t="s">
        <v>174</v>
      </c>
      <c r="E380" s="7">
        <v>60.0</v>
      </c>
      <c r="F380" s="7">
        <v>3.0</v>
      </c>
      <c r="G380" s="7">
        <v>5.0</v>
      </c>
      <c r="H380" s="24">
        <f t="shared" si="1"/>
        <v>8</v>
      </c>
      <c r="I380" s="25">
        <f t="shared" si="2"/>
        <v>0.423013087</v>
      </c>
      <c r="J380" s="19">
        <v>3.0</v>
      </c>
      <c r="K380" s="19">
        <v>2.0</v>
      </c>
      <c r="L380" s="19">
        <v>1.0</v>
      </c>
      <c r="M380" s="19">
        <v>61.0</v>
      </c>
      <c r="N380" s="19">
        <v>34.0</v>
      </c>
      <c r="O380" s="19">
        <v>46.0</v>
      </c>
      <c r="P380" s="19">
        <v>37.0</v>
      </c>
      <c r="Q380" s="10">
        <f t="shared" si="3"/>
        <v>0.04918032787</v>
      </c>
      <c r="R380" s="10">
        <f t="shared" si="4"/>
        <v>0.02127659574</v>
      </c>
      <c r="S380" s="7">
        <v>68083.0</v>
      </c>
      <c r="T380" s="14">
        <f t="shared" si="5"/>
        <v>18.91194444</v>
      </c>
      <c r="U380" s="14">
        <v>1075.51</v>
      </c>
      <c r="V380" s="14">
        <f t="shared" si="6"/>
        <v>17.92516667</v>
      </c>
      <c r="W380" s="14">
        <v>1784.92</v>
      </c>
      <c r="X380" s="14">
        <f t="shared" si="7"/>
        <v>29.74866667</v>
      </c>
      <c r="Y380" s="13">
        <f t="shared" si="8"/>
        <v>0.3759959167</v>
      </c>
      <c r="Z380" s="12">
        <f t="shared" si="9"/>
        <v>32.1875</v>
      </c>
      <c r="AA380" s="19">
        <v>64.0</v>
      </c>
      <c r="AB380" s="19">
        <v>80.0</v>
      </c>
      <c r="AC380" s="19">
        <v>72.0</v>
      </c>
      <c r="AD380" s="19">
        <v>19.0</v>
      </c>
      <c r="AE380" s="19">
        <v>7.0</v>
      </c>
      <c r="AF380" s="10">
        <f t="shared" si="10"/>
        <v>0.09375</v>
      </c>
      <c r="AG380" s="10">
        <f t="shared" si="11"/>
        <v>0.09375</v>
      </c>
      <c r="AH380" s="10">
        <f t="shared" si="12"/>
        <v>0.1875</v>
      </c>
      <c r="AI380" s="19">
        <v>298.0</v>
      </c>
      <c r="AJ380" s="13">
        <f t="shared" si="13"/>
        <v>0.2726440988</v>
      </c>
      <c r="AK380" s="19">
        <v>373.0</v>
      </c>
      <c r="AL380" s="13">
        <f t="shared" si="14"/>
        <v>0.3412625801</v>
      </c>
      <c r="AM380" s="19">
        <v>422.0</v>
      </c>
      <c r="AN380" s="13">
        <f t="shared" si="15"/>
        <v>0.3860933211</v>
      </c>
      <c r="AO380" s="13">
        <f t="shared" si="16"/>
        <v>0.4441132638</v>
      </c>
      <c r="AP380" s="8">
        <v>3.0</v>
      </c>
      <c r="AQ380" s="14">
        <v>-1.66</v>
      </c>
      <c r="AR380" s="19">
        <v>17.54</v>
      </c>
      <c r="AS380" s="26">
        <v>1.0</v>
      </c>
      <c r="AT380" s="27">
        <v>0.661</v>
      </c>
      <c r="AU380" s="8">
        <v>1.0</v>
      </c>
      <c r="AV380" s="27">
        <v>0.875</v>
      </c>
      <c r="AW380" s="19">
        <v>50.3</v>
      </c>
      <c r="AX380" s="19">
        <v>16.96</v>
      </c>
      <c r="AY380" s="27">
        <v>0.492</v>
      </c>
      <c r="AZ380" s="27">
        <v>-4.752</v>
      </c>
      <c r="BA380" s="19">
        <v>48.4</v>
      </c>
      <c r="BB380" s="13">
        <f t="shared" si="17"/>
        <v>0.06213592233</v>
      </c>
      <c r="BC380" s="28">
        <f t="shared" si="18"/>
        <v>0.927943761</v>
      </c>
      <c r="BD380" s="26">
        <f t="shared" si="19"/>
        <v>990.0796833</v>
      </c>
      <c r="BE380" s="13">
        <f t="shared" si="20"/>
        <v>-0.009920316686</v>
      </c>
      <c r="BF380" s="18">
        <f t="shared" si="21"/>
        <v>1.78519958</v>
      </c>
      <c r="BG380" s="18">
        <f t="shared" si="22"/>
        <v>2.287286962</v>
      </c>
      <c r="BH380" s="14">
        <f t="shared" si="23"/>
        <v>28.73055574</v>
      </c>
      <c r="BI380" s="14">
        <f t="shared" si="24"/>
        <v>31.74308003</v>
      </c>
      <c r="BJ380" s="14">
        <f t="shared" si="25"/>
        <v>51.15712546</v>
      </c>
      <c r="BK380" s="14">
        <f t="shared" si="26"/>
        <v>58.57686121</v>
      </c>
      <c r="BL380" s="14">
        <f t="shared" si="27"/>
        <v>-7.419735753</v>
      </c>
      <c r="BM380" s="19">
        <v>32.0</v>
      </c>
      <c r="BN380" s="19">
        <v>41.0</v>
      </c>
      <c r="BO380" s="26">
        <v>483.0</v>
      </c>
      <c r="BP380" s="26">
        <v>528.0</v>
      </c>
      <c r="BQ380" s="19">
        <v>172.0</v>
      </c>
      <c r="BR380" s="19">
        <v>208.0</v>
      </c>
      <c r="BS380" s="19">
        <v>230.0</v>
      </c>
      <c r="BT380" s="19">
        <v>273.0</v>
      </c>
      <c r="BU380" s="19">
        <v>444.0</v>
      </c>
      <c r="BV380" s="19">
        <v>501.0</v>
      </c>
      <c r="BW380" s="13">
        <f t="shared" si="28"/>
        <v>0.4698412698</v>
      </c>
      <c r="BX380" s="14">
        <v>-5.82</v>
      </c>
      <c r="BY380" s="29">
        <f t="shared" si="29"/>
        <v>-0.5414540841</v>
      </c>
      <c r="BZ380" s="18">
        <f t="shared" si="30"/>
        <v>2.10147804</v>
      </c>
      <c r="CA380" s="18">
        <f t="shared" si="31"/>
        <v>2.332640624</v>
      </c>
      <c r="CB380" s="14">
        <f t="shared" si="32"/>
        <v>28.66416046</v>
      </c>
      <c r="CC380" s="14">
        <f t="shared" si="33"/>
        <v>29.88301773</v>
      </c>
      <c r="CD380" s="14">
        <f t="shared" si="34"/>
        <v>52.15868495</v>
      </c>
      <c r="CE380" s="14">
        <f t="shared" si="35"/>
        <v>56.00438976</v>
      </c>
      <c r="CF380" s="14">
        <f t="shared" si="36"/>
        <v>-3.57403094</v>
      </c>
      <c r="CG380" s="7">
        <v>2855.133333</v>
      </c>
      <c r="CH380" s="7">
        <v>100.0</v>
      </c>
      <c r="CI380" s="7">
        <v>111.0</v>
      </c>
      <c r="CJ380" s="26">
        <v>1264.0</v>
      </c>
      <c r="CK380" s="7">
        <v>1311.0</v>
      </c>
      <c r="CL380" s="7">
        <v>495.0</v>
      </c>
      <c r="CM380" s="7">
        <v>535.0</v>
      </c>
      <c r="CN380" s="7">
        <v>623.0</v>
      </c>
      <c r="CO380" s="7">
        <v>708.0</v>
      </c>
      <c r="CP380" s="19">
        <v>7.0</v>
      </c>
      <c r="CQ380" s="19">
        <v>3.0</v>
      </c>
      <c r="CR380" s="26">
        <f t="shared" si="37"/>
        <v>-4</v>
      </c>
      <c r="CS380" s="18">
        <f t="shared" si="38"/>
        <v>0.3701364511</v>
      </c>
      <c r="CT380" s="18">
        <f t="shared" si="39"/>
        <v>0.1586299076</v>
      </c>
      <c r="CU380" s="18">
        <f t="shared" si="40"/>
        <v>-0.2115065435</v>
      </c>
      <c r="CV380" s="30">
        <v>41.15</v>
      </c>
      <c r="CW380" s="30">
        <v>42.68</v>
      </c>
      <c r="CX380" s="30">
        <v>37.78</v>
      </c>
      <c r="CY380" s="30">
        <v>44.71</v>
      </c>
      <c r="CZ380" s="30">
        <v>38.74</v>
      </c>
      <c r="DA380" s="30">
        <v>43.4</v>
      </c>
      <c r="DB380" s="7">
        <v>0.0</v>
      </c>
      <c r="DC380" s="7">
        <v>1.0</v>
      </c>
      <c r="DD380" s="13">
        <f t="shared" si="41"/>
        <v>0</v>
      </c>
      <c r="DE380" s="7">
        <v>0.0</v>
      </c>
      <c r="DF380" s="7">
        <v>0.0</v>
      </c>
      <c r="DG380" s="7">
        <v>0.0</v>
      </c>
      <c r="DH380" s="7">
        <v>1.0</v>
      </c>
      <c r="DI380" s="7">
        <v>0.0</v>
      </c>
      <c r="DJ380" s="8" t="s">
        <v>4429</v>
      </c>
      <c r="DK380" s="7" t="s">
        <v>4430</v>
      </c>
    </row>
    <row r="381" ht="12.75" customHeight="1">
      <c r="A381" s="7" t="s">
        <v>614</v>
      </c>
      <c r="B381" s="7" t="s">
        <v>1927</v>
      </c>
      <c r="C381" s="8" t="s">
        <v>215</v>
      </c>
      <c r="D381" s="9" t="s">
        <v>275</v>
      </c>
      <c r="E381" s="7">
        <v>69.0</v>
      </c>
      <c r="F381" s="7">
        <v>11.0</v>
      </c>
      <c r="G381" s="7">
        <v>14.0</v>
      </c>
      <c r="H381" s="24">
        <f t="shared" si="1"/>
        <v>25</v>
      </c>
      <c r="I381" s="25">
        <f t="shared" si="2"/>
        <v>1.57778479</v>
      </c>
      <c r="J381" s="19">
        <v>10.0</v>
      </c>
      <c r="K381" s="19">
        <v>11.0</v>
      </c>
      <c r="L381" s="19">
        <v>2.0</v>
      </c>
      <c r="M381" s="19">
        <v>114.0</v>
      </c>
      <c r="N381" s="19">
        <v>40.0</v>
      </c>
      <c r="O381" s="19">
        <v>41.0</v>
      </c>
      <c r="P381" s="19">
        <v>132.0</v>
      </c>
      <c r="Q381" s="10">
        <f t="shared" si="3"/>
        <v>0.09649122807</v>
      </c>
      <c r="R381" s="10">
        <f t="shared" si="4"/>
        <v>0.05641025641</v>
      </c>
      <c r="S381" s="7">
        <v>57042.0</v>
      </c>
      <c r="T381" s="14">
        <f t="shared" si="5"/>
        <v>13.77826087</v>
      </c>
      <c r="U381" s="14">
        <v>875.92</v>
      </c>
      <c r="V381" s="14">
        <f t="shared" si="6"/>
        <v>12.69449275</v>
      </c>
      <c r="W381" s="14">
        <v>2350.54</v>
      </c>
      <c r="X381" s="14">
        <f t="shared" si="7"/>
        <v>34.0657971</v>
      </c>
      <c r="Y381" s="13">
        <f t="shared" si="8"/>
        <v>0.2714801981</v>
      </c>
      <c r="Z381" s="12">
        <f t="shared" si="9"/>
        <v>124.3</v>
      </c>
      <c r="AA381" s="19">
        <v>18.0</v>
      </c>
      <c r="AB381" s="19">
        <v>41.0</v>
      </c>
      <c r="AC381" s="19">
        <v>43.0</v>
      </c>
      <c r="AD381" s="19">
        <v>13.0</v>
      </c>
      <c r="AE381" s="19">
        <v>14.0</v>
      </c>
      <c r="AF381" s="10">
        <f t="shared" si="10"/>
        <v>0.25</v>
      </c>
      <c r="AG381" s="10">
        <f t="shared" si="11"/>
        <v>0.325</v>
      </c>
      <c r="AH381" s="10">
        <f t="shared" si="12"/>
        <v>0.575</v>
      </c>
      <c r="AI381" s="19">
        <v>259.0</v>
      </c>
      <c r="AJ381" s="13">
        <f t="shared" si="13"/>
        <v>0.331202046</v>
      </c>
      <c r="AK381" s="19">
        <v>213.0</v>
      </c>
      <c r="AL381" s="13">
        <f t="shared" si="14"/>
        <v>0.2723785166</v>
      </c>
      <c r="AM381" s="19">
        <v>310.0</v>
      </c>
      <c r="AN381" s="13">
        <f t="shared" si="15"/>
        <v>0.3964194373</v>
      </c>
      <c r="AO381" s="13">
        <f t="shared" si="16"/>
        <v>0.5487288136</v>
      </c>
      <c r="AP381" s="8">
        <v>13.0</v>
      </c>
      <c r="AQ381" s="14">
        <v>3.66</v>
      </c>
      <c r="AR381" s="19">
        <v>17.57</v>
      </c>
      <c r="AS381" s="26">
        <v>6.0</v>
      </c>
      <c r="AT381" s="27">
        <v>0.247</v>
      </c>
      <c r="AU381" s="8">
        <v>9.0</v>
      </c>
      <c r="AV381" s="27">
        <v>-0.213</v>
      </c>
      <c r="AW381" s="19">
        <v>49.56</v>
      </c>
      <c r="AX381" s="19">
        <v>17.82</v>
      </c>
      <c r="AY381" s="27">
        <v>1.5030000000000001</v>
      </c>
      <c r="AZ381" s="27">
        <v>4.99</v>
      </c>
      <c r="BA381" s="19">
        <v>51.92</v>
      </c>
      <c r="BB381" s="13">
        <f t="shared" si="17"/>
        <v>0.08849557522</v>
      </c>
      <c r="BC381" s="28">
        <f t="shared" si="18"/>
        <v>0.9328703704</v>
      </c>
      <c r="BD381" s="26">
        <f t="shared" si="19"/>
        <v>1021.365946</v>
      </c>
      <c r="BE381" s="13">
        <f t="shared" si="20"/>
        <v>0.02136594559</v>
      </c>
      <c r="BF381" s="18">
        <f t="shared" si="21"/>
        <v>2.739976254</v>
      </c>
      <c r="BG381" s="18">
        <f t="shared" si="22"/>
        <v>1.986482784</v>
      </c>
      <c r="BH381" s="14">
        <f t="shared" si="23"/>
        <v>30.96173166</v>
      </c>
      <c r="BI381" s="14">
        <f t="shared" si="24"/>
        <v>29.59174354</v>
      </c>
      <c r="BJ381" s="14">
        <f t="shared" si="25"/>
        <v>57.95049776</v>
      </c>
      <c r="BK381" s="14">
        <f t="shared" si="26"/>
        <v>53.08703991</v>
      </c>
      <c r="BL381" s="14">
        <f t="shared" si="27"/>
        <v>4.86345785</v>
      </c>
      <c r="BM381" s="19">
        <v>40.0</v>
      </c>
      <c r="BN381" s="19">
        <v>29.0</v>
      </c>
      <c r="BO381" s="26">
        <v>412.0</v>
      </c>
      <c r="BP381" s="26">
        <v>403.0</v>
      </c>
      <c r="BQ381" s="19">
        <v>190.0</v>
      </c>
      <c r="BR381" s="19">
        <v>168.0</v>
      </c>
      <c r="BS381" s="19">
        <v>204.0</v>
      </c>
      <c r="BT381" s="19">
        <v>175.0</v>
      </c>
      <c r="BU381" s="19">
        <v>455.0</v>
      </c>
      <c r="BV381" s="19">
        <v>386.0</v>
      </c>
      <c r="BW381" s="13">
        <f t="shared" si="28"/>
        <v>0.5410225922</v>
      </c>
      <c r="BX381" s="14">
        <v>2.86</v>
      </c>
      <c r="BY381" s="29">
        <f t="shared" si="29"/>
        <v>-1.599033675</v>
      </c>
      <c r="BZ381" s="18">
        <f t="shared" si="30"/>
        <v>2.361741035</v>
      </c>
      <c r="CA381" s="18">
        <f t="shared" si="31"/>
        <v>2.027006085</v>
      </c>
      <c r="CB381" s="14">
        <f t="shared" si="32"/>
        <v>29.40088643</v>
      </c>
      <c r="CC381" s="14">
        <f t="shared" si="33"/>
        <v>28.43387435</v>
      </c>
      <c r="CD381" s="14">
        <f t="shared" si="34"/>
        <v>55.41723059</v>
      </c>
      <c r="CE381" s="14">
        <f t="shared" si="35"/>
        <v>51.36321842</v>
      </c>
      <c r="CF381" s="14">
        <f t="shared" si="36"/>
        <v>0.8094456793</v>
      </c>
      <c r="CG381" s="7">
        <v>3226.433333</v>
      </c>
      <c r="CH381" s="7">
        <v>127.0</v>
      </c>
      <c r="CI381" s="7">
        <v>109.0</v>
      </c>
      <c r="CJ381" s="26">
        <v>1454.0</v>
      </c>
      <c r="CK381" s="7">
        <v>1420.0</v>
      </c>
      <c r="CL381" s="7">
        <v>644.0</v>
      </c>
      <c r="CM381" s="7">
        <v>590.0</v>
      </c>
      <c r="CN381" s="7">
        <v>755.0</v>
      </c>
      <c r="CO381" s="7">
        <v>643.0</v>
      </c>
      <c r="CP381" s="19">
        <v>7.0</v>
      </c>
      <c r="CQ381" s="19">
        <v>17.0</v>
      </c>
      <c r="CR381" s="26">
        <f t="shared" si="37"/>
        <v>10</v>
      </c>
      <c r="CS381" s="18">
        <f t="shared" si="38"/>
        <v>0.4417797412</v>
      </c>
      <c r="CT381" s="18">
        <f t="shared" si="39"/>
        <v>1.072893657</v>
      </c>
      <c r="CU381" s="18">
        <f t="shared" si="40"/>
        <v>0.6311139161</v>
      </c>
      <c r="CV381" s="30">
        <v>36.59</v>
      </c>
      <c r="CW381" s="30">
        <v>30.29</v>
      </c>
      <c r="CX381" s="30">
        <v>32.06</v>
      </c>
      <c r="CY381" s="30">
        <v>34.22</v>
      </c>
      <c r="CZ381" s="30">
        <v>31.87</v>
      </c>
      <c r="DA381" s="30">
        <v>32.54</v>
      </c>
      <c r="DB381" s="7">
        <v>393.0</v>
      </c>
      <c r="DC381" s="7">
        <v>411.0</v>
      </c>
      <c r="DD381" s="13">
        <f t="shared" si="41"/>
        <v>0.4888059701</v>
      </c>
      <c r="DE381" s="7">
        <v>-1.36</v>
      </c>
      <c r="DF381" s="7">
        <v>-16.57</v>
      </c>
      <c r="DG381" s="7">
        <v>243.0</v>
      </c>
      <c r="DH381" s="7">
        <v>302.0</v>
      </c>
      <c r="DI381" s="7">
        <v>191.0</v>
      </c>
      <c r="DJ381" s="8" t="s">
        <v>4431</v>
      </c>
      <c r="DK381" s="7" t="s">
        <v>4432</v>
      </c>
    </row>
    <row r="382" ht="12.75" customHeight="1">
      <c r="A382" s="7" t="s">
        <v>1939</v>
      </c>
      <c r="B382" s="7" t="s">
        <v>143</v>
      </c>
      <c r="C382" s="8" t="s">
        <v>305</v>
      </c>
      <c r="D382" s="9" t="s">
        <v>159</v>
      </c>
      <c r="E382" s="7">
        <v>1.0</v>
      </c>
      <c r="F382" s="7">
        <v>0.0</v>
      </c>
      <c r="G382" s="7">
        <v>0.0</v>
      </c>
      <c r="H382" s="24">
        <f t="shared" si="1"/>
        <v>0</v>
      </c>
      <c r="I382" s="25">
        <f t="shared" si="2"/>
        <v>0</v>
      </c>
      <c r="J382" s="19">
        <v>0.0</v>
      </c>
      <c r="K382" s="19">
        <v>0.0</v>
      </c>
      <c r="L382" s="19">
        <v>0.0</v>
      </c>
      <c r="M382" s="19">
        <v>0.0</v>
      </c>
      <c r="N382" s="19">
        <v>0.0</v>
      </c>
      <c r="O382" s="19">
        <v>0.0</v>
      </c>
      <c r="P382" s="19">
        <v>0.0</v>
      </c>
      <c r="Q382" s="10">
        <f t="shared" si="3"/>
        <v>0</v>
      </c>
      <c r="R382" s="10">
        <f t="shared" si="4"/>
        <v>0</v>
      </c>
      <c r="S382" s="7">
        <v>870.0</v>
      </c>
      <c r="T382" s="14">
        <f t="shared" si="5"/>
        <v>14.5</v>
      </c>
      <c r="U382" s="14">
        <v>16.39</v>
      </c>
      <c r="V382" s="14">
        <f t="shared" si="6"/>
        <v>16.39</v>
      </c>
      <c r="W382" s="14">
        <v>33.89</v>
      </c>
      <c r="X382" s="14">
        <f t="shared" si="7"/>
        <v>33.89</v>
      </c>
      <c r="Y382" s="13">
        <f t="shared" si="8"/>
        <v>0.3259745426</v>
      </c>
      <c r="Z382" s="12">
        <f t="shared" si="9"/>
        <v>0</v>
      </c>
      <c r="AA382" s="19">
        <v>0.0</v>
      </c>
      <c r="AB382" s="19">
        <v>6.0</v>
      </c>
      <c r="AC382" s="19">
        <v>0.0</v>
      </c>
      <c r="AD382" s="19">
        <v>0.0</v>
      </c>
      <c r="AE382" s="19">
        <v>1.0</v>
      </c>
      <c r="AF382" s="10">
        <f t="shared" si="10"/>
        <v>0</v>
      </c>
      <c r="AG382" s="10">
        <f t="shared" si="11"/>
        <v>0</v>
      </c>
      <c r="AH382" s="10">
        <f t="shared" si="12"/>
        <v>0</v>
      </c>
      <c r="AI382" s="19">
        <v>1.0</v>
      </c>
      <c r="AJ382" s="13">
        <f t="shared" si="13"/>
        <v>0.07142857143</v>
      </c>
      <c r="AK382" s="19">
        <v>3.0</v>
      </c>
      <c r="AL382" s="13">
        <f t="shared" si="14"/>
        <v>0.2142857143</v>
      </c>
      <c r="AM382" s="19">
        <v>10.0</v>
      </c>
      <c r="AN382" s="13">
        <f t="shared" si="15"/>
        <v>0.7142857143</v>
      </c>
      <c r="AO382" s="13">
        <f t="shared" si="16"/>
        <v>0.25</v>
      </c>
      <c r="AP382" s="8">
        <v>1.0</v>
      </c>
      <c r="AQ382" s="14">
        <v>-21.15</v>
      </c>
      <c r="AR382" s="19">
        <v>16.38</v>
      </c>
      <c r="AS382" s="26">
        <v>15.0</v>
      </c>
      <c r="AT382" s="27"/>
      <c r="AU382" s="8">
        <v>15.0</v>
      </c>
      <c r="AV382" s="27"/>
      <c r="AW382" s="19">
        <v>51.0</v>
      </c>
      <c r="AX382" s="19">
        <v>15.6</v>
      </c>
      <c r="AY382" s="27"/>
      <c r="AZ382" s="27"/>
      <c r="BA382" s="19">
        <v>48.22</v>
      </c>
      <c r="BB382" s="13">
        <f t="shared" si="17"/>
        <v>0</v>
      </c>
      <c r="BC382" s="28">
        <f t="shared" si="18"/>
        <v>1</v>
      </c>
      <c r="BD382" s="26">
        <f t="shared" si="19"/>
        <v>1000</v>
      </c>
      <c r="BE382" s="13">
        <f t="shared" si="20"/>
        <v>0</v>
      </c>
      <c r="BF382" s="18">
        <f t="shared" si="21"/>
        <v>0</v>
      </c>
      <c r="BG382" s="18">
        <f t="shared" si="22"/>
        <v>0</v>
      </c>
      <c r="BH382" s="14">
        <f t="shared" si="23"/>
        <v>3.660768761</v>
      </c>
      <c r="BI382" s="14">
        <f t="shared" si="24"/>
        <v>25.62538133</v>
      </c>
      <c r="BJ382" s="14">
        <f t="shared" si="25"/>
        <v>14.64307505</v>
      </c>
      <c r="BK382" s="14">
        <f t="shared" si="26"/>
        <v>36.60768761</v>
      </c>
      <c r="BL382" s="14">
        <f t="shared" si="27"/>
        <v>-21.96461257</v>
      </c>
      <c r="BM382" s="19">
        <v>0.0</v>
      </c>
      <c r="BN382" s="19">
        <v>0.0</v>
      </c>
      <c r="BO382" s="26">
        <v>1.0</v>
      </c>
      <c r="BP382" s="26">
        <v>7.0</v>
      </c>
      <c r="BQ382" s="19">
        <v>0.0</v>
      </c>
      <c r="BR382" s="19">
        <v>0.0</v>
      </c>
      <c r="BS382" s="19">
        <v>3.0</v>
      </c>
      <c r="BT382" s="19">
        <v>3.0</v>
      </c>
      <c r="BU382" s="19">
        <v>1.0</v>
      </c>
      <c r="BV382" s="19">
        <v>4.0</v>
      </c>
      <c r="BW382" s="13">
        <f t="shared" si="28"/>
        <v>0.2</v>
      </c>
      <c r="BX382" s="14">
        <v>-32.63</v>
      </c>
      <c r="BY382" s="29">
        <f t="shared" si="29"/>
        <v>-16.05461257</v>
      </c>
      <c r="BZ382" s="18">
        <f t="shared" si="30"/>
        <v>2.388059701</v>
      </c>
      <c r="CA382" s="18">
        <f t="shared" si="31"/>
        <v>2.388059701</v>
      </c>
      <c r="CB382" s="14">
        <f t="shared" si="32"/>
        <v>15.52238806</v>
      </c>
      <c r="CC382" s="14">
        <f t="shared" si="33"/>
        <v>25.07462687</v>
      </c>
      <c r="CD382" s="14">
        <f t="shared" si="34"/>
        <v>32.23880597</v>
      </c>
      <c r="CE382" s="14">
        <f t="shared" si="35"/>
        <v>44.17910448</v>
      </c>
      <c r="CF382" s="14">
        <f t="shared" si="36"/>
        <v>-10.02431406</v>
      </c>
      <c r="CG382" s="7">
        <v>50.25</v>
      </c>
      <c r="CH382" s="7">
        <v>2.0</v>
      </c>
      <c r="CI382" s="7">
        <v>2.0</v>
      </c>
      <c r="CJ382" s="26">
        <v>11.0</v>
      </c>
      <c r="CK382" s="7">
        <v>19.0</v>
      </c>
      <c r="CL382" s="7">
        <v>5.0</v>
      </c>
      <c r="CM382" s="7">
        <v>7.0</v>
      </c>
      <c r="CN382" s="7">
        <v>9.0</v>
      </c>
      <c r="CO382" s="7">
        <v>9.0</v>
      </c>
      <c r="CP382" s="19">
        <v>1.0</v>
      </c>
      <c r="CQ382" s="19">
        <v>0.0</v>
      </c>
      <c r="CR382" s="26">
        <f t="shared" si="37"/>
        <v>-1</v>
      </c>
      <c r="CS382" s="18">
        <f t="shared" si="38"/>
        <v>4.137931034</v>
      </c>
      <c r="CT382" s="18">
        <f t="shared" si="39"/>
        <v>0</v>
      </c>
      <c r="CU382" s="18">
        <f t="shared" si="40"/>
        <v>-4.137931034</v>
      </c>
      <c r="CV382" s="30">
        <v>0.02</v>
      </c>
      <c r="CW382" s="30">
        <v>0.33</v>
      </c>
      <c r="CX382" s="30">
        <v>0.35</v>
      </c>
      <c r="CY382" s="30">
        <v>0.4</v>
      </c>
      <c r="CZ382" s="30">
        <v>0.21</v>
      </c>
      <c r="DA382" s="30">
        <v>0.48</v>
      </c>
      <c r="DB382" s="7">
        <v>0.0</v>
      </c>
      <c r="DC382" s="7">
        <v>0.0</v>
      </c>
      <c r="DD382" s="13" t="str">
        <f t="shared" si="41"/>
        <v> </v>
      </c>
      <c r="DE382" s="7">
        <v>0.0</v>
      </c>
      <c r="DF382" s="7">
        <v>0.0</v>
      </c>
      <c r="DG382" s="7">
        <v>0.0</v>
      </c>
      <c r="DH382" s="7">
        <v>0.0</v>
      </c>
      <c r="DI382" s="7">
        <v>0.0</v>
      </c>
      <c r="DJ382" s="8"/>
      <c r="DK382" s="7" t="s">
        <v>4433</v>
      </c>
    </row>
    <row r="383" ht="12.75" customHeight="1">
      <c r="A383" s="7" t="s">
        <v>732</v>
      </c>
      <c r="B383" s="7" t="s">
        <v>143</v>
      </c>
      <c r="C383" s="8" t="s">
        <v>206</v>
      </c>
      <c r="D383" s="9" t="s">
        <v>174</v>
      </c>
      <c r="E383" s="7">
        <v>3.0</v>
      </c>
      <c r="F383" s="7">
        <v>0.0</v>
      </c>
      <c r="G383" s="7">
        <v>0.0</v>
      </c>
      <c r="H383" s="24">
        <f t="shared" si="1"/>
        <v>0</v>
      </c>
      <c r="I383" s="25">
        <f t="shared" si="2"/>
        <v>0</v>
      </c>
      <c r="J383" s="19">
        <v>0.0</v>
      </c>
      <c r="K383" s="19">
        <v>0.0</v>
      </c>
      <c r="L383" s="19">
        <v>0.0</v>
      </c>
      <c r="M383" s="19">
        <v>1.0</v>
      </c>
      <c r="N383" s="19">
        <v>0.0</v>
      </c>
      <c r="O383" s="19">
        <v>4.0</v>
      </c>
      <c r="P383" s="19">
        <v>1.0</v>
      </c>
      <c r="Q383" s="10">
        <f t="shared" si="3"/>
        <v>0</v>
      </c>
      <c r="R383" s="10">
        <f t="shared" si="4"/>
        <v>0</v>
      </c>
      <c r="S383" s="7">
        <v>2867.0</v>
      </c>
      <c r="T383" s="14">
        <f t="shared" si="5"/>
        <v>15.92777778</v>
      </c>
      <c r="U383" s="14">
        <v>47.02</v>
      </c>
      <c r="V383" s="14">
        <f t="shared" si="6"/>
        <v>15.67333333</v>
      </c>
      <c r="W383" s="14">
        <v>93.26</v>
      </c>
      <c r="X383" s="14">
        <f t="shared" si="7"/>
        <v>31.08666667</v>
      </c>
      <c r="Y383" s="13">
        <f t="shared" si="8"/>
        <v>0.3351867693</v>
      </c>
      <c r="Z383" s="12">
        <f t="shared" si="9"/>
        <v>0</v>
      </c>
      <c r="AA383" s="19">
        <v>2.0</v>
      </c>
      <c r="AB383" s="19">
        <v>2.0</v>
      </c>
      <c r="AC383" s="19">
        <v>6.0</v>
      </c>
      <c r="AD383" s="19">
        <v>1.0</v>
      </c>
      <c r="AE383" s="19">
        <v>0.0</v>
      </c>
      <c r="AF383" s="10">
        <f t="shared" si="10"/>
        <v>0</v>
      </c>
      <c r="AG383" s="10">
        <f t="shared" si="11"/>
        <v>0</v>
      </c>
      <c r="AH383" s="10">
        <f t="shared" si="12"/>
        <v>0</v>
      </c>
      <c r="AI383" s="19">
        <v>13.0</v>
      </c>
      <c r="AJ383" s="13">
        <f t="shared" si="13"/>
        <v>0.3421052632</v>
      </c>
      <c r="AK383" s="19">
        <v>9.0</v>
      </c>
      <c r="AL383" s="13">
        <f t="shared" si="14"/>
        <v>0.2368421053</v>
      </c>
      <c r="AM383" s="19">
        <v>16.0</v>
      </c>
      <c r="AN383" s="13">
        <f t="shared" si="15"/>
        <v>0.4210526316</v>
      </c>
      <c r="AO383" s="13">
        <f t="shared" si="16"/>
        <v>0.5909090909</v>
      </c>
      <c r="AP383" s="8">
        <v>9.0</v>
      </c>
      <c r="AQ383" s="14">
        <v>-0.33</v>
      </c>
      <c r="AR383" s="19">
        <v>16.59</v>
      </c>
      <c r="AS383" s="26">
        <v>9.0</v>
      </c>
      <c r="AT383" s="27">
        <v>-1.255</v>
      </c>
      <c r="AU383" s="8">
        <v>9.0</v>
      </c>
      <c r="AV383" s="27">
        <v>0.974</v>
      </c>
      <c r="AW383" s="19">
        <v>49.94</v>
      </c>
      <c r="AX383" s="19">
        <v>17.35</v>
      </c>
      <c r="AY383" s="27">
        <v>2.049</v>
      </c>
      <c r="AZ383" s="27">
        <v>4.681</v>
      </c>
      <c r="BA383" s="19">
        <v>50.65</v>
      </c>
      <c r="BB383" s="13">
        <f t="shared" si="17"/>
        <v>0.03703703704</v>
      </c>
      <c r="BC383" s="28">
        <f t="shared" si="18"/>
        <v>0.9583333333</v>
      </c>
      <c r="BD383" s="26">
        <f t="shared" si="19"/>
        <v>995.3703704</v>
      </c>
      <c r="BE383" s="13">
        <f t="shared" si="20"/>
        <v>-0.00462962963</v>
      </c>
      <c r="BF383" s="18">
        <f t="shared" si="21"/>
        <v>1.276052744</v>
      </c>
      <c r="BG383" s="18">
        <f t="shared" si="22"/>
        <v>1.276052744</v>
      </c>
      <c r="BH383" s="14">
        <f t="shared" si="23"/>
        <v>34.45342407</v>
      </c>
      <c r="BI383" s="14">
        <f t="shared" si="24"/>
        <v>30.62526584</v>
      </c>
      <c r="BJ383" s="14">
        <f t="shared" si="25"/>
        <v>56.14632071</v>
      </c>
      <c r="BK383" s="14">
        <f t="shared" si="26"/>
        <v>57.42237346</v>
      </c>
      <c r="BL383" s="14">
        <f t="shared" si="27"/>
        <v>-1.276052744</v>
      </c>
      <c r="BM383" s="19">
        <v>1.0</v>
      </c>
      <c r="BN383" s="19">
        <v>1.0</v>
      </c>
      <c r="BO383" s="26">
        <v>26.0</v>
      </c>
      <c r="BP383" s="26">
        <v>23.0</v>
      </c>
      <c r="BQ383" s="19">
        <v>8.0</v>
      </c>
      <c r="BR383" s="19">
        <v>10.0</v>
      </c>
      <c r="BS383" s="19">
        <v>9.0</v>
      </c>
      <c r="BT383" s="19">
        <v>11.0</v>
      </c>
      <c r="BU383" s="19">
        <v>21.0</v>
      </c>
      <c r="BV383" s="19">
        <v>23.0</v>
      </c>
      <c r="BW383" s="13">
        <f t="shared" si="28"/>
        <v>0.4772727273</v>
      </c>
      <c r="BX383" s="14">
        <v>-17.27</v>
      </c>
      <c r="BY383" s="29">
        <f t="shared" si="29"/>
        <v>-7.254870925</v>
      </c>
      <c r="BZ383" s="18">
        <f t="shared" si="30"/>
        <v>2.134218634</v>
      </c>
      <c r="CA383" s="18">
        <f t="shared" si="31"/>
        <v>2.561062361</v>
      </c>
      <c r="CB383" s="14">
        <f t="shared" si="32"/>
        <v>30.73274833</v>
      </c>
      <c r="CC383" s="14">
        <f t="shared" si="33"/>
        <v>24.75693615</v>
      </c>
      <c r="CD383" s="14">
        <f t="shared" si="34"/>
        <v>56.34337193</v>
      </c>
      <c r="CE383" s="14">
        <f t="shared" si="35"/>
        <v>44.81859131</v>
      </c>
      <c r="CF383" s="14">
        <f t="shared" si="36"/>
        <v>-12.80083337</v>
      </c>
      <c r="CG383" s="7">
        <v>140.566667</v>
      </c>
      <c r="CH383" s="7">
        <v>5.0</v>
      </c>
      <c r="CI383" s="7">
        <v>6.0</v>
      </c>
      <c r="CJ383" s="26">
        <v>67.0</v>
      </c>
      <c r="CK383" s="7">
        <v>52.0</v>
      </c>
      <c r="CL383" s="7">
        <v>32.0</v>
      </c>
      <c r="CM383" s="7">
        <v>18.0</v>
      </c>
      <c r="CN383" s="7">
        <v>28.0</v>
      </c>
      <c r="CO383" s="7">
        <v>29.0</v>
      </c>
      <c r="CP383" s="19">
        <v>0.0</v>
      </c>
      <c r="CQ383" s="19">
        <v>0.0</v>
      </c>
      <c r="CR383" s="26">
        <f t="shared" si="37"/>
        <v>0</v>
      </c>
      <c r="CS383" s="18">
        <f t="shared" si="38"/>
        <v>0</v>
      </c>
      <c r="CT383" s="18">
        <f t="shared" si="39"/>
        <v>0</v>
      </c>
      <c r="CU383" s="18">
        <f t="shared" si="40"/>
        <v>0</v>
      </c>
      <c r="CV383" s="30">
        <v>2.12</v>
      </c>
      <c r="CW383" s="30">
        <v>1.65</v>
      </c>
      <c r="CX383" s="30">
        <v>1.3</v>
      </c>
      <c r="CY383" s="30">
        <v>2.16</v>
      </c>
      <c r="CZ383" s="30">
        <v>1.37</v>
      </c>
      <c r="DA383" s="30">
        <v>1.15</v>
      </c>
      <c r="DB383" s="7">
        <v>0.0</v>
      </c>
      <c r="DC383" s="7">
        <v>0.0</v>
      </c>
      <c r="DD383" s="13" t="str">
        <f t="shared" si="41"/>
        <v> </v>
      </c>
      <c r="DE383" s="7">
        <v>0.0</v>
      </c>
      <c r="DF383" s="7">
        <v>0.0</v>
      </c>
      <c r="DG383" s="7">
        <v>0.0</v>
      </c>
      <c r="DH383" s="7">
        <v>0.0</v>
      </c>
      <c r="DI383" s="7">
        <v>0.0</v>
      </c>
      <c r="DJ383" s="8" t="s">
        <v>4434</v>
      </c>
      <c r="DK383" s="7" t="s">
        <v>4435</v>
      </c>
    </row>
    <row r="384" ht="12.75" customHeight="1">
      <c r="A384" s="7" t="s">
        <v>1943</v>
      </c>
      <c r="B384" s="7" t="s">
        <v>1944</v>
      </c>
      <c r="C384" s="8" t="s">
        <v>325</v>
      </c>
      <c r="D384" s="9" t="s">
        <v>167</v>
      </c>
      <c r="E384" s="7">
        <v>81.0</v>
      </c>
      <c r="F384" s="7">
        <v>12.0</v>
      </c>
      <c r="G384" s="7">
        <v>34.0</v>
      </c>
      <c r="H384" s="24">
        <f t="shared" si="1"/>
        <v>46</v>
      </c>
      <c r="I384" s="25">
        <f t="shared" si="2"/>
        <v>2.541163472</v>
      </c>
      <c r="J384" s="19">
        <v>11.0</v>
      </c>
      <c r="K384" s="19">
        <v>14.0</v>
      </c>
      <c r="L384" s="19">
        <v>13.0</v>
      </c>
      <c r="M384" s="19">
        <v>97.0</v>
      </c>
      <c r="N384" s="19">
        <v>30.0</v>
      </c>
      <c r="O384" s="19">
        <v>30.0</v>
      </c>
      <c r="P384" s="19">
        <v>88.0</v>
      </c>
      <c r="Q384" s="10">
        <f t="shared" si="3"/>
        <v>0.1237113402</v>
      </c>
      <c r="R384" s="10">
        <f t="shared" si="4"/>
        <v>0.07643312102</v>
      </c>
      <c r="S384" s="7">
        <v>65167.0</v>
      </c>
      <c r="T384" s="14">
        <f t="shared" si="5"/>
        <v>13.40884774</v>
      </c>
      <c r="U384" s="14">
        <v>998.82</v>
      </c>
      <c r="V384" s="14">
        <f t="shared" si="6"/>
        <v>12.33111111</v>
      </c>
      <c r="W384" s="14">
        <v>2820.44</v>
      </c>
      <c r="X384" s="14">
        <f t="shared" si="7"/>
        <v>34.82024691</v>
      </c>
      <c r="Y384" s="13">
        <f t="shared" si="8"/>
        <v>0.2615218655</v>
      </c>
      <c r="Z384" s="12">
        <f t="shared" si="9"/>
        <v>139.2075472</v>
      </c>
      <c r="AA384" s="19">
        <v>26.0</v>
      </c>
      <c r="AB384" s="19">
        <v>39.0</v>
      </c>
      <c r="AC384" s="19">
        <v>54.0</v>
      </c>
      <c r="AD384" s="19">
        <v>33.0</v>
      </c>
      <c r="AE384" s="19">
        <v>20.0</v>
      </c>
      <c r="AF384" s="10">
        <f t="shared" si="10"/>
        <v>0.2075471698</v>
      </c>
      <c r="AG384" s="10">
        <f t="shared" si="11"/>
        <v>0.5094339623</v>
      </c>
      <c r="AH384" s="10">
        <f t="shared" si="12"/>
        <v>0.7169811321</v>
      </c>
      <c r="AI384" s="19">
        <v>365.0</v>
      </c>
      <c r="AJ384" s="13">
        <f t="shared" si="13"/>
        <v>0.3273542601</v>
      </c>
      <c r="AK384" s="19">
        <v>368.0</v>
      </c>
      <c r="AL384" s="13">
        <f t="shared" si="14"/>
        <v>0.330044843</v>
      </c>
      <c r="AM384" s="19">
        <v>382.0</v>
      </c>
      <c r="AN384" s="13">
        <f t="shared" si="15"/>
        <v>0.3426008969</v>
      </c>
      <c r="AO384" s="13">
        <f t="shared" si="16"/>
        <v>0.4979536153</v>
      </c>
      <c r="AP384" s="8">
        <v>11.0</v>
      </c>
      <c r="AQ384" s="14">
        <v>2.38</v>
      </c>
      <c r="AR384" s="19">
        <v>17.57</v>
      </c>
      <c r="AS384" s="26">
        <v>6.0</v>
      </c>
      <c r="AT384" s="27">
        <v>1.2</v>
      </c>
      <c r="AU384" s="8">
        <v>2.0</v>
      </c>
      <c r="AV384" s="27">
        <v>0.5710000000000001</v>
      </c>
      <c r="AW384" s="19">
        <v>50.01</v>
      </c>
      <c r="AX384" s="19">
        <v>18.19</v>
      </c>
      <c r="AY384" s="27">
        <v>1.7469999999999999</v>
      </c>
      <c r="AZ384" s="27">
        <v>-1.301</v>
      </c>
      <c r="BA384" s="19">
        <v>50.09</v>
      </c>
      <c r="BB384" s="13">
        <f t="shared" si="17"/>
        <v>0.10056926</v>
      </c>
      <c r="BC384" s="28">
        <f t="shared" si="18"/>
        <v>0.9350348028</v>
      </c>
      <c r="BD384" s="26">
        <f t="shared" si="19"/>
        <v>1035.604063</v>
      </c>
      <c r="BE384" s="13">
        <f t="shared" si="20"/>
        <v>0.03560406275</v>
      </c>
      <c r="BF384" s="18">
        <f t="shared" si="21"/>
        <v>3.183756833</v>
      </c>
      <c r="BG384" s="18">
        <f t="shared" si="22"/>
        <v>1.681984742</v>
      </c>
      <c r="BH384" s="14">
        <f t="shared" si="23"/>
        <v>31.65735568</v>
      </c>
      <c r="BI384" s="14">
        <f t="shared" si="24"/>
        <v>25.89055085</v>
      </c>
      <c r="BJ384" s="14">
        <f t="shared" si="25"/>
        <v>54.60443323</v>
      </c>
      <c r="BK384" s="14">
        <f t="shared" si="26"/>
        <v>47.69628161</v>
      </c>
      <c r="BL384" s="14">
        <f t="shared" si="27"/>
        <v>6.908151619</v>
      </c>
      <c r="BM384" s="19">
        <v>53.0</v>
      </c>
      <c r="BN384" s="19">
        <v>28.0</v>
      </c>
      <c r="BO384" s="26">
        <v>474.0</v>
      </c>
      <c r="BP384" s="26">
        <v>403.0</v>
      </c>
      <c r="BQ384" s="19">
        <v>190.0</v>
      </c>
      <c r="BR384" s="19">
        <v>167.0</v>
      </c>
      <c r="BS384" s="19">
        <v>192.0</v>
      </c>
      <c r="BT384" s="19">
        <v>196.0</v>
      </c>
      <c r="BU384" s="19">
        <v>441.0</v>
      </c>
      <c r="BV384" s="19">
        <v>327.0</v>
      </c>
      <c r="BW384" s="13">
        <f t="shared" si="28"/>
        <v>0.57421875</v>
      </c>
      <c r="BX384" s="14">
        <v>9.54</v>
      </c>
      <c r="BY384" s="29">
        <f t="shared" si="29"/>
        <v>8.739264852</v>
      </c>
      <c r="BZ384" s="18">
        <f t="shared" si="30"/>
        <v>2.452765913</v>
      </c>
      <c r="CA384" s="18">
        <f t="shared" si="31"/>
        <v>1.949634444</v>
      </c>
      <c r="CB384" s="14">
        <f t="shared" si="32"/>
        <v>27.81373654</v>
      </c>
      <c r="CC384" s="14">
        <f t="shared" si="33"/>
        <v>28.63132517</v>
      </c>
      <c r="CD384" s="14">
        <f t="shared" si="34"/>
        <v>48.09622389</v>
      </c>
      <c r="CE384" s="14">
        <f t="shared" si="35"/>
        <v>50.75338697</v>
      </c>
      <c r="CF384" s="14">
        <f t="shared" si="36"/>
        <v>9.565314691</v>
      </c>
      <c r="CG384" s="7">
        <v>3816.1</v>
      </c>
      <c r="CH384" s="7">
        <v>156.0</v>
      </c>
      <c r="CI384" s="7">
        <v>124.0</v>
      </c>
      <c r="CJ384" s="26">
        <v>1613.0</v>
      </c>
      <c r="CK384" s="7">
        <v>1697.0</v>
      </c>
      <c r="CL384" s="7">
        <v>643.0</v>
      </c>
      <c r="CM384" s="7">
        <v>702.0</v>
      </c>
      <c r="CN384" s="7">
        <v>647.0</v>
      </c>
      <c r="CO384" s="7">
        <v>705.0</v>
      </c>
      <c r="CP384" s="19">
        <v>8.0</v>
      </c>
      <c r="CQ384" s="19">
        <v>5.0</v>
      </c>
      <c r="CR384" s="26">
        <f t="shared" si="37"/>
        <v>-3</v>
      </c>
      <c r="CS384" s="18">
        <f t="shared" si="38"/>
        <v>0.4419414734</v>
      </c>
      <c r="CT384" s="18">
        <f t="shared" si="39"/>
        <v>0.2762134209</v>
      </c>
      <c r="CU384" s="18">
        <f t="shared" si="40"/>
        <v>-0.1657280525</v>
      </c>
      <c r="CV384" s="30">
        <v>40.02</v>
      </c>
      <c r="CW384" s="30">
        <v>31.18</v>
      </c>
      <c r="CX384" s="30">
        <v>39.57</v>
      </c>
      <c r="CY384" s="30">
        <v>29.88</v>
      </c>
      <c r="CZ384" s="30">
        <v>31.75</v>
      </c>
      <c r="DA384" s="30">
        <v>39.29</v>
      </c>
      <c r="DB384" s="7">
        <v>37.0</v>
      </c>
      <c r="DC384" s="7">
        <v>45.0</v>
      </c>
      <c r="DD384" s="13">
        <f t="shared" si="41"/>
        <v>0.4512195122</v>
      </c>
      <c r="DE384" s="7">
        <v>-0.07</v>
      </c>
      <c r="DF384" s="7">
        <v>-3.66</v>
      </c>
      <c r="DG384" s="7">
        <v>24.0</v>
      </c>
      <c r="DH384" s="7">
        <v>5.0</v>
      </c>
      <c r="DI384" s="7">
        <v>13.0</v>
      </c>
      <c r="DJ384" s="8" t="s">
        <v>4436</v>
      </c>
      <c r="DK384" s="7" t="s">
        <v>4437</v>
      </c>
    </row>
    <row r="385" ht="12.75" customHeight="1">
      <c r="A385" s="7" t="s">
        <v>1946</v>
      </c>
      <c r="B385" s="7" t="s">
        <v>1947</v>
      </c>
      <c r="C385" s="8" t="s">
        <v>158</v>
      </c>
      <c r="D385" s="9" t="s">
        <v>174</v>
      </c>
      <c r="E385" s="7">
        <v>58.0</v>
      </c>
      <c r="F385" s="7">
        <v>2.0</v>
      </c>
      <c r="G385" s="7">
        <v>10.0</v>
      </c>
      <c r="H385" s="24">
        <f t="shared" si="1"/>
        <v>12</v>
      </c>
      <c r="I385" s="25">
        <f t="shared" si="2"/>
        <v>0.8662001484</v>
      </c>
      <c r="J385" s="19">
        <v>2.0</v>
      </c>
      <c r="K385" s="19">
        <v>6.0</v>
      </c>
      <c r="L385" s="19">
        <v>4.0</v>
      </c>
      <c r="M385" s="19">
        <v>40.0</v>
      </c>
      <c r="N385" s="19">
        <v>14.0</v>
      </c>
      <c r="O385" s="19">
        <v>38.0</v>
      </c>
      <c r="P385" s="19">
        <v>25.0</v>
      </c>
      <c r="Q385" s="10">
        <f t="shared" si="3"/>
        <v>0.05</v>
      </c>
      <c r="R385" s="10">
        <f t="shared" si="4"/>
        <v>0.02173913043</v>
      </c>
      <c r="S385" s="7">
        <v>49873.0</v>
      </c>
      <c r="T385" s="14">
        <f t="shared" si="5"/>
        <v>14.33132184</v>
      </c>
      <c r="U385" s="14">
        <v>828.34</v>
      </c>
      <c r="V385" s="14">
        <f t="shared" si="6"/>
        <v>14.28172414</v>
      </c>
      <c r="W385" s="14">
        <v>1966.1</v>
      </c>
      <c r="X385" s="14">
        <f t="shared" si="7"/>
        <v>33.89827586</v>
      </c>
      <c r="Y385" s="13">
        <f t="shared" si="8"/>
        <v>0.2964243283</v>
      </c>
      <c r="Z385" s="12">
        <f t="shared" si="9"/>
        <v>61.54285714</v>
      </c>
      <c r="AA385" s="19">
        <v>57.0</v>
      </c>
      <c r="AB385" s="19">
        <v>61.0</v>
      </c>
      <c r="AC385" s="19">
        <v>89.0</v>
      </c>
      <c r="AD385" s="19">
        <v>33.0</v>
      </c>
      <c r="AE385" s="19">
        <v>13.0</v>
      </c>
      <c r="AF385" s="10">
        <f t="shared" si="10"/>
        <v>0.05714285714</v>
      </c>
      <c r="AG385" s="10">
        <f t="shared" si="11"/>
        <v>0.2857142857</v>
      </c>
      <c r="AH385" s="10">
        <f t="shared" si="12"/>
        <v>0.3428571429</v>
      </c>
      <c r="AI385" s="19">
        <v>281.0</v>
      </c>
      <c r="AJ385" s="13">
        <f t="shared" si="13"/>
        <v>0.35125</v>
      </c>
      <c r="AK385" s="19">
        <v>245.0</v>
      </c>
      <c r="AL385" s="13">
        <f t="shared" si="14"/>
        <v>0.30625</v>
      </c>
      <c r="AM385" s="19">
        <v>274.0</v>
      </c>
      <c r="AN385" s="13">
        <f t="shared" si="15"/>
        <v>0.3425</v>
      </c>
      <c r="AO385" s="13">
        <f t="shared" si="16"/>
        <v>0.5342205323</v>
      </c>
      <c r="AP385" s="8">
        <v>7.0</v>
      </c>
      <c r="AQ385" s="14">
        <v>5.34</v>
      </c>
      <c r="AR385" s="19">
        <v>17.14</v>
      </c>
      <c r="AS385" s="26">
        <v>4.0</v>
      </c>
      <c r="AT385" s="27">
        <v>-0.715</v>
      </c>
      <c r="AU385" s="8">
        <v>6.0</v>
      </c>
      <c r="AV385" s="27">
        <v>-0.834</v>
      </c>
      <c r="AW385" s="19">
        <v>49.7</v>
      </c>
      <c r="AX385" s="19">
        <v>15.98</v>
      </c>
      <c r="AY385" s="27">
        <v>-0.784</v>
      </c>
      <c r="AZ385" s="27">
        <v>2.504</v>
      </c>
      <c r="BA385" s="19">
        <v>51.58</v>
      </c>
      <c r="BB385" s="13">
        <f t="shared" si="17"/>
        <v>0.09749303621</v>
      </c>
      <c r="BC385" s="28">
        <f t="shared" si="18"/>
        <v>0.9153005464</v>
      </c>
      <c r="BD385" s="26">
        <f t="shared" si="19"/>
        <v>1012.793583</v>
      </c>
      <c r="BE385" s="13">
        <f t="shared" si="20"/>
        <v>0.01279358266</v>
      </c>
      <c r="BF385" s="18">
        <f t="shared" si="21"/>
        <v>2.535190864</v>
      </c>
      <c r="BG385" s="18">
        <f t="shared" si="22"/>
        <v>2.245454765</v>
      </c>
      <c r="BH385" s="14">
        <f t="shared" si="23"/>
        <v>26.00381486</v>
      </c>
      <c r="BI385" s="14">
        <f t="shared" si="24"/>
        <v>26.51085303</v>
      </c>
      <c r="BJ385" s="14">
        <f t="shared" si="25"/>
        <v>51.86276167</v>
      </c>
      <c r="BK385" s="14">
        <f t="shared" si="26"/>
        <v>53.60117826</v>
      </c>
      <c r="BL385" s="14">
        <f t="shared" si="27"/>
        <v>-1.738416592</v>
      </c>
      <c r="BM385" s="19">
        <v>35.0</v>
      </c>
      <c r="BN385" s="19">
        <v>31.0</v>
      </c>
      <c r="BO385" s="26">
        <v>324.0</v>
      </c>
      <c r="BP385" s="26">
        <v>335.0</v>
      </c>
      <c r="BQ385" s="19">
        <v>137.0</v>
      </c>
      <c r="BR385" s="19">
        <v>166.0</v>
      </c>
      <c r="BS385" s="19">
        <v>220.0</v>
      </c>
      <c r="BT385" s="19">
        <v>208.0</v>
      </c>
      <c r="BU385" s="19">
        <v>376.0</v>
      </c>
      <c r="BV385" s="19">
        <v>375.0</v>
      </c>
      <c r="BW385" s="13">
        <f t="shared" si="28"/>
        <v>0.500665779</v>
      </c>
      <c r="BX385" s="14">
        <v>-2.5</v>
      </c>
      <c r="BY385" s="29">
        <f t="shared" si="29"/>
        <v>-5.987709368</v>
      </c>
      <c r="BZ385" s="18">
        <f t="shared" si="30"/>
        <v>2.459849071</v>
      </c>
      <c r="CA385" s="18">
        <f t="shared" si="31"/>
        <v>2.220394737</v>
      </c>
      <c r="CB385" s="14">
        <f t="shared" si="32"/>
        <v>29.73587461</v>
      </c>
      <c r="CC385" s="14">
        <f t="shared" si="33"/>
        <v>28.47329721</v>
      </c>
      <c r="CD385" s="14">
        <f t="shared" si="34"/>
        <v>58.3180147</v>
      </c>
      <c r="CE385" s="14">
        <f t="shared" si="35"/>
        <v>54.87857971</v>
      </c>
      <c r="CF385" s="14">
        <f t="shared" si="36"/>
        <v>-5.177851576</v>
      </c>
      <c r="CG385" s="7">
        <v>2756.266667</v>
      </c>
      <c r="CH385" s="7">
        <v>113.0</v>
      </c>
      <c r="CI385" s="7">
        <v>102.0</v>
      </c>
      <c r="CJ385" s="26">
        <v>1253.0</v>
      </c>
      <c r="CK385" s="7">
        <v>1206.0</v>
      </c>
      <c r="CL385" s="7">
        <v>565.0</v>
      </c>
      <c r="CM385" s="7">
        <v>558.0</v>
      </c>
      <c r="CN385" s="7">
        <v>748.0</v>
      </c>
      <c r="CO385" s="7">
        <v>655.0</v>
      </c>
      <c r="CP385" s="19">
        <v>5.0</v>
      </c>
      <c r="CQ385" s="19">
        <v>4.0</v>
      </c>
      <c r="CR385" s="26">
        <f t="shared" si="37"/>
        <v>-1</v>
      </c>
      <c r="CS385" s="18">
        <f t="shared" si="38"/>
        <v>0.3609167285</v>
      </c>
      <c r="CT385" s="18">
        <f t="shared" si="39"/>
        <v>0.2887333828</v>
      </c>
      <c r="CU385" s="18">
        <f t="shared" si="40"/>
        <v>-0.0721833457</v>
      </c>
      <c r="CV385" s="30">
        <v>28.38</v>
      </c>
      <c r="CW385" s="30">
        <v>31.07</v>
      </c>
      <c r="CX385" s="30">
        <v>42.82</v>
      </c>
      <c r="CY385" s="30">
        <v>34.72</v>
      </c>
      <c r="CZ385" s="30">
        <v>39.59</v>
      </c>
      <c r="DA385" s="30">
        <v>36.98</v>
      </c>
      <c r="DB385" s="7">
        <v>0.0</v>
      </c>
      <c r="DC385" s="7">
        <v>0.0</v>
      </c>
      <c r="DD385" s="13" t="str">
        <f t="shared" si="41"/>
        <v> </v>
      </c>
      <c r="DE385" s="7">
        <v>0.0</v>
      </c>
      <c r="DF385" s="7">
        <v>0.0</v>
      </c>
      <c r="DG385" s="7">
        <v>0.0</v>
      </c>
      <c r="DH385" s="7">
        <v>0.0</v>
      </c>
      <c r="DI385" s="7">
        <v>0.0</v>
      </c>
      <c r="DJ385" s="8" t="s">
        <v>4438</v>
      </c>
      <c r="DK385" s="7" t="s">
        <v>4439</v>
      </c>
    </row>
    <row r="386" ht="12.75" customHeight="1">
      <c r="A386" s="7" t="s">
        <v>272</v>
      </c>
      <c r="B386" s="7" t="s">
        <v>1950</v>
      </c>
      <c r="C386" s="8" t="s">
        <v>447</v>
      </c>
      <c r="D386" s="9" t="s">
        <v>247</v>
      </c>
      <c r="E386" s="7">
        <v>75.0</v>
      </c>
      <c r="F386" s="7">
        <v>10.0</v>
      </c>
      <c r="G386" s="7">
        <v>7.0</v>
      </c>
      <c r="H386" s="24">
        <f t="shared" si="1"/>
        <v>17</v>
      </c>
      <c r="I386" s="25">
        <f t="shared" si="2"/>
        <v>1.132683089</v>
      </c>
      <c r="J386" s="19">
        <v>10.0</v>
      </c>
      <c r="K386" s="19">
        <v>6.0</v>
      </c>
      <c r="L386" s="19">
        <v>1.0</v>
      </c>
      <c r="M386" s="19">
        <v>72.0</v>
      </c>
      <c r="N386" s="19">
        <v>46.0</v>
      </c>
      <c r="O386" s="19">
        <v>27.0</v>
      </c>
      <c r="P386" s="19">
        <v>104.0</v>
      </c>
      <c r="Q386" s="10">
        <f t="shared" si="3"/>
        <v>0.1388888889</v>
      </c>
      <c r="R386" s="10">
        <f t="shared" si="4"/>
        <v>0.06896551724</v>
      </c>
      <c r="S386" s="7">
        <v>54031.0</v>
      </c>
      <c r="T386" s="14">
        <f t="shared" si="5"/>
        <v>12.00688889</v>
      </c>
      <c r="U386" s="14">
        <v>915.58</v>
      </c>
      <c r="V386" s="14">
        <f t="shared" si="6"/>
        <v>12.20773333</v>
      </c>
      <c r="W386" s="14">
        <v>2765.45</v>
      </c>
      <c r="X386" s="14">
        <f t="shared" si="7"/>
        <v>36.87266667</v>
      </c>
      <c r="Y386" s="13">
        <f t="shared" si="8"/>
        <v>0.2487292959</v>
      </c>
      <c r="Z386" s="12">
        <f t="shared" si="9"/>
        <v>71.03225806</v>
      </c>
      <c r="AA386" s="19">
        <v>32.0</v>
      </c>
      <c r="AB386" s="19">
        <v>144.0</v>
      </c>
      <c r="AC386" s="19">
        <v>53.0</v>
      </c>
      <c r="AD386" s="19">
        <v>8.0</v>
      </c>
      <c r="AE386" s="19">
        <v>14.0</v>
      </c>
      <c r="AF386" s="10">
        <f t="shared" si="10"/>
        <v>0.3225806452</v>
      </c>
      <c r="AG386" s="10">
        <f t="shared" si="11"/>
        <v>0.2258064516</v>
      </c>
      <c r="AH386" s="10">
        <f t="shared" si="12"/>
        <v>0.5483870968</v>
      </c>
      <c r="AI386" s="19">
        <v>226.0</v>
      </c>
      <c r="AJ386" s="13">
        <f t="shared" si="13"/>
        <v>0.2545045045</v>
      </c>
      <c r="AK386" s="19">
        <v>343.0</v>
      </c>
      <c r="AL386" s="13">
        <f t="shared" si="14"/>
        <v>0.3862612613</v>
      </c>
      <c r="AM386" s="19">
        <v>319.0</v>
      </c>
      <c r="AN386" s="13">
        <f t="shared" si="15"/>
        <v>0.3592342342</v>
      </c>
      <c r="AO386" s="13">
        <f t="shared" si="16"/>
        <v>0.3971880492</v>
      </c>
      <c r="AP386" s="8">
        <v>5.0</v>
      </c>
      <c r="AQ386" s="14">
        <v>-11.84</v>
      </c>
      <c r="AR386" s="19">
        <v>17.32</v>
      </c>
      <c r="AS386" s="26">
        <v>8.0</v>
      </c>
      <c r="AT386" s="27">
        <v>0.276</v>
      </c>
      <c r="AU386" s="8">
        <v>8.0</v>
      </c>
      <c r="AV386" s="27">
        <v>0.358</v>
      </c>
      <c r="AW386" s="19">
        <v>50.32</v>
      </c>
      <c r="AX386" s="19">
        <v>17.99</v>
      </c>
      <c r="AY386" s="27">
        <v>-0.891</v>
      </c>
      <c r="AZ386" s="27">
        <v>-4.84</v>
      </c>
      <c r="BA386" s="19">
        <v>46.42</v>
      </c>
      <c r="BB386" s="13">
        <f t="shared" si="17"/>
        <v>0.08446866485</v>
      </c>
      <c r="BC386" s="28">
        <f t="shared" si="18"/>
        <v>0.9269311065</v>
      </c>
      <c r="BD386" s="26">
        <f t="shared" si="19"/>
        <v>1011.399771</v>
      </c>
      <c r="BE386" s="13">
        <f t="shared" si="20"/>
        <v>0.01139977132</v>
      </c>
      <c r="BF386" s="18">
        <f t="shared" si="21"/>
        <v>2.031499159</v>
      </c>
      <c r="BG386" s="18">
        <f t="shared" si="22"/>
        <v>2.293628083</v>
      </c>
      <c r="BH386" s="14">
        <f t="shared" si="23"/>
        <v>24.05032875</v>
      </c>
      <c r="BI386" s="14">
        <f t="shared" si="24"/>
        <v>31.38993862</v>
      </c>
      <c r="BJ386" s="14">
        <f t="shared" si="25"/>
        <v>45.87256165</v>
      </c>
      <c r="BK386" s="14">
        <f t="shared" si="26"/>
        <v>59.76539461</v>
      </c>
      <c r="BL386" s="14">
        <f t="shared" si="27"/>
        <v>-13.89283296</v>
      </c>
      <c r="BM386" s="19">
        <v>31.0</v>
      </c>
      <c r="BN386" s="19">
        <v>35.0</v>
      </c>
      <c r="BO386" s="26">
        <v>336.0</v>
      </c>
      <c r="BP386" s="26">
        <v>444.0</v>
      </c>
      <c r="BQ386" s="19">
        <v>150.0</v>
      </c>
      <c r="BR386" s="19">
        <v>169.0</v>
      </c>
      <c r="BS386" s="19">
        <v>183.0</v>
      </c>
      <c r="BT386" s="19">
        <v>264.0</v>
      </c>
      <c r="BU386" s="19">
        <v>343.0</v>
      </c>
      <c r="BV386" s="19">
        <v>416.0</v>
      </c>
      <c r="BW386" s="13">
        <f t="shared" si="28"/>
        <v>0.4519104084</v>
      </c>
      <c r="BX386" s="14">
        <v>-5.15</v>
      </c>
      <c r="BY386" s="29">
        <f t="shared" si="29"/>
        <v>-6.317346139</v>
      </c>
      <c r="BZ386" s="18">
        <f t="shared" si="30"/>
        <v>2.223594812</v>
      </c>
      <c r="CA386" s="18">
        <f t="shared" si="31"/>
        <v>2.503603047</v>
      </c>
      <c r="CB386" s="14">
        <f t="shared" si="32"/>
        <v>27.68787317</v>
      </c>
      <c r="CC386" s="14">
        <f t="shared" si="33"/>
        <v>29.02203006</v>
      </c>
      <c r="CD386" s="14">
        <f t="shared" si="34"/>
        <v>51.86740786</v>
      </c>
      <c r="CE386" s="14">
        <f t="shared" si="35"/>
        <v>57.56639901</v>
      </c>
      <c r="CF386" s="14">
        <f t="shared" si="36"/>
        <v>-8.193841812</v>
      </c>
      <c r="CG386" s="7">
        <v>3642.75</v>
      </c>
      <c r="CH386" s="7">
        <v>135.0</v>
      </c>
      <c r="CI386" s="7">
        <v>152.0</v>
      </c>
      <c r="CJ386" s="26">
        <v>1546.0</v>
      </c>
      <c r="CK386" s="7">
        <v>1610.0</v>
      </c>
      <c r="CL386" s="7">
        <v>616.0</v>
      </c>
      <c r="CM386" s="7">
        <v>731.0</v>
      </c>
      <c r="CN386" s="7">
        <v>852.0</v>
      </c>
      <c r="CO386" s="7">
        <v>1002.0</v>
      </c>
      <c r="CP386" s="19">
        <v>5.0</v>
      </c>
      <c r="CQ386" s="19">
        <v>12.0</v>
      </c>
      <c r="CR386" s="26">
        <f t="shared" si="37"/>
        <v>7</v>
      </c>
      <c r="CS386" s="18">
        <f t="shared" si="38"/>
        <v>0.3331420851</v>
      </c>
      <c r="CT386" s="18">
        <f t="shared" si="39"/>
        <v>0.7995410042</v>
      </c>
      <c r="CU386" s="18">
        <f t="shared" si="40"/>
        <v>0.4663989191</v>
      </c>
      <c r="CV386" s="30">
        <v>30.94</v>
      </c>
      <c r="CW386" s="30">
        <v>36.21</v>
      </c>
      <c r="CX386" s="30">
        <v>29.36</v>
      </c>
      <c r="CY386" s="30">
        <v>43.02</v>
      </c>
      <c r="CZ386" s="30">
        <v>33.74</v>
      </c>
      <c r="DA386" s="30">
        <v>34.28</v>
      </c>
      <c r="DB386" s="7">
        <v>15.0</v>
      </c>
      <c r="DC386" s="7">
        <v>12.0</v>
      </c>
      <c r="DD386" s="13">
        <f t="shared" si="41"/>
        <v>0.5555555556</v>
      </c>
      <c r="DE386" s="7">
        <v>-0.1</v>
      </c>
      <c r="DF386" s="7">
        <v>-5.38</v>
      </c>
      <c r="DG386" s="7">
        <v>19.0</v>
      </c>
      <c r="DH386" s="7">
        <v>2.0</v>
      </c>
      <c r="DI386" s="7">
        <v>5.0</v>
      </c>
      <c r="DJ386" s="8" t="s">
        <v>4440</v>
      </c>
      <c r="DK386" s="7" t="s">
        <v>4441</v>
      </c>
    </row>
    <row r="387" ht="12.75" customHeight="1">
      <c r="A387" s="7" t="s">
        <v>1627</v>
      </c>
      <c r="B387" s="7" t="s">
        <v>1950</v>
      </c>
      <c r="C387" s="8" t="s">
        <v>182</v>
      </c>
      <c r="D387" s="9" t="s">
        <v>174</v>
      </c>
      <c r="E387" s="7">
        <v>81.0</v>
      </c>
      <c r="F387" s="7">
        <v>2.0</v>
      </c>
      <c r="G387" s="7">
        <v>15.0</v>
      </c>
      <c r="H387" s="24">
        <f t="shared" si="1"/>
        <v>17</v>
      </c>
      <c r="I387" s="25">
        <f t="shared" si="2"/>
        <v>0.7203983379</v>
      </c>
      <c r="J387" s="19">
        <v>2.0</v>
      </c>
      <c r="K387" s="19">
        <v>9.0</v>
      </c>
      <c r="L387" s="19">
        <v>6.0</v>
      </c>
      <c r="M387" s="19">
        <v>122.0</v>
      </c>
      <c r="N387" s="19">
        <v>55.0</v>
      </c>
      <c r="O387" s="19">
        <v>97.0</v>
      </c>
      <c r="P387" s="19">
        <v>60.0</v>
      </c>
      <c r="Q387" s="10">
        <f t="shared" si="3"/>
        <v>0.01639344262</v>
      </c>
      <c r="R387" s="10">
        <f t="shared" si="4"/>
        <v>0.007299270073</v>
      </c>
      <c r="S387" s="7">
        <v>84953.0</v>
      </c>
      <c r="T387" s="14">
        <f t="shared" si="5"/>
        <v>17.48004115</v>
      </c>
      <c r="U387" s="14">
        <v>1332.08</v>
      </c>
      <c r="V387" s="14">
        <f t="shared" si="6"/>
        <v>16.4454321</v>
      </c>
      <c r="W387" s="14">
        <v>2553.75</v>
      </c>
      <c r="X387" s="14">
        <f t="shared" si="7"/>
        <v>31.52777778</v>
      </c>
      <c r="Y387" s="13">
        <f t="shared" si="8"/>
        <v>0.3428044974</v>
      </c>
      <c r="Z387" s="12">
        <f t="shared" si="9"/>
        <v>153.2142857</v>
      </c>
      <c r="AA387" s="19">
        <v>87.0</v>
      </c>
      <c r="AB387" s="19">
        <v>75.0</v>
      </c>
      <c r="AC387" s="19">
        <v>87.0</v>
      </c>
      <c r="AD387" s="19">
        <v>54.0</v>
      </c>
      <c r="AE387" s="19">
        <v>23.0</v>
      </c>
      <c r="AF387" s="10">
        <f t="shared" si="10"/>
        <v>0.04761904762</v>
      </c>
      <c r="AG387" s="10">
        <f t="shared" si="11"/>
        <v>0.3571428571</v>
      </c>
      <c r="AH387" s="10">
        <f t="shared" si="12"/>
        <v>0.4047619048</v>
      </c>
      <c r="AI387" s="19">
        <v>422.0</v>
      </c>
      <c r="AJ387" s="13">
        <f t="shared" si="13"/>
        <v>0.3386837881</v>
      </c>
      <c r="AK387" s="19">
        <v>384.0</v>
      </c>
      <c r="AL387" s="13">
        <f t="shared" si="14"/>
        <v>0.3081861958</v>
      </c>
      <c r="AM387" s="19">
        <v>440.0</v>
      </c>
      <c r="AN387" s="13">
        <f t="shared" si="15"/>
        <v>0.3531300161</v>
      </c>
      <c r="AO387" s="13">
        <f t="shared" si="16"/>
        <v>0.523573201</v>
      </c>
      <c r="AP387" s="8">
        <v>8.0</v>
      </c>
      <c r="AQ387" s="14">
        <v>3.15</v>
      </c>
      <c r="AR387" s="19">
        <v>17.27</v>
      </c>
      <c r="AS387" s="26">
        <v>4.0</v>
      </c>
      <c r="AT387" s="27">
        <v>0.016</v>
      </c>
      <c r="AU387" s="8">
        <v>5.0</v>
      </c>
      <c r="AV387" s="27">
        <v>-0.441</v>
      </c>
      <c r="AW387" s="19">
        <v>49.9</v>
      </c>
      <c r="AX387" s="19">
        <v>16.63</v>
      </c>
      <c r="AY387" s="27">
        <v>1.732</v>
      </c>
      <c r="AZ387" s="27">
        <v>0.886</v>
      </c>
      <c r="BA387" s="19">
        <v>50.59</v>
      </c>
      <c r="BB387" s="13">
        <f t="shared" si="17"/>
        <v>0.05874125874</v>
      </c>
      <c r="BC387" s="28">
        <f t="shared" si="18"/>
        <v>0.9196141479</v>
      </c>
      <c r="BD387" s="26">
        <f t="shared" si="19"/>
        <v>978.3554067</v>
      </c>
      <c r="BE387" s="13">
        <f t="shared" si="20"/>
        <v>-0.02164459335</v>
      </c>
      <c r="BF387" s="18">
        <f t="shared" si="21"/>
        <v>1.891778272</v>
      </c>
      <c r="BG387" s="18">
        <f t="shared" si="22"/>
        <v>2.25211699</v>
      </c>
      <c r="BH387" s="14">
        <f t="shared" si="23"/>
        <v>32.20527296</v>
      </c>
      <c r="BI387" s="14">
        <f t="shared" si="24"/>
        <v>28.01633536</v>
      </c>
      <c r="BJ387" s="14">
        <f t="shared" si="25"/>
        <v>60.98732809</v>
      </c>
      <c r="BK387" s="14">
        <f t="shared" si="26"/>
        <v>54.27601946</v>
      </c>
      <c r="BL387" s="14">
        <f t="shared" si="27"/>
        <v>6.71130863</v>
      </c>
      <c r="BM387" s="19">
        <v>42.0</v>
      </c>
      <c r="BN387" s="19">
        <v>50.0</v>
      </c>
      <c r="BO387" s="26">
        <v>673.0</v>
      </c>
      <c r="BP387" s="26">
        <v>572.0</v>
      </c>
      <c r="BQ387" s="19">
        <v>273.0</v>
      </c>
      <c r="BR387" s="19">
        <v>222.0</v>
      </c>
      <c r="BS387" s="19">
        <v>366.0</v>
      </c>
      <c r="BT387" s="19">
        <v>361.0</v>
      </c>
      <c r="BU387" s="19">
        <v>630.0</v>
      </c>
      <c r="BV387" s="19">
        <v>556.0</v>
      </c>
      <c r="BW387" s="13">
        <f t="shared" si="28"/>
        <v>0.5311973019</v>
      </c>
      <c r="BX387" s="14">
        <v>1.57</v>
      </c>
      <c r="BY387" s="29">
        <f t="shared" si="29"/>
        <v>4.728551806</v>
      </c>
      <c r="BZ387" s="18">
        <f t="shared" si="30"/>
        <v>2.204597622</v>
      </c>
      <c r="CA387" s="18">
        <f t="shared" si="31"/>
        <v>2.158347322</v>
      </c>
      <c r="CB387" s="14">
        <f t="shared" si="32"/>
        <v>29.89311042</v>
      </c>
      <c r="CC387" s="14">
        <f t="shared" si="33"/>
        <v>28.12018226</v>
      </c>
      <c r="CD387" s="14">
        <f t="shared" si="34"/>
        <v>56.27119805</v>
      </c>
      <c r="CE387" s="14">
        <f t="shared" si="35"/>
        <v>53.83534893</v>
      </c>
      <c r="CF387" s="14">
        <f t="shared" si="36"/>
        <v>4.275459509</v>
      </c>
      <c r="CG387" s="7">
        <v>3891.866667</v>
      </c>
      <c r="CH387" s="7">
        <v>143.0</v>
      </c>
      <c r="CI387" s="7">
        <v>140.0</v>
      </c>
      <c r="CJ387" s="26">
        <v>1796.0</v>
      </c>
      <c r="CK387" s="7">
        <v>1684.0</v>
      </c>
      <c r="CL387" s="7">
        <v>752.0</v>
      </c>
      <c r="CM387" s="7">
        <v>664.0</v>
      </c>
      <c r="CN387" s="7">
        <v>959.0</v>
      </c>
      <c r="CO387" s="7">
        <v>1004.0</v>
      </c>
      <c r="CP387" s="19">
        <v>10.0</v>
      </c>
      <c r="CQ387" s="19">
        <v>14.0</v>
      </c>
      <c r="CR387" s="26">
        <f t="shared" si="37"/>
        <v>4</v>
      </c>
      <c r="CS387" s="18">
        <f t="shared" si="38"/>
        <v>0.4237637282</v>
      </c>
      <c r="CT387" s="18">
        <f t="shared" si="39"/>
        <v>0.5932692195</v>
      </c>
      <c r="CU387" s="18">
        <f t="shared" si="40"/>
        <v>0.1695054913</v>
      </c>
      <c r="CV387" s="30">
        <v>55.52</v>
      </c>
      <c r="CW387" s="30">
        <v>50.34</v>
      </c>
      <c r="CX387" s="30">
        <v>46.63</v>
      </c>
      <c r="CY387" s="30">
        <v>58.08</v>
      </c>
      <c r="CZ387" s="30">
        <v>55.21</v>
      </c>
      <c r="DA387" s="30">
        <v>49.72</v>
      </c>
      <c r="DB387" s="7">
        <v>0.0</v>
      </c>
      <c r="DC387" s="7">
        <v>0.0</v>
      </c>
      <c r="DD387" s="13" t="str">
        <f t="shared" si="41"/>
        <v> </v>
      </c>
      <c r="DE387" s="7">
        <v>0.0</v>
      </c>
      <c r="DF387" s="7">
        <v>0.0</v>
      </c>
      <c r="DG387" s="7">
        <v>0.0</v>
      </c>
      <c r="DH387" s="7">
        <v>0.0</v>
      </c>
      <c r="DI387" s="7">
        <v>0.0</v>
      </c>
      <c r="DJ387" s="8" t="s">
        <v>4442</v>
      </c>
      <c r="DK387" s="7" t="s">
        <v>4443</v>
      </c>
    </row>
    <row r="388" ht="12.75" customHeight="1">
      <c r="A388" s="7" t="s">
        <v>180</v>
      </c>
      <c r="B388" s="7" t="s">
        <v>1956</v>
      </c>
      <c r="C388" s="8" t="s">
        <v>158</v>
      </c>
      <c r="D388" s="9" t="s">
        <v>275</v>
      </c>
      <c r="E388" s="7">
        <v>59.0</v>
      </c>
      <c r="F388" s="7">
        <v>4.0</v>
      </c>
      <c r="G388" s="7">
        <v>7.0</v>
      </c>
      <c r="H388" s="24">
        <f t="shared" si="1"/>
        <v>11</v>
      </c>
      <c r="I388" s="25">
        <f t="shared" si="2"/>
        <v>1.05808796</v>
      </c>
      <c r="J388" s="19">
        <v>4.0</v>
      </c>
      <c r="K388" s="19">
        <v>1.0</v>
      </c>
      <c r="L388" s="19">
        <v>6.0</v>
      </c>
      <c r="M388" s="19">
        <v>71.0</v>
      </c>
      <c r="N388" s="19">
        <v>20.0</v>
      </c>
      <c r="O388" s="19">
        <v>28.0</v>
      </c>
      <c r="P388" s="19">
        <v>74.0</v>
      </c>
      <c r="Q388" s="10">
        <f t="shared" si="3"/>
        <v>0.05633802817</v>
      </c>
      <c r="R388" s="10">
        <f t="shared" si="4"/>
        <v>0.03361344538</v>
      </c>
      <c r="S388" s="7">
        <v>37426.0</v>
      </c>
      <c r="T388" s="14">
        <f t="shared" si="5"/>
        <v>10.57231638</v>
      </c>
      <c r="U388" s="14">
        <v>620.38</v>
      </c>
      <c r="V388" s="14">
        <f t="shared" si="6"/>
        <v>10.51491525</v>
      </c>
      <c r="W388" s="14">
        <v>2217.67</v>
      </c>
      <c r="X388" s="14">
        <f t="shared" si="7"/>
        <v>37.58762712</v>
      </c>
      <c r="Y388" s="13">
        <f t="shared" si="8"/>
        <v>0.2185937528</v>
      </c>
      <c r="Z388" s="12">
        <f t="shared" si="9"/>
        <v>17.29411765</v>
      </c>
      <c r="AA388" s="19">
        <v>22.0</v>
      </c>
      <c r="AB388" s="19">
        <v>60.0</v>
      </c>
      <c r="AC388" s="19">
        <v>54.0</v>
      </c>
      <c r="AD388" s="19">
        <v>13.0</v>
      </c>
      <c r="AE388" s="19">
        <v>12.0</v>
      </c>
      <c r="AF388" s="10">
        <f t="shared" si="10"/>
        <v>0.2352941176</v>
      </c>
      <c r="AG388" s="10">
        <f t="shared" si="11"/>
        <v>0.4117647059</v>
      </c>
      <c r="AH388" s="10">
        <f t="shared" si="12"/>
        <v>0.6470588235</v>
      </c>
      <c r="AI388" s="19">
        <v>157.0</v>
      </c>
      <c r="AJ388" s="13">
        <f t="shared" si="13"/>
        <v>0.2674616695</v>
      </c>
      <c r="AK388" s="19">
        <v>208.0</v>
      </c>
      <c r="AL388" s="13">
        <f t="shared" si="14"/>
        <v>0.3543441227</v>
      </c>
      <c r="AM388" s="19">
        <v>222.0</v>
      </c>
      <c r="AN388" s="13">
        <f t="shared" si="15"/>
        <v>0.3781942078</v>
      </c>
      <c r="AO388" s="13">
        <f t="shared" si="16"/>
        <v>0.4301369863</v>
      </c>
      <c r="AP388" s="8">
        <v>3.0</v>
      </c>
      <c r="AQ388" s="14">
        <v>-8.3</v>
      </c>
      <c r="AR388" s="19">
        <v>16.92</v>
      </c>
      <c r="AS388" s="26">
        <v>11.0</v>
      </c>
      <c r="AT388" s="27">
        <v>-0.385</v>
      </c>
      <c r="AU388" s="8">
        <v>11.0</v>
      </c>
      <c r="AV388" s="27">
        <v>-0.36</v>
      </c>
      <c r="AW388" s="19">
        <v>49.79</v>
      </c>
      <c r="AX388" s="19">
        <v>16.96</v>
      </c>
      <c r="AY388" s="27">
        <v>-1.291</v>
      </c>
      <c r="AZ388" s="27">
        <v>-4.822</v>
      </c>
      <c r="BA388" s="19">
        <v>46.95</v>
      </c>
      <c r="BB388" s="13">
        <f t="shared" si="17"/>
        <v>0.05782312925</v>
      </c>
      <c r="BC388" s="28">
        <f t="shared" si="18"/>
        <v>0.9315068493</v>
      </c>
      <c r="BD388" s="26">
        <f t="shared" si="19"/>
        <v>989.3299786</v>
      </c>
      <c r="BE388" s="13">
        <f t="shared" si="20"/>
        <v>-0.01067002143</v>
      </c>
      <c r="BF388" s="18">
        <f t="shared" si="21"/>
        <v>1.644153583</v>
      </c>
      <c r="BG388" s="18">
        <f t="shared" si="22"/>
        <v>1.934298333</v>
      </c>
      <c r="BH388" s="14">
        <f t="shared" si="23"/>
        <v>28.4341855</v>
      </c>
      <c r="BI388" s="14">
        <f t="shared" si="24"/>
        <v>28.24075567</v>
      </c>
      <c r="BJ388" s="14">
        <f t="shared" si="25"/>
        <v>50.38847158</v>
      </c>
      <c r="BK388" s="14">
        <f t="shared" si="26"/>
        <v>55.90122183</v>
      </c>
      <c r="BL388" s="14">
        <f t="shared" si="27"/>
        <v>-5.51275025</v>
      </c>
      <c r="BM388" s="19">
        <v>17.0</v>
      </c>
      <c r="BN388" s="19">
        <v>20.0</v>
      </c>
      <c r="BO388" s="26">
        <v>277.0</v>
      </c>
      <c r="BP388" s="26">
        <v>272.0</v>
      </c>
      <c r="BQ388" s="19">
        <v>94.0</v>
      </c>
      <c r="BR388" s="19">
        <v>118.0</v>
      </c>
      <c r="BS388" s="19">
        <v>133.0</v>
      </c>
      <c r="BT388" s="19">
        <v>168.0</v>
      </c>
      <c r="BU388" s="19">
        <v>259.0</v>
      </c>
      <c r="BV388" s="19">
        <v>259.0</v>
      </c>
      <c r="BW388" s="13">
        <f t="shared" si="28"/>
        <v>0.5</v>
      </c>
      <c r="BX388" s="14">
        <v>0.9</v>
      </c>
      <c r="BY388" s="29">
        <f t="shared" si="29"/>
        <v>0.5359620789</v>
      </c>
      <c r="BZ388" s="18">
        <f t="shared" si="30"/>
        <v>2.295430393</v>
      </c>
      <c r="CA388" s="18">
        <f t="shared" si="31"/>
        <v>2.61424017</v>
      </c>
      <c r="CB388" s="14">
        <f t="shared" si="32"/>
        <v>28.99043571</v>
      </c>
      <c r="CC388" s="14">
        <f t="shared" si="33"/>
        <v>28.31030818</v>
      </c>
      <c r="CD388" s="14">
        <f t="shared" si="34"/>
        <v>53.45377258</v>
      </c>
      <c r="CE388" s="14">
        <f t="shared" si="35"/>
        <v>57.13071201</v>
      </c>
      <c r="CF388" s="14">
        <f t="shared" si="36"/>
        <v>-1.835810824</v>
      </c>
      <c r="CG388" s="7">
        <v>2823.0</v>
      </c>
      <c r="CH388" s="7">
        <v>108.0</v>
      </c>
      <c r="CI388" s="7">
        <v>123.0</v>
      </c>
      <c r="CJ388" s="26">
        <v>1256.0</v>
      </c>
      <c r="CK388" s="7">
        <v>1209.0</v>
      </c>
      <c r="CL388" s="7">
        <v>476.0</v>
      </c>
      <c r="CM388" s="7">
        <v>580.0</v>
      </c>
      <c r="CN388" s="7">
        <v>675.0</v>
      </c>
      <c r="CO388" s="7">
        <v>776.0</v>
      </c>
      <c r="CP388" s="19">
        <v>12.0</v>
      </c>
      <c r="CQ388" s="19">
        <v>3.0</v>
      </c>
      <c r="CR388" s="26">
        <f t="shared" si="37"/>
        <v>-9</v>
      </c>
      <c r="CS388" s="18">
        <f t="shared" si="38"/>
        <v>1.154277775</v>
      </c>
      <c r="CT388" s="18">
        <f t="shared" si="39"/>
        <v>0.2885694437</v>
      </c>
      <c r="CU388" s="18">
        <f t="shared" si="40"/>
        <v>-0.8657083311</v>
      </c>
      <c r="CV388" s="30">
        <v>22.94</v>
      </c>
      <c r="CW388" s="30">
        <v>21.52</v>
      </c>
      <c r="CX388" s="30">
        <v>37.58</v>
      </c>
      <c r="CY388" s="30">
        <v>25.79</v>
      </c>
      <c r="CZ388" s="30">
        <v>23.66</v>
      </c>
      <c r="DA388" s="30">
        <v>22.18</v>
      </c>
      <c r="DB388" s="7">
        <v>93.0</v>
      </c>
      <c r="DC388" s="7">
        <v>103.0</v>
      </c>
      <c r="DD388" s="13">
        <f t="shared" si="41"/>
        <v>0.4744897959</v>
      </c>
      <c r="DE388" s="7">
        <v>-0.87</v>
      </c>
      <c r="DF388" s="7">
        <v>-5.16</v>
      </c>
      <c r="DG388" s="7">
        <v>59.0</v>
      </c>
      <c r="DH388" s="7">
        <v>52.0</v>
      </c>
      <c r="DI388" s="7">
        <v>79.0</v>
      </c>
      <c r="DJ388" s="8" t="s">
        <v>4444</v>
      </c>
      <c r="DK388" s="7" t="s">
        <v>4445</v>
      </c>
    </row>
    <row r="389" ht="12.75" customHeight="1">
      <c r="A389" s="7" t="s">
        <v>1961</v>
      </c>
      <c r="B389" s="7" t="s">
        <v>777</v>
      </c>
      <c r="C389" s="8" t="s">
        <v>685</v>
      </c>
      <c r="D389" s="9" t="s">
        <v>174</v>
      </c>
      <c r="E389" s="7">
        <v>36.0</v>
      </c>
      <c r="F389" s="7">
        <v>1.0</v>
      </c>
      <c r="G389" s="7">
        <v>0.0</v>
      </c>
      <c r="H389" s="24">
        <f t="shared" si="1"/>
        <v>1</v>
      </c>
      <c r="I389" s="25">
        <f t="shared" si="2"/>
        <v>0.1143728555</v>
      </c>
      <c r="J389" s="19">
        <v>1.0</v>
      </c>
      <c r="K389" s="19">
        <v>0.0</v>
      </c>
      <c r="L389" s="19">
        <v>0.0</v>
      </c>
      <c r="M389" s="19">
        <v>34.0</v>
      </c>
      <c r="N389" s="19">
        <v>13.0</v>
      </c>
      <c r="O389" s="19">
        <v>27.0</v>
      </c>
      <c r="P389" s="19">
        <v>13.0</v>
      </c>
      <c r="Q389" s="10">
        <f t="shared" si="3"/>
        <v>0.02941176471</v>
      </c>
      <c r="R389" s="10">
        <f t="shared" si="4"/>
        <v>0.01351351351</v>
      </c>
      <c r="S389" s="7">
        <v>31476.0</v>
      </c>
      <c r="T389" s="14">
        <f t="shared" si="5"/>
        <v>14.57222222</v>
      </c>
      <c r="U389" s="14">
        <v>513.34</v>
      </c>
      <c r="V389" s="14">
        <f t="shared" si="6"/>
        <v>14.25944444</v>
      </c>
      <c r="W389" s="14">
        <v>1230.49</v>
      </c>
      <c r="X389" s="14">
        <f t="shared" si="7"/>
        <v>34.18027778</v>
      </c>
      <c r="Y389" s="13">
        <f t="shared" si="8"/>
        <v>0.2943750251</v>
      </c>
      <c r="Z389" s="12">
        <f t="shared" si="9"/>
        <v>0</v>
      </c>
      <c r="AA389" s="19">
        <v>31.0</v>
      </c>
      <c r="AB389" s="19">
        <v>23.0</v>
      </c>
      <c r="AC389" s="19">
        <v>58.0</v>
      </c>
      <c r="AD389" s="19">
        <v>8.0</v>
      </c>
      <c r="AE389" s="19">
        <v>4.0</v>
      </c>
      <c r="AF389" s="10">
        <f t="shared" si="10"/>
        <v>0.05882352941</v>
      </c>
      <c r="AG389" s="10">
        <f t="shared" si="11"/>
        <v>0</v>
      </c>
      <c r="AH389" s="10">
        <f t="shared" si="12"/>
        <v>0.05882352941</v>
      </c>
      <c r="AI389" s="19">
        <v>150.0</v>
      </c>
      <c r="AJ389" s="13">
        <f t="shared" si="13"/>
        <v>0.3529411765</v>
      </c>
      <c r="AK389" s="19">
        <v>105.0</v>
      </c>
      <c r="AL389" s="13">
        <f t="shared" si="14"/>
        <v>0.2470588235</v>
      </c>
      <c r="AM389" s="19">
        <v>170.0</v>
      </c>
      <c r="AN389" s="13">
        <f t="shared" si="15"/>
        <v>0.4</v>
      </c>
      <c r="AO389" s="13">
        <f t="shared" si="16"/>
        <v>0.5882352941</v>
      </c>
      <c r="AP389" s="8">
        <v>7.0</v>
      </c>
      <c r="AQ389" s="14">
        <v>9.36</v>
      </c>
      <c r="AR389" s="19">
        <v>16.96</v>
      </c>
      <c r="AS389" s="26">
        <v>6.0</v>
      </c>
      <c r="AT389" s="27">
        <v>-0.69</v>
      </c>
      <c r="AU389" s="8">
        <v>7.0</v>
      </c>
      <c r="AV389" s="27">
        <v>-0.864</v>
      </c>
      <c r="AW389" s="19">
        <v>49.63</v>
      </c>
      <c r="AX389" s="19">
        <v>15.79</v>
      </c>
      <c r="AY389" s="27">
        <v>-0.629</v>
      </c>
      <c r="AZ389" s="27">
        <v>1.818</v>
      </c>
      <c r="BA389" s="19">
        <v>51.49</v>
      </c>
      <c r="BB389" s="13">
        <f t="shared" si="17"/>
        <v>0.07142857143</v>
      </c>
      <c r="BC389" s="28">
        <f t="shared" si="18"/>
        <v>0.9008264463</v>
      </c>
      <c r="BD389" s="26">
        <f t="shared" si="19"/>
        <v>972.2550177</v>
      </c>
      <c r="BE389" s="13">
        <f t="shared" si="20"/>
        <v>-0.02774498229</v>
      </c>
      <c r="BF389" s="18">
        <f t="shared" si="21"/>
        <v>1.986987182</v>
      </c>
      <c r="BG389" s="18">
        <f t="shared" si="22"/>
        <v>2.805158375</v>
      </c>
      <c r="BH389" s="14">
        <f t="shared" si="23"/>
        <v>27.81782055</v>
      </c>
      <c r="BI389" s="14">
        <f t="shared" si="24"/>
        <v>28.28534694</v>
      </c>
      <c r="BJ389" s="14">
        <f t="shared" si="25"/>
        <v>53.41489072</v>
      </c>
      <c r="BK389" s="14">
        <f t="shared" si="26"/>
        <v>48.73962676</v>
      </c>
      <c r="BL389" s="14">
        <f t="shared" si="27"/>
        <v>4.675263958</v>
      </c>
      <c r="BM389" s="19">
        <v>17.0</v>
      </c>
      <c r="BN389" s="19">
        <v>24.0</v>
      </c>
      <c r="BO389" s="26">
        <v>221.0</v>
      </c>
      <c r="BP389" s="26">
        <v>218.0</v>
      </c>
      <c r="BQ389" s="19">
        <v>98.0</v>
      </c>
      <c r="BR389" s="19">
        <v>78.0</v>
      </c>
      <c r="BS389" s="19">
        <v>121.0</v>
      </c>
      <c r="BT389" s="19">
        <v>97.0</v>
      </c>
      <c r="BU389" s="19">
        <v>191.0</v>
      </c>
      <c r="BV389" s="19">
        <v>226.0</v>
      </c>
      <c r="BW389" s="13">
        <f t="shared" si="28"/>
        <v>0.4580335731</v>
      </c>
      <c r="BX389" s="14">
        <v>-3.68</v>
      </c>
      <c r="BY389" s="29">
        <f t="shared" si="29"/>
        <v>-0.2143831012</v>
      </c>
      <c r="BZ389" s="18">
        <f t="shared" si="30"/>
        <v>1.716852818</v>
      </c>
      <c r="CA389" s="18">
        <f t="shared" si="31"/>
        <v>2.64395334</v>
      </c>
      <c r="CB389" s="14">
        <f t="shared" si="32"/>
        <v>28.43108267</v>
      </c>
      <c r="CC389" s="14">
        <f t="shared" si="33"/>
        <v>28.22506033</v>
      </c>
      <c r="CD389" s="14">
        <f t="shared" si="34"/>
        <v>53.60014499</v>
      </c>
      <c r="CE389" s="14">
        <f t="shared" si="35"/>
        <v>50.85318048</v>
      </c>
      <c r="CF389" s="14">
        <f t="shared" si="36"/>
        <v>1.928299448</v>
      </c>
      <c r="CG389" s="7">
        <v>1747.383333</v>
      </c>
      <c r="CH389" s="7">
        <v>50.0</v>
      </c>
      <c r="CI389" s="7">
        <v>77.0</v>
      </c>
      <c r="CJ389" s="26">
        <v>778.0</v>
      </c>
      <c r="CK389" s="7">
        <v>745.0</v>
      </c>
      <c r="CL389" s="7">
        <v>331.0</v>
      </c>
      <c r="CM389" s="7">
        <v>314.0</v>
      </c>
      <c r="CN389" s="7">
        <v>402.0</v>
      </c>
      <c r="CO389" s="7">
        <v>345.0</v>
      </c>
      <c r="CP389" s="19">
        <v>6.0</v>
      </c>
      <c r="CQ389" s="19">
        <v>3.0</v>
      </c>
      <c r="CR389" s="26">
        <f t="shared" si="37"/>
        <v>-3</v>
      </c>
      <c r="CS389" s="18">
        <f t="shared" si="38"/>
        <v>0.6862371331</v>
      </c>
      <c r="CT389" s="18">
        <f t="shared" si="39"/>
        <v>0.3431185665</v>
      </c>
      <c r="CU389" s="18">
        <f t="shared" si="40"/>
        <v>-0.3431185665</v>
      </c>
      <c r="CV389" s="30">
        <v>17.71</v>
      </c>
      <c r="CW389" s="30">
        <v>20.36</v>
      </c>
      <c r="CX389" s="30">
        <v>12.37</v>
      </c>
      <c r="CY389" s="30">
        <v>34.81</v>
      </c>
      <c r="CZ389" s="30">
        <v>20.59</v>
      </c>
      <c r="DA389" s="30">
        <v>18.01</v>
      </c>
      <c r="DB389" s="7">
        <v>0.0</v>
      </c>
      <c r="DC389" s="7">
        <v>0.0</v>
      </c>
      <c r="DD389" s="13" t="str">
        <f t="shared" si="41"/>
        <v> </v>
      </c>
      <c r="DE389" s="7">
        <v>0.0</v>
      </c>
      <c r="DF389" s="7">
        <v>0.0</v>
      </c>
      <c r="DG389" s="7">
        <v>0.0</v>
      </c>
      <c r="DH389" s="7">
        <v>0.0</v>
      </c>
      <c r="DI389" s="7">
        <v>0.0</v>
      </c>
      <c r="DJ389" s="8" t="s">
        <v>4446</v>
      </c>
      <c r="DK389" s="7" t="s">
        <v>4447</v>
      </c>
    </row>
    <row r="390" ht="12.75" customHeight="1">
      <c r="A390" s="7" t="s">
        <v>1030</v>
      </c>
      <c r="B390" s="7" t="s">
        <v>1963</v>
      </c>
      <c r="C390" s="8" t="s">
        <v>490</v>
      </c>
      <c r="D390" s="9" t="s">
        <v>260</v>
      </c>
      <c r="E390" s="7">
        <v>58.0</v>
      </c>
      <c r="F390" s="7">
        <v>1.0</v>
      </c>
      <c r="G390" s="7">
        <v>1.0</v>
      </c>
      <c r="H390" s="24">
        <f t="shared" si="1"/>
        <v>2</v>
      </c>
      <c r="I390" s="25">
        <f t="shared" si="2"/>
        <v>0.18</v>
      </c>
      <c r="J390" s="19">
        <v>1.0</v>
      </c>
      <c r="K390" s="19">
        <v>1.0</v>
      </c>
      <c r="L390" s="19">
        <v>0.0</v>
      </c>
      <c r="M390" s="19">
        <v>57.0</v>
      </c>
      <c r="N390" s="19">
        <v>21.0</v>
      </c>
      <c r="O390" s="19">
        <v>17.0</v>
      </c>
      <c r="P390" s="19">
        <v>63.0</v>
      </c>
      <c r="Q390" s="10">
        <f t="shared" si="3"/>
        <v>0.01754385965</v>
      </c>
      <c r="R390" s="10">
        <f t="shared" si="4"/>
        <v>0.01052631579</v>
      </c>
      <c r="S390" s="7">
        <v>40000.0</v>
      </c>
      <c r="T390" s="14">
        <f t="shared" si="5"/>
        <v>11.49425287</v>
      </c>
      <c r="U390" s="14">
        <v>651.15</v>
      </c>
      <c r="V390" s="14">
        <f t="shared" si="6"/>
        <v>11.22672414</v>
      </c>
      <c r="W390" s="14">
        <v>2090.4</v>
      </c>
      <c r="X390" s="14">
        <f t="shared" si="7"/>
        <v>36.04137931</v>
      </c>
      <c r="Y390" s="13">
        <f t="shared" si="8"/>
        <v>0.2375116266</v>
      </c>
      <c r="Z390" s="12">
        <f t="shared" si="9"/>
        <v>48.8</v>
      </c>
      <c r="AA390" s="19">
        <v>30.0</v>
      </c>
      <c r="AB390" s="19">
        <v>63.0</v>
      </c>
      <c r="AC390" s="19">
        <v>74.0</v>
      </c>
      <c r="AD390" s="19">
        <v>13.0</v>
      </c>
      <c r="AE390" s="19">
        <v>10.0</v>
      </c>
      <c r="AF390" s="10">
        <f t="shared" si="10"/>
        <v>0.2</v>
      </c>
      <c r="AG390" s="10">
        <f t="shared" si="11"/>
        <v>0.2</v>
      </c>
      <c r="AH390" s="10">
        <f t="shared" si="12"/>
        <v>0.4</v>
      </c>
      <c r="AI390" s="19">
        <v>163.0</v>
      </c>
      <c r="AJ390" s="13">
        <f t="shared" si="13"/>
        <v>0.2890070922</v>
      </c>
      <c r="AK390" s="19">
        <v>205.0</v>
      </c>
      <c r="AL390" s="13">
        <f t="shared" si="14"/>
        <v>0.3634751773</v>
      </c>
      <c r="AM390" s="19">
        <v>196.0</v>
      </c>
      <c r="AN390" s="13">
        <f t="shared" si="15"/>
        <v>0.3475177305</v>
      </c>
      <c r="AO390" s="13">
        <f t="shared" si="16"/>
        <v>0.4429347826</v>
      </c>
      <c r="AP390" s="8">
        <v>12.0</v>
      </c>
      <c r="AQ390" s="14">
        <v>-5.03</v>
      </c>
      <c r="AR390" s="19">
        <v>17.12</v>
      </c>
      <c r="AS390" s="26">
        <v>11.0</v>
      </c>
      <c r="AT390" s="27">
        <v>-0.289</v>
      </c>
      <c r="AU390" s="8">
        <v>11.0</v>
      </c>
      <c r="AV390" s="27">
        <v>-0.14200000000000002</v>
      </c>
      <c r="AW390" s="19">
        <v>50.09</v>
      </c>
      <c r="AX390" s="19">
        <v>17.16</v>
      </c>
      <c r="AY390" s="27">
        <v>0.226</v>
      </c>
      <c r="AZ390" s="27">
        <v>-6.9190000000000005</v>
      </c>
      <c r="BA390" s="19">
        <v>48.2</v>
      </c>
      <c r="BB390" s="13">
        <f t="shared" si="17"/>
        <v>0.02049180328</v>
      </c>
      <c r="BC390" s="28">
        <f t="shared" si="18"/>
        <v>0.9190283401</v>
      </c>
      <c r="BD390" s="26">
        <f t="shared" si="19"/>
        <v>939.5201434</v>
      </c>
      <c r="BE390" s="13">
        <f t="shared" si="20"/>
        <v>-0.06047985664</v>
      </c>
      <c r="BF390" s="18">
        <f t="shared" si="21"/>
        <v>0.4607233356</v>
      </c>
      <c r="BG390" s="18">
        <f t="shared" si="22"/>
        <v>1.842893343</v>
      </c>
      <c r="BH390" s="14">
        <f t="shared" si="23"/>
        <v>22.48329878</v>
      </c>
      <c r="BI390" s="14">
        <f t="shared" si="24"/>
        <v>22.75973278</v>
      </c>
      <c r="BJ390" s="14">
        <f t="shared" si="25"/>
        <v>44.32158489</v>
      </c>
      <c r="BK390" s="14">
        <f t="shared" si="26"/>
        <v>42.84727021</v>
      </c>
      <c r="BL390" s="14">
        <f t="shared" si="27"/>
        <v>1.474314674</v>
      </c>
      <c r="BM390" s="19">
        <v>5.0</v>
      </c>
      <c r="BN390" s="19">
        <v>20.0</v>
      </c>
      <c r="BO390" s="26">
        <v>239.0</v>
      </c>
      <c r="BP390" s="26">
        <v>227.0</v>
      </c>
      <c r="BQ390" s="19">
        <v>119.0</v>
      </c>
      <c r="BR390" s="19">
        <v>78.0</v>
      </c>
      <c r="BS390" s="19">
        <v>118.0</v>
      </c>
      <c r="BT390" s="19">
        <v>140.0</v>
      </c>
      <c r="BU390" s="19">
        <v>223.0</v>
      </c>
      <c r="BV390" s="19">
        <v>201.0</v>
      </c>
      <c r="BW390" s="13">
        <f t="shared" si="28"/>
        <v>0.5259433962</v>
      </c>
      <c r="BX390" s="14">
        <v>5.06</v>
      </c>
      <c r="BY390" s="29">
        <f t="shared" si="29"/>
        <v>9.530879891</v>
      </c>
      <c r="BZ390" s="18">
        <f t="shared" si="30"/>
        <v>1.58054563</v>
      </c>
      <c r="CA390" s="18">
        <f t="shared" si="31"/>
        <v>1.975682037</v>
      </c>
      <c r="CB390" s="14">
        <f t="shared" si="32"/>
        <v>23.81794456</v>
      </c>
      <c r="CC390" s="14">
        <f t="shared" si="33"/>
        <v>25.9911948</v>
      </c>
      <c r="CD390" s="14">
        <f t="shared" si="34"/>
        <v>42.14788346</v>
      </c>
      <c r="CE390" s="14">
        <f t="shared" si="35"/>
        <v>47.50417699</v>
      </c>
      <c r="CF390" s="14">
        <f t="shared" si="36"/>
        <v>6.830608198</v>
      </c>
      <c r="CG390" s="7">
        <v>2733.233333</v>
      </c>
      <c r="CH390" s="7">
        <v>72.0</v>
      </c>
      <c r="CI390" s="7">
        <v>90.0</v>
      </c>
      <c r="CJ390" s="26">
        <v>1013.0</v>
      </c>
      <c r="CK390" s="7">
        <v>1094.0</v>
      </c>
      <c r="CL390" s="7">
        <v>400.0</v>
      </c>
      <c r="CM390" s="7">
        <v>413.0</v>
      </c>
      <c r="CN390" s="7">
        <v>435.0</v>
      </c>
      <c r="CO390" s="7">
        <v>567.0</v>
      </c>
      <c r="CP390" s="19">
        <v>10.0</v>
      </c>
      <c r="CQ390" s="19">
        <v>10.0</v>
      </c>
      <c r="CR390" s="26">
        <f t="shared" si="37"/>
        <v>0</v>
      </c>
      <c r="CS390" s="18">
        <f t="shared" si="38"/>
        <v>0.9</v>
      </c>
      <c r="CT390" s="18">
        <f t="shared" si="39"/>
        <v>0.9</v>
      </c>
      <c r="CU390" s="18">
        <f t="shared" si="40"/>
        <v>0</v>
      </c>
      <c r="CV390" s="30">
        <v>17.91</v>
      </c>
      <c r="CW390" s="30">
        <v>17.61</v>
      </c>
      <c r="CX390" s="30">
        <v>16.32</v>
      </c>
      <c r="CY390" s="30">
        <v>34.29</v>
      </c>
      <c r="CZ390" s="30">
        <v>19.82</v>
      </c>
      <c r="DA390" s="30">
        <v>24.06</v>
      </c>
      <c r="DB390" s="7">
        <v>243.0</v>
      </c>
      <c r="DC390" s="7">
        <v>273.0</v>
      </c>
      <c r="DD390" s="13">
        <f t="shared" si="41"/>
        <v>0.4709302326</v>
      </c>
      <c r="DE390" s="7">
        <v>-0.69</v>
      </c>
      <c r="DF390" s="7">
        <v>-9.12</v>
      </c>
      <c r="DG390" s="7">
        <v>135.0</v>
      </c>
      <c r="DH390" s="7">
        <v>185.0</v>
      </c>
      <c r="DI390" s="7">
        <v>180.0</v>
      </c>
      <c r="DJ390" s="8" t="s">
        <v>4448</v>
      </c>
      <c r="DK390" s="7" t="s">
        <v>4449</v>
      </c>
    </row>
    <row r="391" ht="12.75" customHeight="1">
      <c r="A391" s="7" t="s">
        <v>1966</v>
      </c>
      <c r="B391" s="7" t="s">
        <v>1967</v>
      </c>
      <c r="C391" s="8" t="s">
        <v>254</v>
      </c>
      <c r="D391" s="9" t="s">
        <v>174</v>
      </c>
      <c r="E391" s="7">
        <v>81.0</v>
      </c>
      <c r="F391" s="7">
        <v>7.0</v>
      </c>
      <c r="G391" s="7">
        <v>28.0</v>
      </c>
      <c r="H391" s="24">
        <f t="shared" si="1"/>
        <v>35</v>
      </c>
      <c r="I391" s="25">
        <f t="shared" si="2"/>
        <v>1.314691152</v>
      </c>
      <c r="J391" s="19">
        <v>5.0</v>
      </c>
      <c r="K391" s="19">
        <v>15.0</v>
      </c>
      <c r="L391" s="19">
        <v>7.0</v>
      </c>
      <c r="M391" s="19">
        <v>123.0</v>
      </c>
      <c r="N391" s="19">
        <v>50.0</v>
      </c>
      <c r="O391" s="19">
        <v>90.0</v>
      </c>
      <c r="P391" s="19">
        <v>99.0</v>
      </c>
      <c r="Q391" s="10">
        <f t="shared" si="3"/>
        <v>0.05691056911</v>
      </c>
      <c r="R391" s="10">
        <f t="shared" si="4"/>
        <v>0.02661596958</v>
      </c>
      <c r="S391" s="7">
        <v>95840.0</v>
      </c>
      <c r="T391" s="14">
        <f t="shared" si="5"/>
        <v>19.72016461</v>
      </c>
      <c r="U391" s="14">
        <v>1502.97</v>
      </c>
      <c r="V391" s="14">
        <f t="shared" si="6"/>
        <v>18.55518519</v>
      </c>
      <c r="W391" s="14">
        <v>2368.57</v>
      </c>
      <c r="X391" s="14">
        <f t="shared" si="7"/>
        <v>29.24160494</v>
      </c>
      <c r="Y391" s="13">
        <f t="shared" si="8"/>
        <v>0.3882098596</v>
      </c>
      <c r="Z391" s="12">
        <f t="shared" si="9"/>
        <v>211.6666667</v>
      </c>
      <c r="AA391" s="19">
        <v>131.0</v>
      </c>
      <c r="AB391" s="19">
        <v>52.0</v>
      </c>
      <c r="AC391" s="19">
        <v>110.0</v>
      </c>
      <c r="AD391" s="19">
        <v>31.0</v>
      </c>
      <c r="AE391" s="19">
        <v>15.0</v>
      </c>
      <c r="AF391" s="10">
        <f t="shared" si="10"/>
        <v>0.09259259259</v>
      </c>
      <c r="AG391" s="10">
        <f t="shared" si="11"/>
        <v>0.4074074074</v>
      </c>
      <c r="AH391" s="10">
        <f t="shared" si="12"/>
        <v>0.5</v>
      </c>
      <c r="AI391" s="19">
        <v>536.0</v>
      </c>
      <c r="AJ391" s="13">
        <f t="shared" si="13"/>
        <v>0.3228915663</v>
      </c>
      <c r="AK391" s="19">
        <v>513.0</v>
      </c>
      <c r="AL391" s="13">
        <f t="shared" si="14"/>
        <v>0.3090361446</v>
      </c>
      <c r="AM391" s="19">
        <v>611.0</v>
      </c>
      <c r="AN391" s="13">
        <f t="shared" si="15"/>
        <v>0.3680722892</v>
      </c>
      <c r="AO391" s="13">
        <f t="shared" si="16"/>
        <v>0.5109628217</v>
      </c>
      <c r="AP391" s="8">
        <v>5.0</v>
      </c>
      <c r="AQ391" s="14">
        <v>-1.03</v>
      </c>
      <c r="AR391" s="19">
        <v>17.82</v>
      </c>
      <c r="AS391" s="26">
        <v>2.0</v>
      </c>
      <c r="AT391" s="27">
        <v>1.417</v>
      </c>
      <c r="AU391" s="8">
        <v>2.0</v>
      </c>
      <c r="AV391" s="27">
        <v>0.715</v>
      </c>
      <c r="AW391" s="19">
        <v>50.52</v>
      </c>
      <c r="AX391" s="19">
        <v>17.33</v>
      </c>
      <c r="AY391" s="27">
        <v>0.08600000000000001</v>
      </c>
      <c r="AZ391" s="27">
        <v>5.356</v>
      </c>
      <c r="BA391" s="19">
        <v>52.03</v>
      </c>
      <c r="BB391" s="13">
        <f t="shared" si="17"/>
        <v>0.07086614173</v>
      </c>
      <c r="BC391" s="28">
        <f t="shared" si="18"/>
        <v>0.9227642276</v>
      </c>
      <c r="BD391" s="26">
        <f t="shared" si="19"/>
        <v>993.6303694</v>
      </c>
      <c r="BE391" s="13">
        <f t="shared" si="20"/>
        <v>-0.006369630625</v>
      </c>
      <c r="BF391" s="18">
        <f t="shared" si="21"/>
        <v>2.155731651</v>
      </c>
      <c r="BG391" s="18">
        <f t="shared" si="22"/>
        <v>2.275494521</v>
      </c>
      <c r="BH391" s="14">
        <f t="shared" si="23"/>
        <v>30.41976886</v>
      </c>
      <c r="BI391" s="14">
        <f t="shared" si="24"/>
        <v>29.4616659</v>
      </c>
      <c r="BJ391" s="14">
        <f t="shared" si="25"/>
        <v>57.60594024</v>
      </c>
      <c r="BK391" s="14">
        <f t="shared" si="26"/>
        <v>56.92728398</v>
      </c>
      <c r="BL391" s="14">
        <f t="shared" si="27"/>
        <v>0.6786562606</v>
      </c>
      <c r="BM391" s="19">
        <v>54.0</v>
      </c>
      <c r="BN391" s="19">
        <v>57.0</v>
      </c>
      <c r="BO391" s="26">
        <v>708.0</v>
      </c>
      <c r="BP391" s="26">
        <v>681.0</v>
      </c>
      <c r="BQ391" s="19">
        <v>332.0</v>
      </c>
      <c r="BR391" s="19">
        <v>270.0</v>
      </c>
      <c r="BS391" s="19">
        <v>349.0</v>
      </c>
      <c r="BT391" s="19">
        <v>418.0</v>
      </c>
      <c r="BU391" s="19">
        <v>656.0</v>
      </c>
      <c r="BV391" s="19">
        <v>594.0</v>
      </c>
      <c r="BW391" s="13">
        <f t="shared" si="28"/>
        <v>0.5248</v>
      </c>
      <c r="BX391" s="14">
        <v>-2.22</v>
      </c>
      <c r="BY391" s="29">
        <f t="shared" si="29"/>
        <v>-4.315451461</v>
      </c>
      <c r="BZ391" s="18">
        <f t="shared" si="30"/>
        <v>2.167369055</v>
      </c>
      <c r="CA391" s="18">
        <f t="shared" si="31"/>
        <v>2.074481809</v>
      </c>
      <c r="CB391" s="14">
        <f t="shared" si="32"/>
        <v>29.78584329</v>
      </c>
      <c r="CC391" s="14">
        <f t="shared" si="33"/>
        <v>26.67412058</v>
      </c>
      <c r="CD391" s="14">
        <f t="shared" si="34"/>
        <v>56.15033972</v>
      </c>
      <c r="CE391" s="14">
        <f t="shared" si="35"/>
        <v>50.59258622</v>
      </c>
      <c r="CF391" s="14">
        <f t="shared" si="36"/>
        <v>-4.879097244</v>
      </c>
      <c r="CG391" s="7">
        <v>3875.666667</v>
      </c>
      <c r="CH391" s="7">
        <v>140.0</v>
      </c>
      <c r="CI391" s="7">
        <v>134.0</v>
      </c>
      <c r="CJ391" s="26">
        <v>1784.0</v>
      </c>
      <c r="CK391" s="7">
        <v>1589.0</v>
      </c>
      <c r="CL391" s="7">
        <v>777.0</v>
      </c>
      <c r="CM391" s="7">
        <v>610.0</v>
      </c>
      <c r="CN391" s="7">
        <v>926.0</v>
      </c>
      <c r="CO391" s="7">
        <v>935.0</v>
      </c>
      <c r="CP391" s="19">
        <v>11.0</v>
      </c>
      <c r="CQ391" s="19">
        <v>5.0</v>
      </c>
      <c r="CR391" s="26">
        <f t="shared" si="37"/>
        <v>-6</v>
      </c>
      <c r="CS391" s="18">
        <f t="shared" si="38"/>
        <v>0.4131886477</v>
      </c>
      <c r="CT391" s="18">
        <f t="shared" si="39"/>
        <v>0.1878130217</v>
      </c>
      <c r="CU391" s="18">
        <f t="shared" si="40"/>
        <v>-0.225375626</v>
      </c>
      <c r="CV391" s="30">
        <v>54.65</v>
      </c>
      <c r="CW391" s="30">
        <v>49.87</v>
      </c>
      <c r="CX391" s="30">
        <v>60.03</v>
      </c>
      <c r="CY391" s="30">
        <v>50.82</v>
      </c>
      <c r="CZ391" s="30">
        <v>51.81</v>
      </c>
      <c r="DA391" s="30">
        <v>44.79</v>
      </c>
      <c r="DB391" s="7">
        <v>0.0</v>
      </c>
      <c r="DC391" s="7">
        <v>0.0</v>
      </c>
      <c r="DD391" s="13" t="str">
        <f t="shared" si="41"/>
        <v> </v>
      </c>
      <c r="DE391" s="7">
        <v>0.0</v>
      </c>
      <c r="DF391" s="7">
        <v>0.0</v>
      </c>
      <c r="DG391" s="7">
        <v>0.0</v>
      </c>
      <c r="DH391" s="7">
        <v>0.0</v>
      </c>
      <c r="DI391" s="7">
        <v>0.0</v>
      </c>
      <c r="DJ391" s="8" t="s">
        <v>4450</v>
      </c>
      <c r="DK391" s="7" t="s">
        <v>4451</v>
      </c>
    </row>
    <row r="392" ht="12.75" customHeight="1">
      <c r="A392" s="7" t="s">
        <v>1361</v>
      </c>
      <c r="B392" s="7" t="s">
        <v>1972</v>
      </c>
      <c r="C392" s="8" t="s">
        <v>136</v>
      </c>
      <c r="D392" s="9" t="s">
        <v>183</v>
      </c>
      <c r="E392" s="7">
        <v>44.0</v>
      </c>
      <c r="F392" s="7">
        <v>4.0</v>
      </c>
      <c r="G392" s="7">
        <v>2.0</v>
      </c>
      <c r="H392" s="24">
        <f t="shared" si="1"/>
        <v>6</v>
      </c>
      <c r="I392" s="25">
        <f t="shared" si="2"/>
        <v>0.9399886853</v>
      </c>
      <c r="J392" s="19">
        <v>4.0</v>
      </c>
      <c r="K392" s="19">
        <v>2.0</v>
      </c>
      <c r="L392" s="19">
        <v>0.0</v>
      </c>
      <c r="M392" s="19">
        <v>34.0</v>
      </c>
      <c r="N392" s="19">
        <v>15.0</v>
      </c>
      <c r="O392" s="19">
        <v>18.0</v>
      </c>
      <c r="P392" s="19">
        <v>45.0</v>
      </c>
      <c r="Q392" s="10">
        <f t="shared" si="3"/>
        <v>0.1176470588</v>
      </c>
      <c r="R392" s="10">
        <f t="shared" si="4"/>
        <v>0.05970149254</v>
      </c>
      <c r="S392" s="7">
        <v>22979.0</v>
      </c>
      <c r="T392" s="14">
        <f t="shared" si="5"/>
        <v>8.704166667</v>
      </c>
      <c r="U392" s="14">
        <v>382.22</v>
      </c>
      <c r="V392" s="14">
        <f t="shared" si="6"/>
        <v>8.686818182</v>
      </c>
      <c r="W392" s="14">
        <v>1662.93</v>
      </c>
      <c r="X392" s="14">
        <f t="shared" si="7"/>
        <v>37.79386364</v>
      </c>
      <c r="Y392" s="13">
        <f t="shared" si="8"/>
        <v>0.1868909371</v>
      </c>
      <c r="Z392" s="12">
        <f t="shared" si="9"/>
        <v>32.2</v>
      </c>
      <c r="AA392" s="19">
        <v>4.0</v>
      </c>
      <c r="AB392" s="19">
        <v>49.0</v>
      </c>
      <c r="AC392" s="19">
        <v>33.0</v>
      </c>
      <c r="AD392" s="19">
        <v>7.0</v>
      </c>
      <c r="AE392" s="19">
        <v>6.0</v>
      </c>
      <c r="AF392" s="10">
        <f t="shared" si="10"/>
        <v>0.4</v>
      </c>
      <c r="AG392" s="10">
        <f t="shared" si="11"/>
        <v>0.2</v>
      </c>
      <c r="AH392" s="10">
        <f t="shared" si="12"/>
        <v>0.6</v>
      </c>
      <c r="AI392" s="19">
        <v>91.0</v>
      </c>
      <c r="AJ392" s="13">
        <f t="shared" si="13"/>
        <v>0.2879746835</v>
      </c>
      <c r="AK392" s="19">
        <v>106.0</v>
      </c>
      <c r="AL392" s="13">
        <f t="shared" si="14"/>
        <v>0.335443038</v>
      </c>
      <c r="AM392" s="19">
        <v>119.0</v>
      </c>
      <c r="AN392" s="13">
        <f t="shared" si="15"/>
        <v>0.3765822785</v>
      </c>
      <c r="AO392" s="13">
        <f t="shared" si="16"/>
        <v>0.461928934</v>
      </c>
      <c r="AP392" s="8">
        <v>4.0</v>
      </c>
      <c r="AQ392" s="14">
        <v>-9.32</v>
      </c>
      <c r="AR392" s="19">
        <v>16.83</v>
      </c>
      <c r="AS392" s="26">
        <v>13.0</v>
      </c>
      <c r="AT392" s="27">
        <v>-0.40900000000000003</v>
      </c>
      <c r="AU392" s="8">
        <v>13.0</v>
      </c>
      <c r="AV392" s="27">
        <v>-0.524</v>
      </c>
      <c r="AW392" s="19">
        <v>49.94</v>
      </c>
      <c r="AX392" s="19">
        <v>16.83</v>
      </c>
      <c r="AY392" s="27">
        <v>-1.236</v>
      </c>
      <c r="AZ392" s="27">
        <v>2.305</v>
      </c>
      <c r="BA392" s="19">
        <v>51.02</v>
      </c>
      <c r="BB392" s="13">
        <f t="shared" si="17"/>
        <v>0.06211180124</v>
      </c>
      <c r="BC392" s="28">
        <f t="shared" si="18"/>
        <v>0.9147727273</v>
      </c>
      <c r="BD392" s="26">
        <f t="shared" si="19"/>
        <v>976.8845285</v>
      </c>
      <c r="BE392" s="13">
        <f t="shared" si="20"/>
        <v>-0.02311547149</v>
      </c>
      <c r="BF392" s="18">
        <f t="shared" si="21"/>
        <v>1.569776568</v>
      </c>
      <c r="BG392" s="18">
        <f t="shared" si="22"/>
        <v>2.354664853</v>
      </c>
      <c r="BH392" s="14">
        <f t="shared" si="23"/>
        <v>25.27340275</v>
      </c>
      <c r="BI392" s="14">
        <f t="shared" si="24"/>
        <v>27.62806761</v>
      </c>
      <c r="BJ392" s="14">
        <f t="shared" si="25"/>
        <v>47.72120768</v>
      </c>
      <c r="BK392" s="14">
        <f t="shared" si="26"/>
        <v>44.89560986</v>
      </c>
      <c r="BL392" s="14">
        <f t="shared" si="27"/>
        <v>2.825597823</v>
      </c>
      <c r="BM392" s="19">
        <v>10.0</v>
      </c>
      <c r="BN392" s="19">
        <v>15.0</v>
      </c>
      <c r="BO392" s="26">
        <v>151.0</v>
      </c>
      <c r="BP392" s="26">
        <v>161.0</v>
      </c>
      <c r="BQ392" s="19">
        <v>65.0</v>
      </c>
      <c r="BR392" s="19">
        <v>54.0</v>
      </c>
      <c r="BS392" s="19">
        <v>78.0</v>
      </c>
      <c r="BT392" s="19">
        <v>56.0</v>
      </c>
      <c r="BU392" s="19">
        <v>143.0</v>
      </c>
      <c r="BV392" s="19">
        <v>147.0</v>
      </c>
      <c r="BW392" s="13">
        <f t="shared" si="28"/>
        <v>0.4931034483</v>
      </c>
      <c r="BX392" s="14">
        <v>-2.04</v>
      </c>
      <c r="BY392" s="29">
        <f t="shared" si="29"/>
        <v>0.820303407</v>
      </c>
      <c r="BZ392" s="18">
        <f t="shared" si="30"/>
        <v>1.904126421</v>
      </c>
      <c r="CA392" s="18">
        <f t="shared" si="31"/>
        <v>2.284951706</v>
      </c>
      <c r="CB392" s="14">
        <f t="shared" si="32"/>
        <v>28.53260207</v>
      </c>
      <c r="CC392" s="14">
        <f t="shared" si="33"/>
        <v>29.70437217</v>
      </c>
      <c r="CD392" s="14">
        <f t="shared" si="34"/>
        <v>52.758949</v>
      </c>
      <c r="CE392" s="14">
        <f t="shared" si="35"/>
        <v>49.36081569</v>
      </c>
      <c r="CF392" s="14">
        <f t="shared" si="36"/>
        <v>-0.5725354824</v>
      </c>
      <c r="CG392" s="7">
        <v>2048.183333</v>
      </c>
      <c r="CH392" s="7">
        <v>65.0</v>
      </c>
      <c r="CI392" s="7">
        <v>78.0</v>
      </c>
      <c r="CJ392" s="26">
        <v>909.0</v>
      </c>
      <c r="CK392" s="7">
        <v>936.0</v>
      </c>
      <c r="CL392" s="7">
        <v>380.0</v>
      </c>
      <c r="CM392" s="7">
        <v>339.0</v>
      </c>
      <c r="CN392" s="7">
        <v>447.0</v>
      </c>
      <c r="CO392" s="7">
        <v>332.0</v>
      </c>
      <c r="CP392" s="19">
        <v>7.0</v>
      </c>
      <c r="CQ392" s="19">
        <v>6.0</v>
      </c>
      <c r="CR392" s="26">
        <f t="shared" si="37"/>
        <v>-1</v>
      </c>
      <c r="CS392" s="18">
        <f t="shared" si="38"/>
        <v>1.096653466</v>
      </c>
      <c r="CT392" s="18">
        <f t="shared" si="39"/>
        <v>0.9399886853</v>
      </c>
      <c r="CU392" s="18">
        <f t="shared" si="40"/>
        <v>-0.1566647809</v>
      </c>
      <c r="CV392" s="30">
        <v>11.99</v>
      </c>
      <c r="CW392" s="30">
        <v>12.43</v>
      </c>
      <c r="CX392" s="30">
        <v>22.81</v>
      </c>
      <c r="CY392" s="30">
        <v>11.08</v>
      </c>
      <c r="CZ392" s="30">
        <v>16.91</v>
      </c>
      <c r="DA392" s="30">
        <v>15.45</v>
      </c>
      <c r="DB392" s="7">
        <v>1.0</v>
      </c>
      <c r="DC392" s="7">
        <v>0.0</v>
      </c>
      <c r="DD392" s="13">
        <f t="shared" si="41"/>
        <v>1</v>
      </c>
      <c r="DE392" s="7">
        <v>-0.01</v>
      </c>
      <c r="DF392" s="7">
        <v>-0.24</v>
      </c>
      <c r="DG392" s="7">
        <v>1.0</v>
      </c>
      <c r="DH392" s="7">
        <v>0.0</v>
      </c>
      <c r="DI392" s="7">
        <v>0.0</v>
      </c>
      <c r="DJ392" s="8" t="s">
        <v>4452</v>
      </c>
      <c r="DK392" s="7" t="s">
        <v>4453</v>
      </c>
    </row>
    <row r="393" ht="12.75" customHeight="1">
      <c r="A393" s="7" t="s">
        <v>1973</v>
      </c>
      <c r="B393" s="7" t="s">
        <v>1974</v>
      </c>
      <c r="C393" s="8" t="s">
        <v>237</v>
      </c>
      <c r="D393" s="9" t="s">
        <v>150</v>
      </c>
      <c r="E393" s="7">
        <v>76.0</v>
      </c>
      <c r="F393" s="7">
        <v>13.0</v>
      </c>
      <c r="G393" s="7">
        <v>18.0</v>
      </c>
      <c r="H393" s="24">
        <f t="shared" si="1"/>
        <v>31</v>
      </c>
      <c r="I393" s="25">
        <f t="shared" si="2"/>
        <v>1.575625803</v>
      </c>
      <c r="J393" s="19">
        <v>9.0</v>
      </c>
      <c r="K393" s="19">
        <v>9.0</v>
      </c>
      <c r="L393" s="19">
        <v>2.0</v>
      </c>
      <c r="M393" s="19">
        <v>190.0</v>
      </c>
      <c r="N393" s="19">
        <v>69.0</v>
      </c>
      <c r="O393" s="19">
        <v>74.0</v>
      </c>
      <c r="P393" s="19">
        <v>215.0</v>
      </c>
      <c r="Q393" s="10">
        <f t="shared" si="3"/>
        <v>0.06842105263</v>
      </c>
      <c r="R393" s="10">
        <f t="shared" si="4"/>
        <v>0.03903903904</v>
      </c>
      <c r="S393" s="7">
        <v>70829.0</v>
      </c>
      <c r="T393" s="14">
        <f t="shared" si="5"/>
        <v>15.53267544</v>
      </c>
      <c r="U393" s="14">
        <v>1112.95</v>
      </c>
      <c r="V393" s="14">
        <f t="shared" si="6"/>
        <v>14.64407895</v>
      </c>
      <c r="W393" s="14">
        <v>2487.43</v>
      </c>
      <c r="X393" s="14">
        <f t="shared" si="7"/>
        <v>32.72934211</v>
      </c>
      <c r="Y393" s="13">
        <f t="shared" si="8"/>
        <v>0.3091201484</v>
      </c>
      <c r="Z393" s="12">
        <f t="shared" si="9"/>
        <v>157.3636364</v>
      </c>
      <c r="AA393" s="19">
        <v>41.0</v>
      </c>
      <c r="AB393" s="19">
        <v>132.0</v>
      </c>
      <c r="AC393" s="19">
        <v>156.0</v>
      </c>
      <c r="AD393" s="19">
        <v>33.0</v>
      </c>
      <c r="AE393" s="19">
        <v>44.0</v>
      </c>
      <c r="AF393" s="10">
        <f t="shared" si="10"/>
        <v>0.2727272727</v>
      </c>
      <c r="AG393" s="10">
        <f t="shared" si="11"/>
        <v>0.3333333333</v>
      </c>
      <c r="AH393" s="10">
        <f t="shared" si="12"/>
        <v>0.6060606061</v>
      </c>
      <c r="AI393" s="19">
        <v>369.0</v>
      </c>
      <c r="AJ393" s="13">
        <f t="shared" si="13"/>
        <v>0.3333333333</v>
      </c>
      <c r="AK393" s="19">
        <v>352.0</v>
      </c>
      <c r="AL393" s="13">
        <f t="shared" si="14"/>
        <v>0.3179765131</v>
      </c>
      <c r="AM393" s="19">
        <v>386.0</v>
      </c>
      <c r="AN393" s="13">
        <f t="shared" si="15"/>
        <v>0.3486901536</v>
      </c>
      <c r="AO393" s="13">
        <f t="shared" si="16"/>
        <v>0.5117891817</v>
      </c>
      <c r="AP393" s="8">
        <v>10.0</v>
      </c>
      <c r="AQ393" s="14">
        <v>1.33</v>
      </c>
      <c r="AR393" s="19">
        <v>17.92</v>
      </c>
      <c r="AS393" s="26">
        <v>2.0</v>
      </c>
      <c r="AT393" s="27">
        <v>1.405</v>
      </c>
      <c r="AU393" s="8">
        <v>2.0</v>
      </c>
      <c r="AV393" s="27">
        <v>0.871</v>
      </c>
      <c r="AW393" s="19">
        <v>50.5</v>
      </c>
      <c r="AX393" s="19">
        <v>18.51</v>
      </c>
      <c r="AY393" s="27">
        <v>1.163</v>
      </c>
      <c r="AZ393" s="27">
        <v>4.741</v>
      </c>
      <c r="BA393" s="19">
        <v>50.06</v>
      </c>
      <c r="BB393" s="13">
        <f t="shared" si="17"/>
        <v>0.05719237435</v>
      </c>
      <c r="BC393" s="28">
        <f t="shared" si="18"/>
        <v>0.9102333932</v>
      </c>
      <c r="BD393" s="26">
        <f t="shared" si="19"/>
        <v>967.4257675</v>
      </c>
      <c r="BE393" s="13">
        <f t="shared" si="20"/>
        <v>-0.03257423247</v>
      </c>
      <c r="BF393" s="18">
        <f t="shared" si="21"/>
        <v>1.779055663</v>
      </c>
      <c r="BG393" s="18">
        <f t="shared" si="22"/>
        <v>2.695538883</v>
      </c>
      <c r="BH393" s="14">
        <f t="shared" si="23"/>
        <v>31.10651871</v>
      </c>
      <c r="BI393" s="14">
        <f t="shared" si="24"/>
        <v>30.02830316</v>
      </c>
      <c r="BJ393" s="14">
        <f t="shared" si="25"/>
        <v>61.62001887</v>
      </c>
      <c r="BK393" s="14">
        <f t="shared" si="26"/>
        <v>55.63592255</v>
      </c>
      <c r="BL393" s="14">
        <f t="shared" si="27"/>
        <v>5.984096321</v>
      </c>
      <c r="BM393" s="19">
        <v>33.0</v>
      </c>
      <c r="BN393" s="19">
        <v>50.0</v>
      </c>
      <c r="BO393" s="26">
        <v>544.0</v>
      </c>
      <c r="BP393" s="26">
        <v>507.0</v>
      </c>
      <c r="BQ393" s="19">
        <v>270.0</v>
      </c>
      <c r="BR393" s="19">
        <v>243.0</v>
      </c>
      <c r="BS393" s="19">
        <v>296.0</v>
      </c>
      <c r="BT393" s="19">
        <v>232.0</v>
      </c>
      <c r="BU393" s="19">
        <v>603.0</v>
      </c>
      <c r="BV393" s="19">
        <v>508.0</v>
      </c>
      <c r="BW393" s="13">
        <f t="shared" si="28"/>
        <v>0.5427542754</v>
      </c>
      <c r="BX393" s="14">
        <v>3.77</v>
      </c>
      <c r="BY393" s="29">
        <f t="shared" si="29"/>
        <v>1.74115596</v>
      </c>
      <c r="BZ393" s="18">
        <f t="shared" si="30"/>
        <v>1.820180626</v>
      </c>
      <c r="CA393" s="18">
        <f t="shared" si="31"/>
        <v>2.354545581</v>
      </c>
      <c r="CB393" s="14">
        <f t="shared" si="32"/>
        <v>29.47356703</v>
      </c>
      <c r="CC393" s="14">
        <f t="shared" si="33"/>
        <v>30.54229693</v>
      </c>
      <c r="CD393" s="14">
        <f t="shared" si="34"/>
        <v>59.03062857</v>
      </c>
      <c r="CE393" s="14">
        <f t="shared" si="35"/>
        <v>55.34017061</v>
      </c>
      <c r="CF393" s="14">
        <f t="shared" si="36"/>
        <v>2.293638353</v>
      </c>
      <c r="CG393" s="7">
        <v>3593.05</v>
      </c>
      <c r="CH393" s="7">
        <v>109.0</v>
      </c>
      <c r="CI393" s="7">
        <v>141.0</v>
      </c>
      <c r="CJ393" s="26">
        <v>1656.0</v>
      </c>
      <c r="CK393" s="7">
        <v>1688.0</v>
      </c>
      <c r="CL393" s="7">
        <v>825.0</v>
      </c>
      <c r="CM393" s="7">
        <v>754.0</v>
      </c>
      <c r="CN393" s="7">
        <v>945.0</v>
      </c>
      <c r="CO393" s="7">
        <v>731.0</v>
      </c>
      <c r="CP393" s="19">
        <v>25.0</v>
      </c>
      <c r="CQ393" s="19">
        <v>39.0</v>
      </c>
      <c r="CR393" s="26">
        <f t="shared" si="37"/>
        <v>14</v>
      </c>
      <c r="CS393" s="18">
        <f t="shared" si="38"/>
        <v>1.27066597</v>
      </c>
      <c r="CT393" s="18">
        <f t="shared" si="39"/>
        <v>1.982238913</v>
      </c>
      <c r="CU393" s="18">
        <f t="shared" si="40"/>
        <v>0.7115729433</v>
      </c>
      <c r="CV393" s="30">
        <v>44.28</v>
      </c>
      <c r="CW393" s="30">
        <v>41.81</v>
      </c>
      <c r="CX393" s="30">
        <v>27.91</v>
      </c>
      <c r="CY393" s="30">
        <v>38.02</v>
      </c>
      <c r="CZ393" s="30">
        <v>34.56</v>
      </c>
      <c r="DA393" s="30">
        <v>46.36</v>
      </c>
      <c r="DB393" s="7">
        <v>539.0</v>
      </c>
      <c r="DC393" s="7">
        <v>583.0</v>
      </c>
      <c r="DD393" s="13">
        <f t="shared" si="41"/>
        <v>0.4803921569</v>
      </c>
      <c r="DE393" s="7">
        <v>-2.14</v>
      </c>
      <c r="DF393" s="7">
        <v>-11.84</v>
      </c>
      <c r="DG393" s="7">
        <v>335.0</v>
      </c>
      <c r="DH393" s="7">
        <v>373.0</v>
      </c>
      <c r="DI393" s="7">
        <v>315.0</v>
      </c>
      <c r="DJ393" s="8" t="s">
        <v>4454</v>
      </c>
      <c r="DK393" s="7" t="s">
        <v>4455</v>
      </c>
    </row>
    <row r="394" ht="12.75" customHeight="1">
      <c r="A394" s="7" t="s">
        <v>1976</v>
      </c>
      <c r="B394" s="7" t="s">
        <v>1977</v>
      </c>
      <c r="C394" s="8" t="s">
        <v>490</v>
      </c>
      <c r="D394" s="9" t="s">
        <v>150</v>
      </c>
      <c r="E394" s="7">
        <v>78.0</v>
      </c>
      <c r="F394" s="7">
        <v>5.0</v>
      </c>
      <c r="G394" s="7">
        <v>7.0</v>
      </c>
      <c r="H394" s="24">
        <f t="shared" si="1"/>
        <v>12</v>
      </c>
      <c r="I394" s="25">
        <f t="shared" si="2"/>
        <v>0.7834176595</v>
      </c>
      <c r="J394" s="19">
        <v>5.0</v>
      </c>
      <c r="K394" s="19">
        <v>3.0</v>
      </c>
      <c r="L394" s="19">
        <v>4.0</v>
      </c>
      <c r="M394" s="19">
        <v>57.0</v>
      </c>
      <c r="N394" s="19">
        <v>22.0</v>
      </c>
      <c r="O394" s="19">
        <v>22.0</v>
      </c>
      <c r="P394" s="19">
        <v>73.0</v>
      </c>
      <c r="Q394" s="10">
        <f t="shared" si="3"/>
        <v>0.08771929825</v>
      </c>
      <c r="R394" s="10">
        <f t="shared" si="4"/>
        <v>0.0495049505</v>
      </c>
      <c r="S394" s="7">
        <v>55143.0</v>
      </c>
      <c r="T394" s="14">
        <f t="shared" si="5"/>
        <v>11.78269231</v>
      </c>
      <c r="U394" s="14">
        <v>906.27</v>
      </c>
      <c r="V394" s="14">
        <f t="shared" si="6"/>
        <v>11.61884615</v>
      </c>
      <c r="W394" s="14">
        <v>2773.93</v>
      </c>
      <c r="X394" s="14">
        <f t="shared" si="7"/>
        <v>35.56320513</v>
      </c>
      <c r="Y394" s="13">
        <f t="shared" si="8"/>
        <v>0.2462556383</v>
      </c>
      <c r="Z394" s="12">
        <f t="shared" si="9"/>
        <v>46.09090909</v>
      </c>
      <c r="AA394" s="19">
        <v>25.0</v>
      </c>
      <c r="AB394" s="19">
        <v>140.0</v>
      </c>
      <c r="AC394" s="19">
        <v>74.0</v>
      </c>
      <c r="AD394" s="19">
        <v>17.0</v>
      </c>
      <c r="AE394" s="19">
        <v>22.0</v>
      </c>
      <c r="AF394" s="10">
        <f t="shared" si="10"/>
        <v>0.2272727273</v>
      </c>
      <c r="AG394" s="10">
        <f t="shared" si="11"/>
        <v>0.3181818182</v>
      </c>
      <c r="AH394" s="10">
        <f t="shared" si="12"/>
        <v>0.5454545455</v>
      </c>
      <c r="AI394" s="19">
        <v>225.0</v>
      </c>
      <c r="AJ394" s="13">
        <f t="shared" si="13"/>
        <v>0.2743902439</v>
      </c>
      <c r="AK394" s="19">
        <v>284.0</v>
      </c>
      <c r="AL394" s="13">
        <f t="shared" si="14"/>
        <v>0.3463414634</v>
      </c>
      <c r="AM394" s="19">
        <v>311.0</v>
      </c>
      <c r="AN394" s="13">
        <f t="shared" si="15"/>
        <v>0.3792682927</v>
      </c>
      <c r="AO394" s="13">
        <f t="shared" si="16"/>
        <v>0.442043222</v>
      </c>
      <c r="AP394" s="8">
        <v>11.0</v>
      </c>
      <c r="AQ394" s="14">
        <v>-1.48</v>
      </c>
      <c r="AR394" s="19">
        <v>17.35</v>
      </c>
      <c r="AS394" s="26">
        <v>8.0</v>
      </c>
      <c r="AT394" s="27">
        <v>0.203</v>
      </c>
      <c r="AU394" s="8">
        <v>8.0</v>
      </c>
      <c r="AV394" s="27">
        <v>-0.009000000000000001</v>
      </c>
      <c r="AW394" s="19">
        <v>50.13</v>
      </c>
      <c r="AX394" s="19">
        <v>17.57</v>
      </c>
      <c r="AY394" s="27">
        <v>0.14100000000000001</v>
      </c>
      <c r="AZ394" s="27">
        <v>-7.393</v>
      </c>
      <c r="BA394" s="19">
        <v>47.66</v>
      </c>
      <c r="BB394" s="13">
        <f t="shared" si="17"/>
        <v>0.0650887574</v>
      </c>
      <c r="BC394" s="28">
        <f t="shared" si="18"/>
        <v>0.9282296651</v>
      </c>
      <c r="BD394" s="26">
        <f t="shared" si="19"/>
        <v>993.3184225</v>
      </c>
      <c r="BE394" s="13">
        <f t="shared" si="20"/>
        <v>-0.006681577532</v>
      </c>
      <c r="BF394" s="18">
        <f t="shared" si="21"/>
        <v>1.45651958</v>
      </c>
      <c r="BG394" s="18">
        <f t="shared" si="22"/>
        <v>1.986163064</v>
      </c>
      <c r="BH394" s="14">
        <f t="shared" si="23"/>
        <v>22.37743719</v>
      </c>
      <c r="BI394" s="14">
        <f t="shared" si="24"/>
        <v>27.67387202</v>
      </c>
      <c r="BJ394" s="14">
        <f t="shared" si="25"/>
        <v>42.04045152</v>
      </c>
      <c r="BK394" s="14">
        <f t="shared" si="26"/>
        <v>49.58787116</v>
      </c>
      <c r="BL394" s="14">
        <f t="shared" si="27"/>
        <v>-7.547419643</v>
      </c>
      <c r="BM394" s="19">
        <v>22.0</v>
      </c>
      <c r="BN394" s="19">
        <v>30.0</v>
      </c>
      <c r="BO394" s="26">
        <v>316.0</v>
      </c>
      <c r="BP394" s="26">
        <v>388.0</v>
      </c>
      <c r="BQ394" s="19">
        <v>144.0</v>
      </c>
      <c r="BR394" s="19">
        <v>148.0</v>
      </c>
      <c r="BS394" s="19">
        <v>153.0</v>
      </c>
      <c r="BT394" s="19">
        <v>183.0</v>
      </c>
      <c r="BU394" s="19">
        <v>298.0</v>
      </c>
      <c r="BV394" s="19">
        <v>388.0</v>
      </c>
      <c r="BW394" s="13">
        <f t="shared" si="28"/>
        <v>0.4344023324</v>
      </c>
      <c r="BX394" s="14">
        <v>-5.19</v>
      </c>
      <c r="BY394" s="29">
        <f t="shared" si="29"/>
        <v>1.137543029</v>
      </c>
      <c r="BZ394" s="18">
        <f t="shared" si="30"/>
        <v>1.667203937</v>
      </c>
      <c r="CA394" s="18">
        <f t="shared" si="31"/>
        <v>2.108522626</v>
      </c>
      <c r="CB394" s="14">
        <f t="shared" si="32"/>
        <v>23.47161621</v>
      </c>
      <c r="CC394" s="14">
        <f t="shared" si="33"/>
        <v>27.10023655</v>
      </c>
      <c r="CD394" s="14">
        <f t="shared" si="34"/>
        <v>42.31755876</v>
      </c>
      <c r="CE394" s="14">
        <f t="shared" si="35"/>
        <v>49.26424183</v>
      </c>
      <c r="CF394" s="14">
        <f t="shared" si="36"/>
        <v>-0.6007365714</v>
      </c>
      <c r="CG394" s="7">
        <v>3670.816667</v>
      </c>
      <c r="CH394" s="7">
        <v>102.0</v>
      </c>
      <c r="CI394" s="7">
        <v>129.0</v>
      </c>
      <c r="CJ394" s="26">
        <v>1334.0</v>
      </c>
      <c r="CK394" s="7">
        <v>1529.0</v>
      </c>
      <c r="CL394" s="7">
        <v>560.0</v>
      </c>
      <c r="CM394" s="7">
        <v>587.0</v>
      </c>
      <c r="CN394" s="7">
        <v>593.0</v>
      </c>
      <c r="CO394" s="7">
        <v>769.0</v>
      </c>
      <c r="CP394" s="19">
        <v>12.0</v>
      </c>
      <c r="CQ394" s="19">
        <v>12.0</v>
      </c>
      <c r="CR394" s="26">
        <f t="shared" si="37"/>
        <v>0</v>
      </c>
      <c r="CS394" s="18">
        <f t="shared" si="38"/>
        <v>0.7834176595</v>
      </c>
      <c r="CT394" s="18">
        <f t="shared" si="39"/>
        <v>0.7834176595</v>
      </c>
      <c r="CU394" s="18">
        <f t="shared" si="40"/>
        <v>0</v>
      </c>
      <c r="CV394" s="30">
        <v>25.37</v>
      </c>
      <c r="CW394" s="30">
        <v>32.91</v>
      </c>
      <c r="CX394" s="30">
        <v>24.89</v>
      </c>
      <c r="CY394" s="30">
        <v>28.14</v>
      </c>
      <c r="CZ394" s="30">
        <v>29.84</v>
      </c>
      <c r="DA394" s="30">
        <v>28.89</v>
      </c>
      <c r="DB394" s="7">
        <v>126.0</v>
      </c>
      <c r="DC394" s="7">
        <v>173.0</v>
      </c>
      <c r="DD394" s="13">
        <f t="shared" si="41"/>
        <v>0.4214046823</v>
      </c>
      <c r="DE394" s="7">
        <v>-0.98</v>
      </c>
      <c r="DF394" s="7">
        <v>-5.03</v>
      </c>
      <c r="DG394" s="7">
        <v>82.0</v>
      </c>
      <c r="DH394" s="7">
        <v>128.0</v>
      </c>
      <c r="DI394" s="7">
        <v>86.0</v>
      </c>
      <c r="DJ394" s="8" t="s">
        <v>4456</v>
      </c>
      <c r="DK394" s="7" t="s">
        <v>4457</v>
      </c>
    </row>
    <row r="395" ht="12.75" customHeight="1">
      <c r="A395" s="7" t="s">
        <v>1979</v>
      </c>
      <c r="B395" s="7" t="s">
        <v>1980</v>
      </c>
      <c r="C395" s="8" t="s">
        <v>325</v>
      </c>
      <c r="D395" s="9" t="s">
        <v>174</v>
      </c>
      <c r="E395" s="7">
        <v>47.0</v>
      </c>
      <c r="F395" s="7">
        <v>0.0</v>
      </c>
      <c r="G395" s="7">
        <v>3.0</v>
      </c>
      <c r="H395" s="24">
        <f t="shared" si="1"/>
        <v>3</v>
      </c>
      <c r="I395" s="25">
        <f t="shared" si="2"/>
        <v>0.2729616337</v>
      </c>
      <c r="J395" s="19">
        <v>0.0</v>
      </c>
      <c r="K395" s="19">
        <v>0.0</v>
      </c>
      <c r="L395" s="19">
        <v>3.0</v>
      </c>
      <c r="M395" s="19">
        <v>51.0</v>
      </c>
      <c r="N395" s="19">
        <v>19.0</v>
      </c>
      <c r="O395" s="19">
        <v>21.0</v>
      </c>
      <c r="P395" s="19">
        <v>13.0</v>
      </c>
      <c r="Q395" s="10">
        <f t="shared" si="3"/>
        <v>0</v>
      </c>
      <c r="R395" s="10">
        <f t="shared" si="4"/>
        <v>0</v>
      </c>
      <c r="S395" s="7">
        <v>39566.0</v>
      </c>
      <c r="T395" s="14">
        <f t="shared" si="5"/>
        <v>14.03049645</v>
      </c>
      <c r="U395" s="14">
        <v>646.53</v>
      </c>
      <c r="V395" s="14">
        <f t="shared" si="6"/>
        <v>13.75595745</v>
      </c>
      <c r="W395" s="14">
        <v>1541.67</v>
      </c>
      <c r="X395" s="14">
        <f t="shared" si="7"/>
        <v>32.80148936</v>
      </c>
      <c r="Y395" s="13">
        <f t="shared" si="8"/>
        <v>0.2954620236</v>
      </c>
      <c r="Z395" s="12">
        <f t="shared" si="9"/>
        <v>0</v>
      </c>
      <c r="AA395" s="19">
        <v>58.0</v>
      </c>
      <c r="AB395" s="19">
        <v>68.0</v>
      </c>
      <c r="AC395" s="19">
        <v>79.0</v>
      </c>
      <c r="AD395" s="19">
        <v>8.0</v>
      </c>
      <c r="AE395" s="19">
        <v>5.0</v>
      </c>
      <c r="AF395" s="10">
        <f t="shared" si="10"/>
        <v>0</v>
      </c>
      <c r="AG395" s="10">
        <f t="shared" si="11"/>
        <v>0.15</v>
      </c>
      <c r="AH395" s="10">
        <f t="shared" si="12"/>
        <v>0.15</v>
      </c>
      <c r="AI395" s="19">
        <v>185.0</v>
      </c>
      <c r="AJ395" s="13">
        <f t="shared" si="13"/>
        <v>0.3130287648</v>
      </c>
      <c r="AK395" s="19">
        <v>200.0</v>
      </c>
      <c r="AL395" s="13">
        <f t="shared" si="14"/>
        <v>0.3384094755</v>
      </c>
      <c r="AM395" s="19">
        <v>206.0</v>
      </c>
      <c r="AN395" s="13">
        <f t="shared" si="15"/>
        <v>0.3485617597</v>
      </c>
      <c r="AO395" s="13">
        <f t="shared" si="16"/>
        <v>0.4805194805</v>
      </c>
      <c r="AP395" s="8">
        <v>4.0</v>
      </c>
      <c r="AQ395" s="14">
        <v>0.67</v>
      </c>
      <c r="AR395" s="19">
        <v>17.05</v>
      </c>
      <c r="AS395" s="26">
        <v>7.0</v>
      </c>
      <c r="AT395" s="27">
        <v>0.093</v>
      </c>
      <c r="AU395" s="8">
        <v>7.0</v>
      </c>
      <c r="AV395" s="27">
        <v>0.552</v>
      </c>
      <c r="AW395" s="19">
        <v>50.23</v>
      </c>
      <c r="AX395" s="19">
        <v>16.36</v>
      </c>
      <c r="AY395" s="27">
        <v>0.994</v>
      </c>
      <c r="AZ395" s="27">
        <v>-1.6880000000000002</v>
      </c>
      <c r="BA395" s="19">
        <v>49.54</v>
      </c>
      <c r="BB395" s="13">
        <f t="shared" si="17"/>
        <v>0.06756756757</v>
      </c>
      <c r="BC395" s="28">
        <f t="shared" si="18"/>
        <v>0.9483870968</v>
      </c>
      <c r="BD395" s="26">
        <f t="shared" si="19"/>
        <v>1015.954664</v>
      </c>
      <c r="BE395" s="13">
        <f t="shared" si="20"/>
        <v>0.01595466434</v>
      </c>
      <c r="BF395" s="18">
        <f t="shared" si="21"/>
        <v>1.856062364</v>
      </c>
      <c r="BG395" s="18">
        <f t="shared" si="22"/>
        <v>1.484849891</v>
      </c>
      <c r="BH395" s="14">
        <f t="shared" si="23"/>
        <v>27.46972298</v>
      </c>
      <c r="BI395" s="14">
        <f t="shared" si="24"/>
        <v>28.76896664</v>
      </c>
      <c r="BJ395" s="14">
        <f t="shared" si="25"/>
        <v>47.42239339</v>
      </c>
      <c r="BK395" s="14">
        <f t="shared" si="26"/>
        <v>52.80497425</v>
      </c>
      <c r="BL395" s="14">
        <f t="shared" si="27"/>
        <v>-5.382580855</v>
      </c>
      <c r="BM395" s="19">
        <v>20.0</v>
      </c>
      <c r="BN395" s="19">
        <v>16.0</v>
      </c>
      <c r="BO395" s="26">
        <v>276.0</v>
      </c>
      <c r="BP395" s="26">
        <v>294.0</v>
      </c>
      <c r="BQ395" s="19">
        <v>102.0</v>
      </c>
      <c r="BR395" s="19">
        <v>115.0</v>
      </c>
      <c r="BS395" s="19">
        <v>113.0</v>
      </c>
      <c r="BT395" s="19">
        <v>144.0</v>
      </c>
      <c r="BU395" s="19">
        <v>219.0</v>
      </c>
      <c r="BV395" s="19">
        <v>242.0</v>
      </c>
      <c r="BW395" s="13">
        <f t="shared" si="28"/>
        <v>0.4750542299</v>
      </c>
      <c r="BX395" s="14">
        <v>-3.14</v>
      </c>
      <c r="BY395" s="29">
        <f t="shared" si="29"/>
        <v>-2.765048387</v>
      </c>
      <c r="BZ395" s="18">
        <f t="shared" si="30"/>
        <v>2.332317073</v>
      </c>
      <c r="CA395" s="18">
        <f t="shared" si="31"/>
        <v>1.948170731</v>
      </c>
      <c r="CB395" s="14">
        <f t="shared" si="32"/>
        <v>28.42682926</v>
      </c>
      <c r="CC395" s="14">
        <f t="shared" si="33"/>
        <v>28.61890243</v>
      </c>
      <c r="CD395" s="14">
        <f t="shared" si="34"/>
        <v>48.10060975</v>
      </c>
      <c r="CE395" s="14">
        <f t="shared" si="35"/>
        <v>50.70731707</v>
      </c>
      <c r="CF395" s="14">
        <f t="shared" si="36"/>
        <v>-2.775873538</v>
      </c>
      <c r="CG395" s="7">
        <v>2186.666667</v>
      </c>
      <c r="CH395" s="7">
        <v>85.0</v>
      </c>
      <c r="CI395" s="7">
        <v>71.0</v>
      </c>
      <c r="CJ395" s="26">
        <v>951.0</v>
      </c>
      <c r="CK395" s="7">
        <v>972.0</v>
      </c>
      <c r="CL395" s="7">
        <v>358.0</v>
      </c>
      <c r="CM395" s="7">
        <v>397.0</v>
      </c>
      <c r="CN395" s="7">
        <v>359.0</v>
      </c>
      <c r="CO395" s="7">
        <v>408.0</v>
      </c>
      <c r="CP395" s="19">
        <v>8.0</v>
      </c>
      <c r="CQ395" s="19">
        <v>5.0</v>
      </c>
      <c r="CR395" s="26">
        <f t="shared" si="37"/>
        <v>-3</v>
      </c>
      <c r="CS395" s="18">
        <f t="shared" si="38"/>
        <v>0.7278976899</v>
      </c>
      <c r="CT395" s="18">
        <f t="shared" si="39"/>
        <v>0.4549360562</v>
      </c>
      <c r="CU395" s="18">
        <f t="shared" si="40"/>
        <v>-0.2729616337</v>
      </c>
      <c r="CV395" s="30">
        <v>20.72</v>
      </c>
      <c r="CW395" s="30">
        <v>20.75</v>
      </c>
      <c r="CX395" s="30">
        <v>24.69</v>
      </c>
      <c r="CY395" s="30">
        <v>24.04</v>
      </c>
      <c r="CZ395" s="30">
        <v>23.59</v>
      </c>
      <c r="DA395" s="30">
        <v>21.24</v>
      </c>
      <c r="DB395" s="7">
        <v>1.0</v>
      </c>
      <c r="DC395" s="7">
        <v>1.0</v>
      </c>
      <c r="DD395" s="13">
        <f t="shared" si="41"/>
        <v>0.5</v>
      </c>
      <c r="DE395" s="7">
        <v>-0.01</v>
      </c>
      <c r="DF395" s="7">
        <v>-0.24</v>
      </c>
      <c r="DG395" s="7">
        <v>1.0</v>
      </c>
      <c r="DH395" s="7">
        <v>1.0</v>
      </c>
      <c r="DI395" s="7">
        <v>0.0</v>
      </c>
      <c r="DJ395" s="9" t="s">
        <v>4458</v>
      </c>
      <c r="DK395" s="7" t="s">
        <v>4459</v>
      </c>
    </row>
    <row r="396" ht="12.75" customHeight="1">
      <c r="A396" s="7" t="s">
        <v>1983</v>
      </c>
      <c r="B396" s="7" t="s">
        <v>1984</v>
      </c>
      <c r="C396" s="8" t="s">
        <v>312</v>
      </c>
      <c r="D396" s="9" t="s">
        <v>159</v>
      </c>
      <c r="E396" s="7">
        <v>65.0</v>
      </c>
      <c r="F396" s="7">
        <v>17.0</v>
      </c>
      <c r="G396" s="7">
        <v>11.0</v>
      </c>
      <c r="H396" s="24">
        <f t="shared" si="1"/>
        <v>28</v>
      </c>
      <c r="I396" s="25">
        <f t="shared" si="2"/>
        <v>1.487757</v>
      </c>
      <c r="J396" s="19">
        <v>13.0</v>
      </c>
      <c r="K396" s="19">
        <v>4.0</v>
      </c>
      <c r="L396" s="19">
        <v>4.0</v>
      </c>
      <c r="M396" s="19">
        <v>190.0</v>
      </c>
      <c r="N396" s="19">
        <v>68.0</v>
      </c>
      <c r="O396" s="19">
        <v>81.0</v>
      </c>
      <c r="P396" s="19">
        <v>166.0</v>
      </c>
      <c r="Q396" s="10">
        <f t="shared" si="3"/>
        <v>0.08947368421</v>
      </c>
      <c r="R396" s="10">
        <f t="shared" si="4"/>
        <v>0.05014749263</v>
      </c>
      <c r="S396" s="7">
        <v>67753.0</v>
      </c>
      <c r="T396" s="14">
        <f t="shared" si="5"/>
        <v>17.3725641</v>
      </c>
      <c r="U396" s="14">
        <v>1064.78</v>
      </c>
      <c r="V396" s="14">
        <f t="shared" si="6"/>
        <v>16.38123077</v>
      </c>
      <c r="W396" s="14">
        <v>2091.5</v>
      </c>
      <c r="X396" s="14">
        <f t="shared" si="7"/>
        <v>32.17692308</v>
      </c>
      <c r="Y396" s="13">
        <f t="shared" si="8"/>
        <v>0.3373528331</v>
      </c>
      <c r="Z396" s="12">
        <f t="shared" si="9"/>
        <v>85.69230769</v>
      </c>
      <c r="AA396" s="19">
        <v>16.0</v>
      </c>
      <c r="AB396" s="19">
        <v>160.0</v>
      </c>
      <c r="AC396" s="19">
        <v>118.0</v>
      </c>
      <c r="AD396" s="19">
        <v>21.0</v>
      </c>
      <c r="AE396" s="19">
        <v>23.0</v>
      </c>
      <c r="AF396" s="10">
        <f t="shared" si="10"/>
        <v>0.5</v>
      </c>
      <c r="AG396" s="10">
        <f t="shared" si="11"/>
        <v>0.3076923077</v>
      </c>
      <c r="AH396" s="10">
        <f t="shared" si="12"/>
        <v>0.8076923077</v>
      </c>
      <c r="AI396" s="19">
        <v>352.0</v>
      </c>
      <c r="AJ396" s="13">
        <f t="shared" si="13"/>
        <v>0.347826087</v>
      </c>
      <c r="AK396" s="19">
        <v>329.0</v>
      </c>
      <c r="AL396" s="13">
        <f t="shared" si="14"/>
        <v>0.3250988142</v>
      </c>
      <c r="AM396" s="19">
        <v>331.0</v>
      </c>
      <c r="AN396" s="13">
        <f t="shared" si="15"/>
        <v>0.3270750988</v>
      </c>
      <c r="AO396" s="13">
        <f t="shared" si="16"/>
        <v>0.516886931</v>
      </c>
      <c r="AP396" s="8">
        <v>11.0</v>
      </c>
      <c r="AQ396" s="14">
        <v>6.8</v>
      </c>
      <c r="AR396" s="19">
        <v>17.7</v>
      </c>
      <c r="AS396" s="26">
        <v>3.0</v>
      </c>
      <c r="AT396" s="27">
        <v>0.515</v>
      </c>
      <c r="AU396" s="8">
        <v>7.0</v>
      </c>
      <c r="AV396" s="27">
        <v>0.705</v>
      </c>
      <c r="AW396" s="19">
        <v>50.41</v>
      </c>
      <c r="AX396" s="19">
        <v>18.57</v>
      </c>
      <c r="AY396" s="27">
        <v>0.09</v>
      </c>
      <c r="AZ396" s="27">
        <v>-4.896</v>
      </c>
      <c r="BA396" s="19">
        <v>46.47</v>
      </c>
      <c r="BB396" s="13">
        <f t="shared" si="17"/>
        <v>0.04667863555</v>
      </c>
      <c r="BC396" s="28">
        <f t="shared" si="18"/>
        <v>0.9143389199</v>
      </c>
      <c r="BD396" s="26">
        <f t="shared" si="19"/>
        <v>961.0175555</v>
      </c>
      <c r="BE396" s="13">
        <f t="shared" si="20"/>
        <v>-0.03898244453</v>
      </c>
      <c r="BF396" s="18">
        <f t="shared" si="21"/>
        <v>1.46509138</v>
      </c>
      <c r="BG396" s="18">
        <f t="shared" si="22"/>
        <v>2.59208475</v>
      </c>
      <c r="BH396" s="14">
        <f t="shared" si="23"/>
        <v>31.38676534</v>
      </c>
      <c r="BI396" s="14">
        <f t="shared" si="24"/>
        <v>30.25977197</v>
      </c>
      <c r="BJ396" s="14">
        <f t="shared" si="25"/>
        <v>55.67347245</v>
      </c>
      <c r="BK396" s="14">
        <f t="shared" si="26"/>
        <v>54.09568174</v>
      </c>
      <c r="BL396" s="14">
        <f t="shared" si="27"/>
        <v>1.577790717</v>
      </c>
      <c r="BM396" s="19">
        <v>26.0</v>
      </c>
      <c r="BN396" s="19">
        <v>46.0</v>
      </c>
      <c r="BO396" s="26">
        <v>531.0</v>
      </c>
      <c r="BP396" s="26">
        <v>491.0</v>
      </c>
      <c r="BQ396" s="19">
        <v>212.0</v>
      </c>
      <c r="BR396" s="19">
        <v>200.0</v>
      </c>
      <c r="BS396" s="19">
        <v>219.0</v>
      </c>
      <c r="BT396" s="19">
        <v>223.0</v>
      </c>
      <c r="BU396" s="19">
        <v>466.0</v>
      </c>
      <c r="BV396" s="19">
        <v>476.0</v>
      </c>
      <c r="BW396" s="13">
        <f t="shared" si="28"/>
        <v>0.4946921444</v>
      </c>
      <c r="BX396" s="14">
        <v>2.93</v>
      </c>
      <c r="BY396" s="29">
        <f t="shared" si="29"/>
        <v>6.683504374</v>
      </c>
      <c r="BZ396" s="18">
        <f t="shared" si="30"/>
        <v>1.780481709</v>
      </c>
      <c r="CA396" s="18">
        <f t="shared" si="31"/>
        <v>2.316540718</v>
      </c>
      <c r="CB396" s="14">
        <f t="shared" si="32"/>
        <v>27.45387925</v>
      </c>
      <c r="CC396" s="14">
        <f t="shared" si="33"/>
        <v>30.28733401</v>
      </c>
      <c r="CD396" s="14">
        <f t="shared" si="34"/>
        <v>49.54716841</v>
      </c>
      <c r="CE396" s="14">
        <f t="shared" si="35"/>
        <v>55.29065779</v>
      </c>
      <c r="CF396" s="14">
        <f t="shared" si="36"/>
        <v>7.3212801</v>
      </c>
      <c r="CG396" s="7">
        <v>3133.983333</v>
      </c>
      <c r="CH396" s="7">
        <v>93.0</v>
      </c>
      <c r="CI396" s="7">
        <v>121.0</v>
      </c>
      <c r="CJ396" s="26">
        <v>1341.0</v>
      </c>
      <c r="CK396" s="7">
        <v>1461.0</v>
      </c>
      <c r="CL396" s="7">
        <v>527.0</v>
      </c>
      <c r="CM396" s="7">
        <v>626.0</v>
      </c>
      <c r="CN396" s="7">
        <v>627.0</v>
      </c>
      <c r="CO396" s="7">
        <v>680.0</v>
      </c>
      <c r="CP396" s="19">
        <v>17.0</v>
      </c>
      <c r="CQ396" s="19">
        <v>15.0</v>
      </c>
      <c r="CR396" s="26">
        <f t="shared" si="37"/>
        <v>-2</v>
      </c>
      <c r="CS396" s="18">
        <f t="shared" si="38"/>
        <v>0.9032810355</v>
      </c>
      <c r="CT396" s="18">
        <f t="shared" si="39"/>
        <v>0.7970126784</v>
      </c>
      <c r="CU396" s="18">
        <f t="shared" si="40"/>
        <v>-0.1062683571</v>
      </c>
      <c r="CV396" s="30">
        <v>37.49</v>
      </c>
      <c r="CW396" s="30">
        <v>39.35</v>
      </c>
      <c r="CX396" s="30">
        <v>46.24</v>
      </c>
      <c r="CY396" s="30">
        <v>63.04</v>
      </c>
      <c r="CZ396" s="30">
        <v>32.82</v>
      </c>
      <c r="DA396" s="30">
        <v>43.69</v>
      </c>
      <c r="DB396" s="7">
        <v>41.0</v>
      </c>
      <c r="DC396" s="7">
        <v>41.0</v>
      </c>
      <c r="DD396" s="13">
        <f t="shared" si="41"/>
        <v>0.5</v>
      </c>
      <c r="DE396" s="7">
        <v>-0.4</v>
      </c>
      <c r="DF396" s="7">
        <v>-1.26</v>
      </c>
      <c r="DG396" s="7">
        <v>63.0</v>
      </c>
      <c r="DH396" s="7">
        <v>4.0</v>
      </c>
      <c r="DI396" s="7">
        <v>4.0</v>
      </c>
      <c r="DJ396" s="8" t="s">
        <v>4460</v>
      </c>
      <c r="DK396" s="7" t="s">
        <v>4461</v>
      </c>
    </row>
    <row r="397" ht="12.75" customHeight="1">
      <c r="A397" s="7" t="s">
        <v>684</v>
      </c>
      <c r="B397" s="7" t="s">
        <v>1984</v>
      </c>
      <c r="C397" s="8" t="s">
        <v>222</v>
      </c>
      <c r="D397" s="9" t="s">
        <v>247</v>
      </c>
      <c r="E397" s="7">
        <v>82.0</v>
      </c>
      <c r="F397" s="7">
        <v>29.0</v>
      </c>
      <c r="G397" s="7">
        <v>40.0</v>
      </c>
      <c r="H397" s="24">
        <f t="shared" si="1"/>
        <v>69</v>
      </c>
      <c r="I397" s="25">
        <f t="shared" si="2"/>
        <v>2.928899894</v>
      </c>
      <c r="J397" s="19">
        <v>25.0</v>
      </c>
      <c r="K397" s="19">
        <v>21.0</v>
      </c>
      <c r="L397" s="19">
        <v>11.0</v>
      </c>
      <c r="M397" s="19">
        <v>163.0</v>
      </c>
      <c r="N397" s="19">
        <v>52.0</v>
      </c>
      <c r="O397" s="19">
        <v>61.0</v>
      </c>
      <c r="P397" s="19">
        <v>152.0</v>
      </c>
      <c r="Q397" s="10">
        <f t="shared" si="3"/>
        <v>0.1779141104</v>
      </c>
      <c r="R397" s="10">
        <f t="shared" si="4"/>
        <v>0.1050724638</v>
      </c>
      <c r="S397" s="7">
        <v>84810.0</v>
      </c>
      <c r="T397" s="14">
        <f t="shared" si="5"/>
        <v>17.23780488</v>
      </c>
      <c r="U397" s="14">
        <v>1298.88</v>
      </c>
      <c r="V397" s="14">
        <f t="shared" si="6"/>
        <v>15.84</v>
      </c>
      <c r="W397" s="14">
        <v>2690.66</v>
      </c>
      <c r="X397" s="14">
        <f t="shared" si="7"/>
        <v>32.81292683</v>
      </c>
      <c r="Y397" s="13">
        <f t="shared" si="8"/>
        <v>0.3255713691</v>
      </c>
      <c r="Z397" s="12">
        <f t="shared" si="9"/>
        <v>209.0597015</v>
      </c>
      <c r="AA397" s="19">
        <v>18.0</v>
      </c>
      <c r="AB397" s="19">
        <v>33.0</v>
      </c>
      <c r="AC397" s="19">
        <v>107.0</v>
      </c>
      <c r="AD397" s="19">
        <v>28.0</v>
      </c>
      <c r="AE397" s="19">
        <v>31.0</v>
      </c>
      <c r="AF397" s="10">
        <f t="shared" si="10"/>
        <v>0.3731343284</v>
      </c>
      <c r="AG397" s="10">
        <f t="shared" si="11"/>
        <v>0.4776119403</v>
      </c>
      <c r="AH397" s="10">
        <f t="shared" si="12"/>
        <v>0.8507462687</v>
      </c>
      <c r="AI397" s="19">
        <v>458.0</v>
      </c>
      <c r="AJ397" s="13">
        <f t="shared" si="13"/>
        <v>0.4201834862</v>
      </c>
      <c r="AK397" s="19">
        <v>229.0</v>
      </c>
      <c r="AL397" s="13">
        <f t="shared" si="14"/>
        <v>0.2100917431</v>
      </c>
      <c r="AM397" s="19">
        <v>403.0</v>
      </c>
      <c r="AN397" s="13">
        <f t="shared" si="15"/>
        <v>0.3697247706</v>
      </c>
      <c r="AO397" s="13">
        <f t="shared" si="16"/>
        <v>0.6666666667</v>
      </c>
      <c r="AP397" s="8">
        <v>13.0</v>
      </c>
      <c r="AQ397" s="14">
        <v>21.0</v>
      </c>
      <c r="AR397" s="19">
        <v>17.79</v>
      </c>
      <c r="AS397" s="26">
        <v>6.0</v>
      </c>
      <c r="AT397" s="27">
        <v>0.677</v>
      </c>
      <c r="AU397" s="8">
        <v>7.0</v>
      </c>
      <c r="AV397" s="27">
        <v>0.8150000000000001</v>
      </c>
      <c r="AW397" s="19">
        <v>50.3</v>
      </c>
      <c r="AX397" s="19">
        <v>18.57</v>
      </c>
      <c r="AY397" s="27">
        <v>0.116</v>
      </c>
      <c r="AZ397" s="27">
        <v>2.07</v>
      </c>
      <c r="BA397" s="19">
        <v>51.0</v>
      </c>
      <c r="BB397" s="13">
        <f t="shared" si="17"/>
        <v>0.1004497751</v>
      </c>
      <c r="BC397" s="28">
        <f t="shared" si="18"/>
        <v>0.9193302892</v>
      </c>
      <c r="BD397" s="26">
        <f t="shared" si="19"/>
        <v>1019.780064</v>
      </c>
      <c r="BE397" s="13">
        <f t="shared" si="20"/>
        <v>0.01978006431</v>
      </c>
      <c r="BF397" s="18">
        <f t="shared" si="21"/>
        <v>3.094974132</v>
      </c>
      <c r="BG397" s="18">
        <f t="shared" si="22"/>
        <v>2.448263119</v>
      </c>
      <c r="BH397" s="14">
        <f t="shared" si="23"/>
        <v>30.81116038</v>
      </c>
      <c r="BI397" s="14">
        <f t="shared" si="24"/>
        <v>30.34922395</v>
      </c>
      <c r="BJ397" s="14">
        <f t="shared" si="25"/>
        <v>57.37250554</v>
      </c>
      <c r="BK397" s="14">
        <f t="shared" si="26"/>
        <v>53.35365854</v>
      </c>
      <c r="BL397" s="14">
        <f t="shared" si="27"/>
        <v>4.018847007</v>
      </c>
      <c r="BM397" s="19">
        <v>67.0</v>
      </c>
      <c r="BN397" s="19">
        <v>53.0</v>
      </c>
      <c r="BO397" s="26">
        <v>600.0</v>
      </c>
      <c r="BP397" s="26">
        <v>604.0</v>
      </c>
      <c r="BQ397" s="19">
        <v>212.0</v>
      </c>
      <c r="BR397" s="19">
        <v>203.0</v>
      </c>
      <c r="BS397" s="19">
        <v>363.0</v>
      </c>
      <c r="BT397" s="19">
        <v>295.0</v>
      </c>
      <c r="BU397" s="19">
        <v>558.0</v>
      </c>
      <c r="BV397" s="19">
        <v>571.0</v>
      </c>
      <c r="BW397" s="13">
        <f t="shared" si="28"/>
        <v>0.4942426926</v>
      </c>
      <c r="BX397" s="14">
        <v>-0.73</v>
      </c>
      <c r="BY397" s="29">
        <f t="shared" si="29"/>
        <v>-1.326152993</v>
      </c>
      <c r="BZ397" s="18">
        <f t="shared" si="30"/>
        <v>2.017557434</v>
      </c>
      <c r="CA397" s="18">
        <f t="shared" si="31"/>
        <v>2.107895826</v>
      </c>
      <c r="CB397" s="14">
        <f t="shared" si="32"/>
        <v>29.84178234</v>
      </c>
      <c r="CC397" s="14">
        <f t="shared" si="33"/>
        <v>29.54065437</v>
      </c>
      <c r="CD397" s="14">
        <f t="shared" si="34"/>
        <v>55.40754743</v>
      </c>
      <c r="CE397" s="14">
        <f t="shared" si="35"/>
        <v>53.97718955</v>
      </c>
      <c r="CF397" s="14">
        <f t="shared" si="36"/>
        <v>2.588489125</v>
      </c>
      <c r="CG397" s="7">
        <v>3985.016667</v>
      </c>
      <c r="CH397" s="7">
        <v>134.0</v>
      </c>
      <c r="CI397" s="7">
        <v>140.0</v>
      </c>
      <c r="CJ397" s="26">
        <v>1848.0</v>
      </c>
      <c r="CK397" s="7">
        <v>1822.0</v>
      </c>
      <c r="CL397" s="7">
        <v>682.0</v>
      </c>
      <c r="CM397" s="7">
        <v>689.0</v>
      </c>
      <c r="CN397" s="7">
        <v>1016.0</v>
      </c>
      <c r="CO397" s="7">
        <v>934.0</v>
      </c>
      <c r="CP397" s="19">
        <v>9.0</v>
      </c>
      <c r="CQ397" s="19">
        <v>15.0</v>
      </c>
      <c r="CR397" s="26">
        <f t="shared" si="37"/>
        <v>6</v>
      </c>
      <c r="CS397" s="18">
        <f t="shared" si="38"/>
        <v>0.3820304209</v>
      </c>
      <c r="CT397" s="18">
        <f t="shared" si="39"/>
        <v>0.6367173682</v>
      </c>
      <c r="CU397" s="18">
        <f t="shared" si="40"/>
        <v>0.2546869473</v>
      </c>
      <c r="CV397" s="30">
        <v>52.44</v>
      </c>
      <c r="CW397" s="30">
        <v>55.59</v>
      </c>
      <c r="CX397" s="30">
        <v>25.81</v>
      </c>
      <c r="CY397" s="30">
        <v>82.62</v>
      </c>
      <c r="CZ397" s="30">
        <v>42.64</v>
      </c>
      <c r="DA397" s="30">
        <v>67.35</v>
      </c>
      <c r="DB397" s="7">
        <v>7.0</v>
      </c>
      <c r="DC397" s="7">
        <v>24.0</v>
      </c>
      <c r="DD397" s="13">
        <f t="shared" si="41"/>
        <v>0.2258064516</v>
      </c>
      <c r="DE397" s="7">
        <v>-0.18</v>
      </c>
      <c r="DF397" s="7">
        <v>-4.53</v>
      </c>
      <c r="DG397" s="7">
        <v>27.0</v>
      </c>
      <c r="DH397" s="7">
        <v>3.0</v>
      </c>
      <c r="DI397" s="7">
        <v>0.0</v>
      </c>
      <c r="DJ397" s="8" t="s">
        <v>4462</v>
      </c>
      <c r="DK397" s="7" t="s">
        <v>4463</v>
      </c>
    </row>
    <row r="398" ht="12.75" customHeight="1">
      <c r="A398" s="7" t="s">
        <v>1992</v>
      </c>
      <c r="B398" s="7" t="s">
        <v>1993</v>
      </c>
      <c r="C398" s="8" t="s">
        <v>237</v>
      </c>
      <c r="D398" s="9" t="s">
        <v>183</v>
      </c>
      <c r="E398" s="7">
        <v>9.0</v>
      </c>
      <c r="F398" s="7">
        <v>0.0</v>
      </c>
      <c r="G398" s="7">
        <v>0.0</v>
      </c>
      <c r="H398" s="24">
        <f t="shared" si="1"/>
        <v>0</v>
      </c>
      <c r="I398" s="25">
        <f t="shared" si="2"/>
        <v>0</v>
      </c>
      <c r="J398" s="19">
        <v>0.0</v>
      </c>
      <c r="K398" s="19">
        <v>0.0</v>
      </c>
      <c r="L398" s="19">
        <v>0.0</v>
      </c>
      <c r="M398" s="19">
        <v>10.0</v>
      </c>
      <c r="N398" s="19">
        <v>3.0</v>
      </c>
      <c r="O398" s="19">
        <v>5.0</v>
      </c>
      <c r="P398" s="19">
        <v>10.0</v>
      </c>
      <c r="Q398" s="10">
        <f t="shared" si="3"/>
        <v>0</v>
      </c>
      <c r="R398" s="10">
        <f t="shared" si="4"/>
        <v>0</v>
      </c>
      <c r="S398" s="7">
        <v>7037.0</v>
      </c>
      <c r="T398" s="14">
        <f t="shared" si="5"/>
        <v>13.03148148</v>
      </c>
      <c r="U398" s="14">
        <v>110.59</v>
      </c>
      <c r="V398" s="14">
        <f t="shared" si="6"/>
        <v>12.28777778</v>
      </c>
      <c r="W398" s="14">
        <v>325.77</v>
      </c>
      <c r="X398" s="14">
        <f t="shared" si="7"/>
        <v>36.19666667</v>
      </c>
      <c r="Y398" s="13">
        <f t="shared" si="8"/>
        <v>0.2534375286</v>
      </c>
      <c r="Z398" s="12">
        <f t="shared" si="9"/>
        <v>0</v>
      </c>
      <c r="AA398" s="19">
        <v>1.0</v>
      </c>
      <c r="AB398" s="19">
        <v>9.0</v>
      </c>
      <c r="AC398" s="19">
        <v>11.0</v>
      </c>
      <c r="AD398" s="19">
        <v>1.0</v>
      </c>
      <c r="AE398" s="19">
        <v>4.0</v>
      </c>
      <c r="AF398" s="10">
        <f t="shared" si="10"/>
        <v>0</v>
      </c>
      <c r="AG398" s="10">
        <f t="shared" si="11"/>
        <v>0</v>
      </c>
      <c r="AH398" s="10">
        <f t="shared" si="12"/>
        <v>0</v>
      </c>
      <c r="AI398" s="19">
        <v>49.0</v>
      </c>
      <c r="AJ398" s="13">
        <f t="shared" si="13"/>
        <v>0.4537037037</v>
      </c>
      <c r="AK398" s="19">
        <v>17.0</v>
      </c>
      <c r="AL398" s="13">
        <f t="shared" si="14"/>
        <v>0.1574074074</v>
      </c>
      <c r="AM398" s="19">
        <v>42.0</v>
      </c>
      <c r="AN398" s="13">
        <f t="shared" si="15"/>
        <v>0.3888888889</v>
      </c>
      <c r="AO398" s="13">
        <f t="shared" si="16"/>
        <v>0.7424242424</v>
      </c>
      <c r="AP398" s="8">
        <v>17.0</v>
      </c>
      <c r="AQ398" s="14">
        <v>30.1</v>
      </c>
      <c r="AR398" s="19">
        <v>17.29</v>
      </c>
      <c r="AS398" s="26">
        <v>9.0</v>
      </c>
      <c r="AT398" s="27">
        <v>-0.008</v>
      </c>
      <c r="AU398" s="8">
        <v>10.0</v>
      </c>
      <c r="AV398" s="27">
        <v>-1.39</v>
      </c>
      <c r="AW398" s="19">
        <v>49.4</v>
      </c>
      <c r="AX398" s="19">
        <v>17.39</v>
      </c>
      <c r="AY398" s="27">
        <v>4.495</v>
      </c>
      <c r="AZ398" s="27">
        <v>6.27</v>
      </c>
      <c r="BA398" s="19">
        <v>51.86</v>
      </c>
      <c r="BB398" s="13">
        <f t="shared" si="17"/>
        <v>0</v>
      </c>
      <c r="BC398" s="28">
        <f t="shared" si="18"/>
        <v>0.95</v>
      </c>
      <c r="BD398" s="26">
        <f t="shared" si="19"/>
        <v>950</v>
      </c>
      <c r="BE398" s="13">
        <f t="shared" si="20"/>
        <v>-0.05</v>
      </c>
      <c r="BF398" s="18">
        <f t="shared" si="21"/>
        <v>0</v>
      </c>
      <c r="BG398" s="18">
        <f t="shared" si="22"/>
        <v>1.627633602</v>
      </c>
      <c r="BH398" s="14">
        <f t="shared" si="23"/>
        <v>23.87195949</v>
      </c>
      <c r="BI398" s="14">
        <f t="shared" si="24"/>
        <v>32.55267203</v>
      </c>
      <c r="BJ398" s="14">
        <f t="shared" si="25"/>
        <v>56.96717606</v>
      </c>
      <c r="BK398" s="14">
        <f t="shared" si="26"/>
        <v>54.25445339</v>
      </c>
      <c r="BL398" s="14">
        <f t="shared" si="27"/>
        <v>2.712722669</v>
      </c>
      <c r="BM398" s="19">
        <v>0.0</v>
      </c>
      <c r="BN398" s="19">
        <v>3.0</v>
      </c>
      <c r="BO398" s="26">
        <v>44.0</v>
      </c>
      <c r="BP398" s="26">
        <v>57.0</v>
      </c>
      <c r="BQ398" s="19">
        <v>29.0</v>
      </c>
      <c r="BR398" s="19">
        <v>21.0</v>
      </c>
      <c r="BS398" s="19">
        <v>32.0</v>
      </c>
      <c r="BT398" s="19">
        <v>19.0</v>
      </c>
      <c r="BU398" s="19">
        <v>47.0</v>
      </c>
      <c r="BV398" s="19">
        <v>54.0</v>
      </c>
      <c r="BW398" s="13">
        <f t="shared" si="28"/>
        <v>0.4653465347</v>
      </c>
      <c r="BX398" s="14">
        <v>-0.67</v>
      </c>
      <c r="BY398" s="29">
        <f t="shared" si="29"/>
        <v>-10.85545915</v>
      </c>
      <c r="BZ398" s="18">
        <f t="shared" si="30"/>
        <v>1.523604326</v>
      </c>
      <c r="CA398" s="18">
        <f t="shared" si="31"/>
        <v>3.047208651</v>
      </c>
      <c r="CB398" s="14">
        <f t="shared" si="32"/>
        <v>28.80997271</v>
      </c>
      <c r="CC398" s="14">
        <f t="shared" si="33"/>
        <v>32.68823826</v>
      </c>
      <c r="CD398" s="14">
        <f t="shared" si="34"/>
        <v>59.00504025</v>
      </c>
      <c r="CE398" s="14">
        <f t="shared" si="35"/>
        <v>60.52864458</v>
      </c>
      <c r="CF398" s="14">
        <f t="shared" si="36"/>
        <v>4.236326995</v>
      </c>
      <c r="CG398" s="7">
        <v>433.183333</v>
      </c>
      <c r="CH398" s="7">
        <v>11.0</v>
      </c>
      <c r="CI398" s="7">
        <v>22.0</v>
      </c>
      <c r="CJ398" s="26">
        <v>197.0</v>
      </c>
      <c r="CK398" s="7">
        <v>214.0</v>
      </c>
      <c r="CL398" s="7">
        <v>93.0</v>
      </c>
      <c r="CM398" s="7">
        <v>98.0</v>
      </c>
      <c r="CN398" s="7">
        <v>125.0</v>
      </c>
      <c r="CO398" s="7">
        <v>103.0</v>
      </c>
      <c r="CP398" s="19">
        <v>1.0</v>
      </c>
      <c r="CQ398" s="19">
        <v>1.0</v>
      </c>
      <c r="CR398" s="26">
        <f t="shared" si="37"/>
        <v>0</v>
      </c>
      <c r="CS398" s="18">
        <f t="shared" si="38"/>
        <v>0.5115816399</v>
      </c>
      <c r="CT398" s="18">
        <f t="shared" si="39"/>
        <v>0.5115816399</v>
      </c>
      <c r="CU398" s="18">
        <f t="shared" si="40"/>
        <v>0</v>
      </c>
      <c r="CV398" s="30">
        <v>2.78</v>
      </c>
      <c r="CW398" s="30">
        <v>4.06</v>
      </c>
      <c r="CX398" s="30">
        <v>7.19</v>
      </c>
      <c r="CY398" s="30">
        <v>4.15</v>
      </c>
      <c r="CZ398" s="30">
        <v>4.24</v>
      </c>
      <c r="DA398" s="30">
        <v>3.76</v>
      </c>
      <c r="DB398" s="7">
        <v>0.0</v>
      </c>
      <c r="DC398" s="7">
        <v>0.0</v>
      </c>
      <c r="DD398" s="13" t="str">
        <f t="shared" si="41"/>
        <v> </v>
      </c>
      <c r="DE398" s="7">
        <v>0.0</v>
      </c>
      <c r="DF398" s="7">
        <v>0.0</v>
      </c>
      <c r="DG398" s="7">
        <v>0.0</v>
      </c>
      <c r="DH398" s="7">
        <v>0.0</v>
      </c>
      <c r="DI398" s="7">
        <v>0.0</v>
      </c>
      <c r="DJ398" s="8" t="s">
        <v>4464</v>
      </c>
      <c r="DK398" s="7" t="s">
        <v>4465</v>
      </c>
    </row>
    <row r="399" ht="12.75" customHeight="1">
      <c r="A399" s="7" t="s">
        <v>911</v>
      </c>
      <c r="B399" s="7" t="s">
        <v>1996</v>
      </c>
      <c r="C399" s="8" t="s">
        <v>542</v>
      </c>
      <c r="D399" s="9" t="s">
        <v>174</v>
      </c>
      <c r="E399" s="7">
        <v>82.0</v>
      </c>
      <c r="F399" s="7">
        <v>15.0</v>
      </c>
      <c r="G399" s="7">
        <v>41.0</v>
      </c>
      <c r="H399" s="24">
        <f t="shared" si="1"/>
        <v>56</v>
      </c>
      <c r="I399" s="25">
        <f t="shared" si="2"/>
        <v>1.782083694</v>
      </c>
      <c r="J399" s="19">
        <v>13.0</v>
      </c>
      <c r="K399" s="19">
        <v>16.0</v>
      </c>
      <c r="L399" s="19">
        <v>16.0</v>
      </c>
      <c r="M399" s="19">
        <v>154.0</v>
      </c>
      <c r="N399" s="19">
        <v>89.0</v>
      </c>
      <c r="O399" s="19">
        <v>146.0</v>
      </c>
      <c r="P399" s="19">
        <v>105.0</v>
      </c>
      <c r="Q399" s="10">
        <f t="shared" si="3"/>
        <v>0.0974025974</v>
      </c>
      <c r="R399" s="10">
        <f t="shared" si="4"/>
        <v>0.03856041131</v>
      </c>
      <c r="S399" s="7">
        <v>113126.0</v>
      </c>
      <c r="T399" s="14">
        <f t="shared" si="5"/>
        <v>22.99308943</v>
      </c>
      <c r="U399" s="14">
        <v>1731.19</v>
      </c>
      <c r="V399" s="14">
        <f t="shared" si="6"/>
        <v>21.11207317</v>
      </c>
      <c r="W399" s="14">
        <v>2225.09</v>
      </c>
      <c r="X399" s="14">
        <f t="shared" si="7"/>
        <v>27.1352439</v>
      </c>
      <c r="Y399" s="13">
        <f t="shared" si="8"/>
        <v>0.4375802522</v>
      </c>
      <c r="Z399" s="12">
        <f t="shared" si="9"/>
        <v>179.7402597</v>
      </c>
      <c r="AA399" s="19">
        <v>148.0</v>
      </c>
      <c r="AB399" s="19">
        <v>72.0</v>
      </c>
      <c r="AC399" s="19">
        <v>135.0</v>
      </c>
      <c r="AD399" s="19">
        <v>72.0</v>
      </c>
      <c r="AE399" s="19">
        <v>47.0</v>
      </c>
      <c r="AF399" s="10">
        <f t="shared" si="10"/>
        <v>0.1688311688</v>
      </c>
      <c r="AG399" s="10">
        <f t="shared" si="11"/>
        <v>0.4155844156</v>
      </c>
      <c r="AH399" s="10">
        <f t="shared" si="12"/>
        <v>0.5844155844</v>
      </c>
      <c r="AI399" s="19">
        <v>625.0</v>
      </c>
      <c r="AJ399" s="13">
        <f t="shared" si="13"/>
        <v>0.3485778026</v>
      </c>
      <c r="AK399" s="19">
        <v>511.0</v>
      </c>
      <c r="AL399" s="13">
        <f t="shared" si="14"/>
        <v>0.2849972114</v>
      </c>
      <c r="AM399" s="19">
        <v>657.0</v>
      </c>
      <c r="AN399" s="13">
        <f t="shared" si="15"/>
        <v>0.3664249861</v>
      </c>
      <c r="AO399" s="13">
        <f t="shared" si="16"/>
        <v>0.5501760563</v>
      </c>
      <c r="AP399" s="8">
        <v>8.0</v>
      </c>
      <c r="AQ399" s="14">
        <v>10.63</v>
      </c>
      <c r="AR399" s="19">
        <v>17.55</v>
      </c>
      <c r="AS399" s="26">
        <v>1.0</v>
      </c>
      <c r="AT399" s="27">
        <v>0.518</v>
      </c>
      <c r="AU399" s="8">
        <v>2.0</v>
      </c>
      <c r="AV399" s="27">
        <v>0.506</v>
      </c>
      <c r="AW399" s="19">
        <v>50.09</v>
      </c>
      <c r="AX399" s="19">
        <v>16.81</v>
      </c>
      <c r="AY399" s="27">
        <v>0.9420000000000001</v>
      </c>
      <c r="AZ399" s="27">
        <v>-4.858</v>
      </c>
      <c r="BA399" s="19">
        <v>48.58</v>
      </c>
      <c r="BB399" s="13">
        <f t="shared" si="17"/>
        <v>0.08901734104</v>
      </c>
      <c r="BC399" s="28">
        <f t="shared" si="18"/>
        <v>0.909610984</v>
      </c>
      <c r="BD399" s="26">
        <f t="shared" si="19"/>
        <v>998.628325</v>
      </c>
      <c r="BE399" s="13">
        <f t="shared" si="20"/>
        <v>-0.001371674978</v>
      </c>
      <c r="BF399" s="18">
        <f t="shared" si="21"/>
        <v>2.668684546</v>
      </c>
      <c r="BG399" s="18">
        <f t="shared" si="22"/>
        <v>2.738001028</v>
      </c>
      <c r="BH399" s="14">
        <f t="shared" si="23"/>
        <v>29.97937835</v>
      </c>
      <c r="BI399" s="14">
        <f t="shared" si="24"/>
        <v>30.29130251</v>
      </c>
      <c r="BJ399" s="14">
        <f t="shared" si="25"/>
        <v>58.15652817</v>
      </c>
      <c r="BK399" s="14">
        <f t="shared" si="26"/>
        <v>54.89865353</v>
      </c>
      <c r="BL399" s="14">
        <f t="shared" si="27"/>
        <v>3.257874641</v>
      </c>
      <c r="BM399" s="19">
        <v>77.0</v>
      </c>
      <c r="BN399" s="19">
        <v>79.0</v>
      </c>
      <c r="BO399" s="26">
        <v>788.0</v>
      </c>
      <c r="BP399" s="26">
        <v>795.0</v>
      </c>
      <c r="BQ399" s="19">
        <v>338.0</v>
      </c>
      <c r="BR399" s="19">
        <v>313.0</v>
      </c>
      <c r="BS399" s="19">
        <v>475.0</v>
      </c>
      <c r="BT399" s="19">
        <v>397.0</v>
      </c>
      <c r="BU399" s="19">
        <v>788.0</v>
      </c>
      <c r="BV399" s="19">
        <v>828.0</v>
      </c>
      <c r="BW399" s="13">
        <f t="shared" si="28"/>
        <v>0.4876237624</v>
      </c>
      <c r="BX399" s="14">
        <v>4.79</v>
      </c>
      <c r="BY399" s="29">
        <f t="shared" si="29"/>
        <v>7.327649289</v>
      </c>
      <c r="BZ399" s="18">
        <f t="shared" si="30"/>
        <v>2.237348328</v>
      </c>
      <c r="CA399" s="18">
        <f t="shared" si="31"/>
        <v>2.222128271</v>
      </c>
      <c r="CB399" s="14">
        <f t="shared" si="32"/>
        <v>27.44176214</v>
      </c>
      <c r="CC399" s="14">
        <f t="shared" si="33"/>
        <v>31.77947829</v>
      </c>
      <c r="CD399" s="14">
        <f t="shared" si="34"/>
        <v>52.57007567</v>
      </c>
      <c r="CE399" s="14">
        <f t="shared" si="35"/>
        <v>58.03407601</v>
      </c>
      <c r="CF399" s="14">
        <f t="shared" si="36"/>
        <v>8.721874979</v>
      </c>
      <c r="CG399" s="7">
        <v>3942.166667</v>
      </c>
      <c r="CH399" s="7">
        <v>147.0</v>
      </c>
      <c r="CI399" s="7">
        <v>146.0</v>
      </c>
      <c r="CJ399" s="26">
        <v>1656.0</v>
      </c>
      <c r="CK399" s="7">
        <v>1942.0</v>
      </c>
      <c r="CL399" s="7">
        <v>707.0</v>
      </c>
      <c r="CM399" s="7">
        <v>768.0</v>
      </c>
      <c r="CN399" s="7">
        <v>944.0</v>
      </c>
      <c r="CO399" s="7">
        <v>957.0</v>
      </c>
      <c r="CP399" s="19">
        <v>17.0</v>
      </c>
      <c r="CQ399" s="19">
        <v>11.0</v>
      </c>
      <c r="CR399" s="26">
        <f t="shared" si="37"/>
        <v>-6</v>
      </c>
      <c r="CS399" s="18">
        <f t="shared" si="38"/>
        <v>0.5409896929</v>
      </c>
      <c r="CT399" s="18">
        <f t="shared" si="39"/>
        <v>0.3500521542</v>
      </c>
      <c r="CU399" s="18">
        <f t="shared" si="40"/>
        <v>-0.1909375387</v>
      </c>
      <c r="CV399" s="30">
        <v>67.86</v>
      </c>
      <c r="CW399" s="30">
        <v>69.22</v>
      </c>
      <c r="CX399" s="30">
        <v>55.51</v>
      </c>
      <c r="CY399" s="30">
        <v>57.62</v>
      </c>
      <c r="CZ399" s="30">
        <v>54.72</v>
      </c>
      <c r="DA399" s="30">
        <v>70.84</v>
      </c>
      <c r="DB399" s="7">
        <v>0.0</v>
      </c>
      <c r="DC399" s="7">
        <v>1.0</v>
      </c>
      <c r="DD399" s="13">
        <f t="shared" si="41"/>
        <v>0</v>
      </c>
      <c r="DE399" s="7">
        <v>0.0</v>
      </c>
      <c r="DF399" s="7">
        <v>0.0</v>
      </c>
      <c r="DG399" s="7">
        <v>0.0</v>
      </c>
      <c r="DH399" s="7">
        <v>1.0</v>
      </c>
      <c r="DI399" s="7">
        <v>0.0</v>
      </c>
      <c r="DJ399" s="8" t="s">
        <v>4466</v>
      </c>
      <c r="DK399" s="7" t="s">
        <v>4467</v>
      </c>
    </row>
    <row r="400" ht="12.75" customHeight="1">
      <c r="A400" s="7" t="s">
        <v>2000</v>
      </c>
      <c r="B400" s="7" t="s">
        <v>1996</v>
      </c>
      <c r="C400" s="8" t="s">
        <v>628</v>
      </c>
      <c r="D400" s="9" t="s">
        <v>275</v>
      </c>
      <c r="E400" s="7">
        <v>65.0</v>
      </c>
      <c r="F400" s="7">
        <v>10.0</v>
      </c>
      <c r="G400" s="7">
        <v>9.0</v>
      </c>
      <c r="H400" s="24">
        <f t="shared" si="1"/>
        <v>19</v>
      </c>
      <c r="I400" s="25">
        <f t="shared" si="2"/>
        <v>1.474900811</v>
      </c>
      <c r="J400" s="19">
        <v>9.0</v>
      </c>
      <c r="K400" s="19">
        <v>6.0</v>
      </c>
      <c r="L400" s="19">
        <v>4.0</v>
      </c>
      <c r="M400" s="19">
        <v>77.0</v>
      </c>
      <c r="N400" s="19">
        <v>43.0</v>
      </c>
      <c r="O400" s="19">
        <v>24.0</v>
      </c>
      <c r="P400" s="19">
        <v>110.0</v>
      </c>
      <c r="Q400" s="10">
        <f t="shared" si="3"/>
        <v>0.1298701299</v>
      </c>
      <c r="R400" s="10">
        <f t="shared" si="4"/>
        <v>0.06944444444</v>
      </c>
      <c r="S400" s="7">
        <v>46376.0</v>
      </c>
      <c r="T400" s="14">
        <f t="shared" si="5"/>
        <v>11.89128205</v>
      </c>
      <c r="U400" s="14">
        <v>761.67</v>
      </c>
      <c r="V400" s="14">
        <f t="shared" si="6"/>
        <v>11.718</v>
      </c>
      <c r="W400" s="14">
        <v>2376.41</v>
      </c>
      <c r="X400" s="14">
        <f t="shared" si="7"/>
        <v>36.56015385</v>
      </c>
      <c r="Y400" s="13">
        <f t="shared" si="8"/>
        <v>0.2427184775</v>
      </c>
      <c r="Z400" s="12">
        <f t="shared" si="9"/>
        <v>81.91304348</v>
      </c>
      <c r="AA400" s="19">
        <v>32.0</v>
      </c>
      <c r="AB400" s="19">
        <v>71.0</v>
      </c>
      <c r="AC400" s="19">
        <v>121.0</v>
      </c>
      <c r="AD400" s="19">
        <v>12.0</v>
      </c>
      <c r="AE400" s="19">
        <v>19.0</v>
      </c>
      <c r="AF400" s="10">
        <f t="shared" si="10"/>
        <v>0.3913043478</v>
      </c>
      <c r="AG400" s="10">
        <f t="shared" si="11"/>
        <v>0.4347826087</v>
      </c>
      <c r="AH400" s="10">
        <f t="shared" si="12"/>
        <v>0.8260869565</v>
      </c>
      <c r="AI400" s="19">
        <v>211.0</v>
      </c>
      <c r="AJ400" s="13">
        <f t="shared" si="13"/>
        <v>0.2997159091</v>
      </c>
      <c r="AK400" s="19">
        <v>209.0</v>
      </c>
      <c r="AL400" s="13">
        <f t="shared" si="14"/>
        <v>0.296875</v>
      </c>
      <c r="AM400" s="19">
        <v>284.0</v>
      </c>
      <c r="AN400" s="13">
        <f t="shared" si="15"/>
        <v>0.4034090909</v>
      </c>
      <c r="AO400" s="13">
        <f t="shared" si="16"/>
        <v>0.5023809524</v>
      </c>
      <c r="AP400" s="8">
        <v>9.0</v>
      </c>
      <c r="AQ400" s="14">
        <v>1.05</v>
      </c>
      <c r="AR400" s="19">
        <v>17.36</v>
      </c>
      <c r="AS400" s="26">
        <v>9.0</v>
      </c>
      <c r="AT400" s="27">
        <v>0.212</v>
      </c>
      <c r="AU400" s="8">
        <v>11.0</v>
      </c>
      <c r="AV400" s="27">
        <v>-0.6940000000000001</v>
      </c>
      <c r="AW400" s="19">
        <v>49.36</v>
      </c>
      <c r="AX400" s="19">
        <v>18.04</v>
      </c>
      <c r="AY400" s="27">
        <v>0.558</v>
      </c>
      <c r="AZ400" s="27">
        <v>3.623</v>
      </c>
      <c r="BA400" s="19">
        <v>51.76</v>
      </c>
      <c r="BB400" s="13">
        <f t="shared" si="17"/>
        <v>0.07324840764</v>
      </c>
      <c r="BC400" s="28">
        <f t="shared" si="18"/>
        <v>0.9331306991</v>
      </c>
      <c r="BD400" s="26">
        <f t="shared" si="19"/>
        <v>1006.379107</v>
      </c>
      <c r="BE400" s="13">
        <f t="shared" si="20"/>
        <v>0.006379106731</v>
      </c>
      <c r="BF400" s="18">
        <f t="shared" si="21"/>
        <v>1.811808263</v>
      </c>
      <c r="BG400" s="18">
        <f t="shared" si="22"/>
        <v>1.733033991</v>
      </c>
      <c r="BH400" s="14">
        <f t="shared" si="23"/>
        <v>24.73512151</v>
      </c>
      <c r="BI400" s="14">
        <f t="shared" si="24"/>
        <v>25.91673559</v>
      </c>
      <c r="BJ400" s="14">
        <f t="shared" si="25"/>
        <v>51.36082555</v>
      </c>
      <c r="BK400" s="14">
        <f t="shared" si="26"/>
        <v>52.46366537</v>
      </c>
      <c r="BL400" s="14">
        <f t="shared" si="27"/>
        <v>-1.102839813</v>
      </c>
      <c r="BM400" s="19">
        <v>23.0</v>
      </c>
      <c r="BN400" s="19">
        <v>22.0</v>
      </c>
      <c r="BO400" s="26">
        <v>291.0</v>
      </c>
      <c r="BP400" s="26">
        <v>307.0</v>
      </c>
      <c r="BQ400" s="19">
        <v>168.0</v>
      </c>
      <c r="BR400" s="19">
        <v>132.0</v>
      </c>
      <c r="BS400" s="19">
        <v>170.0</v>
      </c>
      <c r="BT400" s="19">
        <v>205.0</v>
      </c>
      <c r="BU400" s="19">
        <v>312.0</v>
      </c>
      <c r="BV400" s="19">
        <v>293.0</v>
      </c>
      <c r="BW400" s="13">
        <f t="shared" si="28"/>
        <v>0.5157024793</v>
      </c>
      <c r="BX400" s="14">
        <v>-3.01</v>
      </c>
      <c r="BY400" s="29">
        <f t="shared" si="29"/>
        <v>-5.56698267</v>
      </c>
      <c r="BZ400" s="18">
        <f t="shared" si="30"/>
        <v>2.216760535</v>
      </c>
      <c r="CA400" s="18">
        <f t="shared" si="31"/>
        <v>2.006550485</v>
      </c>
      <c r="CB400" s="14">
        <f t="shared" si="32"/>
        <v>28.51212689</v>
      </c>
      <c r="CC400" s="14">
        <f t="shared" si="33"/>
        <v>26.02782629</v>
      </c>
      <c r="CD400" s="14">
        <f t="shared" si="34"/>
        <v>55.97320352</v>
      </c>
      <c r="CE400" s="14">
        <f t="shared" si="35"/>
        <v>51.92188254</v>
      </c>
      <c r="CF400" s="14">
        <f t="shared" si="36"/>
        <v>-5.154160791</v>
      </c>
      <c r="CG400" s="7">
        <v>3139.716667</v>
      </c>
      <c r="CH400" s="7">
        <v>116.0</v>
      </c>
      <c r="CI400" s="7">
        <v>105.0</v>
      </c>
      <c r="CJ400" s="26">
        <v>1376.0</v>
      </c>
      <c r="CK400" s="7">
        <v>1257.0</v>
      </c>
      <c r="CL400" s="7">
        <v>652.0</v>
      </c>
      <c r="CM400" s="7">
        <v>537.0</v>
      </c>
      <c r="CN400" s="7">
        <v>785.0</v>
      </c>
      <c r="CO400" s="7">
        <v>818.0</v>
      </c>
      <c r="CP400" s="19">
        <v>5.0</v>
      </c>
      <c r="CQ400" s="19">
        <v>14.0</v>
      </c>
      <c r="CR400" s="26">
        <f t="shared" si="37"/>
        <v>9</v>
      </c>
      <c r="CS400" s="18">
        <f t="shared" si="38"/>
        <v>0.3881317923</v>
      </c>
      <c r="CT400" s="18">
        <f t="shared" si="39"/>
        <v>1.086769018</v>
      </c>
      <c r="CU400" s="18">
        <f t="shared" si="40"/>
        <v>0.6986372262</v>
      </c>
      <c r="CV400" s="30">
        <v>25.53</v>
      </c>
      <c r="CW400" s="30">
        <v>24.61</v>
      </c>
      <c r="CX400" s="30">
        <v>26.03</v>
      </c>
      <c r="CY400" s="30">
        <v>28.15</v>
      </c>
      <c r="CZ400" s="30">
        <v>33.82</v>
      </c>
      <c r="DA400" s="30">
        <v>26.03</v>
      </c>
      <c r="DB400" s="7">
        <v>8.0</v>
      </c>
      <c r="DC400" s="7">
        <v>10.0</v>
      </c>
      <c r="DD400" s="13">
        <f t="shared" si="41"/>
        <v>0.4444444444</v>
      </c>
      <c r="DE400" s="7">
        <v>-0.04</v>
      </c>
      <c r="DF400" s="7">
        <v>-1.45</v>
      </c>
      <c r="DG400" s="7">
        <v>9.0</v>
      </c>
      <c r="DH400" s="7">
        <v>6.0</v>
      </c>
      <c r="DI400" s="7">
        <v>3.0</v>
      </c>
      <c r="DJ400" s="8" t="s">
        <v>4468</v>
      </c>
      <c r="DK400" s="7" t="s">
        <v>4469</v>
      </c>
    </row>
    <row r="401" ht="12.75" customHeight="1">
      <c r="A401" s="7" t="s">
        <v>2005</v>
      </c>
      <c r="B401" s="7" t="s">
        <v>1996</v>
      </c>
      <c r="C401" s="8" t="s">
        <v>182</v>
      </c>
      <c r="D401" s="9" t="s">
        <v>150</v>
      </c>
      <c r="E401" s="7">
        <v>81.0</v>
      </c>
      <c r="F401" s="7">
        <v>9.0</v>
      </c>
      <c r="G401" s="7">
        <v>11.0</v>
      </c>
      <c r="H401" s="24">
        <f t="shared" si="1"/>
        <v>20</v>
      </c>
      <c r="I401" s="25">
        <f t="shared" si="2"/>
        <v>1.228061198</v>
      </c>
      <c r="J401" s="19">
        <v>9.0</v>
      </c>
      <c r="K401" s="19">
        <v>6.0</v>
      </c>
      <c r="L401" s="19">
        <v>5.0</v>
      </c>
      <c r="M401" s="19">
        <v>91.0</v>
      </c>
      <c r="N401" s="19">
        <v>31.0</v>
      </c>
      <c r="O401" s="19">
        <v>29.0</v>
      </c>
      <c r="P401" s="19">
        <v>100.0</v>
      </c>
      <c r="Q401" s="10">
        <f t="shared" si="3"/>
        <v>0.0989010989</v>
      </c>
      <c r="R401" s="10">
        <f t="shared" si="4"/>
        <v>0.05960264901</v>
      </c>
      <c r="S401" s="7">
        <v>58629.0</v>
      </c>
      <c r="T401" s="14">
        <f t="shared" si="5"/>
        <v>12.06358025</v>
      </c>
      <c r="U401" s="14">
        <v>941.48</v>
      </c>
      <c r="V401" s="14">
        <f t="shared" si="6"/>
        <v>11.62320988</v>
      </c>
      <c r="W401" s="14">
        <v>2932.54</v>
      </c>
      <c r="X401" s="14">
        <f t="shared" si="7"/>
        <v>36.20419753</v>
      </c>
      <c r="Y401" s="13">
        <f t="shared" si="8"/>
        <v>0.2430240422</v>
      </c>
      <c r="Z401" s="12">
        <f t="shared" si="9"/>
        <v>85.35483871</v>
      </c>
      <c r="AA401" s="19">
        <v>33.0</v>
      </c>
      <c r="AB401" s="19">
        <v>36.0</v>
      </c>
      <c r="AC401" s="19">
        <v>72.0</v>
      </c>
      <c r="AD401" s="19">
        <v>17.0</v>
      </c>
      <c r="AE401" s="19">
        <v>32.0</v>
      </c>
      <c r="AF401" s="10">
        <f t="shared" si="10"/>
        <v>0.2903225806</v>
      </c>
      <c r="AG401" s="10">
        <f t="shared" si="11"/>
        <v>0.3548387097</v>
      </c>
      <c r="AH401" s="10">
        <f t="shared" si="12"/>
        <v>0.6451612903</v>
      </c>
      <c r="AI401" s="19">
        <v>246.0</v>
      </c>
      <c r="AJ401" s="13">
        <f t="shared" si="13"/>
        <v>0.2932061979</v>
      </c>
      <c r="AK401" s="19">
        <v>283.0</v>
      </c>
      <c r="AL401" s="13">
        <f t="shared" si="14"/>
        <v>0.337306317</v>
      </c>
      <c r="AM401" s="19">
        <v>310.0</v>
      </c>
      <c r="AN401" s="13">
        <f t="shared" si="15"/>
        <v>0.3694874851</v>
      </c>
      <c r="AO401" s="13">
        <f t="shared" si="16"/>
        <v>0.4650283554</v>
      </c>
      <c r="AP401" s="8">
        <v>8.0</v>
      </c>
      <c r="AQ401" s="14">
        <v>-0.86</v>
      </c>
      <c r="AR401" s="19">
        <v>17.12</v>
      </c>
      <c r="AS401" s="26">
        <v>9.0</v>
      </c>
      <c r="AT401" s="27">
        <v>0.13</v>
      </c>
      <c r="AU401" s="8">
        <v>8.0</v>
      </c>
      <c r="AV401" s="27">
        <v>0.263</v>
      </c>
      <c r="AW401" s="19">
        <v>49.97</v>
      </c>
      <c r="AX401" s="19">
        <v>17.48</v>
      </c>
      <c r="AY401" s="27">
        <v>-0.9</v>
      </c>
      <c r="AZ401" s="27">
        <v>-5.92</v>
      </c>
      <c r="BA401" s="19">
        <v>48.27</v>
      </c>
      <c r="BB401" s="13">
        <f t="shared" si="17"/>
        <v>0.07029478458</v>
      </c>
      <c r="BC401" s="28">
        <f t="shared" si="18"/>
        <v>0.9125560538</v>
      </c>
      <c r="BD401" s="26">
        <f t="shared" si="19"/>
        <v>982.8508384</v>
      </c>
      <c r="BE401" s="13">
        <f t="shared" si="20"/>
        <v>-0.01714916161</v>
      </c>
      <c r="BF401" s="18">
        <f t="shared" si="21"/>
        <v>1.975612865</v>
      </c>
      <c r="BG401" s="18">
        <f t="shared" si="22"/>
        <v>2.485448443</v>
      </c>
      <c r="BH401" s="14">
        <f t="shared" si="23"/>
        <v>28.10468624</v>
      </c>
      <c r="BI401" s="14">
        <f t="shared" si="24"/>
        <v>28.42333347</v>
      </c>
      <c r="BJ401" s="14">
        <f t="shared" si="25"/>
        <v>51.42966393</v>
      </c>
      <c r="BK401" s="14">
        <f t="shared" si="26"/>
        <v>52.1944173</v>
      </c>
      <c r="BL401" s="14">
        <f t="shared" si="27"/>
        <v>-0.764753367</v>
      </c>
      <c r="BM401" s="19">
        <v>31.0</v>
      </c>
      <c r="BN401" s="19">
        <v>39.0</v>
      </c>
      <c r="BO401" s="26">
        <v>410.0</v>
      </c>
      <c r="BP401" s="26">
        <v>407.0</v>
      </c>
      <c r="BQ401" s="19">
        <v>168.0</v>
      </c>
      <c r="BR401" s="19">
        <v>146.0</v>
      </c>
      <c r="BS401" s="19">
        <v>198.0</v>
      </c>
      <c r="BT401" s="19">
        <v>227.0</v>
      </c>
      <c r="BU401" s="19">
        <v>396.0</v>
      </c>
      <c r="BV401" s="19">
        <v>360.0</v>
      </c>
      <c r="BW401" s="13">
        <f t="shared" si="28"/>
        <v>0.5238095238</v>
      </c>
      <c r="BX401" s="14">
        <v>2.9</v>
      </c>
      <c r="BY401" s="29">
        <f t="shared" si="29"/>
        <v>6.167566104</v>
      </c>
      <c r="BZ401" s="18">
        <f t="shared" si="30"/>
        <v>2.26365363</v>
      </c>
      <c r="CA401" s="18">
        <f t="shared" si="31"/>
        <v>2.403193922</v>
      </c>
      <c r="CB401" s="14">
        <f t="shared" si="32"/>
        <v>28.71429125</v>
      </c>
      <c r="CC401" s="14">
        <f t="shared" si="33"/>
        <v>30.06318074</v>
      </c>
      <c r="CD401" s="14">
        <f t="shared" si="34"/>
        <v>52.51366332</v>
      </c>
      <c r="CE401" s="14">
        <f t="shared" si="35"/>
        <v>57.10298849</v>
      </c>
      <c r="CF401" s="14">
        <f t="shared" si="36"/>
        <v>3.824571801</v>
      </c>
      <c r="CG401" s="7">
        <v>3869.85</v>
      </c>
      <c r="CH401" s="7">
        <v>146.0</v>
      </c>
      <c r="CI401" s="7">
        <v>155.0</v>
      </c>
      <c r="CJ401" s="26">
        <v>1706.0</v>
      </c>
      <c r="CK401" s="7">
        <v>1784.0</v>
      </c>
      <c r="CL401" s="7">
        <v>675.0</v>
      </c>
      <c r="CM401" s="7">
        <v>749.0</v>
      </c>
      <c r="CN401" s="7">
        <v>860.0</v>
      </c>
      <c r="CO401" s="7">
        <v>995.0</v>
      </c>
      <c r="CP401" s="19">
        <v>2.0</v>
      </c>
      <c r="CQ401" s="19">
        <v>6.0</v>
      </c>
      <c r="CR401" s="26">
        <f t="shared" si="37"/>
        <v>4</v>
      </c>
      <c r="CS401" s="18">
        <f t="shared" si="38"/>
        <v>0.1228061198</v>
      </c>
      <c r="CT401" s="18">
        <f t="shared" si="39"/>
        <v>0.3684183595</v>
      </c>
      <c r="CU401" s="18">
        <f t="shared" si="40"/>
        <v>0.2456122397</v>
      </c>
      <c r="CV401" s="30">
        <v>35.85</v>
      </c>
      <c r="CW401" s="30">
        <v>33.36</v>
      </c>
      <c r="CX401" s="30">
        <v>28.74</v>
      </c>
      <c r="CY401" s="30">
        <v>39.27</v>
      </c>
      <c r="CZ401" s="30">
        <v>34.14</v>
      </c>
      <c r="DA401" s="30">
        <v>37.27</v>
      </c>
      <c r="DB401" s="7">
        <v>352.0</v>
      </c>
      <c r="DC401" s="7">
        <v>401.0</v>
      </c>
      <c r="DD401" s="13">
        <f t="shared" si="41"/>
        <v>0.4674634794</v>
      </c>
      <c r="DE401" s="7">
        <v>1.38</v>
      </c>
      <c r="DF401" s="7">
        <v>-18.7</v>
      </c>
      <c r="DG401" s="7">
        <v>197.0</v>
      </c>
      <c r="DH401" s="7">
        <v>276.0</v>
      </c>
      <c r="DI401" s="7">
        <v>252.0</v>
      </c>
      <c r="DJ401" s="8" t="s">
        <v>4470</v>
      </c>
      <c r="DK401" s="7" t="s">
        <v>4471</v>
      </c>
    </row>
    <row r="402" ht="12.75" customHeight="1">
      <c r="A402" s="7" t="s">
        <v>2007</v>
      </c>
      <c r="B402" s="7" t="s">
        <v>2008</v>
      </c>
      <c r="C402" s="8" t="s">
        <v>860</v>
      </c>
      <c r="D402" s="9" t="s">
        <v>247</v>
      </c>
      <c r="E402" s="7">
        <v>36.0</v>
      </c>
      <c r="F402" s="7">
        <v>3.0</v>
      </c>
      <c r="G402" s="7">
        <v>5.0</v>
      </c>
      <c r="H402" s="24">
        <f t="shared" si="1"/>
        <v>8</v>
      </c>
      <c r="I402" s="25">
        <f t="shared" si="2"/>
        <v>1.107692308</v>
      </c>
      <c r="J402" s="19">
        <v>3.0</v>
      </c>
      <c r="K402" s="19">
        <v>2.0</v>
      </c>
      <c r="L402" s="19">
        <v>3.0</v>
      </c>
      <c r="M402" s="19">
        <v>37.0</v>
      </c>
      <c r="N402" s="19">
        <v>14.0</v>
      </c>
      <c r="O402" s="19">
        <v>20.0</v>
      </c>
      <c r="P402" s="19">
        <v>46.0</v>
      </c>
      <c r="Q402" s="10">
        <f t="shared" si="3"/>
        <v>0.08108108108</v>
      </c>
      <c r="R402" s="10">
        <f t="shared" si="4"/>
        <v>0.04225352113</v>
      </c>
      <c r="S402" s="7">
        <v>26000.0</v>
      </c>
      <c r="T402" s="14">
        <f t="shared" si="5"/>
        <v>12.03703704</v>
      </c>
      <c r="U402" s="14">
        <v>428.73</v>
      </c>
      <c r="V402" s="14">
        <f t="shared" si="6"/>
        <v>11.90916667</v>
      </c>
      <c r="W402" s="14">
        <v>1285.42</v>
      </c>
      <c r="X402" s="14">
        <f t="shared" si="7"/>
        <v>35.70611111</v>
      </c>
      <c r="Y402" s="13">
        <f t="shared" si="8"/>
        <v>0.2501123006</v>
      </c>
      <c r="Z402" s="12">
        <f t="shared" si="9"/>
        <v>38.66666667</v>
      </c>
      <c r="AA402" s="19">
        <v>6.0</v>
      </c>
      <c r="AB402" s="19">
        <v>93.0</v>
      </c>
      <c r="AC402" s="19">
        <v>32.0</v>
      </c>
      <c r="AD402" s="19">
        <v>13.0</v>
      </c>
      <c r="AE402" s="19">
        <v>11.0</v>
      </c>
      <c r="AF402" s="10">
        <f t="shared" si="10"/>
        <v>0.3333333333</v>
      </c>
      <c r="AG402" s="10">
        <f t="shared" si="11"/>
        <v>0.5555555556</v>
      </c>
      <c r="AH402" s="10">
        <f t="shared" si="12"/>
        <v>0.8888888889</v>
      </c>
      <c r="AI402" s="19">
        <v>119.0</v>
      </c>
      <c r="AJ402" s="13">
        <f t="shared" si="13"/>
        <v>0.2938271605</v>
      </c>
      <c r="AK402" s="19">
        <v>126.0</v>
      </c>
      <c r="AL402" s="13">
        <f t="shared" si="14"/>
        <v>0.3111111111</v>
      </c>
      <c r="AM402" s="19">
        <v>160.0</v>
      </c>
      <c r="AN402" s="13">
        <f t="shared" si="15"/>
        <v>0.3950617284</v>
      </c>
      <c r="AO402" s="13">
        <f t="shared" si="16"/>
        <v>0.4857142857</v>
      </c>
      <c r="AP402" s="8">
        <v>7.0</v>
      </c>
      <c r="AQ402" s="14">
        <v>1.97</v>
      </c>
      <c r="AR402" s="19">
        <v>17.19</v>
      </c>
      <c r="AS402" s="26">
        <v>8.0</v>
      </c>
      <c r="AT402" s="27">
        <v>0.152</v>
      </c>
      <c r="AU402" s="8">
        <v>7.0</v>
      </c>
      <c r="AV402" s="27">
        <v>-0.18</v>
      </c>
      <c r="AW402" s="19">
        <v>50.07</v>
      </c>
      <c r="AX402" s="19">
        <v>17.4</v>
      </c>
      <c r="AY402" s="27">
        <v>-1.687</v>
      </c>
      <c r="AZ402" s="27">
        <v>-3.708</v>
      </c>
      <c r="BA402" s="19">
        <v>48.47</v>
      </c>
      <c r="BB402" s="13">
        <f t="shared" si="17"/>
        <v>0.05172413793</v>
      </c>
      <c r="BC402" s="28">
        <f t="shared" si="18"/>
        <v>0.9209302326</v>
      </c>
      <c r="BD402" s="26">
        <f t="shared" si="19"/>
        <v>972.6543705</v>
      </c>
      <c r="BE402" s="13">
        <f t="shared" si="20"/>
        <v>-0.02734562951</v>
      </c>
      <c r="BF402" s="18">
        <f t="shared" si="21"/>
        <v>1.259533972</v>
      </c>
      <c r="BG402" s="18">
        <f t="shared" si="22"/>
        <v>2.379119726</v>
      </c>
      <c r="BH402" s="14">
        <f t="shared" si="23"/>
        <v>24.35099013</v>
      </c>
      <c r="BI402" s="14">
        <f t="shared" si="24"/>
        <v>30.08886712</v>
      </c>
      <c r="BJ402" s="14">
        <f t="shared" si="25"/>
        <v>48.98187671</v>
      </c>
      <c r="BK402" s="14">
        <f t="shared" si="26"/>
        <v>58.49835561</v>
      </c>
      <c r="BL402" s="14">
        <f t="shared" si="27"/>
        <v>-9.516478903</v>
      </c>
      <c r="BM402" s="19">
        <v>9.0</v>
      </c>
      <c r="BN402" s="19">
        <v>17.0</v>
      </c>
      <c r="BO402" s="26">
        <v>165.0</v>
      </c>
      <c r="BP402" s="26">
        <v>198.0</v>
      </c>
      <c r="BQ402" s="19">
        <v>70.0</v>
      </c>
      <c r="BR402" s="19">
        <v>90.0</v>
      </c>
      <c r="BS402" s="19">
        <v>106.0</v>
      </c>
      <c r="BT402" s="19">
        <v>113.0</v>
      </c>
      <c r="BU402" s="19">
        <v>172.0</v>
      </c>
      <c r="BV402" s="19">
        <v>216.0</v>
      </c>
      <c r="BW402" s="13">
        <f t="shared" si="28"/>
        <v>0.4432989691</v>
      </c>
      <c r="BX402" s="14">
        <v>-6.41</v>
      </c>
      <c r="BY402" s="29">
        <f t="shared" si="29"/>
        <v>-5.73562176</v>
      </c>
      <c r="BZ402" s="18">
        <f t="shared" si="30"/>
        <v>2.121974222</v>
      </c>
      <c r="CA402" s="18">
        <f t="shared" si="31"/>
        <v>2.51100283</v>
      </c>
      <c r="CB402" s="14">
        <f t="shared" si="32"/>
        <v>28.85884942</v>
      </c>
      <c r="CC402" s="14">
        <f t="shared" si="33"/>
        <v>30.80399246</v>
      </c>
      <c r="CD402" s="14">
        <f t="shared" si="34"/>
        <v>54.81766741</v>
      </c>
      <c r="CE402" s="14">
        <f t="shared" si="35"/>
        <v>57.75306509</v>
      </c>
      <c r="CF402" s="14">
        <f t="shared" si="36"/>
        <v>-6.581081229</v>
      </c>
      <c r="CG402" s="7">
        <v>1696.533333</v>
      </c>
      <c r="CH402" s="7">
        <v>60.0</v>
      </c>
      <c r="CI402" s="7">
        <v>71.0</v>
      </c>
      <c r="CJ402" s="26">
        <v>756.0</v>
      </c>
      <c r="CK402" s="7">
        <v>800.0</v>
      </c>
      <c r="CL402" s="7">
        <v>303.0</v>
      </c>
      <c r="CM402" s="7">
        <v>341.0</v>
      </c>
      <c r="CN402" s="7">
        <v>431.0</v>
      </c>
      <c r="CO402" s="7">
        <v>421.0</v>
      </c>
      <c r="CP402" s="19">
        <v>10.0</v>
      </c>
      <c r="CQ402" s="19">
        <v>4.0</v>
      </c>
      <c r="CR402" s="26">
        <f t="shared" si="37"/>
        <v>-6</v>
      </c>
      <c r="CS402" s="18">
        <f t="shared" si="38"/>
        <v>1.384615385</v>
      </c>
      <c r="CT402" s="18">
        <f t="shared" si="39"/>
        <v>0.5538461538</v>
      </c>
      <c r="CU402" s="18">
        <f t="shared" si="40"/>
        <v>-0.8307692308</v>
      </c>
      <c r="CV402" s="30">
        <v>13.52</v>
      </c>
      <c r="CW402" s="30">
        <v>15.8</v>
      </c>
      <c r="CX402" s="30">
        <v>13.49</v>
      </c>
      <c r="CY402" s="30">
        <v>12.2</v>
      </c>
      <c r="CZ402" s="30">
        <v>17.33</v>
      </c>
      <c r="DA402" s="30">
        <v>20.62</v>
      </c>
      <c r="DB402" s="7">
        <v>1.0</v>
      </c>
      <c r="DC402" s="7">
        <v>2.0</v>
      </c>
      <c r="DD402" s="13">
        <f t="shared" si="41"/>
        <v>0.3333333333</v>
      </c>
      <c r="DE402" s="7">
        <v>0.0</v>
      </c>
      <c r="DF402" s="7">
        <v>0.0</v>
      </c>
      <c r="DG402" s="7">
        <v>1.0</v>
      </c>
      <c r="DH402" s="7">
        <v>1.0</v>
      </c>
      <c r="DI402" s="7">
        <v>1.0</v>
      </c>
      <c r="DJ402" s="8" t="s">
        <v>4472</v>
      </c>
      <c r="DK402" s="7" t="s">
        <v>4473</v>
      </c>
    </row>
    <row r="403" ht="12.75" customHeight="1">
      <c r="A403" s="7" t="s">
        <v>2011</v>
      </c>
      <c r="B403" s="7" t="s">
        <v>2012</v>
      </c>
      <c r="C403" s="8" t="s">
        <v>305</v>
      </c>
      <c r="D403" s="9" t="s">
        <v>260</v>
      </c>
      <c r="E403" s="7">
        <v>2.0</v>
      </c>
      <c r="F403" s="7">
        <v>0.0</v>
      </c>
      <c r="G403" s="7">
        <v>0.0</v>
      </c>
      <c r="H403" s="24">
        <f t="shared" si="1"/>
        <v>0</v>
      </c>
      <c r="I403" s="25">
        <f t="shared" si="2"/>
        <v>0</v>
      </c>
      <c r="J403" s="19">
        <v>0.0</v>
      </c>
      <c r="K403" s="19">
        <v>0.0</v>
      </c>
      <c r="L403" s="19">
        <v>0.0</v>
      </c>
      <c r="M403" s="19">
        <v>0.0</v>
      </c>
      <c r="N403" s="19">
        <v>0.0</v>
      </c>
      <c r="O403" s="19">
        <v>0.0</v>
      </c>
      <c r="P403" s="19">
        <v>0.0</v>
      </c>
      <c r="Q403" s="10">
        <f t="shared" si="3"/>
        <v>0</v>
      </c>
      <c r="R403" s="10">
        <f t="shared" si="4"/>
        <v>0</v>
      </c>
      <c r="S403" s="7">
        <v>1646.0</v>
      </c>
      <c r="T403" s="14">
        <f t="shared" si="5"/>
        <v>13.71666667</v>
      </c>
      <c r="U403" s="14">
        <v>25.41</v>
      </c>
      <c r="V403" s="14">
        <f t="shared" si="6"/>
        <v>12.705</v>
      </c>
      <c r="W403" s="14">
        <v>78.69</v>
      </c>
      <c r="X403" s="14">
        <f t="shared" si="7"/>
        <v>39.345</v>
      </c>
      <c r="Y403" s="13">
        <f t="shared" si="8"/>
        <v>0.244092219</v>
      </c>
      <c r="Z403" s="12">
        <f t="shared" si="9"/>
        <v>0</v>
      </c>
      <c r="AA403" s="19">
        <v>1.0</v>
      </c>
      <c r="AB403" s="19">
        <v>5.0</v>
      </c>
      <c r="AC403" s="19">
        <v>2.0</v>
      </c>
      <c r="AD403" s="19">
        <v>1.0</v>
      </c>
      <c r="AE403" s="19">
        <v>0.0</v>
      </c>
      <c r="AF403" s="10">
        <f t="shared" si="10"/>
        <v>0</v>
      </c>
      <c r="AG403" s="10">
        <f t="shared" si="11"/>
        <v>0</v>
      </c>
      <c r="AH403" s="10">
        <f t="shared" si="12"/>
        <v>0</v>
      </c>
      <c r="AI403" s="19">
        <v>6.0</v>
      </c>
      <c r="AJ403" s="13">
        <f t="shared" si="13"/>
        <v>0.3157894737</v>
      </c>
      <c r="AK403" s="19">
        <v>5.0</v>
      </c>
      <c r="AL403" s="13">
        <f t="shared" si="14"/>
        <v>0.2631578947</v>
      </c>
      <c r="AM403" s="19">
        <v>8.0</v>
      </c>
      <c r="AN403" s="13">
        <f t="shared" si="15"/>
        <v>0.4210526316</v>
      </c>
      <c r="AO403" s="13">
        <f t="shared" si="16"/>
        <v>0.5454545455</v>
      </c>
      <c r="AP403" s="8">
        <v>11.0</v>
      </c>
      <c r="AQ403" s="14">
        <v>19.25</v>
      </c>
      <c r="AR403" s="19">
        <v>16.54</v>
      </c>
      <c r="AS403" s="26">
        <v>15.0</v>
      </c>
      <c r="AT403" s="27">
        <v>4.457</v>
      </c>
      <c r="AU403" s="8">
        <v>1.0</v>
      </c>
      <c r="AV403" s="27">
        <v>-0.147</v>
      </c>
      <c r="AW403" s="19">
        <v>49.46</v>
      </c>
      <c r="AX403" s="19">
        <v>17.26</v>
      </c>
      <c r="AY403" s="27">
        <v>9.298</v>
      </c>
      <c r="AZ403" s="27">
        <v>3.641</v>
      </c>
      <c r="BA403" s="19">
        <v>49.3</v>
      </c>
      <c r="BB403" s="13">
        <f t="shared" si="17"/>
        <v>0</v>
      </c>
      <c r="BC403" s="28">
        <f t="shared" si="18"/>
        <v>1</v>
      </c>
      <c r="BD403" s="26">
        <f t="shared" si="19"/>
        <v>1000</v>
      </c>
      <c r="BE403" s="13">
        <f t="shared" si="20"/>
        <v>0</v>
      </c>
      <c r="BF403" s="18">
        <f t="shared" si="21"/>
        <v>0</v>
      </c>
      <c r="BG403" s="18">
        <f t="shared" si="22"/>
        <v>0</v>
      </c>
      <c r="BH403" s="14">
        <f t="shared" si="23"/>
        <v>21.2514758</v>
      </c>
      <c r="BI403" s="14">
        <f t="shared" si="24"/>
        <v>16.52892562</v>
      </c>
      <c r="BJ403" s="14">
        <f t="shared" si="25"/>
        <v>40.14167651</v>
      </c>
      <c r="BK403" s="14">
        <f t="shared" si="26"/>
        <v>33.05785124</v>
      </c>
      <c r="BL403" s="14">
        <f t="shared" si="27"/>
        <v>7.083825266</v>
      </c>
      <c r="BM403" s="19">
        <v>0.0</v>
      </c>
      <c r="BN403" s="19">
        <v>0.0</v>
      </c>
      <c r="BO403" s="26">
        <v>9.0</v>
      </c>
      <c r="BP403" s="26">
        <v>7.0</v>
      </c>
      <c r="BQ403" s="19">
        <v>7.0</v>
      </c>
      <c r="BR403" s="19">
        <v>5.0</v>
      </c>
      <c r="BS403" s="19">
        <v>1.0</v>
      </c>
      <c r="BT403" s="19">
        <v>2.0</v>
      </c>
      <c r="BU403" s="19">
        <v>12.0</v>
      </c>
      <c r="BV403" s="19">
        <v>6.0</v>
      </c>
      <c r="BW403" s="13">
        <f t="shared" si="28"/>
        <v>0.6666666667</v>
      </c>
      <c r="BX403" s="14">
        <v>26.98</v>
      </c>
      <c r="BY403" s="29">
        <f t="shared" si="29"/>
        <v>2.114916175</v>
      </c>
      <c r="BZ403" s="18">
        <f t="shared" si="30"/>
        <v>2.305475504</v>
      </c>
      <c r="CA403" s="18">
        <f t="shared" si="31"/>
        <v>2.88184438</v>
      </c>
      <c r="CB403" s="14">
        <f t="shared" si="32"/>
        <v>18.44380403</v>
      </c>
      <c r="CC403" s="14">
        <f t="shared" si="33"/>
        <v>24.78386167</v>
      </c>
      <c r="CD403" s="14">
        <f t="shared" si="34"/>
        <v>39.76945245</v>
      </c>
      <c r="CE403" s="14">
        <f t="shared" si="35"/>
        <v>47.83861671</v>
      </c>
      <c r="CF403" s="14">
        <f t="shared" si="36"/>
        <v>15.15298953</v>
      </c>
      <c r="CG403" s="7">
        <v>104.1</v>
      </c>
      <c r="CH403" s="7">
        <v>4.0</v>
      </c>
      <c r="CI403" s="7">
        <v>5.0</v>
      </c>
      <c r="CJ403" s="26">
        <v>28.0</v>
      </c>
      <c r="CK403" s="7">
        <v>38.0</v>
      </c>
      <c r="CL403" s="7">
        <v>16.0</v>
      </c>
      <c r="CM403" s="7">
        <v>18.0</v>
      </c>
      <c r="CN403" s="7">
        <v>21.0</v>
      </c>
      <c r="CO403" s="7">
        <v>22.0</v>
      </c>
      <c r="CP403" s="19">
        <v>2.0</v>
      </c>
      <c r="CQ403" s="19">
        <v>0.0</v>
      </c>
      <c r="CR403" s="26">
        <f t="shared" si="37"/>
        <v>-2</v>
      </c>
      <c r="CS403" s="18">
        <f t="shared" si="38"/>
        <v>4.374240583</v>
      </c>
      <c r="CT403" s="18">
        <f t="shared" si="39"/>
        <v>0</v>
      </c>
      <c r="CU403" s="18">
        <f t="shared" si="40"/>
        <v>-4.374240583</v>
      </c>
      <c r="CV403" s="30">
        <v>1.01</v>
      </c>
      <c r="CW403" s="30">
        <v>0.49</v>
      </c>
      <c r="CX403" s="30">
        <v>1.16</v>
      </c>
      <c r="CY403" s="30">
        <v>0.94</v>
      </c>
      <c r="CZ403" s="30">
        <v>1.19</v>
      </c>
      <c r="DA403" s="30">
        <v>0.84</v>
      </c>
      <c r="DB403" s="7">
        <v>5.0</v>
      </c>
      <c r="DC403" s="7">
        <v>4.0</v>
      </c>
      <c r="DD403" s="13">
        <f t="shared" si="41"/>
        <v>0.5555555556</v>
      </c>
      <c r="DE403" s="7">
        <v>0.0</v>
      </c>
      <c r="DF403" s="7">
        <v>1.0</v>
      </c>
      <c r="DG403" s="7">
        <v>2.0</v>
      </c>
      <c r="DH403" s="7">
        <v>5.0</v>
      </c>
      <c r="DI403" s="7">
        <v>2.0</v>
      </c>
      <c r="DJ403" s="8" t="s">
        <v>4474</v>
      </c>
      <c r="DK403" s="7" t="s">
        <v>4475</v>
      </c>
    </row>
    <row r="404" ht="12.75" customHeight="1">
      <c r="A404" s="7" t="s">
        <v>2014</v>
      </c>
      <c r="B404" s="7" t="s">
        <v>2015</v>
      </c>
      <c r="C404" s="8" t="s">
        <v>222</v>
      </c>
      <c r="D404" s="9" t="s">
        <v>174</v>
      </c>
      <c r="E404" s="7">
        <v>67.0</v>
      </c>
      <c r="F404" s="7">
        <v>5.0</v>
      </c>
      <c r="G404" s="7">
        <v>19.0</v>
      </c>
      <c r="H404" s="24">
        <f t="shared" si="1"/>
        <v>24</v>
      </c>
      <c r="I404" s="25">
        <f t="shared" si="2"/>
        <v>1.088572509</v>
      </c>
      <c r="J404" s="19">
        <v>4.0</v>
      </c>
      <c r="K404" s="19">
        <v>7.0</v>
      </c>
      <c r="L404" s="19">
        <v>7.0</v>
      </c>
      <c r="M404" s="19">
        <v>92.0</v>
      </c>
      <c r="N404" s="19">
        <v>41.0</v>
      </c>
      <c r="O404" s="19">
        <v>71.0</v>
      </c>
      <c r="P404" s="19">
        <v>47.0</v>
      </c>
      <c r="Q404" s="10">
        <f t="shared" si="3"/>
        <v>0.05434782609</v>
      </c>
      <c r="R404" s="10">
        <f t="shared" si="4"/>
        <v>0.02450980392</v>
      </c>
      <c r="S404" s="7">
        <v>79370.0</v>
      </c>
      <c r="T404" s="14">
        <f t="shared" si="5"/>
        <v>19.74378109</v>
      </c>
      <c r="U404" s="14">
        <v>1210.57</v>
      </c>
      <c r="V404" s="14">
        <f t="shared" si="6"/>
        <v>18.06820896</v>
      </c>
      <c r="W404" s="14">
        <v>2059.43</v>
      </c>
      <c r="X404" s="14">
        <f t="shared" si="7"/>
        <v>30.73776119</v>
      </c>
      <c r="Y404" s="13">
        <f t="shared" si="8"/>
        <v>0.370204893</v>
      </c>
      <c r="Z404" s="12">
        <f t="shared" si="9"/>
        <v>104.4878049</v>
      </c>
      <c r="AA404" s="19">
        <v>83.0</v>
      </c>
      <c r="AB404" s="19">
        <v>12.0</v>
      </c>
      <c r="AC404" s="19">
        <v>64.0</v>
      </c>
      <c r="AD404" s="19">
        <v>32.0</v>
      </c>
      <c r="AE404" s="19">
        <v>17.0</v>
      </c>
      <c r="AF404" s="10">
        <f t="shared" si="10"/>
        <v>0.09756097561</v>
      </c>
      <c r="AG404" s="10">
        <f t="shared" si="11"/>
        <v>0.3414634146</v>
      </c>
      <c r="AH404" s="10">
        <f t="shared" si="12"/>
        <v>0.4390243902</v>
      </c>
      <c r="AI404" s="19">
        <v>361.0</v>
      </c>
      <c r="AJ404" s="13">
        <f t="shared" si="13"/>
        <v>0.2927818329</v>
      </c>
      <c r="AK404" s="19">
        <v>430.0</v>
      </c>
      <c r="AL404" s="13">
        <f t="shared" si="14"/>
        <v>0.3487429035</v>
      </c>
      <c r="AM404" s="19">
        <v>442.0</v>
      </c>
      <c r="AN404" s="13">
        <f t="shared" si="15"/>
        <v>0.3584752636</v>
      </c>
      <c r="AO404" s="13">
        <f t="shared" si="16"/>
        <v>0.4563843236</v>
      </c>
      <c r="AP404" s="8">
        <v>2.0</v>
      </c>
      <c r="AQ404" s="14">
        <v>-9.96</v>
      </c>
      <c r="AR404" s="19">
        <v>17.92</v>
      </c>
      <c r="AS404" s="26">
        <v>2.0</v>
      </c>
      <c r="AT404" s="27">
        <v>1.488</v>
      </c>
      <c r="AU404" s="8">
        <v>2.0</v>
      </c>
      <c r="AV404" s="27">
        <v>1.226</v>
      </c>
      <c r="AW404" s="19">
        <v>50.44</v>
      </c>
      <c r="AX404" s="19">
        <v>17.49</v>
      </c>
      <c r="AY404" s="27">
        <v>1.073</v>
      </c>
      <c r="AZ404" s="27">
        <v>2.55</v>
      </c>
      <c r="BA404" s="19">
        <v>51.21</v>
      </c>
      <c r="BB404" s="13">
        <f t="shared" si="17"/>
        <v>0.06699346405</v>
      </c>
      <c r="BC404" s="28">
        <f t="shared" si="18"/>
        <v>0.9299474606</v>
      </c>
      <c r="BD404" s="26">
        <f t="shared" si="19"/>
        <v>996.9409246</v>
      </c>
      <c r="BE404" s="13">
        <f t="shared" si="20"/>
        <v>-0.003059075352</v>
      </c>
      <c r="BF404" s="18">
        <f t="shared" si="21"/>
        <v>2.032100581</v>
      </c>
      <c r="BG404" s="18">
        <f t="shared" si="22"/>
        <v>1.982537152</v>
      </c>
      <c r="BH404" s="14">
        <f t="shared" si="23"/>
        <v>30.33281842</v>
      </c>
      <c r="BI404" s="14">
        <f t="shared" si="24"/>
        <v>28.30071784</v>
      </c>
      <c r="BJ404" s="14">
        <f t="shared" si="25"/>
        <v>57.64226769</v>
      </c>
      <c r="BK404" s="14">
        <f t="shared" si="26"/>
        <v>52.68592481</v>
      </c>
      <c r="BL404" s="14">
        <f t="shared" si="27"/>
        <v>4.95634288</v>
      </c>
      <c r="BM404" s="19">
        <v>41.0</v>
      </c>
      <c r="BN404" s="19">
        <v>40.0</v>
      </c>
      <c r="BO404" s="26">
        <v>571.0</v>
      </c>
      <c r="BP404" s="26">
        <v>531.0</v>
      </c>
      <c r="BQ404" s="19">
        <v>247.0</v>
      </c>
      <c r="BR404" s="19">
        <v>204.0</v>
      </c>
      <c r="BS404" s="19">
        <v>304.0</v>
      </c>
      <c r="BT404" s="19">
        <v>288.0</v>
      </c>
      <c r="BU404" s="19">
        <v>542.0</v>
      </c>
      <c r="BV404" s="19">
        <v>484.0</v>
      </c>
      <c r="BW404" s="13">
        <f t="shared" si="28"/>
        <v>0.5282651072</v>
      </c>
      <c r="BX404" s="14">
        <v>4.13</v>
      </c>
      <c r="BY404" s="29">
        <f t="shared" si="29"/>
        <v>4.589119112</v>
      </c>
      <c r="BZ404" s="18">
        <f t="shared" si="30"/>
        <v>2.002643653</v>
      </c>
      <c r="CA404" s="18">
        <f t="shared" si="31"/>
        <v>1.984270776</v>
      </c>
      <c r="CB404" s="14">
        <f t="shared" si="32"/>
        <v>30.22338357</v>
      </c>
      <c r="CC404" s="14">
        <f t="shared" si="33"/>
        <v>29.3047397</v>
      </c>
      <c r="CD404" s="14">
        <f t="shared" si="34"/>
        <v>55.90866639</v>
      </c>
      <c r="CE404" s="14">
        <f t="shared" si="35"/>
        <v>54.21836166</v>
      </c>
      <c r="CF404" s="14">
        <f t="shared" si="36"/>
        <v>3.266038145</v>
      </c>
      <c r="CG404" s="7">
        <v>3265.683333</v>
      </c>
      <c r="CH404" s="7">
        <v>109.0</v>
      </c>
      <c r="CI404" s="7">
        <v>108.0</v>
      </c>
      <c r="CJ404" s="26">
        <v>1536.0</v>
      </c>
      <c r="CK404" s="7">
        <v>1487.0</v>
      </c>
      <c r="CL404" s="7">
        <v>581.0</v>
      </c>
      <c r="CM404" s="7">
        <v>584.0</v>
      </c>
      <c r="CN404" s="7">
        <v>817.0</v>
      </c>
      <c r="CO404" s="7">
        <v>772.0</v>
      </c>
      <c r="CP404" s="19">
        <v>7.0</v>
      </c>
      <c r="CQ404" s="19">
        <v>5.0</v>
      </c>
      <c r="CR404" s="26">
        <f t="shared" si="37"/>
        <v>-2</v>
      </c>
      <c r="CS404" s="18">
        <f t="shared" si="38"/>
        <v>0.317500315</v>
      </c>
      <c r="CT404" s="18">
        <f t="shared" si="39"/>
        <v>0.2267859393</v>
      </c>
      <c r="CU404" s="18">
        <f t="shared" si="40"/>
        <v>-0.09071437571</v>
      </c>
      <c r="CV404" s="30">
        <v>49.08</v>
      </c>
      <c r="CW404" s="30">
        <v>46.67</v>
      </c>
      <c r="CX404" s="30">
        <v>52.78</v>
      </c>
      <c r="CY404" s="30">
        <v>43.42</v>
      </c>
      <c r="CZ404" s="30">
        <v>52.22</v>
      </c>
      <c r="DA404" s="30">
        <v>50.29</v>
      </c>
      <c r="DB404" s="7">
        <v>0.0</v>
      </c>
      <c r="DC404" s="7">
        <v>0.0</v>
      </c>
      <c r="DD404" s="13" t="str">
        <f t="shared" si="41"/>
        <v> </v>
      </c>
      <c r="DE404" s="7">
        <v>0.0</v>
      </c>
      <c r="DF404" s="7">
        <v>0.0</v>
      </c>
      <c r="DG404" s="7">
        <v>0.0</v>
      </c>
      <c r="DH404" s="7">
        <v>0.0</v>
      </c>
      <c r="DI404" s="7">
        <v>0.0</v>
      </c>
      <c r="DJ404" s="8" t="s">
        <v>4476</v>
      </c>
      <c r="DK404" s="7" t="s">
        <v>4477</v>
      </c>
    </row>
    <row r="405" ht="12.75" customHeight="1">
      <c r="A405" s="7" t="s">
        <v>464</v>
      </c>
      <c r="B405" s="7" t="s">
        <v>2020</v>
      </c>
      <c r="C405" s="8" t="s">
        <v>149</v>
      </c>
      <c r="D405" s="9" t="s">
        <v>260</v>
      </c>
      <c r="E405" s="7">
        <v>11.0</v>
      </c>
      <c r="F405" s="7">
        <v>1.0</v>
      </c>
      <c r="G405" s="7">
        <v>0.0</v>
      </c>
      <c r="H405" s="24">
        <f t="shared" si="1"/>
        <v>1</v>
      </c>
      <c r="I405" s="25">
        <f t="shared" si="2"/>
        <v>0.516721688</v>
      </c>
      <c r="J405" s="19">
        <v>1.0</v>
      </c>
      <c r="K405" s="19">
        <v>0.0</v>
      </c>
      <c r="L405" s="19">
        <v>0.0</v>
      </c>
      <c r="M405" s="19">
        <v>5.0</v>
      </c>
      <c r="N405" s="19">
        <v>3.0</v>
      </c>
      <c r="O405" s="19">
        <v>2.0</v>
      </c>
      <c r="P405" s="19">
        <v>7.0</v>
      </c>
      <c r="Q405" s="10">
        <f t="shared" si="3"/>
        <v>0.2</v>
      </c>
      <c r="R405" s="10">
        <f t="shared" si="4"/>
        <v>0.1</v>
      </c>
      <c r="S405" s="7">
        <v>6967.0</v>
      </c>
      <c r="T405" s="14">
        <f t="shared" si="5"/>
        <v>10.55606061</v>
      </c>
      <c r="U405" s="14">
        <v>113.09</v>
      </c>
      <c r="V405" s="14">
        <f t="shared" si="6"/>
        <v>10.28090909</v>
      </c>
      <c r="W405" s="14">
        <v>407.65</v>
      </c>
      <c r="X405" s="14">
        <f t="shared" si="7"/>
        <v>37.05909091</v>
      </c>
      <c r="Y405" s="13">
        <f t="shared" si="8"/>
        <v>0.2171717172</v>
      </c>
      <c r="Z405" s="12">
        <f t="shared" si="9"/>
        <v>0</v>
      </c>
      <c r="AA405" s="19">
        <v>11.0</v>
      </c>
      <c r="AB405" s="19">
        <v>13.0</v>
      </c>
      <c r="AC405" s="19">
        <v>12.0</v>
      </c>
      <c r="AD405" s="19">
        <v>2.0</v>
      </c>
      <c r="AE405" s="19">
        <v>1.0</v>
      </c>
      <c r="AF405" s="10">
        <f t="shared" si="10"/>
        <v>0.2</v>
      </c>
      <c r="AG405" s="10">
        <f t="shared" si="11"/>
        <v>0</v>
      </c>
      <c r="AH405" s="10">
        <f t="shared" si="12"/>
        <v>0.2</v>
      </c>
      <c r="AI405" s="19">
        <v>31.0</v>
      </c>
      <c r="AJ405" s="13">
        <f t="shared" si="13"/>
        <v>0.31</v>
      </c>
      <c r="AK405" s="19">
        <v>32.0</v>
      </c>
      <c r="AL405" s="13">
        <f t="shared" si="14"/>
        <v>0.32</v>
      </c>
      <c r="AM405" s="19">
        <v>37.0</v>
      </c>
      <c r="AN405" s="13">
        <f t="shared" si="15"/>
        <v>0.37</v>
      </c>
      <c r="AO405" s="13">
        <f t="shared" si="16"/>
        <v>0.4920634921</v>
      </c>
      <c r="AP405" s="8">
        <v>8.0</v>
      </c>
      <c r="AQ405" s="14">
        <v>0.47</v>
      </c>
      <c r="AR405" s="19">
        <v>16.93</v>
      </c>
      <c r="AS405" s="26">
        <v>10.0</v>
      </c>
      <c r="AT405" s="27">
        <v>-0.524</v>
      </c>
      <c r="AU405" s="8">
        <v>13.0</v>
      </c>
      <c r="AV405" s="27">
        <v>-1.722</v>
      </c>
      <c r="AW405" s="19">
        <v>49.2</v>
      </c>
      <c r="AX405" s="19">
        <v>16.79</v>
      </c>
      <c r="AY405" s="27">
        <v>-4.526</v>
      </c>
      <c r="AZ405" s="27">
        <v>-4.815</v>
      </c>
      <c r="BA405" s="19">
        <v>50.0</v>
      </c>
      <c r="BB405" s="13">
        <f t="shared" si="17"/>
        <v>0.1136363636</v>
      </c>
      <c r="BC405" s="28">
        <f t="shared" si="18"/>
        <v>0.9215686275</v>
      </c>
      <c r="BD405" s="26">
        <f t="shared" si="19"/>
        <v>1035.204991</v>
      </c>
      <c r="BE405" s="13">
        <f t="shared" si="20"/>
        <v>0.03520499109</v>
      </c>
      <c r="BF405" s="18">
        <f t="shared" si="21"/>
        <v>2.652754443</v>
      </c>
      <c r="BG405" s="18">
        <f t="shared" si="22"/>
        <v>2.122203555</v>
      </c>
      <c r="BH405" s="14">
        <f t="shared" si="23"/>
        <v>23.3442391</v>
      </c>
      <c r="BI405" s="14">
        <f t="shared" si="24"/>
        <v>27.05809532</v>
      </c>
      <c r="BJ405" s="14">
        <f t="shared" si="25"/>
        <v>39.79131665</v>
      </c>
      <c r="BK405" s="14">
        <f t="shared" si="26"/>
        <v>59.95225042</v>
      </c>
      <c r="BL405" s="14">
        <f t="shared" si="27"/>
        <v>-20.16093377</v>
      </c>
      <c r="BM405" s="19">
        <v>5.0</v>
      </c>
      <c r="BN405" s="19">
        <v>4.0</v>
      </c>
      <c r="BO405" s="26">
        <v>39.0</v>
      </c>
      <c r="BP405" s="26">
        <v>47.0</v>
      </c>
      <c r="BQ405" s="19">
        <v>13.0</v>
      </c>
      <c r="BR405" s="19">
        <v>30.0</v>
      </c>
      <c r="BS405" s="19">
        <v>18.0</v>
      </c>
      <c r="BT405" s="19">
        <v>32.0</v>
      </c>
      <c r="BU405" s="19">
        <v>36.0</v>
      </c>
      <c r="BV405" s="19">
        <v>57.0</v>
      </c>
      <c r="BW405" s="13">
        <f t="shared" si="28"/>
        <v>0.3870967742</v>
      </c>
      <c r="BX405" s="14">
        <v>-14.46</v>
      </c>
      <c r="BY405" s="29">
        <f t="shared" si="29"/>
        <v>-16.96745758</v>
      </c>
      <c r="BZ405" s="18">
        <f t="shared" si="30"/>
        <v>2.761000863</v>
      </c>
      <c r="CA405" s="18">
        <f t="shared" si="31"/>
        <v>2.530917458</v>
      </c>
      <c r="CB405" s="14">
        <f t="shared" si="32"/>
        <v>29.68075928</v>
      </c>
      <c r="CC405" s="14">
        <f t="shared" si="33"/>
        <v>26.68967501</v>
      </c>
      <c r="CD405" s="14">
        <f t="shared" si="34"/>
        <v>53.60943342</v>
      </c>
      <c r="CE405" s="14">
        <f t="shared" si="35"/>
        <v>51.76876618</v>
      </c>
      <c r="CF405" s="14">
        <f t="shared" si="36"/>
        <v>-22.00160101</v>
      </c>
      <c r="CG405" s="7">
        <v>521.55</v>
      </c>
      <c r="CH405" s="7">
        <v>24.0</v>
      </c>
      <c r="CI405" s="7">
        <v>22.0</v>
      </c>
      <c r="CJ405" s="26">
        <v>234.0</v>
      </c>
      <c r="CK405" s="7">
        <v>210.0</v>
      </c>
      <c r="CL405" s="7">
        <v>100.0</v>
      </c>
      <c r="CM405" s="7">
        <v>102.0</v>
      </c>
      <c r="CN405" s="7">
        <v>108.0</v>
      </c>
      <c r="CO405" s="7">
        <v>116.0</v>
      </c>
      <c r="CP405" s="19">
        <v>0.0</v>
      </c>
      <c r="CQ405" s="19">
        <v>0.0</v>
      </c>
      <c r="CR405" s="26">
        <f t="shared" si="37"/>
        <v>0</v>
      </c>
      <c r="CS405" s="18">
        <f t="shared" si="38"/>
        <v>0</v>
      </c>
      <c r="CT405" s="18">
        <f t="shared" si="39"/>
        <v>0</v>
      </c>
      <c r="CU405" s="18">
        <f t="shared" si="40"/>
        <v>0</v>
      </c>
      <c r="CV405" s="30">
        <v>3.42</v>
      </c>
      <c r="CW405" s="30">
        <v>4.17</v>
      </c>
      <c r="CX405" s="30">
        <v>5.71</v>
      </c>
      <c r="CY405" s="30">
        <v>7.0</v>
      </c>
      <c r="CZ405" s="30">
        <v>4.5600000000000005</v>
      </c>
      <c r="DA405" s="30">
        <v>5.18</v>
      </c>
      <c r="DB405" s="7">
        <v>15.0</v>
      </c>
      <c r="DC405" s="7">
        <v>18.0</v>
      </c>
      <c r="DD405" s="13">
        <f t="shared" si="41"/>
        <v>0.4545454545</v>
      </c>
      <c r="DE405" s="7">
        <v>0.01</v>
      </c>
      <c r="DF405" s="7">
        <v>-0.76</v>
      </c>
      <c r="DG405" s="7">
        <v>9.0</v>
      </c>
      <c r="DH405" s="7">
        <v>13.0</v>
      </c>
      <c r="DI405" s="7">
        <v>10.0</v>
      </c>
      <c r="DJ405" s="8" t="s">
        <v>4478</v>
      </c>
      <c r="DK405" s="7" t="s">
        <v>4479</v>
      </c>
    </row>
    <row r="406" ht="12.75" customHeight="1">
      <c r="A406" s="7" t="s">
        <v>1109</v>
      </c>
      <c r="B406" s="7" t="s">
        <v>2024</v>
      </c>
      <c r="C406" s="8" t="s">
        <v>149</v>
      </c>
      <c r="D406" s="9" t="s">
        <v>150</v>
      </c>
      <c r="E406" s="7">
        <v>44.0</v>
      </c>
      <c r="F406" s="7">
        <v>1.0</v>
      </c>
      <c r="G406" s="7">
        <v>3.0</v>
      </c>
      <c r="H406" s="24">
        <f t="shared" si="1"/>
        <v>4</v>
      </c>
      <c r="I406" s="25">
        <f t="shared" si="2"/>
        <v>0.5059199663</v>
      </c>
      <c r="J406" s="19">
        <v>1.0</v>
      </c>
      <c r="K406" s="19">
        <v>2.0</v>
      </c>
      <c r="L406" s="19">
        <v>1.0</v>
      </c>
      <c r="M406" s="19">
        <v>32.0</v>
      </c>
      <c r="N406" s="19">
        <v>6.0</v>
      </c>
      <c r="O406" s="19">
        <v>10.0</v>
      </c>
      <c r="P406" s="19">
        <v>29.0</v>
      </c>
      <c r="Q406" s="10">
        <f t="shared" si="3"/>
        <v>0.03125</v>
      </c>
      <c r="R406" s="10">
        <f t="shared" si="4"/>
        <v>0.02083333333</v>
      </c>
      <c r="S406" s="7">
        <v>28463.0</v>
      </c>
      <c r="T406" s="14">
        <f t="shared" si="5"/>
        <v>10.78143939</v>
      </c>
      <c r="U406" s="14">
        <v>469.33</v>
      </c>
      <c r="V406" s="14">
        <f t="shared" si="6"/>
        <v>10.66659091</v>
      </c>
      <c r="W406" s="14">
        <v>1639.37</v>
      </c>
      <c r="X406" s="14">
        <f t="shared" si="7"/>
        <v>37.25840909</v>
      </c>
      <c r="Y406" s="13">
        <f t="shared" si="8"/>
        <v>0.2225684071</v>
      </c>
      <c r="Z406" s="12">
        <f t="shared" si="9"/>
        <v>32.16666667</v>
      </c>
      <c r="AA406" s="19">
        <v>13.0</v>
      </c>
      <c r="AB406" s="19">
        <v>36.0</v>
      </c>
      <c r="AC406" s="19">
        <v>19.0</v>
      </c>
      <c r="AD406" s="19">
        <v>8.0</v>
      </c>
      <c r="AE406" s="19">
        <v>21.0</v>
      </c>
      <c r="AF406" s="10">
        <f t="shared" si="10"/>
        <v>0.08333333333</v>
      </c>
      <c r="AG406" s="10">
        <f t="shared" si="11"/>
        <v>0.25</v>
      </c>
      <c r="AH406" s="10">
        <f t="shared" si="12"/>
        <v>0.3333333333</v>
      </c>
      <c r="AI406" s="19">
        <v>130.0</v>
      </c>
      <c r="AJ406" s="13">
        <f t="shared" si="13"/>
        <v>0.3023255814</v>
      </c>
      <c r="AK406" s="19">
        <v>164.0</v>
      </c>
      <c r="AL406" s="13">
        <f t="shared" si="14"/>
        <v>0.3813953488</v>
      </c>
      <c r="AM406" s="19">
        <v>136.0</v>
      </c>
      <c r="AN406" s="13">
        <f t="shared" si="15"/>
        <v>0.3162790698</v>
      </c>
      <c r="AO406" s="13">
        <f t="shared" si="16"/>
        <v>0.4421768707</v>
      </c>
      <c r="AP406" s="8">
        <v>2.0</v>
      </c>
      <c r="AQ406" s="14">
        <v>-4.62</v>
      </c>
      <c r="AR406" s="19">
        <v>16.81</v>
      </c>
      <c r="AS406" s="26">
        <v>12.0</v>
      </c>
      <c r="AT406" s="27">
        <v>-0.211</v>
      </c>
      <c r="AU406" s="8">
        <v>11.0</v>
      </c>
      <c r="AV406" s="27">
        <v>-0.46900000000000003</v>
      </c>
      <c r="AW406" s="19">
        <v>49.77</v>
      </c>
      <c r="AX406" s="19">
        <v>17.06</v>
      </c>
      <c r="AY406" s="27">
        <v>-3.906</v>
      </c>
      <c r="AZ406" s="27">
        <v>-4.152</v>
      </c>
      <c r="BA406" s="19">
        <v>48.77</v>
      </c>
      <c r="BB406" s="13">
        <f t="shared" si="17"/>
        <v>0.0621761658</v>
      </c>
      <c r="BC406" s="28">
        <f t="shared" si="18"/>
        <v>0.9243697479</v>
      </c>
      <c r="BD406" s="26">
        <f t="shared" si="19"/>
        <v>986.5459137</v>
      </c>
      <c r="BE406" s="13">
        <f t="shared" si="20"/>
        <v>-0.0134540863</v>
      </c>
      <c r="BF406" s="18">
        <f t="shared" si="21"/>
        <v>1.534101805</v>
      </c>
      <c r="BG406" s="18">
        <f t="shared" si="22"/>
        <v>2.301152707</v>
      </c>
      <c r="BH406" s="14">
        <f t="shared" si="23"/>
        <v>24.67347069</v>
      </c>
      <c r="BI406" s="14">
        <f t="shared" si="24"/>
        <v>30.42635246</v>
      </c>
      <c r="BJ406" s="14">
        <f t="shared" si="25"/>
        <v>45.63952869</v>
      </c>
      <c r="BK406" s="14">
        <f t="shared" si="26"/>
        <v>62.38680672</v>
      </c>
      <c r="BL406" s="14">
        <f t="shared" si="27"/>
        <v>-16.74727803</v>
      </c>
      <c r="BM406" s="19">
        <v>12.0</v>
      </c>
      <c r="BN406" s="19">
        <v>18.0</v>
      </c>
      <c r="BO406" s="26">
        <v>181.0</v>
      </c>
      <c r="BP406" s="26">
        <v>220.0</v>
      </c>
      <c r="BQ406" s="19">
        <v>77.0</v>
      </c>
      <c r="BR406" s="19">
        <v>131.0</v>
      </c>
      <c r="BS406" s="19">
        <v>87.0</v>
      </c>
      <c r="BT406" s="19">
        <v>119.0</v>
      </c>
      <c r="BU406" s="19">
        <v>161.0</v>
      </c>
      <c r="BV406" s="19">
        <v>254.0</v>
      </c>
      <c r="BW406" s="13">
        <f t="shared" si="28"/>
        <v>0.3879518072</v>
      </c>
      <c r="BX406" s="14">
        <v>-11.83</v>
      </c>
      <c r="BY406" s="29">
        <f t="shared" si="29"/>
        <v>-11.76652293</v>
      </c>
      <c r="BZ406" s="18">
        <f t="shared" si="30"/>
        <v>2.6104845</v>
      </c>
      <c r="CA406" s="18">
        <f t="shared" si="31"/>
        <v>2.184862027</v>
      </c>
      <c r="CB406" s="14">
        <f t="shared" si="32"/>
        <v>29.76519827</v>
      </c>
      <c r="CC406" s="14">
        <f t="shared" si="33"/>
        <v>30.21919557</v>
      </c>
      <c r="CD406" s="14">
        <f t="shared" si="34"/>
        <v>53.11768461</v>
      </c>
      <c r="CE406" s="14">
        <f t="shared" si="35"/>
        <v>56.5226644</v>
      </c>
      <c r="CF406" s="14">
        <f t="shared" si="36"/>
        <v>-13.34229825</v>
      </c>
      <c r="CG406" s="7">
        <v>2114.55</v>
      </c>
      <c r="CH406" s="7">
        <v>92.0</v>
      </c>
      <c r="CI406" s="7">
        <v>77.0</v>
      </c>
      <c r="CJ406" s="26">
        <v>957.0</v>
      </c>
      <c r="CK406" s="7">
        <v>988.0</v>
      </c>
      <c r="CL406" s="7">
        <v>365.0</v>
      </c>
      <c r="CM406" s="7">
        <v>431.0</v>
      </c>
      <c r="CN406" s="7">
        <v>458.0</v>
      </c>
      <c r="CO406" s="7">
        <v>496.0</v>
      </c>
      <c r="CP406" s="19">
        <v>1.0</v>
      </c>
      <c r="CQ406" s="19">
        <v>0.0</v>
      </c>
      <c r="CR406" s="26">
        <f t="shared" si="37"/>
        <v>-1</v>
      </c>
      <c r="CS406" s="18">
        <f t="shared" si="38"/>
        <v>0.1264799916</v>
      </c>
      <c r="CT406" s="18">
        <f t="shared" si="39"/>
        <v>0</v>
      </c>
      <c r="CU406" s="18">
        <f t="shared" si="40"/>
        <v>-0.1264799916</v>
      </c>
      <c r="CV406" s="30">
        <v>13.22</v>
      </c>
      <c r="CW406" s="30">
        <v>20.56</v>
      </c>
      <c r="CX406" s="30">
        <v>25.38</v>
      </c>
      <c r="CY406" s="30">
        <v>24.91</v>
      </c>
      <c r="CZ406" s="30">
        <v>18.9</v>
      </c>
      <c r="DA406" s="30">
        <v>21.38</v>
      </c>
      <c r="DB406" s="7">
        <v>191.0</v>
      </c>
      <c r="DC406" s="7">
        <v>190.0</v>
      </c>
      <c r="DD406" s="13">
        <f t="shared" si="41"/>
        <v>0.501312336</v>
      </c>
      <c r="DE406" s="7">
        <v>-0.75</v>
      </c>
      <c r="DF406" s="7">
        <v>-2.82</v>
      </c>
      <c r="DG406" s="7">
        <v>103.0</v>
      </c>
      <c r="DH406" s="7">
        <v>129.0</v>
      </c>
      <c r="DI406" s="7">
        <v>141.0</v>
      </c>
      <c r="DJ406" s="8" t="s">
        <v>4480</v>
      </c>
      <c r="DK406" s="7" t="s">
        <v>4481</v>
      </c>
    </row>
    <row r="407" ht="12.75" customHeight="1">
      <c r="A407" s="7" t="s">
        <v>2026</v>
      </c>
      <c r="B407" s="7" t="s">
        <v>2027</v>
      </c>
      <c r="C407" s="8" t="s">
        <v>297</v>
      </c>
      <c r="D407" s="9" t="s">
        <v>159</v>
      </c>
      <c r="E407" s="7">
        <v>8.0</v>
      </c>
      <c r="F407" s="7">
        <v>0.0</v>
      </c>
      <c r="G407" s="7">
        <v>0.0</v>
      </c>
      <c r="H407" s="24">
        <f t="shared" si="1"/>
        <v>0</v>
      </c>
      <c r="I407" s="25">
        <f t="shared" si="2"/>
        <v>0</v>
      </c>
      <c r="J407" s="19">
        <v>0.0</v>
      </c>
      <c r="K407" s="19">
        <v>0.0</v>
      </c>
      <c r="L407" s="19">
        <v>0.0</v>
      </c>
      <c r="M407" s="19">
        <v>6.0</v>
      </c>
      <c r="N407" s="19">
        <v>4.0</v>
      </c>
      <c r="O407" s="19">
        <v>3.0</v>
      </c>
      <c r="P407" s="19">
        <v>10.0</v>
      </c>
      <c r="Q407" s="10">
        <f t="shared" si="3"/>
        <v>0</v>
      </c>
      <c r="R407" s="10">
        <f t="shared" si="4"/>
        <v>0</v>
      </c>
      <c r="S407" s="7">
        <v>5425.0</v>
      </c>
      <c r="T407" s="14">
        <f t="shared" si="5"/>
        <v>11.30208333</v>
      </c>
      <c r="U407" s="14">
        <v>92.39</v>
      </c>
      <c r="V407" s="14">
        <f t="shared" si="6"/>
        <v>11.54875</v>
      </c>
      <c r="W407" s="14">
        <v>295.79</v>
      </c>
      <c r="X407" s="14">
        <f t="shared" si="7"/>
        <v>36.97375</v>
      </c>
      <c r="Y407" s="13">
        <f t="shared" si="8"/>
        <v>0.2380081406</v>
      </c>
      <c r="Z407" s="12">
        <f t="shared" si="9"/>
        <v>0</v>
      </c>
      <c r="AA407" s="19">
        <v>2.0</v>
      </c>
      <c r="AB407" s="19">
        <v>19.0</v>
      </c>
      <c r="AC407" s="19">
        <v>5.0</v>
      </c>
      <c r="AD407" s="19">
        <v>2.0</v>
      </c>
      <c r="AE407" s="19">
        <v>3.0</v>
      </c>
      <c r="AF407" s="10">
        <f t="shared" si="10"/>
        <v>0</v>
      </c>
      <c r="AG407" s="10">
        <f t="shared" si="11"/>
        <v>0</v>
      </c>
      <c r="AH407" s="10">
        <f t="shared" si="12"/>
        <v>0</v>
      </c>
      <c r="AI407" s="19">
        <v>23.0</v>
      </c>
      <c r="AJ407" s="13">
        <f t="shared" si="13"/>
        <v>0.3150684932</v>
      </c>
      <c r="AK407" s="19">
        <v>21.0</v>
      </c>
      <c r="AL407" s="13">
        <f t="shared" si="14"/>
        <v>0.2876712329</v>
      </c>
      <c r="AM407" s="19">
        <v>29.0</v>
      </c>
      <c r="AN407" s="13">
        <f t="shared" si="15"/>
        <v>0.397260274</v>
      </c>
      <c r="AO407" s="13">
        <f t="shared" si="16"/>
        <v>0.5227272727</v>
      </c>
      <c r="AP407" s="8">
        <v>13.0</v>
      </c>
      <c r="AQ407" s="14">
        <v>-1.19</v>
      </c>
      <c r="AR407" s="19">
        <v>17.05</v>
      </c>
      <c r="AS407" s="26">
        <v>13.0</v>
      </c>
      <c r="AT407" s="27">
        <v>-1.006</v>
      </c>
      <c r="AU407" s="8">
        <v>18.0</v>
      </c>
      <c r="AV407" s="27">
        <v>-0.763</v>
      </c>
      <c r="AW407" s="19">
        <v>49.67</v>
      </c>
      <c r="AX407" s="19">
        <v>17.38</v>
      </c>
      <c r="AY407" s="27">
        <v>0.064</v>
      </c>
      <c r="AZ407" s="27">
        <v>-5.681</v>
      </c>
      <c r="BA407" s="19">
        <v>48.28</v>
      </c>
      <c r="BB407" s="13">
        <f t="shared" si="17"/>
        <v>0.02631578947</v>
      </c>
      <c r="BC407" s="28">
        <f t="shared" si="18"/>
        <v>0.9534883721</v>
      </c>
      <c r="BD407" s="26">
        <f t="shared" si="19"/>
        <v>979.8041616</v>
      </c>
      <c r="BE407" s="13">
        <f t="shared" si="20"/>
        <v>-0.02019583843</v>
      </c>
      <c r="BF407" s="18">
        <f t="shared" si="21"/>
        <v>0.649420933</v>
      </c>
      <c r="BG407" s="18">
        <f t="shared" si="22"/>
        <v>1.298841866</v>
      </c>
      <c r="BH407" s="14">
        <f t="shared" si="23"/>
        <v>24.67799545</v>
      </c>
      <c r="BI407" s="14">
        <f t="shared" si="24"/>
        <v>27.92510012</v>
      </c>
      <c r="BJ407" s="14">
        <f t="shared" si="25"/>
        <v>40.91351878</v>
      </c>
      <c r="BK407" s="14">
        <f t="shared" si="26"/>
        <v>53.25251651</v>
      </c>
      <c r="BL407" s="14">
        <f t="shared" si="27"/>
        <v>-12.33899773</v>
      </c>
      <c r="BM407" s="19">
        <v>1.0</v>
      </c>
      <c r="BN407" s="19">
        <v>2.0</v>
      </c>
      <c r="BO407" s="26">
        <v>37.0</v>
      </c>
      <c r="BP407" s="26">
        <v>41.0</v>
      </c>
      <c r="BQ407" s="19">
        <v>14.0</v>
      </c>
      <c r="BR407" s="19">
        <v>24.0</v>
      </c>
      <c r="BS407" s="19">
        <v>11.0</v>
      </c>
      <c r="BT407" s="19">
        <v>15.0</v>
      </c>
      <c r="BU407" s="19">
        <v>31.0</v>
      </c>
      <c r="BV407" s="19">
        <v>39.0</v>
      </c>
      <c r="BW407" s="13">
        <f t="shared" si="28"/>
        <v>0.4428571429</v>
      </c>
      <c r="BX407" s="14">
        <v>0.32</v>
      </c>
      <c r="BY407" s="29">
        <f t="shared" si="29"/>
        <v>-8.056452272</v>
      </c>
      <c r="BZ407" s="18">
        <f t="shared" si="30"/>
        <v>1.864319006</v>
      </c>
      <c r="CA407" s="18">
        <f t="shared" si="31"/>
        <v>2.485758674</v>
      </c>
      <c r="CB407" s="14">
        <f t="shared" si="32"/>
        <v>23.77006732</v>
      </c>
      <c r="CC407" s="14">
        <f t="shared" si="33"/>
        <v>31.07198343</v>
      </c>
      <c r="CD407" s="14">
        <f t="shared" si="34"/>
        <v>46.45261523</v>
      </c>
      <c r="CE407" s="14">
        <f t="shared" si="35"/>
        <v>54.22061108</v>
      </c>
      <c r="CF407" s="14">
        <f t="shared" si="36"/>
        <v>-4.57100187</v>
      </c>
      <c r="CG407" s="7">
        <v>386.2</v>
      </c>
      <c r="CH407" s="7">
        <v>12.0</v>
      </c>
      <c r="CI407" s="7">
        <v>16.0</v>
      </c>
      <c r="CJ407" s="26">
        <v>141.0</v>
      </c>
      <c r="CK407" s="7">
        <v>184.0</v>
      </c>
      <c r="CL407" s="7">
        <v>73.0</v>
      </c>
      <c r="CM407" s="7">
        <v>80.0</v>
      </c>
      <c r="CN407" s="7">
        <v>73.0</v>
      </c>
      <c r="CO407" s="7">
        <v>69.0</v>
      </c>
      <c r="CP407" s="19">
        <v>2.0</v>
      </c>
      <c r="CQ407" s="19">
        <v>1.0</v>
      </c>
      <c r="CR407" s="26">
        <f t="shared" si="37"/>
        <v>-1</v>
      </c>
      <c r="CS407" s="18">
        <f t="shared" si="38"/>
        <v>1.32718894</v>
      </c>
      <c r="CT407" s="18">
        <f t="shared" si="39"/>
        <v>0.66359447</v>
      </c>
      <c r="CU407" s="18">
        <f t="shared" si="40"/>
        <v>-0.66359447</v>
      </c>
      <c r="CV407" s="30">
        <v>2.23</v>
      </c>
      <c r="CW407" s="30">
        <v>4.12</v>
      </c>
      <c r="CX407" s="30">
        <v>1.97</v>
      </c>
      <c r="CY407" s="30">
        <v>6.01</v>
      </c>
      <c r="CZ407" s="30">
        <v>2.81</v>
      </c>
      <c r="DA407" s="30">
        <v>4.21</v>
      </c>
      <c r="DB407" s="7">
        <v>1.0</v>
      </c>
      <c r="DC407" s="7">
        <v>2.0</v>
      </c>
      <c r="DD407" s="13">
        <f t="shared" si="41"/>
        <v>0.3333333333</v>
      </c>
      <c r="DE407" s="7">
        <v>-0.02</v>
      </c>
      <c r="DF407" s="7">
        <v>-0.73</v>
      </c>
      <c r="DG407" s="7">
        <v>3.0</v>
      </c>
      <c r="DH407" s="7">
        <v>0.0</v>
      </c>
      <c r="DI407" s="7">
        <v>0.0</v>
      </c>
      <c r="DJ407" s="9" t="s">
        <v>4482</v>
      </c>
      <c r="DK407" s="7" t="s">
        <v>4483</v>
      </c>
    </row>
    <row r="408" ht="12.75" customHeight="1">
      <c r="A408" s="7" t="s">
        <v>614</v>
      </c>
      <c r="B408" s="7" t="s">
        <v>2030</v>
      </c>
      <c r="C408" s="8" t="s">
        <v>490</v>
      </c>
      <c r="D408" s="9" t="s">
        <v>1445</v>
      </c>
      <c r="E408" s="7">
        <v>50.0</v>
      </c>
      <c r="F408" s="7">
        <v>2.0</v>
      </c>
      <c r="G408" s="7">
        <v>8.0</v>
      </c>
      <c r="H408" s="24">
        <f t="shared" si="1"/>
        <v>10</v>
      </c>
      <c r="I408" s="25">
        <f t="shared" si="2"/>
        <v>1.000250063</v>
      </c>
      <c r="J408" s="19">
        <v>2.0</v>
      </c>
      <c r="K408" s="19">
        <v>6.0</v>
      </c>
      <c r="L408" s="19">
        <v>2.0</v>
      </c>
      <c r="M408" s="19">
        <v>60.0</v>
      </c>
      <c r="N408" s="19">
        <v>19.0</v>
      </c>
      <c r="O408" s="19">
        <v>28.0</v>
      </c>
      <c r="P408" s="19">
        <v>55.0</v>
      </c>
      <c r="Q408" s="10">
        <f t="shared" si="3"/>
        <v>0.03333333333</v>
      </c>
      <c r="R408" s="10">
        <f t="shared" si="4"/>
        <v>0.01869158879</v>
      </c>
      <c r="S408" s="7">
        <v>35991.0</v>
      </c>
      <c r="T408" s="14">
        <f t="shared" si="5"/>
        <v>11.997</v>
      </c>
      <c r="U408" s="14">
        <v>582.1</v>
      </c>
      <c r="V408" s="14">
        <f t="shared" si="6"/>
        <v>11.642</v>
      </c>
      <c r="W408" s="14">
        <v>1805.57</v>
      </c>
      <c r="X408" s="14">
        <f t="shared" si="7"/>
        <v>36.1114</v>
      </c>
      <c r="Y408" s="13">
        <f t="shared" si="8"/>
        <v>0.2437941592</v>
      </c>
      <c r="Z408" s="12">
        <f t="shared" si="9"/>
        <v>105.8571429</v>
      </c>
      <c r="AA408" s="19">
        <v>9.0</v>
      </c>
      <c r="AB408" s="19">
        <v>33.0</v>
      </c>
      <c r="AC408" s="19">
        <v>41.0</v>
      </c>
      <c r="AD408" s="19">
        <v>11.0</v>
      </c>
      <c r="AE408" s="19">
        <v>15.0</v>
      </c>
      <c r="AF408" s="10">
        <f t="shared" si="10"/>
        <v>0.1428571429</v>
      </c>
      <c r="AG408" s="10">
        <f t="shared" si="11"/>
        <v>0.5714285714</v>
      </c>
      <c r="AH408" s="10">
        <f t="shared" si="12"/>
        <v>0.7142857143</v>
      </c>
      <c r="AI408" s="19">
        <v>147.0</v>
      </c>
      <c r="AJ408" s="13">
        <f t="shared" si="13"/>
        <v>0.2778827977</v>
      </c>
      <c r="AK408" s="19">
        <v>194.0</v>
      </c>
      <c r="AL408" s="13">
        <f t="shared" si="14"/>
        <v>0.3667296786</v>
      </c>
      <c r="AM408" s="19">
        <v>188.0</v>
      </c>
      <c r="AN408" s="13">
        <f t="shared" si="15"/>
        <v>0.3553875236</v>
      </c>
      <c r="AO408" s="13">
        <f t="shared" si="16"/>
        <v>0.431085044</v>
      </c>
      <c r="AP408" s="8">
        <v>10.0</v>
      </c>
      <c r="AQ408" s="14">
        <v>-3.72</v>
      </c>
      <c r="AR408" s="19">
        <v>17.14</v>
      </c>
      <c r="AS408" s="26">
        <v>10.0</v>
      </c>
      <c r="AT408" s="27">
        <v>0.011</v>
      </c>
      <c r="AU408" s="8">
        <v>10.0</v>
      </c>
      <c r="AV408" s="27">
        <v>0.41600000000000004</v>
      </c>
      <c r="AW408" s="19">
        <v>50.34</v>
      </c>
      <c r="AX408" s="19">
        <v>17.28</v>
      </c>
      <c r="AY408" s="27">
        <v>-0.447</v>
      </c>
      <c r="AZ408" s="27">
        <v>-7.068</v>
      </c>
      <c r="BA408" s="19">
        <v>47.36</v>
      </c>
      <c r="BB408" s="13">
        <f t="shared" si="17"/>
        <v>0.05668016194</v>
      </c>
      <c r="BC408" s="28">
        <f t="shared" si="18"/>
        <v>0.9019607843</v>
      </c>
      <c r="BD408" s="26">
        <f t="shared" si="19"/>
        <v>958.6409463</v>
      </c>
      <c r="BE408" s="13">
        <f t="shared" si="20"/>
        <v>-0.04135905374</v>
      </c>
      <c r="BF408" s="18">
        <f t="shared" si="21"/>
        <v>1.443051022</v>
      </c>
      <c r="BG408" s="18">
        <f t="shared" si="22"/>
        <v>2.576876825</v>
      </c>
      <c r="BH408" s="14">
        <f t="shared" si="23"/>
        <v>25.45954303</v>
      </c>
      <c r="BI408" s="14">
        <f t="shared" si="24"/>
        <v>26.28414362</v>
      </c>
      <c r="BJ408" s="14">
        <f t="shared" si="25"/>
        <v>45.97148256</v>
      </c>
      <c r="BK408" s="14">
        <f t="shared" si="26"/>
        <v>45.24995705</v>
      </c>
      <c r="BL408" s="14">
        <f t="shared" si="27"/>
        <v>0.7215255111</v>
      </c>
      <c r="BM408" s="19">
        <v>14.0</v>
      </c>
      <c r="BN408" s="19">
        <v>25.0</v>
      </c>
      <c r="BO408" s="26">
        <v>233.0</v>
      </c>
      <c r="BP408" s="26">
        <v>230.0</v>
      </c>
      <c r="BQ408" s="19">
        <v>95.0</v>
      </c>
      <c r="BR408" s="19">
        <v>80.0</v>
      </c>
      <c r="BS408" s="19">
        <v>104.0</v>
      </c>
      <c r="BT408" s="19">
        <v>104.0</v>
      </c>
      <c r="BU408" s="19">
        <v>227.0</v>
      </c>
      <c r="BV408" s="19">
        <v>228.0</v>
      </c>
      <c r="BW408" s="13">
        <f t="shared" si="28"/>
        <v>0.4989010989</v>
      </c>
      <c r="BX408" s="14">
        <v>3.48</v>
      </c>
      <c r="BY408" s="29">
        <f t="shared" si="29"/>
        <v>9.769484455</v>
      </c>
      <c r="BZ408" s="18">
        <f t="shared" si="30"/>
        <v>1.737135824</v>
      </c>
      <c r="CA408" s="18">
        <f t="shared" si="31"/>
        <v>2.291005217</v>
      </c>
      <c r="CB408" s="14">
        <f t="shared" si="32"/>
        <v>23.53944921</v>
      </c>
      <c r="CC408" s="14">
        <f t="shared" si="33"/>
        <v>27.18995203</v>
      </c>
      <c r="CD408" s="14">
        <f t="shared" si="34"/>
        <v>42.54723975</v>
      </c>
      <c r="CE408" s="14">
        <f t="shared" si="35"/>
        <v>49.64683834</v>
      </c>
      <c r="CF408" s="14">
        <f t="shared" si="36"/>
        <v>7.821124097</v>
      </c>
      <c r="CG408" s="7">
        <v>2383.233333</v>
      </c>
      <c r="CH408" s="7">
        <v>69.0</v>
      </c>
      <c r="CI408" s="7">
        <v>91.0</v>
      </c>
      <c r="CJ408" s="26">
        <v>866.0</v>
      </c>
      <c r="CK408" s="7">
        <v>989.0</v>
      </c>
      <c r="CL408" s="7">
        <v>356.0</v>
      </c>
      <c r="CM408" s="7">
        <v>382.0</v>
      </c>
      <c r="CN408" s="7">
        <v>399.0</v>
      </c>
      <c r="CO408" s="7">
        <v>510.0</v>
      </c>
      <c r="CP408" s="19">
        <v>7.0</v>
      </c>
      <c r="CQ408" s="19">
        <v>5.0</v>
      </c>
      <c r="CR408" s="26">
        <f t="shared" si="37"/>
        <v>-2</v>
      </c>
      <c r="CS408" s="18">
        <f t="shared" si="38"/>
        <v>0.7001750438</v>
      </c>
      <c r="CT408" s="18">
        <f t="shared" si="39"/>
        <v>0.5001250313</v>
      </c>
      <c r="CU408" s="18">
        <f t="shared" si="40"/>
        <v>-0.2000500125</v>
      </c>
      <c r="CV408" s="30">
        <v>19.61</v>
      </c>
      <c r="CW408" s="30">
        <v>19.78</v>
      </c>
      <c r="CX408" s="30">
        <v>21.37</v>
      </c>
      <c r="CY408" s="30">
        <v>26.32</v>
      </c>
      <c r="CZ408" s="30">
        <v>17.31</v>
      </c>
      <c r="DA408" s="30">
        <v>21.05</v>
      </c>
      <c r="DB408" s="7">
        <v>20.0</v>
      </c>
      <c r="DC408" s="7">
        <v>31.0</v>
      </c>
      <c r="DD408" s="13">
        <f t="shared" si="41"/>
        <v>0.3921568627</v>
      </c>
      <c r="DE408" s="7">
        <v>-0.08</v>
      </c>
      <c r="DF408" s="7">
        <v>1.1</v>
      </c>
      <c r="DG408" s="7">
        <v>29.0</v>
      </c>
      <c r="DH408" s="7">
        <v>5.0</v>
      </c>
      <c r="DI408" s="7">
        <v>17.0</v>
      </c>
      <c r="DJ408" s="8" t="s">
        <v>4484</v>
      </c>
      <c r="DK408" s="7" t="s">
        <v>4485</v>
      </c>
    </row>
    <row r="409" ht="12.75" customHeight="1">
      <c r="A409" s="7" t="s">
        <v>743</v>
      </c>
      <c r="B409" s="7" t="s">
        <v>2034</v>
      </c>
      <c r="C409" s="8" t="s">
        <v>447</v>
      </c>
      <c r="D409" s="9" t="s">
        <v>137</v>
      </c>
      <c r="E409" s="7">
        <v>1.0</v>
      </c>
      <c r="F409" s="7">
        <v>0.0</v>
      </c>
      <c r="G409" s="7">
        <v>0.0</v>
      </c>
      <c r="H409" s="24">
        <f t="shared" si="1"/>
        <v>0</v>
      </c>
      <c r="I409" s="25">
        <f t="shared" si="2"/>
        <v>0</v>
      </c>
      <c r="J409" s="19">
        <v>0.0</v>
      </c>
      <c r="K409" s="19">
        <v>0.0</v>
      </c>
      <c r="L409" s="19">
        <v>0.0</v>
      </c>
      <c r="M409" s="19">
        <v>0.0</v>
      </c>
      <c r="N409" s="19">
        <v>0.0</v>
      </c>
      <c r="O409" s="19">
        <v>0.0</v>
      </c>
      <c r="P409" s="19">
        <v>0.0</v>
      </c>
      <c r="Q409" s="10">
        <f t="shared" si="3"/>
        <v>0</v>
      </c>
      <c r="R409" s="10">
        <f t="shared" si="4"/>
        <v>0</v>
      </c>
      <c r="S409" s="7">
        <v>369.0</v>
      </c>
      <c r="T409" s="14">
        <f t="shared" si="5"/>
        <v>6.15</v>
      </c>
      <c r="U409" s="14">
        <v>6.38</v>
      </c>
      <c r="V409" s="14">
        <f t="shared" si="6"/>
        <v>6.38</v>
      </c>
      <c r="W409" s="14">
        <v>33.88</v>
      </c>
      <c r="X409" s="14">
        <f t="shared" si="7"/>
        <v>33.88</v>
      </c>
      <c r="Y409" s="13">
        <f t="shared" si="8"/>
        <v>0.1584699454</v>
      </c>
      <c r="Z409" s="12">
        <f t="shared" si="9"/>
        <v>0</v>
      </c>
      <c r="AA409" s="19">
        <v>0.0</v>
      </c>
      <c r="AB409" s="19">
        <v>1.0</v>
      </c>
      <c r="AC409" s="19">
        <v>0.0</v>
      </c>
      <c r="AD409" s="19">
        <v>0.0</v>
      </c>
      <c r="AE409" s="19">
        <v>0.0</v>
      </c>
      <c r="AF409" s="10">
        <f t="shared" si="10"/>
        <v>0</v>
      </c>
      <c r="AG409" s="10">
        <f t="shared" si="11"/>
        <v>0</v>
      </c>
      <c r="AH409" s="10">
        <f t="shared" si="12"/>
        <v>0</v>
      </c>
      <c r="AI409" s="19">
        <v>2.0</v>
      </c>
      <c r="AJ409" s="13">
        <f t="shared" si="13"/>
        <v>0.2222222222</v>
      </c>
      <c r="AK409" s="19">
        <v>3.0</v>
      </c>
      <c r="AL409" s="13">
        <f t="shared" si="14"/>
        <v>0.3333333333</v>
      </c>
      <c r="AM409" s="19">
        <v>4.0</v>
      </c>
      <c r="AN409" s="13">
        <f t="shared" si="15"/>
        <v>0.4444444444</v>
      </c>
      <c r="AO409" s="13">
        <f t="shared" si="16"/>
        <v>0.4</v>
      </c>
      <c r="AP409" s="8">
        <v>6.0</v>
      </c>
      <c r="AQ409" s="14">
        <v>-35.0</v>
      </c>
      <c r="AR409" s="19">
        <v>17.8</v>
      </c>
      <c r="AS409" s="26">
        <v>3.0</v>
      </c>
      <c r="AT409" s="27">
        <v>0.926</v>
      </c>
      <c r="AU409" s="8">
        <v>1.0</v>
      </c>
      <c r="AV409" s="27">
        <v>4.08</v>
      </c>
      <c r="AW409" s="19">
        <v>50.57</v>
      </c>
      <c r="AX409" s="19">
        <v>17.9</v>
      </c>
      <c r="AY409" s="27">
        <v>-0.07100000000000001</v>
      </c>
      <c r="AZ409" s="27">
        <v>-6.213</v>
      </c>
      <c r="BA409" s="19">
        <v>48.37</v>
      </c>
      <c r="BB409" s="13">
        <f t="shared" si="17"/>
        <v>0</v>
      </c>
      <c r="BC409" s="28">
        <f t="shared" si="18"/>
        <v>0.6666666667</v>
      </c>
      <c r="BD409" s="26">
        <f t="shared" si="19"/>
        <v>666.6666667</v>
      </c>
      <c r="BE409" s="13">
        <f t="shared" si="20"/>
        <v>-0.3333333333</v>
      </c>
      <c r="BF409" s="18">
        <f t="shared" si="21"/>
        <v>0</v>
      </c>
      <c r="BG409" s="18">
        <f t="shared" si="22"/>
        <v>9.404388715</v>
      </c>
      <c r="BH409" s="14">
        <f t="shared" si="23"/>
        <v>28.21316614</v>
      </c>
      <c r="BI409" s="14">
        <f t="shared" si="24"/>
        <v>28.21316614</v>
      </c>
      <c r="BJ409" s="14">
        <f t="shared" si="25"/>
        <v>56.42633229</v>
      </c>
      <c r="BK409" s="14">
        <f t="shared" si="26"/>
        <v>56.42633229</v>
      </c>
      <c r="BL409" s="14">
        <f t="shared" si="27"/>
        <v>0</v>
      </c>
      <c r="BM409" s="19">
        <v>0.0</v>
      </c>
      <c r="BN409" s="19">
        <v>1.0</v>
      </c>
      <c r="BO409" s="26">
        <v>3.0</v>
      </c>
      <c r="BP409" s="26">
        <v>2.0</v>
      </c>
      <c r="BQ409" s="19">
        <v>1.0</v>
      </c>
      <c r="BR409" s="19">
        <v>1.0</v>
      </c>
      <c r="BS409" s="19">
        <v>2.0</v>
      </c>
      <c r="BT409" s="19">
        <v>2.0</v>
      </c>
      <c r="BU409" s="19">
        <v>1.0</v>
      </c>
      <c r="BV409" s="19">
        <v>2.0</v>
      </c>
      <c r="BW409" s="13">
        <f t="shared" si="28"/>
        <v>0.3333333333</v>
      </c>
      <c r="BX409" s="14">
        <v>-18.84</v>
      </c>
      <c r="BY409" s="29">
        <f t="shared" si="29"/>
        <v>12.603</v>
      </c>
      <c r="BZ409" s="18">
        <f t="shared" si="30"/>
        <v>1.495016624</v>
      </c>
      <c r="CA409" s="18">
        <f t="shared" si="31"/>
        <v>2.990033247</v>
      </c>
      <c r="CB409" s="14">
        <f t="shared" si="32"/>
        <v>28.40531585</v>
      </c>
      <c r="CC409" s="14">
        <f t="shared" si="33"/>
        <v>23.92026598</v>
      </c>
      <c r="CD409" s="14">
        <f t="shared" si="34"/>
        <v>52.32558183</v>
      </c>
      <c r="CE409" s="14">
        <f t="shared" si="35"/>
        <v>52.32558183</v>
      </c>
      <c r="CF409" s="14">
        <f t="shared" si="36"/>
        <v>0</v>
      </c>
      <c r="CG409" s="7">
        <v>40.133333</v>
      </c>
      <c r="CH409" s="7">
        <v>1.0</v>
      </c>
      <c r="CI409" s="7">
        <v>2.0</v>
      </c>
      <c r="CJ409" s="26">
        <v>18.0</v>
      </c>
      <c r="CK409" s="7">
        <v>14.0</v>
      </c>
      <c r="CL409" s="7">
        <v>5.0</v>
      </c>
      <c r="CM409" s="7">
        <v>6.0</v>
      </c>
      <c r="CN409" s="7">
        <v>11.0</v>
      </c>
      <c r="CO409" s="7">
        <v>13.0</v>
      </c>
      <c r="CP409" s="19">
        <v>0.0</v>
      </c>
      <c r="CQ409" s="19">
        <v>0.0</v>
      </c>
      <c r="CR409" s="26">
        <f t="shared" si="37"/>
        <v>0</v>
      </c>
      <c r="CS409" s="18">
        <f t="shared" si="38"/>
        <v>0</v>
      </c>
      <c r="CT409" s="18">
        <f t="shared" si="39"/>
        <v>0</v>
      </c>
      <c r="CU409" s="18">
        <f t="shared" si="40"/>
        <v>0</v>
      </c>
      <c r="CV409" s="30">
        <v>0.14</v>
      </c>
      <c r="CW409" s="30">
        <v>0.22</v>
      </c>
      <c r="CX409" s="30">
        <v>0.11</v>
      </c>
      <c r="CY409" s="30">
        <v>0.09</v>
      </c>
      <c r="CZ409" s="30">
        <v>0.12</v>
      </c>
      <c r="DA409" s="30">
        <v>0.14</v>
      </c>
      <c r="DB409" s="7">
        <v>0.0</v>
      </c>
      <c r="DC409" s="7">
        <v>0.0</v>
      </c>
      <c r="DD409" s="13" t="str">
        <f t="shared" si="41"/>
        <v> </v>
      </c>
      <c r="DE409" s="7">
        <v>0.0</v>
      </c>
      <c r="DF409" s="7">
        <v>0.0</v>
      </c>
      <c r="DG409" s="7">
        <v>0.0</v>
      </c>
      <c r="DH409" s="7">
        <v>0.0</v>
      </c>
      <c r="DI409" s="7">
        <v>0.0</v>
      </c>
      <c r="DJ409" s="8" t="s">
        <v>4486</v>
      </c>
      <c r="DK409" s="7" t="s">
        <v>4487</v>
      </c>
    </row>
    <row r="410" ht="12.75" customHeight="1">
      <c r="A410" s="7" t="s">
        <v>1522</v>
      </c>
      <c r="B410" s="7" t="s">
        <v>2037</v>
      </c>
      <c r="C410" s="8" t="s">
        <v>222</v>
      </c>
      <c r="D410" s="9" t="s">
        <v>150</v>
      </c>
      <c r="E410" s="7">
        <v>17.0</v>
      </c>
      <c r="F410" s="7">
        <v>1.0</v>
      </c>
      <c r="G410" s="7">
        <v>2.0</v>
      </c>
      <c r="H410" s="24">
        <f t="shared" si="1"/>
        <v>3</v>
      </c>
      <c r="I410" s="25">
        <f t="shared" si="2"/>
        <v>1.008026881</v>
      </c>
      <c r="J410" s="19">
        <v>0.0</v>
      </c>
      <c r="K410" s="19">
        <v>2.0</v>
      </c>
      <c r="L410" s="19">
        <v>0.0</v>
      </c>
      <c r="M410" s="19">
        <v>22.0</v>
      </c>
      <c r="N410" s="19">
        <v>6.0</v>
      </c>
      <c r="O410" s="19">
        <v>8.0</v>
      </c>
      <c r="P410" s="19">
        <v>19.0</v>
      </c>
      <c r="Q410" s="10">
        <f t="shared" si="3"/>
        <v>0.04545454545</v>
      </c>
      <c r="R410" s="10">
        <f t="shared" si="4"/>
        <v>0.02777777778</v>
      </c>
      <c r="S410" s="7">
        <v>10714.0</v>
      </c>
      <c r="T410" s="14">
        <f t="shared" si="5"/>
        <v>10.50392157</v>
      </c>
      <c r="U410" s="14">
        <v>180.97</v>
      </c>
      <c r="V410" s="14">
        <f t="shared" si="6"/>
        <v>10.64529412</v>
      </c>
      <c r="W410" s="14">
        <v>663.23</v>
      </c>
      <c r="X410" s="14">
        <f t="shared" si="7"/>
        <v>39.01352941</v>
      </c>
      <c r="Y410" s="13">
        <f t="shared" si="8"/>
        <v>0.214368633</v>
      </c>
      <c r="Z410" s="12">
        <f t="shared" si="9"/>
        <v>33.2</v>
      </c>
      <c r="AA410" s="19">
        <v>5.0</v>
      </c>
      <c r="AB410" s="19">
        <v>19.0</v>
      </c>
      <c r="AC410" s="19">
        <v>23.0</v>
      </c>
      <c r="AD410" s="19">
        <v>0.0</v>
      </c>
      <c r="AE410" s="19">
        <v>6.0</v>
      </c>
      <c r="AF410" s="10">
        <f t="shared" si="10"/>
        <v>0</v>
      </c>
      <c r="AG410" s="10">
        <f t="shared" si="11"/>
        <v>0.4</v>
      </c>
      <c r="AH410" s="10">
        <f t="shared" si="12"/>
        <v>0.4</v>
      </c>
      <c r="AI410" s="19">
        <v>68.0</v>
      </c>
      <c r="AJ410" s="13">
        <f t="shared" si="13"/>
        <v>0.3820224719</v>
      </c>
      <c r="AK410" s="19">
        <v>57.0</v>
      </c>
      <c r="AL410" s="13">
        <f t="shared" si="14"/>
        <v>0.3202247191</v>
      </c>
      <c r="AM410" s="19">
        <v>53.0</v>
      </c>
      <c r="AN410" s="13">
        <f t="shared" si="15"/>
        <v>0.297752809</v>
      </c>
      <c r="AO410" s="13">
        <f t="shared" si="16"/>
        <v>0.544</v>
      </c>
      <c r="AP410" s="8">
        <v>10.0</v>
      </c>
      <c r="AQ410" s="14">
        <v>-0.08</v>
      </c>
      <c r="AR410" s="19">
        <v>16.74</v>
      </c>
      <c r="AS410" s="26">
        <v>14.0</v>
      </c>
      <c r="AT410" s="27">
        <v>-0.47100000000000003</v>
      </c>
      <c r="AU410" s="8">
        <v>13.0</v>
      </c>
      <c r="AV410" s="27">
        <v>-0.23500000000000001</v>
      </c>
      <c r="AW410" s="19">
        <v>49.99</v>
      </c>
      <c r="AX410" s="19">
        <v>16.56</v>
      </c>
      <c r="AY410" s="27">
        <v>-1.807</v>
      </c>
      <c r="AZ410" s="27">
        <v>1.053</v>
      </c>
      <c r="BA410" s="19">
        <v>51.46</v>
      </c>
      <c r="BB410" s="13">
        <f t="shared" si="17"/>
        <v>0.06024096386</v>
      </c>
      <c r="BC410" s="28">
        <f t="shared" si="18"/>
        <v>0.9266055046</v>
      </c>
      <c r="BD410" s="26">
        <f t="shared" si="19"/>
        <v>986.8464684</v>
      </c>
      <c r="BE410" s="13">
        <f t="shared" si="20"/>
        <v>-0.01315353156</v>
      </c>
      <c r="BF410" s="18">
        <f t="shared" si="21"/>
        <v>1.657733326</v>
      </c>
      <c r="BG410" s="18">
        <f t="shared" si="22"/>
        <v>2.652373322</v>
      </c>
      <c r="BH410" s="14">
        <f t="shared" si="23"/>
        <v>27.51837321</v>
      </c>
      <c r="BI410" s="14">
        <f t="shared" si="24"/>
        <v>36.13858651</v>
      </c>
      <c r="BJ410" s="14">
        <f t="shared" si="25"/>
        <v>49.73199978</v>
      </c>
      <c r="BK410" s="14">
        <f t="shared" si="26"/>
        <v>59.34685307</v>
      </c>
      <c r="BL410" s="14">
        <f t="shared" si="27"/>
        <v>-9.614853291</v>
      </c>
      <c r="BM410" s="19">
        <v>5.0</v>
      </c>
      <c r="BN410" s="19">
        <v>8.0</v>
      </c>
      <c r="BO410" s="26">
        <v>78.0</v>
      </c>
      <c r="BP410" s="26">
        <v>101.0</v>
      </c>
      <c r="BQ410" s="19">
        <v>25.0</v>
      </c>
      <c r="BR410" s="19">
        <v>32.0</v>
      </c>
      <c r="BS410" s="19">
        <v>42.0</v>
      </c>
      <c r="BT410" s="19">
        <v>38.0</v>
      </c>
      <c r="BU410" s="19">
        <v>66.0</v>
      </c>
      <c r="BV410" s="19">
        <v>90.0</v>
      </c>
      <c r="BW410" s="13">
        <f t="shared" si="28"/>
        <v>0.4230769231</v>
      </c>
      <c r="BX410" s="14">
        <v>-11.32</v>
      </c>
      <c r="BY410" s="29">
        <f t="shared" si="29"/>
        <v>-12.04885329</v>
      </c>
      <c r="BZ410" s="18">
        <f t="shared" si="30"/>
        <v>2.210907939</v>
      </c>
      <c r="CA410" s="18">
        <f t="shared" si="31"/>
        <v>2.424866772</v>
      </c>
      <c r="CB410" s="14">
        <f t="shared" si="32"/>
        <v>30.09687582</v>
      </c>
      <c r="CC410" s="14">
        <f t="shared" si="33"/>
        <v>28.81312282</v>
      </c>
      <c r="CD410" s="14">
        <f t="shared" si="34"/>
        <v>56.19985342</v>
      </c>
      <c r="CE410" s="14">
        <f t="shared" si="35"/>
        <v>51.4927591</v>
      </c>
      <c r="CF410" s="14">
        <f t="shared" si="36"/>
        <v>-14.32194761</v>
      </c>
      <c r="CG410" s="7">
        <v>841.283333</v>
      </c>
      <c r="CH410" s="7">
        <v>31.0</v>
      </c>
      <c r="CI410" s="7">
        <v>34.0</v>
      </c>
      <c r="CJ410" s="26">
        <v>391.0</v>
      </c>
      <c r="CK410" s="7">
        <v>370.0</v>
      </c>
      <c r="CL410" s="7">
        <v>142.0</v>
      </c>
      <c r="CM410" s="7">
        <v>150.0</v>
      </c>
      <c r="CN410" s="7">
        <v>224.0</v>
      </c>
      <c r="CO410" s="7">
        <v>168.0</v>
      </c>
      <c r="CP410" s="19">
        <v>1.0</v>
      </c>
      <c r="CQ410" s="19">
        <v>2.0</v>
      </c>
      <c r="CR410" s="26">
        <f t="shared" si="37"/>
        <v>1</v>
      </c>
      <c r="CS410" s="18">
        <f t="shared" si="38"/>
        <v>0.3360089602</v>
      </c>
      <c r="CT410" s="18">
        <f t="shared" si="39"/>
        <v>0.6720179205</v>
      </c>
      <c r="CU410" s="18">
        <f t="shared" si="40"/>
        <v>0.3360089602</v>
      </c>
      <c r="CV410" s="30">
        <v>5.62</v>
      </c>
      <c r="CW410" s="30">
        <v>8.05</v>
      </c>
      <c r="CX410" s="30">
        <v>3.99</v>
      </c>
      <c r="CY410" s="30">
        <v>4.4</v>
      </c>
      <c r="CZ410" s="30">
        <v>7.46</v>
      </c>
      <c r="DA410" s="30">
        <v>5.2</v>
      </c>
      <c r="DB410" s="7">
        <v>53.0</v>
      </c>
      <c r="DC410" s="7">
        <v>66.0</v>
      </c>
      <c r="DD410" s="13">
        <f t="shared" si="41"/>
        <v>0.4453781513</v>
      </c>
      <c r="DE410" s="7">
        <v>-0.21</v>
      </c>
      <c r="DF410" s="7">
        <v>-2.5</v>
      </c>
      <c r="DG410" s="7">
        <v>50.0</v>
      </c>
      <c r="DH410" s="7">
        <v>49.0</v>
      </c>
      <c r="DI410" s="7">
        <v>19.0</v>
      </c>
      <c r="DJ410" s="8" t="s">
        <v>4488</v>
      </c>
      <c r="DK410" s="7" t="s">
        <v>4489</v>
      </c>
    </row>
    <row r="411" ht="12.75" customHeight="1">
      <c r="A411" s="7" t="s">
        <v>732</v>
      </c>
      <c r="B411" s="7" t="s">
        <v>2040</v>
      </c>
      <c r="C411" s="8" t="s">
        <v>458</v>
      </c>
      <c r="D411" s="9" t="s">
        <v>150</v>
      </c>
      <c r="E411" s="7">
        <v>79.0</v>
      </c>
      <c r="F411" s="7">
        <v>15.0</v>
      </c>
      <c r="G411" s="7">
        <v>22.0</v>
      </c>
      <c r="H411" s="24">
        <f t="shared" si="1"/>
        <v>37</v>
      </c>
      <c r="I411" s="25">
        <f t="shared" si="2"/>
        <v>1.90598841</v>
      </c>
      <c r="J411" s="19">
        <v>10.0</v>
      </c>
      <c r="K411" s="19">
        <v>8.0</v>
      </c>
      <c r="L411" s="19">
        <v>7.0</v>
      </c>
      <c r="M411" s="19">
        <v>101.0</v>
      </c>
      <c r="N411" s="19">
        <v>69.0</v>
      </c>
      <c r="O411" s="19">
        <v>54.0</v>
      </c>
      <c r="P411" s="19">
        <v>138.0</v>
      </c>
      <c r="Q411" s="10">
        <f t="shared" si="3"/>
        <v>0.1485148515</v>
      </c>
      <c r="R411" s="10">
        <f t="shared" si="4"/>
        <v>0.06696428571</v>
      </c>
      <c r="S411" s="7">
        <v>69885.0</v>
      </c>
      <c r="T411" s="14">
        <f t="shared" si="5"/>
        <v>14.74367089</v>
      </c>
      <c r="U411" s="14">
        <v>1092.05</v>
      </c>
      <c r="V411" s="14">
        <f t="shared" si="6"/>
        <v>13.82341772</v>
      </c>
      <c r="W411" s="14">
        <v>2644.84</v>
      </c>
      <c r="X411" s="14">
        <f t="shared" si="7"/>
        <v>33.47898734</v>
      </c>
      <c r="Y411" s="13">
        <f t="shared" si="8"/>
        <v>0.2922349868</v>
      </c>
      <c r="Z411" s="12">
        <f t="shared" si="9"/>
        <v>130.9090909</v>
      </c>
      <c r="AA411" s="19">
        <v>47.0</v>
      </c>
      <c r="AB411" s="19">
        <v>148.0</v>
      </c>
      <c r="AC411" s="19">
        <v>99.0</v>
      </c>
      <c r="AD411" s="19">
        <v>28.0</v>
      </c>
      <c r="AE411" s="19">
        <v>25.0</v>
      </c>
      <c r="AF411" s="10">
        <f t="shared" si="10"/>
        <v>0.303030303</v>
      </c>
      <c r="AG411" s="10">
        <f t="shared" si="11"/>
        <v>0.4545454545</v>
      </c>
      <c r="AH411" s="10">
        <f t="shared" si="12"/>
        <v>0.7575757576</v>
      </c>
      <c r="AI411" s="19">
        <v>292.0</v>
      </c>
      <c r="AJ411" s="13">
        <f t="shared" si="13"/>
        <v>0.2559158633</v>
      </c>
      <c r="AK411" s="19">
        <v>462.0</v>
      </c>
      <c r="AL411" s="13">
        <f t="shared" si="14"/>
        <v>0.4049079755</v>
      </c>
      <c r="AM411" s="19">
        <v>387.0</v>
      </c>
      <c r="AN411" s="13">
        <f t="shared" si="15"/>
        <v>0.3391761613</v>
      </c>
      <c r="AO411" s="13">
        <f t="shared" si="16"/>
        <v>0.3872679045</v>
      </c>
      <c r="AP411" s="8">
        <v>1.0</v>
      </c>
      <c r="AQ411" s="14">
        <v>-16.29</v>
      </c>
      <c r="AR411" s="19">
        <v>17.86</v>
      </c>
      <c r="AS411" s="26">
        <v>2.0</v>
      </c>
      <c r="AT411" s="27">
        <v>1.779</v>
      </c>
      <c r="AU411" s="8">
        <v>2.0</v>
      </c>
      <c r="AV411" s="27">
        <v>1.11</v>
      </c>
      <c r="AW411" s="19">
        <v>50.56</v>
      </c>
      <c r="AX411" s="19">
        <v>17.97</v>
      </c>
      <c r="AY411" s="27">
        <v>0.914</v>
      </c>
      <c r="AZ411" s="27">
        <v>6.3</v>
      </c>
      <c r="BA411" s="19">
        <v>52.64</v>
      </c>
      <c r="BB411" s="13">
        <f t="shared" si="17"/>
        <v>0.06111111111</v>
      </c>
      <c r="BC411" s="28">
        <f t="shared" si="18"/>
        <v>0.9242105263</v>
      </c>
      <c r="BD411" s="26">
        <f t="shared" si="19"/>
        <v>985.3216374</v>
      </c>
      <c r="BE411" s="13">
        <f t="shared" si="20"/>
        <v>-0.01467836257</v>
      </c>
      <c r="BF411" s="18">
        <f t="shared" si="21"/>
        <v>1.813103796</v>
      </c>
      <c r="BG411" s="18">
        <f t="shared" si="22"/>
        <v>1.977931413</v>
      </c>
      <c r="BH411" s="14">
        <f t="shared" si="23"/>
        <v>29.6689712</v>
      </c>
      <c r="BI411" s="14">
        <f t="shared" si="24"/>
        <v>26.09770615</v>
      </c>
      <c r="BJ411" s="14">
        <f t="shared" si="25"/>
        <v>57.30506845</v>
      </c>
      <c r="BK411" s="14">
        <f t="shared" si="26"/>
        <v>51.42621675</v>
      </c>
      <c r="BL411" s="14">
        <f t="shared" si="27"/>
        <v>5.878851701</v>
      </c>
      <c r="BM411" s="19">
        <v>33.0</v>
      </c>
      <c r="BN411" s="19">
        <v>36.0</v>
      </c>
      <c r="BO411" s="26">
        <v>507.0</v>
      </c>
      <c r="BP411" s="26">
        <v>439.0</v>
      </c>
      <c r="BQ411" s="19">
        <v>253.0</v>
      </c>
      <c r="BR411" s="19">
        <v>198.0</v>
      </c>
      <c r="BS411" s="19">
        <v>250.0</v>
      </c>
      <c r="BT411" s="19">
        <v>263.0</v>
      </c>
      <c r="BU411" s="19">
        <v>499.0</v>
      </c>
      <c r="BV411" s="19">
        <v>422.0</v>
      </c>
      <c r="BW411" s="13">
        <f t="shared" si="28"/>
        <v>0.5418023887</v>
      </c>
      <c r="BX411" s="14">
        <v>2.78</v>
      </c>
      <c r="BY411" s="29">
        <f t="shared" si="29"/>
        <v>3.304421993</v>
      </c>
      <c r="BZ411" s="18">
        <f t="shared" si="30"/>
        <v>1.925245224</v>
      </c>
      <c r="CA411" s="18">
        <f t="shared" si="31"/>
        <v>2.021507485</v>
      </c>
      <c r="CB411" s="14">
        <f t="shared" si="32"/>
        <v>29.2637274</v>
      </c>
      <c r="CC411" s="14">
        <f t="shared" si="33"/>
        <v>26.23146617</v>
      </c>
      <c r="CD411" s="14">
        <f t="shared" si="34"/>
        <v>55.8481552</v>
      </c>
      <c r="CE411" s="14">
        <f t="shared" si="35"/>
        <v>50.63394939</v>
      </c>
      <c r="CF411" s="14">
        <f t="shared" si="36"/>
        <v>0.6646458864</v>
      </c>
      <c r="CG411" s="7">
        <v>3739.783333</v>
      </c>
      <c r="CH411" s="7">
        <v>120.0</v>
      </c>
      <c r="CI411" s="7">
        <v>126.0</v>
      </c>
      <c r="CJ411" s="26">
        <v>1704.0</v>
      </c>
      <c r="CK411" s="7">
        <v>1509.0</v>
      </c>
      <c r="CL411" s="7">
        <v>790.0</v>
      </c>
      <c r="CM411" s="7">
        <v>664.0</v>
      </c>
      <c r="CN411" s="7">
        <v>867.0</v>
      </c>
      <c r="CO411" s="7">
        <v>857.0</v>
      </c>
      <c r="CP411" s="19">
        <v>18.0</v>
      </c>
      <c r="CQ411" s="19">
        <v>17.0</v>
      </c>
      <c r="CR411" s="26">
        <f t="shared" si="37"/>
        <v>-1</v>
      </c>
      <c r="CS411" s="18">
        <f t="shared" si="38"/>
        <v>0.9272376046</v>
      </c>
      <c r="CT411" s="18">
        <f t="shared" si="39"/>
        <v>0.8757244044</v>
      </c>
      <c r="CU411" s="18">
        <f t="shared" si="40"/>
        <v>-0.05151320026</v>
      </c>
      <c r="CV411" s="30">
        <v>44.05</v>
      </c>
      <c r="CW411" s="30">
        <v>39.11</v>
      </c>
      <c r="CX411" s="30">
        <v>25.83</v>
      </c>
      <c r="CY411" s="30">
        <v>37.3</v>
      </c>
      <c r="CZ411" s="30">
        <v>41.62</v>
      </c>
      <c r="DA411" s="30">
        <v>37.89</v>
      </c>
      <c r="DB411" s="7">
        <v>703.0</v>
      </c>
      <c r="DC411" s="7">
        <v>493.0</v>
      </c>
      <c r="DD411" s="13">
        <f t="shared" si="41"/>
        <v>0.5877926421</v>
      </c>
      <c r="DE411" s="7">
        <v>-1.97</v>
      </c>
      <c r="DF411" s="7">
        <v>21.75</v>
      </c>
      <c r="DG411" s="7">
        <v>279.0</v>
      </c>
      <c r="DH411" s="7">
        <v>377.0</v>
      </c>
      <c r="DI411" s="7">
        <v>431.0</v>
      </c>
      <c r="DJ411" s="8" t="s">
        <v>4490</v>
      </c>
      <c r="DK411" s="7" t="s">
        <v>4491</v>
      </c>
    </row>
    <row r="412" ht="12.75" customHeight="1">
      <c r="A412" s="7" t="s">
        <v>2044</v>
      </c>
      <c r="B412" s="7" t="s">
        <v>2045</v>
      </c>
      <c r="C412" s="8" t="s">
        <v>231</v>
      </c>
      <c r="D412" s="9" t="s">
        <v>247</v>
      </c>
      <c r="E412" s="7">
        <v>82.0</v>
      </c>
      <c r="F412" s="7">
        <v>22.0</v>
      </c>
      <c r="G412" s="7">
        <v>20.0</v>
      </c>
      <c r="H412" s="24">
        <f t="shared" si="1"/>
        <v>42</v>
      </c>
      <c r="I412" s="25">
        <f t="shared" si="2"/>
        <v>2.070807368</v>
      </c>
      <c r="J412" s="19">
        <v>19.0</v>
      </c>
      <c r="K412" s="19">
        <v>12.0</v>
      </c>
      <c r="L412" s="19">
        <v>6.0</v>
      </c>
      <c r="M412" s="19">
        <v>164.0</v>
      </c>
      <c r="N412" s="19">
        <v>55.0</v>
      </c>
      <c r="O412" s="19">
        <v>77.0</v>
      </c>
      <c r="P412" s="19">
        <v>179.0</v>
      </c>
      <c r="Q412" s="10">
        <f t="shared" si="3"/>
        <v>0.1341463415</v>
      </c>
      <c r="R412" s="10">
        <f t="shared" si="4"/>
        <v>0.07432432432</v>
      </c>
      <c r="S412" s="7">
        <v>73015.0</v>
      </c>
      <c r="T412" s="14">
        <f t="shared" si="5"/>
        <v>14.84044715</v>
      </c>
      <c r="U412" s="14">
        <v>1122.91</v>
      </c>
      <c r="V412" s="14">
        <f t="shared" si="6"/>
        <v>13.69402439</v>
      </c>
      <c r="W412" s="14">
        <v>2785.46</v>
      </c>
      <c r="X412" s="14">
        <f t="shared" si="7"/>
        <v>33.96902439</v>
      </c>
      <c r="Y412" s="13">
        <f t="shared" si="8"/>
        <v>0.2873090316</v>
      </c>
      <c r="Z412" s="12">
        <f t="shared" si="9"/>
        <v>144.8888889</v>
      </c>
      <c r="AA412" s="19">
        <v>11.0</v>
      </c>
      <c r="AB412" s="19">
        <v>8.0</v>
      </c>
      <c r="AC412" s="19">
        <v>40.0</v>
      </c>
      <c r="AD412" s="19">
        <v>47.0</v>
      </c>
      <c r="AE412" s="19">
        <v>23.0</v>
      </c>
      <c r="AF412" s="10">
        <f t="shared" si="10"/>
        <v>0.3518518519</v>
      </c>
      <c r="AG412" s="10">
        <f t="shared" si="11"/>
        <v>0.3333333333</v>
      </c>
      <c r="AH412" s="10">
        <f t="shared" si="12"/>
        <v>0.6851851852</v>
      </c>
      <c r="AI412" s="19">
        <v>448.0</v>
      </c>
      <c r="AJ412" s="13">
        <f t="shared" si="13"/>
        <v>0.4186915888</v>
      </c>
      <c r="AK412" s="19">
        <v>261.0</v>
      </c>
      <c r="AL412" s="13">
        <f t="shared" si="14"/>
        <v>0.2439252336</v>
      </c>
      <c r="AM412" s="19">
        <v>361.0</v>
      </c>
      <c r="AN412" s="13">
        <f t="shared" si="15"/>
        <v>0.3373831776</v>
      </c>
      <c r="AO412" s="13">
        <f t="shared" si="16"/>
        <v>0.6318758815</v>
      </c>
      <c r="AP412" s="8">
        <v>14.0</v>
      </c>
      <c r="AQ412" s="14">
        <v>16.38</v>
      </c>
      <c r="AR412" s="19">
        <v>17.63</v>
      </c>
      <c r="AS412" s="26">
        <v>5.0</v>
      </c>
      <c r="AT412" s="27">
        <v>0.387</v>
      </c>
      <c r="AU412" s="8">
        <v>10.0</v>
      </c>
      <c r="AV412" s="27">
        <v>-0.091</v>
      </c>
      <c r="AW412" s="19">
        <v>50.1</v>
      </c>
      <c r="AX412" s="19">
        <v>18.45</v>
      </c>
      <c r="AY412" s="27">
        <v>2.368</v>
      </c>
      <c r="AZ412" s="27">
        <v>7.064</v>
      </c>
      <c r="BA412" s="19">
        <v>52.72</v>
      </c>
      <c r="BB412" s="13">
        <f t="shared" si="17"/>
        <v>0.08282208589</v>
      </c>
      <c r="BC412" s="28">
        <f t="shared" si="18"/>
        <v>0.9307282416</v>
      </c>
      <c r="BD412" s="26">
        <f t="shared" si="19"/>
        <v>1013.550327</v>
      </c>
      <c r="BE412" s="13">
        <f t="shared" si="20"/>
        <v>0.01355032745</v>
      </c>
      <c r="BF412" s="18">
        <f t="shared" si="21"/>
        <v>2.885360358</v>
      </c>
      <c r="BG412" s="18">
        <f t="shared" si="22"/>
        <v>2.08387137</v>
      </c>
      <c r="BH412" s="14">
        <f t="shared" si="23"/>
        <v>34.8380547</v>
      </c>
      <c r="BI412" s="14">
        <f t="shared" si="24"/>
        <v>30.08255337</v>
      </c>
      <c r="BJ412" s="14">
        <f t="shared" si="25"/>
        <v>61.87494991</v>
      </c>
      <c r="BK412" s="14">
        <f t="shared" si="26"/>
        <v>52.95170584</v>
      </c>
      <c r="BL412" s="14">
        <f t="shared" si="27"/>
        <v>8.923244071</v>
      </c>
      <c r="BM412" s="19">
        <v>54.0</v>
      </c>
      <c r="BN412" s="19">
        <v>39.0</v>
      </c>
      <c r="BO412" s="26">
        <v>598.0</v>
      </c>
      <c r="BP412" s="26">
        <v>524.0</v>
      </c>
      <c r="BQ412" s="19">
        <v>208.0</v>
      </c>
      <c r="BR412" s="19">
        <v>203.0</v>
      </c>
      <c r="BS412" s="19">
        <v>298.0</v>
      </c>
      <c r="BT412" s="19">
        <v>225.0</v>
      </c>
      <c r="BU412" s="19">
        <v>586.0</v>
      </c>
      <c r="BV412" s="19">
        <v>515.0</v>
      </c>
      <c r="BW412" s="13">
        <f t="shared" si="28"/>
        <v>0.5322434151</v>
      </c>
      <c r="BX412" s="14">
        <v>-2.4</v>
      </c>
      <c r="BY412" s="29">
        <f t="shared" si="29"/>
        <v>-1.486777085</v>
      </c>
      <c r="BZ412" s="18">
        <f t="shared" si="30"/>
        <v>2.442479688</v>
      </c>
      <c r="CA412" s="18">
        <f t="shared" si="31"/>
        <v>1.966272957</v>
      </c>
      <c r="CB412" s="14">
        <f t="shared" si="32"/>
        <v>32.39741926</v>
      </c>
      <c r="CC412" s="14">
        <f t="shared" si="33"/>
        <v>28.52631938</v>
      </c>
      <c r="CD412" s="14">
        <f t="shared" si="34"/>
        <v>58.00505222</v>
      </c>
      <c r="CE412" s="14">
        <f t="shared" si="35"/>
        <v>52.02942582</v>
      </c>
      <c r="CF412" s="14">
        <f t="shared" si="36"/>
        <v>2.947617664</v>
      </c>
      <c r="CG412" s="7">
        <v>3905.866667</v>
      </c>
      <c r="CH412" s="7">
        <v>159.0</v>
      </c>
      <c r="CI412" s="7">
        <v>128.0</v>
      </c>
      <c r="CJ412" s="26">
        <v>1950.0</v>
      </c>
      <c r="CK412" s="7">
        <v>1729.0</v>
      </c>
      <c r="CL412" s="7">
        <v>721.0</v>
      </c>
      <c r="CM412" s="7">
        <v>660.0</v>
      </c>
      <c r="CN412" s="7">
        <v>946.0</v>
      </c>
      <c r="CO412" s="7">
        <v>870.0</v>
      </c>
      <c r="CP412" s="19">
        <v>4.0</v>
      </c>
      <c r="CQ412" s="19">
        <v>8.0</v>
      </c>
      <c r="CR412" s="26">
        <f t="shared" si="37"/>
        <v>4</v>
      </c>
      <c r="CS412" s="18">
        <f t="shared" si="38"/>
        <v>0.1972197494</v>
      </c>
      <c r="CT412" s="18">
        <f t="shared" si="39"/>
        <v>0.3944394987</v>
      </c>
      <c r="CU412" s="18">
        <f t="shared" si="40"/>
        <v>0.1972197494</v>
      </c>
      <c r="CV412" s="30">
        <v>49.38</v>
      </c>
      <c r="CW412" s="30">
        <v>44.4</v>
      </c>
      <c r="CX412" s="30">
        <v>40.53</v>
      </c>
      <c r="CY412" s="30">
        <v>35.25</v>
      </c>
      <c r="CZ412" s="30">
        <v>46.95</v>
      </c>
      <c r="DA412" s="30">
        <v>39.75</v>
      </c>
      <c r="DB412" s="7">
        <v>2.0</v>
      </c>
      <c r="DC412" s="7">
        <v>2.0</v>
      </c>
      <c r="DD412" s="13">
        <f t="shared" si="41"/>
        <v>0.5</v>
      </c>
      <c r="DE412" s="7">
        <v>-0.01</v>
      </c>
      <c r="DF412" s="7">
        <v>-0.48</v>
      </c>
      <c r="DG412" s="7">
        <v>2.0</v>
      </c>
      <c r="DH412" s="7">
        <v>0.0</v>
      </c>
      <c r="DI412" s="7">
        <v>0.0</v>
      </c>
      <c r="DJ412" s="8" t="s">
        <v>4492</v>
      </c>
      <c r="DK412" s="7" t="s">
        <v>4493</v>
      </c>
    </row>
    <row r="413" ht="12.75" customHeight="1">
      <c r="A413" s="7" t="s">
        <v>2048</v>
      </c>
      <c r="B413" s="7" t="s">
        <v>2049</v>
      </c>
      <c r="C413" s="8" t="s">
        <v>860</v>
      </c>
      <c r="D413" s="9" t="s">
        <v>167</v>
      </c>
      <c r="E413" s="7">
        <v>15.0</v>
      </c>
      <c r="F413" s="7">
        <v>0.0</v>
      </c>
      <c r="G413" s="7">
        <v>2.0</v>
      </c>
      <c r="H413" s="24">
        <f t="shared" si="1"/>
        <v>2</v>
      </c>
      <c r="I413" s="25">
        <f t="shared" si="2"/>
        <v>0.7772020725</v>
      </c>
      <c r="J413" s="19">
        <v>0.0</v>
      </c>
      <c r="K413" s="19">
        <v>2.0</v>
      </c>
      <c r="L413" s="19">
        <v>0.0</v>
      </c>
      <c r="M413" s="19">
        <v>14.0</v>
      </c>
      <c r="N413" s="19">
        <v>6.0</v>
      </c>
      <c r="O413" s="19">
        <v>10.0</v>
      </c>
      <c r="P413" s="19">
        <v>20.0</v>
      </c>
      <c r="Q413" s="10">
        <f t="shared" si="3"/>
        <v>0</v>
      </c>
      <c r="R413" s="10">
        <f t="shared" si="4"/>
        <v>0</v>
      </c>
      <c r="S413" s="7">
        <v>9264.0</v>
      </c>
      <c r="T413" s="14">
        <f t="shared" si="5"/>
        <v>10.29333333</v>
      </c>
      <c r="U413" s="14">
        <v>153.13</v>
      </c>
      <c r="V413" s="14">
        <f t="shared" si="6"/>
        <v>10.20866667</v>
      </c>
      <c r="W413" s="14">
        <v>589.67</v>
      </c>
      <c r="X413" s="14">
        <f t="shared" si="7"/>
        <v>39.31133333</v>
      </c>
      <c r="Y413" s="13">
        <f t="shared" si="8"/>
        <v>0.2061523963</v>
      </c>
      <c r="Z413" s="12">
        <f t="shared" si="9"/>
        <v>29.6</v>
      </c>
      <c r="AA413" s="19">
        <v>6.0</v>
      </c>
      <c r="AB413" s="19">
        <v>29.0</v>
      </c>
      <c r="AC413" s="19">
        <v>16.0</v>
      </c>
      <c r="AD413" s="19">
        <v>4.0</v>
      </c>
      <c r="AE413" s="19">
        <v>6.0</v>
      </c>
      <c r="AF413" s="10">
        <f t="shared" si="10"/>
        <v>0</v>
      </c>
      <c r="AG413" s="10">
        <f t="shared" si="11"/>
        <v>0.4</v>
      </c>
      <c r="AH413" s="10">
        <f t="shared" si="12"/>
        <v>0.4</v>
      </c>
      <c r="AI413" s="19">
        <v>25.0</v>
      </c>
      <c r="AJ413" s="13">
        <f t="shared" si="13"/>
        <v>0.1893939394</v>
      </c>
      <c r="AK413" s="19">
        <v>54.0</v>
      </c>
      <c r="AL413" s="13">
        <f t="shared" si="14"/>
        <v>0.4090909091</v>
      </c>
      <c r="AM413" s="19">
        <v>53.0</v>
      </c>
      <c r="AN413" s="13">
        <f t="shared" si="15"/>
        <v>0.4015151515</v>
      </c>
      <c r="AO413" s="13">
        <f t="shared" si="16"/>
        <v>0.3164556962</v>
      </c>
      <c r="AP413" s="8">
        <v>1.0</v>
      </c>
      <c r="AQ413" s="14">
        <v>-15.66</v>
      </c>
      <c r="AR413" s="19">
        <v>17.12</v>
      </c>
      <c r="AS413" s="26">
        <v>9.0</v>
      </c>
      <c r="AT413" s="27">
        <v>0.077</v>
      </c>
      <c r="AU413" s="8">
        <v>9.0</v>
      </c>
      <c r="AV413" s="27">
        <v>1.7149999999999999</v>
      </c>
      <c r="AW413" s="19">
        <v>50.63</v>
      </c>
      <c r="AX413" s="19">
        <v>17.49</v>
      </c>
      <c r="AY413" s="27">
        <v>-1.044</v>
      </c>
      <c r="AZ413" s="27">
        <v>-3.193</v>
      </c>
      <c r="BA413" s="19">
        <v>48.3</v>
      </c>
      <c r="BB413" s="13">
        <f t="shared" si="17"/>
        <v>0.06756756757</v>
      </c>
      <c r="BC413" s="28">
        <f t="shared" si="18"/>
        <v>0.9186046512</v>
      </c>
      <c r="BD413" s="26">
        <f t="shared" si="19"/>
        <v>986.1722187</v>
      </c>
      <c r="BE413" s="13">
        <f t="shared" si="20"/>
        <v>-0.01382778127</v>
      </c>
      <c r="BF413" s="18">
        <f t="shared" si="21"/>
        <v>1.959119702</v>
      </c>
      <c r="BG413" s="18">
        <f t="shared" si="22"/>
        <v>2.742767583</v>
      </c>
      <c r="BH413" s="14">
        <f t="shared" si="23"/>
        <v>28.99497159</v>
      </c>
      <c r="BI413" s="14">
        <f t="shared" si="24"/>
        <v>33.69685888</v>
      </c>
      <c r="BJ413" s="14">
        <f t="shared" si="25"/>
        <v>52.89623196</v>
      </c>
      <c r="BK413" s="14">
        <f t="shared" si="26"/>
        <v>61.12453471</v>
      </c>
      <c r="BL413" s="14">
        <f t="shared" si="27"/>
        <v>-8.228302749</v>
      </c>
      <c r="BM413" s="19">
        <v>5.0</v>
      </c>
      <c r="BN413" s="19">
        <v>7.0</v>
      </c>
      <c r="BO413" s="26">
        <v>69.0</v>
      </c>
      <c r="BP413" s="26">
        <v>79.0</v>
      </c>
      <c r="BQ413" s="19">
        <v>19.0</v>
      </c>
      <c r="BR413" s="19">
        <v>30.0</v>
      </c>
      <c r="BS413" s="19">
        <v>42.0</v>
      </c>
      <c r="BT413" s="19">
        <v>40.0</v>
      </c>
      <c r="BU413" s="19">
        <v>71.0</v>
      </c>
      <c r="BV413" s="19">
        <v>72.0</v>
      </c>
      <c r="BW413" s="13">
        <f t="shared" si="28"/>
        <v>0.4965034965</v>
      </c>
      <c r="BX413" s="14">
        <v>6.9</v>
      </c>
      <c r="BY413" s="29">
        <f t="shared" si="29"/>
        <v>0.9947605418</v>
      </c>
      <c r="BZ413" s="18">
        <f t="shared" si="30"/>
        <v>1.855254314</v>
      </c>
      <c r="CA413" s="18">
        <f t="shared" si="31"/>
        <v>2.016580776</v>
      </c>
      <c r="CB413" s="14">
        <f t="shared" si="32"/>
        <v>27.90947794</v>
      </c>
      <c r="CC413" s="14">
        <f t="shared" si="33"/>
        <v>33.55590412</v>
      </c>
      <c r="CD413" s="14">
        <f t="shared" si="34"/>
        <v>50.09186648</v>
      </c>
      <c r="CE413" s="14">
        <f t="shared" si="35"/>
        <v>62.03002467</v>
      </c>
      <c r="CF413" s="14">
        <f t="shared" si="36"/>
        <v>3.709855446</v>
      </c>
      <c r="CG413" s="7">
        <v>743.833333</v>
      </c>
      <c r="CH413" s="7">
        <v>23.0</v>
      </c>
      <c r="CI413" s="7">
        <v>25.0</v>
      </c>
      <c r="CJ413" s="26">
        <v>323.0</v>
      </c>
      <c r="CK413" s="7">
        <v>391.0</v>
      </c>
      <c r="CL413" s="7">
        <v>107.0</v>
      </c>
      <c r="CM413" s="7">
        <v>159.0</v>
      </c>
      <c r="CN413" s="7">
        <v>168.0</v>
      </c>
      <c r="CO413" s="7">
        <v>194.0</v>
      </c>
      <c r="CP413" s="19">
        <v>4.0</v>
      </c>
      <c r="CQ413" s="19">
        <v>1.0</v>
      </c>
      <c r="CR413" s="26">
        <f t="shared" si="37"/>
        <v>-3</v>
      </c>
      <c r="CS413" s="18">
        <f t="shared" si="38"/>
        <v>1.554404145</v>
      </c>
      <c r="CT413" s="18">
        <f t="shared" si="39"/>
        <v>0.3886010363</v>
      </c>
      <c r="CU413" s="18">
        <f t="shared" si="40"/>
        <v>-1.165803109</v>
      </c>
      <c r="CV413" s="30">
        <v>6.36</v>
      </c>
      <c r="CW413" s="30">
        <v>5.69</v>
      </c>
      <c r="CX413" s="30">
        <v>6.85</v>
      </c>
      <c r="CY413" s="30">
        <v>7.3</v>
      </c>
      <c r="CZ413" s="30">
        <v>5.46</v>
      </c>
      <c r="DA413" s="30">
        <v>8.69</v>
      </c>
      <c r="DB413" s="7">
        <v>0.0</v>
      </c>
      <c r="DC413" s="7">
        <v>1.0</v>
      </c>
      <c r="DD413" s="13">
        <f t="shared" si="41"/>
        <v>0</v>
      </c>
      <c r="DE413" s="7">
        <v>0.01</v>
      </c>
      <c r="DF413" s="7">
        <v>0.24</v>
      </c>
      <c r="DG413" s="7">
        <v>0.0</v>
      </c>
      <c r="DH413" s="7">
        <v>0.0</v>
      </c>
      <c r="DI413" s="7">
        <v>1.0</v>
      </c>
      <c r="DJ413" s="8" t="s">
        <v>4494</v>
      </c>
      <c r="DK413" s="7" t="s">
        <v>4495</v>
      </c>
    </row>
    <row r="414" ht="12.75" customHeight="1">
      <c r="A414" s="7" t="s">
        <v>452</v>
      </c>
      <c r="B414" s="7" t="s">
        <v>2051</v>
      </c>
      <c r="C414" s="8" t="s">
        <v>149</v>
      </c>
      <c r="D414" s="9" t="s">
        <v>260</v>
      </c>
      <c r="E414" s="7">
        <v>5.0</v>
      </c>
      <c r="F414" s="7">
        <v>0.0</v>
      </c>
      <c r="G414" s="7">
        <v>0.0</v>
      </c>
      <c r="H414" s="24">
        <f t="shared" si="1"/>
        <v>0</v>
      </c>
      <c r="I414" s="25">
        <f t="shared" si="2"/>
        <v>0</v>
      </c>
      <c r="J414" s="19">
        <v>0.0</v>
      </c>
      <c r="K414" s="19">
        <v>0.0</v>
      </c>
      <c r="L414" s="19">
        <v>0.0</v>
      </c>
      <c r="M414" s="19">
        <v>4.0</v>
      </c>
      <c r="N414" s="19">
        <v>2.0</v>
      </c>
      <c r="O414" s="19">
        <v>4.0</v>
      </c>
      <c r="P414" s="19">
        <v>4.0</v>
      </c>
      <c r="Q414" s="10">
        <f t="shared" si="3"/>
        <v>0</v>
      </c>
      <c r="R414" s="10">
        <f t="shared" si="4"/>
        <v>0</v>
      </c>
      <c r="S414" s="7">
        <v>3074.0</v>
      </c>
      <c r="T414" s="14">
        <f t="shared" si="5"/>
        <v>10.24666667</v>
      </c>
      <c r="U414" s="14">
        <v>49.61</v>
      </c>
      <c r="V414" s="14">
        <f t="shared" si="6"/>
        <v>9.922</v>
      </c>
      <c r="W414" s="14">
        <v>185.13</v>
      </c>
      <c r="X414" s="14">
        <f t="shared" si="7"/>
        <v>37.026</v>
      </c>
      <c r="Y414" s="13">
        <f t="shared" si="8"/>
        <v>0.2113402062</v>
      </c>
      <c r="Z414" s="12">
        <f t="shared" si="9"/>
        <v>0</v>
      </c>
      <c r="AA414" s="19">
        <v>1.0</v>
      </c>
      <c r="AB414" s="19">
        <v>2.0</v>
      </c>
      <c r="AC414" s="19">
        <v>5.0</v>
      </c>
      <c r="AD414" s="19">
        <v>1.0</v>
      </c>
      <c r="AE414" s="19">
        <v>0.0</v>
      </c>
      <c r="AF414" s="10">
        <f t="shared" si="10"/>
        <v>0</v>
      </c>
      <c r="AG414" s="10">
        <f t="shared" si="11"/>
        <v>0</v>
      </c>
      <c r="AH414" s="10">
        <f t="shared" si="12"/>
        <v>0</v>
      </c>
      <c r="AI414" s="19">
        <v>21.0</v>
      </c>
      <c r="AJ414" s="13">
        <f t="shared" si="13"/>
        <v>0.3818181818</v>
      </c>
      <c r="AK414" s="19">
        <v>17.0</v>
      </c>
      <c r="AL414" s="13">
        <f t="shared" si="14"/>
        <v>0.3090909091</v>
      </c>
      <c r="AM414" s="19">
        <v>17.0</v>
      </c>
      <c r="AN414" s="13">
        <f t="shared" si="15"/>
        <v>0.3090909091</v>
      </c>
      <c r="AO414" s="13">
        <f t="shared" si="16"/>
        <v>0.5526315789</v>
      </c>
      <c r="AP414" s="8">
        <v>16.0</v>
      </c>
      <c r="AQ414" s="14">
        <v>3.83</v>
      </c>
      <c r="AR414" s="19">
        <v>17.23</v>
      </c>
      <c r="AS414" s="26">
        <v>9.0</v>
      </c>
      <c r="AT414" s="27">
        <v>0.713</v>
      </c>
      <c r="AU414" s="8">
        <v>8.0</v>
      </c>
      <c r="AV414" s="27">
        <v>4.631</v>
      </c>
      <c r="AW414" s="19">
        <v>52.17</v>
      </c>
      <c r="AX414" s="19">
        <v>17.81</v>
      </c>
      <c r="AY414" s="27">
        <v>-2.303</v>
      </c>
      <c r="AZ414" s="27">
        <v>-2.737</v>
      </c>
      <c r="BA414" s="19">
        <v>49.52</v>
      </c>
      <c r="BB414" s="13">
        <f t="shared" si="17"/>
        <v>0</v>
      </c>
      <c r="BC414" s="28">
        <f t="shared" si="18"/>
        <v>0.9230769231</v>
      </c>
      <c r="BD414" s="26">
        <f t="shared" si="19"/>
        <v>923.0769231</v>
      </c>
      <c r="BE414" s="13">
        <f t="shared" si="20"/>
        <v>-0.07692307692</v>
      </c>
      <c r="BF414" s="18">
        <f t="shared" si="21"/>
        <v>0</v>
      </c>
      <c r="BG414" s="18">
        <f t="shared" si="22"/>
        <v>2.418867164</v>
      </c>
      <c r="BH414" s="14">
        <f t="shared" si="23"/>
        <v>26.6075388</v>
      </c>
      <c r="BI414" s="14">
        <f t="shared" si="24"/>
        <v>31.44527313</v>
      </c>
      <c r="BJ414" s="14">
        <f t="shared" si="25"/>
        <v>60.4716791</v>
      </c>
      <c r="BK414" s="14">
        <f t="shared" si="26"/>
        <v>52.00564402</v>
      </c>
      <c r="BL414" s="14">
        <f t="shared" si="27"/>
        <v>8.466035074</v>
      </c>
      <c r="BM414" s="19">
        <v>0.0</v>
      </c>
      <c r="BN414" s="19">
        <v>2.0</v>
      </c>
      <c r="BO414" s="26">
        <v>22.0</v>
      </c>
      <c r="BP414" s="26">
        <v>24.0</v>
      </c>
      <c r="BQ414" s="19">
        <v>13.0</v>
      </c>
      <c r="BR414" s="19">
        <v>11.0</v>
      </c>
      <c r="BS414" s="19">
        <v>15.0</v>
      </c>
      <c r="BT414" s="19">
        <v>6.0</v>
      </c>
      <c r="BU414" s="19">
        <v>19.0</v>
      </c>
      <c r="BV414" s="19">
        <v>25.0</v>
      </c>
      <c r="BW414" s="13">
        <f t="shared" si="28"/>
        <v>0.4318181818</v>
      </c>
      <c r="BX414" s="14">
        <v>-3.6</v>
      </c>
      <c r="BY414" s="29">
        <f t="shared" si="29"/>
        <v>14.48087718</v>
      </c>
      <c r="BZ414" s="18">
        <f t="shared" si="30"/>
        <v>2.04734485</v>
      </c>
      <c r="CA414" s="18">
        <f t="shared" si="31"/>
        <v>2.815099168</v>
      </c>
      <c r="CB414" s="14">
        <f t="shared" si="32"/>
        <v>30.19833653</v>
      </c>
      <c r="CC414" s="14">
        <f t="shared" si="33"/>
        <v>30.45425464</v>
      </c>
      <c r="CD414" s="14">
        <f t="shared" si="34"/>
        <v>56.04606526</v>
      </c>
      <c r="CE414" s="14">
        <f t="shared" si="35"/>
        <v>59.37300064</v>
      </c>
      <c r="CF414" s="14">
        <f t="shared" si="36"/>
        <v>11.79297045</v>
      </c>
      <c r="CG414" s="7">
        <v>234.45</v>
      </c>
      <c r="CH414" s="7">
        <v>8.0</v>
      </c>
      <c r="CI414" s="7">
        <v>11.0</v>
      </c>
      <c r="CJ414" s="26">
        <v>110.0</v>
      </c>
      <c r="CK414" s="7">
        <v>108.0</v>
      </c>
      <c r="CL414" s="7">
        <v>42.0</v>
      </c>
      <c r="CM414" s="7">
        <v>60.0</v>
      </c>
      <c r="CN414" s="7">
        <v>59.0</v>
      </c>
      <c r="CO414" s="7">
        <v>53.0</v>
      </c>
      <c r="CP414" s="19">
        <v>0.0</v>
      </c>
      <c r="CQ414" s="19">
        <v>1.0</v>
      </c>
      <c r="CR414" s="26">
        <f t="shared" si="37"/>
        <v>1</v>
      </c>
      <c r="CS414" s="18">
        <f t="shared" si="38"/>
        <v>0</v>
      </c>
      <c r="CT414" s="18">
        <f t="shared" si="39"/>
        <v>1.171112557</v>
      </c>
      <c r="CU414" s="18">
        <f t="shared" si="40"/>
        <v>1.171112557</v>
      </c>
      <c r="CV414" s="30">
        <v>1.35</v>
      </c>
      <c r="CW414" s="30">
        <v>1.97</v>
      </c>
      <c r="CX414" s="30">
        <v>4.12</v>
      </c>
      <c r="CY414" s="30">
        <v>1.72</v>
      </c>
      <c r="CZ414" s="30">
        <v>1.51</v>
      </c>
      <c r="DA414" s="30">
        <v>1.58</v>
      </c>
      <c r="DB414" s="7">
        <v>0.0</v>
      </c>
      <c r="DC414" s="7">
        <v>2.0</v>
      </c>
      <c r="DD414" s="13">
        <f t="shared" si="41"/>
        <v>0</v>
      </c>
      <c r="DE414" s="7">
        <v>-0.01</v>
      </c>
      <c r="DF414" s="7">
        <v>-0.24</v>
      </c>
      <c r="DG414" s="7">
        <v>1.0</v>
      </c>
      <c r="DH414" s="7">
        <v>1.0</v>
      </c>
      <c r="DI414" s="7">
        <v>0.0</v>
      </c>
      <c r="DJ414" s="9" t="s">
        <v>4496</v>
      </c>
      <c r="DK414" s="7" t="s">
        <v>4497</v>
      </c>
    </row>
    <row r="415" ht="12.75" customHeight="1">
      <c r="A415" s="7" t="s">
        <v>452</v>
      </c>
      <c r="B415" s="7" t="s">
        <v>2053</v>
      </c>
      <c r="C415" s="8" t="s">
        <v>215</v>
      </c>
      <c r="D415" s="9" t="s">
        <v>1682</v>
      </c>
      <c r="E415" s="7">
        <v>81.0</v>
      </c>
      <c r="F415" s="7">
        <v>11.0</v>
      </c>
      <c r="G415" s="7">
        <v>22.0</v>
      </c>
      <c r="H415" s="24">
        <f t="shared" si="1"/>
        <v>33</v>
      </c>
      <c r="I415" s="25">
        <f t="shared" si="2"/>
        <v>1.743853211</v>
      </c>
      <c r="J415" s="19">
        <v>7.0</v>
      </c>
      <c r="K415" s="19">
        <v>15.0</v>
      </c>
      <c r="L415" s="19">
        <v>6.0</v>
      </c>
      <c r="M415" s="19">
        <v>104.0</v>
      </c>
      <c r="N415" s="19">
        <v>53.0</v>
      </c>
      <c r="O415" s="19">
        <v>52.0</v>
      </c>
      <c r="P415" s="19">
        <v>143.0</v>
      </c>
      <c r="Q415" s="10">
        <f t="shared" si="3"/>
        <v>0.1057692308</v>
      </c>
      <c r="R415" s="10">
        <f t="shared" si="4"/>
        <v>0.05263157895</v>
      </c>
      <c r="S415" s="7">
        <v>68125.0</v>
      </c>
      <c r="T415" s="14">
        <f t="shared" si="5"/>
        <v>14.01748971</v>
      </c>
      <c r="U415" s="14">
        <v>1075.57</v>
      </c>
      <c r="V415" s="14">
        <f t="shared" si="6"/>
        <v>13.27864198</v>
      </c>
      <c r="W415" s="14">
        <v>2702.75</v>
      </c>
      <c r="X415" s="14">
        <f t="shared" si="7"/>
        <v>33.36728395</v>
      </c>
      <c r="Y415" s="13">
        <f t="shared" si="8"/>
        <v>0.2846688475</v>
      </c>
      <c r="Z415" s="12">
        <f t="shared" si="9"/>
        <v>166.5625</v>
      </c>
      <c r="AA415" s="19">
        <v>20.0</v>
      </c>
      <c r="AB415" s="19">
        <v>68.0</v>
      </c>
      <c r="AC415" s="19">
        <v>105.0</v>
      </c>
      <c r="AD415" s="19">
        <v>31.0</v>
      </c>
      <c r="AE415" s="19">
        <v>26.0</v>
      </c>
      <c r="AF415" s="10">
        <f t="shared" si="10"/>
        <v>0.1458333333</v>
      </c>
      <c r="AG415" s="10">
        <f t="shared" si="11"/>
        <v>0.4375</v>
      </c>
      <c r="AH415" s="10">
        <f t="shared" si="12"/>
        <v>0.5833333333</v>
      </c>
      <c r="AI415" s="19">
        <v>345.0</v>
      </c>
      <c r="AJ415" s="13">
        <f t="shared" si="13"/>
        <v>0.3402366864</v>
      </c>
      <c r="AK415" s="19">
        <v>308.0</v>
      </c>
      <c r="AL415" s="13">
        <f t="shared" si="14"/>
        <v>0.3037475345</v>
      </c>
      <c r="AM415" s="19">
        <v>361.0</v>
      </c>
      <c r="AN415" s="13">
        <f t="shared" si="15"/>
        <v>0.3560157791</v>
      </c>
      <c r="AO415" s="13">
        <f t="shared" si="16"/>
        <v>0.528330781</v>
      </c>
      <c r="AP415" s="8">
        <v>9.0</v>
      </c>
      <c r="AQ415" s="14">
        <v>1.37</v>
      </c>
      <c r="AR415" s="19">
        <v>17.68</v>
      </c>
      <c r="AS415" s="26">
        <v>2.0</v>
      </c>
      <c r="AT415" s="27">
        <v>0.8290000000000001</v>
      </c>
      <c r="AU415" s="8">
        <v>4.0</v>
      </c>
      <c r="AV415" s="27">
        <v>0.17500000000000002</v>
      </c>
      <c r="AW415" s="19">
        <v>49.91</v>
      </c>
      <c r="AX415" s="19">
        <v>17.94</v>
      </c>
      <c r="AY415" s="27">
        <v>0.548</v>
      </c>
      <c r="AZ415" s="27">
        <v>4.279</v>
      </c>
      <c r="BA415" s="19">
        <v>51.66</v>
      </c>
      <c r="BB415" s="13">
        <f t="shared" si="17"/>
        <v>0.09005628518</v>
      </c>
      <c r="BC415" s="28">
        <f t="shared" si="18"/>
        <v>0.9277108434</v>
      </c>
      <c r="BD415" s="26">
        <f t="shared" si="19"/>
        <v>1017.767129</v>
      </c>
      <c r="BE415" s="13">
        <f t="shared" si="20"/>
        <v>0.01776712855</v>
      </c>
      <c r="BF415" s="18">
        <f t="shared" si="21"/>
        <v>2.67764999</v>
      </c>
      <c r="BG415" s="18">
        <f t="shared" si="22"/>
        <v>2.008237493</v>
      </c>
      <c r="BH415" s="14">
        <f t="shared" si="23"/>
        <v>29.73307177</v>
      </c>
      <c r="BI415" s="14">
        <f t="shared" si="24"/>
        <v>27.78061865</v>
      </c>
      <c r="BJ415" s="14">
        <f t="shared" si="25"/>
        <v>57.34633729</v>
      </c>
      <c r="BK415" s="14">
        <f t="shared" si="26"/>
        <v>50.65221232</v>
      </c>
      <c r="BL415" s="14">
        <f t="shared" si="27"/>
        <v>6.694124976</v>
      </c>
      <c r="BM415" s="19">
        <v>48.0</v>
      </c>
      <c r="BN415" s="19">
        <v>36.0</v>
      </c>
      <c r="BO415" s="26">
        <v>485.0</v>
      </c>
      <c r="BP415" s="26">
        <v>462.0</v>
      </c>
      <c r="BQ415" s="19">
        <v>218.0</v>
      </c>
      <c r="BR415" s="19">
        <v>200.0</v>
      </c>
      <c r="BS415" s="19">
        <v>277.0</v>
      </c>
      <c r="BT415" s="19">
        <v>210.0</v>
      </c>
      <c r="BU415" s="19">
        <v>529.0</v>
      </c>
      <c r="BV415" s="19">
        <v>467.0</v>
      </c>
      <c r="BW415" s="13">
        <f t="shared" si="28"/>
        <v>0.531124498</v>
      </c>
      <c r="BX415" s="14">
        <v>1.09</v>
      </c>
      <c r="BY415" s="29">
        <f t="shared" si="29"/>
        <v>1.820186231</v>
      </c>
      <c r="BZ415" s="18">
        <f t="shared" si="30"/>
        <v>2.287509598</v>
      </c>
      <c r="CA415" s="18">
        <f t="shared" si="31"/>
        <v>1.938028965</v>
      </c>
      <c r="CB415" s="14">
        <f t="shared" si="32"/>
        <v>29.11809092</v>
      </c>
      <c r="CC415" s="14">
        <f t="shared" si="33"/>
        <v>27.89490871</v>
      </c>
      <c r="CD415" s="14">
        <f t="shared" si="34"/>
        <v>55.42445129</v>
      </c>
      <c r="CE415" s="14">
        <f t="shared" si="35"/>
        <v>51.27834015</v>
      </c>
      <c r="CF415" s="14">
        <f t="shared" si="36"/>
        <v>2.54801383</v>
      </c>
      <c r="CG415" s="7">
        <v>3777.033333</v>
      </c>
      <c r="CH415" s="7">
        <v>144.0</v>
      </c>
      <c r="CI415" s="7">
        <v>122.0</v>
      </c>
      <c r="CJ415" s="26">
        <v>1689.0</v>
      </c>
      <c r="CK415" s="7">
        <v>1634.0</v>
      </c>
      <c r="CL415" s="7">
        <v>746.0</v>
      </c>
      <c r="CM415" s="7">
        <v>701.0</v>
      </c>
      <c r="CN415" s="7">
        <v>910.0</v>
      </c>
      <c r="CO415" s="7">
        <v>771.0</v>
      </c>
      <c r="CP415" s="19">
        <v>13.0</v>
      </c>
      <c r="CQ415" s="19">
        <v>16.0</v>
      </c>
      <c r="CR415" s="26">
        <f t="shared" si="37"/>
        <v>3</v>
      </c>
      <c r="CS415" s="18">
        <f t="shared" si="38"/>
        <v>0.6869724771</v>
      </c>
      <c r="CT415" s="18">
        <f t="shared" si="39"/>
        <v>0.8455045872</v>
      </c>
      <c r="CU415" s="18">
        <f t="shared" si="40"/>
        <v>0.1585321101</v>
      </c>
      <c r="CV415" s="30">
        <v>41.33</v>
      </c>
      <c r="CW415" s="30">
        <v>37.16</v>
      </c>
      <c r="CX415" s="30">
        <v>45.59</v>
      </c>
      <c r="CY415" s="30">
        <v>33.65</v>
      </c>
      <c r="CZ415" s="30">
        <v>43.74</v>
      </c>
      <c r="DA415" s="30">
        <v>38.73</v>
      </c>
      <c r="DB415" s="7">
        <v>23.0</v>
      </c>
      <c r="DC415" s="7">
        <v>43.0</v>
      </c>
      <c r="DD415" s="13">
        <f t="shared" si="41"/>
        <v>0.3484848485</v>
      </c>
      <c r="DE415" s="7">
        <v>-0.21</v>
      </c>
      <c r="DF415" s="7">
        <v>-4.74</v>
      </c>
      <c r="DG415" s="7">
        <v>45.0</v>
      </c>
      <c r="DH415" s="7">
        <v>5.0</v>
      </c>
      <c r="DI415" s="7">
        <v>13.0</v>
      </c>
      <c r="DJ415" s="9" t="s">
        <v>4498</v>
      </c>
      <c r="DK415" s="7" t="s">
        <v>4499</v>
      </c>
    </row>
    <row r="416" ht="12.75" customHeight="1">
      <c r="A416" s="7" t="s">
        <v>2056</v>
      </c>
      <c r="B416" s="7" t="s">
        <v>2057</v>
      </c>
      <c r="C416" s="8" t="s">
        <v>325</v>
      </c>
      <c r="D416" s="9" t="s">
        <v>174</v>
      </c>
      <c r="E416" s="7">
        <v>44.0</v>
      </c>
      <c r="F416" s="7">
        <v>2.0</v>
      </c>
      <c r="G416" s="7">
        <v>5.0</v>
      </c>
      <c r="H416" s="24">
        <f t="shared" si="1"/>
        <v>7</v>
      </c>
      <c r="I416" s="25">
        <f t="shared" si="2"/>
        <v>0.6610703043</v>
      </c>
      <c r="J416" s="19">
        <v>1.0</v>
      </c>
      <c r="K416" s="19">
        <v>1.0</v>
      </c>
      <c r="L416" s="19">
        <v>3.0</v>
      </c>
      <c r="M416" s="19">
        <v>52.0</v>
      </c>
      <c r="N416" s="19">
        <v>28.0</v>
      </c>
      <c r="O416" s="19">
        <v>34.0</v>
      </c>
      <c r="P416" s="19">
        <v>28.0</v>
      </c>
      <c r="Q416" s="10">
        <f t="shared" si="3"/>
        <v>0.03846153846</v>
      </c>
      <c r="R416" s="10">
        <f t="shared" si="4"/>
        <v>0.01754385965</v>
      </c>
      <c r="S416" s="7">
        <v>38120.0</v>
      </c>
      <c r="T416" s="14">
        <f t="shared" si="5"/>
        <v>14.43939394</v>
      </c>
      <c r="U416" s="14">
        <v>609.48</v>
      </c>
      <c r="V416" s="14">
        <f t="shared" si="6"/>
        <v>13.85181818</v>
      </c>
      <c r="W416" s="14">
        <v>1439.33</v>
      </c>
      <c r="X416" s="14">
        <f t="shared" si="7"/>
        <v>32.71204545</v>
      </c>
      <c r="Y416" s="13">
        <f t="shared" si="8"/>
        <v>0.2974800006</v>
      </c>
      <c r="Z416" s="12">
        <f t="shared" si="9"/>
        <v>11.96296296</v>
      </c>
      <c r="AA416" s="19">
        <v>23.0</v>
      </c>
      <c r="AB416" s="19">
        <v>38.0</v>
      </c>
      <c r="AC416" s="19">
        <v>30.0</v>
      </c>
      <c r="AD416" s="19">
        <v>25.0</v>
      </c>
      <c r="AE416" s="19">
        <v>7.0</v>
      </c>
      <c r="AF416" s="10">
        <f t="shared" si="10"/>
        <v>0.03703703704</v>
      </c>
      <c r="AG416" s="10">
        <f t="shared" si="11"/>
        <v>0.1481481481</v>
      </c>
      <c r="AH416" s="10">
        <f t="shared" si="12"/>
        <v>0.1851851852</v>
      </c>
      <c r="AI416" s="19">
        <v>214.0</v>
      </c>
      <c r="AJ416" s="13">
        <f t="shared" si="13"/>
        <v>0.3651877133</v>
      </c>
      <c r="AK416" s="19">
        <v>161.0</v>
      </c>
      <c r="AL416" s="13">
        <f t="shared" si="14"/>
        <v>0.2747440273</v>
      </c>
      <c r="AM416" s="19">
        <v>211.0</v>
      </c>
      <c r="AN416" s="13">
        <f t="shared" si="15"/>
        <v>0.3600682594</v>
      </c>
      <c r="AO416" s="13">
        <f t="shared" si="16"/>
        <v>0.5706666667</v>
      </c>
      <c r="AP416" s="8">
        <v>8.0</v>
      </c>
      <c r="AQ416" s="14">
        <v>6.89</v>
      </c>
      <c r="AR416" s="19">
        <v>16.87</v>
      </c>
      <c r="AS416" s="26">
        <v>8.0</v>
      </c>
      <c r="AT416" s="27">
        <v>-0.23500000000000001</v>
      </c>
      <c r="AU416" s="8">
        <v>8.0</v>
      </c>
      <c r="AV416" s="27">
        <v>-0.904</v>
      </c>
      <c r="AW416" s="19">
        <v>49.77</v>
      </c>
      <c r="AX416" s="19">
        <v>16.25</v>
      </c>
      <c r="AY416" s="27">
        <v>1.223</v>
      </c>
      <c r="AZ416" s="27">
        <v>1.798</v>
      </c>
      <c r="BA416" s="19">
        <v>50.74</v>
      </c>
      <c r="BB416" s="13">
        <f t="shared" si="17"/>
        <v>0.08359133127</v>
      </c>
      <c r="BC416" s="28">
        <f t="shared" si="18"/>
        <v>0.9381818182</v>
      </c>
      <c r="BD416" s="26">
        <f t="shared" si="19"/>
        <v>1021.773149</v>
      </c>
      <c r="BE416" s="13">
        <f t="shared" si="20"/>
        <v>0.02177314945</v>
      </c>
      <c r="BF416" s="18">
        <f t="shared" si="21"/>
        <v>2.658003544</v>
      </c>
      <c r="BG416" s="18">
        <f t="shared" si="22"/>
        <v>1.673557787</v>
      </c>
      <c r="BH416" s="14">
        <f t="shared" si="23"/>
        <v>31.79759795</v>
      </c>
      <c r="BI416" s="14">
        <f t="shared" si="24"/>
        <v>27.07225832</v>
      </c>
      <c r="BJ416" s="14">
        <f t="shared" si="25"/>
        <v>57.29474306</v>
      </c>
      <c r="BK416" s="14">
        <f t="shared" si="26"/>
        <v>46.56428431</v>
      </c>
      <c r="BL416" s="14">
        <f t="shared" si="27"/>
        <v>10.73045875</v>
      </c>
      <c r="BM416" s="19">
        <v>27.0</v>
      </c>
      <c r="BN416" s="19">
        <v>17.0</v>
      </c>
      <c r="BO416" s="26">
        <v>296.0</v>
      </c>
      <c r="BP416" s="26">
        <v>258.0</v>
      </c>
      <c r="BQ416" s="19">
        <v>125.0</v>
      </c>
      <c r="BR416" s="19">
        <v>113.0</v>
      </c>
      <c r="BS416" s="19">
        <v>134.0</v>
      </c>
      <c r="BT416" s="19">
        <v>85.0</v>
      </c>
      <c r="BU416" s="19">
        <v>276.0</v>
      </c>
      <c r="BV416" s="19">
        <v>228.0</v>
      </c>
      <c r="BW416" s="13">
        <f t="shared" si="28"/>
        <v>0.5476190476</v>
      </c>
      <c r="BX416" s="14">
        <v>2.74</v>
      </c>
      <c r="BY416" s="29">
        <f t="shared" si="29"/>
        <v>6.242458752</v>
      </c>
      <c r="BZ416" s="18">
        <f t="shared" si="30"/>
        <v>2.396376212</v>
      </c>
      <c r="CA416" s="18">
        <f t="shared" si="31"/>
        <v>1.870342409</v>
      </c>
      <c r="CB416" s="14">
        <f t="shared" si="32"/>
        <v>29.37022064</v>
      </c>
      <c r="CC416" s="14">
        <f t="shared" si="33"/>
        <v>28.17203254</v>
      </c>
      <c r="CD416" s="14">
        <f t="shared" si="34"/>
        <v>51.72665725</v>
      </c>
      <c r="CE416" s="14">
        <f t="shared" si="35"/>
        <v>48.48278213</v>
      </c>
      <c r="CF416" s="14">
        <f t="shared" si="36"/>
        <v>7.486583636</v>
      </c>
      <c r="CG416" s="7">
        <v>2053.1</v>
      </c>
      <c r="CH416" s="7">
        <v>82.0</v>
      </c>
      <c r="CI416" s="7">
        <v>64.0</v>
      </c>
      <c r="CJ416" s="26">
        <v>923.0</v>
      </c>
      <c r="CK416" s="7">
        <v>900.0</v>
      </c>
      <c r="CL416" s="7">
        <v>364.0</v>
      </c>
      <c r="CM416" s="7">
        <v>372.0</v>
      </c>
      <c r="CN416" s="7">
        <v>401.0</v>
      </c>
      <c r="CO416" s="7">
        <v>323.0</v>
      </c>
      <c r="CP416" s="19">
        <v>8.0</v>
      </c>
      <c r="CQ416" s="19">
        <v>1.0</v>
      </c>
      <c r="CR416" s="26">
        <f t="shared" si="37"/>
        <v>-7</v>
      </c>
      <c r="CS416" s="18">
        <f t="shared" si="38"/>
        <v>0.7555089192</v>
      </c>
      <c r="CT416" s="18">
        <f t="shared" si="39"/>
        <v>0.0944386149</v>
      </c>
      <c r="CU416" s="18">
        <f t="shared" si="40"/>
        <v>-0.6610703043</v>
      </c>
      <c r="CV416" s="30">
        <v>25.92</v>
      </c>
      <c r="CW416" s="30">
        <v>20.73</v>
      </c>
      <c r="CX416" s="30">
        <v>22.37</v>
      </c>
      <c r="CY416" s="30">
        <v>25.64</v>
      </c>
      <c r="CZ416" s="30">
        <v>23.14</v>
      </c>
      <c r="DA416" s="30">
        <v>20.54</v>
      </c>
      <c r="DB416" s="7">
        <v>0.0</v>
      </c>
      <c r="DC416" s="7">
        <v>1.0</v>
      </c>
      <c r="DD416" s="13">
        <f t="shared" si="41"/>
        <v>0</v>
      </c>
      <c r="DE416" s="7">
        <v>0.01</v>
      </c>
      <c r="DF416" s="7">
        <v>0.24</v>
      </c>
      <c r="DG416" s="7">
        <v>0.0</v>
      </c>
      <c r="DH416" s="7">
        <v>0.0</v>
      </c>
      <c r="DI416" s="7">
        <v>1.0</v>
      </c>
      <c r="DJ416" s="8" t="s">
        <v>4500</v>
      </c>
      <c r="DK416" s="7" t="s">
        <v>4501</v>
      </c>
    </row>
    <row r="417" ht="12.75" customHeight="1">
      <c r="A417" s="7" t="s">
        <v>2060</v>
      </c>
      <c r="B417" s="7" t="s">
        <v>2061</v>
      </c>
      <c r="C417" s="8" t="s">
        <v>197</v>
      </c>
      <c r="D417" s="9" t="s">
        <v>255</v>
      </c>
      <c r="E417" s="7">
        <v>47.0</v>
      </c>
      <c r="F417" s="7">
        <v>7.0</v>
      </c>
      <c r="G417" s="7">
        <v>6.0</v>
      </c>
      <c r="H417" s="24">
        <f t="shared" si="1"/>
        <v>13</v>
      </c>
      <c r="I417" s="25">
        <f t="shared" si="2"/>
        <v>1.304129744</v>
      </c>
      <c r="J417" s="19">
        <v>6.0</v>
      </c>
      <c r="K417" s="19">
        <v>3.0</v>
      </c>
      <c r="L417" s="19">
        <v>3.0</v>
      </c>
      <c r="M417" s="19">
        <v>36.0</v>
      </c>
      <c r="N417" s="19">
        <v>25.0</v>
      </c>
      <c r="O417" s="19">
        <v>19.0</v>
      </c>
      <c r="P417" s="19">
        <v>53.0</v>
      </c>
      <c r="Q417" s="10">
        <f t="shared" si="3"/>
        <v>0.1944444444</v>
      </c>
      <c r="R417" s="10">
        <f t="shared" si="4"/>
        <v>0.0875</v>
      </c>
      <c r="S417" s="7">
        <v>35886.0</v>
      </c>
      <c r="T417" s="14">
        <f t="shared" si="5"/>
        <v>12.72553191</v>
      </c>
      <c r="U417" s="14">
        <v>586.4</v>
      </c>
      <c r="V417" s="14">
        <f t="shared" si="6"/>
        <v>12.47659574</v>
      </c>
      <c r="W417" s="14">
        <v>1667.71</v>
      </c>
      <c r="X417" s="14">
        <f t="shared" si="7"/>
        <v>35.48319149</v>
      </c>
      <c r="Y417" s="13">
        <f t="shared" si="8"/>
        <v>0.2601470203</v>
      </c>
      <c r="Z417" s="12">
        <f t="shared" si="9"/>
        <v>54</v>
      </c>
      <c r="AA417" s="19">
        <v>4.0</v>
      </c>
      <c r="AB417" s="19">
        <v>70.0</v>
      </c>
      <c r="AC417" s="19">
        <v>54.0</v>
      </c>
      <c r="AD417" s="19">
        <v>6.0</v>
      </c>
      <c r="AE417" s="19">
        <v>4.0</v>
      </c>
      <c r="AF417" s="10">
        <f t="shared" si="10"/>
        <v>0.375</v>
      </c>
      <c r="AG417" s="10">
        <f t="shared" si="11"/>
        <v>0.375</v>
      </c>
      <c r="AH417" s="10">
        <f t="shared" si="12"/>
        <v>0.75</v>
      </c>
      <c r="AI417" s="19">
        <v>205.0</v>
      </c>
      <c r="AJ417" s="13">
        <f t="shared" si="13"/>
        <v>0.3673835125</v>
      </c>
      <c r="AK417" s="19">
        <v>167.0</v>
      </c>
      <c r="AL417" s="13">
        <f t="shared" si="14"/>
        <v>0.2992831541</v>
      </c>
      <c r="AM417" s="19">
        <v>186.0</v>
      </c>
      <c r="AN417" s="13">
        <f t="shared" si="15"/>
        <v>0.3333333333</v>
      </c>
      <c r="AO417" s="13">
        <f t="shared" si="16"/>
        <v>0.5510752688</v>
      </c>
      <c r="AP417" s="8">
        <v>7.0</v>
      </c>
      <c r="AQ417" s="14">
        <v>-2.0</v>
      </c>
      <c r="AR417" s="19">
        <v>17.21</v>
      </c>
      <c r="AS417" s="26">
        <v>9.0</v>
      </c>
      <c r="AT417" s="27">
        <v>0.258</v>
      </c>
      <c r="AU417" s="8">
        <v>7.0</v>
      </c>
      <c r="AV417" s="27">
        <v>-0.516</v>
      </c>
      <c r="AW417" s="19">
        <v>49.5</v>
      </c>
      <c r="AX417" s="19">
        <v>17.86</v>
      </c>
      <c r="AY417" s="27">
        <v>-0.976</v>
      </c>
      <c r="AZ417" s="27">
        <v>11.688</v>
      </c>
      <c r="BA417" s="19">
        <v>55.15</v>
      </c>
      <c r="BB417" s="13">
        <f t="shared" si="17"/>
        <v>0.05555555556</v>
      </c>
      <c r="BC417" s="28">
        <f t="shared" si="18"/>
        <v>0.9225092251</v>
      </c>
      <c r="BD417" s="26">
        <f t="shared" si="19"/>
        <v>978.0647806</v>
      </c>
      <c r="BE417" s="13">
        <f t="shared" si="20"/>
        <v>-0.02193521935</v>
      </c>
      <c r="BF417" s="18">
        <f t="shared" si="21"/>
        <v>1.637107776</v>
      </c>
      <c r="BG417" s="18">
        <f t="shared" si="22"/>
        <v>2.148703956</v>
      </c>
      <c r="BH417" s="14">
        <f t="shared" si="23"/>
        <v>29.46793997</v>
      </c>
      <c r="BI417" s="14">
        <f t="shared" si="24"/>
        <v>27.72851296</v>
      </c>
      <c r="BJ417" s="14">
        <f t="shared" si="25"/>
        <v>58.526603</v>
      </c>
      <c r="BK417" s="14">
        <f t="shared" si="26"/>
        <v>53.20600273</v>
      </c>
      <c r="BL417" s="14">
        <f t="shared" si="27"/>
        <v>5.320600273</v>
      </c>
      <c r="BM417" s="19">
        <v>16.0</v>
      </c>
      <c r="BN417" s="19">
        <v>21.0</v>
      </c>
      <c r="BO417" s="26">
        <v>272.0</v>
      </c>
      <c r="BP417" s="26">
        <v>250.0</v>
      </c>
      <c r="BQ417" s="19">
        <v>132.0</v>
      </c>
      <c r="BR417" s="19">
        <v>127.0</v>
      </c>
      <c r="BS417" s="19">
        <v>152.0</v>
      </c>
      <c r="BT417" s="19">
        <v>122.0</v>
      </c>
      <c r="BU417" s="19">
        <v>240.0</v>
      </c>
      <c r="BV417" s="19">
        <v>281.0</v>
      </c>
      <c r="BW417" s="13">
        <f t="shared" si="28"/>
        <v>0.4606525912</v>
      </c>
      <c r="BX417" s="14">
        <v>-10.15</v>
      </c>
      <c r="BY417" s="29">
        <f t="shared" si="29"/>
        <v>-8.199206179</v>
      </c>
      <c r="BZ417" s="18">
        <f t="shared" si="30"/>
        <v>2.316345322</v>
      </c>
      <c r="CA417" s="18">
        <f t="shared" si="31"/>
        <v>1.89035078</v>
      </c>
      <c r="CB417" s="14">
        <f t="shared" si="32"/>
        <v>31.36384815</v>
      </c>
      <c r="CC417" s="14">
        <f t="shared" si="33"/>
        <v>25.55967252</v>
      </c>
      <c r="CD417" s="14">
        <f t="shared" si="34"/>
        <v>63.04719221</v>
      </c>
      <c r="CE417" s="14">
        <f t="shared" si="35"/>
        <v>48.96274766</v>
      </c>
      <c r="CF417" s="14">
        <f t="shared" si="36"/>
        <v>-8.76384427</v>
      </c>
      <c r="CG417" s="7">
        <v>2253.55</v>
      </c>
      <c r="CH417" s="7">
        <v>87.0</v>
      </c>
      <c r="CI417" s="7">
        <v>71.0</v>
      </c>
      <c r="CJ417" s="26">
        <v>1091.0</v>
      </c>
      <c r="CK417" s="7">
        <v>889.0</v>
      </c>
      <c r="CL417" s="7">
        <v>580.0</v>
      </c>
      <c r="CM417" s="7">
        <v>404.0</v>
      </c>
      <c r="CN417" s="7">
        <v>610.0</v>
      </c>
      <c r="CO417" s="7">
        <v>475.0</v>
      </c>
      <c r="CP417" s="19">
        <v>6.0</v>
      </c>
      <c r="CQ417" s="19">
        <v>0.0</v>
      </c>
      <c r="CR417" s="26">
        <f t="shared" si="37"/>
        <v>-6</v>
      </c>
      <c r="CS417" s="18">
        <f t="shared" si="38"/>
        <v>0.6019060358</v>
      </c>
      <c r="CT417" s="18">
        <f t="shared" si="39"/>
        <v>0</v>
      </c>
      <c r="CU417" s="18">
        <f t="shared" si="40"/>
        <v>-0.6019060358</v>
      </c>
      <c r="CV417" s="30">
        <v>19.92</v>
      </c>
      <c r="CW417" s="30">
        <v>21.65</v>
      </c>
      <c r="CX417" s="30">
        <v>20.49</v>
      </c>
      <c r="CY417" s="30">
        <v>17.62</v>
      </c>
      <c r="CZ417" s="30">
        <v>24.96</v>
      </c>
      <c r="DA417" s="30">
        <v>17.7</v>
      </c>
      <c r="DB417" s="7">
        <v>1.0</v>
      </c>
      <c r="DC417" s="7">
        <v>5.0</v>
      </c>
      <c r="DD417" s="13">
        <f t="shared" si="41"/>
        <v>0.1666666667</v>
      </c>
      <c r="DE417" s="7">
        <v>0.96</v>
      </c>
      <c r="DF417" s="7">
        <v>1.55</v>
      </c>
      <c r="DG417" s="7">
        <v>6.0</v>
      </c>
      <c r="DH417" s="7">
        <v>0.0</v>
      </c>
      <c r="DI417" s="7">
        <v>0.0</v>
      </c>
      <c r="DJ417" s="8" t="s">
        <v>4502</v>
      </c>
      <c r="DK417" s="7" t="s">
        <v>4503</v>
      </c>
    </row>
    <row r="418" ht="12.75" customHeight="1">
      <c r="A418" s="7" t="s">
        <v>2062</v>
      </c>
      <c r="B418" s="7" t="s">
        <v>2063</v>
      </c>
      <c r="C418" s="8" t="s">
        <v>860</v>
      </c>
      <c r="D418" s="9" t="s">
        <v>174</v>
      </c>
      <c r="E418" s="7">
        <v>30.0</v>
      </c>
      <c r="F418" s="7">
        <v>4.0</v>
      </c>
      <c r="G418" s="7">
        <v>5.0</v>
      </c>
      <c r="H418" s="24">
        <f t="shared" si="1"/>
        <v>9</v>
      </c>
      <c r="I418" s="25">
        <f t="shared" si="2"/>
        <v>1.037131882</v>
      </c>
      <c r="J418" s="19">
        <v>4.0</v>
      </c>
      <c r="K418" s="19">
        <v>4.0</v>
      </c>
      <c r="L418" s="19">
        <v>1.0</v>
      </c>
      <c r="M418" s="19">
        <v>31.0</v>
      </c>
      <c r="N418" s="19">
        <v>23.0</v>
      </c>
      <c r="O418" s="19">
        <v>23.0</v>
      </c>
      <c r="P418" s="19">
        <v>22.0</v>
      </c>
      <c r="Q418" s="10">
        <f t="shared" si="3"/>
        <v>0.1290322581</v>
      </c>
      <c r="R418" s="10">
        <f t="shared" si="4"/>
        <v>0.05194805195</v>
      </c>
      <c r="S418" s="7">
        <v>31240.0</v>
      </c>
      <c r="T418" s="14">
        <f t="shared" si="5"/>
        <v>17.35555556</v>
      </c>
      <c r="U418" s="14">
        <v>498.06</v>
      </c>
      <c r="V418" s="14">
        <f t="shared" si="6"/>
        <v>16.602</v>
      </c>
      <c r="W418" s="14">
        <v>944.15</v>
      </c>
      <c r="X418" s="14">
        <f t="shared" si="7"/>
        <v>31.47166667</v>
      </c>
      <c r="Y418" s="13">
        <f t="shared" si="8"/>
        <v>0.3453449914</v>
      </c>
      <c r="Z418" s="12">
        <f t="shared" si="9"/>
        <v>52.66666667</v>
      </c>
      <c r="AA418" s="19">
        <v>38.0</v>
      </c>
      <c r="AB418" s="19">
        <v>20.0</v>
      </c>
      <c r="AC418" s="19">
        <v>45.0</v>
      </c>
      <c r="AD418" s="19">
        <v>23.0</v>
      </c>
      <c r="AE418" s="19">
        <v>7.0</v>
      </c>
      <c r="AF418" s="10">
        <f t="shared" si="10"/>
        <v>0.2222222222</v>
      </c>
      <c r="AG418" s="10">
        <f t="shared" si="11"/>
        <v>0.2777777778</v>
      </c>
      <c r="AH418" s="10">
        <f t="shared" si="12"/>
        <v>0.5</v>
      </c>
      <c r="AI418" s="19">
        <v>146.0</v>
      </c>
      <c r="AJ418" s="13">
        <f t="shared" si="13"/>
        <v>0.2902584493</v>
      </c>
      <c r="AK418" s="19">
        <v>167.0</v>
      </c>
      <c r="AL418" s="13">
        <f t="shared" si="14"/>
        <v>0.3320079523</v>
      </c>
      <c r="AM418" s="19">
        <v>190.0</v>
      </c>
      <c r="AN418" s="13">
        <f t="shared" si="15"/>
        <v>0.3777335984</v>
      </c>
      <c r="AO418" s="13">
        <f t="shared" si="16"/>
        <v>0.4664536741</v>
      </c>
      <c r="AP418" s="8">
        <v>4.0</v>
      </c>
      <c r="AQ418" s="14">
        <v>-3.99</v>
      </c>
      <c r="AR418" s="19">
        <v>17.73</v>
      </c>
      <c r="AS418" s="26">
        <v>1.0</v>
      </c>
      <c r="AT418" s="27">
        <v>1.038</v>
      </c>
      <c r="AU418" s="8">
        <v>1.0</v>
      </c>
      <c r="AV418" s="27">
        <v>2.7720000000000002</v>
      </c>
      <c r="AW418" s="19">
        <v>51.01</v>
      </c>
      <c r="AX418" s="19">
        <v>16.79</v>
      </c>
      <c r="AY418" s="27">
        <v>0.776</v>
      </c>
      <c r="AZ418" s="27">
        <v>-2.095</v>
      </c>
      <c r="BA418" s="19">
        <v>48.29</v>
      </c>
      <c r="BB418" s="13">
        <f t="shared" si="17"/>
        <v>0.07594936709</v>
      </c>
      <c r="BC418" s="28">
        <f t="shared" si="18"/>
        <v>0.9086956522</v>
      </c>
      <c r="BD418" s="26">
        <f t="shared" si="19"/>
        <v>984.6450193</v>
      </c>
      <c r="BE418" s="13">
        <f t="shared" si="20"/>
        <v>-0.01535498074</v>
      </c>
      <c r="BF418" s="18">
        <f t="shared" si="21"/>
        <v>2.168413444</v>
      </c>
      <c r="BG418" s="18">
        <f t="shared" si="22"/>
        <v>2.529815685</v>
      </c>
      <c r="BH418" s="14">
        <f t="shared" si="23"/>
        <v>28.55077701</v>
      </c>
      <c r="BI418" s="14">
        <f t="shared" si="24"/>
        <v>27.70750512</v>
      </c>
      <c r="BJ418" s="14">
        <f t="shared" si="25"/>
        <v>53.36706421</v>
      </c>
      <c r="BK418" s="14">
        <f t="shared" si="26"/>
        <v>51.68052042</v>
      </c>
      <c r="BL418" s="14">
        <f t="shared" si="27"/>
        <v>1.68654379</v>
      </c>
      <c r="BM418" s="19">
        <v>18.0</v>
      </c>
      <c r="BN418" s="19">
        <v>21.0</v>
      </c>
      <c r="BO418" s="26">
        <v>219.0</v>
      </c>
      <c r="BP418" s="26">
        <v>209.0</v>
      </c>
      <c r="BQ418" s="19">
        <v>94.0</v>
      </c>
      <c r="BR418" s="19">
        <v>79.0</v>
      </c>
      <c r="BS418" s="19">
        <v>112.0</v>
      </c>
      <c r="BT418" s="19">
        <v>120.0</v>
      </c>
      <c r="BU418" s="19">
        <v>215.0</v>
      </c>
      <c r="BV418" s="19">
        <v>204.0</v>
      </c>
      <c r="BW418" s="13">
        <f t="shared" si="28"/>
        <v>0.5131264916</v>
      </c>
      <c r="BX418" s="14">
        <v>3.61</v>
      </c>
      <c r="BY418" s="29">
        <f t="shared" si="29"/>
        <v>7.268655611</v>
      </c>
      <c r="BZ418" s="18">
        <f t="shared" si="30"/>
        <v>2.166616514</v>
      </c>
      <c r="CA418" s="18">
        <f t="shared" si="31"/>
        <v>2.708270643</v>
      </c>
      <c r="CB418" s="14">
        <f t="shared" si="32"/>
        <v>27.66602626</v>
      </c>
      <c r="CC418" s="14">
        <f t="shared" si="33"/>
        <v>29.91597417</v>
      </c>
      <c r="CD418" s="14">
        <f t="shared" si="34"/>
        <v>52.49878476</v>
      </c>
      <c r="CE418" s="14">
        <f t="shared" si="35"/>
        <v>55.70704383</v>
      </c>
      <c r="CF418" s="14">
        <f t="shared" si="36"/>
        <v>4.894802859</v>
      </c>
      <c r="CG418" s="7">
        <v>1440.033333</v>
      </c>
      <c r="CH418" s="7">
        <v>52.0</v>
      </c>
      <c r="CI418" s="7">
        <v>65.0</v>
      </c>
      <c r="CJ418" s="26">
        <v>612.0</v>
      </c>
      <c r="CK418" s="7">
        <v>653.0</v>
      </c>
      <c r="CL418" s="7">
        <v>252.0</v>
      </c>
      <c r="CM418" s="7">
        <v>282.0</v>
      </c>
      <c r="CN418" s="7">
        <v>344.0</v>
      </c>
      <c r="CO418" s="7">
        <v>337.0</v>
      </c>
      <c r="CP418" s="19">
        <v>2.0</v>
      </c>
      <c r="CQ418" s="19">
        <v>0.0</v>
      </c>
      <c r="CR418" s="26">
        <f t="shared" si="37"/>
        <v>-2</v>
      </c>
      <c r="CS418" s="18">
        <f t="shared" si="38"/>
        <v>0.2304737516</v>
      </c>
      <c r="CT418" s="18">
        <f t="shared" si="39"/>
        <v>0</v>
      </c>
      <c r="CU418" s="18">
        <f t="shared" si="40"/>
        <v>-0.2304737516</v>
      </c>
      <c r="CV418" s="30">
        <v>16.4</v>
      </c>
      <c r="CW418" s="30">
        <v>19.34</v>
      </c>
      <c r="CX418" s="30">
        <v>23.92</v>
      </c>
      <c r="CY418" s="30">
        <v>20.63</v>
      </c>
      <c r="CZ418" s="30">
        <v>17.2</v>
      </c>
      <c r="DA418" s="30">
        <v>20.84</v>
      </c>
      <c r="DB418" s="7">
        <v>0.0</v>
      </c>
      <c r="DC418" s="7">
        <v>0.0</v>
      </c>
      <c r="DD418" s="13" t="str">
        <f t="shared" si="41"/>
        <v> </v>
      </c>
      <c r="DE418" s="7">
        <v>0.0</v>
      </c>
      <c r="DF418" s="7">
        <v>0.0</v>
      </c>
      <c r="DG418" s="7">
        <v>0.0</v>
      </c>
      <c r="DH418" s="7">
        <v>0.0</v>
      </c>
      <c r="DI418" s="7">
        <v>0.0</v>
      </c>
      <c r="DJ418" s="8" t="s">
        <v>4504</v>
      </c>
      <c r="DK418" s="7" t="s">
        <v>4505</v>
      </c>
    </row>
    <row r="419" ht="12.75" customHeight="1">
      <c r="A419" s="7" t="s">
        <v>456</v>
      </c>
      <c r="B419" s="7" t="s">
        <v>2066</v>
      </c>
      <c r="C419" s="8" t="s">
        <v>610</v>
      </c>
      <c r="D419" s="9" t="s">
        <v>174</v>
      </c>
      <c r="E419" s="7">
        <v>69.0</v>
      </c>
      <c r="F419" s="7">
        <v>9.0</v>
      </c>
      <c r="G419" s="7">
        <v>16.0</v>
      </c>
      <c r="H419" s="24">
        <f t="shared" si="1"/>
        <v>25</v>
      </c>
      <c r="I419" s="25">
        <f t="shared" si="2"/>
        <v>1.219677463</v>
      </c>
      <c r="J419" s="19">
        <v>7.0</v>
      </c>
      <c r="K419" s="19">
        <v>3.0</v>
      </c>
      <c r="L419" s="19">
        <v>11.0</v>
      </c>
      <c r="M419" s="19">
        <v>53.0</v>
      </c>
      <c r="N419" s="19">
        <v>27.0</v>
      </c>
      <c r="O419" s="19">
        <v>52.0</v>
      </c>
      <c r="P419" s="19">
        <v>37.0</v>
      </c>
      <c r="Q419" s="10">
        <f t="shared" si="3"/>
        <v>0.1698113208</v>
      </c>
      <c r="R419" s="10">
        <f t="shared" si="4"/>
        <v>0.06818181818</v>
      </c>
      <c r="S419" s="7">
        <v>73790.0</v>
      </c>
      <c r="T419" s="14">
        <f t="shared" si="5"/>
        <v>17.8236715</v>
      </c>
      <c r="U419" s="14">
        <v>1163.12</v>
      </c>
      <c r="V419" s="14">
        <f t="shared" si="6"/>
        <v>16.85681159</v>
      </c>
      <c r="W419" s="14">
        <v>2211.3</v>
      </c>
      <c r="X419" s="14">
        <f t="shared" si="7"/>
        <v>32.04782609</v>
      </c>
      <c r="Y419" s="13">
        <f t="shared" si="8"/>
        <v>0.3446873833</v>
      </c>
      <c r="Z419" s="12">
        <f t="shared" si="9"/>
        <v>32.7</v>
      </c>
      <c r="AA419" s="19">
        <v>122.0</v>
      </c>
      <c r="AB419" s="19">
        <v>103.0</v>
      </c>
      <c r="AC419" s="19">
        <v>92.0</v>
      </c>
      <c r="AD419" s="19">
        <v>39.0</v>
      </c>
      <c r="AE419" s="19">
        <v>14.0</v>
      </c>
      <c r="AF419" s="10">
        <f t="shared" si="10"/>
        <v>0.14</v>
      </c>
      <c r="AG419" s="10">
        <f t="shared" si="11"/>
        <v>0.28</v>
      </c>
      <c r="AH419" s="10">
        <f t="shared" si="12"/>
        <v>0.42</v>
      </c>
      <c r="AI419" s="19">
        <v>316.0</v>
      </c>
      <c r="AJ419" s="13">
        <f t="shared" si="13"/>
        <v>0.2796460177</v>
      </c>
      <c r="AK419" s="19">
        <v>389.0</v>
      </c>
      <c r="AL419" s="13">
        <f t="shared" si="14"/>
        <v>0.3442477876</v>
      </c>
      <c r="AM419" s="19">
        <v>425.0</v>
      </c>
      <c r="AN419" s="13">
        <f t="shared" si="15"/>
        <v>0.3761061947</v>
      </c>
      <c r="AO419" s="13">
        <f t="shared" si="16"/>
        <v>0.4482269504</v>
      </c>
      <c r="AP419" s="8">
        <v>4.0</v>
      </c>
      <c r="AQ419" s="14">
        <v>-5.7</v>
      </c>
      <c r="AR419" s="19">
        <v>17.55</v>
      </c>
      <c r="AS419" s="26">
        <v>3.0</v>
      </c>
      <c r="AT419" s="27">
        <v>0.916</v>
      </c>
      <c r="AU419" s="8">
        <v>3.0</v>
      </c>
      <c r="AV419" s="27">
        <v>1.282</v>
      </c>
      <c r="AW419" s="19">
        <v>50.45</v>
      </c>
      <c r="AX419" s="19">
        <v>16.69</v>
      </c>
      <c r="AY419" s="27">
        <v>1.114</v>
      </c>
      <c r="AZ419" s="27">
        <v>-4.593</v>
      </c>
      <c r="BA419" s="19">
        <v>48.39</v>
      </c>
      <c r="BB419" s="13">
        <f t="shared" si="17"/>
        <v>0.09174311927</v>
      </c>
      <c r="BC419" s="28">
        <f t="shared" si="18"/>
        <v>0.9357142857</v>
      </c>
      <c r="BD419" s="26">
        <f t="shared" si="19"/>
        <v>1027.457405</v>
      </c>
      <c r="BE419" s="13">
        <f t="shared" si="20"/>
        <v>0.02745740498</v>
      </c>
      <c r="BF419" s="18">
        <f t="shared" si="21"/>
        <v>2.579269551</v>
      </c>
      <c r="BG419" s="18">
        <f t="shared" si="22"/>
        <v>1.857074077</v>
      </c>
      <c r="BH419" s="14">
        <f t="shared" si="23"/>
        <v>28.1140381</v>
      </c>
      <c r="BI419" s="14">
        <f t="shared" si="24"/>
        <v>28.88781897</v>
      </c>
      <c r="BJ419" s="14">
        <f t="shared" si="25"/>
        <v>52.04965954</v>
      </c>
      <c r="BK419" s="14">
        <f t="shared" si="26"/>
        <v>55.60905152</v>
      </c>
      <c r="BL419" s="14">
        <f t="shared" si="27"/>
        <v>-3.55939198</v>
      </c>
      <c r="BM419" s="19">
        <v>50.0</v>
      </c>
      <c r="BN419" s="19">
        <v>36.0</v>
      </c>
      <c r="BO419" s="26">
        <v>495.0</v>
      </c>
      <c r="BP419" s="26">
        <v>524.0</v>
      </c>
      <c r="BQ419" s="19">
        <v>208.0</v>
      </c>
      <c r="BR419" s="19">
        <v>210.0</v>
      </c>
      <c r="BS419" s="19">
        <v>256.0</v>
      </c>
      <c r="BT419" s="19">
        <v>308.0</v>
      </c>
      <c r="BU419" s="19">
        <v>461.0</v>
      </c>
      <c r="BV419" s="19">
        <v>487.0</v>
      </c>
      <c r="BW419" s="13">
        <f t="shared" si="28"/>
        <v>0.4862869198</v>
      </c>
      <c r="BX419" s="14">
        <v>3.51</v>
      </c>
      <c r="BY419" s="29">
        <f t="shared" si="29"/>
        <v>3.468161211</v>
      </c>
      <c r="BZ419" s="18">
        <f t="shared" si="30"/>
        <v>2.469282013</v>
      </c>
      <c r="CA419" s="18">
        <f t="shared" si="31"/>
        <v>1.758697261</v>
      </c>
      <c r="CB419" s="14">
        <f t="shared" si="32"/>
        <v>27.07327905</v>
      </c>
      <c r="CC419" s="14">
        <f t="shared" si="33"/>
        <v>30.05773501</v>
      </c>
      <c r="CD419" s="14">
        <f t="shared" si="34"/>
        <v>50.78904515</v>
      </c>
      <c r="CE419" s="14">
        <f t="shared" si="35"/>
        <v>58.32124352</v>
      </c>
      <c r="CF419" s="14">
        <f t="shared" si="36"/>
        <v>3.972806391</v>
      </c>
      <c r="CG419" s="7">
        <v>3377.5</v>
      </c>
      <c r="CH419" s="7">
        <v>139.0</v>
      </c>
      <c r="CI419" s="7">
        <v>99.0</v>
      </c>
      <c r="CJ419" s="26">
        <v>1385.0</v>
      </c>
      <c r="CK419" s="7">
        <v>1593.0</v>
      </c>
      <c r="CL419" s="7">
        <v>606.0</v>
      </c>
      <c r="CM419" s="7">
        <v>704.0</v>
      </c>
      <c r="CN419" s="7">
        <v>729.0</v>
      </c>
      <c r="CO419" s="7">
        <v>887.0</v>
      </c>
      <c r="CP419" s="19">
        <v>3.0</v>
      </c>
      <c r="CQ419" s="19">
        <v>5.0</v>
      </c>
      <c r="CR419" s="26">
        <f t="shared" si="37"/>
        <v>2</v>
      </c>
      <c r="CS419" s="18">
        <f t="shared" si="38"/>
        <v>0.1463612956</v>
      </c>
      <c r="CT419" s="18">
        <f t="shared" si="39"/>
        <v>0.2439354926</v>
      </c>
      <c r="CU419" s="18">
        <f t="shared" si="40"/>
        <v>0.09757419705</v>
      </c>
      <c r="CV419" s="30">
        <v>45.71</v>
      </c>
      <c r="CW419" s="30">
        <v>46.85</v>
      </c>
      <c r="CX419" s="30">
        <v>49.7</v>
      </c>
      <c r="CY419" s="30">
        <v>34.32</v>
      </c>
      <c r="CZ419" s="30">
        <v>43.13</v>
      </c>
      <c r="DA419" s="30">
        <v>50.08</v>
      </c>
      <c r="DB419" s="7">
        <v>0.0</v>
      </c>
      <c r="DC419" s="7">
        <v>0.0</v>
      </c>
      <c r="DD419" s="13" t="str">
        <f t="shared" si="41"/>
        <v> </v>
      </c>
      <c r="DE419" s="7">
        <v>0.0</v>
      </c>
      <c r="DF419" s="7">
        <v>0.0</v>
      </c>
      <c r="DG419" s="7">
        <v>0.0</v>
      </c>
      <c r="DH419" s="7">
        <v>0.0</v>
      </c>
      <c r="DI419" s="7">
        <v>0.0</v>
      </c>
      <c r="DJ419" s="8" t="s">
        <v>4506</v>
      </c>
      <c r="DK419" s="7" t="s">
        <v>4507</v>
      </c>
    </row>
    <row r="420" ht="12.75" customHeight="1">
      <c r="A420" s="7" t="s">
        <v>770</v>
      </c>
      <c r="B420" s="7" t="s">
        <v>2069</v>
      </c>
      <c r="C420" s="8" t="s">
        <v>399</v>
      </c>
      <c r="D420" s="9" t="s">
        <v>174</v>
      </c>
      <c r="E420" s="7">
        <v>76.0</v>
      </c>
      <c r="F420" s="7">
        <v>8.0</v>
      </c>
      <c r="G420" s="7">
        <v>28.0</v>
      </c>
      <c r="H420" s="24">
        <f t="shared" si="1"/>
        <v>36</v>
      </c>
      <c r="I420" s="25">
        <f t="shared" si="2"/>
        <v>1.465648855</v>
      </c>
      <c r="J420" s="19">
        <v>4.0</v>
      </c>
      <c r="K420" s="19">
        <v>13.0</v>
      </c>
      <c r="L420" s="19">
        <v>11.0</v>
      </c>
      <c r="M420" s="19">
        <v>120.0</v>
      </c>
      <c r="N420" s="19">
        <v>49.0</v>
      </c>
      <c r="O420" s="19">
        <v>88.0</v>
      </c>
      <c r="P420" s="19">
        <v>75.0</v>
      </c>
      <c r="Q420" s="10">
        <f t="shared" si="3"/>
        <v>0.06666666667</v>
      </c>
      <c r="R420" s="10">
        <f t="shared" si="4"/>
        <v>0.03112840467</v>
      </c>
      <c r="S420" s="7">
        <v>88425.0</v>
      </c>
      <c r="T420" s="14">
        <f t="shared" si="5"/>
        <v>19.39144737</v>
      </c>
      <c r="U420" s="14">
        <v>1368.52</v>
      </c>
      <c r="V420" s="14">
        <f t="shared" si="6"/>
        <v>18.00684211</v>
      </c>
      <c r="W420" s="14">
        <v>2278.08</v>
      </c>
      <c r="X420" s="14">
        <f t="shared" si="7"/>
        <v>29.97473684</v>
      </c>
      <c r="Y420" s="13">
        <f t="shared" si="8"/>
        <v>0.3752865683</v>
      </c>
      <c r="Z420" s="12">
        <f t="shared" si="9"/>
        <v>154.3043478</v>
      </c>
      <c r="AA420" s="19">
        <v>62.0</v>
      </c>
      <c r="AB420" s="19">
        <v>42.0</v>
      </c>
      <c r="AC420" s="19">
        <v>171.0</v>
      </c>
      <c r="AD420" s="19">
        <v>61.0</v>
      </c>
      <c r="AE420" s="19">
        <v>32.0</v>
      </c>
      <c r="AF420" s="10">
        <f t="shared" si="10"/>
        <v>0.05797101449</v>
      </c>
      <c r="AG420" s="10">
        <f t="shared" si="11"/>
        <v>0.347826087</v>
      </c>
      <c r="AH420" s="10">
        <f t="shared" si="12"/>
        <v>0.4057971014</v>
      </c>
      <c r="AI420" s="19">
        <v>449.0</v>
      </c>
      <c r="AJ420" s="13">
        <f t="shared" si="13"/>
        <v>0.3211731044</v>
      </c>
      <c r="AK420" s="19">
        <v>421.0</v>
      </c>
      <c r="AL420" s="13">
        <f t="shared" si="14"/>
        <v>0.3011444921</v>
      </c>
      <c r="AM420" s="19">
        <v>528.0</v>
      </c>
      <c r="AN420" s="13">
        <f t="shared" si="15"/>
        <v>0.3776824034</v>
      </c>
      <c r="AO420" s="13">
        <f t="shared" si="16"/>
        <v>0.516091954</v>
      </c>
      <c r="AP420" s="8">
        <v>6.0</v>
      </c>
      <c r="AQ420" s="14">
        <v>0.55</v>
      </c>
      <c r="AR420" s="19">
        <v>17.65</v>
      </c>
      <c r="AS420" s="26">
        <v>2.0</v>
      </c>
      <c r="AT420" s="27">
        <v>0.787</v>
      </c>
      <c r="AU420" s="8">
        <v>2.0</v>
      </c>
      <c r="AV420" s="27">
        <v>0.096</v>
      </c>
      <c r="AW420" s="19">
        <v>50.1</v>
      </c>
      <c r="AX420" s="19">
        <v>17.26</v>
      </c>
      <c r="AY420" s="27">
        <v>1.6480000000000001</v>
      </c>
      <c r="AZ420" s="27">
        <v>6.913</v>
      </c>
      <c r="BA420" s="19">
        <v>53.61</v>
      </c>
      <c r="BB420" s="13">
        <f t="shared" si="17"/>
        <v>0.08424908425</v>
      </c>
      <c r="BC420" s="28">
        <f t="shared" si="18"/>
        <v>0.9234234234</v>
      </c>
      <c r="BD420" s="26">
        <f t="shared" si="19"/>
        <v>1007.672508</v>
      </c>
      <c r="BE420" s="13">
        <f t="shared" si="20"/>
        <v>0.007672507673</v>
      </c>
      <c r="BF420" s="18">
        <f t="shared" si="21"/>
        <v>3.025165873</v>
      </c>
      <c r="BG420" s="18">
        <f t="shared" si="22"/>
        <v>2.235992167</v>
      </c>
      <c r="BH420" s="14">
        <f t="shared" si="23"/>
        <v>35.90740362</v>
      </c>
      <c r="BI420" s="14">
        <f t="shared" si="24"/>
        <v>29.19942712</v>
      </c>
      <c r="BJ420" s="14">
        <f t="shared" si="25"/>
        <v>69.18422822</v>
      </c>
      <c r="BK420" s="14">
        <f t="shared" si="26"/>
        <v>55.19831643</v>
      </c>
      <c r="BL420" s="14">
        <f t="shared" si="27"/>
        <v>13.98591179</v>
      </c>
      <c r="BM420" s="19">
        <v>69.0</v>
      </c>
      <c r="BN420" s="19">
        <v>51.0</v>
      </c>
      <c r="BO420" s="26">
        <v>750.0</v>
      </c>
      <c r="BP420" s="26">
        <v>615.0</v>
      </c>
      <c r="BQ420" s="19">
        <v>329.0</v>
      </c>
      <c r="BR420" s="19">
        <v>317.0</v>
      </c>
      <c r="BS420" s="19">
        <v>430.0</v>
      </c>
      <c r="BT420" s="19">
        <v>276.0</v>
      </c>
      <c r="BU420" s="19">
        <v>806.0</v>
      </c>
      <c r="BV420" s="19">
        <v>639.0</v>
      </c>
      <c r="BW420" s="13">
        <f t="shared" si="28"/>
        <v>0.5577854671</v>
      </c>
      <c r="BX420" s="14">
        <v>3.53</v>
      </c>
      <c r="BY420" s="29">
        <f t="shared" si="29"/>
        <v>6.692704891</v>
      </c>
      <c r="BZ420" s="18">
        <f t="shared" si="30"/>
        <v>2.465028217</v>
      </c>
      <c r="CA420" s="18">
        <f t="shared" si="31"/>
        <v>2.283046268</v>
      </c>
      <c r="CB420" s="14">
        <f t="shared" si="32"/>
        <v>31.48287716</v>
      </c>
      <c r="CC420" s="14">
        <f t="shared" si="33"/>
        <v>28.38918402</v>
      </c>
      <c r="CD420" s="14">
        <f t="shared" si="34"/>
        <v>62.25437033</v>
      </c>
      <c r="CE420" s="14">
        <f t="shared" si="35"/>
        <v>55.50449441</v>
      </c>
      <c r="CF420" s="14">
        <f t="shared" si="36"/>
        <v>7.236035866</v>
      </c>
      <c r="CG420" s="7">
        <v>3626.733333</v>
      </c>
      <c r="CH420" s="7">
        <v>149.0</v>
      </c>
      <c r="CI420" s="7">
        <v>138.0</v>
      </c>
      <c r="CJ420" s="26">
        <v>1754.0</v>
      </c>
      <c r="CK420" s="7">
        <v>1578.0</v>
      </c>
      <c r="CL420" s="7">
        <v>849.0</v>
      </c>
      <c r="CM420" s="7">
        <v>777.0</v>
      </c>
      <c r="CN420" s="7">
        <v>1011.0</v>
      </c>
      <c r="CO420" s="7">
        <v>862.0</v>
      </c>
      <c r="CP420" s="19">
        <v>13.0</v>
      </c>
      <c r="CQ420" s="19">
        <v>8.0</v>
      </c>
      <c r="CR420" s="26">
        <f t="shared" si="37"/>
        <v>-5</v>
      </c>
      <c r="CS420" s="18">
        <f t="shared" si="38"/>
        <v>0.5292620865</v>
      </c>
      <c r="CT420" s="18">
        <f t="shared" si="39"/>
        <v>0.3256997455</v>
      </c>
      <c r="CU420" s="18">
        <f t="shared" si="40"/>
        <v>-0.203562341</v>
      </c>
      <c r="CV420" s="30">
        <v>66.26</v>
      </c>
      <c r="CW420" s="30">
        <v>54.55</v>
      </c>
      <c r="CX420" s="30">
        <v>53.96</v>
      </c>
      <c r="CY420" s="30">
        <v>56.71</v>
      </c>
      <c r="CZ420" s="30">
        <v>54.65</v>
      </c>
      <c r="DA420" s="30">
        <v>57.48</v>
      </c>
      <c r="DB420" s="7">
        <v>0.0</v>
      </c>
      <c r="DC420" s="7">
        <v>0.0</v>
      </c>
      <c r="DD420" s="13" t="str">
        <f t="shared" si="41"/>
        <v> </v>
      </c>
      <c r="DE420" s="7">
        <v>0.0</v>
      </c>
      <c r="DF420" s="7">
        <v>0.0</v>
      </c>
      <c r="DG420" s="7">
        <v>0.0</v>
      </c>
      <c r="DH420" s="7">
        <v>0.0</v>
      </c>
      <c r="DI420" s="7">
        <v>0.0</v>
      </c>
      <c r="DJ420" s="8" t="s">
        <v>4508</v>
      </c>
      <c r="DK420" s="7" t="s">
        <v>4509</v>
      </c>
    </row>
    <row r="421" ht="12.75" customHeight="1">
      <c r="A421" s="7" t="s">
        <v>2073</v>
      </c>
      <c r="B421" s="7" t="s">
        <v>2074</v>
      </c>
      <c r="C421" s="8" t="s">
        <v>860</v>
      </c>
      <c r="D421" s="9" t="s">
        <v>159</v>
      </c>
      <c r="E421" s="7">
        <v>14.0</v>
      </c>
      <c r="F421" s="7">
        <v>1.0</v>
      </c>
      <c r="G421" s="7">
        <v>0.0</v>
      </c>
      <c r="H421" s="24">
        <f t="shared" si="1"/>
        <v>1</v>
      </c>
      <c r="I421" s="25">
        <f t="shared" si="2"/>
        <v>0.4763164858</v>
      </c>
      <c r="J421" s="19">
        <v>1.0</v>
      </c>
      <c r="K421" s="19">
        <v>0.0</v>
      </c>
      <c r="L421" s="19">
        <v>0.0</v>
      </c>
      <c r="M421" s="19">
        <v>8.0</v>
      </c>
      <c r="N421" s="19">
        <v>6.0</v>
      </c>
      <c r="O421" s="19">
        <v>10.0</v>
      </c>
      <c r="P421" s="19">
        <v>12.0</v>
      </c>
      <c r="Q421" s="10">
        <f t="shared" si="3"/>
        <v>0.125</v>
      </c>
      <c r="R421" s="10">
        <f t="shared" si="4"/>
        <v>0.04166666667</v>
      </c>
      <c r="S421" s="7">
        <v>7558.0</v>
      </c>
      <c r="T421" s="14">
        <f t="shared" si="5"/>
        <v>8.997619048</v>
      </c>
      <c r="U421" s="14">
        <v>129.62</v>
      </c>
      <c r="V421" s="14">
        <f t="shared" si="6"/>
        <v>9.258571429</v>
      </c>
      <c r="W421" s="14">
        <v>547.41</v>
      </c>
      <c r="X421" s="14">
        <f t="shared" si="7"/>
        <v>39.10071429</v>
      </c>
      <c r="Y421" s="13">
        <f t="shared" si="8"/>
        <v>0.1914538499</v>
      </c>
      <c r="Z421" s="12">
        <f t="shared" si="9"/>
        <v>0</v>
      </c>
      <c r="AA421" s="19">
        <v>4.0</v>
      </c>
      <c r="AB421" s="19">
        <v>47.0</v>
      </c>
      <c r="AC421" s="19">
        <v>6.0</v>
      </c>
      <c r="AD421" s="19">
        <v>2.0</v>
      </c>
      <c r="AE421" s="19">
        <v>2.0</v>
      </c>
      <c r="AF421" s="10">
        <f t="shared" si="10"/>
        <v>1</v>
      </c>
      <c r="AG421" s="10">
        <f t="shared" si="11"/>
        <v>0</v>
      </c>
      <c r="AH421" s="10">
        <f t="shared" si="12"/>
        <v>1</v>
      </c>
      <c r="AI421" s="19">
        <v>26.0</v>
      </c>
      <c r="AJ421" s="13">
        <f t="shared" si="13"/>
        <v>0.2363636364</v>
      </c>
      <c r="AK421" s="19">
        <v>31.0</v>
      </c>
      <c r="AL421" s="13">
        <f t="shared" si="14"/>
        <v>0.2818181818</v>
      </c>
      <c r="AM421" s="19">
        <v>53.0</v>
      </c>
      <c r="AN421" s="13">
        <f t="shared" si="15"/>
        <v>0.4818181818</v>
      </c>
      <c r="AO421" s="13">
        <f t="shared" si="16"/>
        <v>0.4561403509</v>
      </c>
      <c r="AP421" s="8">
        <v>7.0</v>
      </c>
      <c r="AQ421" s="14">
        <v>-3.52</v>
      </c>
      <c r="AR421" s="19">
        <v>17.11</v>
      </c>
      <c r="AS421" s="26">
        <v>9.0</v>
      </c>
      <c r="AT421" s="27">
        <v>0.47400000000000003</v>
      </c>
      <c r="AU421" s="8">
        <v>7.0</v>
      </c>
      <c r="AV421" s="27">
        <v>1.412</v>
      </c>
      <c r="AW421" s="19">
        <v>50.65</v>
      </c>
      <c r="AX421" s="19">
        <v>17.37</v>
      </c>
      <c r="AY421" s="27">
        <v>-0.897</v>
      </c>
      <c r="AZ421" s="27">
        <v>-3.572</v>
      </c>
      <c r="BA421" s="19">
        <v>47.78</v>
      </c>
      <c r="BB421" s="13">
        <f t="shared" si="17"/>
        <v>0.0243902439</v>
      </c>
      <c r="BC421" s="28">
        <f t="shared" si="18"/>
        <v>0.8833333333</v>
      </c>
      <c r="BD421" s="26">
        <f t="shared" si="19"/>
        <v>907.7235772</v>
      </c>
      <c r="BE421" s="13">
        <f t="shared" si="20"/>
        <v>-0.09227642276</v>
      </c>
      <c r="BF421" s="18">
        <f t="shared" si="21"/>
        <v>0.4628915291</v>
      </c>
      <c r="BG421" s="18">
        <f t="shared" si="22"/>
        <v>3.240240704</v>
      </c>
      <c r="BH421" s="14">
        <f t="shared" si="23"/>
        <v>18.97855269</v>
      </c>
      <c r="BI421" s="14">
        <f t="shared" si="24"/>
        <v>27.77349175</v>
      </c>
      <c r="BJ421" s="14">
        <f t="shared" si="25"/>
        <v>41.19734609</v>
      </c>
      <c r="BK421" s="14">
        <f t="shared" si="26"/>
        <v>55.08409196</v>
      </c>
      <c r="BL421" s="14">
        <f t="shared" si="27"/>
        <v>-13.88674587</v>
      </c>
      <c r="BM421" s="19">
        <v>1.0</v>
      </c>
      <c r="BN421" s="19">
        <v>7.0</v>
      </c>
      <c r="BO421" s="26">
        <v>40.0</v>
      </c>
      <c r="BP421" s="26">
        <v>53.0</v>
      </c>
      <c r="BQ421" s="19">
        <v>16.0</v>
      </c>
      <c r="BR421" s="19">
        <v>21.0</v>
      </c>
      <c r="BS421" s="19">
        <v>32.0</v>
      </c>
      <c r="BT421" s="19">
        <v>38.0</v>
      </c>
      <c r="BU421" s="19">
        <v>35.0</v>
      </c>
      <c r="BV421" s="19">
        <v>60.0</v>
      </c>
      <c r="BW421" s="13">
        <f t="shared" si="28"/>
        <v>0.3684210526</v>
      </c>
      <c r="BX421" s="14">
        <v>-14.02</v>
      </c>
      <c r="BY421" s="29">
        <f t="shared" si="29"/>
        <v>-7.940114294</v>
      </c>
      <c r="BZ421" s="18">
        <f t="shared" si="30"/>
        <v>1.680961393</v>
      </c>
      <c r="CA421" s="18">
        <f t="shared" si="31"/>
        <v>2.388734611</v>
      </c>
      <c r="CB421" s="14">
        <f t="shared" si="32"/>
        <v>25.5683075</v>
      </c>
      <c r="CC421" s="14">
        <f t="shared" si="33"/>
        <v>26.45302402</v>
      </c>
      <c r="CD421" s="14">
        <f t="shared" si="34"/>
        <v>52.90604805</v>
      </c>
      <c r="CE421" s="14">
        <f t="shared" si="35"/>
        <v>53.43687796</v>
      </c>
      <c r="CF421" s="14">
        <f t="shared" si="36"/>
        <v>-13.35591596</v>
      </c>
      <c r="CG421" s="7">
        <v>678.183333</v>
      </c>
      <c r="CH421" s="7">
        <v>19.0</v>
      </c>
      <c r="CI421" s="7">
        <v>27.0</v>
      </c>
      <c r="CJ421" s="26">
        <v>270.0</v>
      </c>
      <c r="CK421" s="7">
        <v>272.0</v>
      </c>
      <c r="CL421" s="7">
        <v>137.0</v>
      </c>
      <c r="CM421" s="7">
        <v>132.0</v>
      </c>
      <c r="CN421" s="7">
        <v>172.0</v>
      </c>
      <c r="CO421" s="7">
        <v>173.0</v>
      </c>
      <c r="CP421" s="19">
        <v>3.0</v>
      </c>
      <c r="CQ421" s="19">
        <v>2.0</v>
      </c>
      <c r="CR421" s="26">
        <f t="shared" si="37"/>
        <v>-1</v>
      </c>
      <c r="CS421" s="18">
        <f t="shared" si="38"/>
        <v>1.428949458</v>
      </c>
      <c r="CT421" s="18">
        <f t="shared" si="39"/>
        <v>0.9526329717</v>
      </c>
      <c r="CU421" s="18">
        <f t="shared" si="40"/>
        <v>-0.4763164858</v>
      </c>
      <c r="CV421" s="30">
        <v>3.15</v>
      </c>
      <c r="CW421" s="30">
        <v>4.87</v>
      </c>
      <c r="CX421" s="30">
        <v>3.63</v>
      </c>
      <c r="CY421" s="30">
        <v>3.58</v>
      </c>
      <c r="CZ421" s="30">
        <v>3.83</v>
      </c>
      <c r="DA421" s="30">
        <v>5.53</v>
      </c>
      <c r="DB421" s="7">
        <v>1.0</v>
      </c>
      <c r="DC421" s="7">
        <v>0.0</v>
      </c>
      <c r="DD421" s="13">
        <f t="shared" si="41"/>
        <v>1</v>
      </c>
      <c r="DE421" s="7">
        <v>0.0</v>
      </c>
      <c r="DF421" s="7">
        <v>0.0</v>
      </c>
      <c r="DG421" s="7">
        <v>0.0</v>
      </c>
      <c r="DH421" s="7">
        <v>1.0</v>
      </c>
      <c r="DI421" s="7">
        <v>0.0</v>
      </c>
      <c r="DJ421" s="8" t="s">
        <v>4510</v>
      </c>
      <c r="DK421" s="7" t="s">
        <v>4511</v>
      </c>
    </row>
    <row r="422" ht="12.75" customHeight="1">
      <c r="A422" s="7" t="s">
        <v>2076</v>
      </c>
      <c r="B422" s="7" t="s">
        <v>2077</v>
      </c>
      <c r="C422" s="7" t="s">
        <v>325</v>
      </c>
      <c r="D422" s="8" t="s">
        <v>150</v>
      </c>
      <c r="E422" s="7">
        <v>20.0</v>
      </c>
      <c r="F422" s="7">
        <v>2.0</v>
      </c>
      <c r="G422" s="7">
        <v>5.0</v>
      </c>
      <c r="H422" s="24">
        <f t="shared" si="1"/>
        <v>7</v>
      </c>
      <c r="I422" s="25">
        <f t="shared" si="2"/>
        <v>2.216943785</v>
      </c>
      <c r="J422" s="19">
        <v>2.0</v>
      </c>
      <c r="K422" s="19">
        <v>3.0</v>
      </c>
      <c r="L422" s="19">
        <v>1.0</v>
      </c>
      <c r="M422" s="19">
        <v>9.0</v>
      </c>
      <c r="N422" s="19">
        <v>6.0</v>
      </c>
      <c r="O422" s="19">
        <v>2.0</v>
      </c>
      <c r="P422" s="19">
        <v>13.0</v>
      </c>
      <c r="Q422" s="10">
        <f t="shared" si="3"/>
        <v>0.2222222222</v>
      </c>
      <c r="R422" s="10">
        <f t="shared" si="4"/>
        <v>0.1176470588</v>
      </c>
      <c r="S422" s="7">
        <v>11367.0</v>
      </c>
      <c r="T422" s="14">
        <f t="shared" si="5"/>
        <v>9.4725</v>
      </c>
      <c r="U422" s="14">
        <v>190.0</v>
      </c>
      <c r="V422" s="14">
        <f t="shared" si="6"/>
        <v>9.5</v>
      </c>
      <c r="W422" s="14">
        <v>720.75</v>
      </c>
      <c r="X422" s="14">
        <f t="shared" si="7"/>
        <v>36.0375</v>
      </c>
      <c r="Y422" s="13">
        <f t="shared" si="8"/>
        <v>0.2086192698</v>
      </c>
      <c r="Z422" s="12">
        <f t="shared" si="9"/>
        <v>25.28571429</v>
      </c>
      <c r="AA422" s="19">
        <v>2.0</v>
      </c>
      <c r="AB422" s="19">
        <v>18.0</v>
      </c>
      <c r="AC422" s="19">
        <v>18.0</v>
      </c>
      <c r="AD422" s="19">
        <v>1.0</v>
      </c>
      <c r="AE422" s="19">
        <v>6.0</v>
      </c>
      <c r="AF422" s="10">
        <f t="shared" si="10"/>
        <v>0.2857142857</v>
      </c>
      <c r="AG422" s="10">
        <f t="shared" si="11"/>
        <v>0.5714285714</v>
      </c>
      <c r="AH422" s="10">
        <f t="shared" si="12"/>
        <v>0.8571428571</v>
      </c>
      <c r="AI422" s="19">
        <v>49.0</v>
      </c>
      <c r="AJ422" s="13">
        <f t="shared" si="13"/>
        <v>0.3202614379</v>
      </c>
      <c r="AK422" s="19">
        <v>56.0</v>
      </c>
      <c r="AL422" s="13">
        <f t="shared" si="14"/>
        <v>0.3660130719</v>
      </c>
      <c r="AM422" s="19">
        <v>48.0</v>
      </c>
      <c r="AN422" s="13">
        <f t="shared" si="15"/>
        <v>0.3137254902</v>
      </c>
      <c r="AO422" s="13">
        <f t="shared" si="16"/>
        <v>0.4666666667</v>
      </c>
      <c r="AP422" s="8">
        <v>5.0</v>
      </c>
      <c r="AQ422" s="14">
        <v>0.49</v>
      </c>
      <c r="AR422" s="19">
        <v>16.71</v>
      </c>
      <c r="AS422" s="26">
        <v>16.0</v>
      </c>
      <c r="AT422" s="27">
        <v>0.037</v>
      </c>
      <c r="AU422" s="8">
        <v>13.0</v>
      </c>
      <c r="AV422" s="27">
        <v>-1.685</v>
      </c>
      <c r="AW422" s="19">
        <v>49.44</v>
      </c>
      <c r="AX422" s="19">
        <v>16.61</v>
      </c>
      <c r="AY422" s="27">
        <v>-3.22</v>
      </c>
      <c r="AZ422" s="27">
        <v>-5.258</v>
      </c>
      <c r="BA422" s="19">
        <v>47.76</v>
      </c>
      <c r="BB422" s="13">
        <f t="shared" si="17"/>
        <v>0.1186440678</v>
      </c>
      <c r="BC422" s="28">
        <f t="shared" si="18"/>
        <v>0.9468085106</v>
      </c>
      <c r="BD422" s="26">
        <f t="shared" si="19"/>
        <v>1065.452578</v>
      </c>
      <c r="BE422" s="13">
        <f t="shared" si="20"/>
        <v>0.06545257843</v>
      </c>
      <c r="BF422" s="18">
        <f t="shared" si="21"/>
        <v>2.210526316</v>
      </c>
      <c r="BG422" s="18">
        <f t="shared" si="22"/>
        <v>1.578947368</v>
      </c>
      <c r="BH422" s="14">
        <f t="shared" si="23"/>
        <v>18.63157895</v>
      </c>
      <c r="BI422" s="14">
        <f t="shared" si="24"/>
        <v>29.68421053</v>
      </c>
      <c r="BJ422" s="14">
        <f t="shared" si="25"/>
        <v>35.68421053</v>
      </c>
      <c r="BK422" s="14">
        <f t="shared" si="26"/>
        <v>49.57894737</v>
      </c>
      <c r="BL422" s="14">
        <f t="shared" si="27"/>
        <v>-13.89473684</v>
      </c>
      <c r="BM422" s="19">
        <v>7.0</v>
      </c>
      <c r="BN422" s="19">
        <v>5.0</v>
      </c>
      <c r="BO422" s="26">
        <v>52.0</v>
      </c>
      <c r="BP422" s="26">
        <v>89.0</v>
      </c>
      <c r="BQ422" s="19">
        <v>31.0</v>
      </c>
      <c r="BR422" s="19">
        <v>28.0</v>
      </c>
      <c r="BS422" s="19">
        <v>23.0</v>
      </c>
      <c r="BT422" s="19">
        <v>35.0</v>
      </c>
      <c r="BU422" s="19">
        <v>44.0</v>
      </c>
      <c r="BV422" s="19">
        <v>58.0</v>
      </c>
      <c r="BW422" s="13">
        <f t="shared" si="28"/>
        <v>0.431372549</v>
      </c>
      <c r="BX422" s="14">
        <v>-9.64</v>
      </c>
      <c r="BY422" s="29">
        <f t="shared" si="29"/>
        <v>-9.611736842</v>
      </c>
      <c r="BZ422" s="18">
        <f t="shared" si="30"/>
        <v>2.835840036</v>
      </c>
      <c r="CA422" s="18">
        <f t="shared" si="31"/>
        <v>1.648744207</v>
      </c>
      <c r="CB422" s="14">
        <f t="shared" si="32"/>
        <v>25.58851009</v>
      </c>
      <c r="CC422" s="14">
        <f t="shared" si="33"/>
        <v>29.01789804</v>
      </c>
      <c r="CD422" s="14">
        <f t="shared" si="34"/>
        <v>44.45014382</v>
      </c>
      <c r="CE422" s="14">
        <f t="shared" si="35"/>
        <v>50.64942204</v>
      </c>
      <c r="CF422" s="14">
        <f t="shared" si="36"/>
        <v>-7.695458623</v>
      </c>
      <c r="CG422" s="7">
        <v>909.783333</v>
      </c>
      <c r="CH422" s="7">
        <v>43.0</v>
      </c>
      <c r="CI422" s="7">
        <v>25.0</v>
      </c>
      <c r="CJ422" s="26">
        <v>345.0</v>
      </c>
      <c r="CK422" s="7">
        <v>415.0</v>
      </c>
      <c r="CL422" s="7">
        <v>154.0</v>
      </c>
      <c r="CM422" s="7">
        <v>165.0</v>
      </c>
      <c r="CN422" s="7">
        <v>132.0</v>
      </c>
      <c r="CO422" s="7">
        <v>163.0</v>
      </c>
      <c r="CP422" s="19">
        <v>1.0</v>
      </c>
      <c r="CQ422" s="19">
        <v>2.0</v>
      </c>
      <c r="CR422" s="26">
        <f t="shared" si="37"/>
        <v>1</v>
      </c>
      <c r="CS422" s="18">
        <f t="shared" si="38"/>
        <v>0.3167062549</v>
      </c>
      <c r="CT422" s="18">
        <f t="shared" si="39"/>
        <v>0.6334125099</v>
      </c>
      <c r="CU422" s="18">
        <f t="shared" si="40"/>
        <v>0.3167062549</v>
      </c>
      <c r="CV422" s="30">
        <v>3.95</v>
      </c>
      <c r="CW422" s="30">
        <v>6.42</v>
      </c>
      <c r="CX422" s="30">
        <v>5.09</v>
      </c>
      <c r="CY422" s="30">
        <v>19.71</v>
      </c>
      <c r="CZ422" s="30">
        <v>6.51</v>
      </c>
      <c r="DA422" s="30">
        <v>7.89</v>
      </c>
      <c r="DB422" s="7">
        <v>52.0</v>
      </c>
      <c r="DC422" s="7">
        <v>50.0</v>
      </c>
      <c r="DD422" s="13">
        <f t="shared" si="41"/>
        <v>0.5098039216</v>
      </c>
      <c r="DE422" s="7">
        <v>-0.02</v>
      </c>
      <c r="DF422" s="7">
        <v>4.52</v>
      </c>
      <c r="DG422" s="7">
        <v>35.0</v>
      </c>
      <c r="DH422" s="7">
        <v>34.0</v>
      </c>
      <c r="DI422" s="7">
        <v>33.0</v>
      </c>
      <c r="DJ422" s="8" t="s">
        <v>4512</v>
      </c>
      <c r="DK422" s="7" t="s">
        <v>4513</v>
      </c>
    </row>
    <row r="423" ht="12.75" customHeight="1">
      <c r="A423" s="7" t="s">
        <v>2079</v>
      </c>
      <c r="B423" s="7" t="s">
        <v>2080</v>
      </c>
      <c r="C423" s="8" t="s">
        <v>215</v>
      </c>
      <c r="D423" s="9" t="s">
        <v>174</v>
      </c>
      <c r="E423" s="7">
        <v>9.0</v>
      </c>
      <c r="F423" s="7">
        <v>0.0</v>
      </c>
      <c r="G423" s="7">
        <v>1.0</v>
      </c>
      <c r="H423" s="24">
        <f t="shared" si="1"/>
        <v>1</v>
      </c>
      <c r="I423" s="25">
        <f t="shared" si="2"/>
        <v>0.6498194946</v>
      </c>
      <c r="J423" s="19">
        <v>0.0</v>
      </c>
      <c r="K423" s="19">
        <v>1.0</v>
      </c>
      <c r="L423" s="19">
        <v>0.0</v>
      </c>
      <c r="M423" s="19">
        <v>11.0</v>
      </c>
      <c r="N423" s="19">
        <v>5.0</v>
      </c>
      <c r="O423" s="19">
        <v>6.0</v>
      </c>
      <c r="P423" s="19">
        <v>8.0</v>
      </c>
      <c r="Q423" s="10">
        <f t="shared" si="3"/>
        <v>0</v>
      </c>
      <c r="R423" s="10">
        <f t="shared" si="4"/>
        <v>0</v>
      </c>
      <c r="S423" s="7">
        <v>5540.0</v>
      </c>
      <c r="T423" s="14">
        <f t="shared" si="5"/>
        <v>10.25925926</v>
      </c>
      <c r="U423" s="14">
        <v>95.67</v>
      </c>
      <c r="V423" s="14">
        <f t="shared" si="6"/>
        <v>10.63</v>
      </c>
      <c r="W423" s="14">
        <v>308.79</v>
      </c>
      <c r="X423" s="14">
        <f t="shared" si="7"/>
        <v>34.31</v>
      </c>
      <c r="Y423" s="13">
        <f t="shared" si="8"/>
        <v>0.2365376057</v>
      </c>
      <c r="Z423" s="12">
        <f t="shared" si="9"/>
        <v>31</v>
      </c>
      <c r="AA423" s="19">
        <v>5.0</v>
      </c>
      <c r="AB423" s="19">
        <v>6.0</v>
      </c>
      <c r="AC423" s="19">
        <v>14.0</v>
      </c>
      <c r="AD423" s="19">
        <v>3.0</v>
      </c>
      <c r="AE423" s="19">
        <v>3.0</v>
      </c>
      <c r="AF423" s="10">
        <f t="shared" si="10"/>
        <v>0</v>
      </c>
      <c r="AG423" s="10">
        <f t="shared" si="11"/>
        <v>0.5</v>
      </c>
      <c r="AH423" s="10">
        <f t="shared" si="12"/>
        <v>0.5</v>
      </c>
      <c r="AI423" s="19">
        <v>25.0</v>
      </c>
      <c r="AJ423" s="13">
        <f t="shared" si="13"/>
        <v>0.3472222222</v>
      </c>
      <c r="AK423" s="19">
        <v>13.0</v>
      </c>
      <c r="AL423" s="13">
        <f t="shared" si="14"/>
        <v>0.1805555556</v>
      </c>
      <c r="AM423" s="19">
        <v>34.0</v>
      </c>
      <c r="AN423" s="13">
        <f t="shared" si="15"/>
        <v>0.4722222222</v>
      </c>
      <c r="AO423" s="13">
        <f t="shared" si="16"/>
        <v>0.6578947368</v>
      </c>
      <c r="AP423" s="8">
        <v>8.0</v>
      </c>
      <c r="AQ423" s="14">
        <v>21.53</v>
      </c>
      <c r="AR423" s="19">
        <v>17.08</v>
      </c>
      <c r="AS423" s="26">
        <v>7.0</v>
      </c>
      <c r="AT423" s="27">
        <v>-0.281</v>
      </c>
      <c r="AU423" s="8">
        <v>7.0</v>
      </c>
      <c r="AV423" s="27">
        <v>0.223</v>
      </c>
      <c r="AW423" s="19">
        <v>49.13</v>
      </c>
      <c r="AX423" s="19">
        <v>16.36</v>
      </c>
      <c r="AY423" s="27">
        <v>-0.231</v>
      </c>
      <c r="AZ423" s="27">
        <v>3.867</v>
      </c>
      <c r="BA423" s="19">
        <v>51.67</v>
      </c>
      <c r="BB423" s="13">
        <f t="shared" si="17"/>
        <v>0.03225806452</v>
      </c>
      <c r="BC423" s="28">
        <f t="shared" si="18"/>
        <v>0.9333333333</v>
      </c>
      <c r="BD423" s="26">
        <f t="shared" si="19"/>
        <v>965.5913978</v>
      </c>
      <c r="BE423" s="13">
        <f t="shared" si="20"/>
        <v>-0.03440860215</v>
      </c>
      <c r="BF423" s="18">
        <f t="shared" si="21"/>
        <v>1.254311696</v>
      </c>
      <c r="BG423" s="18">
        <f t="shared" si="22"/>
        <v>1.881467545</v>
      </c>
      <c r="BH423" s="14">
        <f t="shared" si="23"/>
        <v>38.88366259</v>
      </c>
      <c r="BI423" s="14">
        <f t="shared" si="24"/>
        <v>28.22201317</v>
      </c>
      <c r="BJ423" s="14">
        <f t="shared" si="25"/>
        <v>63.96989652</v>
      </c>
      <c r="BK423" s="14">
        <f t="shared" si="26"/>
        <v>48.91815616</v>
      </c>
      <c r="BL423" s="14">
        <f t="shared" si="27"/>
        <v>15.05174036</v>
      </c>
      <c r="BM423" s="19">
        <v>2.0</v>
      </c>
      <c r="BN423" s="19">
        <v>3.0</v>
      </c>
      <c r="BO423" s="26">
        <v>60.0</v>
      </c>
      <c r="BP423" s="26">
        <v>42.0</v>
      </c>
      <c r="BQ423" s="19">
        <v>17.0</v>
      </c>
      <c r="BR423" s="19">
        <v>14.0</v>
      </c>
      <c r="BS423" s="19">
        <v>23.0</v>
      </c>
      <c r="BT423" s="19">
        <v>19.0</v>
      </c>
      <c r="BU423" s="19">
        <v>45.0</v>
      </c>
      <c r="BV423" s="19">
        <v>32.0</v>
      </c>
      <c r="BW423" s="13">
        <f t="shared" si="28"/>
        <v>0.5844155844</v>
      </c>
      <c r="BX423" s="14">
        <v>11.87</v>
      </c>
      <c r="BY423" s="29">
        <f t="shared" si="29"/>
        <v>7.528266673</v>
      </c>
      <c r="BZ423" s="18">
        <f t="shared" si="30"/>
        <v>2.233897325</v>
      </c>
      <c r="CA423" s="18">
        <f t="shared" si="31"/>
        <v>2.382823814</v>
      </c>
      <c r="CB423" s="14">
        <f t="shared" si="32"/>
        <v>29.04066523</v>
      </c>
      <c r="CC423" s="14">
        <f t="shared" si="33"/>
        <v>32.61490095</v>
      </c>
      <c r="CD423" s="14">
        <f t="shared" si="34"/>
        <v>55.84743313</v>
      </c>
      <c r="CE423" s="14">
        <f t="shared" si="35"/>
        <v>55.69850664</v>
      </c>
      <c r="CF423" s="14">
        <f t="shared" si="36"/>
        <v>14.90281387</v>
      </c>
      <c r="CG423" s="7">
        <v>402.883333</v>
      </c>
      <c r="CH423" s="7">
        <v>15.0</v>
      </c>
      <c r="CI423" s="7">
        <v>16.0</v>
      </c>
      <c r="CJ423" s="26">
        <v>180.0</v>
      </c>
      <c r="CK423" s="7">
        <v>203.0</v>
      </c>
      <c r="CL423" s="7">
        <v>94.0</v>
      </c>
      <c r="CM423" s="7">
        <v>65.0</v>
      </c>
      <c r="CN423" s="7">
        <v>86.0</v>
      </c>
      <c r="CO423" s="7">
        <v>90.0</v>
      </c>
      <c r="CP423" s="19">
        <v>1.0</v>
      </c>
      <c r="CQ423" s="19">
        <v>0.0</v>
      </c>
      <c r="CR423" s="26">
        <f t="shared" si="37"/>
        <v>-1</v>
      </c>
      <c r="CS423" s="18">
        <f t="shared" si="38"/>
        <v>0.6498194946</v>
      </c>
      <c r="CT423" s="18">
        <f t="shared" si="39"/>
        <v>0</v>
      </c>
      <c r="CU423" s="18">
        <f t="shared" si="40"/>
        <v>-0.6498194946</v>
      </c>
      <c r="CV423" s="30">
        <v>4.29</v>
      </c>
      <c r="CW423" s="30">
        <v>2.15</v>
      </c>
      <c r="CX423" s="30">
        <v>3.94</v>
      </c>
      <c r="CY423" s="30">
        <v>3.04</v>
      </c>
      <c r="CZ423" s="30">
        <v>2.9</v>
      </c>
      <c r="DA423" s="30">
        <v>3.98</v>
      </c>
      <c r="DB423" s="7">
        <v>0.0</v>
      </c>
      <c r="DC423" s="7">
        <v>0.0</v>
      </c>
      <c r="DD423" s="13" t="str">
        <f t="shared" si="41"/>
        <v> </v>
      </c>
      <c r="DE423" s="7">
        <v>0.0</v>
      </c>
      <c r="DF423" s="7">
        <v>0.0</v>
      </c>
      <c r="DG423" s="7">
        <v>0.0</v>
      </c>
      <c r="DH423" s="7">
        <v>0.0</v>
      </c>
      <c r="DI423" s="7">
        <v>0.0</v>
      </c>
      <c r="DJ423" s="8" t="s">
        <v>4514</v>
      </c>
      <c r="DK423" s="7" t="s">
        <v>4515</v>
      </c>
    </row>
    <row r="424" ht="12.75" customHeight="1">
      <c r="A424" s="7" t="s">
        <v>2083</v>
      </c>
      <c r="B424" s="7" t="s">
        <v>2084</v>
      </c>
      <c r="C424" s="8" t="s">
        <v>447</v>
      </c>
      <c r="D424" s="9" t="s">
        <v>150</v>
      </c>
      <c r="E424" s="7">
        <v>82.0</v>
      </c>
      <c r="F424" s="7">
        <v>6.0</v>
      </c>
      <c r="G424" s="7">
        <v>28.0</v>
      </c>
      <c r="H424" s="24">
        <f t="shared" si="1"/>
        <v>34</v>
      </c>
      <c r="I424" s="25">
        <f t="shared" si="2"/>
        <v>1.595079233</v>
      </c>
      <c r="J424" s="19">
        <v>4.0</v>
      </c>
      <c r="K424" s="19">
        <v>13.0</v>
      </c>
      <c r="L424" s="19">
        <v>12.0</v>
      </c>
      <c r="M424" s="19">
        <v>94.0</v>
      </c>
      <c r="N424" s="19">
        <v>45.0</v>
      </c>
      <c r="O424" s="19">
        <v>53.0</v>
      </c>
      <c r="P424" s="19">
        <v>99.0</v>
      </c>
      <c r="Q424" s="10">
        <f t="shared" si="3"/>
        <v>0.06382978723</v>
      </c>
      <c r="R424" s="10">
        <f t="shared" si="4"/>
        <v>0.03125</v>
      </c>
      <c r="S424" s="7">
        <v>76736.0</v>
      </c>
      <c r="T424" s="14">
        <f t="shared" si="5"/>
        <v>15.59674797</v>
      </c>
      <c r="U424" s="14">
        <v>1173.73</v>
      </c>
      <c r="V424" s="14">
        <f t="shared" si="6"/>
        <v>14.31378049</v>
      </c>
      <c r="W424" s="14">
        <v>2811.9</v>
      </c>
      <c r="X424" s="14">
        <f t="shared" si="7"/>
        <v>34.29146341</v>
      </c>
      <c r="Y424" s="13">
        <f t="shared" si="8"/>
        <v>0.294490457</v>
      </c>
      <c r="Z424" s="12">
        <f t="shared" si="9"/>
        <v>141.7</v>
      </c>
      <c r="AA424" s="19">
        <v>46.0</v>
      </c>
      <c r="AB424" s="19">
        <v>34.0</v>
      </c>
      <c r="AC424" s="19">
        <v>43.0</v>
      </c>
      <c r="AD424" s="19">
        <v>33.0</v>
      </c>
      <c r="AE424" s="19">
        <v>33.0</v>
      </c>
      <c r="AF424" s="10">
        <f t="shared" si="10"/>
        <v>0.08</v>
      </c>
      <c r="AG424" s="10">
        <f t="shared" si="11"/>
        <v>0.5</v>
      </c>
      <c r="AH424" s="10">
        <f t="shared" si="12"/>
        <v>0.58</v>
      </c>
      <c r="AI424" s="19">
        <v>434.0</v>
      </c>
      <c r="AJ424" s="13">
        <f t="shared" si="13"/>
        <v>0.3505654281</v>
      </c>
      <c r="AK424" s="19">
        <v>330.0</v>
      </c>
      <c r="AL424" s="13">
        <f t="shared" si="14"/>
        <v>0.2665589661</v>
      </c>
      <c r="AM424" s="19">
        <v>474.0</v>
      </c>
      <c r="AN424" s="13">
        <f t="shared" si="15"/>
        <v>0.3828756058</v>
      </c>
      <c r="AO424" s="13">
        <f t="shared" si="16"/>
        <v>0.5680628272</v>
      </c>
      <c r="AP424" s="8">
        <v>11.0</v>
      </c>
      <c r="AQ424" s="14">
        <v>9.65</v>
      </c>
      <c r="AR424" s="19">
        <v>17.81</v>
      </c>
      <c r="AS424" s="26">
        <v>2.0</v>
      </c>
      <c r="AT424" s="27">
        <v>0.731</v>
      </c>
      <c r="AU424" s="8">
        <v>1.0</v>
      </c>
      <c r="AV424" s="27">
        <v>1.045</v>
      </c>
      <c r="AW424" s="19">
        <v>50.59</v>
      </c>
      <c r="AX424" s="19">
        <v>19.39</v>
      </c>
      <c r="AY424" s="27">
        <v>3.267</v>
      </c>
      <c r="AZ424" s="27">
        <v>-2.3529999999999998</v>
      </c>
      <c r="BA424" s="19">
        <v>49.31</v>
      </c>
      <c r="BB424" s="13">
        <f t="shared" si="17"/>
        <v>0.09174311927</v>
      </c>
      <c r="BC424" s="28">
        <f t="shared" si="18"/>
        <v>0.922</v>
      </c>
      <c r="BD424" s="26">
        <f t="shared" si="19"/>
        <v>1013.743119</v>
      </c>
      <c r="BE424" s="13">
        <f t="shared" si="20"/>
        <v>0.01374311927</v>
      </c>
      <c r="BF424" s="18">
        <f t="shared" si="21"/>
        <v>2.555954095</v>
      </c>
      <c r="BG424" s="18">
        <f t="shared" si="22"/>
        <v>1.993644194</v>
      </c>
      <c r="BH424" s="14">
        <f t="shared" si="23"/>
        <v>27.85989964</v>
      </c>
      <c r="BI424" s="14">
        <f t="shared" si="24"/>
        <v>25.55954095</v>
      </c>
      <c r="BJ424" s="14">
        <f t="shared" si="25"/>
        <v>54.03286957</v>
      </c>
      <c r="BK424" s="14">
        <f t="shared" si="26"/>
        <v>50.14781935</v>
      </c>
      <c r="BL424" s="14">
        <f t="shared" si="27"/>
        <v>3.885050224</v>
      </c>
      <c r="BM424" s="19">
        <v>50.0</v>
      </c>
      <c r="BN424" s="19">
        <v>39.0</v>
      </c>
      <c r="BO424" s="26">
        <v>495.0</v>
      </c>
      <c r="BP424" s="26">
        <v>461.0</v>
      </c>
      <c r="BQ424" s="19">
        <v>242.0</v>
      </c>
      <c r="BR424" s="19">
        <v>214.0</v>
      </c>
      <c r="BS424" s="19">
        <v>270.0</v>
      </c>
      <c r="BT424" s="19">
        <v>267.0</v>
      </c>
      <c r="BU424" s="19">
        <v>498.0</v>
      </c>
      <c r="BV424" s="19">
        <v>427.0</v>
      </c>
      <c r="BW424" s="13">
        <f t="shared" si="28"/>
        <v>0.5383783784</v>
      </c>
      <c r="BX424" s="14">
        <v>7.51</v>
      </c>
      <c r="BY424" s="29">
        <f t="shared" si="29"/>
        <v>5.559542371</v>
      </c>
      <c r="BZ424" s="18">
        <f t="shared" si="30"/>
        <v>2.104544485</v>
      </c>
      <c r="CA424" s="18">
        <f t="shared" si="31"/>
        <v>1.935566461</v>
      </c>
      <c r="CB424" s="14">
        <f t="shared" si="32"/>
        <v>27.11329209</v>
      </c>
      <c r="CC424" s="14">
        <f t="shared" si="33"/>
        <v>27.72775763</v>
      </c>
      <c r="CD424" s="14">
        <f t="shared" si="34"/>
        <v>50.23255814</v>
      </c>
      <c r="CE424" s="14">
        <f t="shared" si="35"/>
        <v>55.11755921</v>
      </c>
      <c r="CF424" s="14">
        <f t="shared" si="36"/>
        <v>8.770051292</v>
      </c>
      <c r="CG424" s="7">
        <v>3905.833333</v>
      </c>
      <c r="CH424" s="7">
        <v>137.0</v>
      </c>
      <c r="CI424" s="7">
        <v>126.0</v>
      </c>
      <c r="CJ424" s="26">
        <v>1628.0</v>
      </c>
      <c r="CK424" s="7">
        <v>1679.0</v>
      </c>
      <c r="CL424" s="7">
        <v>693.0</v>
      </c>
      <c r="CM424" s="7">
        <v>806.0</v>
      </c>
      <c r="CN424" s="7">
        <v>812.0</v>
      </c>
      <c r="CO424" s="7">
        <v>977.0</v>
      </c>
      <c r="CP424" s="19">
        <v>11.0</v>
      </c>
      <c r="CQ424" s="19">
        <v>6.0</v>
      </c>
      <c r="CR424" s="26">
        <f t="shared" si="37"/>
        <v>-5</v>
      </c>
      <c r="CS424" s="18">
        <f t="shared" si="38"/>
        <v>0.5160550459</v>
      </c>
      <c r="CT424" s="18">
        <f t="shared" si="39"/>
        <v>0.2814845705</v>
      </c>
      <c r="CU424" s="18">
        <f t="shared" si="40"/>
        <v>-0.2345704754</v>
      </c>
      <c r="CV424" s="30">
        <v>39.14</v>
      </c>
      <c r="CW424" s="30">
        <v>37.48</v>
      </c>
      <c r="CX424" s="30">
        <v>45.9</v>
      </c>
      <c r="CY424" s="30">
        <v>56.9</v>
      </c>
      <c r="CZ424" s="30">
        <v>39.56</v>
      </c>
      <c r="DA424" s="30">
        <v>45.17</v>
      </c>
      <c r="DB424" s="7">
        <v>733.0</v>
      </c>
      <c r="DC424" s="7">
        <v>572.0</v>
      </c>
      <c r="DD424" s="13">
        <f t="shared" si="41"/>
        <v>0.5616858238</v>
      </c>
      <c r="DE424" s="7">
        <v>0.41</v>
      </c>
      <c r="DF424" s="7">
        <v>20.21</v>
      </c>
      <c r="DG424" s="7">
        <v>404.0</v>
      </c>
      <c r="DH424" s="7">
        <v>469.0</v>
      </c>
      <c r="DI424" s="7">
        <v>318.0</v>
      </c>
      <c r="DJ424" s="8" t="s">
        <v>4516</v>
      </c>
      <c r="DK424" s="7" t="s">
        <v>4517</v>
      </c>
    </row>
    <row r="425" ht="12.75" customHeight="1">
      <c r="A425" s="7" t="s">
        <v>2089</v>
      </c>
      <c r="B425" s="7" t="s">
        <v>2090</v>
      </c>
      <c r="C425" s="8" t="s">
        <v>237</v>
      </c>
      <c r="D425" s="9" t="s">
        <v>1682</v>
      </c>
      <c r="E425" s="7">
        <v>67.0</v>
      </c>
      <c r="F425" s="7">
        <v>14.0</v>
      </c>
      <c r="G425" s="7">
        <v>14.0</v>
      </c>
      <c r="H425" s="24">
        <f t="shared" si="1"/>
        <v>28</v>
      </c>
      <c r="I425" s="25">
        <f t="shared" si="2"/>
        <v>1.798073493</v>
      </c>
      <c r="J425" s="19">
        <v>10.0</v>
      </c>
      <c r="K425" s="19">
        <v>4.0</v>
      </c>
      <c r="L425" s="19">
        <v>8.0</v>
      </c>
      <c r="M425" s="19">
        <v>73.0</v>
      </c>
      <c r="N425" s="19">
        <v>40.0</v>
      </c>
      <c r="O425" s="19">
        <v>24.0</v>
      </c>
      <c r="P425" s="19">
        <v>107.0</v>
      </c>
      <c r="Q425" s="10">
        <f t="shared" si="3"/>
        <v>0.1917808219</v>
      </c>
      <c r="R425" s="10">
        <f t="shared" si="4"/>
        <v>0.102189781</v>
      </c>
      <c r="S425" s="7">
        <v>56060.0</v>
      </c>
      <c r="T425" s="14">
        <f t="shared" si="5"/>
        <v>13.94527363</v>
      </c>
      <c r="U425" s="14">
        <v>892.96</v>
      </c>
      <c r="V425" s="14">
        <f t="shared" si="6"/>
        <v>13.32776119</v>
      </c>
      <c r="W425" s="14">
        <v>2275.67</v>
      </c>
      <c r="X425" s="14">
        <f t="shared" si="7"/>
        <v>33.96522388</v>
      </c>
      <c r="Y425" s="13">
        <f t="shared" si="8"/>
        <v>0.2818126446</v>
      </c>
      <c r="Z425" s="12">
        <f t="shared" si="9"/>
        <v>69.53846154</v>
      </c>
      <c r="AA425" s="19">
        <v>18.0</v>
      </c>
      <c r="AB425" s="19">
        <v>253.0</v>
      </c>
      <c r="AC425" s="19">
        <v>57.0</v>
      </c>
      <c r="AD425" s="19">
        <v>13.0</v>
      </c>
      <c r="AE425" s="19">
        <v>34.0</v>
      </c>
      <c r="AF425" s="10">
        <f t="shared" si="10"/>
        <v>0.3846153846</v>
      </c>
      <c r="AG425" s="10">
        <f t="shared" si="11"/>
        <v>0.4615384615</v>
      </c>
      <c r="AH425" s="10">
        <f t="shared" si="12"/>
        <v>0.8461538462</v>
      </c>
      <c r="AI425" s="19">
        <v>317.0</v>
      </c>
      <c r="AJ425" s="13">
        <f t="shared" si="13"/>
        <v>0.3284974093</v>
      </c>
      <c r="AK425" s="19">
        <v>302.0</v>
      </c>
      <c r="AL425" s="13">
        <f t="shared" si="14"/>
        <v>0.3129533679</v>
      </c>
      <c r="AM425" s="19">
        <v>346.0</v>
      </c>
      <c r="AN425" s="13">
        <f t="shared" si="15"/>
        <v>0.3585492228</v>
      </c>
      <c r="AO425" s="13">
        <f t="shared" si="16"/>
        <v>0.5121163166</v>
      </c>
      <c r="AP425" s="8">
        <v>11.0</v>
      </c>
      <c r="AQ425" s="14">
        <v>2.11</v>
      </c>
      <c r="AR425" s="19">
        <v>17.94</v>
      </c>
      <c r="AS425" s="26">
        <v>1.0</v>
      </c>
      <c r="AT425" s="27">
        <v>1.42</v>
      </c>
      <c r="AU425" s="8">
        <v>1.0</v>
      </c>
      <c r="AV425" s="27">
        <v>0.711</v>
      </c>
      <c r="AW425" s="19">
        <v>50.51</v>
      </c>
      <c r="AX425" s="19">
        <v>19.13</v>
      </c>
      <c r="AY425" s="27">
        <v>1.2730000000000001</v>
      </c>
      <c r="AZ425" s="27">
        <v>4.865</v>
      </c>
      <c r="BA425" s="19">
        <v>49.83</v>
      </c>
      <c r="BB425" s="13">
        <f t="shared" si="17"/>
        <v>0.05752212389</v>
      </c>
      <c r="BC425" s="28">
        <f t="shared" si="18"/>
        <v>0.9069767442</v>
      </c>
      <c r="BD425" s="26">
        <f t="shared" si="19"/>
        <v>964.4988681</v>
      </c>
      <c r="BE425" s="13">
        <f t="shared" si="20"/>
        <v>-0.03550113192</v>
      </c>
      <c r="BF425" s="18">
        <f t="shared" si="21"/>
        <v>1.746998746</v>
      </c>
      <c r="BG425" s="18">
        <f t="shared" si="22"/>
        <v>2.687690378</v>
      </c>
      <c r="BH425" s="14">
        <f t="shared" si="23"/>
        <v>30.37090127</v>
      </c>
      <c r="BI425" s="14">
        <f t="shared" si="24"/>
        <v>28.89267156</v>
      </c>
      <c r="BJ425" s="14">
        <f t="shared" si="25"/>
        <v>60.33864899</v>
      </c>
      <c r="BK425" s="14">
        <f t="shared" si="26"/>
        <v>52.88030819</v>
      </c>
      <c r="BL425" s="14">
        <f t="shared" si="27"/>
        <v>7.458340799</v>
      </c>
      <c r="BM425" s="19">
        <v>26.0</v>
      </c>
      <c r="BN425" s="19">
        <v>40.0</v>
      </c>
      <c r="BO425" s="26">
        <v>426.0</v>
      </c>
      <c r="BP425" s="26">
        <v>390.0</v>
      </c>
      <c r="BQ425" s="19">
        <v>218.0</v>
      </c>
      <c r="BR425" s="19">
        <v>174.0</v>
      </c>
      <c r="BS425" s="19">
        <v>228.0</v>
      </c>
      <c r="BT425" s="19">
        <v>183.0</v>
      </c>
      <c r="BU425" s="19">
        <v>459.0</v>
      </c>
      <c r="BV425" s="19">
        <v>377.0</v>
      </c>
      <c r="BW425" s="13">
        <f t="shared" si="28"/>
        <v>0.5490430622</v>
      </c>
      <c r="BX425" s="14">
        <v>4.22</v>
      </c>
      <c r="BY425" s="29">
        <f t="shared" si="29"/>
        <v>2.9235492</v>
      </c>
      <c r="BZ425" s="18">
        <f t="shared" si="30"/>
        <v>1.841305998</v>
      </c>
      <c r="CA425" s="18">
        <f t="shared" si="31"/>
        <v>2.429764617</v>
      </c>
      <c r="CB425" s="14">
        <f t="shared" si="32"/>
        <v>29.72665148</v>
      </c>
      <c r="CC425" s="14">
        <f t="shared" si="33"/>
        <v>30.71374336</v>
      </c>
      <c r="CD425" s="14">
        <f t="shared" si="34"/>
        <v>58.63705391</v>
      </c>
      <c r="CE425" s="14">
        <f t="shared" si="35"/>
        <v>55.39104024</v>
      </c>
      <c r="CF425" s="14">
        <f t="shared" si="36"/>
        <v>4.212327132</v>
      </c>
      <c r="CG425" s="7">
        <v>3160.8</v>
      </c>
      <c r="CH425" s="7">
        <v>97.0</v>
      </c>
      <c r="CI425" s="7">
        <v>128.0</v>
      </c>
      <c r="CJ425" s="26">
        <v>1469.0</v>
      </c>
      <c r="CK425" s="7">
        <v>1490.0</v>
      </c>
      <c r="CL425" s="7">
        <v>711.0</v>
      </c>
      <c r="CM425" s="7">
        <v>650.0</v>
      </c>
      <c r="CN425" s="7">
        <v>812.0</v>
      </c>
      <c r="CO425" s="7">
        <v>650.0</v>
      </c>
      <c r="CP425" s="19">
        <v>14.0</v>
      </c>
      <c r="CQ425" s="19">
        <v>10.0</v>
      </c>
      <c r="CR425" s="26">
        <f t="shared" si="37"/>
        <v>-4</v>
      </c>
      <c r="CS425" s="18">
        <f t="shared" si="38"/>
        <v>0.8990367463</v>
      </c>
      <c r="CT425" s="18">
        <f t="shared" si="39"/>
        <v>0.6421691045</v>
      </c>
      <c r="CU425" s="18">
        <f t="shared" si="40"/>
        <v>-0.2568676418</v>
      </c>
      <c r="CV425" s="30">
        <v>34.21</v>
      </c>
      <c r="CW425" s="30">
        <v>31.96</v>
      </c>
      <c r="CX425" s="30">
        <v>32.26</v>
      </c>
      <c r="CY425" s="30">
        <v>39.58</v>
      </c>
      <c r="CZ425" s="30">
        <v>39.92</v>
      </c>
      <c r="DA425" s="30">
        <v>42.16</v>
      </c>
      <c r="DB425" s="7">
        <v>30.0</v>
      </c>
      <c r="DC425" s="7">
        <v>30.0</v>
      </c>
      <c r="DD425" s="13">
        <f t="shared" si="41"/>
        <v>0.5</v>
      </c>
      <c r="DE425" s="7">
        <v>0.87</v>
      </c>
      <c r="DF425" s="7">
        <v>0.41</v>
      </c>
      <c r="DG425" s="7">
        <v>30.0</v>
      </c>
      <c r="DH425" s="7">
        <v>10.0</v>
      </c>
      <c r="DI425" s="7">
        <v>11.0</v>
      </c>
      <c r="DJ425" s="8" t="s">
        <v>4518</v>
      </c>
      <c r="DK425" s="7" t="s">
        <v>4519</v>
      </c>
    </row>
    <row r="426" ht="12.75" customHeight="1">
      <c r="A426" s="7" t="s">
        <v>2095</v>
      </c>
      <c r="B426" s="7" t="s">
        <v>2096</v>
      </c>
      <c r="C426" s="8" t="s">
        <v>197</v>
      </c>
      <c r="D426" s="9" t="s">
        <v>150</v>
      </c>
      <c r="E426" s="7">
        <v>81.0</v>
      </c>
      <c r="F426" s="7">
        <v>19.0</v>
      </c>
      <c r="G426" s="7">
        <v>34.0</v>
      </c>
      <c r="H426" s="24">
        <f t="shared" si="1"/>
        <v>53</v>
      </c>
      <c r="I426" s="25">
        <f t="shared" si="2"/>
        <v>2.432494454</v>
      </c>
      <c r="J426" s="19">
        <v>13.0</v>
      </c>
      <c r="K426" s="19">
        <v>18.0</v>
      </c>
      <c r="L426" s="19">
        <v>13.0</v>
      </c>
      <c r="M426" s="19">
        <v>95.0</v>
      </c>
      <c r="N426" s="19">
        <v>47.0</v>
      </c>
      <c r="O426" s="19">
        <v>46.0</v>
      </c>
      <c r="P426" s="19">
        <v>136.0</v>
      </c>
      <c r="Q426" s="10">
        <f t="shared" si="3"/>
        <v>0.2</v>
      </c>
      <c r="R426" s="10">
        <f t="shared" si="4"/>
        <v>0.1010638298</v>
      </c>
      <c r="S426" s="7">
        <v>78438.0</v>
      </c>
      <c r="T426" s="14">
        <f t="shared" si="5"/>
        <v>16.13950617</v>
      </c>
      <c r="U426" s="14">
        <v>1205.19</v>
      </c>
      <c r="V426" s="14">
        <f t="shared" si="6"/>
        <v>14.87888889</v>
      </c>
      <c r="W426" s="14">
        <v>2685.81</v>
      </c>
      <c r="X426" s="14">
        <f t="shared" si="7"/>
        <v>33.15814815</v>
      </c>
      <c r="Y426" s="13">
        <f t="shared" si="8"/>
        <v>0.3097378566</v>
      </c>
      <c r="Z426" s="12">
        <f t="shared" si="9"/>
        <v>189.9</v>
      </c>
      <c r="AA426" s="19">
        <v>46.0</v>
      </c>
      <c r="AB426" s="19">
        <v>70.0</v>
      </c>
      <c r="AC426" s="19">
        <v>104.0</v>
      </c>
      <c r="AD426" s="19">
        <v>27.0</v>
      </c>
      <c r="AE426" s="19">
        <v>33.0</v>
      </c>
      <c r="AF426" s="10">
        <f t="shared" si="10"/>
        <v>0.2166666667</v>
      </c>
      <c r="AG426" s="10">
        <f t="shared" si="11"/>
        <v>0.5166666667</v>
      </c>
      <c r="AH426" s="10">
        <f t="shared" si="12"/>
        <v>0.7333333333</v>
      </c>
      <c r="AI426" s="19">
        <v>413.0</v>
      </c>
      <c r="AJ426" s="13">
        <f t="shared" si="13"/>
        <v>0.3341423948</v>
      </c>
      <c r="AK426" s="19">
        <v>377.0</v>
      </c>
      <c r="AL426" s="13">
        <f t="shared" si="14"/>
        <v>0.3050161812</v>
      </c>
      <c r="AM426" s="19">
        <v>446.0</v>
      </c>
      <c r="AN426" s="13">
        <f t="shared" si="15"/>
        <v>0.3608414239</v>
      </c>
      <c r="AO426" s="13">
        <f t="shared" si="16"/>
        <v>0.5227848101</v>
      </c>
      <c r="AP426" s="8">
        <v>1.0</v>
      </c>
      <c r="AQ426" s="14">
        <v>-4.98</v>
      </c>
      <c r="AR426" s="19">
        <v>17.73</v>
      </c>
      <c r="AS426" s="26">
        <v>2.0</v>
      </c>
      <c r="AT426" s="27">
        <v>0.749</v>
      </c>
      <c r="AU426" s="8">
        <v>1.0</v>
      </c>
      <c r="AV426" s="27">
        <v>-0.332</v>
      </c>
      <c r="AW426" s="19">
        <v>49.83</v>
      </c>
      <c r="AX426" s="19">
        <v>18.65</v>
      </c>
      <c r="AY426" s="27">
        <v>3.133</v>
      </c>
      <c r="AZ426" s="27">
        <v>14.786</v>
      </c>
      <c r="BA426" s="19">
        <v>56.55</v>
      </c>
      <c r="BB426" s="13">
        <f t="shared" si="17"/>
        <v>0.09478672986</v>
      </c>
      <c r="BC426" s="28">
        <f t="shared" si="18"/>
        <v>0.9302325581</v>
      </c>
      <c r="BD426" s="26">
        <f t="shared" si="19"/>
        <v>1025.019288</v>
      </c>
      <c r="BE426" s="13">
        <f t="shared" si="20"/>
        <v>0.025019288</v>
      </c>
      <c r="BF426" s="18">
        <f t="shared" si="21"/>
        <v>2.987080875</v>
      </c>
      <c r="BG426" s="18">
        <f t="shared" si="22"/>
        <v>1.792248525</v>
      </c>
      <c r="BH426" s="14">
        <f t="shared" si="23"/>
        <v>31.51370323</v>
      </c>
      <c r="BI426" s="14">
        <f t="shared" si="24"/>
        <v>25.68889553</v>
      </c>
      <c r="BJ426" s="14">
        <f t="shared" si="25"/>
        <v>63.42568392</v>
      </c>
      <c r="BK426" s="14">
        <f t="shared" si="26"/>
        <v>46.84738506</v>
      </c>
      <c r="BL426" s="14">
        <f t="shared" si="27"/>
        <v>16.57829886</v>
      </c>
      <c r="BM426" s="19">
        <v>60.0</v>
      </c>
      <c r="BN426" s="19">
        <v>36.0</v>
      </c>
      <c r="BO426" s="26">
        <v>573.0</v>
      </c>
      <c r="BP426" s="26">
        <v>480.0</v>
      </c>
      <c r="BQ426" s="19">
        <v>333.0</v>
      </c>
      <c r="BR426" s="19">
        <v>202.0</v>
      </c>
      <c r="BS426" s="19">
        <v>308.0</v>
      </c>
      <c r="BT426" s="19">
        <v>223.0</v>
      </c>
      <c r="BU426" s="19">
        <v>623.0</v>
      </c>
      <c r="BV426" s="19">
        <v>474.0</v>
      </c>
      <c r="BW426" s="13">
        <f t="shared" si="28"/>
        <v>0.5679124886</v>
      </c>
      <c r="BX426" s="14">
        <v>3.05</v>
      </c>
      <c r="BY426" s="29">
        <f t="shared" si="29"/>
        <v>0.8234634144</v>
      </c>
      <c r="BZ426" s="18">
        <f t="shared" si="30"/>
        <v>2.143435408</v>
      </c>
      <c r="CA426" s="18">
        <f t="shared" si="31"/>
        <v>1.850447834</v>
      </c>
      <c r="CB426" s="14">
        <f t="shared" si="32"/>
        <v>31.47303358</v>
      </c>
      <c r="CC426" s="14">
        <f t="shared" si="33"/>
        <v>26.04505326</v>
      </c>
      <c r="CD426" s="14">
        <f t="shared" si="34"/>
        <v>62.14420643</v>
      </c>
      <c r="CE426" s="14">
        <f t="shared" si="35"/>
        <v>48.04996209</v>
      </c>
      <c r="CF426" s="14">
        <f t="shared" si="36"/>
        <v>2.484054521</v>
      </c>
      <c r="CG426" s="7">
        <v>3890.95</v>
      </c>
      <c r="CH426" s="7">
        <v>139.0</v>
      </c>
      <c r="CI426" s="7">
        <v>120.0</v>
      </c>
      <c r="CJ426" s="26">
        <v>1902.0</v>
      </c>
      <c r="CK426" s="7">
        <v>1569.0</v>
      </c>
      <c r="CL426" s="7">
        <v>981.0</v>
      </c>
      <c r="CM426" s="7">
        <v>661.0</v>
      </c>
      <c r="CN426" s="7">
        <v>1008.0</v>
      </c>
      <c r="CO426" s="7">
        <v>766.0</v>
      </c>
      <c r="CP426" s="19">
        <v>6.0</v>
      </c>
      <c r="CQ426" s="19">
        <v>22.0</v>
      </c>
      <c r="CR426" s="26">
        <f t="shared" si="37"/>
        <v>16</v>
      </c>
      <c r="CS426" s="18">
        <f t="shared" si="38"/>
        <v>0.2753767307</v>
      </c>
      <c r="CT426" s="18">
        <f t="shared" si="39"/>
        <v>1.009714679</v>
      </c>
      <c r="CU426" s="18">
        <f t="shared" si="40"/>
        <v>0.7343379484</v>
      </c>
      <c r="CV426" s="30">
        <v>48.72</v>
      </c>
      <c r="CW426" s="30">
        <v>39.99</v>
      </c>
      <c r="CX426" s="30">
        <v>24.87</v>
      </c>
      <c r="CY426" s="30">
        <v>43.88</v>
      </c>
      <c r="CZ426" s="30">
        <v>44.94</v>
      </c>
      <c r="DA426" s="30">
        <v>35.28</v>
      </c>
      <c r="DB426" s="7">
        <v>702.0</v>
      </c>
      <c r="DC426" s="7">
        <v>630.0</v>
      </c>
      <c r="DD426" s="13">
        <f t="shared" si="41"/>
        <v>0.527027027</v>
      </c>
      <c r="DE426" s="7">
        <v>1.81</v>
      </c>
      <c r="DF426" s="7">
        <v>31.47</v>
      </c>
      <c r="DG426" s="7">
        <v>398.0</v>
      </c>
      <c r="DH426" s="7">
        <v>441.0</v>
      </c>
      <c r="DI426" s="7">
        <v>371.0</v>
      </c>
      <c r="DJ426" s="8" t="s">
        <v>4520</v>
      </c>
      <c r="DK426" s="7" t="s">
        <v>4521</v>
      </c>
    </row>
    <row r="427" ht="12.75" customHeight="1">
      <c r="A427" s="7" t="s">
        <v>2100</v>
      </c>
      <c r="B427" s="7" t="s">
        <v>2101</v>
      </c>
      <c r="C427" s="8" t="s">
        <v>860</v>
      </c>
      <c r="D427" s="9" t="s">
        <v>255</v>
      </c>
      <c r="E427" s="7">
        <v>71.0</v>
      </c>
      <c r="F427" s="7">
        <v>7.0</v>
      </c>
      <c r="G427" s="7">
        <v>8.0</v>
      </c>
      <c r="H427" s="24">
        <f t="shared" si="1"/>
        <v>15</v>
      </c>
      <c r="I427" s="25">
        <f t="shared" si="2"/>
        <v>1.139024236</v>
      </c>
      <c r="J427" s="19">
        <v>5.0</v>
      </c>
      <c r="K427" s="19">
        <v>5.0</v>
      </c>
      <c r="L427" s="19">
        <v>3.0</v>
      </c>
      <c r="M427" s="19">
        <v>64.0</v>
      </c>
      <c r="N427" s="19">
        <v>28.0</v>
      </c>
      <c r="O427" s="19">
        <v>26.0</v>
      </c>
      <c r="P427" s="19">
        <v>76.0</v>
      </c>
      <c r="Q427" s="10">
        <f t="shared" si="3"/>
        <v>0.109375</v>
      </c>
      <c r="R427" s="10">
        <f t="shared" si="4"/>
        <v>0.0593220339</v>
      </c>
      <c r="S427" s="7">
        <v>47409.0</v>
      </c>
      <c r="T427" s="14">
        <f t="shared" si="5"/>
        <v>11.12887324</v>
      </c>
      <c r="U427" s="14">
        <v>777.17</v>
      </c>
      <c r="V427" s="14">
        <f t="shared" si="6"/>
        <v>10.94605634</v>
      </c>
      <c r="W427" s="14">
        <v>2640.79</v>
      </c>
      <c r="X427" s="14">
        <f t="shared" si="7"/>
        <v>37.19422535</v>
      </c>
      <c r="Y427" s="13">
        <f t="shared" si="8"/>
        <v>0.2273783192</v>
      </c>
      <c r="Z427" s="12">
        <f t="shared" si="9"/>
        <v>92.1875</v>
      </c>
      <c r="AA427" s="19">
        <v>41.0</v>
      </c>
      <c r="AB427" s="19">
        <v>94.0</v>
      </c>
      <c r="AC427" s="19">
        <v>82.0</v>
      </c>
      <c r="AD427" s="19">
        <v>10.0</v>
      </c>
      <c r="AE427" s="19">
        <v>11.0</v>
      </c>
      <c r="AF427" s="10">
        <f t="shared" si="10"/>
        <v>0.3125</v>
      </c>
      <c r="AG427" s="10">
        <f t="shared" si="11"/>
        <v>0.5</v>
      </c>
      <c r="AH427" s="10">
        <f t="shared" si="12"/>
        <v>0.8125</v>
      </c>
      <c r="AI427" s="19">
        <v>200.0</v>
      </c>
      <c r="AJ427" s="13">
        <f t="shared" si="13"/>
        <v>0.2754820937</v>
      </c>
      <c r="AK427" s="19">
        <v>264.0</v>
      </c>
      <c r="AL427" s="13">
        <f t="shared" si="14"/>
        <v>0.3636363636</v>
      </c>
      <c r="AM427" s="19">
        <v>262.0</v>
      </c>
      <c r="AN427" s="13">
        <f t="shared" si="15"/>
        <v>0.3608815427</v>
      </c>
      <c r="AO427" s="13">
        <f t="shared" si="16"/>
        <v>0.4310344828</v>
      </c>
      <c r="AP427" s="8">
        <v>5.0</v>
      </c>
      <c r="AQ427" s="14">
        <v>-5.8</v>
      </c>
      <c r="AR427" s="19">
        <v>16.93</v>
      </c>
      <c r="AS427" s="26">
        <v>12.0</v>
      </c>
      <c r="AT427" s="27">
        <v>-0.039</v>
      </c>
      <c r="AU427" s="8">
        <v>9.0</v>
      </c>
      <c r="AV427" s="27">
        <v>-0.258</v>
      </c>
      <c r="AW427" s="19">
        <v>49.99</v>
      </c>
      <c r="AX427" s="19">
        <v>16.97</v>
      </c>
      <c r="AY427" s="27">
        <v>-3.373</v>
      </c>
      <c r="AZ427" s="27">
        <v>-4.9350000000000005</v>
      </c>
      <c r="BA427" s="19">
        <v>47.59</v>
      </c>
      <c r="BB427" s="13">
        <f t="shared" si="17"/>
        <v>0.05423728814</v>
      </c>
      <c r="BC427" s="28">
        <f t="shared" si="18"/>
        <v>0.9162561576</v>
      </c>
      <c r="BD427" s="26">
        <f t="shared" si="19"/>
        <v>970.4934458</v>
      </c>
      <c r="BE427" s="13">
        <f t="shared" si="20"/>
        <v>-0.02950655423</v>
      </c>
      <c r="BF427" s="18">
        <f t="shared" si="21"/>
        <v>1.235250975</v>
      </c>
      <c r="BG427" s="18">
        <f t="shared" si="22"/>
        <v>2.624908321</v>
      </c>
      <c r="BH427" s="14">
        <f t="shared" si="23"/>
        <v>22.77493985</v>
      </c>
      <c r="BI427" s="14">
        <f t="shared" si="24"/>
        <v>31.34449348</v>
      </c>
      <c r="BJ427" s="14">
        <f t="shared" si="25"/>
        <v>45.85869244</v>
      </c>
      <c r="BK427" s="14">
        <f t="shared" si="26"/>
        <v>60.91331369</v>
      </c>
      <c r="BL427" s="14">
        <f t="shared" si="27"/>
        <v>-15.05462125</v>
      </c>
      <c r="BM427" s="19">
        <v>16.0</v>
      </c>
      <c r="BN427" s="19">
        <v>34.0</v>
      </c>
      <c r="BO427" s="26">
        <v>279.0</v>
      </c>
      <c r="BP427" s="26">
        <v>372.0</v>
      </c>
      <c r="BQ427" s="19">
        <v>122.0</v>
      </c>
      <c r="BR427" s="19">
        <v>170.0</v>
      </c>
      <c r="BS427" s="19">
        <v>177.0</v>
      </c>
      <c r="BT427" s="19">
        <v>213.0</v>
      </c>
      <c r="BU427" s="19">
        <v>297.0</v>
      </c>
      <c r="BV427" s="19">
        <v>376.0</v>
      </c>
      <c r="BW427" s="13">
        <f t="shared" si="28"/>
        <v>0.441307578</v>
      </c>
      <c r="BX427" s="14">
        <v>-6.4</v>
      </c>
      <c r="BY427" s="29">
        <f t="shared" si="29"/>
        <v>-8.81244884</v>
      </c>
      <c r="BZ427" s="18">
        <f t="shared" si="30"/>
        <v>1.969326604</v>
      </c>
      <c r="CA427" s="18">
        <f t="shared" si="31"/>
        <v>2.430610314</v>
      </c>
      <c r="CB427" s="14">
        <f t="shared" si="32"/>
        <v>28.68829837</v>
      </c>
      <c r="CC427" s="14">
        <f t="shared" si="33"/>
        <v>30.26730799</v>
      </c>
      <c r="CD427" s="14">
        <f t="shared" si="34"/>
        <v>54.30728591</v>
      </c>
      <c r="CE427" s="14">
        <f t="shared" si="35"/>
        <v>57.53627188</v>
      </c>
      <c r="CF427" s="14">
        <f t="shared" si="36"/>
        <v>-11.82563529</v>
      </c>
      <c r="CG427" s="7">
        <v>3381.866667</v>
      </c>
      <c r="CH427" s="7">
        <v>111.0</v>
      </c>
      <c r="CI427" s="7">
        <v>137.0</v>
      </c>
      <c r="CJ427" s="26">
        <v>1506.0</v>
      </c>
      <c r="CK427" s="7">
        <v>1569.0</v>
      </c>
      <c r="CL427" s="7">
        <v>605.0</v>
      </c>
      <c r="CM427" s="7">
        <v>674.0</v>
      </c>
      <c r="CN427" s="7">
        <v>839.0</v>
      </c>
      <c r="CO427" s="7">
        <v>863.0</v>
      </c>
      <c r="CP427" s="19">
        <v>3.0</v>
      </c>
      <c r="CQ427" s="19">
        <v>4.0</v>
      </c>
      <c r="CR427" s="26">
        <f t="shared" si="37"/>
        <v>1</v>
      </c>
      <c r="CS427" s="18">
        <f t="shared" si="38"/>
        <v>0.2278048472</v>
      </c>
      <c r="CT427" s="18">
        <f t="shared" si="39"/>
        <v>0.3037397962</v>
      </c>
      <c r="CU427" s="18">
        <f t="shared" si="40"/>
        <v>0.07593494906</v>
      </c>
      <c r="CV427" s="30">
        <v>22.67</v>
      </c>
      <c r="CW427" s="30">
        <v>29.28</v>
      </c>
      <c r="CX427" s="30">
        <v>16.64</v>
      </c>
      <c r="CY427" s="30">
        <v>32.18</v>
      </c>
      <c r="CZ427" s="30">
        <v>29.25</v>
      </c>
      <c r="DA427" s="30">
        <v>34.83</v>
      </c>
      <c r="DB427" s="7">
        <v>6.0</v>
      </c>
      <c r="DC427" s="7">
        <v>9.0</v>
      </c>
      <c r="DD427" s="13">
        <f t="shared" si="41"/>
        <v>0.4</v>
      </c>
      <c r="DE427" s="7">
        <v>-0.03</v>
      </c>
      <c r="DF427" s="7">
        <v>-0.96</v>
      </c>
      <c r="DG427" s="7">
        <v>7.0</v>
      </c>
      <c r="DH427" s="7">
        <v>4.0</v>
      </c>
      <c r="DI427" s="7">
        <v>3.0</v>
      </c>
      <c r="DJ427" s="8" t="s">
        <v>4522</v>
      </c>
      <c r="DK427" s="7" t="s">
        <v>4523</v>
      </c>
    </row>
    <row r="428" ht="12.75" customHeight="1">
      <c r="A428" s="7" t="s">
        <v>1539</v>
      </c>
      <c r="B428" s="7" t="s">
        <v>2105</v>
      </c>
      <c r="C428" s="8" t="s">
        <v>246</v>
      </c>
      <c r="D428" s="9" t="s">
        <v>247</v>
      </c>
      <c r="E428" s="7">
        <v>8.0</v>
      </c>
      <c r="F428" s="7">
        <v>0.0</v>
      </c>
      <c r="G428" s="7">
        <v>3.0</v>
      </c>
      <c r="H428" s="24">
        <f t="shared" si="1"/>
        <v>3</v>
      </c>
      <c r="I428" s="25">
        <f t="shared" si="2"/>
        <v>2.02664665</v>
      </c>
      <c r="J428" s="19">
        <v>0.0</v>
      </c>
      <c r="K428" s="19">
        <v>2.0</v>
      </c>
      <c r="L428" s="19">
        <v>1.0</v>
      </c>
      <c r="M428" s="19">
        <v>9.0</v>
      </c>
      <c r="N428" s="19">
        <v>2.0</v>
      </c>
      <c r="O428" s="19">
        <v>1.0</v>
      </c>
      <c r="P428" s="19">
        <v>6.0</v>
      </c>
      <c r="Q428" s="10">
        <f t="shared" si="3"/>
        <v>0</v>
      </c>
      <c r="R428" s="10">
        <f t="shared" si="4"/>
        <v>0</v>
      </c>
      <c r="S428" s="7">
        <v>5329.0</v>
      </c>
      <c r="T428" s="14">
        <f t="shared" si="5"/>
        <v>11.10208333</v>
      </c>
      <c r="U428" s="14">
        <v>83.06</v>
      </c>
      <c r="V428" s="14">
        <f t="shared" si="6"/>
        <v>10.3825</v>
      </c>
      <c r="W428" s="14">
        <v>291.69</v>
      </c>
      <c r="X428" s="14">
        <f t="shared" si="7"/>
        <v>36.46125</v>
      </c>
      <c r="Y428" s="13">
        <f t="shared" si="8"/>
        <v>0.2216410941</v>
      </c>
      <c r="Z428" s="12">
        <f t="shared" si="9"/>
        <v>24.66666667</v>
      </c>
      <c r="AA428" s="19">
        <v>2.0</v>
      </c>
      <c r="AB428" s="19">
        <v>7.0</v>
      </c>
      <c r="AC428" s="19">
        <v>12.0</v>
      </c>
      <c r="AD428" s="19">
        <v>2.0</v>
      </c>
      <c r="AE428" s="19">
        <v>1.0</v>
      </c>
      <c r="AF428" s="10">
        <f t="shared" si="10"/>
        <v>0</v>
      </c>
      <c r="AG428" s="10">
        <f t="shared" si="11"/>
        <v>1</v>
      </c>
      <c r="AH428" s="10">
        <f t="shared" si="12"/>
        <v>1</v>
      </c>
      <c r="AI428" s="19">
        <v>16.0</v>
      </c>
      <c r="AJ428" s="13">
        <f t="shared" si="13"/>
        <v>0.2191780822</v>
      </c>
      <c r="AK428" s="19">
        <v>31.0</v>
      </c>
      <c r="AL428" s="13">
        <f t="shared" si="14"/>
        <v>0.4246575342</v>
      </c>
      <c r="AM428" s="19">
        <v>26.0</v>
      </c>
      <c r="AN428" s="13">
        <f t="shared" si="15"/>
        <v>0.3561643836</v>
      </c>
      <c r="AO428" s="13">
        <f t="shared" si="16"/>
        <v>0.3404255319</v>
      </c>
      <c r="AP428" s="8">
        <v>1.0</v>
      </c>
      <c r="AQ428" s="14">
        <v>-15.65</v>
      </c>
      <c r="AR428" s="19">
        <v>16.83</v>
      </c>
      <c r="AS428" s="26">
        <v>13.0</v>
      </c>
      <c r="AT428" s="27">
        <v>1.119</v>
      </c>
      <c r="AU428" s="8">
        <v>3.0</v>
      </c>
      <c r="AV428" s="27">
        <v>-1.015</v>
      </c>
      <c r="AW428" s="19">
        <v>49.36</v>
      </c>
      <c r="AX428" s="19">
        <v>16.84</v>
      </c>
      <c r="AY428" s="27">
        <v>-5.603</v>
      </c>
      <c r="AZ428" s="27">
        <v>-0.988</v>
      </c>
      <c r="BA428" s="19">
        <v>50.07</v>
      </c>
      <c r="BB428" s="13">
        <f t="shared" si="17"/>
        <v>0.08108108108</v>
      </c>
      <c r="BC428" s="28">
        <f t="shared" si="18"/>
        <v>0.9591836735</v>
      </c>
      <c r="BD428" s="26">
        <f t="shared" si="19"/>
        <v>1040.264755</v>
      </c>
      <c r="BE428" s="13">
        <f t="shared" si="20"/>
        <v>0.04026475455</v>
      </c>
      <c r="BF428" s="18">
        <f t="shared" si="21"/>
        <v>2.167108115</v>
      </c>
      <c r="BG428" s="18">
        <f t="shared" si="22"/>
        <v>1.444738743</v>
      </c>
      <c r="BH428" s="14">
        <f t="shared" si="23"/>
        <v>26.72766675</v>
      </c>
      <c r="BI428" s="14">
        <f t="shared" si="24"/>
        <v>35.39609921</v>
      </c>
      <c r="BJ428" s="14">
        <f t="shared" si="25"/>
        <v>45.50927041</v>
      </c>
      <c r="BK428" s="14">
        <f t="shared" si="26"/>
        <v>65.73561281</v>
      </c>
      <c r="BL428" s="14">
        <f t="shared" si="27"/>
        <v>-20.2263424</v>
      </c>
      <c r="BM428" s="19">
        <v>3.0</v>
      </c>
      <c r="BN428" s="19">
        <v>2.0</v>
      </c>
      <c r="BO428" s="26">
        <v>34.0</v>
      </c>
      <c r="BP428" s="26">
        <v>47.0</v>
      </c>
      <c r="BQ428" s="19">
        <v>9.0</v>
      </c>
      <c r="BR428" s="19">
        <v>18.0</v>
      </c>
      <c r="BS428" s="19">
        <v>17.0</v>
      </c>
      <c r="BT428" s="19">
        <v>24.0</v>
      </c>
      <c r="BU428" s="19">
        <v>30.0</v>
      </c>
      <c r="BV428" s="19">
        <v>39.0</v>
      </c>
      <c r="BW428" s="13">
        <f t="shared" si="28"/>
        <v>0.4347826087</v>
      </c>
      <c r="BX428" s="14">
        <v>-14.13</v>
      </c>
      <c r="BY428" s="29">
        <f t="shared" si="29"/>
        <v>-16.51355517</v>
      </c>
      <c r="BZ428" s="18">
        <f t="shared" si="30"/>
        <v>2.243190313</v>
      </c>
      <c r="CA428" s="18">
        <f t="shared" si="31"/>
        <v>2.723873952</v>
      </c>
      <c r="CB428" s="14">
        <f t="shared" si="32"/>
        <v>31.08420862</v>
      </c>
      <c r="CC428" s="14">
        <f t="shared" si="33"/>
        <v>29.80238559</v>
      </c>
      <c r="CD428" s="14">
        <f t="shared" si="34"/>
        <v>54.95816267</v>
      </c>
      <c r="CE428" s="14">
        <f t="shared" si="35"/>
        <v>50.47178205</v>
      </c>
      <c r="CF428" s="14">
        <f t="shared" si="36"/>
        <v>-24.71272303</v>
      </c>
      <c r="CG428" s="7">
        <v>374.466667</v>
      </c>
      <c r="CH428" s="7">
        <v>14.0</v>
      </c>
      <c r="CI428" s="7">
        <v>17.0</v>
      </c>
      <c r="CJ428" s="26">
        <v>180.0</v>
      </c>
      <c r="CK428" s="7">
        <v>169.0</v>
      </c>
      <c r="CL428" s="7">
        <v>65.0</v>
      </c>
      <c r="CM428" s="7">
        <v>50.0</v>
      </c>
      <c r="CN428" s="7">
        <v>84.0</v>
      </c>
      <c r="CO428" s="7">
        <v>79.0</v>
      </c>
      <c r="CP428" s="19">
        <v>1.0</v>
      </c>
      <c r="CQ428" s="19">
        <v>0.0</v>
      </c>
      <c r="CR428" s="26">
        <f t="shared" si="37"/>
        <v>-1</v>
      </c>
      <c r="CS428" s="18">
        <f t="shared" si="38"/>
        <v>0.6755488835</v>
      </c>
      <c r="CT428" s="18">
        <f t="shared" si="39"/>
        <v>0</v>
      </c>
      <c r="CU428" s="18">
        <f t="shared" si="40"/>
        <v>-0.6755488835</v>
      </c>
      <c r="CV428" s="30">
        <v>3.15</v>
      </c>
      <c r="CW428" s="30">
        <v>3.39</v>
      </c>
      <c r="CX428" s="30">
        <v>7.25</v>
      </c>
      <c r="CY428" s="30">
        <v>7.58</v>
      </c>
      <c r="CZ428" s="30">
        <v>4.03</v>
      </c>
      <c r="DA428" s="30">
        <v>4.45</v>
      </c>
      <c r="DB428" s="7">
        <v>0.0</v>
      </c>
      <c r="DC428" s="7">
        <v>0.0</v>
      </c>
      <c r="DD428" s="13" t="str">
        <f t="shared" si="41"/>
        <v> </v>
      </c>
      <c r="DE428" s="7">
        <v>0.0</v>
      </c>
      <c r="DF428" s="7">
        <v>0.0</v>
      </c>
      <c r="DG428" s="7">
        <v>0.0</v>
      </c>
      <c r="DH428" s="7">
        <v>0.0</v>
      </c>
      <c r="DI428" s="7">
        <v>0.0</v>
      </c>
      <c r="DJ428" s="8" t="s">
        <v>4524</v>
      </c>
      <c r="DK428" s="7" t="s">
        <v>4525</v>
      </c>
    </row>
    <row r="429" ht="12.75" customHeight="1">
      <c r="A429" s="7" t="s">
        <v>743</v>
      </c>
      <c r="B429" s="7" t="s">
        <v>2108</v>
      </c>
      <c r="C429" s="8" t="s">
        <v>542</v>
      </c>
      <c r="D429" s="9" t="s">
        <v>174</v>
      </c>
      <c r="E429" s="7">
        <v>15.0</v>
      </c>
      <c r="F429" s="7">
        <v>0.0</v>
      </c>
      <c r="G429" s="7">
        <v>1.0</v>
      </c>
      <c r="H429" s="24">
        <f t="shared" si="1"/>
        <v>1</v>
      </c>
      <c r="I429" s="25">
        <f t="shared" si="2"/>
        <v>0.2809865751</v>
      </c>
      <c r="J429" s="19">
        <v>0.0</v>
      </c>
      <c r="K429" s="19">
        <v>0.0</v>
      </c>
      <c r="L429" s="19">
        <v>1.0</v>
      </c>
      <c r="M429" s="19">
        <v>9.0</v>
      </c>
      <c r="N429" s="19">
        <v>3.0</v>
      </c>
      <c r="O429" s="19">
        <v>4.0</v>
      </c>
      <c r="P429" s="19">
        <v>3.0</v>
      </c>
      <c r="Q429" s="10">
        <f t="shared" si="3"/>
        <v>0</v>
      </c>
      <c r="R429" s="10">
        <f t="shared" si="4"/>
        <v>0</v>
      </c>
      <c r="S429" s="7">
        <v>12812.0</v>
      </c>
      <c r="T429" s="14">
        <f t="shared" si="5"/>
        <v>14.23555556</v>
      </c>
      <c r="U429" s="14">
        <v>203.12</v>
      </c>
      <c r="V429" s="14">
        <f t="shared" si="6"/>
        <v>13.54133333</v>
      </c>
      <c r="W429" s="14">
        <v>526.43</v>
      </c>
      <c r="X429" s="14">
        <f t="shared" si="7"/>
        <v>35.09533333</v>
      </c>
      <c r="Y429" s="13">
        <f t="shared" si="8"/>
        <v>0.278418203</v>
      </c>
      <c r="Z429" s="12">
        <f t="shared" si="9"/>
        <v>0</v>
      </c>
      <c r="AA429" s="19">
        <v>18.0</v>
      </c>
      <c r="AB429" s="19">
        <v>7.0</v>
      </c>
      <c r="AC429" s="19">
        <v>23.0</v>
      </c>
      <c r="AD429" s="19">
        <v>6.0</v>
      </c>
      <c r="AE429" s="19">
        <v>0.0</v>
      </c>
      <c r="AF429" s="10">
        <f t="shared" si="10"/>
        <v>0</v>
      </c>
      <c r="AG429" s="10">
        <f t="shared" si="11"/>
        <v>0.1</v>
      </c>
      <c r="AH429" s="10">
        <f t="shared" si="12"/>
        <v>0.1</v>
      </c>
      <c r="AI429" s="19">
        <v>47.0</v>
      </c>
      <c r="AJ429" s="13">
        <f t="shared" si="13"/>
        <v>0.2748538012</v>
      </c>
      <c r="AK429" s="19">
        <v>69.0</v>
      </c>
      <c r="AL429" s="13">
        <f t="shared" si="14"/>
        <v>0.4035087719</v>
      </c>
      <c r="AM429" s="19">
        <v>55.0</v>
      </c>
      <c r="AN429" s="13">
        <f t="shared" si="15"/>
        <v>0.3216374269</v>
      </c>
      <c r="AO429" s="13">
        <f t="shared" si="16"/>
        <v>0.4051724138</v>
      </c>
      <c r="AP429" s="8">
        <v>2.0</v>
      </c>
      <c r="AQ429" s="14">
        <v>-9.79</v>
      </c>
      <c r="AR429" s="19">
        <v>17.03</v>
      </c>
      <c r="AS429" s="26">
        <v>8.0</v>
      </c>
      <c r="AT429" s="27">
        <v>0.098</v>
      </c>
      <c r="AU429" s="8">
        <v>7.0</v>
      </c>
      <c r="AV429" s="27">
        <v>0.738</v>
      </c>
      <c r="AW429" s="19">
        <v>50.48</v>
      </c>
      <c r="AX429" s="19">
        <v>15.79</v>
      </c>
      <c r="AY429" s="27">
        <v>-3.5220000000000002</v>
      </c>
      <c r="AZ429" s="27">
        <v>-8.132</v>
      </c>
      <c r="BA429" s="19">
        <v>47.6</v>
      </c>
      <c r="BB429" s="13">
        <f t="shared" si="17"/>
        <v>0.1098901099</v>
      </c>
      <c r="BC429" s="28">
        <f t="shared" si="18"/>
        <v>0.9491525424</v>
      </c>
      <c r="BD429" s="26">
        <f t="shared" si="19"/>
        <v>1059.042652</v>
      </c>
      <c r="BE429" s="13">
        <f t="shared" si="20"/>
        <v>0.05904265226</v>
      </c>
      <c r="BF429" s="18">
        <f t="shared" si="21"/>
        <v>2.953918866</v>
      </c>
      <c r="BG429" s="18">
        <f t="shared" si="22"/>
        <v>1.772351319</v>
      </c>
      <c r="BH429" s="14">
        <f t="shared" si="23"/>
        <v>26.88066168</v>
      </c>
      <c r="BI429" s="14">
        <f t="shared" si="24"/>
        <v>34.85624262</v>
      </c>
      <c r="BJ429" s="14">
        <f t="shared" si="25"/>
        <v>49.33044506</v>
      </c>
      <c r="BK429" s="14">
        <f t="shared" si="26"/>
        <v>62.62307995</v>
      </c>
      <c r="BL429" s="14">
        <f t="shared" si="27"/>
        <v>-13.2926349</v>
      </c>
      <c r="BM429" s="19">
        <v>10.0</v>
      </c>
      <c r="BN429" s="19">
        <v>6.0</v>
      </c>
      <c r="BO429" s="26">
        <v>81.0</v>
      </c>
      <c r="BP429" s="26">
        <v>112.0</v>
      </c>
      <c r="BQ429" s="19">
        <v>36.0</v>
      </c>
      <c r="BR429" s="19">
        <v>39.0</v>
      </c>
      <c r="BS429" s="19">
        <v>40.0</v>
      </c>
      <c r="BT429" s="19">
        <v>55.0</v>
      </c>
      <c r="BU429" s="19">
        <v>81.0</v>
      </c>
      <c r="BV429" s="19">
        <v>112.0</v>
      </c>
      <c r="BW429" s="13">
        <f t="shared" si="28"/>
        <v>0.4196891192</v>
      </c>
      <c r="BX429" s="14">
        <v>-5.63</v>
      </c>
      <c r="BY429" s="29">
        <f t="shared" si="29"/>
        <v>-2.236772827</v>
      </c>
      <c r="BZ429" s="18">
        <f t="shared" si="30"/>
        <v>2.379053393</v>
      </c>
      <c r="CA429" s="18">
        <f t="shared" si="31"/>
        <v>2.050908097</v>
      </c>
      <c r="CB429" s="14">
        <f t="shared" si="32"/>
        <v>27.40013218</v>
      </c>
      <c r="CC429" s="14">
        <f t="shared" si="33"/>
        <v>30.51751249</v>
      </c>
      <c r="CD429" s="14">
        <f t="shared" si="34"/>
        <v>50.61641185</v>
      </c>
      <c r="CE429" s="14">
        <f t="shared" si="35"/>
        <v>56.68709981</v>
      </c>
      <c r="CF429" s="14">
        <f t="shared" si="36"/>
        <v>-7.221946927</v>
      </c>
      <c r="CG429" s="7">
        <v>731.383333</v>
      </c>
      <c r="CH429" s="7">
        <v>29.0</v>
      </c>
      <c r="CI429" s="7">
        <v>25.0</v>
      </c>
      <c r="CJ429" s="26">
        <v>305.0</v>
      </c>
      <c r="CK429" s="7">
        <v>347.0</v>
      </c>
      <c r="CL429" s="7">
        <v>124.0</v>
      </c>
      <c r="CM429" s="7">
        <v>132.0</v>
      </c>
      <c r="CN429" s="7">
        <v>159.0</v>
      </c>
      <c r="CO429" s="7">
        <v>187.0</v>
      </c>
      <c r="CP429" s="19">
        <v>2.0</v>
      </c>
      <c r="CQ429" s="19">
        <v>0.0</v>
      </c>
      <c r="CR429" s="26">
        <f t="shared" si="37"/>
        <v>-2</v>
      </c>
      <c r="CS429" s="18">
        <f t="shared" si="38"/>
        <v>0.5619731502</v>
      </c>
      <c r="CT429" s="18">
        <f t="shared" si="39"/>
        <v>0</v>
      </c>
      <c r="CU429" s="18">
        <f t="shared" si="40"/>
        <v>-0.5619731502</v>
      </c>
      <c r="CV429" s="30">
        <v>6.69</v>
      </c>
      <c r="CW429" s="30">
        <v>8.52</v>
      </c>
      <c r="CX429" s="30">
        <v>6.72</v>
      </c>
      <c r="CY429" s="30">
        <v>8.59</v>
      </c>
      <c r="CZ429" s="30">
        <v>7.42</v>
      </c>
      <c r="DA429" s="30">
        <v>12.46</v>
      </c>
      <c r="DB429" s="7">
        <v>0.0</v>
      </c>
      <c r="DC429" s="7">
        <v>0.0</v>
      </c>
      <c r="DD429" s="13" t="str">
        <f t="shared" si="41"/>
        <v> </v>
      </c>
      <c r="DE429" s="7">
        <v>0.0</v>
      </c>
      <c r="DF429" s="7">
        <v>0.0</v>
      </c>
      <c r="DG429" s="7">
        <v>0.0</v>
      </c>
      <c r="DH429" s="7">
        <v>0.0</v>
      </c>
      <c r="DI429" s="7">
        <v>0.0</v>
      </c>
      <c r="DJ429" s="9" t="s">
        <v>4526</v>
      </c>
      <c r="DK429" s="7" t="s">
        <v>4527</v>
      </c>
    </row>
    <row r="430" ht="12.75" customHeight="1">
      <c r="A430" s="7" t="s">
        <v>464</v>
      </c>
      <c r="B430" s="7" t="s">
        <v>2111</v>
      </c>
      <c r="C430" s="8" t="s">
        <v>610</v>
      </c>
      <c r="D430" s="9" t="s">
        <v>159</v>
      </c>
      <c r="E430" s="7">
        <v>79.0</v>
      </c>
      <c r="F430" s="7">
        <v>16.0</v>
      </c>
      <c r="G430" s="7">
        <v>19.0</v>
      </c>
      <c r="H430" s="24">
        <f t="shared" si="1"/>
        <v>35</v>
      </c>
      <c r="I430" s="25">
        <f t="shared" si="2"/>
        <v>1.960906375</v>
      </c>
      <c r="J430" s="19">
        <v>15.0</v>
      </c>
      <c r="K430" s="19">
        <v>12.0</v>
      </c>
      <c r="L430" s="19">
        <v>3.0</v>
      </c>
      <c r="M430" s="19">
        <v>106.0</v>
      </c>
      <c r="N430" s="19">
        <v>48.0</v>
      </c>
      <c r="O430" s="19">
        <v>54.0</v>
      </c>
      <c r="P430" s="19">
        <v>126.0</v>
      </c>
      <c r="Q430" s="10">
        <f t="shared" si="3"/>
        <v>0.1509433962</v>
      </c>
      <c r="R430" s="10">
        <f t="shared" si="4"/>
        <v>0.07692307692</v>
      </c>
      <c r="S430" s="7">
        <v>64256.0</v>
      </c>
      <c r="T430" s="14">
        <f t="shared" si="5"/>
        <v>13.55611814</v>
      </c>
      <c r="U430" s="14">
        <v>1014.64</v>
      </c>
      <c r="V430" s="14">
        <f t="shared" si="6"/>
        <v>12.8435443</v>
      </c>
      <c r="W430" s="14">
        <v>2835.26</v>
      </c>
      <c r="X430" s="14">
        <f t="shared" si="7"/>
        <v>35.88936709</v>
      </c>
      <c r="Y430" s="13">
        <f t="shared" si="8"/>
        <v>0.2635497026</v>
      </c>
      <c r="Z430" s="12">
        <f t="shared" si="9"/>
        <v>115.8461538</v>
      </c>
      <c r="AA430" s="19">
        <v>32.0</v>
      </c>
      <c r="AB430" s="19">
        <v>168.0</v>
      </c>
      <c r="AC430" s="19">
        <v>90.0</v>
      </c>
      <c r="AD430" s="19">
        <v>30.0</v>
      </c>
      <c r="AE430" s="19">
        <v>22.0</v>
      </c>
      <c r="AF430" s="10">
        <f t="shared" si="10"/>
        <v>0.2884615385</v>
      </c>
      <c r="AG430" s="10">
        <f t="shared" si="11"/>
        <v>0.2884615385</v>
      </c>
      <c r="AH430" s="10">
        <f t="shared" si="12"/>
        <v>0.5769230769</v>
      </c>
      <c r="AI430" s="19">
        <v>300.0</v>
      </c>
      <c r="AJ430" s="13">
        <f t="shared" si="13"/>
        <v>0.3243243243</v>
      </c>
      <c r="AK430" s="19">
        <v>292.0</v>
      </c>
      <c r="AL430" s="13">
        <f t="shared" si="14"/>
        <v>0.3156756757</v>
      </c>
      <c r="AM430" s="19">
        <v>333.0</v>
      </c>
      <c r="AN430" s="13">
        <f t="shared" si="15"/>
        <v>0.36</v>
      </c>
      <c r="AO430" s="13">
        <f t="shared" si="16"/>
        <v>0.5067567568</v>
      </c>
      <c r="AP430" s="8">
        <v>6.0</v>
      </c>
      <c r="AQ430" s="14">
        <v>1.57</v>
      </c>
      <c r="AR430" s="19">
        <v>17.8</v>
      </c>
      <c r="AS430" s="26">
        <v>4.0</v>
      </c>
      <c r="AT430" s="27">
        <v>0.764</v>
      </c>
      <c r="AU430" s="8">
        <v>3.0</v>
      </c>
      <c r="AV430" s="27">
        <v>0.391</v>
      </c>
      <c r="AW430" s="19">
        <v>50.1</v>
      </c>
      <c r="AX430" s="19">
        <v>17.94</v>
      </c>
      <c r="AY430" s="27">
        <v>1.839</v>
      </c>
      <c r="AZ430" s="27">
        <v>-4.106</v>
      </c>
      <c r="BA430" s="19">
        <v>48.16</v>
      </c>
      <c r="BB430" s="13">
        <f t="shared" si="17"/>
        <v>0.1035856574</v>
      </c>
      <c r="BC430" s="28">
        <f t="shared" si="18"/>
        <v>0.9263803681</v>
      </c>
      <c r="BD430" s="26">
        <f t="shared" si="19"/>
        <v>1029.966025</v>
      </c>
      <c r="BE430" s="13">
        <f t="shared" si="20"/>
        <v>0.02996602547</v>
      </c>
      <c r="BF430" s="18">
        <f t="shared" si="21"/>
        <v>3.07498226</v>
      </c>
      <c r="BG430" s="18">
        <f t="shared" si="22"/>
        <v>2.128833872</v>
      </c>
      <c r="BH430" s="14">
        <f t="shared" si="23"/>
        <v>29.68540566</v>
      </c>
      <c r="BI430" s="14">
        <f t="shared" si="24"/>
        <v>28.9166601</v>
      </c>
      <c r="BJ430" s="14">
        <f t="shared" si="25"/>
        <v>56.11842624</v>
      </c>
      <c r="BK430" s="14">
        <f t="shared" si="26"/>
        <v>56.8871718</v>
      </c>
      <c r="BL430" s="14">
        <f t="shared" si="27"/>
        <v>-0.7687455649</v>
      </c>
      <c r="BM430" s="19">
        <v>52.0</v>
      </c>
      <c r="BN430" s="19">
        <v>36.0</v>
      </c>
      <c r="BO430" s="26">
        <v>450.0</v>
      </c>
      <c r="BP430" s="26">
        <v>453.0</v>
      </c>
      <c r="BQ430" s="19">
        <v>197.0</v>
      </c>
      <c r="BR430" s="19">
        <v>206.0</v>
      </c>
      <c r="BS430" s="19">
        <v>250.0</v>
      </c>
      <c r="BT430" s="19">
        <v>267.0</v>
      </c>
      <c r="BU430" s="19">
        <v>430.0</v>
      </c>
      <c r="BV430" s="19">
        <v>456.0</v>
      </c>
      <c r="BW430" s="13">
        <f t="shared" si="28"/>
        <v>0.4853273138</v>
      </c>
      <c r="BX430" s="14">
        <v>2.8</v>
      </c>
      <c r="BY430" s="29">
        <f t="shared" si="29"/>
        <v>3.476092273</v>
      </c>
      <c r="BZ430" s="18">
        <f t="shared" si="30"/>
        <v>2.33800646</v>
      </c>
      <c r="CA430" s="18">
        <f t="shared" si="31"/>
        <v>1.948338717</v>
      </c>
      <c r="CB430" s="14">
        <f t="shared" si="32"/>
        <v>27.12087494</v>
      </c>
      <c r="CC430" s="14">
        <f t="shared" si="33"/>
        <v>29.56798836</v>
      </c>
      <c r="CD430" s="14">
        <f t="shared" si="34"/>
        <v>51.4049687</v>
      </c>
      <c r="CE430" s="14">
        <f t="shared" si="35"/>
        <v>57.37467853</v>
      </c>
      <c r="CF430" s="14">
        <f t="shared" si="36"/>
        <v>5.200964263</v>
      </c>
      <c r="CG430" s="7">
        <v>3849.433333</v>
      </c>
      <c r="CH430" s="7">
        <v>150.0</v>
      </c>
      <c r="CI430" s="7">
        <v>125.0</v>
      </c>
      <c r="CJ430" s="26">
        <v>1590.0</v>
      </c>
      <c r="CK430" s="7">
        <v>1772.0</v>
      </c>
      <c r="CL430" s="7">
        <v>704.0</v>
      </c>
      <c r="CM430" s="7">
        <v>786.0</v>
      </c>
      <c r="CN430" s="7">
        <v>854.0</v>
      </c>
      <c r="CO430" s="7">
        <v>998.0</v>
      </c>
      <c r="CP430" s="19">
        <v>14.0</v>
      </c>
      <c r="CQ430" s="19">
        <v>12.0</v>
      </c>
      <c r="CR430" s="26">
        <f t="shared" si="37"/>
        <v>-2</v>
      </c>
      <c r="CS430" s="18">
        <f t="shared" si="38"/>
        <v>0.7843625498</v>
      </c>
      <c r="CT430" s="18">
        <f t="shared" si="39"/>
        <v>0.672310757</v>
      </c>
      <c r="CU430" s="18">
        <f t="shared" si="40"/>
        <v>-0.1120517928</v>
      </c>
      <c r="CV430" s="30">
        <v>42.08</v>
      </c>
      <c r="CW430" s="30">
        <v>41.37</v>
      </c>
      <c r="CX430" s="30">
        <v>33.62</v>
      </c>
      <c r="CY430" s="30">
        <v>40.28</v>
      </c>
      <c r="CZ430" s="30">
        <v>36.92</v>
      </c>
      <c r="DA430" s="30">
        <v>49.14</v>
      </c>
      <c r="DB430" s="7">
        <v>5.0</v>
      </c>
      <c r="DC430" s="7">
        <v>1.0</v>
      </c>
      <c r="DD430" s="13">
        <f t="shared" si="41"/>
        <v>0.8333333333</v>
      </c>
      <c r="DE430" s="7">
        <v>-0.03</v>
      </c>
      <c r="DF430" s="7">
        <v>-0.97</v>
      </c>
      <c r="DG430" s="7">
        <v>4.0</v>
      </c>
      <c r="DH430" s="7">
        <v>2.0</v>
      </c>
      <c r="DI430" s="7">
        <v>0.0</v>
      </c>
      <c r="DJ430" s="8" t="s">
        <v>4528</v>
      </c>
      <c r="DK430" s="7" t="s">
        <v>4529</v>
      </c>
    </row>
    <row r="431" ht="12.75" customHeight="1">
      <c r="A431" s="7" t="s">
        <v>272</v>
      </c>
      <c r="B431" s="7" t="s">
        <v>2117</v>
      </c>
      <c r="C431" s="8" t="s">
        <v>149</v>
      </c>
      <c r="D431" s="9" t="s">
        <v>150</v>
      </c>
      <c r="E431" s="7">
        <v>72.0</v>
      </c>
      <c r="F431" s="7">
        <v>13.0</v>
      </c>
      <c r="G431" s="7">
        <v>29.0</v>
      </c>
      <c r="H431" s="24">
        <f t="shared" si="1"/>
        <v>42</v>
      </c>
      <c r="I431" s="25">
        <f t="shared" si="2"/>
        <v>2.246890464</v>
      </c>
      <c r="J431" s="19">
        <v>11.0</v>
      </c>
      <c r="K431" s="19">
        <v>21.0</v>
      </c>
      <c r="L431" s="19">
        <v>5.0</v>
      </c>
      <c r="M431" s="19">
        <v>73.0</v>
      </c>
      <c r="N431" s="19">
        <v>31.0</v>
      </c>
      <c r="O431" s="19">
        <v>33.0</v>
      </c>
      <c r="P431" s="19">
        <v>87.0</v>
      </c>
      <c r="Q431" s="10">
        <f t="shared" si="3"/>
        <v>0.1780821918</v>
      </c>
      <c r="R431" s="10">
        <f t="shared" si="4"/>
        <v>0.09489051095</v>
      </c>
      <c r="S431" s="7">
        <v>67293.0</v>
      </c>
      <c r="T431" s="14">
        <f t="shared" si="5"/>
        <v>15.57708333</v>
      </c>
      <c r="U431" s="14">
        <v>1028.24</v>
      </c>
      <c r="V431" s="14">
        <f t="shared" si="6"/>
        <v>14.28111111</v>
      </c>
      <c r="W431" s="14">
        <v>2435.71</v>
      </c>
      <c r="X431" s="14">
        <f t="shared" si="7"/>
        <v>33.82930556</v>
      </c>
      <c r="Y431" s="13">
        <f t="shared" si="8"/>
        <v>0.2968403124</v>
      </c>
      <c r="Z431" s="12">
        <f t="shared" si="9"/>
        <v>225</v>
      </c>
      <c r="AA431" s="19">
        <v>44.0</v>
      </c>
      <c r="AB431" s="19">
        <v>35.0</v>
      </c>
      <c r="AC431" s="19">
        <v>64.0</v>
      </c>
      <c r="AD431" s="19">
        <v>35.0</v>
      </c>
      <c r="AE431" s="19">
        <v>29.0</v>
      </c>
      <c r="AF431" s="10">
        <f t="shared" si="10"/>
        <v>0.2244897959</v>
      </c>
      <c r="AG431" s="10">
        <f t="shared" si="11"/>
        <v>0.5306122449</v>
      </c>
      <c r="AH431" s="10">
        <f t="shared" si="12"/>
        <v>0.7551020408</v>
      </c>
      <c r="AI431" s="19">
        <v>325.0</v>
      </c>
      <c r="AJ431" s="13">
        <f t="shared" si="13"/>
        <v>0.3276209677</v>
      </c>
      <c r="AK431" s="19">
        <v>327.0</v>
      </c>
      <c r="AL431" s="13">
        <f t="shared" si="14"/>
        <v>0.3296370968</v>
      </c>
      <c r="AM431" s="19">
        <v>340.0</v>
      </c>
      <c r="AN431" s="13">
        <f t="shared" si="15"/>
        <v>0.3427419355</v>
      </c>
      <c r="AO431" s="13">
        <f t="shared" si="16"/>
        <v>0.4984662577</v>
      </c>
      <c r="AP431" s="8">
        <v>9.0</v>
      </c>
      <c r="AQ431" s="14">
        <v>-0.06</v>
      </c>
      <c r="AR431" s="19">
        <v>17.71</v>
      </c>
      <c r="AS431" s="26">
        <v>4.0</v>
      </c>
      <c r="AT431" s="27">
        <v>1.074</v>
      </c>
      <c r="AU431" s="8">
        <v>4.0</v>
      </c>
      <c r="AV431" s="27">
        <v>1.05</v>
      </c>
      <c r="AW431" s="19">
        <v>50.27</v>
      </c>
      <c r="AX431" s="19">
        <v>18.42</v>
      </c>
      <c r="AY431" s="27">
        <v>2.927</v>
      </c>
      <c r="AZ431" s="27">
        <v>1.434</v>
      </c>
      <c r="BA431" s="19">
        <v>50.13</v>
      </c>
      <c r="BB431" s="13">
        <f t="shared" si="17"/>
        <v>0.09333333333</v>
      </c>
      <c r="BC431" s="28">
        <f t="shared" si="18"/>
        <v>0.9296875</v>
      </c>
      <c r="BD431" s="26">
        <f t="shared" si="19"/>
        <v>1023.020833</v>
      </c>
      <c r="BE431" s="13">
        <f t="shared" si="20"/>
        <v>0.02302083333</v>
      </c>
      <c r="BF431" s="18">
        <f t="shared" si="21"/>
        <v>2.859254649</v>
      </c>
      <c r="BG431" s="18">
        <f t="shared" si="22"/>
        <v>2.100676885</v>
      </c>
      <c r="BH431" s="14">
        <f t="shared" si="23"/>
        <v>30.63487124</v>
      </c>
      <c r="BI431" s="14">
        <f t="shared" si="24"/>
        <v>29.87629347</v>
      </c>
      <c r="BJ431" s="14">
        <f t="shared" si="25"/>
        <v>56.83498016</v>
      </c>
      <c r="BK431" s="14">
        <f t="shared" si="26"/>
        <v>56.65992375</v>
      </c>
      <c r="BL431" s="14">
        <f t="shared" si="27"/>
        <v>0.1750564071</v>
      </c>
      <c r="BM431" s="19">
        <v>49.0</v>
      </c>
      <c r="BN431" s="19">
        <v>36.0</v>
      </c>
      <c r="BO431" s="26">
        <v>476.0</v>
      </c>
      <c r="BP431" s="26">
        <v>476.0</v>
      </c>
      <c r="BQ431" s="19">
        <v>190.0</v>
      </c>
      <c r="BR431" s="19">
        <v>210.0</v>
      </c>
      <c r="BS431" s="19">
        <v>259.0</v>
      </c>
      <c r="BT431" s="19">
        <v>249.0</v>
      </c>
      <c r="BU431" s="19">
        <v>464.0</v>
      </c>
      <c r="BV431" s="19">
        <v>477.0</v>
      </c>
      <c r="BW431" s="13">
        <f t="shared" si="28"/>
        <v>0.4930924548</v>
      </c>
      <c r="BX431" s="14">
        <v>0.78</v>
      </c>
      <c r="BY431" s="29">
        <f t="shared" si="29"/>
        <v>-0.262133777</v>
      </c>
      <c r="BZ431" s="18">
        <f t="shared" si="30"/>
        <v>2.385342245</v>
      </c>
      <c r="CA431" s="18">
        <f t="shared" si="31"/>
        <v>2.264346624</v>
      </c>
      <c r="CB431" s="14">
        <f t="shared" si="32"/>
        <v>30.95759392</v>
      </c>
      <c r="CC431" s="14">
        <f t="shared" si="33"/>
        <v>29.88591841</v>
      </c>
      <c r="CD431" s="14">
        <f t="shared" si="34"/>
        <v>54.72459092</v>
      </c>
      <c r="CE431" s="14">
        <f t="shared" si="35"/>
        <v>55.79626642</v>
      </c>
      <c r="CF431" s="14">
        <f t="shared" si="36"/>
        <v>1.246731908</v>
      </c>
      <c r="CG431" s="7">
        <v>3471.2</v>
      </c>
      <c r="CH431" s="7">
        <v>138.0</v>
      </c>
      <c r="CI431" s="7">
        <v>131.0</v>
      </c>
      <c r="CJ431" s="26">
        <v>1653.0</v>
      </c>
      <c r="CK431" s="7">
        <v>1598.0</v>
      </c>
      <c r="CL431" s="7">
        <v>611.0</v>
      </c>
      <c r="CM431" s="7">
        <v>712.0</v>
      </c>
      <c r="CN431" s="7">
        <v>764.0</v>
      </c>
      <c r="CO431" s="7">
        <v>787.0</v>
      </c>
      <c r="CP431" s="19">
        <v>13.0</v>
      </c>
      <c r="CQ431" s="19">
        <v>13.0</v>
      </c>
      <c r="CR431" s="26">
        <f t="shared" si="37"/>
        <v>0</v>
      </c>
      <c r="CS431" s="18">
        <f t="shared" si="38"/>
        <v>0.695466096</v>
      </c>
      <c r="CT431" s="18">
        <f t="shared" si="39"/>
        <v>0.695466096</v>
      </c>
      <c r="CU431" s="18">
        <f t="shared" si="40"/>
        <v>0</v>
      </c>
      <c r="CV431" s="30">
        <v>38.44</v>
      </c>
      <c r="CW431" s="30">
        <v>40.04</v>
      </c>
      <c r="CX431" s="30">
        <v>37.0</v>
      </c>
      <c r="CY431" s="30">
        <v>46.7</v>
      </c>
      <c r="CZ431" s="30">
        <v>44.2</v>
      </c>
      <c r="DA431" s="30">
        <v>43.35</v>
      </c>
      <c r="DB431" s="7">
        <v>499.0</v>
      </c>
      <c r="DC431" s="7">
        <v>492.0</v>
      </c>
      <c r="DD431" s="13">
        <f t="shared" si="41"/>
        <v>0.5035317861</v>
      </c>
      <c r="DE431" s="7">
        <v>0.92</v>
      </c>
      <c r="DF431" s="7">
        <v>-0.66</v>
      </c>
      <c r="DG431" s="7">
        <v>310.0</v>
      </c>
      <c r="DH431" s="7">
        <v>327.0</v>
      </c>
      <c r="DI431" s="7">
        <v>299.0</v>
      </c>
      <c r="DJ431" s="8" t="s">
        <v>4530</v>
      </c>
      <c r="DK431" s="7" t="s">
        <v>4531</v>
      </c>
    </row>
    <row r="432" ht="12.75" customHeight="1">
      <c r="A432" s="7" t="s">
        <v>1801</v>
      </c>
      <c r="B432" s="7" t="s">
        <v>2121</v>
      </c>
      <c r="C432" s="8" t="s">
        <v>136</v>
      </c>
      <c r="D432" s="9" t="s">
        <v>174</v>
      </c>
      <c r="E432" s="7">
        <v>64.0</v>
      </c>
      <c r="F432" s="7">
        <v>3.0</v>
      </c>
      <c r="G432" s="7">
        <v>9.0</v>
      </c>
      <c r="H432" s="24">
        <f t="shared" si="1"/>
        <v>12</v>
      </c>
      <c r="I432" s="25">
        <f t="shared" si="2"/>
        <v>0.6651372615</v>
      </c>
      <c r="J432" s="19">
        <v>2.0</v>
      </c>
      <c r="K432" s="19">
        <v>3.0</v>
      </c>
      <c r="L432" s="19">
        <v>4.0</v>
      </c>
      <c r="M432" s="19">
        <v>30.0</v>
      </c>
      <c r="N432" s="19">
        <v>14.0</v>
      </c>
      <c r="O432" s="19">
        <v>31.0</v>
      </c>
      <c r="P432" s="19">
        <v>24.0</v>
      </c>
      <c r="Q432" s="10">
        <f t="shared" si="3"/>
        <v>0.1</v>
      </c>
      <c r="R432" s="10">
        <f t="shared" si="4"/>
        <v>0.04</v>
      </c>
      <c r="S432" s="7">
        <v>64949.0</v>
      </c>
      <c r="T432" s="14">
        <f t="shared" si="5"/>
        <v>16.91380208</v>
      </c>
      <c r="U432" s="14">
        <v>1018.09</v>
      </c>
      <c r="V432" s="14">
        <f t="shared" si="6"/>
        <v>15.90765625</v>
      </c>
      <c r="W432" s="14">
        <v>1997.78</v>
      </c>
      <c r="X432" s="14">
        <f t="shared" si="7"/>
        <v>31.2153125</v>
      </c>
      <c r="Y432" s="13">
        <f t="shared" si="8"/>
        <v>0.3375775481</v>
      </c>
      <c r="Z432" s="12">
        <f t="shared" si="9"/>
        <v>50.77777778</v>
      </c>
      <c r="AA432" s="19">
        <v>63.0</v>
      </c>
      <c r="AB432" s="19">
        <v>77.0</v>
      </c>
      <c r="AC432" s="19">
        <v>49.0</v>
      </c>
      <c r="AD432" s="19">
        <v>18.0</v>
      </c>
      <c r="AE432" s="19">
        <v>6.0</v>
      </c>
      <c r="AF432" s="10">
        <f t="shared" si="10"/>
        <v>0.07407407407</v>
      </c>
      <c r="AG432" s="10">
        <f t="shared" si="11"/>
        <v>0.2592592593</v>
      </c>
      <c r="AH432" s="10">
        <f t="shared" si="12"/>
        <v>0.3333333333</v>
      </c>
      <c r="AI432" s="19">
        <v>325.0</v>
      </c>
      <c r="AJ432" s="13">
        <f t="shared" si="13"/>
        <v>0.3513513514</v>
      </c>
      <c r="AK432" s="19">
        <v>281.0</v>
      </c>
      <c r="AL432" s="13">
        <f t="shared" si="14"/>
        <v>0.3037837838</v>
      </c>
      <c r="AM432" s="19">
        <v>319.0</v>
      </c>
      <c r="AN432" s="13">
        <f t="shared" si="15"/>
        <v>0.3448648649</v>
      </c>
      <c r="AO432" s="13">
        <f t="shared" si="16"/>
        <v>0.5363036304</v>
      </c>
      <c r="AP432" s="8">
        <v>5.0</v>
      </c>
      <c r="AQ432" s="14">
        <v>-0.35</v>
      </c>
      <c r="AR432" s="19">
        <v>17.53</v>
      </c>
      <c r="AS432" s="26">
        <v>4.0</v>
      </c>
      <c r="AT432" s="27">
        <v>0.647</v>
      </c>
      <c r="AU432" s="8">
        <v>4.0</v>
      </c>
      <c r="AV432" s="27">
        <v>0.233</v>
      </c>
      <c r="AW432" s="19">
        <v>50.18</v>
      </c>
      <c r="AX432" s="19">
        <v>16.81</v>
      </c>
      <c r="AY432" s="27">
        <v>1.213</v>
      </c>
      <c r="AZ432" s="27">
        <v>4.103</v>
      </c>
      <c r="BA432" s="19">
        <v>51.78</v>
      </c>
      <c r="BB432" s="13">
        <f t="shared" si="17"/>
        <v>0.0590809628</v>
      </c>
      <c r="BC432" s="28">
        <f t="shared" si="18"/>
        <v>0.9229323308</v>
      </c>
      <c r="BD432" s="26">
        <f t="shared" si="19"/>
        <v>982.0132936</v>
      </c>
      <c r="BE432" s="13">
        <f t="shared" si="20"/>
        <v>-0.01798670637</v>
      </c>
      <c r="BF432" s="18">
        <f t="shared" si="21"/>
        <v>1.591214922</v>
      </c>
      <c r="BG432" s="18">
        <f t="shared" si="22"/>
        <v>2.416289326</v>
      </c>
      <c r="BH432" s="14">
        <f t="shared" si="23"/>
        <v>26.9327859</v>
      </c>
      <c r="BI432" s="14">
        <f t="shared" si="24"/>
        <v>31.35282735</v>
      </c>
      <c r="BJ432" s="14">
        <f t="shared" si="25"/>
        <v>51.21354694</v>
      </c>
      <c r="BK432" s="14">
        <f t="shared" si="26"/>
        <v>52.03862134</v>
      </c>
      <c r="BL432" s="14">
        <f t="shared" si="27"/>
        <v>-0.825074404</v>
      </c>
      <c r="BM432" s="19">
        <v>27.0</v>
      </c>
      <c r="BN432" s="19">
        <v>41.0</v>
      </c>
      <c r="BO432" s="26">
        <v>430.0</v>
      </c>
      <c r="BP432" s="26">
        <v>491.0</v>
      </c>
      <c r="BQ432" s="19">
        <v>199.0</v>
      </c>
      <c r="BR432" s="19">
        <v>169.0</v>
      </c>
      <c r="BS432" s="19">
        <v>213.0</v>
      </c>
      <c r="BT432" s="19">
        <v>182.0</v>
      </c>
      <c r="BU432" s="19">
        <v>437.0</v>
      </c>
      <c r="BV432" s="19">
        <v>458.0</v>
      </c>
      <c r="BW432" s="13">
        <f t="shared" si="28"/>
        <v>0.4882681564</v>
      </c>
      <c r="BX432" s="14">
        <v>-2.58</v>
      </c>
      <c r="BY432" s="29">
        <f t="shared" si="29"/>
        <v>-5.656361533</v>
      </c>
      <c r="BZ432" s="18">
        <f t="shared" si="30"/>
        <v>1.966735462</v>
      </c>
      <c r="CA432" s="18">
        <f t="shared" si="31"/>
        <v>2.105797566</v>
      </c>
      <c r="CB432" s="14">
        <f t="shared" si="32"/>
        <v>28.03094684</v>
      </c>
      <c r="CC432" s="14">
        <f t="shared" si="33"/>
        <v>29.40170186</v>
      </c>
      <c r="CD432" s="14">
        <f t="shared" si="34"/>
        <v>51.96949464</v>
      </c>
      <c r="CE432" s="14">
        <f t="shared" si="35"/>
        <v>49.54584083</v>
      </c>
      <c r="CF432" s="14">
        <f t="shared" si="36"/>
        <v>-3.248728206</v>
      </c>
      <c r="CG432" s="7">
        <v>3020.233333</v>
      </c>
      <c r="CH432" s="7">
        <v>99.0</v>
      </c>
      <c r="CI432" s="7">
        <v>106.0</v>
      </c>
      <c r="CJ432" s="26">
        <v>1312.0</v>
      </c>
      <c r="CK432" s="7">
        <v>1374.0</v>
      </c>
      <c r="CL432" s="7">
        <v>556.0</v>
      </c>
      <c r="CM432" s="7">
        <v>518.0</v>
      </c>
      <c r="CN432" s="7">
        <v>649.0</v>
      </c>
      <c r="CO432" s="7">
        <v>496.0</v>
      </c>
      <c r="CP432" s="19">
        <v>5.0</v>
      </c>
      <c r="CQ432" s="19">
        <v>4.0</v>
      </c>
      <c r="CR432" s="26">
        <f t="shared" si="37"/>
        <v>-1</v>
      </c>
      <c r="CS432" s="18">
        <f t="shared" si="38"/>
        <v>0.2771405256</v>
      </c>
      <c r="CT432" s="18">
        <f t="shared" si="39"/>
        <v>0.2217124205</v>
      </c>
      <c r="CU432" s="18">
        <f t="shared" si="40"/>
        <v>-0.05542810513</v>
      </c>
      <c r="CV432" s="30">
        <v>36.56</v>
      </c>
      <c r="CW432" s="30">
        <v>39.28</v>
      </c>
      <c r="CX432" s="30">
        <v>37.17</v>
      </c>
      <c r="CY432" s="30">
        <v>31.51</v>
      </c>
      <c r="CZ432" s="30">
        <v>38.37</v>
      </c>
      <c r="DA432" s="30">
        <v>39.32</v>
      </c>
      <c r="DB432" s="7">
        <v>0.0</v>
      </c>
      <c r="DC432" s="7">
        <v>0.0</v>
      </c>
      <c r="DD432" s="13" t="str">
        <f t="shared" si="41"/>
        <v> </v>
      </c>
      <c r="DE432" s="7">
        <v>0.0</v>
      </c>
      <c r="DF432" s="7">
        <v>0.0</v>
      </c>
      <c r="DG432" s="7">
        <v>0.0</v>
      </c>
      <c r="DH432" s="7">
        <v>0.0</v>
      </c>
      <c r="DI432" s="7">
        <v>0.0</v>
      </c>
      <c r="DJ432" s="8" t="s">
        <v>4532</v>
      </c>
      <c r="DK432" s="7" t="s">
        <v>4533</v>
      </c>
    </row>
    <row r="433" ht="12.75" customHeight="1">
      <c r="A433" s="7" t="s">
        <v>2124</v>
      </c>
      <c r="B433" s="7" t="s">
        <v>2125</v>
      </c>
      <c r="C433" s="8" t="s">
        <v>149</v>
      </c>
      <c r="D433" s="9" t="s">
        <v>174</v>
      </c>
      <c r="E433" s="7">
        <v>81.0</v>
      </c>
      <c r="F433" s="7">
        <v>3.0</v>
      </c>
      <c r="G433" s="7">
        <v>22.0</v>
      </c>
      <c r="H433" s="24">
        <f t="shared" si="1"/>
        <v>25</v>
      </c>
      <c r="I433" s="25">
        <f t="shared" si="2"/>
        <v>1.04757138</v>
      </c>
      <c r="J433" s="19">
        <v>3.0</v>
      </c>
      <c r="K433" s="19">
        <v>14.0</v>
      </c>
      <c r="L433" s="19">
        <v>5.0</v>
      </c>
      <c r="M433" s="19">
        <v>148.0</v>
      </c>
      <c r="N433" s="19">
        <v>58.0</v>
      </c>
      <c r="O433" s="19">
        <v>90.0</v>
      </c>
      <c r="P433" s="19">
        <v>115.0</v>
      </c>
      <c r="Q433" s="10">
        <f t="shared" si="3"/>
        <v>0.02027027027</v>
      </c>
      <c r="R433" s="10">
        <f t="shared" si="4"/>
        <v>0.01013513514</v>
      </c>
      <c r="S433" s="7">
        <v>85913.0</v>
      </c>
      <c r="T433" s="14">
        <f t="shared" si="5"/>
        <v>17.67757202</v>
      </c>
      <c r="U433" s="14">
        <v>1334.67</v>
      </c>
      <c r="V433" s="14">
        <f t="shared" si="6"/>
        <v>16.47740741</v>
      </c>
      <c r="W433" s="14">
        <v>2553.96</v>
      </c>
      <c r="X433" s="14">
        <f t="shared" si="7"/>
        <v>31.53037037</v>
      </c>
      <c r="Y433" s="13">
        <f t="shared" si="8"/>
        <v>0.343223706</v>
      </c>
      <c r="Z433" s="12">
        <f t="shared" si="9"/>
        <v>185.0545455</v>
      </c>
      <c r="AA433" s="19">
        <v>74.0</v>
      </c>
      <c r="AB433" s="19">
        <v>55.0</v>
      </c>
      <c r="AC433" s="19">
        <v>73.0</v>
      </c>
      <c r="AD433" s="19">
        <v>42.0</v>
      </c>
      <c r="AE433" s="19">
        <v>15.0</v>
      </c>
      <c r="AF433" s="10">
        <f t="shared" si="10"/>
        <v>0.05454545455</v>
      </c>
      <c r="AG433" s="10">
        <f t="shared" si="11"/>
        <v>0.3454545455</v>
      </c>
      <c r="AH433" s="10">
        <f t="shared" si="12"/>
        <v>0.4</v>
      </c>
      <c r="AI433" s="19">
        <v>464.0</v>
      </c>
      <c r="AJ433" s="13">
        <f t="shared" si="13"/>
        <v>0.3399267399</v>
      </c>
      <c r="AK433" s="19">
        <v>399.0</v>
      </c>
      <c r="AL433" s="13">
        <f t="shared" si="14"/>
        <v>0.2923076923</v>
      </c>
      <c r="AM433" s="19">
        <v>502.0</v>
      </c>
      <c r="AN433" s="13">
        <f t="shared" si="15"/>
        <v>0.3677655678</v>
      </c>
      <c r="AO433" s="13">
        <f t="shared" si="16"/>
        <v>0.5376593279</v>
      </c>
      <c r="AP433" s="8">
        <v>8.0</v>
      </c>
      <c r="AQ433" s="14">
        <v>5.67</v>
      </c>
      <c r="AR433" s="19">
        <v>17.41</v>
      </c>
      <c r="AS433" s="26">
        <v>5.0</v>
      </c>
      <c r="AT433" s="27">
        <v>0.307</v>
      </c>
      <c r="AU433" s="8">
        <v>6.0</v>
      </c>
      <c r="AV433" s="27">
        <v>0.319</v>
      </c>
      <c r="AW433" s="19">
        <v>50.05</v>
      </c>
      <c r="AX433" s="19">
        <v>16.74</v>
      </c>
      <c r="AY433" s="27">
        <v>0.909</v>
      </c>
      <c r="AZ433" s="27">
        <v>-0.305</v>
      </c>
      <c r="BA433" s="19">
        <v>49.72</v>
      </c>
      <c r="BB433" s="13">
        <f t="shared" si="17"/>
        <v>0.07565337001</v>
      </c>
      <c r="BC433" s="28">
        <f t="shared" si="18"/>
        <v>0.9347496206</v>
      </c>
      <c r="BD433" s="26">
        <f t="shared" si="19"/>
        <v>1010.402991</v>
      </c>
      <c r="BE433" s="13">
        <f t="shared" si="20"/>
        <v>0.01040299065</v>
      </c>
      <c r="BF433" s="18">
        <f t="shared" si="21"/>
        <v>2.472521297</v>
      </c>
      <c r="BG433" s="18">
        <f t="shared" si="22"/>
        <v>1.933062105</v>
      </c>
      <c r="BH433" s="14">
        <f t="shared" si="23"/>
        <v>32.68223606</v>
      </c>
      <c r="BI433" s="14">
        <f t="shared" si="24"/>
        <v>29.62530064</v>
      </c>
      <c r="BJ433" s="14">
        <f t="shared" si="25"/>
        <v>57.81204343</v>
      </c>
      <c r="BK433" s="14">
        <f t="shared" si="26"/>
        <v>55.06979253</v>
      </c>
      <c r="BL433" s="14">
        <f t="shared" si="27"/>
        <v>2.742250893</v>
      </c>
      <c r="BM433" s="19">
        <v>55.0</v>
      </c>
      <c r="BN433" s="19">
        <v>43.0</v>
      </c>
      <c r="BO433" s="26">
        <v>672.0</v>
      </c>
      <c r="BP433" s="26">
        <v>616.0</v>
      </c>
      <c r="BQ433" s="19">
        <v>245.0</v>
      </c>
      <c r="BR433" s="19">
        <v>259.0</v>
      </c>
      <c r="BS433" s="19">
        <v>314.0</v>
      </c>
      <c r="BT433" s="19">
        <v>307.0</v>
      </c>
      <c r="BU433" s="19">
        <v>653.0</v>
      </c>
      <c r="BV433" s="19">
        <v>624.0</v>
      </c>
      <c r="BW433" s="13">
        <f t="shared" si="28"/>
        <v>0.5113547377</v>
      </c>
      <c r="BX433" s="14">
        <v>3.86</v>
      </c>
      <c r="BY433" s="29">
        <f t="shared" si="29"/>
        <v>2.372427023</v>
      </c>
      <c r="BZ433" s="18">
        <f t="shared" si="30"/>
        <v>2.418143779</v>
      </c>
      <c r="CA433" s="18">
        <f t="shared" si="31"/>
        <v>2.310328452</v>
      </c>
      <c r="CB433" s="14">
        <f t="shared" si="32"/>
        <v>30.98920563</v>
      </c>
      <c r="CC433" s="14">
        <f t="shared" si="33"/>
        <v>30.00346549</v>
      </c>
      <c r="CD433" s="14">
        <f t="shared" si="34"/>
        <v>54.73938212</v>
      </c>
      <c r="CE433" s="14">
        <f t="shared" si="35"/>
        <v>56.01776386</v>
      </c>
      <c r="CF433" s="14">
        <f t="shared" si="36"/>
        <v>4.020632637</v>
      </c>
      <c r="CG433" s="7">
        <v>3895.55</v>
      </c>
      <c r="CH433" s="7">
        <v>157.0</v>
      </c>
      <c r="CI433" s="7">
        <v>150.0</v>
      </c>
      <c r="CJ433" s="26">
        <v>1855.0</v>
      </c>
      <c r="CK433" s="7">
        <v>1798.0</v>
      </c>
      <c r="CL433" s="7">
        <v>674.0</v>
      </c>
      <c r="CM433" s="7">
        <v>796.0</v>
      </c>
      <c r="CN433" s="7">
        <v>868.0</v>
      </c>
      <c r="CO433" s="7">
        <v>893.0</v>
      </c>
      <c r="CP433" s="19">
        <v>10.0</v>
      </c>
      <c r="CQ433" s="19">
        <v>11.0</v>
      </c>
      <c r="CR433" s="26">
        <f t="shared" si="37"/>
        <v>1</v>
      </c>
      <c r="CS433" s="18">
        <f t="shared" si="38"/>
        <v>0.4190285521</v>
      </c>
      <c r="CT433" s="18">
        <f t="shared" si="39"/>
        <v>0.4609314074</v>
      </c>
      <c r="CU433" s="18">
        <f t="shared" si="40"/>
        <v>0.04190285521</v>
      </c>
      <c r="CV433" s="30">
        <v>54.53</v>
      </c>
      <c r="CW433" s="30">
        <v>51.71</v>
      </c>
      <c r="CX433" s="30">
        <v>54.42</v>
      </c>
      <c r="CY433" s="30">
        <v>57.9</v>
      </c>
      <c r="CZ433" s="30">
        <v>49.89</v>
      </c>
      <c r="DA433" s="30">
        <v>52.21</v>
      </c>
      <c r="DB433" s="7">
        <v>2.0</v>
      </c>
      <c r="DC433" s="7">
        <v>0.0</v>
      </c>
      <c r="DD433" s="13">
        <f t="shared" si="41"/>
        <v>1</v>
      </c>
      <c r="DE433" s="7">
        <v>0.01</v>
      </c>
      <c r="DF433" s="7">
        <v>0.24</v>
      </c>
      <c r="DG433" s="7">
        <v>0.0</v>
      </c>
      <c r="DH433" s="7">
        <v>1.0</v>
      </c>
      <c r="DI433" s="7">
        <v>1.0</v>
      </c>
      <c r="DJ433" s="8" t="s">
        <v>4534</v>
      </c>
      <c r="DK433" s="7" t="s">
        <v>4535</v>
      </c>
    </row>
    <row r="434" ht="12.75" customHeight="1">
      <c r="A434" s="7" t="s">
        <v>1370</v>
      </c>
      <c r="B434" s="7" t="s">
        <v>2128</v>
      </c>
      <c r="C434" s="8" t="s">
        <v>222</v>
      </c>
      <c r="D434" s="9" t="s">
        <v>150</v>
      </c>
      <c r="E434" s="7">
        <v>41.0</v>
      </c>
      <c r="F434" s="7">
        <v>0.0</v>
      </c>
      <c r="G434" s="7">
        <v>4.0</v>
      </c>
      <c r="H434" s="24">
        <f t="shared" si="1"/>
        <v>4</v>
      </c>
      <c r="I434" s="25">
        <f t="shared" si="2"/>
        <v>0.5295675199</v>
      </c>
      <c r="J434" s="19">
        <v>0.0</v>
      </c>
      <c r="K434" s="19">
        <v>3.0</v>
      </c>
      <c r="L434" s="19">
        <v>1.0</v>
      </c>
      <c r="M434" s="19">
        <v>45.0</v>
      </c>
      <c r="N434" s="19">
        <v>17.0</v>
      </c>
      <c r="O434" s="19">
        <v>15.0</v>
      </c>
      <c r="P434" s="19">
        <v>45.0</v>
      </c>
      <c r="Q434" s="10">
        <f t="shared" si="3"/>
        <v>0</v>
      </c>
      <c r="R434" s="10">
        <f t="shared" si="4"/>
        <v>0</v>
      </c>
      <c r="S434" s="7">
        <v>27192.0</v>
      </c>
      <c r="T434" s="14">
        <f t="shared" si="5"/>
        <v>11.05365854</v>
      </c>
      <c r="U434" s="14">
        <v>446.18</v>
      </c>
      <c r="V434" s="14">
        <f t="shared" si="6"/>
        <v>10.88243902</v>
      </c>
      <c r="W434" s="14">
        <v>1552.95</v>
      </c>
      <c r="X434" s="14">
        <f t="shared" si="7"/>
        <v>37.87682927</v>
      </c>
      <c r="Y434" s="13">
        <f t="shared" si="8"/>
        <v>0.2231870864</v>
      </c>
      <c r="Z434" s="12">
        <f t="shared" si="9"/>
        <v>77.625</v>
      </c>
      <c r="AA434" s="19">
        <v>24.0</v>
      </c>
      <c r="AB434" s="19">
        <v>23.0</v>
      </c>
      <c r="AC434" s="19">
        <v>61.0</v>
      </c>
      <c r="AD434" s="19">
        <v>3.0</v>
      </c>
      <c r="AE434" s="19">
        <v>9.0</v>
      </c>
      <c r="AF434" s="10">
        <f t="shared" si="10"/>
        <v>0</v>
      </c>
      <c r="AG434" s="10">
        <f t="shared" si="11"/>
        <v>0.5</v>
      </c>
      <c r="AH434" s="10">
        <f t="shared" si="12"/>
        <v>0.5</v>
      </c>
      <c r="AI434" s="19">
        <v>69.0</v>
      </c>
      <c r="AJ434" s="13">
        <f t="shared" si="13"/>
        <v>0.1329479769</v>
      </c>
      <c r="AK434" s="19">
        <v>299.0</v>
      </c>
      <c r="AL434" s="13">
        <f t="shared" si="14"/>
        <v>0.5761078998</v>
      </c>
      <c r="AM434" s="19">
        <v>151.0</v>
      </c>
      <c r="AN434" s="13">
        <f t="shared" si="15"/>
        <v>0.2909441233</v>
      </c>
      <c r="AO434" s="13">
        <f t="shared" si="16"/>
        <v>0.1875</v>
      </c>
      <c r="AP434" s="8">
        <v>1.0</v>
      </c>
      <c r="AQ434" s="14">
        <v>-47.37</v>
      </c>
      <c r="AR434" s="19">
        <v>17.11</v>
      </c>
      <c r="AS434" s="26">
        <v>11.0</v>
      </c>
      <c r="AT434" s="27">
        <v>0.55</v>
      </c>
      <c r="AU434" s="8">
        <v>9.0</v>
      </c>
      <c r="AV434" s="27">
        <v>-0.111</v>
      </c>
      <c r="AW434" s="19">
        <v>50.3</v>
      </c>
      <c r="AX434" s="19">
        <v>17.24</v>
      </c>
      <c r="AY434" s="27">
        <v>-1.044</v>
      </c>
      <c r="AZ434" s="27">
        <v>1.5270000000000001</v>
      </c>
      <c r="BA434" s="19">
        <v>50.74</v>
      </c>
      <c r="BB434" s="13">
        <f t="shared" si="17"/>
        <v>0.038647343</v>
      </c>
      <c r="BC434" s="28">
        <f t="shared" si="18"/>
        <v>0.9321266968</v>
      </c>
      <c r="BD434" s="26">
        <f t="shared" si="19"/>
        <v>970.7740398</v>
      </c>
      <c r="BE434" s="13">
        <f t="shared" si="20"/>
        <v>-0.02922596017</v>
      </c>
      <c r="BF434" s="18">
        <f t="shared" si="21"/>
        <v>1.075799005</v>
      </c>
      <c r="BG434" s="18">
        <f t="shared" si="22"/>
        <v>2.017123134</v>
      </c>
      <c r="BH434" s="14">
        <f t="shared" si="23"/>
        <v>27.83629925</v>
      </c>
      <c r="BI434" s="14">
        <f t="shared" si="24"/>
        <v>29.71894751</v>
      </c>
      <c r="BJ434" s="14">
        <f t="shared" si="25"/>
        <v>52.04177686</v>
      </c>
      <c r="BK434" s="14">
        <f t="shared" si="26"/>
        <v>55.53812363</v>
      </c>
      <c r="BL434" s="14">
        <f t="shared" si="27"/>
        <v>-3.496346766</v>
      </c>
      <c r="BM434" s="19">
        <v>8.0</v>
      </c>
      <c r="BN434" s="19">
        <v>15.0</v>
      </c>
      <c r="BO434" s="26">
        <v>199.0</v>
      </c>
      <c r="BP434" s="26">
        <v>206.0</v>
      </c>
      <c r="BQ434" s="19">
        <v>73.0</v>
      </c>
      <c r="BR434" s="19">
        <v>70.0</v>
      </c>
      <c r="BS434" s="19">
        <v>107.0</v>
      </c>
      <c r="BT434" s="19">
        <v>122.0</v>
      </c>
      <c r="BU434" s="19">
        <v>196.0</v>
      </c>
      <c r="BV434" s="19">
        <v>177.0</v>
      </c>
      <c r="BW434" s="13">
        <f t="shared" si="28"/>
        <v>0.5254691689</v>
      </c>
      <c r="BX434" s="14">
        <v>0.99</v>
      </c>
      <c r="BY434" s="29">
        <f t="shared" si="29"/>
        <v>2.275653234</v>
      </c>
      <c r="BZ434" s="18">
        <f t="shared" si="30"/>
        <v>1.952717532</v>
      </c>
      <c r="CA434" s="18">
        <f t="shared" si="31"/>
        <v>2.163010189</v>
      </c>
      <c r="CB434" s="14">
        <f t="shared" si="32"/>
        <v>28.84013585</v>
      </c>
      <c r="CC434" s="14">
        <f t="shared" si="33"/>
        <v>29.14055393</v>
      </c>
      <c r="CD434" s="14">
        <f t="shared" si="34"/>
        <v>55.21684343</v>
      </c>
      <c r="CE434" s="14">
        <f t="shared" si="35"/>
        <v>52.99374963</v>
      </c>
      <c r="CF434" s="14">
        <f t="shared" si="36"/>
        <v>-5.719440571</v>
      </c>
      <c r="CG434" s="7">
        <v>1997.216667</v>
      </c>
      <c r="CH434" s="7">
        <v>65.0</v>
      </c>
      <c r="CI434" s="7">
        <v>72.0</v>
      </c>
      <c r="CJ434" s="26">
        <v>895.0</v>
      </c>
      <c r="CK434" s="7">
        <v>898.0</v>
      </c>
      <c r="CL434" s="7">
        <v>332.0</v>
      </c>
      <c r="CM434" s="7">
        <v>335.0</v>
      </c>
      <c r="CN434" s="7">
        <v>546.0</v>
      </c>
      <c r="CO434" s="7">
        <v>459.0</v>
      </c>
      <c r="CP434" s="19">
        <v>6.0</v>
      </c>
      <c r="CQ434" s="19">
        <v>4.0</v>
      </c>
      <c r="CR434" s="26">
        <f t="shared" si="37"/>
        <v>-2</v>
      </c>
      <c r="CS434" s="18">
        <f t="shared" si="38"/>
        <v>0.7943512798</v>
      </c>
      <c r="CT434" s="18">
        <f t="shared" si="39"/>
        <v>0.5295675199</v>
      </c>
      <c r="CU434" s="18">
        <f t="shared" si="40"/>
        <v>-0.2647837599</v>
      </c>
      <c r="CV434" s="30">
        <v>16.03</v>
      </c>
      <c r="CW434" s="30">
        <v>18.06</v>
      </c>
      <c r="CX434" s="30">
        <v>15.02</v>
      </c>
      <c r="CY434" s="30">
        <v>16.36</v>
      </c>
      <c r="CZ434" s="30">
        <v>17.29</v>
      </c>
      <c r="DA434" s="30">
        <v>20.93</v>
      </c>
      <c r="DB434" s="7">
        <v>189.0</v>
      </c>
      <c r="DC434" s="7">
        <v>161.0</v>
      </c>
      <c r="DD434" s="13">
        <f t="shared" si="41"/>
        <v>0.54</v>
      </c>
      <c r="DE434" s="7">
        <v>0.03</v>
      </c>
      <c r="DF434" s="7">
        <v>-2.25</v>
      </c>
      <c r="DG434" s="7">
        <v>43.0</v>
      </c>
      <c r="DH434" s="7">
        <v>102.0</v>
      </c>
      <c r="DI434" s="7">
        <v>195.0</v>
      </c>
      <c r="DJ434" s="8" t="s">
        <v>4536</v>
      </c>
      <c r="DK434" s="7" t="s">
        <v>4537</v>
      </c>
    </row>
    <row r="435" ht="12.75" customHeight="1">
      <c r="A435" s="7" t="s">
        <v>2129</v>
      </c>
      <c r="B435" s="7" t="s">
        <v>2130</v>
      </c>
      <c r="C435" s="8" t="s">
        <v>215</v>
      </c>
      <c r="D435" s="9" t="s">
        <v>183</v>
      </c>
      <c r="E435" s="7">
        <v>77.0</v>
      </c>
      <c r="F435" s="7">
        <v>21.0</v>
      </c>
      <c r="G435" s="7">
        <v>20.0</v>
      </c>
      <c r="H435" s="24">
        <f t="shared" si="1"/>
        <v>41</v>
      </c>
      <c r="I435" s="25">
        <f t="shared" si="2"/>
        <v>2.140930057</v>
      </c>
      <c r="J435" s="19">
        <v>16.0</v>
      </c>
      <c r="K435" s="19">
        <v>11.0</v>
      </c>
      <c r="L435" s="19">
        <v>5.0</v>
      </c>
      <c r="M435" s="19">
        <v>119.0</v>
      </c>
      <c r="N435" s="19">
        <v>53.0</v>
      </c>
      <c r="O435" s="19">
        <v>79.0</v>
      </c>
      <c r="P435" s="19">
        <v>158.0</v>
      </c>
      <c r="Q435" s="10">
        <f t="shared" si="3"/>
        <v>0.1764705882</v>
      </c>
      <c r="R435" s="10">
        <f t="shared" si="4"/>
        <v>0.08366533865</v>
      </c>
      <c r="S435" s="7">
        <v>68942.0</v>
      </c>
      <c r="T435" s="14">
        <f t="shared" si="5"/>
        <v>14.92251082</v>
      </c>
      <c r="U435" s="14">
        <v>1055.86</v>
      </c>
      <c r="V435" s="14">
        <f t="shared" si="6"/>
        <v>13.71246753</v>
      </c>
      <c r="W435" s="14">
        <v>2552.64</v>
      </c>
      <c r="X435" s="14">
        <f t="shared" si="7"/>
        <v>33.15116883</v>
      </c>
      <c r="Y435" s="13">
        <f t="shared" si="8"/>
        <v>0.2926035749</v>
      </c>
      <c r="Z435" s="12">
        <f t="shared" si="9"/>
        <v>127.0851064</v>
      </c>
      <c r="AA435" s="19">
        <v>26.0</v>
      </c>
      <c r="AB435" s="19">
        <v>58.0</v>
      </c>
      <c r="AC435" s="19">
        <v>85.0</v>
      </c>
      <c r="AD435" s="19">
        <v>43.0</v>
      </c>
      <c r="AE435" s="19">
        <v>29.0</v>
      </c>
      <c r="AF435" s="10">
        <f t="shared" si="10"/>
        <v>0.3404255319</v>
      </c>
      <c r="AG435" s="10">
        <f t="shared" si="11"/>
        <v>0.3404255319</v>
      </c>
      <c r="AH435" s="10">
        <f t="shared" si="12"/>
        <v>0.6808510638</v>
      </c>
      <c r="AI435" s="19">
        <v>350.0</v>
      </c>
      <c r="AJ435" s="13">
        <f t="shared" si="13"/>
        <v>0.3796095445</v>
      </c>
      <c r="AK435" s="19">
        <v>242.0</v>
      </c>
      <c r="AL435" s="13">
        <f t="shared" si="14"/>
        <v>0.262472885</v>
      </c>
      <c r="AM435" s="19">
        <v>330.0</v>
      </c>
      <c r="AN435" s="13">
        <f t="shared" si="15"/>
        <v>0.3579175705</v>
      </c>
      <c r="AO435" s="13">
        <f t="shared" si="16"/>
        <v>0.5912162162</v>
      </c>
      <c r="AP435" s="8">
        <v>15.0</v>
      </c>
      <c r="AQ435" s="14">
        <v>8.86</v>
      </c>
      <c r="AR435" s="19">
        <v>17.65</v>
      </c>
      <c r="AS435" s="26">
        <v>3.0</v>
      </c>
      <c r="AT435" s="27">
        <v>0.054</v>
      </c>
      <c r="AU435" s="8">
        <v>12.0</v>
      </c>
      <c r="AV435" s="27">
        <v>-0.402</v>
      </c>
      <c r="AW435" s="19">
        <v>49.58</v>
      </c>
      <c r="AX435" s="19">
        <v>17.9</v>
      </c>
      <c r="AY435" s="27">
        <v>0.873</v>
      </c>
      <c r="AZ435" s="27">
        <v>4.391</v>
      </c>
      <c r="BA435" s="19">
        <v>51.71</v>
      </c>
      <c r="BB435" s="13">
        <f t="shared" si="17"/>
        <v>0.08655616943</v>
      </c>
      <c r="BC435" s="28">
        <f t="shared" si="18"/>
        <v>0.9326530612</v>
      </c>
      <c r="BD435" s="26">
        <f t="shared" si="19"/>
        <v>1019.209231</v>
      </c>
      <c r="BE435" s="13">
        <f t="shared" si="20"/>
        <v>0.01920923065</v>
      </c>
      <c r="BF435" s="18">
        <f t="shared" si="21"/>
        <v>2.67080863</v>
      </c>
      <c r="BG435" s="18">
        <f t="shared" si="22"/>
        <v>1.875248613</v>
      </c>
      <c r="BH435" s="14">
        <f t="shared" si="23"/>
        <v>30.85636353</v>
      </c>
      <c r="BI435" s="14">
        <f t="shared" si="24"/>
        <v>27.84460061</v>
      </c>
      <c r="BJ435" s="14">
        <f t="shared" si="25"/>
        <v>60.46256132</v>
      </c>
      <c r="BK435" s="14">
        <f t="shared" si="26"/>
        <v>50.8590154</v>
      </c>
      <c r="BL435" s="14">
        <f t="shared" si="27"/>
        <v>9.603545925</v>
      </c>
      <c r="BM435" s="19">
        <v>47.0</v>
      </c>
      <c r="BN435" s="19">
        <v>33.0</v>
      </c>
      <c r="BO435" s="26">
        <v>496.0</v>
      </c>
      <c r="BP435" s="26">
        <v>457.0</v>
      </c>
      <c r="BQ435" s="19">
        <v>239.0</v>
      </c>
      <c r="BR435" s="19">
        <v>202.0</v>
      </c>
      <c r="BS435" s="19">
        <v>282.0</v>
      </c>
      <c r="BT435" s="19">
        <v>203.0</v>
      </c>
      <c r="BU435" s="19">
        <v>563.0</v>
      </c>
      <c r="BV435" s="19">
        <v>434.0</v>
      </c>
      <c r="BW435" s="13">
        <f t="shared" si="28"/>
        <v>0.5646940822</v>
      </c>
      <c r="BX435" s="14">
        <v>5.09</v>
      </c>
      <c r="BY435" s="29">
        <f t="shared" si="29"/>
        <v>2.531356735</v>
      </c>
      <c r="BZ435" s="18">
        <f t="shared" si="30"/>
        <v>2.312833359</v>
      </c>
      <c r="CA435" s="18">
        <f t="shared" si="31"/>
        <v>1.980051581</v>
      </c>
      <c r="CB435" s="14">
        <f t="shared" si="32"/>
        <v>29.38463103</v>
      </c>
      <c r="CC435" s="14">
        <f t="shared" si="33"/>
        <v>27.6208876</v>
      </c>
      <c r="CD435" s="14">
        <f t="shared" si="34"/>
        <v>55.79086514</v>
      </c>
      <c r="CE435" s="14">
        <f t="shared" si="35"/>
        <v>50.84905573</v>
      </c>
      <c r="CF435" s="14">
        <f t="shared" si="36"/>
        <v>4.661736517</v>
      </c>
      <c r="CG435" s="7">
        <v>3605.966667</v>
      </c>
      <c r="CH435" s="7">
        <v>139.0</v>
      </c>
      <c r="CI435" s="7">
        <v>119.0</v>
      </c>
      <c r="CJ435" s="26">
        <v>1627.0</v>
      </c>
      <c r="CK435" s="7">
        <v>1541.0</v>
      </c>
      <c r="CL435" s="7">
        <v>731.0</v>
      </c>
      <c r="CM435" s="7">
        <v>658.0</v>
      </c>
      <c r="CN435" s="7">
        <v>856.0</v>
      </c>
      <c r="CO435" s="7">
        <v>738.0</v>
      </c>
      <c r="CP435" s="19">
        <v>10.0</v>
      </c>
      <c r="CQ435" s="19">
        <v>13.0</v>
      </c>
      <c r="CR435" s="26">
        <f t="shared" si="37"/>
        <v>3</v>
      </c>
      <c r="CS435" s="18">
        <f t="shared" si="38"/>
        <v>0.5221780627</v>
      </c>
      <c r="CT435" s="18">
        <f t="shared" si="39"/>
        <v>0.6788314815</v>
      </c>
      <c r="CU435" s="18">
        <f t="shared" si="40"/>
        <v>0.1566534188</v>
      </c>
      <c r="CV435" s="30">
        <v>43.65</v>
      </c>
      <c r="CW435" s="30">
        <v>36.52</v>
      </c>
      <c r="CX435" s="30">
        <v>36.63</v>
      </c>
      <c r="CY435" s="30">
        <v>68.36</v>
      </c>
      <c r="CZ435" s="30">
        <v>43.74</v>
      </c>
      <c r="DA435" s="30">
        <v>45.09</v>
      </c>
      <c r="DB435" s="7">
        <v>0.0</v>
      </c>
      <c r="DC435" s="7">
        <v>1.0</v>
      </c>
      <c r="DD435" s="13">
        <f t="shared" si="41"/>
        <v>0</v>
      </c>
      <c r="DE435" s="7">
        <v>0.0</v>
      </c>
      <c r="DF435" s="7">
        <v>0.0</v>
      </c>
      <c r="DG435" s="7">
        <v>0.0</v>
      </c>
      <c r="DH435" s="7">
        <v>0.0</v>
      </c>
      <c r="DI435" s="7">
        <v>0.0</v>
      </c>
      <c r="DJ435" s="8" t="s">
        <v>4538</v>
      </c>
      <c r="DK435" s="7" t="s">
        <v>4539</v>
      </c>
    </row>
    <row r="436" ht="12.75" customHeight="1">
      <c r="A436" s="7" t="s">
        <v>1494</v>
      </c>
      <c r="B436" s="7" t="s">
        <v>2133</v>
      </c>
      <c r="C436" s="8" t="s">
        <v>231</v>
      </c>
      <c r="D436" s="9" t="s">
        <v>183</v>
      </c>
      <c r="E436" s="7">
        <v>42.0</v>
      </c>
      <c r="F436" s="7">
        <v>3.0</v>
      </c>
      <c r="G436" s="7">
        <v>10.0</v>
      </c>
      <c r="H436" s="24">
        <f t="shared" si="1"/>
        <v>13</v>
      </c>
      <c r="I436" s="25">
        <f t="shared" si="2"/>
        <v>1.660280971</v>
      </c>
      <c r="J436" s="19">
        <v>3.0</v>
      </c>
      <c r="K436" s="19">
        <v>6.0</v>
      </c>
      <c r="L436" s="19">
        <v>3.0</v>
      </c>
      <c r="M436" s="19">
        <v>44.0</v>
      </c>
      <c r="N436" s="19">
        <v>16.0</v>
      </c>
      <c r="O436" s="19">
        <v>10.0</v>
      </c>
      <c r="P436" s="19">
        <v>41.0</v>
      </c>
      <c r="Q436" s="10">
        <f t="shared" si="3"/>
        <v>0.06818181818</v>
      </c>
      <c r="R436" s="10">
        <f t="shared" si="4"/>
        <v>0.04285714286</v>
      </c>
      <c r="S436" s="7">
        <v>28188.0</v>
      </c>
      <c r="T436" s="14">
        <f t="shared" si="5"/>
        <v>11.18571429</v>
      </c>
      <c r="U436" s="14">
        <v>463.5</v>
      </c>
      <c r="V436" s="14">
        <f t="shared" si="6"/>
        <v>11.03571429</v>
      </c>
      <c r="W436" s="14">
        <v>1559.16</v>
      </c>
      <c r="X436" s="14">
        <f t="shared" si="7"/>
        <v>37.12285714</v>
      </c>
      <c r="Y436" s="13">
        <f t="shared" si="8"/>
        <v>0.2291536887</v>
      </c>
      <c r="Z436" s="12">
        <f t="shared" si="9"/>
        <v>76.58823529</v>
      </c>
      <c r="AA436" s="19">
        <v>31.0</v>
      </c>
      <c r="AB436" s="19">
        <v>56.0</v>
      </c>
      <c r="AC436" s="19">
        <v>43.0</v>
      </c>
      <c r="AD436" s="19">
        <v>6.0</v>
      </c>
      <c r="AE436" s="19">
        <v>4.0</v>
      </c>
      <c r="AF436" s="10">
        <f t="shared" si="10"/>
        <v>0.1764705882</v>
      </c>
      <c r="AG436" s="10">
        <f t="shared" si="11"/>
        <v>0.5294117647</v>
      </c>
      <c r="AH436" s="10">
        <f t="shared" si="12"/>
        <v>0.7058823529</v>
      </c>
      <c r="AI436" s="19">
        <v>89.0</v>
      </c>
      <c r="AJ436" s="13">
        <f t="shared" si="13"/>
        <v>0.201814059</v>
      </c>
      <c r="AK436" s="19">
        <v>187.0</v>
      </c>
      <c r="AL436" s="13">
        <f t="shared" si="14"/>
        <v>0.4240362812</v>
      </c>
      <c r="AM436" s="19">
        <v>165.0</v>
      </c>
      <c r="AN436" s="13">
        <f t="shared" si="15"/>
        <v>0.3741496599</v>
      </c>
      <c r="AO436" s="13">
        <f t="shared" si="16"/>
        <v>0.3224637681</v>
      </c>
      <c r="AP436" s="8">
        <v>2.0</v>
      </c>
      <c r="AQ436" s="14">
        <v>-26.25</v>
      </c>
      <c r="AR436" s="19">
        <v>17.09</v>
      </c>
      <c r="AS436" s="26">
        <v>9.0</v>
      </c>
      <c r="AT436" s="27">
        <v>0.447</v>
      </c>
      <c r="AU436" s="8">
        <v>8.0</v>
      </c>
      <c r="AV436" s="27">
        <v>-0.682</v>
      </c>
      <c r="AW436" s="19">
        <v>49.77</v>
      </c>
      <c r="AX436" s="19">
        <v>17.1</v>
      </c>
      <c r="AY436" s="27">
        <v>-4.5120000000000005</v>
      </c>
      <c r="AZ436" s="27">
        <v>3.534</v>
      </c>
      <c r="BA436" s="19">
        <v>51.72</v>
      </c>
      <c r="BB436" s="13">
        <f t="shared" si="17"/>
        <v>0.07834101382</v>
      </c>
      <c r="BC436" s="28">
        <f t="shared" si="18"/>
        <v>0.9319148936</v>
      </c>
      <c r="BD436" s="26">
        <f t="shared" si="19"/>
        <v>1010.255907</v>
      </c>
      <c r="BE436" s="13">
        <f t="shared" si="20"/>
        <v>0.01025590744</v>
      </c>
      <c r="BF436" s="18">
        <f t="shared" si="21"/>
        <v>2.200647249</v>
      </c>
      <c r="BG436" s="18">
        <f t="shared" si="22"/>
        <v>2.071197411</v>
      </c>
      <c r="BH436" s="14">
        <f t="shared" si="23"/>
        <v>28.09061489</v>
      </c>
      <c r="BI436" s="14">
        <f t="shared" si="24"/>
        <v>30.42071197</v>
      </c>
      <c r="BJ436" s="14">
        <f t="shared" si="25"/>
        <v>48.67313916</v>
      </c>
      <c r="BK436" s="14">
        <f t="shared" si="26"/>
        <v>54.62783172</v>
      </c>
      <c r="BL436" s="14">
        <f t="shared" si="27"/>
        <v>-5.954692557</v>
      </c>
      <c r="BM436" s="19">
        <v>17.0</v>
      </c>
      <c r="BN436" s="19">
        <v>16.0</v>
      </c>
      <c r="BO436" s="26">
        <v>200.0</v>
      </c>
      <c r="BP436" s="26">
        <v>219.0</v>
      </c>
      <c r="BQ436" s="19">
        <v>70.0</v>
      </c>
      <c r="BR436" s="19">
        <v>75.0</v>
      </c>
      <c r="BS436" s="19">
        <v>89.0</v>
      </c>
      <c r="BT436" s="19">
        <v>112.0</v>
      </c>
      <c r="BU436" s="19">
        <v>196.0</v>
      </c>
      <c r="BV436" s="19">
        <v>174.0</v>
      </c>
      <c r="BW436" s="13">
        <f t="shared" si="28"/>
        <v>0.5297297297</v>
      </c>
      <c r="BX436" s="14">
        <v>-6.9</v>
      </c>
      <c r="BY436" s="29">
        <f t="shared" si="29"/>
        <v>-5.999822991</v>
      </c>
      <c r="BZ436" s="18">
        <f t="shared" si="30"/>
        <v>3.115649959</v>
      </c>
      <c r="CA436" s="18">
        <f t="shared" si="31"/>
        <v>2.047427116</v>
      </c>
      <c r="CB436" s="14">
        <f t="shared" si="32"/>
        <v>33.38196385</v>
      </c>
      <c r="CC436" s="14">
        <f t="shared" si="33"/>
        <v>26.82426251</v>
      </c>
      <c r="CD436" s="14">
        <f t="shared" si="34"/>
        <v>60.14688064</v>
      </c>
      <c r="CE436" s="14">
        <f t="shared" si="35"/>
        <v>49.37563364</v>
      </c>
      <c r="CF436" s="14">
        <f t="shared" si="36"/>
        <v>-16.72593956</v>
      </c>
      <c r="CG436" s="7">
        <v>2022.05</v>
      </c>
      <c r="CH436" s="7">
        <v>105.0</v>
      </c>
      <c r="CI436" s="7">
        <v>69.0</v>
      </c>
      <c r="CJ436" s="26">
        <v>1020.0</v>
      </c>
      <c r="CK436" s="7">
        <v>835.0</v>
      </c>
      <c r="CL436" s="7">
        <v>382.0</v>
      </c>
      <c r="CM436" s="7">
        <v>314.0</v>
      </c>
      <c r="CN436" s="7">
        <v>520.0</v>
      </c>
      <c r="CO436" s="7">
        <v>446.0</v>
      </c>
      <c r="CP436" s="19">
        <v>1.0</v>
      </c>
      <c r="CQ436" s="19">
        <v>9.0</v>
      </c>
      <c r="CR436" s="26">
        <f t="shared" si="37"/>
        <v>8</v>
      </c>
      <c r="CS436" s="18">
        <f t="shared" si="38"/>
        <v>0.1277139208</v>
      </c>
      <c r="CT436" s="18">
        <f t="shared" si="39"/>
        <v>1.149425287</v>
      </c>
      <c r="CU436" s="18">
        <f t="shared" si="40"/>
        <v>1.021711367</v>
      </c>
      <c r="CV436" s="30">
        <v>17.79</v>
      </c>
      <c r="CW436" s="30">
        <v>16.9</v>
      </c>
      <c r="CX436" s="30">
        <v>17.39</v>
      </c>
      <c r="CY436" s="30">
        <v>21.09</v>
      </c>
      <c r="CZ436" s="30">
        <v>21.54</v>
      </c>
      <c r="DA436" s="30">
        <v>15.88</v>
      </c>
      <c r="DB436" s="7">
        <v>0.0</v>
      </c>
      <c r="DC436" s="7">
        <v>1.0</v>
      </c>
      <c r="DD436" s="13">
        <f t="shared" si="41"/>
        <v>0</v>
      </c>
      <c r="DE436" s="7">
        <v>-0.01</v>
      </c>
      <c r="DF436" s="7">
        <v>0.76</v>
      </c>
      <c r="DG436" s="7">
        <v>1.0</v>
      </c>
      <c r="DH436" s="7">
        <v>0.0</v>
      </c>
      <c r="DI436" s="7">
        <v>0.0</v>
      </c>
      <c r="DJ436" s="9" t="s">
        <v>4540</v>
      </c>
      <c r="DK436" s="7" t="s">
        <v>4541</v>
      </c>
    </row>
    <row r="437" ht="12.75" customHeight="1">
      <c r="A437" s="7" t="s">
        <v>2136</v>
      </c>
      <c r="B437" s="7" t="s">
        <v>2137</v>
      </c>
      <c r="C437" s="8" t="s">
        <v>182</v>
      </c>
      <c r="D437" s="9" t="s">
        <v>174</v>
      </c>
      <c r="E437" s="7">
        <v>8.0</v>
      </c>
      <c r="F437" s="7">
        <v>0.0</v>
      </c>
      <c r="G437" s="7">
        <v>0.0</v>
      </c>
      <c r="H437" s="24">
        <f t="shared" si="1"/>
        <v>0</v>
      </c>
      <c r="I437" s="25">
        <f t="shared" si="2"/>
        <v>0</v>
      </c>
      <c r="J437" s="19">
        <v>0.0</v>
      </c>
      <c r="K437" s="19">
        <v>0.0</v>
      </c>
      <c r="L437" s="19">
        <v>0.0</v>
      </c>
      <c r="M437" s="19">
        <v>2.0</v>
      </c>
      <c r="N437" s="19">
        <v>2.0</v>
      </c>
      <c r="O437" s="19">
        <v>1.0</v>
      </c>
      <c r="P437" s="19">
        <v>1.0</v>
      </c>
      <c r="Q437" s="10">
        <f t="shared" si="3"/>
        <v>0</v>
      </c>
      <c r="R437" s="10">
        <f t="shared" si="4"/>
        <v>0</v>
      </c>
      <c r="S437" s="7">
        <v>7997.0</v>
      </c>
      <c r="T437" s="14">
        <f t="shared" si="5"/>
        <v>16.66041667</v>
      </c>
      <c r="U437" s="14">
        <v>132.62</v>
      </c>
      <c r="V437" s="14">
        <f t="shared" si="6"/>
        <v>16.5775</v>
      </c>
      <c r="W437" s="14">
        <v>268.49</v>
      </c>
      <c r="X437" s="14">
        <f t="shared" si="7"/>
        <v>33.56125</v>
      </c>
      <c r="Y437" s="13">
        <f t="shared" si="8"/>
        <v>0.3306324948</v>
      </c>
      <c r="Z437" s="12">
        <f t="shared" si="9"/>
        <v>0</v>
      </c>
      <c r="AA437" s="19">
        <v>10.0</v>
      </c>
      <c r="AB437" s="19">
        <v>7.0</v>
      </c>
      <c r="AC437" s="19">
        <v>4.0</v>
      </c>
      <c r="AD437" s="19">
        <v>3.0</v>
      </c>
      <c r="AE437" s="19">
        <v>4.0</v>
      </c>
      <c r="AF437" s="10">
        <f t="shared" si="10"/>
        <v>0</v>
      </c>
      <c r="AG437" s="10">
        <f t="shared" si="11"/>
        <v>0</v>
      </c>
      <c r="AH437" s="10">
        <f t="shared" si="12"/>
        <v>0</v>
      </c>
      <c r="AI437" s="19">
        <v>31.0</v>
      </c>
      <c r="AJ437" s="13">
        <f t="shared" si="13"/>
        <v>0.3039215686</v>
      </c>
      <c r="AK437" s="19">
        <v>39.0</v>
      </c>
      <c r="AL437" s="13">
        <f t="shared" si="14"/>
        <v>0.3823529412</v>
      </c>
      <c r="AM437" s="19">
        <v>32.0</v>
      </c>
      <c r="AN437" s="13">
        <f t="shared" si="15"/>
        <v>0.3137254902</v>
      </c>
      <c r="AO437" s="13">
        <f t="shared" si="16"/>
        <v>0.4428571429</v>
      </c>
      <c r="AP437" s="8">
        <v>3.0</v>
      </c>
      <c r="AQ437" s="14">
        <v>-3.42</v>
      </c>
      <c r="AR437" s="19">
        <v>16.85</v>
      </c>
      <c r="AS437" s="26">
        <v>9.0</v>
      </c>
      <c r="AT437" s="27">
        <v>0.001</v>
      </c>
      <c r="AU437" s="8">
        <v>6.0</v>
      </c>
      <c r="AV437" s="27">
        <v>-0.106</v>
      </c>
      <c r="AW437" s="19">
        <v>49.33</v>
      </c>
      <c r="AX437" s="19">
        <v>16.67</v>
      </c>
      <c r="AY437" s="27">
        <v>1.488</v>
      </c>
      <c r="AZ437" s="27">
        <v>-3.564</v>
      </c>
      <c r="BA437" s="19">
        <v>48.93</v>
      </c>
      <c r="BB437" s="13">
        <f t="shared" si="17"/>
        <v>0.1639344262</v>
      </c>
      <c r="BC437" s="28">
        <f t="shared" si="18"/>
        <v>0.9710144928</v>
      </c>
      <c r="BD437" s="26">
        <f t="shared" si="19"/>
        <v>1134.948919</v>
      </c>
      <c r="BE437" s="13">
        <f t="shared" si="20"/>
        <v>0.134948919</v>
      </c>
      <c r="BF437" s="18">
        <f t="shared" si="21"/>
        <v>4.524204494</v>
      </c>
      <c r="BG437" s="18">
        <f t="shared" si="22"/>
        <v>0.9048408988</v>
      </c>
      <c r="BH437" s="14">
        <f t="shared" si="23"/>
        <v>27.59764741</v>
      </c>
      <c r="BI437" s="14">
        <f t="shared" si="24"/>
        <v>31.21701101</v>
      </c>
      <c r="BJ437" s="14">
        <f t="shared" si="25"/>
        <v>51.12351078</v>
      </c>
      <c r="BK437" s="14">
        <f t="shared" si="26"/>
        <v>52.48077213</v>
      </c>
      <c r="BL437" s="14">
        <f t="shared" si="27"/>
        <v>-1.357261348</v>
      </c>
      <c r="BM437" s="19">
        <v>10.0</v>
      </c>
      <c r="BN437" s="19">
        <v>2.0</v>
      </c>
      <c r="BO437" s="26">
        <v>51.0</v>
      </c>
      <c r="BP437" s="26">
        <v>67.0</v>
      </c>
      <c r="BQ437" s="19">
        <v>20.0</v>
      </c>
      <c r="BR437" s="19">
        <v>21.0</v>
      </c>
      <c r="BS437" s="19">
        <v>32.0</v>
      </c>
      <c r="BT437" s="19">
        <v>26.0</v>
      </c>
      <c r="BU437" s="19">
        <v>61.0</v>
      </c>
      <c r="BV437" s="19">
        <v>49.0</v>
      </c>
      <c r="BW437" s="13">
        <f t="shared" si="28"/>
        <v>0.5545454545</v>
      </c>
      <c r="BX437" s="14">
        <v>10.73</v>
      </c>
      <c r="BY437" s="29">
        <f t="shared" si="29"/>
        <v>3.382167223</v>
      </c>
      <c r="BZ437" s="18">
        <f t="shared" si="30"/>
        <v>3.132639951</v>
      </c>
      <c r="CA437" s="18">
        <f t="shared" si="31"/>
        <v>2.386773296</v>
      </c>
      <c r="CB437" s="14">
        <f t="shared" si="32"/>
        <v>26.40367959</v>
      </c>
      <c r="CC437" s="14">
        <f t="shared" si="33"/>
        <v>31.62474617</v>
      </c>
      <c r="CD437" s="14">
        <f t="shared" si="34"/>
        <v>49.82389255</v>
      </c>
      <c r="CE437" s="14">
        <f t="shared" si="35"/>
        <v>59.52015907</v>
      </c>
      <c r="CF437" s="14">
        <f t="shared" si="36"/>
        <v>8.339005167</v>
      </c>
      <c r="CG437" s="7">
        <v>402.216667</v>
      </c>
      <c r="CH437" s="7">
        <v>21.0</v>
      </c>
      <c r="CI437" s="7">
        <v>16.0</v>
      </c>
      <c r="CJ437" s="26">
        <v>156.0</v>
      </c>
      <c r="CK437" s="7">
        <v>196.0</v>
      </c>
      <c r="CL437" s="7">
        <v>67.0</v>
      </c>
      <c r="CM437" s="7">
        <v>84.0</v>
      </c>
      <c r="CN437" s="7">
        <v>90.0</v>
      </c>
      <c r="CO437" s="7">
        <v>103.0</v>
      </c>
      <c r="CP437" s="19">
        <v>0.0</v>
      </c>
      <c r="CQ437" s="19">
        <v>1.0</v>
      </c>
      <c r="CR437" s="26">
        <f t="shared" si="37"/>
        <v>1</v>
      </c>
      <c r="CS437" s="18">
        <f t="shared" si="38"/>
        <v>0</v>
      </c>
      <c r="CT437" s="18">
        <f t="shared" si="39"/>
        <v>0.4501688133</v>
      </c>
      <c r="CU437" s="18">
        <f t="shared" si="40"/>
        <v>0.4501688133</v>
      </c>
      <c r="CV437" s="30">
        <v>6.12</v>
      </c>
      <c r="CW437" s="30">
        <v>4.48</v>
      </c>
      <c r="CX437" s="30">
        <v>244.6</v>
      </c>
      <c r="CY437" s="30">
        <v>5.85</v>
      </c>
      <c r="CZ437" s="30">
        <v>6.84</v>
      </c>
      <c r="DA437" s="30">
        <v>5.42</v>
      </c>
      <c r="DB437" s="7">
        <v>0.0</v>
      </c>
      <c r="DC437" s="7">
        <v>0.0</v>
      </c>
      <c r="DD437" s="13" t="str">
        <f t="shared" si="41"/>
        <v> </v>
      </c>
      <c r="DE437" s="7">
        <v>0.0</v>
      </c>
      <c r="DF437" s="7">
        <v>0.0</v>
      </c>
      <c r="DG437" s="7">
        <v>0.0</v>
      </c>
      <c r="DH437" s="7">
        <v>0.0</v>
      </c>
      <c r="DI437" s="7">
        <v>0.0</v>
      </c>
      <c r="DJ437" s="8" t="s">
        <v>4542</v>
      </c>
      <c r="DK437" s="7" t="s">
        <v>4543</v>
      </c>
    </row>
    <row r="438" ht="12.75" customHeight="1">
      <c r="A438" s="7" t="s">
        <v>689</v>
      </c>
      <c r="B438" s="7" t="s">
        <v>2139</v>
      </c>
      <c r="C438" s="8" t="s">
        <v>158</v>
      </c>
      <c r="D438" s="9" t="s">
        <v>174</v>
      </c>
      <c r="E438" s="7">
        <v>8.0</v>
      </c>
      <c r="F438" s="7">
        <v>0.0</v>
      </c>
      <c r="G438" s="7">
        <v>0.0</v>
      </c>
      <c r="H438" s="24">
        <f t="shared" si="1"/>
        <v>0</v>
      </c>
      <c r="I438" s="25">
        <f t="shared" si="2"/>
        <v>0</v>
      </c>
      <c r="J438" s="19">
        <v>0.0</v>
      </c>
      <c r="K438" s="19">
        <v>0.0</v>
      </c>
      <c r="L438" s="19">
        <v>0.0</v>
      </c>
      <c r="M438" s="19">
        <v>9.0</v>
      </c>
      <c r="N438" s="19">
        <v>3.0</v>
      </c>
      <c r="O438" s="19">
        <v>6.0</v>
      </c>
      <c r="P438" s="19">
        <v>2.0</v>
      </c>
      <c r="Q438" s="10">
        <f t="shared" si="3"/>
        <v>0</v>
      </c>
      <c r="R438" s="10">
        <f t="shared" si="4"/>
        <v>0</v>
      </c>
      <c r="S438" s="7">
        <v>5876.0</v>
      </c>
      <c r="T438" s="14">
        <f t="shared" si="5"/>
        <v>12.24166667</v>
      </c>
      <c r="U438" s="14">
        <v>99.49</v>
      </c>
      <c r="V438" s="14">
        <f t="shared" si="6"/>
        <v>12.43625</v>
      </c>
      <c r="W438" s="14">
        <v>296.46</v>
      </c>
      <c r="X438" s="14">
        <f t="shared" si="7"/>
        <v>37.0575</v>
      </c>
      <c r="Y438" s="13">
        <f t="shared" si="8"/>
        <v>0.2512690996</v>
      </c>
      <c r="Z438" s="12">
        <f t="shared" si="9"/>
        <v>0</v>
      </c>
      <c r="AA438" s="19">
        <v>3.0</v>
      </c>
      <c r="AB438" s="19">
        <v>2.0</v>
      </c>
      <c r="AC438" s="19">
        <v>8.0</v>
      </c>
      <c r="AD438" s="19">
        <v>4.0</v>
      </c>
      <c r="AE438" s="19">
        <v>3.0</v>
      </c>
      <c r="AF438" s="10">
        <f t="shared" si="10"/>
        <v>0</v>
      </c>
      <c r="AG438" s="10">
        <f t="shared" si="11"/>
        <v>0</v>
      </c>
      <c r="AH438" s="10">
        <f t="shared" si="12"/>
        <v>0</v>
      </c>
      <c r="AI438" s="19">
        <v>29.0</v>
      </c>
      <c r="AJ438" s="13">
        <f t="shared" si="13"/>
        <v>0.2989690722</v>
      </c>
      <c r="AK438" s="19">
        <v>28.0</v>
      </c>
      <c r="AL438" s="13">
        <f t="shared" si="14"/>
        <v>0.2886597938</v>
      </c>
      <c r="AM438" s="19">
        <v>40.0</v>
      </c>
      <c r="AN438" s="13">
        <f t="shared" si="15"/>
        <v>0.412371134</v>
      </c>
      <c r="AO438" s="13">
        <f t="shared" si="16"/>
        <v>0.5087719298</v>
      </c>
      <c r="AP438" s="8">
        <v>6.0</v>
      </c>
      <c r="AQ438" s="14">
        <v>-0.07</v>
      </c>
      <c r="AR438" s="19">
        <v>16.38</v>
      </c>
      <c r="AS438" s="26">
        <v>9.0</v>
      </c>
      <c r="AT438" s="27">
        <v>-1.779</v>
      </c>
      <c r="AU438" s="8">
        <v>9.0</v>
      </c>
      <c r="AV438" s="27">
        <v>-2.109</v>
      </c>
      <c r="AW438" s="19">
        <v>49.31</v>
      </c>
      <c r="AX438" s="19">
        <v>15.55</v>
      </c>
      <c r="AY438" s="27">
        <v>-0.445</v>
      </c>
      <c r="AZ438" s="27">
        <v>-4.055</v>
      </c>
      <c r="BA438" s="19">
        <v>47.12</v>
      </c>
      <c r="BB438" s="13">
        <f t="shared" si="17"/>
        <v>0.02</v>
      </c>
      <c r="BC438" s="28">
        <f t="shared" si="18"/>
        <v>0.9189189189</v>
      </c>
      <c r="BD438" s="26">
        <f t="shared" si="19"/>
        <v>938.9189189</v>
      </c>
      <c r="BE438" s="13">
        <f t="shared" si="20"/>
        <v>-0.06108108108</v>
      </c>
      <c r="BF438" s="18">
        <f t="shared" si="21"/>
        <v>0.603075686</v>
      </c>
      <c r="BG438" s="18">
        <f t="shared" si="22"/>
        <v>1.809227058</v>
      </c>
      <c r="BH438" s="14">
        <f t="shared" si="23"/>
        <v>30.1537843</v>
      </c>
      <c r="BI438" s="14">
        <f t="shared" si="24"/>
        <v>22.31380038</v>
      </c>
      <c r="BJ438" s="14">
        <f t="shared" si="25"/>
        <v>56.68911448</v>
      </c>
      <c r="BK438" s="14">
        <f t="shared" si="26"/>
        <v>45.23067645</v>
      </c>
      <c r="BL438" s="14">
        <f t="shared" si="27"/>
        <v>11.45843803</v>
      </c>
      <c r="BM438" s="19">
        <v>1.0</v>
      </c>
      <c r="BN438" s="19">
        <v>3.0</v>
      </c>
      <c r="BO438" s="26">
        <v>49.0</v>
      </c>
      <c r="BP438" s="26">
        <v>34.0</v>
      </c>
      <c r="BQ438" s="19">
        <v>21.0</v>
      </c>
      <c r="BR438" s="19">
        <v>26.0</v>
      </c>
      <c r="BS438" s="19">
        <v>23.0</v>
      </c>
      <c r="BT438" s="19">
        <v>12.0</v>
      </c>
      <c r="BU438" s="19">
        <v>40.0</v>
      </c>
      <c r="BV438" s="19">
        <v>34.0</v>
      </c>
      <c r="BW438" s="13">
        <f t="shared" si="28"/>
        <v>0.5405405405</v>
      </c>
      <c r="BX438" s="14">
        <v>9.74</v>
      </c>
      <c r="BY438" s="29">
        <f t="shared" si="29"/>
        <v>13.10391172</v>
      </c>
      <c r="BZ438" s="18">
        <f t="shared" si="30"/>
        <v>1.818028787</v>
      </c>
      <c r="CA438" s="18">
        <f t="shared" si="31"/>
        <v>4.24206717</v>
      </c>
      <c r="CB438" s="14">
        <f t="shared" si="32"/>
        <v>24.54338862</v>
      </c>
      <c r="CC438" s="14">
        <f t="shared" si="33"/>
        <v>29.69447019</v>
      </c>
      <c r="CD438" s="14">
        <f t="shared" si="34"/>
        <v>51.35931323</v>
      </c>
      <c r="CE438" s="14">
        <f t="shared" si="35"/>
        <v>56.20739</v>
      </c>
      <c r="CF438" s="14">
        <f t="shared" si="36"/>
        <v>16.3065148</v>
      </c>
      <c r="CG438" s="7">
        <v>396.033333</v>
      </c>
      <c r="CH438" s="7">
        <v>12.0</v>
      </c>
      <c r="CI438" s="7">
        <v>28.0</v>
      </c>
      <c r="CJ438" s="26">
        <v>150.0</v>
      </c>
      <c r="CK438" s="7">
        <v>168.0</v>
      </c>
      <c r="CL438" s="7">
        <v>76.0</v>
      </c>
      <c r="CM438" s="7">
        <v>81.0</v>
      </c>
      <c r="CN438" s="7">
        <v>101.0</v>
      </c>
      <c r="CO438" s="7">
        <v>94.0</v>
      </c>
      <c r="CP438" s="19">
        <v>0.0</v>
      </c>
      <c r="CQ438" s="19">
        <v>0.0</v>
      </c>
      <c r="CR438" s="26">
        <f t="shared" si="37"/>
        <v>0</v>
      </c>
      <c r="CS438" s="18">
        <f t="shared" si="38"/>
        <v>0</v>
      </c>
      <c r="CT438" s="18">
        <f t="shared" si="39"/>
        <v>0</v>
      </c>
      <c r="CU438" s="18">
        <f t="shared" si="40"/>
        <v>0</v>
      </c>
      <c r="CV438" s="30">
        <v>3.23</v>
      </c>
      <c r="CW438" s="30">
        <v>3.01</v>
      </c>
      <c r="CX438" s="30">
        <v>5.65</v>
      </c>
      <c r="CY438" s="30">
        <v>8.23</v>
      </c>
      <c r="CZ438" s="30">
        <v>3.7</v>
      </c>
      <c r="DA438" s="30">
        <v>4.1</v>
      </c>
      <c r="DB438" s="7">
        <v>0.0</v>
      </c>
      <c r="DC438" s="7">
        <v>0.0</v>
      </c>
      <c r="DD438" s="13" t="str">
        <f t="shared" si="41"/>
        <v> </v>
      </c>
      <c r="DE438" s="7">
        <v>0.0</v>
      </c>
      <c r="DF438" s="7">
        <v>0.0</v>
      </c>
      <c r="DG438" s="7">
        <v>0.0</v>
      </c>
      <c r="DH438" s="7">
        <v>0.0</v>
      </c>
      <c r="DI438" s="7">
        <v>0.0</v>
      </c>
      <c r="DJ438" s="8" t="s">
        <v>4544</v>
      </c>
      <c r="DK438" s="7" t="s">
        <v>4545</v>
      </c>
    </row>
    <row r="439" ht="12.75" customHeight="1">
      <c r="A439" s="7" t="s">
        <v>1528</v>
      </c>
      <c r="B439" s="7" t="s">
        <v>2142</v>
      </c>
      <c r="C439" s="8" t="s">
        <v>305</v>
      </c>
      <c r="D439" s="9" t="s">
        <v>255</v>
      </c>
      <c r="E439" s="7">
        <v>81.0</v>
      </c>
      <c r="F439" s="7">
        <v>9.0</v>
      </c>
      <c r="G439" s="7">
        <v>13.0</v>
      </c>
      <c r="H439" s="24">
        <f t="shared" si="1"/>
        <v>22</v>
      </c>
      <c r="I439" s="25">
        <f t="shared" si="2"/>
        <v>1.361901159</v>
      </c>
      <c r="J439" s="19">
        <v>9.0</v>
      </c>
      <c r="K439" s="19">
        <v>7.0</v>
      </c>
      <c r="L439" s="19">
        <v>5.0</v>
      </c>
      <c r="M439" s="19">
        <v>75.0</v>
      </c>
      <c r="N439" s="19">
        <v>25.0</v>
      </c>
      <c r="O439" s="19">
        <v>36.0</v>
      </c>
      <c r="P439" s="19">
        <v>103.0</v>
      </c>
      <c r="Q439" s="10">
        <f t="shared" si="3"/>
        <v>0.12</v>
      </c>
      <c r="R439" s="10">
        <f t="shared" si="4"/>
        <v>0.06617647059</v>
      </c>
      <c r="S439" s="7">
        <v>58154.0</v>
      </c>
      <c r="T439" s="14">
        <f t="shared" si="5"/>
        <v>11.96584362</v>
      </c>
      <c r="U439" s="14">
        <v>950.21</v>
      </c>
      <c r="V439" s="14">
        <f t="shared" si="6"/>
        <v>11.73098765</v>
      </c>
      <c r="W439" s="14">
        <v>3007.92</v>
      </c>
      <c r="X439" s="14">
        <f t="shared" si="7"/>
        <v>37.13481481</v>
      </c>
      <c r="Y439" s="13">
        <f t="shared" si="8"/>
        <v>0.2400653844</v>
      </c>
      <c r="Z439" s="12">
        <f t="shared" si="9"/>
        <v>74</v>
      </c>
      <c r="AA439" s="19">
        <v>39.0</v>
      </c>
      <c r="AB439" s="19">
        <v>101.0</v>
      </c>
      <c r="AC439" s="19">
        <v>49.0</v>
      </c>
      <c r="AD439" s="19">
        <v>25.0</v>
      </c>
      <c r="AE439" s="19">
        <v>21.0</v>
      </c>
      <c r="AF439" s="10">
        <f t="shared" si="10"/>
        <v>0.2142857143</v>
      </c>
      <c r="AG439" s="10">
        <f t="shared" si="11"/>
        <v>0.2857142857</v>
      </c>
      <c r="AH439" s="10">
        <f t="shared" si="12"/>
        <v>0.5</v>
      </c>
      <c r="AI439" s="19">
        <v>276.0</v>
      </c>
      <c r="AJ439" s="13">
        <f t="shared" si="13"/>
        <v>0.303630363</v>
      </c>
      <c r="AK439" s="19">
        <v>302.0</v>
      </c>
      <c r="AL439" s="13">
        <f t="shared" si="14"/>
        <v>0.3322332233</v>
      </c>
      <c r="AM439" s="19">
        <v>331.0</v>
      </c>
      <c r="AN439" s="13">
        <f t="shared" si="15"/>
        <v>0.3641364136</v>
      </c>
      <c r="AO439" s="13">
        <f t="shared" si="16"/>
        <v>0.4775086505</v>
      </c>
      <c r="AP439" s="8">
        <v>6.0</v>
      </c>
      <c r="AQ439" s="14">
        <v>-4.75</v>
      </c>
      <c r="AR439" s="19">
        <v>17.5</v>
      </c>
      <c r="AS439" s="26">
        <v>6.0</v>
      </c>
      <c r="AT439" s="27">
        <v>1.1</v>
      </c>
      <c r="AU439" s="8">
        <v>1.0</v>
      </c>
      <c r="AV439" s="27">
        <v>0.618</v>
      </c>
      <c r="AW439" s="19">
        <v>50.14</v>
      </c>
      <c r="AX439" s="19">
        <v>17.84</v>
      </c>
      <c r="AY439" s="27">
        <v>0.7020000000000001</v>
      </c>
      <c r="AZ439" s="27">
        <v>-1.1219999999999999</v>
      </c>
      <c r="BA439" s="19">
        <v>50.75</v>
      </c>
      <c r="BB439" s="13">
        <f t="shared" si="17"/>
        <v>0.09459459459</v>
      </c>
      <c r="BC439" s="28">
        <f t="shared" si="18"/>
        <v>0.9404517454</v>
      </c>
      <c r="BD439" s="26">
        <f t="shared" si="19"/>
        <v>1035.04634</v>
      </c>
      <c r="BE439" s="13">
        <f t="shared" si="20"/>
        <v>0.03504633997</v>
      </c>
      <c r="BF439" s="18">
        <f t="shared" si="21"/>
        <v>2.652045337</v>
      </c>
      <c r="BG439" s="18">
        <f t="shared" si="22"/>
        <v>1.831174162</v>
      </c>
      <c r="BH439" s="14">
        <f t="shared" si="23"/>
        <v>28.03590785</v>
      </c>
      <c r="BI439" s="14">
        <f t="shared" si="24"/>
        <v>30.75109713</v>
      </c>
      <c r="BJ439" s="14">
        <f t="shared" si="25"/>
        <v>52.03060376</v>
      </c>
      <c r="BK439" s="14">
        <f t="shared" si="26"/>
        <v>58.72386104</v>
      </c>
      <c r="BL439" s="14">
        <f t="shared" si="27"/>
        <v>-6.69325728</v>
      </c>
      <c r="BM439" s="19">
        <v>42.0</v>
      </c>
      <c r="BN439" s="19">
        <v>29.0</v>
      </c>
      <c r="BO439" s="26">
        <v>402.0</v>
      </c>
      <c r="BP439" s="26">
        <v>458.0</v>
      </c>
      <c r="BQ439" s="19">
        <v>161.0</v>
      </c>
      <c r="BR439" s="19">
        <v>179.0</v>
      </c>
      <c r="BS439" s="19">
        <v>219.0</v>
      </c>
      <c r="BT439" s="19">
        <v>264.0</v>
      </c>
      <c r="BU439" s="19">
        <v>399.0</v>
      </c>
      <c r="BV439" s="19">
        <v>465.0</v>
      </c>
      <c r="BW439" s="13">
        <f t="shared" si="28"/>
        <v>0.4618055556</v>
      </c>
      <c r="BX439" s="14">
        <v>-3.49</v>
      </c>
      <c r="BY439" s="29">
        <f t="shared" si="29"/>
        <v>-4.503464892</v>
      </c>
      <c r="BZ439" s="18">
        <f t="shared" si="30"/>
        <v>2.302768625</v>
      </c>
      <c r="CA439" s="18">
        <f t="shared" si="31"/>
        <v>2.151270689</v>
      </c>
      <c r="CB439" s="14">
        <f t="shared" si="32"/>
        <v>28.46646214</v>
      </c>
      <c r="CC439" s="14">
        <f t="shared" si="33"/>
        <v>29.43604893</v>
      </c>
      <c r="CD439" s="14">
        <f t="shared" si="34"/>
        <v>55.05434988</v>
      </c>
      <c r="CE439" s="14">
        <f t="shared" si="35"/>
        <v>56.11483544</v>
      </c>
      <c r="CF439" s="14">
        <f t="shared" si="36"/>
        <v>-5.632771729</v>
      </c>
      <c r="CG439" s="7">
        <v>3960.45</v>
      </c>
      <c r="CH439" s="7">
        <v>152.0</v>
      </c>
      <c r="CI439" s="7">
        <v>142.0</v>
      </c>
      <c r="CJ439" s="26">
        <v>1727.0</v>
      </c>
      <c r="CK439" s="7">
        <v>1801.0</v>
      </c>
      <c r="CL439" s="7">
        <v>770.0</v>
      </c>
      <c r="CM439" s="7">
        <v>719.0</v>
      </c>
      <c r="CN439" s="7">
        <v>985.0</v>
      </c>
      <c r="CO439" s="7">
        <v>1042.0</v>
      </c>
      <c r="CP439" s="19">
        <v>8.0</v>
      </c>
      <c r="CQ439" s="19">
        <v>6.0</v>
      </c>
      <c r="CR439" s="26">
        <f t="shared" si="37"/>
        <v>-2</v>
      </c>
      <c r="CS439" s="18">
        <f t="shared" si="38"/>
        <v>0.4952367851</v>
      </c>
      <c r="CT439" s="18">
        <f t="shared" si="39"/>
        <v>0.3714275888</v>
      </c>
      <c r="CU439" s="18">
        <f t="shared" si="40"/>
        <v>-0.1238091963</v>
      </c>
      <c r="CV439" s="30">
        <v>36.4</v>
      </c>
      <c r="CW439" s="30">
        <v>38.18</v>
      </c>
      <c r="CX439" s="30">
        <v>48.47</v>
      </c>
      <c r="CY439" s="30">
        <v>60.56</v>
      </c>
      <c r="CZ439" s="30">
        <v>40.44</v>
      </c>
      <c r="DA439" s="30">
        <v>41.57</v>
      </c>
      <c r="DB439" s="7">
        <v>23.0</v>
      </c>
      <c r="DC439" s="7">
        <v>35.0</v>
      </c>
      <c r="DD439" s="13">
        <f t="shared" si="41"/>
        <v>0.3965517241</v>
      </c>
      <c r="DE439" s="7">
        <v>-1.05</v>
      </c>
      <c r="DF439" s="7">
        <v>-9.93</v>
      </c>
      <c r="DG439" s="7">
        <v>24.0</v>
      </c>
      <c r="DH439" s="7">
        <v>16.0</v>
      </c>
      <c r="DI439" s="7">
        <v>16.0</v>
      </c>
      <c r="DJ439" s="9" t="s">
        <v>4546</v>
      </c>
      <c r="DK439" s="7" t="s">
        <v>4547</v>
      </c>
    </row>
    <row r="440" ht="12.75" customHeight="1">
      <c r="A440" s="7" t="s">
        <v>2146</v>
      </c>
      <c r="B440" s="7" t="s">
        <v>2147</v>
      </c>
      <c r="C440" s="7" t="s">
        <v>325</v>
      </c>
      <c r="D440" s="8" t="s">
        <v>174</v>
      </c>
      <c r="E440" s="7">
        <v>74.0</v>
      </c>
      <c r="F440" s="7">
        <v>1.0</v>
      </c>
      <c r="G440" s="7">
        <v>10.0</v>
      </c>
      <c r="H440" s="24">
        <f t="shared" si="1"/>
        <v>11</v>
      </c>
      <c r="I440" s="25">
        <f t="shared" si="2"/>
        <v>0.5165464435</v>
      </c>
      <c r="J440" s="19">
        <v>1.0</v>
      </c>
      <c r="K440" s="19">
        <v>6.0</v>
      </c>
      <c r="L440" s="19">
        <v>4.0</v>
      </c>
      <c r="M440" s="19">
        <v>76.0</v>
      </c>
      <c r="N440" s="19">
        <v>31.0</v>
      </c>
      <c r="O440" s="19">
        <v>43.0</v>
      </c>
      <c r="P440" s="19">
        <v>34.0</v>
      </c>
      <c r="Q440" s="10">
        <f t="shared" si="3"/>
        <v>0.01315789474</v>
      </c>
      <c r="R440" s="10">
        <f t="shared" si="4"/>
        <v>0.006666666667</v>
      </c>
      <c r="S440" s="7">
        <v>76663.0</v>
      </c>
      <c r="T440" s="14">
        <f t="shared" si="5"/>
        <v>17.26644144</v>
      </c>
      <c r="U440" s="14">
        <v>1212.38</v>
      </c>
      <c r="V440" s="14">
        <f t="shared" si="6"/>
        <v>16.38351351</v>
      </c>
      <c r="W440" s="14">
        <v>2270.62</v>
      </c>
      <c r="X440" s="14">
        <f t="shared" si="7"/>
        <v>30.68405405</v>
      </c>
      <c r="Y440" s="13">
        <f t="shared" si="8"/>
        <v>0.3480849842</v>
      </c>
      <c r="Z440" s="12">
        <f t="shared" si="9"/>
        <v>71.59090909</v>
      </c>
      <c r="AA440" s="19">
        <v>94.0</v>
      </c>
      <c r="AB440" s="19">
        <v>110.0</v>
      </c>
      <c r="AC440" s="19">
        <v>199.0</v>
      </c>
      <c r="AD440" s="19">
        <v>37.0</v>
      </c>
      <c r="AE440" s="19">
        <v>24.0</v>
      </c>
      <c r="AF440" s="10">
        <f t="shared" si="10"/>
        <v>0.02272727273</v>
      </c>
      <c r="AG440" s="10">
        <f t="shared" si="11"/>
        <v>0.2272727273</v>
      </c>
      <c r="AH440" s="10">
        <f t="shared" si="12"/>
        <v>0.25</v>
      </c>
      <c r="AI440" s="19">
        <v>360.0</v>
      </c>
      <c r="AJ440" s="13">
        <f t="shared" si="13"/>
        <v>0.3045685279</v>
      </c>
      <c r="AK440" s="19">
        <v>375.0</v>
      </c>
      <c r="AL440" s="13">
        <f t="shared" si="14"/>
        <v>0.3172588832</v>
      </c>
      <c r="AM440" s="19">
        <v>447.0</v>
      </c>
      <c r="AN440" s="13">
        <f t="shared" si="15"/>
        <v>0.3781725888</v>
      </c>
      <c r="AO440" s="13">
        <f t="shared" si="16"/>
        <v>0.4897959184</v>
      </c>
      <c r="AP440" s="8">
        <v>5.0</v>
      </c>
      <c r="AQ440" s="14">
        <v>0.17</v>
      </c>
      <c r="AR440" s="19">
        <v>17.56</v>
      </c>
      <c r="AS440" s="26">
        <v>3.0</v>
      </c>
      <c r="AT440" s="27">
        <v>0.964</v>
      </c>
      <c r="AU440" s="8">
        <v>3.0</v>
      </c>
      <c r="AV440" s="27">
        <v>0.015</v>
      </c>
      <c r="AW440" s="19">
        <v>49.84</v>
      </c>
      <c r="AX440" s="19">
        <v>16.69</v>
      </c>
      <c r="AY440" s="27">
        <v>1.5750000000000002</v>
      </c>
      <c r="AZ440" s="27">
        <v>-1.413</v>
      </c>
      <c r="BA440" s="19">
        <v>49.67</v>
      </c>
      <c r="BB440" s="13">
        <f t="shared" si="17"/>
        <v>0.08380952381</v>
      </c>
      <c r="BC440" s="28">
        <f t="shared" si="18"/>
        <v>0.9244288225</v>
      </c>
      <c r="BD440" s="26">
        <f t="shared" si="19"/>
        <v>1008.238346</v>
      </c>
      <c r="BE440" s="13">
        <f t="shared" si="20"/>
        <v>0.008238346305</v>
      </c>
      <c r="BF440" s="18">
        <f t="shared" si="21"/>
        <v>2.177535096</v>
      </c>
      <c r="BG440" s="18">
        <f t="shared" si="22"/>
        <v>2.128045662</v>
      </c>
      <c r="BH440" s="14">
        <f t="shared" si="23"/>
        <v>25.98195285</v>
      </c>
      <c r="BI440" s="14">
        <f t="shared" si="24"/>
        <v>28.15948795</v>
      </c>
      <c r="BJ440" s="14">
        <f t="shared" si="25"/>
        <v>45.53027929</v>
      </c>
      <c r="BK440" s="14">
        <f t="shared" si="26"/>
        <v>51.27105363</v>
      </c>
      <c r="BL440" s="14">
        <f t="shared" si="27"/>
        <v>-5.740774345</v>
      </c>
      <c r="BM440" s="19">
        <v>44.0</v>
      </c>
      <c r="BN440" s="19">
        <v>43.0</v>
      </c>
      <c r="BO440" s="26">
        <v>481.0</v>
      </c>
      <c r="BP440" s="26">
        <v>526.0</v>
      </c>
      <c r="BQ440" s="19">
        <v>184.0</v>
      </c>
      <c r="BR440" s="19">
        <v>221.0</v>
      </c>
      <c r="BS440" s="19">
        <v>211.0</v>
      </c>
      <c r="BT440" s="19">
        <v>246.0</v>
      </c>
      <c r="BU440" s="19">
        <v>439.0</v>
      </c>
      <c r="BV440" s="19">
        <v>441.0</v>
      </c>
      <c r="BW440" s="13">
        <f t="shared" si="28"/>
        <v>0.4988636364</v>
      </c>
      <c r="BX440" s="14">
        <v>-2.77</v>
      </c>
      <c r="BY440" s="29">
        <f t="shared" si="29"/>
        <v>-4.157876385</v>
      </c>
      <c r="BZ440" s="18">
        <f t="shared" si="30"/>
        <v>2.568325896</v>
      </c>
      <c r="CA440" s="18">
        <f t="shared" si="31"/>
        <v>1.930553693</v>
      </c>
      <c r="CB440" s="14">
        <f t="shared" si="32"/>
        <v>28.13092525</v>
      </c>
      <c r="CC440" s="14">
        <f t="shared" si="33"/>
        <v>28.09645107</v>
      </c>
      <c r="CD440" s="14">
        <f t="shared" si="34"/>
        <v>48.84990328</v>
      </c>
      <c r="CE440" s="14">
        <f t="shared" si="35"/>
        <v>49.86689138</v>
      </c>
      <c r="CF440" s="14">
        <f t="shared" si="36"/>
        <v>-4.723786238</v>
      </c>
      <c r="CG440" s="7">
        <v>3480.866667</v>
      </c>
      <c r="CH440" s="7">
        <v>149.0</v>
      </c>
      <c r="CI440" s="7">
        <v>112.0</v>
      </c>
      <c r="CJ440" s="26">
        <v>1483.0</v>
      </c>
      <c r="CK440" s="7">
        <v>1518.0</v>
      </c>
      <c r="CL440" s="7">
        <v>591.0</v>
      </c>
      <c r="CM440" s="7">
        <v>626.0</v>
      </c>
      <c r="CN440" s="7">
        <v>611.0</v>
      </c>
      <c r="CO440" s="7">
        <v>637.0</v>
      </c>
      <c r="CP440" s="19">
        <v>16.0</v>
      </c>
      <c r="CQ440" s="19">
        <v>7.0</v>
      </c>
      <c r="CR440" s="26">
        <f t="shared" si="37"/>
        <v>-9</v>
      </c>
      <c r="CS440" s="18">
        <f t="shared" si="38"/>
        <v>0.7513402815</v>
      </c>
      <c r="CT440" s="18">
        <f t="shared" si="39"/>
        <v>0.3287113732</v>
      </c>
      <c r="CU440" s="18">
        <f t="shared" si="40"/>
        <v>-0.4226289083</v>
      </c>
      <c r="CV440" s="30">
        <v>40.42</v>
      </c>
      <c r="CW440" s="30">
        <v>43.22</v>
      </c>
      <c r="CX440" s="30">
        <v>60.16</v>
      </c>
      <c r="CY440" s="30">
        <v>42.94</v>
      </c>
      <c r="CZ440" s="30">
        <v>46.11</v>
      </c>
      <c r="DA440" s="30">
        <v>48.38</v>
      </c>
      <c r="DB440" s="7">
        <v>0.0</v>
      </c>
      <c r="DC440" s="7">
        <v>0.0</v>
      </c>
      <c r="DD440" s="13" t="str">
        <f t="shared" si="41"/>
        <v> </v>
      </c>
      <c r="DE440" s="7">
        <v>0.0</v>
      </c>
      <c r="DF440" s="7">
        <v>0.0</v>
      </c>
      <c r="DG440" s="7">
        <v>0.0</v>
      </c>
      <c r="DH440" s="7">
        <v>0.0</v>
      </c>
      <c r="DI440" s="7">
        <v>0.0</v>
      </c>
      <c r="DJ440" s="8" t="s">
        <v>4548</v>
      </c>
      <c r="DK440" s="7" t="s">
        <v>4549</v>
      </c>
    </row>
    <row r="441" ht="12.75" customHeight="1">
      <c r="A441" s="7" t="s">
        <v>464</v>
      </c>
      <c r="B441" s="7" t="s">
        <v>2151</v>
      </c>
      <c r="C441" s="8" t="s">
        <v>231</v>
      </c>
      <c r="D441" s="9" t="s">
        <v>159</v>
      </c>
      <c r="E441" s="7">
        <v>80.0</v>
      </c>
      <c r="F441" s="7">
        <v>15.0</v>
      </c>
      <c r="G441" s="7">
        <v>19.0</v>
      </c>
      <c r="H441" s="24">
        <f t="shared" si="1"/>
        <v>34</v>
      </c>
      <c r="I441" s="25">
        <f t="shared" si="2"/>
        <v>1.777777778</v>
      </c>
      <c r="J441" s="19">
        <v>15.0</v>
      </c>
      <c r="K441" s="19">
        <v>10.0</v>
      </c>
      <c r="L441" s="19">
        <v>6.0</v>
      </c>
      <c r="M441" s="19">
        <v>112.0</v>
      </c>
      <c r="N441" s="19">
        <v>49.0</v>
      </c>
      <c r="O441" s="19">
        <v>57.0</v>
      </c>
      <c r="P441" s="19">
        <v>134.0</v>
      </c>
      <c r="Q441" s="10">
        <f t="shared" si="3"/>
        <v>0.1339285714</v>
      </c>
      <c r="R441" s="10">
        <f t="shared" si="4"/>
        <v>0.06880733945</v>
      </c>
      <c r="S441" s="7">
        <v>68850.0</v>
      </c>
      <c r="T441" s="14">
        <f t="shared" si="5"/>
        <v>14.34375</v>
      </c>
      <c r="U441" s="14">
        <v>1111.85</v>
      </c>
      <c r="V441" s="14">
        <f t="shared" si="6"/>
        <v>13.898125</v>
      </c>
      <c r="W441" s="14">
        <v>2699.74</v>
      </c>
      <c r="X441" s="14">
        <f t="shared" si="7"/>
        <v>33.74675</v>
      </c>
      <c r="Y441" s="13">
        <f t="shared" si="8"/>
        <v>0.2917024129</v>
      </c>
      <c r="Z441" s="12">
        <f t="shared" si="9"/>
        <v>106.3934426</v>
      </c>
      <c r="AA441" s="19">
        <v>32.0</v>
      </c>
      <c r="AB441" s="19">
        <v>232.0</v>
      </c>
      <c r="AC441" s="19">
        <v>104.0</v>
      </c>
      <c r="AD441" s="19">
        <v>31.0</v>
      </c>
      <c r="AE441" s="19">
        <v>30.0</v>
      </c>
      <c r="AF441" s="10">
        <f t="shared" si="10"/>
        <v>0.2459016393</v>
      </c>
      <c r="AG441" s="10">
        <f t="shared" si="11"/>
        <v>0.262295082</v>
      </c>
      <c r="AH441" s="10">
        <f t="shared" si="12"/>
        <v>0.5081967213</v>
      </c>
      <c r="AI441" s="19">
        <v>429.0</v>
      </c>
      <c r="AJ441" s="13">
        <f t="shared" si="13"/>
        <v>0.3620253165</v>
      </c>
      <c r="AK441" s="19">
        <v>322.0</v>
      </c>
      <c r="AL441" s="13">
        <f t="shared" si="14"/>
        <v>0.2717299578</v>
      </c>
      <c r="AM441" s="19">
        <v>434.0</v>
      </c>
      <c r="AN441" s="13">
        <f t="shared" si="15"/>
        <v>0.3662447257</v>
      </c>
      <c r="AO441" s="13">
        <f t="shared" si="16"/>
        <v>0.5712383489</v>
      </c>
      <c r="AP441" s="8">
        <v>12.0</v>
      </c>
      <c r="AQ441" s="14">
        <v>8.11</v>
      </c>
      <c r="AR441" s="19">
        <v>17.85</v>
      </c>
      <c r="AS441" s="26">
        <v>2.0</v>
      </c>
      <c r="AT441" s="27">
        <v>0.85</v>
      </c>
      <c r="AU441" s="8">
        <v>3.0</v>
      </c>
      <c r="AV441" s="27">
        <v>0.382</v>
      </c>
      <c r="AW441" s="19">
        <v>50.3</v>
      </c>
      <c r="AX441" s="19">
        <v>19.0</v>
      </c>
      <c r="AY441" s="27">
        <v>3.414</v>
      </c>
      <c r="AZ441" s="27">
        <v>7.814</v>
      </c>
      <c r="BA441" s="19">
        <v>52.84</v>
      </c>
      <c r="BB441" s="13">
        <f t="shared" si="17"/>
        <v>0.09399075501</v>
      </c>
      <c r="BC441" s="28">
        <f t="shared" si="18"/>
        <v>0.9393939394</v>
      </c>
      <c r="BD441" s="26">
        <f t="shared" si="19"/>
        <v>1033.384694</v>
      </c>
      <c r="BE441" s="13">
        <f t="shared" si="20"/>
        <v>0.0333846944</v>
      </c>
      <c r="BF441" s="18">
        <f t="shared" si="21"/>
        <v>3.291810946</v>
      </c>
      <c r="BG441" s="18">
        <f t="shared" si="22"/>
        <v>1.618923416</v>
      </c>
      <c r="BH441" s="14">
        <f t="shared" si="23"/>
        <v>35.0227099</v>
      </c>
      <c r="BI441" s="14">
        <f t="shared" si="24"/>
        <v>26.71223636</v>
      </c>
      <c r="BJ441" s="14">
        <f t="shared" si="25"/>
        <v>63.8395467</v>
      </c>
      <c r="BK441" s="14">
        <f t="shared" si="26"/>
        <v>50.56437469</v>
      </c>
      <c r="BL441" s="14">
        <f t="shared" si="27"/>
        <v>13.27517201</v>
      </c>
      <c r="BM441" s="19">
        <v>61.0</v>
      </c>
      <c r="BN441" s="19">
        <v>30.0</v>
      </c>
      <c r="BO441" s="26">
        <v>588.0</v>
      </c>
      <c r="BP441" s="26">
        <v>465.0</v>
      </c>
      <c r="BQ441" s="19">
        <v>228.0</v>
      </c>
      <c r="BR441" s="19">
        <v>189.0</v>
      </c>
      <c r="BS441" s="19">
        <v>306.0</v>
      </c>
      <c r="BT441" s="19">
        <v>253.0</v>
      </c>
      <c r="BU441" s="19">
        <v>592.0</v>
      </c>
      <c r="BV441" s="19">
        <v>435.0</v>
      </c>
      <c r="BW441" s="13">
        <f t="shared" si="28"/>
        <v>0.576436222</v>
      </c>
      <c r="BX441" s="14">
        <v>3.81</v>
      </c>
      <c r="BY441" s="29">
        <f t="shared" si="29"/>
        <v>4.043451638</v>
      </c>
      <c r="BZ441" s="18">
        <f t="shared" si="30"/>
        <v>2.441414795</v>
      </c>
      <c r="CA441" s="18">
        <f t="shared" si="31"/>
        <v>1.968882899</v>
      </c>
      <c r="CB441" s="14">
        <f t="shared" si="32"/>
        <v>32.41568806</v>
      </c>
      <c r="CC441" s="14">
        <f t="shared" si="33"/>
        <v>28.46217119</v>
      </c>
      <c r="CD441" s="14">
        <f t="shared" si="34"/>
        <v>58.18442744</v>
      </c>
      <c r="CE441" s="14">
        <f t="shared" si="35"/>
        <v>52.07301492</v>
      </c>
      <c r="CF441" s="14">
        <f t="shared" si="36"/>
        <v>7.163759491</v>
      </c>
      <c r="CG441" s="7">
        <v>3809.266667</v>
      </c>
      <c r="CH441" s="7">
        <v>155.0</v>
      </c>
      <c r="CI441" s="7">
        <v>125.0</v>
      </c>
      <c r="CJ441" s="26">
        <v>1903.0</v>
      </c>
      <c r="CK441" s="7">
        <v>1682.0</v>
      </c>
      <c r="CL441" s="7">
        <v>708.0</v>
      </c>
      <c r="CM441" s="7">
        <v>645.0</v>
      </c>
      <c r="CN441" s="7">
        <v>928.0</v>
      </c>
      <c r="CO441" s="7">
        <v>854.0</v>
      </c>
      <c r="CP441" s="19">
        <v>10.0</v>
      </c>
      <c r="CQ441" s="19">
        <v>12.0</v>
      </c>
      <c r="CR441" s="26">
        <f t="shared" si="37"/>
        <v>2</v>
      </c>
      <c r="CS441" s="18">
        <f t="shared" si="38"/>
        <v>0.522875817</v>
      </c>
      <c r="CT441" s="18">
        <f t="shared" si="39"/>
        <v>0.6274509804</v>
      </c>
      <c r="CU441" s="18">
        <f t="shared" si="40"/>
        <v>0.1045751634</v>
      </c>
      <c r="CV441" s="30">
        <v>51.16</v>
      </c>
      <c r="CW441" s="30">
        <v>38.9</v>
      </c>
      <c r="CX441" s="30">
        <v>29.33</v>
      </c>
      <c r="CY441" s="30">
        <v>44.65</v>
      </c>
      <c r="CZ441" s="30">
        <v>42.26</v>
      </c>
      <c r="DA441" s="30">
        <v>36.89</v>
      </c>
      <c r="DB441" s="7">
        <v>5.0</v>
      </c>
      <c r="DC441" s="7">
        <v>3.0</v>
      </c>
      <c r="DD441" s="13">
        <f t="shared" si="41"/>
        <v>0.625</v>
      </c>
      <c r="DE441" s="7">
        <v>0.01</v>
      </c>
      <c r="DF441" s="7">
        <v>0.48</v>
      </c>
      <c r="DG441" s="7">
        <v>0.0</v>
      </c>
      <c r="DH441" s="7">
        <v>1.0</v>
      </c>
      <c r="DI441" s="7">
        <v>2.0</v>
      </c>
      <c r="DJ441" s="8" t="s">
        <v>4550</v>
      </c>
      <c r="DK441" s="7" t="s">
        <v>4551</v>
      </c>
    </row>
    <row r="442" ht="12.75" customHeight="1">
      <c r="A442" s="7" t="s">
        <v>2155</v>
      </c>
      <c r="B442" s="7" t="s">
        <v>2156</v>
      </c>
      <c r="C442" s="8" t="s">
        <v>173</v>
      </c>
      <c r="D442" s="9" t="s">
        <v>150</v>
      </c>
      <c r="E442" s="7">
        <v>82.0</v>
      </c>
      <c r="F442" s="7">
        <v>15.0</v>
      </c>
      <c r="G442" s="7">
        <v>44.0</v>
      </c>
      <c r="H442" s="24">
        <f t="shared" si="1"/>
        <v>59</v>
      </c>
      <c r="I442" s="25">
        <f t="shared" si="2"/>
        <v>2.842992906</v>
      </c>
      <c r="J442" s="19">
        <v>11.0</v>
      </c>
      <c r="K442" s="19">
        <v>29.0</v>
      </c>
      <c r="L442" s="19">
        <v>11.0</v>
      </c>
      <c r="M442" s="19">
        <v>132.0</v>
      </c>
      <c r="N442" s="19">
        <v>41.0</v>
      </c>
      <c r="O442" s="19">
        <v>40.0</v>
      </c>
      <c r="P442" s="19">
        <v>138.0</v>
      </c>
      <c r="Q442" s="10">
        <f t="shared" si="3"/>
        <v>0.1136363636</v>
      </c>
      <c r="R442" s="10">
        <f t="shared" si="4"/>
        <v>0.07042253521</v>
      </c>
      <c r="S442" s="7">
        <v>74710.0</v>
      </c>
      <c r="T442" s="14">
        <f t="shared" si="5"/>
        <v>15.18495935</v>
      </c>
      <c r="U442" s="14">
        <v>1144.28</v>
      </c>
      <c r="V442" s="14">
        <f t="shared" si="6"/>
        <v>13.95463415</v>
      </c>
      <c r="W442" s="14">
        <v>2794.1</v>
      </c>
      <c r="X442" s="14">
        <f t="shared" si="7"/>
        <v>34.07439024</v>
      </c>
      <c r="Y442" s="13">
        <f t="shared" si="8"/>
        <v>0.290545859</v>
      </c>
      <c r="Z442" s="12">
        <f t="shared" si="9"/>
        <v>283.8484848</v>
      </c>
      <c r="AA442" s="19">
        <v>26.0</v>
      </c>
      <c r="AB442" s="19">
        <v>64.0</v>
      </c>
      <c r="AC442" s="19">
        <v>50.0</v>
      </c>
      <c r="AD442" s="19">
        <v>45.0</v>
      </c>
      <c r="AE442" s="19">
        <v>52.0</v>
      </c>
      <c r="AF442" s="10">
        <f t="shared" si="10"/>
        <v>0.1666666667</v>
      </c>
      <c r="AG442" s="10">
        <f t="shared" si="11"/>
        <v>0.6060606061</v>
      </c>
      <c r="AH442" s="10">
        <f t="shared" si="12"/>
        <v>0.7727272727</v>
      </c>
      <c r="AI442" s="19">
        <v>365.0</v>
      </c>
      <c r="AJ442" s="13">
        <f t="shared" si="13"/>
        <v>0.3624627607</v>
      </c>
      <c r="AK442" s="19">
        <v>283.0</v>
      </c>
      <c r="AL442" s="13">
        <f t="shared" si="14"/>
        <v>0.2810327706</v>
      </c>
      <c r="AM442" s="19">
        <v>359.0</v>
      </c>
      <c r="AN442" s="13">
        <f t="shared" si="15"/>
        <v>0.3565044687</v>
      </c>
      <c r="AO442" s="13">
        <f t="shared" si="16"/>
        <v>0.5632716049</v>
      </c>
      <c r="AP442" s="8">
        <v>13.0</v>
      </c>
      <c r="AQ442" s="14">
        <v>6.51</v>
      </c>
      <c r="AR442" s="19">
        <v>17.52</v>
      </c>
      <c r="AS442" s="26">
        <v>4.0</v>
      </c>
      <c r="AT442" s="27">
        <v>0.783</v>
      </c>
      <c r="AU442" s="8">
        <v>2.0</v>
      </c>
      <c r="AV442" s="27">
        <v>0.045</v>
      </c>
      <c r="AW442" s="19">
        <v>50.02</v>
      </c>
      <c r="AX442" s="19">
        <v>18.42</v>
      </c>
      <c r="AY442" s="27">
        <v>1.6560000000000001</v>
      </c>
      <c r="AZ442" s="27">
        <v>2.54</v>
      </c>
      <c r="BA442" s="19">
        <v>51.4</v>
      </c>
      <c r="BB442" s="13">
        <f t="shared" si="17"/>
        <v>0.1021671827</v>
      </c>
      <c r="BC442" s="28">
        <f t="shared" si="18"/>
        <v>0.9140186916</v>
      </c>
      <c r="BD442" s="26">
        <f t="shared" si="19"/>
        <v>1016.185874</v>
      </c>
      <c r="BE442" s="13">
        <f t="shared" si="20"/>
        <v>0.01618587425</v>
      </c>
      <c r="BF442" s="18">
        <f t="shared" si="21"/>
        <v>3.460691439</v>
      </c>
      <c r="BG442" s="18">
        <f t="shared" si="22"/>
        <v>2.411997064</v>
      </c>
      <c r="BH442" s="14">
        <f t="shared" si="23"/>
        <v>33.87282833</v>
      </c>
      <c r="BI442" s="14">
        <f t="shared" si="24"/>
        <v>28.05257454</v>
      </c>
      <c r="BJ442" s="14">
        <f t="shared" si="25"/>
        <v>59.7755794</v>
      </c>
      <c r="BK442" s="14">
        <f t="shared" si="26"/>
        <v>54.00776034</v>
      </c>
      <c r="BL442" s="14">
        <f t="shared" si="27"/>
        <v>5.767819065</v>
      </c>
      <c r="BM442" s="19">
        <v>66.0</v>
      </c>
      <c r="BN442" s="19">
        <v>46.0</v>
      </c>
      <c r="BO442" s="26">
        <v>580.0</v>
      </c>
      <c r="BP442" s="26">
        <v>489.0</v>
      </c>
      <c r="BQ442" s="19">
        <v>229.0</v>
      </c>
      <c r="BR442" s="19">
        <v>214.0</v>
      </c>
      <c r="BS442" s="19">
        <v>265.0</v>
      </c>
      <c r="BT442" s="19">
        <v>281.0</v>
      </c>
      <c r="BU442" s="19">
        <v>607.0</v>
      </c>
      <c r="BV442" s="19">
        <v>507.0</v>
      </c>
      <c r="BW442" s="13">
        <f t="shared" si="28"/>
        <v>0.5448833034</v>
      </c>
      <c r="BX442" s="14">
        <v>4.15</v>
      </c>
      <c r="BY442" s="29">
        <f t="shared" si="29"/>
        <v>1.664300547</v>
      </c>
      <c r="BZ442" s="18">
        <f t="shared" si="30"/>
        <v>2.467433015</v>
      </c>
      <c r="CA442" s="18">
        <f t="shared" si="31"/>
        <v>1.949576703</v>
      </c>
      <c r="CB442" s="14">
        <f t="shared" si="32"/>
        <v>29.94427967</v>
      </c>
      <c r="CC442" s="14">
        <f t="shared" si="33"/>
        <v>27.43115345</v>
      </c>
      <c r="CD442" s="14">
        <f t="shared" si="34"/>
        <v>56.17217876</v>
      </c>
      <c r="CE442" s="14">
        <f t="shared" si="35"/>
        <v>53.99413603</v>
      </c>
      <c r="CF442" s="14">
        <f t="shared" si="36"/>
        <v>3.589776342</v>
      </c>
      <c r="CG442" s="7">
        <v>3939.316667</v>
      </c>
      <c r="CH442" s="7">
        <v>162.0</v>
      </c>
      <c r="CI442" s="7">
        <v>128.0</v>
      </c>
      <c r="CJ442" s="26">
        <v>1804.0</v>
      </c>
      <c r="CK442" s="7">
        <v>1673.0</v>
      </c>
      <c r="CL442" s="7">
        <v>751.0</v>
      </c>
      <c r="CM442" s="7">
        <v>768.0</v>
      </c>
      <c r="CN442" s="7">
        <v>971.0</v>
      </c>
      <c r="CO442" s="7">
        <v>976.0</v>
      </c>
      <c r="CP442" s="19">
        <v>12.0</v>
      </c>
      <c r="CQ442" s="19">
        <v>15.0</v>
      </c>
      <c r="CR442" s="26">
        <f t="shared" si="37"/>
        <v>3</v>
      </c>
      <c r="CS442" s="18">
        <f t="shared" si="38"/>
        <v>0.5782358453</v>
      </c>
      <c r="CT442" s="18">
        <f t="shared" si="39"/>
        <v>0.7227948066</v>
      </c>
      <c r="CU442" s="18">
        <f t="shared" si="40"/>
        <v>0.1445589613</v>
      </c>
      <c r="CV442" s="30">
        <v>53.15</v>
      </c>
      <c r="CW442" s="30">
        <v>47.45</v>
      </c>
      <c r="CX442" s="30">
        <v>43.07</v>
      </c>
      <c r="CY442" s="30">
        <v>38.32</v>
      </c>
      <c r="CZ442" s="30">
        <v>49.56</v>
      </c>
      <c r="DA442" s="30">
        <v>43.26</v>
      </c>
      <c r="DB442" s="7">
        <v>497.0</v>
      </c>
      <c r="DC442" s="7">
        <v>545.0</v>
      </c>
      <c r="DD442" s="13">
        <f t="shared" si="41"/>
        <v>0.4769673704</v>
      </c>
      <c r="DE442" s="7">
        <v>-2.48</v>
      </c>
      <c r="DF442" s="7">
        <v>-18.4</v>
      </c>
      <c r="DG442" s="7">
        <v>343.0</v>
      </c>
      <c r="DH442" s="7">
        <v>349.0</v>
      </c>
      <c r="DI442" s="7">
        <v>271.0</v>
      </c>
      <c r="DJ442" s="8" t="s">
        <v>4552</v>
      </c>
      <c r="DK442" s="7" t="s">
        <v>4553</v>
      </c>
    </row>
    <row r="443" ht="12.75" customHeight="1">
      <c r="A443" s="7" t="s">
        <v>479</v>
      </c>
      <c r="B443" s="7" t="s">
        <v>2158</v>
      </c>
      <c r="C443" s="8" t="s">
        <v>158</v>
      </c>
      <c r="D443" s="9" t="s">
        <v>174</v>
      </c>
      <c r="E443" s="7">
        <v>1.0</v>
      </c>
      <c r="F443" s="7">
        <v>0.0</v>
      </c>
      <c r="G443" s="7">
        <v>0.0</v>
      </c>
      <c r="H443" s="24">
        <f t="shared" si="1"/>
        <v>0</v>
      </c>
      <c r="I443" s="25">
        <f t="shared" si="2"/>
        <v>0</v>
      </c>
      <c r="J443" s="19">
        <v>0.0</v>
      </c>
      <c r="K443" s="19">
        <v>0.0</v>
      </c>
      <c r="L443" s="19">
        <v>0.0</v>
      </c>
      <c r="M443" s="19">
        <v>1.0</v>
      </c>
      <c r="N443" s="19">
        <v>0.0</v>
      </c>
      <c r="O443" s="19">
        <v>1.0</v>
      </c>
      <c r="P443" s="19">
        <v>0.0</v>
      </c>
      <c r="Q443" s="10">
        <f t="shared" si="3"/>
        <v>0</v>
      </c>
      <c r="R443" s="10">
        <f t="shared" si="4"/>
        <v>0</v>
      </c>
      <c r="S443" s="7">
        <v>1003.0</v>
      </c>
      <c r="T443" s="14">
        <f t="shared" si="5"/>
        <v>16.71666667</v>
      </c>
      <c r="U443" s="14">
        <v>14.88</v>
      </c>
      <c r="V443" s="14">
        <f t="shared" si="6"/>
        <v>14.88</v>
      </c>
      <c r="W443" s="14">
        <v>28.29</v>
      </c>
      <c r="X443" s="14">
        <f t="shared" si="7"/>
        <v>28.29</v>
      </c>
      <c r="Y443" s="13">
        <f t="shared" si="8"/>
        <v>0.3446838082</v>
      </c>
      <c r="Z443" s="12">
        <f t="shared" si="9"/>
        <v>0</v>
      </c>
      <c r="AA443" s="19">
        <v>1.0</v>
      </c>
      <c r="AB443" s="19">
        <v>0.0</v>
      </c>
      <c r="AC443" s="19">
        <v>0.0</v>
      </c>
      <c r="AD443" s="19">
        <v>0.0</v>
      </c>
      <c r="AE443" s="19">
        <v>0.0</v>
      </c>
      <c r="AF443" s="10">
        <f t="shared" si="10"/>
        <v>0</v>
      </c>
      <c r="AG443" s="10">
        <f t="shared" si="11"/>
        <v>0</v>
      </c>
      <c r="AH443" s="10">
        <f t="shared" si="12"/>
        <v>0</v>
      </c>
      <c r="AI443" s="19">
        <v>0.0</v>
      </c>
      <c r="AJ443" s="13">
        <f t="shared" si="13"/>
        <v>0</v>
      </c>
      <c r="AK443" s="19">
        <v>7.0</v>
      </c>
      <c r="AL443" s="13">
        <f t="shared" si="14"/>
        <v>0.5</v>
      </c>
      <c r="AM443" s="19">
        <v>7.0</v>
      </c>
      <c r="AN443" s="13">
        <f t="shared" si="15"/>
        <v>0.5</v>
      </c>
      <c r="AO443" s="13">
        <f t="shared" si="16"/>
        <v>0</v>
      </c>
      <c r="AP443" s="8">
        <v>1.0</v>
      </c>
      <c r="AQ443" s="14">
        <v>-40.0</v>
      </c>
      <c r="AR443" s="19">
        <v>16.95</v>
      </c>
      <c r="AS443" s="26">
        <v>7.0</v>
      </c>
      <c r="AT443" s="27"/>
      <c r="AU443" s="8">
        <v>9.0</v>
      </c>
      <c r="AV443" s="27"/>
      <c r="AW443" s="19">
        <v>45.64</v>
      </c>
      <c r="AX443" s="19">
        <v>16.03</v>
      </c>
      <c r="AY443" s="27"/>
      <c r="AZ443" s="27"/>
      <c r="BA443" s="19">
        <v>47.92</v>
      </c>
      <c r="BB443" s="13">
        <f t="shared" si="17"/>
        <v>0.2</v>
      </c>
      <c r="BC443" s="28">
        <f t="shared" si="18"/>
        <v>0.9166666667</v>
      </c>
      <c r="BD443" s="26">
        <f t="shared" si="19"/>
        <v>1116.666667</v>
      </c>
      <c r="BE443" s="13">
        <f t="shared" si="20"/>
        <v>0.1166666667</v>
      </c>
      <c r="BF443" s="18">
        <f t="shared" si="21"/>
        <v>4.032258065</v>
      </c>
      <c r="BG443" s="18">
        <f t="shared" si="22"/>
        <v>4.032258065</v>
      </c>
      <c r="BH443" s="14">
        <f t="shared" si="23"/>
        <v>20.16129032</v>
      </c>
      <c r="BI443" s="14">
        <f t="shared" si="24"/>
        <v>48.38709677</v>
      </c>
      <c r="BJ443" s="14">
        <f t="shared" si="25"/>
        <v>36.29032258</v>
      </c>
      <c r="BK443" s="14">
        <f t="shared" si="26"/>
        <v>72.58064516</v>
      </c>
      <c r="BL443" s="14">
        <f t="shared" si="27"/>
        <v>-36.29032258</v>
      </c>
      <c r="BM443" s="19">
        <v>1.0</v>
      </c>
      <c r="BN443" s="19">
        <v>1.0</v>
      </c>
      <c r="BO443" s="26">
        <v>4.0</v>
      </c>
      <c r="BP443" s="26">
        <v>11.0</v>
      </c>
      <c r="BQ443" s="19">
        <v>1.0</v>
      </c>
      <c r="BR443" s="19">
        <v>0.0</v>
      </c>
      <c r="BS443" s="19">
        <v>3.0</v>
      </c>
      <c r="BT443" s="19">
        <v>6.0</v>
      </c>
      <c r="BU443" s="19">
        <v>2.0</v>
      </c>
      <c r="BV443" s="19">
        <v>7.0</v>
      </c>
      <c r="BW443" s="13">
        <f t="shared" si="28"/>
        <v>0.2222222222</v>
      </c>
      <c r="BX443" s="14">
        <v>-32.32</v>
      </c>
      <c r="BY443" s="29">
        <f t="shared" si="29"/>
        <v>-24.38032258</v>
      </c>
      <c r="BZ443" s="18">
        <f t="shared" si="30"/>
        <v>4.013377926</v>
      </c>
      <c r="CA443" s="18">
        <f t="shared" si="31"/>
        <v>2.006688963</v>
      </c>
      <c r="CB443" s="14">
        <f t="shared" si="32"/>
        <v>34.11371237</v>
      </c>
      <c r="CC443" s="14">
        <f t="shared" si="33"/>
        <v>16.05351171</v>
      </c>
      <c r="CD443" s="14">
        <f t="shared" si="34"/>
        <v>50.16722408</v>
      </c>
      <c r="CE443" s="14">
        <f t="shared" si="35"/>
        <v>36.12040134</v>
      </c>
      <c r="CF443" s="14">
        <f t="shared" si="36"/>
        <v>-50.33714532</v>
      </c>
      <c r="CG443" s="7">
        <v>29.9</v>
      </c>
      <c r="CH443" s="7">
        <v>2.0</v>
      </c>
      <c r="CI443" s="7">
        <v>1.0</v>
      </c>
      <c r="CJ443" s="26">
        <v>15.0</v>
      </c>
      <c r="CK443" s="7">
        <v>7.0</v>
      </c>
      <c r="CL443" s="7">
        <v>3.0</v>
      </c>
      <c r="CM443" s="7">
        <v>4.0</v>
      </c>
      <c r="CN443" s="7">
        <v>5.0</v>
      </c>
      <c r="CO443" s="7">
        <v>6.0</v>
      </c>
      <c r="CP443" s="19">
        <v>0.0</v>
      </c>
      <c r="CQ443" s="19">
        <v>0.0</v>
      </c>
      <c r="CR443" s="26">
        <f t="shared" si="37"/>
        <v>0</v>
      </c>
      <c r="CS443" s="18">
        <f t="shared" si="38"/>
        <v>0</v>
      </c>
      <c r="CT443" s="18">
        <f t="shared" si="39"/>
        <v>0</v>
      </c>
      <c r="CU443" s="18">
        <f t="shared" si="40"/>
        <v>0</v>
      </c>
      <c r="CV443" s="30">
        <v>0.28</v>
      </c>
      <c r="CW443" s="30">
        <v>0.92</v>
      </c>
      <c r="CX443" s="30">
        <v>0.45</v>
      </c>
      <c r="CY443" s="30">
        <v>0.0</v>
      </c>
      <c r="CZ443" s="30">
        <v>0.28</v>
      </c>
      <c r="DA443" s="30">
        <v>0.25</v>
      </c>
      <c r="DB443" s="7">
        <v>0.0</v>
      </c>
      <c r="DC443" s="7">
        <v>0.0</v>
      </c>
      <c r="DD443" s="13" t="str">
        <f t="shared" si="41"/>
        <v> </v>
      </c>
      <c r="DE443" s="7">
        <v>0.0</v>
      </c>
      <c r="DF443" s="7">
        <v>0.0</v>
      </c>
      <c r="DG443" s="7">
        <v>0.0</v>
      </c>
      <c r="DH443" s="7">
        <v>0.0</v>
      </c>
      <c r="DI443" s="7">
        <v>0.0</v>
      </c>
      <c r="DJ443" s="8"/>
      <c r="DK443" s="7" t="s">
        <v>4554</v>
      </c>
    </row>
    <row r="444" ht="12.75" customHeight="1">
      <c r="A444" s="7" t="s">
        <v>164</v>
      </c>
      <c r="B444" s="7" t="s">
        <v>2160</v>
      </c>
      <c r="C444" s="8" t="s">
        <v>222</v>
      </c>
      <c r="D444" s="9" t="s">
        <v>159</v>
      </c>
      <c r="E444" s="7">
        <v>78.0</v>
      </c>
      <c r="F444" s="7">
        <v>13.0</v>
      </c>
      <c r="G444" s="7">
        <v>17.0</v>
      </c>
      <c r="H444" s="24">
        <f t="shared" si="1"/>
        <v>30</v>
      </c>
      <c r="I444" s="25">
        <f t="shared" si="2"/>
        <v>1.6067842</v>
      </c>
      <c r="J444" s="19">
        <v>11.0</v>
      </c>
      <c r="K444" s="19">
        <v>6.0</v>
      </c>
      <c r="L444" s="19">
        <v>9.0</v>
      </c>
      <c r="M444" s="19">
        <v>115.0</v>
      </c>
      <c r="N444" s="19">
        <v>44.0</v>
      </c>
      <c r="O444" s="19">
        <v>73.0</v>
      </c>
      <c r="P444" s="19">
        <v>131.0</v>
      </c>
      <c r="Q444" s="10">
        <f t="shared" si="3"/>
        <v>0.1130434783</v>
      </c>
      <c r="R444" s="10">
        <f t="shared" si="4"/>
        <v>0.05603448276</v>
      </c>
      <c r="S444" s="7">
        <v>67215.0</v>
      </c>
      <c r="T444" s="14">
        <f t="shared" si="5"/>
        <v>14.36217949</v>
      </c>
      <c r="U444" s="14">
        <v>1052.57</v>
      </c>
      <c r="V444" s="14">
        <f t="shared" si="6"/>
        <v>13.49448718</v>
      </c>
      <c r="W444" s="14">
        <v>2595.3</v>
      </c>
      <c r="X444" s="14">
        <f t="shared" si="7"/>
        <v>33.27307692</v>
      </c>
      <c r="Y444" s="13">
        <f t="shared" si="8"/>
        <v>0.2885437255</v>
      </c>
      <c r="Z444" s="12">
        <f t="shared" si="9"/>
        <v>79.10526316</v>
      </c>
      <c r="AA444" s="19">
        <v>31.0</v>
      </c>
      <c r="AB444" s="19">
        <v>137.0</v>
      </c>
      <c r="AC444" s="19">
        <v>72.0</v>
      </c>
      <c r="AD444" s="19">
        <v>27.0</v>
      </c>
      <c r="AE444" s="19">
        <v>22.0</v>
      </c>
      <c r="AF444" s="10">
        <f t="shared" si="10"/>
        <v>0.2894736842</v>
      </c>
      <c r="AG444" s="10">
        <f t="shared" si="11"/>
        <v>0.3947368421</v>
      </c>
      <c r="AH444" s="10">
        <f t="shared" si="12"/>
        <v>0.6842105263</v>
      </c>
      <c r="AI444" s="19">
        <v>329.0</v>
      </c>
      <c r="AJ444" s="13">
        <f t="shared" si="13"/>
        <v>0.3018348624</v>
      </c>
      <c r="AK444" s="19">
        <v>320.0</v>
      </c>
      <c r="AL444" s="13">
        <f t="shared" si="14"/>
        <v>0.2935779817</v>
      </c>
      <c r="AM444" s="19">
        <v>441.0</v>
      </c>
      <c r="AN444" s="13">
        <f t="shared" si="15"/>
        <v>0.404587156</v>
      </c>
      <c r="AO444" s="13">
        <f t="shared" si="16"/>
        <v>0.5069337442</v>
      </c>
      <c r="AP444" s="8">
        <v>7.0</v>
      </c>
      <c r="AQ444" s="14">
        <v>-2.64</v>
      </c>
      <c r="AR444" s="19">
        <v>17.96</v>
      </c>
      <c r="AS444" s="26">
        <v>3.0</v>
      </c>
      <c r="AT444" s="27">
        <v>1.268</v>
      </c>
      <c r="AU444" s="8">
        <v>3.0</v>
      </c>
      <c r="AV444" s="27">
        <v>0.535</v>
      </c>
      <c r="AW444" s="19">
        <v>50.47</v>
      </c>
      <c r="AX444" s="19">
        <v>18.66</v>
      </c>
      <c r="AY444" s="27">
        <v>2.646</v>
      </c>
      <c r="AZ444" s="27">
        <v>4.823</v>
      </c>
      <c r="BA444" s="19">
        <v>51.41</v>
      </c>
      <c r="BB444" s="13">
        <f t="shared" si="17"/>
        <v>0.07584830339</v>
      </c>
      <c r="BC444" s="28">
        <f t="shared" si="18"/>
        <v>0.9256360078</v>
      </c>
      <c r="BD444" s="26">
        <f t="shared" si="19"/>
        <v>1001.484311</v>
      </c>
      <c r="BE444" s="13">
        <f t="shared" si="20"/>
        <v>0.001484311221</v>
      </c>
      <c r="BF444" s="18">
        <f t="shared" si="21"/>
        <v>2.166126718</v>
      </c>
      <c r="BG444" s="18">
        <f t="shared" si="22"/>
        <v>2.166126718</v>
      </c>
      <c r="BH444" s="14">
        <f t="shared" si="23"/>
        <v>28.55867068</v>
      </c>
      <c r="BI444" s="14">
        <f t="shared" si="24"/>
        <v>29.12870403</v>
      </c>
      <c r="BJ444" s="14">
        <f t="shared" si="25"/>
        <v>55.74926133</v>
      </c>
      <c r="BK444" s="14">
        <f t="shared" si="26"/>
        <v>54.3811813</v>
      </c>
      <c r="BL444" s="14">
        <f t="shared" si="27"/>
        <v>1.368080033</v>
      </c>
      <c r="BM444" s="19">
        <v>38.0</v>
      </c>
      <c r="BN444" s="19">
        <v>38.0</v>
      </c>
      <c r="BO444" s="26">
        <v>463.0</v>
      </c>
      <c r="BP444" s="26">
        <v>473.0</v>
      </c>
      <c r="BQ444" s="19">
        <v>200.0</v>
      </c>
      <c r="BR444" s="19">
        <v>197.0</v>
      </c>
      <c r="BS444" s="19">
        <v>277.0</v>
      </c>
      <c r="BT444" s="19">
        <v>246.0</v>
      </c>
      <c r="BU444" s="19">
        <v>464.0</v>
      </c>
      <c r="BV444" s="19">
        <v>492.0</v>
      </c>
      <c r="BW444" s="13">
        <f t="shared" si="28"/>
        <v>0.4853556485</v>
      </c>
      <c r="BX444" s="14">
        <v>-2.21</v>
      </c>
      <c r="BY444" s="29">
        <f t="shared" si="29"/>
        <v>-3.176329829</v>
      </c>
      <c r="BZ444" s="18">
        <f t="shared" si="30"/>
        <v>2.141249245</v>
      </c>
      <c r="CA444" s="18">
        <f t="shared" si="31"/>
        <v>2.207133837</v>
      </c>
      <c r="CB444" s="14">
        <f t="shared" si="32"/>
        <v>28.90686481</v>
      </c>
      <c r="CC444" s="14">
        <f t="shared" si="33"/>
        <v>28.24801889</v>
      </c>
      <c r="CD444" s="14">
        <f t="shared" si="34"/>
        <v>54.98069216</v>
      </c>
      <c r="CE444" s="14">
        <f t="shared" si="35"/>
        <v>52.18059699</v>
      </c>
      <c r="CF444" s="14">
        <f t="shared" si="36"/>
        <v>-1.432015134</v>
      </c>
      <c r="CG444" s="7">
        <v>3642.733333</v>
      </c>
      <c r="CH444" s="7">
        <v>130.0</v>
      </c>
      <c r="CI444" s="7">
        <v>134.0</v>
      </c>
      <c r="CJ444" s="26">
        <v>1625.0</v>
      </c>
      <c r="CK444" s="7">
        <v>1581.0</v>
      </c>
      <c r="CL444" s="7">
        <v>681.0</v>
      </c>
      <c r="CM444" s="7">
        <v>639.0</v>
      </c>
      <c r="CN444" s="7">
        <v>902.0</v>
      </c>
      <c r="CO444" s="7">
        <v>814.0</v>
      </c>
      <c r="CP444" s="19">
        <v>10.0</v>
      </c>
      <c r="CQ444" s="19">
        <v>9.0</v>
      </c>
      <c r="CR444" s="26">
        <f t="shared" si="37"/>
        <v>-1</v>
      </c>
      <c r="CS444" s="18">
        <f t="shared" si="38"/>
        <v>0.5355947333</v>
      </c>
      <c r="CT444" s="18">
        <f t="shared" si="39"/>
        <v>0.48203526</v>
      </c>
      <c r="CU444" s="18">
        <f t="shared" si="40"/>
        <v>-0.05355947333</v>
      </c>
      <c r="CV444" s="30">
        <v>41.05</v>
      </c>
      <c r="CW444" s="30">
        <v>43.06</v>
      </c>
      <c r="CX444" s="30">
        <v>41.92</v>
      </c>
      <c r="CY444" s="30">
        <v>66.24</v>
      </c>
      <c r="CZ444" s="30">
        <v>35.68</v>
      </c>
      <c r="DA444" s="30">
        <v>45.69</v>
      </c>
      <c r="DB444" s="7">
        <v>7.0</v>
      </c>
      <c r="DC444" s="7">
        <v>2.0</v>
      </c>
      <c r="DD444" s="13">
        <f t="shared" si="41"/>
        <v>0.7777777778</v>
      </c>
      <c r="DE444" s="7">
        <v>-0.02</v>
      </c>
      <c r="DF444" s="7">
        <v>0.27</v>
      </c>
      <c r="DG444" s="7">
        <v>4.0</v>
      </c>
      <c r="DH444" s="7">
        <v>4.0</v>
      </c>
      <c r="DI444" s="7">
        <v>1.0</v>
      </c>
      <c r="DJ444" s="8" t="s">
        <v>4555</v>
      </c>
      <c r="DK444" s="7" t="s">
        <v>4556</v>
      </c>
    </row>
    <row r="445" ht="12.75" customHeight="1">
      <c r="A445" s="7" t="s">
        <v>2165</v>
      </c>
      <c r="B445" s="7" t="s">
        <v>2166</v>
      </c>
      <c r="C445" s="8" t="s">
        <v>237</v>
      </c>
      <c r="D445" s="9" t="s">
        <v>150</v>
      </c>
      <c r="E445" s="7">
        <v>81.0</v>
      </c>
      <c r="F445" s="7">
        <v>2.0</v>
      </c>
      <c r="G445" s="7">
        <v>11.0</v>
      </c>
      <c r="H445" s="24">
        <f t="shared" si="1"/>
        <v>13</v>
      </c>
      <c r="I445" s="25">
        <f t="shared" si="2"/>
        <v>1.04719071</v>
      </c>
      <c r="J445" s="19">
        <v>2.0</v>
      </c>
      <c r="K445" s="19">
        <v>6.0</v>
      </c>
      <c r="L445" s="19">
        <v>4.0</v>
      </c>
      <c r="M445" s="19">
        <v>89.0</v>
      </c>
      <c r="N445" s="19">
        <v>24.0</v>
      </c>
      <c r="O445" s="19">
        <v>30.0</v>
      </c>
      <c r="P445" s="19">
        <v>84.0</v>
      </c>
      <c r="Q445" s="10">
        <f t="shared" si="3"/>
        <v>0.02247191011</v>
      </c>
      <c r="R445" s="10">
        <f t="shared" si="4"/>
        <v>0.01398601399</v>
      </c>
      <c r="S445" s="7">
        <v>44691.0</v>
      </c>
      <c r="T445" s="14">
        <f t="shared" si="5"/>
        <v>9.195679012</v>
      </c>
      <c r="U445" s="14">
        <v>740.79</v>
      </c>
      <c r="V445" s="14">
        <f t="shared" si="6"/>
        <v>9.145555556</v>
      </c>
      <c r="W445" s="14">
        <v>3136.61</v>
      </c>
      <c r="X445" s="14">
        <f t="shared" si="7"/>
        <v>38.72358025</v>
      </c>
      <c r="Y445" s="13">
        <f t="shared" si="8"/>
        <v>0.1910532831</v>
      </c>
      <c r="Z445" s="12">
        <f t="shared" si="9"/>
        <v>103.3333333</v>
      </c>
      <c r="AA445" s="19">
        <v>16.0</v>
      </c>
      <c r="AB445" s="19">
        <v>126.0</v>
      </c>
      <c r="AC445" s="19">
        <v>74.0</v>
      </c>
      <c r="AD445" s="19">
        <v>11.0</v>
      </c>
      <c r="AE445" s="19">
        <v>25.0</v>
      </c>
      <c r="AF445" s="10">
        <f t="shared" si="10"/>
        <v>0.1111111111</v>
      </c>
      <c r="AG445" s="10">
        <f t="shared" si="11"/>
        <v>0.5555555556</v>
      </c>
      <c r="AH445" s="10">
        <f t="shared" si="12"/>
        <v>0.6666666667</v>
      </c>
      <c r="AI445" s="19">
        <v>206.0</v>
      </c>
      <c r="AJ445" s="13">
        <f t="shared" si="13"/>
        <v>0.3070044709</v>
      </c>
      <c r="AK445" s="19">
        <v>220.0</v>
      </c>
      <c r="AL445" s="13">
        <f t="shared" si="14"/>
        <v>0.3278688525</v>
      </c>
      <c r="AM445" s="19">
        <v>245.0</v>
      </c>
      <c r="AN445" s="13">
        <f t="shared" si="15"/>
        <v>0.3651266766</v>
      </c>
      <c r="AO445" s="13">
        <f t="shared" si="16"/>
        <v>0.4835680751</v>
      </c>
      <c r="AP445" s="8">
        <v>7.0</v>
      </c>
      <c r="AQ445" s="14">
        <v>-3.54</v>
      </c>
      <c r="AR445" s="19">
        <v>16.59</v>
      </c>
      <c r="AS445" s="26">
        <v>16.0</v>
      </c>
      <c r="AT445" s="27">
        <v>-0.886</v>
      </c>
      <c r="AU445" s="8">
        <v>13.0</v>
      </c>
      <c r="AV445" s="27">
        <v>-1.591</v>
      </c>
      <c r="AW445" s="19">
        <v>49.37</v>
      </c>
      <c r="AX445" s="19">
        <v>16.26</v>
      </c>
      <c r="AY445" s="27">
        <v>-0.644</v>
      </c>
      <c r="AZ445" s="27">
        <v>1.7730000000000001</v>
      </c>
      <c r="BA445" s="19">
        <v>50.65</v>
      </c>
      <c r="BB445" s="13">
        <f t="shared" si="17"/>
        <v>0.05806451613</v>
      </c>
      <c r="BC445" s="28">
        <f t="shared" si="18"/>
        <v>0.9147058824</v>
      </c>
      <c r="BD445" s="26">
        <f t="shared" si="19"/>
        <v>972.7703985</v>
      </c>
      <c r="BE445" s="13">
        <f t="shared" si="20"/>
        <v>-0.02722960152</v>
      </c>
      <c r="BF445" s="18">
        <f t="shared" si="21"/>
        <v>1.457903049</v>
      </c>
      <c r="BG445" s="18">
        <f t="shared" si="22"/>
        <v>2.348843802</v>
      </c>
      <c r="BH445" s="14">
        <f t="shared" si="23"/>
        <v>25.1083303</v>
      </c>
      <c r="BI445" s="14">
        <f t="shared" si="24"/>
        <v>27.53816871</v>
      </c>
      <c r="BJ445" s="14">
        <f t="shared" si="25"/>
        <v>52.24152594</v>
      </c>
      <c r="BK445" s="14">
        <f t="shared" si="26"/>
        <v>51.75555826</v>
      </c>
      <c r="BL445" s="14">
        <f t="shared" si="27"/>
        <v>0.4859676831</v>
      </c>
      <c r="BM445" s="19">
        <v>18.0</v>
      </c>
      <c r="BN445" s="19">
        <v>29.0</v>
      </c>
      <c r="BO445" s="26">
        <v>292.0</v>
      </c>
      <c r="BP445" s="26">
        <v>311.0</v>
      </c>
      <c r="BQ445" s="19">
        <v>147.0</v>
      </c>
      <c r="BR445" s="19">
        <v>149.0</v>
      </c>
      <c r="BS445" s="19">
        <v>188.0</v>
      </c>
      <c r="BT445" s="19">
        <v>150.0</v>
      </c>
      <c r="BU445" s="19">
        <v>279.0</v>
      </c>
      <c r="BV445" s="19">
        <v>316.0</v>
      </c>
      <c r="BW445" s="13">
        <f t="shared" si="28"/>
        <v>0.468907563</v>
      </c>
      <c r="BX445" s="14">
        <v>-4.14</v>
      </c>
      <c r="BY445" s="29">
        <f t="shared" si="29"/>
        <v>-2.57366612</v>
      </c>
      <c r="BZ445" s="18">
        <f t="shared" si="30"/>
        <v>2.372276921</v>
      </c>
      <c r="CA445" s="18">
        <f t="shared" si="31"/>
        <v>2.139700752</v>
      </c>
      <c r="CB445" s="14">
        <f t="shared" si="32"/>
        <v>29.24257694</v>
      </c>
      <c r="CC445" s="14">
        <f t="shared" si="33"/>
        <v>28.93247539</v>
      </c>
      <c r="CD445" s="14">
        <f t="shared" si="34"/>
        <v>56.09737189</v>
      </c>
      <c r="CE445" s="14">
        <f t="shared" si="35"/>
        <v>55.32211799</v>
      </c>
      <c r="CF445" s="14">
        <f t="shared" si="36"/>
        <v>-0.2892862125</v>
      </c>
      <c r="CG445" s="7">
        <v>3869.7</v>
      </c>
      <c r="CH445" s="7">
        <v>153.0</v>
      </c>
      <c r="CI445" s="7">
        <v>138.0</v>
      </c>
      <c r="CJ445" s="26">
        <v>1733.0</v>
      </c>
      <c r="CK445" s="7">
        <v>1728.0</v>
      </c>
      <c r="CL445" s="7">
        <v>768.0</v>
      </c>
      <c r="CM445" s="7">
        <v>780.0</v>
      </c>
      <c r="CN445" s="7">
        <v>964.0</v>
      </c>
      <c r="CO445" s="7">
        <v>922.0</v>
      </c>
      <c r="CP445" s="19">
        <v>4.0</v>
      </c>
      <c r="CQ445" s="19">
        <v>8.0</v>
      </c>
      <c r="CR445" s="26">
        <f t="shared" si="37"/>
        <v>4</v>
      </c>
      <c r="CS445" s="18">
        <f t="shared" si="38"/>
        <v>0.322212526</v>
      </c>
      <c r="CT445" s="18">
        <f t="shared" si="39"/>
        <v>0.644425052</v>
      </c>
      <c r="CU445" s="18">
        <f t="shared" si="40"/>
        <v>0.322212526</v>
      </c>
      <c r="CV445" s="30">
        <v>23.65</v>
      </c>
      <c r="CW445" s="30">
        <v>27.71</v>
      </c>
      <c r="CX445" s="30">
        <v>35.74</v>
      </c>
      <c r="CY445" s="30">
        <v>34.1</v>
      </c>
      <c r="CZ445" s="30">
        <v>31.81</v>
      </c>
      <c r="DA445" s="30">
        <v>28.92</v>
      </c>
      <c r="DB445" s="7">
        <v>73.0</v>
      </c>
      <c r="DC445" s="7">
        <v>98.0</v>
      </c>
      <c r="DD445" s="13">
        <f t="shared" si="41"/>
        <v>0.4269005848</v>
      </c>
      <c r="DE445" s="7">
        <v>-0.01</v>
      </c>
      <c r="DF445" s="7">
        <v>-0.25</v>
      </c>
      <c r="DG445" s="7">
        <v>50.0</v>
      </c>
      <c r="DH445" s="7">
        <v>63.0</v>
      </c>
      <c r="DI445" s="7">
        <v>49.0</v>
      </c>
      <c r="DJ445" s="8" t="s">
        <v>4557</v>
      </c>
      <c r="DK445" s="7" t="s">
        <v>4558</v>
      </c>
    </row>
    <row r="446" ht="12.75" customHeight="1">
      <c r="A446" s="7" t="s">
        <v>2170</v>
      </c>
      <c r="B446" s="7" t="s">
        <v>2171</v>
      </c>
      <c r="C446" s="8" t="s">
        <v>860</v>
      </c>
      <c r="D446" s="9" t="s">
        <v>150</v>
      </c>
      <c r="E446" s="7">
        <v>61.0</v>
      </c>
      <c r="F446" s="7">
        <v>1.0</v>
      </c>
      <c r="G446" s="7">
        <v>2.0</v>
      </c>
      <c r="H446" s="24">
        <f t="shared" si="1"/>
        <v>3</v>
      </c>
      <c r="I446" s="25">
        <f t="shared" si="2"/>
        <v>0.3164649691</v>
      </c>
      <c r="J446" s="19">
        <v>1.0</v>
      </c>
      <c r="K446" s="19">
        <v>1.0</v>
      </c>
      <c r="L446" s="19">
        <v>1.0</v>
      </c>
      <c r="M446" s="19">
        <v>42.0</v>
      </c>
      <c r="N446" s="19">
        <v>13.0</v>
      </c>
      <c r="O446" s="19">
        <v>22.0</v>
      </c>
      <c r="P446" s="19">
        <v>38.0</v>
      </c>
      <c r="Q446" s="10">
        <f t="shared" si="3"/>
        <v>0.02380952381</v>
      </c>
      <c r="R446" s="10">
        <f t="shared" si="4"/>
        <v>0.01298701299</v>
      </c>
      <c r="S446" s="7">
        <v>34127.0</v>
      </c>
      <c r="T446" s="14">
        <f t="shared" si="5"/>
        <v>9.32431694</v>
      </c>
      <c r="U446" s="14">
        <v>562.23</v>
      </c>
      <c r="V446" s="14">
        <f t="shared" si="6"/>
        <v>9.216885246</v>
      </c>
      <c r="W446" s="14">
        <v>2408.67</v>
      </c>
      <c r="X446" s="14">
        <f t="shared" si="7"/>
        <v>39.48639344</v>
      </c>
      <c r="Y446" s="13">
        <f t="shared" si="8"/>
        <v>0.1892456831</v>
      </c>
      <c r="Z446" s="12">
        <f t="shared" si="9"/>
        <v>29.25</v>
      </c>
      <c r="AA446" s="19">
        <v>12.0</v>
      </c>
      <c r="AB446" s="19">
        <v>56.0</v>
      </c>
      <c r="AC446" s="19">
        <v>26.0</v>
      </c>
      <c r="AD446" s="19">
        <v>14.0</v>
      </c>
      <c r="AE446" s="19">
        <v>17.0</v>
      </c>
      <c r="AF446" s="10">
        <f t="shared" si="10"/>
        <v>0.125</v>
      </c>
      <c r="AG446" s="10">
        <f t="shared" si="11"/>
        <v>0.25</v>
      </c>
      <c r="AH446" s="10">
        <f t="shared" si="12"/>
        <v>0.375</v>
      </c>
      <c r="AI446" s="19">
        <v>137.0</v>
      </c>
      <c r="AJ446" s="13">
        <f t="shared" si="13"/>
        <v>0.2560747664</v>
      </c>
      <c r="AK446" s="19">
        <v>223.0</v>
      </c>
      <c r="AL446" s="13">
        <f t="shared" si="14"/>
        <v>0.4168224299</v>
      </c>
      <c r="AM446" s="19">
        <v>175.0</v>
      </c>
      <c r="AN446" s="13">
        <f t="shared" si="15"/>
        <v>0.3271028037</v>
      </c>
      <c r="AO446" s="13">
        <f t="shared" si="16"/>
        <v>0.3805555556</v>
      </c>
      <c r="AP446" s="8">
        <v>2.0</v>
      </c>
      <c r="AQ446" s="14">
        <v>-12.95</v>
      </c>
      <c r="AR446" s="19">
        <v>16.82</v>
      </c>
      <c r="AS446" s="26">
        <v>14.0</v>
      </c>
      <c r="AT446" s="27">
        <v>-0.34900000000000003</v>
      </c>
      <c r="AU446" s="8">
        <v>13.0</v>
      </c>
      <c r="AV446" s="27">
        <v>0.836</v>
      </c>
      <c r="AW446" s="19">
        <v>50.29</v>
      </c>
      <c r="AX446" s="19">
        <v>16.62</v>
      </c>
      <c r="AY446" s="27">
        <v>-2.669</v>
      </c>
      <c r="AZ446" s="27">
        <v>-4.779</v>
      </c>
      <c r="BA446" s="19">
        <v>47.45</v>
      </c>
      <c r="BB446" s="13">
        <f t="shared" si="17"/>
        <v>0.03418803419</v>
      </c>
      <c r="BC446" s="28">
        <f t="shared" si="18"/>
        <v>0.9298892989</v>
      </c>
      <c r="BD446" s="26">
        <f t="shared" si="19"/>
        <v>964.0773331</v>
      </c>
      <c r="BE446" s="13">
        <f t="shared" si="20"/>
        <v>-0.03592266692</v>
      </c>
      <c r="BF446" s="18">
        <f t="shared" si="21"/>
        <v>0.85374313</v>
      </c>
      <c r="BG446" s="18">
        <f t="shared" si="22"/>
        <v>2.027639934</v>
      </c>
      <c r="BH446" s="14">
        <f t="shared" si="23"/>
        <v>24.97198655</v>
      </c>
      <c r="BI446" s="14">
        <f t="shared" si="24"/>
        <v>28.92054853</v>
      </c>
      <c r="BJ446" s="14">
        <f t="shared" si="25"/>
        <v>52.07833093</v>
      </c>
      <c r="BK446" s="14">
        <f t="shared" si="26"/>
        <v>58.05453284</v>
      </c>
      <c r="BL446" s="14">
        <f t="shared" si="27"/>
        <v>-5.97620191</v>
      </c>
      <c r="BM446" s="19">
        <v>8.0</v>
      </c>
      <c r="BN446" s="19">
        <v>19.0</v>
      </c>
      <c r="BO446" s="26">
        <v>226.0</v>
      </c>
      <c r="BP446" s="26">
        <v>252.0</v>
      </c>
      <c r="BQ446" s="19">
        <v>106.0</v>
      </c>
      <c r="BR446" s="19">
        <v>126.0</v>
      </c>
      <c r="BS446" s="19">
        <v>148.0</v>
      </c>
      <c r="BT446" s="19">
        <v>147.0</v>
      </c>
      <c r="BU446" s="19">
        <v>227.0</v>
      </c>
      <c r="BV446" s="19">
        <v>243.0</v>
      </c>
      <c r="BW446" s="13">
        <f t="shared" si="28"/>
        <v>0.4829787234</v>
      </c>
      <c r="BX446" s="14">
        <v>-1.88</v>
      </c>
      <c r="BY446" s="29">
        <f t="shared" si="29"/>
        <v>2.415464756</v>
      </c>
      <c r="BZ446" s="18">
        <f t="shared" si="30"/>
        <v>1.908952445</v>
      </c>
      <c r="CA446" s="18">
        <f t="shared" si="31"/>
        <v>2.497884583</v>
      </c>
      <c r="CB446" s="14">
        <f t="shared" si="32"/>
        <v>28.63428668</v>
      </c>
      <c r="CC446" s="14">
        <f t="shared" si="33"/>
        <v>29.994923</v>
      </c>
      <c r="CD446" s="14">
        <f t="shared" si="34"/>
        <v>55.15654087</v>
      </c>
      <c r="CE446" s="14">
        <f t="shared" si="35"/>
        <v>56.31409714</v>
      </c>
      <c r="CF446" s="14">
        <f t="shared" si="36"/>
        <v>-4.81864564</v>
      </c>
      <c r="CG446" s="7">
        <v>2954.5</v>
      </c>
      <c r="CH446" s="7">
        <v>94.0</v>
      </c>
      <c r="CI446" s="7">
        <v>123.0</v>
      </c>
      <c r="CJ446" s="26">
        <v>1316.0</v>
      </c>
      <c r="CK446" s="7">
        <v>1354.0</v>
      </c>
      <c r="CL446" s="7">
        <v>548.0</v>
      </c>
      <c r="CM446" s="7">
        <v>567.0</v>
      </c>
      <c r="CN446" s="7">
        <v>758.0</v>
      </c>
      <c r="CO446" s="7">
        <v>729.0</v>
      </c>
      <c r="CP446" s="19">
        <v>3.0</v>
      </c>
      <c r="CQ446" s="19">
        <v>15.0</v>
      </c>
      <c r="CR446" s="26">
        <f t="shared" si="37"/>
        <v>12</v>
      </c>
      <c r="CS446" s="18">
        <f t="shared" si="38"/>
        <v>0.3164649691</v>
      </c>
      <c r="CT446" s="18">
        <f t="shared" si="39"/>
        <v>1.582324845</v>
      </c>
      <c r="CU446" s="18">
        <f t="shared" si="40"/>
        <v>1.265859876</v>
      </c>
      <c r="CV446" s="30">
        <v>15.83</v>
      </c>
      <c r="CW446" s="30">
        <v>19.64</v>
      </c>
      <c r="CX446" s="30">
        <v>14.0</v>
      </c>
      <c r="CY446" s="30">
        <v>32.17</v>
      </c>
      <c r="CZ446" s="30">
        <v>19.35</v>
      </c>
      <c r="DA446" s="30">
        <v>24.6</v>
      </c>
      <c r="DB446" s="7">
        <v>285.0</v>
      </c>
      <c r="DC446" s="7">
        <v>234.0</v>
      </c>
      <c r="DD446" s="13">
        <f t="shared" si="41"/>
        <v>0.549132948</v>
      </c>
      <c r="DE446" s="7">
        <v>1.54</v>
      </c>
      <c r="DF446" s="7">
        <v>23.09</v>
      </c>
      <c r="DG446" s="7">
        <v>126.0</v>
      </c>
      <c r="DH446" s="7">
        <v>168.0</v>
      </c>
      <c r="DI446" s="7">
        <v>205.0</v>
      </c>
      <c r="DJ446" s="8" t="s">
        <v>4559</v>
      </c>
      <c r="DK446" s="7" t="s">
        <v>4560</v>
      </c>
    </row>
    <row r="447" ht="12.75" customHeight="1">
      <c r="A447" s="7" t="s">
        <v>574</v>
      </c>
      <c r="B447" s="7" t="s">
        <v>2173</v>
      </c>
      <c r="C447" s="8" t="s">
        <v>166</v>
      </c>
      <c r="D447" s="9" t="s">
        <v>159</v>
      </c>
      <c r="E447" s="7">
        <v>75.0</v>
      </c>
      <c r="F447" s="7">
        <v>15.0</v>
      </c>
      <c r="G447" s="7">
        <v>21.0</v>
      </c>
      <c r="H447" s="24">
        <f t="shared" si="1"/>
        <v>36</v>
      </c>
      <c r="I447" s="25">
        <f t="shared" si="2"/>
        <v>1.955104996</v>
      </c>
      <c r="J447" s="19">
        <v>13.0</v>
      </c>
      <c r="K447" s="19">
        <v>8.0</v>
      </c>
      <c r="L447" s="19">
        <v>10.0</v>
      </c>
      <c r="M447" s="19">
        <v>108.0</v>
      </c>
      <c r="N447" s="19">
        <v>29.0</v>
      </c>
      <c r="O447" s="19">
        <v>31.0</v>
      </c>
      <c r="P447" s="19">
        <v>88.0</v>
      </c>
      <c r="Q447" s="10">
        <f t="shared" si="3"/>
        <v>0.1388888889</v>
      </c>
      <c r="R447" s="10">
        <f t="shared" si="4"/>
        <v>0.08928571429</v>
      </c>
      <c r="S447" s="7">
        <v>66288.0</v>
      </c>
      <c r="T447" s="14">
        <f t="shared" si="5"/>
        <v>14.73066667</v>
      </c>
      <c r="U447" s="14">
        <v>1039.1</v>
      </c>
      <c r="V447" s="14">
        <f t="shared" si="6"/>
        <v>13.85466667</v>
      </c>
      <c r="W447" s="14">
        <v>2518.94</v>
      </c>
      <c r="X447" s="14">
        <f t="shared" si="7"/>
        <v>33.58586667</v>
      </c>
      <c r="Y447" s="13">
        <f t="shared" si="8"/>
        <v>0.2920428101</v>
      </c>
      <c r="Z447" s="12">
        <f t="shared" si="9"/>
        <v>101.6</v>
      </c>
      <c r="AA447" s="19">
        <v>56.0</v>
      </c>
      <c r="AB447" s="19">
        <v>119.0</v>
      </c>
      <c r="AC447" s="19">
        <v>75.0</v>
      </c>
      <c r="AD447" s="19">
        <v>21.0</v>
      </c>
      <c r="AE447" s="19">
        <v>31.0</v>
      </c>
      <c r="AF447" s="10">
        <f t="shared" si="10"/>
        <v>0.325</v>
      </c>
      <c r="AG447" s="10">
        <f t="shared" si="11"/>
        <v>0.45</v>
      </c>
      <c r="AH447" s="10">
        <f t="shared" si="12"/>
        <v>0.775</v>
      </c>
      <c r="AI447" s="19">
        <v>334.0</v>
      </c>
      <c r="AJ447" s="13">
        <f t="shared" si="13"/>
        <v>0.3404689093</v>
      </c>
      <c r="AK447" s="19">
        <v>305.0</v>
      </c>
      <c r="AL447" s="13">
        <f t="shared" si="14"/>
        <v>0.3109072375</v>
      </c>
      <c r="AM447" s="19">
        <v>342.0</v>
      </c>
      <c r="AN447" s="13">
        <f t="shared" si="15"/>
        <v>0.3486238532</v>
      </c>
      <c r="AO447" s="13">
        <f t="shared" si="16"/>
        <v>0.5226917058</v>
      </c>
      <c r="AP447" s="8">
        <v>9.0</v>
      </c>
      <c r="AQ447" s="14">
        <v>8.04</v>
      </c>
      <c r="AR447" s="19">
        <v>17.86</v>
      </c>
      <c r="AS447" s="26">
        <v>3.0</v>
      </c>
      <c r="AT447" s="27">
        <v>0.75</v>
      </c>
      <c r="AU447" s="8">
        <v>5.0</v>
      </c>
      <c r="AV447" s="27">
        <v>1.113</v>
      </c>
      <c r="AW447" s="19">
        <v>50.72</v>
      </c>
      <c r="AX447" s="19">
        <v>19.13</v>
      </c>
      <c r="AY447" s="27">
        <v>2.279</v>
      </c>
      <c r="AZ447" s="27">
        <v>-10.802</v>
      </c>
      <c r="BA447" s="19">
        <v>45.29</v>
      </c>
      <c r="BB447" s="13">
        <f t="shared" si="17"/>
        <v>0.07874015748</v>
      </c>
      <c r="BC447" s="28">
        <f t="shared" si="18"/>
        <v>0.9251439539</v>
      </c>
      <c r="BD447" s="26">
        <f t="shared" si="19"/>
        <v>1003.884111</v>
      </c>
      <c r="BE447" s="13">
        <f t="shared" si="20"/>
        <v>0.003884111415</v>
      </c>
      <c r="BF447" s="18">
        <f t="shared" si="21"/>
        <v>2.309691079</v>
      </c>
      <c r="BG447" s="18">
        <f t="shared" si="22"/>
        <v>2.251948802</v>
      </c>
      <c r="BH447" s="14">
        <f t="shared" si="23"/>
        <v>29.3330767</v>
      </c>
      <c r="BI447" s="14">
        <f t="shared" si="24"/>
        <v>30.0837263</v>
      </c>
      <c r="BJ447" s="14">
        <f t="shared" si="25"/>
        <v>51.04417284</v>
      </c>
      <c r="BK447" s="14">
        <f t="shared" si="26"/>
        <v>60.86035993</v>
      </c>
      <c r="BL447" s="14">
        <f t="shared" si="27"/>
        <v>-9.816187085</v>
      </c>
      <c r="BM447" s="19">
        <v>40.0</v>
      </c>
      <c r="BN447" s="19">
        <v>39.0</v>
      </c>
      <c r="BO447" s="26">
        <v>468.0</v>
      </c>
      <c r="BP447" s="26">
        <v>482.0</v>
      </c>
      <c r="BQ447" s="19">
        <v>178.0</v>
      </c>
      <c r="BR447" s="19">
        <v>224.0</v>
      </c>
      <c r="BS447" s="19">
        <v>198.0</v>
      </c>
      <c r="BT447" s="19">
        <v>309.0</v>
      </c>
      <c r="BU447" s="19">
        <v>403.0</v>
      </c>
      <c r="BV447" s="19">
        <v>501.0</v>
      </c>
      <c r="BW447" s="13">
        <f t="shared" si="28"/>
        <v>0.4457964602</v>
      </c>
      <c r="BX447" s="14">
        <v>1.3</v>
      </c>
      <c r="BY447" s="29">
        <f t="shared" si="29"/>
        <v>1.464211976</v>
      </c>
      <c r="BZ447" s="18">
        <f t="shared" si="30"/>
        <v>2.055708194</v>
      </c>
      <c r="CA447" s="18">
        <f t="shared" si="31"/>
        <v>2.342159336</v>
      </c>
      <c r="CB447" s="14">
        <f t="shared" si="32"/>
        <v>27.1960084</v>
      </c>
      <c r="CC447" s="14">
        <f t="shared" si="33"/>
        <v>31.94772734</v>
      </c>
      <c r="CD447" s="14">
        <f t="shared" si="34"/>
        <v>49.33699666</v>
      </c>
      <c r="CE447" s="14">
        <f t="shared" si="35"/>
        <v>62.15989777</v>
      </c>
      <c r="CF447" s="14">
        <f t="shared" si="36"/>
        <v>3.006714027</v>
      </c>
      <c r="CG447" s="7">
        <v>3560.816667</v>
      </c>
      <c r="CH447" s="7">
        <v>122.0</v>
      </c>
      <c r="CI447" s="7">
        <v>139.0</v>
      </c>
      <c r="CJ447" s="26">
        <v>1492.0</v>
      </c>
      <c r="CK447" s="7">
        <v>1757.0</v>
      </c>
      <c r="CL447" s="7">
        <v>590.0</v>
      </c>
      <c r="CM447" s="7">
        <v>768.0</v>
      </c>
      <c r="CN447" s="7">
        <v>724.0</v>
      </c>
      <c r="CO447" s="7">
        <v>1025.0</v>
      </c>
      <c r="CP447" s="19">
        <v>16.0</v>
      </c>
      <c r="CQ447" s="19">
        <v>15.0</v>
      </c>
      <c r="CR447" s="26">
        <f t="shared" si="37"/>
        <v>-1</v>
      </c>
      <c r="CS447" s="18">
        <f t="shared" si="38"/>
        <v>0.8689355539</v>
      </c>
      <c r="CT447" s="18">
        <f t="shared" si="39"/>
        <v>0.8146270818</v>
      </c>
      <c r="CU447" s="18">
        <f t="shared" si="40"/>
        <v>-0.05430847212</v>
      </c>
      <c r="CV447" s="30">
        <v>32.55</v>
      </c>
      <c r="CW447" s="30">
        <v>40.77</v>
      </c>
      <c r="CX447" s="30">
        <v>38.99</v>
      </c>
      <c r="CY447" s="30">
        <v>49.8</v>
      </c>
      <c r="CZ447" s="30">
        <v>37.67</v>
      </c>
      <c r="DA447" s="30">
        <v>46.0</v>
      </c>
      <c r="DB447" s="7">
        <v>19.0</v>
      </c>
      <c r="DC447" s="7">
        <v>18.0</v>
      </c>
      <c r="DD447" s="13">
        <f t="shared" si="41"/>
        <v>0.5135135135</v>
      </c>
      <c r="DE447" s="7">
        <v>-0.19</v>
      </c>
      <c r="DF447" s="7">
        <v>-0.77</v>
      </c>
      <c r="DG447" s="7">
        <v>29.0</v>
      </c>
      <c r="DH447" s="7">
        <v>5.0</v>
      </c>
      <c r="DI447" s="7">
        <v>1.0</v>
      </c>
      <c r="DJ447" s="8" t="s">
        <v>4561</v>
      </c>
      <c r="DK447" s="7" t="s">
        <v>4562</v>
      </c>
    </row>
    <row r="448" ht="12.75" customHeight="1">
      <c r="A448" s="7" t="s">
        <v>1048</v>
      </c>
      <c r="B448" s="7" t="s">
        <v>2178</v>
      </c>
      <c r="C448" s="8" t="s">
        <v>136</v>
      </c>
      <c r="D448" s="9" t="s">
        <v>150</v>
      </c>
      <c r="E448" s="7">
        <v>80.0</v>
      </c>
      <c r="F448" s="7">
        <v>19.0</v>
      </c>
      <c r="G448" s="7">
        <v>21.0</v>
      </c>
      <c r="H448" s="24">
        <f t="shared" si="1"/>
        <v>40</v>
      </c>
      <c r="I448" s="25">
        <f t="shared" si="2"/>
        <v>2.083906166</v>
      </c>
      <c r="J448" s="19">
        <v>18.0</v>
      </c>
      <c r="K448" s="19">
        <v>12.0</v>
      </c>
      <c r="L448" s="19">
        <v>6.0</v>
      </c>
      <c r="M448" s="19">
        <v>153.0</v>
      </c>
      <c r="N448" s="19">
        <v>60.0</v>
      </c>
      <c r="O448" s="19">
        <v>72.0</v>
      </c>
      <c r="P448" s="19">
        <v>160.0</v>
      </c>
      <c r="Q448" s="10">
        <f t="shared" si="3"/>
        <v>0.1241830065</v>
      </c>
      <c r="R448" s="10">
        <f t="shared" si="4"/>
        <v>0.06666666667</v>
      </c>
      <c r="S448" s="7">
        <v>69101.0</v>
      </c>
      <c r="T448" s="14">
        <f t="shared" si="5"/>
        <v>14.39604167</v>
      </c>
      <c r="U448" s="14">
        <v>1061.95</v>
      </c>
      <c r="V448" s="14">
        <f t="shared" si="6"/>
        <v>13.274375</v>
      </c>
      <c r="W448" s="14">
        <v>2697.82</v>
      </c>
      <c r="X448" s="14">
        <f t="shared" si="7"/>
        <v>33.72275</v>
      </c>
      <c r="Y448" s="13">
        <f t="shared" si="8"/>
        <v>0.2824507882</v>
      </c>
      <c r="Z448" s="12">
        <f t="shared" si="9"/>
        <v>137.8723404</v>
      </c>
      <c r="AA448" s="19">
        <v>21.0</v>
      </c>
      <c r="AB448" s="19">
        <v>59.0</v>
      </c>
      <c r="AC448" s="19">
        <v>84.0</v>
      </c>
      <c r="AD448" s="19">
        <v>27.0</v>
      </c>
      <c r="AE448" s="19">
        <v>36.0</v>
      </c>
      <c r="AF448" s="10">
        <f t="shared" si="10"/>
        <v>0.3829787234</v>
      </c>
      <c r="AG448" s="10">
        <f t="shared" si="11"/>
        <v>0.3829787234</v>
      </c>
      <c r="AH448" s="10">
        <f t="shared" si="12"/>
        <v>0.7659574468</v>
      </c>
      <c r="AI448" s="19">
        <v>368.0</v>
      </c>
      <c r="AJ448" s="13">
        <f t="shared" si="13"/>
        <v>0.3857442348</v>
      </c>
      <c r="AK448" s="19">
        <v>239.0</v>
      </c>
      <c r="AL448" s="13">
        <f t="shared" si="14"/>
        <v>0.250524109</v>
      </c>
      <c r="AM448" s="19">
        <v>347.0</v>
      </c>
      <c r="AN448" s="13">
        <f t="shared" si="15"/>
        <v>0.3637316562</v>
      </c>
      <c r="AO448" s="13">
        <f t="shared" si="16"/>
        <v>0.6062602965</v>
      </c>
      <c r="AP448" s="8">
        <v>12.0</v>
      </c>
      <c r="AQ448" s="14">
        <v>8.96</v>
      </c>
      <c r="AR448" s="19">
        <v>17.68</v>
      </c>
      <c r="AS448" s="26">
        <v>4.0</v>
      </c>
      <c r="AT448" s="27">
        <v>0.52</v>
      </c>
      <c r="AU448" s="8">
        <v>6.0</v>
      </c>
      <c r="AV448" s="27">
        <v>-0.054</v>
      </c>
      <c r="AW448" s="19">
        <v>50.14</v>
      </c>
      <c r="AX448" s="19">
        <v>18.31</v>
      </c>
      <c r="AY448" s="27">
        <v>-0.528</v>
      </c>
      <c r="AZ448" s="27">
        <v>3.1</v>
      </c>
      <c r="BA448" s="19">
        <v>51.86</v>
      </c>
      <c r="BB448" s="13">
        <f t="shared" si="17"/>
        <v>0.08703703704</v>
      </c>
      <c r="BC448" s="28">
        <f t="shared" si="18"/>
        <v>0.9339285714</v>
      </c>
      <c r="BD448" s="26">
        <f t="shared" si="19"/>
        <v>1020.965608</v>
      </c>
      <c r="BE448" s="13">
        <f t="shared" si="20"/>
        <v>0.02096560847</v>
      </c>
      <c r="BF448" s="18">
        <f t="shared" si="21"/>
        <v>2.655492255</v>
      </c>
      <c r="BG448" s="18">
        <f t="shared" si="22"/>
        <v>2.090493903</v>
      </c>
      <c r="BH448" s="14">
        <f t="shared" si="23"/>
        <v>30.50991101</v>
      </c>
      <c r="BI448" s="14">
        <f t="shared" si="24"/>
        <v>31.63990772</v>
      </c>
      <c r="BJ448" s="14">
        <f t="shared" si="25"/>
        <v>56.72583455</v>
      </c>
      <c r="BK448" s="14">
        <f t="shared" si="26"/>
        <v>52.54484674</v>
      </c>
      <c r="BL448" s="14">
        <f t="shared" si="27"/>
        <v>4.180987805</v>
      </c>
      <c r="BM448" s="19">
        <v>47.0</v>
      </c>
      <c r="BN448" s="19">
        <v>37.0</v>
      </c>
      <c r="BO448" s="26">
        <v>493.0</v>
      </c>
      <c r="BP448" s="26">
        <v>523.0</v>
      </c>
      <c r="BQ448" s="19">
        <v>211.0</v>
      </c>
      <c r="BR448" s="19">
        <v>191.0</v>
      </c>
      <c r="BS448" s="19">
        <v>253.0</v>
      </c>
      <c r="BT448" s="19">
        <v>179.0</v>
      </c>
      <c r="BU448" s="19">
        <v>507.0</v>
      </c>
      <c r="BV448" s="19">
        <v>490.0</v>
      </c>
      <c r="BW448" s="13">
        <f t="shared" si="28"/>
        <v>0.5085255767</v>
      </c>
      <c r="BX448" s="14">
        <v>-0.18</v>
      </c>
      <c r="BY448" s="29">
        <f t="shared" si="29"/>
        <v>-1.613259312</v>
      </c>
      <c r="BZ448" s="18">
        <f t="shared" si="30"/>
        <v>2.007790368</v>
      </c>
      <c r="CA448" s="18">
        <f t="shared" si="31"/>
        <v>2.135269122</v>
      </c>
      <c r="CB448" s="14">
        <f t="shared" si="32"/>
        <v>28.88987252</v>
      </c>
      <c r="CC448" s="14">
        <f t="shared" si="33"/>
        <v>29.2404391</v>
      </c>
      <c r="CD448" s="14">
        <f t="shared" si="34"/>
        <v>53.1108357</v>
      </c>
      <c r="CE448" s="14">
        <f t="shared" si="35"/>
        <v>49.398017</v>
      </c>
      <c r="CF448" s="14">
        <f t="shared" si="36"/>
        <v>0.4681691082</v>
      </c>
      <c r="CG448" s="7">
        <v>3765.333333</v>
      </c>
      <c r="CH448" s="7">
        <v>126.0</v>
      </c>
      <c r="CI448" s="7">
        <v>134.0</v>
      </c>
      <c r="CJ448" s="26">
        <v>1687.0</v>
      </c>
      <c r="CK448" s="7">
        <v>1701.0</v>
      </c>
      <c r="CL448" s="7">
        <v>702.0</v>
      </c>
      <c r="CM448" s="7">
        <v>655.0</v>
      </c>
      <c r="CN448" s="7">
        <v>818.0</v>
      </c>
      <c r="CO448" s="7">
        <v>610.0</v>
      </c>
      <c r="CP448" s="19">
        <v>7.0</v>
      </c>
      <c r="CQ448" s="19">
        <v>15.0</v>
      </c>
      <c r="CR448" s="26">
        <f t="shared" si="37"/>
        <v>8</v>
      </c>
      <c r="CS448" s="18">
        <f t="shared" si="38"/>
        <v>0.3646835791</v>
      </c>
      <c r="CT448" s="18">
        <f t="shared" si="39"/>
        <v>0.7814648124</v>
      </c>
      <c r="CU448" s="18">
        <f t="shared" si="40"/>
        <v>0.4167812333</v>
      </c>
      <c r="CV448" s="30">
        <v>42.86</v>
      </c>
      <c r="CW448" s="30">
        <v>39.22</v>
      </c>
      <c r="CX448" s="30">
        <v>26.5</v>
      </c>
      <c r="CY448" s="30">
        <v>43.29</v>
      </c>
      <c r="CZ448" s="30">
        <v>40.84</v>
      </c>
      <c r="DA448" s="30">
        <v>40.3</v>
      </c>
      <c r="DB448" s="7">
        <v>33.0</v>
      </c>
      <c r="DC448" s="7">
        <v>48.0</v>
      </c>
      <c r="DD448" s="13">
        <f t="shared" si="41"/>
        <v>0.4074074074</v>
      </c>
      <c r="DE448" s="7">
        <v>-0.1</v>
      </c>
      <c r="DF448" s="7">
        <v>-9.62</v>
      </c>
      <c r="DG448" s="7">
        <v>31.0</v>
      </c>
      <c r="DH448" s="7">
        <v>27.0</v>
      </c>
      <c r="DI448" s="7">
        <v>16.0</v>
      </c>
      <c r="DJ448" s="8" t="s">
        <v>4563</v>
      </c>
      <c r="DK448" s="7" t="s">
        <v>4564</v>
      </c>
    </row>
    <row r="449" ht="12.75" customHeight="1">
      <c r="A449" s="7" t="s">
        <v>858</v>
      </c>
      <c r="B449" s="7" t="s">
        <v>2181</v>
      </c>
      <c r="C449" s="8" t="s">
        <v>490</v>
      </c>
      <c r="D449" s="9" t="s">
        <v>174</v>
      </c>
      <c r="E449" s="7">
        <v>82.0</v>
      </c>
      <c r="F449" s="7">
        <v>3.0</v>
      </c>
      <c r="G449" s="7">
        <v>14.0</v>
      </c>
      <c r="H449" s="24">
        <f t="shared" si="1"/>
        <v>17</v>
      </c>
      <c r="I449" s="25">
        <f t="shared" si="2"/>
        <v>0.6548676354</v>
      </c>
      <c r="J449" s="19">
        <v>1.0</v>
      </c>
      <c r="K449" s="19">
        <v>5.0</v>
      </c>
      <c r="L449" s="19">
        <v>7.0</v>
      </c>
      <c r="M449" s="19">
        <v>57.0</v>
      </c>
      <c r="N449" s="19">
        <v>35.0</v>
      </c>
      <c r="O449" s="19">
        <v>50.0</v>
      </c>
      <c r="P449" s="19">
        <v>39.0</v>
      </c>
      <c r="Q449" s="10">
        <f t="shared" si="3"/>
        <v>0.05263157895</v>
      </c>
      <c r="R449" s="10">
        <f t="shared" si="4"/>
        <v>0.02112676056</v>
      </c>
      <c r="S449" s="7">
        <v>93454.0</v>
      </c>
      <c r="T449" s="14">
        <f t="shared" si="5"/>
        <v>18.99471545</v>
      </c>
      <c r="U449" s="14">
        <v>1455.91</v>
      </c>
      <c r="V449" s="14">
        <f t="shared" si="6"/>
        <v>17.755</v>
      </c>
      <c r="W449" s="14">
        <v>2423.93</v>
      </c>
      <c r="X449" s="14">
        <f t="shared" si="7"/>
        <v>29.56012195</v>
      </c>
      <c r="Y449" s="13">
        <f t="shared" si="8"/>
        <v>0.3752500103</v>
      </c>
      <c r="Z449" s="12">
        <f t="shared" si="9"/>
        <v>64.87804878</v>
      </c>
      <c r="AA449" s="19">
        <v>104.0</v>
      </c>
      <c r="AB449" s="19">
        <v>146.0</v>
      </c>
      <c r="AC449" s="19">
        <v>153.0</v>
      </c>
      <c r="AD449" s="19">
        <v>20.0</v>
      </c>
      <c r="AE449" s="19">
        <v>19.0</v>
      </c>
      <c r="AF449" s="10">
        <f t="shared" si="10"/>
        <v>0.0243902439</v>
      </c>
      <c r="AG449" s="10">
        <f t="shared" si="11"/>
        <v>0.2926829268</v>
      </c>
      <c r="AH449" s="10">
        <f t="shared" si="12"/>
        <v>0.3170731707</v>
      </c>
      <c r="AI449" s="19">
        <v>308.0</v>
      </c>
      <c r="AJ449" s="13">
        <f t="shared" si="13"/>
        <v>0.2069892473</v>
      </c>
      <c r="AK449" s="19">
        <v>660.0</v>
      </c>
      <c r="AL449" s="13">
        <f t="shared" si="14"/>
        <v>0.4435483871</v>
      </c>
      <c r="AM449" s="19">
        <v>520.0</v>
      </c>
      <c r="AN449" s="13">
        <f t="shared" si="15"/>
        <v>0.3494623656</v>
      </c>
      <c r="AO449" s="13">
        <f t="shared" si="16"/>
        <v>0.3181818182</v>
      </c>
      <c r="AP449" s="8">
        <v>1.0</v>
      </c>
      <c r="AQ449" s="14">
        <v>-24.92</v>
      </c>
      <c r="AR449" s="19">
        <v>17.7</v>
      </c>
      <c r="AS449" s="26">
        <v>2.0</v>
      </c>
      <c r="AT449" s="27">
        <v>1.082</v>
      </c>
      <c r="AU449" s="8">
        <v>2.0</v>
      </c>
      <c r="AV449" s="27">
        <v>0.852</v>
      </c>
      <c r="AW449" s="19">
        <v>50.55</v>
      </c>
      <c r="AX449" s="19">
        <v>17.03</v>
      </c>
      <c r="AY449" s="27">
        <v>-1.213</v>
      </c>
      <c r="AZ449" s="27">
        <v>-7.876</v>
      </c>
      <c r="BA449" s="19">
        <v>47.17</v>
      </c>
      <c r="BB449" s="13">
        <f t="shared" si="17"/>
        <v>0.07706766917</v>
      </c>
      <c r="BC449" s="28">
        <f t="shared" si="18"/>
        <v>0.9451612903</v>
      </c>
      <c r="BD449" s="26">
        <f t="shared" si="19"/>
        <v>1022.228959</v>
      </c>
      <c r="BE449" s="13">
        <f t="shared" si="20"/>
        <v>0.0222289595</v>
      </c>
      <c r="BF449" s="18">
        <f t="shared" si="21"/>
        <v>1.689664883</v>
      </c>
      <c r="BG449" s="18">
        <f t="shared" si="22"/>
        <v>1.401185513</v>
      </c>
      <c r="BH449" s="14">
        <f t="shared" si="23"/>
        <v>21.92443214</v>
      </c>
      <c r="BI449" s="14">
        <f t="shared" si="24"/>
        <v>25.55102994</v>
      </c>
      <c r="BJ449" s="14">
        <f t="shared" si="25"/>
        <v>38.86229231</v>
      </c>
      <c r="BK449" s="14">
        <f t="shared" si="26"/>
        <v>48.34090019</v>
      </c>
      <c r="BL449" s="14">
        <f t="shared" si="27"/>
        <v>-9.478607881</v>
      </c>
      <c r="BM449" s="19">
        <v>41.0</v>
      </c>
      <c r="BN449" s="19">
        <v>34.0</v>
      </c>
      <c r="BO449" s="26">
        <v>491.0</v>
      </c>
      <c r="BP449" s="26">
        <v>586.0</v>
      </c>
      <c r="BQ449" s="19">
        <v>194.0</v>
      </c>
      <c r="BR449" s="19">
        <v>229.0</v>
      </c>
      <c r="BS449" s="19">
        <v>217.0</v>
      </c>
      <c r="BT449" s="19">
        <v>324.0</v>
      </c>
      <c r="BU449" s="19">
        <v>461.0</v>
      </c>
      <c r="BV449" s="19">
        <v>523.0</v>
      </c>
      <c r="BW449" s="13">
        <f t="shared" si="28"/>
        <v>0.468495935</v>
      </c>
      <c r="BX449" s="14">
        <v>-0.71</v>
      </c>
      <c r="BY449" s="29">
        <f t="shared" si="29"/>
        <v>3.523028483</v>
      </c>
      <c r="BZ449" s="18">
        <f t="shared" si="30"/>
        <v>1.67401488</v>
      </c>
      <c r="CA449" s="18">
        <f t="shared" si="31"/>
        <v>2.030518049</v>
      </c>
      <c r="CB449" s="14">
        <f t="shared" si="32"/>
        <v>23.37420777</v>
      </c>
      <c r="CC449" s="14">
        <f t="shared" si="33"/>
        <v>27.00124001</v>
      </c>
      <c r="CD449" s="14">
        <f t="shared" si="34"/>
        <v>42.20687518</v>
      </c>
      <c r="CE449" s="14">
        <f t="shared" si="35"/>
        <v>49.21293745</v>
      </c>
      <c r="CF449" s="14">
        <f t="shared" si="36"/>
        <v>-2.472545604</v>
      </c>
      <c r="CG449" s="7">
        <v>3870.933333</v>
      </c>
      <c r="CH449" s="7">
        <v>108.0</v>
      </c>
      <c r="CI449" s="7">
        <v>131.0</v>
      </c>
      <c r="CJ449" s="26">
        <v>1400.0</v>
      </c>
      <c r="CK449" s="7">
        <v>1611.0</v>
      </c>
      <c r="CL449" s="7">
        <v>588.0</v>
      </c>
      <c r="CM449" s="7">
        <v>623.0</v>
      </c>
      <c r="CN449" s="7">
        <v>627.0</v>
      </c>
      <c r="CO449" s="7">
        <v>810.0</v>
      </c>
      <c r="CP449" s="19">
        <v>18.0</v>
      </c>
      <c r="CQ449" s="19">
        <v>3.0</v>
      </c>
      <c r="CR449" s="26">
        <f t="shared" si="37"/>
        <v>-15</v>
      </c>
      <c r="CS449" s="18">
        <f t="shared" si="38"/>
        <v>0.693389261</v>
      </c>
      <c r="CT449" s="18">
        <f t="shared" si="39"/>
        <v>0.1155648768</v>
      </c>
      <c r="CU449" s="18">
        <f t="shared" si="40"/>
        <v>-0.5778243842</v>
      </c>
      <c r="CV449" s="30">
        <v>42.99</v>
      </c>
      <c r="CW449" s="30">
        <v>45.46</v>
      </c>
      <c r="CX449" s="30">
        <v>54.74</v>
      </c>
      <c r="CY449" s="30">
        <v>61.31</v>
      </c>
      <c r="CZ449" s="30">
        <v>47.21</v>
      </c>
      <c r="DA449" s="30">
        <v>52.03</v>
      </c>
      <c r="DB449" s="7">
        <v>0.0</v>
      </c>
      <c r="DC449" s="7">
        <v>0.0</v>
      </c>
      <c r="DD449" s="13" t="str">
        <f t="shared" si="41"/>
        <v> </v>
      </c>
      <c r="DE449" s="7">
        <v>0.0</v>
      </c>
      <c r="DF449" s="7">
        <v>0.0</v>
      </c>
      <c r="DG449" s="7">
        <v>0.0</v>
      </c>
      <c r="DH449" s="7">
        <v>0.0</v>
      </c>
      <c r="DI449" s="7">
        <v>0.0</v>
      </c>
      <c r="DJ449" s="8" t="s">
        <v>4565</v>
      </c>
      <c r="DK449" s="7" t="s">
        <v>4566</v>
      </c>
    </row>
    <row r="450" ht="12.75" customHeight="1">
      <c r="A450" s="7" t="s">
        <v>1406</v>
      </c>
      <c r="B450" s="7" t="s">
        <v>2181</v>
      </c>
      <c r="C450" s="8" t="s">
        <v>312</v>
      </c>
      <c r="D450" s="9" t="s">
        <v>167</v>
      </c>
      <c r="E450" s="7">
        <v>74.0</v>
      </c>
      <c r="F450" s="7">
        <v>9.0</v>
      </c>
      <c r="G450" s="7">
        <v>4.0</v>
      </c>
      <c r="H450" s="24">
        <f t="shared" si="1"/>
        <v>13</v>
      </c>
      <c r="I450" s="25">
        <f t="shared" si="2"/>
        <v>0.7792337535</v>
      </c>
      <c r="J450" s="19">
        <v>8.0</v>
      </c>
      <c r="K450" s="19">
        <v>2.0</v>
      </c>
      <c r="L450" s="19">
        <v>2.0</v>
      </c>
      <c r="M450" s="19">
        <v>66.0</v>
      </c>
      <c r="N450" s="19">
        <v>39.0</v>
      </c>
      <c r="O450" s="19">
        <v>43.0</v>
      </c>
      <c r="P450" s="19">
        <v>100.0</v>
      </c>
      <c r="Q450" s="10">
        <f t="shared" si="3"/>
        <v>0.1363636364</v>
      </c>
      <c r="R450" s="10">
        <f t="shared" si="4"/>
        <v>0.06081081081</v>
      </c>
      <c r="S450" s="7">
        <v>60059.0</v>
      </c>
      <c r="T450" s="14">
        <f t="shared" si="5"/>
        <v>13.5268018</v>
      </c>
      <c r="U450" s="14">
        <v>977.17</v>
      </c>
      <c r="V450" s="14">
        <f t="shared" si="6"/>
        <v>13.205</v>
      </c>
      <c r="W450" s="14">
        <v>2640.59</v>
      </c>
      <c r="X450" s="14">
        <f t="shared" si="7"/>
        <v>35.68364865</v>
      </c>
      <c r="Y450" s="13">
        <f t="shared" si="8"/>
        <v>0.2701036</v>
      </c>
      <c r="Z450" s="12">
        <f t="shared" si="9"/>
        <v>34.08</v>
      </c>
      <c r="AA450" s="19">
        <v>30.0</v>
      </c>
      <c r="AB450" s="19">
        <v>107.0</v>
      </c>
      <c r="AC450" s="19">
        <v>105.0</v>
      </c>
      <c r="AD450" s="19">
        <v>12.0</v>
      </c>
      <c r="AE450" s="19">
        <v>19.0</v>
      </c>
      <c r="AF450" s="10">
        <f t="shared" si="10"/>
        <v>0.32</v>
      </c>
      <c r="AG450" s="10">
        <f t="shared" si="11"/>
        <v>0.16</v>
      </c>
      <c r="AH450" s="10">
        <f t="shared" si="12"/>
        <v>0.48</v>
      </c>
      <c r="AI450" s="19">
        <v>203.0</v>
      </c>
      <c r="AJ450" s="13">
        <f t="shared" si="13"/>
        <v>0.2333333333</v>
      </c>
      <c r="AK450" s="19">
        <v>329.0</v>
      </c>
      <c r="AL450" s="13">
        <f t="shared" si="14"/>
        <v>0.3781609195</v>
      </c>
      <c r="AM450" s="19">
        <v>338.0</v>
      </c>
      <c r="AN450" s="13">
        <f t="shared" si="15"/>
        <v>0.3885057471</v>
      </c>
      <c r="AO450" s="13">
        <f t="shared" si="16"/>
        <v>0.3815789474</v>
      </c>
      <c r="AP450" s="8">
        <v>1.0</v>
      </c>
      <c r="AQ450" s="14">
        <v>-12.97</v>
      </c>
      <c r="AR450" s="19">
        <v>17.35</v>
      </c>
      <c r="AS450" s="26">
        <v>7.0</v>
      </c>
      <c r="AT450" s="27">
        <v>0.987</v>
      </c>
      <c r="AU450" s="8">
        <v>4.0</v>
      </c>
      <c r="AV450" s="27">
        <v>0.854</v>
      </c>
      <c r="AW450" s="19">
        <v>50.52</v>
      </c>
      <c r="AX450" s="19">
        <v>18.29</v>
      </c>
      <c r="AY450" s="27">
        <v>-0.794</v>
      </c>
      <c r="AZ450" s="27">
        <v>-5.631</v>
      </c>
      <c r="BA450" s="19">
        <v>45.99</v>
      </c>
      <c r="BB450" s="13">
        <f t="shared" si="17"/>
        <v>0.05868544601</v>
      </c>
      <c r="BC450" s="28">
        <f t="shared" si="18"/>
        <v>0.9468503937</v>
      </c>
      <c r="BD450" s="26">
        <f t="shared" si="19"/>
        <v>1005.53584</v>
      </c>
      <c r="BE450" s="13">
        <f t="shared" si="20"/>
        <v>0.00553583971</v>
      </c>
      <c r="BF450" s="18">
        <f t="shared" si="21"/>
        <v>1.535045079</v>
      </c>
      <c r="BG450" s="18">
        <f t="shared" si="22"/>
        <v>1.657848685</v>
      </c>
      <c r="BH450" s="14">
        <f t="shared" si="23"/>
        <v>26.15716815</v>
      </c>
      <c r="BI450" s="14">
        <f t="shared" si="24"/>
        <v>31.19211601</v>
      </c>
      <c r="BJ450" s="14">
        <f t="shared" si="25"/>
        <v>49.61265696</v>
      </c>
      <c r="BK450" s="14">
        <f t="shared" si="26"/>
        <v>56.3054535</v>
      </c>
      <c r="BL450" s="14">
        <f t="shared" si="27"/>
        <v>-6.692796545</v>
      </c>
      <c r="BM450" s="19">
        <v>25.0</v>
      </c>
      <c r="BN450" s="19">
        <v>27.0</v>
      </c>
      <c r="BO450" s="26">
        <v>401.0</v>
      </c>
      <c r="BP450" s="26">
        <v>481.0</v>
      </c>
      <c r="BQ450" s="19">
        <v>169.0</v>
      </c>
      <c r="BR450" s="19">
        <v>204.0</v>
      </c>
      <c r="BS450" s="19">
        <v>213.0</v>
      </c>
      <c r="BT450" s="19">
        <v>205.0</v>
      </c>
      <c r="BU450" s="19">
        <v>369.0</v>
      </c>
      <c r="BV450" s="19">
        <v>393.0</v>
      </c>
      <c r="BW450" s="13">
        <f t="shared" si="28"/>
        <v>0.4842519685</v>
      </c>
      <c r="BX450" s="14">
        <v>0.11</v>
      </c>
      <c r="BY450" s="29">
        <f t="shared" si="29"/>
        <v>2.544308718</v>
      </c>
      <c r="BZ450" s="18">
        <f t="shared" si="30"/>
        <v>1.684776313</v>
      </c>
      <c r="CA450" s="18">
        <f t="shared" si="31"/>
        <v>2.168523967</v>
      </c>
      <c r="CB450" s="14">
        <f t="shared" si="32"/>
        <v>27.67370201</v>
      </c>
      <c r="CC450" s="14">
        <f t="shared" si="33"/>
        <v>29.84222598</v>
      </c>
      <c r="CD450" s="14">
        <f t="shared" si="34"/>
        <v>50.07622269</v>
      </c>
      <c r="CE450" s="14">
        <f t="shared" si="35"/>
        <v>55.08050876</v>
      </c>
      <c r="CF450" s="14">
        <f t="shared" si="36"/>
        <v>-1.688510467</v>
      </c>
      <c r="CG450" s="7">
        <v>3596.916667</v>
      </c>
      <c r="CH450" s="7">
        <v>101.0</v>
      </c>
      <c r="CI450" s="7">
        <v>130.0</v>
      </c>
      <c r="CJ450" s="26">
        <v>1558.0</v>
      </c>
      <c r="CK450" s="7">
        <v>1659.0</v>
      </c>
      <c r="CL450" s="7">
        <v>601.0</v>
      </c>
      <c r="CM450" s="7">
        <v>724.0</v>
      </c>
      <c r="CN450" s="7">
        <v>742.0</v>
      </c>
      <c r="CO450" s="7">
        <v>789.0</v>
      </c>
      <c r="CP450" s="19">
        <v>8.0</v>
      </c>
      <c r="CQ450" s="19">
        <v>13.0</v>
      </c>
      <c r="CR450" s="26">
        <f t="shared" si="37"/>
        <v>5</v>
      </c>
      <c r="CS450" s="18">
        <f t="shared" si="38"/>
        <v>0.4795284637</v>
      </c>
      <c r="CT450" s="18">
        <f t="shared" si="39"/>
        <v>0.7792337535</v>
      </c>
      <c r="CU450" s="18">
        <f t="shared" si="40"/>
        <v>0.2997052898</v>
      </c>
      <c r="CV450" s="30">
        <v>31.22</v>
      </c>
      <c r="CW450" s="30">
        <v>33.72</v>
      </c>
      <c r="CX450" s="30">
        <v>29.85</v>
      </c>
      <c r="CY450" s="30">
        <v>34.41</v>
      </c>
      <c r="CZ450" s="30">
        <v>28.96</v>
      </c>
      <c r="DA450" s="30">
        <v>36.64</v>
      </c>
      <c r="DB450" s="7">
        <v>360.0</v>
      </c>
      <c r="DC450" s="7">
        <v>343.0</v>
      </c>
      <c r="DD450" s="13">
        <f t="shared" si="41"/>
        <v>0.5120910384</v>
      </c>
      <c r="DE450" s="7">
        <v>1.9300000000000002</v>
      </c>
      <c r="DF450" s="7">
        <v>-10.64</v>
      </c>
      <c r="DG450" s="7">
        <v>128.0</v>
      </c>
      <c r="DH450" s="7">
        <v>260.0</v>
      </c>
      <c r="DI450" s="7">
        <v>266.0</v>
      </c>
      <c r="DJ450" s="8" t="s">
        <v>4567</v>
      </c>
      <c r="DK450" s="7" t="s">
        <v>4568</v>
      </c>
    </row>
    <row r="451" ht="12.75" customHeight="1">
      <c r="A451" s="7" t="s">
        <v>743</v>
      </c>
      <c r="B451" s="7" t="s">
        <v>2186</v>
      </c>
      <c r="C451" s="8" t="s">
        <v>173</v>
      </c>
      <c r="D451" s="9" t="s">
        <v>150</v>
      </c>
      <c r="E451" s="7">
        <v>43.0</v>
      </c>
      <c r="F451" s="7">
        <v>3.0</v>
      </c>
      <c r="G451" s="7">
        <v>4.0</v>
      </c>
      <c r="H451" s="24">
        <f t="shared" si="1"/>
        <v>7</v>
      </c>
      <c r="I451" s="25">
        <f t="shared" si="2"/>
        <v>1.214457831</v>
      </c>
      <c r="J451" s="19">
        <v>3.0</v>
      </c>
      <c r="K451" s="19">
        <v>1.0</v>
      </c>
      <c r="L451" s="19">
        <v>3.0</v>
      </c>
      <c r="M451" s="19">
        <v>25.0</v>
      </c>
      <c r="N451" s="19">
        <v>6.0</v>
      </c>
      <c r="O451" s="19">
        <v>15.0</v>
      </c>
      <c r="P451" s="19">
        <v>26.0</v>
      </c>
      <c r="Q451" s="10">
        <f t="shared" si="3"/>
        <v>0.12</v>
      </c>
      <c r="R451" s="10">
        <f t="shared" si="4"/>
        <v>0.0652173913</v>
      </c>
      <c r="S451" s="7">
        <v>20750.0</v>
      </c>
      <c r="T451" s="14">
        <f t="shared" si="5"/>
        <v>8.042635659</v>
      </c>
      <c r="U451" s="14">
        <v>350.47</v>
      </c>
      <c r="V451" s="14">
        <f t="shared" si="6"/>
        <v>8.150465116</v>
      </c>
      <c r="W451" s="14">
        <v>1699.83</v>
      </c>
      <c r="X451" s="14">
        <f t="shared" si="7"/>
        <v>39.53093023</v>
      </c>
      <c r="Y451" s="13">
        <f t="shared" si="8"/>
        <v>0.1709359606</v>
      </c>
      <c r="Z451" s="12">
        <f t="shared" si="9"/>
        <v>13.7</v>
      </c>
      <c r="AA451" s="19">
        <v>10.0</v>
      </c>
      <c r="AB451" s="19">
        <v>58.0</v>
      </c>
      <c r="AC451" s="19">
        <v>53.0</v>
      </c>
      <c r="AD451" s="19">
        <v>4.0</v>
      </c>
      <c r="AE451" s="19">
        <v>8.0</v>
      </c>
      <c r="AF451" s="10">
        <f t="shared" si="10"/>
        <v>0.3</v>
      </c>
      <c r="AG451" s="10">
        <f t="shared" si="11"/>
        <v>0.4</v>
      </c>
      <c r="AH451" s="10">
        <f t="shared" si="12"/>
        <v>0.7</v>
      </c>
      <c r="AI451" s="19">
        <v>95.0</v>
      </c>
      <c r="AJ451" s="13">
        <f t="shared" si="13"/>
        <v>0.3187919463</v>
      </c>
      <c r="AK451" s="19">
        <v>91.0</v>
      </c>
      <c r="AL451" s="13">
        <f t="shared" si="14"/>
        <v>0.3053691275</v>
      </c>
      <c r="AM451" s="19">
        <v>112.0</v>
      </c>
      <c r="AN451" s="13">
        <f t="shared" si="15"/>
        <v>0.3758389262</v>
      </c>
      <c r="AO451" s="13">
        <f t="shared" si="16"/>
        <v>0.5107526882</v>
      </c>
      <c r="AP451" s="8">
        <v>9.0</v>
      </c>
      <c r="AQ451" s="14">
        <v>1.08</v>
      </c>
      <c r="AR451" s="19">
        <v>16.32</v>
      </c>
      <c r="AS451" s="26">
        <v>14.0</v>
      </c>
      <c r="AT451" s="27">
        <v>-2.076</v>
      </c>
      <c r="AU451" s="8">
        <v>14.0</v>
      </c>
      <c r="AV451" s="27">
        <v>-2.623</v>
      </c>
      <c r="AW451" s="19">
        <v>48.98</v>
      </c>
      <c r="AX451" s="19">
        <v>15.81</v>
      </c>
      <c r="AY451" s="27">
        <v>-1.699</v>
      </c>
      <c r="AZ451" s="27">
        <v>-0.139</v>
      </c>
      <c r="BA451" s="19">
        <v>50.23</v>
      </c>
      <c r="BB451" s="13">
        <f t="shared" si="17"/>
        <v>0.07299270073</v>
      </c>
      <c r="BC451" s="28">
        <f t="shared" si="18"/>
        <v>0.9275362319</v>
      </c>
      <c r="BD451" s="26">
        <f t="shared" si="19"/>
        <v>1000.528933</v>
      </c>
      <c r="BE451" s="13">
        <f t="shared" si="20"/>
        <v>0.000528932614</v>
      </c>
      <c r="BF451" s="18">
        <f t="shared" si="21"/>
        <v>1.711986761</v>
      </c>
      <c r="BG451" s="18">
        <f t="shared" si="22"/>
        <v>1.711986761</v>
      </c>
      <c r="BH451" s="14">
        <f t="shared" si="23"/>
        <v>23.45421862</v>
      </c>
      <c r="BI451" s="14">
        <f t="shared" si="24"/>
        <v>23.6254173</v>
      </c>
      <c r="BJ451" s="14">
        <f t="shared" si="25"/>
        <v>47.76443062</v>
      </c>
      <c r="BK451" s="14">
        <f t="shared" si="26"/>
        <v>45.36764916</v>
      </c>
      <c r="BL451" s="14">
        <f t="shared" si="27"/>
        <v>2.396781465</v>
      </c>
      <c r="BM451" s="19">
        <v>10.0</v>
      </c>
      <c r="BN451" s="19">
        <v>10.0</v>
      </c>
      <c r="BO451" s="26">
        <v>127.0</v>
      </c>
      <c r="BP451" s="26">
        <v>128.0</v>
      </c>
      <c r="BQ451" s="19">
        <v>59.0</v>
      </c>
      <c r="BR451" s="19">
        <v>62.0</v>
      </c>
      <c r="BS451" s="19">
        <v>83.0</v>
      </c>
      <c r="BT451" s="19">
        <v>65.0</v>
      </c>
      <c r="BU451" s="19">
        <v>116.0</v>
      </c>
      <c r="BV451" s="19">
        <v>120.0</v>
      </c>
      <c r="BW451" s="13">
        <f t="shared" si="28"/>
        <v>0.4915254237</v>
      </c>
      <c r="BX451" s="14">
        <v>-2.21</v>
      </c>
      <c r="BY451" s="29">
        <f t="shared" si="29"/>
        <v>-0.4352830512</v>
      </c>
      <c r="BZ451" s="18">
        <f t="shared" si="30"/>
        <v>2.490335707</v>
      </c>
      <c r="CA451" s="18">
        <f t="shared" si="31"/>
        <v>1.933672431</v>
      </c>
      <c r="CB451" s="14">
        <f t="shared" si="32"/>
        <v>28.8878942</v>
      </c>
      <c r="CC451" s="14">
        <f t="shared" si="33"/>
        <v>28.00895218</v>
      </c>
      <c r="CD451" s="14">
        <f t="shared" si="34"/>
        <v>54.58229908</v>
      </c>
      <c r="CE451" s="14">
        <f t="shared" si="35"/>
        <v>54.87527975</v>
      </c>
      <c r="CF451" s="14">
        <f t="shared" si="36"/>
        <v>2.689762136</v>
      </c>
      <c r="CG451" s="7">
        <v>2047.916667</v>
      </c>
      <c r="CH451" s="7">
        <v>85.0</v>
      </c>
      <c r="CI451" s="7">
        <v>66.0</v>
      </c>
      <c r="CJ451" s="26">
        <v>901.0</v>
      </c>
      <c r="CK451" s="7">
        <v>890.0</v>
      </c>
      <c r="CL451" s="7">
        <v>384.0</v>
      </c>
      <c r="CM451" s="7">
        <v>415.0</v>
      </c>
      <c r="CN451" s="7">
        <v>493.0</v>
      </c>
      <c r="CO451" s="7">
        <v>502.0</v>
      </c>
      <c r="CP451" s="19">
        <v>3.0</v>
      </c>
      <c r="CQ451" s="19">
        <v>4.0</v>
      </c>
      <c r="CR451" s="26">
        <f t="shared" si="37"/>
        <v>1</v>
      </c>
      <c r="CS451" s="18">
        <f t="shared" si="38"/>
        <v>0.5204819277</v>
      </c>
      <c r="CT451" s="18">
        <f t="shared" si="39"/>
        <v>0.6939759036</v>
      </c>
      <c r="CU451" s="18">
        <f t="shared" si="40"/>
        <v>0.1734939759</v>
      </c>
      <c r="CV451" s="30">
        <v>11.34</v>
      </c>
      <c r="CW451" s="30">
        <v>11.54</v>
      </c>
      <c r="CX451" s="30">
        <v>14.14</v>
      </c>
      <c r="CY451" s="30">
        <v>11.88</v>
      </c>
      <c r="CZ451" s="30">
        <v>13.21</v>
      </c>
      <c r="DA451" s="30">
        <v>13.09</v>
      </c>
      <c r="DB451" s="7">
        <v>102.0</v>
      </c>
      <c r="DC451" s="7">
        <v>94.0</v>
      </c>
      <c r="DD451" s="13">
        <f t="shared" si="41"/>
        <v>0.5204081633</v>
      </c>
      <c r="DE451" s="7">
        <v>-2.96</v>
      </c>
      <c r="DF451" s="7">
        <v>2.45</v>
      </c>
      <c r="DG451" s="7">
        <v>57.0</v>
      </c>
      <c r="DH451" s="7">
        <v>75.0</v>
      </c>
      <c r="DI451" s="7">
        <v>63.0</v>
      </c>
      <c r="DJ451" s="8" t="s">
        <v>4569</v>
      </c>
      <c r="DK451" s="7" t="s">
        <v>4570</v>
      </c>
    </row>
    <row r="452" ht="12.75" customHeight="1">
      <c r="A452" s="7" t="s">
        <v>1539</v>
      </c>
      <c r="B452" s="7" t="s">
        <v>2190</v>
      </c>
      <c r="C452" s="8" t="s">
        <v>394</v>
      </c>
      <c r="D452" s="9" t="s">
        <v>150</v>
      </c>
      <c r="E452" s="7">
        <v>71.0</v>
      </c>
      <c r="F452" s="7">
        <v>7.0</v>
      </c>
      <c r="G452" s="7">
        <v>14.0</v>
      </c>
      <c r="H452" s="24">
        <f t="shared" si="1"/>
        <v>21</v>
      </c>
      <c r="I452" s="25">
        <f t="shared" si="2"/>
        <v>1.840625228</v>
      </c>
      <c r="J452" s="19">
        <v>7.0</v>
      </c>
      <c r="K452" s="19">
        <v>7.0</v>
      </c>
      <c r="L452" s="19">
        <v>7.0</v>
      </c>
      <c r="M452" s="19">
        <v>73.0</v>
      </c>
      <c r="N452" s="19">
        <v>24.0</v>
      </c>
      <c r="O452" s="19">
        <v>34.0</v>
      </c>
      <c r="P452" s="19">
        <v>79.0</v>
      </c>
      <c r="Q452" s="10">
        <f t="shared" si="3"/>
        <v>0.09589041096</v>
      </c>
      <c r="R452" s="10">
        <f t="shared" si="4"/>
        <v>0.0534351145</v>
      </c>
      <c r="S452" s="7">
        <v>41073.0</v>
      </c>
      <c r="T452" s="14">
        <f t="shared" si="5"/>
        <v>9.641549296</v>
      </c>
      <c r="U452" s="14">
        <v>689.87</v>
      </c>
      <c r="V452" s="14">
        <f t="shared" si="6"/>
        <v>9.716478873</v>
      </c>
      <c r="W452" s="14">
        <v>2641.97</v>
      </c>
      <c r="X452" s="14">
        <f t="shared" si="7"/>
        <v>37.21084507</v>
      </c>
      <c r="Y452" s="13">
        <f t="shared" si="8"/>
        <v>0.2070537601</v>
      </c>
      <c r="Z452" s="12">
        <f t="shared" si="9"/>
        <v>98.30434783</v>
      </c>
      <c r="AA452" s="19">
        <v>26.0</v>
      </c>
      <c r="AB452" s="19">
        <v>85.0</v>
      </c>
      <c r="AC452" s="19">
        <v>58.0</v>
      </c>
      <c r="AD452" s="19">
        <v>20.0</v>
      </c>
      <c r="AE452" s="19">
        <v>22.0</v>
      </c>
      <c r="AF452" s="10">
        <f t="shared" si="10"/>
        <v>0.3043478261</v>
      </c>
      <c r="AG452" s="10">
        <f t="shared" si="11"/>
        <v>0.6086956522</v>
      </c>
      <c r="AH452" s="10">
        <f t="shared" si="12"/>
        <v>0.9130434783</v>
      </c>
      <c r="AI452" s="19">
        <v>203.0</v>
      </c>
      <c r="AJ452" s="13">
        <f t="shared" si="13"/>
        <v>0.3548951049</v>
      </c>
      <c r="AK452" s="19">
        <v>171.0</v>
      </c>
      <c r="AL452" s="13">
        <f t="shared" si="14"/>
        <v>0.298951049</v>
      </c>
      <c r="AM452" s="19">
        <v>198.0</v>
      </c>
      <c r="AN452" s="13">
        <f t="shared" si="15"/>
        <v>0.3461538462</v>
      </c>
      <c r="AO452" s="13">
        <f t="shared" si="16"/>
        <v>0.5427807487</v>
      </c>
      <c r="AP452" s="8">
        <v>13.0</v>
      </c>
      <c r="AQ452" s="14">
        <v>5.95</v>
      </c>
      <c r="AR452" s="19">
        <v>16.74</v>
      </c>
      <c r="AS452" s="26">
        <v>13.0</v>
      </c>
      <c r="AT452" s="27">
        <v>-0.638</v>
      </c>
      <c r="AU452" s="8">
        <v>14.0</v>
      </c>
      <c r="AV452" s="27">
        <v>-0.493</v>
      </c>
      <c r="AW452" s="19">
        <v>50.04</v>
      </c>
      <c r="AX452" s="19">
        <v>16.9</v>
      </c>
      <c r="AY452" s="27">
        <v>-0.233</v>
      </c>
      <c r="AZ452" s="27">
        <v>0.976</v>
      </c>
      <c r="BA452" s="19">
        <v>49.6</v>
      </c>
      <c r="BB452" s="13">
        <f t="shared" si="17"/>
        <v>0.07120743034</v>
      </c>
      <c r="BC452" s="28">
        <f t="shared" si="18"/>
        <v>0.9378531073</v>
      </c>
      <c r="BD452" s="26">
        <f t="shared" si="19"/>
        <v>1009.060538</v>
      </c>
      <c r="BE452" s="13">
        <f t="shared" si="20"/>
        <v>0.009060537685</v>
      </c>
      <c r="BF452" s="18">
        <f t="shared" si="21"/>
        <v>2.000376883</v>
      </c>
      <c r="BG452" s="18">
        <f t="shared" si="22"/>
        <v>1.913403975</v>
      </c>
      <c r="BH452" s="14">
        <f t="shared" si="23"/>
        <v>28.09224926</v>
      </c>
      <c r="BI452" s="14">
        <f t="shared" si="24"/>
        <v>30.78840941</v>
      </c>
      <c r="BJ452" s="14">
        <f t="shared" si="25"/>
        <v>51.05309696</v>
      </c>
      <c r="BK452" s="14">
        <f t="shared" si="26"/>
        <v>56.61936307</v>
      </c>
      <c r="BL452" s="14">
        <f t="shared" si="27"/>
        <v>-5.566266108</v>
      </c>
      <c r="BM452" s="19">
        <v>23.0</v>
      </c>
      <c r="BN452" s="19">
        <v>22.0</v>
      </c>
      <c r="BO452" s="26">
        <v>300.0</v>
      </c>
      <c r="BP452" s="26">
        <v>332.0</v>
      </c>
      <c r="BQ452" s="19">
        <v>108.0</v>
      </c>
      <c r="BR452" s="19">
        <v>119.0</v>
      </c>
      <c r="BS452" s="19">
        <v>156.0</v>
      </c>
      <c r="BT452" s="19">
        <v>178.0</v>
      </c>
      <c r="BU452" s="19">
        <v>279.0</v>
      </c>
      <c r="BV452" s="19">
        <v>306.0</v>
      </c>
      <c r="BW452" s="13">
        <f t="shared" si="28"/>
        <v>0.4769230769</v>
      </c>
      <c r="BX452" s="14">
        <v>-2.79</v>
      </c>
      <c r="BY452" s="29">
        <f t="shared" si="29"/>
        <v>-8.152004076</v>
      </c>
      <c r="BZ452" s="18">
        <f t="shared" si="30"/>
        <v>2.052954624</v>
      </c>
      <c r="CA452" s="18">
        <f t="shared" si="31"/>
        <v>1.998929502</v>
      </c>
      <c r="CB452" s="14">
        <f t="shared" si="32"/>
        <v>28.93945685</v>
      </c>
      <c r="CC452" s="14">
        <f t="shared" si="33"/>
        <v>30.25406814</v>
      </c>
      <c r="CD452" s="14">
        <f t="shared" si="34"/>
        <v>57.39268761</v>
      </c>
      <c r="CE452" s="14">
        <f t="shared" si="35"/>
        <v>56.04205956</v>
      </c>
      <c r="CF452" s="14">
        <f t="shared" si="36"/>
        <v>-6.91689415</v>
      </c>
      <c r="CG452" s="7">
        <v>3331.783333</v>
      </c>
      <c r="CH452" s="7">
        <v>114.0</v>
      </c>
      <c r="CI452" s="7">
        <v>111.0</v>
      </c>
      <c r="CJ452" s="26">
        <v>1493.0</v>
      </c>
      <c r="CK452" s="7">
        <v>1569.0</v>
      </c>
      <c r="CL452" s="7">
        <v>668.0</v>
      </c>
      <c r="CM452" s="7">
        <v>565.0</v>
      </c>
      <c r="CN452" s="7">
        <v>912.0</v>
      </c>
      <c r="CO452" s="7">
        <v>867.0</v>
      </c>
      <c r="CP452" s="19">
        <v>10.0</v>
      </c>
      <c r="CQ452" s="19">
        <v>4.0</v>
      </c>
      <c r="CR452" s="26">
        <f t="shared" si="37"/>
        <v>-6</v>
      </c>
      <c r="CS452" s="18">
        <f t="shared" si="38"/>
        <v>0.8764882039</v>
      </c>
      <c r="CT452" s="18">
        <f t="shared" si="39"/>
        <v>0.3505952816</v>
      </c>
      <c r="CU452" s="18">
        <f t="shared" si="40"/>
        <v>-0.5258929224</v>
      </c>
      <c r="CV452" s="30">
        <v>22.77</v>
      </c>
      <c r="CW452" s="30">
        <v>27.52</v>
      </c>
      <c r="CX452" s="30">
        <v>24.69</v>
      </c>
      <c r="CY452" s="30">
        <v>22.18</v>
      </c>
      <c r="CZ452" s="30">
        <v>24.08</v>
      </c>
      <c r="DA452" s="30">
        <v>28.74</v>
      </c>
      <c r="DB452" s="7">
        <v>167.0</v>
      </c>
      <c r="DC452" s="7">
        <v>214.0</v>
      </c>
      <c r="DD452" s="13">
        <f t="shared" si="41"/>
        <v>0.43832021</v>
      </c>
      <c r="DE452" s="7">
        <v>1.96</v>
      </c>
      <c r="DF452" s="7">
        <v>-10.21</v>
      </c>
      <c r="DG452" s="7">
        <v>125.0</v>
      </c>
      <c r="DH452" s="7">
        <v>129.0</v>
      </c>
      <c r="DI452" s="7">
        <v>120.0</v>
      </c>
      <c r="DJ452" s="8" t="s">
        <v>4571</v>
      </c>
      <c r="DK452" s="7" t="s">
        <v>4572</v>
      </c>
    </row>
    <row r="453" ht="12.75" customHeight="1">
      <c r="A453" s="7" t="s">
        <v>2193</v>
      </c>
      <c r="B453" s="7" t="s">
        <v>2194</v>
      </c>
      <c r="C453" s="8" t="s">
        <v>542</v>
      </c>
      <c r="D453" s="9" t="s">
        <v>238</v>
      </c>
      <c r="E453" s="7">
        <v>76.0</v>
      </c>
      <c r="F453" s="7">
        <v>4.0</v>
      </c>
      <c r="G453" s="7">
        <v>10.0</v>
      </c>
      <c r="H453" s="24">
        <f t="shared" si="1"/>
        <v>14</v>
      </c>
      <c r="I453" s="25">
        <f t="shared" si="2"/>
        <v>0.9536784741</v>
      </c>
      <c r="J453" s="19">
        <v>3.0</v>
      </c>
      <c r="K453" s="19">
        <v>6.0</v>
      </c>
      <c r="L453" s="19">
        <v>3.0</v>
      </c>
      <c r="M453" s="19">
        <v>67.0</v>
      </c>
      <c r="N453" s="19">
        <v>30.0</v>
      </c>
      <c r="O453" s="19">
        <v>26.0</v>
      </c>
      <c r="P453" s="19">
        <v>82.0</v>
      </c>
      <c r="Q453" s="10">
        <f t="shared" si="3"/>
        <v>0.05970149254</v>
      </c>
      <c r="R453" s="10">
        <f t="shared" si="4"/>
        <v>0.0325203252</v>
      </c>
      <c r="S453" s="7">
        <v>52848.0</v>
      </c>
      <c r="T453" s="14">
        <f t="shared" si="5"/>
        <v>11.58947368</v>
      </c>
      <c r="U453" s="14">
        <v>875.15</v>
      </c>
      <c r="V453" s="14">
        <f t="shared" si="6"/>
        <v>11.51513158</v>
      </c>
      <c r="W453" s="14">
        <v>2805.8</v>
      </c>
      <c r="X453" s="14">
        <f t="shared" si="7"/>
        <v>36.91842105</v>
      </c>
      <c r="Y453" s="13">
        <f t="shared" si="8"/>
        <v>0.237751124</v>
      </c>
      <c r="Z453" s="12">
        <f t="shared" si="9"/>
        <v>94.63636364</v>
      </c>
      <c r="AA453" s="19">
        <v>35.0</v>
      </c>
      <c r="AB453" s="19">
        <v>112.0</v>
      </c>
      <c r="AC453" s="19">
        <v>103.0</v>
      </c>
      <c r="AD453" s="19">
        <v>12.0</v>
      </c>
      <c r="AE453" s="19">
        <v>18.0</v>
      </c>
      <c r="AF453" s="10">
        <f t="shared" si="10"/>
        <v>0.1363636364</v>
      </c>
      <c r="AG453" s="10">
        <f t="shared" si="11"/>
        <v>0.4090909091</v>
      </c>
      <c r="AH453" s="10">
        <f t="shared" si="12"/>
        <v>0.5454545455</v>
      </c>
      <c r="AI453" s="19">
        <v>188.0</v>
      </c>
      <c r="AJ453" s="13">
        <f t="shared" si="13"/>
        <v>0.2506666667</v>
      </c>
      <c r="AK453" s="19">
        <v>251.0</v>
      </c>
      <c r="AL453" s="13">
        <f t="shared" si="14"/>
        <v>0.3346666667</v>
      </c>
      <c r="AM453" s="19">
        <v>311.0</v>
      </c>
      <c r="AN453" s="13">
        <f t="shared" si="15"/>
        <v>0.4146666667</v>
      </c>
      <c r="AO453" s="13">
        <f t="shared" si="16"/>
        <v>0.4282460137</v>
      </c>
      <c r="AP453" s="8">
        <v>6.0</v>
      </c>
      <c r="AQ453" s="14">
        <v>-8.45</v>
      </c>
      <c r="AR453" s="19">
        <v>17.14</v>
      </c>
      <c r="AS453" s="26">
        <v>10.0</v>
      </c>
      <c r="AT453" s="27">
        <v>0.313</v>
      </c>
      <c r="AU453" s="8">
        <v>8.0</v>
      </c>
      <c r="AV453" s="27">
        <v>0.371</v>
      </c>
      <c r="AW453" s="19">
        <v>50.02</v>
      </c>
      <c r="AX453" s="19">
        <v>17.13</v>
      </c>
      <c r="AY453" s="27">
        <v>-0.9430000000000001</v>
      </c>
      <c r="AZ453" s="27">
        <v>-6.418</v>
      </c>
      <c r="BA453" s="19">
        <v>48.19</v>
      </c>
      <c r="BB453" s="13">
        <f t="shared" si="17"/>
        <v>0.06340057637</v>
      </c>
      <c r="BC453" s="28">
        <f t="shared" si="18"/>
        <v>0.9281183932</v>
      </c>
      <c r="BD453" s="26">
        <f t="shared" si="19"/>
        <v>991.5189696</v>
      </c>
      <c r="BE453" s="13">
        <f t="shared" si="20"/>
        <v>-0.008481030396</v>
      </c>
      <c r="BF453" s="18">
        <f t="shared" si="21"/>
        <v>1.508312861</v>
      </c>
      <c r="BG453" s="18">
        <f t="shared" si="22"/>
        <v>2.331028966</v>
      </c>
      <c r="BH453" s="14">
        <f t="shared" si="23"/>
        <v>23.79020739</v>
      </c>
      <c r="BI453" s="14">
        <f t="shared" si="24"/>
        <v>32.4287265</v>
      </c>
      <c r="BJ453" s="14">
        <f t="shared" si="25"/>
        <v>44.49522939</v>
      </c>
      <c r="BK453" s="14">
        <f t="shared" si="26"/>
        <v>59.37267897</v>
      </c>
      <c r="BL453" s="14">
        <f t="shared" si="27"/>
        <v>-14.87744958</v>
      </c>
      <c r="BM453" s="19">
        <v>22.0</v>
      </c>
      <c r="BN453" s="19">
        <v>34.0</v>
      </c>
      <c r="BO453" s="26">
        <v>325.0</v>
      </c>
      <c r="BP453" s="26">
        <v>439.0</v>
      </c>
      <c r="BQ453" s="19">
        <v>130.0</v>
      </c>
      <c r="BR453" s="19">
        <v>172.0</v>
      </c>
      <c r="BS453" s="19">
        <v>172.0</v>
      </c>
      <c r="BT453" s="19">
        <v>221.0</v>
      </c>
      <c r="BU453" s="19">
        <v>314.0</v>
      </c>
      <c r="BV453" s="19">
        <v>424.0</v>
      </c>
      <c r="BW453" s="13">
        <f t="shared" si="28"/>
        <v>0.4254742547</v>
      </c>
      <c r="BX453" s="14">
        <v>-4.28</v>
      </c>
      <c r="BY453" s="29">
        <f t="shared" si="29"/>
        <v>-6.456353908</v>
      </c>
      <c r="BZ453" s="18">
        <f t="shared" si="30"/>
        <v>2.127224381</v>
      </c>
      <c r="CA453" s="18">
        <f t="shared" si="31"/>
        <v>2.209040704</v>
      </c>
      <c r="CB453" s="14">
        <f t="shared" si="32"/>
        <v>27.26119861</v>
      </c>
      <c r="CC453" s="14">
        <f t="shared" si="33"/>
        <v>31.64655349</v>
      </c>
      <c r="CD453" s="14">
        <f t="shared" si="34"/>
        <v>52.52607895</v>
      </c>
      <c r="CE453" s="14">
        <f t="shared" si="35"/>
        <v>57.68050726</v>
      </c>
      <c r="CF453" s="14">
        <f t="shared" si="36"/>
        <v>-9.723021272</v>
      </c>
      <c r="CG453" s="7">
        <v>3666.75</v>
      </c>
      <c r="CH453" s="7">
        <v>130.0</v>
      </c>
      <c r="CI453" s="7">
        <v>135.0</v>
      </c>
      <c r="CJ453" s="26">
        <v>1536.0</v>
      </c>
      <c r="CK453" s="7">
        <v>1799.0</v>
      </c>
      <c r="CL453" s="7">
        <v>662.0</v>
      </c>
      <c r="CM453" s="7">
        <v>698.0</v>
      </c>
      <c r="CN453" s="7">
        <v>882.0</v>
      </c>
      <c r="CO453" s="7">
        <v>893.0</v>
      </c>
      <c r="CP453" s="19">
        <v>2.0</v>
      </c>
      <c r="CQ453" s="19">
        <v>13.0</v>
      </c>
      <c r="CR453" s="26">
        <f t="shared" si="37"/>
        <v>11</v>
      </c>
      <c r="CS453" s="18">
        <f t="shared" si="38"/>
        <v>0.136239782</v>
      </c>
      <c r="CT453" s="18">
        <f t="shared" si="39"/>
        <v>0.8855585831</v>
      </c>
      <c r="CU453" s="18">
        <f t="shared" si="40"/>
        <v>0.7493188011</v>
      </c>
      <c r="CV453" s="30">
        <v>26.4</v>
      </c>
      <c r="CW453" s="30">
        <v>37.51</v>
      </c>
      <c r="CX453" s="30">
        <v>30.23</v>
      </c>
      <c r="CY453" s="30">
        <v>30.54</v>
      </c>
      <c r="CZ453" s="30">
        <v>28.1</v>
      </c>
      <c r="DA453" s="30">
        <v>36.85</v>
      </c>
      <c r="DB453" s="7">
        <v>151.0</v>
      </c>
      <c r="DC453" s="7">
        <v>191.0</v>
      </c>
      <c r="DD453" s="13">
        <f t="shared" si="41"/>
        <v>0.4415204678</v>
      </c>
      <c r="DE453" s="7">
        <v>-1.96</v>
      </c>
      <c r="DF453" s="7">
        <v>-18.31</v>
      </c>
      <c r="DG453" s="7">
        <v>88.0</v>
      </c>
      <c r="DH453" s="7">
        <v>153.0</v>
      </c>
      <c r="DI453" s="7">
        <v>95.0</v>
      </c>
      <c r="DJ453" s="8" t="s">
        <v>4573</v>
      </c>
      <c r="DK453" s="7" t="s">
        <v>4574</v>
      </c>
    </row>
    <row r="454" ht="12.75" customHeight="1">
      <c r="A454" s="7" t="s">
        <v>1797</v>
      </c>
      <c r="B454" s="7" t="s">
        <v>2198</v>
      </c>
      <c r="C454" s="8" t="s">
        <v>197</v>
      </c>
      <c r="D454" s="9" t="s">
        <v>150</v>
      </c>
      <c r="E454" s="7">
        <v>49.0</v>
      </c>
      <c r="F454" s="7">
        <v>4.0</v>
      </c>
      <c r="G454" s="7">
        <v>7.0</v>
      </c>
      <c r="H454" s="24">
        <f t="shared" si="1"/>
        <v>11</v>
      </c>
      <c r="I454" s="25">
        <f t="shared" si="2"/>
        <v>1.201310521</v>
      </c>
      <c r="J454" s="19">
        <v>3.0</v>
      </c>
      <c r="K454" s="19">
        <v>5.0</v>
      </c>
      <c r="L454" s="19">
        <v>2.0</v>
      </c>
      <c r="M454" s="19">
        <v>49.0</v>
      </c>
      <c r="N454" s="19">
        <v>18.0</v>
      </c>
      <c r="O454" s="19">
        <v>13.0</v>
      </c>
      <c r="P454" s="19">
        <v>45.0</v>
      </c>
      <c r="Q454" s="10">
        <f t="shared" si="3"/>
        <v>0.08163265306</v>
      </c>
      <c r="R454" s="10">
        <f t="shared" si="4"/>
        <v>0.05</v>
      </c>
      <c r="S454" s="7">
        <v>32964.0</v>
      </c>
      <c r="T454" s="14">
        <f t="shared" si="5"/>
        <v>11.2122449</v>
      </c>
      <c r="U454" s="14">
        <v>527.82</v>
      </c>
      <c r="V454" s="14">
        <f t="shared" si="6"/>
        <v>10.77183673</v>
      </c>
      <c r="W454" s="14">
        <v>1825.08</v>
      </c>
      <c r="X454" s="14">
        <f t="shared" si="7"/>
        <v>37.24653061</v>
      </c>
      <c r="Y454" s="13">
        <f t="shared" si="8"/>
        <v>0.2243274257</v>
      </c>
      <c r="Z454" s="12">
        <f t="shared" si="9"/>
        <v>77.8125</v>
      </c>
      <c r="AA454" s="19">
        <v>22.0</v>
      </c>
      <c r="AB454" s="19">
        <v>58.0</v>
      </c>
      <c r="AC454" s="19">
        <v>28.0</v>
      </c>
      <c r="AD454" s="19">
        <v>10.0</v>
      </c>
      <c r="AE454" s="19">
        <v>12.0</v>
      </c>
      <c r="AF454" s="10">
        <f t="shared" si="10"/>
        <v>0.1875</v>
      </c>
      <c r="AG454" s="10">
        <f t="shared" si="11"/>
        <v>0.4375</v>
      </c>
      <c r="AH454" s="10">
        <f t="shared" si="12"/>
        <v>0.625</v>
      </c>
      <c r="AI454" s="19">
        <v>208.0</v>
      </c>
      <c r="AJ454" s="13">
        <f t="shared" si="13"/>
        <v>0.3741007194</v>
      </c>
      <c r="AK454" s="19">
        <v>179.0</v>
      </c>
      <c r="AL454" s="13">
        <f t="shared" si="14"/>
        <v>0.321942446</v>
      </c>
      <c r="AM454" s="19">
        <v>169.0</v>
      </c>
      <c r="AN454" s="13">
        <f t="shared" si="15"/>
        <v>0.3039568345</v>
      </c>
      <c r="AO454" s="13">
        <f t="shared" si="16"/>
        <v>0.5374677003</v>
      </c>
      <c r="AP454" s="8">
        <v>3.0</v>
      </c>
      <c r="AQ454" s="14">
        <v>-3.47</v>
      </c>
      <c r="AR454" s="19">
        <v>16.89</v>
      </c>
      <c r="AS454" s="26">
        <v>12.0</v>
      </c>
      <c r="AT454" s="27">
        <v>-0.025</v>
      </c>
      <c r="AU454" s="8">
        <v>12.0</v>
      </c>
      <c r="AV454" s="27">
        <v>-0.764</v>
      </c>
      <c r="AW454" s="19">
        <v>49.47</v>
      </c>
      <c r="AX454" s="19">
        <v>17.58</v>
      </c>
      <c r="AY454" s="27">
        <v>-1.662</v>
      </c>
      <c r="AZ454" s="27">
        <v>10.017</v>
      </c>
      <c r="BA454" s="19">
        <v>54.49</v>
      </c>
      <c r="BB454" s="13">
        <f t="shared" si="17"/>
        <v>0.06425702811</v>
      </c>
      <c r="BC454" s="28">
        <f t="shared" si="18"/>
        <v>0.9397590361</v>
      </c>
      <c r="BD454" s="26">
        <f t="shared" si="19"/>
        <v>1004.016064</v>
      </c>
      <c r="BE454" s="13">
        <f t="shared" si="20"/>
        <v>0.004016064257</v>
      </c>
      <c r="BF454" s="18">
        <f t="shared" si="21"/>
        <v>1.818801864</v>
      </c>
      <c r="BG454" s="18">
        <f t="shared" si="22"/>
        <v>1.705126748</v>
      </c>
      <c r="BH454" s="14">
        <f t="shared" si="23"/>
        <v>28.30510401</v>
      </c>
      <c r="BI454" s="14">
        <f t="shared" si="24"/>
        <v>28.30510401</v>
      </c>
      <c r="BJ454" s="14">
        <f t="shared" si="25"/>
        <v>51.38115267</v>
      </c>
      <c r="BK454" s="14">
        <f t="shared" si="26"/>
        <v>54.3367057</v>
      </c>
      <c r="BL454" s="14">
        <f t="shared" si="27"/>
        <v>-2.955553029</v>
      </c>
      <c r="BM454" s="19">
        <v>16.0</v>
      </c>
      <c r="BN454" s="19">
        <v>15.0</v>
      </c>
      <c r="BO454" s="26">
        <v>233.0</v>
      </c>
      <c r="BP454" s="26">
        <v>234.0</v>
      </c>
      <c r="BQ454" s="19">
        <v>97.0</v>
      </c>
      <c r="BR454" s="19">
        <v>85.0</v>
      </c>
      <c r="BS454" s="19">
        <v>106.0</v>
      </c>
      <c r="BT454" s="19">
        <v>144.0</v>
      </c>
      <c r="BU454" s="19">
        <v>207.0</v>
      </c>
      <c r="BV454" s="19">
        <v>255.0</v>
      </c>
      <c r="BW454" s="13">
        <f t="shared" si="28"/>
        <v>0.4480519481</v>
      </c>
      <c r="BX454" s="14">
        <v>-9.24</v>
      </c>
      <c r="BY454" s="29">
        <f t="shared" si="29"/>
        <v>-14.72577784</v>
      </c>
      <c r="BZ454" s="18">
        <f t="shared" si="30"/>
        <v>2.193659926</v>
      </c>
      <c r="CA454" s="18">
        <f t="shared" si="31"/>
        <v>1.989598538</v>
      </c>
      <c r="CB454" s="14">
        <f t="shared" si="32"/>
        <v>30.71123897</v>
      </c>
      <c r="CC454" s="14">
        <f t="shared" si="33"/>
        <v>26.45145748</v>
      </c>
      <c r="CD454" s="14">
        <f t="shared" si="34"/>
        <v>61.88161606</v>
      </c>
      <c r="CE454" s="14">
        <f t="shared" si="35"/>
        <v>48.84719487</v>
      </c>
      <c r="CF454" s="14">
        <f t="shared" si="36"/>
        <v>-15.98997422</v>
      </c>
      <c r="CG454" s="7">
        <v>2352.233333</v>
      </c>
      <c r="CH454" s="7">
        <v>86.0</v>
      </c>
      <c r="CI454" s="7">
        <v>78.0</v>
      </c>
      <c r="CJ454" s="26">
        <v>1118.0</v>
      </c>
      <c r="CK454" s="7">
        <v>959.0</v>
      </c>
      <c r="CL454" s="7">
        <v>598.0</v>
      </c>
      <c r="CM454" s="7">
        <v>398.0</v>
      </c>
      <c r="CN454" s="7">
        <v>624.0</v>
      </c>
      <c r="CO454" s="7">
        <v>480.0</v>
      </c>
      <c r="CP454" s="19">
        <v>8.0</v>
      </c>
      <c r="CQ454" s="19">
        <v>2.0</v>
      </c>
      <c r="CR454" s="26">
        <f t="shared" si="37"/>
        <v>-6</v>
      </c>
      <c r="CS454" s="18">
        <f t="shared" si="38"/>
        <v>0.8736803786</v>
      </c>
      <c r="CT454" s="18">
        <f t="shared" si="39"/>
        <v>0.2184200946</v>
      </c>
      <c r="CU454" s="18">
        <f t="shared" si="40"/>
        <v>-0.6552602839</v>
      </c>
      <c r="CV454" s="30">
        <v>17.59</v>
      </c>
      <c r="CW454" s="30">
        <v>19.07</v>
      </c>
      <c r="CX454" s="30">
        <v>14.86</v>
      </c>
      <c r="CY454" s="30">
        <v>16.82</v>
      </c>
      <c r="CZ454" s="30">
        <v>18.26</v>
      </c>
      <c r="DA454" s="30">
        <v>18.13</v>
      </c>
      <c r="DB454" s="7">
        <v>240.0</v>
      </c>
      <c r="DC454" s="7">
        <v>254.0</v>
      </c>
      <c r="DD454" s="13">
        <f t="shared" si="41"/>
        <v>0.4858299595</v>
      </c>
      <c r="DE454" s="7">
        <v>-2.24</v>
      </c>
      <c r="DF454" s="7">
        <v>-1.71</v>
      </c>
      <c r="DG454" s="7">
        <v>188.0</v>
      </c>
      <c r="DH454" s="7">
        <v>141.0</v>
      </c>
      <c r="DI454" s="7">
        <v>152.0</v>
      </c>
      <c r="DJ454" s="8" t="s">
        <v>4575</v>
      </c>
      <c r="DK454" s="7" t="s">
        <v>4576</v>
      </c>
    </row>
    <row r="455" ht="12.75" customHeight="1">
      <c r="A455" s="7" t="s">
        <v>482</v>
      </c>
      <c r="B455" s="7" t="s">
        <v>2204</v>
      </c>
      <c r="C455" s="8" t="s">
        <v>305</v>
      </c>
      <c r="D455" s="9" t="s">
        <v>174</v>
      </c>
      <c r="E455" s="7">
        <v>81.0</v>
      </c>
      <c r="F455" s="7">
        <v>2.0</v>
      </c>
      <c r="G455" s="7">
        <v>19.0</v>
      </c>
      <c r="H455" s="24">
        <f t="shared" si="1"/>
        <v>21</v>
      </c>
      <c r="I455" s="25">
        <f t="shared" si="2"/>
        <v>0.8013058317</v>
      </c>
      <c r="J455" s="19">
        <v>2.0</v>
      </c>
      <c r="K455" s="19">
        <v>8.0</v>
      </c>
      <c r="L455" s="19">
        <v>8.0</v>
      </c>
      <c r="M455" s="19">
        <v>83.0</v>
      </c>
      <c r="N455" s="19">
        <v>38.0</v>
      </c>
      <c r="O455" s="19">
        <v>52.0</v>
      </c>
      <c r="P455" s="19">
        <v>49.0</v>
      </c>
      <c r="Q455" s="10">
        <f t="shared" si="3"/>
        <v>0.02409638554</v>
      </c>
      <c r="R455" s="10">
        <f t="shared" si="4"/>
        <v>0.01156069364</v>
      </c>
      <c r="S455" s="7">
        <v>94346.0</v>
      </c>
      <c r="T455" s="14">
        <f t="shared" si="5"/>
        <v>19.4127572</v>
      </c>
      <c r="U455" s="14">
        <v>1463.04</v>
      </c>
      <c r="V455" s="14">
        <f t="shared" si="6"/>
        <v>18.06222222</v>
      </c>
      <c r="W455" s="14">
        <v>2498.62</v>
      </c>
      <c r="X455" s="14">
        <f t="shared" si="7"/>
        <v>30.84716049</v>
      </c>
      <c r="Y455" s="13">
        <f t="shared" si="8"/>
        <v>0.369299738</v>
      </c>
      <c r="Z455" s="12">
        <f t="shared" si="9"/>
        <v>106.5185185</v>
      </c>
      <c r="AA455" s="19">
        <v>70.0</v>
      </c>
      <c r="AB455" s="19">
        <v>72.0</v>
      </c>
      <c r="AC455" s="19">
        <v>86.0</v>
      </c>
      <c r="AD455" s="19">
        <v>41.0</v>
      </c>
      <c r="AE455" s="19">
        <v>34.0</v>
      </c>
      <c r="AF455" s="10">
        <f t="shared" si="10"/>
        <v>0.03703703704</v>
      </c>
      <c r="AG455" s="10">
        <f t="shared" si="11"/>
        <v>0.2962962963</v>
      </c>
      <c r="AH455" s="10">
        <f t="shared" si="12"/>
        <v>0.3333333333</v>
      </c>
      <c r="AI455" s="19">
        <v>433.0</v>
      </c>
      <c r="AJ455" s="13">
        <f t="shared" si="13"/>
        <v>0.3066572238</v>
      </c>
      <c r="AK455" s="19">
        <v>447.0</v>
      </c>
      <c r="AL455" s="13">
        <f t="shared" si="14"/>
        <v>0.316572238</v>
      </c>
      <c r="AM455" s="19">
        <v>532.0</v>
      </c>
      <c r="AN455" s="13">
        <f t="shared" si="15"/>
        <v>0.3767705382</v>
      </c>
      <c r="AO455" s="13">
        <f t="shared" si="16"/>
        <v>0.4920454545</v>
      </c>
      <c r="AP455" s="8">
        <v>2.0</v>
      </c>
      <c r="AQ455" s="14">
        <v>-3.28</v>
      </c>
      <c r="AR455" s="19">
        <v>17.51</v>
      </c>
      <c r="AS455" s="26">
        <v>3.0</v>
      </c>
      <c r="AT455" s="27">
        <v>0.675</v>
      </c>
      <c r="AU455" s="8">
        <v>3.0</v>
      </c>
      <c r="AV455" s="27">
        <v>0.2</v>
      </c>
      <c r="AW455" s="19">
        <v>50.05</v>
      </c>
      <c r="AX455" s="19">
        <v>17.01</v>
      </c>
      <c r="AY455" s="27">
        <v>1.116</v>
      </c>
      <c r="AZ455" s="27">
        <v>-0.9450000000000001</v>
      </c>
      <c r="BA455" s="19">
        <v>50.7</v>
      </c>
      <c r="BB455" s="13">
        <f t="shared" si="17"/>
        <v>0.07510431154</v>
      </c>
      <c r="BC455" s="28">
        <f t="shared" si="18"/>
        <v>0.9207397622</v>
      </c>
      <c r="BD455" s="26">
        <f t="shared" si="19"/>
        <v>995.8440738</v>
      </c>
      <c r="BE455" s="13">
        <f t="shared" si="20"/>
        <v>-0.004155926237</v>
      </c>
      <c r="BF455" s="18">
        <f t="shared" si="21"/>
        <v>2.214566929</v>
      </c>
      <c r="BG455" s="18">
        <f t="shared" si="22"/>
        <v>2.460629921</v>
      </c>
      <c r="BH455" s="14">
        <f t="shared" si="23"/>
        <v>29.48654856</v>
      </c>
      <c r="BI455" s="14">
        <f t="shared" si="24"/>
        <v>31.04494751</v>
      </c>
      <c r="BJ455" s="14">
        <f t="shared" si="25"/>
        <v>56.92257218</v>
      </c>
      <c r="BK455" s="14">
        <f t="shared" si="26"/>
        <v>56.67650919</v>
      </c>
      <c r="BL455" s="14">
        <f t="shared" si="27"/>
        <v>0.2460629921</v>
      </c>
      <c r="BM455" s="19">
        <v>54.0</v>
      </c>
      <c r="BN455" s="19">
        <v>60.0</v>
      </c>
      <c r="BO455" s="26">
        <v>665.0</v>
      </c>
      <c r="BP455" s="26">
        <v>697.0</v>
      </c>
      <c r="BQ455" s="19">
        <v>274.0</v>
      </c>
      <c r="BR455" s="19">
        <v>282.0</v>
      </c>
      <c r="BS455" s="19">
        <v>395.0</v>
      </c>
      <c r="BT455" s="19">
        <v>343.0</v>
      </c>
      <c r="BU455" s="19">
        <v>655.0</v>
      </c>
      <c r="BV455" s="19">
        <v>683.0</v>
      </c>
      <c r="BW455" s="13">
        <f t="shared" si="28"/>
        <v>0.4895366218</v>
      </c>
      <c r="BX455" s="14">
        <v>0.23</v>
      </c>
      <c r="BY455" s="29">
        <f t="shared" si="29"/>
        <v>1.491972083</v>
      </c>
      <c r="BZ455" s="18">
        <f t="shared" si="30"/>
        <v>2.300677338</v>
      </c>
      <c r="CA455" s="18">
        <f t="shared" si="31"/>
        <v>2.164453022</v>
      </c>
      <c r="CB455" s="14">
        <f t="shared" si="32"/>
        <v>28.53142619</v>
      </c>
      <c r="CC455" s="14">
        <f t="shared" si="33"/>
        <v>29.42445226</v>
      </c>
      <c r="CD455" s="14">
        <f t="shared" si="34"/>
        <v>55.23139214</v>
      </c>
      <c r="CE455" s="14">
        <f t="shared" si="35"/>
        <v>56.20009838</v>
      </c>
      <c r="CF455" s="14">
        <f t="shared" si="36"/>
        <v>1.21476924</v>
      </c>
      <c r="CG455" s="7">
        <v>3964.05</v>
      </c>
      <c r="CH455" s="7">
        <v>152.0</v>
      </c>
      <c r="CI455" s="7">
        <v>143.0</v>
      </c>
      <c r="CJ455" s="26">
        <v>1733.0</v>
      </c>
      <c r="CK455" s="7">
        <v>1801.0</v>
      </c>
      <c r="CL455" s="7">
        <v>776.0</v>
      </c>
      <c r="CM455" s="7">
        <v>723.0</v>
      </c>
      <c r="CN455" s="7">
        <v>988.0</v>
      </c>
      <c r="CO455" s="7">
        <v>1046.0</v>
      </c>
      <c r="CP455" s="19">
        <v>7.0</v>
      </c>
      <c r="CQ455" s="19">
        <v>6.0</v>
      </c>
      <c r="CR455" s="26">
        <f t="shared" si="37"/>
        <v>-1</v>
      </c>
      <c r="CS455" s="18">
        <f t="shared" si="38"/>
        <v>0.2671019439</v>
      </c>
      <c r="CT455" s="18">
        <f t="shared" si="39"/>
        <v>0.2289445234</v>
      </c>
      <c r="CU455" s="18">
        <f t="shared" si="40"/>
        <v>-0.03815742056</v>
      </c>
      <c r="CV455" s="30">
        <v>58.66</v>
      </c>
      <c r="CW455" s="30">
        <v>60.0</v>
      </c>
      <c r="CX455" s="30">
        <v>62.82</v>
      </c>
      <c r="CY455" s="30">
        <v>70.16</v>
      </c>
      <c r="CZ455" s="30">
        <v>64.95</v>
      </c>
      <c r="DA455" s="30">
        <v>61.63</v>
      </c>
      <c r="DB455" s="7">
        <v>0.0</v>
      </c>
      <c r="DC455" s="7">
        <v>0.0</v>
      </c>
      <c r="DD455" s="13" t="str">
        <f t="shared" si="41"/>
        <v> </v>
      </c>
      <c r="DE455" s="7">
        <v>0.0</v>
      </c>
      <c r="DF455" s="7">
        <v>0.0</v>
      </c>
      <c r="DG455" s="7">
        <v>0.0</v>
      </c>
      <c r="DH455" s="7">
        <v>0.0</v>
      </c>
      <c r="DI455" s="7">
        <v>0.0</v>
      </c>
      <c r="DJ455" s="8" t="s">
        <v>4577</v>
      </c>
      <c r="DK455" s="7" t="s">
        <v>4578</v>
      </c>
    </row>
    <row r="456" ht="12.75" customHeight="1">
      <c r="A456" s="7" t="s">
        <v>2210</v>
      </c>
      <c r="B456" s="7" t="s">
        <v>2211</v>
      </c>
      <c r="C456" s="8" t="s">
        <v>305</v>
      </c>
      <c r="D456" s="9" t="s">
        <v>167</v>
      </c>
      <c r="E456" s="7">
        <v>80.0</v>
      </c>
      <c r="F456" s="7">
        <v>7.0</v>
      </c>
      <c r="G456" s="7">
        <v>15.0</v>
      </c>
      <c r="H456" s="24">
        <f t="shared" si="1"/>
        <v>22</v>
      </c>
      <c r="I456" s="25">
        <f t="shared" si="2"/>
        <v>1.367993782</v>
      </c>
      <c r="J456" s="19">
        <v>6.0</v>
      </c>
      <c r="K456" s="19">
        <v>8.0</v>
      </c>
      <c r="L456" s="19">
        <v>5.0</v>
      </c>
      <c r="M456" s="19">
        <v>131.0</v>
      </c>
      <c r="N456" s="19">
        <v>46.0</v>
      </c>
      <c r="O456" s="19">
        <v>35.0</v>
      </c>
      <c r="P456" s="19">
        <v>143.0</v>
      </c>
      <c r="Q456" s="10">
        <f t="shared" si="3"/>
        <v>0.0534351145</v>
      </c>
      <c r="R456" s="10">
        <f t="shared" si="4"/>
        <v>0.03301886792</v>
      </c>
      <c r="S456" s="7">
        <v>57895.0</v>
      </c>
      <c r="T456" s="14">
        <f t="shared" si="5"/>
        <v>12.06145833</v>
      </c>
      <c r="U456" s="14">
        <v>937.86</v>
      </c>
      <c r="V456" s="14">
        <f t="shared" si="6"/>
        <v>11.72325</v>
      </c>
      <c r="W456" s="14">
        <v>2969.98</v>
      </c>
      <c r="X456" s="14">
        <f t="shared" si="7"/>
        <v>37.12475</v>
      </c>
      <c r="Y456" s="13">
        <f t="shared" si="8"/>
        <v>0.2399944726</v>
      </c>
      <c r="Z456" s="12">
        <f t="shared" si="9"/>
        <v>136.2758621</v>
      </c>
      <c r="AA456" s="19">
        <v>31.0</v>
      </c>
      <c r="AB456" s="19">
        <v>153.0</v>
      </c>
      <c r="AC456" s="19">
        <v>128.0</v>
      </c>
      <c r="AD456" s="19">
        <v>19.0</v>
      </c>
      <c r="AE456" s="19">
        <v>31.0</v>
      </c>
      <c r="AF456" s="10">
        <f t="shared" si="10"/>
        <v>0.2068965517</v>
      </c>
      <c r="AG456" s="10">
        <f t="shared" si="11"/>
        <v>0.4482758621</v>
      </c>
      <c r="AH456" s="10">
        <f t="shared" si="12"/>
        <v>0.6551724138</v>
      </c>
      <c r="AI456" s="19">
        <v>289.0</v>
      </c>
      <c r="AJ456" s="13">
        <f t="shared" si="13"/>
        <v>0.35591133</v>
      </c>
      <c r="AK456" s="19">
        <v>231.0</v>
      </c>
      <c r="AL456" s="13">
        <f t="shared" si="14"/>
        <v>0.2844827586</v>
      </c>
      <c r="AM456" s="19">
        <v>292.0</v>
      </c>
      <c r="AN456" s="13">
        <f t="shared" si="15"/>
        <v>0.3596059113</v>
      </c>
      <c r="AO456" s="13">
        <f t="shared" si="16"/>
        <v>0.5557692308</v>
      </c>
      <c r="AP456" s="8">
        <v>11.0</v>
      </c>
      <c r="AQ456" s="14">
        <v>5.49</v>
      </c>
      <c r="AR456" s="19">
        <v>17.41</v>
      </c>
      <c r="AS456" s="26">
        <v>7.0</v>
      </c>
      <c r="AT456" s="27">
        <v>0.591</v>
      </c>
      <c r="AU456" s="8">
        <v>7.0</v>
      </c>
      <c r="AV456" s="27">
        <v>0.273</v>
      </c>
      <c r="AW456" s="19">
        <v>50.1</v>
      </c>
      <c r="AX456" s="19">
        <v>18.01</v>
      </c>
      <c r="AY456" s="27">
        <v>0.9480000000000001</v>
      </c>
      <c r="AZ456" s="27">
        <v>-1.045</v>
      </c>
      <c r="BA456" s="19">
        <v>50.58</v>
      </c>
      <c r="BB456" s="13">
        <f t="shared" si="17"/>
        <v>0.05870445344</v>
      </c>
      <c r="BC456" s="28">
        <f t="shared" si="18"/>
        <v>0.9343891403</v>
      </c>
      <c r="BD456" s="26">
        <f t="shared" si="19"/>
        <v>993.0935937</v>
      </c>
      <c r="BE456" s="13">
        <f t="shared" si="20"/>
        <v>-0.006906406287</v>
      </c>
      <c r="BF456" s="18">
        <f t="shared" si="21"/>
        <v>1.85528757</v>
      </c>
      <c r="BG456" s="18">
        <f t="shared" si="22"/>
        <v>1.85528757</v>
      </c>
      <c r="BH456" s="14">
        <f t="shared" si="23"/>
        <v>31.60386412</v>
      </c>
      <c r="BI456" s="14">
        <f t="shared" si="24"/>
        <v>28.27714158</v>
      </c>
      <c r="BJ456" s="14">
        <f t="shared" si="25"/>
        <v>59.30522679</v>
      </c>
      <c r="BK456" s="14">
        <f t="shared" si="26"/>
        <v>55.59465165</v>
      </c>
      <c r="BL456" s="14">
        <f t="shared" si="27"/>
        <v>3.710575139</v>
      </c>
      <c r="BM456" s="19">
        <v>29.0</v>
      </c>
      <c r="BN456" s="19">
        <v>29.0</v>
      </c>
      <c r="BO456" s="26">
        <v>465.0</v>
      </c>
      <c r="BP456" s="26">
        <v>413.0</v>
      </c>
      <c r="BQ456" s="19">
        <v>193.0</v>
      </c>
      <c r="BR456" s="19">
        <v>179.0</v>
      </c>
      <c r="BS456" s="19">
        <v>240.0</v>
      </c>
      <c r="BT456" s="19">
        <v>248.0</v>
      </c>
      <c r="BU456" s="19">
        <v>450.0</v>
      </c>
      <c r="BV456" s="19">
        <v>426.0</v>
      </c>
      <c r="BW456" s="13">
        <f t="shared" si="28"/>
        <v>0.5136986301</v>
      </c>
      <c r="BX456" s="14">
        <v>3.32</v>
      </c>
      <c r="BY456" s="29">
        <f t="shared" si="29"/>
        <v>3.600113601</v>
      </c>
      <c r="BZ456" s="18">
        <f t="shared" si="30"/>
        <v>2.301672549</v>
      </c>
      <c r="CA456" s="18">
        <f t="shared" si="31"/>
        <v>2.148227712</v>
      </c>
      <c r="CB456" s="14">
        <f t="shared" si="32"/>
        <v>28.63280651</v>
      </c>
      <c r="CC456" s="14">
        <f t="shared" si="33"/>
        <v>29.49209759</v>
      </c>
      <c r="CD456" s="14">
        <f t="shared" si="34"/>
        <v>55.34755255</v>
      </c>
      <c r="CE456" s="14">
        <f t="shared" si="35"/>
        <v>56.26822157</v>
      </c>
      <c r="CF456" s="14">
        <f t="shared" si="36"/>
        <v>4.631244159</v>
      </c>
      <c r="CG456" s="7">
        <v>3910.2</v>
      </c>
      <c r="CH456" s="7">
        <v>150.0</v>
      </c>
      <c r="CI456" s="7">
        <v>140.0</v>
      </c>
      <c r="CJ456" s="26">
        <v>1716.0</v>
      </c>
      <c r="CK456" s="7">
        <v>1782.0</v>
      </c>
      <c r="CL456" s="7">
        <v>765.0</v>
      </c>
      <c r="CM456" s="7">
        <v>712.0</v>
      </c>
      <c r="CN456" s="7">
        <v>976.0</v>
      </c>
      <c r="CO456" s="7">
        <v>1033.0</v>
      </c>
      <c r="CP456" s="19">
        <v>11.0</v>
      </c>
      <c r="CQ456" s="19">
        <v>2.0</v>
      </c>
      <c r="CR456" s="26">
        <f t="shared" si="37"/>
        <v>-9</v>
      </c>
      <c r="CS456" s="18">
        <f t="shared" si="38"/>
        <v>0.6839968909</v>
      </c>
      <c r="CT456" s="18">
        <f t="shared" si="39"/>
        <v>0.1243630711</v>
      </c>
      <c r="CU456" s="18">
        <f t="shared" si="40"/>
        <v>-0.5596338198</v>
      </c>
      <c r="CV456" s="30">
        <v>38.93</v>
      </c>
      <c r="CW456" s="30">
        <v>35.78</v>
      </c>
      <c r="CX456" s="30">
        <v>42.63</v>
      </c>
      <c r="CY456" s="30">
        <v>45.35</v>
      </c>
      <c r="CZ456" s="30">
        <v>43.32</v>
      </c>
      <c r="DA456" s="30">
        <v>48.14</v>
      </c>
      <c r="DB456" s="7">
        <v>1.0</v>
      </c>
      <c r="DC456" s="7">
        <v>5.0</v>
      </c>
      <c r="DD456" s="13">
        <f t="shared" si="41"/>
        <v>0.1666666667</v>
      </c>
      <c r="DE456" s="7">
        <v>-0.03</v>
      </c>
      <c r="DF456" s="7">
        <v>-2.21</v>
      </c>
      <c r="DG456" s="7">
        <v>5.0</v>
      </c>
      <c r="DH456" s="7">
        <v>1.0</v>
      </c>
      <c r="DI456" s="7">
        <v>0.0</v>
      </c>
      <c r="DJ456" s="8" t="s">
        <v>4579</v>
      </c>
      <c r="DK456" s="7" t="s">
        <v>4580</v>
      </c>
    </row>
    <row r="457" ht="12.75" customHeight="1">
      <c r="A457" s="7" t="s">
        <v>272</v>
      </c>
      <c r="B457" s="7" t="s">
        <v>2215</v>
      </c>
      <c r="C457" s="8" t="s">
        <v>312</v>
      </c>
      <c r="D457" s="9" t="s">
        <v>260</v>
      </c>
      <c r="E457" s="7">
        <v>79.0</v>
      </c>
      <c r="F457" s="7">
        <v>4.0</v>
      </c>
      <c r="G457" s="7">
        <v>7.0</v>
      </c>
      <c r="H457" s="24">
        <f t="shared" si="1"/>
        <v>11</v>
      </c>
      <c r="I457" s="25">
        <f t="shared" si="2"/>
        <v>1.153106983</v>
      </c>
      <c r="J457" s="19">
        <v>4.0</v>
      </c>
      <c r="K457" s="19">
        <v>4.0</v>
      </c>
      <c r="L457" s="19">
        <v>2.0</v>
      </c>
      <c r="M457" s="19">
        <v>44.0</v>
      </c>
      <c r="N457" s="19">
        <v>6.0</v>
      </c>
      <c r="O457" s="19">
        <v>22.0</v>
      </c>
      <c r="P457" s="19">
        <v>48.0</v>
      </c>
      <c r="Q457" s="10">
        <f t="shared" si="3"/>
        <v>0.09090909091</v>
      </c>
      <c r="R457" s="10">
        <f t="shared" si="4"/>
        <v>0.05555555556</v>
      </c>
      <c r="S457" s="7">
        <v>34342.0</v>
      </c>
      <c r="T457" s="14">
        <f t="shared" si="5"/>
        <v>7.245147679</v>
      </c>
      <c r="U457" s="14">
        <v>560.71</v>
      </c>
      <c r="V457" s="14">
        <f t="shared" si="6"/>
        <v>7.097594937</v>
      </c>
      <c r="W457" s="14">
        <v>3294.62</v>
      </c>
      <c r="X457" s="14">
        <f t="shared" si="7"/>
        <v>41.70405063</v>
      </c>
      <c r="Y457" s="13">
        <f t="shared" si="8"/>
        <v>0.1454376149</v>
      </c>
      <c r="Z457" s="12">
        <f t="shared" si="9"/>
        <v>60.23529412</v>
      </c>
      <c r="AA457" s="19">
        <v>11.0</v>
      </c>
      <c r="AB457" s="19">
        <v>24.0</v>
      </c>
      <c r="AC457" s="19">
        <v>34.0</v>
      </c>
      <c r="AD457" s="19">
        <v>9.0</v>
      </c>
      <c r="AE457" s="19">
        <v>14.0</v>
      </c>
      <c r="AF457" s="10">
        <f t="shared" si="10"/>
        <v>0.2352941176</v>
      </c>
      <c r="AG457" s="10">
        <f t="shared" si="11"/>
        <v>0.3529411765</v>
      </c>
      <c r="AH457" s="10">
        <f t="shared" si="12"/>
        <v>0.5882352941</v>
      </c>
      <c r="AI457" s="19">
        <v>153.0</v>
      </c>
      <c r="AJ457" s="13">
        <f t="shared" si="13"/>
        <v>0.3227848101</v>
      </c>
      <c r="AK457" s="19">
        <v>145.0</v>
      </c>
      <c r="AL457" s="13">
        <f t="shared" si="14"/>
        <v>0.305907173</v>
      </c>
      <c r="AM457" s="19">
        <v>176.0</v>
      </c>
      <c r="AN457" s="13">
        <f t="shared" si="15"/>
        <v>0.3713080169</v>
      </c>
      <c r="AO457" s="13">
        <f t="shared" si="16"/>
        <v>0.5134228188</v>
      </c>
      <c r="AP457" s="8">
        <v>10.0</v>
      </c>
      <c r="AQ457" s="14">
        <v>4.19</v>
      </c>
      <c r="AR457" s="19">
        <v>16.46</v>
      </c>
      <c r="AS457" s="26">
        <v>13.0</v>
      </c>
      <c r="AT457" s="27">
        <v>-0.744</v>
      </c>
      <c r="AU457" s="8">
        <v>13.0</v>
      </c>
      <c r="AV457" s="27">
        <v>-0.629</v>
      </c>
      <c r="AW457" s="19">
        <v>49.77</v>
      </c>
      <c r="AX457" s="19">
        <v>16.54</v>
      </c>
      <c r="AY457" s="27">
        <v>-0.925</v>
      </c>
      <c r="AZ457" s="27">
        <v>-5.89</v>
      </c>
      <c r="BA457" s="19">
        <v>45.61</v>
      </c>
      <c r="BB457" s="13">
        <f t="shared" si="17"/>
        <v>0.06640625</v>
      </c>
      <c r="BC457" s="28">
        <f t="shared" si="18"/>
        <v>0.9094202899</v>
      </c>
      <c r="BD457" s="26">
        <f t="shared" si="19"/>
        <v>975.8265399</v>
      </c>
      <c r="BE457" s="13">
        <f t="shared" si="20"/>
        <v>-0.02417346014</v>
      </c>
      <c r="BF457" s="18">
        <f t="shared" si="21"/>
        <v>1.819122184</v>
      </c>
      <c r="BG457" s="18">
        <f t="shared" si="22"/>
        <v>2.675179683</v>
      </c>
      <c r="BH457" s="14">
        <f t="shared" si="23"/>
        <v>27.39383995</v>
      </c>
      <c r="BI457" s="14">
        <f t="shared" si="24"/>
        <v>29.5339837</v>
      </c>
      <c r="BJ457" s="14">
        <f t="shared" si="25"/>
        <v>45.26404023</v>
      </c>
      <c r="BK457" s="14">
        <f t="shared" si="26"/>
        <v>55.10870147</v>
      </c>
      <c r="BL457" s="14">
        <f t="shared" si="27"/>
        <v>-9.844661233</v>
      </c>
      <c r="BM457" s="19">
        <v>17.0</v>
      </c>
      <c r="BN457" s="19">
        <v>25.0</v>
      </c>
      <c r="BO457" s="26">
        <v>239.0</v>
      </c>
      <c r="BP457" s="26">
        <v>251.0</v>
      </c>
      <c r="BQ457" s="19">
        <v>66.0</v>
      </c>
      <c r="BR457" s="19">
        <v>112.0</v>
      </c>
      <c r="BS457" s="19">
        <v>101.0</v>
      </c>
      <c r="BT457" s="19">
        <v>127.0</v>
      </c>
      <c r="BU457" s="19">
        <v>200.0</v>
      </c>
      <c r="BV457" s="19">
        <v>234.0</v>
      </c>
      <c r="BW457" s="13">
        <f t="shared" si="28"/>
        <v>0.4608294931</v>
      </c>
      <c r="BX457" s="14">
        <v>-2.54</v>
      </c>
      <c r="BY457" s="29">
        <f t="shared" si="29"/>
        <v>-4.995808884</v>
      </c>
      <c r="BZ457" s="18">
        <f t="shared" si="30"/>
        <v>1.830381199</v>
      </c>
      <c r="CA457" s="18">
        <f t="shared" si="31"/>
        <v>2.205844009</v>
      </c>
      <c r="CB457" s="14">
        <f t="shared" si="32"/>
        <v>27.48700655</v>
      </c>
      <c r="CC457" s="14">
        <f t="shared" si="33"/>
        <v>30.00573623</v>
      </c>
      <c r="CD457" s="14">
        <f t="shared" si="34"/>
        <v>49.85833232</v>
      </c>
      <c r="CE457" s="14">
        <f t="shared" si="35"/>
        <v>55.49027447</v>
      </c>
      <c r="CF457" s="14">
        <f t="shared" si="36"/>
        <v>-4.212719083</v>
      </c>
      <c r="CG457" s="7">
        <v>3835.266667</v>
      </c>
      <c r="CH457" s="7">
        <v>117.0</v>
      </c>
      <c r="CI457" s="7">
        <v>141.0</v>
      </c>
      <c r="CJ457" s="26">
        <v>1640.0</v>
      </c>
      <c r="CK457" s="7">
        <v>1777.0</v>
      </c>
      <c r="CL457" s="7">
        <v>641.0</v>
      </c>
      <c r="CM457" s="7">
        <v>770.0</v>
      </c>
      <c r="CN457" s="7">
        <v>789.0</v>
      </c>
      <c r="CO457" s="7">
        <v>859.0</v>
      </c>
      <c r="CP457" s="19">
        <v>6.0</v>
      </c>
      <c r="CQ457" s="19">
        <v>2.0</v>
      </c>
      <c r="CR457" s="26">
        <f t="shared" si="37"/>
        <v>-4</v>
      </c>
      <c r="CS457" s="18">
        <f t="shared" si="38"/>
        <v>0.6289674451</v>
      </c>
      <c r="CT457" s="18">
        <f t="shared" si="39"/>
        <v>0.209655815</v>
      </c>
      <c r="CU457" s="18">
        <f t="shared" si="40"/>
        <v>-0.4193116301</v>
      </c>
      <c r="CV457" s="30">
        <v>15.98</v>
      </c>
      <c r="CW457" s="30">
        <v>19.26</v>
      </c>
      <c r="CX457" s="30">
        <v>16.65</v>
      </c>
      <c r="CY457" s="30">
        <v>34.49</v>
      </c>
      <c r="CZ457" s="30">
        <v>16.54</v>
      </c>
      <c r="DA457" s="30">
        <v>25.14</v>
      </c>
      <c r="DB457" s="7">
        <v>167.0</v>
      </c>
      <c r="DC457" s="7">
        <v>190.0</v>
      </c>
      <c r="DD457" s="13">
        <f t="shared" si="41"/>
        <v>0.4677871148</v>
      </c>
      <c r="DE457" s="7">
        <v>-3.12</v>
      </c>
      <c r="DF457" s="7">
        <v>-11.11</v>
      </c>
      <c r="DG457" s="7">
        <v>119.0</v>
      </c>
      <c r="DH457" s="7">
        <v>130.0</v>
      </c>
      <c r="DI457" s="7">
        <v>102.0</v>
      </c>
      <c r="DJ457" s="8" t="s">
        <v>4581</v>
      </c>
      <c r="DK457" s="7" t="s">
        <v>4582</v>
      </c>
    </row>
    <row r="458" ht="12.75" customHeight="1">
      <c r="A458" s="7" t="s">
        <v>2217</v>
      </c>
      <c r="B458" s="7" t="s">
        <v>2218</v>
      </c>
      <c r="C458" s="8" t="s">
        <v>274</v>
      </c>
      <c r="D458" s="9" t="s">
        <v>150</v>
      </c>
      <c r="E458" s="7">
        <v>79.0</v>
      </c>
      <c r="F458" s="7">
        <v>8.0</v>
      </c>
      <c r="G458" s="7">
        <v>17.0</v>
      </c>
      <c r="H458" s="24">
        <f t="shared" si="1"/>
        <v>25</v>
      </c>
      <c r="I458" s="25">
        <f t="shared" si="2"/>
        <v>1.416296856</v>
      </c>
      <c r="J458" s="19">
        <v>7.0</v>
      </c>
      <c r="K458" s="19">
        <v>8.0</v>
      </c>
      <c r="L458" s="19">
        <v>9.0</v>
      </c>
      <c r="M458" s="19">
        <v>61.0</v>
      </c>
      <c r="N458" s="19">
        <v>13.0</v>
      </c>
      <c r="O458" s="19">
        <v>30.0</v>
      </c>
      <c r="P458" s="19">
        <v>78.0</v>
      </c>
      <c r="Q458" s="10">
        <f t="shared" si="3"/>
        <v>0.131147541</v>
      </c>
      <c r="R458" s="10">
        <f t="shared" si="4"/>
        <v>0.07692307692</v>
      </c>
      <c r="S458" s="7">
        <v>63546.0</v>
      </c>
      <c r="T458" s="14">
        <f t="shared" si="5"/>
        <v>13.40632911</v>
      </c>
      <c r="U458" s="14">
        <v>982.6</v>
      </c>
      <c r="V458" s="14">
        <f t="shared" si="6"/>
        <v>12.43797468</v>
      </c>
      <c r="W458" s="14">
        <v>2788.44</v>
      </c>
      <c r="X458" s="14">
        <f t="shared" si="7"/>
        <v>35.29670886</v>
      </c>
      <c r="Y458" s="13">
        <f t="shared" si="8"/>
        <v>0.2605647249</v>
      </c>
      <c r="Z458" s="12">
        <f t="shared" si="9"/>
        <v>88.86956522</v>
      </c>
      <c r="AA458" s="19">
        <v>22.0</v>
      </c>
      <c r="AB458" s="19">
        <v>37.0</v>
      </c>
      <c r="AC458" s="19">
        <v>93.0</v>
      </c>
      <c r="AD458" s="19">
        <v>12.0</v>
      </c>
      <c r="AE458" s="19">
        <v>21.0</v>
      </c>
      <c r="AF458" s="10">
        <f t="shared" si="10"/>
        <v>0.152173913</v>
      </c>
      <c r="AG458" s="10">
        <f t="shared" si="11"/>
        <v>0.3695652174</v>
      </c>
      <c r="AH458" s="10">
        <f t="shared" si="12"/>
        <v>0.5217391304</v>
      </c>
      <c r="AI458" s="19">
        <v>351.0</v>
      </c>
      <c r="AJ458" s="13">
        <f t="shared" si="13"/>
        <v>0.3738019169</v>
      </c>
      <c r="AK458" s="19">
        <v>267.0</v>
      </c>
      <c r="AL458" s="13">
        <f t="shared" si="14"/>
        <v>0.2843450479</v>
      </c>
      <c r="AM458" s="19">
        <v>321.0</v>
      </c>
      <c r="AN458" s="13">
        <f t="shared" si="15"/>
        <v>0.3418530351</v>
      </c>
      <c r="AO458" s="13">
        <f t="shared" si="16"/>
        <v>0.567961165</v>
      </c>
      <c r="AP458" s="8">
        <v>13.0</v>
      </c>
      <c r="AQ458" s="14">
        <v>10.92</v>
      </c>
      <c r="AR458" s="19">
        <v>17.52</v>
      </c>
      <c r="AS458" s="26">
        <v>7.0</v>
      </c>
      <c r="AT458" s="27">
        <v>0.587</v>
      </c>
      <c r="AU458" s="8">
        <v>6.0</v>
      </c>
      <c r="AV458" s="27">
        <v>0.325</v>
      </c>
      <c r="AW458" s="19">
        <v>50.04</v>
      </c>
      <c r="AX458" s="19">
        <v>18.33</v>
      </c>
      <c r="AY458" s="27">
        <v>0.893</v>
      </c>
      <c r="AZ458" s="27">
        <v>4.281</v>
      </c>
      <c r="BA458" s="19">
        <v>52.56</v>
      </c>
      <c r="BB458" s="13">
        <f t="shared" si="17"/>
        <v>0.09001956947</v>
      </c>
      <c r="BC458" s="28">
        <f t="shared" si="18"/>
        <v>0.93598234</v>
      </c>
      <c r="BD458" s="26">
        <f t="shared" si="19"/>
        <v>1026.001909</v>
      </c>
      <c r="BE458" s="13">
        <f t="shared" si="20"/>
        <v>0.02600190943</v>
      </c>
      <c r="BF458" s="18">
        <f t="shared" si="21"/>
        <v>2.808874415</v>
      </c>
      <c r="BG458" s="18">
        <f t="shared" si="22"/>
        <v>1.770812131</v>
      </c>
      <c r="BH458" s="14">
        <f t="shared" si="23"/>
        <v>31.202931</v>
      </c>
      <c r="BI458" s="14">
        <f t="shared" si="24"/>
        <v>27.66130674</v>
      </c>
      <c r="BJ458" s="14">
        <f t="shared" si="25"/>
        <v>57.09342561</v>
      </c>
      <c r="BK458" s="14">
        <f t="shared" si="26"/>
        <v>51.04823936</v>
      </c>
      <c r="BL458" s="14">
        <f t="shared" si="27"/>
        <v>6.045186241</v>
      </c>
      <c r="BM458" s="19">
        <v>46.0</v>
      </c>
      <c r="BN458" s="19">
        <v>29.0</v>
      </c>
      <c r="BO458" s="26">
        <v>465.0</v>
      </c>
      <c r="BP458" s="26">
        <v>424.0</v>
      </c>
      <c r="BQ458" s="19">
        <v>166.0</v>
      </c>
      <c r="BR458" s="19">
        <v>178.0</v>
      </c>
      <c r="BS458" s="19">
        <v>258.0</v>
      </c>
      <c r="BT458" s="19">
        <v>205.0</v>
      </c>
      <c r="BU458" s="19">
        <v>490.0</v>
      </c>
      <c r="BV458" s="19">
        <v>387.0</v>
      </c>
      <c r="BW458" s="13">
        <f t="shared" si="28"/>
        <v>0.558722919</v>
      </c>
      <c r="BX458" s="14">
        <v>5.73</v>
      </c>
      <c r="BY458" s="29">
        <f t="shared" si="29"/>
        <v>0.3681182794</v>
      </c>
      <c r="BZ458" s="18">
        <f t="shared" si="30"/>
        <v>2.134995065</v>
      </c>
      <c r="CA458" s="18">
        <f t="shared" si="31"/>
        <v>1.832271884</v>
      </c>
      <c r="CB458" s="14">
        <f t="shared" si="32"/>
        <v>30.0173933</v>
      </c>
      <c r="CC458" s="14">
        <f t="shared" si="33"/>
        <v>27.54780946</v>
      </c>
      <c r="CD458" s="14">
        <f t="shared" si="34"/>
        <v>55.20714851</v>
      </c>
      <c r="CE458" s="14">
        <f t="shared" si="35"/>
        <v>51.00088958</v>
      </c>
      <c r="CF458" s="14">
        <f t="shared" si="36"/>
        <v>1.838927306</v>
      </c>
      <c r="CG458" s="7">
        <v>3765.816667</v>
      </c>
      <c r="CH458" s="7">
        <v>134.0</v>
      </c>
      <c r="CI458" s="7">
        <v>115.0</v>
      </c>
      <c r="CJ458" s="26">
        <v>1750.0</v>
      </c>
      <c r="CK458" s="7">
        <v>1614.0</v>
      </c>
      <c r="CL458" s="7">
        <v>697.0</v>
      </c>
      <c r="CM458" s="7">
        <v>631.0</v>
      </c>
      <c r="CN458" s="7">
        <v>884.0</v>
      </c>
      <c r="CO458" s="7">
        <v>841.0</v>
      </c>
      <c r="CP458" s="19">
        <v>16.0</v>
      </c>
      <c r="CQ458" s="19">
        <v>6.0</v>
      </c>
      <c r="CR458" s="26">
        <f t="shared" si="37"/>
        <v>-10</v>
      </c>
      <c r="CS458" s="18">
        <f t="shared" si="38"/>
        <v>0.9064299877</v>
      </c>
      <c r="CT458" s="18">
        <f t="shared" si="39"/>
        <v>0.3399112454</v>
      </c>
      <c r="CU458" s="18">
        <f t="shared" si="40"/>
        <v>-0.5665187423</v>
      </c>
      <c r="CV458" s="30">
        <v>43.36</v>
      </c>
      <c r="CW458" s="30">
        <v>36.57</v>
      </c>
      <c r="CX458" s="30">
        <v>74.96</v>
      </c>
      <c r="CY458" s="30">
        <v>38.87</v>
      </c>
      <c r="CZ458" s="30">
        <v>50.8</v>
      </c>
      <c r="DA458" s="30">
        <v>42.48</v>
      </c>
      <c r="DB458" s="7">
        <v>414.0</v>
      </c>
      <c r="DC458" s="7">
        <v>436.0</v>
      </c>
      <c r="DD458" s="13">
        <f t="shared" si="41"/>
        <v>0.4870588235</v>
      </c>
      <c r="DE458" s="7">
        <v>0.5</v>
      </c>
      <c r="DF458" s="7">
        <v>-18.13</v>
      </c>
      <c r="DG458" s="7">
        <v>284.0</v>
      </c>
      <c r="DH458" s="7">
        <v>293.0</v>
      </c>
      <c r="DI458" s="7">
        <v>209.0</v>
      </c>
      <c r="DJ458" s="8" t="s">
        <v>4583</v>
      </c>
      <c r="DK458" s="7" t="s">
        <v>4584</v>
      </c>
    </row>
    <row r="459" ht="12.75" customHeight="1">
      <c r="A459" s="7" t="s">
        <v>381</v>
      </c>
      <c r="B459" s="7" t="s">
        <v>2222</v>
      </c>
      <c r="C459" s="8" t="s">
        <v>394</v>
      </c>
      <c r="D459" s="9" t="s">
        <v>159</v>
      </c>
      <c r="E459" s="7">
        <v>6.0</v>
      </c>
      <c r="F459" s="7">
        <v>0.0</v>
      </c>
      <c r="G459" s="7">
        <v>0.0</v>
      </c>
      <c r="H459" s="24">
        <f t="shared" si="1"/>
        <v>0</v>
      </c>
      <c r="I459" s="25">
        <f t="shared" si="2"/>
        <v>0</v>
      </c>
      <c r="J459" s="19">
        <v>0.0</v>
      </c>
      <c r="K459" s="19">
        <v>0.0</v>
      </c>
      <c r="L459" s="19">
        <v>0.0</v>
      </c>
      <c r="M459" s="19">
        <v>3.0</v>
      </c>
      <c r="N459" s="19">
        <v>1.0</v>
      </c>
      <c r="O459" s="19">
        <v>4.0</v>
      </c>
      <c r="P459" s="19">
        <v>4.0</v>
      </c>
      <c r="Q459" s="10">
        <f t="shared" si="3"/>
        <v>0</v>
      </c>
      <c r="R459" s="10">
        <f t="shared" si="4"/>
        <v>0</v>
      </c>
      <c r="S459" s="7">
        <v>2756.0</v>
      </c>
      <c r="T459" s="14">
        <f t="shared" si="5"/>
        <v>7.655555556</v>
      </c>
      <c r="U459" s="14">
        <v>45.27</v>
      </c>
      <c r="V459" s="14">
        <f t="shared" si="6"/>
        <v>7.545</v>
      </c>
      <c r="W459" s="14">
        <v>245.15</v>
      </c>
      <c r="X459" s="14">
        <f t="shared" si="7"/>
        <v>40.85833333</v>
      </c>
      <c r="Y459" s="13">
        <f t="shared" si="8"/>
        <v>0.1558776944</v>
      </c>
      <c r="Z459" s="12">
        <f t="shared" si="9"/>
        <v>0</v>
      </c>
      <c r="AA459" s="19">
        <v>3.0</v>
      </c>
      <c r="AB459" s="19">
        <v>2.0</v>
      </c>
      <c r="AC459" s="19">
        <v>8.0</v>
      </c>
      <c r="AD459" s="19">
        <v>1.0</v>
      </c>
      <c r="AE459" s="19">
        <v>3.0</v>
      </c>
      <c r="AF459" s="10">
        <f t="shared" si="10"/>
        <v>0</v>
      </c>
      <c r="AG459" s="10">
        <f t="shared" si="11"/>
        <v>0</v>
      </c>
      <c r="AH459" s="10">
        <f t="shared" si="12"/>
        <v>0</v>
      </c>
      <c r="AI459" s="19">
        <v>12.0</v>
      </c>
      <c r="AJ459" s="13">
        <f t="shared" si="13"/>
        <v>0.3428571429</v>
      </c>
      <c r="AK459" s="19">
        <v>10.0</v>
      </c>
      <c r="AL459" s="13">
        <f t="shared" si="14"/>
        <v>0.2857142857</v>
      </c>
      <c r="AM459" s="19">
        <v>13.0</v>
      </c>
      <c r="AN459" s="13">
        <f t="shared" si="15"/>
        <v>0.3714285714</v>
      </c>
      <c r="AO459" s="13">
        <f t="shared" si="16"/>
        <v>0.5454545455</v>
      </c>
      <c r="AP459" s="8">
        <v>14.0</v>
      </c>
      <c r="AQ459" s="14">
        <v>9.16</v>
      </c>
      <c r="AR459" s="19">
        <v>16.54</v>
      </c>
      <c r="AS459" s="26">
        <v>15.0</v>
      </c>
      <c r="AT459" s="27">
        <v>-1.345</v>
      </c>
      <c r="AU459" s="8">
        <v>15.0</v>
      </c>
      <c r="AV459" s="27">
        <v>1.2</v>
      </c>
      <c r="AW459" s="19">
        <v>51.19</v>
      </c>
      <c r="AX459" s="19">
        <v>16.29</v>
      </c>
      <c r="AY459" s="27">
        <v>-1.211</v>
      </c>
      <c r="AZ459" s="27">
        <v>0.088</v>
      </c>
      <c r="BA459" s="19">
        <v>48.44</v>
      </c>
      <c r="BB459" s="13">
        <f t="shared" si="17"/>
        <v>0</v>
      </c>
      <c r="BC459" s="28">
        <f t="shared" si="18"/>
        <v>1</v>
      </c>
      <c r="BD459" s="26">
        <f t="shared" si="19"/>
        <v>1000</v>
      </c>
      <c r="BE459" s="13">
        <f t="shared" si="20"/>
        <v>0</v>
      </c>
      <c r="BF459" s="18">
        <f t="shared" si="21"/>
        <v>0</v>
      </c>
      <c r="BG459" s="18">
        <f t="shared" si="22"/>
        <v>0</v>
      </c>
      <c r="BH459" s="14">
        <f t="shared" si="23"/>
        <v>10.60304838</v>
      </c>
      <c r="BI459" s="14">
        <f t="shared" si="24"/>
        <v>33.13452618</v>
      </c>
      <c r="BJ459" s="14">
        <f t="shared" si="25"/>
        <v>31.80914513</v>
      </c>
      <c r="BK459" s="14">
        <f t="shared" si="26"/>
        <v>59.64214712</v>
      </c>
      <c r="BL459" s="14">
        <f t="shared" si="27"/>
        <v>-27.83300199</v>
      </c>
      <c r="BM459" s="19">
        <v>0.0</v>
      </c>
      <c r="BN459" s="19">
        <v>0.0</v>
      </c>
      <c r="BO459" s="26">
        <v>8.0</v>
      </c>
      <c r="BP459" s="26">
        <v>25.0</v>
      </c>
      <c r="BQ459" s="19">
        <v>5.0</v>
      </c>
      <c r="BR459" s="19">
        <v>11.0</v>
      </c>
      <c r="BS459" s="19">
        <v>11.0</v>
      </c>
      <c r="BT459" s="19">
        <v>9.0</v>
      </c>
      <c r="BU459" s="19">
        <v>7.0</v>
      </c>
      <c r="BV459" s="19">
        <v>12.0</v>
      </c>
      <c r="BW459" s="13">
        <f t="shared" si="28"/>
        <v>0.3684210526</v>
      </c>
      <c r="BX459" s="14">
        <v>-18.92</v>
      </c>
      <c r="BY459" s="29">
        <f t="shared" si="29"/>
        <v>-27.90191108</v>
      </c>
      <c r="BZ459" s="18">
        <f t="shared" si="30"/>
        <v>0.6175310202</v>
      </c>
      <c r="CA459" s="18">
        <f t="shared" si="31"/>
        <v>1.440905714</v>
      </c>
      <c r="CB459" s="14">
        <f t="shared" si="32"/>
        <v>26.14214652</v>
      </c>
      <c r="CC459" s="14">
        <f t="shared" si="33"/>
        <v>30.87655101</v>
      </c>
      <c r="CD459" s="14">
        <f t="shared" si="34"/>
        <v>61.135571</v>
      </c>
      <c r="CE459" s="14">
        <f t="shared" si="35"/>
        <v>56.19532284</v>
      </c>
      <c r="CF459" s="14">
        <f t="shared" si="36"/>
        <v>-32.77325015</v>
      </c>
      <c r="CG459" s="7">
        <v>291.483333</v>
      </c>
      <c r="CH459" s="7">
        <v>3.0</v>
      </c>
      <c r="CI459" s="7">
        <v>7.0</v>
      </c>
      <c r="CJ459" s="26">
        <v>124.0</v>
      </c>
      <c r="CK459" s="7">
        <v>143.0</v>
      </c>
      <c r="CL459" s="7">
        <v>67.0</v>
      </c>
      <c r="CM459" s="7">
        <v>48.0</v>
      </c>
      <c r="CN459" s="7">
        <v>103.0</v>
      </c>
      <c r="CO459" s="7">
        <v>75.0</v>
      </c>
      <c r="CP459" s="19">
        <v>0.0</v>
      </c>
      <c r="CQ459" s="19">
        <v>1.0</v>
      </c>
      <c r="CR459" s="26">
        <f t="shared" si="37"/>
        <v>1</v>
      </c>
      <c r="CS459" s="18">
        <f t="shared" si="38"/>
        <v>0</v>
      </c>
      <c r="CT459" s="18">
        <f t="shared" si="39"/>
        <v>1.306240929</v>
      </c>
      <c r="CU459" s="18">
        <f t="shared" si="40"/>
        <v>1.306240929</v>
      </c>
      <c r="CV459" s="30">
        <v>0.85</v>
      </c>
      <c r="CW459" s="30">
        <v>1.45</v>
      </c>
      <c r="CX459" s="30">
        <v>0.28</v>
      </c>
      <c r="CY459" s="30">
        <v>0.87</v>
      </c>
      <c r="CZ459" s="30">
        <v>1.73</v>
      </c>
      <c r="DA459" s="30">
        <v>1.58</v>
      </c>
      <c r="DB459" s="7">
        <v>0.0</v>
      </c>
      <c r="DC459" s="7">
        <v>0.0</v>
      </c>
      <c r="DD459" s="13" t="str">
        <f t="shared" si="41"/>
        <v> </v>
      </c>
      <c r="DE459" s="7">
        <v>0.0</v>
      </c>
      <c r="DF459" s="7">
        <v>0.0</v>
      </c>
      <c r="DG459" s="7">
        <v>0.0</v>
      </c>
      <c r="DH459" s="7">
        <v>0.0</v>
      </c>
      <c r="DI459" s="7">
        <v>0.0</v>
      </c>
      <c r="DJ459" s="8" t="s">
        <v>4585</v>
      </c>
      <c r="DK459" s="7" t="s">
        <v>4586</v>
      </c>
    </row>
    <row r="460" ht="12.75" customHeight="1">
      <c r="A460" s="7" t="s">
        <v>1437</v>
      </c>
      <c r="B460" s="7" t="s">
        <v>2224</v>
      </c>
      <c r="C460" s="8" t="s">
        <v>237</v>
      </c>
      <c r="D460" s="9" t="s">
        <v>167</v>
      </c>
      <c r="E460" s="7">
        <v>6.0</v>
      </c>
      <c r="F460" s="7">
        <v>1.0</v>
      </c>
      <c r="G460" s="7">
        <v>1.0</v>
      </c>
      <c r="H460" s="24">
        <f t="shared" si="1"/>
        <v>2</v>
      </c>
      <c r="I460" s="25">
        <f t="shared" si="2"/>
        <v>1.637852593</v>
      </c>
      <c r="J460" s="19">
        <v>1.0</v>
      </c>
      <c r="K460" s="19">
        <v>1.0</v>
      </c>
      <c r="L460" s="19">
        <v>0.0</v>
      </c>
      <c r="M460" s="19">
        <v>8.0</v>
      </c>
      <c r="N460" s="19">
        <v>3.0</v>
      </c>
      <c r="O460" s="19">
        <v>4.0</v>
      </c>
      <c r="P460" s="19">
        <v>7.0</v>
      </c>
      <c r="Q460" s="10">
        <f t="shared" si="3"/>
        <v>0.125</v>
      </c>
      <c r="R460" s="10">
        <f t="shared" si="4"/>
        <v>0.06666666667</v>
      </c>
      <c r="S460" s="7">
        <v>4396.0</v>
      </c>
      <c r="T460" s="14">
        <f t="shared" si="5"/>
        <v>12.21111111</v>
      </c>
      <c r="U460" s="14">
        <v>69.93</v>
      </c>
      <c r="V460" s="14">
        <f t="shared" si="6"/>
        <v>11.655</v>
      </c>
      <c r="W460" s="14">
        <v>214.39</v>
      </c>
      <c r="X460" s="14">
        <f t="shared" si="7"/>
        <v>35.73166667</v>
      </c>
      <c r="Y460" s="13">
        <f t="shared" si="8"/>
        <v>0.2459552617</v>
      </c>
      <c r="Z460" s="12">
        <f t="shared" si="9"/>
        <v>20</v>
      </c>
      <c r="AA460" s="19">
        <v>6.0</v>
      </c>
      <c r="AB460" s="19">
        <v>10.0</v>
      </c>
      <c r="AC460" s="19">
        <v>10.0</v>
      </c>
      <c r="AD460" s="19">
        <v>1.0</v>
      </c>
      <c r="AE460" s="19">
        <v>3.0</v>
      </c>
      <c r="AF460" s="10">
        <f t="shared" si="10"/>
        <v>0.5</v>
      </c>
      <c r="AG460" s="10">
        <f t="shared" si="11"/>
        <v>0.5</v>
      </c>
      <c r="AH460" s="10">
        <f t="shared" si="12"/>
        <v>1</v>
      </c>
      <c r="AI460" s="19">
        <v>27.0</v>
      </c>
      <c r="AJ460" s="13">
        <f t="shared" si="13"/>
        <v>0.36</v>
      </c>
      <c r="AK460" s="19">
        <v>28.0</v>
      </c>
      <c r="AL460" s="13">
        <f t="shared" si="14"/>
        <v>0.3733333333</v>
      </c>
      <c r="AM460" s="19">
        <v>20.0</v>
      </c>
      <c r="AN460" s="13">
        <f t="shared" si="15"/>
        <v>0.2666666667</v>
      </c>
      <c r="AO460" s="13">
        <f t="shared" si="16"/>
        <v>0.4909090909</v>
      </c>
      <c r="AP460" s="8">
        <v>8.0</v>
      </c>
      <c r="AQ460" s="14">
        <v>-4.65</v>
      </c>
      <c r="AR460" s="19">
        <v>18.13</v>
      </c>
      <c r="AS460" s="26">
        <v>1.0</v>
      </c>
      <c r="AT460" s="27">
        <v>2.246</v>
      </c>
      <c r="AU460" s="8">
        <v>1.0</v>
      </c>
      <c r="AV460" s="27">
        <v>1.335</v>
      </c>
      <c r="AW460" s="19">
        <v>50.69</v>
      </c>
      <c r="AX460" s="19">
        <v>18.01</v>
      </c>
      <c r="AY460" s="27">
        <v>-0.249</v>
      </c>
      <c r="AZ460" s="27">
        <v>4.989</v>
      </c>
      <c r="BA460" s="19">
        <v>52.56</v>
      </c>
      <c r="BB460" s="13">
        <f t="shared" si="17"/>
        <v>0.05</v>
      </c>
      <c r="BC460" s="28">
        <f t="shared" si="18"/>
        <v>0.90625</v>
      </c>
      <c r="BD460" s="26">
        <f t="shared" si="19"/>
        <v>956.25</v>
      </c>
      <c r="BE460" s="13">
        <f t="shared" si="20"/>
        <v>-0.04375</v>
      </c>
      <c r="BF460" s="18">
        <f t="shared" si="21"/>
        <v>1.716001716</v>
      </c>
      <c r="BG460" s="18">
        <f t="shared" si="22"/>
        <v>2.574002574</v>
      </c>
      <c r="BH460" s="14">
        <f t="shared" si="23"/>
        <v>34.32003432</v>
      </c>
      <c r="BI460" s="14">
        <f t="shared" si="24"/>
        <v>27.45602746</v>
      </c>
      <c r="BJ460" s="14">
        <f t="shared" si="25"/>
        <v>68.64006864</v>
      </c>
      <c r="BK460" s="14">
        <f t="shared" si="26"/>
        <v>54.91205491</v>
      </c>
      <c r="BL460" s="14">
        <f t="shared" si="27"/>
        <v>13.72801373</v>
      </c>
      <c r="BM460" s="19">
        <v>2.0</v>
      </c>
      <c r="BN460" s="19">
        <v>3.0</v>
      </c>
      <c r="BO460" s="26">
        <v>38.0</v>
      </c>
      <c r="BP460" s="26">
        <v>29.0</v>
      </c>
      <c r="BQ460" s="19">
        <v>20.0</v>
      </c>
      <c r="BR460" s="19">
        <v>18.0</v>
      </c>
      <c r="BS460" s="19">
        <v>20.0</v>
      </c>
      <c r="BT460" s="19">
        <v>14.0</v>
      </c>
      <c r="BU460" s="19">
        <v>43.0</v>
      </c>
      <c r="BV460" s="19">
        <v>35.0</v>
      </c>
      <c r="BW460" s="13">
        <f t="shared" si="28"/>
        <v>0.5512820513</v>
      </c>
      <c r="BX460" s="14">
        <v>-3.63</v>
      </c>
      <c r="BY460" s="29">
        <f t="shared" si="29"/>
        <v>10.20219555</v>
      </c>
      <c r="BZ460" s="18">
        <f t="shared" si="30"/>
        <v>1.696113074</v>
      </c>
      <c r="CA460" s="18">
        <f t="shared" si="31"/>
        <v>2.332155477</v>
      </c>
      <c r="CB460" s="14">
        <f t="shared" si="32"/>
        <v>29.25795053</v>
      </c>
      <c r="CC460" s="14">
        <f t="shared" si="33"/>
        <v>27.98586572</v>
      </c>
      <c r="CD460" s="14">
        <f t="shared" si="34"/>
        <v>62.75618375</v>
      </c>
      <c r="CE460" s="14">
        <f t="shared" si="35"/>
        <v>49.61130742</v>
      </c>
      <c r="CF460" s="14">
        <f t="shared" si="36"/>
        <v>0.5831374029</v>
      </c>
      <c r="CG460" s="7">
        <v>283.0</v>
      </c>
      <c r="CH460" s="7">
        <v>8.0</v>
      </c>
      <c r="CI460" s="7">
        <v>11.0</v>
      </c>
      <c r="CJ460" s="26">
        <v>130.0</v>
      </c>
      <c r="CK460" s="7">
        <v>121.0</v>
      </c>
      <c r="CL460" s="7">
        <v>64.0</v>
      </c>
      <c r="CM460" s="7">
        <v>47.0</v>
      </c>
      <c r="CN460" s="7">
        <v>94.0</v>
      </c>
      <c r="CO460" s="7">
        <v>55.0</v>
      </c>
      <c r="CP460" s="19">
        <v>1.0</v>
      </c>
      <c r="CQ460" s="19">
        <v>1.0</v>
      </c>
      <c r="CR460" s="26">
        <f t="shared" si="37"/>
        <v>0</v>
      </c>
      <c r="CS460" s="18">
        <f t="shared" si="38"/>
        <v>0.8189262966</v>
      </c>
      <c r="CT460" s="18">
        <f t="shared" si="39"/>
        <v>0.8189262966</v>
      </c>
      <c r="CU460" s="18">
        <f t="shared" si="40"/>
        <v>0</v>
      </c>
      <c r="CV460" s="30">
        <v>1.64</v>
      </c>
      <c r="CW460" s="30">
        <v>2.58</v>
      </c>
      <c r="CX460" s="30">
        <v>1.46</v>
      </c>
      <c r="CY460" s="30">
        <v>1.32</v>
      </c>
      <c r="CZ460" s="30">
        <v>1.82</v>
      </c>
      <c r="DA460" s="30">
        <v>1.63</v>
      </c>
      <c r="DB460" s="7">
        <v>1.0</v>
      </c>
      <c r="DC460" s="7">
        <v>1.0</v>
      </c>
      <c r="DD460" s="13">
        <f t="shared" si="41"/>
        <v>0.5</v>
      </c>
      <c r="DE460" s="7">
        <v>0.0</v>
      </c>
      <c r="DF460" s="7">
        <v>0.0</v>
      </c>
      <c r="DG460" s="7">
        <v>0.0</v>
      </c>
      <c r="DH460" s="7">
        <v>2.0</v>
      </c>
      <c r="DI460" s="7">
        <v>0.0</v>
      </c>
      <c r="DJ460" s="8" t="s">
        <v>4587</v>
      </c>
      <c r="DK460" s="7" t="s">
        <v>4588</v>
      </c>
    </row>
    <row r="461" ht="12.75" customHeight="1">
      <c r="A461" s="7" t="s">
        <v>180</v>
      </c>
      <c r="B461" s="7" t="s">
        <v>2227</v>
      </c>
      <c r="C461" s="8" t="s">
        <v>237</v>
      </c>
      <c r="D461" s="9" t="s">
        <v>255</v>
      </c>
      <c r="E461" s="7">
        <v>12.0</v>
      </c>
      <c r="F461" s="7">
        <v>4.0</v>
      </c>
      <c r="G461" s="7">
        <v>0.0</v>
      </c>
      <c r="H461" s="24">
        <f t="shared" si="1"/>
        <v>4</v>
      </c>
      <c r="I461" s="25">
        <f t="shared" si="2"/>
        <v>2.071942446</v>
      </c>
      <c r="J461" s="19">
        <v>3.0</v>
      </c>
      <c r="K461" s="19">
        <v>0.0</v>
      </c>
      <c r="L461" s="19">
        <v>0.0</v>
      </c>
      <c r="M461" s="19">
        <v>11.0</v>
      </c>
      <c r="N461" s="19">
        <v>7.0</v>
      </c>
      <c r="O461" s="19">
        <v>8.0</v>
      </c>
      <c r="P461" s="19">
        <v>14.0</v>
      </c>
      <c r="Q461" s="10">
        <f t="shared" si="3"/>
        <v>0.3636363636</v>
      </c>
      <c r="R461" s="10">
        <f t="shared" si="4"/>
        <v>0.1538461538</v>
      </c>
      <c r="S461" s="7">
        <v>6950.0</v>
      </c>
      <c r="T461" s="14">
        <f t="shared" si="5"/>
        <v>9.652777778</v>
      </c>
      <c r="U461" s="14">
        <v>110.47</v>
      </c>
      <c r="V461" s="14">
        <f t="shared" si="6"/>
        <v>9.205833333</v>
      </c>
      <c r="W461" s="14">
        <v>450.06</v>
      </c>
      <c r="X461" s="14">
        <f t="shared" si="7"/>
        <v>37.505</v>
      </c>
      <c r="Y461" s="13">
        <f t="shared" si="8"/>
        <v>0.1970813337</v>
      </c>
      <c r="Z461" s="12">
        <f t="shared" si="9"/>
        <v>0</v>
      </c>
      <c r="AA461" s="19">
        <v>2.0</v>
      </c>
      <c r="AB461" s="19">
        <v>6.0</v>
      </c>
      <c r="AC461" s="19">
        <v>13.0</v>
      </c>
      <c r="AD461" s="19">
        <v>3.0</v>
      </c>
      <c r="AE461" s="19">
        <v>4.0</v>
      </c>
      <c r="AF461" s="10">
        <f t="shared" si="10"/>
        <v>0.5</v>
      </c>
      <c r="AG461" s="10">
        <f t="shared" si="11"/>
        <v>0</v>
      </c>
      <c r="AH461" s="10">
        <f t="shared" si="12"/>
        <v>0.5</v>
      </c>
      <c r="AI461" s="19">
        <v>42.0</v>
      </c>
      <c r="AJ461" s="13">
        <f t="shared" si="13"/>
        <v>0.4375</v>
      </c>
      <c r="AK461" s="19">
        <v>29.0</v>
      </c>
      <c r="AL461" s="13">
        <f t="shared" si="14"/>
        <v>0.3020833333</v>
      </c>
      <c r="AM461" s="19">
        <v>25.0</v>
      </c>
      <c r="AN461" s="13">
        <f t="shared" si="15"/>
        <v>0.2604166667</v>
      </c>
      <c r="AO461" s="13">
        <f t="shared" si="16"/>
        <v>0.5915492958</v>
      </c>
      <c r="AP461" s="8">
        <v>14.0</v>
      </c>
      <c r="AQ461" s="14">
        <v>8.99</v>
      </c>
      <c r="AR461" s="19">
        <v>16.38</v>
      </c>
      <c r="AS461" s="26">
        <v>17.0</v>
      </c>
      <c r="AT461" s="27">
        <v>-2.262</v>
      </c>
      <c r="AU461" s="8">
        <v>17.0</v>
      </c>
      <c r="AV461" s="27">
        <v>-1.6520000000000001</v>
      </c>
      <c r="AW461" s="19">
        <v>49.21</v>
      </c>
      <c r="AX461" s="19">
        <v>16.61</v>
      </c>
      <c r="AY461" s="27">
        <v>-0.582</v>
      </c>
      <c r="AZ461" s="27">
        <v>4.871</v>
      </c>
      <c r="BA461" s="19">
        <v>51.37</v>
      </c>
      <c r="BB461" s="13">
        <f t="shared" si="17"/>
        <v>0.1153846154</v>
      </c>
      <c r="BC461" s="28">
        <f t="shared" si="18"/>
        <v>0.9183673469</v>
      </c>
      <c r="BD461" s="26">
        <f t="shared" si="19"/>
        <v>1033.751962</v>
      </c>
      <c r="BE461" s="13">
        <f t="shared" si="20"/>
        <v>0.03375196232</v>
      </c>
      <c r="BF461" s="18">
        <f t="shared" si="21"/>
        <v>3.258803295</v>
      </c>
      <c r="BG461" s="18">
        <f t="shared" si="22"/>
        <v>2.17253553</v>
      </c>
      <c r="BH461" s="14">
        <f t="shared" si="23"/>
        <v>28.24296189</v>
      </c>
      <c r="BI461" s="14">
        <f t="shared" si="24"/>
        <v>26.61356024</v>
      </c>
      <c r="BJ461" s="14">
        <f t="shared" si="25"/>
        <v>58.65845931</v>
      </c>
      <c r="BK461" s="14">
        <f t="shared" si="26"/>
        <v>50.51145107</v>
      </c>
      <c r="BL461" s="14">
        <f t="shared" si="27"/>
        <v>8.147008238</v>
      </c>
      <c r="BM461" s="19">
        <v>6.0</v>
      </c>
      <c r="BN461" s="19">
        <v>4.0</v>
      </c>
      <c r="BO461" s="26">
        <v>46.0</v>
      </c>
      <c r="BP461" s="26">
        <v>45.0</v>
      </c>
      <c r="BQ461" s="19">
        <v>24.0</v>
      </c>
      <c r="BR461" s="19">
        <v>23.0</v>
      </c>
      <c r="BS461" s="19">
        <v>32.0</v>
      </c>
      <c r="BT461" s="19">
        <v>21.0</v>
      </c>
      <c r="BU461" s="19">
        <v>39.0</v>
      </c>
      <c r="BV461" s="19">
        <v>47.0</v>
      </c>
      <c r="BW461" s="13">
        <f t="shared" si="28"/>
        <v>0.4534883721</v>
      </c>
      <c r="BX461" s="14">
        <v>-9.82</v>
      </c>
      <c r="BY461" s="29">
        <f t="shared" si="29"/>
        <v>-0.6631748611</v>
      </c>
      <c r="BZ461" s="18">
        <f t="shared" si="30"/>
        <v>2.044781919</v>
      </c>
      <c r="CA461" s="18">
        <f t="shared" si="31"/>
        <v>2.582882423</v>
      </c>
      <c r="CB461" s="14">
        <f t="shared" si="32"/>
        <v>28.73456696</v>
      </c>
      <c r="CC461" s="14">
        <f t="shared" si="33"/>
        <v>29.16504737</v>
      </c>
      <c r="CD461" s="14">
        <f t="shared" si="34"/>
        <v>63.28061938</v>
      </c>
      <c r="CE461" s="14">
        <f t="shared" si="35"/>
        <v>52.73384948</v>
      </c>
      <c r="CF461" s="14">
        <f t="shared" si="36"/>
        <v>-2.399761658</v>
      </c>
      <c r="CG461" s="7">
        <v>557.516667</v>
      </c>
      <c r="CH461" s="7">
        <v>19.0</v>
      </c>
      <c r="CI461" s="7">
        <v>24.0</v>
      </c>
      <c r="CJ461" s="26">
        <v>248.0</v>
      </c>
      <c r="CK461" s="7">
        <v>247.0</v>
      </c>
      <c r="CL461" s="7">
        <v>146.0</v>
      </c>
      <c r="CM461" s="7">
        <v>113.0</v>
      </c>
      <c r="CN461" s="7">
        <v>175.0</v>
      </c>
      <c r="CO461" s="7">
        <v>106.0</v>
      </c>
      <c r="CP461" s="19">
        <v>2.0</v>
      </c>
      <c r="CQ461" s="19">
        <v>0.0</v>
      </c>
      <c r="CR461" s="26">
        <f t="shared" si="37"/>
        <v>-2</v>
      </c>
      <c r="CS461" s="18">
        <f t="shared" si="38"/>
        <v>1.035971223</v>
      </c>
      <c r="CT461" s="18">
        <f t="shared" si="39"/>
        <v>0</v>
      </c>
      <c r="CU461" s="18">
        <f t="shared" si="40"/>
        <v>-1.035971223</v>
      </c>
      <c r="CV461" s="30">
        <v>3.09</v>
      </c>
      <c r="CW461" s="30">
        <v>3.37</v>
      </c>
      <c r="CX461" s="30">
        <v>4.41</v>
      </c>
      <c r="CY461" s="30">
        <v>4.99</v>
      </c>
      <c r="CZ461" s="30">
        <v>3.37</v>
      </c>
      <c r="DA461" s="30">
        <v>3.42</v>
      </c>
      <c r="DB461" s="7">
        <v>1.0</v>
      </c>
      <c r="DC461" s="7">
        <v>1.0</v>
      </c>
      <c r="DD461" s="13">
        <f t="shared" si="41"/>
        <v>0.5</v>
      </c>
      <c r="DE461" s="7">
        <v>0.0</v>
      </c>
      <c r="DF461" s="7">
        <v>0.0</v>
      </c>
      <c r="DG461" s="7">
        <v>1.0</v>
      </c>
      <c r="DH461" s="7">
        <v>0.0</v>
      </c>
      <c r="DI461" s="7">
        <v>1.0</v>
      </c>
      <c r="DJ461" s="8" t="s">
        <v>4589</v>
      </c>
      <c r="DK461" s="7" t="s">
        <v>4590</v>
      </c>
    </row>
    <row r="462" ht="12.75" customHeight="1">
      <c r="A462" s="7" t="s">
        <v>449</v>
      </c>
      <c r="B462" s="7" t="s">
        <v>2229</v>
      </c>
      <c r="C462" s="8" t="s">
        <v>628</v>
      </c>
      <c r="D462" s="9" t="s">
        <v>260</v>
      </c>
      <c r="E462" s="7">
        <v>6.0</v>
      </c>
      <c r="F462" s="7">
        <v>0.0</v>
      </c>
      <c r="G462" s="7">
        <v>0.0</v>
      </c>
      <c r="H462" s="24">
        <f t="shared" si="1"/>
        <v>0</v>
      </c>
      <c r="I462" s="25">
        <f t="shared" si="2"/>
        <v>0</v>
      </c>
      <c r="J462" s="19">
        <v>0.0</v>
      </c>
      <c r="K462" s="19">
        <v>0.0</v>
      </c>
      <c r="L462" s="19">
        <v>0.0</v>
      </c>
      <c r="M462" s="19">
        <v>4.0</v>
      </c>
      <c r="N462" s="19">
        <v>1.0</v>
      </c>
      <c r="O462" s="19">
        <v>2.0</v>
      </c>
      <c r="P462" s="19">
        <v>2.0</v>
      </c>
      <c r="Q462" s="10">
        <f t="shared" si="3"/>
        <v>0</v>
      </c>
      <c r="R462" s="10">
        <f t="shared" si="4"/>
        <v>0</v>
      </c>
      <c r="S462" s="7">
        <v>2994.0</v>
      </c>
      <c r="T462" s="14">
        <f t="shared" si="5"/>
        <v>8.316666667</v>
      </c>
      <c r="U462" s="14">
        <v>50.03</v>
      </c>
      <c r="V462" s="14">
        <f t="shared" si="6"/>
        <v>8.338333333</v>
      </c>
      <c r="W462" s="14">
        <v>248.18</v>
      </c>
      <c r="X462" s="14">
        <f t="shared" si="7"/>
        <v>41.36333333</v>
      </c>
      <c r="Y462" s="13">
        <f t="shared" si="8"/>
        <v>0.1677676805</v>
      </c>
      <c r="Z462" s="12">
        <f t="shared" si="9"/>
        <v>0</v>
      </c>
      <c r="AA462" s="19">
        <v>3.0</v>
      </c>
      <c r="AB462" s="19">
        <v>13.0</v>
      </c>
      <c r="AC462" s="19">
        <v>2.0</v>
      </c>
      <c r="AD462" s="19">
        <v>0.0</v>
      </c>
      <c r="AE462" s="19">
        <v>0.0</v>
      </c>
      <c r="AF462" s="10">
        <f t="shared" si="10"/>
        <v>0</v>
      </c>
      <c r="AG462" s="10">
        <f t="shared" si="11"/>
        <v>0</v>
      </c>
      <c r="AH462" s="10">
        <f t="shared" si="12"/>
        <v>0</v>
      </c>
      <c r="AI462" s="19">
        <v>8.0</v>
      </c>
      <c r="AJ462" s="13">
        <f t="shared" si="13"/>
        <v>0.1951219512</v>
      </c>
      <c r="AK462" s="19">
        <v>13.0</v>
      </c>
      <c r="AL462" s="13">
        <f t="shared" si="14"/>
        <v>0.3170731707</v>
      </c>
      <c r="AM462" s="19">
        <v>20.0</v>
      </c>
      <c r="AN462" s="13">
        <f t="shared" si="15"/>
        <v>0.487804878</v>
      </c>
      <c r="AO462" s="13">
        <f t="shared" si="16"/>
        <v>0.380952381</v>
      </c>
      <c r="AP462" s="8">
        <v>1.0</v>
      </c>
      <c r="AQ462" s="14">
        <v>-17.69</v>
      </c>
      <c r="AR462" s="19">
        <v>16.82</v>
      </c>
      <c r="AS462" s="26">
        <v>14.0</v>
      </c>
      <c r="AT462" s="27">
        <v>-0.593</v>
      </c>
      <c r="AU462" s="8">
        <v>14.0</v>
      </c>
      <c r="AV462" s="27">
        <v>-2.206</v>
      </c>
      <c r="AW462" s="19">
        <v>49.98</v>
      </c>
      <c r="AX462" s="19">
        <v>16.4</v>
      </c>
      <c r="AY462" s="27">
        <v>-8.987</v>
      </c>
      <c r="AZ462" s="27">
        <v>-6.976</v>
      </c>
      <c r="BA462" s="19">
        <v>49.11</v>
      </c>
      <c r="BB462" s="13">
        <f t="shared" si="17"/>
        <v>0.05882352941</v>
      </c>
      <c r="BC462" s="28">
        <f t="shared" si="18"/>
        <v>1</v>
      </c>
      <c r="BD462" s="26">
        <f t="shared" si="19"/>
        <v>1058.823529</v>
      </c>
      <c r="BE462" s="13">
        <f t="shared" si="20"/>
        <v>0.05882352941</v>
      </c>
      <c r="BF462" s="18">
        <f t="shared" si="21"/>
        <v>1.199280432</v>
      </c>
      <c r="BG462" s="18">
        <f t="shared" si="22"/>
        <v>0</v>
      </c>
      <c r="BH462" s="14">
        <f t="shared" si="23"/>
        <v>20.38776734</v>
      </c>
      <c r="BI462" s="14">
        <f t="shared" si="24"/>
        <v>32.38057166</v>
      </c>
      <c r="BJ462" s="14">
        <f t="shared" si="25"/>
        <v>27.58344993</v>
      </c>
      <c r="BK462" s="14">
        <f t="shared" si="26"/>
        <v>67.15970418</v>
      </c>
      <c r="BL462" s="14">
        <f t="shared" si="27"/>
        <v>-39.57625425</v>
      </c>
      <c r="BM462" s="19">
        <v>1.0</v>
      </c>
      <c r="BN462" s="19">
        <v>0.0</v>
      </c>
      <c r="BO462" s="26">
        <v>16.0</v>
      </c>
      <c r="BP462" s="26">
        <v>27.0</v>
      </c>
      <c r="BQ462" s="19">
        <v>2.0</v>
      </c>
      <c r="BR462" s="19">
        <v>13.0</v>
      </c>
      <c r="BS462" s="19">
        <v>4.0</v>
      </c>
      <c r="BT462" s="19">
        <v>16.0</v>
      </c>
      <c r="BU462" s="19">
        <v>9.0</v>
      </c>
      <c r="BV462" s="19">
        <v>26.0</v>
      </c>
      <c r="BW462" s="13">
        <f t="shared" si="28"/>
        <v>0.2571428571</v>
      </c>
      <c r="BX462" s="14">
        <v>-35.48</v>
      </c>
      <c r="BY462" s="29">
        <f t="shared" si="29"/>
        <v>-32.03911139</v>
      </c>
      <c r="BZ462" s="18">
        <f t="shared" si="30"/>
        <v>2.600866956</v>
      </c>
      <c r="CA462" s="18">
        <f t="shared" si="31"/>
        <v>2.200733578</v>
      </c>
      <c r="CB462" s="14">
        <f t="shared" si="32"/>
        <v>30.21007002</v>
      </c>
      <c r="CC462" s="14">
        <f t="shared" si="33"/>
        <v>26.20873625</v>
      </c>
      <c r="CD462" s="14">
        <f t="shared" si="34"/>
        <v>52.2174058</v>
      </c>
      <c r="CE462" s="14">
        <f t="shared" si="35"/>
        <v>51.41713905</v>
      </c>
      <c r="CF462" s="14">
        <f t="shared" si="36"/>
        <v>-40.376521</v>
      </c>
      <c r="CG462" s="7">
        <v>299.9</v>
      </c>
      <c r="CH462" s="7">
        <v>13.0</v>
      </c>
      <c r="CI462" s="7">
        <v>11.0</v>
      </c>
      <c r="CJ462" s="26">
        <v>138.0</v>
      </c>
      <c r="CK462" s="7">
        <v>120.0</v>
      </c>
      <c r="CL462" s="7">
        <v>47.0</v>
      </c>
      <c r="CM462" s="7">
        <v>47.0</v>
      </c>
      <c r="CN462" s="7">
        <v>63.0</v>
      </c>
      <c r="CO462" s="7">
        <v>79.0</v>
      </c>
      <c r="CP462" s="19">
        <v>0.0</v>
      </c>
      <c r="CQ462" s="19">
        <v>0.0</v>
      </c>
      <c r="CR462" s="26">
        <f t="shared" si="37"/>
        <v>0</v>
      </c>
      <c r="CS462" s="18">
        <f t="shared" si="38"/>
        <v>0</v>
      </c>
      <c r="CT462" s="18">
        <f t="shared" si="39"/>
        <v>0</v>
      </c>
      <c r="CU462" s="18">
        <f t="shared" si="40"/>
        <v>0</v>
      </c>
      <c r="CV462" s="30">
        <v>1.26</v>
      </c>
      <c r="CW462" s="30">
        <v>2.15</v>
      </c>
      <c r="CX462" s="30">
        <v>1.44</v>
      </c>
      <c r="CY462" s="30">
        <v>1.79</v>
      </c>
      <c r="CZ462" s="30">
        <v>1.76</v>
      </c>
      <c r="DA462" s="30">
        <v>1.36</v>
      </c>
      <c r="DB462" s="7">
        <v>16.0</v>
      </c>
      <c r="DC462" s="7">
        <v>14.0</v>
      </c>
      <c r="DD462" s="13">
        <f t="shared" si="41"/>
        <v>0.5333333333</v>
      </c>
      <c r="DE462" s="7">
        <v>0.06</v>
      </c>
      <c r="DF462" s="7">
        <v>-1.83</v>
      </c>
      <c r="DG462" s="7">
        <v>3.0</v>
      </c>
      <c r="DH462" s="7">
        <v>15.0</v>
      </c>
      <c r="DI462" s="7">
        <v>12.0</v>
      </c>
      <c r="DJ462" s="8" t="s">
        <v>4591</v>
      </c>
      <c r="DK462" s="7" t="s">
        <v>4592</v>
      </c>
    </row>
    <row r="463" ht="12.75" customHeight="1">
      <c r="A463" s="7" t="s">
        <v>689</v>
      </c>
      <c r="B463" s="7" t="s">
        <v>2231</v>
      </c>
      <c r="C463" s="8" t="s">
        <v>206</v>
      </c>
      <c r="D463" s="9" t="s">
        <v>174</v>
      </c>
      <c r="E463" s="7">
        <v>1.0</v>
      </c>
      <c r="F463" s="7">
        <v>0.0</v>
      </c>
      <c r="G463" s="7">
        <v>0.0</v>
      </c>
      <c r="H463" s="24">
        <f t="shared" si="1"/>
        <v>0</v>
      </c>
      <c r="I463" s="25">
        <f t="shared" si="2"/>
        <v>0</v>
      </c>
      <c r="J463" s="19">
        <v>0.0</v>
      </c>
      <c r="K463" s="19">
        <v>0.0</v>
      </c>
      <c r="L463" s="19">
        <v>0.0</v>
      </c>
      <c r="M463" s="19">
        <v>0.0</v>
      </c>
      <c r="N463" s="19">
        <v>0.0</v>
      </c>
      <c r="O463" s="19">
        <v>0.0</v>
      </c>
      <c r="P463" s="19">
        <v>0.0</v>
      </c>
      <c r="Q463" s="10">
        <f t="shared" si="3"/>
        <v>0</v>
      </c>
      <c r="R463" s="10">
        <f t="shared" si="4"/>
        <v>0</v>
      </c>
      <c r="S463" s="7">
        <v>390.0</v>
      </c>
      <c r="T463" s="14">
        <f t="shared" si="5"/>
        <v>6.5</v>
      </c>
      <c r="U463" s="14">
        <v>6.57</v>
      </c>
      <c r="V463" s="14">
        <f t="shared" si="6"/>
        <v>6.57</v>
      </c>
      <c r="W463" s="14">
        <v>47.17</v>
      </c>
      <c r="X463" s="14">
        <f t="shared" si="7"/>
        <v>47.17</v>
      </c>
      <c r="Y463" s="13">
        <f t="shared" si="8"/>
        <v>0.1222553033</v>
      </c>
      <c r="Z463" s="12">
        <f t="shared" si="9"/>
        <v>0</v>
      </c>
      <c r="AA463" s="19">
        <v>0.0</v>
      </c>
      <c r="AB463" s="19">
        <v>1.0</v>
      </c>
      <c r="AC463" s="19">
        <v>1.0</v>
      </c>
      <c r="AD463" s="19">
        <v>0.0</v>
      </c>
      <c r="AE463" s="19">
        <v>0.0</v>
      </c>
      <c r="AF463" s="10">
        <f t="shared" si="10"/>
        <v>0</v>
      </c>
      <c r="AG463" s="10">
        <f t="shared" si="11"/>
        <v>0</v>
      </c>
      <c r="AH463" s="10">
        <f t="shared" si="12"/>
        <v>0</v>
      </c>
      <c r="AI463" s="19">
        <v>1.0</v>
      </c>
      <c r="AJ463" s="13">
        <f t="shared" si="13"/>
        <v>0.25</v>
      </c>
      <c r="AK463" s="19">
        <v>2.0</v>
      </c>
      <c r="AL463" s="13">
        <f t="shared" si="14"/>
        <v>0.5</v>
      </c>
      <c r="AM463" s="19">
        <v>1.0</v>
      </c>
      <c r="AN463" s="13">
        <f t="shared" si="15"/>
        <v>0.25</v>
      </c>
      <c r="AO463" s="13">
        <f t="shared" si="16"/>
        <v>0.3333333333</v>
      </c>
      <c r="AP463" s="8">
        <v>1.0</v>
      </c>
      <c r="AQ463" s="14">
        <v>-7.29</v>
      </c>
      <c r="AR463" s="19">
        <v>16.34</v>
      </c>
      <c r="AS463" s="26">
        <v>9.0</v>
      </c>
      <c r="AT463" s="27">
        <v>1.254</v>
      </c>
      <c r="AU463" s="8">
        <v>1.0</v>
      </c>
      <c r="AV463" s="27">
        <v>-1.123</v>
      </c>
      <c r="AW463" s="19">
        <v>50.37</v>
      </c>
      <c r="AX463" s="19">
        <v>17.8</v>
      </c>
      <c r="AY463" s="27">
        <v>1.536</v>
      </c>
      <c r="AZ463" s="27">
        <v>4.32</v>
      </c>
      <c r="BA463" s="19">
        <v>50.04</v>
      </c>
      <c r="BB463" s="13">
        <f t="shared" si="17"/>
        <v>0</v>
      </c>
      <c r="BC463" s="28">
        <f t="shared" si="18"/>
        <v>1</v>
      </c>
      <c r="BD463" s="26">
        <f t="shared" si="19"/>
        <v>1000</v>
      </c>
      <c r="BE463" s="13">
        <f t="shared" si="20"/>
        <v>0</v>
      </c>
      <c r="BF463" s="18">
        <f t="shared" si="21"/>
        <v>0</v>
      </c>
      <c r="BG463" s="18">
        <f t="shared" si="22"/>
        <v>0</v>
      </c>
      <c r="BH463" s="14">
        <f t="shared" si="23"/>
        <v>36.52968037</v>
      </c>
      <c r="BI463" s="14">
        <f t="shared" si="24"/>
        <v>45.66210046</v>
      </c>
      <c r="BJ463" s="14">
        <f t="shared" si="25"/>
        <v>36.52968037</v>
      </c>
      <c r="BK463" s="14">
        <f t="shared" si="26"/>
        <v>82.19178082</v>
      </c>
      <c r="BL463" s="14">
        <f t="shared" si="27"/>
        <v>-45.66210046</v>
      </c>
      <c r="BM463" s="19">
        <v>0.0</v>
      </c>
      <c r="BN463" s="19">
        <v>0.0</v>
      </c>
      <c r="BO463" s="26">
        <v>4.0</v>
      </c>
      <c r="BP463" s="26">
        <v>5.0</v>
      </c>
      <c r="BQ463" s="19">
        <v>0.0</v>
      </c>
      <c r="BR463" s="19">
        <v>2.0</v>
      </c>
      <c r="BS463" s="19">
        <v>0.0</v>
      </c>
      <c r="BT463" s="19">
        <v>2.0</v>
      </c>
      <c r="BU463" s="19">
        <v>3.0</v>
      </c>
      <c r="BV463" s="19">
        <v>2.0</v>
      </c>
      <c r="BW463" s="13">
        <f t="shared" si="28"/>
        <v>0.6</v>
      </c>
      <c r="BX463" s="14">
        <v>13.85</v>
      </c>
      <c r="BY463" s="29">
        <f t="shared" si="29"/>
        <v>-47.19510046</v>
      </c>
      <c r="BZ463" s="18">
        <f t="shared" si="30"/>
        <v>3.309837593</v>
      </c>
      <c r="CA463" s="18">
        <f t="shared" si="31"/>
        <v>3.309837593</v>
      </c>
      <c r="CB463" s="14">
        <f t="shared" si="32"/>
        <v>29.78853834</v>
      </c>
      <c r="CC463" s="14">
        <f t="shared" si="33"/>
        <v>36.40821352</v>
      </c>
      <c r="CD463" s="14">
        <f t="shared" si="34"/>
        <v>45.23444711</v>
      </c>
      <c r="CE463" s="14">
        <f t="shared" si="35"/>
        <v>52.95740149</v>
      </c>
      <c r="CF463" s="14">
        <f t="shared" si="36"/>
        <v>-37.93914607</v>
      </c>
      <c r="CG463" s="7">
        <v>54.383333</v>
      </c>
      <c r="CH463" s="7">
        <v>3.0</v>
      </c>
      <c r="CI463" s="7">
        <v>3.0</v>
      </c>
      <c r="CJ463" s="26">
        <v>24.0</v>
      </c>
      <c r="CK463" s="7">
        <v>30.0</v>
      </c>
      <c r="CL463" s="7">
        <v>7.0</v>
      </c>
      <c r="CM463" s="7">
        <v>8.0</v>
      </c>
      <c r="CN463" s="7">
        <v>7.0</v>
      </c>
      <c r="CO463" s="7">
        <v>7.0</v>
      </c>
      <c r="CP463" s="19">
        <v>0.0</v>
      </c>
      <c r="CQ463" s="19">
        <v>0.0</v>
      </c>
      <c r="CR463" s="26">
        <f t="shared" si="37"/>
        <v>0</v>
      </c>
      <c r="CS463" s="18">
        <f t="shared" si="38"/>
        <v>0</v>
      </c>
      <c r="CT463" s="18">
        <f t="shared" si="39"/>
        <v>0</v>
      </c>
      <c r="CU463" s="18">
        <f t="shared" si="40"/>
        <v>0</v>
      </c>
      <c r="CV463" s="30">
        <v>0.35</v>
      </c>
      <c r="CW463" s="30">
        <v>0.33</v>
      </c>
      <c r="CX463" s="30">
        <v>0.39</v>
      </c>
      <c r="CY463" s="30">
        <v>0.39</v>
      </c>
      <c r="CZ463" s="30">
        <v>0.24</v>
      </c>
      <c r="DA463" s="30">
        <v>0.30000000000000004</v>
      </c>
      <c r="DB463" s="7">
        <v>0.0</v>
      </c>
      <c r="DC463" s="7">
        <v>0.0</v>
      </c>
      <c r="DD463" s="13" t="str">
        <f t="shared" si="41"/>
        <v> </v>
      </c>
      <c r="DE463" s="7">
        <v>0.0</v>
      </c>
      <c r="DF463" s="7">
        <v>0.0</v>
      </c>
      <c r="DG463" s="7">
        <v>0.0</v>
      </c>
      <c r="DH463" s="7">
        <v>0.0</v>
      </c>
      <c r="DI463" s="7">
        <v>0.0</v>
      </c>
      <c r="DJ463" s="8" t="s">
        <v>4593</v>
      </c>
      <c r="DK463" s="7" t="s">
        <v>4594</v>
      </c>
    </row>
    <row r="464" ht="12.75" customHeight="1">
      <c r="A464" s="7" t="s">
        <v>2234</v>
      </c>
      <c r="B464" s="7" t="s">
        <v>2235</v>
      </c>
      <c r="C464" s="8" t="s">
        <v>206</v>
      </c>
      <c r="D464" s="9" t="s">
        <v>159</v>
      </c>
      <c r="E464" s="7">
        <v>12.0</v>
      </c>
      <c r="F464" s="7">
        <v>1.0</v>
      </c>
      <c r="G464" s="7">
        <v>1.0</v>
      </c>
      <c r="H464" s="24">
        <f t="shared" si="1"/>
        <v>2</v>
      </c>
      <c r="I464" s="25">
        <f t="shared" si="2"/>
        <v>0.9983361065</v>
      </c>
      <c r="J464" s="19">
        <v>1.0</v>
      </c>
      <c r="K464" s="19">
        <v>0.0</v>
      </c>
      <c r="L464" s="19">
        <v>1.0</v>
      </c>
      <c r="M464" s="19">
        <v>13.0</v>
      </c>
      <c r="N464" s="19">
        <v>4.0</v>
      </c>
      <c r="O464" s="19">
        <v>6.0</v>
      </c>
      <c r="P464" s="19">
        <v>18.0</v>
      </c>
      <c r="Q464" s="10">
        <f t="shared" si="3"/>
        <v>0.07692307692</v>
      </c>
      <c r="R464" s="10">
        <f t="shared" si="4"/>
        <v>0.04347826087</v>
      </c>
      <c r="S464" s="7">
        <v>7212.0</v>
      </c>
      <c r="T464" s="14">
        <f t="shared" si="5"/>
        <v>10.01666667</v>
      </c>
      <c r="U464" s="14">
        <v>124.72</v>
      </c>
      <c r="V464" s="14">
        <f t="shared" si="6"/>
        <v>10.39333333</v>
      </c>
      <c r="W464" s="14">
        <v>460.73</v>
      </c>
      <c r="X464" s="14">
        <f t="shared" si="7"/>
        <v>38.39416667</v>
      </c>
      <c r="Y464" s="13">
        <f t="shared" si="8"/>
        <v>0.2130327099</v>
      </c>
      <c r="Z464" s="12">
        <f t="shared" si="9"/>
        <v>0</v>
      </c>
      <c r="AA464" s="19">
        <v>5.0</v>
      </c>
      <c r="AB464" s="19">
        <v>24.0</v>
      </c>
      <c r="AC464" s="19">
        <v>15.0</v>
      </c>
      <c r="AD464" s="19">
        <v>2.0</v>
      </c>
      <c r="AE464" s="19">
        <v>2.0</v>
      </c>
      <c r="AF464" s="10">
        <f t="shared" si="10"/>
        <v>0.25</v>
      </c>
      <c r="AG464" s="10">
        <f t="shared" si="11"/>
        <v>0.25</v>
      </c>
      <c r="AH464" s="10">
        <f t="shared" si="12"/>
        <v>0.5</v>
      </c>
      <c r="AI464" s="19">
        <v>35.0</v>
      </c>
      <c r="AJ464" s="13">
        <f t="shared" si="13"/>
        <v>0.3333333333</v>
      </c>
      <c r="AK464" s="19">
        <v>40.0</v>
      </c>
      <c r="AL464" s="13">
        <f t="shared" si="14"/>
        <v>0.380952381</v>
      </c>
      <c r="AM464" s="19">
        <v>30.0</v>
      </c>
      <c r="AN464" s="13">
        <f t="shared" si="15"/>
        <v>0.2857142857</v>
      </c>
      <c r="AO464" s="13">
        <f t="shared" si="16"/>
        <v>0.4666666667</v>
      </c>
      <c r="AP464" s="8">
        <v>8.0</v>
      </c>
      <c r="AQ464" s="14">
        <v>1.77</v>
      </c>
      <c r="AR464" s="19">
        <v>16.82</v>
      </c>
      <c r="AS464" s="26">
        <v>16.0</v>
      </c>
      <c r="AT464" s="27">
        <v>-0.121</v>
      </c>
      <c r="AU464" s="8">
        <v>15.0</v>
      </c>
      <c r="AV464" s="27">
        <v>-1.784</v>
      </c>
      <c r="AW464" s="19">
        <v>49.02</v>
      </c>
      <c r="AX464" s="19">
        <v>16.02</v>
      </c>
      <c r="AY464" s="27">
        <v>-3.725</v>
      </c>
      <c r="AZ464" s="27">
        <v>-2.536</v>
      </c>
      <c r="BA464" s="19">
        <v>49.5</v>
      </c>
      <c r="BB464" s="13">
        <f t="shared" si="17"/>
        <v>0.08888888889</v>
      </c>
      <c r="BC464" s="28">
        <f t="shared" si="18"/>
        <v>0.9615384615</v>
      </c>
      <c r="BD464" s="26">
        <f t="shared" si="19"/>
        <v>1050.42735</v>
      </c>
      <c r="BE464" s="13">
        <f t="shared" si="20"/>
        <v>0.05042735043</v>
      </c>
      <c r="BF464" s="18">
        <f t="shared" si="21"/>
        <v>1.924310455</v>
      </c>
      <c r="BG464" s="18">
        <f t="shared" si="22"/>
        <v>0.9621552277</v>
      </c>
      <c r="BH464" s="14">
        <f t="shared" si="23"/>
        <v>21.64849262</v>
      </c>
      <c r="BI464" s="14">
        <f t="shared" si="24"/>
        <v>25.01603592</v>
      </c>
      <c r="BJ464" s="14">
        <f t="shared" si="25"/>
        <v>44.74021809</v>
      </c>
      <c r="BK464" s="14">
        <f t="shared" si="26"/>
        <v>50.99422707</v>
      </c>
      <c r="BL464" s="14">
        <f t="shared" si="27"/>
        <v>-6.25400898</v>
      </c>
      <c r="BM464" s="19">
        <v>4.0</v>
      </c>
      <c r="BN464" s="19">
        <v>2.0</v>
      </c>
      <c r="BO464" s="26">
        <v>41.0</v>
      </c>
      <c r="BP464" s="26">
        <v>50.0</v>
      </c>
      <c r="BQ464" s="19">
        <v>15.0</v>
      </c>
      <c r="BR464" s="19">
        <v>15.0</v>
      </c>
      <c r="BS464" s="19">
        <v>33.0</v>
      </c>
      <c r="BT464" s="19">
        <v>39.0</v>
      </c>
      <c r="BU464" s="19">
        <v>49.0</v>
      </c>
      <c r="BV464" s="19">
        <v>41.0</v>
      </c>
      <c r="BW464" s="13">
        <f t="shared" si="28"/>
        <v>0.5444444444</v>
      </c>
      <c r="BX464" s="14">
        <v>8.65</v>
      </c>
      <c r="BY464" s="29">
        <f t="shared" si="29"/>
        <v>-4.79200898</v>
      </c>
      <c r="BZ464" s="18">
        <f t="shared" si="30"/>
        <v>1.747223571</v>
      </c>
      <c r="CA464" s="18">
        <f t="shared" si="31"/>
        <v>2.055557143</v>
      </c>
      <c r="CB464" s="14">
        <f t="shared" si="32"/>
        <v>28.46946643</v>
      </c>
      <c r="CC464" s="14">
        <f t="shared" si="33"/>
        <v>31.65558</v>
      </c>
      <c r="CD464" s="14">
        <f t="shared" si="34"/>
        <v>53.85559714</v>
      </c>
      <c r="CE464" s="14">
        <f t="shared" si="35"/>
        <v>57.45282214</v>
      </c>
      <c r="CF464" s="14">
        <f t="shared" si="36"/>
        <v>-2.65678398</v>
      </c>
      <c r="CG464" s="7">
        <v>583.783333</v>
      </c>
      <c r="CH464" s="7">
        <v>17.0</v>
      </c>
      <c r="CI464" s="7">
        <v>20.0</v>
      </c>
      <c r="CJ464" s="26">
        <v>260.0</v>
      </c>
      <c r="CK464" s="7">
        <v>288.0</v>
      </c>
      <c r="CL464" s="7">
        <v>82.0</v>
      </c>
      <c r="CM464" s="7">
        <v>90.0</v>
      </c>
      <c r="CN464" s="7">
        <v>165.0</v>
      </c>
      <c r="CO464" s="7">
        <v>161.0</v>
      </c>
      <c r="CP464" s="19">
        <v>1.0</v>
      </c>
      <c r="CQ464" s="19">
        <v>1.0</v>
      </c>
      <c r="CR464" s="26">
        <f t="shared" si="37"/>
        <v>0</v>
      </c>
      <c r="CS464" s="18">
        <f t="shared" si="38"/>
        <v>0.4991680532</v>
      </c>
      <c r="CT464" s="18">
        <f t="shared" si="39"/>
        <v>0.4991680532</v>
      </c>
      <c r="CU464" s="18">
        <f t="shared" si="40"/>
        <v>0</v>
      </c>
      <c r="CV464" s="30">
        <v>4.21</v>
      </c>
      <c r="CW464" s="30">
        <v>4.13</v>
      </c>
      <c r="CX464" s="30">
        <v>2.41</v>
      </c>
      <c r="CY464" s="30">
        <v>18.26</v>
      </c>
      <c r="CZ464" s="30">
        <v>4.57</v>
      </c>
      <c r="DA464" s="30">
        <v>7.81</v>
      </c>
      <c r="DB464" s="7">
        <v>0.0</v>
      </c>
      <c r="DC464" s="7">
        <v>2.0</v>
      </c>
      <c r="DD464" s="13">
        <f t="shared" si="41"/>
        <v>0</v>
      </c>
      <c r="DE464" s="7">
        <v>-0.01</v>
      </c>
      <c r="DF464" s="7">
        <v>-0.24</v>
      </c>
      <c r="DG464" s="7">
        <v>1.0</v>
      </c>
      <c r="DH464" s="7">
        <v>1.0</v>
      </c>
      <c r="DI464" s="7">
        <v>0.0</v>
      </c>
      <c r="DJ464" s="8" t="s">
        <v>4595</v>
      </c>
      <c r="DK464" s="7" t="s">
        <v>4596</v>
      </c>
    </row>
    <row r="465" ht="12.75" customHeight="1">
      <c r="A465" s="7" t="s">
        <v>2237</v>
      </c>
      <c r="B465" s="7" t="s">
        <v>2238</v>
      </c>
      <c r="C465" s="8" t="s">
        <v>231</v>
      </c>
      <c r="D465" s="9" t="s">
        <v>174</v>
      </c>
      <c r="E465" s="7">
        <v>71.0</v>
      </c>
      <c r="F465" s="7">
        <v>11.0</v>
      </c>
      <c r="G465" s="7">
        <v>26.0</v>
      </c>
      <c r="H465" s="24">
        <f t="shared" si="1"/>
        <v>37</v>
      </c>
      <c r="I465" s="25">
        <f t="shared" si="2"/>
        <v>1.514445215</v>
      </c>
      <c r="J465" s="19">
        <v>8.0</v>
      </c>
      <c r="K465" s="19">
        <v>6.0</v>
      </c>
      <c r="L465" s="19">
        <v>11.0</v>
      </c>
      <c r="M465" s="19">
        <v>133.0</v>
      </c>
      <c r="N465" s="19">
        <v>31.0</v>
      </c>
      <c r="O465" s="19">
        <v>111.0</v>
      </c>
      <c r="P465" s="19">
        <v>74.0</v>
      </c>
      <c r="Q465" s="10">
        <f t="shared" si="3"/>
        <v>0.08270676692</v>
      </c>
      <c r="R465" s="10">
        <f t="shared" si="4"/>
        <v>0.04</v>
      </c>
      <c r="S465" s="7">
        <v>87953.0</v>
      </c>
      <c r="T465" s="14">
        <f t="shared" si="5"/>
        <v>20.64624413</v>
      </c>
      <c r="U465" s="14">
        <v>1352.01</v>
      </c>
      <c r="V465" s="14">
        <f t="shared" si="6"/>
        <v>19.04239437</v>
      </c>
      <c r="W465" s="14">
        <v>2018.62</v>
      </c>
      <c r="X465" s="14">
        <f t="shared" si="7"/>
        <v>28.43126761</v>
      </c>
      <c r="Y465" s="13">
        <f t="shared" si="8"/>
        <v>0.4011149251</v>
      </c>
      <c r="Z465" s="12">
        <f t="shared" si="9"/>
        <v>88.38461538</v>
      </c>
      <c r="AA465" s="19">
        <v>103.0</v>
      </c>
      <c r="AB465" s="19">
        <v>113.0</v>
      </c>
      <c r="AC465" s="19">
        <v>121.0</v>
      </c>
      <c r="AD465" s="19">
        <v>51.0</v>
      </c>
      <c r="AE465" s="19">
        <v>35.0</v>
      </c>
      <c r="AF465" s="10">
        <f t="shared" si="10"/>
        <v>0.1538461538</v>
      </c>
      <c r="AG465" s="10">
        <f t="shared" si="11"/>
        <v>0.3269230769</v>
      </c>
      <c r="AH465" s="10">
        <f t="shared" si="12"/>
        <v>0.4807692308</v>
      </c>
      <c r="AI465" s="19">
        <v>500.0</v>
      </c>
      <c r="AJ465" s="13">
        <f t="shared" si="13"/>
        <v>0.3531073446</v>
      </c>
      <c r="AK465" s="19">
        <v>423.0</v>
      </c>
      <c r="AL465" s="13">
        <f t="shared" si="14"/>
        <v>0.2987288136</v>
      </c>
      <c r="AM465" s="19">
        <v>493.0</v>
      </c>
      <c r="AN465" s="13">
        <f t="shared" si="15"/>
        <v>0.3481638418</v>
      </c>
      <c r="AO465" s="13">
        <f t="shared" si="16"/>
        <v>0.5417118093</v>
      </c>
      <c r="AP465" s="8">
        <v>6.0</v>
      </c>
      <c r="AQ465" s="14">
        <v>4.57</v>
      </c>
      <c r="AR465" s="19">
        <v>17.71</v>
      </c>
      <c r="AS465" s="26">
        <v>1.0</v>
      </c>
      <c r="AT465" s="27">
        <v>0.789</v>
      </c>
      <c r="AU465" s="8">
        <v>3.0</v>
      </c>
      <c r="AV465" s="27">
        <v>-0.427</v>
      </c>
      <c r="AW465" s="19">
        <v>49.83</v>
      </c>
      <c r="AX465" s="19">
        <v>17.49</v>
      </c>
      <c r="AY465" s="27">
        <v>1.297</v>
      </c>
      <c r="AZ465" s="27">
        <v>6.797</v>
      </c>
      <c r="BA465" s="19">
        <v>52.9</v>
      </c>
      <c r="BB465" s="13">
        <f t="shared" si="17"/>
        <v>0.06788511749</v>
      </c>
      <c r="BC465" s="28">
        <f t="shared" si="18"/>
        <v>0.9190938511</v>
      </c>
      <c r="BD465" s="26">
        <f t="shared" si="19"/>
        <v>986.9789686</v>
      </c>
      <c r="BE465" s="13">
        <f t="shared" si="20"/>
        <v>-0.01302103137</v>
      </c>
      <c r="BF465" s="18">
        <f t="shared" si="21"/>
        <v>2.307675239</v>
      </c>
      <c r="BG465" s="18">
        <f t="shared" si="22"/>
        <v>2.218918499</v>
      </c>
      <c r="BH465" s="14">
        <f t="shared" si="23"/>
        <v>33.99383141</v>
      </c>
      <c r="BI465" s="14">
        <f t="shared" si="24"/>
        <v>27.42583265</v>
      </c>
      <c r="BJ465" s="14">
        <f t="shared" si="25"/>
        <v>63.23917723</v>
      </c>
      <c r="BK465" s="14">
        <f t="shared" si="26"/>
        <v>52.49961169</v>
      </c>
      <c r="BL465" s="14">
        <f t="shared" si="27"/>
        <v>10.73956554</v>
      </c>
      <c r="BM465" s="19">
        <v>52.0</v>
      </c>
      <c r="BN465" s="19">
        <v>50.0</v>
      </c>
      <c r="BO465" s="26">
        <v>714.0</v>
      </c>
      <c r="BP465" s="26">
        <v>568.0</v>
      </c>
      <c r="BQ465" s="19">
        <v>265.0</v>
      </c>
      <c r="BR465" s="19">
        <v>239.0</v>
      </c>
      <c r="BS465" s="19">
        <v>394.0</v>
      </c>
      <c r="BT465" s="19">
        <v>326.0</v>
      </c>
      <c r="BU465" s="19">
        <v>722.0</v>
      </c>
      <c r="BV465" s="19">
        <v>549.0</v>
      </c>
      <c r="BW465" s="13">
        <f t="shared" si="28"/>
        <v>0.5680566483</v>
      </c>
      <c r="BX465" s="14">
        <v>3.11</v>
      </c>
      <c r="BY465" s="29">
        <f t="shared" si="29"/>
        <v>2.424482112</v>
      </c>
      <c r="BZ465" s="18">
        <f t="shared" si="30"/>
        <v>2.58299479</v>
      </c>
      <c r="CA465" s="18">
        <f t="shared" si="31"/>
        <v>1.959513289</v>
      </c>
      <c r="CB465" s="14">
        <f t="shared" si="32"/>
        <v>32.31415551</v>
      </c>
      <c r="CC465" s="14">
        <f t="shared" si="33"/>
        <v>28.37731517</v>
      </c>
      <c r="CD465" s="14">
        <f t="shared" si="34"/>
        <v>57.91252456</v>
      </c>
      <c r="CE465" s="14">
        <f t="shared" si="35"/>
        <v>51.96272967</v>
      </c>
      <c r="CF465" s="14">
        <f t="shared" si="36"/>
        <v>4.789770641</v>
      </c>
      <c r="CG465" s="7">
        <v>3368.183333</v>
      </c>
      <c r="CH465" s="7">
        <v>145.0</v>
      </c>
      <c r="CI465" s="7">
        <v>110.0</v>
      </c>
      <c r="CJ465" s="26">
        <v>1669.0</v>
      </c>
      <c r="CK465" s="7">
        <v>1483.0</v>
      </c>
      <c r="CL465" s="7">
        <v>617.0</v>
      </c>
      <c r="CM465" s="7">
        <v>568.0</v>
      </c>
      <c r="CN465" s="7">
        <v>820.0</v>
      </c>
      <c r="CO465" s="7">
        <v>756.0</v>
      </c>
      <c r="CP465" s="19">
        <v>22.0</v>
      </c>
      <c r="CQ465" s="19">
        <v>10.0</v>
      </c>
      <c r="CR465" s="26">
        <f t="shared" si="37"/>
        <v>-12</v>
      </c>
      <c r="CS465" s="18">
        <f t="shared" si="38"/>
        <v>0.9004809387</v>
      </c>
      <c r="CT465" s="18">
        <f t="shared" si="39"/>
        <v>0.4093095176</v>
      </c>
      <c r="CU465" s="18">
        <f t="shared" si="40"/>
        <v>-0.4911714211</v>
      </c>
      <c r="CV465" s="30">
        <v>57.81</v>
      </c>
      <c r="CW465" s="30">
        <v>47.67</v>
      </c>
      <c r="CX465" s="30">
        <v>57.66</v>
      </c>
      <c r="CY465" s="30">
        <v>37.63</v>
      </c>
      <c r="CZ465" s="30">
        <v>60.34</v>
      </c>
      <c r="DA465" s="30">
        <v>49.32</v>
      </c>
      <c r="DB465" s="7">
        <v>0.0</v>
      </c>
      <c r="DC465" s="7">
        <v>0.0</v>
      </c>
      <c r="DD465" s="13" t="str">
        <f t="shared" si="41"/>
        <v> </v>
      </c>
      <c r="DE465" s="7">
        <v>0.0</v>
      </c>
      <c r="DF465" s="7">
        <v>0.0</v>
      </c>
      <c r="DG465" s="7">
        <v>0.0</v>
      </c>
      <c r="DH465" s="7">
        <v>0.0</v>
      </c>
      <c r="DI465" s="7">
        <v>0.0</v>
      </c>
      <c r="DJ465" s="9" t="s">
        <v>4597</v>
      </c>
      <c r="DK465" s="7" t="s">
        <v>4598</v>
      </c>
    </row>
    <row r="466" ht="12.75" customHeight="1">
      <c r="A466" s="7" t="s">
        <v>235</v>
      </c>
      <c r="B466" s="7" t="s">
        <v>2242</v>
      </c>
      <c r="C466" s="8" t="s">
        <v>860</v>
      </c>
      <c r="D466" s="9" t="s">
        <v>275</v>
      </c>
      <c r="E466" s="7">
        <v>82.0</v>
      </c>
      <c r="F466" s="7">
        <v>5.0</v>
      </c>
      <c r="G466" s="7">
        <v>5.0</v>
      </c>
      <c r="H466" s="24">
        <f t="shared" si="1"/>
        <v>10</v>
      </c>
      <c r="I466" s="25">
        <f t="shared" si="2"/>
        <v>0.6467491871</v>
      </c>
      <c r="J466" s="19">
        <v>4.0</v>
      </c>
      <c r="K466" s="19">
        <v>3.0</v>
      </c>
      <c r="L466" s="19">
        <v>2.0</v>
      </c>
      <c r="M466" s="19">
        <v>60.0</v>
      </c>
      <c r="N466" s="19">
        <v>25.0</v>
      </c>
      <c r="O466" s="19">
        <v>36.0</v>
      </c>
      <c r="P466" s="19">
        <v>67.0</v>
      </c>
      <c r="Q466" s="10">
        <f t="shared" si="3"/>
        <v>0.08333333333</v>
      </c>
      <c r="R466" s="10">
        <f t="shared" si="4"/>
        <v>0.04132231405</v>
      </c>
      <c r="S466" s="7">
        <v>55663.0</v>
      </c>
      <c r="T466" s="14">
        <f t="shared" si="5"/>
        <v>11.31361789</v>
      </c>
      <c r="U466" s="14">
        <v>897.72</v>
      </c>
      <c r="V466" s="14">
        <f t="shared" si="6"/>
        <v>10.94780488</v>
      </c>
      <c r="W466" s="14">
        <v>3050.94</v>
      </c>
      <c r="X466" s="14">
        <f t="shared" si="7"/>
        <v>37.20658537</v>
      </c>
      <c r="Y466" s="13">
        <f t="shared" si="8"/>
        <v>0.2273480117</v>
      </c>
      <c r="Z466" s="12">
        <f t="shared" si="9"/>
        <v>65.4375</v>
      </c>
      <c r="AA466" s="19">
        <v>21.0</v>
      </c>
      <c r="AB466" s="19">
        <v>65.0</v>
      </c>
      <c r="AC466" s="19">
        <v>28.0</v>
      </c>
      <c r="AD466" s="19">
        <v>17.0</v>
      </c>
      <c r="AE466" s="19">
        <v>17.0</v>
      </c>
      <c r="AF466" s="10">
        <f t="shared" si="10"/>
        <v>0.25</v>
      </c>
      <c r="AG466" s="10">
        <f t="shared" si="11"/>
        <v>0.3125</v>
      </c>
      <c r="AH466" s="10">
        <f t="shared" si="12"/>
        <v>0.5625</v>
      </c>
      <c r="AI466" s="19">
        <v>232.0</v>
      </c>
      <c r="AJ466" s="13">
        <f t="shared" si="13"/>
        <v>0.2465462274</v>
      </c>
      <c r="AK466" s="19">
        <v>396.0</v>
      </c>
      <c r="AL466" s="13">
        <f t="shared" si="14"/>
        <v>0.4208289054</v>
      </c>
      <c r="AM466" s="19">
        <v>313.0</v>
      </c>
      <c r="AN466" s="13">
        <f t="shared" si="15"/>
        <v>0.3326248672</v>
      </c>
      <c r="AO466" s="13">
        <f t="shared" si="16"/>
        <v>0.3694267516</v>
      </c>
      <c r="AP466" s="8">
        <v>1.0</v>
      </c>
      <c r="AQ466" s="14">
        <v>-14.78</v>
      </c>
      <c r="AR466" s="19">
        <v>16.92</v>
      </c>
      <c r="AS466" s="26">
        <v>13.0</v>
      </c>
      <c r="AT466" s="27">
        <v>-0.106</v>
      </c>
      <c r="AU466" s="8">
        <v>11.0</v>
      </c>
      <c r="AV466" s="27">
        <v>0.209</v>
      </c>
      <c r="AW466" s="19">
        <v>50.05</v>
      </c>
      <c r="AX466" s="19">
        <v>16.96</v>
      </c>
      <c r="AY466" s="27">
        <v>-3.876</v>
      </c>
      <c r="AZ466" s="27">
        <v>-5.375</v>
      </c>
      <c r="BA466" s="19">
        <v>47.41</v>
      </c>
      <c r="BB466" s="13">
        <f t="shared" si="17"/>
        <v>0.04584527221</v>
      </c>
      <c r="BC466" s="28">
        <f t="shared" si="18"/>
        <v>0.9144144144</v>
      </c>
      <c r="BD466" s="26">
        <f t="shared" si="19"/>
        <v>960.2596866</v>
      </c>
      <c r="BE466" s="13">
        <f t="shared" si="20"/>
        <v>-0.03974031338</v>
      </c>
      <c r="BF466" s="18">
        <f t="shared" si="21"/>
        <v>1.069375752</v>
      </c>
      <c r="BG466" s="18">
        <f t="shared" si="22"/>
        <v>2.539767411</v>
      </c>
      <c r="BH466" s="14">
        <f t="shared" si="23"/>
        <v>23.32575859</v>
      </c>
      <c r="BI466" s="14">
        <f t="shared" si="24"/>
        <v>29.67517712</v>
      </c>
      <c r="BJ466" s="14">
        <f t="shared" si="25"/>
        <v>46.65151718</v>
      </c>
      <c r="BK466" s="14">
        <f t="shared" si="26"/>
        <v>56.94425879</v>
      </c>
      <c r="BL466" s="14">
        <f t="shared" si="27"/>
        <v>-10.29274161</v>
      </c>
      <c r="BM466" s="19">
        <v>16.0</v>
      </c>
      <c r="BN466" s="19">
        <v>38.0</v>
      </c>
      <c r="BO466" s="26">
        <v>333.0</v>
      </c>
      <c r="BP466" s="26">
        <v>406.0</v>
      </c>
      <c r="BQ466" s="19">
        <v>149.0</v>
      </c>
      <c r="BR466" s="19">
        <v>177.0</v>
      </c>
      <c r="BS466" s="19">
        <v>200.0</v>
      </c>
      <c r="BT466" s="19">
        <v>231.0</v>
      </c>
      <c r="BU466" s="19">
        <v>320.0</v>
      </c>
      <c r="BV466" s="19">
        <v>408.0</v>
      </c>
      <c r="BW466" s="13">
        <f t="shared" si="28"/>
        <v>0.4395604396</v>
      </c>
      <c r="BX466" s="14">
        <v>-6.66</v>
      </c>
      <c r="BY466" s="29">
        <f t="shared" si="29"/>
        <v>-1.66498365</v>
      </c>
      <c r="BZ466" s="18">
        <f t="shared" si="30"/>
        <v>2.039494982</v>
      </c>
      <c r="CA466" s="18">
        <f t="shared" si="31"/>
        <v>2.56086964</v>
      </c>
      <c r="CB466" s="14">
        <f t="shared" si="32"/>
        <v>28.44558791</v>
      </c>
      <c r="CC466" s="14">
        <f t="shared" si="33"/>
        <v>30.22439557</v>
      </c>
      <c r="CD466" s="14">
        <f t="shared" si="34"/>
        <v>54.19229525</v>
      </c>
      <c r="CE466" s="14">
        <f t="shared" si="35"/>
        <v>56.92184492</v>
      </c>
      <c r="CF466" s="14">
        <f t="shared" si="36"/>
        <v>-7.563191936</v>
      </c>
      <c r="CG466" s="7">
        <v>3912.733333</v>
      </c>
      <c r="CH466" s="7">
        <v>133.0</v>
      </c>
      <c r="CI466" s="7">
        <v>167.0</v>
      </c>
      <c r="CJ466" s="26">
        <v>1722.0</v>
      </c>
      <c r="CK466" s="7">
        <v>1804.0</v>
      </c>
      <c r="CL466" s="7">
        <v>706.0</v>
      </c>
      <c r="CM466" s="7">
        <v>773.0</v>
      </c>
      <c r="CN466" s="7">
        <v>973.0</v>
      </c>
      <c r="CO466" s="7">
        <v>968.0</v>
      </c>
      <c r="CP466" s="19">
        <v>4.0</v>
      </c>
      <c r="CQ466" s="19">
        <v>5.0</v>
      </c>
      <c r="CR466" s="26">
        <f t="shared" si="37"/>
        <v>1</v>
      </c>
      <c r="CS466" s="18">
        <f t="shared" si="38"/>
        <v>0.2586996748</v>
      </c>
      <c r="CT466" s="18">
        <f t="shared" si="39"/>
        <v>0.3233745935</v>
      </c>
      <c r="CU466" s="18">
        <f t="shared" si="40"/>
        <v>0.06467491871</v>
      </c>
      <c r="CV466" s="30">
        <v>25.55</v>
      </c>
      <c r="CW466" s="30">
        <v>34.01</v>
      </c>
      <c r="CX466" s="30">
        <v>26.8</v>
      </c>
      <c r="CY466" s="30">
        <v>44.16</v>
      </c>
      <c r="CZ466" s="30">
        <v>35.92</v>
      </c>
      <c r="DA466" s="30">
        <v>43.51</v>
      </c>
      <c r="DB466" s="7">
        <v>414.0</v>
      </c>
      <c r="DC466" s="7">
        <v>373.0</v>
      </c>
      <c r="DD466" s="13">
        <f t="shared" si="41"/>
        <v>0.5260482846</v>
      </c>
      <c r="DE466" s="7">
        <v>-0.02</v>
      </c>
      <c r="DF466" s="7">
        <v>-0.19</v>
      </c>
      <c r="DG466" s="7">
        <v>172.0</v>
      </c>
      <c r="DH466" s="7">
        <v>244.0</v>
      </c>
      <c r="DI466" s="7">
        <v>316.0</v>
      </c>
      <c r="DJ466" s="8" t="s">
        <v>4599</v>
      </c>
      <c r="DK466" s="7" t="s">
        <v>4600</v>
      </c>
    </row>
    <row r="467" ht="12.75" customHeight="1">
      <c r="A467" s="7" t="s">
        <v>795</v>
      </c>
      <c r="B467" s="7" t="s">
        <v>2246</v>
      </c>
      <c r="C467" s="8" t="s">
        <v>197</v>
      </c>
      <c r="D467" s="9" t="s">
        <v>150</v>
      </c>
      <c r="E467" s="7">
        <v>75.0</v>
      </c>
      <c r="F467" s="7">
        <v>7.0</v>
      </c>
      <c r="G467" s="7">
        <v>7.0</v>
      </c>
      <c r="H467" s="24">
        <f t="shared" si="1"/>
        <v>14</v>
      </c>
      <c r="I467" s="25">
        <f t="shared" si="2"/>
        <v>0.8842415523</v>
      </c>
      <c r="J467" s="19">
        <v>5.0</v>
      </c>
      <c r="K467" s="19">
        <v>3.0</v>
      </c>
      <c r="L467" s="19">
        <v>3.0</v>
      </c>
      <c r="M467" s="19">
        <v>135.0</v>
      </c>
      <c r="N467" s="19">
        <v>53.0</v>
      </c>
      <c r="O467" s="19">
        <v>37.0</v>
      </c>
      <c r="P467" s="19">
        <v>133.0</v>
      </c>
      <c r="Q467" s="10">
        <f t="shared" si="3"/>
        <v>0.05185185185</v>
      </c>
      <c r="R467" s="10">
        <f t="shared" si="4"/>
        <v>0.03111111111</v>
      </c>
      <c r="S467" s="7">
        <v>56998.0</v>
      </c>
      <c r="T467" s="14">
        <f t="shared" si="5"/>
        <v>12.66622222</v>
      </c>
      <c r="U467" s="14">
        <v>905.62</v>
      </c>
      <c r="V467" s="14">
        <f t="shared" si="6"/>
        <v>12.07493333</v>
      </c>
      <c r="W467" s="14">
        <v>2682.35</v>
      </c>
      <c r="X467" s="14">
        <f t="shared" si="7"/>
        <v>35.76466667</v>
      </c>
      <c r="Y467" s="13">
        <f t="shared" si="8"/>
        <v>0.252404563</v>
      </c>
      <c r="Z467" s="12">
        <f t="shared" si="9"/>
        <v>63.54545455</v>
      </c>
      <c r="AA467" s="19">
        <v>17.0</v>
      </c>
      <c r="AB467" s="19">
        <v>155.0</v>
      </c>
      <c r="AC467" s="19">
        <v>146.0</v>
      </c>
      <c r="AD467" s="19">
        <v>16.0</v>
      </c>
      <c r="AE467" s="19">
        <v>13.0</v>
      </c>
      <c r="AF467" s="10">
        <f t="shared" si="10"/>
        <v>0.2272727273</v>
      </c>
      <c r="AG467" s="10">
        <f t="shared" si="11"/>
        <v>0.2727272727</v>
      </c>
      <c r="AH467" s="10">
        <f t="shared" si="12"/>
        <v>0.5</v>
      </c>
      <c r="AI467" s="19">
        <v>310.0</v>
      </c>
      <c r="AJ467" s="13">
        <f t="shared" si="13"/>
        <v>0.371257485</v>
      </c>
      <c r="AK467" s="19">
        <v>248.0</v>
      </c>
      <c r="AL467" s="13">
        <f t="shared" si="14"/>
        <v>0.297005988</v>
      </c>
      <c r="AM467" s="19">
        <v>277.0</v>
      </c>
      <c r="AN467" s="13">
        <f t="shared" si="15"/>
        <v>0.3317365269</v>
      </c>
      <c r="AO467" s="13">
        <f t="shared" si="16"/>
        <v>0.5555555556</v>
      </c>
      <c r="AP467" s="8">
        <v>8.0</v>
      </c>
      <c r="AQ467" s="14">
        <v>-0.63</v>
      </c>
      <c r="AR467" s="19">
        <v>17.08</v>
      </c>
      <c r="AS467" s="26">
        <v>11.0</v>
      </c>
      <c r="AT467" s="27">
        <v>0.132</v>
      </c>
      <c r="AU467" s="8">
        <v>9.0</v>
      </c>
      <c r="AV467" s="27">
        <v>-0.665</v>
      </c>
      <c r="AW467" s="19">
        <v>49.77</v>
      </c>
      <c r="AX467" s="19">
        <v>17.56</v>
      </c>
      <c r="AY467" s="27">
        <v>-1.059</v>
      </c>
      <c r="AZ467" s="27">
        <v>11.688</v>
      </c>
      <c r="BA467" s="19">
        <v>54.84</v>
      </c>
      <c r="BB467" s="13">
        <f t="shared" si="17"/>
        <v>0.04721030043</v>
      </c>
      <c r="BC467" s="28">
        <f t="shared" si="18"/>
        <v>0.9108635097</v>
      </c>
      <c r="BD467" s="26">
        <f t="shared" si="19"/>
        <v>958.0738102</v>
      </c>
      <c r="BE467" s="13">
        <f t="shared" si="20"/>
        <v>-0.04192618982</v>
      </c>
      <c r="BF467" s="18">
        <f t="shared" si="21"/>
        <v>1.457564983</v>
      </c>
      <c r="BG467" s="18">
        <f t="shared" si="22"/>
        <v>2.120094521</v>
      </c>
      <c r="BH467" s="14">
        <f t="shared" si="23"/>
        <v>30.87387646</v>
      </c>
      <c r="BI467" s="14">
        <f t="shared" si="24"/>
        <v>23.78481041</v>
      </c>
      <c r="BJ467" s="14">
        <f t="shared" si="25"/>
        <v>57.50756388</v>
      </c>
      <c r="BK467" s="14">
        <f t="shared" si="26"/>
        <v>45.71453811</v>
      </c>
      <c r="BL467" s="14">
        <f t="shared" si="27"/>
        <v>11.79302577</v>
      </c>
      <c r="BM467" s="19">
        <v>22.0</v>
      </c>
      <c r="BN467" s="19">
        <v>32.0</v>
      </c>
      <c r="BO467" s="26">
        <v>444.0</v>
      </c>
      <c r="BP467" s="26">
        <v>327.0</v>
      </c>
      <c r="BQ467" s="19">
        <v>203.0</v>
      </c>
      <c r="BR467" s="19">
        <v>135.0</v>
      </c>
      <c r="BS467" s="19">
        <v>199.0</v>
      </c>
      <c r="BT467" s="19">
        <v>196.0</v>
      </c>
      <c r="BU467" s="19">
        <v>404.0</v>
      </c>
      <c r="BV467" s="19">
        <v>346.0</v>
      </c>
      <c r="BW467" s="13">
        <f t="shared" si="28"/>
        <v>0.5386666667</v>
      </c>
      <c r="BX467" s="14">
        <v>-1.08</v>
      </c>
      <c r="BY467" s="29">
        <f t="shared" si="29"/>
        <v>-1.983307561</v>
      </c>
      <c r="BZ467" s="18">
        <f t="shared" si="30"/>
        <v>2.107542269</v>
      </c>
      <c r="CA467" s="18">
        <f t="shared" si="31"/>
        <v>1.839917854</v>
      </c>
      <c r="CB467" s="14">
        <f t="shared" si="32"/>
        <v>31.52950141</v>
      </c>
      <c r="CC467" s="14">
        <f t="shared" si="33"/>
        <v>25.87593564</v>
      </c>
      <c r="CD467" s="14">
        <f t="shared" si="34"/>
        <v>62.59066009</v>
      </c>
      <c r="CE467" s="14">
        <f t="shared" si="35"/>
        <v>48.10548862</v>
      </c>
      <c r="CF467" s="14">
        <f t="shared" si="36"/>
        <v>-2.692145696</v>
      </c>
      <c r="CG467" s="7">
        <v>3587.116667</v>
      </c>
      <c r="CH467" s="7">
        <v>126.0</v>
      </c>
      <c r="CI467" s="7">
        <v>110.0</v>
      </c>
      <c r="CJ467" s="26">
        <v>1759.0</v>
      </c>
      <c r="CK467" s="7">
        <v>1437.0</v>
      </c>
      <c r="CL467" s="7">
        <v>921.0</v>
      </c>
      <c r="CM467" s="7">
        <v>623.0</v>
      </c>
      <c r="CN467" s="7">
        <v>936.0</v>
      </c>
      <c r="CO467" s="7">
        <v>706.0</v>
      </c>
      <c r="CP467" s="19">
        <v>9.0</v>
      </c>
      <c r="CQ467" s="19">
        <v>7.0</v>
      </c>
      <c r="CR467" s="26">
        <f t="shared" si="37"/>
        <v>-2</v>
      </c>
      <c r="CS467" s="18">
        <f t="shared" si="38"/>
        <v>0.5684409979</v>
      </c>
      <c r="CT467" s="18">
        <f t="shared" si="39"/>
        <v>0.4421207762</v>
      </c>
      <c r="CU467" s="18">
        <f t="shared" si="40"/>
        <v>-0.1263202218</v>
      </c>
      <c r="CV467" s="30">
        <v>34.57</v>
      </c>
      <c r="CW467" s="30">
        <v>26.55</v>
      </c>
      <c r="CX467" s="30">
        <v>35.22</v>
      </c>
      <c r="CY467" s="30">
        <v>25.98</v>
      </c>
      <c r="CZ467" s="30">
        <v>35.32</v>
      </c>
      <c r="DA467" s="30">
        <v>31.81</v>
      </c>
      <c r="DB467" s="7">
        <v>82.0</v>
      </c>
      <c r="DC467" s="7">
        <v>117.0</v>
      </c>
      <c r="DD467" s="13">
        <f t="shared" si="41"/>
        <v>0.4120603015</v>
      </c>
      <c r="DE467" s="7">
        <v>-1.18</v>
      </c>
      <c r="DF467" s="7">
        <v>-10.53</v>
      </c>
      <c r="DG467" s="7">
        <v>68.0</v>
      </c>
      <c r="DH467" s="7">
        <v>72.0</v>
      </c>
      <c r="DI467" s="7">
        <v>41.0</v>
      </c>
      <c r="DJ467" s="8" t="s">
        <v>4601</v>
      </c>
      <c r="DK467" s="7" t="s">
        <v>4602</v>
      </c>
    </row>
    <row r="468" ht="12.75" customHeight="1">
      <c r="A468" s="7" t="s">
        <v>2248</v>
      </c>
      <c r="B468" s="7" t="s">
        <v>2249</v>
      </c>
      <c r="C468" s="8" t="s">
        <v>149</v>
      </c>
      <c r="D468" s="9" t="s">
        <v>174</v>
      </c>
      <c r="E468" s="7">
        <v>81.0</v>
      </c>
      <c r="F468" s="7">
        <v>4.0</v>
      </c>
      <c r="G468" s="7">
        <v>13.0</v>
      </c>
      <c r="H468" s="24">
        <f t="shared" si="1"/>
        <v>17</v>
      </c>
      <c r="I468" s="25">
        <f t="shared" si="2"/>
        <v>0.7372872167</v>
      </c>
      <c r="J468" s="19">
        <v>4.0</v>
      </c>
      <c r="K468" s="19">
        <v>7.0</v>
      </c>
      <c r="L468" s="19">
        <v>4.0</v>
      </c>
      <c r="M468" s="19">
        <v>78.0</v>
      </c>
      <c r="N468" s="19">
        <v>24.0</v>
      </c>
      <c r="O468" s="19">
        <v>65.0</v>
      </c>
      <c r="P468" s="19">
        <v>51.0</v>
      </c>
      <c r="Q468" s="10">
        <f t="shared" si="3"/>
        <v>0.05128205128</v>
      </c>
      <c r="R468" s="10">
        <f t="shared" si="4"/>
        <v>0.02395209581</v>
      </c>
      <c r="S468" s="7">
        <v>83007.0</v>
      </c>
      <c r="T468" s="14">
        <f t="shared" si="5"/>
        <v>17.07962963</v>
      </c>
      <c r="U468" s="14">
        <v>1306.94</v>
      </c>
      <c r="V468" s="14">
        <f t="shared" si="6"/>
        <v>16.13506173</v>
      </c>
      <c r="W468" s="14">
        <v>2650.52</v>
      </c>
      <c r="X468" s="14">
        <f t="shared" si="7"/>
        <v>32.72246914</v>
      </c>
      <c r="Y468" s="13">
        <f t="shared" si="8"/>
        <v>0.3302471787</v>
      </c>
      <c r="Z468" s="12">
        <f t="shared" si="9"/>
        <v>100.7674419</v>
      </c>
      <c r="AA468" s="19">
        <v>100.0</v>
      </c>
      <c r="AB468" s="19">
        <v>66.0</v>
      </c>
      <c r="AC468" s="19">
        <v>117.0</v>
      </c>
      <c r="AD468" s="19">
        <v>40.0</v>
      </c>
      <c r="AE468" s="19">
        <v>14.0</v>
      </c>
      <c r="AF468" s="10">
        <f t="shared" si="10"/>
        <v>0.09302325581</v>
      </c>
      <c r="AG468" s="10">
        <f t="shared" si="11"/>
        <v>0.2558139535</v>
      </c>
      <c r="AH468" s="10">
        <f t="shared" si="12"/>
        <v>0.3488372093</v>
      </c>
      <c r="AI468" s="19">
        <v>381.0</v>
      </c>
      <c r="AJ468" s="13">
        <f t="shared" si="13"/>
        <v>0.3267581475</v>
      </c>
      <c r="AK468" s="19">
        <v>351.0</v>
      </c>
      <c r="AL468" s="13">
        <f t="shared" si="14"/>
        <v>0.3010291595</v>
      </c>
      <c r="AM468" s="19">
        <v>434.0</v>
      </c>
      <c r="AN468" s="13">
        <f t="shared" si="15"/>
        <v>0.372212693</v>
      </c>
      <c r="AO468" s="13">
        <f t="shared" si="16"/>
        <v>0.5204918033</v>
      </c>
      <c r="AP468" s="8">
        <v>7.0</v>
      </c>
      <c r="AQ468" s="14">
        <v>-2.2</v>
      </c>
      <c r="AR468" s="19">
        <v>17.38</v>
      </c>
      <c r="AS468" s="26">
        <v>6.0</v>
      </c>
      <c r="AT468" s="27">
        <v>0.533</v>
      </c>
      <c r="AU468" s="8">
        <v>5.0</v>
      </c>
      <c r="AV468" s="27">
        <v>0.765</v>
      </c>
      <c r="AW468" s="19">
        <v>50.24</v>
      </c>
      <c r="AX468" s="19">
        <v>16.63</v>
      </c>
      <c r="AY468" s="27">
        <v>1.096</v>
      </c>
      <c r="AZ468" s="27">
        <v>2.856</v>
      </c>
      <c r="BA468" s="19">
        <v>52.07</v>
      </c>
      <c r="BB468" s="13">
        <f t="shared" si="17"/>
        <v>0.06946688207</v>
      </c>
      <c r="BC468" s="28">
        <f t="shared" si="18"/>
        <v>0.9172297297</v>
      </c>
      <c r="BD468" s="26">
        <f t="shared" si="19"/>
        <v>986.6966118</v>
      </c>
      <c r="BE468" s="13">
        <f t="shared" si="20"/>
        <v>-0.0133033882</v>
      </c>
      <c r="BF468" s="18">
        <f t="shared" si="21"/>
        <v>1.974076851</v>
      </c>
      <c r="BG468" s="18">
        <f t="shared" si="22"/>
        <v>2.249529435</v>
      </c>
      <c r="BH468" s="14">
        <f t="shared" si="23"/>
        <v>28.41752491</v>
      </c>
      <c r="BI468" s="14">
        <f t="shared" si="24"/>
        <v>27.17798828</v>
      </c>
      <c r="BJ468" s="14">
        <f t="shared" si="25"/>
        <v>54.8150642</v>
      </c>
      <c r="BK468" s="14">
        <f t="shared" si="26"/>
        <v>51.05054555</v>
      </c>
      <c r="BL468" s="14">
        <f t="shared" si="27"/>
        <v>3.764518647</v>
      </c>
      <c r="BM468" s="19">
        <v>43.0</v>
      </c>
      <c r="BN468" s="19">
        <v>49.0</v>
      </c>
      <c r="BO468" s="26">
        <v>576.0</v>
      </c>
      <c r="BP468" s="26">
        <v>543.0</v>
      </c>
      <c r="BQ468" s="19">
        <v>277.0</v>
      </c>
      <c r="BR468" s="19">
        <v>255.0</v>
      </c>
      <c r="BS468" s="19">
        <v>298.0</v>
      </c>
      <c r="BT468" s="19">
        <v>265.0</v>
      </c>
      <c r="BU468" s="19">
        <v>582.0</v>
      </c>
      <c r="BV468" s="19">
        <v>554.0</v>
      </c>
      <c r="BW468" s="13">
        <f t="shared" si="28"/>
        <v>0.5123239437</v>
      </c>
      <c r="BX468" s="14">
        <v>0.01</v>
      </c>
      <c r="BY468" s="29">
        <f t="shared" si="29"/>
        <v>1.091715368</v>
      </c>
      <c r="BZ468" s="18">
        <f t="shared" si="30"/>
        <v>2.018515708</v>
      </c>
      <c r="CA468" s="18">
        <f t="shared" si="31"/>
        <v>2.306875095</v>
      </c>
      <c r="CB468" s="14">
        <f t="shared" si="32"/>
        <v>29.67066323</v>
      </c>
      <c r="CC468" s="14">
        <f t="shared" si="33"/>
        <v>27.02989832</v>
      </c>
      <c r="CD468" s="14">
        <f t="shared" si="34"/>
        <v>57.03445136</v>
      </c>
      <c r="CE468" s="14">
        <f t="shared" si="35"/>
        <v>51.22173319</v>
      </c>
      <c r="CF468" s="14">
        <f t="shared" si="36"/>
        <v>-2.04819952</v>
      </c>
      <c r="CG468" s="7">
        <v>3953.4</v>
      </c>
      <c r="CH468" s="7">
        <v>133.0</v>
      </c>
      <c r="CI468" s="7">
        <v>152.0</v>
      </c>
      <c r="CJ468" s="26">
        <v>1822.0</v>
      </c>
      <c r="CK468" s="7">
        <v>1629.0</v>
      </c>
      <c r="CL468" s="7">
        <v>825.0</v>
      </c>
      <c r="CM468" s="7">
        <v>784.0</v>
      </c>
      <c r="CN468" s="7">
        <v>978.0</v>
      </c>
      <c r="CO468" s="7">
        <v>810.0</v>
      </c>
      <c r="CP468" s="19">
        <v>8.0</v>
      </c>
      <c r="CQ468" s="19">
        <v>5.0</v>
      </c>
      <c r="CR468" s="26">
        <f t="shared" si="37"/>
        <v>-3</v>
      </c>
      <c r="CS468" s="18">
        <f t="shared" si="38"/>
        <v>0.3469586902</v>
      </c>
      <c r="CT468" s="18">
        <f t="shared" si="39"/>
        <v>0.2168491814</v>
      </c>
      <c r="CU468" s="18">
        <f t="shared" si="40"/>
        <v>-0.1301095088</v>
      </c>
      <c r="CV468" s="30">
        <v>49.65</v>
      </c>
      <c r="CW468" s="30">
        <v>44.84</v>
      </c>
      <c r="CX468" s="30">
        <v>42.9</v>
      </c>
      <c r="CY468" s="30">
        <v>48.03</v>
      </c>
      <c r="CZ468" s="30">
        <v>55.94</v>
      </c>
      <c r="DA468" s="30">
        <v>53.77</v>
      </c>
      <c r="DB468" s="7">
        <v>0.0</v>
      </c>
      <c r="DC468" s="7">
        <v>0.0</v>
      </c>
      <c r="DD468" s="13" t="str">
        <f t="shared" si="41"/>
        <v> </v>
      </c>
      <c r="DE468" s="7">
        <v>0.0</v>
      </c>
      <c r="DF468" s="7">
        <v>0.0</v>
      </c>
      <c r="DG468" s="7">
        <v>0.0</v>
      </c>
      <c r="DH468" s="7">
        <v>0.0</v>
      </c>
      <c r="DI468" s="7">
        <v>0.0</v>
      </c>
      <c r="DJ468" s="8" t="s">
        <v>4603</v>
      </c>
      <c r="DK468" s="7" t="s">
        <v>4604</v>
      </c>
    </row>
    <row r="469" ht="12.75" customHeight="1">
      <c r="A469" s="7" t="s">
        <v>2062</v>
      </c>
      <c r="B469" s="7" t="s">
        <v>2252</v>
      </c>
      <c r="C469" s="8" t="s">
        <v>610</v>
      </c>
      <c r="D469" s="9" t="s">
        <v>150</v>
      </c>
      <c r="E469" s="7">
        <v>68.0</v>
      </c>
      <c r="F469" s="7">
        <v>12.0</v>
      </c>
      <c r="G469" s="7">
        <v>13.0</v>
      </c>
      <c r="H469" s="24">
        <f t="shared" si="1"/>
        <v>25</v>
      </c>
      <c r="I469" s="25">
        <f t="shared" si="2"/>
        <v>2.000088893</v>
      </c>
      <c r="J469" s="19">
        <v>10.0</v>
      </c>
      <c r="K469" s="19">
        <v>9.0</v>
      </c>
      <c r="L469" s="19">
        <v>4.0</v>
      </c>
      <c r="M469" s="19">
        <v>92.0</v>
      </c>
      <c r="N469" s="19">
        <v>36.0</v>
      </c>
      <c r="O469" s="19">
        <v>24.0</v>
      </c>
      <c r="P469" s="19">
        <v>90.0</v>
      </c>
      <c r="Q469" s="10">
        <f t="shared" si="3"/>
        <v>0.1304347826</v>
      </c>
      <c r="R469" s="10">
        <f t="shared" si="4"/>
        <v>0.07894736842</v>
      </c>
      <c r="S469" s="7">
        <v>44998.0</v>
      </c>
      <c r="T469" s="14">
        <f t="shared" si="5"/>
        <v>11.02892157</v>
      </c>
      <c r="U469" s="14">
        <v>740.15</v>
      </c>
      <c r="V469" s="14">
        <f t="shared" si="6"/>
        <v>10.88455882</v>
      </c>
      <c r="W469" s="14">
        <v>2564.79</v>
      </c>
      <c r="X469" s="14">
        <f t="shared" si="7"/>
        <v>37.7175</v>
      </c>
      <c r="Y469" s="13">
        <f t="shared" si="8"/>
        <v>0.2239526285</v>
      </c>
      <c r="Z469" s="12">
        <f t="shared" si="9"/>
        <v>109.862069</v>
      </c>
      <c r="AA469" s="19">
        <v>30.0</v>
      </c>
      <c r="AB469" s="19">
        <v>125.0</v>
      </c>
      <c r="AC469" s="19">
        <v>78.0</v>
      </c>
      <c r="AD469" s="19">
        <v>12.0</v>
      </c>
      <c r="AE469" s="19">
        <v>13.0</v>
      </c>
      <c r="AF469" s="10">
        <f t="shared" si="10"/>
        <v>0.3448275862</v>
      </c>
      <c r="AG469" s="10">
        <f t="shared" si="11"/>
        <v>0.4482758621</v>
      </c>
      <c r="AH469" s="10">
        <f t="shared" si="12"/>
        <v>0.7931034483</v>
      </c>
      <c r="AI469" s="19">
        <v>221.0</v>
      </c>
      <c r="AJ469" s="13">
        <f t="shared" si="13"/>
        <v>0.3646864686</v>
      </c>
      <c r="AK469" s="19">
        <v>145.0</v>
      </c>
      <c r="AL469" s="13">
        <f t="shared" si="14"/>
        <v>0.2392739274</v>
      </c>
      <c r="AM469" s="19">
        <v>240.0</v>
      </c>
      <c r="AN469" s="13">
        <f t="shared" si="15"/>
        <v>0.396039604</v>
      </c>
      <c r="AO469" s="13">
        <f t="shared" si="16"/>
        <v>0.6038251366</v>
      </c>
      <c r="AP469" s="8">
        <v>12.0</v>
      </c>
      <c r="AQ469" s="14">
        <v>12.46</v>
      </c>
      <c r="AR469" s="19">
        <v>17.06</v>
      </c>
      <c r="AS469" s="26">
        <v>10.0</v>
      </c>
      <c r="AT469" s="27">
        <v>-0.02</v>
      </c>
      <c r="AU469" s="8">
        <v>12.0</v>
      </c>
      <c r="AV469" s="27">
        <v>-0.324</v>
      </c>
      <c r="AW469" s="19">
        <v>49.85</v>
      </c>
      <c r="AX469" s="19">
        <v>17.16</v>
      </c>
      <c r="AY469" s="27">
        <v>1.544</v>
      </c>
      <c r="AZ469" s="27">
        <v>-4.131</v>
      </c>
      <c r="BA469" s="19">
        <v>48.47</v>
      </c>
      <c r="BB469" s="13">
        <f t="shared" si="17"/>
        <v>0.08192090395</v>
      </c>
      <c r="BC469" s="28">
        <f t="shared" si="18"/>
        <v>0.9506849315</v>
      </c>
      <c r="BD469" s="26">
        <f t="shared" si="19"/>
        <v>1032.605835</v>
      </c>
      <c r="BE469" s="13">
        <f t="shared" si="20"/>
        <v>0.03260583546</v>
      </c>
      <c r="BF469" s="18">
        <f t="shared" si="21"/>
        <v>2.350874823</v>
      </c>
      <c r="BG469" s="18">
        <f t="shared" si="22"/>
        <v>1.459163683</v>
      </c>
      <c r="BH469" s="14">
        <f t="shared" si="23"/>
        <v>28.69688577</v>
      </c>
      <c r="BI469" s="14">
        <f t="shared" si="24"/>
        <v>29.58859691</v>
      </c>
      <c r="BJ469" s="14">
        <f t="shared" si="25"/>
        <v>50.98966426</v>
      </c>
      <c r="BK469" s="14">
        <f t="shared" si="26"/>
        <v>55.28609066</v>
      </c>
      <c r="BL469" s="14">
        <f t="shared" si="27"/>
        <v>-4.2964264</v>
      </c>
      <c r="BM469" s="19">
        <v>29.0</v>
      </c>
      <c r="BN469" s="19">
        <v>18.0</v>
      </c>
      <c r="BO469" s="26">
        <v>325.0</v>
      </c>
      <c r="BP469" s="26">
        <v>347.0</v>
      </c>
      <c r="BQ469" s="19">
        <v>136.0</v>
      </c>
      <c r="BR469" s="19">
        <v>148.0</v>
      </c>
      <c r="BS469" s="19">
        <v>139.0</v>
      </c>
      <c r="BT469" s="19">
        <v>169.0</v>
      </c>
      <c r="BU469" s="19">
        <v>293.0</v>
      </c>
      <c r="BV469" s="19">
        <v>328.0</v>
      </c>
      <c r="BW469" s="13">
        <f t="shared" si="28"/>
        <v>0.4718196457</v>
      </c>
      <c r="BX469" s="14">
        <v>0.59</v>
      </c>
      <c r="BY469" s="29">
        <f t="shared" si="29"/>
        <v>-3.071229679</v>
      </c>
      <c r="BZ469" s="18">
        <f t="shared" si="30"/>
        <v>2.468949033</v>
      </c>
      <c r="CA469" s="18">
        <f t="shared" si="31"/>
        <v>1.797249663</v>
      </c>
      <c r="CB469" s="14">
        <f t="shared" si="32"/>
        <v>26.97689899</v>
      </c>
      <c r="CC469" s="14">
        <f t="shared" si="33"/>
        <v>28.97384306</v>
      </c>
      <c r="CD469" s="14">
        <f t="shared" si="34"/>
        <v>50.83130361</v>
      </c>
      <c r="CE469" s="14">
        <f t="shared" si="35"/>
        <v>56.2230526</v>
      </c>
      <c r="CF469" s="14">
        <f t="shared" si="36"/>
        <v>1.09532259</v>
      </c>
      <c r="CG469" s="7">
        <v>3305.05</v>
      </c>
      <c r="CH469" s="7">
        <v>136.0</v>
      </c>
      <c r="CI469" s="7">
        <v>99.0</v>
      </c>
      <c r="CJ469" s="26">
        <v>1350.0</v>
      </c>
      <c r="CK469" s="7">
        <v>1497.0</v>
      </c>
      <c r="CL469" s="7">
        <v>609.0</v>
      </c>
      <c r="CM469" s="7">
        <v>653.0</v>
      </c>
      <c r="CN469" s="7">
        <v>705.0</v>
      </c>
      <c r="CO469" s="7">
        <v>848.0</v>
      </c>
      <c r="CP469" s="19">
        <v>14.0</v>
      </c>
      <c r="CQ469" s="19">
        <v>7.0</v>
      </c>
      <c r="CR469" s="26">
        <f t="shared" si="37"/>
        <v>-7</v>
      </c>
      <c r="CS469" s="18">
        <f t="shared" si="38"/>
        <v>1.12004978</v>
      </c>
      <c r="CT469" s="18">
        <f t="shared" si="39"/>
        <v>0.56002489</v>
      </c>
      <c r="CU469" s="18">
        <f t="shared" si="40"/>
        <v>-0.56002489</v>
      </c>
      <c r="CV469" s="30">
        <v>28.29</v>
      </c>
      <c r="CW469" s="30">
        <v>29.77</v>
      </c>
      <c r="CX469" s="30">
        <v>26.69</v>
      </c>
      <c r="CY469" s="30">
        <v>24.59</v>
      </c>
      <c r="CZ469" s="30">
        <v>30.6</v>
      </c>
      <c r="DA469" s="30">
        <v>30.25</v>
      </c>
      <c r="DB469" s="7">
        <v>120.0</v>
      </c>
      <c r="DC469" s="7">
        <v>131.0</v>
      </c>
      <c r="DD469" s="13">
        <f t="shared" si="41"/>
        <v>0.4780876494</v>
      </c>
      <c r="DE469" s="7">
        <v>-1.49</v>
      </c>
      <c r="DF469" s="7">
        <v>1.6</v>
      </c>
      <c r="DG469" s="7">
        <v>116.0</v>
      </c>
      <c r="DH469" s="7">
        <v>83.0</v>
      </c>
      <c r="DI469" s="7">
        <v>44.0</v>
      </c>
      <c r="DJ469" s="8" t="s">
        <v>4605</v>
      </c>
      <c r="DK469" s="7" t="s">
        <v>4606</v>
      </c>
    </row>
    <row r="470" ht="12.75" customHeight="1">
      <c r="A470" s="7" t="s">
        <v>2254</v>
      </c>
      <c r="B470" s="7" t="s">
        <v>2252</v>
      </c>
      <c r="C470" s="8" t="s">
        <v>237</v>
      </c>
      <c r="D470" s="9" t="s">
        <v>247</v>
      </c>
      <c r="E470" s="7">
        <v>6.0</v>
      </c>
      <c r="F470" s="7">
        <v>0.0</v>
      </c>
      <c r="G470" s="7">
        <v>2.0</v>
      </c>
      <c r="H470" s="24">
        <f t="shared" si="1"/>
        <v>2</v>
      </c>
      <c r="I470" s="25">
        <f t="shared" si="2"/>
        <v>1.507222106</v>
      </c>
      <c r="J470" s="19">
        <v>0.0</v>
      </c>
      <c r="K470" s="19">
        <v>1.0</v>
      </c>
      <c r="L470" s="19">
        <v>1.0</v>
      </c>
      <c r="M470" s="19">
        <v>10.0</v>
      </c>
      <c r="N470" s="19">
        <v>6.0</v>
      </c>
      <c r="O470" s="19">
        <v>5.0</v>
      </c>
      <c r="P470" s="19">
        <v>10.0</v>
      </c>
      <c r="Q470" s="10">
        <f t="shared" si="3"/>
        <v>0</v>
      </c>
      <c r="R470" s="10">
        <f t="shared" si="4"/>
        <v>0</v>
      </c>
      <c r="S470" s="7">
        <v>4777.0</v>
      </c>
      <c r="T470" s="14">
        <f t="shared" si="5"/>
        <v>13.26944444</v>
      </c>
      <c r="U470" s="14">
        <v>80.79</v>
      </c>
      <c r="V470" s="14">
        <f t="shared" si="6"/>
        <v>13.465</v>
      </c>
      <c r="W470" s="14">
        <v>202.27</v>
      </c>
      <c r="X470" s="14">
        <f t="shared" si="7"/>
        <v>33.71166667</v>
      </c>
      <c r="Y470" s="13">
        <f t="shared" si="8"/>
        <v>0.2854165195</v>
      </c>
      <c r="Z470" s="12">
        <f t="shared" si="9"/>
        <v>10.33333333</v>
      </c>
      <c r="AA470" s="19">
        <v>1.0</v>
      </c>
      <c r="AB470" s="19">
        <v>9.0</v>
      </c>
      <c r="AC470" s="19">
        <v>6.0</v>
      </c>
      <c r="AD470" s="19">
        <v>1.0</v>
      </c>
      <c r="AE470" s="19">
        <v>2.0</v>
      </c>
      <c r="AF470" s="10">
        <f t="shared" si="10"/>
        <v>0</v>
      </c>
      <c r="AG470" s="10">
        <f t="shared" si="11"/>
        <v>0.6666666667</v>
      </c>
      <c r="AH470" s="10">
        <f t="shared" si="12"/>
        <v>0.6666666667</v>
      </c>
      <c r="AI470" s="19">
        <v>28.0</v>
      </c>
      <c r="AJ470" s="13">
        <f t="shared" si="13"/>
        <v>0.3333333333</v>
      </c>
      <c r="AK470" s="19">
        <v>20.0</v>
      </c>
      <c r="AL470" s="13">
        <f t="shared" si="14"/>
        <v>0.2380952381</v>
      </c>
      <c r="AM470" s="19">
        <v>36.0</v>
      </c>
      <c r="AN470" s="13">
        <f t="shared" si="15"/>
        <v>0.4285714286</v>
      </c>
      <c r="AO470" s="13">
        <f t="shared" si="16"/>
        <v>0.5833333333</v>
      </c>
      <c r="AP470" s="8">
        <v>14.0</v>
      </c>
      <c r="AQ470" s="14">
        <v>10.16</v>
      </c>
      <c r="AR470" s="19">
        <v>17.22</v>
      </c>
      <c r="AS470" s="26">
        <v>9.0</v>
      </c>
      <c r="AT470" s="27">
        <v>-0.065</v>
      </c>
      <c r="AU470" s="8">
        <v>10.0</v>
      </c>
      <c r="AV470" s="27">
        <v>-2.18</v>
      </c>
      <c r="AW470" s="19">
        <v>49.12</v>
      </c>
      <c r="AX470" s="19">
        <v>17.96</v>
      </c>
      <c r="AY470" s="27">
        <v>5.057</v>
      </c>
      <c r="AZ470" s="27">
        <v>6.147</v>
      </c>
      <c r="BA470" s="19">
        <v>52.23</v>
      </c>
      <c r="BB470" s="13">
        <f t="shared" si="17"/>
        <v>0.09677419355</v>
      </c>
      <c r="BC470" s="28">
        <f t="shared" si="18"/>
        <v>0.9555555556</v>
      </c>
      <c r="BD470" s="26">
        <f t="shared" si="19"/>
        <v>1052.329749</v>
      </c>
      <c r="BE470" s="13">
        <f t="shared" si="20"/>
        <v>0.0523297491</v>
      </c>
      <c r="BF470" s="18">
        <f t="shared" si="21"/>
        <v>2.227998515</v>
      </c>
      <c r="BG470" s="18">
        <f t="shared" si="22"/>
        <v>1.485332343</v>
      </c>
      <c r="BH470" s="14">
        <f t="shared" si="23"/>
        <v>23.02265132</v>
      </c>
      <c r="BI470" s="14">
        <f t="shared" si="24"/>
        <v>33.41997772</v>
      </c>
      <c r="BJ470" s="14">
        <f t="shared" si="25"/>
        <v>54.9572967</v>
      </c>
      <c r="BK470" s="14">
        <f t="shared" si="26"/>
        <v>55.69996287</v>
      </c>
      <c r="BL470" s="14">
        <f t="shared" si="27"/>
        <v>-0.7426661716</v>
      </c>
      <c r="BM470" s="19">
        <v>3.0</v>
      </c>
      <c r="BN470" s="19">
        <v>2.0</v>
      </c>
      <c r="BO470" s="26">
        <v>28.0</v>
      </c>
      <c r="BP470" s="26">
        <v>43.0</v>
      </c>
      <c r="BQ470" s="19">
        <v>19.0</v>
      </c>
      <c r="BR470" s="19">
        <v>18.0</v>
      </c>
      <c r="BS470" s="19">
        <v>24.0</v>
      </c>
      <c r="BT470" s="19">
        <v>12.0</v>
      </c>
      <c r="BU470" s="19">
        <v>27.0</v>
      </c>
      <c r="BV470" s="19">
        <v>35.0</v>
      </c>
      <c r="BW470" s="13">
        <f t="shared" si="28"/>
        <v>0.435483871</v>
      </c>
      <c r="BX470" s="14">
        <v>2.22</v>
      </c>
      <c r="BY470" s="29">
        <f t="shared" si="29"/>
        <v>-11.15966617</v>
      </c>
      <c r="BZ470" s="18">
        <f t="shared" si="30"/>
        <v>1.709807649</v>
      </c>
      <c r="CA470" s="18">
        <f t="shared" si="31"/>
        <v>4.060793166</v>
      </c>
      <c r="CB470" s="14">
        <f t="shared" si="32"/>
        <v>25.86084069</v>
      </c>
      <c r="CC470" s="14">
        <f t="shared" si="33"/>
        <v>35.69223467</v>
      </c>
      <c r="CD470" s="14">
        <f t="shared" si="34"/>
        <v>53.00403711</v>
      </c>
      <c r="CE470" s="14">
        <f t="shared" si="35"/>
        <v>61.3393494</v>
      </c>
      <c r="CF470" s="14">
        <f t="shared" si="36"/>
        <v>7.592646116</v>
      </c>
      <c r="CG470" s="7">
        <v>280.733333</v>
      </c>
      <c r="CH470" s="7">
        <v>8.0</v>
      </c>
      <c r="CI470" s="7">
        <v>19.0</v>
      </c>
      <c r="CJ470" s="26">
        <v>113.0</v>
      </c>
      <c r="CK470" s="7">
        <v>148.0</v>
      </c>
      <c r="CL470" s="7">
        <v>53.0</v>
      </c>
      <c r="CM470" s="7">
        <v>64.0</v>
      </c>
      <c r="CN470" s="7">
        <v>74.0</v>
      </c>
      <c r="CO470" s="7">
        <v>56.0</v>
      </c>
      <c r="CP470" s="19">
        <v>1.0</v>
      </c>
      <c r="CQ470" s="19">
        <v>0.0</v>
      </c>
      <c r="CR470" s="26">
        <f t="shared" si="37"/>
        <v>-1</v>
      </c>
      <c r="CS470" s="18">
        <f t="shared" si="38"/>
        <v>0.753611053</v>
      </c>
      <c r="CT470" s="18">
        <f t="shared" si="39"/>
        <v>0</v>
      </c>
      <c r="CU470" s="18">
        <f t="shared" si="40"/>
        <v>-0.753611053</v>
      </c>
      <c r="CV470" s="30">
        <v>1.99</v>
      </c>
      <c r="CW470" s="30">
        <v>2.57</v>
      </c>
      <c r="CX470" s="30">
        <v>2.93</v>
      </c>
      <c r="CY470" s="30">
        <v>17.46</v>
      </c>
      <c r="CZ470" s="30">
        <v>1.82</v>
      </c>
      <c r="DA470" s="30">
        <v>7.44</v>
      </c>
      <c r="DB470" s="7">
        <v>0.0</v>
      </c>
      <c r="DC470" s="7">
        <v>2.0</v>
      </c>
      <c r="DD470" s="13">
        <f t="shared" si="41"/>
        <v>0</v>
      </c>
      <c r="DE470" s="7">
        <v>-0.01</v>
      </c>
      <c r="DF470" s="7">
        <v>-1.24</v>
      </c>
      <c r="DG470" s="7">
        <v>1.0</v>
      </c>
      <c r="DH470" s="7">
        <v>1.0</v>
      </c>
      <c r="DI470" s="7">
        <v>0.0</v>
      </c>
      <c r="DJ470" s="8" t="s">
        <v>4607</v>
      </c>
      <c r="DK470" s="7" t="s">
        <v>4608</v>
      </c>
    </row>
    <row r="471" ht="12.75" customHeight="1">
      <c r="A471" s="7" t="s">
        <v>2256</v>
      </c>
      <c r="B471" s="7" t="s">
        <v>2257</v>
      </c>
      <c r="C471" s="8" t="s">
        <v>274</v>
      </c>
      <c r="D471" s="9" t="s">
        <v>174</v>
      </c>
      <c r="E471" s="7">
        <v>10.0</v>
      </c>
      <c r="F471" s="7">
        <v>0.0</v>
      </c>
      <c r="G471" s="7">
        <v>0.0</v>
      </c>
      <c r="H471" s="24">
        <f t="shared" si="1"/>
        <v>0</v>
      </c>
      <c r="I471" s="25">
        <f t="shared" si="2"/>
        <v>0</v>
      </c>
      <c r="J471" s="19">
        <v>0.0</v>
      </c>
      <c r="K471" s="19">
        <v>0.0</v>
      </c>
      <c r="L471" s="19">
        <v>0.0</v>
      </c>
      <c r="M471" s="19">
        <v>9.0</v>
      </c>
      <c r="N471" s="19">
        <v>5.0</v>
      </c>
      <c r="O471" s="19">
        <v>10.0</v>
      </c>
      <c r="P471" s="19">
        <v>3.0</v>
      </c>
      <c r="Q471" s="10">
        <f t="shared" si="3"/>
        <v>0</v>
      </c>
      <c r="R471" s="10">
        <f t="shared" si="4"/>
        <v>0</v>
      </c>
      <c r="S471" s="7">
        <v>8207.0</v>
      </c>
      <c r="T471" s="14">
        <f t="shared" si="5"/>
        <v>13.67833333</v>
      </c>
      <c r="U471" s="14">
        <v>131.79</v>
      </c>
      <c r="V471" s="14">
        <f t="shared" si="6"/>
        <v>13.179</v>
      </c>
      <c r="W471" s="14">
        <v>358.88</v>
      </c>
      <c r="X471" s="14">
        <f t="shared" si="7"/>
        <v>35.888</v>
      </c>
      <c r="Y471" s="13">
        <f t="shared" si="8"/>
        <v>0.2685919253</v>
      </c>
      <c r="Z471" s="12">
        <f t="shared" si="9"/>
        <v>0</v>
      </c>
      <c r="AA471" s="19">
        <v>10.0</v>
      </c>
      <c r="AB471" s="19">
        <v>14.0</v>
      </c>
      <c r="AC471" s="19">
        <v>17.0</v>
      </c>
      <c r="AD471" s="19">
        <v>1.0</v>
      </c>
      <c r="AE471" s="19">
        <v>2.0</v>
      </c>
      <c r="AF471" s="10">
        <f t="shared" si="10"/>
        <v>0</v>
      </c>
      <c r="AG471" s="10">
        <f t="shared" si="11"/>
        <v>0</v>
      </c>
      <c r="AH471" s="10">
        <f t="shared" si="12"/>
        <v>0</v>
      </c>
      <c r="AI471" s="19">
        <v>32.0</v>
      </c>
      <c r="AJ471" s="13">
        <f t="shared" si="13"/>
        <v>0.256</v>
      </c>
      <c r="AK471" s="19">
        <v>52.0</v>
      </c>
      <c r="AL471" s="13">
        <f t="shared" si="14"/>
        <v>0.416</v>
      </c>
      <c r="AM471" s="19">
        <v>41.0</v>
      </c>
      <c r="AN471" s="13">
        <f t="shared" si="15"/>
        <v>0.328</v>
      </c>
      <c r="AO471" s="13">
        <f t="shared" si="16"/>
        <v>0.380952381</v>
      </c>
      <c r="AP471" s="8">
        <v>1.0</v>
      </c>
      <c r="AQ471" s="14">
        <v>-14.54</v>
      </c>
      <c r="AR471" s="19">
        <v>17.1</v>
      </c>
      <c r="AS471" s="26">
        <v>7.0</v>
      </c>
      <c r="AT471" s="27">
        <v>-0.853</v>
      </c>
      <c r="AU471" s="8">
        <v>8.0</v>
      </c>
      <c r="AV471" s="27">
        <v>-2.3609999999999998</v>
      </c>
      <c r="AW471" s="19">
        <v>49.07</v>
      </c>
      <c r="AX471" s="19">
        <v>16.51</v>
      </c>
      <c r="AY471" s="27">
        <v>1.9420000000000002</v>
      </c>
      <c r="AZ471" s="27">
        <v>4.516</v>
      </c>
      <c r="BA471" s="19">
        <v>53.38</v>
      </c>
      <c r="BB471" s="13">
        <f t="shared" si="17"/>
        <v>0.03333333333</v>
      </c>
      <c r="BC471" s="28">
        <f t="shared" si="18"/>
        <v>0.8846153846</v>
      </c>
      <c r="BD471" s="26">
        <f t="shared" si="19"/>
        <v>917.9487179</v>
      </c>
      <c r="BE471" s="13">
        <f t="shared" si="20"/>
        <v>-0.08205128205</v>
      </c>
      <c r="BF471" s="18">
        <f t="shared" si="21"/>
        <v>0.9105394947</v>
      </c>
      <c r="BG471" s="18">
        <f t="shared" si="22"/>
        <v>2.731618484</v>
      </c>
      <c r="BH471" s="14">
        <f t="shared" si="23"/>
        <v>27.31618484</v>
      </c>
      <c r="BI471" s="14">
        <f t="shared" si="24"/>
        <v>23.67402686</v>
      </c>
      <c r="BJ471" s="14">
        <f t="shared" si="25"/>
        <v>58.7297974</v>
      </c>
      <c r="BK471" s="14">
        <f t="shared" si="26"/>
        <v>50.07967221</v>
      </c>
      <c r="BL471" s="14">
        <f t="shared" si="27"/>
        <v>8.650125199</v>
      </c>
      <c r="BM471" s="19">
        <v>2.0</v>
      </c>
      <c r="BN471" s="19">
        <v>6.0</v>
      </c>
      <c r="BO471" s="26">
        <v>58.0</v>
      </c>
      <c r="BP471" s="26">
        <v>46.0</v>
      </c>
      <c r="BQ471" s="19">
        <v>34.0</v>
      </c>
      <c r="BR471" s="19">
        <v>17.0</v>
      </c>
      <c r="BS471" s="19">
        <v>35.0</v>
      </c>
      <c r="BT471" s="19">
        <v>41.0</v>
      </c>
      <c r="BU471" s="19">
        <v>52.0</v>
      </c>
      <c r="BV471" s="19">
        <v>38.0</v>
      </c>
      <c r="BW471" s="13">
        <f t="shared" si="28"/>
        <v>0.5777777778</v>
      </c>
      <c r="BX471" s="14">
        <v>4.51</v>
      </c>
      <c r="BY471" s="29">
        <f t="shared" si="29"/>
        <v>4.540268056</v>
      </c>
      <c r="BZ471" s="18">
        <f t="shared" si="30"/>
        <v>2.180203215</v>
      </c>
      <c r="CA471" s="18">
        <f t="shared" si="31"/>
        <v>1.937958413</v>
      </c>
      <c r="CB471" s="14">
        <f t="shared" si="32"/>
        <v>29.79611061</v>
      </c>
      <c r="CC471" s="14">
        <f t="shared" si="33"/>
        <v>25.43570418</v>
      </c>
      <c r="CD471" s="14">
        <f t="shared" si="34"/>
        <v>57.04865079</v>
      </c>
      <c r="CE471" s="14">
        <f t="shared" si="35"/>
        <v>50.50804115</v>
      </c>
      <c r="CF471" s="14">
        <f t="shared" si="36"/>
        <v>2.109515554</v>
      </c>
      <c r="CG471" s="7">
        <v>495.366667</v>
      </c>
      <c r="CH471" s="7">
        <v>18.0</v>
      </c>
      <c r="CI471" s="7">
        <v>16.0</v>
      </c>
      <c r="CJ471" s="26">
        <v>228.0</v>
      </c>
      <c r="CK471" s="7">
        <v>194.0</v>
      </c>
      <c r="CL471" s="7">
        <v>92.0</v>
      </c>
      <c r="CM471" s="7">
        <v>86.0</v>
      </c>
      <c r="CN471" s="7">
        <v>133.0</v>
      </c>
      <c r="CO471" s="7">
        <v>121.0</v>
      </c>
      <c r="CP471" s="19">
        <v>1.0</v>
      </c>
      <c r="CQ471" s="19">
        <v>1.0</v>
      </c>
      <c r="CR471" s="26">
        <f t="shared" si="37"/>
        <v>0</v>
      </c>
      <c r="CS471" s="18">
        <f t="shared" si="38"/>
        <v>0.438649933</v>
      </c>
      <c r="CT471" s="18">
        <f t="shared" si="39"/>
        <v>0.438649933</v>
      </c>
      <c r="CU471" s="18">
        <f t="shared" si="40"/>
        <v>0</v>
      </c>
      <c r="CV471" s="30">
        <v>5.33</v>
      </c>
      <c r="CW471" s="30">
        <v>4.4</v>
      </c>
      <c r="CX471" s="30">
        <v>6.73</v>
      </c>
      <c r="CY471" s="30">
        <v>3.11</v>
      </c>
      <c r="CZ471" s="30">
        <v>6.71</v>
      </c>
      <c r="DA471" s="30">
        <v>4.3</v>
      </c>
      <c r="DB471" s="7">
        <v>0.0</v>
      </c>
      <c r="DC471" s="7">
        <v>0.0</v>
      </c>
      <c r="DD471" s="13" t="str">
        <f t="shared" si="41"/>
        <v> </v>
      </c>
      <c r="DE471" s="7">
        <v>0.0</v>
      </c>
      <c r="DF471" s="7">
        <v>0.0</v>
      </c>
      <c r="DG471" s="7">
        <v>0.0</v>
      </c>
      <c r="DH471" s="7">
        <v>0.0</v>
      </c>
      <c r="DI471" s="7">
        <v>0.0</v>
      </c>
      <c r="DJ471" s="8" t="s">
        <v>4609</v>
      </c>
      <c r="DK471" s="7" t="s">
        <v>4610</v>
      </c>
    </row>
    <row r="472" ht="12.75" customHeight="1">
      <c r="A472" s="7" t="s">
        <v>2259</v>
      </c>
      <c r="B472" s="7" t="s">
        <v>2260</v>
      </c>
      <c r="C472" s="8" t="s">
        <v>399</v>
      </c>
      <c r="D472" s="9" t="s">
        <v>174</v>
      </c>
      <c r="E472" s="7">
        <v>4.0</v>
      </c>
      <c r="F472" s="7">
        <v>0.0</v>
      </c>
      <c r="G472" s="7">
        <v>0.0</v>
      </c>
      <c r="H472" s="24">
        <f t="shared" si="1"/>
        <v>0</v>
      </c>
      <c r="I472" s="25">
        <f t="shared" si="2"/>
        <v>0</v>
      </c>
      <c r="J472" s="19">
        <v>0.0</v>
      </c>
      <c r="K472" s="19">
        <v>0.0</v>
      </c>
      <c r="L472" s="19">
        <v>0.0</v>
      </c>
      <c r="M472" s="19">
        <v>2.0</v>
      </c>
      <c r="N472" s="19">
        <v>2.0</v>
      </c>
      <c r="O472" s="19">
        <v>5.0</v>
      </c>
      <c r="P472" s="19">
        <v>2.0</v>
      </c>
      <c r="Q472" s="10">
        <f t="shared" si="3"/>
        <v>0</v>
      </c>
      <c r="R472" s="10">
        <f t="shared" si="4"/>
        <v>0</v>
      </c>
      <c r="S472" s="7">
        <v>3274.0</v>
      </c>
      <c r="T472" s="14">
        <f t="shared" si="5"/>
        <v>13.64166667</v>
      </c>
      <c r="U472" s="14">
        <v>55.55</v>
      </c>
      <c r="V472" s="14">
        <f t="shared" si="6"/>
        <v>13.8875</v>
      </c>
      <c r="W472" s="14">
        <v>136.0</v>
      </c>
      <c r="X472" s="14">
        <f t="shared" si="7"/>
        <v>34</v>
      </c>
      <c r="Y472" s="13">
        <f t="shared" si="8"/>
        <v>0.2900026103</v>
      </c>
      <c r="Z472" s="12">
        <f t="shared" si="9"/>
        <v>0</v>
      </c>
      <c r="AA472" s="19">
        <v>9.0</v>
      </c>
      <c r="AB472" s="19">
        <v>2.0</v>
      </c>
      <c r="AC472" s="19">
        <v>10.0</v>
      </c>
      <c r="AD472" s="19">
        <v>3.0</v>
      </c>
      <c r="AE472" s="19">
        <v>0.0</v>
      </c>
      <c r="AF472" s="10">
        <f t="shared" si="10"/>
        <v>0</v>
      </c>
      <c r="AG472" s="10">
        <f t="shared" si="11"/>
        <v>0</v>
      </c>
      <c r="AH472" s="10">
        <f t="shared" si="12"/>
        <v>0</v>
      </c>
      <c r="AI472" s="19">
        <v>16.0</v>
      </c>
      <c r="AJ472" s="13">
        <f t="shared" si="13"/>
        <v>0.3076923077</v>
      </c>
      <c r="AK472" s="19">
        <v>16.0</v>
      </c>
      <c r="AL472" s="13">
        <f t="shared" si="14"/>
        <v>0.3076923077</v>
      </c>
      <c r="AM472" s="19">
        <v>20.0</v>
      </c>
      <c r="AN472" s="13">
        <f t="shared" si="15"/>
        <v>0.3846153846</v>
      </c>
      <c r="AO472" s="13">
        <f t="shared" si="16"/>
        <v>0.5</v>
      </c>
      <c r="AP472" s="8">
        <v>5.0</v>
      </c>
      <c r="AQ472" s="14">
        <v>-8.0</v>
      </c>
      <c r="AR472" s="19">
        <v>17.32</v>
      </c>
      <c r="AS472" s="26">
        <v>6.0</v>
      </c>
      <c r="AT472" s="27">
        <v>-0.5660000000000001</v>
      </c>
      <c r="AU472" s="8">
        <v>8.0</v>
      </c>
      <c r="AV472" s="27">
        <v>-1.647</v>
      </c>
      <c r="AW472" s="19">
        <v>48.64</v>
      </c>
      <c r="AX472" s="19">
        <v>16.55</v>
      </c>
      <c r="AY472" s="27">
        <v>-0.618</v>
      </c>
      <c r="AZ472" s="27">
        <v>5.089</v>
      </c>
      <c r="BA472" s="19">
        <v>53.19</v>
      </c>
      <c r="BB472" s="13">
        <f t="shared" si="17"/>
        <v>0.04166666667</v>
      </c>
      <c r="BC472" s="28">
        <f t="shared" si="18"/>
        <v>0.8181818182</v>
      </c>
      <c r="BD472" s="26">
        <f t="shared" si="19"/>
        <v>859.8484848</v>
      </c>
      <c r="BE472" s="13">
        <f t="shared" si="20"/>
        <v>-0.1401515152</v>
      </c>
      <c r="BF472" s="18">
        <f t="shared" si="21"/>
        <v>1.080108011</v>
      </c>
      <c r="BG472" s="18">
        <f t="shared" si="22"/>
        <v>4.320432043</v>
      </c>
      <c r="BH472" s="14">
        <f t="shared" si="23"/>
        <v>25.92259226</v>
      </c>
      <c r="BI472" s="14">
        <f t="shared" si="24"/>
        <v>23.76237624</v>
      </c>
      <c r="BJ472" s="14">
        <f t="shared" si="25"/>
        <v>59.40594059</v>
      </c>
      <c r="BK472" s="14">
        <f t="shared" si="26"/>
        <v>56.16561656</v>
      </c>
      <c r="BL472" s="14">
        <f t="shared" si="27"/>
        <v>3.240324032</v>
      </c>
      <c r="BM472" s="19">
        <v>1.0</v>
      </c>
      <c r="BN472" s="19">
        <v>4.0</v>
      </c>
      <c r="BO472" s="26">
        <v>23.0</v>
      </c>
      <c r="BP472" s="26">
        <v>18.0</v>
      </c>
      <c r="BQ472" s="19">
        <v>12.0</v>
      </c>
      <c r="BR472" s="19">
        <v>12.0</v>
      </c>
      <c r="BS472" s="19">
        <v>19.0</v>
      </c>
      <c r="BT472" s="19">
        <v>18.0</v>
      </c>
      <c r="BU472" s="19">
        <v>30.0</v>
      </c>
      <c r="BV472" s="19">
        <v>26.0</v>
      </c>
      <c r="BW472" s="13">
        <f t="shared" si="28"/>
        <v>0.5357142857</v>
      </c>
      <c r="BX472" s="14">
        <v>-12.65</v>
      </c>
      <c r="BY472" s="29">
        <f t="shared" si="29"/>
        <v>-3.585675968</v>
      </c>
      <c r="BZ472" s="18">
        <f t="shared" si="30"/>
        <v>2.182007104</v>
      </c>
      <c r="CA472" s="18">
        <f t="shared" si="31"/>
        <v>1.558576503</v>
      </c>
      <c r="CB472" s="14">
        <f t="shared" si="32"/>
        <v>34.28868306</v>
      </c>
      <c r="CC472" s="14">
        <f t="shared" si="33"/>
        <v>21.50835574</v>
      </c>
      <c r="CD472" s="14">
        <f t="shared" si="34"/>
        <v>72.00623443</v>
      </c>
      <c r="CE472" s="14">
        <f t="shared" si="35"/>
        <v>48.00415629</v>
      </c>
      <c r="CF472" s="14">
        <f t="shared" si="36"/>
        <v>-20.76175411</v>
      </c>
      <c r="CG472" s="7">
        <v>192.483333</v>
      </c>
      <c r="CH472" s="7">
        <v>7.0</v>
      </c>
      <c r="CI472" s="7">
        <v>5.0</v>
      </c>
      <c r="CJ472" s="26">
        <v>103.0</v>
      </c>
      <c r="CK472" s="7">
        <v>64.0</v>
      </c>
      <c r="CL472" s="7">
        <v>63.0</v>
      </c>
      <c r="CM472" s="7">
        <v>33.0</v>
      </c>
      <c r="CN472" s="7">
        <v>58.0</v>
      </c>
      <c r="CO472" s="7">
        <v>52.0</v>
      </c>
      <c r="CP472" s="19">
        <v>0.0</v>
      </c>
      <c r="CQ472" s="19">
        <v>0.0</v>
      </c>
      <c r="CR472" s="26">
        <f t="shared" si="37"/>
        <v>0</v>
      </c>
      <c r="CS472" s="18">
        <f t="shared" si="38"/>
        <v>0</v>
      </c>
      <c r="CT472" s="18">
        <f t="shared" si="39"/>
        <v>0</v>
      </c>
      <c r="CU472" s="18">
        <f t="shared" si="40"/>
        <v>0</v>
      </c>
      <c r="CV472" s="30">
        <v>2.39</v>
      </c>
      <c r="CW472" s="30">
        <v>2.62</v>
      </c>
      <c r="CX472" s="30">
        <v>1.66</v>
      </c>
      <c r="CY472" s="30">
        <v>0.26</v>
      </c>
      <c r="CZ472" s="30">
        <v>2.2800000000000002</v>
      </c>
      <c r="DA472" s="30">
        <v>1.67</v>
      </c>
      <c r="DB472" s="7">
        <v>0.0</v>
      </c>
      <c r="DC472" s="7">
        <v>0.0</v>
      </c>
      <c r="DD472" s="13" t="str">
        <f t="shared" si="41"/>
        <v> </v>
      </c>
      <c r="DE472" s="7">
        <v>0.0</v>
      </c>
      <c r="DF472" s="7">
        <v>0.0</v>
      </c>
      <c r="DG472" s="7">
        <v>0.0</v>
      </c>
      <c r="DH472" s="7">
        <v>0.0</v>
      </c>
      <c r="DI472" s="7">
        <v>0.0</v>
      </c>
      <c r="DJ472" s="8" t="s">
        <v>4611</v>
      </c>
      <c r="DK472" s="7" t="s">
        <v>4612</v>
      </c>
    </row>
    <row r="473" ht="12.75" customHeight="1">
      <c r="A473" s="7" t="s">
        <v>1233</v>
      </c>
      <c r="B473" s="7" t="s">
        <v>2263</v>
      </c>
      <c r="C473" s="8" t="s">
        <v>685</v>
      </c>
      <c r="D473" s="9" t="s">
        <v>275</v>
      </c>
      <c r="E473" s="7">
        <v>82.0</v>
      </c>
      <c r="F473" s="7">
        <v>9.0</v>
      </c>
      <c r="G473" s="7">
        <v>14.0</v>
      </c>
      <c r="H473" s="24">
        <f t="shared" si="1"/>
        <v>23</v>
      </c>
      <c r="I473" s="25">
        <f t="shared" si="2"/>
        <v>1.144911504</v>
      </c>
      <c r="J473" s="19">
        <v>7.0</v>
      </c>
      <c r="K473" s="19">
        <v>6.0</v>
      </c>
      <c r="L473" s="19">
        <v>7.0</v>
      </c>
      <c r="M473" s="19">
        <v>124.0</v>
      </c>
      <c r="N473" s="19">
        <v>46.0</v>
      </c>
      <c r="O473" s="19">
        <v>45.0</v>
      </c>
      <c r="P473" s="19">
        <v>123.0</v>
      </c>
      <c r="Q473" s="10">
        <f t="shared" si="3"/>
        <v>0.07258064516</v>
      </c>
      <c r="R473" s="10">
        <f t="shared" si="4"/>
        <v>0.04186046512</v>
      </c>
      <c r="S473" s="7">
        <v>72320.0</v>
      </c>
      <c r="T473" s="14">
        <f t="shared" si="5"/>
        <v>14.69918699</v>
      </c>
      <c r="U473" s="14">
        <v>1136.71</v>
      </c>
      <c r="V473" s="14">
        <f t="shared" si="6"/>
        <v>13.86231707</v>
      </c>
      <c r="W473" s="14">
        <v>2902.87</v>
      </c>
      <c r="X473" s="14">
        <f t="shared" si="7"/>
        <v>35.40085366</v>
      </c>
      <c r="Y473" s="13">
        <f t="shared" si="8"/>
        <v>0.2813931151</v>
      </c>
      <c r="Z473" s="12">
        <f t="shared" si="9"/>
        <v>113.8064516</v>
      </c>
      <c r="AA473" s="19">
        <v>35.0</v>
      </c>
      <c r="AB473" s="19">
        <v>95.0</v>
      </c>
      <c r="AC473" s="19">
        <v>88.0</v>
      </c>
      <c r="AD473" s="19">
        <v>24.0</v>
      </c>
      <c r="AE473" s="19">
        <v>28.0</v>
      </c>
      <c r="AF473" s="10">
        <f t="shared" si="10"/>
        <v>0.2258064516</v>
      </c>
      <c r="AG473" s="10">
        <f t="shared" si="11"/>
        <v>0.4193548387</v>
      </c>
      <c r="AH473" s="10">
        <f t="shared" si="12"/>
        <v>0.6451612903</v>
      </c>
      <c r="AI473" s="19">
        <v>385.0</v>
      </c>
      <c r="AJ473" s="13">
        <f t="shared" si="13"/>
        <v>0.3425266904</v>
      </c>
      <c r="AK473" s="19">
        <v>326.0</v>
      </c>
      <c r="AL473" s="13">
        <f t="shared" si="14"/>
        <v>0.2900355872</v>
      </c>
      <c r="AM473" s="19">
        <v>413.0</v>
      </c>
      <c r="AN473" s="13">
        <f t="shared" si="15"/>
        <v>0.3674377224</v>
      </c>
      <c r="AO473" s="13">
        <f t="shared" si="16"/>
        <v>0.5414908579</v>
      </c>
      <c r="AP473" s="8">
        <v>10.0</v>
      </c>
      <c r="AQ473" s="14">
        <v>3.87</v>
      </c>
      <c r="AR473" s="19">
        <v>17.68</v>
      </c>
      <c r="AS473" s="26">
        <v>3.0</v>
      </c>
      <c r="AT473" s="27">
        <v>0.9420000000000001</v>
      </c>
      <c r="AU473" s="8">
        <v>4.0</v>
      </c>
      <c r="AV473" s="27">
        <v>0.436</v>
      </c>
      <c r="AW473" s="19">
        <v>50.1</v>
      </c>
      <c r="AX473" s="19">
        <v>18.55</v>
      </c>
      <c r="AY473" s="27">
        <v>2.161</v>
      </c>
      <c r="AZ473" s="27">
        <v>4.43</v>
      </c>
      <c r="BA473" s="19">
        <v>52.94</v>
      </c>
      <c r="BB473" s="13">
        <f t="shared" si="17"/>
        <v>0.05272108844</v>
      </c>
      <c r="BC473" s="28">
        <f t="shared" si="18"/>
        <v>0.9094412331</v>
      </c>
      <c r="BD473" s="26">
        <f t="shared" si="19"/>
        <v>962.1623216</v>
      </c>
      <c r="BE473" s="13">
        <f t="shared" si="20"/>
        <v>-0.03783767842</v>
      </c>
      <c r="BF473" s="18">
        <f t="shared" si="21"/>
        <v>1.636301255</v>
      </c>
      <c r="BG473" s="18">
        <f t="shared" si="22"/>
        <v>2.480843839</v>
      </c>
      <c r="BH473" s="14">
        <f t="shared" si="23"/>
        <v>31.03693994</v>
      </c>
      <c r="BI473" s="14">
        <f t="shared" si="24"/>
        <v>27.39485005</v>
      </c>
      <c r="BJ473" s="14">
        <f t="shared" si="25"/>
        <v>59.90973951</v>
      </c>
      <c r="BK473" s="14">
        <f t="shared" si="26"/>
        <v>51.99215279</v>
      </c>
      <c r="BL473" s="14">
        <f t="shared" si="27"/>
        <v>7.91758672</v>
      </c>
      <c r="BM473" s="19">
        <v>31.0</v>
      </c>
      <c r="BN473" s="19">
        <v>47.0</v>
      </c>
      <c r="BO473" s="26">
        <v>557.0</v>
      </c>
      <c r="BP473" s="26">
        <v>472.0</v>
      </c>
      <c r="BQ473" s="19">
        <v>261.0</v>
      </c>
      <c r="BR473" s="19">
        <v>236.0</v>
      </c>
      <c r="BS473" s="19">
        <v>286.0</v>
      </c>
      <c r="BT473" s="19">
        <v>230.0</v>
      </c>
      <c r="BU473" s="19">
        <v>538.0</v>
      </c>
      <c r="BV473" s="19">
        <v>497.0</v>
      </c>
      <c r="BW473" s="13">
        <f t="shared" si="28"/>
        <v>0.5198067633</v>
      </c>
      <c r="BX473" s="14">
        <v>3.5</v>
      </c>
      <c r="BY473" s="29">
        <f t="shared" si="29"/>
        <v>2.837806129</v>
      </c>
      <c r="BZ473" s="18">
        <f t="shared" si="30"/>
        <v>1.946990339</v>
      </c>
      <c r="CA473" s="18">
        <f t="shared" si="31"/>
        <v>2.348278425</v>
      </c>
      <c r="CB473" s="14">
        <f t="shared" si="32"/>
        <v>28.49145405</v>
      </c>
      <c r="CC473" s="14">
        <f t="shared" si="33"/>
        <v>27.4956651</v>
      </c>
      <c r="CD473" s="14">
        <f t="shared" si="34"/>
        <v>54.73866733</v>
      </c>
      <c r="CE473" s="14">
        <f t="shared" si="35"/>
        <v>51.64726282</v>
      </c>
      <c r="CF473" s="14">
        <f t="shared" si="36"/>
        <v>4.826182211</v>
      </c>
      <c r="CG473" s="7">
        <v>4037.0</v>
      </c>
      <c r="CH473" s="7">
        <v>131.0</v>
      </c>
      <c r="CI473" s="7">
        <v>158.0</v>
      </c>
      <c r="CJ473" s="26">
        <v>1786.0</v>
      </c>
      <c r="CK473" s="7">
        <v>1692.0</v>
      </c>
      <c r="CL473" s="7">
        <v>815.0</v>
      </c>
      <c r="CM473" s="7">
        <v>810.0</v>
      </c>
      <c r="CN473" s="7">
        <v>951.0</v>
      </c>
      <c r="CO473" s="7">
        <v>815.0</v>
      </c>
      <c r="CP473" s="19">
        <v>8.0</v>
      </c>
      <c r="CQ473" s="19">
        <v>10.0</v>
      </c>
      <c r="CR473" s="26">
        <f t="shared" si="37"/>
        <v>2</v>
      </c>
      <c r="CS473" s="18">
        <f t="shared" si="38"/>
        <v>0.3982300885</v>
      </c>
      <c r="CT473" s="18">
        <f t="shared" si="39"/>
        <v>0.4977876106</v>
      </c>
      <c r="CU473" s="18">
        <f t="shared" si="40"/>
        <v>0.09955752212</v>
      </c>
      <c r="CV473" s="30">
        <v>44.45</v>
      </c>
      <c r="CW473" s="30">
        <v>41.81</v>
      </c>
      <c r="CX473" s="30">
        <v>54.16</v>
      </c>
      <c r="CY473" s="30">
        <v>52.85</v>
      </c>
      <c r="CZ473" s="30">
        <v>49.02</v>
      </c>
      <c r="DA473" s="30">
        <v>41.1</v>
      </c>
      <c r="DB473" s="7">
        <v>143.0</v>
      </c>
      <c r="DC473" s="7">
        <v>166.0</v>
      </c>
      <c r="DD473" s="13">
        <f t="shared" si="41"/>
        <v>0.4627831715</v>
      </c>
      <c r="DE473" s="7">
        <v>-0.32</v>
      </c>
      <c r="DF473" s="7">
        <v>3.63</v>
      </c>
      <c r="DG473" s="7">
        <v>136.0</v>
      </c>
      <c r="DH473" s="7">
        <v>62.0</v>
      </c>
      <c r="DI473" s="7">
        <v>89.0</v>
      </c>
      <c r="DJ473" s="8" t="s">
        <v>4613</v>
      </c>
      <c r="DK473" s="7" t="s">
        <v>4614</v>
      </c>
    </row>
    <row r="474" ht="12.75" customHeight="1">
      <c r="A474" s="7" t="s">
        <v>2267</v>
      </c>
      <c r="B474" s="7" t="s">
        <v>2263</v>
      </c>
      <c r="C474" s="8" t="s">
        <v>458</v>
      </c>
      <c r="D474" s="9" t="s">
        <v>174</v>
      </c>
      <c r="E474" s="7">
        <v>80.0</v>
      </c>
      <c r="F474" s="7">
        <v>5.0</v>
      </c>
      <c r="G474" s="7">
        <v>7.0</v>
      </c>
      <c r="H474" s="24">
        <f t="shared" si="1"/>
        <v>12</v>
      </c>
      <c r="I474" s="25">
        <f t="shared" si="2"/>
        <v>0.505499649</v>
      </c>
      <c r="J474" s="19">
        <v>2.0</v>
      </c>
      <c r="K474" s="19">
        <v>4.0</v>
      </c>
      <c r="L474" s="19">
        <v>3.0</v>
      </c>
      <c r="M474" s="19">
        <v>89.0</v>
      </c>
      <c r="N474" s="19">
        <v>41.0</v>
      </c>
      <c r="O474" s="19">
        <v>72.0</v>
      </c>
      <c r="P474" s="19">
        <v>61.0</v>
      </c>
      <c r="Q474" s="10">
        <f t="shared" si="3"/>
        <v>0.05617977528</v>
      </c>
      <c r="R474" s="10">
        <f t="shared" si="4"/>
        <v>0.02475247525</v>
      </c>
      <c r="S474" s="7">
        <v>85460.0</v>
      </c>
      <c r="T474" s="14">
        <f t="shared" si="5"/>
        <v>17.80416667</v>
      </c>
      <c r="U474" s="14">
        <v>1348.87</v>
      </c>
      <c r="V474" s="14">
        <f t="shared" si="6"/>
        <v>16.860875</v>
      </c>
      <c r="W474" s="14">
        <v>2427.43</v>
      </c>
      <c r="X474" s="14">
        <f t="shared" si="7"/>
        <v>30.342875</v>
      </c>
      <c r="Y474" s="13">
        <f t="shared" si="8"/>
        <v>0.3571935492</v>
      </c>
      <c r="Z474" s="12">
        <f t="shared" si="9"/>
        <v>70.92682927</v>
      </c>
      <c r="AA474" s="19">
        <v>78.0</v>
      </c>
      <c r="AB474" s="19">
        <v>61.0</v>
      </c>
      <c r="AC474" s="19">
        <v>165.0</v>
      </c>
      <c r="AD474" s="19">
        <v>53.0</v>
      </c>
      <c r="AE474" s="19">
        <v>15.0</v>
      </c>
      <c r="AF474" s="10">
        <f t="shared" si="10"/>
        <v>0.0487804878</v>
      </c>
      <c r="AG474" s="10">
        <f t="shared" si="11"/>
        <v>0.1707317073</v>
      </c>
      <c r="AH474" s="10">
        <f t="shared" si="12"/>
        <v>0.2195121951</v>
      </c>
      <c r="AI474" s="19">
        <v>398.0</v>
      </c>
      <c r="AJ474" s="13">
        <f t="shared" si="13"/>
        <v>0.3297431649</v>
      </c>
      <c r="AK474" s="19">
        <v>391.0</v>
      </c>
      <c r="AL474" s="13">
        <f t="shared" si="14"/>
        <v>0.323943662</v>
      </c>
      <c r="AM474" s="19">
        <v>418.0</v>
      </c>
      <c r="AN474" s="13">
        <f t="shared" si="15"/>
        <v>0.3463131732</v>
      </c>
      <c r="AO474" s="13">
        <f t="shared" si="16"/>
        <v>0.5044359949</v>
      </c>
      <c r="AP474" s="8">
        <v>6.0</v>
      </c>
      <c r="AQ474" s="14">
        <v>1.6</v>
      </c>
      <c r="AR474" s="19">
        <v>17.46</v>
      </c>
      <c r="AS474" s="26">
        <v>3.0</v>
      </c>
      <c r="AT474" s="27">
        <v>0.768</v>
      </c>
      <c r="AU474" s="8">
        <v>2.0</v>
      </c>
      <c r="AV474" s="27">
        <v>0.338</v>
      </c>
      <c r="AW474" s="19">
        <v>50.29</v>
      </c>
      <c r="AX474" s="19">
        <v>16.66</v>
      </c>
      <c r="AY474" s="27">
        <v>1.431</v>
      </c>
      <c r="AZ474" s="27">
        <v>6.358</v>
      </c>
      <c r="BA474" s="19">
        <v>52.34</v>
      </c>
      <c r="BB474" s="13">
        <f t="shared" si="17"/>
        <v>0.05639614856</v>
      </c>
      <c r="BC474" s="28">
        <f t="shared" si="18"/>
        <v>0.9276190476</v>
      </c>
      <c r="BD474" s="26">
        <f t="shared" si="19"/>
        <v>984.0151962</v>
      </c>
      <c r="BE474" s="13">
        <f t="shared" si="20"/>
        <v>-0.01598480383</v>
      </c>
      <c r="BF474" s="18">
        <f t="shared" si="21"/>
        <v>1.823748767</v>
      </c>
      <c r="BG474" s="18">
        <f t="shared" si="22"/>
        <v>1.690303736</v>
      </c>
      <c r="BH474" s="14">
        <f t="shared" si="23"/>
        <v>32.33817936</v>
      </c>
      <c r="BI474" s="14">
        <f t="shared" si="24"/>
        <v>23.35288056</v>
      </c>
      <c r="BJ474" s="14">
        <f t="shared" si="25"/>
        <v>60.49508107</v>
      </c>
      <c r="BK474" s="14">
        <f t="shared" si="26"/>
        <v>45.19338409</v>
      </c>
      <c r="BL474" s="14">
        <f t="shared" si="27"/>
        <v>15.30169698</v>
      </c>
      <c r="BM474" s="19">
        <v>41.0</v>
      </c>
      <c r="BN474" s="19">
        <v>38.0</v>
      </c>
      <c r="BO474" s="26">
        <v>686.0</v>
      </c>
      <c r="BP474" s="26">
        <v>487.0</v>
      </c>
      <c r="BQ474" s="19">
        <v>290.0</v>
      </c>
      <c r="BR474" s="19">
        <v>215.0</v>
      </c>
      <c r="BS474" s="19">
        <v>343.0</v>
      </c>
      <c r="BT474" s="19">
        <v>276.0</v>
      </c>
      <c r="BU474" s="19">
        <v>610.0</v>
      </c>
      <c r="BV474" s="19">
        <v>441.0</v>
      </c>
      <c r="BW474" s="13">
        <f t="shared" si="28"/>
        <v>0.5803996194</v>
      </c>
      <c r="BX474" s="14">
        <v>8.44</v>
      </c>
      <c r="BY474" s="29">
        <f t="shared" si="29"/>
        <v>9.085233098</v>
      </c>
      <c r="BZ474" s="18">
        <f t="shared" si="30"/>
        <v>1.96809777</v>
      </c>
      <c r="CA474" s="18">
        <f t="shared" si="31"/>
        <v>1.983969526</v>
      </c>
      <c r="CB474" s="14">
        <f t="shared" si="32"/>
        <v>29.25164669</v>
      </c>
      <c r="CC474" s="14">
        <f t="shared" si="33"/>
        <v>26.26775653</v>
      </c>
      <c r="CD474" s="14">
        <f t="shared" si="34"/>
        <v>55.78922308</v>
      </c>
      <c r="CE474" s="14">
        <f t="shared" si="35"/>
        <v>50.44044123</v>
      </c>
      <c r="CF474" s="14">
        <f t="shared" si="36"/>
        <v>9.952915133</v>
      </c>
      <c r="CG474" s="7">
        <v>3780.3</v>
      </c>
      <c r="CH474" s="7">
        <v>124.0</v>
      </c>
      <c r="CI474" s="7">
        <v>125.0</v>
      </c>
      <c r="CJ474" s="26">
        <v>1719.0</v>
      </c>
      <c r="CK474" s="7">
        <v>1530.0</v>
      </c>
      <c r="CL474" s="7">
        <v>794.0</v>
      </c>
      <c r="CM474" s="7">
        <v>665.0</v>
      </c>
      <c r="CN474" s="7">
        <v>878.0</v>
      </c>
      <c r="CO474" s="7">
        <v>858.0</v>
      </c>
      <c r="CP474" s="19">
        <v>15.0</v>
      </c>
      <c r="CQ474" s="19">
        <v>12.0</v>
      </c>
      <c r="CR474" s="26">
        <f t="shared" si="37"/>
        <v>-3</v>
      </c>
      <c r="CS474" s="18">
        <f t="shared" si="38"/>
        <v>0.6318745612</v>
      </c>
      <c r="CT474" s="18">
        <f t="shared" si="39"/>
        <v>0.505499649</v>
      </c>
      <c r="CU474" s="18">
        <f t="shared" si="40"/>
        <v>-0.1263749122</v>
      </c>
      <c r="CV474" s="30">
        <v>55.93</v>
      </c>
      <c r="CW474" s="30">
        <v>42.51</v>
      </c>
      <c r="CX474" s="30">
        <v>54.98</v>
      </c>
      <c r="CY474" s="30">
        <v>49.83</v>
      </c>
      <c r="CZ474" s="30">
        <v>53.38</v>
      </c>
      <c r="DA474" s="30">
        <v>51.66</v>
      </c>
      <c r="DB474" s="7">
        <v>0.0</v>
      </c>
      <c r="DC474" s="7">
        <v>0.0</v>
      </c>
      <c r="DD474" s="13" t="str">
        <f t="shared" si="41"/>
        <v> </v>
      </c>
      <c r="DE474" s="7">
        <v>0.0</v>
      </c>
      <c r="DF474" s="7">
        <v>0.0</v>
      </c>
      <c r="DG474" s="7">
        <v>0.0</v>
      </c>
      <c r="DH474" s="7">
        <v>0.0</v>
      </c>
      <c r="DI474" s="7">
        <v>0.0</v>
      </c>
      <c r="DJ474" s="8" t="s">
        <v>4615</v>
      </c>
      <c r="DK474" s="7" t="s">
        <v>4616</v>
      </c>
    </row>
    <row r="475" ht="12.75" customHeight="1">
      <c r="A475" s="7" t="s">
        <v>2270</v>
      </c>
      <c r="B475" s="7" t="s">
        <v>2271</v>
      </c>
      <c r="C475" s="8" t="s">
        <v>246</v>
      </c>
      <c r="D475" s="9" t="s">
        <v>247</v>
      </c>
      <c r="E475" s="7">
        <v>9.0</v>
      </c>
      <c r="F475" s="7">
        <v>0.0</v>
      </c>
      <c r="G475" s="7">
        <v>1.0</v>
      </c>
      <c r="H475" s="24">
        <f t="shared" si="1"/>
        <v>1</v>
      </c>
      <c r="I475" s="25">
        <f t="shared" si="2"/>
        <v>0.956937799</v>
      </c>
      <c r="J475" s="19"/>
      <c r="K475" s="19"/>
      <c r="L475" s="19"/>
      <c r="M475" s="19"/>
      <c r="N475" s="19"/>
      <c r="O475" s="19"/>
      <c r="P475" s="19"/>
      <c r="Q475" s="10">
        <f t="shared" si="3"/>
        <v>0</v>
      </c>
      <c r="R475" s="10">
        <f t="shared" si="4"/>
        <v>0</v>
      </c>
      <c r="S475" s="7">
        <v>3762.0</v>
      </c>
      <c r="T475" s="14">
        <f t="shared" si="5"/>
        <v>6.966666667</v>
      </c>
      <c r="U475" s="14"/>
      <c r="V475" s="14">
        <f t="shared" si="6"/>
        <v>0</v>
      </c>
      <c r="W475" s="14"/>
      <c r="X475" s="14">
        <f t="shared" si="7"/>
        <v>0</v>
      </c>
      <c r="Y475" s="13">
        <f t="shared" si="8"/>
        <v>0</v>
      </c>
      <c r="Z475" s="12">
        <f t="shared" si="9"/>
        <v>0</v>
      </c>
      <c r="AA475" s="19"/>
      <c r="AB475" s="19"/>
      <c r="AC475" s="19"/>
      <c r="AD475" s="19"/>
      <c r="AE475" s="19"/>
      <c r="AF475" s="10">
        <f t="shared" si="10"/>
        <v>0</v>
      </c>
      <c r="AG475" s="10">
        <f t="shared" si="11"/>
        <v>0</v>
      </c>
      <c r="AH475" s="10">
        <f t="shared" si="12"/>
        <v>0</v>
      </c>
      <c r="AI475" s="19"/>
      <c r="AJ475" s="13">
        <f t="shared" si="13"/>
        <v>0</v>
      </c>
      <c r="AK475" s="19"/>
      <c r="AL475" s="13">
        <f t="shared" si="14"/>
        <v>0</v>
      </c>
      <c r="AM475" s="19"/>
      <c r="AN475" s="13">
        <f t="shared" si="15"/>
        <v>0</v>
      </c>
      <c r="AO475" s="13">
        <f t="shared" si="16"/>
        <v>0</v>
      </c>
      <c r="AP475" s="8">
        <v>1.0</v>
      </c>
      <c r="AQ475" s="14"/>
      <c r="AR475" s="19"/>
      <c r="AS475" s="26">
        <v>16.0</v>
      </c>
      <c r="AT475" s="27">
        <v>-0.921</v>
      </c>
      <c r="AU475" s="8">
        <v>14.0</v>
      </c>
      <c r="AV475" s="27">
        <v>-3.686</v>
      </c>
      <c r="AW475" s="19"/>
      <c r="AX475" s="19"/>
      <c r="AY475" s="27">
        <v>-3.681</v>
      </c>
      <c r="AZ475" s="27">
        <v>0.122</v>
      </c>
      <c r="BA475" s="19"/>
      <c r="BB475" s="13">
        <f t="shared" si="17"/>
        <v>0</v>
      </c>
      <c r="BC475" s="28">
        <f t="shared" si="18"/>
        <v>0</v>
      </c>
      <c r="BD475" s="26">
        <f t="shared" si="19"/>
        <v>0</v>
      </c>
      <c r="BE475" s="13">
        <f t="shared" si="20"/>
        <v>-1</v>
      </c>
      <c r="BF475" s="18">
        <f t="shared" si="21"/>
        <v>0</v>
      </c>
      <c r="BG475" s="18">
        <f t="shared" si="22"/>
        <v>0</v>
      </c>
      <c r="BH475" s="14">
        <f t="shared" si="23"/>
        <v>0</v>
      </c>
      <c r="BI475" s="14">
        <f t="shared" si="24"/>
        <v>0</v>
      </c>
      <c r="BJ475" s="14">
        <f t="shared" si="25"/>
        <v>0</v>
      </c>
      <c r="BK475" s="14">
        <f t="shared" si="26"/>
        <v>0</v>
      </c>
      <c r="BL475" s="14">
        <f t="shared" si="27"/>
        <v>0</v>
      </c>
      <c r="BM475" s="19"/>
      <c r="BN475" s="19"/>
      <c r="BO475" s="26">
        <v>0.0</v>
      </c>
      <c r="BP475" s="26">
        <v>0.0</v>
      </c>
      <c r="BQ475" s="19">
        <v>0.0</v>
      </c>
      <c r="BR475" s="19">
        <v>0.0</v>
      </c>
      <c r="BS475" s="19">
        <v>0.0</v>
      </c>
      <c r="BT475" s="19">
        <v>0.0</v>
      </c>
      <c r="BU475" s="19"/>
      <c r="BV475" s="19"/>
      <c r="BW475" s="13">
        <f t="shared" si="28"/>
        <v>0</v>
      </c>
      <c r="BX475" s="14"/>
      <c r="BY475" s="29">
        <f t="shared" si="29"/>
        <v>8.102</v>
      </c>
      <c r="BZ475" s="18">
        <f t="shared" si="30"/>
        <v>0</v>
      </c>
      <c r="CA475" s="18">
        <f t="shared" si="31"/>
        <v>0</v>
      </c>
      <c r="CB475" s="14">
        <f t="shared" si="32"/>
        <v>0</v>
      </c>
      <c r="CC475" s="14">
        <f t="shared" si="33"/>
        <v>0</v>
      </c>
      <c r="CD475" s="14">
        <f t="shared" si="34"/>
        <v>0</v>
      </c>
      <c r="CE475" s="14">
        <f t="shared" si="35"/>
        <v>0</v>
      </c>
      <c r="CF475" s="14">
        <f t="shared" si="36"/>
        <v>0</v>
      </c>
      <c r="CG475" s="7">
        <v>423.7</v>
      </c>
      <c r="CH475" s="7">
        <v>16.0</v>
      </c>
      <c r="CI475" s="7">
        <v>18.0</v>
      </c>
      <c r="CJ475" s="26">
        <v>200.0</v>
      </c>
      <c r="CK475" s="7">
        <v>192.0</v>
      </c>
      <c r="CL475" s="7">
        <v>76.0</v>
      </c>
      <c r="CM475" s="7">
        <v>59.0</v>
      </c>
      <c r="CN475" s="7">
        <v>111.0</v>
      </c>
      <c r="CO475" s="7">
        <v>89.0</v>
      </c>
      <c r="CP475" s="19"/>
      <c r="CQ475" s="19"/>
      <c r="CR475" s="26">
        <f t="shared" si="37"/>
        <v>0</v>
      </c>
      <c r="CS475" s="18">
        <f t="shared" si="38"/>
        <v>0</v>
      </c>
      <c r="CT475" s="18">
        <f t="shared" si="39"/>
        <v>0</v>
      </c>
      <c r="CU475" s="18">
        <f t="shared" si="40"/>
        <v>0</v>
      </c>
      <c r="CV475" s="30">
        <v>2.24</v>
      </c>
      <c r="CW475" s="30">
        <v>2.85</v>
      </c>
      <c r="CX475" s="30">
        <v>1.21</v>
      </c>
      <c r="CY475" s="30">
        <v>9.52</v>
      </c>
      <c r="CZ475" s="30">
        <v>1.94</v>
      </c>
      <c r="DA475" s="30">
        <v>4.09</v>
      </c>
      <c r="DB475" s="7">
        <v>0.0</v>
      </c>
      <c r="DC475" s="7">
        <v>0.0</v>
      </c>
      <c r="DD475" s="13" t="str">
        <f t="shared" si="41"/>
        <v> </v>
      </c>
      <c r="DE475" s="7">
        <v>0.0</v>
      </c>
      <c r="DF475" s="7">
        <v>0.0</v>
      </c>
      <c r="DG475" s="7">
        <v>0.0</v>
      </c>
      <c r="DH475" s="7">
        <v>0.0</v>
      </c>
      <c r="DI475" s="7">
        <v>0.0</v>
      </c>
      <c r="DJ475" s="9" t="s">
        <v>4617</v>
      </c>
    </row>
    <row r="476" ht="12.75" customHeight="1">
      <c r="A476" s="7" t="s">
        <v>449</v>
      </c>
      <c r="B476" s="7" t="s">
        <v>2273</v>
      </c>
      <c r="C476" s="8" t="s">
        <v>246</v>
      </c>
      <c r="D476" s="9" t="s">
        <v>150</v>
      </c>
      <c r="E476" s="7">
        <v>57.0</v>
      </c>
      <c r="F476" s="7">
        <v>13.0</v>
      </c>
      <c r="G476" s="7">
        <v>15.0</v>
      </c>
      <c r="H476" s="24">
        <f t="shared" si="1"/>
        <v>28</v>
      </c>
      <c r="I476" s="25">
        <f t="shared" si="2"/>
        <v>2.016120967</v>
      </c>
      <c r="J476" s="19">
        <v>12.0</v>
      </c>
      <c r="K476" s="19">
        <v>7.0</v>
      </c>
      <c r="L476" s="19">
        <v>5.0</v>
      </c>
      <c r="M476" s="19">
        <v>76.0</v>
      </c>
      <c r="N476" s="19">
        <v>28.0</v>
      </c>
      <c r="O476" s="19">
        <v>27.0</v>
      </c>
      <c r="P476" s="19">
        <v>103.0</v>
      </c>
      <c r="Q476" s="10">
        <f t="shared" si="3"/>
        <v>0.1710526316</v>
      </c>
      <c r="R476" s="10">
        <f t="shared" si="4"/>
        <v>0.09923664122</v>
      </c>
      <c r="S476" s="7">
        <v>49997.0</v>
      </c>
      <c r="T476" s="14">
        <f t="shared" si="5"/>
        <v>14.61900585</v>
      </c>
      <c r="U476" s="14">
        <v>755.03</v>
      </c>
      <c r="V476" s="14">
        <f t="shared" si="6"/>
        <v>13.24614035</v>
      </c>
      <c r="W476" s="14">
        <v>1893.31</v>
      </c>
      <c r="X476" s="14">
        <f t="shared" si="7"/>
        <v>33.21596491</v>
      </c>
      <c r="Y476" s="13">
        <f t="shared" si="8"/>
        <v>0.2850955693</v>
      </c>
      <c r="Z476" s="12">
        <f t="shared" si="9"/>
        <v>90.57575758</v>
      </c>
      <c r="AA476" s="19">
        <v>13.0</v>
      </c>
      <c r="AB476" s="19">
        <v>45.0</v>
      </c>
      <c r="AC476" s="19">
        <v>39.0</v>
      </c>
      <c r="AD476" s="19">
        <v>20.0</v>
      </c>
      <c r="AE476" s="19">
        <v>15.0</v>
      </c>
      <c r="AF476" s="10">
        <f t="shared" si="10"/>
        <v>0.3636363636</v>
      </c>
      <c r="AG476" s="10">
        <f t="shared" si="11"/>
        <v>0.3636363636</v>
      </c>
      <c r="AH476" s="10">
        <f t="shared" si="12"/>
        <v>0.7272727273</v>
      </c>
      <c r="AI476" s="19">
        <v>297.0</v>
      </c>
      <c r="AJ476" s="13">
        <f t="shared" si="13"/>
        <v>0.3425605536</v>
      </c>
      <c r="AK476" s="19">
        <v>249.0</v>
      </c>
      <c r="AL476" s="13">
        <f t="shared" si="14"/>
        <v>0.2871972318</v>
      </c>
      <c r="AM476" s="19">
        <v>321.0</v>
      </c>
      <c r="AN476" s="13">
        <f t="shared" si="15"/>
        <v>0.3702422145</v>
      </c>
      <c r="AO476" s="13">
        <f t="shared" si="16"/>
        <v>0.543956044</v>
      </c>
      <c r="AP476" s="8">
        <v>13.0</v>
      </c>
      <c r="AQ476" s="14">
        <v>2.49</v>
      </c>
      <c r="AR476" s="19">
        <v>18.06</v>
      </c>
      <c r="AS476" s="26">
        <v>1.0</v>
      </c>
      <c r="AT476" s="27">
        <v>1.242</v>
      </c>
      <c r="AU476" s="8">
        <v>2.0</v>
      </c>
      <c r="AV476" s="27">
        <v>0.061</v>
      </c>
      <c r="AW476" s="19">
        <v>50.33</v>
      </c>
      <c r="AX476" s="19">
        <v>19.11</v>
      </c>
      <c r="AY476" s="27">
        <v>3.771</v>
      </c>
      <c r="AZ476" s="27">
        <v>5.836</v>
      </c>
      <c r="BA476" s="19">
        <v>52.15</v>
      </c>
      <c r="BB476" s="13">
        <f t="shared" si="17"/>
        <v>0.07728337237</v>
      </c>
      <c r="BC476" s="28">
        <f t="shared" si="18"/>
        <v>0.9151670951</v>
      </c>
      <c r="BD476" s="26">
        <f t="shared" si="19"/>
        <v>992.4504675</v>
      </c>
      <c r="BE476" s="13">
        <f t="shared" si="20"/>
        <v>-0.007549532519</v>
      </c>
      <c r="BF476" s="18">
        <f t="shared" si="21"/>
        <v>2.622412354</v>
      </c>
      <c r="BG476" s="18">
        <f t="shared" si="22"/>
        <v>2.622412354</v>
      </c>
      <c r="BH476" s="14">
        <f t="shared" si="23"/>
        <v>33.93242653</v>
      </c>
      <c r="BI476" s="14">
        <f t="shared" si="24"/>
        <v>30.91267897</v>
      </c>
      <c r="BJ476" s="14">
        <f t="shared" si="25"/>
        <v>63.41469875</v>
      </c>
      <c r="BK476" s="14">
        <f t="shared" si="26"/>
        <v>53.40185158</v>
      </c>
      <c r="BL476" s="14">
        <f t="shared" si="27"/>
        <v>10.01284717</v>
      </c>
      <c r="BM476" s="19">
        <v>33.0</v>
      </c>
      <c r="BN476" s="19">
        <v>33.0</v>
      </c>
      <c r="BO476" s="26">
        <v>394.0</v>
      </c>
      <c r="BP476" s="26">
        <v>356.0</v>
      </c>
      <c r="BQ476" s="19">
        <v>160.0</v>
      </c>
      <c r="BR476" s="19">
        <v>136.0</v>
      </c>
      <c r="BS476" s="19">
        <v>211.0</v>
      </c>
      <c r="BT476" s="19">
        <v>147.0</v>
      </c>
      <c r="BU476" s="19">
        <v>367.0</v>
      </c>
      <c r="BV476" s="19">
        <v>359.0</v>
      </c>
      <c r="BW476" s="13">
        <f t="shared" si="28"/>
        <v>0.5055096419</v>
      </c>
      <c r="BX476" s="14">
        <v>-0.79</v>
      </c>
      <c r="BY476" s="29">
        <f t="shared" si="29"/>
        <v>3.092902117</v>
      </c>
      <c r="BZ476" s="18">
        <f t="shared" si="30"/>
        <v>2.131478997</v>
      </c>
      <c r="CA476" s="18">
        <f t="shared" si="31"/>
        <v>2.08612838</v>
      </c>
      <c r="CB476" s="14">
        <f t="shared" si="32"/>
        <v>29.65930349</v>
      </c>
      <c r="CC476" s="14">
        <f t="shared" si="33"/>
        <v>27.86795412</v>
      </c>
      <c r="CD476" s="14">
        <f t="shared" si="34"/>
        <v>55.69055762</v>
      </c>
      <c r="CE476" s="14">
        <f t="shared" si="35"/>
        <v>51.56365148</v>
      </c>
      <c r="CF476" s="14">
        <f t="shared" si="36"/>
        <v>5.885941029</v>
      </c>
      <c r="CG476" s="7">
        <v>2646.05</v>
      </c>
      <c r="CH476" s="7">
        <v>94.0</v>
      </c>
      <c r="CI476" s="7">
        <v>92.0</v>
      </c>
      <c r="CJ476" s="26">
        <v>1214.0</v>
      </c>
      <c r="CK476" s="7">
        <v>1137.0</v>
      </c>
      <c r="CL476" s="7">
        <v>513.0</v>
      </c>
      <c r="CM476" s="7">
        <v>470.0</v>
      </c>
      <c r="CN476" s="7">
        <v>635.0</v>
      </c>
      <c r="CO476" s="7">
        <v>575.0</v>
      </c>
      <c r="CP476" s="19">
        <v>3.0</v>
      </c>
      <c r="CQ476" s="19">
        <v>10.0</v>
      </c>
      <c r="CR476" s="26">
        <f t="shared" si="37"/>
        <v>7</v>
      </c>
      <c r="CS476" s="18">
        <f t="shared" si="38"/>
        <v>0.2160129608</v>
      </c>
      <c r="CT476" s="18">
        <f t="shared" si="39"/>
        <v>0.7200432026</v>
      </c>
      <c r="CU476" s="18">
        <f t="shared" si="40"/>
        <v>0.5040302418</v>
      </c>
      <c r="CV476" s="30">
        <v>33.76</v>
      </c>
      <c r="CW476" s="30">
        <v>30.92</v>
      </c>
      <c r="CX476" s="30">
        <v>19.82</v>
      </c>
      <c r="CY476" s="30">
        <v>19.95</v>
      </c>
      <c r="CZ476" s="30">
        <v>24.82</v>
      </c>
      <c r="DA476" s="30">
        <v>28.47</v>
      </c>
      <c r="DB476" s="7">
        <v>473.0</v>
      </c>
      <c r="DC476" s="7">
        <v>464.0</v>
      </c>
      <c r="DD476" s="13">
        <f t="shared" si="41"/>
        <v>0.5048025614</v>
      </c>
      <c r="DE476" s="7">
        <v>0.7</v>
      </c>
      <c r="DF476" s="7">
        <v>10.13</v>
      </c>
      <c r="DG476" s="7">
        <v>291.0</v>
      </c>
      <c r="DH476" s="7">
        <v>317.0</v>
      </c>
      <c r="DI476" s="7">
        <v>246.0</v>
      </c>
      <c r="DJ476" s="8" t="s">
        <v>4618</v>
      </c>
      <c r="DK476" s="7" t="s">
        <v>4619</v>
      </c>
    </row>
    <row r="477" ht="12.75" customHeight="1">
      <c r="A477" s="7" t="s">
        <v>252</v>
      </c>
      <c r="B477" s="7" t="s">
        <v>2276</v>
      </c>
      <c r="C477" s="8" t="s">
        <v>237</v>
      </c>
      <c r="D477" s="9" t="s">
        <v>174</v>
      </c>
      <c r="E477" s="7">
        <v>4.0</v>
      </c>
      <c r="F477" s="7">
        <v>0.0</v>
      </c>
      <c r="G477" s="7">
        <v>2.0</v>
      </c>
      <c r="H477" s="24">
        <f t="shared" si="1"/>
        <v>2</v>
      </c>
      <c r="I477" s="25">
        <f t="shared" si="2"/>
        <v>2.960526316</v>
      </c>
      <c r="J477" s="19">
        <v>0.0</v>
      </c>
      <c r="K477" s="19">
        <v>0.0</v>
      </c>
      <c r="L477" s="19">
        <v>2.0</v>
      </c>
      <c r="M477" s="19">
        <v>1.0</v>
      </c>
      <c r="N477" s="19">
        <v>4.0</v>
      </c>
      <c r="O477" s="19">
        <v>2.0</v>
      </c>
      <c r="P477" s="19">
        <v>1.0</v>
      </c>
      <c r="Q477" s="10">
        <f t="shared" si="3"/>
        <v>0</v>
      </c>
      <c r="R477" s="10">
        <f t="shared" si="4"/>
        <v>0</v>
      </c>
      <c r="S477" s="7">
        <v>2432.0</v>
      </c>
      <c r="T477" s="14">
        <f t="shared" si="5"/>
        <v>10.13333333</v>
      </c>
      <c r="U477" s="14">
        <v>41.18</v>
      </c>
      <c r="V477" s="14">
        <f t="shared" si="6"/>
        <v>10.295</v>
      </c>
      <c r="W477" s="14">
        <v>145.86</v>
      </c>
      <c r="X477" s="14">
        <f t="shared" si="7"/>
        <v>36.465</v>
      </c>
      <c r="Y477" s="13">
        <f t="shared" si="8"/>
        <v>0.2201668092</v>
      </c>
      <c r="Z477" s="12">
        <f t="shared" si="9"/>
        <v>0</v>
      </c>
      <c r="AA477" s="19">
        <v>1.0</v>
      </c>
      <c r="AB477" s="19">
        <v>8.0</v>
      </c>
      <c r="AC477" s="19">
        <v>4.0</v>
      </c>
      <c r="AD477" s="19">
        <v>0.0</v>
      </c>
      <c r="AE477" s="19">
        <v>0.0</v>
      </c>
      <c r="AF477" s="10">
        <f t="shared" si="10"/>
        <v>0</v>
      </c>
      <c r="AG477" s="10">
        <f t="shared" si="11"/>
        <v>0.5</v>
      </c>
      <c r="AH477" s="10">
        <f t="shared" si="12"/>
        <v>0.5</v>
      </c>
      <c r="AI477" s="19">
        <v>21.0</v>
      </c>
      <c r="AJ477" s="13">
        <f t="shared" si="13"/>
        <v>0.512195122</v>
      </c>
      <c r="AK477" s="19">
        <v>6.0</v>
      </c>
      <c r="AL477" s="13">
        <f t="shared" si="14"/>
        <v>0.1463414634</v>
      </c>
      <c r="AM477" s="19">
        <v>14.0</v>
      </c>
      <c r="AN477" s="13">
        <f t="shared" si="15"/>
        <v>0.3414634146</v>
      </c>
      <c r="AO477" s="13">
        <f t="shared" si="16"/>
        <v>0.7777777778</v>
      </c>
      <c r="AP477" s="8">
        <v>6.0</v>
      </c>
      <c r="AQ477" s="14">
        <v>33.33</v>
      </c>
      <c r="AR477" s="19">
        <v>16.42</v>
      </c>
      <c r="AS477" s="26">
        <v>6.0</v>
      </c>
      <c r="AT477" s="27">
        <v>-3.117</v>
      </c>
      <c r="AU477" s="8">
        <v>6.0</v>
      </c>
      <c r="AV477" s="27">
        <v>-1.508</v>
      </c>
      <c r="AW477" s="19">
        <v>49.07</v>
      </c>
      <c r="AX477" s="19">
        <v>15.08</v>
      </c>
      <c r="AY477" s="27">
        <v>0.365</v>
      </c>
      <c r="AZ477" s="27">
        <v>7.015</v>
      </c>
      <c r="BA477" s="19">
        <v>53.03</v>
      </c>
      <c r="BB477" s="13">
        <f t="shared" si="17"/>
        <v>0.2222222222</v>
      </c>
      <c r="BC477" s="28">
        <f t="shared" si="18"/>
        <v>1</v>
      </c>
      <c r="BD477" s="26">
        <f t="shared" si="19"/>
        <v>1222.222222</v>
      </c>
      <c r="BE477" s="13">
        <f t="shared" si="20"/>
        <v>0.2222222222</v>
      </c>
      <c r="BF477" s="18">
        <f t="shared" si="21"/>
        <v>5.82807188</v>
      </c>
      <c r="BG477" s="18">
        <f t="shared" si="22"/>
        <v>0</v>
      </c>
      <c r="BH477" s="14">
        <f t="shared" si="23"/>
        <v>26.22632346</v>
      </c>
      <c r="BI477" s="14">
        <f t="shared" si="24"/>
        <v>24.76930549</v>
      </c>
      <c r="BJ477" s="14">
        <f t="shared" si="25"/>
        <v>59.73773677</v>
      </c>
      <c r="BK477" s="14">
        <f t="shared" si="26"/>
        <v>46.62457504</v>
      </c>
      <c r="BL477" s="14">
        <f t="shared" si="27"/>
        <v>13.11316173</v>
      </c>
      <c r="BM477" s="19">
        <v>4.0</v>
      </c>
      <c r="BN477" s="19">
        <v>0.0</v>
      </c>
      <c r="BO477" s="26">
        <v>14.0</v>
      </c>
      <c r="BP477" s="26">
        <v>17.0</v>
      </c>
      <c r="BQ477" s="19">
        <v>9.0</v>
      </c>
      <c r="BR477" s="19">
        <v>7.0</v>
      </c>
      <c r="BS477" s="19">
        <v>14.0</v>
      </c>
      <c r="BT477" s="19">
        <v>8.0</v>
      </c>
      <c r="BU477" s="19">
        <v>20.0</v>
      </c>
      <c r="BV477" s="19">
        <v>14.0</v>
      </c>
      <c r="BW477" s="13">
        <f t="shared" si="28"/>
        <v>0.5882352941</v>
      </c>
      <c r="BX477" s="14">
        <v>1.79</v>
      </c>
      <c r="BY477" s="29">
        <f t="shared" si="29"/>
        <v>-2.166504938</v>
      </c>
      <c r="BZ477" s="18">
        <f t="shared" si="30"/>
        <v>2.257659922</v>
      </c>
      <c r="CA477" s="18">
        <f t="shared" si="31"/>
        <v>2.902705614</v>
      </c>
      <c r="CB477" s="14">
        <f t="shared" si="32"/>
        <v>29.02705614</v>
      </c>
      <c r="CC477" s="14">
        <f t="shared" si="33"/>
        <v>25.47930483</v>
      </c>
      <c r="CD477" s="14">
        <f t="shared" si="34"/>
        <v>62.89195496</v>
      </c>
      <c r="CE477" s="14">
        <f t="shared" si="35"/>
        <v>45.47572128</v>
      </c>
      <c r="CF477" s="14">
        <f t="shared" si="36"/>
        <v>-4.303071952</v>
      </c>
      <c r="CG477" s="7">
        <v>186.033333</v>
      </c>
      <c r="CH477" s="7">
        <v>7.0</v>
      </c>
      <c r="CI477" s="7">
        <v>9.0</v>
      </c>
      <c r="CJ477" s="26">
        <v>83.0</v>
      </c>
      <c r="CK477" s="7">
        <v>70.0</v>
      </c>
      <c r="CL477" s="7">
        <v>41.0</v>
      </c>
      <c r="CM477" s="7">
        <v>33.0</v>
      </c>
      <c r="CN477" s="7">
        <v>64.0</v>
      </c>
      <c r="CO477" s="7">
        <v>29.0</v>
      </c>
      <c r="CP477" s="19">
        <v>0.0</v>
      </c>
      <c r="CQ477" s="19">
        <v>0.0</v>
      </c>
      <c r="CR477" s="26">
        <f t="shared" si="37"/>
        <v>0</v>
      </c>
      <c r="CS477" s="18">
        <f t="shared" si="38"/>
        <v>0</v>
      </c>
      <c r="CT477" s="18">
        <f t="shared" si="39"/>
        <v>0</v>
      </c>
      <c r="CU477" s="18">
        <f t="shared" si="40"/>
        <v>0</v>
      </c>
      <c r="CV477" s="30">
        <v>0.89</v>
      </c>
      <c r="CW477" s="30">
        <v>0.03</v>
      </c>
      <c r="CX477" s="30">
        <v>0.67</v>
      </c>
      <c r="CY477" s="30">
        <v>0.14</v>
      </c>
      <c r="CZ477" s="30">
        <v>0.21</v>
      </c>
      <c r="DA477" s="30">
        <v>0.19</v>
      </c>
      <c r="DB477" s="7">
        <v>0.0</v>
      </c>
      <c r="DC477" s="7">
        <v>0.0</v>
      </c>
      <c r="DD477" s="13" t="str">
        <f t="shared" si="41"/>
        <v> </v>
      </c>
      <c r="DE477" s="7">
        <v>0.0</v>
      </c>
      <c r="DF477" s="7">
        <v>0.0</v>
      </c>
      <c r="DG477" s="7">
        <v>0.0</v>
      </c>
      <c r="DH477" s="7">
        <v>0.0</v>
      </c>
      <c r="DI477" s="7">
        <v>0.0</v>
      </c>
      <c r="DJ477" s="8" t="s">
        <v>4620</v>
      </c>
      <c r="DK477" s="7" t="s">
        <v>4621</v>
      </c>
    </row>
    <row r="478" ht="12.75" customHeight="1">
      <c r="A478" s="7" t="s">
        <v>825</v>
      </c>
      <c r="B478" s="7" t="s">
        <v>2279</v>
      </c>
      <c r="C478" s="8" t="s">
        <v>231</v>
      </c>
      <c r="D478" s="9" t="s">
        <v>174</v>
      </c>
      <c r="E478" s="7">
        <v>66.0</v>
      </c>
      <c r="F478" s="7">
        <v>4.0</v>
      </c>
      <c r="G478" s="7">
        <v>5.0</v>
      </c>
      <c r="H478" s="24">
        <f t="shared" si="1"/>
        <v>9</v>
      </c>
      <c r="I478" s="25">
        <f t="shared" si="2"/>
        <v>0.5018043273</v>
      </c>
      <c r="J478" s="19">
        <v>4.0</v>
      </c>
      <c r="K478" s="19">
        <v>1.0</v>
      </c>
      <c r="L478" s="19">
        <v>3.0</v>
      </c>
      <c r="M478" s="19">
        <v>80.0</v>
      </c>
      <c r="N478" s="19">
        <v>38.0</v>
      </c>
      <c r="O478" s="19">
        <v>43.0</v>
      </c>
      <c r="P478" s="19">
        <v>33.0</v>
      </c>
      <c r="Q478" s="10">
        <f t="shared" si="3"/>
        <v>0.05</v>
      </c>
      <c r="R478" s="10">
        <f t="shared" si="4"/>
        <v>0.0248447205</v>
      </c>
      <c r="S478" s="7">
        <v>64567.0</v>
      </c>
      <c r="T478" s="14">
        <f t="shared" si="5"/>
        <v>16.30479798</v>
      </c>
      <c r="U478" s="14">
        <v>1041.57</v>
      </c>
      <c r="V478" s="14">
        <f t="shared" si="6"/>
        <v>15.78136364</v>
      </c>
      <c r="W478" s="14">
        <v>2097.55</v>
      </c>
      <c r="X478" s="14">
        <f t="shared" si="7"/>
        <v>31.78106061</v>
      </c>
      <c r="Y478" s="13">
        <f t="shared" si="8"/>
        <v>0.3318031805</v>
      </c>
      <c r="Z478" s="12">
        <f t="shared" si="9"/>
        <v>14.15384615</v>
      </c>
      <c r="AA478" s="19">
        <v>72.0</v>
      </c>
      <c r="AB478" s="19">
        <v>141.0</v>
      </c>
      <c r="AC478" s="19">
        <v>166.0</v>
      </c>
      <c r="AD478" s="19">
        <v>15.0</v>
      </c>
      <c r="AE478" s="19">
        <v>18.0</v>
      </c>
      <c r="AF478" s="10">
        <f t="shared" si="10"/>
        <v>0.1025641026</v>
      </c>
      <c r="AG478" s="10">
        <f t="shared" si="11"/>
        <v>0.1025641026</v>
      </c>
      <c r="AH478" s="10">
        <f t="shared" si="12"/>
        <v>0.2051282051</v>
      </c>
      <c r="AI478" s="19">
        <v>284.0</v>
      </c>
      <c r="AJ478" s="13">
        <f t="shared" si="13"/>
        <v>0.2671683913</v>
      </c>
      <c r="AK478" s="19">
        <v>396.0</v>
      </c>
      <c r="AL478" s="13">
        <f t="shared" si="14"/>
        <v>0.3725305738</v>
      </c>
      <c r="AM478" s="19">
        <v>383.0</v>
      </c>
      <c r="AN478" s="13">
        <f t="shared" si="15"/>
        <v>0.3603010348</v>
      </c>
      <c r="AO478" s="13">
        <f t="shared" si="16"/>
        <v>0.4176470588</v>
      </c>
      <c r="AP478" s="8">
        <v>1.0</v>
      </c>
      <c r="AQ478" s="14">
        <v>-13.47</v>
      </c>
      <c r="AR478" s="19">
        <v>17.62</v>
      </c>
      <c r="AS478" s="26">
        <v>3.0</v>
      </c>
      <c r="AT478" s="27">
        <v>1.198</v>
      </c>
      <c r="AU478" s="8">
        <v>1.0</v>
      </c>
      <c r="AV478" s="27">
        <v>0.82</v>
      </c>
      <c r="AW478" s="19">
        <v>50.57</v>
      </c>
      <c r="AX478" s="19">
        <v>16.41</v>
      </c>
      <c r="AY478" s="27">
        <v>0.5650000000000001</v>
      </c>
      <c r="AZ478" s="27">
        <v>5.959</v>
      </c>
      <c r="BA478" s="19">
        <v>51.45</v>
      </c>
      <c r="BB478" s="13">
        <f t="shared" si="17"/>
        <v>0.07065217391</v>
      </c>
      <c r="BC478" s="28">
        <f t="shared" si="18"/>
        <v>0.9308300395</v>
      </c>
      <c r="BD478" s="26">
        <f t="shared" si="19"/>
        <v>1001.482213</v>
      </c>
      <c r="BE478" s="13">
        <f t="shared" si="20"/>
        <v>0.001482213439</v>
      </c>
      <c r="BF478" s="18">
        <f t="shared" si="21"/>
        <v>2.246608485</v>
      </c>
      <c r="BG478" s="18">
        <f t="shared" si="22"/>
        <v>2.016187102</v>
      </c>
      <c r="BH478" s="14">
        <f t="shared" si="23"/>
        <v>31.79815087</v>
      </c>
      <c r="BI478" s="14">
        <f t="shared" si="24"/>
        <v>29.14830496</v>
      </c>
      <c r="BJ478" s="14">
        <f t="shared" si="25"/>
        <v>55.35873729</v>
      </c>
      <c r="BK478" s="14">
        <f t="shared" si="26"/>
        <v>52.53607535</v>
      </c>
      <c r="BL478" s="14">
        <f t="shared" si="27"/>
        <v>2.822661943</v>
      </c>
      <c r="BM478" s="19">
        <v>39.0</v>
      </c>
      <c r="BN478" s="19">
        <v>35.0</v>
      </c>
      <c r="BO478" s="26">
        <v>513.0</v>
      </c>
      <c r="BP478" s="26">
        <v>471.0</v>
      </c>
      <c r="BQ478" s="19">
        <v>187.0</v>
      </c>
      <c r="BR478" s="19">
        <v>176.0</v>
      </c>
      <c r="BS478" s="19">
        <v>222.0</v>
      </c>
      <c r="BT478" s="19">
        <v>230.0</v>
      </c>
      <c r="BU478" s="19">
        <v>480.0</v>
      </c>
      <c r="BV478" s="19">
        <v>414.0</v>
      </c>
      <c r="BW478" s="13">
        <f t="shared" si="28"/>
        <v>0.5369127517</v>
      </c>
      <c r="BX478" s="14">
        <v>0.01</v>
      </c>
      <c r="BY478" s="29">
        <f t="shared" si="29"/>
        <v>-0.4298674687</v>
      </c>
      <c r="BZ478" s="18">
        <f t="shared" si="30"/>
        <v>2.256477813</v>
      </c>
      <c r="CA478" s="18">
        <f t="shared" si="31"/>
        <v>2.007882799</v>
      </c>
      <c r="CB478" s="14">
        <f t="shared" si="32"/>
        <v>32.22173826</v>
      </c>
      <c r="CC478" s="14">
        <f t="shared" si="33"/>
        <v>29.12386194</v>
      </c>
      <c r="CD478" s="14">
        <f t="shared" si="34"/>
        <v>57.40632537</v>
      </c>
      <c r="CE478" s="14">
        <f t="shared" si="35"/>
        <v>53.21845553</v>
      </c>
      <c r="CF478" s="14">
        <f t="shared" si="36"/>
        <v>-1.365207896</v>
      </c>
      <c r="CG478" s="7">
        <v>3137.633333</v>
      </c>
      <c r="CH478" s="7">
        <v>118.0</v>
      </c>
      <c r="CI478" s="7">
        <v>105.0</v>
      </c>
      <c r="CJ478" s="26">
        <v>1567.0</v>
      </c>
      <c r="CK478" s="7">
        <v>1418.0</v>
      </c>
      <c r="CL478" s="7">
        <v>579.0</v>
      </c>
      <c r="CM478" s="7">
        <v>548.0</v>
      </c>
      <c r="CN478" s="7">
        <v>738.0</v>
      </c>
      <c r="CO478" s="7">
        <v>712.0</v>
      </c>
      <c r="CP478" s="19">
        <v>15.0</v>
      </c>
      <c r="CQ478" s="19">
        <v>5.0</v>
      </c>
      <c r="CR478" s="26">
        <f t="shared" si="37"/>
        <v>-10</v>
      </c>
      <c r="CS478" s="18">
        <f t="shared" si="38"/>
        <v>0.8363405455</v>
      </c>
      <c r="CT478" s="18">
        <f t="shared" si="39"/>
        <v>0.2787801818</v>
      </c>
      <c r="CU478" s="18">
        <f t="shared" si="40"/>
        <v>-0.5575603637</v>
      </c>
      <c r="CV478" s="30">
        <v>44.98</v>
      </c>
      <c r="CW478" s="30">
        <v>36.05</v>
      </c>
      <c r="CX478" s="30">
        <v>43.57</v>
      </c>
      <c r="CY478" s="30">
        <v>27.84</v>
      </c>
      <c r="CZ478" s="30">
        <v>48.03</v>
      </c>
      <c r="DA478" s="30">
        <v>34.91</v>
      </c>
      <c r="DB478" s="7">
        <v>0.0</v>
      </c>
      <c r="DC478" s="7">
        <v>0.0</v>
      </c>
      <c r="DD478" s="13" t="str">
        <f t="shared" si="41"/>
        <v> </v>
      </c>
      <c r="DE478" s="7">
        <v>0.0</v>
      </c>
      <c r="DF478" s="7">
        <v>0.0</v>
      </c>
      <c r="DG478" s="7">
        <v>0.0</v>
      </c>
      <c r="DH478" s="7">
        <v>0.0</v>
      </c>
      <c r="DI478" s="7">
        <v>0.0</v>
      </c>
      <c r="DJ478" s="8" t="s">
        <v>4622</v>
      </c>
      <c r="DK478" s="7" t="s">
        <v>4623</v>
      </c>
    </row>
    <row r="479" ht="12.75" customHeight="1">
      <c r="A479" s="7" t="s">
        <v>858</v>
      </c>
      <c r="B479" s="7" t="s">
        <v>2282</v>
      </c>
      <c r="C479" s="8" t="s">
        <v>246</v>
      </c>
      <c r="D479" s="9" t="s">
        <v>260</v>
      </c>
      <c r="E479" s="7">
        <v>74.0</v>
      </c>
      <c r="F479" s="7">
        <v>7.0</v>
      </c>
      <c r="G479" s="7">
        <v>10.0</v>
      </c>
      <c r="H479" s="24">
        <f t="shared" si="1"/>
        <v>17</v>
      </c>
      <c r="I479" s="25">
        <f t="shared" si="2"/>
        <v>1.174934726</v>
      </c>
      <c r="J479" s="19">
        <v>7.0</v>
      </c>
      <c r="K479" s="19">
        <v>5.0</v>
      </c>
      <c r="L479" s="19">
        <v>4.0</v>
      </c>
      <c r="M479" s="19">
        <v>60.0</v>
      </c>
      <c r="N479" s="19">
        <v>20.0</v>
      </c>
      <c r="O479" s="19">
        <v>27.0</v>
      </c>
      <c r="P479" s="19">
        <v>73.0</v>
      </c>
      <c r="Q479" s="10">
        <f t="shared" si="3"/>
        <v>0.1166666667</v>
      </c>
      <c r="R479" s="10">
        <f t="shared" si="4"/>
        <v>0.06542056075</v>
      </c>
      <c r="S479" s="7">
        <v>52088.0</v>
      </c>
      <c r="T479" s="14">
        <f t="shared" si="5"/>
        <v>11.73153153</v>
      </c>
      <c r="U479" s="14">
        <v>854.18</v>
      </c>
      <c r="V479" s="14">
        <f t="shared" si="6"/>
        <v>11.54297297</v>
      </c>
      <c r="W479" s="14">
        <v>2624.78</v>
      </c>
      <c r="X479" s="14">
        <f t="shared" si="7"/>
        <v>35.47</v>
      </c>
      <c r="Y479" s="13">
        <f t="shared" si="8"/>
        <v>0.245527399</v>
      </c>
      <c r="Z479" s="12">
        <f t="shared" si="9"/>
        <v>79.375</v>
      </c>
      <c r="AA479" s="19">
        <v>35.0</v>
      </c>
      <c r="AB479" s="19">
        <v>175.0</v>
      </c>
      <c r="AC479" s="19">
        <v>60.0</v>
      </c>
      <c r="AD479" s="19">
        <v>15.0</v>
      </c>
      <c r="AE479" s="19">
        <v>24.0</v>
      </c>
      <c r="AF479" s="10">
        <f t="shared" si="10"/>
        <v>0.2916666667</v>
      </c>
      <c r="AG479" s="10">
        <f t="shared" si="11"/>
        <v>0.375</v>
      </c>
      <c r="AH479" s="10">
        <f t="shared" si="12"/>
        <v>0.6666666667</v>
      </c>
      <c r="AI479" s="19">
        <v>235.0</v>
      </c>
      <c r="AJ479" s="13">
        <f t="shared" si="13"/>
        <v>0.2869352869</v>
      </c>
      <c r="AK479" s="19">
        <v>270.0</v>
      </c>
      <c r="AL479" s="13">
        <f t="shared" si="14"/>
        <v>0.3296703297</v>
      </c>
      <c r="AM479" s="19">
        <v>314.0</v>
      </c>
      <c r="AN479" s="13">
        <f t="shared" si="15"/>
        <v>0.3833943834</v>
      </c>
      <c r="AO479" s="13">
        <f t="shared" si="16"/>
        <v>0.4653465347</v>
      </c>
      <c r="AP479" s="8">
        <v>3.0</v>
      </c>
      <c r="AQ479" s="14">
        <v>-6.2</v>
      </c>
      <c r="AR479" s="19">
        <v>17.19</v>
      </c>
      <c r="AS479" s="26">
        <v>7.0</v>
      </c>
      <c r="AT479" s="27">
        <v>1.009</v>
      </c>
      <c r="AU479" s="8">
        <v>3.0</v>
      </c>
      <c r="AV479" s="27">
        <v>1.286</v>
      </c>
      <c r="AW479" s="19">
        <v>50.76</v>
      </c>
      <c r="AX479" s="19">
        <v>17.47</v>
      </c>
      <c r="AY479" s="27">
        <v>-3.826</v>
      </c>
      <c r="AZ479" s="27">
        <v>0.058</v>
      </c>
      <c r="BA479" s="19">
        <v>49.99</v>
      </c>
      <c r="BB479" s="13">
        <f t="shared" si="17"/>
        <v>0.06299212598</v>
      </c>
      <c r="BC479" s="28">
        <f t="shared" si="18"/>
        <v>0.9166666667</v>
      </c>
      <c r="BD479" s="26">
        <f t="shared" si="19"/>
        <v>979.6587927</v>
      </c>
      <c r="BE479" s="13">
        <f t="shared" si="20"/>
        <v>-0.02034120735</v>
      </c>
      <c r="BF479" s="18">
        <f t="shared" si="21"/>
        <v>1.685827343</v>
      </c>
      <c r="BG479" s="18">
        <f t="shared" si="22"/>
        <v>2.388255403</v>
      </c>
      <c r="BH479" s="14">
        <f t="shared" si="23"/>
        <v>26.76250907</v>
      </c>
      <c r="BI479" s="14">
        <f t="shared" si="24"/>
        <v>28.65906483</v>
      </c>
      <c r="BJ479" s="14">
        <f t="shared" si="25"/>
        <v>48.04607928</v>
      </c>
      <c r="BK479" s="14">
        <f t="shared" si="26"/>
        <v>54.64890304</v>
      </c>
      <c r="BL479" s="14">
        <f t="shared" si="27"/>
        <v>-6.602823761</v>
      </c>
      <c r="BM479" s="19">
        <v>24.0</v>
      </c>
      <c r="BN479" s="19">
        <v>34.0</v>
      </c>
      <c r="BO479" s="26">
        <v>357.0</v>
      </c>
      <c r="BP479" s="26">
        <v>374.0</v>
      </c>
      <c r="BQ479" s="19">
        <v>127.0</v>
      </c>
      <c r="BR479" s="19">
        <v>161.0</v>
      </c>
      <c r="BS479" s="19">
        <v>176.0</v>
      </c>
      <c r="BT479" s="19">
        <v>209.0</v>
      </c>
      <c r="BU479" s="19">
        <v>336.0</v>
      </c>
      <c r="BV479" s="19">
        <v>355.0</v>
      </c>
      <c r="BW479" s="13">
        <f t="shared" si="28"/>
        <v>0.486251809</v>
      </c>
      <c r="BX479" s="14">
        <v>-2.55</v>
      </c>
      <c r="BY479" s="29">
        <f t="shared" si="29"/>
        <v>-4.633140592</v>
      </c>
      <c r="BZ479" s="18">
        <f t="shared" si="30"/>
        <v>2.294751977</v>
      </c>
      <c r="CA479" s="18">
        <f t="shared" si="31"/>
        <v>2.242990654</v>
      </c>
      <c r="CB479" s="14">
        <f t="shared" si="32"/>
        <v>29.17613228</v>
      </c>
      <c r="CC479" s="14">
        <f t="shared" si="33"/>
        <v>28.1581596</v>
      </c>
      <c r="CD479" s="14">
        <f t="shared" si="34"/>
        <v>54.78073329</v>
      </c>
      <c r="CE479" s="14">
        <f t="shared" si="35"/>
        <v>52.31344357</v>
      </c>
      <c r="CF479" s="14">
        <f t="shared" si="36"/>
        <v>-9.07011348</v>
      </c>
      <c r="CG479" s="7">
        <v>3477.5</v>
      </c>
      <c r="CH479" s="7">
        <v>133.0</v>
      </c>
      <c r="CI479" s="7">
        <v>130.0</v>
      </c>
      <c r="CJ479" s="26">
        <v>1558.0</v>
      </c>
      <c r="CK479" s="7">
        <v>1502.0</v>
      </c>
      <c r="CL479" s="7">
        <v>655.0</v>
      </c>
      <c r="CM479" s="7">
        <v>618.0</v>
      </c>
      <c r="CN479" s="7">
        <v>829.0</v>
      </c>
      <c r="CO479" s="7">
        <v>782.0</v>
      </c>
      <c r="CP479" s="19">
        <v>11.0</v>
      </c>
      <c r="CQ479" s="19">
        <v>8.0</v>
      </c>
      <c r="CR479" s="26">
        <f t="shared" si="37"/>
        <v>-3</v>
      </c>
      <c r="CS479" s="18">
        <f t="shared" si="38"/>
        <v>0.7602518814</v>
      </c>
      <c r="CT479" s="18">
        <f t="shared" si="39"/>
        <v>0.5529104592</v>
      </c>
      <c r="CU479" s="18">
        <f t="shared" si="40"/>
        <v>-0.2073414222</v>
      </c>
      <c r="CV479" s="30">
        <v>30.19</v>
      </c>
      <c r="CW479" s="30">
        <v>31.94</v>
      </c>
      <c r="CX479" s="30">
        <v>36.87</v>
      </c>
      <c r="CY479" s="30">
        <v>31.05</v>
      </c>
      <c r="CZ479" s="30">
        <v>29.64</v>
      </c>
      <c r="DA479" s="30">
        <v>45.95</v>
      </c>
      <c r="DB479" s="7">
        <v>314.0</v>
      </c>
      <c r="DC479" s="7">
        <v>359.0</v>
      </c>
      <c r="DD479" s="13">
        <f t="shared" si="41"/>
        <v>0.4665676077</v>
      </c>
      <c r="DE479" s="7">
        <v>-0.35</v>
      </c>
      <c r="DF479" s="7">
        <v>-23.04</v>
      </c>
      <c r="DG479" s="7">
        <v>148.0</v>
      </c>
      <c r="DH479" s="7">
        <v>271.0</v>
      </c>
      <c r="DI479" s="7">
        <v>243.0</v>
      </c>
      <c r="DJ479" s="8" t="s">
        <v>4624</v>
      </c>
      <c r="DK479" s="7" t="s">
        <v>4625</v>
      </c>
    </row>
    <row r="480" ht="12.75" customHeight="1">
      <c r="A480" s="7" t="s">
        <v>2283</v>
      </c>
      <c r="B480" s="7" t="s">
        <v>2284</v>
      </c>
      <c r="C480" s="8" t="s">
        <v>197</v>
      </c>
      <c r="D480" s="9" t="s">
        <v>159</v>
      </c>
      <c r="E480" s="7">
        <v>81.0</v>
      </c>
      <c r="F480" s="7">
        <v>18.0</v>
      </c>
      <c r="G480" s="7">
        <v>29.0</v>
      </c>
      <c r="H480" s="24">
        <f t="shared" si="1"/>
        <v>47</v>
      </c>
      <c r="I480" s="25">
        <f t="shared" si="2"/>
        <v>2.312359919</v>
      </c>
      <c r="J480" s="19">
        <v>16.0</v>
      </c>
      <c r="K480" s="19">
        <v>18.0</v>
      </c>
      <c r="L480" s="19">
        <v>7.0</v>
      </c>
      <c r="M480" s="19">
        <v>84.0</v>
      </c>
      <c r="N480" s="19">
        <v>65.0</v>
      </c>
      <c r="O480" s="19">
        <v>52.0</v>
      </c>
      <c r="P480" s="19">
        <v>137.0</v>
      </c>
      <c r="Q480" s="10">
        <f t="shared" si="3"/>
        <v>0.2142857143</v>
      </c>
      <c r="R480" s="10">
        <f t="shared" si="4"/>
        <v>0.08955223881</v>
      </c>
      <c r="S480" s="7">
        <v>73172.0</v>
      </c>
      <c r="T480" s="14">
        <f t="shared" si="5"/>
        <v>15.05596708</v>
      </c>
      <c r="U480" s="14">
        <v>1173.1</v>
      </c>
      <c r="V480" s="14">
        <f t="shared" si="6"/>
        <v>14.48271605</v>
      </c>
      <c r="W480" s="14">
        <v>2718.62</v>
      </c>
      <c r="X480" s="14">
        <f t="shared" si="7"/>
        <v>33.56320988</v>
      </c>
      <c r="Y480" s="13">
        <f t="shared" si="8"/>
        <v>0.3014348411</v>
      </c>
      <c r="Z480" s="12">
        <f t="shared" si="9"/>
        <v>193.0645161</v>
      </c>
      <c r="AA480" s="19">
        <v>22.0</v>
      </c>
      <c r="AB480" s="19">
        <v>227.0</v>
      </c>
      <c r="AC480" s="19">
        <v>107.0</v>
      </c>
      <c r="AD480" s="19">
        <v>46.0</v>
      </c>
      <c r="AE480" s="19">
        <v>20.0</v>
      </c>
      <c r="AF480" s="10">
        <f t="shared" si="10"/>
        <v>0.2580645161</v>
      </c>
      <c r="AG480" s="10">
        <f t="shared" si="11"/>
        <v>0.4032258065</v>
      </c>
      <c r="AH480" s="10">
        <f t="shared" si="12"/>
        <v>0.6612903226</v>
      </c>
      <c r="AI480" s="19">
        <v>442.0</v>
      </c>
      <c r="AJ480" s="13">
        <f t="shared" si="13"/>
        <v>0.3674147963</v>
      </c>
      <c r="AK480" s="19">
        <v>322.0</v>
      </c>
      <c r="AL480" s="13">
        <f t="shared" si="14"/>
        <v>0.2676641729</v>
      </c>
      <c r="AM480" s="19">
        <v>439.0</v>
      </c>
      <c r="AN480" s="13">
        <f t="shared" si="15"/>
        <v>0.3649210308</v>
      </c>
      <c r="AO480" s="13">
        <f t="shared" si="16"/>
        <v>0.5785340314</v>
      </c>
      <c r="AP480" s="8">
        <v>11.0</v>
      </c>
      <c r="AQ480" s="14">
        <v>2.65</v>
      </c>
      <c r="AR480" s="19">
        <v>17.75</v>
      </c>
      <c r="AS480" s="26">
        <v>1.0</v>
      </c>
      <c r="AT480" s="27">
        <v>0.629</v>
      </c>
      <c r="AU480" s="8">
        <v>3.0</v>
      </c>
      <c r="AV480" s="27">
        <v>-0.28400000000000003</v>
      </c>
      <c r="AW480" s="19">
        <v>49.86</v>
      </c>
      <c r="AX480" s="19">
        <v>18.84</v>
      </c>
      <c r="AY480" s="27">
        <v>2.557</v>
      </c>
      <c r="AZ480" s="27">
        <v>14.492</v>
      </c>
      <c r="BA480" s="19">
        <v>56.32</v>
      </c>
      <c r="BB480" s="13">
        <f t="shared" si="17"/>
        <v>0.09323308271</v>
      </c>
      <c r="BC480" s="28">
        <f t="shared" si="18"/>
        <v>0.9208924949</v>
      </c>
      <c r="BD480" s="26">
        <f t="shared" si="19"/>
        <v>1014.125578</v>
      </c>
      <c r="BE480" s="13">
        <f t="shared" si="20"/>
        <v>0.01412557764</v>
      </c>
      <c r="BF480" s="18">
        <f t="shared" si="21"/>
        <v>3.171085159</v>
      </c>
      <c r="BG480" s="18">
        <f t="shared" si="22"/>
        <v>1.994714858</v>
      </c>
      <c r="BH480" s="14">
        <f t="shared" si="23"/>
        <v>34.01244566</v>
      </c>
      <c r="BI480" s="14">
        <f t="shared" si="24"/>
        <v>25.21524167</v>
      </c>
      <c r="BJ480" s="14">
        <f t="shared" si="25"/>
        <v>68.53635666</v>
      </c>
      <c r="BK480" s="14">
        <f t="shared" si="26"/>
        <v>46.79907936</v>
      </c>
      <c r="BL480" s="14">
        <f t="shared" si="27"/>
        <v>21.7372773</v>
      </c>
      <c r="BM480" s="19">
        <v>62.0</v>
      </c>
      <c r="BN480" s="19">
        <v>39.0</v>
      </c>
      <c r="BO480" s="26">
        <v>603.0</v>
      </c>
      <c r="BP480" s="26">
        <v>454.0</v>
      </c>
      <c r="BQ480" s="19">
        <v>330.0</v>
      </c>
      <c r="BR480" s="19">
        <v>211.0</v>
      </c>
      <c r="BS480" s="19">
        <v>345.0</v>
      </c>
      <c r="BT480" s="19">
        <v>211.0</v>
      </c>
      <c r="BU480" s="19">
        <v>640.0</v>
      </c>
      <c r="BV480" s="19">
        <v>449.0</v>
      </c>
      <c r="BW480" s="13">
        <f t="shared" si="28"/>
        <v>0.5876951331</v>
      </c>
      <c r="BX480" s="14">
        <v>5.91</v>
      </c>
      <c r="BY480" s="29">
        <f t="shared" si="29"/>
        <v>4.986460546</v>
      </c>
      <c r="BZ480" s="18">
        <f t="shared" si="30"/>
        <v>2.159309021</v>
      </c>
      <c r="CA480" s="18">
        <f t="shared" si="31"/>
        <v>1.819989032</v>
      </c>
      <c r="CB480" s="14">
        <f t="shared" si="32"/>
        <v>31.51048808</v>
      </c>
      <c r="CC480" s="14">
        <f t="shared" si="33"/>
        <v>25.9734028</v>
      </c>
      <c r="CD480" s="14">
        <f t="shared" si="34"/>
        <v>62.26521799</v>
      </c>
      <c r="CE480" s="14">
        <f t="shared" si="35"/>
        <v>47.98293118</v>
      </c>
      <c r="CF480" s="14">
        <f t="shared" si="36"/>
        <v>7.454990487</v>
      </c>
      <c r="CG480" s="7">
        <v>3890.133333</v>
      </c>
      <c r="CH480" s="7">
        <v>140.0</v>
      </c>
      <c r="CI480" s="7">
        <v>118.0</v>
      </c>
      <c r="CJ480" s="26">
        <v>1903.0</v>
      </c>
      <c r="CK480" s="7">
        <v>1566.0</v>
      </c>
      <c r="CL480" s="7">
        <v>975.0</v>
      </c>
      <c r="CM480" s="7">
        <v>663.0</v>
      </c>
      <c r="CN480" s="7">
        <v>1019.0</v>
      </c>
      <c r="CO480" s="7">
        <v>764.0</v>
      </c>
      <c r="CP480" s="19">
        <v>15.0</v>
      </c>
      <c r="CQ480" s="19">
        <v>8.0</v>
      </c>
      <c r="CR480" s="26">
        <f t="shared" si="37"/>
        <v>-7</v>
      </c>
      <c r="CS480" s="18">
        <f t="shared" si="38"/>
        <v>0.7379872082</v>
      </c>
      <c r="CT480" s="18">
        <f t="shared" si="39"/>
        <v>0.3935931777</v>
      </c>
      <c r="CU480" s="18">
        <f t="shared" si="40"/>
        <v>-0.3443940305</v>
      </c>
      <c r="CV480" s="30">
        <v>49.13</v>
      </c>
      <c r="CW480" s="30">
        <v>37.81</v>
      </c>
      <c r="CX480" s="30">
        <v>32.44</v>
      </c>
      <c r="CY480" s="30">
        <v>30.04</v>
      </c>
      <c r="CZ480" s="30">
        <v>40.82</v>
      </c>
      <c r="DA480" s="30">
        <v>47.9</v>
      </c>
      <c r="DB480" s="7">
        <v>2.0</v>
      </c>
      <c r="DC480" s="7">
        <v>8.0</v>
      </c>
      <c r="DD480" s="13">
        <f t="shared" si="41"/>
        <v>0.2</v>
      </c>
      <c r="DE480" s="7">
        <v>-0.04</v>
      </c>
      <c r="DF480" s="7">
        <v>-0.21</v>
      </c>
      <c r="DG480" s="7">
        <v>7.0</v>
      </c>
      <c r="DH480" s="7">
        <v>1.0</v>
      </c>
      <c r="DI480" s="7">
        <v>2.0</v>
      </c>
      <c r="DJ480" s="8" t="s">
        <v>4626</v>
      </c>
      <c r="DK480" s="7" t="s">
        <v>4627</v>
      </c>
    </row>
    <row r="481" ht="12.75" customHeight="1">
      <c r="A481" s="7" t="s">
        <v>2289</v>
      </c>
      <c r="B481" s="7" t="s">
        <v>2290</v>
      </c>
      <c r="C481" s="8" t="s">
        <v>237</v>
      </c>
      <c r="D481" s="9" t="s">
        <v>255</v>
      </c>
      <c r="E481" s="7">
        <v>46.0</v>
      </c>
      <c r="F481" s="7">
        <v>9.0</v>
      </c>
      <c r="G481" s="7">
        <v>1.0</v>
      </c>
      <c r="H481" s="24">
        <f t="shared" si="1"/>
        <v>10</v>
      </c>
      <c r="I481" s="25">
        <f t="shared" si="2"/>
        <v>1.064521852</v>
      </c>
      <c r="J481" s="19">
        <v>6.0</v>
      </c>
      <c r="K481" s="19">
        <v>0.0</v>
      </c>
      <c r="L481" s="19">
        <v>1.0</v>
      </c>
      <c r="M481" s="19">
        <v>62.0</v>
      </c>
      <c r="N481" s="19">
        <v>28.0</v>
      </c>
      <c r="O481" s="19">
        <v>24.0</v>
      </c>
      <c r="P481" s="19">
        <v>82.0</v>
      </c>
      <c r="Q481" s="10">
        <f t="shared" si="3"/>
        <v>0.1451612903</v>
      </c>
      <c r="R481" s="10">
        <f t="shared" si="4"/>
        <v>0.07894736842</v>
      </c>
      <c r="S481" s="7">
        <v>33818.0</v>
      </c>
      <c r="T481" s="14">
        <f t="shared" si="5"/>
        <v>12.25289855</v>
      </c>
      <c r="U481" s="14">
        <v>530.6</v>
      </c>
      <c r="V481" s="14">
        <f t="shared" si="6"/>
        <v>11.53478261</v>
      </c>
      <c r="W481" s="14">
        <v>1653.82</v>
      </c>
      <c r="X481" s="14">
        <f t="shared" si="7"/>
        <v>35.9526087</v>
      </c>
      <c r="Y481" s="13">
        <f t="shared" si="8"/>
        <v>0.242902006</v>
      </c>
      <c r="Z481" s="12">
        <f t="shared" si="9"/>
        <v>0</v>
      </c>
      <c r="AA481" s="19">
        <v>14.0</v>
      </c>
      <c r="AB481" s="19">
        <v>55.0</v>
      </c>
      <c r="AC481" s="19">
        <v>58.0</v>
      </c>
      <c r="AD481" s="19">
        <v>6.0</v>
      </c>
      <c r="AE481" s="19">
        <v>12.0</v>
      </c>
      <c r="AF481" s="10">
        <f t="shared" si="10"/>
        <v>0.4615384615</v>
      </c>
      <c r="AG481" s="10">
        <f t="shared" si="11"/>
        <v>0.07692307692</v>
      </c>
      <c r="AH481" s="10">
        <f t="shared" si="12"/>
        <v>0.5384615385</v>
      </c>
      <c r="AI481" s="19">
        <v>147.0</v>
      </c>
      <c r="AJ481" s="13">
        <f t="shared" si="13"/>
        <v>0.2778827977</v>
      </c>
      <c r="AK481" s="19">
        <v>174.0</v>
      </c>
      <c r="AL481" s="13">
        <f t="shared" si="14"/>
        <v>0.3289224953</v>
      </c>
      <c r="AM481" s="19">
        <v>208.0</v>
      </c>
      <c r="AN481" s="13">
        <f t="shared" si="15"/>
        <v>0.393194707</v>
      </c>
      <c r="AO481" s="13">
        <f t="shared" si="16"/>
        <v>0.4579439252</v>
      </c>
      <c r="AP481" s="8">
        <v>5.0</v>
      </c>
      <c r="AQ481" s="14">
        <v>-4.47</v>
      </c>
      <c r="AR481" s="19">
        <v>17.37</v>
      </c>
      <c r="AS481" s="26">
        <v>8.0</v>
      </c>
      <c r="AT481" s="27">
        <v>0.614</v>
      </c>
      <c r="AU481" s="8">
        <v>6.0</v>
      </c>
      <c r="AV481" s="27">
        <v>0.587</v>
      </c>
      <c r="AW481" s="19">
        <v>50.54</v>
      </c>
      <c r="AX481" s="19">
        <v>17.5</v>
      </c>
      <c r="AY481" s="27">
        <v>-3.629</v>
      </c>
      <c r="AZ481" s="27">
        <v>1.46</v>
      </c>
      <c r="BA481" s="19">
        <v>49.1</v>
      </c>
      <c r="BB481" s="13">
        <f t="shared" si="17"/>
        <v>0.052</v>
      </c>
      <c r="BC481" s="28">
        <f t="shared" si="18"/>
        <v>0.9215017065</v>
      </c>
      <c r="BD481" s="26">
        <f t="shared" si="19"/>
        <v>973.5017065</v>
      </c>
      <c r="BE481" s="13">
        <f t="shared" si="20"/>
        <v>-0.02649829352</v>
      </c>
      <c r="BF481" s="18">
        <f t="shared" si="21"/>
        <v>1.470033924</v>
      </c>
      <c r="BG481" s="18">
        <f t="shared" si="22"/>
        <v>2.60082925</v>
      </c>
      <c r="BH481" s="14">
        <f t="shared" si="23"/>
        <v>28.26988315</v>
      </c>
      <c r="BI481" s="14">
        <f t="shared" si="24"/>
        <v>33.13230305</v>
      </c>
      <c r="BJ481" s="14">
        <f t="shared" si="25"/>
        <v>53.03430079</v>
      </c>
      <c r="BK481" s="14">
        <f t="shared" si="26"/>
        <v>61.28910667</v>
      </c>
      <c r="BL481" s="14">
        <f t="shared" si="27"/>
        <v>-8.25480588</v>
      </c>
      <c r="BM481" s="19">
        <v>13.0</v>
      </c>
      <c r="BN481" s="19">
        <v>23.0</v>
      </c>
      <c r="BO481" s="26">
        <v>237.0</v>
      </c>
      <c r="BP481" s="26">
        <v>270.0</v>
      </c>
      <c r="BQ481" s="19">
        <v>114.0</v>
      </c>
      <c r="BR481" s="19">
        <v>133.0</v>
      </c>
      <c r="BS481" s="19">
        <v>105.0</v>
      </c>
      <c r="BT481" s="19">
        <v>116.0</v>
      </c>
      <c r="BU481" s="19">
        <v>247.0</v>
      </c>
      <c r="BV481" s="19">
        <v>275.0</v>
      </c>
      <c r="BW481" s="13">
        <f t="shared" si="28"/>
        <v>0.4731800766</v>
      </c>
      <c r="BX481" s="14">
        <v>-4.5</v>
      </c>
      <c r="BY481" s="29">
        <f t="shared" si="29"/>
        <v>-8.208460086</v>
      </c>
      <c r="BZ481" s="18">
        <f t="shared" si="30"/>
        <v>1.923194334</v>
      </c>
      <c r="CA481" s="18">
        <f t="shared" si="31"/>
        <v>2.335307405</v>
      </c>
      <c r="CB481" s="14">
        <f t="shared" si="32"/>
        <v>29.56224433</v>
      </c>
      <c r="CC481" s="14">
        <f t="shared" si="33"/>
        <v>31.84260333</v>
      </c>
      <c r="CD481" s="14">
        <f t="shared" si="34"/>
        <v>57.99804627</v>
      </c>
      <c r="CE481" s="14">
        <f t="shared" si="35"/>
        <v>57.66835581</v>
      </c>
      <c r="CF481" s="14">
        <f t="shared" si="36"/>
        <v>-8.584496337</v>
      </c>
      <c r="CG481" s="7">
        <v>2183.866667</v>
      </c>
      <c r="CH481" s="7">
        <v>70.0</v>
      </c>
      <c r="CI481" s="7">
        <v>85.0</v>
      </c>
      <c r="CJ481" s="26">
        <v>1006.0</v>
      </c>
      <c r="CK481" s="7">
        <v>1074.0</v>
      </c>
      <c r="CL481" s="7">
        <v>504.0</v>
      </c>
      <c r="CM481" s="7">
        <v>488.0</v>
      </c>
      <c r="CN481" s="7">
        <v>531.0</v>
      </c>
      <c r="CO481" s="7">
        <v>452.0</v>
      </c>
      <c r="CP481" s="19">
        <v>5.0</v>
      </c>
      <c r="CQ481" s="19">
        <v>7.0</v>
      </c>
      <c r="CR481" s="26">
        <f t="shared" si="37"/>
        <v>2</v>
      </c>
      <c r="CS481" s="18">
        <f t="shared" si="38"/>
        <v>0.5322609261</v>
      </c>
      <c r="CT481" s="18">
        <f t="shared" si="39"/>
        <v>0.7451652966</v>
      </c>
      <c r="CU481" s="18">
        <f t="shared" si="40"/>
        <v>0.2129043705</v>
      </c>
      <c r="CV481" s="30">
        <v>19.88</v>
      </c>
      <c r="CW481" s="30">
        <v>21.14</v>
      </c>
      <c r="CX481" s="30">
        <v>16.26</v>
      </c>
      <c r="CY481" s="30">
        <v>20.06</v>
      </c>
      <c r="CZ481" s="30">
        <v>21.48</v>
      </c>
      <c r="DA481" s="30">
        <v>20.71</v>
      </c>
      <c r="DB481" s="7">
        <v>0.0</v>
      </c>
      <c r="DC481" s="7">
        <v>3.0</v>
      </c>
      <c r="DD481" s="13">
        <f t="shared" si="41"/>
        <v>0</v>
      </c>
      <c r="DE481" s="7">
        <v>0.0</v>
      </c>
      <c r="DF481" s="7">
        <v>-0.24</v>
      </c>
      <c r="DG481" s="7">
        <v>2.0</v>
      </c>
      <c r="DH481" s="7">
        <v>0.0</v>
      </c>
      <c r="DI481" s="7">
        <v>1.0</v>
      </c>
      <c r="DJ481" s="8" t="s">
        <v>4628</v>
      </c>
      <c r="DK481" s="7" t="s">
        <v>4629</v>
      </c>
    </row>
    <row r="482" ht="12.75" customHeight="1">
      <c r="A482" s="7" t="s">
        <v>2294</v>
      </c>
      <c r="B482" s="7" t="s">
        <v>2295</v>
      </c>
      <c r="C482" s="8" t="s">
        <v>231</v>
      </c>
      <c r="D482" s="9" t="s">
        <v>174</v>
      </c>
      <c r="E482" s="7">
        <v>67.0</v>
      </c>
      <c r="F482" s="7">
        <v>6.0</v>
      </c>
      <c r="G482" s="7">
        <v>11.0</v>
      </c>
      <c r="H482" s="24">
        <f t="shared" si="1"/>
        <v>17</v>
      </c>
      <c r="I482" s="25">
        <f t="shared" si="2"/>
        <v>0.8711371756</v>
      </c>
      <c r="J482" s="19">
        <v>6.0</v>
      </c>
      <c r="K482" s="19">
        <v>6.0</v>
      </c>
      <c r="L482" s="19">
        <v>5.0</v>
      </c>
      <c r="M482" s="19">
        <v>82.0</v>
      </c>
      <c r="N482" s="19">
        <v>32.0</v>
      </c>
      <c r="O482" s="19">
        <v>49.0</v>
      </c>
      <c r="P482" s="19">
        <v>52.0</v>
      </c>
      <c r="Q482" s="10">
        <f t="shared" si="3"/>
        <v>0.07317073171</v>
      </c>
      <c r="R482" s="10">
        <f t="shared" si="4"/>
        <v>0.03680981595</v>
      </c>
      <c r="S482" s="7">
        <v>70253.0</v>
      </c>
      <c r="T482" s="14">
        <f t="shared" si="5"/>
        <v>17.47587065</v>
      </c>
      <c r="U482" s="14">
        <v>1114.53</v>
      </c>
      <c r="V482" s="14">
        <f t="shared" si="6"/>
        <v>16.63477612</v>
      </c>
      <c r="W482" s="14">
        <v>2091.57</v>
      </c>
      <c r="X482" s="14">
        <f t="shared" si="7"/>
        <v>31.21746269</v>
      </c>
      <c r="Y482" s="13">
        <f t="shared" si="8"/>
        <v>0.3476279592</v>
      </c>
      <c r="Z482" s="12">
        <f t="shared" si="9"/>
        <v>59.1</v>
      </c>
      <c r="AA482" s="19">
        <v>66.0</v>
      </c>
      <c r="AB482" s="19">
        <v>71.0</v>
      </c>
      <c r="AC482" s="19">
        <v>125.0</v>
      </c>
      <c r="AD482" s="19">
        <v>29.0</v>
      </c>
      <c r="AE482" s="19">
        <v>6.0</v>
      </c>
      <c r="AF482" s="10">
        <f t="shared" si="10"/>
        <v>0.1</v>
      </c>
      <c r="AG482" s="10">
        <f t="shared" si="11"/>
        <v>0.1833333333</v>
      </c>
      <c r="AH482" s="10">
        <f t="shared" si="12"/>
        <v>0.2833333333</v>
      </c>
      <c r="AI482" s="19">
        <v>415.0</v>
      </c>
      <c r="AJ482" s="13">
        <f t="shared" si="13"/>
        <v>0.3531914894</v>
      </c>
      <c r="AK482" s="19">
        <v>333.0</v>
      </c>
      <c r="AL482" s="13">
        <f t="shared" si="14"/>
        <v>0.2834042553</v>
      </c>
      <c r="AM482" s="19">
        <v>427.0</v>
      </c>
      <c r="AN482" s="13">
        <f t="shared" si="15"/>
        <v>0.3634042553</v>
      </c>
      <c r="AO482" s="13">
        <f t="shared" si="16"/>
        <v>0.5548128342</v>
      </c>
      <c r="AP482" s="8">
        <v>7.0</v>
      </c>
      <c r="AQ482" s="14">
        <v>5.44</v>
      </c>
      <c r="AR482" s="19">
        <v>17.57</v>
      </c>
      <c r="AS482" s="26">
        <v>4.0</v>
      </c>
      <c r="AT482" s="27">
        <v>0.632</v>
      </c>
      <c r="AU482" s="8">
        <v>4.0</v>
      </c>
      <c r="AV482" s="27">
        <v>0.167</v>
      </c>
      <c r="AW482" s="19">
        <v>50.18</v>
      </c>
      <c r="AX482" s="19">
        <v>17.53</v>
      </c>
      <c r="AY482" s="27">
        <v>3.092</v>
      </c>
      <c r="AZ482" s="27">
        <v>7.657</v>
      </c>
      <c r="BA482" s="19">
        <v>52.69</v>
      </c>
      <c r="BB482" s="13">
        <f t="shared" si="17"/>
        <v>0.1015228426</v>
      </c>
      <c r="BC482" s="28">
        <f t="shared" si="18"/>
        <v>0.9343339587</v>
      </c>
      <c r="BD482" s="26">
        <f t="shared" si="19"/>
        <v>1035.856801</v>
      </c>
      <c r="BE482" s="13">
        <f t="shared" si="20"/>
        <v>0.03585680136</v>
      </c>
      <c r="BF482" s="18">
        <f t="shared" si="21"/>
        <v>3.230061102</v>
      </c>
      <c r="BG482" s="18">
        <f t="shared" si="22"/>
        <v>1.884202309</v>
      </c>
      <c r="BH482" s="14">
        <f t="shared" si="23"/>
        <v>31.81610185</v>
      </c>
      <c r="BI482" s="14">
        <f t="shared" si="24"/>
        <v>28.69370946</v>
      </c>
      <c r="BJ482" s="14">
        <f t="shared" si="25"/>
        <v>57.17208151</v>
      </c>
      <c r="BK482" s="14">
        <f t="shared" si="26"/>
        <v>52.1654868</v>
      </c>
      <c r="BL482" s="14">
        <f t="shared" si="27"/>
        <v>5.006594708</v>
      </c>
      <c r="BM482" s="19">
        <v>60.0</v>
      </c>
      <c r="BN482" s="19">
        <v>35.0</v>
      </c>
      <c r="BO482" s="26">
        <v>531.0</v>
      </c>
      <c r="BP482" s="26">
        <v>498.0</v>
      </c>
      <c r="BQ482" s="19">
        <v>200.0</v>
      </c>
      <c r="BR482" s="19">
        <v>189.0</v>
      </c>
      <c r="BS482" s="19">
        <v>271.0</v>
      </c>
      <c r="BT482" s="19">
        <v>247.0</v>
      </c>
      <c r="BU482" s="19">
        <v>533.0</v>
      </c>
      <c r="BV482" s="19">
        <v>457.0</v>
      </c>
      <c r="BW482" s="13">
        <f t="shared" si="28"/>
        <v>0.5383838384</v>
      </c>
      <c r="BX482" s="14">
        <v>-1.84</v>
      </c>
      <c r="BY482" s="29">
        <f t="shared" si="29"/>
        <v>-3.888913313</v>
      </c>
      <c r="BZ482" s="18">
        <f t="shared" si="30"/>
        <v>2.359280565</v>
      </c>
      <c r="CA482" s="18">
        <f t="shared" si="31"/>
        <v>1.966067137</v>
      </c>
      <c r="CB482" s="14">
        <f t="shared" si="32"/>
        <v>32.37457219</v>
      </c>
      <c r="CC482" s="14">
        <f t="shared" si="33"/>
        <v>28.40498902</v>
      </c>
      <c r="CD482" s="14">
        <f t="shared" si="34"/>
        <v>57.87727163</v>
      </c>
      <c r="CE482" s="14">
        <f t="shared" si="35"/>
        <v>51.3986123</v>
      </c>
      <c r="CF482" s="14">
        <f t="shared" si="36"/>
        <v>-1.472064621</v>
      </c>
      <c r="CG482" s="7">
        <v>3204.366667</v>
      </c>
      <c r="CH482" s="7">
        <v>126.0</v>
      </c>
      <c r="CI482" s="7">
        <v>105.0</v>
      </c>
      <c r="CJ482" s="26">
        <v>1603.0</v>
      </c>
      <c r="CK482" s="7">
        <v>1412.0</v>
      </c>
      <c r="CL482" s="7">
        <v>599.0</v>
      </c>
      <c r="CM482" s="7">
        <v>539.0</v>
      </c>
      <c r="CN482" s="7">
        <v>763.0</v>
      </c>
      <c r="CO482" s="7">
        <v>689.0</v>
      </c>
      <c r="CP482" s="19">
        <v>7.0</v>
      </c>
      <c r="CQ482" s="19">
        <v>5.0</v>
      </c>
      <c r="CR482" s="26">
        <f t="shared" si="37"/>
        <v>-2</v>
      </c>
      <c r="CS482" s="18">
        <f t="shared" si="38"/>
        <v>0.3587035429</v>
      </c>
      <c r="CT482" s="18">
        <f t="shared" si="39"/>
        <v>0.2562168164</v>
      </c>
      <c r="CU482" s="18">
        <f t="shared" si="40"/>
        <v>-0.1024867265</v>
      </c>
      <c r="CV482" s="30">
        <v>45.38</v>
      </c>
      <c r="CW482" s="30">
        <v>39.37</v>
      </c>
      <c r="CX482" s="30">
        <v>48.99</v>
      </c>
      <c r="CY482" s="30">
        <v>45.38</v>
      </c>
      <c r="CZ482" s="30">
        <v>55.12</v>
      </c>
      <c r="DA482" s="30">
        <v>42.31</v>
      </c>
      <c r="DB482" s="7">
        <v>0.0</v>
      </c>
      <c r="DC482" s="7">
        <v>0.0</v>
      </c>
      <c r="DD482" s="13" t="str">
        <f t="shared" si="41"/>
        <v> </v>
      </c>
      <c r="DE482" s="7">
        <v>0.0</v>
      </c>
      <c r="DF482" s="7">
        <v>0.0</v>
      </c>
      <c r="DG482" s="7">
        <v>0.0</v>
      </c>
      <c r="DH482" s="7">
        <v>0.0</v>
      </c>
      <c r="DI482" s="7">
        <v>0.0</v>
      </c>
      <c r="DJ482" s="8" t="s">
        <v>4630</v>
      </c>
      <c r="DK482" s="7" t="s">
        <v>4631</v>
      </c>
    </row>
    <row r="483" ht="12.75" customHeight="1">
      <c r="A483" s="7" t="s">
        <v>2298</v>
      </c>
      <c r="B483" s="7" t="s">
        <v>2299</v>
      </c>
      <c r="C483" s="8" t="s">
        <v>542</v>
      </c>
      <c r="D483" s="9" t="s">
        <v>159</v>
      </c>
      <c r="E483" s="7">
        <v>4.0</v>
      </c>
      <c r="F483" s="7">
        <v>0.0</v>
      </c>
      <c r="G483" s="7">
        <v>0.0</v>
      </c>
      <c r="H483" s="24">
        <f t="shared" si="1"/>
        <v>0</v>
      </c>
      <c r="I483" s="25">
        <f t="shared" si="2"/>
        <v>0</v>
      </c>
      <c r="J483" s="19">
        <v>0.0</v>
      </c>
      <c r="K483" s="19">
        <v>0.0</v>
      </c>
      <c r="L483" s="19">
        <v>0.0</v>
      </c>
      <c r="M483" s="19">
        <v>4.0</v>
      </c>
      <c r="N483" s="19">
        <v>1.0</v>
      </c>
      <c r="O483" s="19">
        <v>3.0</v>
      </c>
      <c r="P483" s="19">
        <v>6.0</v>
      </c>
      <c r="Q483" s="10">
        <f t="shared" si="3"/>
        <v>0</v>
      </c>
      <c r="R483" s="10">
        <f t="shared" si="4"/>
        <v>0</v>
      </c>
      <c r="S483" s="7">
        <v>2382.0</v>
      </c>
      <c r="T483" s="14">
        <f t="shared" si="5"/>
        <v>9.925</v>
      </c>
      <c r="U483" s="14">
        <v>39.01</v>
      </c>
      <c r="V483" s="14">
        <f t="shared" si="6"/>
        <v>9.7525</v>
      </c>
      <c r="W483" s="14">
        <v>147.08</v>
      </c>
      <c r="X483" s="14">
        <f t="shared" si="7"/>
        <v>36.77</v>
      </c>
      <c r="Y483" s="13">
        <f t="shared" si="8"/>
        <v>0.209629749</v>
      </c>
      <c r="Z483" s="12">
        <f t="shared" si="9"/>
        <v>0</v>
      </c>
      <c r="AA483" s="19">
        <v>1.0</v>
      </c>
      <c r="AB483" s="19">
        <v>3.0</v>
      </c>
      <c r="AC483" s="19">
        <v>3.0</v>
      </c>
      <c r="AD483" s="19">
        <v>0.0</v>
      </c>
      <c r="AE483" s="19">
        <v>0.0</v>
      </c>
      <c r="AF483" s="10">
        <f t="shared" si="10"/>
        <v>0</v>
      </c>
      <c r="AG483" s="10">
        <f t="shared" si="11"/>
        <v>0</v>
      </c>
      <c r="AH483" s="10">
        <f t="shared" si="12"/>
        <v>0</v>
      </c>
      <c r="AI483" s="19">
        <v>13.0</v>
      </c>
      <c r="AJ483" s="13">
        <f t="shared" si="13"/>
        <v>0.3421052632</v>
      </c>
      <c r="AK483" s="19">
        <v>10.0</v>
      </c>
      <c r="AL483" s="13">
        <f t="shared" si="14"/>
        <v>0.2631578947</v>
      </c>
      <c r="AM483" s="19">
        <v>15.0</v>
      </c>
      <c r="AN483" s="13">
        <f t="shared" si="15"/>
        <v>0.3947368421</v>
      </c>
      <c r="AO483" s="13">
        <f t="shared" si="16"/>
        <v>0.5652173913</v>
      </c>
      <c r="AP483" s="8">
        <v>11.0</v>
      </c>
      <c r="AQ483" s="14">
        <v>5.07</v>
      </c>
      <c r="AR483" s="19">
        <v>17.99</v>
      </c>
      <c r="AS483" s="26">
        <v>1.0</v>
      </c>
      <c r="AT483" s="27">
        <v>2.169</v>
      </c>
      <c r="AU483" s="8">
        <v>1.0</v>
      </c>
      <c r="AV483" s="27">
        <v>1.6840000000000002</v>
      </c>
      <c r="AW483" s="19">
        <v>47.43</v>
      </c>
      <c r="AX483" s="19">
        <v>17.38</v>
      </c>
      <c r="AY483" s="27">
        <v>-2.281</v>
      </c>
      <c r="AZ483" s="27">
        <v>-7.302</v>
      </c>
      <c r="BA483" s="19">
        <v>49.94</v>
      </c>
      <c r="BB483" s="13">
        <f t="shared" si="17"/>
        <v>0.05882352941</v>
      </c>
      <c r="BC483" s="28">
        <f t="shared" si="18"/>
        <v>0.8823529412</v>
      </c>
      <c r="BD483" s="26">
        <f t="shared" si="19"/>
        <v>941.1764706</v>
      </c>
      <c r="BE483" s="13">
        <f t="shared" si="20"/>
        <v>-0.05882352941</v>
      </c>
      <c r="BF483" s="18">
        <f t="shared" si="21"/>
        <v>1.538067162</v>
      </c>
      <c r="BG483" s="18">
        <f t="shared" si="22"/>
        <v>3.076134325</v>
      </c>
      <c r="BH483" s="14">
        <f t="shared" si="23"/>
        <v>26.14714176</v>
      </c>
      <c r="BI483" s="14">
        <f t="shared" si="24"/>
        <v>26.14714176</v>
      </c>
      <c r="BJ483" s="14">
        <f t="shared" si="25"/>
        <v>58.44655217</v>
      </c>
      <c r="BK483" s="14">
        <f t="shared" si="26"/>
        <v>49.21814919</v>
      </c>
      <c r="BL483" s="14">
        <f t="shared" si="27"/>
        <v>9.228402974</v>
      </c>
      <c r="BM483" s="19">
        <v>1.0</v>
      </c>
      <c r="BN483" s="19">
        <v>2.0</v>
      </c>
      <c r="BO483" s="26">
        <v>16.0</v>
      </c>
      <c r="BP483" s="26">
        <v>15.0</v>
      </c>
      <c r="BQ483" s="19">
        <v>10.0</v>
      </c>
      <c r="BR483" s="19">
        <v>6.0</v>
      </c>
      <c r="BS483" s="19">
        <v>11.0</v>
      </c>
      <c r="BT483" s="19">
        <v>9.0</v>
      </c>
      <c r="BU483" s="19">
        <v>20.0</v>
      </c>
      <c r="BV483" s="19">
        <v>20.0</v>
      </c>
      <c r="BW483" s="13">
        <f t="shared" si="28"/>
        <v>0.5</v>
      </c>
      <c r="BX483" s="14">
        <v>11.31</v>
      </c>
      <c r="BY483" s="29">
        <f t="shared" si="29"/>
        <v>16.55918558</v>
      </c>
      <c r="BZ483" s="18">
        <f t="shared" si="30"/>
        <v>2.574646885</v>
      </c>
      <c r="CA483" s="18">
        <f t="shared" si="31"/>
        <v>2.252816024</v>
      </c>
      <c r="CB483" s="14">
        <f t="shared" si="32"/>
        <v>23.81548368</v>
      </c>
      <c r="CC483" s="14">
        <f t="shared" si="33"/>
        <v>35.0795638</v>
      </c>
      <c r="CD483" s="14">
        <f t="shared" si="34"/>
        <v>46.98730564</v>
      </c>
      <c r="CE483" s="14">
        <f t="shared" si="35"/>
        <v>62.75701781</v>
      </c>
      <c r="CF483" s="14">
        <f t="shared" si="36"/>
        <v>24.99811514</v>
      </c>
      <c r="CG483" s="7">
        <v>186.433333</v>
      </c>
      <c r="CH483" s="7">
        <v>8.0</v>
      </c>
      <c r="CI483" s="7">
        <v>7.0</v>
      </c>
      <c r="CJ483" s="26">
        <v>66.0</v>
      </c>
      <c r="CK483" s="7">
        <v>102.0</v>
      </c>
      <c r="CL483" s="7">
        <v>37.0</v>
      </c>
      <c r="CM483" s="7">
        <v>36.0</v>
      </c>
      <c r="CN483" s="7">
        <v>35.0</v>
      </c>
      <c r="CO483" s="7">
        <v>50.0</v>
      </c>
      <c r="CP483" s="19">
        <v>0.0</v>
      </c>
      <c r="CQ483" s="19">
        <v>1.0</v>
      </c>
      <c r="CR483" s="26">
        <f t="shared" si="37"/>
        <v>1</v>
      </c>
      <c r="CS483" s="18">
        <f t="shared" si="38"/>
        <v>0</v>
      </c>
      <c r="CT483" s="18">
        <f t="shared" si="39"/>
        <v>1.511335013</v>
      </c>
      <c r="CU483" s="18">
        <f t="shared" si="40"/>
        <v>1.511335013</v>
      </c>
      <c r="CV483" s="30">
        <v>1.57</v>
      </c>
      <c r="CW483" s="30">
        <v>1.7000000000000002</v>
      </c>
      <c r="CX483" s="30">
        <v>0.89</v>
      </c>
      <c r="CY483" s="30">
        <v>0.58</v>
      </c>
      <c r="CZ483" s="30">
        <v>0.93</v>
      </c>
      <c r="DA483" s="30">
        <v>2.16</v>
      </c>
      <c r="DB483" s="7">
        <v>0.0</v>
      </c>
      <c r="DC483" s="7">
        <v>0.0</v>
      </c>
      <c r="DD483" s="13" t="str">
        <f t="shared" si="41"/>
        <v> </v>
      </c>
      <c r="DE483" s="7">
        <v>0.0</v>
      </c>
      <c r="DF483" s="7">
        <v>0.0</v>
      </c>
      <c r="DG483" s="7">
        <v>0.0</v>
      </c>
      <c r="DH483" s="7">
        <v>0.0</v>
      </c>
      <c r="DI483" s="7">
        <v>0.0</v>
      </c>
      <c r="DJ483" s="8" t="s">
        <v>4632</v>
      </c>
      <c r="DK483" s="7" t="s">
        <v>4633</v>
      </c>
    </row>
    <row r="484" ht="12.75" customHeight="1">
      <c r="A484" s="7" t="s">
        <v>164</v>
      </c>
      <c r="B484" s="7" t="s">
        <v>2302</v>
      </c>
      <c r="C484" s="8" t="s">
        <v>394</v>
      </c>
      <c r="D484" s="9" t="s">
        <v>174</v>
      </c>
      <c r="E484" s="7">
        <v>28.0</v>
      </c>
      <c r="F484" s="7">
        <v>1.0</v>
      </c>
      <c r="G484" s="7">
        <v>5.0</v>
      </c>
      <c r="H484" s="24">
        <f t="shared" si="1"/>
        <v>6</v>
      </c>
      <c r="I484" s="25">
        <f t="shared" si="2"/>
        <v>0.732526198</v>
      </c>
      <c r="J484" s="19">
        <v>1.0</v>
      </c>
      <c r="K484" s="19">
        <v>3.0</v>
      </c>
      <c r="L484" s="19">
        <v>2.0</v>
      </c>
      <c r="M484" s="19">
        <v>17.0</v>
      </c>
      <c r="N484" s="19">
        <v>15.0</v>
      </c>
      <c r="O484" s="19">
        <v>20.0</v>
      </c>
      <c r="P484" s="19">
        <v>10.0</v>
      </c>
      <c r="Q484" s="10">
        <f t="shared" si="3"/>
        <v>0.05882352941</v>
      </c>
      <c r="R484" s="10">
        <f t="shared" si="4"/>
        <v>0.01923076923</v>
      </c>
      <c r="S484" s="7">
        <v>29487.0</v>
      </c>
      <c r="T484" s="14">
        <f t="shared" si="5"/>
        <v>17.55178571</v>
      </c>
      <c r="U484" s="14">
        <v>463.08</v>
      </c>
      <c r="V484" s="14">
        <f t="shared" si="6"/>
        <v>16.53857143</v>
      </c>
      <c r="W484" s="14">
        <v>865.98</v>
      </c>
      <c r="X484" s="14">
        <f t="shared" si="7"/>
        <v>30.92785714</v>
      </c>
      <c r="Y484" s="13">
        <f t="shared" si="8"/>
        <v>0.3484267076</v>
      </c>
      <c r="Z484" s="12">
        <f t="shared" si="9"/>
        <v>28.75</v>
      </c>
      <c r="AA484" s="19">
        <v>57.0</v>
      </c>
      <c r="AB484" s="19">
        <v>12.0</v>
      </c>
      <c r="AC484" s="19">
        <v>36.0</v>
      </c>
      <c r="AD484" s="19">
        <v>17.0</v>
      </c>
      <c r="AE484" s="19">
        <v>3.0</v>
      </c>
      <c r="AF484" s="10">
        <f t="shared" si="10"/>
        <v>0.04166666667</v>
      </c>
      <c r="AG484" s="10">
        <f t="shared" si="11"/>
        <v>0.2083333333</v>
      </c>
      <c r="AH484" s="10">
        <f t="shared" si="12"/>
        <v>0.25</v>
      </c>
      <c r="AI484" s="19">
        <v>145.0</v>
      </c>
      <c r="AJ484" s="13">
        <f t="shared" si="13"/>
        <v>0.3625</v>
      </c>
      <c r="AK484" s="19">
        <v>121.0</v>
      </c>
      <c r="AL484" s="13">
        <f t="shared" si="14"/>
        <v>0.3025</v>
      </c>
      <c r="AM484" s="19">
        <v>134.0</v>
      </c>
      <c r="AN484" s="13">
        <f t="shared" si="15"/>
        <v>0.335</v>
      </c>
      <c r="AO484" s="13">
        <f t="shared" si="16"/>
        <v>0.545112782</v>
      </c>
      <c r="AP484" s="8">
        <v>6.0</v>
      </c>
      <c r="AQ484" s="14">
        <v>1.66</v>
      </c>
      <c r="AR484" s="19">
        <v>17.19</v>
      </c>
      <c r="AS484" s="26">
        <v>5.0</v>
      </c>
      <c r="AT484" s="27">
        <v>-0.147</v>
      </c>
      <c r="AU484" s="8">
        <v>5.0</v>
      </c>
      <c r="AV484" s="27">
        <v>-0.579</v>
      </c>
      <c r="AW484" s="19">
        <v>49.98</v>
      </c>
      <c r="AX484" s="19">
        <v>16.66</v>
      </c>
      <c r="AY484" s="27">
        <v>1.557</v>
      </c>
      <c r="AZ484" s="27">
        <v>2.108</v>
      </c>
      <c r="BA484" s="19">
        <v>50.14</v>
      </c>
      <c r="BB484" s="13">
        <f t="shared" si="17"/>
        <v>0.1043478261</v>
      </c>
      <c r="BC484" s="28">
        <f t="shared" si="18"/>
        <v>0.9247787611</v>
      </c>
      <c r="BD484" s="26">
        <f t="shared" si="19"/>
        <v>1029.126587</v>
      </c>
      <c r="BE484" s="13">
        <f t="shared" si="20"/>
        <v>0.02912658715</v>
      </c>
      <c r="BF484" s="18">
        <f t="shared" si="21"/>
        <v>3.10961389</v>
      </c>
      <c r="BG484" s="18">
        <f t="shared" si="22"/>
        <v>2.202643172</v>
      </c>
      <c r="BH484" s="14">
        <f t="shared" si="23"/>
        <v>29.80046644</v>
      </c>
      <c r="BI484" s="14">
        <f t="shared" si="24"/>
        <v>29.28219746</v>
      </c>
      <c r="BJ484" s="14">
        <f t="shared" si="25"/>
        <v>56.36175175</v>
      </c>
      <c r="BK484" s="14">
        <f t="shared" si="26"/>
        <v>58.56439492</v>
      </c>
      <c r="BL484" s="14">
        <f t="shared" si="27"/>
        <v>-2.202643172</v>
      </c>
      <c r="BM484" s="19">
        <v>24.0</v>
      </c>
      <c r="BN484" s="19">
        <v>17.0</v>
      </c>
      <c r="BO484" s="26">
        <v>206.0</v>
      </c>
      <c r="BP484" s="26">
        <v>209.0</v>
      </c>
      <c r="BQ484" s="19">
        <v>83.0</v>
      </c>
      <c r="BR484" s="19">
        <v>72.0</v>
      </c>
      <c r="BS484" s="19">
        <v>122.0</v>
      </c>
      <c r="BT484" s="19">
        <v>154.0</v>
      </c>
      <c r="BU484" s="19">
        <v>191.0</v>
      </c>
      <c r="BV484" s="19">
        <v>218.0</v>
      </c>
      <c r="BW484" s="13">
        <f t="shared" si="28"/>
        <v>0.466992665</v>
      </c>
      <c r="BX484" s="14">
        <v>-7.19</v>
      </c>
      <c r="BY484" s="29">
        <f t="shared" si="29"/>
        <v>-6.062349939</v>
      </c>
      <c r="BZ484" s="18">
        <f t="shared" si="30"/>
        <v>2.350193966</v>
      </c>
      <c r="CA484" s="18">
        <f t="shared" si="31"/>
        <v>2.169409815</v>
      </c>
      <c r="CB484" s="14">
        <f t="shared" si="32"/>
        <v>32.04399081</v>
      </c>
      <c r="CC484" s="14">
        <f t="shared" si="33"/>
        <v>28.2023276</v>
      </c>
      <c r="CD484" s="14">
        <f t="shared" si="34"/>
        <v>62.37053218</v>
      </c>
      <c r="CE484" s="14">
        <f t="shared" si="35"/>
        <v>55.0939701</v>
      </c>
      <c r="CF484" s="14">
        <f t="shared" si="36"/>
        <v>-9.47920526</v>
      </c>
      <c r="CG484" s="7">
        <v>1327.55</v>
      </c>
      <c r="CH484" s="7">
        <v>52.0</v>
      </c>
      <c r="CI484" s="7">
        <v>48.0</v>
      </c>
      <c r="CJ484" s="26">
        <v>657.0</v>
      </c>
      <c r="CK484" s="7">
        <v>576.0</v>
      </c>
      <c r="CL484" s="7">
        <v>280.0</v>
      </c>
      <c r="CM484" s="7">
        <v>206.0</v>
      </c>
      <c r="CN484" s="7">
        <v>391.0</v>
      </c>
      <c r="CO484" s="7">
        <v>389.0</v>
      </c>
      <c r="CP484" s="19">
        <v>0.0</v>
      </c>
      <c r="CQ484" s="19">
        <v>2.0</v>
      </c>
      <c r="CR484" s="26">
        <f t="shared" si="37"/>
        <v>2</v>
      </c>
      <c r="CS484" s="18">
        <f t="shared" si="38"/>
        <v>0</v>
      </c>
      <c r="CT484" s="18">
        <f t="shared" si="39"/>
        <v>0.2441753993</v>
      </c>
      <c r="CU484" s="18">
        <f t="shared" si="40"/>
        <v>0.2441753993</v>
      </c>
      <c r="CV484" s="30">
        <v>15.74</v>
      </c>
      <c r="CW484" s="30">
        <v>17.96</v>
      </c>
      <c r="CX484" s="30">
        <v>22.18</v>
      </c>
      <c r="CY484" s="30">
        <v>14.4</v>
      </c>
      <c r="CZ484" s="30">
        <v>17.36</v>
      </c>
      <c r="DA484" s="30">
        <v>15.33</v>
      </c>
      <c r="DB484" s="7">
        <v>0.0</v>
      </c>
      <c r="DC484" s="7">
        <v>0.0</v>
      </c>
      <c r="DD484" s="13" t="str">
        <f t="shared" si="41"/>
        <v> </v>
      </c>
      <c r="DE484" s="7">
        <v>0.0</v>
      </c>
      <c r="DF484" s="7">
        <v>0.0</v>
      </c>
      <c r="DG484" s="7">
        <v>0.0</v>
      </c>
      <c r="DH484" s="7">
        <v>0.0</v>
      </c>
      <c r="DI484" s="7">
        <v>0.0</v>
      </c>
      <c r="DJ484" s="8" t="s">
        <v>4634</v>
      </c>
      <c r="DK484" s="7" t="s">
        <v>4635</v>
      </c>
    </row>
    <row r="485" ht="12.75" customHeight="1">
      <c r="A485" s="7" t="s">
        <v>1115</v>
      </c>
      <c r="B485" s="7" t="s">
        <v>2304</v>
      </c>
      <c r="C485" s="8" t="s">
        <v>325</v>
      </c>
      <c r="D485" s="9" t="s">
        <v>260</v>
      </c>
      <c r="E485" s="7">
        <v>64.0</v>
      </c>
      <c r="F485" s="7">
        <v>6.0</v>
      </c>
      <c r="G485" s="7">
        <v>6.0</v>
      </c>
      <c r="H485" s="24">
        <f t="shared" si="1"/>
        <v>12</v>
      </c>
      <c r="I485" s="25">
        <f t="shared" si="2"/>
        <v>1.084909214</v>
      </c>
      <c r="J485" s="19">
        <v>6.0</v>
      </c>
      <c r="K485" s="19">
        <v>1.0</v>
      </c>
      <c r="L485" s="19">
        <v>5.0</v>
      </c>
      <c r="M485" s="19">
        <v>60.0</v>
      </c>
      <c r="N485" s="19">
        <v>21.0</v>
      </c>
      <c r="O485" s="19">
        <v>12.0</v>
      </c>
      <c r="P485" s="19">
        <v>47.0</v>
      </c>
      <c r="Q485" s="10">
        <f t="shared" si="3"/>
        <v>0.1</v>
      </c>
      <c r="R485" s="10">
        <f t="shared" si="4"/>
        <v>0.06451612903</v>
      </c>
      <c r="S485" s="7">
        <v>39819.0</v>
      </c>
      <c r="T485" s="14">
        <f t="shared" si="5"/>
        <v>10.36953125</v>
      </c>
      <c r="U485" s="14">
        <v>644.58</v>
      </c>
      <c r="V485" s="14">
        <f t="shared" si="6"/>
        <v>10.0715625</v>
      </c>
      <c r="W485" s="14">
        <v>2371.59</v>
      </c>
      <c r="X485" s="14">
        <f t="shared" si="7"/>
        <v>37.05609375</v>
      </c>
      <c r="Y485" s="13">
        <f t="shared" si="8"/>
        <v>0.2137081133</v>
      </c>
      <c r="Z485" s="12">
        <f t="shared" si="9"/>
        <v>14.75</v>
      </c>
      <c r="AA485" s="19">
        <v>23.0</v>
      </c>
      <c r="AB485" s="19">
        <v>146.0</v>
      </c>
      <c r="AC485" s="19">
        <v>47.0</v>
      </c>
      <c r="AD485" s="19">
        <v>12.0</v>
      </c>
      <c r="AE485" s="19">
        <v>16.0</v>
      </c>
      <c r="AF485" s="10">
        <f t="shared" si="10"/>
        <v>0.375</v>
      </c>
      <c r="AG485" s="10">
        <f t="shared" si="11"/>
        <v>0.375</v>
      </c>
      <c r="AH485" s="10">
        <f t="shared" si="12"/>
        <v>0.75</v>
      </c>
      <c r="AI485" s="19">
        <v>214.0</v>
      </c>
      <c r="AJ485" s="13">
        <f t="shared" si="13"/>
        <v>0.3375394322</v>
      </c>
      <c r="AK485" s="19">
        <v>229.0</v>
      </c>
      <c r="AL485" s="13">
        <f t="shared" si="14"/>
        <v>0.3611987382</v>
      </c>
      <c r="AM485" s="19">
        <v>191.0</v>
      </c>
      <c r="AN485" s="13">
        <f t="shared" si="15"/>
        <v>0.3012618297</v>
      </c>
      <c r="AO485" s="13">
        <f t="shared" si="16"/>
        <v>0.4830699774</v>
      </c>
      <c r="AP485" s="8">
        <v>8.0</v>
      </c>
      <c r="AQ485" s="14">
        <v>0.63</v>
      </c>
      <c r="AR485" s="19">
        <v>16.98</v>
      </c>
      <c r="AS485" s="26">
        <v>12.0</v>
      </c>
      <c r="AT485" s="27">
        <v>-0.031</v>
      </c>
      <c r="AU485" s="8">
        <v>15.0</v>
      </c>
      <c r="AV485" s="27">
        <v>0.111</v>
      </c>
      <c r="AW485" s="19">
        <v>49.87</v>
      </c>
      <c r="AX485" s="19">
        <v>16.59</v>
      </c>
      <c r="AY485" s="27">
        <v>-2.137</v>
      </c>
      <c r="AZ485" s="27">
        <v>-4.239</v>
      </c>
      <c r="BA485" s="19">
        <v>49.03</v>
      </c>
      <c r="BB485" s="13">
        <f t="shared" si="17"/>
        <v>0.06779661017</v>
      </c>
      <c r="BC485" s="28">
        <f t="shared" si="18"/>
        <v>0.964028777</v>
      </c>
      <c r="BD485" s="26">
        <f t="shared" si="19"/>
        <v>1031.825387</v>
      </c>
      <c r="BE485" s="13">
        <f t="shared" si="20"/>
        <v>0.03182538715</v>
      </c>
      <c r="BF485" s="18">
        <f t="shared" si="21"/>
        <v>1.489341897</v>
      </c>
      <c r="BG485" s="18">
        <f t="shared" si="22"/>
        <v>0.9308386857</v>
      </c>
      <c r="BH485" s="14">
        <f t="shared" si="23"/>
        <v>21.96779298</v>
      </c>
      <c r="BI485" s="14">
        <f t="shared" si="24"/>
        <v>25.87731546</v>
      </c>
      <c r="BJ485" s="14">
        <f t="shared" si="25"/>
        <v>38.62980545</v>
      </c>
      <c r="BK485" s="14">
        <f t="shared" si="26"/>
        <v>46.72810202</v>
      </c>
      <c r="BL485" s="14">
        <f t="shared" si="27"/>
        <v>-8.098296565</v>
      </c>
      <c r="BM485" s="19">
        <v>16.0</v>
      </c>
      <c r="BN485" s="19">
        <v>10.0</v>
      </c>
      <c r="BO485" s="26">
        <v>220.0</v>
      </c>
      <c r="BP485" s="26">
        <v>268.0</v>
      </c>
      <c r="BQ485" s="19">
        <v>94.0</v>
      </c>
      <c r="BR485" s="19">
        <v>110.0</v>
      </c>
      <c r="BS485" s="19">
        <v>85.0</v>
      </c>
      <c r="BT485" s="19">
        <v>114.0</v>
      </c>
      <c r="BU485" s="19">
        <v>162.0</v>
      </c>
      <c r="BV485" s="19">
        <v>219.0</v>
      </c>
      <c r="BW485" s="13">
        <f t="shared" si="28"/>
        <v>0.4251968504</v>
      </c>
      <c r="BX485" s="14">
        <v>-8.56</v>
      </c>
      <c r="BY485" s="29">
        <f t="shared" si="29"/>
        <v>-3.431976023</v>
      </c>
      <c r="BZ485" s="18">
        <f t="shared" si="30"/>
        <v>2.487740966</v>
      </c>
      <c r="CA485" s="18">
        <f t="shared" si="31"/>
        <v>1.910585062</v>
      </c>
      <c r="CB485" s="14">
        <f t="shared" si="32"/>
        <v>27.50446412</v>
      </c>
      <c r="CC485" s="14">
        <f t="shared" si="33"/>
        <v>28.59907014</v>
      </c>
      <c r="CD485" s="14">
        <f t="shared" si="34"/>
        <v>47.18747064</v>
      </c>
      <c r="CE485" s="14">
        <f t="shared" si="35"/>
        <v>51.1081504</v>
      </c>
      <c r="CF485" s="14">
        <f t="shared" si="36"/>
        <v>-4.177616803</v>
      </c>
      <c r="CG485" s="7">
        <v>3014.783333</v>
      </c>
      <c r="CH485" s="7">
        <v>125.0</v>
      </c>
      <c r="CI485" s="7">
        <v>96.0</v>
      </c>
      <c r="CJ485" s="26">
        <v>1257.0</v>
      </c>
      <c r="CK485" s="7">
        <v>1341.0</v>
      </c>
      <c r="CL485" s="7">
        <v>498.0</v>
      </c>
      <c r="CM485" s="7">
        <v>554.0</v>
      </c>
      <c r="CN485" s="7">
        <v>491.0</v>
      </c>
      <c r="CO485" s="7">
        <v>577.0</v>
      </c>
      <c r="CP485" s="19">
        <v>4.0</v>
      </c>
      <c r="CQ485" s="19">
        <v>6.0</v>
      </c>
      <c r="CR485" s="26">
        <f t="shared" si="37"/>
        <v>2</v>
      </c>
      <c r="CS485" s="18">
        <f t="shared" si="38"/>
        <v>0.3616364047</v>
      </c>
      <c r="CT485" s="18">
        <f t="shared" si="39"/>
        <v>0.5424546071</v>
      </c>
      <c r="CU485" s="18">
        <f t="shared" si="40"/>
        <v>0.1808182024</v>
      </c>
      <c r="CV485" s="30">
        <v>18.3</v>
      </c>
      <c r="CW485" s="30">
        <v>20.09</v>
      </c>
      <c r="CX485" s="30">
        <v>18.93</v>
      </c>
      <c r="CY485" s="30">
        <v>21.74</v>
      </c>
      <c r="CZ485" s="30">
        <v>19.64</v>
      </c>
      <c r="DA485" s="30">
        <v>24.05</v>
      </c>
      <c r="DB485" s="7">
        <v>306.0</v>
      </c>
      <c r="DC485" s="7">
        <v>240.0</v>
      </c>
      <c r="DD485" s="13">
        <f t="shared" si="41"/>
        <v>0.5604395604</v>
      </c>
      <c r="DE485" s="7">
        <v>1.0</v>
      </c>
      <c r="DF485" s="7">
        <v>22.0</v>
      </c>
      <c r="DG485" s="7">
        <v>182.0</v>
      </c>
      <c r="DH485" s="7">
        <v>151.0</v>
      </c>
      <c r="DI485" s="7">
        <v>182.0</v>
      </c>
      <c r="DJ485" s="8" t="s">
        <v>4636</v>
      </c>
      <c r="DK485" s="7" t="s">
        <v>4637</v>
      </c>
    </row>
    <row r="486" ht="12.75" customHeight="1">
      <c r="A486" s="7" t="s">
        <v>373</v>
      </c>
      <c r="B486" s="7" t="s">
        <v>2307</v>
      </c>
      <c r="C486" s="8" t="s">
        <v>166</v>
      </c>
      <c r="D486" s="9" t="s">
        <v>275</v>
      </c>
      <c r="E486" s="7">
        <v>72.0</v>
      </c>
      <c r="F486" s="7">
        <v>14.0</v>
      </c>
      <c r="G486" s="7">
        <v>21.0</v>
      </c>
      <c r="H486" s="24">
        <f t="shared" si="1"/>
        <v>35</v>
      </c>
      <c r="I486" s="25">
        <f t="shared" si="2"/>
        <v>1.89821929</v>
      </c>
      <c r="J486" s="19">
        <v>10.0</v>
      </c>
      <c r="K486" s="19">
        <v>7.0</v>
      </c>
      <c r="L486" s="19">
        <v>11.0</v>
      </c>
      <c r="M486" s="19">
        <v>164.0</v>
      </c>
      <c r="N486" s="19">
        <v>63.0</v>
      </c>
      <c r="O486" s="19">
        <v>55.0</v>
      </c>
      <c r="P486" s="19">
        <v>178.0</v>
      </c>
      <c r="Q486" s="10">
        <f t="shared" si="3"/>
        <v>0.08536585366</v>
      </c>
      <c r="R486" s="10">
        <f t="shared" si="4"/>
        <v>0.04964539007</v>
      </c>
      <c r="S486" s="7">
        <v>66378.0</v>
      </c>
      <c r="T486" s="14">
        <f t="shared" si="5"/>
        <v>15.36527778</v>
      </c>
      <c r="U486" s="14">
        <v>1036.27</v>
      </c>
      <c r="V486" s="14">
        <f t="shared" si="6"/>
        <v>14.39263889</v>
      </c>
      <c r="W486" s="14">
        <v>2389.52</v>
      </c>
      <c r="X486" s="14">
        <f t="shared" si="7"/>
        <v>33.18777778</v>
      </c>
      <c r="Y486" s="13">
        <f t="shared" si="8"/>
        <v>0.3024908123</v>
      </c>
      <c r="Z486" s="12">
        <f t="shared" si="9"/>
        <v>86.17777778</v>
      </c>
      <c r="AA486" s="19">
        <v>45.0</v>
      </c>
      <c r="AB486" s="19">
        <v>41.0</v>
      </c>
      <c r="AC486" s="19">
        <v>61.0</v>
      </c>
      <c r="AD486" s="19">
        <v>25.0</v>
      </c>
      <c r="AE486" s="19">
        <v>25.0</v>
      </c>
      <c r="AF486" s="10">
        <f t="shared" si="10"/>
        <v>0.2222222222</v>
      </c>
      <c r="AG486" s="10">
        <f t="shared" si="11"/>
        <v>0.4</v>
      </c>
      <c r="AH486" s="10">
        <f t="shared" si="12"/>
        <v>0.6222222222</v>
      </c>
      <c r="AI486" s="19">
        <v>368.0</v>
      </c>
      <c r="AJ486" s="13">
        <f t="shared" si="13"/>
        <v>0.3622047244</v>
      </c>
      <c r="AK486" s="19">
        <v>282.0</v>
      </c>
      <c r="AL486" s="13">
        <f t="shared" si="14"/>
        <v>0.2775590551</v>
      </c>
      <c r="AM486" s="19">
        <v>366.0</v>
      </c>
      <c r="AN486" s="13">
        <f t="shared" si="15"/>
        <v>0.3602362205</v>
      </c>
      <c r="AO486" s="13">
        <f t="shared" si="16"/>
        <v>0.5661538462</v>
      </c>
      <c r="AP486" s="8">
        <v>12.0</v>
      </c>
      <c r="AQ486" s="14">
        <v>15.06</v>
      </c>
      <c r="AR486" s="19">
        <v>17.91</v>
      </c>
      <c r="AS486" s="26">
        <v>1.0</v>
      </c>
      <c r="AT486" s="27">
        <v>0.717</v>
      </c>
      <c r="AU486" s="8">
        <v>6.0</v>
      </c>
      <c r="AV486" s="27">
        <v>0.846</v>
      </c>
      <c r="AW486" s="19">
        <v>50.5</v>
      </c>
      <c r="AX486" s="19">
        <v>19.15</v>
      </c>
      <c r="AY486" s="27">
        <v>1.439</v>
      </c>
      <c r="AZ486" s="27">
        <v>-11.451</v>
      </c>
      <c r="BA486" s="19">
        <v>44.76</v>
      </c>
      <c r="BB486" s="13">
        <f t="shared" si="17"/>
        <v>0.08122743682</v>
      </c>
      <c r="BC486" s="28">
        <f t="shared" si="18"/>
        <v>0.9291882556</v>
      </c>
      <c r="BD486" s="26">
        <f t="shared" si="19"/>
        <v>1010.415692</v>
      </c>
      <c r="BE486" s="13">
        <f t="shared" si="20"/>
        <v>0.01041569244</v>
      </c>
      <c r="BF486" s="18">
        <f t="shared" si="21"/>
        <v>2.605498567</v>
      </c>
      <c r="BG486" s="18">
        <f t="shared" si="22"/>
        <v>2.373898694</v>
      </c>
      <c r="BH486" s="14">
        <f t="shared" si="23"/>
        <v>32.07658236</v>
      </c>
      <c r="BI486" s="14">
        <f t="shared" si="24"/>
        <v>33.52408156</v>
      </c>
      <c r="BJ486" s="14">
        <f t="shared" si="25"/>
        <v>55.87346927</v>
      </c>
      <c r="BK486" s="14">
        <f t="shared" si="26"/>
        <v>64.38476459</v>
      </c>
      <c r="BL486" s="14">
        <f t="shared" si="27"/>
        <v>-8.511295319</v>
      </c>
      <c r="BM486" s="19">
        <v>45.0</v>
      </c>
      <c r="BN486" s="19">
        <v>41.0</v>
      </c>
      <c r="BO486" s="26">
        <v>509.0</v>
      </c>
      <c r="BP486" s="26">
        <v>538.0</v>
      </c>
      <c r="BQ486" s="19">
        <v>188.0</v>
      </c>
      <c r="BR486" s="19">
        <v>218.0</v>
      </c>
      <c r="BS486" s="19">
        <v>223.0</v>
      </c>
      <c r="BT486" s="19">
        <v>315.0</v>
      </c>
      <c r="BU486" s="19">
        <v>483.0</v>
      </c>
      <c r="BV486" s="19">
        <v>537.0</v>
      </c>
      <c r="BW486" s="13">
        <f t="shared" si="28"/>
        <v>0.4735294118</v>
      </c>
      <c r="BX486" s="14">
        <v>6.31</v>
      </c>
      <c r="BY486" s="29">
        <f t="shared" si="29"/>
        <v>2.108012374</v>
      </c>
      <c r="BZ486" s="18">
        <f t="shared" si="30"/>
        <v>2.099472216</v>
      </c>
      <c r="CA486" s="18">
        <f t="shared" si="31"/>
        <v>2.239437031</v>
      </c>
      <c r="CB486" s="14">
        <f t="shared" si="32"/>
        <v>27.41560802</v>
      </c>
      <c r="CC486" s="14">
        <f t="shared" si="33"/>
        <v>31.70203046</v>
      </c>
      <c r="CD486" s="14">
        <f t="shared" si="34"/>
        <v>48.72525102</v>
      </c>
      <c r="CE486" s="14">
        <f t="shared" si="35"/>
        <v>62.1093864</v>
      </c>
      <c r="CF486" s="14">
        <f t="shared" si="36"/>
        <v>4.87284006</v>
      </c>
      <c r="CG486" s="7">
        <v>3429.433333</v>
      </c>
      <c r="CH486" s="7">
        <v>120.0</v>
      </c>
      <c r="CI486" s="7">
        <v>128.0</v>
      </c>
      <c r="CJ486" s="26">
        <v>1447.0</v>
      </c>
      <c r="CK486" s="7">
        <v>1684.0</v>
      </c>
      <c r="CL486" s="7">
        <v>544.0</v>
      </c>
      <c r="CM486" s="7">
        <v>749.0</v>
      </c>
      <c r="CN486" s="7">
        <v>674.0</v>
      </c>
      <c r="CO486" s="7">
        <v>989.0</v>
      </c>
      <c r="CP486" s="19">
        <v>7.0</v>
      </c>
      <c r="CQ486" s="19">
        <v>20.0</v>
      </c>
      <c r="CR486" s="26">
        <f t="shared" si="37"/>
        <v>13</v>
      </c>
      <c r="CS486" s="18">
        <f t="shared" si="38"/>
        <v>0.3796438579</v>
      </c>
      <c r="CT486" s="18">
        <f t="shared" si="39"/>
        <v>1.084696737</v>
      </c>
      <c r="CU486" s="18">
        <f t="shared" si="40"/>
        <v>0.705052879</v>
      </c>
      <c r="CV486" s="30">
        <v>37.34</v>
      </c>
      <c r="CW486" s="30">
        <v>44.36</v>
      </c>
      <c r="CX486" s="30">
        <v>41.05</v>
      </c>
      <c r="CY486" s="30">
        <v>45.97</v>
      </c>
      <c r="CZ486" s="30">
        <v>35.4</v>
      </c>
      <c r="DA486" s="30">
        <v>45.93</v>
      </c>
      <c r="DB486" s="7">
        <v>420.0</v>
      </c>
      <c r="DC486" s="7">
        <v>448.0</v>
      </c>
      <c r="DD486" s="13">
        <f t="shared" si="41"/>
        <v>0.4838709677</v>
      </c>
      <c r="DE486" s="7">
        <v>2.86</v>
      </c>
      <c r="DF486" s="7">
        <v>-24.84</v>
      </c>
      <c r="DG486" s="7">
        <v>248.0</v>
      </c>
      <c r="DH486" s="7">
        <v>341.0</v>
      </c>
      <c r="DI486" s="7">
        <v>228.0</v>
      </c>
      <c r="DJ486" s="8" t="s">
        <v>4638</v>
      </c>
      <c r="DK486" s="7" t="s">
        <v>4639</v>
      </c>
    </row>
    <row r="487" ht="12.75" customHeight="1">
      <c r="A487" s="7" t="s">
        <v>2310</v>
      </c>
      <c r="B487" s="7" t="s">
        <v>2311</v>
      </c>
      <c r="C487" s="8" t="s">
        <v>231</v>
      </c>
      <c r="D487" s="9" t="s">
        <v>275</v>
      </c>
      <c r="E487" s="7">
        <v>57.0</v>
      </c>
      <c r="F487" s="7">
        <v>16.0</v>
      </c>
      <c r="G487" s="7">
        <v>15.0</v>
      </c>
      <c r="H487" s="24">
        <f t="shared" si="1"/>
        <v>31</v>
      </c>
      <c r="I487" s="25">
        <f t="shared" si="2"/>
        <v>2.134618695</v>
      </c>
      <c r="J487" s="19">
        <v>13.0</v>
      </c>
      <c r="K487" s="19">
        <v>9.0</v>
      </c>
      <c r="L487" s="19">
        <v>3.0</v>
      </c>
      <c r="M487" s="19">
        <v>71.0</v>
      </c>
      <c r="N487" s="19">
        <v>34.0</v>
      </c>
      <c r="O487" s="19">
        <v>42.0</v>
      </c>
      <c r="P487" s="19">
        <v>111.0</v>
      </c>
      <c r="Q487" s="10">
        <f t="shared" si="3"/>
        <v>0.2253521127</v>
      </c>
      <c r="R487" s="10">
        <f t="shared" si="4"/>
        <v>0.1088435374</v>
      </c>
      <c r="S487" s="7">
        <v>52281.0</v>
      </c>
      <c r="T487" s="14">
        <f t="shared" si="5"/>
        <v>15.28684211</v>
      </c>
      <c r="U487" s="14">
        <v>805.24</v>
      </c>
      <c r="V487" s="14">
        <f t="shared" si="6"/>
        <v>14.12701754</v>
      </c>
      <c r="W487" s="14">
        <v>1897.19</v>
      </c>
      <c r="X487" s="14">
        <f t="shared" si="7"/>
        <v>33.28403509</v>
      </c>
      <c r="Y487" s="13">
        <f t="shared" si="8"/>
        <v>0.2979688651</v>
      </c>
      <c r="Z487" s="12">
        <f t="shared" si="9"/>
        <v>130.5</v>
      </c>
      <c r="AA487" s="19">
        <v>18.0</v>
      </c>
      <c r="AB487" s="19">
        <v>22.0</v>
      </c>
      <c r="AC487" s="19">
        <v>58.0</v>
      </c>
      <c r="AD487" s="19">
        <v>41.0</v>
      </c>
      <c r="AE487" s="19">
        <v>49.0</v>
      </c>
      <c r="AF487" s="10">
        <f t="shared" si="10"/>
        <v>0.40625</v>
      </c>
      <c r="AG487" s="10">
        <f t="shared" si="11"/>
        <v>0.375</v>
      </c>
      <c r="AH487" s="10">
        <f t="shared" si="12"/>
        <v>0.78125</v>
      </c>
      <c r="AI487" s="19">
        <v>336.0</v>
      </c>
      <c r="AJ487" s="13">
        <f t="shared" si="13"/>
        <v>0.4329896907</v>
      </c>
      <c r="AK487" s="19">
        <v>178.0</v>
      </c>
      <c r="AL487" s="13">
        <f t="shared" si="14"/>
        <v>0.2293814433</v>
      </c>
      <c r="AM487" s="19">
        <v>262.0</v>
      </c>
      <c r="AN487" s="13">
        <f t="shared" si="15"/>
        <v>0.337628866</v>
      </c>
      <c r="AO487" s="13">
        <f t="shared" si="16"/>
        <v>0.6536964981</v>
      </c>
      <c r="AP487" s="8">
        <v>15.0</v>
      </c>
      <c r="AQ487" s="14">
        <v>20.2</v>
      </c>
      <c r="AR487" s="19">
        <v>17.73</v>
      </c>
      <c r="AS487" s="26">
        <v>4.0</v>
      </c>
      <c r="AT487" s="27">
        <v>0.54</v>
      </c>
      <c r="AU487" s="8">
        <v>6.0</v>
      </c>
      <c r="AV487" s="27">
        <v>0.079</v>
      </c>
      <c r="AW487" s="19">
        <v>50.16</v>
      </c>
      <c r="AX487" s="19">
        <v>18.4</v>
      </c>
      <c r="AY487" s="27">
        <v>2.329</v>
      </c>
      <c r="AZ487" s="27">
        <v>6.974</v>
      </c>
      <c r="BA487" s="19">
        <v>51.5</v>
      </c>
      <c r="BB487" s="13">
        <f t="shared" si="17"/>
        <v>0.06896551724</v>
      </c>
      <c r="BC487" s="28">
        <f t="shared" si="18"/>
        <v>0.9297820823</v>
      </c>
      <c r="BD487" s="26">
        <f t="shared" si="19"/>
        <v>998.7475996</v>
      </c>
      <c r="BE487" s="13">
        <f t="shared" si="20"/>
        <v>-0.001252400434</v>
      </c>
      <c r="BF487" s="18">
        <f t="shared" si="21"/>
        <v>2.384382296</v>
      </c>
      <c r="BG487" s="18">
        <f t="shared" si="22"/>
        <v>2.160846456</v>
      </c>
      <c r="BH487" s="14">
        <f t="shared" si="23"/>
        <v>34.57354329</v>
      </c>
      <c r="BI487" s="14">
        <f t="shared" si="24"/>
        <v>30.77343401</v>
      </c>
      <c r="BJ487" s="14">
        <f t="shared" si="25"/>
        <v>60.28016492</v>
      </c>
      <c r="BK487" s="14">
        <f t="shared" si="26"/>
        <v>50.59361184</v>
      </c>
      <c r="BL487" s="14">
        <f t="shared" si="27"/>
        <v>9.686553077</v>
      </c>
      <c r="BM487" s="19">
        <v>32.0</v>
      </c>
      <c r="BN487" s="19">
        <v>29.0</v>
      </c>
      <c r="BO487" s="26">
        <v>432.0</v>
      </c>
      <c r="BP487" s="26">
        <v>384.0</v>
      </c>
      <c r="BQ487" s="19">
        <v>158.0</v>
      </c>
      <c r="BR487" s="19">
        <v>128.0</v>
      </c>
      <c r="BS487" s="19">
        <v>187.0</v>
      </c>
      <c r="BT487" s="19">
        <v>138.0</v>
      </c>
      <c r="BU487" s="19">
        <v>420.0</v>
      </c>
      <c r="BV487" s="19">
        <v>353.0</v>
      </c>
      <c r="BW487" s="13">
        <f t="shared" si="28"/>
        <v>0.5433376455</v>
      </c>
      <c r="BX487" s="14">
        <v>1.17</v>
      </c>
      <c r="BY487" s="29">
        <f t="shared" si="29"/>
        <v>-0.987162876</v>
      </c>
      <c r="BZ487" s="18">
        <f t="shared" si="30"/>
        <v>2.178046672</v>
      </c>
      <c r="CA487" s="18">
        <f t="shared" si="31"/>
        <v>1.866897148</v>
      </c>
      <c r="CB487" s="14">
        <f t="shared" si="32"/>
        <v>31.80392641</v>
      </c>
      <c r="CC487" s="14">
        <f t="shared" si="33"/>
        <v>28.98135572</v>
      </c>
      <c r="CD487" s="14">
        <f t="shared" si="34"/>
        <v>56.60698851</v>
      </c>
      <c r="CE487" s="14">
        <f t="shared" si="35"/>
        <v>52.31757006</v>
      </c>
      <c r="CF487" s="14">
        <f t="shared" si="36"/>
        <v>5.397134631</v>
      </c>
      <c r="CG487" s="7">
        <v>2699.666667</v>
      </c>
      <c r="CH487" s="7">
        <v>98.0</v>
      </c>
      <c r="CI487" s="7">
        <v>84.0</v>
      </c>
      <c r="CJ487" s="26">
        <v>1333.0</v>
      </c>
      <c r="CK487" s="7">
        <v>1220.0</v>
      </c>
      <c r="CL487" s="7">
        <v>491.0</v>
      </c>
      <c r="CM487" s="7">
        <v>458.0</v>
      </c>
      <c r="CN487" s="7">
        <v>625.0</v>
      </c>
      <c r="CO487" s="7">
        <v>592.0</v>
      </c>
      <c r="CP487" s="19">
        <v>19.0</v>
      </c>
      <c r="CQ487" s="19">
        <v>14.0</v>
      </c>
      <c r="CR487" s="26">
        <f t="shared" si="37"/>
        <v>-5</v>
      </c>
      <c r="CS487" s="18">
        <f t="shared" si="38"/>
        <v>1.308314684</v>
      </c>
      <c r="CT487" s="18">
        <f t="shared" si="39"/>
        <v>0.9640213462</v>
      </c>
      <c r="CU487" s="18">
        <f t="shared" si="40"/>
        <v>-0.3442933379</v>
      </c>
      <c r="CV487" s="30">
        <v>36.42</v>
      </c>
      <c r="CW487" s="30">
        <v>30.56</v>
      </c>
      <c r="CX487" s="30">
        <v>26.48</v>
      </c>
      <c r="CY487" s="30">
        <v>23.97</v>
      </c>
      <c r="CZ487" s="30">
        <v>31.42</v>
      </c>
      <c r="DA487" s="30">
        <v>32.19</v>
      </c>
      <c r="DB487" s="7">
        <v>310.0</v>
      </c>
      <c r="DC487" s="7">
        <v>424.0</v>
      </c>
      <c r="DD487" s="13">
        <f t="shared" si="41"/>
        <v>0.4223433243</v>
      </c>
      <c r="DE487" s="7">
        <v>-2.2</v>
      </c>
      <c r="DF487" s="7">
        <v>2.21</v>
      </c>
      <c r="DG487" s="7">
        <v>310.0</v>
      </c>
      <c r="DH487" s="7">
        <v>252.0</v>
      </c>
      <c r="DI487" s="7">
        <v>133.0</v>
      </c>
      <c r="DJ487" s="8" t="s">
        <v>4640</v>
      </c>
      <c r="DK487" s="7" t="s">
        <v>4641</v>
      </c>
    </row>
    <row r="488" ht="12.75" customHeight="1">
      <c r="A488" s="7" t="s">
        <v>594</v>
      </c>
      <c r="B488" s="7" t="s">
        <v>2318</v>
      </c>
      <c r="C488" s="8" t="s">
        <v>685</v>
      </c>
      <c r="D488" s="9" t="s">
        <v>260</v>
      </c>
      <c r="E488" s="7">
        <v>57.0</v>
      </c>
      <c r="F488" s="7">
        <v>2.0</v>
      </c>
      <c r="G488" s="7">
        <v>4.0</v>
      </c>
      <c r="H488" s="24">
        <f t="shared" si="1"/>
        <v>6</v>
      </c>
      <c r="I488" s="25">
        <f t="shared" si="2"/>
        <v>0.7554296506</v>
      </c>
      <c r="J488" s="19">
        <v>2.0</v>
      </c>
      <c r="K488" s="19">
        <v>3.0</v>
      </c>
      <c r="L488" s="19">
        <v>1.0</v>
      </c>
      <c r="M488" s="19">
        <v>28.0</v>
      </c>
      <c r="N488" s="19">
        <v>22.0</v>
      </c>
      <c r="O488" s="19">
        <v>20.0</v>
      </c>
      <c r="P488" s="19">
        <v>35.0</v>
      </c>
      <c r="Q488" s="10">
        <f t="shared" si="3"/>
        <v>0.07142857143</v>
      </c>
      <c r="R488" s="10">
        <f t="shared" si="4"/>
        <v>0.02857142857</v>
      </c>
      <c r="S488" s="7">
        <v>28593.0</v>
      </c>
      <c r="T488" s="14">
        <f t="shared" si="5"/>
        <v>8.360526316</v>
      </c>
      <c r="U488" s="14">
        <v>479.41</v>
      </c>
      <c r="V488" s="14">
        <f t="shared" si="6"/>
        <v>8.410701754</v>
      </c>
      <c r="W488" s="14">
        <v>2314.39</v>
      </c>
      <c r="X488" s="14">
        <f t="shared" si="7"/>
        <v>40.60333333</v>
      </c>
      <c r="Y488" s="13">
        <f t="shared" si="8"/>
        <v>0.1715978238</v>
      </c>
      <c r="Z488" s="12">
        <f t="shared" si="9"/>
        <v>51</v>
      </c>
      <c r="AA488" s="19">
        <v>8.0</v>
      </c>
      <c r="AB488" s="19">
        <v>117.0</v>
      </c>
      <c r="AC488" s="19">
        <v>65.0</v>
      </c>
      <c r="AD488" s="19">
        <v>16.0</v>
      </c>
      <c r="AE488" s="19">
        <v>2.0</v>
      </c>
      <c r="AF488" s="10">
        <f t="shared" si="10"/>
        <v>0.1818181818</v>
      </c>
      <c r="AG488" s="10">
        <f t="shared" si="11"/>
        <v>0.3636363636</v>
      </c>
      <c r="AH488" s="10">
        <f t="shared" si="12"/>
        <v>0.5454545455</v>
      </c>
      <c r="AI488" s="19">
        <v>103.0</v>
      </c>
      <c r="AJ488" s="13">
        <f t="shared" si="13"/>
        <v>0.27176781</v>
      </c>
      <c r="AK488" s="19">
        <v>120.0</v>
      </c>
      <c r="AL488" s="13">
        <f t="shared" si="14"/>
        <v>0.3166226913</v>
      </c>
      <c r="AM488" s="19">
        <v>156.0</v>
      </c>
      <c r="AN488" s="13">
        <f t="shared" si="15"/>
        <v>0.4116094987</v>
      </c>
      <c r="AO488" s="13">
        <f t="shared" si="16"/>
        <v>0.4618834081</v>
      </c>
      <c r="AP488" s="8">
        <v>5.0</v>
      </c>
      <c r="AQ488" s="14">
        <v>-6.19</v>
      </c>
      <c r="AR488" s="19">
        <v>16.67</v>
      </c>
      <c r="AS488" s="26">
        <v>12.0</v>
      </c>
      <c r="AT488" s="27">
        <v>-0.768</v>
      </c>
      <c r="AU488" s="8">
        <v>12.0</v>
      </c>
      <c r="AV488" s="27">
        <v>-1.62</v>
      </c>
      <c r="AW488" s="19">
        <v>49.19</v>
      </c>
      <c r="AX488" s="19">
        <v>16.31</v>
      </c>
      <c r="AY488" s="27">
        <v>-4.358</v>
      </c>
      <c r="AZ488" s="27">
        <v>-1.005</v>
      </c>
      <c r="BA488" s="19">
        <v>50.74</v>
      </c>
      <c r="BB488" s="13">
        <f t="shared" si="17"/>
        <v>0.05882352941</v>
      </c>
      <c r="BC488" s="28">
        <f t="shared" si="18"/>
        <v>0.887804878</v>
      </c>
      <c r="BD488" s="26">
        <f t="shared" si="19"/>
        <v>946.6284075</v>
      </c>
      <c r="BE488" s="13">
        <f t="shared" si="20"/>
        <v>-0.05337159254</v>
      </c>
      <c r="BF488" s="18">
        <f t="shared" si="21"/>
        <v>1.376692184</v>
      </c>
      <c r="BG488" s="18">
        <f t="shared" si="22"/>
        <v>2.878538203</v>
      </c>
      <c r="BH488" s="14">
        <f t="shared" si="23"/>
        <v>23.40376713</v>
      </c>
      <c r="BI488" s="14">
        <f t="shared" si="24"/>
        <v>25.65653616</v>
      </c>
      <c r="BJ488" s="14">
        <f t="shared" si="25"/>
        <v>46.05661125</v>
      </c>
      <c r="BK488" s="14">
        <f t="shared" si="26"/>
        <v>47.55845727</v>
      </c>
      <c r="BL488" s="14">
        <f t="shared" si="27"/>
        <v>-1.501846019</v>
      </c>
      <c r="BM488" s="19">
        <v>11.0</v>
      </c>
      <c r="BN488" s="19">
        <v>23.0</v>
      </c>
      <c r="BO488" s="26">
        <v>176.0</v>
      </c>
      <c r="BP488" s="26">
        <v>182.0</v>
      </c>
      <c r="BQ488" s="19">
        <v>83.0</v>
      </c>
      <c r="BR488" s="19">
        <v>94.0</v>
      </c>
      <c r="BS488" s="19">
        <v>98.0</v>
      </c>
      <c r="BT488" s="19">
        <v>81.0</v>
      </c>
      <c r="BU488" s="19">
        <v>159.0</v>
      </c>
      <c r="BV488" s="19">
        <v>196.0</v>
      </c>
      <c r="BW488" s="13">
        <f t="shared" si="28"/>
        <v>0.4478873239</v>
      </c>
      <c r="BX488" s="14">
        <v>-3.59</v>
      </c>
      <c r="BY488" s="29">
        <f t="shared" si="29"/>
        <v>-1.292047813</v>
      </c>
      <c r="BZ488" s="18">
        <f t="shared" si="30"/>
        <v>1.869214655</v>
      </c>
      <c r="CA488" s="18">
        <f t="shared" si="31"/>
        <v>2.449315755</v>
      </c>
      <c r="CB488" s="14">
        <f t="shared" si="32"/>
        <v>27.84485279</v>
      </c>
      <c r="CC488" s="14">
        <f t="shared" si="33"/>
        <v>28.5108948</v>
      </c>
      <c r="CD488" s="14">
        <f t="shared" si="34"/>
        <v>54.207225</v>
      </c>
      <c r="CE488" s="14">
        <f t="shared" si="35"/>
        <v>52.23058421</v>
      </c>
      <c r="CF488" s="14">
        <f t="shared" si="36"/>
        <v>-3.478486804</v>
      </c>
      <c r="CG488" s="7">
        <v>2792.616667</v>
      </c>
      <c r="CH488" s="7">
        <v>87.0</v>
      </c>
      <c r="CI488" s="7">
        <v>114.0</v>
      </c>
      <c r="CJ488" s="26">
        <v>1209.0</v>
      </c>
      <c r="CK488" s="7">
        <v>1213.0</v>
      </c>
      <c r="CL488" s="7">
        <v>553.0</v>
      </c>
      <c r="CM488" s="7">
        <v>547.0</v>
      </c>
      <c r="CN488" s="7">
        <v>674.0</v>
      </c>
      <c r="CO488" s="7">
        <v>557.0</v>
      </c>
      <c r="CP488" s="19">
        <v>12.0</v>
      </c>
      <c r="CQ488" s="19">
        <v>3.0</v>
      </c>
      <c r="CR488" s="26">
        <f t="shared" si="37"/>
        <v>-9</v>
      </c>
      <c r="CS488" s="18">
        <f t="shared" si="38"/>
        <v>1.510859301</v>
      </c>
      <c r="CT488" s="18">
        <f t="shared" si="39"/>
        <v>0.3777148253</v>
      </c>
      <c r="CU488" s="18">
        <f t="shared" si="40"/>
        <v>-1.133144476</v>
      </c>
      <c r="CV488" s="30">
        <v>12.95</v>
      </c>
      <c r="CW488" s="30">
        <v>17.09</v>
      </c>
      <c r="CX488" s="30">
        <v>14.34</v>
      </c>
      <c r="CY488" s="30">
        <v>25.56</v>
      </c>
      <c r="CZ488" s="30">
        <v>18.71</v>
      </c>
      <c r="DA488" s="30">
        <v>19.55</v>
      </c>
      <c r="DB488" s="7">
        <v>32.0</v>
      </c>
      <c r="DC488" s="7">
        <v>11.0</v>
      </c>
      <c r="DD488" s="13">
        <f t="shared" si="41"/>
        <v>0.7441860465</v>
      </c>
      <c r="DE488" s="7">
        <v>1.02</v>
      </c>
      <c r="DF488" s="7">
        <v>4.49</v>
      </c>
      <c r="DG488" s="7">
        <v>14.0</v>
      </c>
      <c r="DH488" s="7">
        <v>13.0</v>
      </c>
      <c r="DI488" s="7">
        <v>16.0</v>
      </c>
      <c r="DJ488" s="8" t="s">
        <v>4642</v>
      </c>
      <c r="DK488" s="7" t="s">
        <v>4643</v>
      </c>
    </row>
    <row r="489" ht="12.75" customHeight="1">
      <c r="A489" s="7" t="s">
        <v>532</v>
      </c>
      <c r="B489" s="7" t="s">
        <v>2320</v>
      </c>
      <c r="C489" s="8" t="s">
        <v>394</v>
      </c>
      <c r="D489" s="9" t="s">
        <v>174</v>
      </c>
      <c r="E489" s="7">
        <v>56.0</v>
      </c>
      <c r="F489" s="7">
        <v>1.0</v>
      </c>
      <c r="G489" s="7">
        <v>6.0</v>
      </c>
      <c r="H489" s="24">
        <f t="shared" si="1"/>
        <v>7</v>
      </c>
      <c r="I489" s="25">
        <f t="shared" si="2"/>
        <v>0.4981713947</v>
      </c>
      <c r="J489" s="19">
        <v>1.0</v>
      </c>
      <c r="K489" s="19">
        <v>2.0</v>
      </c>
      <c r="L489" s="19">
        <v>4.0</v>
      </c>
      <c r="M489" s="19">
        <v>62.0</v>
      </c>
      <c r="N489" s="19">
        <v>28.0</v>
      </c>
      <c r="O489" s="19">
        <v>52.0</v>
      </c>
      <c r="P489" s="19">
        <v>47.0</v>
      </c>
      <c r="Q489" s="10">
        <f t="shared" si="3"/>
        <v>0.01612903226</v>
      </c>
      <c r="R489" s="10">
        <f t="shared" si="4"/>
        <v>0.007042253521</v>
      </c>
      <c r="S489" s="7">
        <v>50585.0</v>
      </c>
      <c r="T489" s="14">
        <f t="shared" si="5"/>
        <v>15.05505952</v>
      </c>
      <c r="U489" s="14">
        <v>834.98</v>
      </c>
      <c r="V489" s="14">
        <f t="shared" si="6"/>
        <v>14.91035714</v>
      </c>
      <c r="W489" s="14">
        <v>1820.12</v>
      </c>
      <c r="X489" s="14">
        <f t="shared" si="7"/>
        <v>32.50214286</v>
      </c>
      <c r="Y489" s="13">
        <f t="shared" si="8"/>
        <v>0.3144815638</v>
      </c>
      <c r="Z489" s="12">
        <f t="shared" si="9"/>
        <v>38.45454545</v>
      </c>
      <c r="AA489" s="19">
        <v>46.0</v>
      </c>
      <c r="AB489" s="19">
        <v>83.0</v>
      </c>
      <c r="AC489" s="19">
        <v>75.0</v>
      </c>
      <c r="AD489" s="19">
        <v>17.0</v>
      </c>
      <c r="AE489" s="19">
        <v>7.0</v>
      </c>
      <c r="AF489" s="10">
        <f t="shared" si="10"/>
        <v>0.04545454545</v>
      </c>
      <c r="AG489" s="10">
        <f t="shared" si="11"/>
        <v>0.2727272727</v>
      </c>
      <c r="AH489" s="10">
        <f t="shared" si="12"/>
        <v>0.3181818182</v>
      </c>
      <c r="AI489" s="19">
        <v>296.0</v>
      </c>
      <c r="AJ489" s="13">
        <f t="shared" si="13"/>
        <v>0.3910171731</v>
      </c>
      <c r="AK489" s="19">
        <v>214.0</v>
      </c>
      <c r="AL489" s="13">
        <f t="shared" si="14"/>
        <v>0.2826948481</v>
      </c>
      <c r="AM489" s="19">
        <v>247.0</v>
      </c>
      <c r="AN489" s="13">
        <f t="shared" si="15"/>
        <v>0.3262879789</v>
      </c>
      <c r="AO489" s="13">
        <f t="shared" si="16"/>
        <v>0.5803921569</v>
      </c>
      <c r="AP489" s="8">
        <v>7.0</v>
      </c>
      <c r="AQ489" s="14">
        <v>10.67</v>
      </c>
      <c r="AR489" s="19">
        <v>16.97</v>
      </c>
      <c r="AS489" s="26">
        <v>8.0</v>
      </c>
      <c r="AT489" s="27">
        <v>-0.331</v>
      </c>
      <c r="AU489" s="8">
        <v>8.0</v>
      </c>
      <c r="AV489" s="27">
        <v>-0.504</v>
      </c>
      <c r="AW489" s="19">
        <v>50.06</v>
      </c>
      <c r="AX489" s="19">
        <v>16.1</v>
      </c>
      <c r="AY489" s="27">
        <v>1.646</v>
      </c>
      <c r="AZ489" s="27">
        <v>2.002</v>
      </c>
      <c r="BA489" s="19">
        <v>50.1</v>
      </c>
      <c r="BB489" s="13">
        <f t="shared" si="17"/>
        <v>0.05200945626</v>
      </c>
      <c r="BC489" s="28">
        <f t="shared" si="18"/>
        <v>0.9523809524</v>
      </c>
      <c r="BD489" s="26">
        <f t="shared" si="19"/>
        <v>1004.390409</v>
      </c>
      <c r="BE489" s="13">
        <f t="shared" si="20"/>
        <v>0.004390408646</v>
      </c>
      <c r="BF489" s="18">
        <f t="shared" si="21"/>
        <v>1.580876189</v>
      </c>
      <c r="BG489" s="18">
        <f t="shared" si="22"/>
        <v>1.50901818</v>
      </c>
      <c r="BH489" s="14">
        <f t="shared" si="23"/>
        <v>30.39593763</v>
      </c>
      <c r="BI489" s="14">
        <f t="shared" si="24"/>
        <v>31.68938178</v>
      </c>
      <c r="BJ489" s="14">
        <f t="shared" si="25"/>
        <v>61.1511653</v>
      </c>
      <c r="BK489" s="14">
        <f t="shared" si="26"/>
        <v>56.26482071</v>
      </c>
      <c r="BL489" s="14">
        <f t="shared" si="27"/>
        <v>4.886344583</v>
      </c>
      <c r="BM489" s="19">
        <v>22.0</v>
      </c>
      <c r="BN489" s="19">
        <v>21.0</v>
      </c>
      <c r="BO489" s="26">
        <v>401.0</v>
      </c>
      <c r="BP489" s="26">
        <v>420.0</v>
      </c>
      <c r="BQ489" s="19">
        <v>186.0</v>
      </c>
      <c r="BR489" s="19">
        <v>152.0</v>
      </c>
      <c r="BS489" s="19">
        <v>242.0</v>
      </c>
      <c r="BT489" s="19">
        <v>190.0</v>
      </c>
      <c r="BU489" s="19">
        <v>373.0</v>
      </c>
      <c r="BV489" s="19">
        <v>375.0</v>
      </c>
      <c r="BW489" s="13">
        <f t="shared" si="28"/>
        <v>0.4986631016</v>
      </c>
      <c r="BX489" s="14">
        <v>0.21</v>
      </c>
      <c r="BY489" s="29">
        <f t="shared" si="29"/>
        <v>0.3609328184</v>
      </c>
      <c r="BZ489" s="18">
        <f t="shared" si="30"/>
        <v>1.923850719</v>
      </c>
      <c r="CA489" s="18">
        <f t="shared" si="31"/>
        <v>1.833316568</v>
      </c>
      <c r="CB489" s="14">
        <f t="shared" si="32"/>
        <v>29.71783523</v>
      </c>
      <c r="CC489" s="14">
        <f t="shared" si="33"/>
        <v>30.28367368</v>
      </c>
      <c r="CD489" s="14">
        <f t="shared" si="34"/>
        <v>58.25872649</v>
      </c>
      <c r="CE489" s="14">
        <f t="shared" si="35"/>
        <v>56.42540993</v>
      </c>
      <c r="CF489" s="14">
        <f t="shared" si="36"/>
        <v>3.053028015</v>
      </c>
      <c r="CG489" s="7">
        <v>2650.933333</v>
      </c>
      <c r="CH489" s="7">
        <v>85.0</v>
      </c>
      <c r="CI489" s="7">
        <v>81.0</v>
      </c>
      <c r="CJ489" s="26">
        <v>1228.0</v>
      </c>
      <c r="CK489" s="7">
        <v>1257.0</v>
      </c>
      <c r="CL489" s="7">
        <v>518.0</v>
      </c>
      <c r="CM489" s="7">
        <v>454.0</v>
      </c>
      <c r="CN489" s="7">
        <v>743.0</v>
      </c>
      <c r="CO489" s="7">
        <v>701.0</v>
      </c>
      <c r="CP489" s="19">
        <v>9.0</v>
      </c>
      <c r="CQ489" s="19">
        <v>12.0</v>
      </c>
      <c r="CR489" s="26">
        <f t="shared" si="37"/>
        <v>3</v>
      </c>
      <c r="CS489" s="18">
        <f t="shared" si="38"/>
        <v>0.6405060789</v>
      </c>
      <c r="CT489" s="18">
        <f t="shared" si="39"/>
        <v>0.8540081052</v>
      </c>
      <c r="CU489" s="18">
        <f t="shared" si="40"/>
        <v>0.2135020263</v>
      </c>
      <c r="CV489" s="30">
        <v>29.35</v>
      </c>
      <c r="CW489" s="30">
        <v>34.05</v>
      </c>
      <c r="CX489" s="30">
        <v>29.1</v>
      </c>
      <c r="CY489" s="30">
        <v>37.53</v>
      </c>
      <c r="CZ489" s="30">
        <v>28.37</v>
      </c>
      <c r="DA489" s="30">
        <v>33.77</v>
      </c>
      <c r="DB489" s="7">
        <v>0.0</v>
      </c>
      <c r="DC489" s="7">
        <v>1.0</v>
      </c>
      <c r="DD489" s="13">
        <f t="shared" si="41"/>
        <v>0</v>
      </c>
      <c r="DE489" s="7">
        <v>0.0</v>
      </c>
      <c r="DF489" s="7">
        <v>0.0</v>
      </c>
      <c r="DG489" s="7">
        <v>0.0</v>
      </c>
      <c r="DH489" s="7">
        <v>1.0</v>
      </c>
      <c r="DI489" s="7">
        <v>0.0</v>
      </c>
      <c r="DJ489" s="8" t="s">
        <v>4644</v>
      </c>
      <c r="DK489" s="7" t="s">
        <v>4645</v>
      </c>
    </row>
    <row r="490" ht="12.75" customHeight="1">
      <c r="A490" s="7" t="s">
        <v>180</v>
      </c>
      <c r="B490" s="7" t="s">
        <v>2324</v>
      </c>
      <c r="C490" s="8" t="s">
        <v>458</v>
      </c>
      <c r="D490" s="9" t="s">
        <v>174</v>
      </c>
      <c r="E490" s="7">
        <v>71.0</v>
      </c>
      <c r="F490" s="7">
        <v>5.0</v>
      </c>
      <c r="G490" s="7">
        <v>10.0</v>
      </c>
      <c r="H490" s="24">
        <f t="shared" si="1"/>
        <v>15</v>
      </c>
      <c r="I490" s="25">
        <f t="shared" si="2"/>
        <v>0.7672198227</v>
      </c>
      <c r="J490" s="19">
        <v>4.0</v>
      </c>
      <c r="K490" s="19">
        <v>3.0</v>
      </c>
      <c r="L490" s="19">
        <v>7.0</v>
      </c>
      <c r="M490" s="19">
        <v>73.0</v>
      </c>
      <c r="N490" s="19">
        <v>33.0</v>
      </c>
      <c r="O490" s="19">
        <v>41.0</v>
      </c>
      <c r="P490" s="19">
        <v>44.0</v>
      </c>
      <c r="Q490" s="10">
        <f t="shared" si="3"/>
        <v>0.06849315068</v>
      </c>
      <c r="R490" s="10">
        <f t="shared" si="4"/>
        <v>0.03401360544</v>
      </c>
      <c r="S490" s="7">
        <v>70384.0</v>
      </c>
      <c r="T490" s="14">
        <f t="shared" si="5"/>
        <v>16.52206573</v>
      </c>
      <c r="U490" s="14">
        <v>1130.28</v>
      </c>
      <c r="V490" s="14">
        <f t="shared" si="6"/>
        <v>15.91943662</v>
      </c>
      <c r="W490" s="14">
        <v>2224.67</v>
      </c>
      <c r="X490" s="14">
        <f t="shared" si="7"/>
        <v>31.33338028</v>
      </c>
      <c r="Y490" s="13">
        <f t="shared" si="8"/>
        <v>0.3368992086</v>
      </c>
      <c r="Z490" s="12">
        <f t="shared" si="9"/>
        <v>44.475</v>
      </c>
      <c r="AA490" s="19">
        <v>38.0</v>
      </c>
      <c r="AB490" s="19">
        <v>132.0</v>
      </c>
      <c r="AC490" s="19">
        <v>99.0</v>
      </c>
      <c r="AD490" s="19">
        <v>38.0</v>
      </c>
      <c r="AE490" s="19">
        <v>13.0</v>
      </c>
      <c r="AF490" s="10">
        <f t="shared" si="10"/>
        <v>0.1</v>
      </c>
      <c r="AG490" s="10">
        <f t="shared" si="11"/>
        <v>0.25</v>
      </c>
      <c r="AH490" s="10">
        <f t="shared" si="12"/>
        <v>0.35</v>
      </c>
      <c r="AI490" s="19">
        <v>330.0</v>
      </c>
      <c r="AJ490" s="13">
        <f t="shared" si="13"/>
        <v>0.3257650543</v>
      </c>
      <c r="AK490" s="19">
        <v>330.0</v>
      </c>
      <c r="AL490" s="13">
        <f t="shared" si="14"/>
        <v>0.3257650543</v>
      </c>
      <c r="AM490" s="19">
        <v>353.0</v>
      </c>
      <c r="AN490" s="13">
        <f t="shared" si="15"/>
        <v>0.3484698914</v>
      </c>
      <c r="AO490" s="13">
        <f t="shared" si="16"/>
        <v>0.5</v>
      </c>
      <c r="AP490" s="8">
        <v>5.0</v>
      </c>
      <c r="AQ490" s="14">
        <v>-0.37</v>
      </c>
      <c r="AR490" s="19">
        <v>17.48</v>
      </c>
      <c r="AS490" s="26">
        <v>2.0</v>
      </c>
      <c r="AT490" s="27">
        <v>0.791</v>
      </c>
      <c r="AU490" s="8">
        <v>1.0</v>
      </c>
      <c r="AV490" s="27">
        <v>0.128</v>
      </c>
      <c r="AW490" s="19">
        <v>50.07</v>
      </c>
      <c r="AX490" s="19">
        <v>16.79</v>
      </c>
      <c r="AY490" s="27">
        <v>2.855</v>
      </c>
      <c r="AZ490" s="27">
        <v>7.097</v>
      </c>
      <c r="BA490" s="19">
        <v>52.99</v>
      </c>
      <c r="BB490" s="13">
        <f t="shared" si="17"/>
        <v>0.06745362563</v>
      </c>
      <c r="BC490" s="28">
        <f t="shared" si="18"/>
        <v>0.9219858156</v>
      </c>
      <c r="BD490" s="26">
        <f t="shared" si="19"/>
        <v>989.4394412</v>
      </c>
      <c r="BE490" s="13">
        <f t="shared" si="20"/>
        <v>-0.01056055876</v>
      </c>
      <c r="BF490" s="18">
        <f t="shared" si="21"/>
        <v>2.123367661</v>
      </c>
      <c r="BG490" s="18">
        <f t="shared" si="22"/>
        <v>1.75177832</v>
      </c>
      <c r="BH490" s="14">
        <f t="shared" si="23"/>
        <v>31.47892558</v>
      </c>
      <c r="BI490" s="14">
        <f t="shared" si="24"/>
        <v>22.45461302</v>
      </c>
      <c r="BJ490" s="14">
        <f t="shared" si="25"/>
        <v>57.59634781</v>
      </c>
      <c r="BK490" s="14">
        <f t="shared" si="26"/>
        <v>43.8475422</v>
      </c>
      <c r="BL490" s="14">
        <f t="shared" si="27"/>
        <v>13.74880561</v>
      </c>
      <c r="BM490" s="19">
        <v>40.0</v>
      </c>
      <c r="BN490" s="19">
        <v>33.0</v>
      </c>
      <c r="BO490" s="26">
        <v>553.0</v>
      </c>
      <c r="BP490" s="26">
        <v>390.0</v>
      </c>
      <c r="BQ490" s="19">
        <v>233.0</v>
      </c>
      <c r="BR490" s="19">
        <v>193.0</v>
      </c>
      <c r="BS490" s="19">
        <v>259.0</v>
      </c>
      <c r="BT490" s="19">
        <v>210.0</v>
      </c>
      <c r="BU490" s="19">
        <v>508.0</v>
      </c>
      <c r="BV490" s="19">
        <v>363.0</v>
      </c>
      <c r="BW490" s="13">
        <f t="shared" si="28"/>
        <v>0.5832376579</v>
      </c>
      <c r="BX490" s="14">
        <v>7.35</v>
      </c>
      <c r="BY490" s="29">
        <f t="shared" si="29"/>
        <v>6.689805606</v>
      </c>
      <c r="BZ490" s="18">
        <f t="shared" si="30"/>
        <v>1.911083989</v>
      </c>
      <c r="CA490" s="18">
        <f t="shared" si="31"/>
        <v>2.036108176</v>
      </c>
      <c r="CB490" s="14">
        <f t="shared" si="32"/>
        <v>29.70217453</v>
      </c>
      <c r="CC490" s="14">
        <f t="shared" si="33"/>
        <v>25.62995818</v>
      </c>
      <c r="CD490" s="14">
        <f t="shared" si="34"/>
        <v>56.15372021</v>
      </c>
      <c r="CE490" s="14">
        <f t="shared" si="35"/>
        <v>49.74176552</v>
      </c>
      <c r="CF490" s="14">
        <f t="shared" si="36"/>
        <v>7.336850912</v>
      </c>
      <c r="CG490" s="7">
        <v>3359.35</v>
      </c>
      <c r="CH490" s="7">
        <v>107.0</v>
      </c>
      <c r="CI490" s="7">
        <v>114.0</v>
      </c>
      <c r="CJ490" s="26">
        <v>1556.0</v>
      </c>
      <c r="CK490" s="7">
        <v>1321.0</v>
      </c>
      <c r="CL490" s="7">
        <v>718.0</v>
      </c>
      <c r="CM490" s="7">
        <v>596.0</v>
      </c>
      <c r="CN490" s="7">
        <v>763.0</v>
      </c>
      <c r="CO490" s="7">
        <v>754.0</v>
      </c>
      <c r="CP490" s="19">
        <v>13.0</v>
      </c>
      <c r="CQ490" s="19">
        <v>13.0</v>
      </c>
      <c r="CR490" s="26">
        <f t="shared" si="37"/>
        <v>0</v>
      </c>
      <c r="CS490" s="18">
        <f t="shared" si="38"/>
        <v>0.6649238463</v>
      </c>
      <c r="CT490" s="18">
        <f t="shared" si="39"/>
        <v>0.6649238463</v>
      </c>
      <c r="CU490" s="18">
        <f t="shared" si="40"/>
        <v>0</v>
      </c>
      <c r="CV490" s="30">
        <v>46.04</v>
      </c>
      <c r="CW490" s="30">
        <v>34.43</v>
      </c>
      <c r="CX490" s="30">
        <v>38.98</v>
      </c>
      <c r="CY490" s="30">
        <v>35.36</v>
      </c>
      <c r="CZ490" s="30">
        <v>47.54</v>
      </c>
      <c r="DA490" s="30">
        <v>41.71</v>
      </c>
      <c r="DB490" s="7">
        <v>0.0</v>
      </c>
      <c r="DC490" s="7">
        <v>0.0</v>
      </c>
      <c r="DD490" s="13" t="str">
        <f t="shared" si="41"/>
        <v> </v>
      </c>
      <c r="DE490" s="7">
        <v>0.0</v>
      </c>
      <c r="DF490" s="7">
        <v>0.0</v>
      </c>
      <c r="DG490" s="7">
        <v>0.0</v>
      </c>
      <c r="DH490" s="7">
        <v>0.0</v>
      </c>
      <c r="DI490" s="7">
        <v>0.0</v>
      </c>
      <c r="DJ490" s="8" t="s">
        <v>4646</v>
      </c>
      <c r="DK490" s="7" t="s">
        <v>4647</v>
      </c>
    </row>
    <row r="491" ht="12.75" customHeight="1">
      <c r="A491" s="7" t="s">
        <v>471</v>
      </c>
      <c r="B491" s="7" t="s">
        <v>2328</v>
      </c>
      <c r="C491" s="8" t="s">
        <v>136</v>
      </c>
      <c r="D491" s="9" t="s">
        <v>183</v>
      </c>
      <c r="E491" s="7">
        <v>10.0</v>
      </c>
      <c r="F491" s="7">
        <v>0.0</v>
      </c>
      <c r="G491" s="7">
        <v>1.0</v>
      </c>
      <c r="H491" s="24">
        <f t="shared" si="1"/>
        <v>1</v>
      </c>
      <c r="I491" s="25">
        <f t="shared" si="2"/>
        <v>0.6153846154</v>
      </c>
      <c r="J491" s="19">
        <v>0.0</v>
      </c>
      <c r="K491" s="19">
        <v>0.0</v>
      </c>
      <c r="L491" s="19">
        <v>1.0</v>
      </c>
      <c r="M491" s="19">
        <v>16.0</v>
      </c>
      <c r="N491" s="19">
        <v>5.0</v>
      </c>
      <c r="O491" s="19">
        <v>3.0</v>
      </c>
      <c r="P491" s="19">
        <v>13.0</v>
      </c>
      <c r="Q491" s="10">
        <f t="shared" si="3"/>
        <v>0</v>
      </c>
      <c r="R491" s="10">
        <f t="shared" si="4"/>
        <v>0</v>
      </c>
      <c r="S491" s="7">
        <v>5850.0</v>
      </c>
      <c r="T491" s="14">
        <f t="shared" si="5"/>
        <v>9.75</v>
      </c>
      <c r="U491" s="14">
        <v>99.32</v>
      </c>
      <c r="V491" s="14">
        <f t="shared" si="6"/>
        <v>9.932</v>
      </c>
      <c r="W491" s="14">
        <v>370.79</v>
      </c>
      <c r="X491" s="14">
        <f t="shared" si="7"/>
        <v>37.079</v>
      </c>
      <c r="Y491" s="13">
        <f t="shared" si="8"/>
        <v>0.2112697028</v>
      </c>
      <c r="Z491" s="12">
        <f t="shared" si="9"/>
        <v>0</v>
      </c>
      <c r="AA491" s="19">
        <v>3.0</v>
      </c>
      <c r="AB491" s="19">
        <v>4.0</v>
      </c>
      <c r="AC491" s="19">
        <v>6.0</v>
      </c>
      <c r="AD491" s="19">
        <v>2.0</v>
      </c>
      <c r="AE491" s="19">
        <v>4.0</v>
      </c>
      <c r="AF491" s="10">
        <f t="shared" si="10"/>
        <v>0</v>
      </c>
      <c r="AG491" s="10">
        <f t="shared" si="11"/>
        <v>0.25</v>
      </c>
      <c r="AH491" s="10">
        <f t="shared" si="12"/>
        <v>0.25</v>
      </c>
      <c r="AI491" s="19">
        <v>38.0</v>
      </c>
      <c r="AJ491" s="13">
        <f t="shared" si="13"/>
        <v>0.3917525773</v>
      </c>
      <c r="AK491" s="19">
        <v>19.0</v>
      </c>
      <c r="AL491" s="13">
        <f t="shared" si="14"/>
        <v>0.1958762887</v>
      </c>
      <c r="AM491" s="19">
        <v>40.0</v>
      </c>
      <c r="AN491" s="13">
        <f t="shared" si="15"/>
        <v>0.412371134</v>
      </c>
      <c r="AO491" s="13">
        <f t="shared" si="16"/>
        <v>0.6666666667</v>
      </c>
      <c r="AP491" s="8">
        <v>15.0</v>
      </c>
      <c r="AQ491" s="14">
        <v>17.7</v>
      </c>
      <c r="AR491" s="19">
        <v>17.74</v>
      </c>
      <c r="AS491" s="26">
        <v>4.0</v>
      </c>
      <c r="AT491" s="27">
        <v>0.535</v>
      </c>
      <c r="AU491" s="8">
        <v>6.0</v>
      </c>
      <c r="AV491" s="27">
        <v>0.964</v>
      </c>
      <c r="AW491" s="19">
        <v>50.2</v>
      </c>
      <c r="AX491" s="19">
        <v>18.25</v>
      </c>
      <c r="AY491" s="27">
        <v>1.649</v>
      </c>
      <c r="AZ491" s="27">
        <v>5.175</v>
      </c>
      <c r="BA491" s="19">
        <v>54.08</v>
      </c>
      <c r="BB491" s="13">
        <f t="shared" si="17"/>
        <v>0.06153846154</v>
      </c>
      <c r="BC491" s="28">
        <f t="shared" si="18"/>
        <v>0.8039215686</v>
      </c>
      <c r="BD491" s="26">
        <f t="shared" si="19"/>
        <v>865.4600302</v>
      </c>
      <c r="BE491" s="13">
        <f t="shared" si="20"/>
        <v>-0.1345399698</v>
      </c>
      <c r="BF491" s="18">
        <f t="shared" si="21"/>
        <v>2.416431736</v>
      </c>
      <c r="BG491" s="18">
        <f t="shared" si="22"/>
        <v>6.04107934</v>
      </c>
      <c r="BH491" s="14">
        <f t="shared" si="23"/>
        <v>39.26701571</v>
      </c>
      <c r="BI491" s="14">
        <f t="shared" si="24"/>
        <v>30.80950463</v>
      </c>
      <c r="BJ491" s="14">
        <f t="shared" si="25"/>
        <v>64.035441</v>
      </c>
      <c r="BK491" s="14">
        <f t="shared" si="26"/>
        <v>53.76560612</v>
      </c>
      <c r="BL491" s="14">
        <f t="shared" si="27"/>
        <v>10.26983488</v>
      </c>
      <c r="BM491" s="19">
        <v>4.0</v>
      </c>
      <c r="BN491" s="19">
        <v>10.0</v>
      </c>
      <c r="BO491" s="26">
        <v>61.0</v>
      </c>
      <c r="BP491" s="26">
        <v>41.0</v>
      </c>
      <c r="BQ491" s="19">
        <v>19.0</v>
      </c>
      <c r="BR491" s="19">
        <v>22.0</v>
      </c>
      <c r="BS491" s="19">
        <v>22.0</v>
      </c>
      <c r="BT491" s="19">
        <v>16.0</v>
      </c>
      <c r="BU491" s="19">
        <v>52.0</v>
      </c>
      <c r="BV491" s="19">
        <v>46.0</v>
      </c>
      <c r="BW491" s="13">
        <f t="shared" si="28"/>
        <v>0.5306122449</v>
      </c>
      <c r="BX491" s="14">
        <v>5.47</v>
      </c>
      <c r="BY491" s="29">
        <f t="shared" si="29"/>
        <v>1.968834877</v>
      </c>
      <c r="BZ491" s="18">
        <f t="shared" si="30"/>
        <v>2.293237074</v>
      </c>
      <c r="CA491" s="18">
        <f t="shared" si="31"/>
        <v>3.439855611</v>
      </c>
      <c r="CB491" s="14">
        <f t="shared" si="32"/>
        <v>29.93948402</v>
      </c>
      <c r="CC491" s="14">
        <f t="shared" si="33"/>
        <v>29.81208196</v>
      </c>
      <c r="CD491" s="14">
        <f t="shared" si="34"/>
        <v>56.18430831</v>
      </c>
      <c r="CE491" s="14">
        <f t="shared" si="35"/>
        <v>51.72523622</v>
      </c>
      <c r="CF491" s="14">
        <f t="shared" si="36"/>
        <v>5.810762789</v>
      </c>
      <c r="CG491" s="7">
        <v>470.95</v>
      </c>
      <c r="CH491" s="7">
        <v>18.0</v>
      </c>
      <c r="CI491" s="7">
        <v>27.0</v>
      </c>
      <c r="CJ491" s="26">
        <v>217.0</v>
      </c>
      <c r="CK491" s="7">
        <v>207.0</v>
      </c>
      <c r="CL491" s="7">
        <v>103.0</v>
      </c>
      <c r="CM491" s="7">
        <v>90.0</v>
      </c>
      <c r="CN491" s="7">
        <v>103.0</v>
      </c>
      <c r="CO491" s="7">
        <v>82.0</v>
      </c>
      <c r="CP491" s="19">
        <v>1.0</v>
      </c>
      <c r="CQ491" s="19">
        <v>0.0</v>
      </c>
      <c r="CR491" s="26">
        <f t="shared" si="37"/>
        <v>-1</v>
      </c>
      <c r="CS491" s="18">
        <f t="shared" si="38"/>
        <v>0.6153846154</v>
      </c>
      <c r="CT491" s="18">
        <f t="shared" si="39"/>
        <v>0</v>
      </c>
      <c r="CU491" s="18">
        <f t="shared" si="40"/>
        <v>-0.6153846154</v>
      </c>
      <c r="CV491" s="30">
        <v>5.25</v>
      </c>
      <c r="CW491" s="30">
        <v>4.42</v>
      </c>
      <c r="CX491" s="30">
        <v>5.74</v>
      </c>
      <c r="CY491" s="30">
        <v>6.31</v>
      </c>
      <c r="CZ491" s="30">
        <v>4.93</v>
      </c>
      <c r="DA491" s="30">
        <v>3.76</v>
      </c>
      <c r="DB491" s="7">
        <v>0.0</v>
      </c>
      <c r="DC491" s="7">
        <v>0.0</v>
      </c>
      <c r="DD491" s="13" t="str">
        <f t="shared" si="41"/>
        <v> </v>
      </c>
      <c r="DE491" s="7">
        <v>0.0</v>
      </c>
      <c r="DF491" s="7">
        <v>0.0</v>
      </c>
      <c r="DG491" s="7">
        <v>0.0</v>
      </c>
      <c r="DH491" s="7">
        <v>0.0</v>
      </c>
      <c r="DI491" s="7">
        <v>0.0</v>
      </c>
      <c r="DJ491" s="8" t="s">
        <v>4648</v>
      </c>
      <c r="DK491" s="7" t="s">
        <v>4649</v>
      </c>
    </row>
    <row r="492" ht="12.75" customHeight="1">
      <c r="A492" s="7" t="s">
        <v>594</v>
      </c>
      <c r="B492" s="7" t="s">
        <v>2330</v>
      </c>
      <c r="C492" s="8" t="s">
        <v>149</v>
      </c>
      <c r="D492" s="9" t="s">
        <v>159</v>
      </c>
      <c r="E492" s="7">
        <v>77.0</v>
      </c>
      <c r="F492" s="7">
        <v>27.0</v>
      </c>
      <c r="G492" s="7">
        <v>20.0</v>
      </c>
      <c r="H492" s="24">
        <f t="shared" si="1"/>
        <v>47</v>
      </c>
      <c r="I492" s="25">
        <f t="shared" si="2"/>
        <v>2.422472296</v>
      </c>
      <c r="J492" s="19">
        <v>19.0</v>
      </c>
      <c r="K492" s="19">
        <v>11.0</v>
      </c>
      <c r="L492" s="19">
        <v>6.0</v>
      </c>
      <c r="M492" s="19">
        <v>170.0</v>
      </c>
      <c r="N492" s="19">
        <v>51.0</v>
      </c>
      <c r="O492" s="19">
        <v>57.0</v>
      </c>
      <c r="P492" s="19">
        <v>181.0</v>
      </c>
      <c r="Q492" s="10">
        <f t="shared" si="3"/>
        <v>0.1588235294</v>
      </c>
      <c r="R492" s="10">
        <f t="shared" si="4"/>
        <v>0.09712230216</v>
      </c>
      <c r="S492" s="7">
        <v>69846.0</v>
      </c>
      <c r="T492" s="14">
        <f t="shared" si="5"/>
        <v>15.11818182</v>
      </c>
      <c r="U492" s="14">
        <v>1073.29</v>
      </c>
      <c r="V492" s="14">
        <f t="shared" si="6"/>
        <v>13.93883117</v>
      </c>
      <c r="W492" s="14">
        <v>2630.52</v>
      </c>
      <c r="X492" s="14">
        <f t="shared" si="7"/>
        <v>34.1625974</v>
      </c>
      <c r="Y492" s="13">
        <f t="shared" si="8"/>
        <v>0.2897799833</v>
      </c>
      <c r="Z492" s="12">
        <f t="shared" si="9"/>
        <v>138.7222222</v>
      </c>
      <c r="AA492" s="19">
        <v>21.0</v>
      </c>
      <c r="AB492" s="19">
        <v>53.0</v>
      </c>
      <c r="AC492" s="19">
        <v>96.0</v>
      </c>
      <c r="AD492" s="19">
        <v>49.0</v>
      </c>
      <c r="AE492" s="19">
        <v>31.0</v>
      </c>
      <c r="AF492" s="10">
        <f t="shared" si="10"/>
        <v>0.3518518519</v>
      </c>
      <c r="AG492" s="10">
        <f t="shared" si="11"/>
        <v>0.3148148148</v>
      </c>
      <c r="AH492" s="10">
        <f t="shared" si="12"/>
        <v>0.6666666667</v>
      </c>
      <c r="AI492" s="19">
        <v>370.0</v>
      </c>
      <c r="AJ492" s="13">
        <f t="shared" si="13"/>
        <v>0.296</v>
      </c>
      <c r="AK492" s="19">
        <v>423.0</v>
      </c>
      <c r="AL492" s="13">
        <f t="shared" si="14"/>
        <v>0.3384</v>
      </c>
      <c r="AM492" s="19">
        <v>457.0</v>
      </c>
      <c r="AN492" s="13">
        <f t="shared" si="15"/>
        <v>0.3656</v>
      </c>
      <c r="AO492" s="13">
        <f t="shared" si="16"/>
        <v>0.4665825977</v>
      </c>
      <c r="AP492" s="8">
        <v>4.0</v>
      </c>
      <c r="AQ492" s="14">
        <v>-4.02</v>
      </c>
      <c r="AR492" s="19">
        <v>18.03</v>
      </c>
      <c r="AS492" s="26">
        <v>2.0</v>
      </c>
      <c r="AT492" s="27">
        <v>1.324</v>
      </c>
      <c r="AU492" s="8">
        <v>2.0</v>
      </c>
      <c r="AV492" s="27">
        <v>0.964</v>
      </c>
      <c r="AW492" s="19">
        <v>50.36</v>
      </c>
      <c r="AX492" s="19">
        <v>18.27</v>
      </c>
      <c r="AY492" s="27">
        <v>4.295</v>
      </c>
      <c r="AZ492" s="27">
        <v>2.2640000000000002</v>
      </c>
      <c r="BA492" s="19">
        <v>50.85</v>
      </c>
      <c r="BB492" s="13">
        <f t="shared" si="17"/>
        <v>0.07929515419</v>
      </c>
      <c r="BC492" s="28">
        <f t="shared" si="18"/>
        <v>0.9309021113</v>
      </c>
      <c r="BD492" s="26">
        <f t="shared" si="19"/>
        <v>1010.197266</v>
      </c>
      <c r="BE492" s="13">
        <f t="shared" si="20"/>
        <v>0.01019726551</v>
      </c>
      <c r="BF492" s="18">
        <f t="shared" si="21"/>
        <v>3.018755416</v>
      </c>
      <c r="BG492" s="18">
        <f t="shared" si="22"/>
        <v>2.01250361</v>
      </c>
      <c r="BH492" s="14">
        <f t="shared" si="23"/>
        <v>38.06985996</v>
      </c>
      <c r="BI492" s="14">
        <f t="shared" si="24"/>
        <v>29.12539947</v>
      </c>
      <c r="BJ492" s="14">
        <f t="shared" si="25"/>
        <v>65.62997885</v>
      </c>
      <c r="BK492" s="14">
        <f t="shared" si="26"/>
        <v>53.66676294</v>
      </c>
      <c r="BL492" s="14">
        <f t="shared" si="27"/>
        <v>11.96321591</v>
      </c>
      <c r="BM492" s="19">
        <v>54.0</v>
      </c>
      <c r="BN492" s="19">
        <v>36.0</v>
      </c>
      <c r="BO492" s="26">
        <v>627.0</v>
      </c>
      <c r="BP492" s="26">
        <v>485.0</v>
      </c>
      <c r="BQ492" s="19">
        <v>227.0</v>
      </c>
      <c r="BR492" s="19">
        <v>190.0</v>
      </c>
      <c r="BS492" s="19">
        <v>266.0</v>
      </c>
      <c r="BT492" s="19">
        <v>249.0</v>
      </c>
      <c r="BU492" s="19">
        <v>585.0</v>
      </c>
      <c r="BV492" s="19">
        <v>489.0</v>
      </c>
      <c r="BW492" s="13">
        <f t="shared" si="28"/>
        <v>0.5446927374</v>
      </c>
      <c r="BX492" s="14">
        <v>8.57</v>
      </c>
      <c r="BY492" s="29">
        <f t="shared" si="29"/>
        <v>11.37523356</v>
      </c>
      <c r="BZ492" s="18">
        <f t="shared" si="30"/>
        <v>2.394563693</v>
      </c>
      <c r="CA492" s="18">
        <f t="shared" si="31"/>
        <v>2.232768849</v>
      </c>
      <c r="CB492" s="14">
        <f t="shared" si="32"/>
        <v>31.22640492</v>
      </c>
      <c r="CC492" s="14">
        <f t="shared" si="33"/>
        <v>30.22327688</v>
      </c>
      <c r="CD492" s="14">
        <f t="shared" si="34"/>
        <v>55.30147773</v>
      </c>
      <c r="CE492" s="14">
        <f t="shared" si="35"/>
        <v>56.38550318</v>
      </c>
      <c r="CF492" s="14">
        <f t="shared" si="36"/>
        <v>13.04724136</v>
      </c>
      <c r="CG492" s="7">
        <v>3708.4</v>
      </c>
      <c r="CH492" s="7">
        <v>148.0</v>
      </c>
      <c r="CI492" s="7">
        <v>138.0</v>
      </c>
      <c r="CJ492" s="26">
        <v>1782.0</v>
      </c>
      <c r="CK492" s="7">
        <v>1730.0</v>
      </c>
      <c r="CL492" s="7">
        <v>655.0</v>
      </c>
      <c r="CM492" s="7">
        <v>755.0</v>
      </c>
      <c r="CN492" s="7">
        <v>833.0</v>
      </c>
      <c r="CO492" s="7">
        <v>862.0</v>
      </c>
      <c r="CP492" s="19">
        <v>16.0</v>
      </c>
      <c r="CQ492" s="19">
        <v>14.0</v>
      </c>
      <c r="CR492" s="26">
        <f t="shared" si="37"/>
        <v>-2</v>
      </c>
      <c r="CS492" s="18">
        <f t="shared" si="38"/>
        <v>0.82467142</v>
      </c>
      <c r="CT492" s="18">
        <f t="shared" si="39"/>
        <v>0.7215874925</v>
      </c>
      <c r="CU492" s="18">
        <f t="shared" si="40"/>
        <v>-0.1030839275</v>
      </c>
      <c r="CV492" s="30">
        <v>47.67</v>
      </c>
      <c r="CW492" s="30">
        <v>37.91</v>
      </c>
      <c r="CX492" s="30">
        <v>29.13</v>
      </c>
      <c r="CY492" s="30">
        <v>54.27</v>
      </c>
      <c r="CZ492" s="30">
        <v>37.03</v>
      </c>
      <c r="DA492" s="30">
        <v>46.9</v>
      </c>
      <c r="DB492" s="7">
        <v>6.0</v>
      </c>
      <c r="DC492" s="7">
        <v>14.0</v>
      </c>
      <c r="DD492" s="13">
        <f t="shared" si="41"/>
        <v>0.3</v>
      </c>
      <c r="DE492" s="7">
        <v>-0.06</v>
      </c>
      <c r="DF492" s="7">
        <v>-2.17</v>
      </c>
      <c r="DG492" s="7">
        <v>13.0</v>
      </c>
      <c r="DH492" s="7">
        <v>0.0</v>
      </c>
      <c r="DI492" s="7">
        <v>4.0</v>
      </c>
      <c r="DJ492" s="8" t="s">
        <v>4650</v>
      </c>
      <c r="DK492" s="7" t="s">
        <v>4651</v>
      </c>
    </row>
    <row r="493" ht="12.75" customHeight="1">
      <c r="A493" s="7" t="s">
        <v>2334</v>
      </c>
      <c r="B493" s="7" t="s">
        <v>2335</v>
      </c>
      <c r="C493" s="8" t="s">
        <v>136</v>
      </c>
      <c r="D493" s="9" t="s">
        <v>174</v>
      </c>
      <c r="E493" s="7">
        <v>66.0</v>
      </c>
      <c r="F493" s="7">
        <v>2.0</v>
      </c>
      <c r="G493" s="7">
        <v>8.0</v>
      </c>
      <c r="H493" s="24">
        <f t="shared" si="1"/>
        <v>10</v>
      </c>
      <c r="I493" s="25">
        <f t="shared" si="2"/>
        <v>0.6196533384</v>
      </c>
      <c r="J493" s="19">
        <v>2.0</v>
      </c>
      <c r="K493" s="19">
        <v>4.0</v>
      </c>
      <c r="L493" s="19">
        <v>4.0</v>
      </c>
      <c r="M493" s="19">
        <v>37.0</v>
      </c>
      <c r="N493" s="19">
        <v>28.0</v>
      </c>
      <c r="O493" s="19">
        <v>39.0</v>
      </c>
      <c r="P493" s="19">
        <v>28.0</v>
      </c>
      <c r="Q493" s="10">
        <f t="shared" si="3"/>
        <v>0.05405405405</v>
      </c>
      <c r="R493" s="10">
        <f t="shared" si="4"/>
        <v>0.01923076923</v>
      </c>
      <c r="S493" s="7">
        <v>58097.0</v>
      </c>
      <c r="T493" s="14">
        <f t="shared" si="5"/>
        <v>14.6709596</v>
      </c>
      <c r="U493" s="14">
        <v>942.75</v>
      </c>
      <c r="V493" s="14">
        <f t="shared" si="6"/>
        <v>14.28409091</v>
      </c>
      <c r="W493" s="14">
        <v>2173.02</v>
      </c>
      <c r="X493" s="14">
        <f t="shared" si="7"/>
        <v>32.92454545</v>
      </c>
      <c r="Y493" s="13">
        <f t="shared" si="8"/>
        <v>0.3025736816</v>
      </c>
      <c r="Z493" s="12">
        <f t="shared" si="9"/>
        <v>55.35483871</v>
      </c>
      <c r="AA493" s="19">
        <v>61.0</v>
      </c>
      <c r="AB493" s="19">
        <v>35.0</v>
      </c>
      <c r="AC493" s="19">
        <v>86.0</v>
      </c>
      <c r="AD493" s="19">
        <v>24.0</v>
      </c>
      <c r="AE493" s="19">
        <v>6.0</v>
      </c>
      <c r="AF493" s="10">
        <f t="shared" si="10"/>
        <v>0.06451612903</v>
      </c>
      <c r="AG493" s="10">
        <f t="shared" si="11"/>
        <v>0.2580645161</v>
      </c>
      <c r="AH493" s="10">
        <f t="shared" si="12"/>
        <v>0.3225806452</v>
      </c>
      <c r="AI493" s="19">
        <v>265.0</v>
      </c>
      <c r="AJ493" s="13">
        <f t="shared" si="13"/>
        <v>0.315852205</v>
      </c>
      <c r="AK493" s="19">
        <v>290.0</v>
      </c>
      <c r="AL493" s="13">
        <f t="shared" si="14"/>
        <v>0.3456495828</v>
      </c>
      <c r="AM493" s="19">
        <v>284.0</v>
      </c>
      <c r="AN493" s="13">
        <f t="shared" si="15"/>
        <v>0.3384982122</v>
      </c>
      <c r="AO493" s="13">
        <f t="shared" si="16"/>
        <v>0.4774774775</v>
      </c>
      <c r="AP493" s="8">
        <v>2.0</v>
      </c>
      <c r="AQ493" s="14">
        <v>-7.89</v>
      </c>
      <c r="AR493" s="19">
        <v>17.33</v>
      </c>
      <c r="AS493" s="26">
        <v>5.0</v>
      </c>
      <c r="AT493" s="27">
        <v>0.56</v>
      </c>
      <c r="AU493" s="8">
        <v>5.0</v>
      </c>
      <c r="AV493" s="27">
        <v>-0.535</v>
      </c>
      <c r="AW493" s="19">
        <v>49.91</v>
      </c>
      <c r="AX493" s="19">
        <v>16.57</v>
      </c>
      <c r="AY493" s="27">
        <v>1.196</v>
      </c>
      <c r="AZ493" s="27">
        <v>4.173</v>
      </c>
      <c r="BA493" s="19">
        <v>52.09</v>
      </c>
      <c r="BB493" s="13">
        <f t="shared" si="17"/>
        <v>0.07226107226</v>
      </c>
      <c r="BC493" s="28">
        <f t="shared" si="18"/>
        <v>0.9309623431</v>
      </c>
      <c r="BD493" s="26">
        <f t="shared" si="19"/>
        <v>1003.223415</v>
      </c>
      <c r="BE493" s="13">
        <f t="shared" si="20"/>
        <v>0.003223415357</v>
      </c>
      <c r="BF493" s="18">
        <f t="shared" si="21"/>
        <v>1.972951472</v>
      </c>
      <c r="BG493" s="18">
        <f t="shared" si="22"/>
        <v>2.100238663</v>
      </c>
      <c r="BH493" s="14">
        <f t="shared" si="23"/>
        <v>27.30310263</v>
      </c>
      <c r="BI493" s="14">
        <f t="shared" si="24"/>
        <v>30.42163882</v>
      </c>
      <c r="BJ493" s="14">
        <f t="shared" si="25"/>
        <v>52.56961018</v>
      </c>
      <c r="BK493" s="14">
        <f t="shared" si="26"/>
        <v>50.46937152</v>
      </c>
      <c r="BL493" s="14">
        <f t="shared" si="27"/>
        <v>2.100238663</v>
      </c>
      <c r="BM493" s="19">
        <v>31.0</v>
      </c>
      <c r="BN493" s="19">
        <v>33.0</v>
      </c>
      <c r="BO493" s="26">
        <v>398.0</v>
      </c>
      <c r="BP493" s="26">
        <v>445.0</v>
      </c>
      <c r="BQ493" s="19">
        <v>180.0</v>
      </c>
      <c r="BR493" s="19">
        <v>151.0</v>
      </c>
      <c r="BS493" s="19">
        <v>217.0</v>
      </c>
      <c r="BT493" s="19">
        <v>164.0</v>
      </c>
      <c r="BU493" s="19">
        <v>383.0</v>
      </c>
      <c r="BV493" s="19">
        <v>402.0</v>
      </c>
      <c r="BW493" s="13">
        <f t="shared" si="28"/>
        <v>0.4878980892</v>
      </c>
      <c r="BX493" s="14">
        <v>-3.29</v>
      </c>
      <c r="BY493" s="29">
        <f t="shared" si="29"/>
        <v>-2.157220796</v>
      </c>
      <c r="BZ493" s="18">
        <f t="shared" si="30"/>
        <v>1.999775666</v>
      </c>
      <c r="CA493" s="18">
        <f t="shared" si="31"/>
        <v>2.019004278</v>
      </c>
      <c r="CB493" s="14">
        <f t="shared" si="32"/>
        <v>29.11211883</v>
      </c>
      <c r="CC493" s="14">
        <f t="shared" si="33"/>
        <v>28.86214687</v>
      </c>
      <c r="CD493" s="14">
        <f t="shared" si="34"/>
        <v>52.72485458</v>
      </c>
      <c r="CE493" s="14">
        <f t="shared" si="35"/>
        <v>49.09064688</v>
      </c>
      <c r="CF493" s="14">
        <f t="shared" si="36"/>
        <v>-1.533969038</v>
      </c>
      <c r="CG493" s="7">
        <v>3120.35</v>
      </c>
      <c r="CH493" s="7">
        <v>104.0</v>
      </c>
      <c r="CI493" s="7">
        <v>105.0</v>
      </c>
      <c r="CJ493" s="26">
        <v>1410.0</v>
      </c>
      <c r="CK493" s="7">
        <v>1396.0</v>
      </c>
      <c r="CL493" s="7">
        <v>559.0</v>
      </c>
      <c r="CM493" s="7">
        <v>531.0</v>
      </c>
      <c r="CN493" s="7">
        <v>669.0</v>
      </c>
      <c r="CO493" s="7">
        <v>521.0</v>
      </c>
      <c r="CP493" s="19">
        <v>2.0</v>
      </c>
      <c r="CQ493" s="19">
        <v>7.0</v>
      </c>
      <c r="CR493" s="26">
        <f t="shared" si="37"/>
        <v>5</v>
      </c>
      <c r="CS493" s="18">
        <f t="shared" si="38"/>
        <v>0.1239306677</v>
      </c>
      <c r="CT493" s="18">
        <f t="shared" si="39"/>
        <v>0.4337573369</v>
      </c>
      <c r="CU493" s="18">
        <f t="shared" si="40"/>
        <v>0.3098266692</v>
      </c>
      <c r="CV493" s="30">
        <v>31.28</v>
      </c>
      <c r="CW493" s="30">
        <v>34.06</v>
      </c>
      <c r="CX493" s="30">
        <v>30.94</v>
      </c>
      <c r="CY493" s="30">
        <v>36.33</v>
      </c>
      <c r="CZ493" s="30">
        <v>40.85</v>
      </c>
      <c r="DA493" s="30">
        <v>34.14</v>
      </c>
      <c r="DB493" s="7">
        <v>0.0</v>
      </c>
      <c r="DC493" s="7">
        <v>0.0</v>
      </c>
      <c r="DD493" s="13" t="str">
        <f t="shared" si="41"/>
        <v> </v>
      </c>
      <c r="DE493" s="7">
        <v>0.0</v>
      </c>
      <c r="DF493" s="7">
        <v>0.0</v>
      </c>
      <c r="DG493" s="7">
        <v>0.0</v>
      </c>
      <c r="DH493" s="7">
        <v>0.0</v>
      </c>
      <c r="DI493" s="7">
        <v>0.0</v>
      </c>
      <c r="DJ493" s="8" t="s">
        <v>4652</v>
      </c>
      <c r="DK493" s="7" t="s">
        <v>4653</v>
      </c>
    </row>
    <row r="494" ht="12.75" customHeight="1">
      <c r="A494" s="7" t="s">
        <v>1144</v>
      </c>
      <c r="B494" s="7" t="s">
        <v>2338</v>
      </c>
      <c r="C494" s="8" t="s">
        <v>215</v>
      </c>
      <c r="D494" s="9" t="s">
        <v>2339</v>
      </c>
      <c r="E494" s="7">
        <v>45.0</v>
      </c>
      <c r="F494" s="7">
        <v>3.0</v>
      </c>
      <c r="G494" s="7">
        <v>8.0</v>
      </c>
      <c r="H494" s="24">
        <f t="shared" si="1"/>
        <v>11</v>
      </c>
      <c r="I494" s="25">
        <f t="shared" si="2"/>
        <v>1.592087806</v>
      </c>
      <c r="J494" s="19">
        <v>3.0</v>
      </c>
      <c r="K494" s="19">
        <v>2.0</v>
      </c>
      <c r="L494" s="19">
        <v>6.0</v>
      </c>
      <c r="M494" s="19">
        <v>60.0</v>
      </c>
      <c r="N494" s="19">
        <v>20.0</v>
      </c>
      <c r="O494" s="19">
        <v>16.0</v>
      </c>
      <c r="P494" s="19">
        <v>64.0</v>
      </c>
      <c r="Q494" s="10">
        <f t="shared" si="3"/>
        <v>0.05</v>
      </c>
      <c r="R494" s="10">
        <f t="shared" si="4"/>
        <v>0.03125</v>
      </c>
      <c r="S494" s="7">
        <v>24873.0</v>
      </c>
      <c r="T494" s="14">
        <f t="shared" si="5"/>
        <v>9.212222222</v>
      </c>
      <c r="U494" s="14">
        <v>406.41</v>
      </c>
      <c r="V494" s="14">
        <f t="shared" si="6"/>
        <v>9.031333333</v>
      </c>
      <c r="W494" s="14">
        <v>1662.07</v>
      </c>
      <c r="X494" s="14">
        <f t="shared" si="7"/>
        <v>36.93488889</v>
      </c>
      <c r="Y494" s="13">
        <f t="shared" si="8"/>
        <v>0.1964776067</v>
      </c>
      <c r="Z494" s="12">
        <f t="shared" si="9"/>
        <v>35.84615385</v>
      </c>
      <c r="AA494" s="19">
        <v>8.0</v>
      </c>
      <c r="AB494" s="19">
        <v>54.0</v>
      </c>
      <c r="AC494" s="19">
        <v>44.0</v>
      </c>
      <c r="AD494" s="19">
        <v>6.0</v>
      </c>
      <c r="AE494" s="19">
        <v>7.0</v>
      </c>
      <c r="AF494" s="10">
        <f t="shared" si="10"/>
        <v>0.2307692308</v>
      </c>
      <c r="AG494" s="10">
        <f t="shared" si="11"/>
        <v>0.6153846154</v>
      </c>
      <c r="AH494" s="10">
        <f t="shared" si="12"/>
        <v>0.8461538462</v>
      </c>
      <c r="AI494" s="19">
        <v>106.0</v>
      </c>
      <c r="AJ494" s="13">
        <f t="shared" si="13"/>
        <v>0.2796833773</v>
      </c>
      <c r="AK494" s="19">
        <v>130.0</v>
      </c>
      <c r="AL494" s="13">
        <f t="shared" si="14"/>
        <v>0.3430079156</v>
      </c>
      <c r="AM494" s="19">
        <v>143.0</v>
      </c>
      <c r="AN494" s="13">
        <f t="shared" si="15"/>
        <v>0.3773087071</v>
      </c>
      <c r="AO494" s="13">
        <f t="shared" si="16"/>
        <v>0.4491525424</v>
      </c>
      <c r="AP494" s="8">
        <v>1.0</v>
      </c>
      <c r="AQ494" s="14">
        <v>-9.36</v>
      </c>
      <c r="AR494" s="19">
        <v>16.92</v>
      </c>
      <c r="AS494" s="26">
        <v>12.0</v>
      </c>
      <c r="AT494" s="27">
        <v>-0.17400000000000002</v>
      </c>
      <c r="AU494" s="8">
        <v>13.0</v>
      </c>
      <c r="AV494" s="27">
        <v>-0.487</v>
      </c>
      <c r="AW494" s="19">
        <v>49.57</v>
      </c>
      <c r="AX494" s="19">
        <v>17.02</v>
      </c>
      <c r="AY494" s="27">
        <v>-0.15</v>
      </c>
      <c r="AZ494" s="27">
        <v>3.928</v>
      </c>
      <c r="BA494" s="19">
        <v>51.44</v>
      </c>
      <c r="BB494" s="13">
        <f t="shared" si="17"/>
        <v>0.05579399142</v>
      </c>
      <c r="BC494" s="28">
        <f t="shared" si="18"/>
        <v>0.8969072165</v>
      </c>
      <c r="BD494" s="26">
        <f t="shared" si="19"/>
        <v>952.7012079</v>
      </c>
      <c r="BE494" s="13">
        <f t="shared" si="20"/>
        <v>-0.04729879209</v>
      </c>
      <c r="BF494" s="18">
        <f t="shared" si="21"/>
        <v>1.919244113</v>
      </c>
      <c r="BG494" s="18">
        <f t="shared" si="22"/>
        <v>2.952683251</v>
      </c>
      <c r="BH494" s="14">
        <f t="shared" si="23"/>
        <v>34.39875987</v>
      </c>
      <c r="BI494" s="14">
        <f t="shared" si="24"/>
        <v>28.64102753</v>
      </c>
      <c r="BJ494" s="14">
        <f t="shared" si="25"/>
        <v>59.64420167</v>
      </c>
      <c r="BK494" s="14">
        <f t="shared" si="26"/>
        <v>51.08142024</v>
      </c>
      <c r="BL494" s="14">
        <f t="shared" si="27"/>
        <v>8.562781428</v>
      </c>
      <c r="BM494" s="19">
        <v>13.0</v>
      </c>
      <c r="BN494" s="19">
        <v>20.0</v>
      </c>
      <c r="BO494" s="26">
        <v>220.0</v>
      </c>
      <c r="BP494" s="26">
        <v>174.0</v>
      </c>
      <c r="BQ494" s="19">
        <v>79.0</v>
      </c>
      <c r="BR494" s="19">
        <v>67.0</v>
      </c>
      <c r="BS494" s="19">
        <v>92.0</v>
      </c>
      <c r="BT494" s="19">
        <v>85.0</v>
      </c>
      <c r="BU494" s="19">
        <v>224.0</v>
      </c>
      <c r="BV494" s="19">
        <v>171.0</v>
      </c>
      <c r="BW494" s="13">
        <f t="shared" si="28"/>
        <v>0.5670886076</v>
      </c>
      <c r="BX494" s="14">
        <v>3.8</v>
      </c>
      <c r="BY494" s="29">
        <f t="shared" si="29"/>
        <v>5.278120411</v>
      </c>
      <c r="BZ494" s="18">
        <f t="shared" si="30"/>
        <v>2.175910256</v>
      </c>
      <c r="CA494" s="18">
        <f t="shared" si="31"/>
        <v>1.914801025</v>
      </c>
      <c r="CB494" s="14">
        <f t="shared" si="32"/>
        <v>29.96953726</v>
      </c>
      <c r="CC494" s="14">
        <f t="shared" si="33"/>
        <v>28.02572409</v>
      </c>
      <c r="CD494" s="14">
        <f t="shared" si="34"/>
        <v>57.18292152</v>
      </c>
      <c r="CE494" s="14">
        <f t="shared" si="35"/>
        <v>51.78666409</v>
      </c>
      <c r="CF494" s="14">
        <f t="shared" si="36"/>
        <v>3.166523993</v>
      </c>
      <c r="CG494" s="7">
        <v>2068.1</v>
      </c>
      <c r="CH494" s="7">
        <v>75.0</v>
      </c>
      <c r="CI494" s="7">
        <v>66.0</v>
      </c>
      <c r="CJ494" s="26">
        <v>958.0</v>
      </c>
      <c r="CK494" s="7">
        <v>900.0</v>
      </c>
      <c r="CL494" s="7">
        <v>419.0</v>
      </c>
      <c r="CM494" s="7">
        <v>389.0</v>
      </c>
      <c r="CN494" s="7">
        <v>519.0</v>
      </c>
      <c r="CO494" s="7">
        <v>430.0</v>
      </c>
      <c r="CP494" s="19">
        <v>4.0</v>
      </c>
      <c r="CQ494" s="19">
        <v>9.0</v>
      </c>
      <c r="CR494" s="26">
        <f t="shared" si="37"/>
        <v>5</v>
      </c>
      <c r="CS494" s="18">
        <f t="shared" si="38"/>
        <v>0.5789410204</v>
      </c>
      <c r="CT494" s="18">
        <f t="shared" si="39"/>
        <v>1.302617296</v>
      </c>
      <c r="CU494" s="18">
        <f t="shared" si="40"/>
        <v>0.7236762755</v>
      </c>
      <c r="CV494" s="30">
        <v>19.15</v>
      </c>
      <c r="CW494" s="30">
        <v>14.31</v>
      </c>
      <c r="CX494" s="30">
        <v>20.93</v>
      </c>
      <c r="CY494" s="30">
        <v>8.34</v>
      </c>
      <c r="CZ494" s="30">
        <v>13.83</v>
      </c>
      <c r="DA494" s="30">
        <v>14.12</v>
      </c>
      <c r="DB494" s="7">
        <v>22.0</v>
      </c>
      <c r="DC494" s="7">
        <v>13.0</v>
      </c>
      <c r="DD494" s="13">
        <f t="shared" si="41"/>
        <v>0.6285714286</v>
      </c>
      <c r="DE494" s="7">
        <v>-0.03</v>
      </c>
      <c r="DF494" s="7">
        <v>3.03</v>
      </c>
      <c r="DG494" s="7">
        <v>17.0</v>
      </c>
      <c r="DH494" s="7">
        <v>5.0</v>
      </c>
      <c r="DI494" s="7">
        <v>13.0</v>
      </c>
      <c r="DJ494" s="8" t="s">
        <v>4654</v>
      </c>
      <c r="DK494" s="7" t="s">
        <v>4655</v>
      </c>
    </row>
    <row r="495" ht="12.75" customHeight="1">
      <c r="A495" s="7" t="s">
        <v>1722</v>
      </c>
      <c r="B495" s="7" t="s">
        <v>2340</v>
      </c>
      <c r="C495" s="8" t="s">
        <v>237</v>
      </c>
      <c r="D495" s="9" t="s">
        <v>174</v>
      </c>
      <c r="E495" s="7">
        <v>65.0</v>
      </c>
      <c r="F495" s="7">
        <v>1.0</v>
      </c>
      <c r="G495" s="7">
        <v>6.0</v>
      </c>
      <c r="H495" s="24">
        <f t="shared" si="1"/>
        <v>7</v>
      </c>
      <c r="I495" s="25">
        <f t="shared" si="2"/>
        <v>0.4521558143</v>
      </c>
      <c r="J495" s="19">
        <v>1.0</v>
      </c>
      <c r="K495" s="19">
        <v>3.0</v>
      </c>
      <c r="L495" s="19">
        <v>1.0</v>
      </c>
      <c r="M495" s="19">
        <v>50.0</v>
      </c>
      <c r="N495" s="19">
        <v>34.0</v>
      </c>
      <c r="O495" s="19">
        <v>88.0</v>
      </c>
      <c r="P495" s="19">
        <v>41.0</v>
      </c>
      <c r="Q495" s="10">
        <f t="shared" si="3"/>
        <v>0.02</v>
      </c>
      <c r="R495" s="10">
        <f t="shared" si="4"/>
        <v>0.005813953488</v>
      </c>
      <c r="S495" s="7">
        <v>55733.0</v>
      </c>
      <c r="T495" s="14">
        <f t="shared" si="5"/>
        <v>14.29051282</v>
      </c>
      <c r="U495" s="14">
        <v>893.88</v>
      </c>
      <c r="V495" s="14">
        <f t="shared" si="6"/>
        <v>13.752</v>
      </c>
      <c r="W495" s="14">
        <v>2187.22</v>
      </c>
      <c r="X495" s="14">
        <f t="shared" si="7"/>
        <v>33.64953846</v>
      </c>
      <c r="Y495" s="13">
        <f t="shared" si="8"/>
        <v>0.2901171659</v>
      </c>
      <c r="Z495" s="12">
        <f t="shared" si="9"/>
        <v>43.82142857</v>
      </c>
      <c r="AA495" s="19">
        <v>40.0</v>
      </c>
      <c r="AB495" s="19">
        <v>33.0</v>
      </c>
      <c r="AC495" s="19">
        <v>78.0</v>
      </c>
      <c r="AD495" s="19">
        <v>36.0</v>
      </c>
      <c r="AE495" s="19">
        <v>18.0</v>
      </c>
      <c r="AF495" s="10">
        <f t="shared" si="10"/>
        <v>0.03571428571</v>
      </c>
      <c r="AG495" s="10">
        <f t="shared" si="11"/>
        <v>0.1428571429</v>
      </c>
      <c r="AH495" s="10">
        <f t="shared" si="12"/>
        <v>0.1785714286</v>
      </c>
      <c r="AI495" s="19">
        <v>312.0</v>
      </c>
      <c r="AJ495" s="13">
        <f t="shared" si="13"/>
        <v>0.3406113537</v>
      </c>
      <c r="AK495" s="19">
        <v>271.0</v>
      </c>
      <c r="AL495" s="13">
        <f t="shared" si="14"/>
        <v>0.2958515284</v>
      </c>
      <c r="AM495" s="19">
        <v>333.0</v>
      </c>
      <c r="AN495" s="13">
        <f t="shared" si="15"/>
        <v>0.3635371179</v>
      </c>
      <c r="AO495" s="13">
        <f t="shared" si="16"/>
        <v>0.5351629503</v>
      </c>
      <c r="AP495" s="8">
        <v>4.0</v>
      </c>
      <c r="AQ495" s="14">
        <v>3.84</v>
      </c>
      <c r="AR495" s="19">
        <v>17.17</v>
      </c>
      <c r="AS495" s="26">
        <v>4.0</v>
      </c>
      <c r="AT495" s="27">
        <v>-0.20400000000000001</v>
      </c>
      <c r="AU495" s="8">
        <v>4.0</v>
      </c>
      <c r="AV495" s="27">
        <v>-0.617</v>
      </c>
      <c r="AW495" s="19">
        <v>49.83</v>
      </c>
      <c r="AX495" s="19">
        <v>16.38</v>
      </c>
      <c r="AY495" s="27">
        <v>0.187</v>
      </c>
      <c r="AZ495" s="27">
        <v>4.303</v>
      </c>
      <c r="BA495" s="19">
        <v>50.45</v>
      </c>
      <c r="BB495" s="13">
        <f t="shared" si="17"/>
        <v>0.0684596577</v>
      </c>
      <c r="BC495" s="28">
        <f t="shared" si="18"/>
        <v>0.9160839161</v>
      </c>
      <c r="BD495" s="26">
        <f t="shared" si="19"/>
        <v>984.5435738</v>
      </c>
      <c r="BE495" s="13">
        <f t="shared" si="20"/>
        <v>-0.01545642621</v>
      </c>
      <c r="BF495" s="18">
        <f t="shared" si="21"/>
        <v>1.879446906</v>
      </c>
      <c r="BG495" s="18">
        <f t="shared" si="22"/>
        <v>2.416431736</v>
      </c>
      <c r="BH495" s="14">
        <f t="shared" si="23"/>
        <v>27.45334944</v>
      </c>
      <c r="BI495" s="14">
        <f t="shared" si="24"/>
        <v>28.79581152</v>
      </c>
      <c r="BJ495" s="14">
        <f t="shared" si="25"/>
        <v>59.13545442</v>
      </c>
      <c r="BK495" s="14">
        <f t="shared" si="26"/>
        <v>51.28205128</v>
      </c>
      <c r="BL495" s="14">
        <f t="shared" si="27"/>
        <v>7.853403141</v>
      </c>
      <c r="BM495" s="19">
        <v>28.0</v>
      </c>
      <c r="BN495" s="19">
        <v>36.0</v>
      </c>
      <c r="BO495" s="26">
        <v>381.0</v>
      </c>
      <c r="BP495" s="26">
        <v>393.0</v>
      </c>
      <c r="BQ495" s="19">
        <v>205.0</v>
      </c>
      <c r="BR495" s="19">
        <v>175.0</v>
      </c>
      <c r="BS495" s="19">
        <v>267.0</v>
      </c>
      <c r="BT495" s="19">
        <v>160.0</v>
      </c>
      <c r="BU495" s="19">
        <v>437.0</v>
      </c>
      <c r="BV495" s="19">
        <v>393.0</v>
      </c>
      <c r="BW495" s="13">
        <f t="shared" si="28"/>
        <v>0.5265060241</v>
      </c>
      <c r="BX495" s="14">
        <v>1.87</v>
      </c>
      <c r="BY495" s="29">
        <f t="shared" si="29"/>
        <v>1.999492335</v>
      </c>
      <c r="BZ495" s="18">
        <f t="shared" si="30"/>
        <v>1.758165431</v>
      </c>
      <c r="CA495" s="18">
        <f t="shared" si="31"/>
        <v>2.402826088</v>
      </c>
      <c r="CB495" s="14">
        <f t="shared" si="32"/>
        <v>29.26368683</v>
      </c>
      <c r="CC495" s="14">
        <f t="shared" si="33"/>
        <v>30.16230472</v>
      </c>
      <c r="CD495" s="14">
        <f t="shared" si="34"/>
        <v>58.60551435</v>
      </c>
      <c r="CE495" s="14">
        <f t="shared" si="35"/>
        <v>54.63987455</v>
      </c>
      <c r="CF495" s="14">
        <f t="shared" si="36"/>
        <v>3.887763337</v>
      </c>
      <c r="CG495" s="7">
        <v>3071.383333</v>
      </c>
      <c r="CH495" s="7">
        <v>90.0</v>
      </c>
      <c r="CI495" s="7">
        <v>123.0</v>
      </c>
      <c r="CJ495" s="26">
        <v>1408.0</v>
      </c>
      <c r="CK495" s="7">
        <v>1421.0</v>
      </c>
      <c r="CL495" s="7">
        <v>691.0</v>
      </c>
      <c r="CM495" s="7">
        <v>645.0</v>
      </c>
      <c r="CN495" s="7">
        <v>811.0</v>
      </c>
      <c r="CO495" s="7">
        <v>608.0</v>
      </c>
      <c r="CP495" s="19">
        <v>12.0</v>
      </c>
      <c r="CQ495" s="19">
        <v>4.0</v>
      </c>
      <c r="CR495" s="26">
        <f t="shared" si="37"/>
        <v>-8</v>
      </c>
      <c r="CS495" s="18">
        <f t="shared" si="38"/>
        <v>0.7751242531</v>
      </c>
      <c r="CT495" s="18">
        <f t="shared" si="39"/>
        <v>0.258374751</v>
      </c>
      <c r="CU495" s="18">
        <f t="shared" si="40"/>
        <v>-0.5167495021</v>
      </c>
      <c r="CV495" s="30">
        <v>30.85</v>
      </c>
      <c r="CW495" s="30">
        <v>33.18</v>
      </c>
      <c r="CX495" s="30">
        <v>26.97</v>
      </c>
      <c r="CY495" s="30">
        <v>37.57</v>
      </c>
      <c r="CZ495" s="30">
        <v>35.81</v>
      </c>
      <c r="DA495" s="30">
        <v>35.36</v>
      </c>
      <c r="DB495" s="7">
        <v>0.0</v>
      </c>
      <c r="DC495" s="7">
        <v>0.0</v>
      </c>
      <c r="DD495" s="13" t="str">
        <f t="shared" si="41"/>
        <v> </v>
      </c>
      <c r="DE495" s="7">
        <v>0.0</v>
      </c>
      <c r="DF495" s="7">
        <v>0.0</v>
      </c>
      <c r="DG495" s="7">
        <v>0.0</v>
      </c>
      <c r="DH495" s="7">
        <v>0.0</v>
      </c>
      <c r="DI495" s="7">
        <v>0.0</v>
      </c>
      <c r="DJ495" s="8" t="s">
        <v>4656</v>
      </c>
      <c r="DK495" s="7" t="s">
        <v>4657</v>
      </c>
    </row>
    <row r="496" ht="12.75" customHeight="1">
      <c r="A496" s="7" t="s">
        <v>2343</v>
      </c>
      <c r="B496" s="7" t="s">
        <v>2344</v>
      </c>
      <c r="C496" s="8" t="s">
        <v>206</v>
      </c>
      <c r="D496" s="9" t="s">
        <v>174</v>
      </c>
      <c r="E496" s="7">
        <v>82.0</v>
      </c>
      <c r="F496" s="7">
        <v>1.0</v>
      </c>
      <c r="G496" s="7">
        <v>26.0</v>
      </c>
      <c r="H496" s="24">
        <f t="shared" si="1"/>
        <v>27</v>
      </c>
      <c r="I496" s="25">
        <f t="shared" si="2"/>
        <v>1.0905052</v>
      </c>
      <c r="J496" s="19">
        <v>1.0</v>
      </c>
      <c r="K496" s="19">
        <v>16.0</v>
      </c>
      <c r="L496" s="19">
        <v>7.0</v>
      </c>
      <c r="M496" s="19">
        <v>72.0</v>
      </c>
      <c r="N496" s="19">
        <v>43.0</v>
      </c>
      <c r="O496" s="19">
        <v>91.0</v>
      </c>
      <c r="P496" s="19">
        <v>49.0</v>
      </c>
      <c r="Q496" s="10">
        <f t="shared" si="3"/>
        <v>0.01388888889</v>
      </c>
      <c r="R496" s="10">
        <f t="shared" si="4"/>
        <v>0.004854368932</v>
      </c>
      <c r="S496" s="7">
        <v>89133.0</v>
      </c>
      <c r="T496" s="14">
        <f t="shared" si="5"/>
        <v>18.11646341</v>
      </c>
      <c r="U496" s="14">
        <v>1376.01</v>
      </c>
      <c r="V496" s="14">
        <f t="shared" si="6"/>
        <v>16.78060976</v>
      </c>
      <c r="W496" s="14">
        <v>2539.71</v>
      </c>
      <c r="X496" s="14">
        <f t="shared" si="7"/>
        <v>30.97207317</v>
      </c>
      <c r="Y496" s="13">
        <f t="shared" si="8"/>
        <v>0.3514066379</v>
      </c>
      <c r="Z496" s="12">
        <f t="shared" si="9"/>
        <v>197.3333333</v>
      </c>
      <c r="AA496" s="19">
        <v>114.0</v>
      </c>
      <c r="AB496" s="19">
        <v>44.0</v>
      </c>
      <c r="AC496" s="19">
        <v>78.0</v>
      </c>
      <c r="AD496" s="19">
        <v>67.0</v>
      </c>
      <c r="AE496" s="19">
        <v>27.0</v>
      </c>
      <c r="AF496" s="10">
        <f t="shared" si="10"/>
        <v>0.01754385965</v>
      </c>
      <c r="AG496" s="10">
        <f t="shared" si="11"/>
        <v>0.4035087719</v>
      </c>
      <c r="AH496" s="10">
        <f t="shared" si="12"/>
        <v>0.4210526316</v>
      </c>
      <c r="AI496" s="19">
        <v>487.0</v>
      </c>
      <c r="AJ496" s="13">
        <f t="shared" si="13"/>
        <v>0.3235880399</v>
      </c>
      <c r="AK496" s="19">
        <v>475.0</v>
      </c>
      <c r="AL496" s="13">
        <f t="shared" si="14"/>
        <v>0.3156146179</v>
      </c>
      <c r="AM496" s="19">
        <v>543.0</v>
      </c>
      <c r="AN496" s="13">
        <f t="shared" si="15"/>
        <v>0.3607973422</v>
      </c>
      <c r="AO496" s="13">
        <f t="shared" si="16"/>
        <v>0.5062370062</v>
      </c>
      <c r="AP496" s="8">
        <v>6.0</v>
      </c>
      <c r="AQ496" s="14">
        <v>3.0</v>
      </c>
      <c r="AR496" s="19">
        <v>17.65</v>
      </c>
      <c r="AS496" s="26">
        <v>2.0</v>
      </c>
      <c r="AT496" s="27">
        <v>0.886</v>
      </c>
      <c r="AU496" s="8">
        <v>1.0</v>
      </c>
      <c r="AV496" s="27">
        <v>0.166</v>
      </c>
      <c r="AW496" s="19">
        <v>50.23</v>
      </c>
      <c r="AX496" s="19">
        <v>16.94</v>
      </c>
      <c r="AY496" s="27">
        <v>1.627</v>
      </c>
      <c r="AZ496" s="27">
        <v>5.014</v>
      </c>
      <c r="BA496" s="19">
        <v>51.57</v>
      </c>
      <c r="BB496" s="13">
        <f t="shared" si="17"/>
        <v>0.08108108108</v>
      </c>
      <c r="BC496" s="28">
        <f t="shared" si="18"/>
        <v>0.9270976616</v>
      </c>
      <c r="BD496" s="26">
        <f t="shared" si="19"/>
        <v>1008.178743</v>
      </c>
      <c r="BE496" s="13">
        <f t="shared" si="20"/>
        <v>0.008178742704</v>
      </c>
      <c r="BF496" s="18">
        <f t="shared" si="21"/>
        <v>2.485447053</v>
      </c>
      <c r="BG496" s="18">
        <f t="shared" si="22"/>
        <v>2.311029716</v>
      </c>
      <c r="BH496" s="14">
        <f t="shared" si="23"/>
        <v>30.65384699</v>
      </c>
      <c r="BI496" s="14">
        <f t="shared" si="24"/>
        <v>31.70035101</v>
      </c>
      <c r="BJ496" s="14">
        <f t="shared" si="25"/>
        <v>58.16818192</v>
      </c>
      <c r="BK496" s="14">
        <f t="shared" si="26"/>
        <v>56.51121721</v>
      </c>
      <c r="BL496" s="14">
        <f t="shared" si="27"/>
        <v>1.656964702</v>
      </c>
      <c r="BM496" s="19">
        <v>57.0</v>
      </c>
      <c r="BN496" s="19">
        <v>53.0</v>
      </c>
      <c r="BO496" s="26">
        <v>646.0</v>
      </c>
      <c r="BP496" s="26">
        <v>674.0</v>
      </c>
      <c r="BQ496" s="19">
        <v>270.0</v>
      </c>
      <c r="BR496" s="19">
        <v>249.0</v>
      </c>
      <c r="BS496" s="19">
        <v>361.0</v>
      </c>
      <c r="BT496" s="19">
        <v>320.0</v>
      </c>
      <c r="BU496" s="19">
        <v>594.0</v>
      </c>
      <c r="BV496" s="19">
        <v>616.0</v>
      </c>
      <c r="BW496" s="13">
        <f t="shared" si="28"/>
        <v>0.4909090909</v>
      </c>
      <c r="BX496" s="14">
        <v>-0.51</v>
      </c>
      <c r="BY496" s="29">
        <f t="shared" si="29"/>
        <v>-3.430723447</v>
      </c>
      <c r="BZ496" s="18">
        <f t="shared" si="30"/>
        <v>2.221390028</v>
      </c>
      <c r="CA496" s="18">
        <f t="shared" si="31"/>
        <v>2.313309616</v>
      </c>
      <c r="CB496" s="14">
        <f t="shared" si="32"/>
        <v>30.30282397</v>
      </c>
      <c r="CC496" s="14">
        <f t="shared" si="33"/>
        <v>28.69423119</v>
      </c>
      <c r="CD496" s="14">
        <f t="shared" si="34"/>
        <v>56.62246582</v>
      </c>
      <c r="CE496" s="14">
        <f t="shared" si="35"/>
        <v>53.28272082</v>
      </c>
      <c r="CF496" s="14">
        <f t="shared" si="36"/>
        <v>-1.682780306</v>
      </c>
      <c r="CG496" s="7">
        <v>3916.466667</v>
      </c>
      <c r="CH496" s="7">
        <v>145.0</v>
      </c>
      <c r="CI496" s="7">
        <v>151.0</v>
      </c>
      <c r="CJ496" s="26">
        <v>1833.0</v>
      </c>
      <c r="CK496" s="7">
        <v>1722.0</v>
      </c>
      <c r="CL496" s="7">
        <v>706.0</v>
      </c>
      <c r="CM496" s="7">
        <v>676.0</v>
      </c>
      <c r="CN496" s="7">
        <v>1012.0</v>
      </c>
      <c r="CO496" s="7">
        <v>929.0</v>
      </c>
      <c r="CP496" s="19">
        <v>10.0</v>
      </c>
      <c r="CQ496" s="19">
        <v>5.0</v>
      </c>
      <c r="CR496" s="26">
        <f t="shared" si="37"/>
        <v>-5</v>
      </c>
      <c r="CS496" s="18">
        <f t="shared" si="38"/>
        <v>0.4038908148</v>
      </c>
      <c r="CT496" s="18">
        <f t="shared" si="39"/>
        <v>0.2019454074</v>
      </c>
      <c r="CU496" s="18">
        <f t="shared" si="40"/>
        <v>-0.2019454074</v>
      </c>
      <c r="CV496" s="30">
        <v>53.4</v>
      </c>
      <c r="CW496" s="30">
        <v>55.16</v>
      </c>
      <c r="CX496" s="30">
        <v>117.7</v>
      </c>
      <c r="CY496" s="30">
        <v>80.19</v>
      </c>
      <c r="CZ496" s="30">
        <v>67.73</v>
      </c>
      <c r="DA496" s="30">
        <v>57.39</v>
      </c>
      <c r="DB496" s="7">
        <v>0.0</v>
      </c>
      <c r="DC496" s="7">
        <v>0.0</v>
      </c>
      <c r="DD496" s="13" t="str">
        <f t="shared" si="41"/>
        <v> </v>
      </c>
      <c r="DE496" s="7">
        <v>0.0</v>
      </c>
      <c r="DF496" s="7">
        <v>0.0</v>
      </c>
      <c r="DG496" s="7">
        <v>0.0</v>
      </c>
      <c r="DH496" s="7">
        <v>0.0</v>
      </c>
      <c r="DI496" s="7">
        <v>0.0</v>
      </c>
      <c r="DJ496" s="8" t="s">
        <v>4658</v>
      </c>
      <c r="DK496" s="7" t="s">
        <v>4659</v>
      </c>
    </row>
    <row r="497" ht="12.75" customHeight="1">
      <c r="A497" s="7" t="s">
        <v>684</v>
      </c>
      <c r="B497" s="7" t="s">
        <v>2348</v>
      </c>
      <c r="C497" s="8" t="s">
        <v>628</v>
      </c>
      <c r="D497" s="9" t="s">
        <v>255</v>
      </c>
      <c r="E497" s="7">
        <v>82.0</v>
      </c>
      <c r="F497" s="7">
        <v>13.0</v>
      </c>
      <c r="G497" s="7">
        <v>9.0</v>
      </c>
      <c r="H497" s="24">
        <f t="shared" si="1"/>
        <v>22</v>
      </c>
      <c r="I497" s="25">
        <f t="shared" si="2"/>
        <v>1.130911583</v>
      </c>
      <c r="J497" s="19">
        <v>12.0</v>
      </c>
      <c r="K497" s="19">
        <v>7.0</v>
      </c>
      <c r="L497" s="19">
        <v>2.0</v>
      </c>
      <c r="M497" s="19">
        <v>124.0</v>
      </c>
      <c r="N497" s="19">
        <v>48.0</v>
      </c>
      <c r="O497" s="19">
        <v>40.0</v>
      </c>
      <c r="P497" s="19">
        <v>152.0</v>
      </c>
      <c r="Q497" s="10">
        <f t="shared" si="3"/>
        <v>0.1048387097</v>
      </c>
      <c r="R497" s="10">
        <f t="shared" si="4"/>
        <v>0.06132075472</v>
      </c>
      <c r="S497" s="7">
        <v>70032.0</v>
      </c>
      <c r="T497" s="14">
        <f t="shared" si="5"/>
        <v>14.23414634</v>
      </c>
      <c r="U497" s="14">
        <v>1085.41</v>
      </c>
      <c r="V497" s="14">
        <f t="shared" si="6"/>
        <v>13.23670732</v>
      </c>
      <c r="W497" s="14">
        <v>2866.6</v>
      </c>
      <c r="X497" s="14">
        <f t="shared" si="7"/>
        <v>34.95853659</v>
      </c>
      <c r="Y497" s="13">
        <f t="shared" si="8"/>
        <v>0.2746475844</v>
      </c>
      <c r="Z497" s="12">
        <f t="shared" si="9"/>
        <v>106.0294118</v>
      </c>
      <c r="AA497" s="19">
        <v>29.0</v>
      </c>
      <c r="AB497" s="19">
        <v>56.0</v>
      </c>
      <c r="AC497" s="19">
        <v>74.0</v>
      </c>
      <c r="AD497" s="19">
        <v>44.0</v>
      </c>
      <c r="AE497" s="19">
        <v>31.0</v>
      </c>
      <c r="AF497" s="10">
        <f t="shared" si="10"/>
        <v>0.3529411765</v>
      </c>
      <c r="AG497" s="10">
        <f t="shared" si="11"/>
        <v>0.2647058824</v>
      </c>
      <c r="AH497" s="10">
        <f t="shared" si="12"/>
        <v>0.6176470588</v>
      </c>
      <c r="AI497" s="19">
        <v>308.0</v>
      </c>
      <c r="AJ497" s="13">
        <f t="shared" si="13"/>
        <v>0.2830882353</v>
      </c>
      <c r="AK497" s="19">
        <v>362.0</v>
      </c>
      <c r="AL497" s="13">
        <f t="shared" si="14"/>
        <v>0.3327205882</v>
      </c>
      <c r="AM497" s="19">
        <v>418.0</v>
      </c>
      <c r="AN497" s="13">
        <f t="shared" si="15"/>
        <v>0.3841911765</v>
      </c>
      <c r="AO497" s="13">
        <f t="shared" si="16"/>
        <v>0.4597014925</v>
      </c>
      <c r="AP497" s="8">
        <v>5.0</v>
      </c>
      <c r="AQ497" s="14">
        <v>-4.94</v>
      </c>
      <c r="AR497" s="19">
        <v>17.59</v>
      </c>
      <c r="AS497" s="26">
        <v>3.0</v>
      </c>
      <c r="AT497" s="27">
        <v>0.671</v>
      </c>
      <c r="AU497" s="8">
        <v>2.0</v>
      </c>
      <c r="AV497" s="27">
        <v>-0.14</v>
      </c>
      <c r="AW497" s="19">
        <v>49.8</v>
      </c>
      <c r="AX497" s="19">
        <v>18.3</v>
      </c>
      <c r="AY497" s="27">
        <v>0.81</v>
      </c>
      <c r="AZ497" s="27">
        <v>3.7720000000000002</v>
      </c>
      <c r="BA497" s="19">
        <v>51.51</v>
      </c>
      <c r="BB497" s="13">
        <f t="shared" si="17"/>
        <v>0.06601941748</v>
      </c>
      <c r="BC497" s="28">
        <f t="shared" si="18"/>
        <v>0.9096385542</v>
      </c>
      <c r="BD497" s="26">
        <f t="shared" si="19"/>
        <v>975.6579717</v>
      </c>
      <c r="BE497" s="13">
        <f t="shared" si="20"/>
        <v>-0.02434202831</v>
      </c>
      <c r="BF497" s="18">
        <f t="shared" si="21"/>
        <v>1.879474116</v>
      </c>
      <c r="BG497" s="18">
        <f t="shared" si="22"/>
        <v>2.487539271</v>
      </c>
      <c r="BH497" s="14">
        <f t="shared" si="23"/>
        <v>28.46850499</v>
      </c>
      <c r="BI497" s="14">
        <f t="shared" si="24"/>
        <v>27.52876793</v>
      </c>
      <c r="BJ497" s="14">
        <f t="shared" si="25"/>
        <v>55.05753586</v>
      </c>
      <c r="BK497" s="14">
        <f t="shared" si="26"/>
        <v>54.17307745</v>
      </c>
      <c r="BL497" s="14">
        <f t="shared" si="27"/>
        <v>0.8844584074</v>
      </c>
      <c r="BM497" s="19">
        <v>34.0</v>
      </c>
      <c r="BN497" s="19">
        <v>45.0</v>
      </c>
      <c r="BO497" s="26">
        <v>481.0</v>
      </c>
      <c r="BP497" s="26">
        <v>453.0</v>
      </c>
      <c r="BQ497" s="19">
        <v>217.0</v>
      </c>
      <c r="BR497" s="19">
        <v>180.0</v>
      </c>
      <c r="BS497" s="19">
        <v>264.0</v>
      </c>
      <c r="BT497" s="19">
        <v>302.0</v>
      </c>
      <c r="BU497" s="19">
        <v>488.0</v>
      </c>
      <c r="BV497" s="19">
        <v>432.0</v>
      </c>
      <c r="BW497" s="13">
        <f t="shared" si="28"/>
        <v>0.5304347826</v>
      </c>
      <c r="BX497" s="14">
        <v>-1.44</v>
      </c>
      <c r="BY497" s="29">
        <f t="shared" si="29"/>
        <v>-2.150377413</v>
      </c>
      <c r="BZ497" s="18">
        <f t="shared" si="30"/>
        <v>2.230379864</v>
      </c>
      <c r="CA497" s="18">
        <f t="shared" si="31"/>
        <v>1.98761743</v>
      </c>
      <c r="CB497" s="14">
        <f t="shared" si="32"/>
        <v>28.64596724</v>
      </c>
      <c r="CC497" s="14">
        <f t="shared" si="33"/>
        <v>25.79350864</v>
      </c>
      <c r="CD497" s="14">
        <f t="shared" si="34"/>
        <v>54.94017339</v>
      </c>
      <c r="CE497" s="14">
        <f t="shared" si="35"/>
        <v>51.37460014</v>
      </c>
      <c r="CF497" s="14">
        <f t="shared" si="36"/>
        <v>-2.681114845</v>
      </c>
      <c r="CG497" s="7">
        <v>3954.483333</v>
      </c>
      <c r="CH497" s="7">
        <v>147.0</v>
      </c>
      <c r="CI497" s="7">
        <v>131.0</v>
      </c>
      <c r="CJ497" s="26">
        <v>1741.0</v>
      </c>
      <c r="CK497" s="7">
        <v>1569.0</v>
      </c>
      <c r="CL497" s="7">
        <v>774.0</v>
      </c>
      <c r="CM497" s="7">
        <v>665.0</v>
      </c>
      <c r="CN497" s="7">
        <v>959.0</v>
      </c>
      <c r="CO497" s="7">
        <v>1021.0</v>
      </c>
      <c r="CP497" s="19">
        <v>3.0</v>
      </c>
      <c r="CQ497" s="19">
        <v>6.0</v>
      </c>
      <c r="CR497" s="26">
        <f t="shared" si="37"/>
        <v>3</v>
      </c>
      <c r="CS497" s="18">
        <f t="shared" si="38"/>
        <v>0.1542152159</v>
      </c>
      <c r="CT497" s="18">
        <f t="shared" si="39"/>
        <v>0.3084304318</v>
      </c>
      <c r="CU497" s="18">
        <f t="shared" si="40"/>
        <v>0.1542152159</v>
      </c>
      <c r="CV497" s="30">
        <v>42.09</v>
      </c>
      <c r="CW497" s="30">
        <v>41.49</v>
      </c>
      <c r="CX497" s="30">
        <v>46.72</v>
      </c>
      <c r="CY497" s="30">
        <v>34.81</v>
      </c>
      <c r="CZ497" s="30">
        <v>53.78</v>
      </c>
      <c r="DA497" s="30">
        <v>36.3</v>
      </c>
      <c r="DB497" s="7">
        <v>218.0</v>
      </c>
      <c r="DC497" s="7">
        <v>225.0</v>
      </c>
      <c r="DD497" s="13">
        <f t="shared" si="41"/>
        <v>0.4920993228</v>
      </c>
      <c r="DE497" s="7">
        <v>0.0</v>
      </c>
      <c r="DF497" s="7">
        <v>6.76</v>
      </c>
      <c r="DG497" s="7">
        <v>129.0</v>
      </c>
      <c r="DH497" s="7">
        <v>167.0</v>
      </c>
      <c r="DI497" s="7">
        <v>128.0</v>
      </c>
      <c r="DJ497" s="8" t="s">
        <v>4660</v>
      </c>
      <c r="DK497" s="7" t="s">
        <v>4661</v>
      </c>
    </row>
    <row r="498" ht="12.75" customHeight="1">
      <c r="A498" s="7" t="s">
        <v>684</v>
      </c>
      <c r="B498" s="7" t="s">
        <v>2351</v>
      </c>
      <c r="C498" s="8" t="s">
        <v>860</v>
      </c>
      <c r="D498" s="9" t="s">
        <v>159</v>
      </c>
      <c r="E498" s="7">
        <v>72.0</v>
      </c>
      <c r="F498" s="7">
        <v>7.0</v>
      </c>
      <c r="G498" s="7">
        <v>12.0</v>
      </c>
      <c r="H498" s="24">
        <f t="shared" si="1"/>
        <v>19</v>
      </c>
      <c r="I498" s="25">
        <f t="shared" si="2"/>
        <v>1.466080806</v>
      </c>
      <c r="J498" s="19">
        <v>7.0</v>
      </c>
      <c r="K498" s="19">
        <v>5.0</v>
      </c>
      <c r="L498" s="19">
        <v>7.0</v>
      </c>
      <c r="M498" s="19">
        <v>77.0</v>
      </c>
      <c r="N498" s="19">
        <v>23.0</v>
      </c>
      <c r="O498" s="19">
        <v>24.0</v>
      </c>
      <c r="P498" s="19">
        <v>77.0</v>
      </c>
      <c r="Q498" s="10">
        <f t="shared" si="3"/>
        <v>0.09090909091</v>
      </c>
      <c r="R498" s="10">
        <f t="shared" si="4"/>
        <v>0.0564516129</v>
      </c>
      <c r="S498" s="7">
        <v>46655.0</v>
      </c>
      <c r="T498" s="14">
        <f t="shared" si="5"/>
        <v>10.79976852</v>
      </c>
      <c r="U498" s="14">
        <v>766.02</v>
      </c>
      <c r="V498" s="14">
        <f t="shared" si="6"/>
        <v>10.63916667</v>
      </c>
      <c r="W498" s="14">
        <v>2648.93</v>
      </c>
      <c r="X498" s="14">
        <f t="shared" si="7"/>
        <v>36.79069444</v>
      </c>
      <c r="Y498" s="13">
        <f t="shared" si="8"/>
        <v>0.2243136796</v>
      </c>
      <c r="Z498" s="12">
        <f t="shared" si="9"/>
        <v>67.5862069</v>
      </c>
      <c r="AA498" s="19">
        <v>10.0</v>
      </c>
      <c r="AB498" s="19">
        <v>145.0</v>
      </c>
      <c r="AC498" s="19">
        <v>88.0</v>
      </c>
      <c r="AD498" s="19">
        <v>26.0</v>
      </c>
      <c r="AE498" s="19">
        <v>10.0</v>
      </c>
      <c r="AF498" s="10">
        <f t="shared" si="10"/>
        <v>0.2413793103</v>
      </c>
      <c r="AG498" s="10">
        <f t="shared" si="11"/>
        <v>0.4137931034</v>
      </c>
      <c r="AH498" s="10">
        <f t="shared" si="12"/>
        <v>0.6551724138</v>
      </c>
      <c r="AI498" s="19">
        <v>256.0</v>
      </c>
      <c r="AJ498" s="13">
        <f t="shared" si="13"/>
        <v>0.3803863299</v>
      </c>
      <c r="AK498" s="19">
        <v>179.0</v>
      </c>
      <c r="AL498" s="13">
        <f t="shared" si="14"/>
        <v>0.2659732541</v>
      </c>
      <c r="AM498" s="19">
        <v>238.0</v>
      </c>
      <c r="AN498" s="13">
        <f t="shared" si="15"/>
        <v>0.353640416</v>
      </c>
      <c r="AO498" s="13">
        <f t="shared" si="16"/>
        <v>0.5885057471</v>
      </c>
      <c r="AP498" s="8">
        <v>16.0</v>
      </c>
      <c r="AQ498" s="14">
        <v>10.19</v>
      </c>
      <c r="AR498" s="19">
        <v>17.06</v>
      </c>
      <c r="AS498" s="26">
        <v>9.0</v>
      </c>
      <c r="AT498" s="27">
        <v>-0.359</v>
      </c>
      <c r="AU498" s="8">
        <v>14.0</v>
      </c>
      <c r="AV498" s="27">
        <v>-0.8310000000000001</v>
      </c>
      <c r="AW498" s="19">
        <v>50.0</v>
      </c>
      <c r="AX498" s="19">
        <v>17.75</v>
      </c>
      <c r="AY498" s="27">
        <v>0.28600000000000003</v>
      </c>
      <c r="AZ498" s="27">
        <v>3.245</v>
      </c>
      <c r="BA498" s="19">
        <v>51.34</v>
      </c>
      <c r="BB498" s="13">
        <f t="shared" si="17"/>
        <v>0.07397959184</v>
      </c>
      <c r="BC498" s="28">
        <f t="shared" si="18"/>
        <v>0.9185185185</v>
      </c>
      <c r="BD498" s="26">
        <f t="shared" si="19"/>
        <v>992.4981104</v>
      </c>
      <c r="BE498" s="13">
        <f t="shared" si="20"/>
        <v>-0.007501889645</v>
      </c>
      <c r="BF498" s="18">
        <f t="shared" si="21"/>
        <v>2.271481162</v>
      </c>
      <c r="BG498" s="18">
        <f t="shared" si="22"/>
        <v>2.584788909</v>
      </c>
      <c r="BH498" s="14">
        <f t="shared" si="23"/>
        <v>30.70415916</v>
      </c>
      <c r="BI498" s="14">
        <f t="shared" si="24"/>
        <v>31.72240934</v>
      </c>
      <c r="BJ498" s="14">
        <f t="shared" si="25"/>
        <v>57.57029843</v>
      </c>
      <c r="BK498" s="14">
        <f t="shared" si="26"/>
        <v>55.92543276</v>
      </c>
      <c r="BL498" s="14">
        <f t="shared" si="27"/>
        <v>1.644865669</v>
      </c>
      <c r="BM498" s="19">
        <v>29.0</v>
      </c>
      <c r="BN498" s="19">
        <v>33.0</v>
      </c>
      <c r="BO498" s="26">
        <v>363.0</v>
      </c>
      <c r="BP498" s="26">
        <v>372.0</v>
      </c>
      <c r="BQ498" s="19">
        <v>162.0</v>
      </c>
      <c r="BR498" s="19">
        <v>138.0</v>
      </c>
      <c r="BS498" s="19">
        <v>181.0</v>
      </c>
      <c r="BT498" s="19">
        <v>171.0</v>
      </c>
      <c r="BU498" s="19">
        <v>358.0</v>
      </c>
      <c r="BV498" s="19">
        <v>378.0</v>
      </c>
      <c r="BW498" s="13">
        <f t="shared" si="28"/>
        <v>0.4864130435</v>
      </c>
      <c r="BX498" s="14">
        <v>-4.6</v>
      </c>
      <c r="BY498" s="29">
        <f t="shared" si="29"/>
        <v>-4.645272262</v>
      </c>
      <c r="BZ498" s="18">
        <f t="shared" si="30"/>
        <v>1.966445572</v>
      </c>
      <c r="CA498" s="18">
        <f t="shared" si="31"/>
        <v>2.194693719</v>
      </c>
      <c r="CB498" s="14">
        <f t="shared" si="32"/>
        <v>30.30433087</v>
      </c>
      <c r="CC498" s="14">
        <f t="shared" si="33"/>
        <v>26.82793602</v>
      </c>
      <c r="CD498" s="14">
        <f t="shared" si="34"/>
        <v>56.74600079</v>
      </c>
      <c r="CE498" s="14">
        <f t="shared" si="35"/>
        <v>51.40850566</v>
      </c>
      <c r="CF498" s="14">
        <f t="shared" si="36"/>
        <v>-3.692629454</v>
      </c>
      <c r="CG498" s="7">
        <v>3417.333333</v>
      </c>
      <c r="CH498" s="7">
        <v>112.0</v>
      </c>
      <c r="CI498" s="7">
        <v>125.0</v>
      </c>
      <c r="CJ498" s="26">
        <v>1614.0</v>
      </c>
      <c r="CK498" s="7">
        <v>1403.0</v>
      </c>
      <c r="CL498" s="7">
        <v>692.0</v>
      </c>
      <c r="CM498" s="7">
        <v>608.0</v>
      </c>
      <c r="CN498" s="7">
        <v>814.0</v>
      </c>
      <c r="CO498" s="7">
        <v>792.0</v>
      </c>
      <c r="CP498" s="19">
        <v>9.0</v>
      </c>
      <c r="CQ498" s="19">
        <v>5.0</v>
      </c>
      <c r="CR498" s="26">
        <f t="shared" si="37"/>
        <v>-4</v>
      </c>
      <c r="CS498" s="18">
        <f t="shared" si="38"/>
        <v>0.6944593291</v>
      </c>
      <c r="CT498" s="18">
        <f t="shared" si="39"/>
        <v>0.3858107384</v>
      </c>
      <c r="CU498" s="18">
        <f t="shared" si="40"/>
        <v>-0.3086485907</v>
      </c>
      <c r="CV498" s="30">
        <v>34.39</v>
      </c>
      <c r="CW498" s="30">
        <v>32.94</v>
      </c>
      <c r="CX498" s="30">
        <v>27.93</v>
      </c>
      <c r="CY498" s="30">
        <v>31.83</v>
      </c>
      <c r="CZ498" s="30">
        <v>30.68</v>
      </c>
      <c r="DA498" s="30">
        <v>31.28</v>
      </c>
      <c r="DB498" s="7">
        <v>15.0</v>
      </c>
      <c r="DC498" s="7">
        <v>35.0</v>
      </c>
      <c r="DD498" s="13">
        <f t="shared" si="41"/>
        <v>0.3</v>
      </c>
      <c r="DE498" s="7">
        <v>-0.32</v>
      </c>
      <c r="DF498" s="7">
        <v>-3.36</v>
      </c>
      <c r="DG498" s="7">
        <v>47.0</v>
      </c>
      <c r="DH498" s="7">
        <v>3.0</v>
      </c>
      <c r="DI498" s="7">
        <v>0.0</v>
      </c>
      <c r="DJ498" s="8" t="s">
        <v>4662</v>
      </c>
      <c r="DK498" s="7" t="s">
        <v>4663</v>
      </c>
    </row>
    <row r="499" ht="12.75" customHeight="1">
      <c r="A499" s="7" t="s">
        <v>339</v>
      </c>
      <c r="B499" s="7" t="s">
        <v>1722</v>
      </c>
      <c r="C499" s="8" t="s">
        <v>305</v>
      </c>
      <c r="D499" s="9" t="s">
        <v>255</v>
      </c>
      <c r="E499" s="7">
        <v>80.0</v>
      </c>
      <c r="F499" s="7">
        <v>10.0</v>
      </c>
      <c r="G499" s="7">
        <v>9.0</v>
      </c>
      <c r="H499" s="24">
        <f t="shared" si="1"/>
        <v>19</v>
      </c>
      <c r="I499" s="25">
        <f t="shared" si="2"/>
        <v>1.36720702</v>
      </c>
      <c r="J499" s="19">
        <v>9.0</v>
      </c>
      <c r="K499" s="19">
        <v>6.0</v>
      </c>
      <c r="L499" s="19">
        <v>2.0</v>
      </c>
      <c r="M499" s="19">
        <v>76.0</v>
      </c>
      <c r="N499" s="19">
        <v>31.0</v>
      </c>
      <c r="O499" s="19">
        <v>24.0</v>
      </c>
      <c r="P499" s="19">
        <v>95.0</v>
      </c>
      <c r="Q499" s="10">
        <f t="shared" si="3"/>
        <v>0.1315789474</v>
      </c>
      <c r="R499" s="10">
        <f t="shared" si="4"/>
        <v>0.07633587786</v>
      </c>
      <c r="S499" s="7">
        <v>50029.0</v>
      </c>
      <c r="T499" s="14">
        <f t="shared" si="5"/>
        <v>10.42270833</v>
      </c>
      <c r="U499" s="14">
        <v>834.67</v>
      </c>
      <c r="V499" s="14">
        <f t="shared" si="6"/>
        <v>10.433375</v>
      </c>
      <c r="W499" s="14">
        <v>3079.37</v>
      </c>
      <c r="X499" s="14">
        <f t="shared" si="7"/>
        <v>38.492125</v>
      </c>
      <c r="Y499" s="13">
        <f t="shared" si="8"/>
        <v>0.2132502478</v>
      </c>
      <c r="Z499" s="12">
        <f t="shared" si="9"/>
        <v>63.09090909</v>
      </c>
      <c r="AA499" s="19">
        <v>23.0</v>
      </c>
      <c r="AB499" s="19">
        <v>363.0</v>
      </c>
      <c r="AC499" s="19">
        <v>113.0</v>
      </c>
      <c r="AD499" s="19">
        <v>14.0</v>
      </c>
      <c r="AE499" s="19">
        <v>8.0</v>
      </c>
      <c r="AF499" s="10">
        <f t="shared" si="10"/>
        <v>0.2727272727</v>
      </c>
      <c r="AG499" s="10">
        <f t="shared" si="11"/>
        <v>0.2424242424</v>
      </c>
      <c r="AH499" s="10">
        <f t="shared" si="12"/>
        <v>0.5151515152</v>
      </c>
      <c r="AI499" s="19">
        <v>182.0</v>
      </c>
      <c r="AJ499" s="13">
        <f t="shared" si="13"/>
        <v>0.2472826087</v>
      </c>
      <c r="AK499" s="19">
        <v>260.0</v>
      </c>
      <c r="AL499" s="13">
        <f t="shared" si="14"/>
        <v>0.3532608696</v>
      </c>
      <c r="AM499" s="19">
        <v>294.0</v>
      </c>
      <c r="AN499" s="13">
        <f t="shared" si="15"/>
        <v>0.3994565217</v>
      </c>
      <c r="AO499" s="13">
        <f t="shared" si="16"/>
        <v>0.4117647059</v>
      </c>
      <c r="AP499" s="8">
        <v>3.0</v>
      </c>
      <c r="AQ499" s="14">
        <v>-12.55</v>
      </c>
      <c r="AR499" s="19">
        <v>16.55</v>
      </c>
      <c r="AS499" s="26">
        <v>14.0</v>
      </c>
      <c r="AT499" s="27">
        <v>-0.679</v>
      </c>
      <c r="AU499" s="8">
        <v>14.0</v>
      </c>
      <c r="AV499" s="27">
        <v>-0.672</v>
      </c>
      <c r="AW499" s="19">
        <v>49.71</v>
      </c>
      <c r="AX499" s="19">
        <v>16.64</v>
      </c>
      <c r="AY499" s="27">
        <v>-1.49</v>
      </c>
      <c r="AZ499" s="27">
        <v>-2.646</v>
      </c>
      <c r="BA499" s="19">
        <v>50.11</v>
      </c>
      <c r="BB499" s="13">
        <f t="shared" si="17"/>
        <v>0.09510086455</v>
      </c>
      <c r="BC499" s="28">
        <f t="shared" si="18"/>
        <v>0.914507772</v>
      </c>
      <c r="BD499" s="26">
        <f t="shared" si="19"/>
        <v>1009.608637</v>
      </c>
      <c r="BE499" s="13">
        <f t="shared" si="20"/>
        <v>0.009608636574</v>
      </c>
      <c r="BF499" s="18">
        <f t="shared" si="21"/>
        <v>2.372194999</v>
      </c>
      <c r="BG499" s="18">
        <f t="shared" si="22"/>
        <v>2.372194999</v>
      </c>
      <c r="BH499" s="14">
        <f t="shared" si="23"/>
        <v>24.94398984</v>
      </c>
      <c r="BI499" s="14">
        <f t="shared" si="24"/>
        <v>27.74749302</v>
      </c>
      <c r="BJ499" s="14">
        <f t="shared" si="25"/>
        <v>50.39117256</v>
      </c>
      <c r="BK499" s="14">
        <f t="shared" si="26"/>
        <v>51.61321241</v>
      </c>
      <c r="BL499" s="14">
        <f t="shared" si="27"/>
        <v>-1.222039848</v>
      </c>
      <c r="BM499" s="19">
        <v>33.0</v>
      </c>
      <c r="BN499" s="19">
        <v>33.0</v>
      </c>
      <c r="BO499" s="26">
        <v>314.0</v>
      </c>
      <c r="BP499" s="26">
        <v>353.0</v>
      </c>
      <c r="BQ499" s="19">
        <v>158.0</v>
      </c>
      <c r="BR499" s="19">
        <v>137.0</v>
      </c>
      <c r="BS499" s="19">
        <v>196.0</v>
      </c>
      <c r="BT499" s="19">
        <v>195.0</v>
      </c>
      <c r="BU499" s="19">
        <v>318.0</v>
      </c>
      <c r="BV499" s="19">
        <v>345.0</v>
      </c>
      <c r="BW499" s="13">
        <f t="shared" si="28"/>
        <v>0.479638009</v>
      </c>
      <c r="BX499" s="14">
        <v>-1.32</v>
      </c>
      <c r="BY499" s="29">
        <f t="shared" si="29"/>
        <v>2.779607211</v>
      </c>
      <c r="BZ499" s="18">
        <f t="shared" si="30"/>
        <v>2.297764785</v>
      </c>
      <c r="CA499" s="18">
        <f t="shared" si="31"/>
        <v>2.159898898</v>
      </c>
      <c r="CB499" s="14">
        <f t="shared" si="32"/>
        <v>28.5229202</v>
      </c>
      <c r="CC499" s="14">
        <f t="shared" si="33"/>
        <v>29.2888418</v>
      </c>
      <c r="CD499" s="14">
        <f t="shared" si="34"/>
        <v>55.16167328</v>
      </c>
      <c r="CE499" s="14">
        <f t="shared" si="35"/>
        <v>55.86632115</v>
      </c>
      <c r="CF499" s="14">
        <f t="shared" si="36"/>
        <v>-0.5173919805</v>
      </c>
      <c r="CG499" s="7">
        <v>3916.85</v>
      </c>
      <c r="CH499" s="7">
        <v>150.0</v>
      </c>
      <c r="CI499" s="7">
        <v>141.0</v>
      </c>
      <c r="CJ499" s="26">
        <v>1712.0</v>
      </c>
      <c r="CK499" s="7">
        <v>1771.0</v>
      </c>
      <c r="CL499" s="7">
        <v>762.0</v>
      </c>
      <c r="CM499" s="7">
        <v>712.0</v>
      </c>
      <c r="CN499" s="7">
        <v>977.0</v>
      </c>
      <c r="CO499" s="7">
        <v>1023.0</v>
      </c>
      <c r="CP499" s="19">
        <v>14.0</v>
      </c>
      <c r="CQ499" s="19">
        <v>5.0</v>
      </c>
      <c r="CR499" s="26">
        <f t="shared" si="37"/>
        <v>-9</v>
      </c>
      <c r="CS499" s="18">
        <f t="shared" si="38"/>
        <v>1.007415699</v>
      </c>
      <c r="CT499" s="18">
        <f t="shared" si="39"/>
        <v>0.359791321</v>
      </c>
      <c r="CU499" s="18">
        <f t="shared" si="40"/>
        <v>-0.6476243779</v>
      </c>
      <c r="CV499" s="30">
        <v>29.06</v>
      </c>
      <c r="CW499" s="30">
        <v>31.21</v>
      </c>
      <c r="CX499" s="30">
        <v>33.98</v>
      </c>
      <c r="CY499" s="30">
        <v>37.66</v>
      </c>
      <c r="CZ499" s="30">
        <v>31.59</v>
      </c>
      <c r="DA499" s="30">
        <v>32.89</v>
      </c>
      <c r="DB499" s="7">
        <v>1.0</v>
      </c>
      <c r="DC499" s="7">
        <v>3.0</v>
      </c>
      <c r="DD499" s="13">
        <f t="shared" si="41"/>
        <v>0.25</v>
      </c>
      <c r="DE499" s="7">
        <v>0.0</v>
      </c>
      <c r="DF499" s="7">
        <v>0.76</v>
      </c>
      <c r="DG499" s="7">
        <v>2.0</v>
      </c>
      <c r="DH499" s="7">
        <v>0.0</v>
      </c>
      <c r="DI499" s="7">
        <v>1.0</v>
      </c>
      <c r="DJ499" s="8" t="s">
        <v>4664</v>
      </c>
      <c r="DK499" s="7" t="s">
        <v>4665</v>
      </c>
    </row>
    <row r="500" ht="12.75" customHeight="1">
      <c r="A500" s="7" t="s">
        <v>726</v>
      </c>
      <c r="B500" s="7" t="s">
        <v>1722</v>
      </c>
      <c r="C500" s="8" t="s">
        <v>628</v>
      </c>
      <c r="D500" s="9" t="s">
        <v>174</v>
      </c>
      <c r="E500" s="7">
        <v>78.0</v>
      </c>
      <c r="F500" s="7">
        <v>2.0</v>
      </c>
      <c r="G500" s="7">
        <v>16.0</v>
      </c>
      <c r="H500" s="24">
        <f t="shared" si="1"/>
        <v>18</v>
      </c>
      <c r="I500" s="25">
        <f t="shared" si="2"/>
        <v>0.7644664661</v>
      </c>
      <c r="J500" s="19">
        <v>1.0</v>
      </c>
      <c r="K500" s="19">
        <v>7.0</v>
      </c>
      <c r="L500" s="19">
        <v>7.0</v>
      </c>
      <c r="M500" s="19">
        <v>40.0</v>
      </c>
      <c r="N500" s="19">
        <v>21.0</v>
      </c>
      <c r="O500" s="19">
        <v>49.0</v>
      </c>
      <c r="P500" s="19">
        <v>24.0</v>
      </c>
      <c r="Q500" s="10">
        <f t="shared" si="3"/>
        <v>0.05</v>
      </c>
      <c r="R500" s="10">
        <f t="shared" si="4"/>
        <v>0.01818181818</v>
      </c>
      <c r="S500" s="7">
        <v>84765.0</v>
      </c>
      <c r="T500" s="14">
        <f t="shared" si="5"/>
        <v>18.11217949</v>
      </c>
      <c r="U500" s="14">
        <v>1356.62</v>
      </c>
      <c r="V500" s="14">
        <f t="shared" si="6"/>
        <v>17.3925641</v>
      </c>
      <c r="W500" s="14">
        <v>2401.89</v>
      </c>
      <c r="X500" s="14">
        <f t="shared" si="7"/>
        <v>30.79346154</v>
      </c>
      <c r="Y500" s="13">
        <f t="shared" si="8"/>
        <v>0.360946226</v>
      </c>
      <c r="Z500" s="12">
        <f t="shared" si="9"/>
        <v>90.20754717</v>
      </c>
      <c r="AA500" s="19">
        <v>96.0</v>
      </c>
      <c r="AB500" s="19">
        <v>49.0</v>
      </c>
      <c r="AC500" s="19">
        <v>109.0</v>
      </c>
      <c r="AD500" s="19">
        <v>44.0</v>
      </c>
      <c r="AE500" s="19">
        <v>26.0</v>
      </c>
      <c r="AF500" s="10">
        <f t="shared" si="10"/>
        <v>0.01886792453</v>
      </c>
      <c r="AG500" s="10">
        <f t="shared" si="11"/>
        <v>0.2641509434</v>
      </c>
      <c r="AH500" s="10">
        <f t="shared" si="12"/>
        <v>0.2830188679</v>
      </c>
      <c r="AI500" s="19">
        <v>383.0</v>
      </c>
      <c r="AJ500" s="13">
        <f t="shared" si="13"/>
        <v>0.3006279435</v>
      </c>
      <c r="AK500" s="19">
        <v>407.0</v>
      </c>
      <c r="AL500" s="13">
        <f t="shared" si="14"/>
        <v>0.319466248</v>
      </c>
      <c r="AM500" s="19">
        <v>484.0</v>
      </c>
      <c r="AN500" s="13">
        <f t="shared" si="15"/>
        <v>0.3799058085</v>
      </c>
      <c r="AO500" s="13">
        <f t="shared" si="16"/>
        <v>0.4848101266</v>
      </c>
      <c r="AP500" s="8">
        <v>3.0</v>
      </c>
      <c r="AQ500" s="14">
        <v>-1.08</v>
      </c>
      <c r="AR500" s="19">
        <v>17.58</v>
      </c>
      <c r="AS500" s="26">
        <v>4.0</v>
      </c>
      <c r="AT500" s="27">
        <v>0.714</v>
      </c>
      <c r="AU500" s="8">
        <v>3.0</v>
      </c>
      <c r="AV500" s="27">
        <v>-0.079</v>
      </c>
      <c r="AW500" s="19">
        <v>49.83</v>
      </c>
      <c r="AX500" s="19">
        <v>17.37</v>
      </c>
      <c r="AY500" s="27">
        <v>2.675</v>
      </c>
      <c r="AZ500" s="27">
        <v>4.92</v>
      </c>
      <c r="BA500" s="19">
        <v>52.12</v>
      </c>
      <c r="BB500" s="13">
        <f t="shared" si="17"/>
        <v>0.0775988287</v>
      </c>
      <c r="BC500" s="28">
        <f t="shared" si="18"/>
        <v>0.9297124601</v>
      </c>
      <c r="BD500" s="26">
        <f t="shared" si="19"/>
        <v>1007.311289</v>
      </c>
      <c r="BE500" s="13">
        <f t="shared" si="20"/>
        <v>0.007311288761</v>
      </c>
      <c r="BF500" s="18">
        <f t="shared" si="21"/>
        <v>2.344060975</v>
      </c>
      <c r="BG500" s="18">
        <f t="shared" si="22"/>
        <v>1.946012885</v>
      </c>
      <c r="BH500" s="14">
        <f t="shared" si="23"/>
        <v>30.20742728</v>
      </c>
      <c r="BI500" s="14">
        <f t="shared" si="24"/>
        <v>27.68645605</v>
      </c>
      <c r="BJ500" s="14">
        <f t="shared" si="25"/>
        <v>57.31892498</v>
      </c>
      <c r="BK500" s="14">
        <f t="shared" si="26"/>
        <v>53.78071973</v>
      </c>
      <c r="BL500" s="14">
        <f t="shared" si="27"/>
        <v>3.538205245</v>
      </c>
      <c r="BM500" s="19">
        <v>53.0</v>
      </c>
      <c r="BN500" s="19">
        <v>44.0</v>
      </c>
      <c r="BO500" s="26">
        <v>630.0</v>
      </c>
      <c r="BP500" s="26">
        <v>582.0</v>
      </c>
      <c r="BQ500" s="19">
        <v>284.0</v>
      </c>
      <c r="BR500" s="19">
        <v>240.0</v>
      </c>
      <c r="BS500" s="19">
        <v>329.0</v>
      </c>
      <c r="BT500" s="19">
        <v>350.0</v>
      </c>
      <c r="BU500" s="19">
        <v>653.0</v>
      </c>
      <c r="BV500" s="19">
        <v>562.0</v>
      </c>
      <c r="BW500" s="13">
        <f t="shared" si="28"/>
        <v>0.5374485597</v>
      </c>
      <c r="BX500" s="14">
        <v>-0.51</v>
      </c>
      <c r="BY500" s="29">
        <f t="shared" si="29"/>
        <v>-1.186237793</v>
      </c>
      <c r="BZ500" s="18">
        <f t="shared" si="30"/>
        <v>2.281429483</v>
      </c>
      <c r="CA500" s="18">
        <f t="shared" si="31"/>
        <v>1.946394384</v>
      </c>
      <c r="CB500" s="14">
        <f t="shared" si="32"/>
        <v>28.63752393</v>
      </c>
      <c r="CC500" s="14">
        <f t="shared" si="33"/>
        <v>25.71793235</v>
      </c>
      <c r="CD500" s="14">
        <f t="shared" si="34"/>
        <v>54.86598596</v>
      </c>
      <c r="CE500" s="14">
        <f t="shared" si="35"/>
        <v>51.30823229</v>
      </c>
      <c r="CF500" s="14">
        <f t="shared" si="36"/>
        <v>-0.01954842404</v>
      </c>
      <c r="CG500" s="7">
        <v>3760.8</v>
      </c>
      <c r="CH500" s="7">
        <v>143.0</v>
      </c>
      <c r="CI500" s="7">
        <v>122.0</v>
      </c>
      <c r="CJ500" s="26">
        <v>1652.0</v>
      </c>
      <c r="CK500" s="7">
        <v>1490.0</v>
      </c>
      <c r="CL500" s="7">
        <v>741.0</v>
      </c>
      <c r="CM500" s="7">
        <v>627.0</v>
      </c>
      <c r="CN500" s="7">
        <v>903.0</v>
      </c>
      <c r="CO500" s="7">
        <v>977.0</v>
      </c>
      <c r="CP500" s="19">
        <v>8.0</v>
      </c>
      <c r="CQ500" s="19">
        <v>3.0</v>
      </c>
      <c r="CR500" s="26">
        <f t="shared" si="37"/>
        <v>-5</v>
      </c>
      <c r="CS500" s="18">
        <f t="shared" si="38"/>
        <v>0.3397628738</v>
      </c>
      <c r="CT500" s="18">
        <f t="shared" si="39"/>
        <v>0.1274110777</v>
      </c>
      <c r="CU500" s="18">
        <f t="shared" si="40"/>
        <v>-0.2123517961</v>
      </c>
      <c r="CV500" s="30">
        <v>56.24</v>
      </c>
      <c r="CW500" s="30">
        <v>53.06</v>
      </c>
      <c r="CX500" s="30">
        <v>53.44</v>
      </c>
      <c r="CY500" s="30">
        <v>49.36</v>
      </c>
      <c r="CZ500" s="30">
        <v>57.65</v>
      </c>
      <c r="DA500" s="30">
        <v>45.15</v>
      </c>
      <c r="DB500" s="7">
        <v>0.0</v>
      </c>
      <c r="DC500" s="7">
        <v>0.0</v>
      </c>
      <c r="DD500" s="13" t="str">
        <f t="shared" si="41"/>
        <v> </v>
      </c>
      <c r="DE500" s="7">
        <v>0.0</v>
      </c>
      <c r="DF500" s="7">
        <v>0.0</v>
      </c>
      <c r="DG500" s="7">
        <v>0.0</v>
      </c>
      <c r="DH500" s="7">
        <v>0.0</v>
      </c>
      <c r="DI500" s="7">
        <v>0.0</v>
      </c>
      <c r="DJ500" s="8" t="s">
        <v>4666</v>
      </c>
      <c r="DK500" s="7" t="s">
        <v>4667</v>
      </c>
    </row>
    <row r="501" ht="12.75" customHeight="1">
      <c r="A501" s="7" t="s">
        <v>2357</v>
      </c>
      <c r="B501" s="7" t="s">
        <v>2358</v>
      </c>
      <c r="C501" s="8" t="s">
        <v>197</v>
      </c>
      <c r="D501" s="9" t="s">
        <v>174</v>
      </c>
      <c r="E501" s="7">
        <v>78.0</v>
      </c>
      <c r="F501" s="7">
        <v>6.0</v>
      </c>
      <c r="G501" s="7">
        <v>11.0</v>
      </c>
      <c r="H501" s="24">
        <f t="shared" si="1"/>
        <v>17</v>
      </c>
      <c r="I501" s="25">
        <f t="shared" si="2"/>
        <v>0.7733424315</v>
      </c>
      <c r="J501" s="19">
        <v>5.0</v>
      </c>
      <c r="K501" s="19">
        <v>5.0</v>
      </c>
      <c r="L501" s="19">
        <v>3.0</v>
      </c>
      <c r="M501" s="19">
        <v>65.0</v>
      </c>
      <c r="N501" s="19">
        <v>52.0</v>
      </c>
      <c r="O501" s="19">
        <v>78.0</v>
      </c>
      <c r="P501" s="19">
        <v>51.0</v>
      </c>
      <c r="Q501" s="10">
        <f t="shared" si="3"/>
        <v>0.09230769231</v>
      </c>
      <c r="R501" s="10">
        <f t="shared" si="4"/>
        <v>0.03076923077</v>
      </c>
      <c r="S501" s="7">
        <v>79137.0</v>
      </c>
      <c r="T501" s="14">
        <f t="shared" si="5"/>
        <v>16.90961538</v>
      </c>
      <c r="U501" s="14">
        <v>1266.28</v>
      </c>
      <c r="V501" s="14">
        <f t="shared" si="6"/>
        <v>16.23435897</v>
      </c>
      <c r="W501" s="14">
        <v>2477.07</v>
      </c>
      <c r="X501" s="14">
        <f t="shared" si="7"/>
        <v>31.75730769</v>
      </c>
      <c r="Y501" s="13">
        <f t="shared" si="8"/>
        <v>0.3382745402</v>
      </c>
      <c r="Z501" s="12">
        <f t="shared" si="9"/>
        <v>70</v>
      </c>
      <c r="AA501" s="19">
        <v>138.0</v>
      </c>
      <c r="AB501" s="19">
        <v>138.0</v>
      </c>
      <c r="AC501" s="19">
        <v>126.0</v>
      </c>
      <c r="AD501" s="19">
        <v>43.0</v>
      </c>
      <c r="AE501" s="19">
        <v>4.0</v>
      </c>
      <c r="AF501" s="10">
        <f t="shared" si="10"/>
        <v>0.1136363636</v>
      </c>
      <c r="AG501" s="10">
        <f t="shared" si="11"/>
        <v>0.1818181818</v>
      </c>
      <c r="AH501" s="10">
        <f t="shared" si="12"/>
        <v>0.2954545455</v>
      </c>
      <c r="AI501" s="19">
        <v>396.0</v>
      </c>
      <c r="AJ501" s="13">
        <f t="shared" si="13"/>
        <v>0.3341772152</v>
      </c>
      <c r="AK501" s="19">
        <v>403.0</v>
      </c>
      <c r="AL501" s="13">
        <f t="shared" si="14"/>
        <v>0.3400843882</v>
      </c>
      <c r="AM501" s="19">
        <v>386.0</v>
      </c>
      <c r="AN501" s="13">
        <f t="shared" si="15"/>
        <v>0.3257383966</v>
      </c>
      <c r="AO501" s="13">
        <f t="shared" si="16"/>
        <v>0.4956195244</v>
      </c>
      <c r="AP501" s="8">
        <v>1.0</v>
      </c>
      <c r="AQ501" s="14">
        <v>-9.27</v>
      </c>
      <c r="AR501" s="19">
        <v>17.46</v>
      </c>
      <c r="AS501" s="26">
        <v>3.0</v>
      </c>
      <c r="AT501" s="27">
        <v>0.511</v>
      </c>
      <c r="AU501" s="8">
        <v>3.0</v>
      </c>
      <c r="AV501" s="27">
        <v>-0.379</v>
      </c>
      <c r="AW501" s="19">
        <v>49.82</v>
      </c>
      <c r="AX501" s="19">
        <v>16.72</v>
      </c>
      <c r="AY501" s="27">
        <v>0.532</v>
      </c>
      <c r="AZ501" s="27">
        <v>13.154</v>
      </c>
      <c r="BA501" s="19">
        <v>55.84</v>
      </c>
      <c r="BB501" s="13">
        <f t="shared" si="17"/>
        <v>0.07142857143</v>
      </c>
      <c r="BC501" s="28">
        <f t="shared" si="18"/>
        <v>0.9398230088</v>
      </c>
      <c r="BD501" s="26">
        <f t="shared" si="19"/>
        <v>1011.25158</v>
      </c>
      <c r="BE501" s="13">
        <f t="shared" si="20"/>
        <v>0.01125158028</v>
      </c>
      <c r="BF501" s="18">
        <f t="shared" si="21"/>
        <v>2.084846953</v>
      </c>
      <c r="BG501" s="18">
        <f t="shared" si="22"/>
        <v>1.6110181</v>
      </c>
      <c r="BH501" s="14">
        <f t="shared" si="23"/>
        <v>29.18785735</v>
      </c>
      <c r="BI501" s="14">
        <f t="shared" si="24"/>
        <v>26.7713302</v>
      </c>
      <c r="BJ501" s="14">
        <f t="shared" si="25"/>
        <v>60.41317876</v>
      </c>
      <c r="BK501" s="14">
        <f t="shared" si="26"/>
        <v>53.87434059</v>
      </c>
      <c r="BL501" s="14">
        <f t="shared" si="27"/>
        <v>6.538838172</v>
      </c>
      <c r="BM501" s="19">
        <v>44.0</v>
      </c>
      <c r="BN501" s="19">
        <v>34.0</v>
      </c>
      <c r="BO501" s="26">
        <v>572.0</v>
      </c>
      <c r="BP501" s="26">
        <v>531.0</v>
      </c>
      <c r="BQ501" s="19">
        <v>311.0</v>
      </c>
      <c r="BR501" s="19">
        <v>249.0</v>
      </c>
      <c r="BS501" s="19">
        <v>348.0</v>
      </c>
      <c r="BT501" s="19">
        <v>323.0</v>
      </c>
      <c r="BU501" s="19">
        <v>615.0</v>
      </c>
      <c r="BV501" s="19">
        <v>567.0</v>
      </c>
      <c r="BW501" s="13">
        <f t="shared" si="28"/>
        <v>0.5203045685</v>
      </c>
      <c r="BX501" s="14">
        <v>-3.73</v>
      </c>
      <c r="BY501" s="29">
        <f t="shared" si="29"/>
        <v>-6.979030414</v>
      </c>
      <c r="BZ501" s="18">
        <f t="shared" si="30"/>
        <v>2.084734664</v>
      </c>
      <c r="CA501" s="18">
        <f t="shared" si="31"/>
        <v>1.796079095</v>
      </c>
      <c r="CB501" s="14">
        <f t="shared" si="32"/>
        <v>31.38327491</v>
      </c>
      <c r="CC501" s="14">
        <f t="shared" si="33"/>
        <v>26.23558393</v>
      </c>
      <c r="CD501" s="14">
        <f t="shared" si="34"/>
        <v>61.99680163</v>
      </c>
      <c r="CE501" s="14">
        <f t="shared" si="35"/>
        <v>48.42998989</v>
      </c>
      <c r="CF501" s="14">
        <f t="shared" si="36"/>
        <v>-7.027973566</v>
      </c>
      <c r="CG501" s="7">
        <v>3741.483333</v>
      </c>
      <c r="CH501" s="7">
        <v>130.0</v>
      </c>
      <c r="CI501" s="7">
        <v>112.0</v>
      </c>
      <c r="CJ501" s="26">
        <v>1827.0</v>
      </c>
      <c r="CK501" s="7">
        <v>1524.0</v>
      </c>
      <c r="CL501" s="7">
        <v>935.0</v>
      </c>
      <c r="CM501" s="7">
        <v>642.0</v>
      </c>
      <c r="CN501" s="7">
        <v>974.0</v>
      </c>
      <c r="CO501" s="7">
        <v>742.0</v>
      </c>
      <c r="CP501" s="19">
        <v>14.0</v>
      </c>
      <c r="CQ501" s="19">
        <v>7.0</v>
      </c>
      <c r="CR501" s="26">
        <f t="shared" si="37"/>
        <v>-7</v>
      </c>
      <c r="CS501" s="18">
        <f t="shared" si="38"/>
        <v>0.6368702377</v>
      </c>
      <c r="CT501" s="18">
        <f t="shared" si="39"/>
        <v>0.3184351188</v>
      </c>
      <c r="CU501" s="18">
        <f t="shared" si="40"/>
        <v>-0.3184351188</v>
      </c>
      <c r="CV501" s="30">
        <v>46.64</v>
      </c>
      <c r="CW501" s="30">
        <v>44.01</v>
      </c>
      <c r="CX501" s="30">
        <v>53.88</v>
      </c>
      <c r="CY501" s="30">
        <v>44.0</v>
      </c>
      <c r="CZ501" s="30">
        <v>55.77</v>
      </c>
      <c r="DA501" s="30">
        <v>40.53</v>
      </c>
      <c r="DB501" s="7">
        <v>0.0</v>
      </c>
      <c r="DC501" s="7">
        <v>0.0</v>
      </c>
      <c r="DD501" s="13" t="str">
        <f t="shared" si="41"/>
        <v> </v>
      </c>
      <c r="DE501" s="7">
        <v>0.0</v>
      </c>
      <c r="DF501" s="7">
        <v>0.0</v>
      </c>
      <c r="DG501" s="7">
        <v>0.0</v>
      </c>
      <c r="DH501" s="7">
        <v>0.0</v>
      </c>
      <c r="DI501" s="7">
        <v>0.0</v>
      </c>
      <c r="DJ501" s="8" t="s">
        <v>4668</v>
      </c>
      <c r="DK501" s="7" t="s">
        <v>4669</v>
      </c>
    </row>
    <row r="502" ht="12.75" customHeight="1">
      <c r="A502" s="7" t="s">
        <v>777</v>
      </c>
      <c r="B502" s="7" t="s">
        <v>2360</v>
      </c>
      <c r="C502" s="8" t="s">
        <v>839</v>
      </c>
      <c r="D502" s="9" t="s">
        <v>167</v>
      </c>
      <c r="E502" s="7">
        <v>81.0</v>
      </c>
      <c r="F502" s="7">
        <v>8.0</v>
      </c>
      <c r="G502" s="7">
        <v>13.0</v>
      </c>
      <c r="H502" s="24">
        <f t="shared" si="1"/>
        <v>21</v>
      </c>
      <c r="I502" s="25">
        <f t="shared" si="2"/>
        <v>1.269521411</v>
      </c>
      <c r="J502" s="19">
        <v>7.0</v>
      </c>
      <c r="K502" s="19">
        <v>9.0</v>
      </c>
      <c r="L502" s="19">
        <v>3.0</v>
      </c>
      <c r="M502" s="19">
        <v>87.0</v>
      </c>
      <c r="N502" s="19">
        <v>47.0</v>
      </c>
      <c r="O502" s="19">
        <v>42.0</v>
      </c>
      <c r="P502" s="19">
        <v>118.0</v>
      </c>
      <c r="Q502" s="10">
        <f t="shared" si="3"/>
        <v>0.09195402299</v>
      </c>
      <c r="R502" s="10">
        <f t="shared" si="4"/>
        <v>0.04545454545</v>
      </c>
      <c r="S502" s="7">
        <v>59550.0</v>
      </c>
      <c r="T502" s="14">
        <f t="shared" si="5"/>
        <v>12.25308642</v>
      </c>
      <c r="U502" s="14">
        <v>956.2</v>
      </c>
      <c r="V502" s="14">
        <f t="shared" si="6"/>
        <v>11.80493827</v>
      </c>
      <c r="W502" s="14">
        <v>2769.38</v>
      </c>
      <c r="X502" s="14">
        <f t="shared" si="7"/>
        <v>34.18987654</v>
      </c>
      <c r="Y502" s="13">
        <f t="shared" si="8"/>
        <v>0.2566580237</v>
      </c>
      <c r="Z502" s="12">
        <f t="shared" si="9"/>
        <v>145.7307692</v>
      </c>
      <c r="AA502" s="19">
        <v>23.0</v>
      </c>
      <c r="AB502" s="19">
        <v>49.0</v>
      </c>
      <c r="AC502" s="19">
        <v>100.0</v>
      </c>
      <c r="AD502" s="19">
        <v>12.0</v>
      </c>
      <c r="AE502" s="19">
        <v>37.0</v>
      </c>
      <c r="AF502" s="10">
        <f t="shared" si="10"/>
        <v>0.2692307692</v>
      </c>
      <c r="AG502" s="10">
        <f t="shared" si="11"/>
        <v>0.4615384615</v>
      </c>
      <c r="AH502" s="10">
        <f t="shared" si="12"/>
        <v>0.7307692308</v>
      </c>
      <c r="AI502" s="19">
        <v>244.0</v>
      </c>
      <c r="AJ502" s="13">
        <f t="shared" si="13"/>
        <v>0.2666666667</v>
      </c>
      <c r="AK502" s="19">
        <v>309.0</v>
      </c>
      <c r="AL502" s="13">
        <f t="shared" si="14"/>
        <v>0.337704918</v>
      </c>
      <c r="AM502" s="19">
        <v>362.0</v>
      </c>
      <c r="AN502" s="13">
        <f t="shared" si="15"/>
        <v>0.3956284153</v>
      </c>
      <c r="AO502" s="13">
        <f t="shared" si="16"/>
        <v>0.4412296564</v>
      </c>
      <c r="AP502" s="8">
        <v>5.0</v>
      </c>
      <c r="AQ502" s="14">
        <v>-4.91</v>
      </c>
      <c r="AR502" s="19">
        <v>17.29</v>
      </c>
      <c r="AS502" s="26">
        <v>9.0</v>
      </c>
      <c r="AT502" s="27">
        <v>0.905</v>
      </c>
      <c r="AU502" s="8">
        <v>1.0</v>
      </c>
      <c r="AV502" s="27">
        <v>1.049</v>
      </c>
      <c r="AW502" s="19">
        <v>50.45</v>
      </c>
      <c r="AX502" s="19">
        <v>17.7</v>
      </c>
      <c r="AY502" s="27">
        <v>-0.656</v>
      </c>
      <c r="AZ502" s="27">
        <v>-6.908</v>
      </c>
      <c r="BA502" s="19">
        <v>47.46</v>
      </c>
      <c r="BB502" s="13">
        <f t="shared" si="17"/>
        <v>0.06175771971</v>
      </c>
      <c r="BC502" s="28">
        <f t="shared" si="18"/>
        <v>0.9230769231</v>
      </c>
      <c r="BD502" s="26">
        <f t="shared" si="19"/>
        <v>984.8346428</v>
      </c>
      <c r="BE502" s="13">
        <f t="shared" si="20"/>
        <v>-0.01516535721</v>
      </c>
      <c r="BF502" s="18">
        <f t="shared" si="21"/>
        <v>1.631457854</v>
      </c>
      <c r="BG502" s="18">
        <f t="shared" si="22"/>
        <v>2.258941644</v>
      </c>
      <c r="BH502" s="14">
        <f t="shared" si="23"/>
        <v>26.41706756</v>
      </c>
      <c r="BI502" s="14">
        <f t="shared" si="24"/>
        <v>29.36624137</v>
      </c>
      <c r="BJ502" s="14">
        <f t="shared" si="25"/>
        <v>49.94770968</v>
      </c>
      <c r="BK502" s="14">
        <f t="shared" si="26"/>
        <v>56.09705083</v>
      </c>
      <c r="BL502" s="14">
        <f t="shared" si="27"/>
        <v>-6.149341142</v>
      </c>
      <c r="BM502" s="19">
        <v>26.0</v>
      </c>
      <c r="BN502" s="19">
        <v>36.0</v>
      </c>
      <c r="BO502" s="26">
        <v>395.0</v>
      </c>
      <c r="BP502" s="26">
        <v>432.0</v>
      </c>
      <c r="BQ502" s="19">
        <v>171.0</v>
      </c>
      <c r="BR502" s="19">
        <v>207.0</v>
      </c>
      <c r="BS502" s="19">
        <v>204.0</v>
      </c>
      <c r="BT502" s="19">
        <v>219.0</v>
      </c>
      <c r="BU502" s="19">
        <v>383.0</v>
      </c>
      <c r="BV502" s="19">
        <v>432.0</v>
      </c>
      <c r="BW502" s="13">
        <f t="shared" si="28"/>
        <v>0.4699386503</v>
      </c>
      <c r="BX502" s="14">
        <v>1.33</v>
      </c>
      <c r="BY502" s="29">
        <f t="shared" si="29"/>
        <v>3.128147104</v>
      </c>
      <c r="BZ502" s="18">
        <f t="shared" si="30"/>
        <v>2.03242197</v>
      </c>
      <c r="CA502" s="18">
        <f t="shared" si="31"/>
        <v>2.161464634</v>
      </c>
      <c r="CB502" s="14">
        <f t="shared" si="32"/>
        <v>26.7118316</v>
      </c>
      <c r="CC502" s="14">
        <f t="shared" si="33"/>
        <v>30.69602387</v>
      </c>
      <c r="CD502" s="14">
        <f t="shared" si="34"/>
        <v>51.29445923</v>
      </c>
      <c r="CE502" s="14">
        <f t="shared" si="35"/>
        <v>58.39180579</v>
      </c>
      <c r="CF502" s="14">
        <f t="shared" si="36"/>
        <v>0.9480054182</v>
      </c>
      <c r="CG502" s="7">
        <v>3719.7</v>
      </c>
      <c r="CH502" s="7">
        <v>126.0</v>
      </c>
      <c r="CI502" s="7">
        <v>134.0</v>
      </c>
      <c r="CJ502" s="26">
        <v>1530.0</v>
      </c>
      <c r="CK502" s="7">
        <v>1769.0</v>
      </c>
      <c r="CL502" s="7">
        <v>701.0</v>
      </c>
      <c r="CM502" s="7">
        <v>836.0</v>
      </c>
      <c r="CN502" s="7">
        <v>823.0</v>
      </c>
      <c r="CO502" s="7">
        <v>881.0</v>
      </c>
      <c r="CP502" s="19">
        <v>8.0</v>
      </c>
      <c r="CQ502" s="19">
        <v>12.0</v>
      </c>
      <c r="CR502" s="26">
        <f t="shared" si="37"/>
        <v>4</v>
      </c>
      <c r="CS502" s="18">
        <f t="shared" si="38"/>
        <v>0.483627204</v>
      </c>
      <c r="CT502" s="18">
        <f t="shared" si="39"/>
        <v>0.725440806</v>
      </c>
      <c r="CU502" s="18">
        <f t="shared" si="40"/>
        <v>0.241813602</v>
      </c>
      <c r="CV502" s="30">
        <v>31.14</v>
      </c>
      <c r="CW502" s="30">
        <v>37.48</v>
      </c>
      <c r="CX502" s="30">
        <v>58.05</v>
      </c>
      <c r="CY502" s="30">
        <v>36.94</v>
      </c>
      <c r="CZ502" s="30">
        <v>32.57</v>
      </c>
      <c r="DA502" s="30">
        <v>35.2</v>
      </c>
      <c r="DB502" s="7">
        <v>13.0</v>
      </c>
      <c r="DC502" s="7">
        <v>5.0</v>
      </c>
      <c r="DD502" s="13">
        <f t="shared" si="41"/>
        <v>0.7222222222</v>
      </c>
      <c r="DE502" s="7">
        <v>0.0</v>
      </c>
      <c r="DF502" s="7">
        <v>1.0</v>
      </c>
      <c r="DG502" s="7">
        <v>4.0</v>
      </c>
      <c r="DH502" s="7">
        <v>10.0</v>
      </c>
      <c r="DI502" s="7">
        <v>4.0</v>
      </c>
      <c r="DJ502" s="8" t="s">
        <v>4670</v>
      </c>
      <c r="DK502" s="7" t="s">
        <v>4671</v>
      </c>
    </row>
    <row r="503" ht="12.75" customHeight="1">
      <c r="A503" s="7" t="s">
        <v>258</v>
      </c>
      <c r="B503" s="7" t="s">
        <v>2365</v>
      </c>
      <c r="C503" s="8" t="s">
        <v>166</v>
      </c>
      <c r="D503" s="9" t="s">
        <v>159</v>
      </c>
      <c r="E503" s="7">
        <v>55.0</v>
      </c>
      <c r="F503" s="7">
        <v>4.0</v>
      </c>
      <c r="G503" s="7">
        <v>7.0</v>
      </c>
      <c r="H503" s="24">
        <f t="shared" si="1"/>
        <v>11</v>
      </c>
      <c r="I503" s="25">
        <f t="shared" si="2"/>
        <v>1.092443929</v>
      </c>
      <c r="J503" s="19">
        <v>4.0</v>
      </c>
      <c r="K503" s="19">
        <v>4.0</v>
      </c>
      <c r="L503" s="19">
        <v>3.0</v>
      </c>
      <c r="M503" s="19">
        <v>44.0</v>
      </c>
      <c r="N503" s="19">
        <v>22.0</v>
      </c>
      <c r="O503" s="19">
        <v>13.0</v>
      </c>
      <c r="P503" s="19">
        <v>42.0</v>
      </c>
      <c r="Q503" s="10">
        <f t="shared" si="3"/>
        <v>0.09090909091</v>
      </c>
      <c r="R503" s="10">
        <f t="shared" si="4"/>
        <v>0.05063291139</v>
      </c>
      <c r="S503" s="7">
        <v>36249.0</v>
      </c>
      <c r="T503" s="14">
        <f t="shared" si="5"/>
        <v>10.98454545</v>
      </c>
      <c r="U503" s="14">
        <v>594.34</v>
      </c>
      <c r="V503" s="14">
        <f t="shared" si="6"/>
        <v>10.80618182</v>
      </c>
      <c r="W503" s="14">
        <v>2029.45</v>
      </c>
      <c r="X503" s="14">
        <f t="shared" si="7"/>
        <v>36.89909091</v>
      </c>
      <c r="Y503" s="13">
        <f t="shared" si="8"/>
        <v>0.2265196529</v>
      </c>
      <c r="Z503" s="12">
        <f t="shared" si="9"/>
        <v>43.78947368</v>
      </c>
      <c r="AA503" s="19">
        <v>27.0</v>
      </c>
      <c r="AB503" s="19">
        <v>155.0</v>
      </c>
      <c r="AC503" s="19">
        <v>69.0</v>
      </c>
      <c r="AD503" s="19">
        <v>5.0</v>
      </c>
      <c r="AE503" s="19">
        <v>11.0</v>
      </c>
      <c r="AF503" s="10">
        <f t="shared" si="10"/>
        <v>0.2105263158</v>
      </c>
      <c r="AG503" s="10">
        <f t="shared" si="11"/>
        <v>0.3684210526</v>
      </c>
      <c r="AH503" s="10">
        <f t="shared" si="12"/>
        <v>0.5789473684</v>
      </c>
      <c r="AI503" s="19">
        <v>138.0</v>
      </c>
      <c r="AJ503" s="13">
        <f t="shared" si="13"/>
        <v>0.2598870056</v>
      </c>
      <c r="AK503" s="19">
        <v>192.0</v>
      </c>
      <c r="AL503" s="13">
        <f t="shared" si="14"/>
        <v>0.3615819209</v>
      </c>
      <c r="AM503" s="19">
        <v>201.0</v>
      </c>
      <c r="AN503" s="13">
        <f t="shared" si="15"/>
        <v>0.3785310734</v>
      </c>
      <c r="AO503" s="13">
        <f t="shared" si="16"/>
        <v>0.4181818182</v>
      </c>
      <c r="AP503" s="8">
        <v>5.0</v>
      </c>
      <c r="AQ503" s="14">
        <v>-8.22</v>
      </c>
      <c r="AR503" s="19">
        <v>17.22</v>
      </c>
      <c r="AS503" s="26">
        <v>11.0</v>
      </c>
      <c r="AT503" s="27">
        <v>0.548</v>
      </c>
      <c r="AU503" s="8">
        <v>8.0</v>
      </c>
      <c r="AV503" s="27">
        <v>1.172</v>
      </c>
      <c r="AW503" s="19">
        <v>50.44</v>
      </c>
      <c r="AX503" s="19">
        <v>17.87</v>
      </c>
      <c r="AY503" s="27">
        <v>0.433</v>
      </c>
      <c r="AZ503" s="27">
        <v>-11.903</v>
      </c>
      <c r="BA503" s="19">
        <v>44.44</v>
      </c>
      <c r="BB503" s="13">
        <f t="shared" si="17"/>
        <v>0.09134615385</v>
      </c>
      <c r="BC503" s="28">
        <f t="shared" si="18"/>
        <v>0.925795053</v>
      </c>
      <c r="BD503" s="26">
        <f t="shared" si="19"/>
        <v>1017.141207</v>
      </c>
      <c r="BE503" s="13">
        <f t="shared" si="20"/>
        <v>0.01714120685</v>
      </c>
      <c r="BF503" s="18">
        <f t="shared" si="21"/>
        <v>1.91809402</v>
      </c>
      <c r="BG503" s="18">
        <f t="shared" si="22"/>
        <v>2.119998654</v>
      </c>
      <c r="BH503" s="14">
        <f t="shared" si="23"/>
        <v>20.99808191</v>
      </c>
      <c r="BI503" s="14">
        <f t="shared" si="24"/>
        <v>28.56950567</v>
      </c>
      <c r="BJ503" s="14">
        <f t="shared" si="25"/>
        <v>42.5009254</v>
      </c>
      <c r="BK503" s="14">
        <f t="shared" si="26"/>
        <v>57.34091597</v>
      </c>
      <c r="BL503" s="14">
        <f t="shared" si="27"/>
        <v>-14.83999058</v>
      </c>
      <c r="BM503" s="19">
        <v>19.0</v>
      </c>
      <c r="BN503" s="19">
        <v>21.0</v>
      </c>
      <c r="BO503" s="26">
        <v>189.0</v>
      </c>
      <c r="BP503" s="26">
        <v>262.0</v>
      </c>
      <c r="BQ503" s="19">
        <v>95.0</v>
      </c>
      <c r="BR503" s="19">
        <v>123.0</v>
      </c>
      <c r="BS503" s="19">
        <v>118.0</v>
      </c>
      <c r="BT503" s="19">
        <v>162.0</v>
      </c>
      <c r="BU503" s="19">
        <v>193.0</v>
      </c>
      <c r="BV503" s="19">
        <v>263.0</v>
      </c>
      <c r="BW503" s="13">
        <f t="shared" si="28"/>
        <v>0.423245614</v>
      </c>
      <c r="BX503" s="14">
        <v>-0.79</v>
      </c>
      <c r="BY503" s="29">
        <f t="shared" si="29"/>
        <v>0.1086457859</v>
      </c>
      <c r="BZ503" s="18">
        <f t="shared" si="30"/>
        <v>2.17013338</v>
      </c>
      <c r="CA503" s="18">
        <f t="shared" si="31"/>
        <v>2.124446362</v>
      </c>
      <c r="CB503" s="14">
        <f t="shared" si="32"/>
        <v>27.06955848</v>
      </c>
      <c r="CC503" s="14">
        <f t="shared" si="33"/>
        <v>31.70679086</v>
      </c>
      <c r="CD503" s="14">
        <f t="shared" si="34"/>
        <v>48.72520527</v>
      </c>
      <c r="CE503" s="14">
        <f t="shared" si="35"/>
        <v>61.67747502</v>
      </c>
      <c r="CF503" s="14">
        <f t="shared" si="36"/>
        <v>-1.887720823</v>
      </c>
      <c r="CG503" s="7">
        <v>2626.566667</v>
      </c>
      <c r="CH503" s="7">
        <v>95.0</v>
      </c>
      <c r="CI503" s="7">
        <v>93.0</v>
      </c>
      <c r="CJ503" s="26">
        <v>1090.0</v>
      </c>
      <c r="CK503" s="7">
        <v>1295.0</v>
      </c>
      <c r="CL503" s="7">
        <v>430.0</v>
      </c>
      <c r="CM503" s="7">
        <v>566.0</v>
      </c>
      <c r="CN503" s="7">
        <v>518.0</v>
      </c>
      <c r="CO503" s="7">
        <v>746.0</v>
      </c>
      <c r="CP503" s="19">
        <v>8.0</v>
      </c>
      <c r="CQ503" s="19">
        <v>7.0</v>
      </c>
      <c r="CR503" s="26">
        <f t="shared" si="37"/>
        <v>-1</v>
      </c>
      <c r="CS503" s="18">
        <f t="shared" si="38"/>
        <v>0.794504676</v>
      </c>
      <c r="CT503" s="18">
        <f t="shared" si="39"/>
        <v>0.6951915915</v>
      </c>
      <c r="CU503" s="18">
        <f t="shared" si="40"/>
        <v>-0.0993130845</v>
      </c>
      <c r="CV503" s="30">
        <v>14.59</v>
      </c>
      <c r="CW503" s="30">
        <v>22.06</v>
      </c>
      <c r="CX503" s="30">
        <v>21.97</v>
      </c>
      <c r="CY503" s="30">
        <v>33.69</v>
      </c>
      <c r="CZ503" s="30">
        <v>21.21</v>
      </c>
      <c r="DA503" s="30">
        <v>25.45</v>
      </c>
      <c r="DB503" s="7">
        <v>1.0</v>
      </c>
      <c r="DC503" s="7">
        <v>3.0</v>
      </c>
      <c r="DD503" s="13">
        <f t="shared" si="41"/>
        <v>0.25</v>
      </c>
      <c r="DE503" s="7">
        <v>-1.01</v>
      </c>
      <c r="DF503" s="7">
        <v>-0.49</v>
      </c>
      <c r="DG503" s="7">
        <v>3.0</v>
      </c>
      <c r="DH503" s="7">
        <v>0.0</v>
      </c>
      <c r="DI503" s="7">
        <v>1.0</v>
      </c>
      <c r="DJ503" s="8" t="s">
        <v>4672</v>
      </c>
      <c r="DK503" s="7" t="s">
        <v>4673</v>
      </c>
    </row>
    <row r="504" ht="12.75" customHeight="1">
      <c r="A504" s="7" t="s">
        <v>532</v>
      </c>
      <c r="B504" s="7" t="s">
        <v>2368</v>
      </c>
      <c r="C504" s="8" t="s">
        <v>222</v>
      </c>
      <c r="D504" s="9" t="s">
        <v>159</v>
      </c>
      <c r="E504" s="7">
        <v>41.0</v>
      </c>
      <c r="F504" s="7">
        <v>4.0</v>
      </c>
      <c r="G504" s="7">
        <v>1.0</v>
      </c>
      <c r="H504" s="24">
        <f t="shared" si="1"/>
        <v>5</v>
      </c>
      <c r="I504" s="25">
        <f t="shared" si="2"/>
        <v>0.9802319882</v>
      </c>
      <c r="J504" s="19">
        <v>4.0</v>
      </c>
      <c r="K504" s="19">
        <v>0.0</v>
      </c>
      <c r="L504" s="19">
        <v>1.0</v>
      </c>
      <c r="M504" s="19">
        <v>21.0</v>
      </c>
      <c r="N504" s="19">
        <v>7.0</v>
      </c>
      <c r="O504" s="19">
        <v>8.0</v>
      </c>
      <c r="P504" s="19">
        <v>22.0</v>
      </c>
      <c r="Q504" s="10">
        <f t="shared" si="3"/>
        <v>0.1904761905</v>
      </c>
      <c r="R504" s="10">
        <f t="shared" si="4"/>
        <v>0.1111111111</v>
      </c>
      <c r="S504" s="7">
        <v>18363.0</v>
      </c>
      <c r="T504" s="14">
        <f t="shared" si="5"/>
        <v>7.464634146</v>
      </c>
      <c r="U504" s="14">
        <v>309.76</v>
      </c>
      <c r="V504" s="14">
        <f t="shared" si="6"/>
        <v>7.555121951</v>
      </c>
      <c r="W504" s="14">
        <v>1646.39</v>
      </c>
      <c r="X504" s="14">
        <f t="shared" si="7"/>
        <v>40.15585366</v>
      </c>
      <c r="Y504" s="13">
        <f t="shared" si="8"/>
        <v>0.1583518646</v>
      </c>
      <c r="Z504" s="12">
        <f t="shared" si="9"/>
        <v>0</v>
      </c>
      <c r="AA504" s="19">
        <v>3.0</v>
      </c>
      <c r="AB504" s="19">
        <v>62.0</v>
      </c>
      <c r="AC504" s="19">
        <v>39.0</v>
      </c>
      <c r="AD504" s="19">
        <v>7.0</v>
      </c>
      <c r="AE504" s="19">
        <v>6.0</v>
      </c>
      <c r="AF504" s="10">
        <f t="shared" si="10"/>
        <v>0.6666666667</v>
      </c>
      <c r="AG504" s="10">
        <f t="shared" si="11"/>
        <v>0.1666666667</v>
      </c>
      <c r="AH504" s="10">
        <f t="shared" si="12"/>
        <v>0.8333333333</v>
      </c>
      <c r="AI504" s="19">
        <v>92.0</v>
      </c>
      <c r="AJ504" s="13">
        <f t="shared" si="13"/>
        <v>0.2958199357</v>
      </c>
      <c r="AK504" s="19">
        <v>100.0</v>
      </c>
      <c r="AL504" s="13">
        <f t="shared" si="14"/>
        <v>0.3215434084</v>
      </c>
      <c r="AM504" s="19">
        <v>119.0</v>
      </c>
      <c r="AN504" s="13">
        <f t="shared" si="15"/>
        <v>0.3826366559</v>
      </c>
      <c r="AO504" s="13">
        <f t="shared" si="16"/>
        <v>0.4791666667</v>
      </c>
      <c r="AP504" s="8">
        <v>6.0</v>
      </c>
      <c r="AQ504" s="14">
        <v>-3.61</v>
      </c>
      <c r="AR504" s="19">
        <v>16.61</v>
      </c>
      <c r="AS504" s="26">
        <v>15.0</v>
      </c>
      <c r="AT504" s="27">
        <v>-0.934</v>
      </c>
      <c r="AU504" s="8">
        <v>15.0</v>
      </c>
      <c r="AV504" s="27">
        <v>-0.542</v>
      </c>
      <c r="AW504" s="19">
        <v>49.8</v>
      </c>
      <c r="AX504" s="19">
        <v>16.48</v>
      </c>
      <c r="AY504" s="27">
        <v>-1.85</v>
      </c>
      <c r="AZ504" s="27">
        <v>0.605</v>
      </c>
      <c r="BA504" s="19">
        <v>50.54</v>
      </c>
      <c r="BB504" s="13">
        <f t="shared" si="17"/>
        <v>0.04651162791</v>
      </c>
      <c r="BC504" s="28">
        <f t="shared" si="18"/>
        <v>0.9294117647</v>
      </c>
      <c r="BD504" s="26">
        <f t="shared" si="19"/>
        <v>975.9233926</v>
      </c>
      <c r="BE504" s="13">
        <f t="shared" si="20"/>
        <v>-0.02407660739</v>
      </c>
      <c r="BF504" s="18">
        <f t="shared" si="21"/>
        <v>1.162190083</v>
      </c>
      <c r="BG504" s="18">
        <f t="shared" si="22"/>
        <v>2.324380165</v>
      </c>
      <c r="BH504" s="14">
        <f t="shared" si="23"/>
        <v>24.98708678</v>
      </c>
      <c r="BI504" s="14">
        <f t="shared" si="24"/>
        <v>32.92871901</v>
      </c>
      <c r="BJ504" s="14">
        <f t="shared" si="25"/>
        <v>45.51911157</v>
      </c>
      <c r="BK504" s="14">
        <f t="shared" si="26"/>
        <v>56.17252066</v>
      </c>
      <c r="BL504" s="14">
        <f t="shared" si="27"/>
        <v>-10.65340909</v>
      </c>
      <c r="BM504" s="19">
        <v>6.0</v>
      </c>
      <c r="BN504" s="19">
        <v>12.0</v>
      </c>
      <c r="BO504" s="26">
        <v>123.0</v>
      </c>
      <c r="BP504" s="26">
        <v>158.0</v>
      </c>
      <c r="BQ504" s="19">
        <v>39.0</v>
      </c>
      <c r="BR504" s="19">
        <v>52.0</v>
      </c>
      <c r="BS504" s="19">
        <v>67.0</v>
      </c>
      <c r="BT504" s="19">
        <v>68.0</v>
      </c>
      <c r="BU504" s="19">
        <v>105.0</v>
      </c>
      <c r="BV504" s="19">
        <v>140.0</v>
      </c>
      <c r="BW504" s="13">
        <f t="shared" si="28"/>
        <v>0.4285714286</v>
      </c>
      <c r="BX504" s="14">
        <v>-7.53</v>
      </c>
      <c r="BY504" s="29">
        <f t="shared" si="29"/>
        <v>-11.39040909</v>
      </c>
      <c r="BZ504" s="18">
        <f t="shared" si="30"/>
        <v>1.994476833</v>
      </c>
      <c r="CA504" s="18">
        <f t="shared" si="31"/>
        <v>2.147898128</v>
      </c>
      <c r="CB504" s="14">
        <f t="shared" si="32"/>
        <v>29.21141454</v>
      </c>
      <c r="CC504" s="14">
        <f t="shared" si="33"/>
        <v>29.30346732</v>
      </c>
      <c r="CD504" s="14">
        <f t="shared" si="34"/>
        <v>54.55661246</v>
      </c>
      <c r="CE504" s="14">
        <f t="shared" si="35"/>
        <v>53.8508745</v>
      </c>
      <c r="CF504" s="14">
        <f t="shared" si="36"/>
        <v>-11.35914705</v>
      </c>
      <c r="CG504" s="7">
        <v>1955.4</v>
      </c>
      <c r="CH504" s="7">
        <v>65.0</v>
      </c>
      <c r="CI504" s="7">
        <v>70.0</v>
      </c>
      <c r="CJ504" s="26">
        <v>887.0</v>
      </c>
      <c r="CK504" s="7">
        <v>885.0</v>
      </c>
      <c r="CL504" s="7">
        <v>334.0</v>
      </c>
      <c r="CM504" s="7">
        <v>345.0</v>
      </c>
      <c r="CN504" s="7">
        <v>492.0</v>
      </c>
      <c r="CO504" s="7">
        <v>455.0</v>
      </c>
      <c r="CP504" s="19">
        <v>3.0</v>
      </c>
      <c r="CQ504" s="19">
        <v>2.0</v>
      </c>
      <c r="CR504" s="26">
        <f t="shared" si="37"/>
        <v>-1</v>
      </c>
      <c r="CS504" s="18">
        <f t="shared" si="38"/>
        <v>0.5881391929</v>
      </c>
      <c r="CT504" s="18">
        <f t="shared" si="39"/>
        <v>0.3920927953</v>
      </c>
      <c r="CU504" s="18">
        <f t="shared" si="40"/>
        <v>-0.1960463976</v>
      </c>
      <c r="CV504" s="30">
        <v>9.44</v>
      </c>
      <c r="CW504" s="30">
        <v>12.53</v>
      </c>
      <c r="CX504" s="30">
        <v>8.57</v>
      </c>
      <c r="CY504" s="30">
        <v>10.94</v>
      </c>
      <c r="CZ504" s="30">
        <v>13.19</v>
      </c>
      <c r="DA504" s="30">
        <v>13.99</v>
      </c>
      <c r="DB504" s="7">
        <v>0.0</v>
      </c>
      <c r="DC504" s="7">
        <v>0.0</v>
      </c>
      <c r="DD504" s="13" t="str">
        <f t="shared" si="41"/>
        <v> </v>
      </c>
      <c r="DE504" s="7">
        <v>0.0</v>
      </c>
      <c r="DF504" s="7">
        <v>0.0</v>
      </c>
      <c r="DG504" s="7">
        <v>0.0</v>
      </c>
      <c r="DH504" s="7">
        <v>0.0</v>
      </c>
      <c r="DI504" s="7">
        <v>0.0</v>
      </c>
      <c r="DJ504" s="8" t="s">
        <v>4674</v>
      </c>
      <c r="DK504" s="7" t="s">
        <v>4675</v>
      </c>
    </row>
    <row r="505" ht="12.75" customHeight="1">
      <c r="A505" s="7" t="s">
        <v>743</v>
      </c>
      <c r="B505" s="7" t="s">
        <v>2370</v>
      </c>
      <c r="C505" s="8" t="s">
        <v>325</v>
      </c>
      <c r="D505" s="9" t="s">
        <v>174</v>
      </c>
      <c r="E505" s="7">
        <v>3.0</v>
      </c>
      <c r="F505" s="7">
        <v>0.0</v>
      </c>
      <c r="G505" s="7">
        <v>0.0</v>
      </c>
      <c r="H505" s="24">
        <f t="shared" si="1"/>
        <v>0</v>
      </c>
      <c r="I505" s="25">
        <f t="shared" si="2"/>
        <v>0</v>
      </c>
      <c r="J505" s="19">
        <v>0.0</v>
      </c>
      <c r="K505" s="19">
        <v>0.0</v>
      </c>
      <c r="L505" s="19">
        <v>0.0</v>
      </c>
      <c r="M505" s="19">
        <v>2.0</v>
      </c>
      <c r="N505" s="19">
        <v>1.0</v>
      </c>
      <c r="O505" s="19">
        <v>2.0</v>
      </c>
      <c r="P505" s="19">
        <v>1.0</v>
      </c>
      <c r="Q505" s="10">
        <f t="shared" si="3"/>
        <v>0</v>
      </c>
      <c r="R505" s="10">
        <f t="shared" si="4"/>
        <v>0</v>
      </c>
      <c r="S505" s="7">
        <v>3129.0</v>
      </c>
      <c r="T505" s="14">
        <f t="shared" si="5"/>
        <v>17.38333333</v>
      </c>
      <c r="U505" s="14">
        <v>48.3</v>
      </c>
      <c r="V505" s="14">
        <f t="shared" si="6"/>
        <v>16.1</v>
      </c>
      <c r="W505" s="14">
        <v>91.85</v>
      </c>
      <c r="X505" s="14">
        <f t="shared" si="7"/>
        <v>30.61666667</v>
      </c>
      <c r="Y505" s="13">
        <f t="shared" si="8"/>
        <v>0.3446307528</v>
      </c>
      <c r="Z505" s="12">
        <f t="shared" si="9"/>
        <v>0</v>
      </c>
      <c r="AA505" s="19">
        <v>1.0</v>
      </c>
      <c r="AB505" s="19">
        <v>1.0</v>
      </c>
      <c r="AC505" s="19">
        <v>0.0</v>
      </c>
      <c r="AD505" s="19">
        <v>0.0</v>
      </c>
      <c r="AE505" s="19">
        <v>1.0</v>
      </c>
      <c r="AF505" s="10">
        <f t="shared" si="10"/>
        <v>0</v>
      </c>
      <c r="AG505" s="10">
        <f t="shared" si="11"/>
        <v>0</v>
      </c>
      <c r="AH505" s="10">
        <f t="shared" si="12"/>
        <v>0</v>
      </c>
      <c r="AI505" s="19">
        <v>16.0</v>
      </c>
      <c r="AJ505" s="13">
        <f t="shared" si="13"/>
        <v>0.3404255319</v>
      </c>
      <c r="AK505" s="19">
        <v>13.0</v>
      </c>
      <c r="AL505" s="13">
        <f t="shared" si="14"/>
        <v>0.2765957447</v>
      </c>
      <c r="AM505" s="19">
        <v>18.0</v>
      </c>
      <c r="AN505" s="13">
        <f t="shared" si="15"/>
        <v>0.3829787234</v>
      </c>
      <c r="AO505" s="13">
        <f t="shared" si="16"/>
        <v>0.5517241379</v>
      </c>
      <c r="AP505" s="8">
        <v>7.0</v>
      </c>
      <c r="AQ505" s="14">
        <v>20.56</v>
      </c>
      <c r="AR505" s="19">
        <v>17.63</v>
      </c>
      <c r="AS505" s="26">
        <v>1.0</v>
      </c>
      <c r="AT505" s="27">
        <v>-0.08600000000000001</v>
      </c>
      <c r="AU505" s="8">
        <v>8.0</v>
      </c>
      <c r="AV505" s="27">
        <v>0.627</v>
      </c>
      <c r="AW505" s="19">
        <v>49.62</v>
      </c>
      <c r="AX505" s="19">
        <v>16.51</v>
      </c>
      <c r="AY505" s="27">
        <v>1.391</v>
      </c>
      <c r="AZ505" s="27">
        <v>-0.803</v>
      </c>
      <c r="BA505" s="19">
        <v>49.05</v>
      </c>
      <c r="BB505" s="13">
        <f t="shared" si="17"/>
        <v>0.04545454545</v>
      </c>
      <c r="BC505" s="28">
        <f t="shared" si="18"/>
        <v>1</v>
      </c>
      <c r="BD505" s="26">
        <f t="shared" si="19"/>
        <v>1045.454545</v>
      </c>
      <c r="BE505" s="13">
        <f t="shared" si="20"/>
        <v>0.04545454545</v>
      </c>
      <c r="BF505" s="18">
        <f t="shared" si="21"/>
        <v>1.242236025</v>
      </c>
      <c r="BG505" s="18">
        <f t="shared" si="22"/>
        <v>0</v>
      </c>
      <c r="BH505" s="14">
        <f t="shared" si="23"/>
        <v>27.32919255</v>
      </c>
      <c r="BI505" s="14">
        <f t="shared" si="24"/>
        <v>28.57142857</v>
      </c>
      <c r="BJ505" s="14">
        <f t="shared" si="25"/>
        <v>50.93167702</v>
      </c>
      <c r="BK505" s="14">
        <f t="shared" si="26"/>
        <v>43.47826087</v>
      </c>
      <c r="BL505" s="14">
        <f t="shared" si="27"/>
        <v>7.453416149</v>
      </c>
      <c r="BM505" s="19">
        <v>1.0</v>
      </c>
      <c r="BN505" s="19">
        <v>0.0</v>
      </c>
      <c r="BO505" s="26">
        <v>21.0</v>
      </c>
      <c r="BP505" s="26">
        <v>23.0</v>
      </c>
      <c r="BQ505" s="19">
        <v>13.0</v>
      </c>
      <c r="BR505" s="19">
        <v>6.0</v>
      </c>
      <c r="BS505" s="19">
        <v>6.0</v>
      </c>
      <c r="BT505" s="19">
        <v>6.0</v>
      </c>
      <c r="BU505" s="19">
        <v>17.0</v>
      </c>
      <c r="BV505" s="19">
        <v>15.0</v>
      </c>
      <c r="BW505" s="13">
        <f t="shared" si="28"/>
        <v>0.53125</v>
      </c>
      <c r="BX505" s="14">
        <v>6.25</v>
      </c>
      <c r="BY505" s="29">
        <f t="shared" si="29"/>
        <v>7.552036839</v>
      </c>
      <c r="BZ505" s="18">
        <f t="shared" si="30"/>
        <v>2.572040956</v>
      </c>
      <c r="CA505" s="18">
        <f t="shared" si="31"/>
        <v>1.286020478</v>
      </c>
      <c r="CB505" s="14">
        <f t="shared" si="32"/>
        <v>24.86306257</v>
      </c>
      <c r="CC505" s="14">
        <f t="shared" si="33"/>
        <v>29.1497975</v>
      </c>
      <c r="CD505" s="14">
        <f t="shared" si="34"/>
        <v>46.7254107</v>
      </c>
      <c r="CE505" s="14">
        <f t="shared" si="35"/>
        <v>48.86877816</v>
      </c>
      <c r="CF505" s="14">
        <f t="shared" si="36"/>
        <v>9.596783612</v>
      </c>
      <c r="CG505" s="7">
        <v>139.966667</v>
      </c>
      <c r="CH505" s="7">
        <v>6.0</v>
      </c>
      <c r="CI505" s="7">
        <v>3.0</v>
      </c>
      <c r="CJ505" s="26">
        <v>52.0</v>
      </c>
      <c r="CK505" s="7">
        <v>65.0</v>
      </c>
      <c r="CL505" s="7">
        <v>27.0</v>
      </c>
      <c r="CM505" s="7">
        <v>24.0</v>
      </c>
      <c r="CN505" s="7">
        <v>24.0</v>
      </c>
      <c r="CO505" s="7">
        <v>22.0</v>
      </c>
      <c r="CP505" s="19">
        <v>1.0</v>
      </c>
      <c r="CQ505" s="19">
        <v>1.0</v>
      </c>
      <c r="CR505" s="26">
        <f t="shared" si="37"/>
        <v>0</v>
      </c>
      <c r="CS505" s="18">
        <f t="shared" si="38"/>
        <v>1.150527325</v>
      </c>
      <c r="CT505" s="18">
        <f t="shared" si="39"/>
        <v>1.150527325</v>
      </c>
      <c r="CU505" s="18">
        <f t="shared" si="40"/>
        <v>0</v>
      </c>
      <c r="CV505" s="30">
        <v>1.38</v>
      </c>
      <c r="CW505" s="30">
        <v>1.69</v>
      </c>
      <c r="CX505" s="30">
        <v>1.77</v>
      </c>
      <c r="CY505" s="30">
        <v>1.96</v>
      </c>
      <c r="CZ505" s="30">
        <v>1.26</v>
      </c>
      <c r="DA505" s="30">
        <v>2.1</v>
      </c>
      <c r="DB505" s="7">
        <v>0.0</v>
      </c>
      <c r="DC505" s="7">
        <v>0.0</v>
      </c>
      <c r="DD505" s="13" t="str">
        <f t="shared" si="41"/>
        <v> </v>
      </c>
      <c r="DE505" s="7">
        <v>0.0</v>
      </c>
      <c r="DF505" s="7">
        <v>0.0</v>
      </c>
      <c r="DG505" s="7">
        <v>0.0</v>
      </c>
      <c r="DH505" s="7">
        <v>0.0</v>
      </c>
      <c r="DI505" s="7">
        <v>0.0</v>
      </c>
      <c r="DJ505" s="9" t="s">
        <v>4676</v>
      </c>
      <c r="DK505" s="7" t="s">
        <v>4677</v>
      </c>
    </row>
    <row r="506" ht="12.75" customHeight="1">
      <c r="A506" s="7" t="s">
        <v>1242</v>
      </c>
      <c r="B506" s="7" t="s">
        <v>2372</v>
      </c>
      <c r="C506" s="8" t="s">
        <v>206</v>
      </c>
      <c r="D506" s="9" t="s">
        <v>260</v>
      </c>
      <c r="E506" s="7">
        <v>32.0</v>
      </c>
      <c r="F506" s="7">
        <v>1.0</v>
      </c>
      <c r="G506" s="7">
        <v>1.0</v>
      </c>
      <c r="H506" s="24">
        <f t="shared" si="1"/>
        <v>2</v>
      </c>
      <c r="I506" s="25">
        <f t="shared" si="2"/>
        <v>0.3813761322</v>
      </c>
      <c r="J506" s="19">
        <v>1.0</v>
      </c>
      <c r="K506" s="19">
        <v>0.0</v>
      </c>
      <c r="L506" s="19">
        <v>1.0</v>
      </c>
      <c r="M506" s="19">
        <v>21.0</v>
      </c>
      <c r="N506" s="19">
        <v>9.0</v>
      </c>
      <c r="O506" s="19">
        <v>14.0</v>
      </c>
      <c r="P506" s="19">
        <v>21.0</v>
      </c>
      <c r="Q506" s="10">
        <f t="shared" si="3"/>
        <v>0.04761904762</v>
      </c>
      <c r="R506" s="10">
        <f t="shared" si="4"/>
        <v>0.02272727273</v>
      </c>
      <c r="S506" s="7">
        <v>18879.0</v>
      </c>
      <c r="T506" s="14">
        <f t="shared" si="5"/>
        <v>9.8328125</v>
      </c>
      <c r="U506" s="14">
        <v>319.66</v>
      </c>
      <c r="V506" s="14">
        <f t="shared" si="6"/>
        <v>9.989375</v>
      </c>
      <c r="W506" s="14">
        <v>1193.27</v>
      </c>
      <c r="X506" s="14">
        <f t="shared" si="7"/>
        <v>37.2896875</v>
      </c>
      <c r="Y506" s="13">
        <f t="shared" si="8"/>
        <v>0.2112853866</v>
      </c>
      <c r="Z506" s="12">
        <f t="shared" si="9"/>
        <v>0</v>
      </c>
      <c r="AA506" s="19">
        <v>7.0</v>
      </c>
      <c r="AB506" s="19">
        <v>65.0</v>
      </c>
      <c r="AC506" s="19">
        <v>49.0</v>
      </c>
      <c r="AD506" s="19">
        <v>8.0</v>
      </c>
      <c r="AE506" s="19">
        <v>2.0</v>
      </c>
      <c r="AF506" s="10">
        <f t="shared" si="10"/>
        <v>0.25</v>
      </c>
      <c r="AG506" s="10">
        <f t="shared" si="11"/>
        <v>0.25</v>
      </c>
      <c r="AH506" s="10">
        <f t="shared" si="12"/>
        <v>0.5</v>
      </c>
      <c r="AI506" s="19">
        <v>79.0</v>
      </c>
      <c r="AJ506" s="13">
        <f t="shared" si="13"/>
        <v>0.2969924812</v>
      </c>
      <c r="AK506" s="19">
        <v>86.0</v>
      </c>
      <c r="AL506" s="13">
        <f t="shared" si="14"/>
        <v>0.3233082707</v>
      </c>
      <c r="AM506" s="19">
        <v>101.0</v>
      </c>
      <c r="AN506" s="13">
        <f t="shared" si="15"/>
        <v>0.3796992481</v>
      </c>
      <c r="AO506" s="13">
        <f t="shared" si="16"/>
        <v>0.4787878788</v>
      </c>
      <c r="AP506" s="8">
        <v>9.0</v>
      </c>
      <c r="AQ506" s="14">
        <v>3.12</v>
      </c>
      <c r="AR506" s="19">
        <v>16.94</v>
      </c>
      <c r="AS506" s="26">
        <v>13.0</v>
      </c>
      <c r="AT506" s="27">
        <v>0.354</v>
      </c>
      <c r="AU506" s="8">
        <v>6.0</v>
      </c>
      <c r="AV506" s="27">
        <v>0.163</v>
      </c>
      <c r="AW506" s="19">
        <v>50.41</v>
      </c>
      <c r="AX506" s="19">
        <v>16.9</v>
      </c>
      <c r="AY506" s="27">
        <v>-0.967</v>
      </c>
      <c r="AZ506" s="27">
        <v>-4.915</v>
      </c>
      <c r="BA506" s="19">
        <v>48.75</v>
      </c>
      <c r="BB506" s="13">
        <f t="shared" si="17"/>
        <v>0.03174603175</v>
      </c>
      <c r="BC506" s="28">
        <f t="shared" si="18"/>
        <v>0.8967741935</v>
      </c>
      <c r="BD506" s="26">
        <f t="shared" si="19"/>
        <v>928.5202253</v>
      </c>
      <c r="BE506" s="13">
        <f t="shared" si="20"/>
        <v>-0.07147977471</v>
      </c>
      <c r="BF506" s="18">
        <f t="shared" si="21"/>
        <v>0.7507977226</v>
      </c>
      <c r="BG506" s="18">
        <f t="shared" si="22"/>
        <v>3.00319089</v>
      </c>
      <c r="BH506" s="14">
        <f t="shared" si="23"/>
        <v>23.65012826</v>
      </c>
      <c r="BI506" s="14">
        <f t="shared" si="24"/>
        <v>29.09341175</v>
      </c>
      <c r="BJ506" s="14">
        <f t="shared" si="25"/>
        <v>43.17086905</v>
      </c>
      <c r="BK506" s="14">
        <f t="shared" si="26"/>
        <v>51.24194457</v>
      </c>
      <c r="BL506" s="14">
        <f t="shared" si="27"/>
        <v>-8.071075518</v>
      </c>
      <c r="BM506" s="19">
        <v>4.0</v>
      </c>
      <c r="BN506" s="19">
        <v>16.0</v>
      </c>
      <c r="BO506" s="26">
        <v>122.0</v>
      </c>
      <c r="BP506" s="26">
        <v>139.0</v>
      </c>
      <c r="BQ506" s="19">
        <v>47.0</v>
      </c>
      <c r="BR506" s="19">
        <v>55.0</v>
      </c>
      <c r="BS506" s="19">
        <v>57.0</v>
      </c>
      <c r="BT506" s="19">
        <v>63.0</v>
      </c>
      <c r="BU506" s="19">
        <v>90.0</v>
      </c>
      <c r="BV506" s="19">
        <v>125.0</v>
      </c>
      <c r="BW506" s="13">
        <f t="shared" si="28"/>
        <v>0.4186046512</v>
      </c>
      <c r="BX506" s="14">
        <v>-5.37</v>
      </c>
      <c r="BY506" s="29">
        <f t="shared" si="29"/>
        <v>-2.573984609</v>
      </c>
      <c r="BZ506" s="18">
        <f t="shared" si="30"/>
        <v>2.027183695</v>
      </c>
      <c r="CA506" s="18">
        <f t="shared" si="31"/>
        <v>1.987434995</v>
      </c>
      <c r="CB506" s="14">
        <f t="shared" si="32"/>
        <v>25.39941923</v>
      </c>
      <c r="CC506" s="14">
        <f t="shared" si="33"/>
        <v>28.61906392</v>
      </c>
      <c r="CD506" s="14">
        <f t="shared" si="34"/>
        <v>46.62522498</v>
      </c>
      <c r="CE506" s="14">
        <f t="shared" si="35"/>
        <v>52.86577086</v>
      </c>
      <c r="CF506" s="14">
        <f t="shared" si="36"/>
        <v>-1.830529634</v>
      </c>
      <c r="CG506" s="7">
        <v>1509.483333</v>
      </c>
      <c r="CH506" s="7">
        <v>51.0</v>
      </c>
      <c r="CI506" s="7">
        <v>50.0</v>
      </c>
      <c r="CJ506" s="26">
        <v>588.0</v>
      </c>
      <c r="CK506" s="7">
        <v>670.0</v>
      </c>
      <c r="CL506" s="7">
        <v>232.0</v>
      </c>
      <c r="CM506" s="7">
        <v>253.0</v>
      </c>
      <c r="CN506" s="7">
        <v>302.0</v>
      </c>
      <c r="CO506" s="7">
        <v>357.0</v>
      </c>
      <c r="CP506" s="19">
        <v>3.0</v>
      </c>
      <c r="CQ506" s="19">
        <v>4.0</v>
      </c>
      <c r="CR506" s="26">
        <f t="shared" si="37"/>
        <v>1</v>
      </c>
      <c r="CS506" s="18">
        <f t="shared" si="38"/>
        <v>0.5720641983</v>
      </c>
      <c r="CT506" s="18">
        <f t="shared" si="39"/>
        <v>0.7627522644</v>
      </c>
      <c r="CU506" s="18">
        <f t="shared" si="40"/>
        <v>0.1906880661</v>
      </c>
      <c r="CV506" s="30">
        <v>8.64</v>
      </c>
      <c r="CW506" s="30">
        <v>11.67</v>
      </c>
      <c r="CX506" s="30">
        <v>10.09</v>
      </c>
      <c r="CY506" s="30">
        <v>10.39</v>
      </c>
      <c r="CZ506" s="30">
        <v>8.77</v>
      </c>
      <c r="DA506" s="30">
        <v>10.66</v>
      </c>
      <c r="DB506" s="7">
        <v>0.0</v>
      </c>
      <c r="DC506" s="7">
        <v>0.0</v>
      </c>
      <c r="DD506" s="13" t="str">
        <f t="shared" si="41"/>
        <v> </v>
      </c>
      <c r="DE506" s="7">
        <v>0.0</v>
      </c>
      <c r="DF506" s="7">
        <v>0.0</v>
      </c>
      <c r="DG506" s="7">
        <v>0.0</v>
      </c>
      <c r="DH506" s="7">
        <v>0.0</v>
      </c>
      <c r="DI506" s="7">
        <v>0.0</v>
      </c>
      <c r="DJ506" s="8" t="s">
        <v>4678</v>
      </c>
      <c r="DK506" s="7" t="s">
        <v>4679</v>
      </c>
    </row>
    <row r="507" ht="12.75" customHeight="1">
      <c r="A507" s="7" t="s">
        <v>1824</v>
      </c>
      <c r="B507" s="7" t="s">
        <v>2376</v>
      </c>
      <c r="C507" s="8" t="s">
        <v>166</v>
      </c>
      <c r="D507" s="9" t="s">
        <v>260</v>
      </c>
      <c r="E507" s="7">
        <v>71.0</v>
      </c>
      <c r="F507" s="7">
        <v>12.0</v>
      </c>
      <c r="G507" s="7">
        <v>15.0</v>
      </c>
      <c r="H507" s="24">
        <f t="shared" si="1"/>
        <v>27</v>
      </c>
      <c r="I507" s="25">
        <f t="shared" si="2"/>
        <v>1.917424496</v>
      </c>
      <c r="J507" s="19">
        <v>12.0</v>
      </c>
      <c r="K507" s="19">
        <v>7.0</v>
      </c>
      <c r="L507" s="19">
        <v>8.0</v>
      </c>
      <c r="M507" s="19">
        <v>75.0</v>
      </c>
      <c r="N507" s="19">
        <v>30.0</v>
      </c>
      <c r="O507" s="19">
        <v>22.0</v>
      </c>
      <c r="P507" s="19">
        <v>90.0</v>
      </c>
      <c r="Q507" s="10">
        <f t="shared" si="3"/>
        <v>0.16</v>
      </c>
      <c r="R507" s="10">
        <f t="shared" si="4"/>
        <v>0.09448818898</v>
      </c>
      <c r="S507" s="7">
        <v>50693.0</v>
      </c>
      <c r="T507" s="14">
        <f t="shared" si="5"/>
        <v>11.89976526</v>
      </c>
      <c r="U507" s="14">
        <v>825.21</v>
      </c>
      <c r="V507" s="14">
        <f t="shared" si="6"/>
        <v>11.62267606</v>
      </c>
      <c r="W507" s="14">
        <v>2547.71</v>
      </c>
      <c r="X507" s="14">
        <f t="shared" si="7"/>
        <v>35.88323944</v>
      </c>
      <c r="Y507" s="13">
        <f t="shared" si="8"/>
        <v>0.2446574481</v>
      </c>
      <c r="Z507" s="12">
        <f t="shared" si="9"/>
        <v>85.27272727</v>
      </c>
      <c r="AA507" s="19">
        <v>30.0</v>
      </c>
      <c r="AB507" s="19">
        <v>65.0</v>
      </c>
      <c r="AC507" s="19">
        <v>73.0</v>
      </c>
      <c r="AD507" s="19">
        <v>8.0</v>
      </c>
      <c r="AE507" s="19">
        <v>24.0</v>
      </c>
      <c r="AF507" s="10">
        <f t="shared" si="10"/>
        <v>0.3636363636</v>
      </c>
      <c r="AG507" s="10">
        <f t="shared" si="11"/>
        <v>0.4545454545</v>
      </c>
      <c r="AH507" s="10">
        <f t="shared" si="12"/>
        <v>0.8181818182</v>
      </c>
      <c r="AI507" s="19">
        <v>287.0</v>
      </c>
      <c r="AJ507" s="13">
        <f t="shared" si="13"/>
        <v>0.3521472393</v>
      </c>
      <c r="AK507" s="19">
        <v>257.0</v>
      </c>
      <c r="AL507" s="13">
        <f t="shared" si="14"/>
        <v>0.3153374233</v>
      </c>
      <c r="AM507" s="19">
        <v>271.0</v>
      </c>
      <c r="AN507" s="13">
        <f t="shared" si="15"/>
        <v>0.3325153374</v>
      </c>
      <c r="AO507" s="13">
        <f t="shared" si="16"/>
        <v>0.5275735294</v>
      </c>
      <c r="AP507" s="8">
        <v>11.0</v>
      </c>
      <c r="AQ507" s="14">
        <v>5.08</v>
      </c>
      <c r="AR507" s="19">
        <v>17.3</v>
      </c>
      <c r="AS507" s="26">
        <v>10.0</v>
      </c>
      <c r="AT507" s="27">
        <v>0.445</v>
      </c>
      <c r="AU507" s="8">
        <v>9.0</v>
      </c>
      <c r="AV507" s="27">
        <v>0.727</v>
      </c>
      <c r="AW507" s="19">
        <v>50.48</v>
      </c>
      <c r="AX507" s="19">
        <v>17.95</v>
      </c>
      <c r="AY507" s="27">
        <v>1.959</v>
      </c>
      <c r="AZ507" s="27">
        <v>0.052000000000000005</v>
      </c>
      <c r="BA507" s="19">
        <v>48.04</v>
      </c>
      <c r="BB507" s="13">
        <f t="shared" si="17"/>
        <v>0.08208955224</v>
      </c>
      <c r="BC507" s="28">
        <f t="shared" si="18"/>
        <v>0.9042553191</v>
      </c>
      <c r="BD507" s="26">
        <f t="shared" si="19"/>
        <v>986.3448714</v>
      </c>
      <c r="BE507" s="13">
        <f t="shared" si="20"/>
        <v>-0.01365512861</v>
      </c>
      <c r="BF507" s="18">
        <f t="shared" si="21"/>
        <v>2.399389246</v>
      </c>
      <c r="BG507" s="18">
        <f t="shared" si="22"/>
        <v>3.271894427</v>
      </c>
      <c r="BH507" s="14">
        <f t="shared" si="23"/>
        <v>29.22892355</v>
      </c>
      <c r="BI507" s="14">
        <f t="shared" si="24"/>
        <v>34.17311957</v>
      </c>
      <c r="BJ507" s="14">
        <f t="shared" si="25"/>
        <v>57.80346821</v>
      </c>
      <c r="BK507" s="14">
        <f t="shared" si="26"/>
        <v>62.02057658</v>
      </c>
      <c r="BL507" s="14">
        <f t="shared" si="27"/>
        <v>-4.217108372</v>
      </c>
      <c r="BM507" s="19">
        <v>33.0</v>
      </c>
      <c r="BN507" s="19">
        <v>45.0</v>
      </c>
      <c r="BO507" s="26">
        <v>369.0</v>
      </c>
      <c r="BP507" s="26">
        <v>425.0</v>
      </c>
      <c r="BQ507" s="19">
        <v>164.0</v>
      </c>
      <c r="BR507" s="19">
        <v>171.0</v>
      </c>
      <c r="BS507" s="19">
        <v>229.0</v>
      </c>
      <c r="BT507" s="19">
        <v>212.0</v>
      </c>
      <c r="BU507" s="19">
        <v>384.0</v>
      </c>
      <c r="BV507" s="19">
        <v>431.0</v>
      </c>
      <c r="BW507" s="13">
        <f t="shared" si="28"/>
        <v>0.4711656442</v>
      </c>
      <c r="BX507" s="14">
        <v>-1.92</v>
      </c>
      <c r="BY507" s="29">
        <f t="shared" si="29"/>
        <v>-4.293873078</v>
      </c>
      <c r="BZ507" s="18">
        <f t="shared" si="30"/>
        <v>2.063445004</v>
      </c>
      <c r="CA507" s="18">
        <f t="shared" si="31"/>
        <v>2.419211385</v>
      </c>
      <c r="CB507" s="14">
        <f t="shared" si="32"/>
        <v>29.40409131</v>
      </c>
      <c r="CC507" s="14">
        <f t="shared" si="33"/>
        <v>31.93003261</v>
      </c>
      <c r="CD507" s="14">
        <f t="shared" si="34"/>
        <v>56.31781797</v>
      </c>
      <c r="CE507" s="14">
        <f t="shared" si="35"/>
        <v>58.64808776</v>
      </c>
      <c r="CF507" s="14">
        <f t="shared" si="36"/>
        <v>-1.886838583</v>
      </c>
      <c r="CG507" s="7">
        <v>3373.0</v>
      </c>
      <c r="CH507" s="7">
        <v>116.0</v>
      </c>
      <c r="CI507" s="7">
        <v>136.0</v>
      </c>
      <c r="CJ507" s="26">
        <v>1537.0</v>
      </c>
      <c r="CK507" s="7">
        <v>1659.0</v>
      </c>
      <c r="CL507" s="7">
        <v>706.0</v>
      </c>
      <c r="CM507" s="7">
        <v>728.0</v>
      </c>
      <c r="CN507" s="7">
        <v>807.0</v>
      </c>
      <c r="CO507" s="7">
        <v>774.0</v>
      </c>
      <c r="CP507" s="19">
        <v>6.0</v>
      </c>
      <c r="CQ507" s="19">
        <v>5.0</v>
      </c>
      <c r="CR507" s="26">
        <f t="shared" si="37"/>
        <v>-1</v>
      </c>
      <c r="CS507" s="18">
        <f t="shared" si="38"/>
        <v>0.4260943326</v>
      </c>
      <c r="CT507" s="18">
        <f t="shared" si="39"/>
        <v>0.3550786105</v>
      </c>
      <c r="CU507" s="18">
        <f t="shared" si="40"/>
        <v>-0.07101572209</v>
      </c>
      <c r="CV507" s="30">
        <v>31.04</v>
      </c>
      <c r="CW507" s="30">
        <v>34.65</v>
      </c>
      <c r="CX507" s="30">
        <v>28.68</v>
      </c>
      <c r="CY507" s="30">
        <v>30.79</v>
      </c>
      <c r="CZ507" s="30">
        <v>29.23</v>
      </c>
      <c r="DA507" s="30">
        <v>30.58</v>
      </c>
      <c r="DB507" s="7">
        <v>7.0</v>
      </c>
      <c r="DC507" s="7">
        <v>11.0</v>
      </c>
      <c r="DD507" s="13">
        <f t="shared" si="41"/>
        <v>0.3888888889</v>
      </c>
      <c r="DE507" s="7">
        <v>-0.06</v>
      </c>
      <c r="DF507" s="7">
        <v>-0.18</v>
      </c>
      <c r="DG507" s="7">
        <v>10.0</v>
      </c>
      <c r="DH507" s="7">
        <v>6.0</v>
      </c>
      <c r="DI507" s="7">
        <v>1.0</v>
      </c>
      <c r="DJ507" s="8" t="s">
        <v>4680</v>
      </c>
      <c r="DK507" s="7" t="s">
        <v>4681</v>
      </c>
    </row>
    <row r="508" ht="12.75" customHeight="1">
      <c r="A508" s="7" t="s">
        <v>1539</v>
      </c>
      <c r="B508" s="7" t="s">
        <v>2380</v>
      </c>
      <c r="C508" s="8" t="s">
        <v>305</v>
      </c>
      <c r="D508" s="9" t="s">
        <v>174</v>
      </c>
      <c r="E508" s="7">
        <v>6.0</v>
      </c>
      <c r="F508" s="7">
        <v>1.0</v>
      </c>
      <c r="G508" s="7">
        <v>0.0</v>
      </c>
      <c r="H508" s="24">
        <f t="shared" si="1"/>
        <v>1</v>
      </c>
      <c r="I508" s="25">
        <f t="shared" si="2"/>
        <v>0.6603081438</v>
      </c>
      <c r="J508" s="19">
        <v>1.0</v>
      </c>
      <c r="K508" s="19">
        <v>0.0</v>
      </c>
      <c r="L508" s="19">
        <v>0.0</v>
      </c>
      <c r="M508" s="19">
        <v>3.0</v>
      </c>
      <c r="N508" s="19">
        <v>2.0</v>
      </c>
      <c r="O508" s="19">
        <v>5.0</v>
      </c>
      <c r="P508" s="19">
        <v>2.0</v>
      </c>
      <c r="Q508" s="10">
        <f t="shared" si="3"/>
        <v>0.3333333333</v>
      </c>
      <c r="R508" s="10">
        <f t="shared" si="4"/>
        <v>0.1</v>
      </c>
      <c r="S508" s="7">
        <v>5452.0</v>
      </c>
      <c r="T508" s="14">
        <f t="shared" si="5"/>
        <v>15.14444444</v>
      </c>
      <c r="U508" s="14">
        <v>87.69</v>
      </c>
      <c r="V508" s="14">
        <f t="shared" si="6"/>
        <v>14.615</v>
      </c>
      <c r="W508" s="14">
        <v>209.78</v>
      </c>
      <c r="X508" s="14">
        <f t="shared" si="7"/>
        <v>34.96333333</v>
      </c>
      <c r="Y508" s="13">
        <f t="shared" si="8"/>
        <v>0.2947860288</v>
      </c>
      <c r="Z508" s="12">
        <f t="shared" si="9"/>
        <v>0</v>
      </c>
      <c r="AA508" s="19">
        <v>13.0</v>
      </c>
      <c r="AB508" s="19">
        <v>12.0</v>
      </c>
      <c r="AC508" s="19">
        <v>5.0</v>
      </c>
      <c r="AD508" s="19">
        <v>3.0</v>
      </c>
      <c r="AE508" s="19">
        <v>0.0</v>
      </c>
      <c r="AF508" s="10">
        <f t="shared" si="10"/>
        <v>0.3333333333</v>
      </c>
      <c r="AG508" s="10">
        <f t="shared" si="11"/>
        <v>0</v>
      </c>
      <c r="AH508" s="10">
        <f t="shared" si="12"/>
        <v>0.3333333333</v>
      </c>
      <c r="AI508" s="19">
        <v>18.0</v>
      </c>
      <c r="AJ508" s="13">
        <f t="shared" si="13"/>
        <v>0.225</v>
      </c>
      <c r="AK508" s="19">
        <v>29.0</v>
      </c>
      <c r="AL508" s="13">
        <f t="shared" si="14"/>
        <v>0.3625</v>
      </c>
      <c r="AM508" s="19">
        <v>33.0</v>
      </c>
      <c r="AN508" s="13">
        <f t="shared" si="15"/>
        <v>0.4125</v>
      </c>
      <c r="AO508" s="13">
        <f t="shared" si="16"/>
        <v>0.3829787234</v>
      </c>
      <c r="AP508" s="8">
        <v>1.0</v>
      </c>
      <c r="AQ508" s="14">
        <v>-19.88</v>
      </c>
      <c r="AR508" s="19">
        <v>17.1</v>
      </c>
      <c r="AS508" s="26">
        <v>5.0</v>
      </c>
      <c r="AT508" s="27">
        <v>1.716</v>
      </c>
      <c r="AU508" s="8">
        <v>1.0</v>
      </c>
      <c r="AV508" s="27">
        <v>-1.204</v>
      </c>
      <c r="AW508" s="19">
        <v>49.29</v>
      </c>
      <c r="AX508" s="19">
        <v>15.99</v>
      </c>
      <c r="AY508" s="27">
        <v>-0.33</v>
      </c>
      <c r="AZ508" s="27">
        <v>-2.685</v>
      </c>
      <c r="BA508" s="19">
        <v>49.37</v>
      </c>
      <c r="BB508" s="13">
        <f t="shared" si="17"/>
        <v>0.075</v>
      </c>
      <c r="BC508" s="28">
        <f t="shared" si="18"/>
        <v>0.847826087</v>
      </c>
      <c r="BD508" s="26">
        <f t="shared" si="19"/>
        <v>922.826087</v>
      </c>
      <c r="BE508" s="13">
        <f t="shared" si="20"/>
        <v>-0.07717391304</v>
      </c>
      <c r="BF508" s="18">
        <f t="shared" si="21"/>
        <v>2.052685597</v>
      </c>
      <c r="BG508" s="18">
        <f t="shared" si="22"/>
        <v>4.789599726</v>
      </c>
      <c r="BH508" s="14">
        <f t="shared" si="23"/>
        <v>27.36914129</v>
      </c>
      <c r="BI508" s="14">
        <f t="shared" si="24"/>
        <v>31.47451249</v>
      </c>
      <c r="BJ508" s="14">
        <f t="shared" si="25"/>
        <v>49.26445433</v>
      </c>
      <c r="BK508" s="14">
        <f t="shared" si="26"/>
        <v>60.21211085</v>
      </c>
      <c r="BL508" s="14">
        <f t="shared" si="27"/>
        <v>-10.94765652</v>
      </c>
      <c r="BM508" s="19">
        <v>3.0</v>
      </c>
      <c r="BN508" s="19">
        <v>7.0</v>
      </c>
      <c r="BO508" s="26">
        <v>37.0</v>
      </c>
      <c r="BP508" s="26">
        <v>39.0</v>
      </c>
      <c r="BQ508" s="19">
        <v>14.0</v>
      </c>
      <c r="BR508" s="19">
        <v>14.0</v>
      </c>
      <c r="BS508" s="19">
        <v>18.0</v>
      </c>
      <c r="BT508" s="19">
        <v>28.0</v>
      </c>
      <c r="BU508" s="19">
        <v>33.0</v>
      </c>
      <c r="BV508" s="19">
        <v>45.0</v>
      </c>
      <c r="BW508" s="13">
        <f t="shared" si="28"/>
        <v>0.4230769231</v>
      </c>
      <c r="BX508" s="14">
        <v>-13.36</v>
      </c>
      <c r="BY508" s="29">
        <f t="shared" si="29"/>
        <v>-6.748145879</v>
      </c>
      <c r="BZ508" s="18">
        <f t="shared" si="30"/>
        <v>2.22759746</v>
      </c>
      <c r="CA508" s="18">
        <f t="shared" si="31"/>
        <v>2.83512404</v>
      </c>
      <c r="CB508" s="14">
        <f t="shared" si="32"/>
        <v>27.13618724</v>
      </c>
      <c r="CC508" s="14">
        <f t="shared" si="33"/>
        <v>27.74371382</v>
      </c>
      <c r="CD508" s="14">
        <f t="shared" si="34"/>
        <v>57.10749852</v>
      </c>
      <c r="CE508" s="14">
        <f t="shared" si="35"/>
        <v>52.24728588</v>
      </c>
      <c r="CF508" s="14">
        <f t="shared" si="36"/>
        <v>-15.80786916</v>
      </c>
      <c r="CG508" s="7">
        <v>296.283333</v>
      </c>
      <c r="CH508" s="7">
        <v>11.0</v>
      </c>
      <c r="CI508" s="7">
        <v>14.0</v>
      </c>
      <c r="CJ508" s="26">
        <v>123.0</v>
      </c>
      <c r="CK508" s="7">
        <v>123.0</v>
      </c>
      <c r="CL508" s="7">
        <v>76.0</v>
      </c>
      <c r="CM508" s="7">
        <v>52.0</v>
      </c>
      <c r="CN508" s="7">
        <v>72.0</v>
      </c>
      <c r="CO508" s="7">
        <v>69.0</v>
      </c>
      <c r="CP508" s="19">
        <v>1.0</v>
      </c>
      <c r="CQ508" s="19">
        <v>0.0</v>
      </c>
      <c r="CR508" s="26">
        <f t="shared" si="37"/>
        <v>-1</v>
      </c>
      <c r="CS508" s="18">
        <f t="shared" si="38"/>
        <v>0.6603081438</v>
      </c>
      <c r="CT508" s="18">
        <f t="shared" si="39"/>
        <v>0</v>
      </c>
      <c r="CU508" s="18">
        <f t="shared" si="40"/>
        <v>-0.6603081438</v>
      </c>
      <c r="CV508" s="30">
        <v>2.09</v>
      </c>
      <c r="CW508" s="30">
        <v>3.96</v>
      </c>
      <c r="CX508" s="30">
        <v>3.02</v>
      </c>
      <c r="CY508" s="30">
        <v>1.89</v>
      </c>
      <c r="CZ508" s="30">
        <v>3.24</v>
      </c>
      <c r="DA508" s="30">
        <v>2.33</v>
      </c>
      <c r="DB508" s="7">
        <v>0.0</v>
      </c>
      <c r="DC508" s="7">
        <v>0.0</v>
      </c>
      <c r="DD508" s="13" t="str">
        <f t="shared" si="41"/>
        <v> </v>
      </c>
      <c r="DE508" s="7">
        <v>0.0</v>
      </c>
      <c r="DF508" s="7">
        <v>0.0</v>
      </c>
      <c r="DG508" s="7">
        <v>0.0</v>
      </c>
      <c r="DH508" s="7">
        <v>0.0</v>
      </c>
      <c r="DI508" s="7">
        <v>0.0</v>
      </c>
      <c r="DJ508" s="8" t="s">
        <v>4682</v>
      </c>
      <c r="DK508" s="7" t="s">
        <v>4683</v>
      </c>
    </row>
    <row r="509" ht="12.75" customHeight="1">
      <c r="A509" s="7" t="s">
        <v>397</v>
      </c>
      <c r="B509" s="7" t="s">
        <v>2382</v>
      </c>
      <c r="C509" s="8" t="s">
        <v>197</v>
      </c>
      <c r="D509" s="9" t="s">
        <v>174</v>
      </c>
      <c r="E509" s="7">
        <v>44.0</v>
      </c>
      <c r="F509" s="7">
        <v>1.0</v>
      </c>
      <c r="G509" s="7">
        <v>2.0</v>
      </c>
      <c r="H509" s="24">
        <f t="shared" si="1"/>
        <v>3</v>
      </c>
      <c r="I509" s="25">
        <f t="shared" si="2"/>
        <v>0.3647662794</v>
      </c>
      <c r="J509" s="19">
        <v>1.0</v>
      </c>
      <c r="K509" s="19">
        <v>0.0</v>
      </c>
      <c r="L509" s="19">
        <v>1.0</v>
      </c>
      <c r="M509" s="19">
        <v>22.0</v>
      </c>
      <c r="N509" s="19">
        <v>15.0</v>
      </c>
      <c r="O509" s="19">
        <v>19.0</v>
      </c>
      <c r="P509" s="19">
        <v>7.0</v>
      </c>
      <c r="Q509" s="10">
        <f t="shared" si="3"/>
        <v>0.04545454545</v>
      </c>
      <c r="R509" s="10">
        <f t="shared" si="4"/>
        <v>0.01785714286</v>
      </c>
      <c r="S509" s="7">
        <v>29608.0</v>
      </c>
      <c r="T509" s="14">
        <f t="shared" si="5"/>
        <v>11.21515152</v>
      </c>
      <c r="U509" s="14">
        <v>489.28</v>
      </c>
      <c r="V509" s="14">
        <f t="shared" si="6"/>
        <v>11.12</v>
      </c>
      <c r="W509" s="14">
        <v>1650.12</v>
      </c>
      <c r="X509" s="14">
        <f t="shared" si="7"/>
        <v>37.50272727</v>
      </c>
      <c r="Y509" s="13">
        <f t="shared" si="8"/>
        <v>0.2286996354</v>
      </c>
      <c r="Z509" s="12">
        <f t="shared" si="9"/>
        <v>0</v>
      </c>
      <c r="AA509" s="19">
        <v>35.0</v>
      </c>
      <c r="AB509" s="19">
        <v>18.0</v>
      </c>
      <c r="AC509" s="19">
        <v>59.0</v>
      </c>
      <c r="AD509" s="19">
        <v>13.0</v>
      </c>
      <c r="AE509" s="19">
        <v>2.0</v>
      </c>
      <c r="AF509" s="10">
        <f t="shared" si="10"/>
        <v>0.06666666667</v>
      </c>
      <c r="AG509" s="10">
        <f t="shared" si="11"/>
        <v>0.06666666667</v>
      </c>
      <c r="AH509" s="10">
        <f t="shared" si="12"/>
        <v>0.1333333333</v>
      </c>
      <c r="AI509" s="19">
        <v>204.0</v>
      </c>
      <c r="AJ509" s="13">
        <f t="shared" si="13"/>
        <v>0.4755244755</v>
      </c>
      <c r="AK509" s="19">
        <v>96.0</v>
      </c>
      <c r="AL509" s="13">
        <f t="shared" si="14"/>
        <v>0.2237762238</v>
      </c>
      <c r="AM509" s="19">
        <v>129.0</v>
      </c>
      <c r="AN509" s="13">
        <f t="shared" si="15"/>
        <v>0.3006993007</v>
      </c>
      <c r="AO509" s="13">
        <f t="shared" si="16"/>
        <v>0.68</v>
      </c>
      <c r="AP509" s="8">
        <v>7.0</v>
      </c>
      <c r="AQ509" s="14">
        <v>15.71</v>
      </c>
      <c r="AR509" s="19">
        <v>16.81</v>
      </c>
      <c r="AS509" s="26">
        <v>7.0</v>
      </c>
      <c r="AT509" s="27">
        <v>-0.9520000000000001</v>
      </c>
      <c r="AU509" s="8">
        <v>7.0</v>
      </c>
      <c r="AV509" s="27">
        <v>-0.708</v>
      </c>
      <c r="AW509" s="19">
        <v>49.72</v>
      </c>
      <c r="AX509" s="19">
        <v>15.85</v>
      </c>
      <c r="AY509" s="27">
        <v>-0.322</v>
      </c>
      <c r="AZ509" s="27">
        <v>12.298</v>
      </c>
      <c r="BA509" s="19">
        <v>55.34</v>
      </c>
      <c r="BB509" s="13">
        <f t="shared" si="17"/>
        <v>0.0625</v>
      </c>
      <c r="BC509" s="28">
        <f t="shared" si="18"/>
        <v>0.9357798165</v>
      </c>
      <c r="BD509" s="26">
        <f t="shared" si="19"/>
        <v>998.2798165</v>
      </c>
      <c r="BE509" s="13">
        <f t="shared" si="20"/>
        <v>-0.001720183486</v>
      </c>
      <c r="BF509" s="18">
        <f t="shared" si="21"/>
        <v>1.839437541</v>
      </c>
      <c r="BG509" s="18">
        <f t="shared" si="22"/>
        <v>1.716808371</v>
      </c>
      <c r="BH509" s="14">
        <f t="shared" si="23"/>
        <v>29.43100065</v>
      </c>
      <c r="BI509" s="14">
        <f t="shared" si="24"/>
        <v>26.73315893</v>
      </c>
      <c r="BJ509" s="14">
        <f t="shared" si="25"/>
        <v>62.05035971</v>
      </c>
      <c r="BK509" s="14">
        <f t="shared" si="26"/>
        <v>47.94800523</v>
      </c>
      <c r="BL509" s="14">
        <f t="shared" si="27"/>
        <v>14.10235448</v>
      </c>
      <c r="BM509" s="19">
        <v>15.0</v>
      </c>
      <c r="BN509" s="19">
        <v>14.0</v>
      </c>
      <c r="BO509" s="26">
        <v>225.0</v>
      </c>
      <c r="BP509" s="26">
        <v>204.0</v>
      </c>
      <c r="BQ509" s="19">
        <v>129.0</v>
      </c>
      <c r="BR509" s="19">
        <v>82.0</v>
      </c>
      <c r="BS509" s="19">
        <v>137.0</v>
      </c>
      <c r="BT509" s="19">
        <v>91.0</v>
      </c>
      <c r="BU509" s="19">
        <v>235.0</v>
      </c>
      <c r="BV509" s="19">
        <v>204.0</v>
      </c>
      <c r="BW509" s="13">
        <f t="shared" si="28"/>
        <v>0.5353075171</v>
      </c>
      <c r="BX509" s="14">
        <v>-1.34</v>
      </c>
      <c r="BY509" s="29">
        <f t="shared" si="29"/>
        <v>-3.31364552</v>
      </c>
      <c r="BZ509" s="18">
        <f t="shared" si="30"/>
        <v>2.102820116</v>
      </c>
      <c r="CA509" s="18">
        <f t="shared" si="31"/>
        <v>1.654218491</v>
      </c>
      <c r="CB509" s="14">
        <f t="shared" si="32"/>
        <v>31.65445214</v>
      </c>
      <c r="CC509" s="14">
        <f t="shared" si="33"/>
        <v>27.02824789</v>
      </c>
      <c r="CD509" s="14">
        <f t="shared" si="34"/>
        <v>62.01917461</v>
      </c>
      <c r="CE509" s="14">
        <f t="shared" si="35"/>
        <v>48.92561469</v>
      </c>
      <c r="CF509" s="14">
        <f t="shared" si="36"/>
        <v>1.008794559</v>
      </c>
      <c r="CG509" s="7">
        <v>2139.983333</v>
      </c>
      <c r="CH509" s="7">
        <v>75.0</v>
      </c>
      <c r="CI509" s="7">
        <v>59.0</v>
      </c>
      <c r="CJ509" s="26">
        <v>1054.0</v>
      </c>
      <c r="CK509" s="7">
        <v>905.0</v>
      </c>
      <c r="CL509" s="7">
        <v>527.0</v>
      </c>
      <c r="CM509" s="7">
        <v>356.0</v>
      </c>
      <c r="CN509" s="7">
        <v>556.0</v>
      </c>
      <c r="CO509" s="7">
        <v>425.0</v>
      </c>
      <c r="CP509" s="19">
        <v>2.0</v>
      </c>
      <c r="CQ509" s="19">
        <v>1.0</v>
      </c>
      <c r="CR509" s="26">
        <f t="shared" si="37"/>
        <v>-1</v>
      </c>
      <c r="CS509" s="18">
        <f t="shared" si="38"/>
        <v>0.2431775196</v>
      </c>
      <c r="CT509" s="18">
        <f t="shared" si="39"/>
        <v>0.1215887598</v>
      </c>
      <c r="CU509" s="18">
        <f t="shared" si="40"/>
        <v>-0.1215887598</v>
      </c>
      <c r="CV509" s="30">
        <v>19.91</v>
      </c>
      <c r="CW509" s="30">
        <v>15.16</v>
      </c>
      <c r="CX509" s="30">
        <v>11.63</v>
      </c>
      <c r="CY509" s="30">
        <v>13.96</v>
      </c>
      <c r="CZ509" s="30">
        <v>18.86</v>
      </c>
      <c r="DA509" s="30">
        <v>18.25</v>
      </c>
      <c r="DB509" s="7">
        <v>0.0</v>
      </c>
      <c r="DC509" s="7">
        <v>0.0</v>
      </c>
      <c r="DD509" s="13" t="str">
        <f t="shared" si="41"/>
        <v> </v>
      </c>
      <c r="DE509" s="7">
        <v>0.0</v>
      </c>
      <c r="DF509" s="7">
        <v>0.0</v>
      </c>
      <c r="DG509" s="7">
        <v>0.0</v>
      </c>
      <c r="DH509" s="7">
        <v>0.0</v>
      </c>
      <c r="DI509" s="7">
        <v>0.0</v>
      </c>
      <c r="DJ509" s="9" t="s">
        <v>4684</v>
      </c>
      <c r="DK509" s="7" t="s">
        <v>4685</v>
      </c>
    </row>
    <row r="510" ht="12.75" customHeight="1">
      <c r="A510" s="7" t="s">
        <v>1449</v>
      </c>
      <c r="B510" s="7" t="s">
        <v>2385</v>
      </c>
      <c r="C510" s="8" t="s">
        <v>312</v>
      </c>
      <c r="D510" s="9" t="s">
        <v>174</v>
      </c>
      <c r="E510" s="7">
        <v>77.0</v>
      </c>
      <c r="F510" s="7">
        <v>4.0</v>
      </c>
      <c r="G510" s="7">
        <v>10.0</v>
      </c>
      <c r="H510" s="24">
        <f t="shared" si="1"/>
        <v>14</v>
      </c>
      <c r="I510" s="25">
        <f t="shared" si="2"/>
        <v>0.6219458019</v>
      </c>
      <c r="J510" s="19">
        <v>3.0</v>
      </c>
      <c r="K510" s="19">
        <v>5.0</v>
      </c>
      <c r="L510" s="19">
        <v>3.0</v>
      </c>
      <c r="M510" s="19">
        <v>55.0</v>
      </c>
      <c r="N510" s="19">
        <v>30.0</v>
      </c>
      <c r="O510" s="19">
        <v>49.0</v>
      </c>
      <c r="P510" s="19">
        <v>33.0</v>
      </c>
      <c r="Q510" s="10">
        <f t="shared" si="3"/>
        <v>0.07272727273</v>
      </c>
      <c r="R510" s="10">
        <f t="shared" si="4"/>
        <v>0.02985074627</v>
      </c>
      <c r="S510" s="7">
        <v>81036.0</v>
      </c>
      <c r="T510" s="14">
        <f t="shared" si="5"/>
        <v>17.54025974</v>
      </c>
      <c r="U510" s="14">
        <v>1321.96</v>
      </c>
      <c r="V510" s="14">
        <f t="shared" si="6"/>
        <v>17.16831169</v>
      </c>
      <c r="W510" s="14">
        <v>2429.08</v>
      </c>
      <c r="X510" s="14">
        <f t="shared" si="7"/>
        <v>31.54649351</v>
      </c>
      <c r="Y510" s="13">
        <f t="shared" si="8"/>
        <v>0.3524249275</v>
      </c>
      <c r="Z510" s="12">
        <f t="shared" si="9"/>
        <v>77.125</v>
      </c>
      <c r="AA510" s="19">
        <v>86.0</v>
      </c>
      <c r="AB510" s="19">
        <v>110.0</v>
      </c>
      <c r="AC510" s="19">
        <v>142.0</v>
      </c>
      <c r="AD510" s="19">
        <v>26.0</v>
      </c>
      <c r="AE510" s="19">
        <v>15.0</v>
      </c>
      <c r="AF510" s="10">
        <f t="shared" si="10"/>
        <v>0.075</v>
      </c>
      <c r="AG510" s="10">
        <f t="shared" si="11"/>
        <v>0.2</v>
      </c>
      <c r="AH510" s="10">
        <f t="shared" si="12"/>
        <v>0.275</v>
      </c>
      <c r="AI510" s="19">
        <v>372.0</v>
      </c>
      <c r="AJ510" s="13">
        <f t="shared" si="13"/>
        <v>0.3195876289</v>
      </c>
      <c r="AK510" s="19">
        <v>384.0</v>
      </c>
      <c r="AL510" s="13">
        <f t="shared" si="14"/>
        <v>0.3298969072</v>
      </c>
      <c r="AM510" s="19">
        <v>408.0</v>
      </c>
      <c r="AN510" s="13">
        <f t="shared" si="15"/>
        <v>0.3505154639</v>
      </c>
      <c r="AO510" s="13">
        <f t="shared" si="16"/>
        <v>0.4920634921</v>
      </c>
      <c r="AP510" s="8">
        <v>3.0</v>
      </c>
      <c r="AQ510" s="14">
        <v>2.04</v>
      </c>
      <c r="AR510" s="19">
        <v>17.28</v>
      </c>
      <c r="AS510" s="26">
        <v>4.0</v>
      </c>
      <c r="AT510" s="27">
        <v>0.451</v>
      </c>
      <c r="AU510" s="8">
        <v>4.0</v>
      </c>
      <c r="AV510" s="27">
        <v>0.919</v>
      </c>
      <c r="AW510" s="19">
        <v>50.34</v>
      </c>
      <c r="AX510" s="19">
        <v>17.13</v>
      </c>
      <c r="AY510" s="27">
        <v>1.155</v>
      </c>
      <c r="AZ510" s="27">
        <v>-4.47</v>
      </c>
      <c r="BA510" s="19">
        <v>46.62</v>
      </c>
      <c r="BB510" s="13">
        <f t="shared" si="17"/>
        <v>0.06482982172</v>
      </c>
      <c r="BC510" s="28">
        <f t="shared" si="18"/>
        <v>0.9317829457</v>
      </c>
      <c r="BD510" s="26">
        <f t="shared" si="19"/>
        <v>996.6127675</v>
      </c>
      <c r="BE510" s="13">
        <f t="shared" si="20"/>
        <v>-0.003387232546</v>
      </c>
      <c r="BF510" s="18">
        <f t="shared" si="21"/>
        <v>1.815486096</v>
      </c>
      <c r="BG510" s="18">
        <f t="shared" si="22"/>
        <v>1.997034706</v>
      </c>
      <c r="BH510" s="14">
        <f t="shared" si="23"/>
        <v>28.00387304</v>
      </c>
      <c r="BI510" s="14">
        <f t="shared" si="24"/>
        <v>29.2747133</v>
      </c>
      <c r="BJ510" s="14">
        <f t="shared" si="25"/>
        <v>48.38270447</v>
      </c>
      <c r="BK510" s="14">
        <f t="shared" si="26"/>
        <v>54.05609852</v>
      </c>
      <c r="BL510" s="14">
        <f t="shared" si="27"/>
        <v>-5.673394051</v>
      </c>
      <c r="BM510" s="19">
        <v>40.0</v>
      </c>
      <c r="BN510" s="19">
        <v>44.0</v>
      </c>
      <c r="BO510" s="26">
        <v>577.0</v>
      </c>
      <c r="BP510" s="26">
        <v>601.0</v>
      </c>
      <c r="BQ510" s="19">
        <v>211.0</v>
      </c>
      <c r="BR510" s="19">
        <v>254.0</v>
      </c>
      <c r="BS510" s="19">
        <v>238.0</v>
      </c>
      <c r="BT510" s="19">
        <v>292.0</v>
      </c>
      <c r="BU510" s="19">
        <v>511.0</v>
      </c>
      <c r="BV510" s="19">
        <v>538.0</v>
      </c>
      <c r="BW510" s="13">
        <f t="shared" si="28"/>
        <v>0.4871306006</v>
      </c>
      <c r="BX510" s="14">
        <v>0.27</v>
      </c>
      <c r="BY510" s="29">
        <f t="shared" si="29"/>
        <v>-0.1839178608</v>
      </c>
      <c r="BZ510" s="18">
        <f t="shared" si="30"/>
        <v>1.866477158</v>
      </c>
      <c r="CA510" s="18">
        <f t="shared" si="31"/>
        <v>2.188283565</v>
      </c>
      <c r="CB510" s="14">
        <f t="shared" si="32"/>
        <v>27.43399617</v>
      </c>
      <c r="CC510" s="14">
        <f t="shared" si="33"/>
        <v>29.73491197</v>
      </c>
      <c r="CD510" s="14">
        <f t="shared" si="34"/>
        <v>49.81563175</v>
      </c>
      <c r="CE510" s="14">
        <f t="shared" si="35"/>
        <v>55.36679226</v>
      </c>
      <c r="CF510" s="14">
        <f t="shared" si="36"/>
        <v>-0.1222335369</v>
      </c>
      <c r="CG510" s="7">
        <v>3728.95</v>
      </c>
      <c r="CH510" s="7">
        <v>116.0</v>
      </c>
      <c r="CI510" s="7">
        <v>136.0</v>
      </c>
      <c r="CJ510" s="26">
        <v>1589.0</v>
      </c>
      <c r="CK510" s="7">
        <v>1712.0</v>
      </c>
      <c r="CL510" s="7">
        <v>616.0</v>
      </c>
      <c r="CM510" s="7">
        <v>746.0</v>
      </c>
      <c r="CN510" s="7">
        <v>775.0</v>
      </c>
      <c r="CO510" s="7">
        <v>847.0</v>
      </c>
      <c r="CP510" s="19">
        <v>8.0</v>
      </c>
      <c r="CQ510" s="19">
        <v>10.0</v>
      </c>
      <c r="CR510" s="26">
        <f t="shared" si="37"/>
        <v>2</v>
      </c>
      <c r="CS510" s="18">
        <f t="shared" si="38"/>
        <v>0.3553976011</v>
      </c>
      <c r="CT510" s="18">
        <f t="shared" si="39"/>
        <v>0.4442470013</v>
      </c>
      <c r="CU510" s="18">
        <f t="shared" si="40"/>
        <v>0.08884940027</v>
      </c>
      <c r="CV510" s="30">
        <v>42.96</v>
      </c>
      <c r="CW510" s="30">
        <v>47.26</v>
      </c>
      <c r="CX510" s="30">
        <v>45.22</v>
      </c>
      <c r="CY510" s="30">
        <v>55.88</v>
      </c>
      <c r="CZ510" s="30">
        <v>45.41</v>
      </c>
      <c r="DA510" s="30">
        <v>48.24</v>
      </c>
      <c r="DB510" s="7">
        <v>0.0</v>
      </c>
      <c r="DC510" s="7">
        <v>2.0</v>
      </c>
      <c r="DD510" s="13">
        <f t="shared" si="41"/>
        <v>0</v>
      </c>
      <c r="DE510" s="7">
        <v>0.0</v>
      </c>
      <c r="DF510" s="7">
        <v>0.0</v>
      </c>
      <c r="DG510" s="7">
        <v>0.0</v>
      </c>
      <c r="DH510" s="7">
        <v>2.0</v>
      </c>
      <c r="DI510" s="7">
        <v>0.0</v>
      </c>
      <c r="DJ510" s="8" t="s">
        <v>4686</v>
      </c>
      <c r="DK510" s="7" t="s">
        <v>4687</v>
      </c>
    </row>
    <row r="511" ht="12.75" customHeight="1">
      <c r="A511" s="7" t="s">
        <v>519</v>
      </c>
      <c r="B511" s="7" t="s">
        <v>2389</v>
      </c>
      <c r="C511" s="8" t="s">
        <v>297</v>
      </c>
      <c r="D511" s="9" t="s">
        <v>150</v>
      </c>
      <c r="E511" s="7">
        <v>69.0</v>
      </c>
      <c r="F511" s="7">
        <v>8.0</v>
      </c>
      <c r="G511" s="7">
        <v>7.0</v>
      </c>
      <c r="H511" s="24">
        <f t="shared" si="1"/>
        <v>15</v>
      </c>
      <c r="I511" s="25">
        <f t="shared" si="2"/>
        <v>1.147593242</v>
      </c>
      <c r="J511" s="19">
        <v>8.0</v>
      </c>
      <c r="K511" s="19">
        <v>3.0</v>
      </c>
      <c r="L511" s="19">
        <v>3.0</v>
      </c>
      <c r="M511" s="19">
        <v>83.0</v>
      </c>
      <c r="N511" s="19">
        <v>26.0</v>
      </c>
      <c r="O511" s="19">
        <v>43.0</v>
      </c>
      <c r="P511" s="19">
        <v>82.0</v>
      </c>
      <c r="Q511" s="10">
        <f t="shared" si="3"/>
        <v>0.09638554217</v>
      </c>
      <c r="R511" s="10">
        <f t="shared" si="4"/>
        <v>0.05263157895</v>
      </c>
      <c r="S511" s="7">
        <v>47055.0</v>
      </c>
      <c r="T511" s="14">
        <f t="shared" si="5"/>
        <v>11.36594203</v>
      </c>
      <c r="U511" s="14">
        <v>753.09</v>
      </c>
      <c r="V511" s="14">
        <f t="shared" si="6"/>
        <v>10.91434783</v>
      </c>
      <c r="W511" s="14">
        <v>2555.28</v>
      </c>
      <c r="X511" s="14">
        <f t="shared" si="7"/>
        <v>37.03304348</v>
      </c>
      <c r="Y511" s="13">
        <f t="shared" si="8"/>
        <v>0.2276317341</v>
      </c>
      <c r="Z511" s="12">
        <f t="shared" si="9"/>
        <v>44.75</v>
      </c>
      <c r="AA511" s="19">
        <v>17.0</v>
      </c>
      <c r="AB511" s="19">
        <v>45.0</v>
      </c>
      <c r="AC511" s="19">
        <v>36.0</v>
      </c>
      <c r="AD511" s="19">
        <v>23.0</v>
      </c>
      <c r="AE511" s="19">
        <v>28.0</v>
      </c>
      <c r="AF511" s="10">
        <f t="shared" si="10"/>
        <v>0.3333333333</v>
      </c>
      <c r="AG511" s="10">
        <f t="shared" si="11"/>
        <v>0.25</v>
      </c>
      <c r="AH511" s="10">
        <f t="shared" si="12"/>
        <v>0.5833333333</v>
      </c>
      <c r="AI511" s="19">
        <v>207.0</v>
      </c>
      <c r="AJ511" s="13">
        <f t="shared" si="13"/>
        <v>0.3280507132</v>
      </c>
      <c r="AK511" s="19">
        <v>179.0</v>
      </c>
      <c r="AL511" s="13">
        <f t="shared" si="14"/>
        <v>0.2836767036</v>
      </c>
      <c r="AM511" s="19">
        <v>245.0</v>
      </c>
      <c r="AN511" s="13">
        <f t="shared" si="15"/>
        <v>0.3882725832</v>
      </c>
      <c r="AO511" s="13">
        <f t="shared" si="16"/>
        <v>0.5362694301</v>
      </c>
      <c r="AP511" s="8">
        <v>13.0</v>
      </c>
      <c r="AQ511" s="14">
        <v>4.28</v>
      </c>
      <c r="AR511" s="19">
        <v>17.09</v>
      </c>
      <c r="AS511" s="26">
        <v>12.0</v>
      </c>
      <c r="AT511" s="27">
        <v>-0.258</v>
      </c>
      <c r="AU511" s="8">
        <v>12.0</v>
      </c>
      <c r="AV511" s="27">
        <v>0.318</v>
      </c>
      <c r="AW511" s="19">
        <v>50.04</v>
      </c>
      <c r="AX511" s="19">
        <v>17.31</v>
      </c>
      <c r="AY511" s="27">
        <v>-0.384</v>
      </c>
      <c r="AZ511" s="27">
        <v>-5.853</v>
      </c>
      <c r="BA511" s="19">
        <v>48.43</v>
      </c>
      <c r="BB511" s="13">
        <f t="shared" si="17"/>
        <v>0.06703910615</v>
      </c>
      <c r="BC511" s="28">
        <f t="shared" si="18"/>
        <v>0.9301204819</v>
      </c>
      <c r="BD511" s="26">
        <f t="shared" si="19"/>
        <v>997.1595881</v>
      </c>
      <c r="BE511" s="13">
        <f t="shared" si="20"/>
        <v>-0.002840411927</v>
      </c>
      <c r="BF511" s="18">
        <f t="shared" si="21"/>
        <v>1.912122057</v>
      </c>
      <c r="BG511" s="18">
        <f t="shared" si="22"/>
        <v>2.310480819</v>
      </c>
      <c r="BH511" s="14">
        <f t="shared" si="23"/>
        <v>28.52248735</v>
      </c>
      <c r="BI511" s="14">
        <f t="shared" si="24"/>
        <v>33.06377724</v>
      </c>
      <c r="BJ511" s="14">
        <f t="shared" si="25"/>
        <v>52.50368482</v>
      </c>
      <c r="BK511" s="14">
        <f t="shared" si="26"/>
        <v>58.00103573</v>
      </c>
      <c r="BL511" s="14">
        <f t="shared" si="27"/>
        <v>-5.497350914</v>
      </c>
      <c r="BM511" s="19">
        <v>24.0</v>
      </c>
      <c r="BN511" s="19">
        <v>29.0</v>
      </c>
      <c r="BO511" s="26">
        <v>334.0</v>
      </c>
      <c r="BP511" s="26">
        <v>386.0</v>
      </c>
      <c r="BQ511" s="19">
        <v>121.0</v>
      </c>
      <c r="BR511" s="19">
        <v>154.0</v>
      </c>
      <c r="BS511" s="19">
        <v>180.0</v>
      </c>
      <c r="BT511" s="19">
        <v>159.0</v>
      </c>
      <c r="BU511" s="19">
        <v>299.0</v>
      </c>
      <c r="BV511" s="19">
        <v>386.0</v>
      </c>
      <c r="BW511" s="13">
        <f t="shared" si="28"/>
        <v>0.4364963504</v>
      </c>
      <c r="BX511" s="14">
        <v>-0.96</v>
      </c>
      <c r="BY511" s="29">
        <f t="shared" si="29"/>
        <v>-0.2868172355</v>
      </c>
      <c r="BZ511" s="18">
        <f t="shared" si="30"/>
        <v>1.923930142</v>
      </c>
      <c r="CA511" s="18">
        <f t="shared" si="31"/>
        <v>2.341386682</v>
      </c>
      <c r="CB511" s="14">
        <f t="shared" si="32"/>
        <v>27.53398137</v>
      </c>
      <c r="CC511" s="14">
        <f t="shared" si="33"/>
        <v>31.63594563</v>
      </c>
      <c r="CD511" s="14">
        <f t="shared" si="34"/>
        <v>50.16738596</v>
      </c>
      <c r="CE511" s="14">
        <f t="shared" si="35"/>
        <v>56.37478321</v>
      </c>
      <c r="CF511" s="14">
        <f t="shared" si="36"/>
        <v>0.7100463356</v>
      </c>
      <c r="CG511" s="7">
        <v>3305.733333</v>
      </c>
      <c r="CH511" s="7">
        <v>106.0</v>
      </c>
      <c r="CI511" s="7">
        <v>129.0</v>
      </c>
      <c r="CJ511" s="26">
        <v>1411.0</v>
      </c>
      <c r="CK511" s="7">
        <v>1614.0</v>
      </c>
      <c r="CL511" s="7">
        <v>536.0</v>
      </c>
      <c r="CM511" s="7">
        <v>636.0</v>
      </c>
      <c r="CN511" s="7">
        <v>711.0</v>
      </c>
      <c r="CO511" s="7">
        <v>727.0</v>
      </c>
      <c r="CP511" s="19">
        <v>7.0</v>
      </c>
      <c r="CQ511" s="19">
        <v>13.0</v>
      </c>
      <c r="CR511" s="26">
        <f t="shared" si="37"/>
        <v>6</v>
      </c>
      <c r="CS511" s="18">
        <f t="shared" si="38"/>
        <v>0.5355435129</v>
      </c>
      <c r="CT511" s="18">
        <f t="shared" si="39"/>
        <v>0.9945808097</v>
      </c>
      <c r="CU511" s="18">
        <f t="shared" si="40"/>
        <v>0.4590372968</v>
      </c>
      <c r="CV511" s="30">
        <v>26.58</v>
      </c>
      <c r="CW511" s="30">
        <v>34.73</v>
      </c>
      <c r="CX511" s="30">
        <v>22.39</v>
      </c>
      <c r="CY511" s="30">
        <v>25.54</v>
      </c>
      <c r="CZ511" s="30">
        <v>25.27</v>
      </c>
      <c r="DA511" s="30">
        <v>31.43</v>
      </c>
      <c r="DB511" s="7">
        <v>179.0</v>
      </c>
      <c r="DC511" s="7">
        <v>327.0</v>
      </c>
      <c r="DD511" s="13">
        <f t="shared" si="41"/>
        <v>0.3537549407</v>
      </c>
      <c r="DE511" s="7">
        <v>0.85</v>
      </c>
      <c r="DF511" s="7">
        <v>-22.07</v>
      </c>
      <c r="DG511" s="7">
        <v>153.0</v>
      </c>
      <c r="DH511" s="7">
        <v>198.0</v>
      </c>
      <c r="DI511" s="7">
        <v>132.0</v>
      </c>
      <c r="DJ511" s="8" t="s">
        <v>4688</v>
      </c>
      <c r="DK511" s="7" t="s">
        <v>4689</v>
      </c>
    </row>
    <row r="512" ht="12.75" customHeight="1">
      <c r="A512" s="7" t="s">
        <v>743</v>
      </c>
      <c r="B512" s="7" t="s">
        <v>2392</v>
      </c>
      <c r="C512" s="8" t="s">
        <v>206</v>
      </c>
      <c r="D512" s="9" t="s">
        <v>247</v>
      </c>
      <c r="E512" s="7">
        <v>20.0</v>
      </c>
      <c r="F512" s="7">
        <v>1.0</v>
      </c>
      <c r="G512" s="7">
        <v>1.0</v>
      </c>
      <c r="H512" s="24">
        <f t="shared" si="1"/>
        <v>2</v>
      </c>
      <c r="I512" s="25">
        <f t="shared" si="2"/>
        <v>0.573431029</v>
      </c>
      <c r="J512" s="19">
        <v>1.0</v>
      </c>
      <c r="K512" s="19">
        <v>1.0</v>
      </c>
      <c r="L512" s="19">
        <v>0.0</v>
      </c>
      <c r="M512" s="19">
        <v>37.0</v>
      </c>
      <c r="N512" s="19">
        <v>5.0</v>
      </c>
      <c r="O512" s="19">
        <v>7.0</v>
      </c>
      <c r="P512" s="19">
        <v>30.0</v>
      </c>
      <c r="Q512" s="10">
        <f t="shared" si="3"/>
        <v>0.02702702703</v>
      </c>
      <c r="R512" s="10">
        <f t="shared" si="4"/>
        <v>0.02040816327</v>
      </c>
      <c r="S512" s="7">
        <v>12556.0</v>
      </c>
      <c r="T512" s="14">
        <f t="shared" si="5"/>
        <v>10.46333333</v>
      </c>
      <c r="U512" s="14">
        <v>212.65</v>
      </c>
      <c r="V512" s="14">
        <f t="shared" si="6"/>
        <v>10.6325</v>
      </c>
      <c r="W512" s="14">
        <v>743.25</v>
      </c>
      <c r="X512" s="14">
        <f t="shared" si="7"/>
        <v>37.1625</v>
      </c>
      <c r="Y512" s="13">
        <f t="shared" si="8"/>
        <v>0.2224605084</v>
      </c>
      <c r="Z512" s="12">
        <f t="shared" si="9"/>
        <v>22</v>
      </c>
      <c r="AA512" s="19">
        <v>8.0</v>
      </c>
      <c r="AB512" s="19">
        <v>44.0</v>
      </c>
      <c r="AC512" s="19">
        <v>24.0</v>
      </c>
      <c r="AD512" s="19">
        <v>6.0</v>
      </c>
      <c r="AE512" s="19">
        <v>4.0</v>
      </c>
      <c r="AF512" s="10">
        <f t="shared" si="10"/>
        <v>0.25</v>
      </c>
      <c r="AG512" s="10">
        <f t="shared" si="11"/>
        <v>0.25</v>
      </c>
      <c r="AH512" s="10">
        <f t="shared" si="12"/>
        <v>0.5</v>
      </c>
      <c r="AI512" s="19">
        <v>55.0</v>
      </c>
      <c r="AJ512" s="13">
        <f t="shared" si="13"/>
        <v>0.2582159624</v>
      </c>
      <c r="AK512" s="19">
        <v>77.0</v>
      </c>
      <c r="AL512" s="13">
        <f t="shared" si="14"/>
        <v>0.3615023474</v>
      </c>
      <c r="AM512" s="19">
        <v>81.0</v>
      </c>
      <c r="AN512" s="13">
        <f t="shared" si="15"/>
        <v>0.3802816901</v>
      </c>
      <c r="AO512" s="13">
        <f t="shared" si="16"/>
        <v>0.4166666667</v>
      </c>
      <c r="AP512" s="8">
        <v>5.0</v>
      </c>
      <c r="AQ512" s="14">
        <v>-5.45</v>
      </c>
      <c r="AR512" s="19">
        <v>16.83</v>
      </c>
      <c r="AS512" s="26">
        <v>15.0</v>
      </c>
      <c r="AT512" s="27">
        <v>0.134</v>
      </c>
      <c r="AU512" s="8">
        <v>11.0</v>
      </c>
      <c r="AV512" s="27">
        <v>1.548</v>
      </c>
      <c r="AW512" s="19">
        <v>51.03</v>
      </c>
      <c r="AX512" s="19">
        <v>16.76</v>
      </c>
      <c r="AY512" s="27">
        <v>-2.436</v>
      </c>
      <c r="AZ512" s="27">
        <v>-1.445</v>
      </c>
      <c r="BA512" s="19">
        <v>49.48</v>
      </c>
      <c r="BB512" s="13">
        <f t="shared" si="17"/>
        <v>0.04545454545</v>
      </c>
      <c r="BC512" s="28">
        <f t="shared" si="18"/>
        <v>0.9082568807</v>
      </c>
      <c r="BD512" s="26">
        <f t="shared" si="19"/>
        <v>953.7114262</v>
      </c>
      <c r="BE512" s="13">
        <f t="shared" si="20"/>
        <v>-0.04628857381</v>
      </c>
      <c r="BF512" s="18">
        <f t="shared" si="21"/>
        <v>1.128615095</v>
      </c>
      <c r="BG512" s="18">
        <f t="shared" si="22"/>
        <v>2.821537738</v>
      </c>
      <c r="BH512" s="14">
        <f t="shared" si="23"/>
        <v>24.82953209</v>
      </c>
      <c r="BI512" s="14">
        <f t="shared" si="24"/>
        <v>30.75476134</v>
      </c>
      <c r="BJ512" s="14">
        <f t="shared" si="25"/>
        <v>47.96614155</v>
      </c>
      <c r="BK512" s="14">
        <f t="shared" si="26"/>
        <v>59.2522925</v>
      </c>
      <c r="BL512" s="14">
        <f t="shared" si="27"/>
        <v>-11.28615095</v>
      </c>
      <c r="BM512" s="19">
        <v>4.0</v>
      </c>
      <c r="BN512" s="19">
        <v>10.0</v>
      </c>
      <c r="BO512" s="26">
        <v>84.0</v>
      </c>
      <c r="BP512" s="26">
        <v>99.0</v>
      </c>
      <c r="BQ512" s="19">
        <v>33.0</v>
      </c>
      <c r="BR512" s="19">
        <v>40.0</v>
      </c>
      <c r="BS512" s="19">
        <v>49.0</v>
      </c>
      <c r="BT512" s="19">
        <v>61.0</v>
      </c>
      <c r="BU512" s="19">
        <v>68.0</v>
      </c>
      <c r="BV512" s="19">
        <v>91.0</v>
      </c>
      <c r="BW512" s="13">
        <f t="shared" si="28"/>
        <v>0.427672956</v>
      </c>
      <c r="BX512" s="14">
        <v>-5.35</v>
      </c>
      <c r="BY512" s="29">
        <f t="shared" si="29"/>
        <v>-6.383150952</v>
      </c>
      <c r="BZ512" s="18">
        <f t="shared" si="30"/>
        <v>2.253677878</v>
      </c>
      <c r="CA512" s="18">
        <f t="shared" si="31"/>
        <v>2.691893021</v>
      </c>
      <c r="CB512" s="14">
        <f t="shared" si="32"/>
        <v>28.54658645</v>
      </c>
      <c r="CC512" s="14">
        <f t="shared" si="33"/>
        <v>30.73766217</v>
      </c>
      <c r="CD512" s="14">
        <f t="shared" si="34"/>
        <v>54.33867772</v>
      </c>
      <c r="CE512" s="14">
        <f t="shared" si="35"/>
        <v>57.53138805</v>
      </c>
      <c r="CF512" s="14">
        <f t="shared" si="36"/>
        <v>-8.093440625</v>
      </c>
      <c r="CG512" s="7">
        <v>958.433333</v>
      </c>
      <c r="CH512" s="7">
        <v>36.0</v>
      </c>
      <c r="CI512" s="7">
        <v>43.0</v>
      </c>
      <c r="CJ512" s="26">
        <v>420.0</v>
      </c>
      <c r="CK512" s="7">
        <v>448.0</v>
      </c>
      <c r="CL512" s="7">
        <v>170.0</v>
      </c>
      <c r="CM512" s="7">
        <v>176.0</v>
      </c>
      <c r="CN512" s="7">
        <v>242.0</v>
      </c>
      <c r="CO512" s="7">
        <v>252.0</v>
      </c>
      <c r="CP512" s="19">
        <v>3.0</v>
      </c>
      <c r="CQ512" s="19">
        <v>0.0</v>
      </c>
      <c r="CR512" s="26">
        <f t="shared" si="37"/>
        <v>-3</v>
      </c>
      <c r="CS512" s="18">
        <f t="shared" si="38"/>
        <v>0.8601465435</v>
      </c>
      <c r="CT512" s="18">
        <f t="shared" si="39"/>
        <v>0</v>
      </c>
      <c r="CU512" s="18">
        <f t="shared" si="40"/>
        <v>-0.8601465435</v>
      </c>
      <c r="CV512" s="30">
        <v>6.85</v>
      </c>
      <c r="CW512" s="30">
        <v>7.48</v>
      </c>
      <c r="CX512" s="30">
        <v>8.58</v>
      </c>
      <c r="CY512" s="30">
        <v>7.23</v>
      </c>
      <c r="CZ512" s="30">
        <v>6.74</v>
      </c>
      <c r="DA512" s="30">
        <v>10.34</v>
      </c>
      <c r="DB512" s="7">
        <v>72.0</v>
      </c>
      <c r="DC512" s="7">
        <v>73.0</v>
      </c>
      <c r="DD512" s="13">
        <f t="shared" si="41"/>
        <v>0.4965517241</v>
      </c>
      <c r="DE512" s="7">
        <v>0.09</v>
      </c>
      <c r="DF512" s="7">
        <v>9.14</v>
      </c>
      <c r="DG512" s="7">
        <v>39.0</v>
      </c>
      <c r="DH512" s="7">
        <v>53.0</v>
      </c>
      <c r="DI512" s="7">
        <v>52.0</v>
      </c>
      <c r="DJ512" s="8" t="s">
        <v>4690</v>
      </c>
      <c r="DK512" s="7" t="s">
        <v>4691</v>
      </c>
    </row>
    <row r="513" ht="12.75" customHeight="1">
      <c r="A513" s="7" t="s">
        <v>770</v>
      </c>
      <c r="B513" s="7" t="s">
        <v>2394</v>
      </c>
      <c r="C513" s="8" t="s">
        <v>628</v>
      </c>
      <c r="D513" s="9" t="s">
        <v>260</v>
      </c>
      <c r="E513" s="7">
        <v>1.0</v>
      </c>
      <c r="F513" s="7">
        <v>0.0</v>
      </c>
      <c r="G513" s="7">
        <v>0.0</v>
      </c>
      <c r="H513" s="24">
        <f t="shared" si="1"/>
        <v>0</v>
      </c>
      <c r="I513" s="25">
        <f t="shared" si="2"/>
        <v>0</v>
      </c>
      <c r="J513" s="19">
        <v>0.0</v>
      </c>
      <c r="K513" s="19">
        <v>0.0</v>
      </c>
      <c r="L513" s="19">
        <v>0.0</v>
      </c>
      <c r="M513" s="19">
        <v>0.0</v>
      </c>
      <c r="N513" s="19">
        <v>0.0</v>
      </c>
      <c r="O513" s="19">
        <v>0.0</v>
      </c>
      <c r="P513" s="19">
        <v>0.0</v>
      </c>
      <c r="Q513" s="10">
        <f t="shared" si="3"/>
        <v>0</v>
      </c>
      <c r="R513" s="10">
        <f t="shared" si="4"/>
        <v>0</v>
      </c>
      <c r="S513" s="7">
        <v>425.0</v>
      </c>
      <c r="T513" s="14">
        <f t="shared" si="5"/>
        <v>7.083333333</v>
      </c>
      <c r="U513" s="14">
        <v>7.38</v>
      </c>
      <c r="V513" s="14">
        <f t="shared" si="6"/>
        <v>7.38</v>
      </c>
      <c r="W513" s="14">
        <v>44.48</v>
      </c>
      <c r="X513" s="14">
        <f t="shared" si="7"/>
        <v>44.48</v>
      </c>
      <c r="Y513" s="13">
        <f t="shared" si="8"/>
        <v>0.142306209</v>
      </c>
      <c r="Z513" s="12">
        <f t="shared" si="9"/>
        <v>0</v>
      </c>
      <c r="AA513" s="19">
        <v>1.0</v>
      </c>
      <c r="AB513" s="19">
        <v>0.0</v>
      </c>
      <c r="AC513" s="19">
        <v>2.0</v>
      </c>
      <c r="AD513" s="19">
        <v>1.0</v>
      </c>
      <c r="AE513" s="19">
        <v>0.0</v>
      </c>
      <c r="AF513" s="10">
        <f t="shared" si="10"/>
        <v>0</v>
      </c>
      <c r="AG513" s="10">
        <f t="shared" si="11"/>
        <v>0</v>
      </c>
      <c r="AH513" s="10">
        <f t="shared" si="12"/>
        <v>0</v>
      </c>
      <c r="AI513" s="19">
        <v>2.0</v>
      </c>
      <c r="AJ513" s="13">
        <f t="shared" si="13"/>
        <v>0.4</v>
      </c>
      <c r="AK513" s="19">
        <v>2.0</v>
      </c>
      <c r="AL513" s="13">
        <f t="shared" si="14"/>
        <v>0.4</v>
      </c>
      <c r="AM513" s="19">
        <v>1.0</v>
      </c>
      <c r="AN513" s="13">
        <f t="shared" si="15"/>
        <v>0.2</v>
      </c>
      <c r="AO513" s="13">
        <f t="shared" si="16"/>
        <v>0.5</v>
      </c>
      <c r="AP513" s="8">
        <v>8.0</v>
      </c>
      <c r="AQ513" s="14">
        <v>18.42</v>
      </c>
      <c r="AR513" s="19">
        <v>16.84</v>
      </c>
      <c r="AS513" s="26">
        <v>14.0</v>
      </c>
      <c r="AT513" s="27">
        <v>-1.28</v>
      </c>
      <c r="AU513" s="8">
        <v>14.0</v>
      </c>
      <c r="AV513" s="27">
        <v>2.371</v>
      </c>
      <c r="AW513" s="19">
        <v>52.45</v>
      </c>
      <c r="AX513" s="19">
        <v>16.45</v>
      </c>
      <c r="AY513" s="27">
        <v>-16.431</v>
      </c>
      <c r="AZ513" s="27">
        <v>-12.476</v>
      </c>
      <c r="BA513" s="19">
        <v>49.67</v>
      </c>
      <c r="BB513" s="13">
        <f t="shared" si="17"/>
        <v>0</v>
      </c>
      <c r="BC513" s="28">
        <f t="shared" si="18"/>
        <v>1</v>
      </c>
      <c r="BD513" s="26">
        <f t="shared" si="19"/>
        <v>1000</v>
      </c>
      <c r="BE513" s="13">
        <f t="shared" si="20"/>
        <v>0</v>
      </c>
      <c r="BF513" s="18">
        <f t="shared" si="21"/>
        <v>0</v>
      </c>
      <c r="BG513" s="18">
        <f t="shared" si="22"/>
        <v>0</v>
      </c>
      <c r="BH513" s="14">
        <f t="shared" si="23"/>
        <v>0</v>
      </c>
      <c r="BI513" s="14">
        <f t="shared" si="24"/>
        <v>40.6504065</v>
      </c>
      <c r="BJ513" s="14">
        <f t="shared" si="25"/>
        <v>0</v>
      </c>
      <c r="BK513" s="14">
        <f t="shared" si="26"/>
        <v>113.8211382</v>
      </c>
      <c r="BL513" s="14">
        <f t="shared" si="27"/>
        <v>-113.8211382</v>
      </c>
      <c r="BM513" s="19">
        <v>0.0</v>
      </c>
      <c r="BN513" s="19">
        <v>0.0</v>
      </c>
      <c r="BO513" s="26">
        <v>0.0</v>
      </c>
      <c r="BP513" s="26">
        <v>5.0</v>
      </c>
      <c r="BQ513" s="19">
        <v>0.0</v>
      </c>
      <c r="BR513" s="19">
        <v>3.0</v>
      </c>
      <c r="BS513" s="19">
        <v>0.0</v>
      </c>
      <c r="BT513" s="19">
        <v>6.0</v>
      </c>
      <c r="BU513" s="19">
        <v>0.0</v>
      </c>
      <c r="BV513" s="19">
        <v>4.0</v>
      </c>
      <c r="BW513" s="13">
        <f t="shared" si="28"/>
        <v>0</v>
      </c>
      <c r="BX513" s="14">
        <v>-50.0</v>
      </c>
      <c r="BY513" s="29">
        <f t="shared" si="29"/>
        <v>-99.06413821</v>
      </c>
      <c r="BZ513" s="18">
        <f t="shared" si="30"/>
        <v>4.608000029</v>
      </c>
      <c r="CA513" s="18">
        <f t="shared" si="31"/>
        <v>1.152000007</v>
      </c>
      <c r="CB513" s="14">
        <f t="shared" si="32"/>
        <v>21.88800014</v>
      </c>
      <c r="CC513" s="14">
        <f t="shared" si="33"/>
        <v>27.64800018</v>
      </c>
      <c r="CD513" s="14">
        <f t="shared" si="34"/>
        <v>34.56000022</v>
      </c>
      <c r="CE513" s="14">
        <f t="shared" si="35"/>
        <v>58.75200038</v>
      </c>
      <c r="CF513" s="14">
        <f t="shared" si="36"/>
        <v>-89.62913806</v>
      </c>
      <c r="CG513" s="7">
        <v>52.083333</v>
      </c>
      <c r="CH513" s="7">
        <v>4.0</v>
      </c>
      <c r="CI513" s="7">
        <v>1.0</v>
      </c>
      <c r="CJ513" s="26">
        <v>15.0</v>
      </c>
      <c r="CK513" s="7">
        <v>23.0</v>
      </c>
      <c r="CL513" s="7">
        <v>8.0</v>
      </c>
      <c r="CM513" s="7">
        <v>6.0</v>
      </c>
      <c r="CN513" s="7">
        <v>3.0</v>
      </c>
      <c r="CO513" s="7">
        <v>21.0</v>
      </c>
      <c r="CP513" s="19">
        <v>0.0</v>
      </c>
      <c r="CQ513" s="19">
        <v>0.0</v>
      </c>
      <c r="CR513" s="26">
        <f t="shared" si="37"/>
        <v>0</v>
      </c>
      <c r="CS513" s="18">
        <f t="shared" si="38"/>
        <v>0</v>
      </c>
      <c r="CT513" s="18">
        <f t="shared" si="39"/>
        <v>0</v>
      </c>
      <c r="CU513" s="18">
        <f t="shared" si="40"/>
        <v>0</v>
      </c>
      <c r="CV513" s="30">
        <v>0.0</v>
      </c>
      <c r="CW513" s="30">
        <v>0.5</v>
      </c>
      <c r="CX513" s="30">
        <v>1.6</v>
      </c>
      <c r="CY513" s="30">
        <v>0.15</v>
      </c>
      <c r="CZ513" s="30">
        <v>0.34</v>
      </c>
      <c r="DA513" s="30">
        <v>0.35</v>
      </c>
      <c r="DB513" s="7">
        <v>0.0</v>
      </c>
      <c r="DC513" s="7">
        <v>1.0</v>
      </c>
      <c r="DD513" s="13">
        <f t="shared" si="41"/>
        <v>0</v>
      </c>
      <c r="DE513" s="7">
        <v>-0.01</v>
      </c>
      <c r="DF513" s="7">
        <v>-0.24</v>
      </c>
      <c r="DG513" s="7">
        <v>1.0</v>
      </c>
      <c r="DH513" s="7">
        <v>0.0</v>
      </c>
      <c r="DI513" s="7">
        <v>0.0</v>
      </c>
      <c r="DJ513" s="8" t="s">
        <v>4692</v>
      </c>
      <c r="DK513" s="7" t="s">
        <v>4693</v>
      </c>
    </row>
    <row r="514" ht="12.75" customHeight="1">
      <c r="A514" s="7" t="s">
        <v>359</v>
      </c>
      <c r="B514" s="7" t="s">
        <v>2396</v>
      </c>
      <c r="C514" s="8" t="s">
        <v>685</v>
      </c>
      <c r="D514" s="9" t="s">
        <v>150</v>
      </c>
      <c r="E514" s="7">
        <v>77.0</v>
      </c>
      <c r="F514" s="7">
        <v>2.0</v>
      </c>
      <c r="G514" s="7">
        <v>8.0</v>
      </c>
      <c r="H514" s="24">
        <f t="shared" si="1"/>
        <v>10</v>
      </c>
      <c r="I514" s="25">
        <f t="shared" si="2"/>
        <v>0.8127144663</v>
      </c>
      <c r="J514" s="19">
        <v>2.0</v>
      </c>
      <c r="K514" s="19">
        <v>7.0</v>
      </c>
      <c r="L514" s="19">
        <v>1.0</v>
      </c>
      <c r="M514" s="19">
        <v>60.0</v>
      </c>
      <c r="N514" s="19">
        <v>22.0</v>
      </c>
      <c r="O514" s="19">
        <v>19.0</v>
      </c>
      <c r="P514" s="19">
        <v>79.0</v>
      </c>
      <c r="Q514" s="10">
        <f t="shared" si="3"/>
        <v>0.03333333333</v>
      </c>
      <c r="R514" s="10">
        <f t="shared" si="4"/>
        <v>0.0198019802</v>
      </c>
      <c r="S514" s="7">
        <v>44296.0</v>
      </c>
      <c r="T514" s="14">
        <f t="shared" si="5"/>
        <v>9.587878788</v>
      </c>
      <c r="U514" s="14">
        <v>725.63</v>
      </c>
      <c r="V514" s="14">
        <f t="shared" si="6"/>
        <v>9.423766234</v>
      </c>
      <c r="W514" s="14">
        <v>3074.71</v>
      </c>
      <c r="X514" s="14">
        <f t="shared" si="7"/>
        <v>39.9312987</v>
      </c>
      <c r="Y514" s="13">
        <f t="shared" si="8"/>
        <v>0.1909381792</v>
      </c>
      <c r="Z514" s="12">
        <f t="shared" si="9"/>
        <v>120.9444444</v>
      </c>
      <c r="AA514" s="19">
        <v>23.0</v>
      </c>
      <c r="AB514" s="19">
        <v>74.0</v>
      </c>
      <c r="AC514" s="19">
        <v>67.0</v>
      </c>
      <c r="AD514" s="19">
        <v>18.0</v>
      </c>
      <c r="AE514" s="19">
        <v>27.0</v>
      </c>
      <c r="AF514" s="10">
        <f t="shared" si="10"/>
        <v>0.1111111111</v>
      </c>
      <c r="AG514" s="10">
        <f t="shared" si="11"/>
        <v>0.4444444444</v>
      </c>
      <c r="AH514" s="10">
        <f t="shared" si="12"/>
        <v>0.5555555556</v>
      </c>
      <c r="AI514" s="19">
        <v>146.0</v>
      </c>
      <c r="AJ514" s="13">
        <f t="shared" si="13"/>
        <v>0.2552447552</v>
      </c>
      <c r="AK514" s="19">
        <v>204.0</v>
      </c>
      <c r="AL514" s="13">
        <f t="shared" si="14"/>
        <v>0.3566433566</v>
      </c>
      <c r="AM514" s="19">
        <v>222.0</v>
      </c>
      <c r="AN514" s="13">
        <f t="shared" si="15"/>
        <v>0.3881118881</v>
      </c>
      <c r="AO514" s="13">
        <f t="shared" si="16"/>
        <v>0.4171428571</v>
      </c>
      <c r="AP514" s="8">
        <v>1.0</v>
      </c>
      <c r="AQ514" s="14">
        <v>-11.62</v>
      </c>
      <c r="AR514" s="19">
        <v>16.6</v>
      </c>
      <c r="AS514" s="26">
        <v>13.0</v>
      </c>
      <c r="AT514" s="27">
        <v>-0.587</v>
      </c>
      <c r="AU514" s="8">
        <v>11.0</v>
      </c>
      <c r="AV514" s="27">
        <v>-1.166</v>
      </c>
      <c r="AW514" s="19">
        <v>49.42</v>
      </c>
      <c r="AX514" s="19">
        <v>16.32</v>
      </c>
      <c r="AY514" s="27">
        <v>-2.355</v>
      </c>
      <c r="AZ514" s="27">
        <v>0.781</v>
      </c>
      <c r="BA514" s="19">
        <v>51.43</v>
      </c>
      <c r="BB514" s="13">
        <f t="shared" si="17"/>
        <v>0.0578778135</v>
      </c>
      <c r="BC514" s="28">
        <f t="shared" si="18"/>
        <v>0.9008746356</v>
      </c>
      <c r="BD514" s="26">
        <f t="shared" si="19"/>
        <v>958.7524491</v>
      </c>
      <c r="BE514" s="13">
        <f t="shared" si="20"/>
        <v>-0.04124755093</v>
      </c>
      <c r="BF514" s="18">
        <f t="shared" si="21"/>
        <v>1.488361837</v>
      </c>
      <c r="BG514" s="18">
        <f t="shared" si="22"/>
        <v>2.811350137</v>
      </c>
      <c r="BH514" s="14">
        <f t="shared" si="23"/>
        <v>25.71558508</v>
      </c>
      <c r="BI514" s="14">
        <f t="shared" si="24"/>
        <v>28.36156168</v>
      </c>
      <c r="BJ514" s="14">
        <f t="shared" si="25"/>
        <v>47.04877141</v>
      </c>
      <c r="BK514" s="14">
        <f t="shared" si="26"/>
        <v>54.57326737</v>
      </c>
      <c r="BL514" s="14">
        <f t="shared" si="27"/>
        <v>-7.524495955</v>
      </c>
      <c r="BM514" s="19">
        <v>18.0</v>
      </c>
      <c r="BN514" s="19">
        <v>34.0</v>
      </c>
      <c r="BO514" s="26">
        <v>293.0</v>
      </c>
      <c r="BP514" s="26">
        <v>309.0</v>
      </c>
      <c r="BQ514" s="19">
        <v>118.0</v>
      </c>
      <c r="BR514" s="19">
        <v>164.0</v>
      </c>
      <c r="BS514" s="19">
        <v>140.0</v>
      </c>
      <c r="BT514" s="19">
        <v>153.0</v>
      </c>
      <c r="BU514" s="19">
        <v>264.0</v>
      </c>
      <c r="BV514" s="19">
        <v>337.0</v>
      </c>
      <c r="BW514" s="13">
        <f t="shared" si="28"/>
        <v>0.4392678869</v>
      </c>
      <c r="BX514" s="14">
        <v>-7.14</v>
      </c>
      <c r="BY514" s="29">
        <f t="shared" si="29"/>
        <v>-7.572924527</v>
      </c>
      <c r="BZ514" s="18">
        <f t="shared" si="30"/>
        <v>1.981047459</v>
      </c>
      <c r="CA514" s="18">
        <f t="shared" si="31"/>
        <v>2.355418633</v>
      </c>
      <c r="CB514" s="14">
        <f t="shared" si="32"/>
        <v>28.65499357</v>
      </c>
      <c r="CC514" s="14">
        <f t="shared" si="33"/>
        <v>27.59427524</v>
      </c>
      <c r="CD514" s="14">
        <f t="shared" si="34"/>
        <v>55.14175408</v>
      </c>
      <c r="CE514" s="14">
        <f t="shared" si="35"/>
        <v>51.85040752</v>
      </c>
      <c r="CF514" s="14">
        <f t="shared" si="36"/>
        <v>-10.81584252</v>
      </c>
      <c r="CG514" s="7">
        <v>3846.45</v>
      </c>
      <c r="CH514" s="7">
        <v>127.0</v>
      </c>
      <c r="CI514" s="7">
        <v>151.0</v>
      </c>
      <c r="CJ514" s="26">
        <v>1710.0</v>
      </c>
      <c r="CK514" s="7">
        <v>1618.0</v>
      </c>
      <c r="CL514" s="7">
        <v>786.0</v>
      </c>
      <c r="CM514" s="7">
        <v>774.0</v>
      </c>
      <c r="CN514" s="7">
        <v>912.0</v>
      </c>
      <c r="CO514" s="7">
        <v>781.0</v>
      </c>
      <c r="CP514" s="19">
        <v>10.0</v>
      </c>
      <c r="CQ514" s="19">
        <v>6.0</v>
      </c>
      <c r="CR514" s="26">
        <f t="shared" si="37"/>
        <v>-4</v>
      </c>
      <c r="CS514" s="18">
        <f t="shared" si="38"/>
        <v>0.8127144663</v>
      </c>
      <c r="CT514" s="18">
        <f t="shared" si="39"/>
        <v>0.4876286798</v>
      </c>
      <c r="CU514" s="18">
        <f t="shared" si="40"/>
        <v>-0.3250857865</v>
      </c>
      <c r="CV514" s="30">
        <v>23.83</v>
      </c>
      <c r="CW514" s="30">
        <v>29.35</v>
      </c>
      <c r="CX514" s="30">
        <v>30.73</v>
      </c>
      <c r="CY514" s="30">
        <v>26.25</v>
      </c>
      <c r="CZ514" s="30">
        <v>28.0</v>
      </c>
      <c r="DA514" s="30">
        <v>24.76</v>
      </c>
      <c r="DB514" s="7">
        <v>312.0</v>
      </c>
      <c r="DC514" s="7">
        <v>229.0</v>
      </c>
      <c r="DD514" s="13">
        <f t="shared" si="41"/>
        <v>0.5767097967</v>
      </c>
      <c r="DE514" s="7">
        <v>0.42</v>
      </c>
      <c r="DF514" s="7">
        <v>15.99</v>
      </c>
      <c r="DG514" s="7">
        <v>128.0</v>
      </c>
      <c r="DH514" s="7">
        <v>215.0</v>
      </c>
      <c r="DI514" s="7">
        <v>190.0</v>
      </c>
      <c r="DJ514" s="8" t="s">
        <v>4694</v>
      </c>
      <c r="DK514" s="7" t="s">
        <v>4695</v>
      </c>
    </row>
    <row r="515" ht="12.75" customHeight="1">
      <c r="A515" s="7" t="s">
        <v>1103</v>
      </c>
      <c r="B515" s="7" t="s">
        <v>2400</v>
      </c>
      <c r="C515" s="8" t="s">
        <v>542</v>
      </c>
      <c r="D515" s="9" t="s">
        <v>183</v>
      </c>
      <c r="E515" s="7">
        <v>20.0</v>
      </c>
      <c r="F515" s="7">
        <v>2.0</v>
      </c>
      <c r="G515" s="7">
        <v>2.0</v>
      </c>
      <c r="H515" s="24">
        <f t="shared" si="1"/>
        <v>4</v>
      </c>
      <c r="I515" s="25">
        <f t="shared" si="2"/>
        <v>1.161758774</v>
      </c>
      <c r="J515" s="19">
        <v>2.0</v>
      </c>
      <c r="K515" s="19">
        <v>0.0</v>
      </c>
      <c r="L515" s="19">
        <v>2.0</v>
      </c>
      <c r="M515" s="19">
        <v>34.0</v>
      </c>
      <c r="N515" s="19">
        <v>8.0</v>
      </c>
      <c r="O515" s="19">
        <v>9.0</v>
      </c>
      <c r="P515" s="19">
        <v>32.0</v>
      </c>
      <c r="Q515" s="10">
        <f t="shared" si="3"/>
        <v>0.05882352941</v>
      </c>
      <c r="R515" s="10">
        <f t="shared" si="4"/>
        <v>0.03921568627</v>
      </c>
      <c r="S515" s="7">
        <v>12395.0</v>
      </c>
      <c r="T515" s="14">
        <f t="shared" si="5"/>
        <v>10.32916667</v>
      </c>
      <c r="U515" s="14">
        <v>208.98</v>
      </c>
      <c r="V515" s="14">
        <f t="shared" si="6"/>
        <v>10.449</v>
      </c>
      <c r="W515" s="14">
        <v>769.39</v>
      </c>
      <c r="X515" s="14">
        <f t="shared" si="7"/>
        <v>38.4695</v>
      </c>
      <c r="Y515" s="13">
        <f t="shared" si="8"/>
        <v>0.2136001717</v>
      </c>
      <c r="Z515" s="12">
        <f t="shared" si="9"/>
        <v>0</v>
      </c>
      <c r="AA515" s="19">
        <v>10.0</v>
      </c>
      <c r="AB515" s="19">
        <v>46.0</v>
      </c>
      <c r="AC515" s="19">
        <v>19.0</v>
      </c>
      <c r="AD515" s="19">
        <v>5.0</v>
      </c>
      <c r="AE515" s="19">
        <v>8.0</v>
      </c>
      <c r="AF515" s="10">
        <f t="shared" si="10"/>
        <v>0.4</v>
      </c>
      <c r="AG515" s="10">
        <f t="shared" si="11"/>
        <v>0.4</v>
      </c>
      <c r="AH515" s="10">
        <f t="shared" si="12"/>
        <v>0.8</v>
      </c>
      <c r="AI515" s="19">
        <v>55.0</v>
      </c>
      <c r="AJ515" s="13">
        <f t="shared" si="13"/>
        <v>0.291005291</v>
      </c>
      <c r="AK515" s="19">
        <v>53.0</v>
      </c>
      <c r="AL515" s="13">
        <f t="shared" si="14"/>
        <v>0.2804232804</v>
      </c>
      <c r="AM515" s="19">
        <v>81.0</v>
      </c>
      <c r="AN515" s="13">
        <f t="shared" si="15"/>
        <v>0.4285714286</v>
      </c>
      <c r="AO515" s="13">
        <f t="shared" si="16"/>
        <v>0.5092592593</v>
      </c>
      <c r="AP515" s="8">
        <v>8.0</v>
      </c>
      <c r="AQ515" s="14">
        <v>-2.27</v>
      </c>
      <c r="AR515" s="19">
        <v>16.82</v>
      </c>
      <c r="AS515" s="26">
        <v>12.0</v>
      </c>
      <c r="AT515" s="27">
        <v>-0.624</v>
      </c>
      <c r="AU515" s="8">
        <v>13.0</v>
      </c>
      <c r="AV515" s="27">
        <v>-1.708</v>
      </c>
      <c r="AW515" s="19">
        <v>49.54</v>
      </c>
      <c r="AX515" s="19">
        <v>16.62</v>
      </c>
      <c r="AY515" s="27">
        <v>0.41100000000000003</v>
      </c>
      <c r="AZ515" s="27">
        <v>-5.549</v>
      </c>
      <c r="BA515" s="19">
        <v>48.64</v>
      </c>
      <c r="BB515" s="13">
        <f t="shared" si="17"/>
        <v>0.04716981132</v>
      </c>
      <c r="BC515" s="28">
        <f t="shared" si="18"/>
        <v>0.8941176471</v>
      </c>
      <c r="BD515" s="26">
        <f t="shared" si="19"/>
        <v>941.2874584</v>
      </c>
      <c r="BE515" s="13">
        <f t="shared" si="20"/>
        <v>-0.05871254162</v>
      </c>
      <c r="BF515" s="18">
        <f t="shared" si="21"/>
        <v>1.435544071</v>
      </c>
      <c r="BG515" s="18">
        <f t="shared" si="22"/>
        <v>2.583979328</v>
      </c>
      <c r="BH515" s="14">
        <f t="shared" si="23"/>
        <v>30.43353431</v>
      </c>
      <c r="BI515" s="14">
        <f t="shared" si="24"/>
        <v>24.40424921</v>
      </c>
      <c r="BJ515" s="14">
        <f t="shared" si="25"/>
        <v>53.97645708</v>
      </c>
      <c r="BK515" s="14">
        <f t="shared" si="26"/>
        <v>52.82802182</v>
      </c>
      <c r="BL515" s="14">
        <f t="shared" si="27"/>
        <v>1.148435257</v>
      </c>
      <c r="BM515" s="19">
        <v>5.0</v>
      </c>
      <c r="BN515" s="19">
        <v>9.0</v>
      </c>
      <c r="BO515" s="26">
        <v>101.0</v>
      </c>
      <c r="BP515" s="26">
        <v>76.0</v>
      </c>
      <c r="BQ515" s="19">
        <v>32.0</v>
      </c>
      <c r="BR515" s="19">
        <v>48.0</v>
      </c>
      <c r="BS515" s="19">
        <v>50.0</v>
      </c>
      <c r="BT515" s="19">
        <v>51.0</v>
      </c>
      <c r="BU515" s="19">
        <v>86.0</v>
      </c>
      <c r="BV515" s="19">
        <v>89.0</v>
      </c>
      <c r="BW515" s="13">
        <f t="shared" si="28"/>
        <v>0.4914285714</v>
      </c>
      <c r="BX515" s="14">
        <v>-0.71</v>
      </c>
      <c r="BY515" s="29">
        <f t="shared" si="29"/>
        <v>4.677213035</v>
      </c>
      <c r="BZ515" s="18">
        <f t="shared" si="30"/>
        <v>1.958317751</v>
      </c>
      <c r="CA515" s="18">
        <f t="shared" si="31"/>
        <v>2.937476627</v>
      </c>
      <c r="CB515" s="14">
        <f t="shared" si="32"/>
        <v>28.88518683</v>
      </c>
      <c r="CC515" s="14">
        <f t="shared" si="33"/>
        <v>29.98674057</v>
      </c>
      <c r="CD515" s="14">
        <f t="shared" si="34"/>
        <v>56.91360965</v>
      </c>
      <c r="CE515" s="14">
        <f t="shared" si="35"/>
        <v>56.17924049</v>
      </c>
      <c r="CF515" s="14">
        <f t="shared" si="36"/>
        <v>0.4140661002</v>
      </c>
      <c r="CG515" s="7">
        <v>980.433333</v>
      </c>
      <c r="CH515" s="7">
        <v>32.0</v>
      </c>
      <c r="CI515" s="7">
        <v>48.0</v>
      </c>
      <c r="CJ515" s="26">
        <v>440.0</v>
      </c>
      <c r="CK515" s="7">
        <v>442.0</v>
      </c>
      <c r="CL515" s="7">
        <v>173.0</v>
      </c>
      <c r="CM515" s="7">
        <v>195.0</v>
      </c>
      <c r="CN515" s="7">
        <v>285.0</v>
      </c>
      <c r="CO515" s="7">
        <v>233.0</v>
      </c>
      <c r="CP515" s="19">
        <v>5.0</v>
      </c>
      <c r="CQ515" s="19">
        <v>1.0</v>
      </c>
      <c r="CR515" s="26">
        <f t="shared" si="37"/>
        <v>-4</v>
      </c>
      <c r="CS515" s="18">
        <f t="shared" si="38"/>
        <v>1.452198467</v>
      </c>
      <c r="CT515" s="18">
        <f t="shared" si="39"/>
        <v>0.2904396934</v>
      </c>
      <c r="CU515" s="18">
        <f t="shared" si="40"/>
        <v>-1.161758774</v>
      </c>
      <c r="CV515" s="30">
        <v>6.88</v>
      </c>
      <c r="CW515" s="30">
        <v>7.52</v>
      </c>
      <c r="CX515" s="30">
        <v>5.45</v>
      </c>
      <c r="CY515" s="30">
        <v>10.58</v>
      </c>
      <c r="CZ515" s="30">
        <v>5.91</v>
      </c>
      <c r="DA515" s="30">
        <v>7.22</v>
      </c>
      <c r="DB515" s="7">
        <v>39.0</v>
      </c>
      <c r="DC515" s="7">
        <v>36.0</v>
      </c>
      <c r="DD515" s="13">
        <f t="shared" si="41"/>
        <v>0.52</v>
      </c>
      <c r="DE515" s="7">
        <v>-0.02</v>
      </c>
      <c r="DF515" s="7">
        <v>1.52</v>
      </c>
      <c r="DG515" s="7">
        <v>20.0</v>
      </c>
      <c r="DH515" s="7">
        <v>37.0</v>
      </c>
      <c r="DI515" s="7">
        <v>18.0</v>
      </c>
      <c r="DJ515" s="8" t="s">
        <v>4696</v>
      </c>
      <c r="DK515" s="7" t="s">
        <v>4697</v>
      </c>
    </row>
    <row r="516" ht="12.75" customHeight="1">
      <c r="A516" s="7" t="s">
        <v>637</v>
      </c>
      <c r="B516" s="7" t="s">
        <v>2402</v>
      </c>
      <c r="C516" s="8" t="s">
        <v>860</v>
      </c>
      <c r="D516" s="9" t="s">
        <v>150</v>
      </c>
      <c r="E516" s="7">
        <v>45.0</v>
      </c>
      <c r="F516" s="7">
        <v>13.0</v>
      </c>
      <c r="G516" s="7">
        <v>21.0</v>
      </c>
      <c r="H516" s="24">
        <f t="shared" si="1"/>
        <v>34</v>
      </c>
      <c r="I516" s="25">
        <f t="shared" si="2"/>
        <v>2.994275649</v>
      </c>
      <c r="J516" s="19">
        <v>12.0</v>
      </c>
      <c r="K516" s="19">
        <v>9.0</v>
      </c>
      <c r="L516" s="19">
        <v>8.0</v>
      </c>
      <c r="M516" s="19">
        <v>64.0</v>
      </c>
      <c r="N516" s="19">
        <v>21.0</v>
      </c>
      <c r="O516" s="19">
        <v>13.0</v>
      </c>
      <c r="P516" s="19">
        <v>92.0</v>
      </c>
      <c r="Q516" s="10">
        <f t="shared" si="3"/>
        <v>0.203125</v>
      </c>
      <c r="R516" s="10">
        <f t="shared" si="4"/>
        <v>0.1326530612</v>
      </c>
      <c r="S516" s="7">
        <v>40878.0</v>
      </c>
      <c r="T516" s="14">
        <f t="shared" si="5"/>
        <v>15.14</v>
      </c>
      <c r="U516" s="14">
        <v>633.15</v>
      </c>
      <c r="V516" s="14">
        <f t="shared" si="6"/>
        <v>14.07</v>
      </c>
      <c r="W516" s="14">
        <v>1494.01</v>
      </c>
      <c r="X516" s="14">
        <f t="shared" si="7"/>
        <v>33.20022222</v>
      </c>
      <c r="Y516" s="13">
        <f t="shared" si="8"/>
        <v>0.2976503883</v>
      </c>
      <c r="Z516" s="12">
        <f t="shared" si="9"/>
        <v>88.5</v>
      </c>
      <c r="AA516" s="19">
        <v>10.0</v>
      </c>
      <c r="AB516" s="19">
        <v>10.0</v>
      </c>
      <c r="AC516" s="19">
        <v>38.0</v>
      </c>
      <c r="AD516" s="19">
        <v>9.0</v>
      </c>
      <c r="AE516" s="19">
        <v>24.0</v>
      </c>
      <c r="AF516" s="10">
        <f t="shared" si="10"/>
        <v>0.3333333333</v>
      </c>
      <c r="AG516" s="10">
        <f t="shared" si="11"/>
        <v>0.4722222222</v>
      </c>
      <c r="AH516" s="10">
        <f t="shared" si="12"/>
        <v>0.8055555556</v>
      </c>
      <c r="AI516" s="19">
        <v>198.0</v>
      </c>
      <c r="AJ516" s="13">
        <f t="shared" si="13"/>
        <v>0.3256578947</v>
      </c>
      <c r="AK516" s="19">
        <v>197.0</v>
      </c>
      <c r="AL516" s="13">
        <f t="shared" si="14"/>
        <v>0.3240131579</v>
      </c>
      <c r="AM516" s="19">
        <v>213.0</v>
      </c>
      <c r="AN516" s="13">
        <f t="shared" si="15"/>
        <v>0.3503289474</v>
      </c>
      <c r="AO516" s="13">
        <f t="shared" si="16"/>
        <v>0.5012658228</v>
      </c>
      <c r="AP516" s="8">
        <v>10.0</v>
      </c>
      <c r="AQ516" s="14">
        <v>4.21</v>
      </c>
      <c r="AR516" s="19">
        <v>17.78</v>
      </c>
      <c r="AS516" s="26">
        <v>6.0</v>
      </c>
      <c r="AT516" s="27">
        <v>0.5730000000000001</v>
      </c>
      <c r="AU516" s="8">
        <v>6.0</v>
      </c>
      <c r="AV516" s="27">
        <v>0.492</v>
      </c>
      <c r="AW516" s="19">
        <v>50.26</v>
      </c>
      <c r="AX516" s="19">
        <v>17.84</v>
      </c>
      <c r="AY516" s="27">
        <v>0.9510000000000001</v>
      </c>
      <c r="AZ516" s="27">
        <v>-1.218</v>
      </c>
      <c r="BA516" s="19">
        <v>49.31</v>
      </c>
      <c r="BB516" s="13">
        <f t="shared" si="17"/>
        <v>0.1016949153</v>
      </c>
      <c r="BC516" s="28">
        <f t="shared" si="18"/>
        <v>0.8899371069</v>
      </c>
      <c r="BD516" s="26">
        <f t="shared" si="19"/>
        <v>991.6320222</v>
      </c>
      <c r="BE516" s="13">
        <f t="shared" si="20"/>
        <v>-0.008367977828</v>
      </c>
      <c r="BF516" s="18">
        <f t="shared" si="21"/>
        <v>3.411513859</v>
      </c>
      <c r="BG516" s="18">
        <f t="shared" si="22"/>
        <v>3.316749585</v>
      </c>
      <c r="BH516" s="14">
        <f t="shared" si="23"/>
        <v>33.54655295</v>
      </c>
      <c r="BI516" s="14">
        <f t="shared" si="24"/>
        <v>30.13503909</v>
      </c>
      <c r="BJ516" s="14">
        <f t="shared" si="25"/>
        <v>60.27007818</v>
      </c>
      <c r="BK516" s="14">
        <f t="shared" si="26"/>
        <v>56.1952144</v>
      </c>
      <c r="BL516" s="14">
        <f t="shared" si="27"/>
        <v>4.074863776</v>
      </c>
      <c r="BM516" s="19">
        <v>36.0</v>
      </c>
      <c r="BN516" s="19">
        <v>35.0</v>
      </c>
      <c r="BO516" s="26">
        <v>318.0</v>
      </c>
      <c r="BP516" s="26">
        <v>283.0</v>
      </c>
      <c r="BQ516" s="19">
        <v>124.0</v>
      </c>
      <c r="BR516" s="19">
        <v>127.0</v>
      </c>
      <c r="BS516" s="19">
        <v>158.0</v>
      </c>
      <c r="BT516" s="19">
        <v>148.0</v>
      </c>
      <c r="BU516" s="19">
        <v>360.0</v>
      </c>
      <c r="BV516" s="19">
        <v>315.0</v>
      </c>
      <c r="BW516" s="13">
        <f t="shared" si="28"/>
        <v>0.5333333333</v>
      </c>
      <c r="BX516" s="14">
        <v>4.94</v>
      </c>
      <c r="BY516" s="29">
        <f t="shared" si="29"/>
        <v>5.66448403</v>
      </c>
      <c r="BZ516" s="18">
        <f t="shared" si="30"/>
        <v>2.153024202</v>
      </c>
      <c r="CA516" s="18">
        <f t="shared" si="31"/>
        <v>2.66975001</v>
      </c>
      <c r="CB516" s="14">
        <f t="shared" si="32"/>
        <v>28.27638452</v>
      </c>
      <c r="CC516" s="14">
        <f t="shared" si="33"/>
        <v>30.45811571</v>
      </c>
      <c r="CD516" s="14">
        <f t="shared" si="34"/>
        <v>53.88301903</v>
      </c>
      <c r="CE516" s="14">
        <f t="shared" si="35"/>
        <v>57.52880668</v>
      </c>
      <c r="CF516" s="14">
        <f t="shared" si="36"/>
        <v>7.720651425</v>
      </c>
      <c r="CG516" s="7">
        <v>2090.083333</v>
      </c>
      <c r="CH516" s="7">
        <v>75.0</v>
      </c>
      <c r="CI516" s="7">
        <v>93.0</v>
      </c>
      <c r="CJ516" s="26">
        <v>910.0</v>
      </c>
      <c r="CK516" s="7">
        <v>968.0</v>
      </c>
      <c r="CL516" s="7">
        <v>364.0</v>
      </c>
      <c r="CM516" s="7">
        <v>410.0</v>
      </c>
      <c r="CN516" s="7">
        <v>528.0</v>
      </c>
      <c r="CO516" s="7">
        <v>533.0</v>
      </c>
      <c r="CP516" s="19">
        <v>6.0</v>
      </c>
      <c r="CQ516" s="19">
        <v>15.0</v>
      </c>
      <c r="CR516" s="26">
        <f t="shared" si="37"/>
        <v>9</v>
      </c>
      <c r="CS516" s="18">
        <f t="shared" si="38"/>
        <v>0.5284015852</v>
      </c>
      <c r="CT516" s="18">
        <f t="shared" si="39"/>
        <v>1.321003963</v>
      </c>
      <c r="CU516" s="18">
        <f t="shared" si="40"/>
        <v>0.7926023778</v>
      </c>
      <c r="CV516" s="30">
        <v>30.06</v>
      </c>
      <c r="CW516" s="30">
        <v>26.83</v>
      </c>
      <c r="CX516" s="30">
        <v>10.51</v>
      </c>
      <c r="CY516" s="30">
        <v>31.99</v>
      </c>
      <c r="CZ516" s="30">
        <v>19.96</v>
      </c>
      <c r="DA516" s="30">
        <v>25.88</v>
      </c>
      <c r="DB516" s="7">
        <v>236.0</v>
      </c>
      <c r="DC516" s="7">
        <v>344.0</v>
      </c>
      <c r="DD516" s="13">
        <f t="shared" si="41"/>
        <v>0.4068965517</v>
      </c>
      <c r="DE516" s="7">
        <v>0.84</v>
      </c>
      <c r="DF516" s="7">
        <v>-10.8</v>
      </c>
      <c r="DG516" s="7">
        <v>186.0</v>
      </c>
      <c r="DH516" s="7">
        <v>207.0</v>
      </c>
      <c r="DI516" s="7">
        <v>162.0</v>
      </c>
      <c r="DJ516" s="8" t="s">
        <v>4698</v>
      </c>
      <c r="DK516" s="7" t="s">
        <v>4699</v>
      </c>
    </row>
    <row r="517" ht="12.75" customHeight="1">
      <c r="A517" s="7" t="s">
        <v>732</v>
      </c>
      <c r="B517" s="7" t="s">
        <v>2406</v>
      </c>
      <c r="C517" s="8" t="s">
        <v>610</v>
      </c>
      <c r="D517" s="9" t="s">
        <v>174</v>
      </c>
      <c r="E517" s="7">
        <v>73.0</v>
      </c>
      <c r="F517" s="7">
        <v>7.0</v>
      </c>
      <c r="G517" s="7">
        <v>17.0</v>
      </c>
      <c r="H517" s="24">
        <f t="shared" si="1"/>
        <v>24</v>
      </c>
      <c r="I517" s="25">
        <f t="shared" si="2"/>
        <v>1.108516589</v>
      </c>
      <c r="J517" s="19">
        <v>7.0</v>
      </c>
      <c r="K517" s="19">
        <v>9.0</v>
      </c>
      <c r="L517" s="19">
        <v>7.0</v>
      </c>
      <c r="M517" s="19">
        <v>74.0</v>
      </c>
      <c r="N517" s="19">
        <v>43.0</v>
      </c>
      <c r="O517" s="19">
        <v>63.0</v>
      </c>
      <c r="P517" s="19">
        <v>59.0</v>
      </c>
      <c r="Q517" s="10">
        <f t="shared" si="3"/>
        <v>0.09459459459</v>
      </c>
      <c r="R517" s="10">
        <f t="shared" si="4"/>
        <v>0.03888888889</v>
      </c>
      <c r="S517" s="7">
        <v>77942.0</v>
      </c>
      <c r="T517" s="14">
        <f t="shared" si="5"/>
        <v>17.79497717</v>
      </c>
      <c r="U517" s="14">
        <v>1231.58</v>
      </c>
      <c r="V517" s="14">
        <f t="shared" si="6"/>
        <v>16.8709589</v>
      </c>
      <c r="W517" s="14">
        <v>2347.94</v>
      </c>
      <c r="X517" s="14">
        <f t="shared" si="7"/>
        <v>32.16356164</v>
      </c>
      <c r="Y517" s="13">
        <f t="shared" si="8"/>
        <v>0.3440628911</v>
      </c>
      <c r="Z517" s="12">
        <f t="shared" si="9"/>
        <v>77.7761194</v>
      </c>
      <c r="AA517" s="19">
        <v>101.0</v>
      </c>
      <c r="AB517" s="19">
        <v>78.0</v>
      </c>
      <c r="AC517" s="19">
        <v>88.0</v>
      </c>
      <c r="AD517" s="19">
        <v>48.0</v>
      </c>
      <c r="AE517" s="19">
        <v>26.0</v>
      </c>
      <c r="AF517" s="10">
        <f t="shared" si="10"/>
        <v>0.1044776119</v>
      </c>
      <c r="AG517" s="10">
        <f t="shared" si="11"/>
        <v>0.2388059701</v>
      </c>
      <c r="AH517" s="10">
        <f t="shared" si="12"/>
        <v>0.3432835821</v>
      </c>
      <c r="AI517" s="19">
        <v>334.0</v>
      </c>
      <c r="AJ517" s="13">
        <f t="shared" si="13"/>
        <v>0.2715447154</v>
      </c>
      <c r="AK517" s="19">
        <v>456.0</v>
      </c>
      <c r="AL517" s="13">
        <f t="shared" si="14"/>
        <v>0.3707317073</v>
      </c>
      <c r="AM517" s="19">
        <v>440.0</v>
      </c>
      <c r="AN517" s="13">
        <f t="shared" si="15"/>
        <v>0.3577235772</v>
      </c>
      <c r="AO517" s="13">
        <f t="shared" si="16"/>
        <v>0.4227848101</v>
      </c>
      <c r="AP517" s="8">
        <v>3.0</v>
      </c>
      <c r="AQ517" s="14">
        <v>-11.54</v>
      </c>
      <c r="AR517" s="19">
        <v>17.92</v>
      </c>
      <c r="AS517" s="26">
        <v>1.0</v>
      </c>
      <c r="AT517" s="27">
        <v>1.534</v>
      </c>
      <c r="AU517" s="8">
        <v>1.0</v>
      </c>
      <c r="AV517" s="27">
        <v>0.901</v>
      </c>
      <c r="AW517" s="19">
        <v>50.47</v>
      </c>
      <c r="AX517" s="19">
        <v>16.74</v>
      </c>
      <c r="AY517" s="27">
        <v>-1.1219999999999999</v>
      </c>
      <c r="AZ517" s="27">
        <v>-6.136</v>
      </c>
      <c r="BA517" s="19">
        <v>47.77</v>
      </c>
      <c r="BB517" s="13">
        <f t="shared" si="17"/>
        <v>0.115716753</v>
      </c>
      <c r="BC517" s="28">
        <f t="shared" si="18"/>
        <v>0.9236111111</v>
      </c>
      <c r="BD517" s="26">
        <f t="shared" si="19"/>
        <v>1039.327864</v>
      </c>
      <c r="BE517" s="13">
        <f t="shared" si="20"/>
        <v>0.03932786413</v>
      </c>
      <c r="BF517" s="18">
        <f t="shared" si="21"/>
        <v>3.264099774</v>
      </c>
      <c r="BG517" s="18">
        <f t="shared" si="22"/>
        <v>2.143587911</v>
      </c>
      <c r="BH517" s="14">
        <f t="shared" si="23"/>
        <v>28.2076682</v>
      </c>
      <c r="BI517" s="14">
        <f t="shared" si="24"/>
        <v>28.06151448</v>
      </c>
      <c r="BJ517" s="14">
        <f t="shared" si="25"/>
        <v>51.44610988</v>
      </c>
      <c r="BK517" s="14">
        <f t="shared" si="26"/>
        <v>57.19482291</v>
      </c>
      <c r="BL517" s="14">
        <f t="shared" si="27"/>
        <v>-5.748713035</v>
      </c>
      <c r="BM517" s="19">
        <v>67.0</v>
      </c>
      <c r="BN517" s="19">
        <v>44.0</v>
      </c>
      <c r="BO517" s="26">
        <v>512.0</v>
      </c>
      <c r="BP517" s="26">
        <v>532.0</v>
      </c>
      <c r="BQ517" s="19">
        <v>222.0</v>
      </c>
      <c r="BR517" s="19">
        <v>237.0</v>
      </c>
      <c r="BS517" s="19">
        <v>255.0</v>
      </c>
      <c r="BT517" s="19">
        <v>361.0</v>
      </c>
      <c r="BU517" s="19">
        <v>505.0</v>
      </c>
      <c r="BV517" s="19">
        <v>560.0</v>
      </c>
      <c r="BW517" s="13">
        <f t="shared" si="28"/>
        <v>0.4741784038</v>
      </c>
      <c r="BX517" s="14">
        <v>1.38</v>
      </c>
      <c r="BY517" s="29">
        <f t="shared" si="29"/>
        <v>3.051451522</v>
      </c>
      <c r="BZ517" s="18">
        <f t="shared" si="30"/>
        <v>2.479708094</v>
      </c>
      <c r="CA517" s="18">
        <f t="shared" si="31"/>
        <v>2.027328915</v>
      </c>
      <c r="CB517" s="14">
        <f t="shared" si="32"/>
        <v>27.05897684</v>
      </c>
      <c r="CC517" s="14">
        <f t="shared" si="33"/>
        <v>29.52193015</v>
      </c>
      <c r="CD517" s="14">
        <f t="shared" si="34"/>
        <v>51.31990468</v>
      </c>
      <c r="CE517" s="14">
        <f t="shared" si="35"/>
        <v>57.25109836</v>
      </c>
      <c r="CF517" s="14">
        <f t="shared" si="36"/>
        <v>0.1824806495</v>
      </c>
      <c r="CG517" s="7">
        <v>3581.066667</v>
      </c>
      <c r="CH517" s="7">
        <v>148.0</v>
      </c>
      <c r="CI517" s="7">
        <v>121.0</v>
      </c>
      <c r="CJ517" s="26">
        <v>1467.0</v>
      </c>
      <c r="CK517" s="7">
        <v>1641.0</v>
      </c>
      <c r="CL517" s="7">
        <v>669.0</v>
      </c>
      <c r="CM517" s="7">
        <v>721.0</v>
      </c>
      <c r="CN517" s="7">
        <v>779.0</v>
      </c>
      <c r="CO517" s="7">
        <v>934.0</v>
      </c>
      <c r="CP517" s="19">
        <v>5.0</v>
      </c>
      <c r="CQ517" s="19">
        <v>9.0</v>
      </c>
      <c r="CR517" s="26">
        <f t="shared" si="37"/>
        <v>4</v>
      </c>
      <c r="CS517" s="18">
        <f t="shared" si="38"/>
        <v>0.2309409561</v>
      </c>
      <c r="CT517" s="18">
        <f t="shared" si="39"/>
        <v>0.415693721</v>
      </c>
      <c r="CU517" s="18">
        <f t="shared" si="40"/>
        <v>0.1847527649</v>
      </c>
      <c r="CV517" s="30">
        <v>49.28</v>
      </c>
      <c r="CW517" s="30">
        <v>47.45</v>
      </c>
      <c r="CX517" s="30">
        <v>40.04</v>
      </c>
      <c r="CY517" s="30">
        <v>47.94</v>
      </c>
      <c r="CZ517" s="30">
        <v>42.24</v>
      </c>
      <c r="DA517" s="30">
        <v>53.36</v>
      </c>
      <c r="DB517" s="7">
        <v>1.0</v>
      </c>
      <c r="DC517" s="7">
        <v>0.0</v>
      </c>
      <c r="DD517" s="13">
        <f t="shared" si="41"/>
        <v>1</v>
      </c>
      <c r="DE517" s="7">
        <v>0.0</v>
      </c>
      <c r="DF517" s="7">
        <v>0.0</v>
      </c>
      <c r="DG517" s="7">
        <v>0.0</v>
      </c>
      <c r="DH517" s="7">
        <v>1.0</v>
      </c>
      <c r="DI517" s="7">
        <v>0.0</v>
      </c>
      <c r="DJ517" s="8" t="s">
        <v>4700</v>
      </c>
      <c r="DK517" s="7" t="s">
        <v>4701</v>
      </c>
    </row>
    <row r="518" ht="12.75" customHeight="1">
      <c r="A518" s="7" t="s">
        <v>1620</v>
      </c>
      <c r="B518" s="7" t="s">
        <v>2413</v>
      </c>
      <c r="C518" s="8" t="s">
        <v>394</v>
      </c>
      <c r="D518" s="9" t="s">
        <v>247</v>
      </c>
      <c r="E518" s="7">
        <v>5.0</v>
      </c>
      <c r="F518" s="7">
        <v>1.0</v>
      </c>
      <c r="G518" s="7">
        <v>0.0</v>
      </c>
      <c r="H518" s="24">
        <f t="shared" si="1"/>
        <v>1</v>
      </c>
      <c r="I518" s="25">
        <f t="shared" si="2"/>
        <v>1.475409836</v>
      </c>
      <c r="J518" s="19">
        <v>1.0</v>
      </c>
      <c r="K518" s="19">
        <v>0.0</v>
      </c>
      <c r="L518" s="19">
        <v>0.0</v>
      </c>
      <c r="M518" s="19">
        <v>3.0</v>
      </c>
      <c r="N518" s="19">
        <v>2.0</v>
      </c>
      <c r="O518" s="19">
        <v>0.0</v>
      </c>
      <c r="P518" s="19">
        <v>3.0</v>
      </c>
      <c r="Q518" s="10">
        <f t="shared" si="3"/>
        <v>0.3333333333</v>
      </c>
      <c r="R518" s="10">
        <f t="shared" si="4"/>
        <v>0.2</v>
      </c>
      <c r="S518" s="7">
        <v>2440.0</v>
      </c>
      <c r="T518" s="14">
        <f t="shared" si="5"/>
        <v>8.133333333</v>
      </c>
      <c r="U518" s="14">
        <v>41.64</v>
      </c>
      <c r="V518" s="14">
        <f t="shared" si="6"/>
        <v>8.328</v>
      </c>
      <c r="W518" s="14">
        <v>200.09</v>
      </c>
      <c r="X518" s="14">
        <f t="shared" si="7"/>
        <v>40.018</v>
      </c>
      <c r="Y518" s="13">
        <f t="shared" si="8"/>
        <v>0.1722583047</v>
      </c>
      <c r="Z518" s="12">
        <f t="shared" si="9"/>
        <v>0</v>
      </c>
      <c r="AA518" s="19">
        <v>1.0</v>
      </c>
      <c r="AB518" s="19">
        <v>16.0</v>
      </c>
      <c r="AC518" s="19">
        <v>7.0</v>
      </c>
      <c r="AD518" s="19">
        <v>0.0</v>
      </c>
      <c r="AE518" s="19">
        <v>0.0</v>
      </c>
      <c r="AF518" s="10">
        <f t="shared" si="10"/>
        <v>1</v>
      </c>
      <c r="AG518" s="10">
        <f t="shared" si="11"/>
        <v>0</v>
      </c>
      <c r="AH518" s="10">
        <f t="shared" si="12"/>
        <v>1</v>
      </c>
      <c r="AI518" s="19">
        <v>12.0</v>
      </c>
      <c r="AJ518" s="13">
        <f t="shared" si="13"/>
        <v>0.6315789474</v>
      </c>
      <c r="AK518" s="19">
        <v>2.0</v>
      </c>
      <c r="AL518" s="13">
        <f t="shared" si="14"/>
        <v>0.1052631579</v>
      </c>
      <c r="AM518" s="19">
        <v>5.0</v>
      </c>
      <c r="AN518" s="13">
        <f t="shared" si="15"/>
        <v>0.2631578947</v>
      </c>
      <c r="AO518" s="13">
        <f t="shared" si="16"/>
        <v>0.8571428571</v>
      </c>
      <c r="AP518" s="8">
        <v>15.0</v>
      </c>
      <c r="AQ518" s="14">
        <v>42.12</v>
      </c>
      <c r="AR518" s="19">
        <v>16.36</v>
      </c>
      <c r="AS518" s="26">
        <v>15.0</v>
      </c>
      <c r="AT518" s="27">
        <v>-0.418</v>
      </c>
      <c r="AU518" s="8">
        <v>13.0</v>
      </c>
      <c r="AV518" s="27">
        <v>-3.1</v>
      </c>
      <c r="AW518" s="19">
        <v>49.0</v>
      </c>
      <c r="AX518" s="19">
        <v>15.89</v>
      </c>
      <c r="AY518" s="27">
        <v>-1.917</v>
      </c>
      <c r="AZ518" s="27">
        <v>0.078</v>
      </c>
      <c r="BA518" s="19">
        <v>48.46</v>
      </c>
      <c r="BB518" s="13">
        <f t="shared" si="17"/>
        <v>0.09090909091</v>
      </c>
      <c r="BC518" s="28">
        <f t="shared" si="18"/>
        <v>0.9411764706</v>
      </c>
      <c r="BD518" s="26">
        <f t="shared" si="19"/>
        <v>1032.085561</v>
      </c>
      <c r="BE518" s="13">
        <f t="shared" si="20"/>
        <v>0.0320855615</v>
      </c>
      <c r="BF518" s="18">
        <f t="shared" si="21"/>
        <v>1.44092219</v>
      </c>
      <c r="BG518" s="18">
        <f t="shared" si="22"/>
        <v>1.44092219</v>
      </c>
      <c r="BH518" s="14">
        <f t="shared" si="23"/>
        <v>15.85014409</v>
      </c>
      <c r="BI518" s="14">
        <f t="shared" si="24"/>
        <v>24.49567723</v>
      </c>
      <c r="BJ518" s="14">
        <f t="shared" si="25"/>
        <v>34.58213256</v>
      </c>
      <c r="BK518" s="14">
        <f t="shared" si="26"/>
        <v>46.10951009</v>
      </c>
      <c r="BL518" s="14">
        <f t="shared" si="27"/>
        <v>-11.52737752</v>
      </c>
      <c r="BM518" s="19">
        <v>1.0</v>
      </c>
      <c r="BN518" s="19">
        <v>1.0</v>
      </c>
      <c r="BO518" s="26">
        <v>10.0</v>
      </c>
      <c r="BP518" s="26">
        <v>16.0</v>
      </c>
      <c r="BQ518" s="19">
        <v>5.0</v>
      </c>
      <c r="BR518" s="19">
        <v>5.0</v>
      </c>
      <c r="BS518" s="19">
        <v>8.0</v>
      </c>
      <c r="BT518" s="19">
        <v>10.0</v>
      </c>
      <c r="BU518" s="19">
        <v>12.0</v>
      </c>
      <c r="BV518" s="19">
        <v>9.0</v>
      </c>
      <c r="BW518" s="13">
        <f t="shared" si="28"/>
        <v>0.5714285714</v>
      </c>
      <c r="BX518" s="14">
        <v>-1.08</v>
      </c>
      <c r="BY518" s="29">
        <f t="shared" si="29"/>
        <v>-23.36680609</v>
      </c>
      <c r="BZ518" s="18">
        <f t="shared" si="30"/>
        <v>1.721429062</v>
      </c>
      <c r="CA518" s="18">
        <f t="shared" si="31"/>
        <v>1.229592187</v>
      </c>
      <c r="CB518" s="14">
        <f t="shared" si="32"/>
        <v>26.55919124</v>
      </c>
      <c r="CC518" s="14">
        <f t="shared" si="33"/>
        <v>26.3132728</v>
      </c>
      <c r="CD518" s="14">
        <f t="shared" si="34"/>
        <v>50.6591981</v>
      </c>
      <c r="CE518" s="14">
        <f t="shared" si="35"/>
        <v>48.6918506</v>
      </c>
      <c r="CF518" s="14">
        <f t="shared" si="36"/>
        <v>-13.49472502</v>
      </c>
      <c r="CG518" s="7">
        <v>243.983333</v>
      </c>
      <c r="CH518" s="7">
        <v>7.0</v>
      </c>
      <c r="CI518" s="7">
        <v>5.0</v>
      </c>
      <c r="CJ518" s="26">
        <v>101.0</v>
      </c>
      <c r="CK518" s="7">
        <v>102.0</v>
      </c>
      <c r="CL518" s="7">
        <v>38.0</v>
      </c>
      <c r="CM518" s="7">
        <v>31.0</v>
      </c>
      <c r="CN518" s="7">
        <v>60.0</v>
      </c>
      <c r="CO518" s="7">
        <v>60.0</v>
      </c>
      <c r="CP518" s="19">
        <v>1.0</v>
      </c>
      <c r="CQ518" s="19">
        <v>0.0</v>
      </c>
      <c r="CR518" s="26">
        <f t="shared" si="37"/>
        <v>-1</v>
      </c>
      <c r="CS518" s="18">
        <f t="shared" si="38"/>
        <v>1.475409836</v>
      </c>
      <c r="CT518" s="18">
        <f t="shared" si="39"/>
        <v>0</v>
      </c>
      <c r="CU518" s="18">
        <f t="shared" si="40"/>
        <v>-1.475409836</v>
      </c>
      <c r="CV518" s="30">
        <v>0.88</v>
      </c>
      <c r="CW518" s="30">
        <v>1.37</v>
      </c>
      <c r="CX518" s="30">
        <v>0.79</v>
      </c>
      <c r="CY518" s="30">
        <v>0.38</v>
      </c>
      <c r="CZ518" s="30">
        <v>1.33</v>
      </c>
      <c r="DA518" s="30">
        <v>1.23</v>
      </c>
      <c r="DB518" s="7">
        <v>0.0</v>
      </c>
      <c r="DC518" s="7">
        <v>0.0</v>
      </c>
      <c r="DD518" s="13" t="str">
        <f t="shared" si="41"/>
        <v> </v>
      </c>
      <c r="DE518" s="7">
        <v>0.0</v>
      </c>
      <c r="DF518" s="7">
        <v>0.0</v>
      </c>
      <c r="DG518" s="7">
        <v>0.0</v>
      </c>
      <c r="DH518" s="7">
        <v>0.0</v>
      </c>
      <c r="DI518" s="7">
        <v>0.0</v>
      </c>
      <c r="DJ518" s="8" t="s">
        <v>4702</v>
      </c>
      <c r="DK518" s="7" t="s">
        <v>4703</v>
      </c>
    </row>
    <row r="519" ht="12.75" customHeight="1">
      <c r="A519" s="7" t="s">
        <v>770</v>
      </c>
      <c r="B519" s="7" t="s">
        <v>2415</v>
      </c>
      <c r="C519" s="8" t="s">
        <v>325</v>
      </c>
      <c r="D519" s="9" t="s">
        <v>255</v>
      </c>
      <c r="E519" s="7">
        <v>3.0</v>
      </c>
      <c r="F519" s="7">
        <v>0.0</v>
      </c>
      <c r="G519" s="7">
        <v>0.0</v>
      </c>
      <c r="H519" s="24">
        <f t="shared" si="1"/>
        <v>0</v>
      </c>
      <c r="I519" s="25">
        <f t="shared" si="2"/>
        <v>0</v>
      </c>
      <c r="J519" s="19">
        <v>0.0</v>
      </c>
      <c r="K519" s="19">
        <v>0.0</v>
      </c>
      <c r="L519" s="19">
        <v>0.0</v>
      </c>
      <c r="M519" s="19">
        <v>2.0</v>
      </c>
      <c r="N519" s="19">
        <v>2.0</v>
      </c>
      <c r="O519" s="19">
        <v>0.0</v>
      </c>
      <c r="P519" s="19">
        <v>3.0</v>
      </c>
      <c r="Q519" s="10">
        <f t="shared" si="3"/>
        <v>0</v>
      </c>
      <c r="R519" s="10">
        <f t="shared" si="4"/>
        <v>0</v>
      </c>
      <c r="S519" s="7">
        <v>1737.0</v>
      </c>
      <c r="T519" s="14">
        <f t="shared" si="5"/>
        <v>9.65</v>
      </c>
      <c r="U519" s="14">
        <v>29.98</v>
      </c>
      <c r="V519" s="14">
        <f t="shared" si="6"/>
        <v>9.993333333</v>
      </c>
      <c r="W519" s="14">
        <v>117.98</v>
      </c>
      <c r="X519" s="14">
        <f t="shared" si="7"/>
        <v>39.32666667</v>
      </c>
      <c r="Y519" s="13">
        <f t="shared" si="8"/>
        <v>0.2026223304</v>
      </c>
      <c r="Z519" s="12">
        <f t="shared" si="9"/>
        <v>0</v>
      </c>
      <c r="AA519" s="19">
        <v>3.0</v>
      </c>
      <c r="AB519" s="19">
        <v>5.0</v>
      </c>
      <c r="AC519" s="19">
        <v>5.0</v>
      </c>
      <c r="AD519" s="19">
        <v>1.0</v>
      </c>
      <c r="AE519" s="19">
        <v>0.0</v>
      </c>
      <c r="AF519" s="10">
        <f t="shared" si="10"/>
        <v>0</v>
      </c>
      <c r="AG519" s="10">
        <f t="shared" si="11"/>
        <v>0</v>
      </c>
      <c r="AH519" s="10">
        <f t="shared" si="12"/>
        <v>0</v>
      </c>
      <c r="AI519" s="19">
        <v>4.0</v>
      </c>
      <c r="AJ519" s="13">
        <f t="shared" si="13"/>
        <v>0.1666666667</v>
      </c>
      <c r="AK519" s="19">
        <v>13.0</v>
      </c>
      <c r="AL519" s="13">
        <f t="shared" si="14"/>
        <v>0.5416666667</v>
      </c>
      <c r="AM519" s="19">
        <v>7.0</v>
      </c>
      <c r="AN519" s="13">
        <f t="shared" si="15"/>
        <v>0.2916666667</v>
      </c>
      <c r="AO519" s="13">
        <f t="shared" si="16"/>
        <v>0.2352941176</v>
      </c>
      <c r="AP519" s="8">
        <v>1.0</v>
      </c>
      <c r="AQ519" s="14">
        <v>-24.36</v>
      </c>
      <c r="AR519" s="19">
        <v>17.25</v>
      </c>
      <c r="AS519" s="26">
        <v>11.0</v>
      </c>
      <c r="AT519" s="27">
        <v>0.51</v>
      </c>
      <c r="AU519" s="8">
        <v>9.0</v>
      </c>
      <c r="AV519" s="27">
        <v>5.235</v>
      </c>
      <c r="AW519" s="19">
        <v>52.41</v>
      </c>
      <c r="AX519" s="19">
        <v>16.88</v>
      </c>
      <c r="AY519" s="27">
        <v>-2.168</v>
      </c>
      <c r="AZ519" s="27">
        <v>-4.632</v>
      </c>
      <c r="BA519" s="19">
        <v>46.72</v>
      </c>
      <c r="BB519" s="13">
        <f t="shared" si="17"/>
        <v>0</v>
      </c>
      <c r="BC519" s="28">
        <f t="shared" si="18"/>
        <v>0.9285714286</v>
      </c>
      <c r="BD519" s="26">
        <f t="shared" si="19"/>
        <v>928.5714286</v>
      </c>
      <c r="BE519" s="13">
        <f t="shared" si="20"/>
        <v>-0.07142857143</v>
      </c>
      <c r="BF519" s="18">
        <f t="shared" si="21"/>
        <v>0</v>
      </c>
      <c r="BG519" s="18">
        <f t="shared" si="22"/>
        <v>2.001334223</v>
      </c>
      <c r="BH519" s="14">
        <f t="shared" si="23"/>
        <v>14.00933956</v>
      </c>
      <c r="BI519" s="14">
        <f t="shared" si="24"/>
        <v>28.01867912</v>
      </c>
      <c r="BJ519" s="14">
        <f t="shared" si="25"/>
        <v>28.01867912</v>
      </c>
      <c r="BK519" s="14">
        <f t="shared" si="26"/>
        <v>62.04136091</v>
      </c>
      <c r="BL519" s="14">
        <f t="shared" si="27"/>
        <v>-34.02268179</v>
      </c>
      <c r="BM519" s="19">
        <v>0.0</v>
      </c>
      <c r="BN519" s="19">
        <v>1.0</v>
      </c>
      <c r="BO519" s="26">
        <v>7.0</v>
      </c>
      <c r="BP519" s="26">
        <v>13.0</v>
      </c>
      <c r="BQ519" s="19">
        <v>4.0</v>
      </c>
      <c r="BR519" s="19">
        <v>11.0</v>
      </c>
      <c r="BS519" s="19">
        <v>3.0</v>
      </c>
      <c r="BT519" s="19">
        <v>6.0</v>
      </c>
      <c r="BU519" s="19">
        <v>6.0</v>
      </c>
      <c r="BV519" s="19">
        <v>14.0</v>
      </c>
      <c r="BW519" s="13">
        <f t="shared" si="28"/>
        <v>0.3</v>
      </c>
      <c r="BX519" s="14">
        <v>-19.25</v>
      </c>
      <c r="BY519" s="29">
        <f t="shared" si="29"/>
        <v>-17.89274061</v>
      </c>
      <c r="BZ519" s="18">
        <f t="shared" si="30"/>
        <v>0.8033920982</v>
      </c>
      <c r="CA519" s="18">
        <f t="shared" si="31"/>
        <v>1.606784196</v>
      </c>
      <c r="CB519" s="14">
        <f t="shared" si="32"/>
        <v>21.2898906</v>
      </c>
      <c r="CC519" s="14">
        <f t="shared" si="33"/>
        <v>21.69158665</v>
      </c>
      <c r="CD519" s="14">
        <f t="shared" si="34"/>
        <v>37.75942861</v>
      </c>
      <c r="CE519" s="14">
        <f t="shared" si="35"/>
        <v>49.40861404</v>
      </c>
      <c r="CF519" s="14">
        <f t="shared" si="36"/>
        <v>-22.37349636</v>
      </c>
      <c r="CG519" s="7">
        <v>149.366667</v>
      </c>
      <c r="CH519" s="7">
        <v>2.0</v>
      </c>
      <c r="CI519" s="7">
        <v>4.0</v>
      </c>
      <c r="CJ519" s="26">
        <v>51.0</v>
      </c>
      <c r="CK519" s="7">
        <v>50.0</v>
      </c>
      <c r="CL519" s="7">
        <v>20.0</v>
      </c>
      <c r="CM519" s="7">
        <v>34.0</v>
      </c>
      <c r="CN519" s="7">
        <v>21.0</v>
      </c>
      <c r="CO519" s="7">
        <v>35.0</v>
      </c>
      <c r="CP519" s="19">
        <v>0.0</v>
      </c>
      <c r="CQ519" s="19">
        <v>0.0</v>
      </c>
      <c r="CR519" s="26">
        <f t="shared" si="37"/>
        <v>0</v>
      </c>
      <c r="CS519" s="18">
        <f t="shared" si="38"/>
        <v>0</v>
      </c>
      <c r="CT519" s="18">
        <f t="shared" si="39"/>
        <v>0</v>
      </c>
      <c r="CU519" s="18">
        <f t="shared" si="40"/>
        <v>0</v>
      </c>
      <c r="CV519" s="30">
        <v>0.63</v>
      </c>
      <c r="CW519" s="30">
        <v>1.28</v>
      </c>
      <c r="CX519" s="30">
        <v>0.17</v>
      </c>
      <c r="CY519" s="30">
        <v>1.1400000000000001</v>
      </c>
      <c r="CZ519" s="30">
        <v>0.62</v>
      </c>
      <c r="DA519" s="30">
        <v>0.94</v>
      </c>
      <c r="DB519" s="7">
        <v>0.0</v>
      </c>
      <c r="DC519" s="7">
        <v>0.0</v>
      </c>
      <c r="DD519" s="13" t="str">
        <f t="shared" si="41"/>
        <v> </v>
      </c>
      <c r="DE519" s="7">
        <v>0.0</v>
      </c>
      <c r="DF519" s="7">
        <v>0.0</v>
      </c>
      <c r="DG519" s="7">
        <v>0.0</v>
      </c>
      <c r="DH519" s="7">
        <v>0.0</v>
      </c>
      <c r="DI519" s="7">
        <v>0.0</v>
      </c>
      <c r="DJ519" s="8" t="s">
        <v>4704</v>
      </c>
      <c r="DK519" s="7" t="s">
        <v>4705</v>
      </c>
    </row>
    <row r="520" ht="12.75" customHeight="1">
      <c r="A520" s="7" t="s">
        <v>2418</v>
      </c>
      <c r="B520" s="7" t="s">
        <v>2419</v>
      </c>
      <c r="C520" s="8" t="s">
        <v>685</v>
      </c>
      <c r="D520" s="9" t="s">
        <v>159</v>
      </c>
      <c r="E520" s="7">
        <v>21.0</v>
      </c>
      <c r="F520" s="7">
        <v>3.0</v>
      </c>
      <c r="G520" s="7">
        <v>1.0</v>
      </c>
      <c r="H520" s="24">
        <f t="shared" si="1"/>
        <v>4</v>
      </c>
      <c r="I520" s="25">
        <f t="shared" si="2"/>
        <v>1.069359869</v>
      </c>
      <c r="J520" s="19">
        <v>3.0</v>
      </c>
      <c r="K520" s="19">
        <v>0.0</v>
      </c>
      <c r="L520" s="19">
        <v>1.0</v>
      </c>
      <c r="M520" s="19">
        <v>22.0</v>
      </c>
      <c r="N520" s="19">
        <v>7.0</v>
      </c>
      <c r="O520" s="19">
        <v>3.0</v>
      </c>
      <c r="P520" s="19">
        <v>20.0</v>
      </c>
      <c r="Q520" s="10">
        <f t="shared" si="3"/>
        <v>0.1363636364</v>
      </c>
      <c r="R520" s="10">
        <f t="shared" si="4"/>
        <v>0.09375</v>
      </c>
      <c r="S520" s="7">
        <v>13466.0</v>
      </c>
      <c r="T520" s="14">
        <f t="shared" si="5"/>
        <v>10.68730159</v>
      </c>
      <c r="U520" s="14">
        <v>217.8</v>
      </c>
      <c r="V520" s="14">
        <f t="shared" si="6"/>
        <v>10.37142857</v>
      </c>
      <c r="W520" s="14">
        <v>800.57</v>
      </c>
      <c r="X520" s="14">
        <f t="shared" si="7"/>
        <v>38.12238095</v>
      </c>
      <c r="Y520" s="13">
        <f t="shared" si="8"/>
        <v>0.2138711863</v>
      </c>
      <c r="Z520" s="12">
        <f t="shared" si="9"/>
        <v>0</v>
      </c>
      <c r="AA520" s="19">
        <v>4.0</v>
      </c>
      <c r="AB520" s="19">
        <v>27.0</v>
      </c>
      <c r="AC520" s="19">
        <v>22.0</v>
      </c>
      <c r="AD520" s="19">
        <v>4.0</v>
      </c>
      <c r="AE520" s="19">
        <v>4.0</v>
      </c>
      <c r="AF520" s="10">
        <f t="shared" si="10"/>
        <v>0.5</v>
      </c>
      <c r="AG520" s="10">
        <f t="shared" si="11"/>
        <v>0.1666666667</v>
      </c>
      <c r="AH520" s="10">
        <f t="shared" si="12"/>
        <v>0.6666666667</v>
      </c>
      <c r="AI520" s="19">
        <v>59.0</v>
      </c>
      <c r="AJ520" s="13">
        <f t="shared" si="13"/>
        <v>0.3041237113</v>
      </c>
      <c r="AK520" s="19">
        <v>63.0</v>
      </c>
      <c r="AL520" s="13">
        <f t="shared" si="14"/>
        <v>0.324742268</v>
      </c>
      <c r="AM520" s="19">
        <v>72.0</v>
      </c>
      <c r="AN520" s="13">
        <f t="shared" si="15"/>
        <v>0.3711340206</v>
      </c>
      <c r="AO520" s="13">
        <f t="shared" si="16"/>
        <v>0.4836065574</v>
      </c>
      <c r="AP520" s="8">
        <v>7.0</v>
      </c>
      <c r="AQ520" s="14">
        <v>-5.4</v>
      </c>
      <c r="AR520" s="19">
        <v>16.97</v>
      </c>
      <c r="AS520" s="26">
        <v>9.0</v>
      </c>
      <c r="AT520" s="27">
        <v>-1.12</v>
      </c>
      <c r="AU520" s="8">
        <v>13.0</v>
      </c>
      <c r="AV520" s="27">
        <v>-1.309</v>
      </c>
      <c r="AW520" s="19">
        <v>49.54</v>
      </c>
      <c r="AX520" s="19">
        <v>17.05</v>
      </c>
      <c r="AY520" s="27">
        <v>0.201</v>
      </c>
      <c r="AZ520" s="27">
        <v>2.786</v>
      </c>
      <c r="BA520" s="19">
        <v>52.38</v>
      </c>
      <c r="BB520" s="13">
        <f t="shared" si="17"/>
        <v>0.06315789474</v>
      </c>
      <c r="BC520" s="28">
        <f t="shared" si="18"/>
        <v>0.8378378378</v>
      </c>
      <c r="BD520" s="26">
        <f t="shared" si="19"/>
        <v>900.9957326</v>
      </c>
      <c r="BE520" s="13">
        <f t="shared" si="20"/>
        <v>-0.09900426743</v>
      </c>
      <c r="BF520" s="18">
        <f t="shared" si="21"/>
        <v>1.652892562</v>
      </c>
      <c r="BG520" s="18">
        <f t="shared" si="22"/>
        <v>4.958677686</v>
      </c>
      <c r="BH520" s="14">
        <f t="shared" si="23"/>
        <v>26.1707989</v>
      </c>
      <c r="BI520" s="14">
        <f t="shared" si="24"/>
        <v>30.5785124</v>
      </c>
      <c r="BJ520" s="14">
        <f t="shared" si="25"/>
        <v>44.35261708</v>
      </c>
      <c r="BK520" s="14">
        <f t="shared" si="26"/>
        <v>52.89256198</v>
      </c>
      <c r="BL520" s="14">
        <f t="shared" si="27"/>
        <v>-8.539944904</v>
      </c>
      <c r="BM520" s="19">
        <v>6.0</v>
      </c>
      <c r="BN520" s="19">
        <v>18.0</v>
      </c>
      <c r="BO520" s="26">
        <v>89.0</v>
      </c>
      <c r="BP520" s="26">
        <v>93.0</v>
      </c>
      <c r="BQ520" s="19">
        <v>29.0</v>
      </c>
      <c r="BR520" s="19">
        <v>32.0</v>
      </c>
      <c r="BS520" s="19">
        <v>37.0</v>
      </c>
      <c r="BT520" s="19">
        <v>49.0</v>
      </c>
      <c r="BU520" s="19">
        <v>75.0</v>
      </c>
      <c r="BV520" s="19">
        <v>98.0</v>
      </c>
      <c r="BW520" s="13">
        <f t="shared" si="28"/>
        <v>0.4335260116</v>
      </c>
      <c r="BX520" s="14">
        <v>-9.47</v>
      </c>
      <c r="BY520" s="29">
        <f t="shared" si="29"/>
        <v>-12.33150228</v>
      </c>
      <c r="BZ520" s="18">
        <f t="shared" si="30"/>
        <v>1.826394344</v>
      </c>
      <c r="CA520" s="18">
        <f t="shared" si="31"/>
        <v>2.179890024</v>
      </c>
      <c r="CB520" s="14">
        <f t="shared" si="32"/>
        <v>25.98193244</v>
      </c>
      <c r="CC520" s="14">
        <f t="shared" si="33"/>
        <v>26.51217596</v>
      </c>
      <c r="CD520" s="14">
        <f t="shared" si="34"/>
        <v>52.67085625</v>
      </c>
      <c r="CE520" s="14">
        <f t="shared" si="35"/>
        <v>48.84131972</v>
      </c>
      <c r="CF520" s="14">
        <f t="shared" si="36"/>
        <v>-12.36948143</v>
      </c>
      <c r="CG520" s="7">
        <v>1018.4</v>
      </c>
      <c r="CH520" s="7">
        <v>31.0</v>
      </c>
      <c r="CI520" s="7">
        <v>37.0</v>
      </c>
      <c r="CJ520" s="26">
        <v>410.0</v>
      </c>
      <c r="CK520" s="7">
        <v>413.0</v>
      </c>
      <c r="CL520" s="7">
        <v>200.0</v>
      </c>
      <c r="CM520" s="7">
        <v>189.0</v>
      </c>
      <c r="CN520" s="7">
        <v>253.0</v>
      </c>
      <c r="CO520" s="7">
        <v>190.0</v>
      </c>
      <c r="CP520" s="19">
        <v>5.0</v>
      </c>
      <c r="CQ520" s="19">
        <v>3.0</v>
      </c>
      <c r="CR520" s="26">
        <f t="shared" si="37"/>
        <v>-2</v>
      </c>
      <c r="CS520" s="18">
        <f t="shared" si="38"/>
        <v>1.336699837</v>
      </c>
      <c r="CT520" s="18">
        <f t="shared" si="39"/>
        <v>0.802019902</v>
      </c>
      <c r="CU520" s="18">
        <f t="shared" si="40"/>
        <v>-0.5346799347</v>
      </c>
      <c r="CV520" s="30">
        <v>6.27</v>
      </c>
      <c r="CW520" s="30">
        <v>9.2</v>
      </c>
      <c r="CX520" s="30">
        <v>7.17</v>
      </c>
      <c r="CY520" s="30">
        <v>5.43</v>
      </c>
      <c r="CZ520" s="30">
        <v>10.53</v>
      </c>
      <c r="DA520" s="30">
        <v>7.68</v>
      </c>
      <c r="DB520" s="7">
        <v>0.0</v>
      </c>
      <c r="DC520" s="7">
        <v>1.0</v>
      </c>
      <c r="DD520" s="13">
        <f t="shared" si="41"/>
        <v>0</v>
      </c>
      <c r="DE520" s="7">
        <v>-0.01</v>
      </c>
      <c r="DF520" s="7">
        <v>-0.24</v>
      </c>
      <c r="DG520" s="7">
        <v>1.0</v>
      </c>
      <c r="DH520" s="7">
        <v>0.0</v>
      </c>
      <c r="DI520" s="7">
        <v>0.0</v>
      </c>
      <c r="DJ520" s="8" t="s">
        <v>4706</v>
      </c>
      <c r="DK520" s="7" t="s">
        <v>4707</v>
      </c>
    </row>
    <row r="521" ht="12.75" customHeight="1">
      <c r="A521" s="7" t="s">
        <v>397</v>
      </c>
      <c r="B521" s="7" t="s">
        <v>2419</v>
      </c>
      <c r="C521" s="8" t="s">
        <v>458</v>
      </c>
      <c r="D521" s="9" t="s">
        <v>255</v>
      </c>
      <c r="E521" s="7">
        <v>84.0</v>
      </c>
      <c r="F521" s="7">
        <v>13.0</v>
      </c>
      <c r="G521" s="7">
        <v>14.0</v>
      </c>
      <c r="H521" s="24">
        <f t="shared" si="1"/>
        <v>27</v>
      </c>
      <c r="I521" s="25">
        <f t="shared" si="2"/>
        <v>1.623761715</v>
      </c>
      <c r="J521" s="19">
        <v>13.0</v>
      </c>
      <c r="K521" s="19">
        <v>8.0</v>
      </c>
      <c r="L521" s="19">
        <v>4.0</v>
      </c>
      <c r="M521" s="19">
        <v>107.0</v>
      </c>
      <c r="N521" s="19">
        <v>35.0</v>
      </c>
      <c r="O521" s="19">
        <v>26.0</v>
      </c>
      <c r="P521" s="19">
        <v>113.0</v>
      </c>
      <c r="Q521" s="10">
        <f t="shared" si="3"/>
        <v>0.1214953271</v>
      </c>
      <c r="R521" s="10">
        <f t="shared" si="4"/>
        <v>0.07738095238</v>
      </c>
      <c r="S521" s="7">
        <v>59861.0</v>
      </c>
      <c r="T521" s="14">
        <f t="shared" si="5"/>
        <v>11.87718254</v>
      </c>
      <c r="U521" s="14">
        <v>967.42</v>
      </c>
      <c r="V521" s="14">
        <f t="shared" si="6"/>
        <v>11.51690476</v>
      </c>
      <c r="W521" s="14">
        <v>3102.34</v>
      </c>
      <c r="X521" s="14">
        <f t="shared" si="7"/>
        <v>36.93261905</v>
      </c>
      <c r="Y521" s="13">
        <f t="shared" si="8"/>
        <v>0.237709349</v>
      </c>
      <c r="Z521" s="12">
        <f t="shared" si="9"/>
        <v>96.91428571</v>
      </c>
      <c r="AA521" s="19">
        <v>27.0</v>
      </c>
      <c r="AB521" s="19">
        <v>163.0</v>
      </c>
      <c r="AC521" s="19">
        <v>60.0</v>
      </c>
      <c r="AD521" s="19">
        <v>14.0</v>
      </c>
      <c r="AE521" s="19">
        <v>13.0</v>
      </c>
      <c r="AF521" s="10">
        <f t="shared" si="10"/>
        <v>0.3714285714</v>
      </c>
      <c r="AG521" s="10">
        <f t="shared" si="11"/>
        <v>0.3428571429</v>
      </c>
      <c r="AH521" s="10">
        <f t="shared" si="12"/>
        <v>0.7142857143</v>
      </c>
      <c r="AI521" s="19">
        <v>286.0</v>
      </c>
      <c r="AJ521" s="13">
        <f t="shared" si="13"/>
        <v>0.3098591549</v>
      </c>
      <c r="AK521" s="19">
        <v>336.0</v>
      </c>
      <c r="AL521" s="13">
        <f t="shared" si="14"/>
        <v>0.3640303359</v>
      </c>
      <c r="AM521" s="19">
        <v>301.0</v>
      </c>
      <c r="AN521" s="13">
        <f t="shared" si="15"/>
        <v>0.3261105092</v>
      </c>
      <c r="AO521" s="13">
        <f t="shared" si="16"/>
        <v>0.459807074</v>
      </c>
      <c r="AP521" s="8">
        <v>5.0</v>
      </c>
      <c r="AQ521" s="14">
        <v>-1.08</v>
      </c>
      <c r="AR521" s="19">
        <v>17.43</v>
      </c>
      <c r="AS521" s="26">
        <v>7.0</v>
      </c>
      <c r="AT521" s="27">
        <v>0.665</v>
      </c>
      <c r="AU521" s="8">
        <v>5.0</v>
      </c>
      <c r="AV521" s="27">
        <v>0.453</v>
      </c>
      <c r="AW521" s="19">
        <v>50.15</v>
      </c>
      <c r="AX521" s="19">
        <v>18.42</v>
      </c>
      <c r="AY521" s="27">
        <v>0.595</v>
      </c>
      <c r="AZ521" s="27">
        <v>-1.9580000000000002</v>
      </c>
      <c r="BA521" s="19">
        <v>48.08</v>
      </c>
      <c r="BB521" s="13">
        <f t="shared" si="17"/>
        <v>0.08254716981</v>
      </c>
      <c r="BC521" s="28">
        <f t="shared" si="18"/>
        <v>0.9111111111</v>
      </c>
      <c r="BD521" s="26">
        <f t="shared" si="19"/>
        <v>993.6582809</v>
      </c>
      <c r="BE521" s="13">
        <f t="shared" si="20"/>
        <v>-0.006341719078</v>
      </c>
      <c r="BF521" s="18">
        <f t="shared" si="21"/>
        <v>2.170722127</v>
      </c>
      <c r="BG521" s="18">
        <f t="shared" si="22"/>
        <v>2.480825288</v>
      </c>
      <c r="BH521" s="14">
        <f t="shared" si="23"/>
        <v>26.29674805</v>
      </c>
      <c r="BI521" s="14">
        <f t="shared" si="24"/>
        <v>27.90928449</v>
      </c>
      <c r="BJ521" s="14">
        <f t="shared" si="25"/>
        <v>48.81023754</v>
      </c>
      <c r="BK521" s="14">
        <f t="shared" si="26"/>
        <v>54.01997064</v>
      </c>
      <c r="BL521" s="14">
        <f t="shared" si="27"/>
        <v>-5.209733105</v>
      </c>
      <c r="BM521" s="19">
        <v>35.0</v>
      </c>
      <c r="BN521" s="19">
        <v>40.0</v>
      </c>
      <c r="BO521" s="26">
        <v>389.0</v>
      </c>
      <c r="BP521" s="26">
        <v>410.0</v>
      </c>
      <c r="BQ521" s="19">
        <v>158.0</v>
      </c>
      <c r="BR521" s="19">
        <v>198.0</v>
      </c>
      <c r="BS521" s="19">
        <v>205.0</v>
      </c>
      <c r="BT521" s="19">
        <v>223.0</v>
      </c>
      <c r="BU521" s="19">
        <v>394.0</v>
      </c>
      <c r="BV521" s="19">
        <v>409.0</v>
      </c>
      <c r="BW521" s="13">
        <f t="shared" si="28"/>
        <v>0.4906600249</v>
      </c>
      <c r="BX521" s="14">
        <v>-0.84</v>
      </c>
      <c r="BY521" s="29">
        <f t="shared" si="29"/>
        <v>-1.924102879</v>
      </c>
      <c r="BZ521" s="18">
        <f t="shared" si="30"/>
        <v>1.856991968</v>
      </c>
      <c r="CA521" s="18">
        <f t="shared" si="31"/>
        <v>2.225442755</v>
      </c>
      <c r="CB521" s="14">
        <f t="shared" si="32"/>
        <v>27.67802314</v>
      </c>
      <c r="CC521" s="14">
        <f t="shared" si="33"/>
        <v>29.31394463</v>
      </c>
      <c r="CD521" s="14">
        <f t="shared" si="34"/>
        <v>50.47775785</v>
      </c>
      <c r="CE521" s="14">
        <f t="shared" si="35"/>
        <v>54.25069392</v>
      </c>
      <c r="CF521" s="14">
        <f t="shared" si="36"/>
        <v>-1.436797043</v>
      </c>
      <c r="CG521" s="7">
        <v>4071.1</v>
      </c>
      <c r="CH521" s="7">
        <v>126.0</v>
      </c>
      <c r="CI521" s="7">
        <v>151.0</v>
      </c>
      <c r="CJ521" s="26">
        <v>1752.0</v>
      </c>
      <c r="CK521" s="7">
        <v>1838.0</v>
      </c>
      <c r="CL521" s="7">
        <v>711.0</v>
      </c>
      <c r="CM521" s="7">
        <v>784.0</v>
      </c>
      <c r="CN521" s="7">
        <v>836.0</v>
      </c>
      <c r="CO521" s="7">
        <v>908.0</v>
      </c>
      <c r="CP521" s="19">
        <v>5.0</v>
      </c>
      <c r="CQ521" s="19">
        <v>5.0</v>
      </c>
      <c r="CR521" s="26">
        <f t="shared" si="37"/>
        <v>0</v>
      </c>
      <c r="CS521" s="18">
        <f t="shared" si="38"/>
        <v>0.3006966138</v>
      </c>
      <c r="CT521" s="18">
        <f t="shared" si="39"/>
        <v>0.3006966138</v>
      </c>
      <c r="CU521" s="18">
        <f t="shared" si="40"/>
        <v>0</v>
      </c>
      <c r="CV521" s="30">
        <v>33.67</v>
      </c>
      <c r="CW521" s="30">
        <v>33.91</v>
      </c>
      <c r="CX521" s="30">
        <v>22.98</v>
      </c>
      <c r="CY521" s="30">
        <v>41.41</v>
      </c>
      <c r="CZ521" s="30">
        <v>29.44</v>
      </c>
      <c r="DA521" s="30">
        <v>42.62</v>
      </c>
      <c r="DB521" s="7">
        <v>4.0</v>
      </c>
      <c r="DC521" s="7">
        <v>3.0</v>
      </c>
      <c r="DD521" s="13">
        <f t="shared" si="41"/>
        <v>0.5714285714</v>
      </c>
      <c r="DE521" s="7">
        <v>0.0</v>
      </c>
      <c r="DF521" s="7">
        <v>0.0</v>
      </c>
      <c r="DG521" s="7">
        <v>3.0</v>
      </c>
      <c r="DH521" s="7">
        <v>1.0</v>
      </c>
      <c r="DI521" s="7">
        <v>3.0</v>
      </c>
      <c r="DJ521" s="8" t="s">
        <v>4708</v>
      </c>
      <c r="DK521" s="7" t="s">
        <v>4709</v>
      </c>
    </row>
    <row r="522" ht="12.75" customHeight="1">
      <c r="A522" s="7" t="s">
        <v>2422</v>
      </c>
      <c r="B522" s="7" t="s">
        <v>2419</v>
      </c>
      <c r="C522" s="8" t="s">
        <v>215</v>
      </c>
      <c r="D522" s="9" t="s">
        <v>159</v>
      </c>
      <c r="E522" s="7">
        <v>2.0</v>
      </c>
      <c r="F522" s="7">
        <v>0.0</v>
      </c>
      <c r="G522" s="7">
        <v>0.0</v>
      </c>
      <c r="H522" s="24">
        <f t="shared" si="1"/>
        <v>0</v>
      </c>
      <c r="I522" s="25">
        <f t="shared" si="2"/>
        <v>0</v>
      </c>
      <c r="J522" s="19">
        <v>0.0</v>
      </c>
      <c r="K522" s="19">
        <v>0.0</v>
      </c>
      <c r="L522" s="19">
        <v>0.0</v>
      </c>
      <c r="M522" s="19">
        <v>1.0</v>
      </c>
      <c r="N522" s="19">
        <v>1.0</v>
      </c>
      <c r="O522" s="19">
        <v>0.0</v>
      </c>
      <c r="P522" s="19">
        <v>0.0</v>
      </c>
      <c r="Q522" s="10">
        <f t="shared" si="3"/>
        <v>0</v>
      </c>
      <c r="R522" s="10">
        <f t="shared" si="4"/>
        <v>0</v>
      </c>
      <c r="S522" s="7">
        <v>1025.0</v>
      </c>
      <c r="T522" s="14">
        <f t="shared" si="5"/>
        <v>8.541666667</v>
      </c>
      <c r="U522" s="14">
        <v>17.93</v>
      </c>
      <c r="V522" s="14">
        <f t="shared" si="6"/>
        <v>8.965</v>
      </c>
      <c r="W522" s="14">
        <v>75.35</v>
      </c>
      <c r="X522" s="14">
        <f t="shared" si="7"/>
        <v>37.675</v>
      </c>
      <c r="Y522" s="13">
        <f t="shared" si="8"/>
        <v>0.1922169811</v>
      </c>
      <c r="Z522" s="12">
        <f t="shared" si="9"/>
        <v>0</v>
      </c>
      <c r="AA522" s="19">
        <v>0.0</v>
      </c>
      <c r="AB522" s="19">
        <v>0.0</v>
      </c>
      <c r="AC522" s="19">
        <v>3.0</v>
      </c>
      <c r="AD522" s="19">
        <v>0.0</v>
      </c>
      <c r="AE522" s="19">
        <v>1.0</v>
      </c>
      <c r="AF522" s="10">
        <f t="shared" si="10"/>
        <v>0</v>
      </c>
      <c r="AG522" s="10">
        <f t="shared" si="11"/>
        <v>0</v>
      </c>
      <c r="AH522" s="10">
        <f t="shared" si="12"/>
        <v>0</v>
      </c>
      <c r="AI522" s="19">
        <v>4.0</v>
      </c>
      <c r="AJ522" s="13">
        <f t="shared" si="13"/>
        <v>0.2666666667</v>
      </c>
      <c r="AK522" s="19">
        <v>5.0</v>
      </c>
      <c r="AL522" s="13">
        <f t="shared" si="14"/>
        <v>0.3333333333</v>
      </c>
      <c r="AM522" s="19">
        <v>6.0</v>
      </c>
      <c r="AN522" s="13">
        <f t="shared" si="15"/>
        <v>0.4</v>
      </c>
      <c r="AO522" s="13">
        <f t="shared" si="16"/>
        <v>0.4444444444</v>
      </c>
      <c r="AP522" s="8">
        <v>1.0</v>
      </c>
      <c r="AQ522" s="14">
        <v>-12.08</v>
      </c>
      <c r="AR522" s="19">
        <v>16.85</v>
      </c>
      <c r="AS522" s="26">
        <v>13.0</v>
      </c>
      <c r="AT522" s="27">
        <v>0.361</v>
      </c>
      <c r="AU522" s="8">
        <v>7.0</v>
      </c>
      <c r="AV522" s="27">
        <v>3.205</v>
      </c>
      <c r="AW522" s="19">
        <v>51.63</v>
      </c>
      <c r="AX522" s="19">
        <v>16.0</v>
      </c>
      <c r="AY522" s="27">
        <v>-1.768</v>
      </c>
      <c r="AZ522" s="27">
        <v>2.835</v>
      </c>
      <c r="BA522" s="19">
        <v>50.39</v>
      </c>
      <c r="BB522" s="13">
        <f t="shared" si="17"/>
        <v>0</v>
      </c>
      <c r="BC522" s="28">
        <f t="shared" si="18"/>
        <v>1</v>
      </c>
      <c r="BD522" s="26">
        <f t="shared" si="19"/>
        <v>1000</v>
      </c>
      <c r="BE522" s="13">
        <f t="shared" si="20"/>
        <v>0</v>
      </c>
      <c r="BF522" s="18">
        <f t="shared" si="21"/>
        <v>0</v>
      </c>
      <c r="BG522" s="18">
        <f t="shared" si="22"/>
        <v>0</v>
      </c>
      <c r="BH522" s="14">
        <f t="shared" si="23"/>
        <v>20.07808143</v>
      </c>
      <c r="BI522" s="14">
        <f t="shared" si="24"/>
        <v>26.77077524</v>
      </c>
      <c r="BJ522" s="14">
        <f t="shared" si="25"/>
        <v>40.15616286</v>
      </c>
      <c r="BK522" s="14">
        <f t="shared" si="26"/>
        <v>43.50250976</v>
      </c>
      <c r="BL522" s="14">
        <f t="shared" si="27"/>
        <v>-3.346346905</v>
      </c>
      <c r="BM522" s="19">
        <v>0.0</v>
      </c>
      <c r="BN522" s="19">
        <v>0.0</v>
      </c>
      <c r="BO522" s="26">
        <v>6.0</v>
      </c>
      <c r="BP522" s="26">
        <v>8.0</v>
      </c>
      <c r="BQ522" s="19">
        <v>6.0</v>
      </c>
      <c r="BR522" s="19">
        <v>2.0</v>
      </c>
      <c r="BS522" s="19">
        <v>0.0</v>
      </c>
      <c r="BT522" s="19">
        <v>3.0</v>
      </c>
      <c r="BU522" s="19">
        <v>6.0</v>
      </c>
      <c r="BV522" s="19">
        <v>4.0</v>
      </c>
      <c r="BW522" s="13">
        <f t="shared" si="28"/>
        <v>0.6</v>
      </c>
      <c r="BX522" s="14">
        <v>17.33</v>
      </c>
      <c r="BY522" s="29">
        <f t="shared" si="29"/>
        <v>-1.733013571</v>
      </c>
      <c r="BZ522" s="18">
        <f t="shared" si="30"/>
        <v>1.954751138</v>
      </c>
      <c r="CA522" s="18">
        <f t="shared" si="31"/>
        <v>1.954751138</v>
      </c>
      <c r="CB522" s="14">
        <f t="shared" si="32"/>
        <v>28.66968336</v>
      </c>
      <c r="CC522" s="14">
        <f t="shared" si="33"/>
        <v>32.57918564</v>
      </c>
      <c r="CD522" s="14">
        <f t="shared" si="34"/>
        <v>50.8235296</v>
      </c>
      <c r="CE522" s="14">
        <f t="shared" si="35"/>
        <v>51.47511331</v>
      </c>
      <c r="CF522" s="14">
        <f t="shared" si="36"/>
        <v>-2.694763192</v>
      </c>
      <c r="CG522" s="7">
        <v>92.083333</v>
      </c>
      <c r="CH522" s="7">
        <v>3.0</v>
      </c>
      <c r="CI522" s="7">
        <v>3.0</v>
      </c>
      <c r="CJ522" s="26">
        <v>41.0</v>
      </c>
      <c r="CK522" s="7">
        <v>47.0</v>
      </c>
      <c r="CL522" s="7">
        <v>17.0</v>
      </c>
      <c r="CM522" s="7">
        <v>14.0</v>
      </c>
      <c r="CN522" s="7">
        <v>17.0</v>
      </c>
      <c r="CO522" s="7">
        <v>15.0</v>
      </c>
      <c r="CP522" s="19">
        <v>0.0</v>
      </c>
      <c r="CQ522" s="19">
        <v>0.0</v>
      </c>
      <c r="CR522" s="26">
        <f t="shared" si="37"/>
        <v>0</v>
      </c>
      <c r="CS522" s="18">
        <f t="shared" si="38"/>
        <v>0</v>
      </c>
      <c r="CT522" s="18">
        <f t="shared" si="39"/>
        <v>0</v>
      </c>
      <c r="CU522" s="18">
        <f t="shared" si="40"/>
        <v>0</v>
      </c>
      <c r="CV522" s="30">
        <v>0.19</v>
      </c>
      <c r="CW522" s="30">
        <v>0.26</v>
      </c>
      <c r="CX522" s="30">
        <v>1.81</v>
      </c>
      <c r="CY522" s="30">
        <v>0.7</v>
      </c>
      <c r="CZ522" s="30">
        <v>0.69</v>
      </c>
      <c r="DA522" s="30">
        <v>0.83</v>
      </c>
      <c r="DB522" s="7">
        <v>0.0</v>
      </c>
      <c r="DC522" s="7">
        <v>0.0</v>
      </c>
      <c r="DD522" s="13" t="str">
        <f t="shared" si="41"/>
        <v> </v>
      </c>
      <c r="DE522" s="7">
        <v>0.0</v>
      </c>
      <c r="DF522" s="7">
        <v>0.0</v>
      </c>
      <c r="DG522" s="7">
        <v>0.0</v>
      </c>
      <c r="DH522" s="7">
        <v>0.0</v>
      </c>
      <c r="DI522" s="7">
        <v>0.0</v>
      </c>
      <c r="DJ522" s="8" t="s">
        <v>4710</v>
      </c>
      <c r="DK522" s="7" t="s">
        <v>4711</v>
      </c>
    </row>
    <row r="523" ht="12.75" customHeight="1">
      <c r="A523" s="7" t="s">
        <v>1048</v>
      </c>
      <c r="B523" s="7" t="s">
        <v>2423</v>
      </c>
      <c r="C523" s="8" t="s">
        <v>610</v>
      </c>
      <c r="D523" s="9" t="s">
        <v>174</v>
      </c>
      <c r="E523" s="7">
        <v>34.0</v>
      </c>
      <c r="F523" s="7">
        <v>2.0</v>
      </c>
      <c r="G523" s="7">
        <v>2.0</v>
      </c>
      <c r="H523" s="24">
        <f t="shared" si="1"/>
        <v>4</v>
      </c>
      <c r="I523" s="25">
        <f t="shared" si="2"/>
        <v>0.5361531015</v>
      </c>
      <c r="J523" s="19">
        <v>2.0</v>
      </c>
      <c r="K523" s="19">
        <v>1.0</v>
      </c>
      <c r="L523" s="19">
        <v>1.0</v>
      </c>
      <c r="M523" s="19">
        <v>25.0</v>
      </c>
      <c r="N523" s="19">
        <v>18.0</v>
      </c>
      <c r="O523" s="19">
        <v>23.0</v>
      </c>
      <c r="P523" s="19">
        <v>14.0</v>
      </c>
      <c r="Q523" s="10">
        <f t="shared" si="3"/>
        <v>0.08</v>
      </c>
      <c r="R523" s="10">
        <f t="shared" si="4"/>
        <v>0.0303030303</v>
      </c>
      <c r="S523" s="7">
        <v>26858.0</v>
      </c>
      <c r="T523" s="14">
        <f t="shared" si="5"/>
        <v>13.16568627</v>
      </c>
      <c r="U523" s="14">
        <v>447.79</v>
      </c>
      <c r="V523" s="14">
        <f t="shared" si="6"/>
        <v>13.17029412</v>
      </c>
      <c r="W523" s="14">
        <v>1193.77</v>
      </c>
      <c r="X523" s="14">
        <f t="shared" si="7"/>
        <v>35.11088235</v>
      </c>
      <c r="Y523" s="13">
        <f t="shared" si="8"/>
        <v>0.2727832062</v>
      </c>
      <c r="Z523" s="12">
        <f t="shared" si="9"/>
        <v>11.58823529</v>
      </c>
      <c r="AA523" s="19">
        <v>30.0</v>
      </c>
      <c r="AB523" s="19">
        <v>91.0</v>
      </c>
      <c r="AC523" s="19">
        <v>50.0</v>
      </c>
      <c r="AD523" s="19">
        <v>12.0</v>
      </c>
      <c r="AE523" s="19">
        <v>9.0</v>
      </c>
      <c r="AF523" s="10">
        <f t="shared" si="10"/>
        <v>0.1176470588</v>
      </c>
      <c r="AG523" s="10">
        <f t="shared" si="11"/>
        <v>0.1176470588</v>
      </c>
      <c r="AH523" s="10">
        <f t="shared" si="12"/>
        <v>0.2352941176</v>
      </c>
      <c r="AI523" s="19">
        <v>102.0</v>
      </c>
      <c r="AJ523" s="13">
        <f t="shared" si="13"/>
        <v>0.2817679558</v>
      </c>
      <c r="AK523" s="19">
        <v>106.0</v>
      </c>
      <c r="AL523" s="13">
        <f t="shared" si="14"/>
        <v>0.2928176796</v>
      </c>
      <c r="AM523" s="19">
        <v>154.0</v>
      </c>
      <c r="AN523" s="13">
        <f t="shared" si="15"/>
        <v>0.4254143646</v>
      </c>
      <c r="AO523" s="13">
        <f t="shared" si="16"/>
        <v>0.4903846154</v>
      </c>
      <c r="AP523" s="8">
        <v>5.0</v>
      </c>
      <c r="AQ523" s="14">
        <v>-2.98</v>
      </c>
      <c r="AR523" s="19">
        <v>16.87</v>
      </c>
      <c r="AS523" s="26">
        <v>7.0</v>
      </c>
      <c r="AT523" s="27">
        <v>-1.117</v>
      </c>
      <c r="AU523" s="8">
        <v>7.0</v>
      </c>
      <c r="AV523" s="27">
        <v>-1.6320000000000001</v>
      </c>
      <c r="AW523" s="19">
        <v>49.25</v>
      </c>
      <c r="AX523" s="19">
        <v>16.1</v>
      </c>
      <c r="AY523" s="27">
        <v>0.5740000000000001</v>
      </c>
      <c r="AZ523" s="27">
        <v>-5.132</v>
      </c>
      <c r="BA523" s="19">
        <v>48.29</v>
      </c>
      <c r="BB523" s="13">
        <f t="shared" si="17"/>
        <v>0.08629441624</v>
      </c>
      <c r="BC523" s="28">
        <f t="shared" si="18"/>
        <v>0.95215311</v>
      </c>
      <c r="BD523" s="26">
        <f t="shared" si="19"/>
        <v>1038.447526</v>
      </c>
      <c r="BE523" s="13">
        <f t="shared" si="20"/>
        <v>0.03844752629</v>
      </c>
      <c r="BF523" s="18">
        <f t="shared" si="21"/>
        <v>2.277853458</v>
      </c>
      <c r="BG523" s="18">
        <f t="shared" si="22"/>
        <v>1.339913799</v>
      </c>
      <c r="BH523" s="14">
        <f t="shared" si="23"/>
        <v>26.39630184</v>
      </c>
      <c r="BI523" s="14">
        <f t="shared" si="24"/>
        <v>28.0041984</v>
      </c>
      <c r="BJ523" s="14">
        <f t="shared" si="25"/>
        <v>53.19457782</v>
      </c>
      <c r="BK523" s="14">
        <f t="shared" si="26"/>
        <v>51.3186985</v>
      </c>
      <c r="BL523" s="14">
        <f t="shared" si="27"/>
        <v>1.875879318</v>
      </c>
      <c r="BM523" s="19">
        <v>17.0</v>
      </c>
      <c r="BN523" s="19">
        <v>10.0</v>
      </c>
      <c r="BO523" s="26">
        <v>180.0</v>
      </c>
      <c r="BP523" s="26">
        <v>199.0</v>
      </c>
      <c r="BQ523" s="19">
        <v>89.0</v>
      </c>
      <c r="BR523" s="19">
        <v>81.0</v>
      </c>
      <c r="BS523" s="19">
        <v>111.0</v>
      </c>
      <c r="BT523" s="19">
        <v>93.0</v>
      </c>
      <c r="BU523" s="19">
        <v>171.0</v>
      </c>
      <c r="BV523" s="19">
        <v>170.0</v>
      </c>
      <c r="BW523" s="13">
        <f t="shared" si="28"/>
        <v>0.5014662757</v>
      </c>
      <c r="BX523" s="14">
        <v>1.91</v>
      </c>
      <c r="BY523" s="29">
        <f t="shared" si="29"/>
        <v>5.516648549</v>
      </c>
      <c r="BZ523" s="18">
        <f t="shared" si="30"/>
        <v>2.23686757</v>
      </c>
      <c r="CA523" s="18">
        <f t="shared" si="31"/>
        <v>2.12685769</v>
      </c>
      <c r="CB523" s="14">
        <f t="shared" si="32"/>
        <v>27.75915984</v>
      </c>
      <c r="CC523" s="14">
        <f t="shared" si="33"/>
        <v>28.01584957</v>
      </c>
      <c r="CD523" s="14">
        <f t="shared" si="34"/>
        <v>53.7581616</v>
      </c>
      <c r="CE523" s="14">
        <f t="shared" si="35"/>
        <v>53.391462</v>
      </c>
      <c r="CF523" s="14">
        <f t="shared" si="36"/>
        <v>1.509179717</v>
      </c>
      <c r="CG523" s="7">
        <v>1636.216667</v>
      </c>
      <c r="CH523" s="7">
        <v>61.0</v>
      </c>
      <c r="CI523" s="7">
        <v>58.0</v>
      </c>
      <c r="CJ523" s="26">
        <v>696.0</v>
      </c>
      <c r="CK523" s="7">
        <v>706.0</v>
      </c>
      <c r="CL523" s="7">
        <v>325.0</v>
      </c>
      <c r="CM523" s="7">
        <v>302.0</v>
      </c>
      <c r="CN523" s="7">
        <v>384.0</v>
      </c>
      <c r="CO523" s="7">
        <v>390.0</v>
      </c>
      <c r="CP523" s="19">
        <v>12.0</v>
      </c>
      <c r="CQ523" s="19">
        <v>1.0</v>
      </c>
      <c r="CR523" s="26">
        <f t="shared" si="37"/>
        <v>-11</v>
      </c>
      <c r="CS523" s="18">
        <f t="shared" si="38"/>
        <v>1.608459304</v>
      </c>
      <c r="CT523" s="18">
        <f t="shared" si="39"/>
        <v>0.1340382754</v>
      </c>
      <c r="CU523" s="18">
        <f t="shared" si="40"/>
        <v>-1.474421029</v>
      </c>
      <c r="CV523" s="30">
        <v>16.4</v>
      </c>
      <c r="CW523" s="30">
        <v>16.55</v>
      </c>
      <c r="CX523" s="30">
        <v>20.87</v>
      </c>
      <c r="CY523" s="30">
        <v>16.45</v>
      </c>
      <c r="CZ523" s="30">
        <v>18.2</v>
      </c>
      <c r="DA523" s="30">
        <v>17.08</v>
      </c>
      <c r="DB523" s="7">
        <v>0.0</v>
      </c>
      <c r="DC523" s="7">
        <v>0.0</v>
      </c>
      <c r="DD523" s="13" t="str">
        <f t="shared" si="41"/>
        <v> </v>
      </c>
      <c r="DE523" s="7">
        <v>0.0</v>
      </c>
      <c r="DF523" s="7">
        <v>0.0</v>
      </c>
      <c r="DG523" s="7">
        <v>0.0</v>
      </c>
      <c r="DH523" s="7">
        <v>0.0</v>
      </c>
      <c r="DI523" s="7">
        <v>0.0</v>
      </c>
      <c r="DJ523" s="8" t="s">
        <v>4712</v>
      </c>
      <c r="DK523" s="7" t="s">
        <v>4713</v>
      </c>
    </row>
    <row r="524" ht="12.75" customHeight="1">
      <c r="A524" s="7" t="s">
        <v>2426</v>
      </c>
      <c r="B524" s="7" t="s">
        <v>2427</v>
      </c>
      <c r="C524" s="8" t="s">
        <v>325</v>
      </c>
      <c r="D524" s="9" t="s">
        <v>150</v>
      </c>
      <c r="E524" s="7">
        <v>15.0</v>
      </c>
      <c r="F524" s="7">
        <v>2.0</v>
      </c>
      <c r="G524" s="7">
        <v>0.0</v>
      </c>
      <c r="H524" s="24">
        <f t="shared" si="1"/>
        <v>2</v>
      </c>
      <c r="I524" s="25">
        <f t="shared" si="2"/>
        <v>1.01010101</v>
      </c>
      <c r="J524" s="19">
        <v>2.0</v>
      </c>
      <c r="K524" s="19">
        <v>0.0</v>
      </c>
      <c r="L524" s="19">
        <v>0.0</v>
      </c>
      <c r="M524" s="19">
        <v>11.0</v>
      </c>
      <c r="N524" s="19">
        <v>4.0</v>
      </c>
      <c r="O524" s="19">
        <v>5.0</v>
      </c>
      <c r="P524" s="19">
        <v>13.0</v>
      </c>
      <c r="Q524" s="10">
        <f t="shared" si="3"/>
        <v>0.1818181818</v>
      </c>
      <c r="R524" s="10">
        <f t="shared" si="4"/>
        <v>0.1</v>
      </c>
      <c r="S524" s="7">
        <v>7128.0</v>
      </c>
      <c r="T524" s="14">
        <f t="shared" si="5"/>
        <v>7.92</v>
      </c>
      <c r="U524" s="14">
        <v>124.38</v>
      </c>
      <c r="V524" s="14">
        <f t="shared" si="6"/>
        <v>8.292</v>
      </c>
      <c r="W524" s="14">
        <v>574.14</v>
      </c>
      <c r="X524" s="14">
        <f t="shared" si="7"/>
        <v>38.276</v>
      </c>
      <c r="Y524" s="13">
        <f t="shared" si="8"/>
        <v>0.1780621886</v>
      </c>
      <c r="Z524" s="12">
        <f t="shared" si="9"/>
        <v>0</v>
      </c>
      <c r="AA524" s="19">
        <v>6.0</v>
      </c>
      <c r="AB524" s="19">
        <v>20.0</v>
      </c>
      <c r="AC524" s="19">
        <v>11.0</v>
      </c>
      <c r="AD524" s="19">
        <v>1.0</v>
      </c>
      <c r="AE524" s="19">
        <v>4.0</v>
      </c>
      <c r="AF524" s="10">
        <f t="shared" si="10"/>
        <v>0.6666666667</v>
      </c>
      <c r="AG524" s="10">
        <f t="shared" si="11"/>
        <v>0</v>
      </c>
      <c r="AH524" s="10">
        <f t="shared" si="12"/>
        <v>0.6666666667</v>
      </c>
      <c r="AI524" s="19">
        <v>36.0</v>
      </c>
      <c r="AJ524" s="13">
        <f t="shared" si="13"/>
        <v>0.3157894737</v>
      </c>
      <c r="AK524" s="19">
        <v>32.0</v>
      </c>
      <c r="AL524" s="13">
        <f t="shared" si="14"/>
        <v>0.2807017544</v>
      </c>
      <c r="AM524" s="19">
        <v>46.0</v>
      </c>
      <c r="AN524" s="13">
        <f t="shared" si="15"/>
        <v>0.4035087719</v>
      </c>
      <c r="AO524" s="13">
        <f t="shared" si="16"/>
        <v>0.5294117647</v>
      </c>
      <c r="AP524" s="8">
        <v>13.0</v>
      </c>
      <c r="AQ524" s="14">
        <v>5.55</v>
      </c>
      <c r="AR524" s="19">
        <v>16.33</v>
      </c>
      <c r="AS524" s="26">
        <v>19.0</v>
      </c>
      <c r="AT524" s="27">
        <v>-0.292</v>
      </c>
      <c r="AU524" s="8">
        <v>17.0</v>
      </c>
      <c r="AV524" s="27">
        <v>-0.023</v>
      </c>
      <c r="AW524" s="19">
        <v>50.05</v>
      </c>
      <c r="AX524" s="19">
        <v>16.03</v>
      </c>
      <c r="AY524" s="27">
        <v>0.799</v>
      </c>
      <c r="AZ524" s="27">
        <v>-0.94</v>
      </c>
      <c r="BA524" s="19">
        <v>49.25</v>
      </c>
      <c r="BB524" s="13">
        <f t="shared" si="17"/>
        <v>0.0612244898</v>
      </c>
      <c r="BC524" s="28">
        <f t="shared" si="18"/>
        <v>0.9701492537</v>
      </c>
      <c r="BD524" s="26">
        <f t="shared" si="19"/>
        <v>1031.373744</v>
      </c>
      <c r="BE524" s="13">
        <f t="shared" si="20"/>
        <v>0.03137374353</v>
      </c>
      <c r="BF524" s="18">
        <f t="shared" si="21"/>
        <v>1.447178003</v>
      </c>
      <c r="BG524" s="18">
        <f t="shared" si="22"/>
        <v>0.9647853353</v>
      </c>
      <c r="BH524" s="14">
        <f t="shared" si="23"/>
        <v>23.63724071</v>
      </c>
      <c r="BI524" s="14">
        <f t="shared" si="24"/>
        <v>32.32030873</v>
      </c>
      <c r="BJ524" s="14">
        <f t="shared" si="25"/>
        <v>40.52098408</v>
      </c>
      <c r="BK524" s="14">
        <f t="shared" si="26"/>
        <v>52.0984081</v>
      </c>
      <c r="BL524" s="14">
        <f t="shared" si="27"/>
        <v>-11.57742402</v>
      </c>
      <c r="BM524" s="19">
        <v>3.0</v>
      </c>
      <c r="BN524" s="19">
        <v>2.0</v>
      </c>
      <c r="BO524" s="26">
        <v>46.0</v>
      </c>
      <c r="BP524" s="26">
        <v>65.0</v>
      </c>
      <c r="BQ524" s="19">
        <v>17.0</v>
      </c>
      <c r="BR524" s="19">
        <v>18.0</v>
      </c>
      <c r="BS524" s="19">
        <v>18.0</v>
      </c>
      <c r="BT524" s="19">
        <v>23.0</v>
      </c>
      <c r="BU524" s="19">
        <v>36.0</v>
      </c>
      <c r="BV524" s="19">
        <v>37.0</v>
      </c>
      <c r="BW524" s="13">
        <f t="shared" si="28"/>
        <v>0.4931506849</v>
      </c>
      <c r="BX524" s="14">
        <v>-2.43</v>
      </c>
      <c r="BY524" s="29">
        <f t="shared" si="29"/>
        <v>-11.45630638</v>
      </c>
      <c r="BZ524" s="18">
        <f t="shared" si="30"/>
        <v>2.234743576</v>
      </c>
      <c r="CA524" s="18">
        <f t="shared" si="31"/>
        <v>1.203323464</v>
      </c>
      <c r="CB524" s="14">
        <f t="shared" si="32"/>
        <v>27.50453633</v>
      </c>
      <c r="CC524" s="14">
        <f t="shared" si="33"/>
        <v>27.50453633</v>
      </c>
      <c r="CD524" s="14">
        <f t="shared" si="34"/>
        <v>50.10982712</v>
      </c>
      <c r="CE524" s="14">
        <f t="shared" si="35"/>
        <v>50.71148885</v>
      </c>
      <c r="CF524" s="14">
        <f t="shared" si="36"/>
        <v>-10.97576229</v>
      </c>
      <c r="CG524" s="7">
        <v>698.066667</v>
      </c>
      <c r="CH524" s="7">
        <v>26.0</v>
      </c>
      <c r="CI524" s="7">
        <v>14.0</v>
      </c>
      <c r="CJ524" s="26">
        <v>294.0</v>
      </c>
      <c r="CK524" s="7">
        <v>306.0</v>
      </c>
      <c r="CL524" s="7">
        <v>125.0</v>
      </c>
      <c r="CM524" s="7">
        <v>135.0</v>
      </c>
      <c r="CN524" s="7">
        <v>138.0</v>
      </c>
      <c r="CO524" s="7">
        <v>135.0</v>
      </c>
      <c r="CP524" s="19">
        <v>1.0</v>
      </c>
      <c r="CQ524" s="19">
        <v>1.0</v>
      </c>
      <c r="CR524" s="26">
        <f t="shared" si="37"/>
        <v>0</v>
      </c>
      <c r="CS524" s="18">
        <f t="shared" si="38"/>
        <v>0.5050505051</v>
      </c>
      <c r="CT524" s="18">
        <f t="shared" si="39"/>
        <v>0.5050505051</v>
      </c>
      <c r="CU524" s="18">
        <f t="shared" si="40"/>
        <v>0</v>
      </c>
      <c r="CV524" s="30">
        <v>3.49</v>
      </c>
      <c r="CW524" s="30">
        <v>4.12</v>
      </c>
      <c r="CX524" s="30">
        <v>3.41</v>
      </c>
      <c r="CY524" s="30">
        <v>4.91</v>
      </c>
      <c r="CZ524" s="30">
        <v>3.38</v>
      </c>
      <c r="DA524" s="30">
        <v>3.69</v>
      </c>
      <c r="DB524" s="7">
        <v>46.0</v>
      </c>
      <c r="DC524" s="7">
        <v>55.0</v>
      </c>
      <c r="DD524" s="13">
        <f t="shared" si="41"/>
        <v>0.4554455446</v>
      </c>
      <c r="DE524" s="7">
        <v>-1.0</v>
      </c>
      <c r="DF524" s="7">
        <v>-8.0</v>
      </c>
      <c r="DG524" s="7">
        <v>30.0</v>
      </c>
      <c r="DH524" s="7">
        <v>41.0</v>
      </c>
      <c r="DI524" s="7">
        <v>30.0</v>
      </c>
      <c r="DJ524" s="8" t="s">
        <v>4714</v>
      </c>
      <c r="DK524" s="7" t="s">
        <v>4715</v>
      </c>
    </row>
    <row r="525" ht="12.75" customHeight="1">
      <c r="A525" s="7" t="s">
        <v>2193</v>
      </c>
      <c r="B525" s="7" t="s">
        <v>2429</v>
      </c>
      <c r="C525" s="8" t="s">
        <v>399</v>
      </c>
      <c r="D525" s="9" t="s">
        <v>159</v>
      </c>
      <c r="E525" s="7">
        <v>3.0</v>
      </c>
      <c r="F525" s="7">
        <v>0.0</v>
      </c>
      <c r="G525" s="7">
        <v>0.0</v>
      </c>
      <c r="H525" s="24">
        <f t="shared" si="1"/>
        <v>0</v>
      </c>
      <c r="I525" s="25">
        <f t="shared" si="2"/>
        <v>0</v>
      </c>
      <c r="J525" s="19">
        <v>0.0</v>
      </c>
      <c r="K525" s="19">
        <v>0.0</v>
      </c>
      <c r="L525" s="19">
        <v>0.0</v>
      </c>
      <c r="M525" s="19">
        <v>3.0</v>
      </c>
      <c r="N525" s="19">
        <v>1.0</v>
      </c>
      <c r="O525" s="19">
        <v>1.0</v>
      </c>
      <c r="P525" s="19">
        <v>5.0</v>
      </c>
      <c r="Q525" s="10">
        <f t="shared" si="3"/>
        <v>0</v>
      </c>
      <c r="R525" s="10">
        <f t="shared" si="4"/>
        <v>0</v>
      </c>
      <c r="S525" s="7">
        <v>1562.0</v>
      </c>
      <c r="T525" s="14">
        <f t="shared" si="5"/>
        <v>8.677777778</v>
      </c>
      <c r="U525" s="14">
        <v>27.67</v>
      </c>
      <c r="V525" s="14">
        <f t="shared" si="6"/>
        <v>9.223333333</v>
      </c>
      <c r="W525" s="14">
        <v>101.83</v>
      </c>
      <c r="X525" s="14">
        <f t="shared" si="7"/>
        <v>33.94333333</v>
      </c>
      <c r="Y525" s="13">
        <f t="shared" si="8"/>
        <v>0.2136679537</v>
      </c>
      <c r="Z525" s="12">
        <f t="shared" si="9"/>
        <v>0</v>
      </c>
      <c r="AA525" s="19">
        <v>1.0</v>
      </c>
      <c r="AB525" s="19">
        <v>4.0</v>
      </c>
      <c r="AC525" s="19">
        <v>4.0</v>
      </c>
      <c r="AD525" s="19">
        <v>0.0</v>
      </c>
      <c r="AE525" s="19">
        <v>1.0</v>
      </c>
      <c r="AF525" s="10">
        <f t="shared" si="10"/>
        <v>0</v>
      </c>
      <c r="AG525" s="10">
        <f t="shared" si="11"/>
        <v>0</v>
      </c>
      <c r="AH525" s="10">
        <f t="shared" si="12"/>
        <v>0</v>
      </c>
      <c r="AI525" s="19">
        <v>6.0</v>
      </c>
      <c r="AJ525" s="13">
        <f t="shared" si="13"/>
        <v>0.2857142857</v>
      </c>
      <c r="AK525" s="19">
        <v>6.0</v>
      </c>
      <c r="AL525" s="13">
        <f t="shared" si="14"/>
        <v>0.2857142857</v>
      </c>
      <c r="AM525" s="19">
        <v>9.0</v>
      </c>
      <c r="AN525" s="13">
        <f t="shared" si="15"/>
        <v>0.4285714286</v>
      </c>
      <c r="AO525" s="13">
        <f t="shared" si="16"/>
        <v>0.5</v>
      </c>
      <c r="AP525" s="8">
        <v>7.0</v>
      </c>
      <c r="AQ525" s="14">
        <v>9.26</v>
      </c>
      <c r="AR525" s="19">
        <v>16.42</v>
      </c>
      <c r="AS525" s="26">
        <v>15.0</v>
      </c>
      <c r="AT525" s="27">
        <v>0.594</v>
      </c>
      <c r="AU525" s="8">
        <v>3.0</v>
      </c>
      <c r="AV525" s="27">
        <v>-2.112</v>
      </c>
      <c r="AW525" s="19">
        <v>47.77</v>
      </c>
      <c r="AX525" s="19">
        <v>16.23</v>
      </c>
      <c r="AY525" s="27">
        <v>-4.024</v>
      </c>
      <c r="AZ525" s="27">
        <v>1.827</v>
      </c>
      <c r="BA525" s="19">
        <v>51.46</v>
      </c>
      <c r="BB525" s="13">
        <f t="shared" si="17"/>
        <v>0</v>
      </c>
      <c r="BC525" s="28">
        <f t="shared" si="18"/>
        <v>0.9090909091</v>
      </c>
      <c r="BD525" s="26">
        <f t="shared" si="19"/>
        <v>909.0909091</v>
      </c>
      <c r="BE525" s="13">
        <f t="shared" si="20"/>
        <v>-0.09090909091</v>
      </c>
      <c r="BF525" s="18">
        <f t="shared" si="21"/>
        <v>0</v>
      </c>
      <c r="BG525" s="18">
        <f t="shared" si="22"/>
        <v>2.168413444</v>
      </c>
      <c r="BH525" s="14">
        <f t="shared" si="23"/>
        <v>17.34730755</v>
      </c>
      <c r="BI525" s="14">
        <f t="shared" si="24"/>
        <v>23.85254789</v>
      </c>
      <c r="BJ525" s="14">
        <f t="shared" si="25"/>
        <v>39.03144199</v>
      </c>
      <c r="BK525" s="14">
        <f t="shared" si="26"/>
        <v>56.37874955</v>
      </c>
      <c r="BL525" s="14">
        <f t="shared" si="27"/>
        <v>-17.34730755</v>
      </c>
      <c r="BM525" s="19">
        <v>0.0</v>
      </c>
      <c r="BN525" s="19">
        <v>1.0</v>
      </c>
      <c r="BO525" s="26">
        <v>8.0</v>
      </c>
      <c r="BP525" s="26">
        <v>10.0</v>
      </c>
      <c r="BQ525" s="19">
        <v>7.0</v>
      </c>
      <c r="BR525" s="19">
        <v>9.0</v>
      </c>
      <c r="BS525" s="19">
        <v>3.0</v>
      </c>
      <c r="BT525" s="19">
        <v>6.0</v>
      </c>
      <c r="BU525" s="19">
        <v>13.0</v>
      </c>
      <c r="BV525" s="19">
        <v>11.0</v>
      </c>
      <c r="BW525" s="13">
        <f t="shared" si="28"/>
        <v>0.5416666667</v>
      </c>
      <c r="BX525" s="14">
        <v>11.01</v>
      </c>
      <c r="BY525" s="29">
        <f t="shared" si="29"/>
        <v>-21.37630755</v>
      </c>
      <c r="BZ525" s="18">
        <f t="shared" si="30"/>
        <v>2.331304241</v>
      </c>
      <c r="CA525" s="18">
        <f t="shared" si="31"/>
        <v>2.797565089</v>
      </c>
      <c r="CB525" s="14">
        <f t="shared" si="32"/>
        <v>23.77930326</v>
      </c>
      <c r="CC525" s="14">
        <f t="shared" si="33"/>
        <v>26.57686835</v>
      </c>
      <c r="CD525" s="14">
        <f t="shared" si="34"/>
        <v>47.55860652</v>
      </c>
      <c r="CE525" s="14">
        <f t="shared" si="35"/>
        <v>58.28260603</v>
      </c>
      <c r="CF525" s="14">
        <f t="shared" si="36"/>
        <v>-6.623308044</v>
      </c>
      <c r="CG525" s="7">
        <v>128.683333</v>
      </c>
      <c r="CH525" s="7">
        <v>5.0</v>
      </c>
      <c r="CI525" s="7">
        <v>6.0</v>
      </c>
      <c r="CJ525" s="26">
        <v>46.0</v>
      </c>
      <c r="CK525" s="7">
        <v>51.0</v>
      </c>
      <c r="CL525" s="7">
        <v>24.0</v>
      </c>
      <c r="CM525" s="7">
        <v>38.0</v>
      </c>
      <c r="CN525" s="7">
        <v>27.0</v>
      </c>
      <c r="CO525" s="7">
        <v>30.0</v>
      </c>
      <c r="CP525" s="19">
        <v>0.0</v>
      </c>
      <c r="CQ525" s="19">
        <v>2.0</v>
      </c>
      <c r="CR525" s="26">
        <f t="shared" si="37"/>
        <v>2</v>
      </c>
      <c r="CS525" s="18">
        <f t="shared" si="38"/>
        <v>0</v>
      </c>
      <c r="CT525" s="18">
        <f t="shared" si="39"/>
        <v>4.609475032</v>
      </c>
      <c r="CU525" s="18">
        <f t="shared" si="40"/>
        <v>4.609475032</v>
      </c>
      <c r="CV525" s="30">
        <v>0.8</v>
      </c>
      <c r="CW525" s="30">
        <v>0.72</v>
      </c>
      <c r="CX525" s="30">
        <v>0.5700000000000001</v>
      </c>
      <c r="CY525" s="30">
        <v>3.53</v>
      </c>
      <c r="CZ525" s="30">
        <v>0.88</v>
      </c>
      <c r="DA525" s="30">
        <v>2.07</v>
      </c>
      <c r="DB525" s="7">
        <v>0.0</v>
      </c>
      <c r="DC525" s="7">
        <v>0.0</v>
      </c>
      <c r="DD525" s="13" t="str">
        <f t="shared" si="41"/>
        <v> </v>
      </c>
      <c r="DE525" s="7">
        <v>0.0</v>
      </c>
      <c r="DF525" s="7">
        <v>0.0</v>
      </c>
      <c r="DG525" s="7">
        <v>0.0</v>
      </c>
      <c r="DH525" s="7">
        <v>0.0</v>
      </c>
      <c r="DI525" s="7">
        <v>0.0</v>
      </c>
      <c r="DJ525" s="8" t="s">
        <v>4716</v>
      </c>
      <c r="DK525" s="7" t="s">
        <v>4717</v>
      </c>
    </row>
    <row r="526" ht="12.75" customHeight="1">
      <c r="A526" s="7" t="s">
        <v>350</v>
      </c>
      <c r="B526" s="7" t="s">
        <v>2432</v>
      </c>
      <c r="C526" s="8" t="s">
        <v>166</v>
      </c>
      <c r="D526" s="9" t="s">
        <v>255</v>
      </c>
      <c r="E526" s="7">
        <v>82.0</v>
      </c>
      <c r="F526" s="7">
        <v>7.0</v>
      </c>
      <c r="G526" s="7">
        <v>5.0</v>
      </c>
      <c r="H526" s="24">
        <f t="shared" si="1"/>
        <v>12</v>
      </c>
      <c r="I526" s="25">
        <f t="shared" si="2"/>
        <v>0.9158751696</v>
      </c>
      <c r="J526" s="19">
        <v>7.0</v>
      </c>
      <c r="K526" s="19">
        <v>2.0</v>
      </c>
      <c r="L526" s="19">
        <v>3.0</v>
      </c>
      <c r="M526" s="19">
        <v>63.0</v>
      </c>
      <c r="N526" s="19">
        <v>18.0</v>
      </c>
      <c r="O526" s="19">
        <v>13.0</v>
      </c>
      <c r="P526" s="19">
        <v>68.0</v>
      </c>
      <c r="Q526" s="10">
        <f t="shared" si="3"/>
        <v>0.1111111111</v>
      </c>
      <c r="R526" s="10">
        <f t="shared" si="4"/>
        <v>0.07446808511</v>
      </c>
      <c r="S526" s="7">
        <v>47168.0</v>
      </c>
      <c r="T526" s="14">
        <f t="shared" si="5"/>
        <v>9.58699187</v>
      </c>
      <c r="U526" s="14">
        <v>769.51</v>
      </c>
      <c r="V526" s="14">
        <f t="shared" si="6"/>
        <v>9.384268293</v>
      </c>
      <c r="W526" s="14">
        <v>3118.6</v>
      </c>
      <c r="X526" s="14">
        <f t="shared" si="7"/>
        <v>38.03170732</v>
      </c>
      <c r="Y526" s="13">
        <f t="shared" si="8"/>
        <v>0.1979136393</v>
      </c>
      <c r="Z526" s="12">
        <f t="shared" si="9"/>
        <v>28.08695652</v>
      </c>
      <c r="AA526" s="19">
        <v>25.0</v>
      </c>
      <c r="AB526" s="19">
        <v>229.0</v>
      </c>
      <c r="AC526" s="19">
        <v>67.0</v>
      </c>
      <c r="AD526" s="19">
        <v>2.0</v>
      </c>
      <c r="AE526" s="19">
        <v>6.0</v>
      </c>
      <c r="AF526" s="10">
        <f t="shared" si="10"/>
        <v>0.3043478261</v>
      </c>
      <c r="AG526" s="10">
        <f t="shared" si="11"/>
        <v>0.2173913043</v>
      </c>
      <c r="AH526" s="10">
        <f t="shared" si="12"/>
        <v>0.5217391304</v>
      </c>
      <c r="AI526" s="19">
        <v>150.0</v>
      </c>
      <c r="AJ526" s="13">
        <f t="shared" si="13"/>
        <v>0.2177068215</v>
      </c>
      <c r="AK526" s="19">
        <v>244.0</v>
      </c>
      <c r="AL526" s="13">
        <f t="shared" si="14"/>
        <v>0.3541364296</v>
      </c>
      <c r="AM526" s="19">
        <v>295.0</v>
      </c>
      <c r="AN526" s="13">
        <f t="shared" si="15"/>
        <v>0.4281567489</v>
      </c>
      <c r="AO526" s="13">
        <f t="shared" si="16"/>
        <v>0.3807106599</v>
      </c>
      <c r="AP526" s="8">
        <v>3.0</v>
      </c>
      <c r="AQ526" s="14">
        <v>-10.5</v>
      </c>
      <c r="AR526" s="19">
        <v>16.94</v>
      </c>
      <c r="AS526" s="26">
        <v>12.0</v>
      </c>
      <c r="AT526" s="27">
        <v>-0.533</v>
      </c>
      <c r="AU526" s="8">
        <v>12.0</v>
      </c>
      <c r="AV526" s="27">
        <v>0.218</v>
      </c>
      <c r="AW526" s="19">
        <v>50.24</v>
      </c>
      <c r="AX526" s="19">
        <v>16.92</v>
      </c>
      <c r="AY526" s="27">
        <v>-1.207</v>
      </c>
      <c r="AZ526" s="27">
        <v>-13.354</v>
      </c>
      <c r="BA526" s="19">
        <v>44.18</v>
      </c>
      <c r="BB526" s="13">
        <f t="shared" si="17"/>
        <v>0.07120743034</v>
      </c>
      <c r="BC526" s="28">
        <f t="shared" si="18"/>
        <v>0.9422110553</v>
      </c>
      <c r="BD526" s="26">
        <f t="shared" si="19"/>
        <v>1013.418486</v>
      </c>
      <c r="BE526" s="13">
        <f t="shared" si="20"/>
        <v>0.01341848562</v>
      </c>
      <c r="BF526" s="18">
        <f t="shared" si="21"/>
        <v>1.793349014</v>
      </c>
      <c r="BG526" s="18">
        <f t="shared" si="22"/>
        <v>1.793349014</v>
      </c>
      <c r="BH526" s="14">
        <f t="shared" si="23"/>
        <v>25.1848579</v>
      </c>
      <c r="BI526" s="14">
        <f t="shared" si="24"/>
        <v>31.03273512</v>
      </c>
      <c r="BJ526" s="14">
        <f t="shared" si="25"/>
        <v>45.37952723</v>
      </c>
      <c r="BK526" s="14">
        <f t="shared" si="26"/>
        <v>59.10254578</v>
      </c>
      <c r="BL526" s="14">
        <f t="shared" si="27"/>
        <v>-13.72301854</v>
      </c>
      <c r="BM526" s="19">
        <v>23.0</v>
      </c>
      <c r="BN526" s="19">
        <v>23.0</v>
      </c>
      <c r="BO526" s="26">
        <v>300.0</v>
      </c>
      <c r="BP526" s="26">
        <v>375.0</v>
      </c>
      <c r="BQ526" s="19">
        <v>129.0</v>
      </c>
      <c r="BR526" s="19">
        <v>159.0</v>
      </c>
      <c r="BS526" s="19">
        <v>130.0</v>
      </c>
      <c r="BT526" s="19">
        <v>201.0</v>
      </c>
      <c r="BU526" s="19">
        <v>280.0</v>
      </c>
      <c r="BV526" s="19">
        <v>354.0</v>
      </c>
      <c r="BW526" s="13">
        <f t="shared" si="28"/>
        <v>0.4416403785</v>
      </c>
      <c r="BX526" s="14">
        <v>1.0</v>
      </c>
      <c r="BY526" s="29">
        <f t="shared" si="29"/>
        <v>2.621925618</v>
      </c>
      <c r="BZ526" s="18">
        <f t="shared" si="30"/>
        <v>2.1275229</v>
      </c>
      <c r="CA526" s="18">
        <f t="shared" si="31"/>
        <v>2.312524892</v>
      </c>
      <c r="CB526" s="14">
        <f t="shared" si="32"/>
        <v>27.30321056</v>
      </c>
      <c r="CC526" s="14">
        <f t="shared" si="33"/>
        <v>31.959094</v>
      </c>
      <c r="CD526" s="14">
        <f t="shared" si="34"/>
        <v>49.22594653</v>
      </c>
      <c r="CE526" s="14">
        <f t="shared" si="35"/>
        <v>62.20691959</v>
      </c>
      <c r="CF526" s="14">
        <f t="shared" si="36"/>
        <v>-0.7420454852</v>
      </c>
      <c r="CG526" s="7">
        <v>3891.85</v>
      </c>
      <c r="CH526" s="7">
        <v>138.0</v>
      </c>
      <c r="CI526" s="7">
        <v>150.0</v>
      </c>
      <c r="CJ526" s="26">
        <v>1633.0</v>
      </c>
      <c r="CK526" s="7">
        <v>1923.0</v>
      </c>
      <c r="CL526" s="7">
        <v>636.0</v>
      </c>
      <c r="CM526" s="7">
        <v>839.0</v>
      </c>
      <c r="CN526" s="7">
        <v>786.0</v>
      </c>
      <c r="CO526" s="7">
        <v>1123.0</v>
      </c>
      <c r="CP526" s="19">
        <v>15.0</v>
      </c>
      <c r="CQ526" s="19">
        <v>8.0</v>
      </c>
      <c r="CR526" s="26">
        <f t="shared" si="37"/>
        <v>-7</v>
      </c>
      <c r="CS526" s="18">
        <f t="shared" si="38"/>
        <v>1.144843962</v>
      </c>
      <c r="CT526" s="18">
        <f t="shared" si="39"/>
        <v>0.6105834464</v>
      </c>
      <c r="CU526" s="18">
        <f t="shared" si="40"/>
        <v>-0.5342605156</v>
      </c>
      <c r="CV526" s="30">
        <v>23.44</v>
      </c>
      <c r="CW526" s="30">
        <v>27.66</v>
      </c>
      <c r="CX526" s="30">
        <v>23.27</v>
      </c>
      <c r="CY526" s="30">
        <v>40.96</v>
      </c>
      <c r="CZ526" s="30">
        <v>21.56</v>
      </c>
      <c r="DA526" s="30">
        <v>39.04</v>
      </c>
      <c r="DB526" s="7">
        <v>1.0</v>
      </c>
      <c r="DC526" s="7">
        <v>0.0</v>
      </c>
      <c r="DD526" s="13">
        <f t="shared" si="41"/>
        <v>1</v>
      </c>
      <c r="DE526" s="7">
        <v>0.01</v>
      </c>
      <c r="DF526" s="7">
        <v>0.24</v>
      </c>
      <c r="DG526" s="7">
        <v>0.0</v>
      </c>
      <c r="DH526" s="7">
        <v>0.0</v>
      </c>
      <c r="DI526" s="7">
        <v>1.0</v>
      </c>
      <c r="DJ526" s="8" t="s">
        <v>4718</v>
      </c>
      <c r="DK526" s="7" t="s">
        <v>4719</v>
      </c>
    </row>
    <row r="527" ht="12.75" customHeight="1">
      <c r="A527" s="7" t="s">
        <v>2435</v>
      </c>
      <c r="B527" s="7" t="s">
        <v>2436</v>
      </c>
      <c r="C527" s="8" t="s">
        <v>197</v>
      </c>
      <c r="D527" s="9" t="s">
        <v>174</v>
      </c>
      <c r="E527" s="7">
        <v>81.0</v>
      </c>
      <c r="F527" s="7">
        <v>2.0</v>
      </c>
      <c r="G527" s="7">
        <v>10.0</v>
      </c>
      <c r="H527" s="24">
        <f t="shared" si="1"/>
        <v>12</v>
      </c>
      <c r="I527" s="25">
        <f t="shared" si="2"/>
        <v>0.5293533801</v>
      </c>
      <c r="J527" s="19">
        <v>2.0</v>
      </c>
      <c r="K527" s="19">
        <v>5.0</v>
      </c>
      <c r="L527" s="19">
        <v>5.0</v>
      </c>
      <c r="M527" s="19">
        <v>84.0</v>
      </c>
      <c r="N527" s="19">
        <v>53.0</v>
      </c>
      <c r="O527" s="19">
        <v>78.0</v>
      </c>
      <c r="P527" s="19">
        <v>41.0</v>
      </c>
      <c r="Q527" s="10">
        <f t="shared" si="3"/>
        <v>0.02380952381</v>
      </c>
      <c r="R527" s="10">
        <f t="shared" si="4"/>
        <v>0.009302325581</v>
      </c>
      <c r="S527" s="7">
        <v>81609.0</v>
      </c>
      <c r="T527" s="14">
        <f t="shared" si="5"/>
        <v>16.79197531</v>
      </c>
      <c r="U527" s="14">
        <v>1331.33</v>
      </c>
      <c r="V527" s="14">
        <f t="shared" si="6"/>
        <v>16.43617284</v>
      </c>
      <c r="W527" s="14">
        <v>2567.03</v>
      </c>
      <c r="X527" s="14">
        <f t="shared" si="7"/>
        <v>31.6917284</v>
      </c>
      <c r="Y527" s="13">
        <f t="shared" si="8"/>
        <v>0.3415102761</v>
      </c>
      <c r="Z527" s="12">
        <f t="shared" si="9"/>
        <v>77.76595745</v>
      </c>
      <c r="AA527" s="19">
        <v>70.0</v>
      </c>
      <c r="AB527" s="19">
        <v>180.0</v>
      </c>
      <c r="AC527" s="19">
        <v>148.0</v>
      </c>
      <c r="AD527" s="19">
        <v>46.0</v>
      </c>
      <c r="AE527" s="19">
        <v>16.0</v>
      </c>
      <c r="AF527" s="10">
        <f t="shared" si="10"/>
        <v>0.04255319149</v>
      </c>
      <c r="AG527" s="10">
        <f t="shared" si="11"/>
        <v>0.2127659574</v>
      </c>
      <c r="AH527" s="10">
        <f t="shared" si="12"/>
        <v>0.2553191489</v>
      </c>
      <c r="AI527" s="19">
        <v>485.0</v>
      </c>
      <c r="AJ527" s="13">
        <f t="shared" si="13"/>
        <v>0.3547915143</v>
      </c>
      <c r="AK527" s="19">
        <v>374.0</v>
      </c>
      <c r="AL527" s="13">
        <f t="shared" si="14"/>
        <v>0.2735918069</v>
      </c>
      <c r="AM527" s="19">
        <v>508.0</v>
      </c>
      <c r="AN527" s="13">
        <f t="shared" si="15"/>
        <v>0.3716166789</v>
      </c>
      <c r="AO527" s="13">
        <f t="shared" si="16"/>
        <v>0.5646100116</v>
      </c>
      <c r="AP527" s="8">
        <v>5.0</v>
      </c>
      <c r="AQ527" s="14">
        <v>0.73</v>
      </c>
      <c r="AR527" s="19">
        <v>17.43</v>
      </c>
      <c r="AS527" s="26">
        <v>4.0</v>
      </c>
      <c r="AT527" s="27">
        <v>0.449</v>
      </c>
      <c r="AU527" s="8">
        <v>4.0</v>
      </c>
      <c r="AV527" s="27">
        <v>-0.536</v>
      </c>
      <c r="AW527" s="19">
        <v>49.75</v>
      </c>
      <c r="AX527" s="19">
        <v>17.69</v>
      </c>
      <c r="AY527" s="27">
        <v>1.736</v>
      </c>
      <c r="AZ527" s="27">
        <v>13.938</v>
      </c>
      <c r="BA527" s="19">
        <v>56.1</v>
      </c>
      <c r="BB527" s="13">
        <f t="shared" si="17"/>
        <v>0.06429548564</v>
      </c>
      <c r="BC527" s="28">
        <f t="shared" si="18"/>
        <v>0.9335664336</v>
      </c>
      <c r="BD527" s="26">
        <f t="shared" si="19"/>
        <v>997.8619192</v>
      </c>
      <c r="BE527" s="13">
        <f t="shared" si="20"/>
        <v>-0.002138080797</v>
      </c>
      <c r="BF527" s="18">
        <f t="shared" si="21"/>
        <v>2.118182569</v>
      </c>
      <c r="BG527" s="18">
        <f t="shared" si="22"/>
        <v>1.712573141</v>
      </c>
      <c r="BH527" s="14">
        <f t="shared" si="23"/>
        <v>32.94449911</v>
      </c>
      <c r="BI527" s="14">
        <f t="shared" si="24"/>
        <v>25.77873255</v>
      </c>
      <c r="BJ527" s="14">
        <f t="shared" si="25"/>
        <v>63.18493537</v>
      </c>
      <c r="BK527" s="14">
        <f t="shared" si="26"/>
        <v>45.60852681</v>
      </c>
      <c r="BL527" s="14">
        <f t="shared" si="27"/>
        <v>17.57640855</v>
      </c>
      <c r="BM527" s="19">
        <v>47.0</v>
      </c>
      <c r="BN527" s="19">
        <v>38.0</v>
      </c>
      <c r="BO527" s="26">
        <v>684.0</v>
      </c>
      <c r="BP527" s="26">
        <v>534.0</v>
      </c>
      <c r="BQ527" s="19">
        <v>344.0</v>
      </c>
      <c r="BR527" s="19">
        <v>200.0</v>
      </c>
      <c r="BS527" s="19">
        <v>327.0</v>
      </c>
      <c r="BT527" s="19">
        <v>240.0</v>
      </c>
      <c r="BU527" s="19">
        <v>665.0</v>
      </c>
      <c r="BV527" s="19">
        <v>532.0</v>
      </c>
      <c r="BW527" s="13">
        <f t="shared" si="28"/>
        <v>0.5555555556</v>
      </c>
      <c r="BX527" s="14">
        <v>1.3</v>
      </c>
      <c r="BY527" s="29">
        <f t="shared" si="29"/>
        <v>1.461768274</v>
      </c>
      <c r="BZ527" s="18">
        <f t="shared" si="30"/>
        <v>2.14008947</v>
      </c>
      <c r="CA527" s="18">
        <f t="shared" si="31"/>
        <v>1.801370273</v>
      </c>
      <c r="CB527" s="14">
        <f t="shared" si="32"/>
        <v>31.62405591</v>
      </c>
      <c r="CC527" s="14">
        <f t="shared" si="33"/>
        <v>26.05058549</v>
      </c>
      <c r="CD527" s="14">
        <f t="shared" si="34"/>
        <v>62.46289913</v>
      </c>
      <c r="CE527" s="14">
        <f t="shared" si="35"/>
        <v>48.09812593</v>
      </c>
      <c r="CF527" s="14">
        <f t="shared" si="36"/>
        <v>3.211635349</v>
      </c>
      <c r="CG527" s="7">
        <v>3897.033333</v>
      </c>
      <c r="CH527" s="7">
        <v>139.0</v>
      </c>
      <c r="CI527" s="7">
        <v>117.0</v>
      </c>
      <c r="CJ527" s="26">
        <v>1915.0</v>
      </c>
      <c r="CK527" s="7">
        <v>1575.0</v>
      </c>
      <c r="CL527" s="7">
        <v>981.0</v>
      </c>
      <c r="CM527" s="7">
        <v>661.0</v>
      </c>
      <c r="CN527" s="7">
        <v>1022.0</v>
      </c>
      <c r="CO527" s="7">
        <v>771.0</v>
      </c>
      <c r="CP527" s="19">
        <v>24.0</v>
      </c>
      <c r="CQ527" s="19">
        <v>11.0</v>
      </c>
      <c r="CR527" s="26">
        <f t="shared" si="37"/>
        <v>-13</v>
      </c>
      <c r="CS527" s="18">
        <f t="shared" si="38"/>
        <v>1.05870676</v>
      </c>
      <c r="CT527" s="18">
        <f t="shared" si="39"/>
        <v>0.4852405985</v>
      </c>
      <c r="CU527" s="18">
        <f t="shared" si="40"/>
        <v>-0.5734661618</v>
      </c>
      <c r="CV527" s="30">
        <v>53.91</v>
      </c>
      <c r="CW527" s="30">
        <v>45.65</v>
      </c>
      <c r="CX527" s="30">
        <v>50.55</v>
      </c>
      <c r="CY527" s="30">
        <v>38.2</v>
      </c>
      <c r="CZ527" s="30">
        <v>53.99</v>
      </c>
      <c r="DA527" s="30">
        <v>43.89</v>
      </c>
      <c r="DB527" s="7">
        <v>0.0</v>
      </c>
      <c r="DC527" s="7">
        <v>0.0</v>
      </c>
      <c r="DD527" s="13" t="str">
        <f t="shared" si="41"/>
        <v> </v>
      </c>
      <c r="DE527" s="7">
        <v>0.0</v>
      </c>
      <c r="DF527" s="7">
        <v>0.0</v>
      </c>
      <c r="DG527" s="7">
        <v>0.0</v>
      </c>
      <c r="DH527" s="7">
        <v>0.0</v>
      </c>
      <c r="DI527" s="7">
        <v>0.0</v>
      </c>
      <c r="DJ527" s="8" t="s">
        <v>4720</v>
      </c>
      <c r="DK527" s="7" t="s">
        <v>4721</v>
      </c>
    </row>
    <row r="528" ht="12.75" customHeight="1">
      <c r="A528" s="7" t="s">
        <v>235</v>
      </c>
      <c r="B528" s="7" t="s">
        <v>2441</v>
      </c>
      <c r="C528" s="8" t="s">
        <v>222</v>
      </c>
      <c r="D528" s="9" t="s">
        <v>238</v>
      </c>
      <c r="E528" s="7">
        <v>1.0</v>
      </c>
      <c r="F528" s="7">
        <v>0.0</v>
      </c>
      <c r="G528" s="7">
        <v>0.0</v>
      </c>
      <c r="H528" s="24">
        <f t="shared" si="1"/>
        <v>0</v>
      </c>
      <c r="I528" s="25">
        <f t="shared" si="2"/>
        <v>0</v>
      </c>
      <c r="J528" s="19">
        <v>0.0</v>
      </c>
      <c r="K528" s="19">
        <v>0.0</v>
      </c>
      <c r="L528" s="19">
        <v>0.0</v>
      </c>
      <c r="M528" s="19">
        <v>0.0</v>
      </c>
      <c r="N528" s="19">
        <v>0.0</v>
      </c>
      <c r="O528" s="19">
        <v>1.0</v>
      </c>
      <c r="P528" s="19">
        <v>1.0</v>
      </c>
      <c r="Q528" s="10">
        <f t="shared" si="3"/>
        <v>0</v>
      </c>
      <c r="R528" s="10">
        <f t="shared" si="4"/>
        <v>0</v>
      </c>
      <c r="S528" s="7">
        <v>707.0</v>
      </c>
      <c r="T528" s="14">
        <f t="shared" si="5"/>
        <v>11.78333333</v>
      </c>
      <c r="U528" s="14">
        <v>12.29</v>
      </c>
      <c r="V528" s="14">
        <f t="shared" si="6"/>
        <v>12.29</v>
      </c>
      <c r="W528" s="14">
        <v>35.88</v>
      </c>
      <c r="X528" s="14">
        <f t="shared" si="7"/>
        <v>35.88</v>
      </c>
      <c r="Y528" s="13">
        <f t="shared" si="8"/>
        <v>0.2551380527</v>
      </c>
      <c r="Z528" s="12">
        <f t="shared" si="9"/>
        <v>0</v>
      </c>
      <c r="AA528" s="19">
        <v>0.0</v>
      </c>
      <c r="AB528" s="19">
        <v>2.0</v>
      </c>
      <c r="AC528" s="19">
        <v>0.0</v>
      </c>
      <c r="AD528" s="19">
        <v>0.0</v>
      </c>
      <c r="AE528" s="19">
        <v>1.0</v>
      </c>
      <c r="AF528" s="10">
        <f t="shared" si="10"/>
        <v>0</v>
      </c>
      <c r="AG528" s="10">
        <f t="shared" si="11"/>
        <v>0</v>
      </c>
      <c r="AH528" s="10">
        <f t="shared" si="12"/>
        <v>0</v>
      </c>
      <c r="AI528" s="19">
        <v>5.0</v>
      </c>
      <c r="AJ528" s="13">
        <f t="shared" si="13"/>
        <v>0.2941176471</v>
      </c>
      <c r="AK528" s="19">
        <v>7.0</v>
      </c>
      <c r="AL528" s="13">
        <f t="shared" si="14"/>
        <v>0.4117647059</v>
      </c>
      <c r="AM528" s="19">
        <v>5.0</v>
      </c>
      <c r="AN528" s="13">
        <f t="shared" si="15"/>
        <v>0.2941176471</v>
      </c>
      <c r="AO528" s="13">
        <f t="shared" si="16"/>
        <v>0.4166666667</v>
      </c>
      <c r="AP528" s="8">
        <v>3.0</v>
      </c>
      <c r="AQ528" s="14">
        <v>-12.88</v>
      </c>
      <c r="AR528" s="19">
        <v>15.74</v>
      </c>
      <c r="AS528" s="26">
        <v>17.0</v>
      </c>
      <c r="AT528" s="27">
        <v>-3.411</v>
      </c>
      <c r="AU528" s="8">
        <v>17.0</v>
      </c>
      <c r="AV528" s="27">
        <v>0.381</v>
      </c>
      <c r="AW528" s="19">
        <v>50.48</v>
      </c>
      <c r="AX528" s="19">
        <v>15.41</v>
      </c>
      <c r="AY528" s="27">
        <v>-2.867</v>
      </c>
      <c r="AZ528" s="27">
        <v>-1.323</v>
      </c>
      <c r="BA528" s="19">
        <v>48.41</v>
      </c>
      <c r="BB528" s="13">
        <f t="shared" si="17"/>
        <v>0</v>
      </c>
      <c r="BC528" s="28">
        <f t="shared" si="18"/>
        <v>1</v>
      </c>
      <c r="BD528" s="26">
        <f t="shared" si="19"/>
        <v>1000</v>
      </c>
      <c r="BE528" s="13">
        <f t="shared" si="20"/>
        <v>0</v>
      </c>
      <c r="BF528" s="18">
        <f t="shared" si="21"/>
        <v>0</v>
      </c>
      <c r="BG528" s="18">
        <f t="shared" si="22"/>
        <v>0</v>
      </c>
      <c r="BH528" s="14">
        <f t="shared" si="23"/>
        <v>9.764035801</v>
      </c>
      <c r="BI528" s="14">
        <f t="shared" si="24"/>
        <v>43.93816111</v>
      </c>
      <c r="BJ528" s="14">
        <f t="shared" si="25"/>
        <v>29.2921074</v>
      </c>
      <c r="BK528" s="14">
        <f t="shared" si="26"/>
        <v>68.34825061</v>
      </c>
      <c r="BL528" s="14">
        <f t="shared" si="27"/>
        <v>-39.05614321</v>
      </c>
      <c r="BM528" s="19">
        <v>0.0</v>
      </c>
      <c r="BN528" s="19">
        <v>0.0</v>
      </c>
      <c r="BO528" s="26">
        <v>2.0</v>
      </c>
      <c r="BP528" s="26">
        <v>9.0</v>
      </c>
      <c r="BQ528" s="19">
        <v>2.0</v>
      </c>
      <c r="BR528" s="19">
        <v>4.0</v>
      </c>
      <c r="BS528" s="19">
        <v>2.0</v>
      </c>
      <c r="BT528" s="19">
        <v>1.0</v>
      </c>
      <c r="BU528" s="19">
        <v>3.0</v>
      </c>
      <c r="BV528" s="19">
        <v>6.0</v>
      </c>
      <c r="BW528" s="13">
        <f t="shared" si="28"/>
        <v>0.3333333333</v>
      </c>
      <c r="BX528" s="14">
        <v>-2.38</v>
      </c>
      <c r="BY528" s="29">
        <f t="shared" si="29"/>
        <v>-35.44214321</v>
      </c>
      <c r="BZ528" s="18">
        <f t="shared" si="30"/>
        <v>0</v>
      </c>
      <c r="CA528" s="18">
        <f t="shared" si="31"/>
        <v>6.278339772</v>
      </c>
      <c r="CB528" s="14">
        <f t="shared" si="32"/>
        <v>26.36902704</v>
      </c>
      <c r="CC528" s="14">
        <f t="shared" si="33"/>
        <v>46.45971431</v>
      </c>
      <c r="CD528" s="14">
        <f t="shared" si="34"/>
        <v>50.22671817</v>
      </c>
      <c r="CE528" s="14">
        <f t="shared" si="35"/>
        <v>75.34007726</v>
      </c>
      <c r="CF528" s="14">
        <f t="shared" si="36"/>
        <v>-13.94278412</v>
      </c>
      <c r="CG528" s="7">
        <v>47.783333</v>
      </c>
      <c r="CH528" s="7">
        <v>0.0</v>
      </c>
      <c r="CI528" s="7">
        <v>5.0</v>
      </c>
      <c r="CJ528" s="26">
        <v>21.0</v>
      </c>
      <c r="CK528" s="7">
        <v>32.0</v>
      </c>
      <c r="CL528" s="7">
        <v>9.0</v>
      </c>
      <c r="CM528" s="7">
        <v>17.0</v>
      </c>
      <c r="CN528" s="7">
        <v>10.0</v>
      </c>
      <c r="CO528" s="7">
        <v>6.0</v>
      </c>
      <c r="CP528" s="19">
        <v>0.0</v>
      </c>
      <c r="CQ528" s="19">
        <v>0.0</v>
      </c>
      <c r="CR528" s="26">
        <f t="shared" si="37"/>
        <v>0</v>
      </c>
      <c r="CS528" s="18">
        <f t="shared" si="38"/>
        <v>0</v>
      </c>
      <c r="CT528" s="18">
        <f t="shared" si="39"/>
        <v>0</v>
      </c>
      <c r="CU528" s="18">
        <f t="shared" si="40"/>
        <v>0</v>
      </c>
      <c r="CV528" s="30">
        <v>0.27</v>
      </c>
      <c r="CW528" s="30">
        <v>0.63</v>
      </c>
      <c r="CX528" s="30">
        <v>0.0</v>
      </c>
      <c r="CY528" s="30">
        <v>2.77</v>
      </c>
      <c r="CZ528" s="30">
        <v>0.39</v>
      </c>
      <c r="DA528" s="30">
        <v>0.75</v>
      </c>
      <c r="DB528" s="7">
        <v>0.0</v>
      </c>
      <c r="DC528" s="7">
        <v>0.0</v>
      </c>
      <c r="DD528" s="13" t="str">
        <f t="shared" si="41"/>
        <v> </v>
      </c>
      <c r="DE528" s="7">
        <v>0.0</v>
      </c>
      <c r="DF528" s="7">
        <v>0.0</v>
      </c>
      <c r="DG528" s="7">
        <v>0.0</v>
      </c>
      <c r="DH528" s="7">
        <v>0.0</v>
      </c>
      <c r="DI528" s="7">
        <v>0.0</v>
      </c>
      <c r="DJ528" s="8" t="s">
        <v>4722</v>
      </c>
      <c r="DK528" s="7" t="s">
        <v>4723</v>
      </c>
    </row>
    <row r="529" ht="12.75" customHeight="1">
      <c r="A529" s="7" t="s">
        <v>858</v>
      </c>
      <c r="B529" s="7" t="s">
        <v>2443</v>
      </c>
      <c r="C529" s="8" t="s">
        <v>149</v>
      </c>
      <c r="D529" s="9" t="s">
        <v>174</v>
      </c>
      <c r="E529" s="7">
        <v>64.0</v>
      </c>
      <c r="F529" s="7">
        <v>1.0</v>
      </c>
      <c r="G529" s="7">
        <v>8.0</v>
      </c>
      <c r="H529" s="24">
        <f t="shared" si="1"/>
        <v>9</v>
      </c>
      <c r="I529" s="25">
        <f t="shared" si="2"/>
        <v>0.5425227307</v>
      </c>
      <c r="J529" s="19">
        <v>0.0</v>
      </c>
      <c r="K529" s="19">
        <v>4.0</v>
      </c>
      <c r="L529" s="19">
        <v>3.0</v>
      </c>
      <c r="M529" s="19">
        <v>41.0</v>
      </c>
      <c r="N529" s="19">
        <v>17.0</v>
      </c>
      <c r="O529" s="19">
        <v>45.0</v>
      </c>
      <c r="P529" s="19">
        <v>26.0</v>
      </c>
      <c r="Q529" s="10">
        <f t="shared" si="3"/>
        <v>0.0243902439</v>
      </c>
      <c r="R529" s="10">
        <f t="shared" si="4"/>
        <v>0.009708737864</v>
      </c>
      <c r="S529" s="7">
        <v>59721.0</v>
      </c>
      <c r="T529" s="14">
        <f t="shared" si="5"/>
        <v>15.55234375</v>
      </c>
      <c r="U529" s="14">
        <v>972.94</v>
      </c>
      <c r="V529" s="14">
        <f t="shared" si="6"/>
        <v>15.2021875</v>
      </c>
      <c r="W529" s="14">
        <v>2108.86</v>
      </c>
      <c r="X529" s="14">
        <f t="shared" si="7"/>
        <v>32.9509375</v>
      </c>
      <c r="Y529" s="13">
        <f t="shared" si="8"/>
        <v>0.3157051074</v>
      </c>
      <c r="Z529" s="12">
        <f t="shared" si="9"/>
        <v>63.46666667</v>
      </c>
      <c r="AA529" s="19">
        <v>89.0</v>
      </c>
      <c r="AB529" s="19">
        <v>127.0</v>
      </c>
      <c r="AC529" s="19">
        <v>88.0</v>
      </c>
      <c r="AD529" s="19">
        <v>27.0</v>
      </c>
      <c r="AE529" s="19">
        <v>7.0</v>
      </c>
      <c r="AF529" s="10">
        <f t="shared" si="10"/>
        <v>0</v>
      </c>
      <c r="AG529" s="10">
        <f t="shared" si="11"/>
        <v>0.2333333333</v>
      </c>
      <c r="AH529" s="10">
        <f t="shared" si="12"/>
        <v>0.2333333333</v>
      </c>
      <c r="AI529" s="19">
        <v>372.0</v>
      </c>
      <c r="AJ529" s="13">
        <f t="shared" si="13"/>
        <v>0.333034915</v>
      </c>
      <c r="AK529" s="19">
        <v>371.0</v>
      </c>
      <c r="AL529" s="13">
        <f t="shared" si="14"/>
        <v>0.3321396598</v>
      </c>
      <c r="AM529" s="19">
        <v>374.0</v>
      </c>
      <c r="AN529" s="13">
        <f t="shared" si="15"/>
        <v>0.3348254252</v>
      </c>
      <c r="AO529" s="13">
        <f t="shared" si="16"/>
        <v>0.5006729475</v>
      </c>
      <c r="AP529" s="8">
        <v>5.0</v>
      </c>
      <c r="AQ529" s="14">
        <v>-1.06</v>
      </c>
      <c r="AR529" s="19">
        <v>17.5</v>
      </c>
      <c r="AS529" s="26">
        <v>3.0</v>
      </c>
      <c r="AT529" s="27">
        <v>0.752</v>
      </c>
      <c r="AU529" s="8">
        <v>3.0</v>
      </c>
      <c r="AV529" s="27">
        <v>0.709</v>
      </c>
      <c r="AW529" s="19">
        <v>50.24</v>
      </c>
      <c r="AX529" s="19">
        <v>17.06</v>
      </c>
      <c r="AY529" s="27">
        <v>3.346</v>
      </c>
      <c r="AZ529" s="27">
        <v>1.343</v>
      </c>
      <c r="BA529" s="19">
        <v>50.36</v>
      </c>
      <c r="BB529" s="13">
        <f t="shared" si="17"/>
        <v>0.06302521008</v>
      </c>
      <c r="BC529" s="28">
        <f t="shared" si="18"/>
        <v>0.9348739496</v>
      </c>
      <c r="BD529" s="26">
        <f t="shared" si="19"/>
        <v>997.8991597</v>
      </c>
      <c r="BE529" s="13">
        <f t="shared" si="20"/>
        <v>-0.002100840336</v>
      </c>
      <c r="BF529" s="18">
        <f t="shared" si="21"/>
        <v>1.850062697</v>
      </c>
      <c r="BG529" s="18">
        <f t="shared" si="22"/>
        <v>1.911731453</v>
      </c>
      <c r="BH529" s="14">
        <f t="shared" si="23"/>
        <v>29.35432812</v>
      </c>
      <c r="BI529" s="14">
        <f t="shared" si="24"/>
        <v>29.35432812</v>
      </c>
      <c r="BJ529" s="14">
        <f t="shared" si="25"/>
        <v>53.15846815</v>
      </c>
      <c r="BK529" s="14">
        <f t="shared" si="26"/>
        <v>55.68688717</v>
      </c>
      <c r="BL529" s="14">
        <f t="shared" si="27"/>
        <v>-2.528419019</v>
      </c>
      <c r="BM529" s="19">
        <v>30.0</v>
      </c>
      <c r="BN529" s="19">
        <v>31.0</v>
      </c>
      <c r="BO529" s="26">
        <v>446.0</v>
      </c>
      <c r="BP529" s="26">
        <v>445.0</v>
      </c>
      <c r="BQ529" s="19">
        <v>161.0</v>
      </c>
      <c r="BR529" s="19">
        <v>179.0</v>
      </c>
      <c r="BS529" s="19">
        <v>225.0</v>
      </c>
      <c r="BT529" s="19">
        <v>248.0</v>
      </c>
      <c r="BU529" s="19">
        <v>438.0</v>
      </c>
      <c r="BV529" s="19">
        <v>474.0</v>
      </c>
      <c r="BW529" s="13">
        <f t="shared" si="28"/>
        <v>0.4802631579</v>
      </c>
      <c r="BX529" s="14">
        <v>-1.08</v>
      </c>
      <c r="BY529" s="29">
        <f t="shared" si="29"/>
        <v>-3.268569759</v>
      </c>
      <c r="BZ529" s="18">
        <f t="shared" si="30"/>
        <v>2.294492246</v>
      </c>
      <c r="CA529" s="18">
        <f t="shared" si="31"/>
        <v>2.177823149</v>
      </c>
      <c r="CB529" s="14">
        <f t="shared" si="32"/>
        <v>30.74230713</v>
      </c>
      <c r="CC529" s="14">
        <f t="shared" si="33"/>
        <v>29.03116037</v>
      </c>
      <c r="CD529" s="14">
        <f t="shared" si="34"/>
        <v>54.81503087</v>
      </c>
      <c r="CE529" s="14">
        <f t="shared" si="35"/>
        <v>55.06781391</v>
      </c>
      <c r="CF529" s="14">
        <f t="shared" si="36"/>
        <v>-2.275635975</v>
      </c>
      <c r="CG529" s="7">
        <v>3085.65</v>
      </c>
      <c r="CH529" s="7">
        <v>118.0</v>
      </c>
      <c r="CI529" s="7">
        <v>112.0</v>
      </c>
      <c r="CJ529" s="26">
        <v>1463.0</v>
      </c>
      <c r="CK529" s="7">
        <v>1381.0</v>
      </c>
      <c r="CL529" s="7">
        <v>551.0</v>
      </c>
      <c r="CM529" s="7">
        <v>623.0</v>
      </c>
      <c r="CN529" s="7">
        <v>687.0</v>
      </c>
      <c r="CO529" s="7">
        <v>716.0</v>
      </c>
      <c r="CP529" s="19">
        <v>18.0</v>
      </c>
      <c r="CQ529" s="19">
        <v>8.0</v>
      </c>
      <c r="CR529" s="26">
        <f t="shared" si="37"/>
        <v>-10</v>
      </c>
      <c r="CS529" s="18">
        <f t="shared" si="38"/>
        <v>1.085045461</v>
      </c>
      <c r="CT529" s="18">
        <f t="shared" si="39"/>
        <v>0.4822424273</v>
      </c>
      <c r="CU529" s="18">
        <f t="shared" si="40"/>
        <v>-0.6028030341</v>
      </c>
      <c r="CV529" s="30">
        <v>35.44</v>
      </c>
      <c r="CW529" s="30">
        <v>37.06</v>
      </c>
      <c r="CX529" s="30">
        <v>42.81</v>
      </c>
      <c r="CY529" s="30">
        <v>39.98</v>
      </c>
      <c r="CZ529" s="30">
        <v>39.64</v>
      </c>
      <c r="DA529" s="30">
        <v>38.04</v>
      </c>
      <c r="DB529" s="7">
        <v>0.0</v>
      </c>
      <c r="DC529" s="7">
        <v>0.0</v>
      </c>
      <c r="DD529" s="13" t="str">
        <f t="shared" si="41"/>
        <v> </v>
      </c>
      <c r="DE529" s="7">
        <v>0.0</v>
      </c>
      <c r="DF529" s="7">
        <v>0.0</v>
      </c>
      <c r="DG529" s="7">
        <v>0.0</v>
      </c>
      <c r="DH529" s="7">
        <v>0.0</v>
      </c>
      <c r="DI529" s="7">
        <v>0.0</v>
      </c>
      <c r="DJ529" s="8" t="s">
        <v>4724</v>
      </c>
      <c r="DK529" s="7" t="s">
        <v>4725</v>
      </c>
    </row>
    <row r="530" ht="12.75" customHeight="1">
      <c r="A530" s="7" t="s">
        <v>2155</v>
      </c>
      <c r="B530" s="7" t="s">
        <v>2448</v>
      </c>
      <c r="C530" s="8" t="s">
        <v>394</v>
      </c>
      <c r="D530" s="9" t="s">
        <v>174</v>
      </c>
      <c r="E530" s="7">
        <v>45.0</v>
      </c>
      <c r="F530" s="7">
        <v>3.0</v>
      </c>
      <c r="G530" s="7">
        <v>6.0</v>
      </c>
      <c r="H530" s="24">
        <f t="shared" si="1"/>
        <v>9</v>
      </c>
      <c r="I530" s="25">
        <f t="shared" si="2"/>
        <v>0.7403683561</v>
      </c>
      <c r="J530" s="19">
        <v>2.0</v>
      </c>
      <c r="K530" s="19">
        <v>3.0</v>
      </c>
      <c r="L530" s="19">
        <v>2.0</v>
      </c>
      <c r="M530" s="19">
        <v>47.0</v>
      </c>
      <c r="N530" s="19">
        <v>34.0</v>
      </c>
      <c r="O530" s="19">
        <v>57.0</v>
      </c>
      <c r="P530" s="19">
        <v>46.0</v>
      </c>
      <c r="Q530" s="10">
        <f t="shared" si="3"/>
        <v>0.06382978723</v>
      </c>
      <c r="R530" s="10">
        <f t="shared" si="4"/>
        <v>0.02173913043</v>
      </c>
      <c r="S530" s="7">
        <v>43762.0</v>
      </c>
      <c r="T530" s="14">
        <f t="shared" si="5"/>
        <v>16.20814815</v>
      </c>
      <c r="U530" s="14">
        <v>699.02</v>
      </c>
      <c r="V530" s="14">
        <f t="shared" si="6"/>
        <v>15.53377778</v>
      </c>
      <c r="W530" s="14">
        <v>1391.14</v>
      </c>
      <c r="X530" s="14">
        <f t="shared" si="7"/>
        <v>30.91422222</v>
      </c>
      <c r="Y530" s="13">
        <f t="shared" si="8"/>
        <v>0.3344337276</v>
      </c>
      <c r="Z530" s="12">
        <f t="shared" si="9"/>
        <v>35.68965517</v>
      </c>
      <c r="AA530" s="19">
        <v>27.0</v>
      </c>
      <c r="AB530" s="19">
        <v>34.0</v>
      </c>
      <c r="AC530" s="19">
        <v>47.0</v>
      </c>
      <c r="AD530" s="19">
        <v>25.0</v>
      </c>
      <c r="AE530" s="19">
        <v>10.0</v>
      </c>
      <c r="AF530" s="10">
        <f t="shared" si="10"/>
        <v>0.06896551724</v>
      </c>
      <c r="AG530" s="10">
        <f t="shared" si="11"/>
        <v>0.1724137931</v>
      </c>
      <c r="AH530" s="10">
        <f t="shared" si="12"/>
        <v>0.2413793103</v>
      </c>
      <c r="AI530" s="19">
        <v>205.0</v>
      </c>
      <c r="AJ530" s="13">
        <f t="shared" si="13"/>
        <v>0.3295819936</v>
      </c>
      <c r="AK530" s="19">
        <v>182.0</v>
      </c>
      <c r="AL530" s="13">
        <f t="shared" si="14"/>
        <v>0.2926045016</v>
      </c>
      <c r="AM530" s="19">
        <v>235.0</v>
      </c>
      <c r="AN530" s="13">
        <f t="shared" si="15"/>
        <v>0.3778135048</v>
      </c>
      <c r="AO530" s="13">
        <f t="shared" si="16"/>
        <v>0.5297157623</v>
      </c>
      <c r="AP530" s="8">
        <v>5.0</v>
      </c>
      <c r="AQ530" s="14">
        <v>5.6</v>
      </c>
      <c r="AR530" s="19">
        <v>17.06</v>
      </c>
      <c r="AS530" s="26">
        <v>7.0</v>
      </c>
      <c r="AT530" s="27">
        <v>-0.261</v>
      </c>
      <c r="AU530" s="8">
        <v>7.0</v>
      </c>
      <c r="AV530" s="27">
        <v>-0.528</v>
      </c>
      <c r="AW530" s="19">
        <v>50.15</v>
      </c>
      <c r="AX530" s="19">
        <v>16.15</v>
      </c>
      <c r="AY530" s="27">
        <v>0.02</v>
      </c>
      <c r="AZ530" s="27">
        <v>1.094</v>
      </c>
      <c r="BA530" s="19">
        <v>49.43</v>
      </c>
      <c r="BB530" s="13">
        <f t="shared" si="17"/>
        <v>0.08405797101</v>
      </c>
      <c r="BC530" s="28">
        <f t="shared" si="18"/>
        <v>0.9306358382</v>
      </c>
      <c r="BD530" s="26">
        <f t="shared" si="19"/>
        <v>1014.693809</v>
      </c>
      <c r="BE530" s="13">
        <f t="shared" si="20"/>
        <v>0.01469380916</v>
      </c>
      <c r="BF530" s="18">
        <f t="shared" si="21"/>
        <v>2.489199165</v>
      </c>
      <c r="BG530" s="18">
        <f t="shared" si="22"/>
        <v>2.060026895</v>
      </c>
      <c r="BH530" s="14">
        <f t="shared" si="23"/>
        <v>29.61288661</v>
      </c>
      <c r="BI530" s="14">
        <f t="shared" si="24"/>
        <v>29.69872107</v>
      </c>
      <c r="BJ530" s="14">
        <f t="shared" si="25"/>
        <v>58.96826986</v>
      </c>
      <c r="BK530" s="14">
        <f t="shared" si="26"/>
        <v>51.75817573</v>
      </c>
      <c r="BL530" s="14">
        <f t="shared" si="27"/>
        <v>7.210094132</v>
      </c>
      <c r="BM530" s="19">
        <v>29.0</v>
      </c>
      <c r="BN530" s="19">
        <v>24.0</v>
      </c>
      <c r="BO530" s="26">
        <v>316.0</v>
      </c>
      <c r="BP530" s="26">
        <v>322.0</v>
      </c>
      <c r="BQ530" s="19">
        <v>152.0</v>
      </c>
      <c r="BR530" s="19">
        <v>111.0</v>
      </c>
      <c r="BS530" s="19">
        <v>190.0</v>
      </c>
      <c r="BT530" s="19">
        <v>146.0</v>
      </c>
      <c r="BU530" s="19">
        <v>333.0</v>
      </c>
      <c r="BV530" s="19">
        <v>313.0</v>
      </c>
      <c r="BW530" s="13">
        <f t="shared" si="28"/>
        <v>0.5154798762</v>
      </c>
      <c r="BX530" s="14">
        <v>3.63</v>
      </c>
      <c r="BY530" s="29">
        <f t="shared" si="29"/>
        <v>4.784915837</v>
      </c>
      <c r="BZ530" s="18">
        <f t="shared" si="30"/>
        <v>2.181192002</v>
      </c>
      <c r="CA530" s="18">
        <f t="shared" si="31"/>
        <v>2.066392423</v>
      </c>
      <c r="CB530" s="14">
        <f t="shared" si="32"/>
        <v>28.4989955</v>
      </c>
      <c r="CC530" s="14">
        <f t="shared" si="33"/>
        <v>30.42188845</v>
      </c>
      <c r="CD530" s="14">
        <f t="shared" si="34"/>
        <v>55.67779585</v>
      </c>
      <c r="CE530" s="14">
        <f t="shared" si="35"/>
        <v>55.50559648</v>
      </c>
      <c r="CF530" s="14">
        <f t="shared" si="36"/>
        <v>7.037894763</v>
      </c>
      <c r="CG530" s="7">
        <v>2090.6</v>
      </c>
      <c r="CH530" s="7">
        <v>76.0</v>
      </c>
      <c r="CI530" s="7">
        <v>72.0</v>
      </c>
      <c r="CJ530" s="26">
        <v>917.0</v>
      </c>
      <c r="CK530" s="7">
        <v>988.0</v>
      </c>
      <c r="CL530" s="7">
        <v>408.0</v>
      </c>
      <c r="CM530" s="7">
        <v>357.0</v>
      </c>
      <c r="CN530" s="7">
        <v>539.0</v>
      </c>
      <c r="CO530" s="7">
        <v>517.0</v>
      </c>
      <c r="CP530" s="19">
        <v>15.0</v>
      </c>
      <c r="CQ530" s="19">
        <v>4.0</v>
      </c>
      <c r="CR530" s="26">
        <f t="shared" si="37"/>
        <v>-11</v>
      </c>
      <c r="CS530" s="18">
        <f t="shared" si="38"/>
        <v>1.23394726</v>
      </c>
      <c r="CT530" s="18">
        <f t="shared" si="39"/>
        <v>0.3290526027</v>
      </c>
      <c r="CU530" s="18">
        <f t="shared" si="40"/>
        <v>-0.9048946575</v>
      </c>
      <c r="CV530" s="30">
        <v>26.86</v>
      </c>
      <c r="CW530" s="30">
        <v>28.9</v>
      </c>
      <c r="CX530" s="30">
        <v>27.4</v>
      </c>
      <c r="CY530" s="30">
        <v>25.3</v>
      </c>
      <c r="CZ530" s="30">
        <v>25.14</v>
      </c>
      <c r="DA530" s="30">
        <v>26.6</v>
      </c>
      <c r="DB530" s="7">
        <v>0.0</v>
      </c>
      <c r="DC530" s="7">
        <v>0.0</v>
      </c>
      <c r="DD530" s="13" t="str">
        <f t="shared" si="41"/>
        <v> </v>
      </c>
      <c r="DE530" s="7">
        <v>0.0</v>
      </c>
      <c r="DF530" s="7">
        <v>0.0</v>
      </c>
      <c r="DG530" s="7">
        <v>0.0</v>
      </c>
      <c r="DH530" s="7">
        <v>0.0</v>
      </c>
      <c r="DI530" s="7">
        <v>0.0</v>
      </c>
      <c r="DJ530" s="8" t="s">
        <v>4726</v>
      </c>
      <c r="DK530" s="7" t="s">
        <v>4727</v>
      </c>
    </row>
    <row r="531" ht="12.75" customHeight="1">
      <c r="A531" s="7" t="s">
        <v>2452</v>
      </c>
      <c r="B531" s="7" t="s">
        <v>2453</v>
      </c>
      <c r="C531" s="8" t="s">
        <v>610</v>
      </c>
      <c r="D531" s="9" t="s">
        <v>150</v>
      </c>
      <c r="E531" s="7">
        <v>6.0</v>
      </c>
      <c r="F531" s="7">
        <v>1.0</v>
      </c>
      <c r="G531" s="7">
        <v>1.0</v>
      </c>
      <c r="H531" s="24">
        <f t="shared" si="1"/>
        <v>2</v>
      </c>
      <c r="I531" s="25">
        <f t="shared" si="2"/>
        <v>1.902748414</v>
      </c>
      <c r="J531" s="19">
        <v>1.0</v>
      </c>
      <c r="K531" s="19">
        <v>0.0</v>
      </c>
      <c r="L531" s="19">
        <v>1.0</v>
      </c>
      <c r="M531" s="19">
        <v>7.0</v>
      </c>
      <c r="N531" s="19">
        <v>5.0</v>
      </c>
      <c r="O531" s="19">
        <v>6.0</v>
      </c>
      <c r="P531" s="19">
        <v>10.0</v>
      </c>
      <c r="Q531" s="10">
        <f t="shared" si="3"/>
        <v>0.1428571429</v>
      </c>
      <c r="R531" s="10">
        <f t="shared" si="4"/>
        <v>0.05555555556</v>
      </c>
      <c r="S531" s="7">
        <v>3784.0</v>
      </c>
      <c r="T531" s="14">
        <f t="shared" si="5"/>
        <v>10.51111111</v>
      </c>
      <c r="U531" s="14">
        <v>63.78</v>
      </c>
      <c r="V531" s="14">
        <f t="shared" si="6"/>
        <v>10.63</v>
      </c>
      <c r="W531" s="14">
        <v>239.03</v>
      </c>
      <c r="X531" s="14">
        <f t="shared" si="7"/>
        <v>39.83833333</v>
      </c>
      <c r="Y531" s="13">
        <f t="shared" si="8"/>
        <v>0.2106271259</v>
      </c>
      <c r="Z531" s="12">
        <f t="shared" si="9"/>
        <v>0</v>
      </c>
      <c r="AA531" s="19">
        <v>1.0</v>
      </c>
      <c r="AB531" s="19">
        <v>6.0</v>
      </c>
      <c r="AC531" s="19">
        <v>8.0</v>
      </c>
      <c r="AD531" s="19">
        <v>2.0</v>
      </c>
      <c r="AE531" s="19">
        <v>1.0</v>
      </c>
      <c r="AF531" s="10">
        <f t="shared" si="10"/>
        <v>0.5</v>
      </c>
      <c r="AG531" s="10">
        <f t="shared" si="11"/>
        <v>0.5</v>
      </c>
      <c r="AH531" s="10">
        <f t="shared" si="12"/>
        <v>1</v>
      </c>
      <c r="AI531" s="19">
        <v>21.0</v>
      </c>
      <c r="AJ531" s="13">
        <f t="shared" si="13"/>
        <v>0.3559322034</v>
      </c>
      <c r="AK531" s="19">
        <v>18.0</v>
      </c>
      <c r="AL531" s="13">
        <f t="shared" si="14"/>
        <v>0.3050847458</v>
      </c>
      <c r="AM531" s="19">
        <v>20.0</v>
      </c>
      <c r="AN531" s="13">
        <f t="shared" si="15"/>
        <v>0.3389830508</v>
      </c>
      <c r="AO531" s="13">
        <f t="shared" si="16"/>
        <v>0.5384615385</v>
      </c>
      <c r="AP531" s="8">
        <v>7.0</v>
      </c>
      <c r="AQ531" s="14">
        <v>-3.65</v>
      </c>
      <c r="AR531" s="19">
        <v>17.47</v>
      </c>
      <c r="AS531" s="26">
        <v>9.0</v>
      </c>
      <c r="AT531" s="27">
        <v>-0.41400000000000003</v>
      </c>
      <c r="AU531" s="8">
        <v>14.0</v>
      </c>
      <c r="AV531" s="27">
        <v>-0.9510000000000001</v>
      </c>
      <c r="AW531" s="19">
        <v>49.51</v>
      </c>
      <c r="AX531" s="19">
        <v>17.9</v>
      </c>
      <c r="AY531" s="27">
        <v>0.044</v>
      </c>
      <c r="AZ531" s="27">
        <v>-5.439</v>
      </c>
      <c r="BA531" s="19">
        <v>48.45</v>
      </c>
      <c r="BB531" s="13">
        <f t="shared" si="17"/>
        <v>0.06666666667</v>
      </c>
      <c r="BC531" s="28">
        <f t="shared" si="18"/>
        <v>0.88</v>
      </c>
      <c r="BD531" s="26">
        <f t="shared" si="19"/>
        <v>946.6666667</v>
      </c>
      <c r="BE531" s="13">
        <f t="shared" si="20"/>
        <v>-0.05333333333</v>
      </c>
      <c r="BF531" s="18">
        <f t="shared" si="21"/>
        <v>1.881467545</v>
      </c>
      <c r="BG531" s="18">
        <f t="shared" si="22"/>
        <v>2.822201317</v>
      </c>
      <c r="BH531" s="14">
        <f t="shared" si="23"/>
        <v>28.22201317</v>
      </c>
      <c r="BI531" s="14">
        <f t="shared" si="24"/>
        <v>23.51834431</v>
      </c>
      <c r="BJ531" s="14">
        <f t="shared" si="25"/>
        <v>59.26622766</v>
      </c>
      <c r="BK531" s="14">
        <f t="shared" si="26"/>
        <v>57.38476011</v>
      </c>
      <c r="BL531" s="14">
        <f t="shared" si="27"/>
        <v>1.881467545</v>
      </c>
      <c r="BM531" s="19">
        <v>2.0</v>
      </c>
      <c r="BN531" s="19">
        <v>3.0</v>
      </c>
      <c r="BO531" s="26">
        <v>28.0</v>
      </c>
      <c r="BP531" s="26">
        <v>22.0</v>
      </c>
      <c r="BQ531" s="19">
        <v>15.0</v>
      </c>
      <c r="BR531" s="19">
        <v>17.0</v>
      </c>
      <c r="BS531" s="19">
        <v>18.0</v>
      </c>
      <c r="BT531" s="19">
        <v>19.0</v>
      </c>
      <c r="BU531" s="19">
        <v>29.0</v>
      </c>
      <c r="BV531" s="19">
        <v>25.0</v>
      </c>
      <c r="BW531" s="13">
        <f t="shared" si="28"/>
        <v>0.537037037</v>
      </c>
      <c r="BX531" s="14">
        <v>-4.71</v>
      </c>
      <c r="BY531" s="29">
        <f t="shared" si="29"/>
        <v>5.356390622</v>
      </c>
      <c r="BZ531" s="18">
        <f t="shared" si="30"/>
        <v>2.973568279</v>
      </c>
      <c r="CA531" s="18">
        <f t="shared" si="31"/>
        <v>1.387665197</v>
      </c>
      <c r="CB531" s="14">
        <f t="shared" si="32"/>
        <v>31.71806164</v>
      </c>
      <c r="CC531" s="14">
        <f t="shared" si="33"/>
        <v>24.77973566</v>
      </c>
      <c r="CD531" s="14">
        <f t="shared" si="34"/>
        <v>61.45374443</v>
      </c>
      <c r="CE531" s="14">
        <f t="shared" si="35"/>
        <v>49.16299554</v>
      </c>
      <c r="CF531" s="14">
        <f t="shared" si="36"/>
        <v>-10.40928134</v>
      </c>
      <c r="CG531" s="7">
        <v>302.666667</v>
      </c>
      <c r="CH531" s="7">
        <v>15.0</v>
      </c>
      <c r="CI531" s="7">
        <v>7.0</v>
      </c>
      <c r="CJ531" s="26">
        <v>145.0</v>
      </c>
      <c r="CK531" s="7">
        <v>118.0</v>
      </c>
      <c r="CL531" s="7">
        <v>73.0</v>
      </c>
      <c r="CM531" s="7">
        <v>53.0</v>
      </c>
      <c r="CN531" s="7">
        <v>77.0</v>
      </c>
      <c r="CO531" s="7">
        <v>70.0</v>
      </c>
      <c r="CP531" s="19">
        <v>1.0</v>
      </c>
      <c r="CQ531" s="19">
        <v>1.0</v>
      </c>
      <c r="CR531" s="26">
        <f t="shared" si="37"/>
        <v>0</v>
      </c>
      <c r="CS531" s="18">
        <f t="shared" si="38"/>
        <v>0.9513742072</v>
      </c>
      <c r="CT531" s="18">
        <f t="shared" si="39"/>
        <v>0.9513742072</v>
      </c>
      <c r="CU531" s="18">
        <f t="shared" si="40"/>
        <v>0</v>
      </c>
      <c r="CV531" s="30">
        <v>2.77</v>
      </c>
      <c r="CW531" s="30">
        <v>2.39</v>
      </c>
      <c r="CX531" s="30">
        <v>4.82</v>
      </c>
      <c r="CY531" s="30">
        <v>1.83</v>
      </c>
      <c r="CZ531" s="30">
        <v>2.72</v>
      </c>
      <c r="DA531" s="30">
        <v>1.94</v>
      </c>
      <c r="DB531" s="7">
        <v>1.0</v>
      </c>
      <c r="DC531" s="7">
        <v>0.0</v>
      </c>
      <c r="DD531" s="13">
        <f t="shared" si="41"/>
        <v>1</v>
      </c>
      <c r="DE531" s="7">
        <v>-0.01</v>
      </c>
      <c r="DF531" s="7">
        <v>-0.24</v>
      </c>
      <c r="DG531" s="7">
        <v>1.0</v>
      </c>
      <c r="DH531" s="7">
        <v>0.0</v>
      </c>
      <c r="DI531" s="7">
        <v>0.0</v>
      </c>
      <c r="DJ531" s="8" t="s">
        <v>4728</v>
      </c>
      <c r="DK531" s="7" t="s">
        <v>4729</v>
      </c>
    </row>
    <row r="532" ht="12.75" customHeight="1">
      <c r="A532" s="7" t="s">
        <v>2455</v>
      </c>
      <c r="B532" s="7" t="s">
        <v>2456</v>
      </c>
      <c r="C532" s="8" t="s">
        <v>246</v>
      </c>
      <c r="D532" s="9" t="s">
        <v>174</v>
      </c>
      <c r="E532" s="7">
        <v>11.0</v>
      </c>
      <c r="F532" s="7">
        <v>0.0</v>
      </c>
      <c r="G532" s="7">
        <v>0.0</v>
      </c>
      <c r="H532" s="24">
        <f t="shared" si="1"/>
        <v>0</v>
      </c>
      <c r="I532" s="25">
        <f t="shared" si="2"/>
        <v>0</v>
      </c>
      <c r="J532" s="19">
        <v>0.0</v>
      </c>
      <c r="K532" s="19">
        <v>0.0</v>
      </c>
      <c r="L532" s="19">
        <v>0.0</v>
      </c>
      <c r="M532" s="19">
        <v>12.0</v>
      </c>
      <c r="N532" s="19">
        <v>3.0</v>
      </c>
      <c r="O532" s="19">
        <v>5.0</v>
      </c>
      <c r="P532" s="19">
        <v>2.0</v>
      </c>
      <c r="Q532" s="10">
        <f t="shared" si="3"/>
        <v>0</v>
      </c>
      <c r="R532" s="10">
        <f t="shared" si="4"/>
        <v>0</v>
      </c>
      <c r="S532" s="7">
        <v>8714.0</v>
      </c>
      <c r="T532" s="14">
        <f t="shared" si="5"/>
        <v>13.2030303</v>
      </c>
      <c r="U532" s="14">
        <v>140.28</v>
      </c>
      <c r="V532" s="14">
        <f t="shared" si="6"/>
        <v>12.75272727</v>
      </c>
      <c r="W532" s="14">
        <v>411.98</v>
      </c>
      <c r="X532" s="14">
        <f t="shared" si="7"/>
        <v>37.45272727</v>
      </c>
      <c r="Y532" s="13">
        <f t="shared" si="8"/>
        <v>0.254010792</v>
      </c>
      <c r="Z532" s="12">
        <f t="shared" si="9"/>
        <v>0</v>
      </c>
      <c r="AA532" s="19">
        <v>8.0</v>
      </c>
      <c r="AB532" s="19">
        <v>18.0</v>
      </c>
      <c r="AC532" s="19">
        <v>13.0</v>
      </c>
      <c r="AD532" s="19">
        <v>5.0</v>
      </c>
      <c r="AE532" s="19">
        <v>2.0</v>
      </c>
      <c r="AF532" s="10">
        <f t="shared" si="10"/>
        <v>0</v>
      </c>
      <c r="AG532" s="10">
        <f t="shared" si="11"/>
        <v>0</v>
      </c>
      <c r="AH532" s="10">
        <f t="shared" si="12"/>
        <v>0</v>
      </c>
      <c r="AI532" s="19">
        <v>44.0</v>
      </c>
      <c r="AJ532" s="13">
        <f t="shared" si="13"/>
        <v>0.3826086957</v>
      </c>
      <c r="AK532" s="19">
        <v>35.0</v>
      </c>
      <c r="AL532" s="13">
        <f t="shared" si="14"/>
        <v>0.3043478261</v>
      </c>
      <c r="AM532" s="19">
        <v>36.0</v>
      </c>
      <c r="AN532" s="13">
        <f t="shared" si="15"/>
        <v>0.3130434783</v>
      </c>
      <c r="AO532" s="13">
        <f t="shared" si="16"/>
        <v>0.5569620253</v>
      </c>
      <c r="AP532" s="8">
        <v>8.0</v>
      </c>
      <c r="AQ532" s="14">
        <v>12.38</v>
      </c>
      <c r="AR532" s="19">
        <v>16.58</v>
      </c>
      <c r="AS532" s="26">
        <v>7.0</v>
      </c>
      <c r="AT532" s="27">
        <v>-2.02</v>
      </c>
      <c r="AU532" s="8">
        <v>8.0</v>
      </c>
      <c r="AV532" s="27">
        <v>-1.042</v>
      </c>
      <c r="AW532" s="19">
        <v>49.57</v>
      </c>
      <c r="AX532" s="19">
        <v>15.39</v>
      </c>
      <c r="AY532" s="27">
        <v>-1.599</v>
      </c>
      <c r="AZ532" s="27">
        <v>1.754</v>
      </c>
      <c r="BA532" s="19">
        <v>50.98</v>
      </c>
      <c r="BB532" s="13">
        <f t="shared" si="17"/>
        <v>0.07462686567</v>
      </c>
      <c r="BC532" s="28">
        <f t="shared" si="18"/>
        <v>0.9428571429</v>
      </c>
      <c r="BD532" s="26">
        <f t="shared" si="19"/>
        <v>1017.484009</v>
      </c>
      <c r="BE532" s="13">
        <f t="shared" si="20"/>
        <v>0.01748400853</v>
      </c>
      <c r="BF532" s="18">
        <f t="shared" si="21"/>
        <v>2.138579983</v>
      </c>
      <c r="BG532" s="18">
        <f t="shared" si="22"/>
        <v>1.710863986</v>
      </c>
      <c r="BH532" s="14">
        <f t="shared" si="23"/>
        <v>28.65697177</v>
      </c>
      <c r="BI532" s="14">
        <f t="shared" si="24"/>
        <v>29.94011976</v>
      </c>
      <c r="BJ532" s="14">
        <f t="shared" si="25"/>
        <v>45.76561163</v>
      </c>
      <c r="BK532" s="14">
        <f t="shared" si="26"/>
        <v>56.88622754</v>
      </c>
      <c r="BL532" s="14">
        <f t="shared" si="27"/>
        <v>-11.12061591</v>
      </c>
      <c r="BM532" s="19">
        <v>5.0</v>
      </c>
      <c r="BN532" s="19">
        <v>4.0</v>
      </c>
      <c r="BO532" s="26">
        <v>62.0</v>
      </c>
      <c r="BP532" s="26">
        <v>66.0</v>
      </c>
      <c r="BQ532" s="19">
        <v>16.0</v>
      </c>
      <c r="BR532" s="19">
        <v>30.0</v>
      </c>
      <c r="BS532" s="19">
        <v>24.0</v>
      </c>
      <c r="BT532" s="19">
        <v>33.0</v>
      </c>
      <c r="BU532" s="19">
        <v>48.0</v>
      </c>
      <c r="BV532" s="19">
        <v>62.0</v>
      </c>
      <c r="BW532" s="13">
        <f t="shared" si="28"/>
        <v>0.4363636364</v>
      </c>
      <c r="BX532" s="14">
        <v>-11.51</v>
      </c>
      <c r="BY532" s="29">
        <f t="shared" si="29"/>
        <v>-15.37370452</v>
      </c>
      <c r="BZ532" s="18">
        <f t="shared" si="30"/>
        <v>2.927446317</v>
      </c>
      <c r="CA532" s="18">
        <f t="shared" si="31"/>
        <v>1.951630878</v>
      </c>
      <c r="CB532" s="14">
        <f t="shared" si="32"/>
        <v>28.29864773</v>
      </c>
      <c r="CC532" s="14">
        <f t="shared" si="33"/>
        <v>25.80489716</v>
      </c>
      <c r="CD532" s="14">
        <f t="shared" si="34"/>
        <v>53.12772945</v>
      </c>
      <c r="CE532" s="14">
        <f t="shared" si="35"/>
        <v>55.07936033</v>
      </c>
      <c r="CF532" s="14">
        <f t="shared" si="36"/>
        <v>-9.168985033</v>
      </c>
      <c r="CG532" s="7">
        <v>553.383333</v>
      </c>
      <c r="CH532" s="7">
        <v>27.0</v>
      </c>
      <c r="CI532" s="7">
        <v>18.0</v>
      </c>
      <c r="CJ532" s="26">
        <v>234.0</v>
      </c>
      <c r="CK532" s="7">
        <v>220.0</v>
      </c>
      <c r="CL532" s="7">
        <v>107.0</v>
      </c>
      <c r="CM532" s="7">
        <v>119.0</v>
      </c>
      <c r="CN532" s="7">
        <v>122.0</v>
      </c>
      <c r="CO532" s="7">
        <v>151.0</v>
      </c>
      <c r="CP532" s="19">
        <v>0.0</v>
      </c>
      <c r="CQ532" s="19">
        <v>2.0</v>
      </c>
      <c r="CR532" s="26">
        <f t="shared" si="37"/>
        <v>2</v>
      </c>
      <c r="CS532" s="18">
        <f t="shared" si="38"/>
        <v>0</v>
      </c>
      <c r="CT532" s="18">
        <f t="shared" si="39"/>
        <v>0.8262565986</v>
      </c>
      <c r="CU532" s="18">
        <f t="shared" si="40"/>
        <v>0.8262565986</v>
      </c>
      <c r="CV532" s="30">
        <v>4.8100000000000005</v>
      </c>
      <c r="CW532" s="30">
        <v>5.81</v>
      </c>
      <c r="CX532" s="30">
        <v>9.04</v>
      </c>
      <c r="CY532" s="30">
        <v>3.17</v>
      </c>
      <c r="CZ532" s="30">
        <v>8.62</v>
      </c>
      <c r="DA532" s="30">
        <v>3.78</v>
      </c>
      <c r="DB532" s="7">
        <v>0.0</v>
      </c>
      <c r="DC532" s="7">
        <v>0.0</v>
      </c>
      <c r="DD532" s="13" t="str">
        <f t="shared" si="41"/>
        <v> </v>
      </c>
      <c r="DE532" s="7">
        <v>0.0</v>
      </c>
      <c r="DF532" s="7">
        <v>0.0</v>
      </c>
      <c r="DG532" s="7">
        <v>0.0</v>
      </c>
      <c r="DH532" s="7">
        <v>0.0</v>
      </c>
      <c r="DI532" s="7">
        <v>0.0</v>
      </c>
      <c r="DJ532" s="8" t="s">
        <v>4730</v>
      </c>
      <c r="DK532" s="7" t="s">
        <v>4731</v>
      </c>
    </row>
    <row r="533" ht="12.75" customHeight="1">
      <c r="A533" s="7" t="s">
        <v>2460</v>
      </c>
      <c r="B533" s="7" t="s">
        <v>2461</v>
      </c>
      <c r="C533" s="8" t="s">
        <v>490</v>
      </c>
      <c r="D533" s="9" t="s">
        <v>174</v>
      </c>
      <c r="E533" s="7">
        <v>47.0</v>
      </c>
      <c r="F533" s="7">
        <v>1.0</v>
      </c>
      <c r="G533" s="7">
        <v>3.0</v>
      </c>
      <c r="H533" s="24">
        <f t="shared" si="1"/>
        <v>4</v>
      </c>
      <c r="I533" s="25">
        <f t="shared" si="2"/>
        <v>0.329082682</v>
      </c>
      <c r="J533" s="19">
        <v>1.0</v>
      </c>
      <c r="K533" s="19">
        <v>2.0</v>
      </c>
      <c r="L533" s="19">
        <v>1.0</v>
      </c>
      <c r="M533" s="19">
        <v>26.0</v>
      </c>
      <c r="N533" s="19">
        <v>11.0</v>
      </c>
      <c r="O533" s="19">
        <v>14.0</v>
      </c>
      <c r="P533" s="19">
        <v>13.0</v>
      </c>
      <c r="Q533" s="10">
        <f t="shared" si="3"/>
        <v>0.03846153846</v>
      </c>
      <c r="R533" s="10">
        <f t="shared" si="4"/>
        <v>0.01960784314</v>
      </c>
      <c r="S533" s="7">
        <v>43758.0</v>
      </c>
      <c r="T533" s="14">
        <f t="shared" si="5"/>
        <v>15.51702128</v>
      </c>
      <c r="U533" s="14">
        <v>706.6</v>
      </c>
      <c r="V533" s="14">
        <f t="shared" si="6"/>
        <v>15.03404255</v>
      </c>
      <c r="W533" s="14">
        <v>1508.28</v>
      </c>
      <c r="X533" s="14">
        <f t="shared" si="7"/>
        <v>32.09106383</v>
      </c>
      <c r="Y533" s="13">
        <f t="shared" si="8"/>
        <v>0.3190240555</v>
      </c>
      <c r="Z533" s="12">
        <f t="shared" si="9"/>
        <v>26.0952381</v>
      </c>
      <c r="AA533" s="19">
        <v>46.0</v>
      </c>
      <c r="AB533" s="19">
        <v>45.0</v>
      </c>
      <c r="AC533" s="19">
        <v>92.0</v>
      </c>
      <c r="AD533" s="19">
        <v>15.0</v>
      </c>
      <c r="AE533" s="19">
        <v>7.0</v>
      </c>
      <c r="AF533" s="10">
        <f t="shared" si="10"/>
        <v>0.04761904762</v>
      </c>
      <c r="AG533" s="10">
        <f t="shared" si="11"/>
        <v>0.1428571429</v>
      </c>
      <c r="AH533" s="10">
        <f t="shared" si="12"/>
        <v>0.1904761905</v>
      </c>
      <c r="AI533" s="19">
        <v>200.0</v>
      </c>
      <c r="AJ533" s="13">
        <f t="shared" si="13"/>
        <v>0.3577817531</v>
      </c>
      <c r="AK533" s="19">
        <v>145.0</v>
      </c>
      <c r="AL533" s="13">
        <f t="shared" si="14"/>
        <v>0.259391771</v>
      </c>
      <c r="AM533" s="19">
        <v>214.0</v>
      </c>
      <c r="AN533" s="13">
        <f t="shared" si="15"/>
        <v>0.3828264758</v>
      </c>
      <c r="AO533" s="13">
        <f t="shared" si="16"/>
        <v>0.5797101449</v>
      </c>
      <c r="AP533" s="8">
        <v>6.0</v>
      </c>
      <c r="AQ533" s="14">
        <v>17.59</v>
      </c>
      <c r="AR533" s="19">
        <v>17.05</v>
      </c>
      <c r="AS533" s="26">
        <v>6.0</v>
      </c>
      <c r="AT533" s="27">
        <v>-0.451</v>
      </c>
      <c r="AU533" s="8">
        <v>6.0</v>
      </c>
      <c r="AV533" s="27">
        <v>-0.561</v>
      </c>
      <c r="AW533" s="19">
        <v>49.93</v>
      </c>
      <c r="AX533" s="19">
        <v>15.72</v>
      </c>
      <c r="AY533" s="27">
        <v>1.006</v>
      </c>
      <c r="AZ533" s="27">
        <v>-6.183</v>
      </c>
      <c r="BA533" s="19">
        <v>48.35</v>
      </c>
      <c r="BB533" s="13">
        <f t="shared" si="17"/>
        <v>0.07664233577</v>
      </c>
      <c r="BC533" s="28">
        <f t="shared" si="18"/>
        <v>0.8919753086</v>
      </c>
      <c r="BD533" s="26">
        <f t="shared" si="19"/>
        <v>968.6176444</v>
      </c>
      <c r="BE533" s="13">
        <f t="shared" si="20"/>
        <v>-0.03138235559</v>
      </c>
      <c r="BF533" s="18">
        <f t="shared" si="21"/>
        <v>1.783187093</v>
      </c>
      <c r="BG533" s="18">
        <f t="shared" si="22"/>
        <v>2.971978489</v>
      </c>
      <c r="BH533" s="14">
        <f t="shared" si="23"/>
        <v>23.26634588</v>
      </c>
      <c r="BI533" s="14">
        <f t="shared" si="24"/>
        <v>27.51202944</v>
      </c>
      <c r="BJ533" s="14">
        <f t="shared" si="25"/>
        <v>42.28700821</v>
      </c>
      <c r="BK533" s="14">
        <f t="shared" si="26"/>
        <v>49.16501557</v>
      </c>
      <c r="BL533" s="14">
        <f t="shared" si="27"/>
        <v>-6.878007359</v>
      </c>
      <c r="BM533" s="19">
        <v>21.0</v>
      </c>
      <c r="BN533" s="19">
        <v>35.0</v>
      </c>
      <c r="BO533" s="26">
        <v>253.0</v>
      </c>
      <c r="BP533" s="26">
        <v>289.0</v>
      </c>
      <c r="BQ533" s="19">
        <v>105.0</v>
      </c>
      <c r="BR533" s="19">
        <v>110.0</v>
      </c>
      <c r="BS533" s="19">
        <v>119.0</v>
      </c>
      <c r="BT533" s="19">
        <v>145.0</v>
      </c>
      <c r="BU533" s="19">
        <v>265.0</v>
      </c>
      <c r="BV533" s="19">
        <v>274.0</v>
      </c>
      <c r="BW533" s="13">
        <f t="shared" si="28"/>
        <v>0.4916512059</v>
      </c>
      <c r="BX533" s="14">
        <v>0.55</v>
      </c>
      <c r="BY533" s="29">
        <f t="shared" si="29"/>
        <v>-3.259050837</v>
      </c>
      <c r="BZ533" s="18">
        <f t="shared" si="30"/>
        <v>1.792761048</v>
      </c>
      <c r="CA533" s="18">
        <f t="shared" si="31"/>
        <v>2.28169588</v>
      </c>
      <c r="CB533" s="14">
        <f t="shared" si="32"/>
        <v>23.523198</v>
      </c>
      <c r="CC533" s="14">
        <f t="shared" si="33"/>
        <v>26.83708963</v>
      </c>
      <c r="CD533" s="14">
        <f t="shared" si="34"/>
        <v>42.4015151</v>
      </c>
      <c r="CE533" s="14">
        <f t="shared" si="35"/>
        <v>48.83915705</v>
      </c>
      <c r="CF533" s="14">
        <f t="shared" si="36"/>
        <v>-0.4403654124</v>
      </c>
      <c r="CG533" s="7">
        <v>2208.883333</v>
      </c>
      <c r="CH533" s="7">
        <v>66.0</v>
      </c>
      <c r="CI533" s="7">
        <v>84.0</v>
      </c>
      <c r="CJ533" s="26">
        <v>800.0</v>
      </c>
      <c r="CK533" s="7">
        <v>904.0</v>
      </c>
      <c r="CL533" s="7">
        <v>327.0</v>
      </c>
      <c r="CM533" s="7">
        <v>352.0</v>
      </c>
      <c r="CN533" s="7">
        <v>368.0</v>
      </c>
      <c r="CO533" s="7">
        <v>458.0</v>
      </c>
      <c r="CP533" s="19">
        <v>11.0</v>
      </c>
      <c r="CQ533" s="19">
        <v>3.0</v>
      </c>
      <c r="CR533" s="26">
        <f t="shared" si="37"/>
        <v>-8</v>
      </c>
      <c r="CS533" s="18">
        <f t="shared" si="38"/>
        <v>0.9049773756</v>
      </c>
      <c r="CT533" s="18">
        <f t="shared" si="39"/>
        <v>0.2468120115</v>
      </c>
      <c r="CU533" s="18">
        <f t="shared" si="40"/>
        <v>-0.658165364</v>
      </c>
      <c r="CV533" s="30">
        <v>21.09</v>
      </c>
      <c r="CW533" s="30">
        <v>22.32</v>
      </c>
      <c r="CX533" s="30">
        <v>23.5</v>
      </c>
      <c r="CY533" s="30">
        <v>20.25</v>
      </c>
      <c r="CZ533" s="30">
        <v>21.84</v>
      </c>
      <c r="DA533" s="30">
        <v>21.56</v>
      </c>
      <c r="DB533" s="7">
        <v>0.0</v>
      </c>
      <c r="DC533" s="7">
        <v>0.0</v>
      </c>
      <c r="DD533" s="13" t="str">
        <f t="shared" si="41"/>
        <v> </v>
      </c>
      <c r="DE533" s="7">
        <v>0.0</v>
      </c>
      <c r="DF533" s="7">
        <v>0.0</v>
      </c>
      <c r="DG533" s="7">
        <v>0.0</v>
      </c>
      <c r="DH533" s="7">
        <v>0.0</v>
      </c>
      <c r="DI533" s="7">
        <v>0.0</v>
      </c>
      <c r="DJ533" s="8" t="s">
        <v>4732</v>
      </c>
      <c r="DK533" s="7" t="s">
        <v>4733</v>
      </c>
    </row>
    <row r="534" ht="12.75" customHeight="1">
      <c r="A534" s="7" t="s">
        <v>743</v>
      </c>
      <c r="B534" s="7" t="s">
        <v>2466</v>
      </c>
      <c r="C534" s="8" t="s">
        <v>197</v>
      </c>
      <c r="D534" s="9" t="s">
        <v>159</v>
      </c>
      <c r="E534" s="7">
        <v>17.0</v>
      </c>
      <c r="F534" s="7">
        <v>1.0</v>
      </c>
      <c r="G534" s="7">
        <v>2.0</v>
      </c>
      <c r="H534" s="24">
        <f t="shared" si="1"/>
        <v>3</v>
      </c>
      <c r="I534" s="25">
        <f t="shared" si="2"/>
        <v>1.109399076</v>
      </c>
      <c r="J534" s="19">
        <v>1.0</v>
      </c>
      <c r="K534" s="19">
        <v>1.0</v>
      </c>
      <c r="L534" s="19">
        <v>1.0</v>
      </c>
      <c r="M534" s="19">
        <v>22.0</v>
      </c>
      <c r="N534" s="19">
        <v>8.0</v>
      </c>
      <c r="O534" s="19">
        <v>1.0</v>
      </c>
      <c r="P534" s="19">
        <v>14.0</v>
      </c>
      <c r="Q534" s="10">
        <f t="shared" si="3"/>
        <v>0.04545454545</v>
      </c>
      <c r="R534" s="10">
        <f t="shared" si="4"/>
        <v>0.03225806452</v>
      </c>
      <c r="S534" s="7">
        <v>9735.0</v>
      </c>
      <c r="T534" s="14">
        <f t="shared" si="5"/>
        <v>9.544117647</v>
      </c>
      <c r="U534" s="14">
        <v>161.03</v>
      </c>
      <c r="V534" s="14">
        <f t="shared" si="6"/>
        <v>9.472352941</v>
      </c>
      <c r="W534" s="14">
        <v>658.1</v>
      </c>
      <c r="X534" s="14">
        <f t="shared" si="7"/>
        <v>38.71176471</v>
      </c>
      <c r="Y534" s="13">
        <f t="shared" si="8"/>
        <v>0.1965866224</v>
      </c>
      <c r="Z534" s="12">
        <f t="shared" si="9"/>
        <v>15.25</v>
      </c>
      <c r="AA534" s="19">
        <v>9.0</v>
      </c>
      <c r="AB534" s="19">
        <v>26.0</v>
      </c>
      <c r="AC534" s="19">
        <v>20.0</v>
      </c>
      <c r="AD534" s="19">
        <v>3.0</v>
      </c>
      <c r="AE534" s="19">
        <v>3.0</v>
      </c>
      <c r="AF534" s="10">
        <f t="shared" si="10"/>
        <v>0.25</v>
      </c>
      <c r="AG534" s="10">
        <f t="shared" si="11"/>
        <v>0.5</v>
      </c>
      <c r="AH534" s="10">
        <f t="shared" si="12"/>
        <v>0.75</v>
      </c>
      <c r="AI534" s="19">
        <v>44.0</v>
      </c>
      <c r="AJ534" s="13">
        <f t="shared" si="13"/>
        <v>0.3235294118</v>
      </c>
      <c r="AK534" s="19">
        <v>46.0</v>
      </c>
      <c r="AL534" s="13">
        <f t="shared" si="14"/>
        <v>0.3382352941</v>
      </c>
      <c r="AM534" s="19">
        <v>46.0</v>
      </c>
      <c r="AN534" s="13">
        <f t="shared" si="15"/>
        <v>0.3382352941</v>
      </c>
      <c r="AO534" s="13">
        <f t="shared" si="16"/>
        <v>0.4888888889</v>
      </c>
      <c r="AP534" s="8">
        <v>1.0</v>
      </c>
      <c r="AQ534" s="14">
        <v>-5.23</v>
      </c>
      <c r="AR534" s="19">
        <v>17.03</v>
      </c>
      <c r="AS534" s="26">
        <v>12.0</v>
      </c>
      <c r="AT534" s="27">
        <v>0.355</v>
      </c>
      <c r="AU534" s="8">
        <v>7.0</v>
      </c>
      <c r="AV534" s="27">
        <v>-0.077</v>
      </c>
      <c r="AW534" s="19">
        <v>49.24</v>
      </c>
      <c r="AX534" s="19">
        <v>17.47</v>
      </c>
      <c r="AY534" s="27">
        <v>-0.74</v>
      </c>
      <c r="AZ534" s="27">
        <v>12.089</v>
      </c>
      <c r="BA534" s="19">
        <v>54.97</v>
      </c>
      <c r="BB534" s="13">
        <f t="shared" si="17"/>
        <v>0.06557377049</v>
      </c>
      <c r="BC534" s="28">
        <f t="shared" si="18"/>
        <v>0.96875</v>
      </c>
      <c r="BD534" s="26">
        <f t="shared" si="19"/>
        <v>1034.32377</v>
      </c>
      <c r="BE534" s="13">
        <f t="shared" si="20"/>
        <v>0.03432377049</v>
      </c>
      <c r="BF534" s="18">
        <f t="shared" si="21"/>
        <v>1.490405515</v>
      </c>
      <c r="BG534" s="18">
        <f t="shared" si="22"/>
        <v>1.117804136</v>
      </c>
      <c r="BH534" s="14">
        <f t="shared" si="23"/>
        <v>22.7286841</v>
      </c>
      <c r="BI534" s="14">
        <f t="shared" si="24"/>
        <v>35.76973235</v>
      </c>
      <c r="BJ534" s="14">
        <f t="shared" si="25"/>
        <v>48.06557784</v>
      </c>
      <c r="BK534" s="14">
        <f t="shared" si="26"/>
        <v>66.69564677</v>
      </c>
      <c r="BL534" s="14">
        <f t="shared" si="27"/>
        <v>-18.63006893</v>
      </c>
      <c r="BM534" s="19">
        <v>4.0</v>
      </c>
      <c r="BN534" s="19">
        <v>3.0</v>
      </c>
      <c r="BO534" s="26">
        <v>57.0</v>
      </c>
      <c r="BP534" s="26">
        <v>93.0</v>
      </c>
      <c r="BQ534" s="19">
        <v>33.0</v>
      </c>
      <c r="BR534" s="19">
        <v>42.0</v>
      </c>
      <c r="BS534" s="19">
        <v>35.0</v>
      </c>
      <c r="BT534" s="19">
        <v>41.0</v>
      </c>
      <c r="BU534" s="19">
        <v>49.0</v>
      </c>
      <c r="BV534" s="19">
        <v>86.0</v>
      </c>
      <c r="BW534" s="13">
        <f t="shared" si="28"/>
        <v>0.362962963</v>
      </c>
      <c r="BX534" s="14">
        <v>-21.27</v>
      </c>
      <c r="BY534" s="29">
        <f t="shared" si="29"/>
        <v>-30.61940226</v>
      </c>
      <c r="BZ534" s="18">
        <f t="shared" si="30"/>
        <v>2.121606244</v>
      </c>
      <c r="CA534" s="18">
        <f t="shared" si="31"/>
        <v>1.46317672</v>
      </c>
      <c r="CB534" s="14">
        <f t="shared" si="32"/>
        <v>30.43407577</v>
      </c>
      <c r="CC534" s="14">
        <f t="shared" si="33"/>
        <v>27.4345635</v>
      </c>
      <c r="CD534" s="14">
        <f t="shared" si="34"/>
        <v>59.84392784</v>
      </c>
      <c r="CE534" s="14">
        <f t="shared" si="35"/>
        <v>51.79645588</v>
      </c>
      <c r="CF534" s="14">
        <f t="shared" si="36"/>
        <v>-26.67754089</v>
      </c>
      <c r="CG534" s="7">
        <v>820.133333</v>
      </c>
      <c r="CH534" s="7">
        <v>29.0</v>
      </c>
      <c r="CI534" s="7">
        <v>20.0</v>
      </c>
      <c r="CJ534" s="26">
        <v>387.0</v>
      </c>
      <c r="CK534" s="7">
        <v>355.0</v>
      </c>
      <c r="CL534" s="7">
        <v>194.0</v>
      </c>
      <c r="CM534" s="7">
        <v>151.0</v>
      </c>
      <c r="CN534" s="7">
        <v>208.0</v>
      </c>
      <c r="CO534" s="7">
        <v>182.0</v>
      </c>
      <c r="CP534" s="19">
        <v>0.0</v>
      </c>
      <c r="CQ534" s="19">
        <v>2.0</v>
      </c>
      <c r="CR534" s="26">
        <f t="shared" si="37"/>
        <v>2</v>
      </c>
      <c r="CS534" s="18">
        <f t="shared" si="38"/>
        <v>0</v>
      </c>
      <c r="CT534" s="18">
        <f t="shared" si="39"/>
        <v>0.7395993837</v>
      </c>
      <c r="CU534" s="18">
        <f t="shared" si="40"/>
        <v>0.7395993837</v>
      </c>
      <c r="CV534" s="30">
        <v>3.91</v>
      </c>
      <c r="CW534" s="30">
        <v>6.32</v>
      </c>
      <c r="CX534" s="30">
        <v>3.8</v>
      </c>
      <c r="CY534" s="30">
        <v>4.2</v>
      </c>
      <c r="CZ534" s="30">
        <v>6.7</v>
      </c>
      <c r="DA534" s="30">
        <v>5.39</v>
      </c>
      <c r="DB534" s="7">
        <v>1.0</v>
      </c>
      <c r="DC534" s="7">
        <v>3.0</v>
      </c>
      <c r="DD534" s="13">
        <f t="shared" si="41"/>
        <v>0.25</v>
      </c>
      <c r="DE534" s="7">
        <v>0.0</v>
      </c>
      <c r="DF534" s="7">
        <v>0.76</v>
      </c>
      <c r="DG534" s="7">
        <v>2.0</v>
      </c>
      <c r="DH534" s="7">
        <v>1.0</v>
      </c>
      <c r="DI534" s="7">
        <v>1.0</v>
      </c>
      <c r="DJ534" s="8" t="s">
        <v>4734</v>
      </c>
      <c r="DK534" s="7" t="s">
        <v>4735</v>
      </c>
    </row>
    <row r="535" ht="12.75" customHeight="1">
      <c r="A535" s="7" t="s">
        <v>2468</v>
      </c>
      <c r="B535" s="7" t="s">
        <v>2469</v>
      </c>
      <c r="C535" s="8" t="s">
        <v>542</v>
      </c>
      <c r="D535" s="9" t="s">
        <v>174</v>
      </c>
      <c r="E535" s="7">
        <v>69.0</v>
      </c>
      <c r="F535" s="7">
        <v>5.0</v>
      </c>
      <c r="G535" s="7">
        <v>7.0</v>
      </c>
      <c r="H535" s="24">
        <f t="shared" si="1"/>
        <v>12</v>
      </c>
      <c r="I535" s="25">
        <f t="shared" si="2"/>
        <v>0.5666614198</v>
      </c>
      <c r="J535" s="19">
        <v>4.0</v>
      </c>
      <c r="K535" s="19">
        <v>2.0</v>
      </c>
      <c r="L535" s="19">
        <v>4.0</v>
      </c>
      <c r="M535" s="19">
        <v>65.0</v>
      </c>
      <c r="N535" s="19">
        <v>22.0</v>
      </c>
      <c r="O535" s="19">
        <v>31.0</v>
      </c>
      <c r="P535" s="19">
        <v>16.0</v>
      </c>
      <c r="Q535" s="10">
        <f t="shared" si="3"/>
        <v>0.07692307692</v>
      </c>
      <c r="R535" s="10">
        <f t="shared" si="4"/>
        <v>0.04237288136</v>
      </c>
      <c r="S535" s="7">
        <v>76236.0</v>
      </c>
      <c r="T535" s="14">
        <f t="shared" si="5"/>
        <v>18.41449275</v>
      </c>
      <c r="U535" s="14">
        <v>1204.75</v>
      </c>
      <c r="V535" s="14">
        <f t="shared" si="6"/>
        <v>17.46014493</v>
      </c>
      <c r="W535" s="14">
        <v>2106.82</v>
      </c>
      <c r="X535" s="14">
        <f t="shared" si="7"/>
        <v>30.53362319</v>
      </c>
      <c r="Y535" s="13">
        <f t="shared" si="8"/>
        <v>0.3638002518</v>
      </c>
      <c r="Z535" s="12">
        <f t="shared" si="9"/>
        <v>20.88461538</v>
      </c>
      <c r="AA535" s="19">
        <v>73.0</v>
      </c>
      <c r="AB535" s="19">
        <v>108.0</v>
      </c>
      <c r="AC535" s="19">
        <v>77.0</v>
      </c>
      <c r="AD535" s="19">
        <v>43.0</v>
      </c>
      <c r="AE535" s="19">
        <v>9.0</v>
      </c>
      <c r="AF535" s="10">
        <f t="shared" si="10"/>
        <v>0.07692307692</v>
      </c>
      <c r="AG535" s="10">
        <f t="shared" si="11"/>
        <v>0.1153846154</v>
      </c>
      <c r="AH535" s="10">
        <f t="shared" si="12"/>
        <v>0.1923076923</v>
      </c>
      <c r="AI535" s="19">
        <v>403.0</v>
      </c>
      <c r="AJ535" s="13">
        <f t="shared" si="13"/>
        <v>0.3109567901</v>
      </c>
      <c r="AK535" s="19">
        <v>401.0</v>
      </c>
      <c r="AL535" s="13">
        <f t="shared" si="14"/>
        <v>0.3094135802</v>
      </c>
      <c r="AM535" s="19">
        <v>492.0</v>
      </c>
      <c r="AN535" s="13">
        <f t="shared" si="15"/>
        <v>0.3796296296</v>
      </c>
      <c r="AO535" s="13">
        <f t="shared" si="16"/>
        <v>0.5012437811</v>
      </c>
      <c r="AP535" s="8">
        <v>5.0</v>
      </c>
      <c r="AQ535" s="14">
        <v>1.88</v>
      </c>
      <c r="AR535" s="19">
        <v>17.53</v>
      </c>
      <c r="AS535" s="26">
        <v>2.0</v>
      </c>
      <c r="AT535" s="27">
        <v>0.497</v>
      </c>
      <c r="AU535" s="8">
        <v>4.0</v>
      </c>
      <c r="AV535" s="27">
        <v>0.615</v>
      </c>
      <c r="AW535" s="19">
        <v>50.04</v>
      </c>
      <c r="AX535" s="19">
        <v>17.64</v>
      </c>
      <c r="AY535" s="27">
        <v>3.968</v>
      </c>
      <c r="AZ535" s="27">
        <v>-3.254</v>
      </c>
      <c r="BA535" s="19">
        <v>48.99</v>
      </c>
      <c r="BB535" s="13">
        <f t="shared" si="17"/>
        <v>0.09576427256</v>
      </c>
      <c r="BC535" s="28">
        <f t="shared" si="18"/>
        <v>0.9235474006</v>
      </c>
      <c r="BD535" s="26">
        <f t="shared" si="19"/>
        <v>1019.311673</v>
      </c>
      <c r="BE535" s="13">
        <f t="shared" si="20"/>
        <v>0.01931167317</v>
      </c>
      <c r="BF535" s="18">
        <f t="shared" si="21"/>
        <v>2.589748911</v>
      </c>
      <c r="BG535" s="18">
        <f t="shared" si="22"/>
        <v>2.490143183</v>
      </c>
      <c r="BH535" s="14">
        <f t="shared" si="23"/>
        <v>27.04295497</v>
      </c>
      <c r="BI535" s="14">
        <f t="shared" si="24"/>
        <v>32.57107284</v>
      </c>
      <c r="BJ535" s="14">
        <f t="shared" si="25"/>
        <v>51.24714671</v>
      </c>
      <c r="BK535" s="14">
        <f t="shared" si="26"/>
        <v>58.51836481</v>
      </c>
      <c r="BL535" s="14">
        <f t="shared" si="27"/>
        <v>-7.271218095</v>
      </c>
      <c r="BM535" s="19">
        <v>52.0</v>
      </c>
      <c r="BN535" s="19">
        <v>50.0</v>
      </c>
      <c r="BO535" s="26">
        <v>491.0</v>
      </c>
      <c r="BP535" s="26">
        <v>604.0</v>
      </c>
      <c r="BQ535" s="19">
        <v>198.0</v>
      </c>
      <c r="BR535" s="19">
        <v>240.0</v>
      </c>
      <c r="BS535" s="19">
        <v>288.0</v>
      </c>
      <c r="BT535" s="19">
        <v>281.0</v>
      </c>
      <c r="BU535" s="19">
        <v>454.0</v>
      </c>
      <c r="BV535" s="19">
        <v>577.0</v>
      </c>
      <c r="BW535" s="13">
        <f t="shared" si="28"/>
        <v>0.4403491756</v>
      </c>
      <c r="BX535" s="14">
        <v>-3.04</v>
      </c>
      <c r="BY535" s="29">
        <f t="shared" si="29"/>
        <v>-3.522068841</v>
      </c>
      <c r="BZ535" s="18">
        <f t="shared" si="30"/>
        <v>2.166820934</v>
      </c>
      <c r="CA535" s="18">
        <f t="shared" si="31"/>
        <v>2.166820934</v>
      </c>
      <c r="CB535" s="14">
        <f t="shared" si="32"/>
        <v>27.03974022</v>
      </c>
      <c r="CC535" s="14">
        <f t="shared" si="33"/>
        <v>32.19276816</v>
      </c>
      <c r="CD535" s="14">
        <f t="shared" si="34"/>
        <v>52.16757962</v>
      </c>
      <c r="CE535" s="14">
        <f t="shared" si="35"/>
        <v>58.44953947</v>
      </c>
      <c r="CF535" s="14">
        <f t="shared" si="36"/>
        <v>-0.989258245</v>
      </c>
      <c r="CG535" s="7">
        <v>3295.15</v>
      </c>
      <c r="CH535" s="7">
        <v>119.0</v>
      </c>
      <c r="CI535" s="7">
        <v>119.0</v>
      </c>
      <c r="CJ535" s="26">
        <v>1366.0</v>
      </c>
      <c r="CK535" s="7">
        <v>1649.0</v>
      </c>
      <c r="CL535" s="7">
        <v>589.0</v>
      </c>
      <c r="CM535" s="7">
        <v>644.0</v>
      </c>
      <c r="CN535" s="7">
        <v>791.0</v>
      </c>
      <c r="CO535" s="7">
        <v>798.0</v>
      </c>
      <c r="CP535" s="19">
        <v>14.0</v>
      </c>
      <c r="CQ535" s="19">
        <v>2.0</v>
      </c>
      <c r="CR535" s="26">
        <f t="shared" si="37"/>
        <v>-12</v>
      </c>
      <c r="CS535" s="18">
        <f t="shared" si="38"/>
        <v>0.6611049898</v>
      </c>
      <c r="CT535" s="18">
        <f t="shared" si="39"/>
        <v>0.09444356997</v>
      </c>
      <c r="CU535" s="18">
        <f t="shared" si="40"/>
        <v>-0.5666614198</v>
      </c>
      <c r="CV535" s="30">
        <v>40.81</v>
      </c>
      <c r="CW535" s="30">
        <v>48.65</v>
      </c>
      <c r="CX535" s="30">
        <v>53.26</v>
      </c>
      <c r="CY535" s="30">
        <v>51.05</v>
      </c>
      <c r="CZ535" s="30">
        <v>49.66</v>
      </c>
      <c r="DA535" s="30">
        <v>52.92</v>
      </c>
      <c r="DB535" s="7">
        <v>0.0</v>
      </c>
      <c r="DC535" s="7">
        <v>0.0</v>
      </c>
      <c r="DD535" s="13" t="str">
        <f t="shared" si="41"/>
        <v> </v>
      </c>
      <c r="DE535" s="7">
        <v>0.0</v>
      </c>
      <c r="DF535" s="7">
        <v>0.0</v>
      </c>
      <c r="DG535" s="7">
        <v>0.0</v>
      </c>
      <c r="DH535" s="7">
        <v>0.0</v>
      </c>
      <c r="DI535" s="7">
        <v>0.0</v>
      </c>
      <c r="DJ535" s="8" t="s">
        <v>4736</v>
      </c>
      <c r="DK535" s="7" t="s">
        <v>4737</v>
      </c>
    </row>
    <row r="536" ht="12.75" customHeight="1">
      <c r="A536" s="7" t="s">
        <v>2283</v>
      </c>
      <c r="B536" s="7" t="s">
        <v>2474</v>
      </c>
      <c r="C536" s="8" t="s">
        <v>237</v>
      </c>
      <c r="D536" s="9" t="s">
        <v>255</v>
      </c>
      <c r="E536" s="7">
        <v>45.0</v>
      </c>
      <c r="F536" s="7">
        <v>4.0</v>
      </c>
      <c r="G536" s="7">
        <v>6.0</v>
      </c>
      <c r="H536" s="24">
        <f t="shared" si="1"/>
        <v>10</v>
      </c>
      <c r="I536" s="25">
        <f t="shared" si="2"/>
        <v>1.087679014</v>
      </c>
      <c r="J536" s="19">
        <v>4.0</v>
      </c>
      <c r="K536" s="19">
        <v>1.0</v>
      </c>
      <c r="L536" s="19">
        <v>4.0</v>
      </c>
      <c r="M536" s="19">
        <v>43.0</v>
      </c>
      <c r="N536" s="19">
        <v>17.0</v>
      </c>
      <c r="O536" s="19">
        <v>25.0</v>
      </c>
      <c r="P536" s="19">
        <v>58.0</v>
      </c>
      <c r="Q536" s="10">
        <f t="shared" si="3"/>
        <v>0.09302325581</v>
      </c>
      <c r="R536" s="10">
        <f t="shared" si="4"/>
        <v>0.04705882353</v>
      </c>
      <c r="S536" s="7">
        <v>33098.0</v>
      </c>
      <c r="T536" s="14">
        <f t="shared" si="5"/>
        <v>12.25851852</v>
      </c>
      <c r="U536" s="14">
        <v>536.29</v>
      </c>
      <c r="V536" s="14">
        <f t="shared" si="6"/>
        <v>11.91755556</v>
      </c>
      <c r="W536" s="14">
        <v>1623.68</v>
      </c>
      <c r="X536" s="14">
        <f t="shared" si="7"/>
        <v>36.08177778</v>
      </c>
      <c r="Y536" s="13">
        <f t="shared" si="8"/>
        <v>0.2482858558</v>
      </c>
      <c r="Z536" s="12">
        <f t="shared" si="9"/>
        <v>10.75</v>
      </c>
      <c r="AA536" s="19">
        <v>22.0</v>
      </c>
      <c r="AB536" s="19">
        <v>38.0</v>
      </c>
      <c r="AC536" s="19">
        <v>46.0</v>
      </c>
      <c r="AD536" s="19">
        <v>11.0</v>
      </c>
      <c r="AE536" s="19">
        <v>22.0</v>
      </c>
      <c r="AF536" s="10">
        <f t="shared" si="10"/>
        <v>0.2</v>
      </c>
      <c r="AG536" s="10">
        <f t="shared" si="11"/>
        <v>0.25</v>
      </c>
      <c r="AH536" s="10">
        <f t="shared" si="12"/>
        <v>0.45</v>
      </c>
      <c r="AI536" s="19">
        <v>128.0</v>
      </c>
      <c r="AJ536" s="13">
        <f t="shared" si="13"/>
        <v>0.231884058</v>
      </c>
      <c r="AK536" s="19">
        <v>212.0</v>
      </c>
      <c r="AL536" s="13">
        <f t="shared" si="14"/>
        <v>0.384057971</v>
      </c>
      <c r="AM536" s="19">
        <v>212.0</v>
      </c>
      <c r="AN536" s="13">
        <f t="shared" si="15"/>
        <v>0.384057971</v>
      </c>
      <c r="AO536" s="13">
        <f t="shared" si="16"/>
        <v>0.3764705882</v>
      </c>
      <c r="AP536" s="8">
        <v>3.0</v>
      </c>
      <c r="AQ536" s="14">
        <v>-15.71</v>
      </c>
      <c r="AR536" s="19">
        <v>17.48</v>
      </c>
      <c r="AS536" s="26">
        <v>6.0</v>
      </c>
      <c r="AT536" s="27">
        <v>1.07</v>
      </c>
      <c r="AU536" s="8">
        <v>4.0</v>
      </c>
      <c r="AV536" s="27">
        <v>0.555</v>
      </c>
      <c r="AW536" s="19">
        <v>49.93</v>
      </c>
      <c r="AX536" s="19">
        <v>17.77</v>
      </c>
      <c r="AY536" s="27">
        <v>-0.19</v>
      </c>
      <c r="AZ536" s="27">
        <v>-3.396</v>
      </c>
      <c r="BA536" s="19">
        <v>49.64</v>
      </c>
      <c r="BB536" s="13">
        <f t="shared" si="17"/>
        <v>0.09302325581</v>
      </c>
      <c r="BC536" s="28">
        <f t="shared" si="18"/>
        <v>0.938697318</v>
      </c>
      <c r="BD536" s="26">
        <f t="shared" si="19"/>
        <v>1031.720574</v>
      </c>
      <c r="BE536" s="13">
        <f t="shared" si="20"/>
        <v>0.03172057382</v>
      </c>
      <c r="BF536" s="18">
        <f t="shared" si="21"/>
        <v>2.237595331</v>
      </c>
      <c r="BG536" s="18">
        <f t="shared" si="22"/>
        <v>1.790076265</v>
      </c>
      <c r="BH536" s="14">
        <f t="shared" si="23"/>
        <v>24.05414981</v>
      </c>
      <c r="BI536" s="14">
        <f t="shared" si="24"/>
        <v>29.20061907</v>
      </c>
      <c r="BJ536" s="14">
        <f t="shared" si="25"/>
        <v>46.54198288</v>
      </c>
      <c r="BK536" s="14">
        <f t="shared" si="26"/>
        <v>56.4992821</v>
      </c>
      <c r="BL536" s="14">
        <f t="shared" si="27"/>
        <v>-9.957299222</v>
      </c>
      <c r="BM536" s="19">
        <v>20.0</v>
      </c>
      <c r="BN536" s="19">
        <v>16.0</v>
      </c>
      <c r="BO536" s="26">
        <v>195.0</v>
      </c>
      <c r="BP536" s="26">
        <v>245.0</v>
      </c>
      <c r="BQ536" s="19">
        <v>93.0</v>
      </c>
      <c r="BR536" s="19">
        <v>109.0</v>
      </c>
      <c r="BS536" s="19">
        <v>108.0</v>
      </c>
      <c r="BT536" s="19">
        <v>135.0</v>
      </c>
      <c r="BU536" s="19">
        <v>196.0</v>
      </c>
      <c r="BV536" s="19">
        <v>232.0</v>
      </c>
      <c r="BW536" s="13">
        <f t="shared" si="28"/>
        <v>0.4579439252</v>
      </c>
      <c r="BX536" s="14">
        <v>-2.95</v>
      </c>
      <c r="BY536" s="29">
        <f t="shared" si="29"/>
        <v>-3.13159334</v>
      </c>
      <c r="BZ536" s="18">
        <f t="shared" si="30"/>
        <v>2.16693419</v>
      </c>
      <c r="CA536" s="18">
        <f t="shared" si="31"/>
        <v>2.38918385</v>
      </c>
      <c r="CB536" s="14">
        <f t="shared" si="32"/>
        <v>27.39227065</v>
      </c>
      <c r="CC536" s="14">
        <f t="shared" si="33"/>
        <v>30.80935918</v>
      </c>
      <c r="CD536" s="14">
        <f t="shared" si="34"/>
        <v>53.81219905</v>
      </c>
      <c r="CE536" s="14">
        <f t="shared" si="35"/>
        <v>57.7015681</v>
      </c>
      <c r="CF536" s="14">
        <f t="shared" si="36"/>
        <v>-6.067930164</v>
      </c>
      <c r="CG536" s="7">
        <v>2159.733333</v>
      </c>
      <c r="CH536" s="7">
        <v>78.0</v>
      </c>
      <c r="CI536" s="7">
        <v>86.0</v>
      </c>
      <c r="CJ536" s="26">
        <v>908.0</v>
      </c>
      <c r="CK536" s="7">
        <v>1023.0</v>
      </c>
      <c r="CL536" s="7">
        <v>427.0</v>
      </c>
      <c r="CM536" s="7">
        <v>442.0</v>
      </c>
      <c r="CN536" s="7">
        <v>524.0</v>
      </c>
      <c r="CO536" s="7">
        <v>526.0</v>
      </c>
      <c r="CP536" s="19">
        <v>3.0</v>
      </c>
      <c r="CQ536" s="19">
        <v>4.0</v>
      </c>
      <c r="CR536" s="26">
        <f t="shared" si="37"/>
        <v>1</v>
      </c>
      <c r="CS536" s="18">
        <f t="shared" si="38"/>
        <v>0.3263037042</v>
      </c>
      <c r="CT536" s="18">
        <f t="shared" si="39"/>
        <v>0.4350716055</v>
      </c>
      <c r="CU536" s="18">
        <f t="shared" si="40"/>
        <v>0.1087679014</v>
      </c>
      <c r="CV536" s="30">
        <v>15.68</v>
      </c>
      <c r="CW536" s="30">
        <v>20.1</v>
      </c>
      <c r="CX536" s="30">
        <v>11.11</v>
      </c>
      <c r="CY536" s="30">
        <v>25.73</v>
      </c>
      <c r="CZ536" s="30">
        <v>19.38</v>
      </c>
      <c r="DA536" s="30">
        <v>25.55</v>
      </c>
      <c r="DB536" s="7">
        <v>3.0</v>
      </c>
      <c r="DC536" s="7">
        <v>4.0</v>
      </c>
      <c r="DD536" s="13">
        <f t="shared" si="41"/>
        <v>0.4285714286</v>
      </c>
      <c r="DE536" s="7">
        <v>0.01</v>
      </c>
      <c r="DF536" s="7">
        <v>0.24</v>
      </c>
      <c r="DG536" s="7">
        <v>3.0</v>
      </c>
      <c r="DH536" s="7">
        <v>0.0</v>
      </c>
      <c r="DI536" s="7">
        <v>4.0</v>
      </c>
      <c r="DJ536" s="8" t="s">
        <v>4738</v>
      </c>
      <c r="DK536" s="7" t="s">
        <v>4739</v>
      </c>
    </row>
    <row r="537" ht="12.75" customHeight="1">
      <c r="A537" s="7" t="s">
        <v>2477</v>
      </c>
      <c r="B537" s="7" t="s">
        <v>2474</v>
      </c>
      <c r="C537" s="8" t="s">
        <v>839</v>
      </c>
      <c r="D537" s="9" t="s">
        <v>174</v>
      </c>
      <c r="E537" s="7">
        <v>70.0</v>
      </c>
      <c r="F537" s="7">
        <v>2.0</v>
      </c>
      <c r="G537" s="7">
        <v>5.0</v>
      </c>
      <c r="H537" s="24">
        <f t="shared" si="1"/>
        <v>7</v>
      </c>
      <c r="I537" s="25">
        <f t="shared" si="2"/>
        <v>0.4327740473</v>
      </c>
      <c r="J537" s="19">
        <v>2.0</v>
      </c>
      <c r="K537" s="19">
        <v>1.0</v>
      </c>
      <c r="L537" s="19">
        <v>3.0</v>
      </c>
      <c r="M537" s="19">
        <v>63.0</v>
      </c>
      <c r="N537" s="19">
        <v>22.0</v>
      </c>
      <c r="O537" s="19">
        <v>39.0</v>
      </c>
      <c r="P537" s="19">
        <v>27.0</v>
      </c>
      <c r="Q537" s="10">
        <f t="shared" si="3"/>
        <v>0.03174603175</v>
      </c>
      <c r="R537" s="10">
        <f t="shared" si="4"/>
        <v>0.01612903226</v>
      </c>
      <c r="S537" s="7">
        <v>58229.0</v>
      </c>
      <c r="T537" s="14">
        <f t="shared" si="5"/>
        <v>13.86404762</v>
      </c>
      <c r="U537" s="14">
        <v>950.87</v>
      </c>
      <c r="V537" s="14">
        <f t="shared" si="6"/>
        <v>13.58385714</v>
      </c>
      <c r="W537" s="14">
        <v>2251.14</v>
      </c>
      <c r="X537" s="14">
        <f t="shared" si="7"/>
        <v>32.15914286</v>
      </c>
      <c r="Y537" s="13">
        <f t="shared" si="8"/>
        <v>0.2969603468</v>
      </c>
      <c r="Z537" s="12">
        <f t="shared" si="9"/>
        <v>11.41176471</v>
      </c>
      <c r="AA537" s="19">
        <v>90.0</v>
      </c>
      <c r="AB537" s="19">
        <v>72.0</v>
      </c>
      <c r="AC537" s="19">
        <v>114.0</v>
      </c>
      <c r="AD537" s="19">
        <v>22.0</v>
      </c>
      <c r="AE537" s="19">
        <v>13.0</v>
      </c>
      <c r="AF537" s="10">
        <f t="shared" si="10"/>
        <v>0.05882352941</v>
      </c>
      <c r="AG537" s="10">
        <f t="shared" si="11"/>
        <v>0.1176470588</v>
      </c>
      <c r="AH537" s="10">
        <f t="shared" si="12"/>
        <v>0.1764705882</v>
      </c>
      <c r="AI537" s="19">
        <v>256.0</v>
      </c>
      <c r="AJ537" s="13">
        <f t="shared" si="13"/>
        <v>0.3040380048</v>
      </c>
      <c r="AK537" s="19">
        <v>283.0</v>
      </c>
      <c r="AL537" s="13">
        <f t="shared" si="14"/>
        <v>0.3361045131</v>
      </c>
      <c r="AM537" s="19">
        <v>303.0</v>
      </c>
      <c r="AN537" s="13">
        <f t="shared" si="15"/>
        <v>0.3598574822</v>
      </c>
      <c r="AO537" s="13">
        <f t="shared" si="16"/>
        <v>0.4749536178</v>
      </c>
      <c r="AP537" s="8">
        <v>4.0</v>
      </c>
      <c r="AQ537" s="14">
        <v>-0.69</v>
      </c>
      <c r="AR537" s="19">
        <v>17.16</v>
      </c>
      <c r="AS537" s="26">
        <v>6.0</v>
      </c>
      <c r="AT537" s="27">
        <v>0.352</v>
      </c>
      <c r="AU537" s="8">
        <v>5.0</v>
      </c>
      <c r="AV537" s="27">
        <v>1.43</v>
      </c>
      <c r="AW537" s="19">
        <v>50.65</v>
      </c>
      <c r="AX537" s="19">
        <v>15.95</v>
      </c>
      <c r="AY537" s="27">
        <v>0.417</v>
      </c>
      <c r="AZ537" s="27">
        <v>-6.419</v>
      </c>
      <c r="BA537" s="19">
        <v>47.49</v>
      </c>
      <c r="BB537" s="13">
        <f t="shared" si="17"/>
        <v>0.08762886598</v>
      </c>
      <c r="BC537" s="28">
        <f t="shared" si="18"/>
        <v>0.9208791209</v>
      </c>
      <c r="BD537" s="26">
        <f t="shared" si="19"/>
        <v>1008.507987</v>
      </c>
      <c r="BE537" s="13">
        <f t="shared" si="20"/>
        <v>0.008507986859</v>
      </c>
      <c r="BF537" s="18">
        <f t="shared" si="21"/>
        <v>2.145403683</v>
      </c>
      <c r="BG537" s="18">
        <f t="shared" si="22"/>
        <v>2.2716039</v>
      </c>
      <c r="BH537" s="14">
        <f t="shared" si="23"/>
        <v>24.48284203</v>
      </c>
      <c r="BI537" s="14">
        <f t="shared" si="24"/>
        <v>28.71054929</v>
      </c>
      <c r="BJ537" s="14">
        <f t="shared" si="25"/>
        <v>46.63098005</v>
      </c>
      <c r="BK537" s="14">
        <f t="shared" si="26"/>
        <v>59.50340215</v>
      </c>
      <c r="BL537" s="14">
        <f t="shared" si="27"/>
        <v>-12.8724221</v>
      </c>
      <c r="BM537" s="19">
        <v>34.0</v>
      </c>
      <c r="BN537" s="19">
        <v>36.0</v>
      </c>
      <c r="BO537" s="26">
        <v>354.0</v>
      </c>
      <c r="BP537" s="26">
        <v>419.0</v>
      </c>
      <c r="BQ537" s="19">
        <v>159.0</v>
      </c>
      <c r="BR537" s="19">
        <v>233.0</v>
      </c>
      <c r="BS537" s="19">
        <v>192.0</v>
      </c>
      <c r="BT537" s="19">
        <v>255.0</v>
      </c>
      <c r="BU537" s="19">
        <v>339.0</v>
      </c>
      <c r="BV537" s="19">
        <v>474.0</v>
      </c>
      <c r="BW537" s="13">
        <f t="shared" si="28"/>
        <v>0.4169741697</v>
      </c>
      <c r="BX537" s="14">
        <v>-4.64</v>
      </c>
      <c r="BY537" s="29">
        <f t="shared" si="29"/>
        <v>-4.512308925</v>
      </c>
      <c r="BZ537" s="18">
        <f t="shared" si="30"/>
        <v>1.95253219</v>
      </c>
      <c r="CA537" s="18">
        <f t="shared" si="31"/>
        <v>2.177824366</v>
      </c>
      <c r="CB537" s="14">
        <f t="shared" si="32"/>
        <v>26.11511804</v>
      </c>
      <c r="CC537" s="14">
        <f t="shared" si="33"/>
        <v>30.48954112</v>
      </c>
      <c r="CD537" s="14">
        <f t="shared" si="34"/>
        <v>50.08996042</v>
      </c>
      <c r="CE537" s="14">
        <f t="shared" si="35"/>
        <v>58.80125788</v>
      </c>
      <c r="CF537" s="14">
        <f t="shared" si="36"/>
        <v>-4.161124634</v>
      </c>
      <c r="CG537" s="7">
        <v>3195.85</v>
      </c>
      <c r="CH537" s="7">
        <v>104.0</v>
      </c>
      <c r="CI537" s="7">
        <v>116.0</v>
      </c>
      <c r="CJ537" s="26">
        <v>1287.0</v>
      </c>
      <c r="CK537" s="7">
        <v>1508.0</v>
      </c>
      <c r="CL537" s="7">
        <v>580.0</v>
      </c>
      <c r="CM537" s="7">
        <v>744.0</v>
      </c>
      <c r="CN537" s="7">
        <v>697.0</v>
      </c>
      <c r="CO537" s="7">
        <v>764.0</v>
      </c>
      <c r="CP537" s="19">
        <v>9.0</v>
      </c>
      <c r="CQ537" s="19">
        <v>5.0</v>
      </c>
      <c r="CR537" s="26">
        <f t="shared" si="37"/>
        <v>-4</v>
      </c>
      <c r="CS537" s="18">
        <f t="shared" si="38"/>
        <v>0.5564237751</v>
      </c>
      <c r="CT537" s="18">
        <f t="shared" si="39"/>
        <v>0.3091243195</v>
      </c>
      <c r="CU537" s="18">
        <f t="shared" si="40"/>
        <v>-0.2472994556</v>
      </c>
      <c r="CV537" s="30">
        <v>27.23</v>
      </c>
      <c r="CW537" s="30">
        <v>36.68</v>
      </c>
      <c r="CX537" s="30">
        <v>27.12</v>
      </c>
      <c r="CY537" s="30">
        <v>30.81</v>
      </c>
      <c r="CZ537" s="30">
        <v>29.74</v>
      </c>
      <c r="DA537" s="30">
        <v>44.21</v>
      </c>
      <c r="DB537" s="7">
        <v>0.0</v>
      </c>
      <c r="DC537" s="7">
        <v>0.0</v>
      </c>
      <c r="DD537" s="13" t="str">
        <f t="shared" si="41"/>
        <v> </v>
      </c>
      <c r="DE537" s="7">
        <v>0.0</v>
      </c>
      <c r="DF537" s="7">
        <v>0.0</v>
      </c>
      <c r="DG537" s="7">
        <v>0.0</v>
      </c>
      <c r="DH537" s="7">
        <v>0.0</v>
      </c>
      <c r="DI537" s="7">
        <v>0.0</v>
      </c>
      <c r="DJ537" s="8" t="s">
        <v>4740</v>
      </c>
      <c r="DK537" s="7" t="s">
        <v>4741</v>
      </c>
    </row>
    <row r="538" ht="12.75" customHeight="1">
      <c r="A538" s="7" t="s">
        <v>2482</v>
      </c>
      <c r="B538" s="7" t="s">
        <v>2483</v>
      </c>
      <c r="C538" s="8" t="s">
        <v>182</v>
      </c>
      <c r="D538" s="9" t="s">
        <v>159</v>
      </c>
      <c r="E538" s="7">
        <v>3.0</v>
      </c>
      <c r="F538" s="7">
        <v>0.0</v>
      </c>
      <c r="G538" s="7">
        <v>1.0</v>
      </c>
      <c r="H538" s="24">
        <f t="shared" si="1"/>
        <v>1</v>
      </c>
      <c r="I538" s="25">
        <f t="shared" si="2"/>
        <v>1.495016611</v>
      </c>
      <c r="J538" s="19">
        <v>0.0</v>
      </c>
      <c r="K538" s="19">
        <v>1.0</v>
      </c>
      <c r="L538" s="19">
        <v>0.0</v>
      </c>
      <c r="M538" s="19">
        <v>2.0</v>
      </c>
      <c r="N538" s="19">
        <v>3.0</v>
      </c>
      <c r="O538" s="19">
        <v>0.0</v>
      </c>
      <c r="P538" s="19">
        <v>2.0</v>
      </c>
      <c r="Q538" s="10">
        <f t="shared" si="3"/>
        <v>0</v>
      </c>
      <c r="R538" s="10">
        <f t="shared" si="4"/>
        <v>0</v>
      </c>
      <c r="S538" s="7">
        <v>2408.0</v>
      </c>
      <c r="T538" s="14">
        <f t="shared" si="5"/>
        <v>13.37777778</v>
      </c>
      <c r="U538" s="14">
        <v>38.73</v>
      </c>
      <c r="V538" s="14">
        <f t="shared" si="6"/>
        <v>12.91</v>
      </c>
      <c r="W538" s="14">
        <v>109.13</v>
      </c>
      <c r="X538" s="14">
        <f t="shared" si="7"/>
        <v>36.37666667</v>
      </c>
      <c r="Y538" s="13">
        <f t="shared" si="8"/>
        <v>0.2619369674</v>
      </c>
      <c r="Z538" s="12">
        <f t="shared" si="9"/>
        <v>8</v>
      </c>
      <c r="AA538" s="19">
        <v>2.0</v>
      </c>
      <c r="AB538" s="19">
        <v>4.0</v>
      </c>
      <c r="AC538" s="19">
        <v>8.0</v>
      </c>
      <c r="AD538" s="19">
        <v>1.0</v>
      </c>
      <c r="AE538" s="19">
        <v>1.0</v>
      </c>
      <c r="AF538" s="10">
        <f t="shared" si="10"/>
        <v>0</v>
      </c>
      <c r="AG538" s="10">
        <f t="shared" si="11"/>
        <v>0.5</v>
      </c>
      <c r="AH538" s="10">
        <f t="shared" si="12"/>
        <v>0.5</v>
      </c>
      <c r="AI538" s="19">
        <v>17.0</v>
      </c>
      <c r="AJ538" s="13">
        <f t="shared" si="13"/>
        <v>0.4857142857</v>
      </c>
      <c r="AK538" s="19">
        <v>9.0</v>
      </c>
      <c r="AL538" s="13">
        <f t="shared" si="14"/>
        <v>0.2571428571</v>
      </c>
      <c r="AM538" s="19">
        <v>9.0</v>
      </c>
      <c r="AN538" s="13">
        <f t="shared" si="15"/>
        <v>0.2571428571</v>
      </c>
      <c r="AO538" s="13">
        <f t="shared" si="16"/>
        <v>0.6538461538</v>
      </c>
      <c r="AP538" s="8">
        <v>15.0</v>
      </c>
      <c r="AQ538" s="14">
        <v>15.38</v>
      </c>
      <c r="AR538" s="19">
        <v>17.07</v>
      </c>
      <c r="AS538" s="26">
        <v>10.0</v>
      </c>
      <c r="AT538" s="27">
        <v>-0.28700000000000003</v>
      </c>
      <c r="AU538" s="8">
        <v>11.0</v>
      </c>
      <c r="AV538" s="27">
        <v>-1.996</v>
      </c>
      <c r="AW538" s="19">
        <v>48.27</v>
      </c>
      <c r="AX538" s="19">
        <v>18.07</v>
      </c>
      <c r="AY538" s="27">
        <v>3.517</v>
      </c>
      <c r="AZ538" s="27">
        <v>-1.8519999999999999</v>
      </c>
      <c r="BA538" s="19">
        <v>49.85</v>
      </c>
      <c r="BB538" s="13">
        <f t="shared" si="17"/>
        <v>0.125</v>
      </c>
      <c r="BC538" s="28">
        <f t="shared" si="18"/>
        <v>0.9285714286</v>
      </c>
      <c r="BD538" s="26">
        <f t="shared" si="19"/>
        <v>1053.571429</v>
      </c>
      <c r="BE538" s="13">
        <f t="shared" si="20"/>
        <v>0.05357142857</v>
      </c>
      <c r="BF538" s="18">
        <f t="shared" si="21"/>
        <v>3.098373354</v>
      </c>
      <c r="BG538" s="18">
        <f t="shared" si="22"/>
        <v>1.549186677</v>
      </c>
      <c r="BH538" s="14">
        <f t="shared" si="23"/>
        <v>24.78698683</v>
      </c>
      <c r="BI538" s="14">
        <f t="shared" si="24"/>
        <v>21.68861348</v>
      </c>
      <c r="BJ538" s="14">
        <f t="shared" si="25"/>
        <v>57.31990705</v>
      </c>
      <c r="BK538" s="14">
        <f t="shared" si="26"/>
        <v>46.47560031</v>
      </c>
      <c r="BL538" s="14">
        <f t="shared" si="27"/>
        <v>10.84430674</v>
      </c>
      <c r="BM538" s="19">
        <v>2.0</v>
      </c>
      <c r="BN538" s="19">
        <v>1.0</v>
      </c>
      <c r="BO538" s="26">
        <v>14.0</v>
      </c>
      <c r="BP538" s="26">
        <v>13.0</v>
      </c>
      <c r="BQ538" s="19">
        <v>10.0</v>
      </c>
      <c r="BR538" s="19">
        <v>9.0</v>
      </c>
      <c r="BS538" s="19">
        <v>11.0</v>
      </c>
      <c r="BT538" s="19">
        <v>7.0</v>
      </c>
      <c r="BU538" s="19">
        <v>17.0</v>
      </c>
      <c r="BV538" s="19">
        <v>9.0</v>
      </c>
      <c r="BW538" s="13">
        <f t="shared" si="28"/>
        <v>0.6538461538</v>
      </c>
      <c r="BX538" s="14">
        <v>16.55</v>
      </c>
      <c r="BY538" s="29">
        <f t="shared" si="29"/>
        <v>6.917999047</v>
      </c>
      <c r="BZ538" s="18">
        <f t="shared" si="30"/>
        <v>2.831778845</v>
      </c>
      <c r="CA538" s="18">
        <f t="shared" si="31"/>
        <v>2.831778845</v>
      </c>
      <c r="CB538" s="14">
        <f t="shared" si="32"/>
        <v>25.08146977</v>
      </c>
      <c r="CC538" s="14">
        <f t="shared" si="33"/>
        <v>28.72232829</v>
      </c>
      <c r="CD538" s="14">
        <f t="shared" si="34"/>
        <v>52.18563872</v>
      </c>
      <c r="CE538" s="14">
        <f t="shared" si="35"/>
        <v>58.25373624</v>
      </c>
      <c r="CF538" s="14">
        <f t="shared" si="36"/>
        <v>16.91240426</v>
      </c>
      <c r="CG538" s="7">
        <v>148.316667</v>
      </c>
      <c r="CH538" s="7">
        <v>7.0</v>
      </c>
      <c r="CI538" s="7">
        <v>7.0</v>
      </c>
      <c r="CJ538" s="26">
        <v>55.0</v>
      </c>
      <c r="CK538" s="7">
        <v>64.0</v>
      </c>
      <c r="CL538" s="7">
        <v>28.0</v>
      </c>
      <c r="CM538" s="7">
        <v>35.0</v>
      </c>
      <c r="CN538" s="7">
        <v>39.0</v>
      </c>
      <c r="CO538" s="7">
        <v>38.0</v>
      </c>
      <c r="CP538" s="19">
        <v>0.0</v>
      </c>
      <c r="CQ538" s="19">
        <v>0.0</v>
      </c>
      <c r="CR538" s="26">
        <f t="shared" si="37"/>
        <v>0</v>
      </c>
      <c r="CS538" s="18">
        <f t="shared" si="38"/>
        <v>0</v>
      </c>
      <c r="CT538" s="18">
        <f t="shared" si="39"/>
        <v>0</v>
      </c>
      <c r="CU538" s="18">
        <f t="shared" si="40"/>
        <v>0</v>
      </c>
      <c r="CV538" s="30">
        <v>1.55</v>
      </c>
      <c r="CW538" s="30">
        <v>0.98</v>
      </c>
      <c r="CX538" s="30">
        <v>2.0</v>
      </c>
      <c r="CY538" s="30">
        <v>1.82</v>
      </c>
      <c r="CZ538" s="30">
        <v>2.82</v>
      </c>
      <c r="DA538" s="30">
        <v>1.42</v>
      </c>
      <c r="DB538" s="7">
        <v>0.0</v>
      </c>
      <c r="DC538" s="7">
        <v>0.0</v>
      </c>
      <c r="DD538" s="13" t="str">
        <f t="shared" si="41"/>
        <v> </v>
      </c>
      <c r="DE538" s="7">
        <v>0.0</v>
      </c>
      <c r="DF538" s="7">
        <v>0.0</v>
      </c>
      <c r="DG538" s="7">
        <v>0.0</v>
      </c>
      <c r="DH538" s="7">
        <v>0.0</v>
      </c>
      <c r="DI538" s="7">
        <v>0.0</v>
      </c>
      <c r="DJ538" s="8" t="s">
        <v>4742</v>
      </c>
      <c r="DK538" s="7" t="s">
        <v>4743</v>
      </c>
    </row>
    <row r="539" ht="12.75" customHeight="1">
      <c r="A539" s="7" t="s">
        <v>164</v>
      </c>
      <c r="B539" s="7" t="s">
        <v>2485</v>
      </c>
      <c r="C539" s="8" t="s">
        <v>860</v>
      </c>
      <c r="D539" s="9" t="s">
        <v>238</v>
      </c>
      <c r="E539" s="7">
        <v>6.0</v>
      </c>
      <c r="F539" s="7">
        <v>0.0</v>
      </c>
      <c r="G539" s="7">
        <v>0.0</v>
      </c>
      <c r="H539" s="24">
        <f t="shared" si="1"/>
        <v>0</v>
      </c>
      <c r="I539" s="25">
        <f t="shared" si="2"/>
        <v>0</v>
      </c>
      <c r="J539" s="19">
        <v>0.0</v>
      </c>
      <c r="K539" s="19">
        <v>0.0</v>
      </c>
      <c r="L539" s="19">
        <v>0.0</v>
      </c>
      <c r="M539" s="19">
        <v>3.0</v>
      </c>
      <c r="N539" s="19">
        <v>1.0</v>
      </c>
      <c r="O539" s="19">
        <v>0.0</v>
      </c>
      <c r="P539" s="19">
        <v>4.0</v>
      </c>
      <c r="Q539" s="10">
        <f t="shared" si="3"/>
        <v>0</v>
      </c>
      <c r="R539" s="10">
        <f t="shared" si="4"/>
        <v>0</v>
      </c>
      <c r="S539" s="7">
        <v>3217.0</v>
      </c>
      <c r="T539" s="14">
        <f t="shared" si="5"/>
        <v>8.936111111</v>
      </c>
      <c r="U539" s="14">
        <v>53.51</v>
      </c>
      <c r="V539" s="14">
        <f t="shared" si="6"/>
        <v>8.918333333</v>
      </c>
      <c r="W539" s="14">
        <v>232.32</v>
      </c>
      <c r="X539" s="14">
        <f t="shared" si="7"/>
        <v>38.72</v>
      </c>
      <c r="Y539" s="13">
        <f t="shared" si="8"/>
        <v>0.1872091803</v>
      </c>
      <c r="Z539" s="12">
        <f t="shared" si="9"/>
        <v>0</v>
      </c>
      <c r="AA539" s="19">
        <v>0.0</v>
      </c>
      <c r="AB539" s="19">
        <v>4.0</v>
      </c>
      <c r="AC539" s="19">
        <v>4.0</v>
      </c>
      <c r="AD539" s="19">
        <v>0.0</v>
      </c>
      <c r="AE539" s="19">
        <v>1.0</v>
      </c>
      <c r="AF539" s="10">
        <f t="shared" si="10"/>
        <v>0</v>
      </c>
      <c r="AG539" s="10">
        <f t="shared" si="11"/>
        <v>0</v>
      </c>
      <c r="AH539" s="10">
        <f t="shared" si="12"/>
        <v>0</v>
      </c>
      <c r="AI539" s="19">
        <v>16.0</v>
      </c>
      <c r="AJ539" s="13">
        <f t="shared" si="13"/>
        <v>0.3404255319</v>
      </c>
      <c r="AK539" s="19">
        <v>14.0</v>
      </c>
      <c r="AL539" s="13">
        <f t="shared" si="14"/>
        <v>0.2978723404</v>
      </c>
      <c r="AM539" s="19">
        <v>17.0</v>
      </c>
      <c r="AN539" s="13">
        <f t="shared" si="15"/>
        <v>0.3617021277</v>
      </c>
      <c r="AO539" s="13">
        <f t="shared" si="16"/>
        <v>0.5333333333</v>
      </c>
      <c r="AP539" s="8">
        <v>15.0</v>
      </c>
      <c r="AQ539" s="14">
        <v>5.71</v>
      </c>
      <c r="AR539" s="19">
        <v>16.52</v>
      </c>
      <c r="AS539" s="26">
        <v>16.0</v>
      </c>
      <c r="AT539" s="27">
        <v>-0.966</v>
      </c>
      <c r="AU539" s="8">
        <v>16.0</v>
      </c>
      <c r="AV539" s="27">
        <v>1.811</v>
      </c>
      <c r="AW539" s="19">
        <v>50.46</v>
      </c>
      <c r="AX539" s="19">
        <v>15.96</v>
      </c>
      <c r="AY539" s="27">
        <v>-1.6480000000000001</v>
      </c>
      <c r="AZ539" s="27">
        <v>-4.086</v>
      </c>
      <c r="BA539" s="19">
        <v>47.99</v>
      </c>
      <c r="BB539" s="13">
        <f t="shared" si="17"/>
        <v>0</v>
      </c>
      <c r="BC539" s="28">
        <f t="shared" si="18"/>
        <v>0.8947368421</v>
      </c>
      <c r="BD539" s="26">
        <f t="shared" si="19"/>
        <v>894.7368421</v>
      </c>
      <c r="BE539" s="13">
        <f t="shared" si="20"/>
        <v>-0.1052631579</v>
      </c>
      <c r="BF539" s="18">
        <f t="shared" si="21"/>
        <v>0</v>
      </c>
      <c r="BG539" s="18">
        <f t="shared" si="22"/>
        <v>2.242571482</v>
      </c>
      <c r="BH539" s="14">
        <f t="shared" si="23"/>
        <v>17.94057186</v>
      </c>
      <c r="BI539" s="14">
        <f t="shared" si="24"/>
        <v>21.30442908</v>
      </c>
      <c r="BJ539" s="14">
        <f t="shared" si="25"/>
        <v>40.36628668</v>
      </c>
      <c r="BK539" s="14">
        <f t="shared" si="26"/>
        <v>43.7301439</v>
      </c>
      <c r="BL539" s="14">
        <f t="shared" si="27"/>
        <v>-3.363857223</v>
      </c>
      <c r="BM539" s="19">
        <v>0.0</v>
      </c>
      <c r="BN539" s="19">
        <v>2.0</v>
      </c>
      <c r="BO539" s="26">
        <v>16.0</v>
      </c>
      <c r="BP539" s="26">
        <v>17.0</v>
      </c>
      <c r="BQ539" s="19">
        <v>11.0</v>
      </c>
      <c r="BR539" s="19">
        <v>12.0</v>
      </c>
      <c r="BS539" s="19">
        <v>9.0</v>
      </c>
      <c r="BT539" s="19">
        <v>8.0</v>
      </c>
      <c r="BU539" s="19">
        <v>18.0</v>
      </c>
      <c r="BV539" s="19">
        <v>15.0</v>
      </c>
      <c r="BW539" s="13">
        <f t="shared" si="28"/>
        <v>0.5454545455</v>
      </c>
      <c r="BX539" s="14">
        <v>5.3</v>
      </c>
      <c r="BY539" s="29">
        <f t="shared" si="29"/>
        <v>1.643142777</v>
      </c>
      <c r="BZ539" s="18">
        <f t="shared" si="30"/>
        <v>1.892633913</v>
      </c>
      <c r="CA539" s="18">
        <f t="shared" si="31"/>
        <v>2.944097198</v>
      </c>
      <c r="CB539" s="14">
        <f t="shared" si="32"/>
        <v>28.17921604</v>
      </c>
      <c r="CC539" s="14">
        <f t="shared" si="33"/>
        <v>29.23067933</v>
      </c>
      <c r="CD539" s="14">
        <f t="shared" si="34"/>
        <v>52.99374957</v>
      </c>
      <c r="CE539" s="14">
        <f t="shared" si="35"/>
        <v>55.51726146</v>
      </c>
      <c r="CF539" s="14">
        <f t="shared" si="36"/>
        <v>-0.8403453385</v>
      </c>
      <c r="CG539" s="7">
        <v>285.316667</v>
      </c>
      <c r="CH539" s="7">
        <v>9.0</v>
      </c>
      <c r="CI539" s="7">
        <v>14.0</v>
      </c>
      <c r="CJ539" s="26">
        <v>125.0</v>
      </c>
      <c r="CK539" s="7">
        <v>125.0</v>
      </c>
      <c r="CL539" s="7">
        <v>55.0</v>
      </c>
      <c r="CM539" s="7">
        <v>55.0</v>
      </c>
      <c r="CN539" s="7">
        <v>63.0</v>
      </c>
      <c r="CO539" s="7">
        <v>70.0</v>
      </c>
      <c r="CP539" s="19">
        <v>0.0</v>
      </c>
      <c r="CQ539" s="19">
        <v>1.0</v>
      </c>
      <c r="CR539" s="26">
        <f t="shared" si="37"/>
        <v>1</v>
      </c>
      <c r="CS539" s="18">
        <f t="shared" si="38"/>
        <v>0</v>
      </c>
      <c r="CT539" s="18">
        <f t="shared" si="39"/>
        <v>1.11905502</v>
      </c>
      <c r="CU539" s="18">
        <f t="shared" si="40"/>
        <v>1.11905502</v>
      </c>
      <c r="CV539" s="30">
        <v>1.23</v>
      </c>
      <c r="CW539" s="30">
        <v>1.62</v>
      </c>
      <c r="CX539" s="30">
        <v>2.6</v>
      </c>
      <c r="CY539" s="30">
        <v>2.18</v>
      </c>
      <c r="CZ539" s="30">
        <v>1.92</v>
      </c>
      <c r="DA539" s="30">
        <v>2.06</v>
      </c>
      <c r="DB539" s="7">
        <v>13.0</v>
      </c>
      <c r="DC539" s="7">
        <v>16.0</v>
      </c>
      <c r="DD539" s="13">
        <f t="shared" si="41"/>
        <v>0.4482758621</v>
      </c>
      <c r="DE539" s="7">
        <v>-0.01</v>
      </c>
      <c r="DF539" s="7">
        <v>-1.49</v>
      </c>
      <c r="DG539" s="7">
        <v>9.0</v>
      </c>
      <c r="DH539" s="7">
        <v>13.0</v>
      </c>
      <c r="DI539" s="7">
        <v>7.0</v>
      </c>
      <c r="DJ539" s="9" t="s">
        <v>4744</v>
      </c>
      <c r="DK539" s="7" t="s">
        <v>4745</v>
      </c>
    </row>
    <row r="540" ht="12.75" customHeight="1">
      <c r="A540" s="7" t="s">
        <v>1620</v>
      </c>
      <c r="B540" s="7" t="s">
        <v>2485</v>
      </c>
      <c r="C540" s="8" t="s">
        <v>149</v>
      </c>
      <c r="D540" s="9" t="s">
        <v>174</v>
      </c>
      <c r="E540" s="7">
        <v>42.0</v>
      </c>
      <c r="F540" s="7">
        <v>3.0</v>
      </c>
      <c r="G540" s="7">
        <v>8.0</v>
      </c>
      <c r="H540" s="24">
        <f t="shared" si="1"/>
        <v>11</v>
      </c>
      <c r="I540" s="25">
        <f t="shared" si="2"/>
        <v>1.085377552</v>
      </c>
      <c r="J540" s="19">
        <v>3.0</v>
      </c>
      <c r="K540" s="19">
        <v>3.0</v>
      </c>
      <c r="L540" s="19">
        <v>4.0</v>
      </c>
      <c r="M540" s="19">
        <v>45.0</v>
      </c>
      <c r="N540" s="19">
        <v>23.0</v>
      </c>
      <c r="O540" s="19">
        <v>37.0</v>
      </c>
      <c r="P540" s="19">
        <v>18.0</v>
      </c>
      <c r="Q540" s="10">
        <f t="shared" si="3"/>
        <v>0.06666666667</v>
      </c>
      <c r="R540" s="10">
        <f t="shared" si="4"/>
        <v>0.02857142857</v>
      </c>
      <c r="S540" s="7">
        <v>36485.0</v>
      </c>
      <c r="T540" s="14">
        <f t="shared" si="5"/>
        <v>14.4781746</v>
      </c>
      <c r="U540" s="14">
        <v>591.75</v>
      </c>
      <c r="V540" s="14">
        <f t="shared" si="6"/>
        <v>14.08928571</v>
      </c>
      <c r="W540" s="14">
        <v>1431.44</v>
      </c>
      <c r="X540" s="14">
        <f t="shared" si="7"/>
        <v>34.08190476</v>
      </c>
      <c r="Y540" s="13">
        <f t="shared" si="8"/>
        <v>0.2924836521</v>
      </c>
      <c r="Z540" s="12">
        <f t="shared" si="9"/>
        <v>39.25</v>
      </c>
      <c r="AA540" s="19">
        <v>31.0</v>
      </c>
      <c r="AB540" s="19">
        <v>42.0</v>
      </c>
      <c r="AC540" s="19">
        <v>49.0</v>
      </c>
      <c r="AD540" s="19">
        <v>16.0</v>
      </c>
      <c r="AE540" s="19">
        <v>6.0</v>
      </c>
      <c r="AF540" s="10">
        <f t="shared" si="10"/>
        <v>0.125</v>
      </c>
      <c r="AG540" s="10">
        <f t="shared" si="11"/>
        <v>0.2916666667</v>
      </c>
      <c r="AH540" s="10">
        <f t="shared" si="12"/>
        <v>0.4166666667</v>
      </c>
      <c r="AI540" s="19">
        <v>215.0</v>
      </c>
      <c r="AJ540" s="13">
        <f t="shared" si="13"/>
        <v>0.4432989691</v>
      </c>
      <c r="AK540" s="19">
        <v>122.0</v>
      </c>
      <c r="AL540" s="13">
        <f t="shared" si="14"/>
        <v>0.2515463918</v>
      </c>
      <c r="AM540" s="19">
        <v>148.0</v>
      </c>
      <c r="AN540" s="13">
        <f t="shared" si="15"/>
        <v>0.3051546392</v>
      </c>
      <c r="AO540" s="13">
        <f t="shared" si="16"/>
        <v>0.6379821958</v>
      </c>
      <c r="AP540" s="8">
        <v>9.0</v>
      </c>
      <c r="AQ540" s="14">
        <v>15.28</v>
      </c>
      <c r="AR540" s="19">
        <v>16.76</v>
      </c>
      <c r="AS540" s="26">
        <v>8.0</v>
      </c>
      <c r="AT540" s="27">
        <v>-0.546</v>
      </c>
      <c r="AU540" s="8">
        <v>9.0</v>
      </c>
      <c r="AV540" s="27">
        <v>-1.482</v>
      </c>
      <c r="AW540" s="19">
        <v>49.22</v>
      </c>
      <c r="AX540" s="19">
        <v>16.62</v>
      </c>
      <c r="AY540" s="27">
        <v>-2.859</v>
      </c>
      <c r="AZ540" s="27">
        <v>-3.458</v>
      </c>
      <c r="BA540" s="19">
        <v>49.44</v>
      </c>
      <c r="BB540" s="13">
        <f t="shared" si="17"/>
        <v>0.07643312102</v>
      </c>
      <c r="BC540" s="28">
        <f t="shared" si="18"/>
        <v>0.9213483146</v>
      </c>
      <c r="BD540" s="26">
        <f t="shared" si="19"/>
        <v>997.7814356</v>
      </c>
      <c r="BE540" s="13">
        <f t="shared" si="20"/>
        <v>-0.002218564374</v>
      </c>
      <c r="BF540" s="18">
        <f t="shared" si="21"/>
        <v>2.433460076</v>
      </c>
      <c r="BG540" s="18">
        <f t="shared" si="22"/>
        <v>2.129277567</v>
      </c>
      <c r="BH540" s="14">
        <f t="shared" si="23"/>
        <v>31.83776933</v>
      </c>
      <c r="BI540" s="14">
        <f t="shared" si="24"/>
        <v>27.07224335</v>
      </c>
      <c r="BJ540" s="14">
        <f t="shared" si="25"/>
        <v>55.86818758</v>
      </c>
      <c r="BK540" s="14">
        <f t="shared" si="26"/>
        <v>51.1026616</v>
      </c>
      <c r="BL540" s="14">
        <f t="shared" si="27"/>
        <v>4.765525982</v>
      </c>
      <c r="BM540" s="19">
        <v>24.0</v>
      </c>
      <c r="BN540" s="19">
        <v>21.0</v>
      </c>
      <c r="BO540" s="26">
        <v>290.0</v>
      </c>
      <c r="BP540" s="26">
        <v>246.0</v>
      </c>
      <c r="BQ540" s="19">
        <v>119.0</v>
      </c>
      <c r="BR540" s="19">
        <v>109.0</v>
      </c>
      <c r="BS540" s="19">
        <v>118.0</v>
      </c>
      <c r="BT540" s="19">
        <v>128.0</v>
      </c>
      <c r="BU540" s="19">
        <v>266.0</v>
      </c>
      <c r="BV540" s="19">
        <v>250.0</v>
      </c>
      <c r="BW540" s="13">
        <f t="shared" si="28"/>
        <v>0.515503876</v>
      </c>
      <c r="BX540" s="14">
        <v>2.78</v>
      </c>
      <c r="BY540" s="29">
        <f t="shared" si="29"/>
        <v>3.339953282</v>
      </c>
      <c r="BZ540" s="18">
        <f t="shared" si="30"/>
        <v>2.368460008</v>
      </c>
      <c r="CA540" s="18">
        <f t="shared" si="31"/>
        <v>2.309248508</v>
      </c>
      <c r="CB540" s="14">
        <f t="shared" si="32"/>
        <v>31.64854686</v>
      </c>
      <c r="CC540" s="14">
        <f t="shared" si="33"/>
        <v>29.22087535</v>
      </c>
      <c r="CD540" s="14">
        <f t="shared" si="34"/>
        <v>55.39235844</v>
      </c>
      <c r="CE540" s="14">
        <f t="shared" si="35"/>
        <v>54.94827218</v>
      </c>
      <c r="CF540" s="14">
        <f t="shared" si="36"/>
        <v>4.321439731</v>
      </c>
      <c r="CG540" s="7">
        <v>2026.633333</v>
      </c>
      <c r="CH540" s="7">
        <v>80.0</v>
      </c>
      <c r="CI540" s="7">
        <v>78.0</v>
      </c>
      <c r="CJ540" s="26">
        <v>989.0</v>
      </c>
      <c r="CK540" s="7">
        <v>909.0</v>
      </c>
      <c r="CL540" s="7">
        <v>352.0</v>
      </c>
      <c r="CM540" s="7">
        <v>395.0</v>
      </c>
      <c r="CN540" s="7">
        <v>450.0</v>
      </c>
      <c r="CO540" s="7">
        <v>474.0</v>
      </c>
      <c r="CP540" s="19">
        <v>11.0</v>
      </c>
      <c r="CQ540" s="19">
        <v>5.0</v>
      </c>
      <c r="CR540" s="26">
        <f t="shared" si="37"/>
        <v>-6</v>
      </c>
      <c r="CS540" s="18">
        <f t="shared" si="38"/>
        <v>1.085377552</v>
      </c>
      <c r="CT540" s="18">
        <f t="shared" si="39"/>
        <v>0.4933534329</v>
      </c>
      <c r="CU540" s="18">
        <f t="shared" si="40"/>
        <v>-0.5920241195</v>
      </c>
      <c r="CV540" s="30">
        <v>23.52</v>
      </c>
      <c r="CW540" s="30">
        <v>20.62</v>
      </c>
      <c r="CX540" s="30">
        <v>20.41</v>
      </c>
      <c r="CY540" s="30">
        <v>25.51</v>
      </c>
      <c r="CZ540" s="30">
        <v>20.92</v>
      </c>
      <c r="DA540" s="30">
        <v>22.82</v>
      </c>
      <c r="DB540" s="7">
        <v>0.0</v>
      </c>
      <c r="DC540" s="7">
        <v>0.0</v>
      </c>
      <c r="DD540" s="13" t="str">
        <f t="shared" si="41"/>
        <v> </v>
      </c>
      <c r="DE540" s="7">
        <v>0.0</v>
      </c>
      <c r="DF540" s="7">
        <v>0.0</v>
      </c>
      <c r="DG540" s="7">
        <v>0.0</v>
      </c>
      <c r="DH540" s="7">
        <v>0.0</v>
      </c>
      <c r="DI540" s="7">
        <v>0.0</v>
      </c>
      <c r="DJ540" s="8" t="s">
        <v>4746</v>
      </c>
      <c r="DK540" s="7" t="s">
        <v>4747</v>
      </c>
    </row>
    <row r="541" ht="12.75" customHeight="1">
      <c r="A541" s="7" t="s">
        <v>1121</v>
      </c>
      <c r="B541" s="7" t="s">
        <v>2485</v>
      </c>
      <c r="C541" s="8" t="s">
        <v>136</v>
      </c>
      <c r="D541" s="9" t="s">
        <v>255</v>
      </c>
      <c r="E541" s="7">
        <v>28.0</v>
      </c>
      <c r="F541" s="7">
        <v>1.0</v>
      </c>
      <c r="G541" s="7">
        <v>1.0</v>
      </c>
      <c r="H541" s="24">
        <f t="shared" si="1"/>
        <v>2</v>
      </c>
      <c r="I541" s="25">
        <f t="shared" si="2"/>
        <v>0.4306220096</v>
      </c>
      <c r="J541" s="19">
        <v>1.0</v>
      </c>
      <c r="K541" s="19">
        <v>0.0</v>
      </c>
      <c r="L541" s="19">
        <v>0.0</v>
      </c>
      <c r="M541" s="19">
        <v>24.0</v>
      </c>
      <c r="N541" s="19">
        <v>11.0</v>
      </c>
      <c r="O541" s="19">
        <v>6.0</v>
      </c>
      <c r="P541" s="19">
        <v>19.0</v>
      </c>
      <c r="Q541" s="10">
        <f t="shared" si="3"/>
        <v>0.04166666667</v>
      </c>
      <c r="R541" s="10">
        <f t="shared" si="4"/>
        <v>0.0243902439</v>
      </c>
      <c r="S541" s="7">
        <v>16720.0</v>
      </c>
      <c r="T541" s="14">
        <f t="shared" si="5"/>
        <v>9.952380952</v>
      </c>
      <c r="U541" s="14">
        <v>285.36</v>
      </c>
      <c r="V541" s="14">
        <f t="shared" si="6"/>
        <v>10.19142857</v>
      </c>
      <c r="W541" s="14">
        <v>1049.21</v>
      </c>
      <c r="X541" s="14">
        <f t="shared" si="7"/>
        <v>37.47178571</v>
      </c>
      <c r="Y541" s="13">
        <f t="shared" si="8"/>
        <v>0.2138216804</v>
      </c>
      <c r="Z541" s="12">
        <f t="shared" si="9"/>
        <v>0</v>
      </c>
      <c r="AA541" s="19">
        <v>16.0</v>
      </c>
      <c r="AB541" s="19">
        <v>38.0</v>
      </c>
      <c r="AC541" s="19">
        <v>30.0</v>
      </c>
      <c r="AD541" s="19">
        <v>3.0</v>
      </c>
      <c r="AE541" s="19">
        <v>7.0</v>
      </c>
      <c r="AF541" s="10">
        <f t="shared" si="10"/>
        <v>0.2</v>
      </c>
      <c r="AG541" s="10">
        <f t="shared" si="11"/>
        <v>0</v>
      </c>
      <c r="AH541" s="10">
        <f t="shared" si="12"/>
        <v>0.2</v>
      </c>
      <c r="AI541" s="19">
        <v>41.0</v>
      </c>
      <c r="AJ541" s="13">
        <f t="shared" si="13"/>
        <v>0.1729957806</v>
      </c>
      <c r="AK541" s="19">
        <v>102.0</v>
      </c>
      <c r="AL541" s="13">
        <f t="shared" si="14"/>
        <v>0.4303797468</v>
      </c>
      <c r="AM541" s="19">
        <v>94.0</v>
      </c>
      <c r="AN541" s="13">
        <f t="shared" si="15"/>
        <v>0.3966244726</v>
      </c>
      <c r="AO541" s="13">
        <f t="shared" si="16"/>
        <v>0.2867132867</v>
      </c>
      <c r="AP541" s="8">
        <v>1.0</v>
      </c>
      <c r="AQ541" s="14">
        <v>-28.79</v>
      </c>
      <c r="AR541" s="19">
        <v>17.19</v>
      </c>
      <c r="AS541" s="26">
        <v>9.0</v>
      </c>
      <c r="AT541" s="27">
        <v>0.433</v>
      </c>
      <c r="AU541" s="8">
        <v>7.0</v>
      </c>
      <c r="AV541" s="27">
        <v>1.005</v>
      </c>
      <c r="AW541" s="19">
        <v>50.7</v>
      </c>
      <c r="AX541" s="19">
        <v>17.19</v>
      </c>
      <c r="AY541" s="27">
        <v>-5.412</v>
      </c>
      <c r="AZ541" s="27">
        <v>-1.305</v>
      </c>
      <c r="BA541" s="19">
        <v>48.7</v>
      </c>
      <c r="BB541" s="13">
        <f t="shared" si="17"/>
        <v>0.04854368932</v>
      </c>
      <c r="BC541" s="28">
        <f t="shared" si="18"/>
        <v>0.9319727891</v>
      </c>
      <c r="BD541" s="26">
        <f t="shared" si="19"/>
        <v>980.5164784</v>
      </c>
      <c r="BE541" s="13">
        <f t="shared" si="20"/>
        <v>-0.01948352156</v>
      </c>
      <c r="BF541" s="18">
        <f t="shared" si="21"/>
        <v>1.051303616</v>
      </c>
      <c r="BG541" s="18">
        <f t="shared" si="22"/>
        <v>2.102607233</v>
      </c>
      <c r="BH541" s="14">
        <f t="shared" si="23"/>
        <v>21.6568545</v>
      </c>
      <c r="BI541" s="14">
        <f t="shared" si="24"/>
        <v>30.90832632</v>
      </c>
      <c r="BJ541" s="14">
        <f t="shared" si="25"/>
        <v>37.21614802</v>
      </c>
      <c r="BK541" s="14">
        <f t="shared" si="26"/>
        <v>58.03195963</v>
      </c>
      <c r="BL541" s="14">
        <f t="shared" si="27"/>
        <v>-20.81581161</v>
      </c>
      <c r="BM541" s="19">
        <v>5.0</v>
      </c>
      <c r="BN541" s="19">
        <v>10.0</v>
      </c>
      <c r="BO541" s="26">
        <v>98.0</v>
      </c>
      <c r="BP541" s="26">
        <v>137.0</v>
      </c>
      <c r="BQ541" s="19">
        <v>41.0</v>
      </c>
      <c r="BR541" s="19">
        <v>72.0</v>
      </c>
      <c r="BS541" s="19">
        <v>33.0</v>
      </c>
      <c r="BT541" s="19">
        <v>57.0</v>
      </c>
      <c r="BU541" s="19">
        <v>88.0</v>
      </c>
      <c r="BV541" s="19">
        <v>127.0</v>
      </c>
      <c r="BW541" s="13">
        <f t="shared" si="28"/>
        <v>0.4093023256</v>
      </c>
      <c r="BX541" s="14">
        <v>-12.75</v>
      </c>
      <c r="BY541" s="29">
        <f t="shared" si="29"/>
        <v>-13.47693049</v>
      </c>
      <c r="BZ541" s="18">
        <f t="shared" si="30"/>
        <v>2.153458869</v>
      </c>
      <c r="CA541" s="18">
        <f t="shared" si="31"/>
        <v>1.794549058</v>
      </c>
      <c r="CB541" s="14">
        <f t="shared" si="32"/>
        <v>27.9949653</v>
      </c>
      <c r="CC541" s="14">
        <f t="shared" si="33"/>
        <v>29.43060455</v>
      </c>
      <c r="CD541" s="14">
        <f t="shared" si="34"/>
        <v>50.69601088</v>
      </c>
      <c r="CE541" s="14">
        <f t="shared" si="35"/>
        <v>50.65114715</v>
      </c>
      <c r="CF541" s="14">
        <f t="shared" si="36"/>
        <v>-20.86067533</v>
      </c>
      <c r="CG541" s="7">
        <v>1337.383333</v>
      </c>
      <c r="CH541" s="7">
        <v>48.0</v>
      </c>
      <c r="CI541" s="7">
        <v>40.0</v>
      </c>
      <c r="CJ541" s="26">
        <v>576.0</v>
      </c>
      <c r="CK541" s="7">
        <v>616.0</v>
      </c>
      <c r="CL541" s="7">
        <v>235.0</v>
      </c>
      <c r="CM541" s="7">
        <v>251.0</v>
      </c>
      <c r="CN541" s="7">
        <v>271.0</v>
      </c>
      <c r="CO541" s="7">
        <v>222.0</v>
      </c>
      <c r="CP541" s="19">
        <v>0.0</v>
      </c>
      <c r="CQ541" s="19">
        <v>0.0</v>
      </c>
      <c r="CR541" s="26">
        <f t="shared" si="37"/>
        <v>0</v>
      </c>
      <c r="CS541" s="18">
        <f t="shared" si="38"/>
        <v>0</v>
      </c>
      <c r="CT541" s="18">
        <f t="shared" si="39"/>
        <v>0</v>
      </c>
      <c r="CU541" s="18">
        <f t="shared" si="40"/>
        <v>0</v>
      </c>
      <c r="CV541" s="30">
        <v>8.04</v>
      </c>
      <c r="CW541" s="30">
        <v>10.4</v>
      </c>
      <c r="CX541" s="30">
        <v>8.17</v>
      </c>
      <c r="CY541" s="30">
        <v>6.73</v>
      </c>
      <c r="CZ541" s="30">
        <v>10.12</v>
      </c>
      <c r="DA541" s="30">
        <v>13.82</v>
      </c>
      <c r="DB541" s="7">
        <v>0.0</v>
      </c>
      <c r="DC541" s="7">
        <v>1.0</v>
      </c>
      <c r="DD541" s="13">
        <f t="shared" si="41"/>
        <v>0</v>
      </c>
      <c r="DE541" s="7">
        <v>-0.01</v>
      </c>
      <c r="DF541" s="7">
        <v>-0.24</v>
      </c>
      <c r="DG541" s="7">
        <v>1.0</v>
      </c>
      <c r="DH541" s="7">
        <v>0.0</v>
      </c>
      <c r="DI541" s="7">
        <v>0.0</v>
      </c>
      <c r="DJ541" s="8" t="s">
        <v>4748</v>
      </c>
      <c r="DK541" s="7" t="s">
        <v>4749</v>
      </c>
    </row>
    <row r="542" ht="12.75" customHeight="1">
      <c r="A542" s="7" t="s">
        <v>674</v>
      </c>
      <c r="B542" s="7" t="s">
        <v>2485</v>
      </c>
      <c r="C542" s="8" t="s">
        <v>610</v>
      </c>
      <c r="D542" s="9" t="s">
        <v>150</v>
      </c>
      <c r="E542" s="7">
        <v>82.0</v>
      </c>
      <c r="F542" s="7">
        <v>20.0</v>
      </c>
      <c r="G542" s="7">
        <v>19.0</v>
      </c>
      <c r="H542" s="24">
        <f t="shared" si="1"/>
        <v>39</v>
      </c>
      <c r="I542" s="25">
        <f t="shared" si="2"/>
        <v>2.095584943</v>
      </c>
      <c r="J542" s="19">
        <v>17.0</v>
      </c>
      <c r="K542" s="19">
        <v>11.0</v>
      </c>
      <c r="L542" s="19">
        <v>6.0</v>
      </c>
      <c r="M542" s="19">
        <v>98.0</v>
      </c>
      <c r="N542" s="19">
        <v>37.0</v>
      </c>
      <c r="O542" s="19">
        <v>58.0</v>
      </c>
      <c r="P542" s="19">
        <v>113.0</v>
      </c>
      <c r="Q542" s="10">
        <f t="shared" si="3"/>
        <v>0.2040816327</v>
      </c>
      <c r="R542" s="10">
        <f t="shared" si="4"/>
        <v>0.103626943</v>
      </c>
      <c r="S542" s="7">
        <v>66998.0</v>
      </c>
      <c r="T542" s="14">
        <f t="shared" si="5"/>
        <v>13.61747967</v>
      </c>
      <c r="U542" s="14">
        <v>1078.43</v>
      </c>
      <c r="V542" s="14">
        <f t="shared" si="6"/>
        <v>13.15158537</v>
      </c>
      <c r="W542" s="14">
        <v>2923.22</v>
      </c>
      <c r="X542" s="14">
        <f t="shared" si="7"/>
        <v>35.64902439</v>
      </c>
      <c r="Y542" s="13">
        <f t="shared" si="8"/>
        <v>0.2694963328</v>
      </c>
      <c r="Z542" s="12">
        <f t="shared" si="9"/>
        <v>118.8</v>
      </c>
      <c r="AA542" s="19">
        <v>44.0</v>
      </c>
      <c r="AB542" s="19">
        <v>170.0</v>
      </c>
      <c r="AC542" s="19">
        <v>117.0</v>
      </c>
      <c r="AD542" s="19">
        <v>50.0</v>
      </c>
      <c r="AE542" s="19">
        <v>37.0</v>
      </c>
      <c r="AF542" s="10">
        <f t="shared" si="10"/>
        <v>0.3777777778</v>
      </c>
      <c r="AG542" s="10">
        <f t="shared" si="11"/>
        <v>0.3777777778</v>
      </c>
      <c r="AH542" s="10">
        <f t="shared" si="12"/>
        <v>0.7555555556</v>
      </c>
      <c r="AI542" s="19">
        <v>319.0</v>
      </c>
      <c r="AJ542" s="13">
        <f t="shared" si="13"/>
        <v>0.3411764706</v>
      </c>
      <c r="AK542" s="19">
        <v>243.0</v>
      </c>
      <c r="AL542" s="13">
        <f t="shared" si="14"/>
        <v>0.2598930481</v>
      </c>
      <c r="AM542" s="19">
        <v>373.0</v>
      </c>
      <c r="AN542" s="13">
        <f t="shared" si="15"/>
        <v>0.3989304813</v>
      </c>
      <c r="AO542" s="13">
        <f t="shared" si="16"/>
        <v>0.5676156584</v>
      </c>
      <c r="AP542" s="8">
        <v>8.0</v>
      </c>
      <c r="AQ542" s="14">
        <v>9.68</v>
      </c>
      <c r="AR542" s="19">
        <v>17.48</v>
      </c>
      <c r="AS542" s="26">
        <v>8.0</v>
      </c>
      <c r="AT542" s="27">
        <v>0.538</v>
      </c>
      <c r="AU542" s="8">
        <v>7.0</v>
      </c>
      <c r="AV542" s="27">
        <v>0.542</v>
      </c>
      <c r="AW542" s="19">
        <v>50.19</v>
      </c>
      <c r="AX542" s="19">
        <v>17.95</v>
      </c>
      <c r="AY542" s="27">
        <v>1.369</v>
      </c>
      <c r="AZ542" s="27">
        <v>-4.305</v>
      </c>
      <c r="BA542" s="19">
        <v>48.2</v>
      </c>
      <c r="BB542" s="13">
        <f t="shared" si="17"/>
        <v>0.09259259259</v>
      </c>
      <c r="BC542" s="28">
        <f t="shared" si="18"/>
        <v>0.923566879</v>
      </c>
      <c r="BD542" s="26">
        <f t="shared" si="19"/>
        <v>1016.159472</v>
      </c>
      <c r="BE542" s="13">
        <f t="shared" si="20"/>
        <v>0.01615947157</v>
      </c>
      <c r="BF542" s="18">
        <f t="shared" si="21"/>
        <v>2.50363955</v>
      </c>
      <c r="BG542" s="18">
        <f t="shared" si="22"/>
        <v>2.00291164</v>
      </c>
      <c r="BH542" s="14">
        <f t="shared" si="23"/>
        <v>27.03930714</v>
      </c>
      <c r="BI542" s="14">
        <f t="shared" si="24"/>
        <v>26.20476062</v>
      </c>
      <c r="BJ542" s="14">
        <f t="shared" si="25"/>
        <v>53.24406777</v>
      </c>
      <c r="BK542" s="14">
        <f t="shared" si="26"/>
        <v>54.24552359</v>
      </c>
      <c r="BL542" s="14">
        <f t="shared" si="27"/>
        <v>-1.00145582</v>
      </c>
      <c r="BM542" s="19">
        <v>45.0</v>
      </c>
      <c r="BN542" s="19">
        <v>36.0</v>
      </c>
      <c r="BO542" s="26">
        <v>441.0</v>
      </c>
      <c r="BP542" s="26">
        <v>435.0</v>
      </c>
      <c r="BQ542" s="19">
        <v>203.0</v>
      </c>
      <c r="BR542" s="19">
        <v>222.0</v>
      </c>
      <c r="BS542" s="19">
        <v>268.0</v>
      </c>
      <c r="BT542" s="19">
        <v>282.0</v>
      </c>
      <c r="BU542" s="19">
        <v>411.0</v>
      </c>
      <c r="BV542" s="19">
        <v>440.0</v>
      </c>
      <c r="BW542" s="13">
        <f t="shared" si="28"/>
        <v>0.4829612221</v>
      </c>
      <c r="BX542" s="14">
        <v>2.02</v>
      </c>
      <c r="BY542" s="29">
        <f t="shared" si="29"/>
        <v>2.132768379</v>
      </c>
      <c r="BZ542" s="18">
        <f t="shared" si="30"/>
        <v>2.429291456</v>
      </c>
      <c r="CA542" s="18">
        <f t="shared" si="31"/>
        <v>1.934435789</v>
      </c>
      <c r="CB542" s="14">
        <f t="shared" si="32"/>
        <v>27.14208356</v>
      </c>
      <c r="CC542" s="14">
        <f t="shared" si="33"/>
        <v>29.49639688</v>
      </c>
      <c r="CD542" s="14">
        <f t="shared" si="34"/>
        <v>51.49498063</v>
      </c>
      <c r="CE542" s="14">
        <f t="shared" si="35"/>
        <v>57.20831424</v>
      </c>
      <c r="CF542" s="14">
        <f t="shared" si="36"/>
        <v>4.711877791</v>
      </c>
      <c r="CG542" s="7">
        <v>4001.166667</v>
      </c>
      <c r="CH542" s="7">
        <v>162.0</v>
      </c>
      <c r="CI542" s="7">
        <v>129.0</v>
      </c>
      <c r="CJ542" s="26">
        <v>1648.0</v>
      </c>
      <c r="CK542" s="7">
        <v>1838.0</v>
      </c>
      <c r="CL542" s="7">
        <v>742.0</v>
      </c>
      <c r="CM542" s="7">
        <v>812.0</v>
      </c>
      <c r="CN542" s="7">
        <v>882.0</v>
      </c>
      <c r="CO542" s="7">
        <v>1036.0</v>
      </c>
      <c r="CP542" s="19">
        <v>12.0</v>
      </c>
      <c r="CQ542" s="19">
        <v>11.0</v>
      </c>
      <c r="CR542" s="26">
        <f t="shared" si="37"/>
        <v>-1</v>
      </c>
      <c r="CS542" s="18">
        <f t="shared" si="38"/>
        <v>0.644795367</v>
      </c>
      <c r="CT542" s="18">
        <f t="shared" si="39"/>
        <v>0.5910624198</v>
      </c>
      <c r="CU542" s="18">
        <f t="shared" si="40"/>
        <v>-0.05373294725</v>
      </c>
      <c r="CV542" s="30">
        <v>41.77</v>
      </c>
      <c r="CW542" s="30">
        <v>38.7</v>
      </c>
      <c r="CX542" s="30">
        <v>32.59</v>
      </c>
      <c r="CY542" s="30">
        <v>38.59</v>
      </c>
      <c r="CZ542" s="30">
        <v>37.86</v>
      </c>
      <c r="DA542" s="30">
        <v>47.26</v>
      </c>
      <c r="DB542" s="7">
        <v>49.0</v>
      </c>
      <c r="DC542" s="7">
        <v>67.0</v>
      </c>
      <c r="DD542" s="13">
        <f t="shared" si="41"/>
        <v>0.4224137931</v>
      </c>
      <c r="DE542" s="7">
        <v>-0.24</v>
      </c>
      <c r="DF542" s="7">
        <v>-7.7</v>
      </c>
      <c r="DG542" s="7">
        <v>52.0</v>
      </c>
      <c r="DH542" s="7">
        <v>30.0</v>
      </c>
      <c r="DI542" s="7">
        <v>16.0</v>
      </c>
      <c r="DJ542" s="8" t="s">
        <v>4750</v>
      </c>
      <c r="DK542" s="7" t="s">
        <v>4751</v>
      </c>
    </row>
    <row r="543" ht="12.75" customHeight="1">
      <c r="A543" s="7" t="s">
        <v>2498</v>
      </c>
      <c r="B543" s="7" t="s">
        <v>2485</v>
      </c>
      <c r="C543" s="8" t="s">
        <v>149</v>
      </c>
      <c r="D543" s="9" t="s">
        <v>174</v>
      </c>
      <c r="E543" s="7">
        <v>71.0</v>
      </c>
      <c r="F543" s="7">
        <v>5.0</v>
      </c>
      <c r="G543" s="7">
        <v>12.0</v>
      </c>
      <c r="H543" s="24">
        <f t="shared" si="1"/>
        <v>17</v>
      </c>
      <c r="I543" s="25">
        <f t="shared" si="2"/>
        <v>0.8722421755</v>
      </c>
      <c r="J543" s="19">
        <v>5.0</v>
      </c>
      <c r="K543" s="19">
        <v>6.0</v>
      </c>
      <c r="L543" s="19">
        <v>6.0</v>
      </c>
      <c r="M543" s="19">
        <v>56.0</v>
      </c>
      <c r="N543" s="19">
        <v>35.0</v>
      </c>
      <c r="O543" s="19">
        <v>44.0</v>
      </c>
      <c r="P543" s="19">
        <v>27.0</v>
      </c>
      <c r="Q543" s="10">
        <f t="shared" si="3"/>
        <v>0.08928571429</v>
      </c>
      <c r="R543" s="10">
        <f t="shared" si="4"/>
        <v>0.03703703704</v>
      </c>
      <c r="S543" s="7">
        <v>70164.0</v>
      </c>
      <c r="T543" s="14">
        <f t="shared" si="5"/>
        <v>16.47042254</v>
      </c>
      <c r="U543" s="14">
        <v>1126.33</v>
      </c>
      <c r="V543" s="14">
        <f t="shared" si="6"/>
        <v>15.86380282</v>
      </c>
      <c r="W543" s="14">
        <v>2281.1</v>
      </c>
      <c r="X543" s="14">
        <f t="shared" si="7"/>
        <v>32.12816901</v>
      </c>
      <c r="Y543" s="13">
        <f t="shared" si="8"/>
        <v>0.3305511779</v>
      </c>
      <c r="Z543" s="12">
        <f t="shared" si="9"/>
        <v>68.52</v>
      </c>
      <c r="AA543" s="19">
        <v>84.0</v>
      </c>
      <c r="AB543" s="19">
        <v>147.0</v>
      </c>
      <c r="AC543" s="19">
        <v>183.0</v>
      </c>
      <c r="AD543" s="19">
        <v>28.0</v>
      </c>
      <c r="AE543" s="19">
        <v>10.0</v>
      </c>
      <c r="AF543" s="10">
        <f t="shared" si="10"/>
        <v>0.1</v>
      </c>
      <c r="AG543" s="10">
        <f t="shared" si="11"/>
        <v>0.24</v>
      </c>
      <c r="AH543" s="10">
        <f t="shared" si="12"/>
        <v>0.34</v>
      </c>
      <c r="AI543" s="19">
        <v>358.0</v>
      </c>
      <c r="AJ543" s="13">
        <f t="shared" si="13"/>
        <v>0.2980849292</v>
      </c>
      <c r="AK543" s="19">
        <v>379.0</v>
      </c>
      <c r="AL543" s="13">
        <f t="shared" si="14"/>
        <v>0.315570358</v>
      </c>
      <c r="AM543" s="19">
        <v>464.0</v>
      </c>
      <c r="AN543" s="13">
        <f t="shared" si="15"/>
        <v>0.3863447127</v>
      </c>
      <c r="AO543" s="13">
        <f t="shared" si="16"/>
        <v>0.4857530529</v>
      </c>
      <c r="AP543" s="8">
        <v>3.0</v>
      </c>
      <c r="AQ543" s="14">
        <v>-2.21</v>
      </c>
      <c r="AR543" s="19">
        <v>17.44</v>
      </c>
      <c r="AS543" s="26">
        <v>4.0</v>
      </c>
      <c r="AT543" s="27">
        <v>0.545</v>
      </c>
      <c r="AU543" s="8">
        <v>4.0</v>
      </c>
      <c r="AV543" s="27">
        <v>0.34500000000000003</v>
      </c>
      <c r="AW543" s="19">
        <v>50.05</v>
      </c>
      <c r="AX543" s="19">
        <v>16.75</v>
      </c>
      <c r="AY543" s="27">
        <v>1.018</v>
      </c>
      <c r="AZ543" s="27">
        <v>-0.527</v>
      </c>
      <c r="BA543" s="19">
        <v>49.83</v>
      </c>
      <c r="BB543" s="13">
        <f t="shared" si="17"/>
        <v>0.08756567426</v>
      </c>
      <c r="BC543" s="28">
        <f t="shared" si="18"/>
        <v>0.9222222222</v>
      </c>
      <c r="BD543" s="26">
        <f t="shared" si="19"/>
        <v>1009.787896</v>
      </c>
      <c r="BE543" s="13">
        <f t="shared" si="20"/>
        <v>0.009787896478</v>
      </c>
      <c r="BF543" s="18">
        <f t="shared" si="21"/>
        <v>2.663517797</v>
      </c>
      <c r="BG543" s="18">
        <f t="shared" si="22"/>
        <v>2.237354949</v>
      </c>
      <c r="BH543" s="14">
        <f t="shared" si="23"/>
        <v>30.41737324</v>
      </c>
      <c r="BI543" s="14">
        <f t="shared" si="24"/>
        <v>28.7659922</v>
      </c>
      <c r="BJ543" s="14">
        <f t="shared" si="25"/>
        <v>54.33576305</v>
      </c>
      <c r="BK543" s="14">
        <f t="shared" si="26"/>
        <v>54.81519626</v>
      </c>
      <c r="BL543" s="14">
        <f t="shared" si="27"/>
        <v>-0.4794332034</v>
      </c>
      <c r="BM543" s="19">
        <v>50.0</v>
      </c>
      <c r="BN543" s="19">
        <v>42.0</v>
      </c>
      <c r="BO543" s="26">
        <v>521.0</v>
      </c>
      <c r="BP543" s="26">
        <v>498.0</v>
      </c>
      <c r="BQ543" s="19">
        <v>187.0</v>
      </c>
      <c r="BR543" s="19">
        <v>227.0</v>
      </c>
      <c r="BS543" s="19">
        <v>262.0</v>
      </c>
      <c r="BT543" s="19">
        <v>262.0</v>
      </c>
      <c r="BU543" s="19">
        <v>499.0</v>
      </c>
      <c r="BV543" s="19">
        <v>518.0</v>
      </c>
      <c r="BW543" s="13">
        <f t="shared" si="28"/>
        <v>0.4906588004</v>
      </c>
      <c r="BX543" s="14">
        <v>0.41</v>
      </c>
      <c r="BY543" s="29">
        <f t="shared" si="29"/>
        <v>0.6444935266</v>
      </c>
      <c r="BZ543" s="18">
        <f t="shared" si="30"/>
        <v>2.372652978</v>
      </c>
      <c r="CA543" s="18">
        <f t="shared" si="31"/>
        <v>2.319927356</v>
      </c>
      <c r="CB543" s="14">
        <f t="shared" si="32"/>
        <v>30.54571018</v>
      </c>
      <c r="CC543" s="14">
        <f t="shared" si="33"/>
        <v>29.63179941</v>
      </c>
      <c r="CD543" s="14">
        <f t="shared" si="34"/>
        <v>54.50071765</v>
      </c>
      <c r="CE543" s="14">
        <f t="shared" si="35"/>
        <v>55.48492926</v>
      </c>
      <c r="CF543" s="14">
        <f t="shared" si="36"/>
        <v>0.5047784021</v>
      </c>
      <c r="CG543" s="7">
        <v>3413.9</v>
      </c>
      <c r="CH543" s="7">
        <v>135.0</v>
      </c>
      <c r="CI543" s="7">
        <v>132.0</v>
      </c>
      <c r="CJ543" s="26">
        <v>1603.0</v>
      </c>
      <c r="CK543" s="7">
        <v>1554.0</v>
      </c>
      <c r="CL543" s="7">
        <v>593.0</v>
      </c>
      <c r="CM543" s="7">
        <v>698.0</v>
      </c>
      <c r="CN543" s="7">
        <v>770.0</v>
      </c>
      <c r="CO543" s="7">
        <v>773.0</v>
      </c>
      <c r="CP543" s="19">
        <v>11.0</v>
      </c>
      <c r="CQ543" s="19">
        <v>5.0</v>
      </c>
      <c r="CR543" s="26">
        <f t="shared" si="37"/>
        <v>-6</v>
      </c>
      <c r="CS543" s="18">
        <f t="shared" si="38"/>
        <v>0.5643919959</v>
      </c>
      <c r="CT543" s="18">
        <f t="shared" si="39"/>
        <v>0.2565418163</v>
      </c>
      <c r="CU543" s="18">
        <f t="shared" si="40"/>
        <v>-0.3078501796</v>
      </c>
      <c r="CV543" s="30">
        <v>43.25</v>
      </c>
      <c r="CW543" s="30">
        <v>39.78</v>
      </c>
      <c r="CX543" s="30">
        <v>40.24</v>
      </c>
      <c r="CY543" s="30">
        <v>45.69</v>
      </c>
      <c r="CZ543" s="30">
        <v>44.15</v>
      </c>
      <c r="DA543" s="30">
        <v>43.29</v>
      </c>
      <c r="DB543" s="7">
        <v>0.0</v>
      </c>
      <c r="DC543" s="7">
        <v>0.0</v>
      </c>
      <c r="DD543" s="13" t="str">
        <f t="shared" si="41"/>
        <v> </v>
      </c>
      <c r="DE543" s="7">
        <v>0.0</v>
      </c>
      <c r="DF543" s="7">
        <v>0.0</v>
      </c>
      <c r="DG543" s="7">
        <v>0.0</v>
      </c>
      <c r="DH543" s="7">
        <v>0.0</v>
      </c>
      <c r="DI543" s="7">
        <v>0.0</v>
      </c>
      <c r="DJ543" s="8" t="s">
        <v>4752</v>
      </c>
      <c r="DK543" s="7" t="s">
        <v>4753</v>
      </c>
    </row>
    <row r="544" ht="12.75" customHeight="1">
      <c r="A544" s="7" t="s">
        <v>770</v>
      </c>
      <c r="B544" s="7" t="s">
        <v>2500</v>
      </c>
      <c r="C544" s="8" t="s">
        <v>166</v>
      </c>
      <c r="D544" s="9" t="s">
        <v>150</v>
      </c>
      <c r="E544" s="7">
        <v>71.0</v>
      </c>
      <c r="F544" s="7">
        <v>10.0</v>
      </c>
      <c r="G544" s="7">
        <v>10.0</v>
      </c>
      <c r="H544" s="24">
        <f t="shared" si="1"/>
        <v>20</v>
      </c>
      <c r="I544" s="25">
        <f t="shared" si="2"/>
        <v>1.339161164</v>
      </c>
      <c r="J544" s="19">
        <v>8.0</v>
      </c>
      <c r="K544" s="19">
        <v>3.0</v>
      </c>
      <c r="L544" s="19">
        <v>6.0</v>
      </c>
      <c r="M544" s="19">
        <v>75.0</v>
      </c>
      <c r="N544" s="19">
        <v>22.0</v>
      </c>
      <c r="O544" s="19">
        <v>31.0</v>
      </c>
      <c r="P544" s="19">
        <v>77.0</v>
      </c>
      <c r="Q544" s="10">
        <f t="shared" si="3"/>
        <v>0.1333333333</v>
      </c>
      <c r="R544" s="10">
        <f t="shared" si="4"/>
        <v>0.078125</v>
      </c>
      <c r="S544" s="7">
        <v>53765.0</v>
      </c>
      <c r="T544" s="14">
        <f t="shared" si="5"/>
        <v>12.62089202</v>
      </c>
      <c r="U544" s="14">
        <v>838.69</v>
      </c>
      <c r="V544" s="14">
        <f t="shared" si="6"/>
        <v>11.81253521</v>
      </c>
      <c r="W544" s="14">
        <v>2528.4</v>
      </c>
      <c r="X544" s="14">
        <f t="shared" si="7"/>
        <v>35.61126761</v>
      </c>
      <c r="Y544" s="13">
        <f t="shared" si="8"/>
        <v>0.2490845211</v>
      </c>
      <c r="Z544" s="12">
        <f t="shared" si="9"/>
        <v>45.81818182</v>
      </c>
      <c r="AA544" s="19">
        <v>43.0</v>
      </c>
      <c r="AB544" s="19">
        <v>81.0</v>
      </c>
      <c r="AC544" s="19">
        <v>56.0</v>
      </c>
      <c r="AD544" s="19">
        <v>13.0</v>
      </c>
      <c r="AE544" s="19">
        <v>24.0</v>
      </c>
      <c r="AF544" s="10">
        <f t="shared" si="10"/>
        <v>0.3636363636</v>
      </c>
      <c r="AG544" s="10">
        <f t="shared" si="11"/>
        <v>0.4090909091</v>
      </c>
      <c r="AH544" s="10">
        <f t="shared" si="12"/>
        <v>0.7727272727</v>
      </c>
      <c r="AI544" s="19">
        <v>196.0</v>
      </c>
      <c r="AJ544" s="13">
        <f t="shared" si="13"/>
        <v>0.2525773196</v>
      </c>
      <c r="AK544" s="19">
        <v>298.0</v>
      </c>
      <c r="AL544" s="13">
        <f t="shared" si="14"/>
        <v>0.3840206186</v>
      </c>
      <c r="AM544" s="19">
        <v>282.0</v>
      </c>
      <c r="AN544" s="13">
        <f t="shared" si="15"/>
        <v>0.3634020619</v>
      </c>
      <c r="AO544" s="13">
        <f t="shared" si="16"/>
        <v>0.3967611336</v>
      </c>
      <c r="AP544" s="8">
        <v>4.0</v>
      </c>
      <c r="AQ544" s="14">
        <v>-9.33</v>
      </c>
      <c r="AR544" s="19">
        <v>17.3</v>
      </c>
      <c r="AS544" s="26">
        <v>9.0</v>
      </c>
      <c r="AT544" s="27">
        <v>0.257</v>
      </c>
      <c r="AU544" s="8">
        <v>11.0</v>
      </c>
      <c r="AV544" s="27">
        <v>0.971</v>
      </c>
      <c r="AW544" s="19">
        <v>50.61</v>
      </c>
      <c r="AX544" s="19">
        <v>17.6</v>
      </c>
      <c r="AY544" s="27">
        <v>-0.536</v>
      </c>
      <c r="AZ544" s="27">
        <v>-12.76</v>
      </c>
      <c r="BA544" s="19">
        <v>43.97</v>
      </c>
      <c r="BB544" s="13">
        <f t="shared" si="17"/>
        <v>0.06547619048</v>
      </c>
      <c r="BC544" s="28">
        <f t="shared" si="18"/>
        <v>0.933481153</v>
      </c>
      <c r="BD544" s="26">
        <f t="shared" si="19"/>
        <v>998.9573435</v>
      </c>
      <c r="BE544" s="13">
        <f t="shared" si="20"/>
        <v>-0.00104265653</v>
      </c>
      <c r="BF544" s="18">
        <f t="shared" si="21"/>
        <v>1.57388308</v>
      </c>
      <c r="BG544" s="18">
        <f t="shared" si="22"/>
        <v>2.146204199</v>
      </c>
      <c r="BH544" s="14">
        <f t="shared" si="23"/>
        <v>24.03748703</v>
      </c>
      <c r="BI544" s="14">
        <f t="shared" si="24"/>
        <v>32.26460313</v>
      </c>
      <c r="BJ544" s="14">
        <f t="shared" si="25"/>
        <v>44.49796707</v>
      </c>
      <c r="BK544" s="14">
        <f t="shared" si="26"/>
        <v>61.3814401</v>
      </c>
      <c r="BL544" s="14">
        <f t="shared" si="27"/>
        <v>-16.88347304</v>
      </c>
      <c r="BM544" s="19">
        <v>22.0</v>
      </c>
      <c r="BN544" s="19">
        <v>30.0</v>
      </c>
      <c r="BO544" s="26">
        <v>314.0</v>
      </c>
      <c r="BP544" s="26">
        <v>421.0</v>
      </c>
      <c r="BQ544" s="19">
        <v>119.0</v>
      </c>
      <c r="BR544" s="19">
        <v>187.0</v>
      </c>
      <c r="BS544" s="19">
        <v>167.0</v>
      </c>
      <c r="BT544" s="19">
        <v>220.0</v>
      </c>
      <c r="BU544" s="19">
        <v>293.0</v>
      </c>
      <c r="BV544" s="19">
        <v>441.0</v>
      </c>
      <c r="BW544" s="13">
        <f t="shared" si="28"/>
        <v>0.3991825613</v>
      </c>
      <c r="BX544" s="14">
        <v>-3.21</v>
      </c>
      <c r="BY544" s="29">
        <f t="shared" si="29"/>
        <v>-0.7647402418</v>
      </c>
      <c r="BZ544" s="18">
        <f t="shared" si="30"/>
        <v>2.064638614</v>
      </c>
      <c r="CA544" s="18">
        <f t="shared" si="31"/>
        <v>2.26042331</v>
      </c>
      <c r="CB544" s="14">
        <f t="shared" si="32"/>
        <v>26.76910755</v>
      </c>
      <c r="CC544" s="14">
        <f t="shared" si="33"/>
        <v>32.60705122</v>
      </c>
      <c r="CD544" s="14">
        <f t="shared" si="34"/>
        <v>48.60800047</v>
      </c>
      <c r="CE544" s="14">
        <f t="shared" si="35"/>
        <v>62.98927634</v>
      </c>
      <c r="CF544" s="14">
        <f t="shared" si="36"/>
        <v>-2.502197172</v>
      </c>
      <c r="CG544" s="7">
        <v>3371.05</v>
      </c>
      <c r="CH544" s="7">
        <v>116.0</v>
      </c>
      <c r="CI544" s="7">
        <v>127.0</v>
      </c>
      <c r="CJ544" s="26">
        <v>1388.0</v>
      </c>
      <c r="CK544" s="7">
        <v>1705.0</v>
      </c>
      <c r="CL544" s="7">
        <v>541.0</v>
      </c>
      <c r="CM544" s="7">
        <v>735.0</v>
      </c>
      <c r="CN544" s="7">
        <v>686.0</v>
      </c>
      <c r="CO544" s="7">
        <v>972.0</v>
      </c>
      <c r="CP544" s="19">
        <v>14.0</v>
      </c>
      <c r="CQ544" s="19">
        <v>9.0</v>
      </c>
      <c r="CR544" s="26">
        <f t="shared" si="37"/>
        <v>-5</v>
      </c>
      <c r="CS544" s="18">
        <f t="shared" si="38"/>
        <v>0.937412815</v>
      </c>
      <c r="CT544" s="18">
        <f t="shared" si="39"/>
        <v>0.6026225239</v>
      </c>
      <c r="CU544" s="18">
        <f t="shared" si="40"/>
        <v>-0.3347902911</v>
      </c>
      <c r="CV544" s="30">
        <v>26.51</v>
      </c>
      <c r="CW544" s="30">
        <v>37.34</v>
      </c>
      <c r="CX544" s="30">
        <v>44.77</v>
      </c>
      <c r="CY544" s="30">
        <v>41.01</v>
      </c>
      <c r="CZ544" s="30">
        <v>25.31</v>
      </c>
      <c r="DA544" s="30">
        <v>39.62</v>
      </c>
      <c r="DB544" s="7">
        <v>358.0</v>
      </c>
      <c r="DC544" s="7">
        <v>330.0</v>
      </c>
      <c r="DD544" s="13">
        <f t="shared" si="41"/>
        <v>0.5203488372</v>
      </c>
      <c r="DE544" s="7">
        <v>-1.27</v>
      </c>
      <c r="DF544" s="7">
        <v>-10.9</v>
      </c>
      <c r="DG544" s="7">
        <v>154.0</v>
      </c>
      <c r="DH544" s="7">
        <v>237.0</v>
      </c>
      <c r="DI544" s="7">
        <v>262.0</v>
      </c>
      <c r="DJ544" s="8" t="s">
        <v>4754</v>
      </c>
      <c r="DK544" s="7" t="s">
        <v>4755</v>
      </c>
    </row>
    <row r="545" ht="12.75" customHeight="1">
      <c r="A545" s="7" t="s">
        <v>2504</v>
      </c>
      <c r="B545" s="7" t="s">
        <v>2500</v>
      </c>
      <c r="C545" s="8" t="s">
        <v>206</v>
      </c>
      <c r="D545" s="9" t="s">
        <v>150</v>
      </c>
      <c r="E545" s="7">
        <v>71.0</v>
      </c>
      <c r="F545" s="7">
        <v>10.0</v>
      </c>
      <c r="G545" s="7">
        <v>6.0</v>
      </c>
      <c r="H545" s="24">
        <f t="shared" si="1"/>
        <v>16</v>
      </c>
      <c r="I545" s="25">
        <f t="shared" si="2"/>
        <v>1.230322319</v>
      </c>
      <c r="J545" s="19">
        <v>10.0</v>
      </c>
      <c r="K545" s="19">
        <v>2.0</v>
      </c>
      <c r="L545" s="19">
        <v>2.0</v>
      </c>
      <c r="M545" s="19">
        <v>54.0</v>
      </c>
      <c r="N545" s="19">
        <v>13.0</v>
      </c>
      <c r="O545" s="19">
        <v>16.0</v>
      </c>
      <c r="P545" s="19">
        <v>55.0</v>
      </c>
      <c r="Q545" s="10">
        <f t="shared" si="3"/>
        <v>0.1851851852</v>
      </c>
      <c r="R545" s="10">
        <f t="shared" si="4"/>
        <v>0.1204819277</v>
      </c>
      <c r="S545" s="7">
        <v>46817.0</v>
      </c>
      <c r="T545" s="14">
        <f t="shared" si="5"/>
        <v>10.9899061</v>
      </c>
      <c r="U545" s="14">
        <v>762.45</v>
      </c>
      <c r="V545" s="14">
        <f t="shared" si="6"/>
        <v>10.73873239</v>
      </c>
      <c r="W545" s="14">
        <v>2637.53</v>
      </c>
      <c r="X545" s="14">
        <f t="shared" si="7"/>
        <v>37.14830986</v>
      </c>
      <c r="Y545" s="13">
        <f t="shared" si="8"/>
        <v>0.2242513191</v>
      </c>
      <c r="Z545" s="12">
        <f t="shared" si="9"/>
        <v>36.1</v>
      </c>
      <c r="AA545" s="19">
        <v>29.0</v>
      </c>
      <c r="AB545" s="19">
        <v>62.0</v>
      </c>
      <c r="AC545" s="19">
        <v>98.0</v>
      </c>
      <c r="AD545" s="19">
        <v>25.0</v>
      </c>
      <c r="AE545" s="19">
        <v>20.0</v>
      </c>
      <c r="AF545" s="10">
        <f t="shared" si="10"/>
        <v>0.5</v>
      </c>
      <c r="AG545" s="10">
        <f t="shared" si="11"/>
        <v>0.2</v>
      </c>
      <c r="AH545" s="10">
        <f t="shared" si="12"/>
        <v>0.7</v>
      </c>
      <c r="AI545" s="19">
        <v>179.0</v>
      </c>
      <c r="AJ545" s="13">
        <f t="shared" si="13"/>
        <v>0.2185592186</v>
      </c>
      <c r="AK545" s="19">
        <v>358.0</v>
      </c>
      <c r="AL545" s="13">
        <f t="shared" si="14"/>
        <v>0.4371184371</v>
      </c>
      <c r="AM545" s="19">
        <v>282.0</v>
      </c>
      <c r="AN545" s="13">
        <f t="shared" si="15"/>
        <v>0.3443223443</v>
      </c>
      <c r="AO545" s="13">
        <f t="shared" si="16"/>
        <v>0.3333333333</v>
      </c>
      <c r="AP545" s="8">
        <v>3.0</v>
      </c>
      <c r="AQ545" s="14">
        <v>-19.31</v>
      </c>
      <c r="AR545" s="19">
        <v>17.08</v>
      </c>
      <c r="AS545" s="26">
        <v>10.0</v>
      </c>
      <c r="AT545" s="27">
        <v>-0.08700000000000001</v>
      </c>
      <c r="AU545" s="8">
        <v>14.0</v>
      </c>
      <c r="AV545" s="27">
        <v>-0.234</v>
      </c>
      <c r="AW545" s="19">
        <v>50.02</v>
      </c>
      <c r="AX545" s="19">
        <v>16.99</v>
      </c>
      <c r="AY545" s="27">
        <v>-2.874</v>
      </c>
      <c r="AZ545" s="27">
        <v>0.8250000000000001</v>
      </c>
      <c r="BA545" s="19">
        <v>49.57</v>
      </c>
      <c r="BB545" s="13">
        <f t="shared" si="17"/>
        <v>0.05540166205</v>
      </c>
      <c r="BC545" s="28">
        <f t="shared" si="18"/>
        <v>0.9345238095</v>
      </c>
      <c r="BD545" s="26">
        <f t="shared" si="19"/>
        <v>989.9254716</v>
      </c>
      <c r="BE545" s="13">
        <f t="shared" si="20"/>
        <v>-0.01007452843</v>
      </c>
      <c r="BF545" s="18">
        <f t="shared" si="21"/>
        <v>1.573873697</v>
      </c>
      <c r="BG545" s="18">
        <f t="shared" si="22"/>
        <v>1.731261066</v>
      </c>
      <c r="BH545" s="14">
        <f t="shared" si="23"/>
        <v>28.40842022</v>
      </c>
      <c r="BI545" s="14">
        <f t="shared" si="24"/>
        <v>26.4410781</v>
      </c>
      <c r="BJ545" s="14">
        <f t="shared" si="25"/>
        <v>49.10485934</v>
      </c>
      <c r="BK545" s="14">
        <f t="shared" si="26"/>
        <v>52.56738147</v>
      </c>
      <c r="BL545" s="14">
        <f t="shared" si="27"/>
        <v>-3.462522133</v>
      </c>
      <c r="BM545" s="19">
        <v>20.0</v>
      </c>
      <c r="BN545" s="19">
        <v>22.0</v>
      </c>
      <c r="BO545" s="26">
        <v>341.0</v>
      </c>
      <c r="BP545" s="26">
        <v>314.0</v>
      </c>
      <c r="BQ545" s="19">
        <v>102.0</v>
      </c>
      <c r="BR545" s="19">
        <v>148.0</v>
      </c>
      <c r="BS545" s="19">
        <v>161.0</v>
      </c>
      <c r="BT545" s="19">
        <v>184.0</v>
      </c>
      <c r="BU545" s="19">
        <v>268.0</v>
      </c>
      <c r="BV545" s="19">
        <v>318.0</v>
      </c>
      <c r="BW545" s="13">
        <f t="shared" si="28"/>
        <v>0.457337884</v>
      </c>
      <c r="BX545" s="14">
        <v>-3.86</v>
      </c>
      <c r="BY545" s="29">
        <f t="shared" si="29"/>
        <v>-0.6115221326</v>
      </c>
      <c r="BZ545" s="18">
        <f t="shared" si="30"/>
        <v>2.205439103</v>
      </c>
      <c r="CA545" s="18">
        <f t="shared" si="31"/>
        <v>2.381874231</v>
      </c>
      <c r="CB545" s="14">
        <f t="shared" si="32"/>
        <v>30.22333747</v>
      </c>
      <c r="CC545" s="14">
        <f t="shared" si="33"/>
        <v>28.86478698</v>
      </c>
      <c r="CD545" s="14">
        <f t="shared" si="34"/>
        <v>56.31809294</v>
      </c>
      <c r="CE545" s="14">
        <f t="shared" si="35"/>
        <v>53.77742709</v>
      </c>
      <c r="CF545" s="14">
        <f t="shared" si="36"/>
        <v>-6.003187979</v>
      </c>
      <c r="CG545" s="7">
        <v>3400.683333</v>
      </c>
      <c r="CH545" s="7">
        <v>125.0</v>
      </c>
      <c r="CI545" s="7">
        <v>135.0</v>
      </c>
      <c r="CJ545" s="26">
        <v>1588.0</v>
      </c>
      <c r="CK545" s="7">
        <v>1501.0</v>
      </c>
      <c r="CL545" s="7">
        <v>604.0</v>
      </c>
      <c r="CM545" s="7">
        <v>597.0</v>
      </c>
      <c r="CN545" s="7">
        <v>875.0</v>
      </c>
      <c r="CO545" s="7">
        <v>815.0</v>
      </c>
      <c r="CP545" s="19">
        <v>16.0</v>
      </c>
      <c r="CQ545" s="19">
        <v>6.0</v>
      </c>
      <c r="CR545" s="26">
        <f t="shared" si="37"/>
        <v>-10</v>
      </c>
      <c r="CS545" s="18">
        <f t="shared" si="38"/>
        <v>1.230322319</v>
      </c>
      <c r="CT545" s="18">
        <f t="shared" si="39"/>
        <v>0.4613708696</v>
      </c>
      <c r="CU545" s="18">
        <f t="shared" si="40"/>
        <v>-0.7689514493</v>
      </c>
      <c r="CV545" s="30">
        <v>26.7</v>
      </c>
      <c r="CW545" s="30">
        <v>26.99</v>
      </c>
      <c r="CX545" s="30">
        <v>17.36</v>
      </c>
      <c r="CY545" s="30">
        <v>39.2</v>
      </c>
      <c r="CZ545" s="30">
        <v>23.09</v>
      </c>
      <c r="DA545" s="30">
        <v>37.91</v>
      </c>
      <c r="DB545" s="7">
        <v>312.0</v>
      </c>
      <c r="DC545" s="7">
        <v>288.0</v>
      </c>
      <c r="DD545" s="13">
        <f t="shared" si="41"/>
        <v>0.52</v>
      </c>
      <c r="DE545" s="7">
        <v>-0.09</v>
      </c>
      <c r="DF545" s="7">
        <v>17.64</v>
      </c>
      <c r="DG545" s="7">
        <v>128.0</v>
      </c>
      <c r="DH545" s="7">
        <v>186.0</v>
      </c>
      <c r="DI545" s="7">
        <v>263.0</v>
      </c>
      <c r="DJ545" s="8" t="s">
        <v>4756</v>
      </c>
      <c r="DK545" s="7" t="s">
        <v>4757</v>
      </c>
    </row>
    <row r="546" ht="12.75" customHeight="1">
      <c r="A546" s="7" t="s">
        <v>2507</v>
      </c>
      <c r="B546" s="7" t="s">
        <v>2500</v>
      </c>
      <c r="C546" s="8" t="s">
        <v>325</v>
      </c>
      <c r="D546" s="9" t="s">
        <v>174</v>
      </c>
      <c r="E546" s="7">
        <v>46.0</v>
      </c>
      <c r="F546" s="7">
        <v>1.0</v>
      </c>
      <c r="G546" s="7">
        <v>6.0</v>
      </c>
      <c r="H546" s="24">
        <f t="shared" si="1"/>
        <v>7</v>
      </c>
      <c r="I546" s="25">
        <f t="shared" si="2"/>
        <v>0.5513258073</v>
      </c>
      <c r="J546" s="19">
        <v>1.0</v>
      </c>
      <c r="K546" s="19">
        <v>0.0</v>
      </c>
      <c r="L546" s="19">
        <v>4.0</v>
      </c>
      <c r="M546" s="19">
        <v>30.0</v>
      </c>
      <c r="N546" s="19">
        <v>17.0</v>
      </c>
      <c r="O546" s="19">
        <v>26.0</v>
      </c>
      <c r="P546" s="19">
        <v>11.0</v>
      </c>
      <c r="Q546" s="10">
        <f t="shared" si="3"/>
        <v>0.03333333333</v>
      </c>
      <c r="R546" s="10">
        <f t="shared" si="4"/>
        <v>0.01369863014</v>
      </c>
      <c r="S546" s="7">
        <v>45708.0</v>
      </c>
      <c r="T546" s="14">
        <f t="shared" si="5"/>
        <v>16.56086957</v>
      </c>
      <c r="U546" s="14">
        <v>744.73</v>
      </c>
      <c r="V546" s="14">
        <f t="shared" si="6"/>
        <v>16.18978261</v>
      </c>
      <c r="W546" s="14">
        <v>1456.18</v>
      </c>
      <c r="X546" s="14">
        <f t="shared" si="7"/>
        <v>31.65608696</v>
      </c>
      <c r="Y546" s="13">
        <f t="shared" si="8"/>
        <v>0.3383736727</v>
      </c>
      <c r="Z546" s="12">
        <f t="shared" si="9"/>
        <v>0</v>
      </c>
      <c r="AA546" s="19">
        <v>44.0</v>
      </c>
      <c r="AB546" s="19">
        <v>60.0</v>
      </c>
      <c r="AC546" s="19">
        <v>70.0</v>
      </c>
      <c r="AD546" s="19">
        <v>13.0</v>
      </c>
      <c r="AE546" s="19">
        <v>5.0</v>
      </c>
      <c r="AF546" s="10">
        <f t="shared" si="10"/>
        <v>0.03703703704</v>
      </c>
      <c r="AG546" s="10">
        <f t="shared" si="11"/>
        <v>0.1481481481</v>
      </c>
      <c r="AH546" s="10">
        <f t="shared" si="12"/>
        <v>0.1851851852</v>
      </c>
      <c r="AI546" s="19">
        <v>176.0</v>
      </c>
      <c r="AJ546" s="13">
        <f t="shared" si="13"/>
        <v>0.2464985994</v>
      </c>
      <c r="AK546" s="19">
        <v>294.0</v>
      </c>
      <c r="AL546" s="13">
        <f t="shared" si="14"/>
        <v>0.4117647059</v>
      </c>
      <c r="AM546" s="19">
        <v>244.0</v>
      </c>
      <c r="AN546" s="13">
        <f t="shared" si="15"/>
        <v>0.3417366947</v>
      </c>
      <c r="AO546" s="13">
        <f t="shared" si="16"/>
        <v>0.3744680851</v>
      </c>
      <c r="AP546" s="8">
        <v>1.0</v>
      </c>
      <c r="AQ546" s="14">
        <v>-15.95</v>
      </c>
      <c r="AR546" s="19">
        <v>17.59</v>
      </c>
      <c r="AS546" s="26">
        <v>2.0</v>
      </c>
      <c r="AT546" s="27">
        <v>1.018</v>
      </c>
      <c r="AU546" s="8">
        <v>2.0</v>
      </c>
      <c r="AV546" s="27">
        <v>0.404</v>
      </c>
      <c r="AW546" s="19">
        <v>50.09</v>
      </c>
      <c r="AX546" s="19">
        <v>16.6</v>
      </c>
      <c r="AY546" s="27">
        <v>0.424</v>
      </c>
      <c r="AZ546" s="27">
        <v>-2.41</v>
      </c>
      <c r="BA546" s="19">
        <v>49.72</v>
      </c>
      <c r="BB546" s="13">
        <f t="shared" si="17"/>
        <v>0.08970099668</v>
      </c>
      <c r="BC546" s="28">
        <f t="shared" si="18"/>
        <v>0.9283950617</v>
      </c>
      <c r="BD546" s="26">
        <f t="shared" si="19"/>
        <v>1018.096058</v>
      </c>
      <c r="BE546" s="13">
        <f t="shared" si="20"/>
        <v>0.01809605841</v>
      </c>
      <c r="BF546" s="18">
        <f t="shared" si="21"/>
        <v>2.175285003</v>
      </c>
      <c r="BG546" s="18">
        <f t="shared" si="22"/>
        <v>2.336417225</v>
      </c>
      <c r="BH546" s="14">
        <f t="shared" si="23"/>
        <v>24.25039947</v>
      </c>
      <c r="BI546" s="14">
        <f t="shared" si="24"/>
        <v>32.62927504</v>
      </c>
      <c r="BJ546" s="14">
        <f t="shared" si="25"/>
        <v>41.89437783</v>
      </c>
      <c r="BK546" s="14">
        <f t="shared" si="26"/>
        <v>56.63797618</v>
      </c>
      <c r="BL546" s="14">
        <f t="shared" si="27"/>
        <v>-14.74359835</v>
      </c>
      <c r="BM546" s="19">
        <v>27.0</v>
      </c>
      <c r="BN546" s="19">
        <v>29.0</v>
      </c>
      <c r="BO546" s="26">
        <v>274.0</v>
      </c>
      <c r="BP546" s="26">
        <v>376.0</v>
      </c>
      <c r="BQ546" s="19">
        <v>116.0</v>
      </c>
      <c r="BR546" s="19">
        <v>143.0</v>
      </c>
      <c r="BS546" s="19">
        <v>103.0</v>
      </c>
      <c r="BT546" s="19">
        <v>155.0</v>
      </c>
      <c r="BU546" s="19">
        <v>256.0</v>
      </c>
      <c r="BV546" s="19">
        <v>322.0</v>
      </c>
      <c r="BW546" s="13">
        <f t="shared" si="28"/>
        <v>0.4429065744</v>
      </c>
      <c r="BX546" s="14">
        <v>-6.48</v>
      </c>
      <c r="BY546" s="29">
        <f t="shared" si="29"/>
        <v>-9.006832394</v>
      </c>
      <c r="BZ546" s="18">
        <f t="shared" si="30"/>
        <v>2.132588041</v>
      </c>
      <c r="CA546" s="18">
        <f t="shared" si="31"/>
        <v>1.88652019</v>
      </c>
      <c r="CB546" s="14">
        <f t="shared" si="32"/>
        <v>26.30191917</v>
      </c>
      <c r="CC546" s="14">
        <f t="shared" si="33"/>
        <v>28.95398379</v>
      </c>
      <c r="CD546" s="14">
        <f t="shared" si="34"/>
        <v>46.50682382</v>
      </c>
      <c r="CE546" s="14">
        <f t="shared" si="35"/>
        <v>51.53754433</v>
      </c>
      <c r="CF546" s="14">
        <f t="shared" si="36"/>
        <v>-9.712877844</v>
      </c>
      <c r="CG546" s="7">
        <v>2194.516667</v>
      </c>
      <c r="CH546" s="7">
        <v>78.0</v>
      </c>
      <c r="CI546" s="7">
        <v>69.0</v>
      </c>
      <c r="CJ546" s="26">
        <v>884.0</v>
      </c>
      <c r="CK546" s="7">
        <v>990.0</v>
      </c>
      <c r="CL546" s="7">
        <v>364.0</v>
      </c>
      <c r="CM546" s="7">
        <v>404.0</v>
      </c>
      <c r="CN546" s="7">
        <v>375.0</v>
      </c>
      <c r="CO546" s="7">
        <v>422.0</v>
      </c>
      <c r="CP546" s="19">
        <v>7.0</v>
      </c>
      <c r="CQ546" s="19">
        <v>6.0</v>
      </c>
      <c r="CR546" s="26">
        <f t="shared" si="37"/>
        <v>-1</v>
      </c>
      <c r="CS546" s="18">
        <f t="shared" si="38"/>
        <v>0.5513258073</v>
      </c>
      <c r="CT546" s="18">
        <f t="shared" si="39"/>
        <v>0.4725649777</v>
      </c>
      <c r="CU546" s="18">
        <f t="shared" si="40"/>
        <v>-0.07876082961</v>
      </c>
      <c r="CV546" s="30">
        <v>25.53</v>
      </c>
      <c r="CW546" s="30">
        <v>29.45</v>
      </c>
      <c r="CX546" s="30">
        <v>26.84</v>
      </c>
      <c r="CY546" s="30">
        <v>17.91</v>
      </c>
      <c r="CZ546" s="30">
        <v>24.49</v>
      </c>
      <c r="DA546" s="30">
        <v>27.02</v>
      </c>
      <c r="DB546" s="7">
        <v>0.0</v>
      </c>
      <c r="DC546" s="7">
        <v>0.0</v>
      </c>
      <c r="DD546" s="13" t="str">
        <f t="shared" si="41"/>
        <v> </v>
      </c>
      <c r="DE546" s="7">
        <v>0.0</v>
      </c>
      <c r="DF546" s="7">
        <v>0.0</v>
      </c>
      <c r="DG546" s="7">
        <v>0.0</v>
      </c>
      <c r="DH546" s="7">
        <v>0.0</v>
      </c>
      <c r="DI546" s="7">
        <v>0.0</v>
      </c>
      <c r="DJ546" s="8" t="s">
        <v>4758</v>
      </c>
      <c r="DK546" s="7" t="s">
        <v>4759</v>
      </c>
    </row>
    <row r="547" ht="12.75" customHeight="1">
      <c r="A547" s="7" t="s">
        <v>1703</v>
      </c>
      <c r="B547" s="7" t="s">
        <v>2510</v>
      </c>
      <c r="C547" s="8" t="s">
        <v>399</v>
      </c>
      <c r="D547" s="9" t="s">
        <v>255</v>
      </c>
      <c r="E547" s="7">
        <v>23.0</v>
      </c>
      <c r="F547" s="7">
        <v>0.0</v>
      </c>
      <c r="G547" s="7">
        <v>1.0</v>
      </c>
      <c r="H547" s="24">
        <f t="shared" si="1"/>
        <v>1</v>
      </c>
      <c r="I547" s="25">
        <f t="shared" si="2"/>
        <v>0.3360716953</v>
      </c>
      <c r="J547" s="19">
        <v>0.0</v>
      </c>
      <c r="K547" s="19">
        <v>0.0</v>
      </c>
      <c r="L547" s="19">
        <v>1.0</v>
      </c>
      <c r="M547" s="19">
        <v>12.0</v>
      </c>
      <c r="N547" s="19">
        <v>3.0</v>
      </c>
      <c r="O547" s="19">
        <v>2.0</v>
      </c>
      <c r="P547" s="19">
        <v>15.0</v>
      </c>
      <c r="Q547" s="10">
        <f t="shared" si="3"/>
        <v>0</v>
      </c>
      <c r="R547" s="10">
        <f t="shared" si="4"/>
        <v>0</v>
      </c>
      <c r="S547" s="7">
        <v>10712.0</v>
      </c>
      <c r="T547" s="14">
        <f t="shared" si="5"/>
        <v>7.762318841</v>
      </c>
      <c r="U547" s="14">
        <v>174.93</v>
      </c>
      <c r="V547" s="14">
        <f t="shared" si="6"/>
        <v>7.605652174</v>
      </c>
      <c r="W547" s="14">
        <v>925.75</v>
      </c>
      <c r="X547" s="14">
        <f t="shared" si="7"/>
        <v>40.25</v>
      </c>
      <c r="Y547" s="13">
        <f t="shared" si="8"/>
        <v>0.1589290257</v>
      </c>
      <c r="Z547" s="12">
        <f t="shared" si="9"/>
        <v>0</v>
      </c>
      <c r="AA547" s="19">
        <v>11.0</v>
      </c>
      <c r="AB547" s="19">
        <v>29.0</v>
      </c>
      <c r="AC547" s="19">
        <v>20.0</v>
      </c>
      <c r="AD547" s="19">
        <v>4.0</v>
      </c>
      <c r="AE547" s="19">
        <v>3.0</v>
      </c>
      <c r="AF547" s="10">
        <f t="shared" si="10"/>
        <v>0</v>
      </c>
      <c r="AG547" s="10">
        <f t="shared" si="11"/>
        <v>0.5</v>
      </c>
      <c r="AH547" s="10">
        <f t="shared" si="12"/>
        <v>0.5</v>
      </c>
      <c r="AI547" s="19">
        <v>52.0</v>
      </c>
      <c r="AJ547" s="13">
        <f t="shared" si="13"/>
        <v>0.3209876543</v>
      </c>
      <c r="AK547" s="19">
        <v>49.0</v>
      </c>
      <c r="AL547" s="13">
        <f t="shared" si="14"/>
        <v>0.3024691358</v>
      </c>
      <c r="AM547" s="19">
        <v>61.0</v>
      </c>
      <c r="AN547" s="13">
        <f t="shared" si="15"/>
        <v>0.3765432099</v>
      </c>
      <c r="AO547" s="13">
        <f t="shared" si="16"/>
        <v>0.5148514851</v>
      </c>
      <c r="AP547" s="8">
        <v>8.0</v>
      </c>
      <c r="AQ547" s="14">
        <v>-0.72</v>
      </c>
      <c r="AR547" s="19">
        <v>16.48</v>
      </c>
      <c r="AS547" s="26">
        <v>14.0</v>
      </c>
      <c r="AT547" s="27">
        <v>0.194</v>
      </c>
      <c r="AU547" s="8">
        <v>14.0</v>
      </c>
      <c r="AV547" s="27">
        <v>-0.34800000000000003</v>
      </c>
      <c r="AW547" s="19">
        <v>49.54</v>
      </c>
      <c r="AX547" s="19">
        <v>16.62</v>
      </c>
      <c r="AY547" s="27">
        <v>-1.5190000000000001</v>
      </c>
      <c r="AZ547" s="27">
        <v>3.4130000000000003</v>
      </c>
      <c r="BA547" s="19">
        <v>52.18</v>
      </c>
      <c r="BB547" s="13">
        <f t="shared" si="17"/>
        <v>0.03389830508</v>
      </c>
      <c r="BC547" s="28">
        <f t="shared" si="18"/>
        <v>0.92</v>
      </c>
      <c r="BD547" s="26">
        <f t="shared" si="19"/>
        <v>953.8983051</v>
      </c>
      <c r="BE547" s="13">
        <f t="shared" si="20"/>
        <v>-0.04610169492</v>
      </c>
      <c r="BF547" s="18">
        <f t="shared" si="21"/>
        <v>0.6859886812</v>
      </c>
      <c r="BG547" s="18">
        <f t="shared" si="22"/>
        <v>2.057966044</v>
      </c>
      <c r="BH547" s="14">
        <f t="shared" si="23"/>
        <v>20.2366661</v>
      </c>
      <c r="BI547" s="14">
        <f t="shared" si="24"/>
        <v>25.72457554</v>
      </c>
      <c r="BJ547" s="14">
        <f t="shared" si="25"/>
        <v>42.53129823</v>
      </c>
      <c r="BK547" s="14">
        <f t="shared" si="26"/>
        <v>49.39118505</v>
      </c>
      <c r="BL547" s="14">
        <f t="shared" si="27"/>
        <v>-6.859886812</v>
      </c>
      <c r="BM547" s="19">
        <v>2.0</v>
      </c>
      <c r="BN547" s="19">
        <v>6.0</v>
      </c>
      <c r="BO547" s="26">
        <v>57.0</v>
      </c>
      <c r="BP547" s="26">
        <v>69.0</v>
      </c>
      <c r="BQ547" s="19">
        <v>33.0</v>
      </c>
      <c r="BR547" s="19">
        <v>30.0</v>
      </c>
      <c r="BS547" s="19">
        <v>32.0</v>
      </c>
      <c r="BT547" s="19">
        <v>39.0</v>
      </c>
      <c r="BU547" s="19">
        <v>66.0</v>
      </c>
      <c r="BV547" s="19">
        <v>66.0</v>
      </c>
      <c r="BW547" s="13">
        <f t="shared" si="28"/>
        <v>0.5</v>
      </c>
      <c r="BX547" s="14">
        <v>-3.73</v>
      </c>
      <c r="BY547" s="29">
        <f t="shared" si="29"/>
        <v>-11.06732246</v>
      </c>
      <c r="BZ547" s="18">
        <f t="shared" si="30"/>
        <v>2.506736097</v>
      </c>
      <c r="CA547" s="18">
        <f t="shared" si="31"/>
        <v>2.670218886</v>
      </c>
      <c r="CB547" s="14">
        <f t="shared" si="32"/>
        <v>31.77015532</v>
      </c>
      <c r="CC547" s="14">
        <f t="shared" si="33"/>
        <v>30.29881022</v>
      </c>
      <c r="CD547" s="14">
        <f t="shared" si="34"/>
        <v>61.57851717</v>
      </c>
      <c r="CE547" s="14">
        <f t="shared" si="35"/>
        <v>54.87572282</v>
      </c>
      <c r="CF547" s="14">
        <f t="shared" si="36"/>
        <v>-13.56268116</v>
      </c>
      <c r="CG547" s="7">
        <v>1101.033333</v>
      </c>
      <c r="CH547" s="7">
        <v>46.0</v>
      </c>
      <c r="CI547" s="7">
        <v>49.0</v>
      </c>
      <c r="CJ547" s="26">
        <v>537.0</v>
      </c>
      <c r="CK547" s="7">
        <v>507.0</v>
      </c>
      <c r="CL547" s="7">
        <v>242.0</v>
      </c>
      <c r="CM547" s="7">
        <v>206.0</v>
      </c>
      <c r="CN547" s="7">
        <v>305.0</v>
      </c>
      <c r="CO547" s="7">
        <v>245.0</v>
      </c>
      <c r="CP547" s="19">
        <v>1.0</v>
      </c>
      <c r="CQ547" s="19">
        <v>3.0</v>
      </c>
      <c r="CR547" s="26">
        <f t="shared" si="37"/>
        <v>2</v>
      </c>
      <c r="CS547" s="18">
        <f t="shared" si="38"/>
        <v>0.3360716953</v>
      </c>
      <c r="CT547" s="18">
        <f t="shared" si="39"/>
        <v>1.008215086</v>
      </c>
      <c r="CU547" s="18">
        <f t="shared" si="40"/>
        <v>0.6721433906</v>
      </c>
      <c r="CV547" s="30">
        <v>4.24</v>
      </c>
      <c r="CW547" s="30">
        <v>5.73</v>
      </c>
      <c r="CX547" s="30">
        <v>6.82</v>
      </c>
      <c r="CY547" s="30">
        <v>11.64</v>
      </c>
      <c r="CZ547" s="30">
        <v>7.58</v>
      </c>
      <c r="DA547" s="30">
        <v>8.38</v>
      </c>
      <c r="DB547" s="7">
        <v>4.0</v>
      </c>
      <c r="DC547" s="7">
        <v>1.0</v>
      </c>
      <c r="DD547" s="13">
        <f t="shared" si="41"/>
        <v>0.8</v>
      </c>
      <c r="DE547" s="7">
        <v>-0.03</v>
      </c>
      <c r="DF547" s="7">
        <v>0.79</v>
      </c>
      <c r="DG547" s="7">
        <v>5.0</v>
      </c>
      <c r="DH547" s="7">
        <v>0.0</v>
      </c>
      <c r="DI547" s="7">
        <v>0.0</v>
      </c>
      <c r="DJ547" s="8" t="s">
        <v>4760</v>
      </c>
      <c r="DK547" s="7" t="s">
        <v>4761</v>
      </c>
    </row>
    <row r="548" ht="12.75" customHeight="1">
      <c r="A548" s="7" t="s">
        <v>903</v>
      </c>
      <c r="B548" s="7" t="s">
        <v>2512</v>
      </c>
      <c r="C548" s="8" t="s">
        <v>158</v>
      </c>
      <c r="D548" s="9" t="s">
        <v>150</v>
      </c>
      <c r="E548" s="7">
        <v>81.0</v>
      </c>
      <c r="F548" s="7">
        <v>20.0</v>
      </c>
      <c r="G548" s="7">
        <v>23.0</v>
      </c>
      <c r="H548" s="24">
        <f t="shared" si="1"/>
        <v>43</v>
      </c>
      <c r="I548" s="25">
        <f t="shared" si="2"/>
        <v>2.105034132</v>
      </c>
      <c r="J548" s="19">
        <v>19.0</v>
      </c>
      <c r="K548" s="19">
        <v>11.0</v>
      </c>
      <c r="L548" s="19">
        <v>7.0</v>
      </c>
      <c r="M548" s="19">
        <v>115.0</v>
      </c>
      <c r="N548" s="19">
        <v>42.0</v>
      </c>
      <c r="O548" s="19">
        <v>54.0</v>
      </c>
      <c r="P548" s="19">
        <v>163.0</v>
      </c>
      <c r="Q548" s="10">
        <f t="shared" si="3"/>
        <v>0.1739130435</v>
      </c>
      <c r="R548" s="10">
        <f t="shared" si="4"/>
        <v>0.09478672986</v>
      </c>
      <c r="S548" s="7">
        <v>73538.0</v>
      </c>
      <c r="T548" s="14">
        <f t="shared" si="5"/>
        <v>15.13127572</v>
      </c>
      <c r="U548" s="14">
        <v>1129.11</v>
      </c>
      <c r="V548" s="14">
        <f t="shared" si="6"/>
        <v>13.93962963</v>
      </c>
      <c r="W548" s="14">
        <v>2796.32</v>
      </c>
      <c r="X548" s="14">
        <f t="shared" si="7"/>
        <v>34.52246914</v>
      </c>
      <c r="Y548" s="13">
        <f t="shared" si="8"/>
        <v>0.2876398254</v>
      </c>
      <c r="Z548" s="12">
        <f t="shared" si="9"/>
        <v>107.8392857</v>
      </c>
      <c r="AA548" s="19">
        <v>34.0</v>
      </c>
      <c r="AB548" s="19">
        <v>32.0</v>
      </c>
      <c r="AC548" s="19">
        <v>28.0</v>
      </c>
      <c r="AD548" s="19">
        <v>33.0</v>
      </c>
      <c r="AE548" s="19">
        <v>52.0</v>
      </c>
      <c r="AF548" s="10">
        <f t="shared" si="10"/>
        <v>0.3392857143</v>
      </c>
      <c r="AG548" s="10">
        <f t="shared" si="11"/>
        <v>0.3214285714</v>
      </c>
      <c r="AH548" s="10">
        <f t="shared" si="12"/>
        <v>0.6607142857</v>
      </c>
      <c r="AI548" s="19">
        <v>460.0</v>
      </c>
      <c r="AJ548" s="13">
        <f t="shared" si="13"/>
        <v>0.3671189146</v>
      </c>
      <c r="AK548" s="19">
        <v>387.0</v>
      </c>
      <c r="AL548" s="13">
        <f t="shared" si="14"/>
        <v>0.308858739</v>
      </c>
      <c r="AM548" s="19">
        <v>406.0</v>
      </c>
      <c r="AN548" s="13">
        <f t="shared" si="15"/>
        <v>0.3240223464</v>
      </c>
      <c r="AO548" s="13">
        <f t="shared" si="16"/>
        <v>0.5430932704</v>
      </c>
      <c r="AP548" s="8">
        <v>11.0</v>
      </c>
      <c r="AQ548" s="14">
        <v>8.28</v>
      </c>
      <c r="AR548" s="19">
        <v>17.88</v>
      </c>
      <c r="AS548" s="26">
        <v>2.0</v>
      </c>
      <c r="AT548" s="27">
        <v>0.673</v>
      </c>
      <c r="AU548" s="8">
        <v>1.0</v>
      </c>
      <c r="AV548" s="27">
        <v>0.684</v>
      </c>
      <c r="AW548" s="19">
        <v>50.52</v>
      </c>
      <c r="AX548" s="19">
        <v>19.04</v>
      </c>
      <c r="AY548" s="27">
        <v>2.009</v>
      </c>
      <c r="AZ548" s="27">
        <v>-2.395</v>
      </c>
      <c r="BA548" s="19">
        <v>47.6</v>
      </c>
      <c r="BB548" s="13">
        <f t="shared" si="17"/>
        <v>0.102003643</v>
      </c>
      <c r="BC548" s="28">
        <f t="shared" si="18"/>
        <v>0.90433213</v>
      </c>
      <c r="BD548" s="26">
        <f t="shared" si="19"/>
        <v>1006.335773</v>
      </c>
      <c r="BE548" s="13">
        <f t="shared" si="20"/>
        <v>0.006335772951</v>
      </c>
      <c r="BF548" s="18">
        <f t="shared" si="21"/>
        <v>2.975795095</v>
      </c>
      <c r="BG548" s="18">
        <f t="shared" si="22"/>
        <v>2.816377501</v>
      </c>
      <c r="BH548" s="14">
        <f t="shared" si="23"/>
        <v>29.17341977</v>
      </c>
      <c r="BI548" s="14">
        <f t="shared" si="24"/>
        <v>29.43911576</v>
      </c>
      <c r="BJ548" s="14">
        <f t="shared" si="25"/>
        <v>53.72372931</v>
      </c>
      <c r="BK548" s="14">
        <f t="shared" si="26"/>
        <v>57.97486516</v>
      </c>
      <c r="BL548" s="14">
        <f t="shared" si="27"/>
        <v>-4.25113585</v>
      </c>
      <c r="BM548" s="19">
        <v>56.0</v>
      </c>
      <c r="BN548" s="19">
        <v>53.0</v>
      </c>
      <c r="BO548" s="26">
        <v>493.0</v>
      </c>
      <c r="BP548" s="26">
        <v>501.0</v>
      </c>
      <c r="BQ548" s="19">
        <v>196.0</v>
      </c>
      <c r="BR548" s="19">
        <v>232.0</v>
      </c>
      <c r="BS548" s="19">
        <v>266.0</v>
      </c>
      <c r="BT548" s="19">
        <v>305.0</v>
      </c>
      <c r="BU548" s="19">
        <v>519.0</v>
      </c>
      <c r="BV548" s="19">
        <v>573.0</v>
      </c>
      <c r="BW548" s="13">
        <f t="shared" si="28"/>
        <v>0.4752747253</v>
      </c>
      <c r="BX548" s="14">
        <v>-2.57</v>
      </c>
      <c r="BY548" s="29">
        <f t="shared" si="29"/>
        <v>-2.296374339</v>
      </c>
      <c r="BZ548" s="18">
        <f t="shared" si="30"/>
        <v>2.288874381</v>
      </c>
      <c r="CA548" s="18">
        <f t="shared" si="31"/>
        <v>2.550021122</v>
      </c>
      <c r="CB548" s="14">
        <f t="shared" si="32"/>
        <v>28.1884865</v>
      </c>
      <c r="CC548" s="14">
        <f t="shared" si="33"/>
        <v>28.44963324</v>
      </c>
      <c r="CD548" s="14">
        <f t="shared" si="34"/>
        <v>53.2432121</v>
      </c>
      <c r="CE548" s="14">
        <f t="shared" si="35"/>
        <v>56.9453512</v>
      </c>
      <c r="CF548" s="14">
        <f t="shared" si="36"/>
        <v>-0.5489967513</v>
      </c>
      <c r="CG548" s="7">
        <v>3905.85</v>
      </c>
      <c r="CH548" s="7">
        <v>149.0</v>
      </c>
      <c r="CI548" s="7">
        <v>166.0</v>
      </c>
      <c r="CJ548" s="26">
        <v>1686.0</v>
      </c>
      <c r="CK548" s="7">
        <v>1686.0</v>
      </c>
      <c r="CL548" s="7">
        <v>681.0</v>
      </c>
      <c r="CM548" s="7">
        <v>797.0</v>
      </c>
      <c r="CN548" s="7">
        <v>950.0</v>
      </c>
      <c r="CO548" s="7">
        <v>1058.0</v>
      </c>
      <c r="CP548" s="19">
        <v>8.0</v>
      </c>
      <c r="CQ548" s="19">
        <v>8.0</v>
      </c>
      <c r="CR548" s="26">
        <f t="shared" si="37"/>
        <v>0</v>
      </c>
      <c r="CS548" s="18">
        <f t="shared" si="38"/>
        <v>0.3916342571</v>
      </c>
      <c r="CT548" s="18">
        <f t="shared" si="39"/>
        <v>0.3916342571</v>
      </c>
      <c r="CU548" s="18">
        <f t="shared" si="40"/>
        <v>0</v>
      </c>
      <c r="CV548" s="30">
        <v>46.5</v>
      </c>
      <c r="CW548" s="30">
        <v>45.44</v>
      </c>
      <c r="CX548" s="30">
        <v>45.84</v>
      </c>
      <c r="CY548" s="30">
        <v>61.69</v>
      </c>
      <c r="CZ548" s="30">
        <v>39.37</v>
      </c>
      <c r="DA548" s="30">
        <v>44.44</v>
      </c>
      <c r="DB548" s="7">
        <v>688.0</v>
      </c>
      <c r="DC548" s="7">
        <v>641.0</v>
      </c>
      <c r="DD548" s="13">
        <f t="shared" si="41"/>
        <v>0.517682468</v>
      </c>
      <c r="DE548" s="7">
        <v>-5.45</v>
      </c>
      <c r="DF548" s="7">
        <v>13.05</v>
      </c>
      <c r="DG548" s="7">
        <v>446.0</v>
      </c>
      <c r="DH548" s="7">
        <v>403.0</v>
      </c>
      <c r="DI548" s="7">
        <v>380.0</v>
      </c>
      <c r="DJ548" s="8" t="s">
        <v>4762</v>
      </c>
      <c r="DK548" s="7" t="s">
        <v>4763</v>
      </c>
    </row>
    <row r="549" ht="12.75" customHeight="1">
      <c r="A549" s="7" t="s">
        <v>2517</v>
      </c>
      <c r="B549" s="7" t="s">
        <v>2518</v>
      </c>
      <c r="C549" s="8" t="s">
        <v>610</v>
      </c>
      <c r="D549" s="9" t="s">
        <v>260</v>
      </c>
      <c r="E549" s="7">
        <v>80.0</v>
      </c>
      <c r="F549" s="7">
        <v>6.0</v>
      </c>
      <c r="G549" s="7">
        <v>9.0</v>
      </c>
      <c r="H549" s="24">
        <f t="shared" si="1"/>
        <v>15</v>
      </c>
      <c r="I549" s="25">
        <f t="shared" si="2"/>
        <v>1.015247514</v>
      </c>
      <c r="J549" s="19">
        <v>6.0</v>
      </c>
      <c r="K549" s="19">
        <v>4.0</v>
      </c>
      <c r="L549" s="19">
        <v>4.0</v>
      </c>
      <c r="M549" s="19">
        <v>75.0</v>
      </c>
      <c r="N549" s="19">
        <v>22.0</v>
      </c>
      <c r="O549" s="19">
        <v>26.0</v>
      </c>
      <c r="P549" s="19">
        <v>69.0</v>
      </c>
      <c r="Q549" s="10">
        <f t="shared" si="3"/>
        <v>0.08</v>
      </c>
      <c r="R549" s="10">
        <f t="shared" si="4"/>
        <v>0.0487804878</v>
      </c>
      <c r="S549" s="7">
        <v>53189.0</v>
      </c>
      <c r="T549" s="14">
        <f t="shared" si="5"/>
        <v>11.08104167</v>
      </c>
      <c r="U549" s="14">
        <v>868.18</v>
      </c>
      <c r="V549" s="14">
        <f t="shared" si="6"/>
        <v>10.85225</v>
      </c>
      <c r="W549" s="14">
        <v>3039.18</v>
      </c>
      <c r="X549" s="14">
        <f t="shared" si="7"/>
        <v>37.98975</v>
      </c>
      <c r="Y549" s="13">
        <f t="shared" si="8"/>
        <v>0.2221909422</v>
      </c>
      <c r="Z549" s="12">
        <f t="shared" si="9"/>
        <v>57.16666667</v>
      </c>
      <c r="AA549" s="19">
        <v>22.0</v>
      </c>
      <c r="AB549" s="19">
        <v>45.0</v>
      </c>
      <c r="AC549" s="19">
        <v>78.0</v>
      </c>
      <c r="AD549" s="19">
        <v>33.0</v>
      </c>
      <c r="AE549" s="19">
        <v>16.0</v>
      </c>
      <c r="AF549" s="10">
        <f t="shared" si="10"/>
        <v>0.25</v>
      </c>
      <c r="AG549" s="10">
        <f t="shared" si="11"/>
        <v>0.3333333333</v>
      </c>
      <c r="AH549" s="10">
        <f t="shared" si="12"/>
        <v>0.5833333333</v>
      </c>
      <c r="AI549" s="19">
        <v>115.0</v>
      </c>
      <c r="AJ549" s="13">
        <f t="shared" si="13"/>
        <v>0.1457541191</v>
      </c>
      <c r="AK549" s="19">
        <v>391.0</v>
      </c>
      <c r="AL549" s="13">
        <f t="shared" si="14"/>
        <v>0.4955640051</v>
      </c>
      <c r="AM549" s="19">
        <v>283.0</v>
      </c>
      <c r="AN549" s="13">
        <f t="shared" si="15"/>
        <v>0.3586818758</v>
      </c>
      <c r="AO549" s="13">
        <f t="shared" si="16"/>
        <v>0.2272727273</v>
      </c>
      <c r="AP549" s="8">
        <v>1.0</v>
      </c>
      <c r="AQ549" s="14">
        <v>-34.98</v>
      </c>
      <c r="AR549" s="19">
        <v>16.89</v>
      </c>
      <c r="AS549" s="26">
        <v>12.0</v>
      </c>
      <c r="AT549" s="27">
        <v>0.165</v>
      </c>
      <c r="AU549" s="8">
        <v>10.0</v>
      </c>
      <c r="AV549" s="27">
        <v>-0.062</v>
      </c>
      <c r="AW549" s="19">
        <v>49.93</v>
      </c>
      <c r="AX549" s="19">
        <v>16.75</v>
      </c>
      <c r="AY549" s="27">
        <v>-4.944</v>
      </c>
      <c r="AZ549" s="27">
        <v>-9.24</v>
      </c>
      <c r="BA549" s="19">
        <v>46.98</v>
      </c>
      <c r="BB549" s="13">
        <f t="shared" si="17"/>
        <v>0.06997084548</v>
      </c>
      <c r="BC549" s="28">
        <f t="shared" si="18"/>
        <v>0.9438202247</v>
      </c>
      <c r="BD549" s="26">
        <f t="shared" si="19"/>
        <v>1013.79107</v>
      </c>
      <c r="BE549" s="13">
        <f t="shared" si="20"/>
        <v>0.0137910702</v>
      </c>
      <c r="BF549" s="18">
        <f t="shared" si="21"/>
        <v>1.658642217</v>
      </c>
      <c r="BG549" s="18">
        <f t="shared" si="22"/>
        <v>1.727752309</v>
      </c>
      <c r="BH549" s="14">
        <f t="shared" si="23"/>
        <v>23.70476169</v>
      </c>
      <c r="BI549" s="14">
        <f t="shared" si="24"/>
        <v>30.75399111</v>
      </c>
      <c r="BJ549" s="14">
        <f t="shared" si="25"/>
        <v>43.19380774</v>
      </c>
      <c r="BK549" s="14">
        <f t="shared" si="26"/>
        <v>57.9833675</v>
      </c>
      <c r="BL549" s="14">
        <f t="shared" si="27"/>
        <v>-14.78955977</v>
      </c>
      <c r="BM549" s="19">
        <v>24.0</v>
      </c>
      <c r="BN549" s="19">
        <v>25.0</v>
      </c>
      <c r="BO549" s="26">
        <v>319.0</v>
      </c>
      <c r="BP549" s="26">
        <v>420.0</v>
      </c>
      <c r="BQ549" s="19">
        <v>131.0</v>
      </c>
      <c r="BR549" s="19">
        <v>177.0</v>
      </c>
      <c r="BS549" s="19">
        <v>151.0</v>
      </c>
      <c r="BT549" s="19">
        <v>217.0</v>
      </c>
      <c r="BU549" s="19">
        <v>300.0</v>
      </c>
      <c r="BV549" s="19">
        <v>388.0</v>
      </c>
      <c r="BW549" s="13">
        <f t="shared" si="28"/>
        <v>0.4360465116</v>
      </c>
      <c r="BX549" s="14">
        <v>-4.51</v>
      </c>
      <c r="BY549" s="29">
        <f t="shared" si="29"/>
        <v>0.8438947767</v>
      </c>
      <c r="BZ549" s="18">
        <f t="shared" si="30"/>
        <v>2.380576543</v>
      </c>
      <c r="CA549" s="18">
        <f t="shared" si="31"/>
        <v>1.950536909</v>
      </c>
      <c r="CB549" s="14">
        <f t="shared" si="32"/>
        <v>27.36895097</v>
      </c>
      <c r="CC549" s="14">
        <f t="shared" si="33"/>
        <v>29.41163922</v>
      </c>
      <c r="CD549" s="14">
        <f t="shared" si="34"/>
        <v>51.75834161</v>
      </c>
      <c r="CE549" s="14">
        <f t="shared" si="35"/>
        <v>56.98025145</v>
      </c>
      <c r="CF549" s="14">
        <f t="shared" si="36"/>
        <v>-9.567649932</v>
      </c>
      <c r="CG549" s="7">
        <v>3906.616667</v>
      </c>
      <c r="CH549" s="7">
        <v>155.0</v>
      </c>
      <c r="CI549" s="7">
        <v>127.0</v>
      </c>
      <c r="CJ549" s="26">
        <v>1627.0</v>
      </c>
      <c r="CK549" s="7">
        <v>1788.0</v>
      </c>
      <c r="CL549" s="7">
        <v>728.0</v>
      </c>
      <c r="CM549" s="7">
        <v>787.0</v>
      </c>
      <c r="CN549" s="7">
        <v>860.0</v>
      </c>
      <c r="CO549" s="7">
        <v>1008.0</v>
      </c>
      <c r="CP549" s="19">
        <v>9.0</v>
      </c>
      <c r="CQ549" s="19">
        <v>8.0</v>
      </c>
      <c r="CR549" s="26">
        <f t="shared" si="37"/>
        <v>-1</v>
      </c>
      <c r="CS549" s="18">
        <f t="shared" si="38"/>
        <v>0.6091485082</v>
      </c>
      <c r="CT549" s="18">
        <f t="shared" si="39"/>
        <v>0.5414653406</v>
      </c>
      <c r="CU549" s="18">
        <f t="shared" si="40"/>
        <v>-0.06768316757</v>
      </c>
      <c r="CV549" s="30">
        <v>28.0</v>
      </c>
      <c r="CW549" s="30">
        <v>35.63</v>
      </c>
      <c r="CX549" s="30">
        <v>42.62</v>
      </c>
      <c r="CY549" s="30">
        <v>31.38</v>
      </c>
      <c r="CZ549" s="30">
        <v>34.42</v>
      </c>
      <c r="DA549" s="30">
        <v>37.01</v>
      </c>
      <c r="DB549" s="7">
        <v>370.0</v>
      </c>
      <c r="DC549" s="7">
        <v>264.0</v>
      </c>
      <c r="DD549" s="13">
        <f t="shared" si="41"/>
        <v>0.5835962145</v>
      </c>
      <c r="DE549" s="7">
        <v>2.44</v>
      </c>
      <c r="DF549" s="7">
        <v>11.73</v>
      </c>
      <c r="DG549" s="7">
        <v>85.0</v>
      </c>
      <c r="DH549" s="7">
        <v>217.0</v>
      </c>
      <c r="DI549" s="7">
        <v>299.0</v>
      </c>
      <c r="DJ549" s="8" t="s">
        <v>4764</v>
      </c>
      <c r="DK549" s="7" t="s">
        <v>4765</v>
      </c>
    </row>
    <row r="550" ht="12.75" customHeight="1">
      <c r="A550" s="7" t="s">
        <v>770</v>
      </c>
      <c r="B550" s="7" t="s">
        <v>2518</v>
      </c>
      <c r="C550" s="8" t="s">
        <v>490</v>
      </c>
      <c r="D550" s="9" t="s">
        <v>174</v>
      </c>
      <c r="E550" s="7">
        <v>73.0</v>
      </c>
      <c r="F550" s="7">
        <v>3.0</v>
      </c>
      <c r="G550" s="7">
        <v>10.0</v>
      </c>
      <c r="H550" s="24">
        <f t="shared" si="1"/>
        <v>13</v>
      </c>
      <c r="I550" s="25">
        <f t="shared" si="2"/>
        <v>0.6548660183</v>
      </c>
      <c r="J550" s="19">
        <v>1.0</v>
      </c>
      <c r="K550" s="19">
        <v>3.0</v>
      </c>
      <c r="L550" s="19">
        <v>6.0</v>
      </c>
      <c r="M550" s="19">
        <v>71.0</v>
      </c>
      <c r="N550" s="19">
        <v>41.0</v>
      </c>
      <c r="O550" s="19">
        <v>54.0</v>
      </c>
      <c r="P550" s="19">
        <v>40.0</v>
      </c>
      <c r="Q550" s="10">
        <f t="shared" si="3"/>
        <v>0.04225352113</v>
      </c>
      <c r="R550" s="10">
        <f t="shared" si="4"/>
        <v>0.01807228916</v>
      </c>
      <c r="S550" s="7">
        <v>71465.0</v>
      </c>
      <c r="T550" s="14">
        <f t="shared" si="5"/>
        <v>16.31621005</v>
      </c>
      <c r="U550" s="14">
        <v>1133.47</v>
      </c>
      <c r="V550" s="14">
        <f t="shared" si="6"/>
        <v>15.5269863</v>
      </c>
      <c r="W550" s="14">
        <v>2310.22</v>
      </c>
      <c r="X550" s="14">
        <f t="shared" si="7"/>
        <v>31.64684932</v>
      </c>
      <c r="Y550" s="13">
        <f t="shared" si="8"/>
        <v>0.3291440286</v>
      </c>
      <c r="Z550" s="12">
        <f t="shared" si="9"/>
        <v>38.64705882</v>
      </c>
      <c r="AA550" s="19">
        <v>64.0</v>
      </c>
      <c r="AB550" s="19">
        <v>81.0</v>
      </c>
      <c r="AC550" s="19">
        <v>88.0</v>
      </c>
      <c r="AD550" s="19">
        <v>34.0</v>
      </c>
      <c r="AE550" s="19">
        <v>15.0</v>
      </c>
      <c r="AF550" s="10">
        <f t="shared" si="10"/>
        <v>0.02941176471</v>
      </c>
      <c r="AG550" s="10">
        <f t="shared" si="11"/>
        <v>0.2647058824</v>
      </c>
      <c r="AH550" s="10">
        <f t="shared" si="12"/>
        <v>0.2941176471</v>
      </c>
      <c r="AI550" s="19">
        <v>303.0</v>
      </c>
      <c r="AJ550" s="13">
        <f t="shared" si="13"/>
        <v>0.2991115499</v>
      </c>
      <c r="AK550" s="19">
        <v>327.0</v>
      </c>
      <c r="AL550" s="13">
        <f t="shared" si="14"/>
        <v>0.3228035538</v>
      </c>
      <c r="AM550" s="19">
        <v>383.0</v>
      </c>
      <c r="AN550" s="13">
        <f t="shared" si="15"/>
        <v>0.3780848963</v>
      </c>
      <c r="AO550" s="13">
        <f t="shared" si="16"/>
        <v>0.480952381</v>
      </c>
      <c r="AP550" s="8">
        <v>3.0</v>
      </c>
      <c r="AQ550" s="14">
        <v>3.65</v>
      </c>
      <c r="AR550" s="19">
        <v>17.36</v>
      </c>
      <c r="AS550" s="26">
        <v>3.0</v>
      </c>
      <c r="AT550" s="27">
        <v>0.329</v>
      </c>
      <c r="AU550" s="8">
        <v>3.0</v>
      </c>
      <c r="AV550" s="27">
        <v>0.423</v>
      </c>
      <c r="AW550" s="19">
        <v>50.31</v>
      </c>
      <c r="AX550" s="19">
        <v>16.34</v>
      </c>
      <c r="AY550" s="27">
        <v>1.3519999999999999</v>
      </c>
      <c r="AZ550" s="27">
        <v>-6.002</v>
      </c>
      <c r="BA550" s="19">
        <v>47.99</v>
      </c>
      <c r="BB550" s="13">
        <f t="shared" si="17"/>
        <v>0.07762557078</v>
      </c>
      <c r="BC550" s="28">
        <f t="shared" si="18"/>
        <v>0.9197952218</v>
      </c>
      <c r="BD550" s="26">
        <f t="shared" si="19"/>
        <v>997.4207926</v>
      </c>
      <c r="BE550" s="13">
        <f t="shared" si="20"/>
        <v>-0.002579207381</v>
      </c>
      <c r="BF550" s="18">
        <f t="shared" si="21"/>
        <v>1.799782967</v>
      </c>
      <c r="BG550" s="18">
        <f t="shared" si="22"/>
        <v>2.487935278</v>
      </c>
      <c r="BH550" s="14">
        <f t="shared" si="23"/>
        <v>23.1854394</v>
      </c>
      <c r="BI550" s="14">
        <f t="shared" si="24"/>
        <v>31.01978879</v>
      </c>
      <c r="BJ550" s="14">
        <f t="shared" si="25"/>
        <v>42.24196494</v>
      </c>
      <c r="BK550" s="14">
        <f t="shared" si="26"/>
        <v>54.1522934</v>
      </c>
      <c r="BL550" s="14">
        <f t="shared" si="27"/>
        <v>-11.91032846</v>
      </c>
      <c r="BM550" s="19">
        <v>34.0</v>
      </c>
      <c r="BN550" s="19">
        <v>47.0</v>
      </c>
      <c r="BO550" s="26">
        <v>404.0</v>
      </c>
      <c r="BP550" s="26">
        <v>539.0</v>
      </c>
      <c r="BQ550" s="19">
        <v>171.0</v>
      </c>
      <c r="BR550" s="19">
        <v>184.0</v>
      </c>
      <c r="BS550" s="19">
        <v>189.0</v>
      </c>
      <c r="BT550" s="19">
        <v>253.0</v>
      </c>
      <c r="BU550" s="19">
        <v>379.0</v>
      </c>
      <c r="BV550" s="19">
        <v>484.0</v>
      </c>
      <c r="BW550" s="13">
        <f t="shared" si="28"/>
        <v>0.439165701</v>
      </c>
      <c r="BX550" s="14">
        <v>-5.3</v>
      </c>
      <c r="BY550" s="29">
        <f t="shared" si="29"/>
        <v>-5.118185603</v>
      </c>
      <c r="BZ550" s="18">
        <f t="shared" si="30"/>
        <v>1.71240523</v>
      </c>
      <c r="CA550" s="18">
        <f t="shared" si="31"/>
        <v>2.096822731</v>
      </c>
      <c r="CB550" s="14">
        <f t="shared" si="32"/>
        <v>23.60672925</v>
      </c>
      <c r="CC550" s="14">
        <f t="shared" si="33"/>
        <v>27.04901323</v>
      </c>
      <c r="CD550" s="14">
        <f t="shared" si="34"/>
        <v>42.18108394</v>
      </c>
      <c r="CE550" s="14">
        <f t="shared" si="35"/>
        <v>49.69469872</v>
      </c>
      <c r="CF550" s="14">
        <f t="shared" si="36"/>
        <v>-4.396713675</v>
      </c>
      <c r="CG550" s="7">
        <v>3433.766667</v>
      </c>
      <c r="CH550" s="7">
        <v>98.0</v>
      </c>
      <c r="CI550" s="7">
        <v>120.0</v>
      </c>
      <c r="CJ550" s="26">
        <v>1253.0</v>
      </c>
      <c r="CK550" s="7">
        <v>1428.0</v>
      </c>
      <c r="CL550" s="7">
        <v>510.0</v>
      </c>
      <c r="CM550" s="7">
        <v>561.0</v>
      </c>
      <c r="CN550" s="7">
        <v>553.0</v>
      </c>
      <c r="CO550" s="7">
        <v>735.0</v>
      </c>
      <c r="CP550" s="19">
        <v>7.0</v>
      </c>
      <c r="CQ550" s="19">
        <v>1.0</v>
      </c>
      <c r="CR550" s="26">
        <f t="shared" si="37"/>
        <v>-6</v>
      </c>
      <c r="CS550" s="18">
        <f t="shared" si="38"/>
        <v>0.3526201637</v>
      </c>
      <c r="CT550" s="18">
        <f t="shared" si="39"/>
        <v>0.0503743091</v>
      </c>
      <c r="CU550" s="18">
        <f t="shared" si="40"/>
        <v>-0.3022458546</v>
      </c>
      <c r="CV550" s="30">
        <v>34.48</v>
      </c>
      <c r="CW550" s="30">
        <v>44.7</v>
      </c>
      <c r="CX550" s="30">
        <v>52.85</v>
      </c>
      <c r="CY550" s="30">
        <v>34.52</v>
      </c>
      <c r="CZ550" s="30">
        <v>41.31</v>
      </c>
      <c r="DA550" s="30">
        <v>33.17</v>
      </c>
      <c r="DB550" s="7">
        <v>0.0</v>
      </c>
      <c r="DC550" s="7">
        <v>0.0</v>
      </c>
      <c r="DD550" s="13" t="str">
        <f t="shared" si="41"/>
        <v> </v>
      </c>
      <c r="DE550" s="7">
        <v>0.0</v>
      </c>
      <c r="DF550" s="7">
        <v>0.0</v>
      </c>
      <c r="DG550" s="7">
        <v>0.0</v>
      </c>
      <c r="DH550" s="7">
        <v>0.0</v>
      </c>
      <c r="DI550" s="7">
        <v>0.0</v>
      </c>
      <c r="DJ550" s="8" t="s">
        <v>4766</v>
      </c>
      <c r="DK550" s="7" t="s">
        <v>4767</v>
      </c>
    </row>
    <row r="551" ht="12.75" customHeight="1">
      <c r="A551" s="7" t="s">
        <v>2522</v>
      </c>
      <c r="B551" s="7" t="s">
        <v>2523</v>
      </c>
      <c r="C551" s="8" t="s">
        <v>246</v>
      </c>
      <c r="D551" s="9" t="s">
        <v>174</v>
      </c>
      <c r="E551" s="7">
        <v>1.0</v>
      </c>
      <c r="F551" s="7">
        <v>0.0</v>
      </c>
      <c r="G551" s="7">
        <v>0.0</v>
      </c>
      <c r="H551" s="24">
        <f t="shared" si="1"/>
        <v>0</v>
      </c>
      <c r="I551" s="25">
        <f t="shared" si="2"/>
        <v>0</v>
      </c>
      <c r="J551" s="19">
        <v>0.0</v>
      </c>
      <c r="K551" s="19">
        <v>0.0</v>
      </c>
      <c r="L551" s="19">
        <v>0.0</v>
      </c>
      <c r="M551" s="19">
        <v>1.0</v>
      </c>
      <c r="N551" s="19">
        <v>0.0</v>
      </c>
      <c r="O551" s="19">
        <v>0.0</v>
      </c>
      <c r="P551" s="19">
        <v>0.0</v>
      </c>
      <c r="Q551" s="10">
        <f t="shared" si="3"/>
        <v>0</v>
      </c>
      <c r="R551" s="10">
        <f t="shared" si="4"/>
        <v>0</v>
      </c>
      <c r="S551" s="7">
        <v>945.0</v>
      </c>
      <c r="T551" s="14">
        <f t="shared" si="5"/>
        <v>15.75</v>
      </c>
      <c r="U551" s="14">
        <v>14.27</v>
      </c>
      <c r="V551" s="14">
        <f t="shared" si="6"/>
        <v>14.27</v>
      </c>
      <c r="W551" s="14">
        <v>33.76</v>
      </c>
      <c r="X551" s="14">
        <f t="shared" si="7"/>
        <v>33.76</v>
      </c>
      <c r="Y551" s="13">
        <f t="shared" si="8"/>
        <v>0.2971059754</v>
      </c>
      <c r="Z551" s="12">
        <f t="shared" si="9"/>
        <v>0</v>
      </c>
      <c r="AA551" s="19">
        <v>2.0</v>
      </c>
      <c r="AB551" s="19">
        <v>1.0</v>
      </c>
      <c r="AC551" s="19">
        <v>2.0</v>
      </c>
      <c r="AD551" s="19">
        <v>1.0</v>
      </c>
      <c r="AE551" s="19">
        <v>0.0</v>
      </c>
      <c r="AF551" s="10">
        <f t="shared" si="10"/>
        <v>0</v>
      </c>
      <c r="AG551" s="10">
        <f t="shared" si="11"/>
        <v>0</v>
      </c>
      <c r="AH551" s="10">
        <f t="shared" si="12"/>
        <v>0</v>
      </c>
      <c r="AI551" s="19">
        <v>8.0</v>
      </c>
      <c r="AJ551" s="13">
        <f t="shared" si="13"/>
        <v>0.5</v>
      </c>
      <c r="AK551" s="19">
        <v>2.0</v>
      </c>
      <c r="AL551" s="13">
        <f t="shared" si="14"/>
        <v>0.125</v>
      </c>
      <c r="AM551" s="19">
        <v>6.0</v>
      </c>
      <c r="AN551" s="13">
        <f t="shared" si="15"/>
        <v>0.375</v>
      </c>
      <c r="AO551" s="13">
        <f t="shared" si="16"/>
        <v>0.8</v>
      </c>
      <c r="AP551" s="8">
        <v>8.0</v>
      </c>
      <c r="AQ551" s="14">
        <v>18.46</v>
      </c>
      <c r="AR551" s="19">
        <v>17.6</v>
      </c>
      <c r="AS551" s="26">
        <v>3.0</v>
      </c>
      <c r="AT551" s="27">
        <v>0.321</v>
      </c>
      <c r="AU551" s="8">
        <v>5.0</v>
      </c>
      <c r="AV551" s="27">
        <v>2.24</v>
      </c>
      <c r="AW551" s="19">
        <v>50.94</v>
      </c>
      <c r="AX551" s="19">
        <v>16.98</v>
      </c>
      <c r="AY551" s="27">
        <v>-0.392</v>
      </c>
      <c r="AZ551" s="27">
        <v>3.022</v>
      </c>
      <c r="BA551" s="19">
        <v>51.43</v>
      </c>
      <c r="BB551" s="13">
        <f t="shared" si="17"/>
        <v>0</v>
      </c>
      <c r="BC551" s="28">
        <f t="shared" si="18"/>
        <v>1</v>
      </c>
      <c r="BD551" s="26">
        <f t="shared" si="19"/>
        <v>1000</v>
      </c>
      <c r="BE551" s="13">
        <f t="shared" si="20"/>
        <v>0</v>
      </c>
      <c r="BF551" s="18">
        <f t="shared" si="21"/>
        <v>0</v>
      </c>
      <c r="BG551" s="18">
        <f t="shared" si="22"/>
        <v>0</v>
      </c>
      <c r="BH551" s="14">
        <f t="shared" si="23"/>
        <v>12.61387526</v>
      </c>
      <c r="BI551" s="14">
        <f t="shared" si="24"/>
        <v>37.84162579</v>
      </c>
      <c r="BJ551" s="14">
        <f t="shared" si="25"/>
        <v>37.84162579</v>
      </c>
      <c r="BK551" s="14">
        <f t="shared" si="26"/>
        <v>50.45550105</v>
      </c>
      <c r="BL551" s="14">
        <f t="shared" si="27"/>
        <v>-12.61387526</v>
      </c>
      <c r="BM551" s="19">
        <v>0.0</v>
      </c>
      <c r="BN551" s="19">
        <v>0.0</v>
      </c>
      <c r="BO551" s="26">
        <v>3.0</v>
      </c>
      <c r="BP551" s="26">
        <v>9.0</v>
      </c>
      <c r="BQ551" s="19">
        <v>3.0</v>
      </c>
      <c r="BR551" s="19">
        <v>1.0</v>
      </c>
      <c r="BS551" s="19">
        <v>3.0</v>
      </c>
      <c r="BT551" s="19">
        <v>2.0</v>
      </c>
      <c r="BU551" s="19">
        <v>6.0</v>
      </c>
      <c r="BV551" s="19">
        <v>6.0</v>
      </c>
      <c r="BW551" s="13">
        <f t="shared" si="28"/>
        <v>0.5</v>
      </c>
      <c r="BX551" s="14">
        <v>-1.52</v>
      </c>
      <c r="BY551" s="29">
        <f t="shared" si="29"/>
        <v>-20.68587526</v>
      </c>
      <c r="BZ551" s="18">
        <f t="shared" si="30"/>
        <v>3.696098563</v>
      </c>
      <c r="CA551" s="18">
        <f t="shared" si="31"/>
        <v>2.464065708</v>
      </c>
      <c r="CB551" s="14">
        <f t="shared" si="32"/>
        <v>28.33675565</v>
      </c>
      <c r="CC551" s="14">
        <f t="shared" si="33"/>
        <v>34.49691992</v>
      </c>
      <c r="CD551" s="14">
        <f t="shared" si="34"/>
        <v>51.74537988</v>
      </c>
      <c r="CE551" s="14">
        <f t="shared" si="35"/>
        <v>51.74537988</v>
      </c>
      <c r="CF551" s="14">
        <f t="shared" si="36"/>
        <v>-12.61387526</v>
      </c>
      <c r="CG551" s="7">
        <v>48.7</v>
      </c>
      <c r="CH551" s="7">
        <v>3.0</v>
      </c>
      <c r="CI551" s="7">
        <v>2.0</v>
      </c>
      <c r="CJ551" s="26">
        <v>20.0</v>
      </c>
      <c r="CK551" s="7">
        <v>26.0</v>
      </c>
      <c r="CL551" s="7">
        <v>8.0</v>
      </c>
      <c r="CM551" s="7">
        <v>6.0</v>
      </c>
      <c r="CN551" s="7">
        <v>11.0</v>
      </c>
      <c r="CO551" s="7">
        <v>8.0</v>
      </c>
      <c r="CP551" s="19">
        <v>0.0</v>
      </c>
      <c r="CQ551" s="19">
        <v>0.0</v>
      </c>
      <c r="CR551" s="26">
        <f t="shared" si="37"/>
        <v>0</v>
      </c>
      <c r="CS551" s="18">
        <f t="shared" si="38"/>
        <v>0</v>
      </c>
      <c r="CT551" s="18">
        <f t="shared" si="39"/>
        <v>0</v>
      </c>
      <c r="CU551" s="18">
        <f t="shared" si="40"/>
        <v>0</v>
      </c>
      <c r="CV551" s="30">
        <v>0.08</v>
      </c>
      <c r="CW551" s="30">
        <v>0.56</v>
      </c>
      <c r="CX551" s="30">
        <v>0.71</v>
      </c>
      <c r="CY551" s="30">
        <v>0.77</v>
      </c>
      <c r="CZ551" s="30">
        <v>0.54</v>
      </c>
      <c r="DA551" s="30">
        <v>0.91</v>
      </c>
      <c r="DB551" s="7">
        <v>0.0</v>
      </c>
      <c r="DC551" s="7">
        <v>0.0</v>
      </c>
      <c r="DD551" s="13" t="str">
        <f t="shared" si="41"/>
        <v> </v>
      </c>
      <c r="DE551" s="7">
        <v>0.0</v>
      </c>
      <c r="DF551" s="7">
        <v>0.0</v>
      </c>
      <c r="DG551" s="7">
        <v>0.0</v>
      </c>
      <c r="DH551" s="7">
        <v>0.0</v>
      </c>
      <c r="DI551" s="7">
        <v>0.0</v>
      </c>
      <c r="DJ551" s="9" t="s">
        <v>4768</v>
      </c>
      <c r="DK551" s="7" t="s">
        <v>4769</v>
      </c>
    </row>
    <row r="552" ht="12.75" customHeight="1">
      <c r="A552" s="7" t="s">
        <v>892</v>
      </c>
      <c r="B552" s="7" t="s">
        <v>2525</v>
      </c>
      <c r="C552" s="8" t="s">
        <v>149</v>
      </c>
      <c r="D552" s="9" t="s">
        <v>174</v>
      </c>
      <c r="E552" s="7">
        <v>33.0</v>
      </c>
      <c r="F552" s="7">
        <v>1.0</v>
      </c>
      <c r="G552" s="7">
        <v>4.0</v>
      </c>
      <c r="H552" s="24">
        <f t="shared" si="1"/>
        <v>5</v>
      </c>
      <c r="I552" s="25">
        <f t="shared" si="2"/>
        <v>0.620711059</v>
      </c>
      <c r="J552" s="19">
        <v>1.0</v>
      </c>
      <c r="K552" s="19">
        <v>1.0</v>
      </c>
      <c r="L552" s="19">
        <v>3.0</v>
      </c>
      <c r="M552" s="19">
        <v>35.0</v>
      </c>
      <c r="N552" s="19">
        <v>5.0</v>
      </c>
      <c r="O552" s="19">
        <v>24.0</v>
      </c>
      <c r="P552" s="19">
        <v>17.0</v>
      </c>
      <c r="Q552" s="10">
        <f t="shared" si="3"/>
        <v>0.02857142857</v>
      </c>
      <c r="R552" s="10">
        <f t="shared" si="4"/>
        <v>0.015625</v>
      </c>
      <c r="S552" s="7">
        <v>28999.0</v>
      </c>
      <c r="T552" s="14">
        <f t="shared" si="5"/>
        <v>14.6459596</v>
      </c>
      <c r="U552" s="14">
        <v>465.35</v>
      </c>
      <c r="V552" s="14">
        <f t="shared" si="6"/>
        <v>14.10151515</v>
      </c>
      <c r="W552" s="14">
        <v>1105.8</v>
      </c>
      <c r="X552" s="14">
        <f t="shared" si="7"/>
        <v>33.50909091</v>
      </c>
      <c r="Y552" s="13">
        <f t="shared" si="8"/>
        <v>0.2961843236</v>
      </c>
      <c r="Z552" s="12">
        <f t="shared" si="9"/>
        <v>11.6</v>
      </c>
      <c r="AA552" s="19">
        <v>32.0</v>
      </c>
      <c r="AB552" s="19">
        <v>26.0</v>
      </c>
      <c r="AC552" s="19">
        <v>45.0</v>
      </c>
      <c r="AD552" s="19">
        <v>7.0</v>
      </c>
      <c r="AE552" s="19">
        <v>8.0</v>
      </c>
      <c r="AF552" s="10">
        <f t="shared" si="10"/>
        <v>0.05</v>
      </c>
      <c r="AG552" s="10">
        <f t="shared" si="11"/>
        <v>0.2</v>
      </c>
      <c r="AH552" s="10">
        <f t="shared" si="12"/>
        <v>0.25</v>
      </c>
      <c r="AI552" s="19">
        <v>134.0</v>
      </c>
      <c r="AJ552" s="13">
        <f t="shared" si="13"/>
        <v>0.3123543124</v>
      </c>
      <c r="AK552" s="19">
        <v>141.0</v>
      </c>
      <c r="AL552" s="13">
        <f t="shared" si="14"/>
        <v>0.3286713287</v>
      </c>
      <c r="AM552" s="19">
        <v>154.0</v>
      </c>
      <c r="AN552" s="13">
        <f t="shared" si="15"/>
        <v>0.358974359</v>
      </c>
      <c r="AO552" s="13">
        <f t="shared" si="16"/>
        <v>0.4872727273</v>
      </c>
      <c r="AP552" s="8">
        <v>4.0</v>
      </c>
      <c r="AQ552" s="14">
        <v>4.19</v>
      </c>
      <c r="AR552" s="19">
        <v>16.73</v>
      </c>
      <c r="AS552" s="26">
        <v>9.0</v>
      </c>
      <c r="AT552" s="27">
        <v>-0.322</v>
      </c>
      <c r="AU552" s="8">
        <v>8.0</v>
      </c>
      <c r="AV552" s="27">
        <v>0.659</v>
      </c>
      <c r="AW552" s="19">
        <v>50.44</v>
      </c>
      <c r="AX552" s="19">
        <v>16.07</v>
      </c>
      <c r="AY552" s="27">
        <v>-3.308</v>
      </c>
      <c r="AZ552" s="27">
        <v>-3.713</v>
      </c>
      <c r="BA552" s="19">
        <v>48.54</v>
      </c>
      <c r="BB552" s="13">
        <f t="shared" si="17"/>
        <v>0.08620689655</v>
      </c>
      <c r="BC552" s="28">
        <f t="shared" si="18"/>
        <v>0.9047619048</v>
      </c>
      <c r="BD552" s="26">
        <f t="shared" si="19"/>
        <v>990.9688013</v>
      </c>
      <c r="BE552" s="13">
        <f t="shared" si="20"/>
        <v>-0.009031198686</v>
      </c>
      <c r="BF552" s="18">
        <f t="shared" si="21"/>
        <v>2.578704201</v>
      </c>
      <c r="BG552" s="18">
        <f t="shared" si="22"/>
        <v>3.094445041</v>
      </c>
      <c r="BH552" s="14">
        <f t="shared" si="23"/>
        <v>29.91296873</v>
      </c>
      <c r="BI552" s="14">
        <f t="shared" si="24"/>
        <v>32.49167293</v>
      </c>
      <c r="BJ552" s="14">
        <f t="shared" si="25"/>
        <v>51.44514881</v>
      </c>
      <c r="BK552" s="14">
        <f t="shared" si="26"/>
        <v>57.37616848</v>
      </c>
      <c r="BL552" s="14">
        <f t="shared" si="27"/>
        <v>-5.931019663</v>
      </c>
      <c r="BM552" s="19">
        <v>20.0</v>
      </c>
      <c r="BN552" s="19">
        <v>24.0</v>
      </c>
      <c r="BO552" s="26">
        <v>212.0</v>
      </c>
      <c r="BP552" s="26">
        <v>228.0</v>
      </c>
      <c r="BQ552" s="19">
        <v>72.0</v>
      </c>
      <c r="BR552" s="19">
        <v>92.0</v>
      </c>
      <c r="BS552" s="19">
        <v>95.0</v>
      </c>
      <c r="BT552" s="19">
        <v>101.0</v>
      </c>
      <c r="BU552" s="19">
        <v>220.0</v>
      </c>
      <c r="BV552" s="19">
        <v>221.0</v>
      </c>
      <c r="BW552" s="13">
        <f t="shared" si="28"/>
        <v>0.4988662132</v>
      </c>
      <c r="BX552" s="14">
        <v>0.68</v>
      </c>
      <c r="BY552" s="29">
        <f t="shared" si="29"/>
        <v>-1.343565117</v>
      </c>
      <c r="BZ552" s="18">
        <f t="shared" si="30"/>
        <v>2.588640857</v>
      </c>
      <c r="CA552" s="18">
        <f t="shared" si="31"/>
        <v>2.322163122</v>
      </c>
      <c r="CB552" s="14">
        <f t="shared" si="32"/>
        <v>30.60687131</v>
      </c>
      <c r="CC552" s="14">
        <f t="shared" si="33"/>
        <v>30.68300781</v>
      </c>
      <c r="CD552" s="14">
        <f t="shared" si="34"/>
        <v>53.98077552</v>
      </c>
      <c r="CE552" s="14">
        <f t="shared" si="35"/>
        <v>56.64555288</v>
      </c>
      <c r="CF552" s="14">
        <f t="shared" si="36"/>
        <v>-3.26624231</v>
      </c>
      <c r="CG552" s="7">
        <v>1576.116667</v>
      </c>
      <c r="CH552" s="7">
        <v>68.0</v>
      </c>
      <c r="CI552" s="7">
        <v>61.0</v>
      </c>
      <c r="CJ552" s="26">
        <v>736.0</v>
      </c>
      <c r="CK552" s="7">
        <v>745.0</v>
      </c>
      <c r="CL552" s="7">
        <v>278.0</v>
      </c>
      <c r="CM552" s="7">
        <v>327.0</v>
      </c>
      <c r="CN552" s="7">
        <v>336.0</v>
      </c>
      <c r="CO552" s="7">
        <v>355.0</v>
      </c>
      <c r="CP552" s="19">
        <v>1.0</v>
      </c>
      <c r="CQ552" s="19">
        <v>2.0</v>
      </c>
      <c r="CR552" s="26">
        <f t="shared" si="37"/>
        <v>1</v>
      </c>
      <c r="CS552" s="18">
        <f t="shared" si="38"/>
        <v>0.1241422118</v>
      </c>
      <c r="CT552" s="18">
        <f t="shared" si="39"/>
        <v>0.2482844236</v>
      </c>
      <c r="CU552" s="18">
        <f t="shared" si="40"/>
        <v>0.1241422118</v>
      </c>
      <c r="CV552" s="30">
        <v>19.21</v>
      </c>
      <c r="CW552" s="30">
        <v>17.88</v>
      </c>
      <c r="CX552" s="30">
        <v>19.3</v>
      </c>
      <c r="CY552" s="30">
        <v>17.69</v>
      </c>
      <c r="CZ552" s="30">
        <v>15.33</v>
      </c>
      <c r="DA552" s="30">
        <v>19.97</v>
      </c>
      <c r="DB552" s="7">
        <v>0.0</v>
      </c>
      <c r="DC552" s="7">
        <v>0.0</v>
      </c>
      <c r="DD552" s="13" t="str">
        <f t="shared" si="41"/>
        <v> </v>
      </c>
      <c r="DE552" s="7">
        <v>0.0</v>
      </c>
      <c r="DF552" s="7">
        <v>0.0</v>
      </c>
      <c r="DG552" s="7">
        <v>0.0</v>
      </c>
      <c r="DH552" s="7">
        <v>0.0</v>
      </c>
      <c r="DI552" s="7">
        <v>0.0</v>
      </c>
      <c r="DJ552" s="8" t="s">
        <v>4770</v>
      </c>
      <c r="DK552" s="7" t="s">
        <v>4771</v>
      </c>
    </row>
    <row r="553" ht="12.75" customHeight="1">
      <c r="A553" s="7" t="s">
        <v>2527</v>
      </c>
      <c r="B553" s="7" t="s">
        <v>2528</v>
      </c>
      <c r="C553" s="8" t="s">
        <v>231</v>
      </c>
      <c r="D553" s="9" t="s">
        <v>167</v>
      </c>
      <c r="E553" s="7">
        <v>1.0</v>
      </c>
      <c r="F553" s="7">
        <v>0.0</v>
      </c>
      <c r="G553" s="7">
        <v>0.0</v>
      </c>
      <c r="H553" s="24">
        <f t="shared" si="1"/>
        <v>0</v>
      </c>
      <c r="I553" s="25">
        <f t="shared" si="2"/>
        <v>0</v>
      </c>
      <c r="J553" s="19">
        <v>0.0</v>
      </c>
      <c r="K553" s="19">
        <v>0.0</v>
      </c>
      <c r="L553" s="19">
        <v>0.0</v>
      </c>
      <c r="M553" s="19">
        <v>1.0</v>
      </c>
      <c r="N553" s="19">
        <v>0.0</v>
      </c>
      <c r="O553" s="19">
        <v>0.0</v>
      </c>
      <c r="P553" s="19">
        <v>1.0</v>
      </c>
      <c r="Q553" s="10">
        <f t="shared" si="3"/>
        <v>0</v>
      </c>
      <c r="R553" s="10">
        <f t="shared" si="4"/>
        <v>0</v>
      </c>
      <c r="S553" s="7">
        <v>641.0</v>
      </c>
      <c r="T553" s="14">
        <f t="shared" si="5"/>
        <v>10.68333333</v>
      </c>
      <c r="U553" s="14">
        <v>10.93</v>
      </c>
      <c r="V553" s="14">
        <f t="shared" si="6"/>
        <v>10.93</v>
      </c>
      <c r="W553" s="14">
        <v>37.29</v>
      </c>
      <c r="X553" s="14">
        <f t="shared" si="7"/>
        <v>37.29</v>
      </c>
      <c r="Y553" s="13">
        <f t="shared" si="8"/>
        <v>0.2266694318</v>
      </c>
      <c r="Z553" s="12">
        <f t="shared" si="9"/>
        <v>0</v>
      </c>
      <c r="AA553" s="19">
        <v>0.0</v>
      </c>
      <c r="AB553" s="19">
        <v>4.0</v>
      </c>
      <c r="AC553" s="19">
        <v>1.0</v>
      </c>
      <c r="AD553" s="19">
        <v>0.0</v>
      </c>
      <c r="AE553" s="19">
        <v>1.0</v>
      </c>
      <c r="AF553" s="10">
        <f t="shared" si="10"/>
        <v>0</v>
      </c>
      <c r="AG553" s="10">
        <f t="shared" si="11"/>
        <v>0</v>
      </c>
      <c r="AH553" s="10">
        <f t="shared" si="12"/>
        <v>0</v>
      </c>
      <c r="AI553" s="19">
        <v>3.0</v>
      </c>
      <c r="AJ553" s="13">
        <f t="shared" si="13"/>
        <v>0.25</v>
      </c>
      <c r="AK553" s="19">
        <v>4.0</v>
      </c>
      <c r="AL553" s="13">
        <f t="shared" si="14"/>
        <v>0.3333333333</v>
      </c>
      <c r="AM553" s="19">
        <v>5.0</v>
      </c>
      <c r="AN553" s="13">
        <f t="shared" si="15"/>
        <v>0.4166666667</v>
      </c>
      <c r="AO553" s="13">
        <f t="shared" si="16"/>
        <v>0.4285714286</v>
      </c>
      <c r="AP553" s="8">
        <v>6.0</v>
      </c>
      <c r="AQ553" s="14">
        <v>3.97</v>
      </c>
      <c r="AR553" s="19">
        <v>16.89</v>
      </c>
      <c r="AS553" s="26">
        <v>13.0</v>
      </c>
      <c r="AT553" s="27">
        <v>-0.433</v>
      </c>
      <c r="AU553" s="8">
        <v>16.0</v>
      </c>
      <c r="AV553" s="27">
        <v>0.855</v>
      </c>
      <c r="AW553" s="19">
        <v>50.85</v>
      </c>
      <c r="AX553" s="19">
        <v>13.92</v>
      </c>
      <c r="AY553" s="27">
        <v>-5.331</v>
      </c>
      <c r="AZ553" s="27">
        <v>0.316</v>
      </c>
      <c r="BA553" s="19">
        <v>51.57</v>
      </c>
      <c r="BB553" s="13">
        <f t="shared" si="17"/>
        <v>0</v>
      </c>
      <c r="BC553" s="28">
        <f t="shared" si="18"/>
        <v>1</v>
      </c>
      <c r="BD553" s="26">
        <f t="shared" si="19"/>
        <v>1000</v>
      </c>
      <c r="BE553" s="13">
        <f t="shared" si="20"/>
        <v>0</v>
      </c>
      <c r="BF553" s="18">
        <f t="shared" si="21"/>
        <v>0</v>
      </c>
      <c r="BG553" s="18">
        <f t="shared" si="22"/>
        <v>0</v>
      </c>
      <c r="BH553" s="14">
        <f t="shared" si="23"/>
        <v>10.978957</v>
      </c>
      <c r="BI553" s="14">
        <f t="shared" si="24"/>
        <v>27.4473925</v>
      </c>
      <c r="BJ553" s="14">
        <f t="shared" si="25"/>
        <v>21.957914</v>
      </c>
      <c r="BK553" s="14">
        <f t="shared" si="26"/>
        <v>43.915828</v>
      </c>
      <c r="BL553" s="14">
        <f t="shared" si="27"/>
        <v>-21.957914</v>
      </c>
      <c r="BM553" s="19">
        <v>0.0</v>
      </c>
      <c r="BN553" s="19">
        <v>0.0</v>
      </c>
      <c r="BO553" s="26">
        <v>2.0</v>
      </c>
      <c r="BP553" s="26">
        <v>5.0</v>
      </c>
      <c r="BQ553" s="19">
        <v>1.0</v>
      </c>
      <c r="BR553" s="19">
        <v>1.0</v>
      </c>
      <c r="BS553" s="19">
        <v>1.0</v>
      </c>
      <c r="BT553" s="19">
        <v>2.0</v>
      </c>
      <c r="BU553" s="19">
        <v>3.0</v>
      </c>
      <c r="BV553" s="19">
        <v>5.0</v>
      </c>
      <c r="BW553" s="13">
        <f t="shared" si="28"/>
        <v>0.375</v>
      </c>
      <c r="BX553" s="14">
        <v>-16.35</v>
      </c>
      <c r="BY553" s="29">
        <f t="shared" si="29"/>
        <v>-19.79462828</v>
      </c>
      <c r="BZ553" s="18">
        <f t="shared" si="30"/>
        <v>1.255667954</v>
      </c>
      <c r="CA553" s="18">
        <f t="shared" si="31"/>
        <v>2.511335909</v>
      </c>
      <c r="CB553" s="14">
        <f t="shared" si="32"/>
        <v>23.85769113</v>
      </c>
      <c r="CC553" s="14">
        <f t="shared" si="33"/>
        <v>35.15870272</v>
      </c>
      <c r="CD553" s="14">
        <f t="shared" si="34"/>
        <v>45.20404636</v>
      </c>
      <c r="CE553" s="14">
        <f t="shared" si="35"/>
        <v>72.82874135</v>
      </c>
      <c r="CF553" s="14">
        <f t="shared" si="36"/>
        <v>5.666780997</v>
      </c>
      <c r="CG553" s="7">
        <v>47.783333</v>
      </c>
      <c r="CH553" s="7">
        <v>1.0</v>
      </c>
      <c r="CI553" s="7">
        <v>2.0</v>
      </c>
      <c r="CJ553" s="26">
        <v>18.0</v>
      </c>
      <c r="CK553" s="7">
        <v>26.0</v>
      </c>
      <c r="CL553" s="7">
        <v>3.0</v>
      </c>
      <c r="CM553" s="7">
        <v>10.0</v>
      </c>
      <c r="CN553" s="7">
        <v>14.0</v>
      </c>
      <c r="CO553" s="7">
        <v>20.0</v>
      </c>
      <c r="CP553" s="19">
        <v>0.0</v>
      </c>
      <c r="CQ553" s="19">
        <v>0.0</v>
      </c>
      <c r="CR553" s="26">
        <f t="shared" si="37"/>
        <v>0</v>
      </c>
      <c r="CS553" s="18">
        <f t="shared" si="38"/>
        <v>0</v>
      </c>
      <c r="CT553" s="18">
        <f t="shared" si="39"/>
        <v>0</v>
      </c>
      <c r="CU553" s="18">
        <f t="shared" si="40"/>
        <v>0</v>
      </c>
      <c r="CV553" s="30">
        <v>0.21</v>
      </c>
      <c r="CW553" s="30">
        <v>0.34</v>
      </c>
      <c r="CX553" s="30">
        <v>0.09</v>
      </c>
      <c r="CY553" s="30">
        <v>0.17</v>
      </c>
      <c r="CZ553" s="30">
        <v>0.25</v>
      </c>
      <c r="DA553" s="30">
        <v>0.30000000000000004</v>
      </c>
      <c r="DB553" s="7">
        <v>5.0</v>
      </c>
      <c r="DC553" s="7">
        <v>6.0</v>
      </c>
      <c r="DD553" s="13">
        <f t="shared" si="41"/>
        <v>0.4545454545</v>
      </c>
      <c r="DE553" s="7">
        <v>0.0</v>
      </c>
      <c r="DF553" s="7">
        <v>-1.0</v>
      </c>
      <c r="DG553" s="7">
        <v>3.0</v>
      </c>
      <c r="DH553" s="7">
        <v>5.0</v>
      </c>
      <c r="DI553" s="7">
        <v>3.0</v>
      </c>
      <c r="DJ553" s="8" t="s">
        <v>4772</v>
      </c>
      <c r="DK553" s="7" t="s">
        <v>4773</v>
      </c>
    </row>
    <row r="554" ht="12.75" customHeight="1">
      <c r="A554" s="7" t="s">
        <v>339</v>
      </c>
      <c r="B554" s="7" t="s">
        <v>2531</v>
      </c>
      <c r="C554" s="8" t="s">
        <v>312</v>
      </c>
      <c r="D554" s="9" t="s">
        <v>159</v>
      </c>
      <c r="E554" s="7">
        <v>81.0</v>
      </c>
      <c r="F554" s="7">
        <v>6.0</v>
      </c>
      <c r="G554" s="7">
        <v>8.0</v>
      </c>
      <c r="H554" s="24">
        <f t="shared" si="1"/>
        <v>14</v>
      </c>
      <c r="I554" s="25">
        <f t="shared" si="2"/>
        <v>1.045036079</v>
      </c>
      <c r="J554" s="19">
        <v>5.0</v>
      </c>
      <c r="K554" s="19">
        <v>5.0</v>
      </c>
      <c r="L554" s="19">
        <v>3.0</v>
      </c>
      <c r="M554" s="19">
        <v>77.0</v>
      </c>
      <c r="N554" s="19">
        <v>32.0</v>
      </c>
      <c r="O554" s="19">
        <v>23.0</v>
      </c>
      <c r="P554" s="19">
        <v>85.0</v>
      </c>
      <c r="Q554" s="10">
        <f t="shared" si="3"/>
        <v>0.07792207792</v>
      </c>
      <c r="R554" s="10">
        <f t="shared" si="4"/>
        <v>0.04545454545</v>
      </c>
      <c r="S554" s="7">
        <v>48228.0</v>
      </c>
      <c r="T554" s="14">
        <f t="shared" si="5"/>
        <v>9.92345679</v>
      </c>
      <c r="U554" s="14">
        <v>793.62</v>
      </c>
      <c r="V554" s="14">
        <f t="shared" si="6"/>
        <v>9.797777778</v>
      </c>
      <c r="W554" s="14">
        <v>3159.32</v>
      </c>
      <c r="X554" s="14">
        <f t="shared" si="7"/>
        <v>39.00395062</v>
      </c>
      <c r="Y554" s="13">
        <f t="shared" si="8"/>
        <v>0.200767024</v>
      </c>
      <c r="Z554" s="12">
        <f t="shared" si="9"/>
        <v>80.2173913</v>
      </c>
      <c r="AA554" s="19">
        <v>22.0</v>
      </c>
      <c r="AB554" s="19">
        <v>43.0</v>
      </c>
      <c r="AC554" s="19">
        <v>37.0</v>
      </c>
      <c r="AD554" s="19">
        <v>12.0</v>
      </c>
      <c r="AE554" s="19">
        <v>18.0</v>
      </c>
      <c r="AF554" s="10">
        <f t="shared" si="10"/>
        <v>0.2173913043</v>
      </c>
      <c r="AG554" s="10">
        <f t="shared" si="11"/>
        <v>0.347826087</v>
      </c>
      <c r="AH554" s="10">
        <f t="shared" si="12"/>
        <v>0.5652173913</v>
      </c>
      <c r="AI554" s="19">
        <v>250.0</v>
      </c>
      <c r="AJ554" s="13">
        <f t="shared" si="13"/>
        <v>0.3324468085</v>
      </c>
      <c r="AK554" s="19">
        <v>242.0</v>
      </c>
      <c r="AL554" s="13">
        <f t="shared" si="14"/>
        <v>0.3218085106</v>
      </c>
      <c r="AM554" s="19">
        <v>260.0</v>
      </c>
      <c r="AN554" s="13">
        <f t="shared" si="15"/>
        <v>0.3457446809</v>
      </c>
      <c r="AO554" s="13">
        <f t="shared" si="16"/>
        <v>0.5081300813</v>
      </c>
      <c r="AP554" s="8">
        <v>8.0</v>
      </c>
      <c r="AQ554" s="14">
        <v>3.61</v>
      </c>
      <c r="AR554" s="19">
        <v>17.09</v>
      </c>
      <c r="AS554" s="26">
        <v>10.0</v>
      </c>
      <c r="AT554" s="27">
        <v>-0.024</v>
      </c>
      <c r="AU554" s="8">
        <v>11.0</v>
      </c>
      <c r="AV554" s="27">
        <v>0.305</v>
      </c>
      <c r="AW554" s="19">
        <v>50.25</v>
      </c>
      <c r="AX554" s="19">
        <v>17.84</v>
      </c>
      <c r="AY554" s="27">
        <v>-0.766</v>
      </c>
      <c r="AZ554" s="27">
        <v>-5.712</v>
      </c>
      <c r="BA554" s="19">
        <v>45.72</v>
      </c>
      <c r="BB554" s="13">
        <f t="shared" si="17"/>
        <v>0.06233062331</v>
      </c>
      <c r="BC554" s="28">
        <f t="shared" si="18"/>
        <v>0.9315789474</v>
      </c>
      <c r="BD554" s="26">
        <f t="shared" si="19"/>
        <v>993.9095707</v>
      </c>
      <c r="BE554" s="13">
        <f t="shared" si="20"/>
        <v>-0.006090429325</v>
      </c>
      <c r="BF554" s="18">
        <f t="shared" si="21"/>
        <v>1.738867468</v>
      </c>
      <c r="BG554" s="18">
        <f t="shared" si="22"/>
        <v>1.965676268</v>
      </c>
      <c r="BH554" s="14">
        <f t="shared" si="23"/>
        <v>27.89748242</v>
      </c>
      <c r="BI554" s="14">
        <f t="shared" si="24"/>
        <v>28.72911469</v>
      </c>
      <c r="BJ554" s="14">
        <f t="shared" si="25"/>
        <v>50.35155364</v>
      </c>
      <c r="BK554" s="14">
        <f t="shared" si="26"/>
        <v>52.09042111</v>
      </c>
      <c r="BL554" s="14">
        <f t="shared" si="27"/>
        <v>-1.738867468</v>
      </c>
      <c r="BM554" s="19">
        <v>23.0</v>
      </c>
      <c r="BN554" s="19">
        <v>26.0</v>
      </c>
      <c r="BO554" s="26">
        <v>346.0</v>
      </c>
      <c r="BP554" s="26">
        <v>354.0</v>
      </c>
      <c r="BQ554" s="19">
        <v>142.0</v>
      </c>
      <c r="BR554" s="19">
        <v>151.0</v>
      </c>
      <c r="BS554" s="19">
        <v>155.0</v>
      </c>
      <c r="BT554" s="19">
        <v>158.0</v>
      </c>
      <c r="BU554" s="19">
        <v>324.0</v>
      </c>
      <c r="BV554" s="19">
        <v>310.0</v>
      </c>
      <c r="BW554" s="13">
        <f t="shared" si="28"/>
        <v>0.5110410095</v>
      </c>
      <c r="BX554" s="14">
        <v>2.71</v>
      </c>
      <c r="BY554" s="29">
        <f t="shared" si="29"/>
        <v>3.993010581</v>
      </c>
      <c r="BZ554" s="18">
        <f t="shared" si="30"/>
        <v>1.801167706</v>
      </c>
      <c r="CA554" s="18">
        <f t="shared" si="31"/>
        <v>2.2132993</v>
      </c>
      <c r="CB554" s="14">
        <f t="shared" si="32"/>
        <v>27.70440158</v>
      </c>
      <c r="CC554" s="14">
        <f t="shared" si="33"/>
        <v>29.65821062</v>
      </c>
      <c r="CD554" s="14">
        <f t="shared" si="34"/>
        <v>49.92897938</v>
      </c>
      <c r="CE554" s="14">
        <f t="shared" si="35"/>
        <v>54.85929438</v>
      </c>
      <c r="CF554" s="14">
        <f t="shared" si="36"/>
        <v>3.191447525</v>
      </c>
      <c r="CG554" s="7">
        <v>3930.783333</v>
      </c>
      <c r="CH554" s="7">
        <v>118.0</v>
      </c>
      <c r="CI554" s="7">
        <v>145.0</v>
      </c>
      <c r="CJ554" s="26">
        <v>1697.0</v>
      </c>
      <c r="CK554" s="7">
        <v>1798.0</v>
      </c>
      <c r="CL554" s="7">
        <v>650.0</v>
      </c>
      <c r="CM554" s="7">
        <v>783.0</v>
      </c>
      <c r="CN554" s="7">
        <v>806.0</v>
      </c>
      <c r="CO554" s="7">
        <v>868.0</v>
      </c>
      <c r="CP554" s="19">
        <v>2.0</v>
      </c>
      <c r="CQ554" s="19">
        <v>6.0</v>
      </c>
      <c r="CR554" s="26">
        <f t="shared" si="37"/>
        <v>4</v>
      </c>
      <c r="CS554" s="18">
        <f t="shared" si="38"/>
        <v>0.1492908684</v>
      </c>
      <c r="CT554" s="18">
        <f t="shared" si="39"/>
        <v>0.4478726051</v>
      </c>
      <c r="CU554" s="18">
        <f t="shared" si="40"/>
        <v>0.2985817368</v>
      </c>
      <c r="CV554" s="30">
        <v>25.28</v>
      </c>
      <c r="CW554" s="30">
        <v>28.01</v>
      </c>
      <c r="CX554" s="30">
        <v>18.43</v>
      </c>
      <c r="CY554" s="30">
        <v>33.51</v>
      </c>
      <c r="CZ554" s="30">
        <v>24.35</v>
      </c>
      <c r="DA554" s="30">
        <v>33.49</v>
      </c>
      <c r="DB554" s="7">
        <v>0.0</v>
      </c>
      <c r="DC554" s="7">
        <v>5.0</v>
      </c>
      <c r="DD554" s="13">
        <f t="shared" si="41"/>
        <v>0</v>
      </c>
      <c r="DE554" s="7">
        <v>0.03</v>
      </c>
      <c r="DF554" s="7">
        <v>-1.03</v>
      </c>
      <c r="DG554" s="7">
        <v>0.0</v>
      </c>
      <c r="DH554" s="7">
        <v>1.0</v>
      </c>
      <c r="DI554" s="7">
        <v>4.0</v>
      </c>
      <c r="DJ554" s="8" t="s">
        <v>4774</v>
      </c>
      <c r="DK554" s="7" t="s">
        <v>4775</v>
      </c>
    </row>
    <row r="555" ht="12.75" customHeight="1">
      <c r="A555" s="7" t="s">
        <v>2534</v>
      </c>
      <c r="B555" s="7" t="s">
        <v>2535</v>
      </c>
      <c r="C555" s="8" t="s">
        <v>490</v>
      </c>
      <c r="D555" s="9" t="s">
        <v>174</v>
      </c>
      <c r="E555" s="7">
        <v>7.0</v>
      </c>
      <c r="F555" s="7">
        <v>0.0</v>
      </c>
      <c r="G555" s="7">
        <v>0.0</v>
      </c>
      <c r="H555" s="24">
        <f t="shared" si="1"/>
        <v>0</v>
      </c>
      <c r="I555" s="25">
        <f t="shared" si="2"/>
        <v>0</v>
      </c>
      <c r="J555" s="19">
        <v>0.0</v>
      </c>
      <c r="K555" s="19">
        <v>0.0</v>
      </c>
      <c r="L555" s="19">
        <v>0.0</v>
      </c>
      <c r="M555" s="19">
        <v>6.0</v>
      </c>
      <c r="N555" s="19">
        <v>2.0</v>
      </c>
      <c r="O555" s="19">
        <v>1.0</v>
      </c>
      <c r="P555" s="19">
        <v>1.0</v>
      </c>
      <c r="Q555" s="10">
        <f t="shared" si="3"/>
        <v>0</v>
      </c>
      <c r="R555" s="10">
        <f t="shared" si="4"/>
        <v>0</v>
      </c>
      <c r="S555" s="7">
        <v>5531.0</v>
      </c>
      <c r="T555" s="14">
        <f t="shared" si="5"/>
        <v>13.16904762</v>
      </c>
      <c r="U555" s="14">
        <v>90.03</v>
      </c>
      <c r="V555" s="14">
        <f t="shared" si="6"/>
        <v>12.86142857</v>
      </c>
      <c r="W555" s="14">
        <v>227.18</v>
      </c>
      <c r="X555" s="14">
        <f t="shared" si="7"/>
        <v>32.45428571</v>
      </c>
      <c r="Y555" s="13">
        <f t="shared" si="8"/>
        <v>0.2838182907</v>
      </c>
      <c r="Z555" s="12">
        <f t="shared" si="9"/>
        <v>0</v>
      </c>
      <c r="AA555" s="19">
        <v>5.0</v>
      </c>
      <c r="AB555" s="19">
        <v>12.0</v>
      </c>
      <c r="AC555" s="19">
        <v>6.0</v>
      </c>
      <c r="AD555" s="19">
        <v>1.0</v>
      </c>
      <c r="AE555" s="19">
        <v>0.0</v>
      </c>
      <c r="AF555" s="10">
        <f t="shared" si="10"/>
        <v>0</v>
      </c>
      <c r="AG555" s="10">
        <f t="shared" si="11"/>
        <v>0</v>
      </c>
      <c r="AH555" s="10">
        <f t="shared" si="12"/>
        <v>0</v>
      </c>
      <c r="AI555" s="19">
        <v>28.0</v>
      </c>
      <c r="AJ555" s="13">
        <f t="shared" si="13"/>
        <v>0.4057971014</v>
      </c>
      <c r="AK555" s="19">
        <v>13.0</v>
      </c>
      <c r="AL555" s="13">
        <f t="shared" si="14"/>
        <v>0.1884057971</v>
      </c>
      <c r="AM555" s="19">
        <v>28.0</v>
      </c>
      <c r="AN555" s="13">
        <f t="shared" si="15"/>
        <v>0.4057971014</v>
      </c>
      <c r="AO555" s="13">
        <f t="shared" si="16"/>
        <v>0.6829268293</v>
      </c>
      <c r="AP555" s="8">
        <v>8.0</v>
      </c>
      <c r="AQ555" s="14">
        <v>34.71</v>
      </c>
      <c r="AR555" s="19">
        <v>16.69</v>
      </c>
      <c r="AS555" s="26">
        <v>8.0</v>
      </c>
      <c r="AT555" s="27">
        <v>-1.6760000000000002</v>
      </c>
      <c r="AU555" s="8">
        <v>8.0</v>
      </c>
      <c r="AV555" s="27">
        <v>-0.088</v>
      </c>
      <c r="AW555" s="19">
        <v>49.85</v>
      </c>
      <c r="AX555" s="19">
        <v>15.64</v>
      </c>
      <c r="AY555" s="27">
        <v>1.635</v>
      </c>
      <c r="AZ555" s="27">
        <v>-7.066</v>
      </c>
      <c r="BA555" s="19">
        <v>47.51</v>
      </c>
      <c r="BB555" s="13">
        <f t="shared" si="17"/>
        <v>0.05263157895</v>
      </c>
      <c r="BC555" s="28">
        <f t="shared" si="18"/>
        <v>0.9487179487</v>
      </c>
      <c r="BD555" s="26">
        <f t="shared" si="19"/>
        <v>1001.349528</v>
      </c>
      <c r="BE555" s="13">
        <f t="shared" si="20"/>
        <v>0.001349527665</v>
      </c>
      <c r="BF555" s="18">
        <f t="shared" si="21"/>
        <v>1.332889037</v>
      </c>
      <c r="BG555" s="18">
        <f t="shared" si="22"/>
        <v>1.332889037</v>
      </c>
      <c r="BH555" s="14">
        <f t="shared" si="23"/>
        <v>25.3248917</v>
      </c>
      <c r="BI555" s="14">
        <f t="shared" si="24"/>
        <v>25.99133622</v>
      </c>
      <c r="BJ555" s="14">
        <f t="shared" si="25"/>
        <v>43.98533822</v>
      </c>
      <c r="BK555" s="14">
        <f t="shared" si="26"/>
        <v>43.98533822</v>
      </c>
      <c r="BL555" s="14">
        <f t="shared" si="27"/>
        <v>0</v>
      </c>
      <c r="BM555" s="19">
        <v>2.0</v>
      </c>
      <c r="BN555" s="19">
        <v>2.0</v>
      </c>
      <c r="BO555" s="26">
        <v>36.0</v>
      </c>
      <c r="BP555" s="26">
        <v>37.0</v>
      </c>
      <c r="BQ555" s="19">
        <v>16.0</v>
      </c>
      <c r="BR555" s="19">
        <v>13.0</v>
      </c>
      <c r="BS555" s="19">
        <v>12.0</v>
      </c>
      <c r="BT555" s="19">
        <v>14.0</v>
      </c>
      <c r="BU555" s="19">
        <v>33.0</v>
      </c>
      <c r="BV555" s="19">
        <v>30.0</v>
      </c>
      <c r="BW555" s="13">
        <f t="shared" si="28"/>
        <v>0.5238095238</v>
      </c>
      <c r="BX555" s="14">
        <v>11.59</v>
      </c>
      <c r="BY555" s="29">
        <f t="shared" si="29"/>
        <v>2.497756098</v>
      </c>
      <c r="BZ555" s="18">
        <f t="shared" si="30"/>
        <v>1.506670156</v>
      </c>
      <c r="CA555" s="18">
        <f t="shared" si="31"/>
        <v>1.318336386</v>
      </c>
      <c r="CB555" s="14">
        <f t="shared" si="32"/>
        <v>21.65838349</v>
      </c>
      <c r="CC555" s="14">
        <f t="shared" si="33"/>
        <v>25.23672511</v>
      </c>
      <c r="CD555" s="14">
        <f t="shared" si="34"/>
        <v>40.1150929</v>
      </c>
      <c r="CE555" s="14">
        <f t="shared" si="35"/>
        <v>47.46010991</v>
      </c>
      <c r="CF555" s="14">
        <f t="shared" si="36"/>
        <v>7.34501701</v>
      </c>
      <c r="CG555" s="7">
        <v>318.583333</v>
      </c>
      <c r="CH555" s="7">
        <v>8.0</v>
      </c>
      <c r="CI555" s="7">
        <v>7.0</v>
      </c>
      <c r="CJ555" s="26">
        <v>107.0</v>
      </c>
      <c r="CK555" s="7">
        <v>127.0</v>
      </c>
      <c r="CL555" s="7">
        <v>52.0</v>
      </c>
      <c r="CM555" s="7">
        <v>54.0</v>
      </c>
      <c r="CN555" s="7">
        <v>46.0</v>
      </c>
      <c r="CO555" s="7">
        <v>64.0</v>
      </c>
      <c r="CP555" s="19">
        <v>2.0</v>
      </c>
      <c r="CQ555" s="19">
        <v>1.0</v>
      </c>
      <c r="CR555" s="26">
        <f t="shared" si="37"/>
        <v>-1</v>
      </c>
      <c r="CS555" s="18">
        <f t="shared" si="38"/>
        <v>1.301753752</v>
      </c>
      <c r="CT555" s="18">
        <f t="shared" si="39"/>
        <v>0.6508768758</v>
      </c>
      <c r="CU555" s="18">
        <f t="shared" si="40"/>
        <v>-0.6508768758</v>
      </c>
      <c r="CV555" s="30">
        <v>2.81</v>
      </c>
      <c r="CW555" s="30">
        <v>3.04</v>
      </c>
      <c r="CX555" s="30">
        <v>2.02</v>
      </c>
      <c r="CY555" s="30">
        <v>2.04</v>
      </c>
      <c r="CZ555" s="30">
        <v>3.02</v>
      </c>
      <c r="DA555" s="30">
        <v>2.36</v>
      </c>
      <c r="DB555" s="7">
        <v>0.0</v>
      </c>
      <c r="DC555" s="7">
        <v>0.0</v>
      </c>
      <c r="DD555" s="13" t="str">
        <f t="shared" si="41"/>
        <v> </v>
      </c>
      <c r="DE555" s="7">
        <v>0.0</v>
      </c>
      <c r="DF555" s="7">
        <v>0.0</v>
      </c>
      <c r="DG555" s="7">
        <v>0.0</v>
      </c>
      <c r="DH555" s="7">
        <v>0.0</v>
      </c>
      <c r="DI555" s="7">
        <v>0.0</v>
      </c>
      <c r="DJ555" s="8" t="s">
        <v>4776</v>
      </c>
      <c r="DK555" s="7" t="s">
        <v>4777</v>
      </c>
    </row>
    <row r="556" ht="12.75" customHeight="1">
      <c r="A556" s="7" t="s">
        <v>2538</v>
      </c>
      <c r="B556" s="7" t="s">
        <v>2539</v>
      </c>
      <c r="C556" s="8" t="s">
        <v>628</v>
      </c>
      <c r="D556" s="9" t="s">
        <v>174</v>
      </c>
      <c r="E556" s="7">
        <v>11.0</v>
      </c>
      <c r="F556" s="7">
        <v>0.0</v>
      </c>
      <c r="G556" s="7">
        <v>0.0</v>
      </c>
      <c r="H556" s="24">
        <f t="shared" si="1"/>
        <v>0</v>
      </c>
      <c r="I556" s="25">
        <f t="shared" si="2"/>
        <v>0</v>
      </c>
      <c r="J556" s="19">
        <v>0.0</v>
      </c>
      <c r="K556" s="19">
        <v>0.0</v>
      </c>
      <c r="L556" s="19">
        <v>0.0</v>
      </c>
      <c r="M556" s="19">
        <v>7.0</v>
      </c>
      <c r="N556" s="19">
        <v>3.0</v>
      </c>
      <c r="O556" s="19">
        <v>7.0</v>
      </c>
      <c r="P556" s="19">
        <v>6.0</v>
      </c>
      <c r="Q556" s="10">
        <f t="shared" si="3"/>
        <v>0</v>
      </c>
      <c r="R556" s="10">
        <f t="shared" si="4"/>
        <v>0</v>
      </c>
      <c r="S556" s="7">
        <v>6764.0</v>
      </c>
      <c r="T556" s="14">
        <f t="shared" si="5"/>
        <v>10.24848485</v>
      </c>
      <c r="U556" s="14">
        <v>115.49</v>
      </c>
      <c r="V556" s="14">
        <f t="shared" si="6"/>
        <v>10.49909091</v>
      </c>
      <c r="W556" s="14">
        <v>396.77</v>
      </c>
      <c r="X556" s="14">
        <f t="shared" si="7"/>
        <v>36.07</v>
      </c>
      <c r="Y556" s="13">
        <f t="shared" si="8"/>
        <v>0.2254519189</v>
      </c>
      <c r="Z556" s="12">
        <f t="shared" si="9"/>
        <v>0</v>
      </c>
      <c r="AA556" s="19">
        <v>3.0</v>
      </c>
      <c r="AB556" s="19">
        <v>2.0</v>
      </c>
      <c r="AC556" s="19">
        <v>17.0</v>
      </c>
      <c r="AD556" s="19">
        <v>6.0</v>
      </c>
      <c r="AE556" s="19">
        <v>1.0</v>
      </c>
      <c r="AF556" s="10">
        <f t="shared" si="10"/>
        <v>0</v>
      </c>
      <c r="AG556" s="10">
        <f t="shared" si="11"/>
        <v>0</v>
      </c>
      <c r="AH556" s="10">
        <f t="shared" si="12"/>
        <v>0</v>
      </c>
      <c r="AI556" s="19">
        <v>36.0</v>
      </c>
      <c r="AJ556" s="13">
        <f t="shared" si="13"/>
        <v>0.3243243243</v>
      </c>
      <c r="AK556" s="19">
        <v>30.0</v>
      </c>
      <c r="AL556" s="13">
        <f t="shared" si="14"/>
        <v>0.2702702703</v>
      </c>
      <c r="AM556" s="19">
        <v>45.0</v>
      </c>
      <c r="AN556" s="13">
        <f t="shared" si="15"/>
        <v>0.4054054054</v>
      </c>
      <c r="AO556" s="13">
        <f t="shared" si="16"/>
        <v>0.5454545455</v>
      </c>
      <c r="AP556" s="8">
        <v>6.0</v>
      </c>
      <c r="AQ556" s="14">
        <v>0.23</v>
      </c>
      <c r="AR556" s="19">
        <v>16.62</v>
      </c>
      <c r="AS556" s="26">
        <v>8.0</v>
      </c>
      <c r="AT556" s="27">
        <v>-1.021</v>
      </c>
      <c r="AU556" s="8">
        <v>8.0</v>
      </c>
      <c r="AV556" s="27">
        <v>-0.749</v>
      </c>
      <c r="AW556" s="19">
        <v>49.18</v>
      </c>
      <c r="AX556" s="19">
        <v>15.68</v>
      </c>
      <c r="AY556" s="27">
        <v>-1.499</v>
      </c>
      <c r="AZ556" s="27">
        <v>1.401</v>
      </c>
      <c r="BA556" s="19">
        <v>49.85</v>
      </c>
      <c r="BB556" s="13">
        <f t="shared" si="17"/>
        <v>0</v>
      </c>
      <c r="BC556" s="28">
        <f t="shared" si="18"/>
        <v>0.9215686275</v>
      </c>
      <c r="BD556" s="26">
        <f t="shared" si="19"/>
        <v>921.5686275</v>
      </c>
      <c r="BE556" s="13">
        <f t="shared" si="20"/>
        <v>-0.07843137255</v>
      </c>
      <c r="BF556" s="18">
        <f t="shared" si="21"/>
        <v>0</v>
      </c>
      <c r="BG556" s="18">
        <f t="shared" si="22"/>
        <v>2.078102</v>
      </c>
      <c r="BH556" s="14">
        <f t="shared" si="23"/>
        <v>26.4958005</v>
      </c>
      <c r="BI556" s="14">
        <f t="shared" si="24"/>
        <v>26.4958005</v>
      </c>
      <c r="BJ556" s="14">
        <f t="shared" si="25"/>
        <v>53.5111265</v>
      </c>
      <c r="BK556" s="14">
        <f t="shared" si="26"/>
        <v>51.4330245</v>
      </c>
      <c r="BL556" s="14">
        <f t="shared" si="27"/>
        <v>2.078102</v>
      </c>
      <c r="BM556" s="19">
        <v>0.0</v>
      </c>
      <c r="BN556" s="19">
        <v>4.0</v>
      </c>
      <c r="BO556" s="26">
        <v>51.0</v>
      </c>
      <c r="BP556" s="26">
        <v>47.0</v>
      </c>
      <c r="BQ556" s="19">
        <v>21.0</v>
      </c>
      <c r="BR556" s="19">
        <v>25.0</v>
      </c>
      <c r="BS556" s="19">
        <v>31.0</v>
      </c>
      <c r="BT556" s="19">
        <v>23.0</v>
      </c>
      <c r="BU556" s="19">
        <v>52.0</v>
      </c>
      <c r="BV556" s="19">
        <v>50.0</v>
      </c>
      <c r="BW556" s="13">
        <f t="shared" si="28"/>
        <v>0.5098039216</v>
      </c>
      <c r="BX556" s="14">
        <v>0.12</v>
      </c>
      <c r="BY556" s="29">
        <f t="shared" si="29"/>
        <v>-1.252807091</v>
      </c>
      <c r="BZ556" s="18">
        <f t="shared" si="30"/>
        <v>1.404649651</v>
      </c>
      <c r="CA556" s="18">
        <f t="shared" si="31"/>
        <v>2.692245165</v>
      </c>
      <c r="CB556" s="14">
        <f t="shared" si="32"/>
        <v>27.3906682</v>
      </c>
      <c r="CC556" s="14">
        <f t="shared" si="33"/>
        <v>26.57128924</v>
      </c>
      <c r="CD556" s="14">
        <f t="shared" si="34"/>
        <v>55.7177695</v>
      </c>
      <c r="CE556" s="14">
        <f t="shared" si="35"/>
        <v>53.61079503</v>
      </c>
      <c r="CF556" s="14">
        <f t="shared" si="36"/>
        <v>-0.02887247689</v>
      </c>
      <c r="CG556" s="7">
        <v>512.583333</v>
      </c>
      <c r="CH556" s="7">
        <v>12.0</v>
      </c>
      <c r="CI556" s="7">
        <v>23.0</v>
      </c>
      <c r="CJ556" s="26">
        <v>222.0</v>
      </c>
      <c r="CK556" s="7">
        <v>204.0</v>
      </c>
      <c r="CL556" s="7">
        <v>118.0</v>
      </c>
      <c r="CM556" s="7">
        <v>94.0</v>
      </c>
      <c r="CN556" s="7">
        <v>124.0</v>
      </c>
      <c r="CO556" s="7">
        <v>137.0</v>
      </c>
      <c r="CP556" s="19">
        <v>1.0</v>
      </c>
      <c r="CQ556" s="19">
        <v>0.0</v>
      </c>
      <c r="CR556" s="26">
        <f t="shared" si="37"/>
        <v>-1</v>
      </c>
      <c r="CS556" s="18">
        <f t="shared" si="38"/>
        <v>0.53222945</v>
      </c>
      <c r="CT556" s="18">
        <f t="shared" si="39"/>
        <v>0</v>
      </c>
      <c r="CU556" s="18">
        <f t="shared" si="40"/>
        <v>-0.53222945</v>
      </c>
      <c r="CV556" s="30">
        <v>4.23</v>
      </c>
      <c r="CW556" s="30">
        <v>5.14</v>
      </c>
      <c r="CX556" s="30">
        <v>2.97</v>
      </c>
      <c r="CY556" s="30">
        <v>4.76</v>
      </c>
      <c r="CZ556" s="30">
        <v>4.8100000000000005</v>
      </c>
      <c r="DA556" s="30">
        <v>3.55</v>
      </c>
      <c r="DB556" s="7">
        <v>0.0</v>
      </c>
      <c r="DC556" s="7">
        <v>0.0</v>
      </c>
      <c r="DD556" s="13" t="str">
        <f t="shared" si="41"/>
        <v> </v>
      </c>
      <c r="DE556" s="7">
        <v>0.0</v>
      </c>
      <c r="DF556" s="7">
        <v>0.0</v>
      </c>
      <c r="DG556" s="7">
        <v>0.0</v>
      </c>
      <c r="DH556" s="7">
        <v>0.0</v>
      </c>
      <c r="DI556" s="7">
        <v>0.0</v>
      </c>
      <c r="DJ556" s="8" t="s">
        <v>4778</v>
      </c>
      <c r="DK556" s="7" t="s">
        <v>4779</v>
      </c>
    </row>
    <row r="557" ht="12.75" customHeight="1">
      <c r="A557" s="7" t="s">
        <v>637</v>
      </c>
      <c r="B557" s="7" t="s">
        <v>2541</v>
      </c>
      <c r="C557" s="8" t="s">
        <v>839</v>
      </c>
      <c r="D557" s="9" t="s">
        <v>174</v>
      </c>
      <c r="E557" s="7">
        <v>78.0</v>
      </c>
      <c r="F557" s="7">
        <v>5.0</v>
      </c>
      <c r="G557" s="7">
        <v>9.0</v>
      </c>
      <c r="H557" s="24">
        <f t="shared" si="1"/>
        <v>14</v>
      </c>
      <c r="I557" s="25">
        <f t="shared" si="2"/>
        <v>0.6239322588</v>
      </c>
      <c r="J557" s="19">
        <v>4.0</v>
      </c>
      <c r="K557" s="19">
        <v>4.0</v>
      </c>
      <c r="L557" s="19">
        <v>5.0</v>
      </c>
      <c r="M557" s="19">
        <v>82.0</v>
      </c>
      <c r="N557" s="19">
        <v>45.0</v>
      </c>
      <c r="O557" s="19">
        <v>69.0</v>
      </c>
      <c r="P557" s="19">
        <v>48.0</v>
      </c>
      <c r="Q557" s="10">
        <f t="shared" si="3"/>
        <v>0.06097560976</v>
      </c>
      <c r="R557" s="10">
        <f t="shared" si="4"/>
        <v>0.02551020408</v>
      </c>
      <c r="S557" s="7">
        <v>80778.0</v>
      </c>
      <c r="T557" s="14">
        <f t="shared" si="5"/>
        <v>17.26025641</v>
      </c>
      <c r="U557" s="14">
        <v>1293.53</v>
      </c>
      <c r="V557" s="14">
        <f t="shared" si="6"/>
        <v>16.58371795</v>
      </c>
      <c r="W557" s="14">
        <v>2282.79</v>
      </c>
      <c r="X557" s="14">
        <f t="shared" si="7"/>
        <v>29.26653846</v>
      </c>
      <c r="Y557" s="13">
        <f t="shared" si="8"/>
        <v>0.3616930252</v>
      </c>
      <c r="Z557" s="12">
        <f t="shared" si="9"/>
        <v>47.83673469</v>
      </c>
      <c r="AA557" s="19">
        <v>105.0</v>
      </c>
      <c r="AB557" s="19">
        <v>149.0</v>
      </c>
      <c r="AC557" s="19">
        <v>154.0</v>
      </c>
      <c r="AD557" s="19">
        <v>21.0</v>
      </c>
      <c r="AE557" s="19">
        <v>16.0</v>
      </c>
      <c r="AF557" s="10">
        <f t="shared" si="10"/>
        <v>0.08163265306</v>
      </c>
      <c r="AG557" s="10">
        <f t="shared" si="11"/>
        <v>0.1836734694</v>
      </c>
      <c r="AH557" s="10">
        <f t="shared" si="12"/>
        <v>0.2653061224</v>
      </c>
      <c r="AI557" s="19">
        <v>403.0</v>
      </c>
      <c r="AJ557" s="13">
        <f t="shared" si="13"/>
        <v>0.2989614243</v>
      </c>
      <c r="AK557" s="19">
        <v>457.0</v>
      </c>
      <c r="AL557" s="13">
        <f t="shared" si="14"/>
        <v>0.3390207715</v>
      </c>
      <c r="AM557" s="19">
        <v>488.0</v>
      </c>
      <c r="AN557" s="13">
        <f t="shared" si="15"/>
        <v>0.3620178042</v>
      </c>
      <c r="AO557" s="13">
        <f t="shared" si="16"/>
        <v>0.4686046512</v>
      </c>
      <c r="AP557" s="8">
        <v>2.0</v>
      </c>
      <c r="AQ557" s="14">
        <v>-1.36</v>
      </c>
      <c r="AR557" s="19">
        <v>17.43</v>
      </c>
      <c r="AS557" s="26">
        <v>3.0</v>
      </c>
      <c r="AT557" s="27">
        <v>0.922</v>
      </c>
      <c r="AU557" s="8">
        <v>1.0</v>
      </c>
      <c r="AV557" s="27">
        <v>1.037</v>
      </c>
      <c r="AW557" s="19">
        <v>50.45</v>
      </c>
      <c r="AX557" s="19">
        <v>16.91</v>
      </c>
      <c r="AY557" s="27">
        <v>2.333</v>
      </c>
      <c r="AZ557" s="27">
        <v>-4.99</v>
      </c>
      <c r="BA557" s="19">
        <v>48.32</v>
      </c>
      <c r="BB557" s="13">
        <f t="shared" si="17"/>
        <v>0.08361774744</v>
      </c>
      <c r="BC557" s="28">
        <f t="shared" si="18"/>
        <v>0.935483871</v>
      </c>
      <c r="BD557" s="26">
        <f t="shared" si="19"/>
        <v>1019.101618</v>
      </c>
      <c r="BE557" s="13">
        <f t="shared" si="20"/>
        <v>0.01910161841</v>
      </c>
      <c r="BF557" s="18">
        <f t="shared" si="21"/>
        <v>2.272850262</v>
      </c>
      <c r="BG557" s="18">
        <f t="shared" si="22"/>
        <v>2.040926766</v>
      </c>
      <c r="BH557" s="14">
        <f t="shared" si="23"/>
        <v>27.18143375</v>
      </c>
      <c r="BI557" s="14">
        <f t="shared" si="24"/>
        <v>31.63436488</v>
      </c>
      <c r="BJ557" s="14">
        <f t="shared" si="25"/>
        <v>51.39424675</v>
      </c>
      <c r="BK557" s="14">
        <f t="shared" si="26"/>
        <v>58.16641284</v>
      </c>
      <c r="BL557" s="14">
        <f t="shared" si="27"/>
        <v>-6.772166088</v>
      </c>
      <c r="BM557" s="19">
        <v>49.0</v>
      </c>
      <c r="BN557" s="19">
        <v>44.0</v>
      </c>
      <c r="BO557" s="26">
        <v>537.0</v>
      </c>
      <c r="BP557" s="26">
        <v>638.0</v>
      </c>
      <c r="BQ557" s="19">
        <v>238.0</v>
      </c>
      <c r="BR557" s="19">
        <v>282.0</v>
      </c>
      <c r="BS557" s="19">
        <v>284.0</v>
      </c>
      <c r="BT557" s="19">
        <v>290.0</v>
      </c>
      <c r="BU557" s="19">
        <v>521.0</v>
      </c>
      <c r="BV557" s="19">
        <v>593.0</v>
      </c>
      <c r="BW557" s="13">
        <f t="shared" si="28"/>
        <v>0.4676840215</v>
      </c>
      <c r="BX557" s="14">
        <v>0.94</v>
      </c>
      <c r="BY557" s="29">
        <f t="shared" si="29"/>
        <v>-0.08167771605</v>
      </c>
      <c r="BZ557" s="18">
        <f t="shared" si="30"/>
        <v>2.049425116</v>
      </c>
      <c r="CA557" s="18">
        <f t="shared" si="31"/>
        <v>2.032626549</v>
      </c>
      <c r="CB557" s="14">
        <f t="shared" si="32"/>
        <v>26.9952964</v>
      </c>
      <c r="CC557" s="14">
        <f t="shared" si="33"/>
        <v>31.14454234</v>
      </c>
      <c r="CD557" s="14">
        <f t="shared" si="34"/>
        <v>51.67239063</v>
      </c>
      <c r="CE557" s="14">
        <f t="shared" si="35"/>
        <v>58.9125728</v>
      </c>
      <c r="CF557" s="14">
        <f t="shared" si="36"/>
        <v>0.4680160837</v>
      </c>
      <c r="CG557" s="7">
        <v>3571.733333</v>
      </c>
      <c r="CH557" s="7">
        <v>122.0</v>
      </c>
      <c r="CI557" s="7">
        <v>121.0</v>
      </c>
      <c r="CJ557" s="26">
        <v>1485.0</v>
      </c>
      <c r="CK557" s="7">
        <v>1733.0</v>
      </c>
      <c r="CL557" s="7">
        <v>676.0</v>
      </c>
      <c r="CM557" s="7">
        <v>806.0</v>
      </c>
      <c r="CN557" s="7">
        <v>793.0</v>
      </c>
      <c r="CO557" s="7">
        <v>847.0</v>
      </c>
      <c r="CP557" s="19">
        <v>21.0</v>
      </c>
      <c r="CQ557" s="19">
        <v>10.0</v>
      </c>
      <c r="CR557" s="26">
        <f t="shared" si="37"/>
        <v>-11</v>
      </c>
      <c r="CS557" s="18">
        <f t="shared" si="38"/>
        <v>0.9358983882</v>
      </c>
      <c r="CT557" s="18">
        <f t="shared" si="39"/>
        <v>0.4456658991</v>
      </c>
      <c r="CU557" s="18">
        <f t="shared" si="40"/>
        <v>-0.490232489</v>
      </c>
      <c r="CV557" s="30">
        <v>45.14</v>
      </c>
      <c r="CW557" s="30">
        <v>49.7</v>
      </c>
      <c r="CX557" s="30">
        <v>57.19</v>
      </c>
      <c r="CY557" s="30">
        <v>39.4</v>
      </c>
      <c r="CZ557" s="30">
        <v>49.08</v>
      </c>
      <c r="DA557" s="30">
        <v>51.32</v>
      </c>
      <c r="DB557" s="7">
        <v>0.0</v>
      </c>
      <c r="DC557" s="7">
        <v>0.0</v>
      </c>
      <c r="DD557" s="13" t="str">
        <f t="shared" si="41"/>
        <v> </v>
      </c>
      <c r="DE557" s="7">
        <v>0.0</v>
      </c>
      <c r="DF557" s="7">
        <v>0.0</v>
      </c>
      <c r="DG557" s="7">
        <v>0.0</v>
      </c>
      <c r="DH557" s="7">
        <v>0.0</v>
      </c>
      <c r="DI557" s="7">
        <v>0.0</v>
      </c>
      <c r="DJ557" s="8" t="s">
        <v>4780</v>
      </c>
      <c r="DK557" s="7" t="s">
        <v>4781</v>
      </c>
    </row>
    <row r="558" ht="12.75" customHeight="1">
      <c r="A558" s="7" t="s">
        <v>732</v>
      </c>
      <c r="B558" s="7" t="s">
        <v>2541</v>
      </c>
      <c r="C558" s="8" t="s">
        <v>685</v>
      </c>
      <c r="D558" s="9" t="s">
        <v>174</v>
      </c>
      <c r="E558" s="7">
        <v>35.0</v>
      </c>
      <c r="F558" s="7">
        <v>0.0</v>
      </c>
      <c r="G558" s="7">
        <v>9.0</v>
      </c>
      <c r="H558" s="24">
        <f t="shared" si="1"/>
        <v>9</v>
      </c>
      <c r="I558" s="25">
        <f t="shared" si="2"/>
        <v>1.006586305</v>
      </c>
      <c r="J558" s="19">
        <v>0.0</v>
      </c>
      <c r="K558" s="19">
        <v>3.0</v>
      </c>
      <c r="L558" s="19">
        <v>4.0</v>
      </c>
      <c r="M558" s="19">
        <v>35.0</v>
      </c>
      <c r="N558" s="19">
        <v>16.0</v>
      </c>
      <c r="O558" s="19">
        <v>29.0</v>
      </c>
      <c r="P558" s="19">
        <v>17.0</v>
      </c>
      <c r="Q558" s="10">
        <f t="shared" si="3"/>
        <v>0</v>
      </c>
      <c r="R558" s="10">
        <f t="shared" si="4"/>
        <v>0</v>
      </c>
      <c r="S558" s="7">
        <v>32188.0</v>
      </c>
      <c r="T558" s="14">
        <f t="shared" si="5"/>
        <v>15.32761905</v>
      </c>
      <c r="U558" s="14">
        <v>516.87</v>
      </c>
      <c r="V558" s="14">
        <f t="shared" si="6"/>
        <v>14.76771429</v>
      </c>
      <c r="W558" s="14">
        <v>1200.02</v>
      </c>
      <c r="X558" s="14">
        <f t="shared" si="7"/>
        <v>34.28628571</v>
      </c>
      <c r="Y558" s="13">
        <f t="shared" si="8"/>
        <v>0.3010501546</v>
      </c>
      <c r="Z558" s="12">
        <f t="shared" si="9"/>
        <v>40.33333333</v>
      </c>
      <c r="AA558" s="19">
        <v>21.0</v>
      </c>
      <c r="AB558" s="19">
        <v>24.0</v>
      </c>
      <c r="AC558" s="19">
        <v>36.0</v>
      </c>
      <c r="AD558" s="19">
        <v>16.0</v>
      </c>
      <c r="AE558" s="19">
        <v>11.0</v>
      </c>
      <c r="AF558" s="10">
        <f t="shared" si="10"/>
        <v>0</v>
      </c>
      <c r="AG558" s="10">
        <f t="shared" si="11"/>
        <v>0.3888888889</v>
      </c>
      <c r="AH558" s="10">
        <f t="shared" si="12"/>
        <v>0.3888888889</v>
      </c>
      <c r="AI558" s="19">
        <v>140.0</v>
      </c>
      <c r="AJ558" s="13">
        <f t="shared" si="13"/>
        <v>0.3365384615</v>
      </c>
      <c r="AK558" s="19">
        <v>109.0</v>
      </c>
      <c r="AL558" s="13">
        <f t="shared" si="14"/>
        <v>0.2620192308</v>
      </c>
      <c r="AM558" s="19">
        <v>167.0</v>
      </c>
      <c r="AN558" s="13">
        <f t="shared" si="15"/>
        <v>0.4014423077</v>
      </c>
      <c r="AO558" s="13">
        <f t="shared" si="16"/>
        <v>0.562248996</v>
      </c>
      <c r="AP558" s="8">
        <v>6.0</v>
      </c>
      <c r="AQ558" s="14">
        <v>6.51</v>
      </c>
      <c r="AR558" s="19">
        <v>16.92</v>
      </c>
      <c r="AS558" s="26">
        <v>7.0</v>
      </c>
      <c r="AT558" s="27">
        <v>-0.443</v>
      </c>
      <c r="AU558" s="8">
        <v>5.0</v>
      </c>
      <c r="AV558" s="27">
        <v>-1.6760000000000002</v>
      </c>
      <c r="AW558" s="19">
        <v>49.41</v>
      </c>
      <c r="AX558" s="19">
        <v>15.87</v>
      </c>
      <c r="AY558" s="27">
        <v>-1.271</v>
      </c>
      <c r="AZ558" s="27">
        <v>1.427</v>
      </c>
      <c r="BA558" s="19">
        <v>51.34</v>
      </c>
      <c r="BB558" s="13">
        <f t="shared" si="17"/>
        <v>0.07438016529</v>
      </c>
      <c r="BC558" s="28">
        <f t="shared" si="18"/>
        <v>0.9136363636</v>
      </c>
      <c r="BD558" s="26">
        <f t="shared" si="19"/>
        <v>988.0165289</v>
      </c>
      <c r="BE558" s="13">
        <f t="shared" si="20"/>
        <v>-0.01198347107</v>
      </c>
      <c r="BF558" s="18">
        <f t="shared" si="21"/>
        <v>2.089500261</v>
      </c>
      <c r="BG558" s="18">
        <f t="shared" si="22"/>
        <v>2.205583609</v>
      </c>
      <c r="BH558" s="14">
        <f t="shared" si="23"/>
        <v>28.09217018</v>
      </c>
      <c r="BI558" s="14">
        <f t="shared" si="24"/>
        <v>25.53833653</v>
      </c>
      <c r="BJ558" s="14">
        <f t="shared" si="25"/>
        <v>54.21092344</v>
      </c>
      <c r="BK558" s="14">
        <f t="shared" si="26"/>
        <v>50.14800627</v>
      </c>
      <c r="BL558" s="14">
        <f t="shared" si="27"/>
        <v>4.062917175</v>
      </c>
      <c r="BM558" s="19">
        <v>18.0</v>
      </c>
      <c r="BN558" s="19">
        <v>19.0</v>
      </c>
      <c r="BO558" s="26">
        <v>224.0</v>
      </c>
      <c r="BP558" s="26">
        <v>201.0</v>
      </c>
      <c r="BQ558" s="19">
        <v>103.0</v>
      </c>
      <c r="BR558" s="19">
        <v>108.0</v>
      </c>
      <c r="BS558" s="19">
        <v>122.0</v>
      </c>
      <c r="BT558" s="19">
        <v>104.0</v>
      </c>
      <c r="BU558" s="19">
        <v>226.0</v>
      </c>
      <c r="BV558" s="19">
        <v>219.0</v>
      </c>
      <c r="BW558" s="13">
        <f t="shared" si="28"/>
        <v>0.5078651685</v>
      </c>
      <c r="BX558" s="14">
        <v>3.07</v>
      </c>
      <c r="BY558" s="29">
        <f t="shared" si="29"/>
        <v>-0.6240587291</v>
      </c>
      <c r="BZ558" s="18">
        <f t="shared" si="30"/>
        <v>1.604775564</v>
      </c>
      <c r="CA558" s="18">
        <f t="shared" si="31"/>
        <v>2.721141173</v>
      </c>
      <c r="CB558" s="14">
        <f t="shared" si="32"/>
        <v>27.63004884</v>
      </c>
      <c r="CC558" s="14">
        <f t="shared" si="33"/>
        <v>27.03697961</v>
      </c>
      <c r="CD558" s="14">
        <f t="shared" si="34"/>
        <v>53.48088998</v>
      </c>
      <c r="CE558" s="14">
        <f t="shared" si="35"/>
        <v>50.72486238</v>
      </c>
      <c r="CF558" s="14">
        <f t="shared" si="36"/>
        <v>1.306889576</v>
      </c>
      <c r="CG558" s="7">
        <v>1719.866667</v>
      </c>
      <c r="CH558" s="7">
        <v>46.0</v>
      </c>
      <c r="CI558" s="7">
        <v>78.0</v>
      </c>
      <c r="CJ558" s="26">
        <v>746.0</v>
      </c>
      <c r="CK558" s="7">
        <v>697.0</v>
      </c>
      <c r="CL558" s="7">
        <v>351.0</v>
      </c>
      <c r="CM558" s="7">
        <v>347.0</v>
      </c>
      <c r="CN558" s="7">
        <v>390.0</v>
      </c>
      <c r="CO558" s="7">
        <v>332.0</v>
      </c>
      <c r="CP558" s="19">
        <v>2.0</v>
      </c>
      <c r="CQ558" s="19">
        <v>5.0</v>
      </c>
      <c r="CR558" s="26">
        <f t="shared" si="37"/>
        <v>3</v>
      </c>
      <c r="CS558" s="18">
        <f t="shared" si="38"/>
        <v>0.2236858457</v>
      </c>
      <c r="CT558" s="18">
        <f t="shared" si="39"/>
        <v>0.5592146141</v>
      </c>
      <c r="CU558" s="18">
        <f t="shared" si="40"/>
        <v>0.3355287685</v>
      </c>
      <c r="CV558" s="30">
        <v>19.47</v>
      </c>
      <c r="CW558" s="30">
        <v>17.81</v>
      </c>
      <c r="CX558" s="30">
        <v>19.29</v>
      </c>
      <c r="CY558" s="30">
        <v>36.81</v>
      </c>
      <c r="CZ558" s="30">
        <v>20.7</v>
      </c>
      <c r="DA558" s="30">
        <v>23.44</v>
      </c>
      <c r="DB558" s="7">
        <v>0.0</v>
      </c>
      <c r="DC558" s="7">
        <v>0.0</v>
      </c>
      <c r="DD558" s="13" t="str">
        <f t="shared" si="41"/>
        <v> </v>
      </c>
      <c r="DE558" s="7">
        <v>0.0</v>
      </c>
      <c r="DF558" s="7">
        <v>0.0</v>
      </c>
      <c r="DG558" s="7">
        <v>0.0</v>
      </c>
      <c r="DH558" s="7">
        <v>0.0</v>
      </c>
      <c r="DI558" s="7">
        <v>0.0</v>
      </c>
      <c r="DJ558" s="8" t="s">
        <v>4782</v>
      </c>
      <c r="DK558" s="7" t="s">
        <v>4783</v>
      </c>
    </row>
    <row r="559" ht="12.75" customHeight="1">
      <c r="A559" s="7" t="s">
        <v>732</v>
      </c>
      <c r="B559" s="7" t="s">
        <v>2545</v>
      </c>
      <c r="C559" s="8" t="s">
        <v>182</v>
      </c>
      <c r="D559" s="9" t="s">
        <v>174</v>
      </c>
      <c r="E559" s="7">
        <v>82.0</v>
      </c>
      <c r="F559" s="7">
        <v>3.0</v>
      </c>
      <c r="G559" s="7">
        <v>11.0</v>
      </c>
      <c r="H559" s="24">
        <f t="shared" si="1"/>
        <v>14</v>
      </c>
      <c r="I559" s="25">
        <f t="shared" si="2"/>
        <v>0.5672354027</v>
      </c>
      <c r="J559" s="19">
        <v>3.0</v>
      </c>
      <c r="K559" s="19">
        <v>4.0</v>
      </c>
      <c r="L559" s="19">
        <v>5.0</v>
      </c>
      <c r="M559" s="19">
        <v>48.0</v>
      </c>
      <c r="N559" s="19">
        <v>18.0</v>
      </c>
      <c r="O559" s="19">
        <v>53.0</v>
      </c>
      <c r="P559" s="19">
        <v>45.0</v>
      </c>
      <c r="Q559" s="10">
        <f t="shared" si="3"/>
        <v>0.0625</v>
      </c>
      <c r="R559" s="10">
        <f t="shared" si="4"/>
        <v>0.02521008403</v>
      </c>
      <c r="S559" s="7">
        <v>88852.0</v>
      </c>
      <c r="T559" s="14">
        <f t="shared" si="5"/>
        <v>18.05934959</v>
      </c>
      <c r="U559" s="14">
        <v>1370.22</v>
      </c>
      <c r="V559" s="14">
        <f t="shared" si="6"/>
        <v>16.71</v>
      </c>
      <c r="W559" s="14">
        <v>2549.35</v>
      </c>
      <c r="X559" s="14">
        <f t="shared" si="7"/>
        <v>31.08963415</v>
      </c>
      <c r="Y559" s="13">
        <f t="shared" si="8"/>
        <v>0.3495842656</v>
      </c>
      <c r="Z559" s="12">
        <f t="shared" si="9"/>
        <v>48</v>
      </c>
      <c r="AA559" s="19">
        <v>124.0</v>
      </c>
      <c r="AB559" s="19">
        <v>46.0</v>
      </c>
      <c r="AC559" s="19">
        <v>90.0</v>
      </c>
      <c r="AD559" s="19">
        <v>27.0</v>
      </c>
      <c r="AE559" s="19">
        <v>12.0</v>
      </c>
      <c r="AF559" s="10">
        <f t="shared" si="10"/>
        <v>0.05263157895</v>
      </c>
      <c r="AG559" s="10">
        <f t="shared" si="11"/>
        <v>0.1578947368</v>
      </c>
      <c r="AH559" s="10">
        <f t="shared" si="12"/>
        <v>0.2105263158</v>
      </c>
      <c r="AI559" s="19">
        <v>434.0</v>
      </c>
      <c r="AJ559" s="13">
        <f t="shared" si="13"/>
        <v>0.3028611305</v>
      </c>
      <c r="AK559" s="19">
        <v>477.0</v>
      </c>
      <c r="AL559" s="13">
        <f t="shared" si="14"/>
        <v>0.3328681089</v>
      </c>
      <c r="AM559" s="19">
        <v>522.0</v>
      </c>
      <c r="AN559" s="13">
        <f t="shared" si="15"/>
        <v>0.3642707606</v>
      </c>
      <c r="AO559" s="13">
        <f t="shared" si="16"/>
        <v>0.4763995609</v>
      </c>
      <c r="AP559" s="8">
        <v>5.0</v>
      </c>
      <c r="AQ559" s="14">
        <v>0.81</v>
      </c>
      <c r="AR559" s="19">
        <v>17.5</v>
      </c>
      <c r="AS559" s="26">
        <v>2.0</v>
      </c>
      <c r="AT559" s="27">
        <v>0.601</v>
      </c>
      <c r="AU559" s="8">
        <v>2.0</v>
      </c>
      <c r="AV559" s="27">
        <v>0.378</v>
      </c>
      <c r="AW559" s="19">
        <v>50.11</v>
      </c>
      <c r="AX559" s="19">
        <v>16.87</v>
      </c>
      <c r="AY559" s="27">
        <v>1.362</v>
      </c>
      <c r="AZ559" s="27">
        <v>-3.556</v>
      </c>
      <c r="BA559" s="19">
        <v>49.02</v>
      </c>
      <c r="BB559" s="13">
        <f t="shared" si="17"/>
        <v>0.08333333333</v>
      </c>
      <c r="BC559" s="28">
        <f t="shared" si="18"/>
        <v>0.9166666667</v>
      </c>
      <c r="BD559" s="26">
        <f t="shared" si="19"/>
        <v>1000</v>
      </c>
      <c r="BE559" s="13">
        <f t="shared" si="20"/>
        <v>0</v>
      </c>
      <c r="BF559" s="18">
        <f t="shared" si="21"/>
        <v>2.495949556</v>
      </c>
      <c r="BG559" s="18">
        <f t="shared" si="22"/>
        <v>2.495949556</v>
      </c>
      <c r="BH559" s="14">
        <f t="shared" si="23"/>
        <v>29.95139467</v>
      </c>
      <c r="BI559" s="14">
        <f t="shared" si="24"/>
        <v>29.95139467</v>
      </c>
      <c r="BJ559" s="14">
        <f t="shared" si="25"/>
        <v>53.4658668</v>
      </c>
      <c r="BK559" s="14">
        <f t="shared" si="26"/>
        <v>59.15838333</v>
      </c>
      <c r="BL559" s="14">
        <f t="shared" si="27"/>
        <v>-5.69251653</v>
      </c>
      <c r="BM559" s="19">
        <v>57.0</v>
      </c>
      <c r="BN559" s="19">
        <v>57.0</v>
      </c>
      <c r="BO559" s="26">
        <v>627.0</v>
      </c>
      <c r="BP559" s="26">
        <v>627.0</v>
      </c>
      <c r="BQ559" s="19">
        <v>229.0</v>
      </c>
      <c r="BR559" s="19">
        <v>279.0</v>
      </c>
      <c r="BS559" s="19">
        <v>308.0</v>
      </c>
      <c r="BT559" s="19">
        <v>388.0</v>
      </c>
      <c r="BU559" s="19">
        <v>636.0</v>
      </c>
      <c r="BV559" s="19">
        <v>625.0</v>
      </c>
      <c r="BW559" s="13">
        <f t="shared" si="28"/>
        <v>0.5043616178</v>
      </c>
      <c r="BX559" s="14">
        <v>0.41</v>
      </c>
      <c r="BY559" s="29">
        <f t="shared" si="29"/>
        <v>-1.282105992</v>
      </c>
      <c r="BZ559" s="18">
        <f t="shared" si="30"/>
        <v>2.252221579</v>
      </c>
      <c r="CA559" s="18">
        <f t="shared" si="31"/>
        <v>2.436076402</v>
      </c>
      <c r="CB559" s="14">
        <f t="shared" si="32"/>
        <v>28.71199483</v>
      </c>
      <c r="CC559" s="14">
        <f t="shared" si="33"/>
        <v>29.99897859</v>
      </c>
      <c r="CD559" s="14">
        <f t="shared" si="34"/>
        <v>52.50587314</v>
      </c>
      <c r="CE559" s="14">
        <f t="shared" si="35"/>
        <v>56.87242519</v>
      </c>
      <c r="CF559" s="14">
        <f t="shared" si="36"/>
        <v>-1.325964489</v>
      </c>
      <c r="CG559" s="7">
        <v>3916.133333</v>
      </c>
      <c r="CH559" s="7">
        <v>147.0</v>
      </c>
      <c r="CI559" s="7">
        <v>159.0</v>
      </c>
      <c r="CJ559" s="26">
        <v>1727.0</v>
      </c>
      <c r="CK559" s="7">
        <v>1799.0</v>
      </c>
      <c r="CL559" s="7">
        <v>683.0</v>
      </c>
      <c r="CM559" s="7">
        <v>752.0</v>
      </c>
      <c r="CN559" s="7">
        <v>870.0</v>
      </c>
      <c r="CO559" s="7">
        <v>1002.0</v>
      </c>
      <c r="CP559" s="19">
        <v>12.0</v>
      </c>
      <c r="CQ559" s="19">
        <v>1.0</v>
      </c>
      <c r="CR559" s="26">
        <f t="shared" si="37"/>
        <v>-11</v>
      </c>
      <c r="CS559" s="18">
        <f t="shared" si="38"/>
        <v>0.4862017737</v>
      </c>
      <c r="CT559" s="18">
        <f t="shared" si="39"/>
        <v>0.04051681448</v>
      </c>
      <c r="CU559" s="18">
        <f t="shared" si="40"/>
        <v>-0.4456849593</v>
      </c>
      <c r="CV559" s="30">
        <v>57.44</v>
      </c>
      <c r="CW559" s="30">
        <v>55.24</v>
      </c>
      <c r="CX559" s="30">
        <v>54.87</v>
      </c>
      <c r="CY559" s="30">
        <v>69.83</v>
      </c>
      <c r="CZ559" s="30">
        <v>57.33</v>
      </c>
      <c r="DA559" s="30">
        <v>76.0</v>
      </c>
      <c r="DB559" s="7">
        <v>0.0</v>
      </c>
      <c r="DC559" s="7">
        <v>0.0</v>
      </c>
      <c r="DD559" s="13" t="str">
        <f t="shared" si="41"/>
        <v> </v>
      </c>
      <c r="DE559" s="7">
        <v>0.0</v>
      </c>
      <c r="DF559" s="7">
        <v>0.0</v>
      </c>
      <c r="DG559" s="7">
        <v>0.0</v>
      </c>
      <c r="DH559" s="7">
        <v>0.0</v>
      </c>
      <c r="DI559" s="7">
        <v>0.0</v>
      </c>
      <c r="DJ559" s="8" t="s">
        <v>4784</v>
      </c>
      <c r="DK559" s="7" t="s">
        <v>4785</v>
      </c>
    </row>
    <row r="560" ht="12.75" customHeight="1">
      <c r="A560" s="7" t="s">
        <v>1449</v>
      </c>
      <c r="B560" s="7" t="s">
        <v>2547</v>
      </c>
      <c r="C560" s="8" t="s">
        <v>197</v>
      </c>
      <c r="D560" s="9" t="s">
        <v>174</v>
      </c>
      <c r="E560" s="7">
        <v>82.0</v>
      </c>
      <c r="F560" s="7">
        <v>7.0</v>
      </c>
      <c r="G560" s="7">
        <v>19.0</v>
      </c>
      <c r="H560" s="24">
        <f t="shared" si="1"/>
        <v>26</v>
      </c>
      <c r="I560" s="25">
        <f t="shared" si="2"/>
        <v>1.044013652</v>
      </c>
      <c r="J560" s="19">
        <v>7.0</v>
      </c>
      <c r="K560" s="19">
        <v>7.0</v>
      </c>
      <c r="L560" s="19">
        <v>6.0</v>
      </c>
      <c r="M560" s="19">
        <v>150.0</v>
      </c>
      <c r="N560" s="19">
        <v>66.0</v>
      </c>
      <c r="O560" s="19">
        <v>110.0</v>
      </c>
      <c r="P560" s="19">
        <v>90.0</v>
      </c>
      <c r="Q560" s="10">
        <f t="shared" si="3"/>
        <v>0.04666666667</v>
      </c>
      <c r="R560" s="10">
        <f t="shared" si="4"/>
        <v>0.02147239264</v>
      </c>
      <c r="S560" s="7">
        <v>89654.0</v>
      </c>
      <c r="T560" s="14">
        <f t="shared" si="5"/>
        <v>18.22235772</v>
      </c>
      <c r="U560" s="14">
        <v>1422.29</v>
      </c>
      <c r="V560" s="14">
        <f t="shared" si="6"/>
        <v>17.345</v>
      </c>
      <c r="W560" s="14">
        <v>2514.43</v>
      </c>
      <c r="X560" s="14">
        <f t="shared" si="7"/>
        <v>30.66378049</v>
      </c>
      <c r="Y560" s="13">
        <f t="shared" si="8"/>
        <v>0.3612880774</v>
      </c>
      <c r="Z560" s="12">
        <f t="shared" si="9"/>
        <v>114.625</v>
      </c>
      <c r="AA560" s="19">
        <v>91.0</v>
      </c>
      <c r="AB560" s="19">
        <v>160.0</v>
      </c>
      <c r="AC560" s="19">
        <v>172.0</v>
      </c>
      <c r="AD560" s="19">
        <v>55.0</v>
      </c>
      <c r="AE560" s="19">
        <v>9.0</v>
      </c>
      <c r="AF560" s="10">
        <f t="shared" si="10"/>
        <v>0.1458333333</v>
      </c>
      <c r="AG560" s="10">
        <f t="shared" si="11"/>
        <v>0.2708333333</v>
      </c>
      <c r="AH560" s="10">
        <f t="shared" si="12"/>
        <v>0.4166666667</v>
      </c>
      <c r="AI560" s="19">
        <v>550.0</v>
      </c>
      <c r="AJ560" s="13">
        <f t="shared" si="13"/>
        <v>0.3846153846</v>
      </c>
      <c r="AK560" s="19">
        <v>427.0</v>
      </c>
      <c r="AL560" s="13">
        <f t="shared" si="14"/>
        <v>0.2986013986</v>
      </c>
      <c r="AM560" s="19">
        <v>453.0</v>
      </c>
      <c r="AN560" s="13">
        <f t="shared" si="15"/>
        <v>0.3167832168</v>
      </c>
      <c r="AO560" s="13">
        <f t="shared" si="16"/>
        <v>0.5629477994</v>
      </c>
      <c r="AP560" s="8">
        <v>4.0</v>
      </c>
      <c r="AQ560" s="14">
        <v>0.63</v>
      </c>
      <c r="AR560" s="19">
        <v>17.48</v>
      </c>
      <c r="AS560" s="26">
        <v>2.0</v>
      </c>
      <c r="AT560" s="27">
        <v>0.53</v>
      </c>
      <c r="AU560" s="8">
        <v>2.0</v>
      </c>
      <c r="AV560" s="27">
        <v>-0.386</v>
      </c>
      <c r="AW560" s="19">
        <v>49.77</v>
      </c>
      <c r="AX560" s="19">
        <v>16.74</v>
      </c>
      <c r="AY560" s="27">
        <v>-0.5670000000000001</v>
      </c>
      <c r="AZ560" s="27">
        <v>12.405</v>
      </c>
      <c r="BA560" s="19">
        <v>55.47</v>
      </c>
      <c r="BB560" s="13">
        <f t="shared" si="17"/>
        <v>0.06106870229</v>
      </c>
      <c r="BC560" s="28">
        <f t="shared" si="18"/>
        <v>0.9190082645</v>
      </c>
      <c r="BD560" s="26">
        <f t="shared" si="19"/>
        <v>980.0769668</v>
      </c>
      <c r="BE560" s="13">
        <f t="shared" si="20"/>
        <v>-0.01992303325</v>
      </c>
      <c r="BF560" s="18">
        <f t="shared" si="21"/>
        <v>2.024903501</v>
      </c>
      <c r="BG560" s="18">
        <f t="shared" si="22"/>
        <v>2.06708899</v>
      </c>
      <c r="BH560" s="14">
        <f t="shared" si="23"/>
        <v>33.15779482</v>
      </c>
      <c r="BI560" s="14">
        <f t="shared" si="24"/>
        <v>25.52222121</v>
      </c>
      <c r="BJ560" s="14">
        <f t="shared" si="25"/>
        <v>65.85154926</v>
      </c>
      <c r="BK560" s="14">
        <f t="shared" si="26"/>
        <v>48.76642598</v>
      </c>
      <c r="BL560" s="14">
        <f t="shared" si="27"/>
        <v>17.08512329</v>
      </c>
      <c r="BM560" s="19">
        <v>48.0</v>
      </c>
      <c r="BN560" s="19">
        <v>49.0</v>
      </c>
      <c r="BO560" s="26">
        <v>738.0</v>
      </c>
      <c r="BP560" s="26">
        <v>556.0</v>
      </c>
      <c r="BQ560" s="19">
        <v>376.0</v>
      </c>
      <c r="BR560" s="19">
        <v>258.0</v>
      </c>
      <c r="BS560" s="19">
        <v>399.0</v>
      </c>
      <c r="BT560" s="19">
        <v>293.0</v>
      </c>
      <c r="BU560" s="19">
        <v>741.0</v>
      </c>
      <c r="BV560" s="19">
        <v>576.0</v>
      </c>
      <c r="BW560" s="13">
        <f t="shared" si="28"/>
        <v>0.562642369</v>
      </c>
      <c r="BX560" s="14">
        <v>2.68</v>
      </c>
      <c r="BY560" s="29">
        <f t="shared" si="29"/>
        <v>2.693376102</v>
      </c>
      <c r="BZ560" s="18">
        <f t="shared" si="30"/>
        <v>2.134525957</v>
      </c>
      <c r="CA560" s="18">
        <f t="shared" si="31"/>
        <v>1.829593678</v>
      </c>
      <c r="CB560" s="14">
        <f t="shared" si="32"/>
        <v>31.45376464</v>
      </c>
      <c r="CC560" s="14">
        <f t="shared" si="33"/>
        <v>26.08695652</v>
      </c>
      <c r="CD560" s="14">
        <f t="shared" si="34"/>
        <v>62.23667827</v>
      </c>
      <c r="CE560" s="14">
        <f t="shared" si="35"/>
        <v>48.16405357</v>
      </c>
      <c r="CF560" s="14">
        <f t="shared" si="36"/>
        <v>3.012498582</v>
      </c>
      <c r="CG560" s="7">
        <v>3935.3</v>
      </c>
      <c r="CH560" s="7">
        <v>140.0</v>
      </c>
      <c r="CI560" s="7">
        <v>120.0</v>
      </c>
      <c r="CJ560" s="26">
        <v>1923.0</v>
      </c>
      <c r="CK560" s="7">
        <v>1591.0</v>
      </c>
      <c r="CL560" s="7">
        <v>990.0</v>
      </c>
      <c r="CM560" s="7">
        <v>670.0</v>
      </c>
      <c r="CN560" s="7">
        <v>1029.0</v>
      </c>
      <c r="CO560" s="7">
        <v>778.0</v>
      </c>
      <c r="CP560" s="19">
        <v>19.0</v>
      </c>
      <c r="CQ560" s="19">
        <v>5.0</v>
      </c>
      <c r="CR560" s="26">
        <f t="shared" si="37"/>
        <v>-14</v>
      </c>
      <c r="CS560" s="18">
        <f t="shared" si="38"/>
        <v>0.7629330537</v>
      </c>
      <c r="CT560" s="18">
        <f t="shared" si="39"/>
        <v>0.2007718562</v>
      </c>
      <c r="CU560" s="18">
        <f t="shared" si="40"/>
        <v>-0.5621611975</v>
      </c>
      <c r="CV560" s="30">
        <v>57.51</v>
      </c>
      <c r="CW560" s="30">
        <v>46.61</v>
      </c>
      <c r="CX560" s="30">
        <v>48.38</v>
      </c>
      <c r="CY560" s="30">
        <v>42.51</v>
      </c>
      <c r="CZ560" s="30">
        <v>52.65</v>
      </c>
      <c r="DA560" s="30">
        <v>51.56</v>
      </c>
      <c r="DB560" s="7">
        <v>0.0</v>
      </c>
      <c r="DC560" s="7">
        <v>0.0</v>
      </c>
      <c r="DD560" s="13" t="str">
        <f t="shared" si="41"/>
        <v> </v>
      </c>
      <c r="DE560" s="7">
        <v>0.0</v>
      </c>
      <c r="DF560" s="7">
        <v>0.0</v>
      </c>
      <c r="DG560" s="7">
        <v>0.0</v>
      </c>
      <c r="DH560" s="7">
        <v>0.0</v>
      </c>
      <c r="DI560" s="7">
        <v>0.0</v>
      </c>
      <c r="DJ560" s="8" t="s">
        <v>4786</v>
      </c>
      <c r="DK560" s="7" t="s">
        <v>4787</v>
      </c>
    </row>
    <row r="561" ht="12.75" customHeight="1">
      <c r="A561" s="7" t="s">
        <v>614</v>
      </c>
      <c r="B561" s="7" t="s">
        <v>2549</v>
      </c>
      <c r="C561" s="8" t="s">
        <v>246</v>
      </c>
      <c r="D561" s="9" t="s">
        <v>174</v>
      </c>
      <c r="E561" s="7">
        <v>73.0</v>
      </c>
      <c r="F561" s="7">
        <v>9.0</v>
      </c>
      <c r="G561" s="7">
        <v>15.0</v>
      </c>
      <c r="H561" s="24">
        <f t="shared" si="1"/>
        <v>24</v>
      </c>
      <c r="I561" s="25">
        <f t="shared" si="2"/>
        <v>1.08278818</v>
      </c>
      <c r="J561" s="19">
        <v>8.0</v>
      </c>
      <c r="K561" s="19">
        <v>4.0</v>
      </c>
      <c r="L561" s="19">
        <v>9.0</v>
      </c>
      <c r="M561" s="19">
        <v>80.0</v>
      </c>
      <c r="N561" s="19">
        <v>42.0</v>
      </c>
      <c r="O561" s="19">
        <v>76.0</v>
      </c>
      <c r="P561" s="19">
        <v>74.0</v>
      </c>
      <c r="Q561" s="10">
        <f t="shared" si="3"/>
        <v>0.1125</v>
      </c>
      <c r="R561" s="10">
        <f t="shared" si="4"/>
        <v>0.04545454545</v>
      </c>
      <c r="S561" s="7">
        <v>79794.0</v>
      </c>
      <c r="T561" s="14">
        <f t="shared" si="5"/>
        <v>18.21780822</v>
      </c>
      <c r="U561" s="14">
        <v>1238.54</v>
      </c>
      <c r="V561" s="14">
        <f t="shared" si="6"/>
        <v>16.96630137</v>
      </c>
      <c r="W561" s="14">
        <v>2173.09</v>
      </c>
      <c r="X561" s="14">
        <f t="shared" si="7"/>
        <v>29.76835616</v>
      </c>
      <c r="Y561" s="13">
        <f t="shared" si="8"/>
        <v>0.3630346784</v>
      </c>
      <c r="Z561" s="12">
        <f t="shared" si="9"/>
        <v>56.65116279</v>
      </c>
      <c r="AA561" s="19">
        <v>71.0</v>
      </c>
      <c r="AB561" s="19">
        <v>46.0</v>
      </c>
      <c r="AC561" s="19">
        <v>76.0</v>
      </c>
      <c r="AD561" s="19">
        <v>34.0</v>
      </c>
      <c r="AE561" s="19">
        <v>31.0</v>
      </c>
      <c r="AF561" s="10">
        <f t="shared" si="10"/>
        <v>0.1860465116</v>
      </c>
      <c r="AG561" s="10">
        <f t="shared" si="11"/>
        <v>0.3023255814</v>
      </c>
      <c r="AH561" s="10">
        <f t="shared" si="12"/>
        <v>0.488372093</v>
      </c>
      <c r="AI561" s="19">
        <v>380.0</v>
      </c>
      <c r="AJ561" s="13">
        <f t="shared" si="13"/>
        <v>0.3236797274</v>
      </c>
      <c r="AK561" s="19">
        <v>356.0</v>
      </c>
      <c r="AL561" s="13">
        <f t="shared" si="14"/>
        <v>0.3032367973</v>
      </c>
      <c r="AM561" s="19">
        <v>438.0</v>
      </c>
      <c r="AN561" s="13">
        <f t="shared" si="15"/>
        <v>0.3730834753</v>
      </c>
      <c r="AO561" s="13">
        <f t="shared" si="16"/>
        <v>0.5163043478</v>
      </c>
      <c r="AP561" s="8">
        <v>3.0</v>
      </c>
      <c r="AQ561" s="14">
        <v>-1.07</v>
      </c>
      <c r="AR561" s="19">
        <v>17.69</v>
      </c>
      <c r="AS561" s="26">
        <v>2.0</v>
      </c>
      <c r="AT561" s="27">
        <v>1.011</v>
      </c>
      <c r="AU561" s="8">
        <v>3.0</v>
      </c>
      <c r="AV561" s="27">
        <v>0.247</v>
      </c>
      <c r="AW561" s="19">
        <v>50.38</v>
      </c>
      <c r="AX561" s="19">
        <v>17.11</v>
      </c>
      <c r="AY561" s="27">
        <v>0.9480000000000001</v>
      </c>
      <c r="AZ561" s="27">
        <v>3.738</v>
      </c>
      <c r="BA561" s="19">
        <v>51.74</v>
      </c>
      <c r="BB561" s="13">
        <f t="shared" si="17"/>
        <v>0.07060755337</v>
      </c>
      <c r="BC561" s="28">
        <f t="shared" si="18"/>
        <v>0.9320882852</v>
      </c>
      <c r="BD561" s="26">
        <f t="shared" si="19"/>
        <v>1002.695839</v>
      </c>
      <c r="BE561" s="13">
        <f t="shared" si="20"/>
        <v>0.002695838595</v>
      </c>
      <c r="BF561" s="18">
        <f t="shared" si="21"/>
        <v>2.083097841</v>
      </c>
      <c r="BG561" s="18">
        <f t="shared" si="22"/>
        <v>1.937765433</v>
      </c>
      <c r="BH561" s="14">
        <f t="shared" si="23"/>
        <v>29.50247872</v>
      </c>
      <c r="BI561" s="14">
        <f t="shared" si="24"/>
        <v>28.53359601</v>
      </c>
      <c r="BJ561" s="14">
        <f t="shared" si="25"/>
        <v>55.66231208</v>
      </c>
      <c r="BK561" s="14">
        <f t="shared" si="26"/>
        <v>51.39922812</v>
      </c>
      <c r="BL561" s="14">
        <f t="shared" si="27"/>
        <v>4.263083954</v>
      </c>
      <c r="BM561" s="19">
        <v>43.0</v>
      </c>
      <c r="BN561" s="19">
        <v>40.0</v>
      </c>
      <c r="BO561" s="26">
        <v>566.0</v>
      </c>
      <c r="BP561" s="26">
        <v>549.0</v>
      </c>
      <c r="BQ561" s="19">
        <v>228.0</v>
      </c>
      <c r="BR561" s="19">
        <v>215.0</v>
      </c>
      <c r="BS561" s="19">
        <v>312.0</v>
      </c>
      <c r="BT561" s="19">
        <v>257.0</v>
      </c>
      <c r="BU561" s="19">
        <v>559.0</v>
      </c>
      <c r="BV561" s="19">
        <v>534.0</v>
      </c>
      <c r="BW561" s="13">
        <f t="shared" si="28"/>
        <v>0.5114364135</v>
      </c>
      <c r="BX561" s="14">
        <v>-0.4</v>
      </c>
      <c r="BY561" s="29">
        <f t="shared" si="29"/>
        <v>0.2907796059</v>
      </c>
      <c r="BZ561" s="18">
        <f t="shared" si="30"/>
        <v>2.165355293</v>
      </c>
      <c r="CA561" s="18">
        <f t="shared" si="31"/>
        <v>2.218168837</v>
      </c>
      <c r="CB561" s="14">
        <f t="shared" si="32"/>
        <v>29.83965221</v>
      </c>
      <c r="CC561" s="14">
        <f t="shared" si="33"/>
        <v>28.30805944</v>
      </c>
      <c r="CD561" s="14">
        <f t="shared" si="34"/>
        <v>55.55984801</v>
      </c>
      <c r="CE561" s="14">
        <f t="shared" si="35"/>
        <v>51.31716</v>
      </c>
      <c r="CF561" s="14">
        <f t="shared" si="36"/>
        <v>0.02039594033</v>
      </c>
      <c r="CG561" s="7">
        <v>3408.216667</v>
      </c>
      <c r="CH561" s="7">
        <v>123.0</v>
      </c>
      <c r="CI561" s="7">
        <v>126.0</v>
      </c>
      <c r="CJ561" s="26">
        <v>1572.0</v>
      </c>
      <c r="CK561" s="7">
        <v>1482.0</v>
      </c>
      <c r="CL561" s="7">
        <v>642.0</v>
      </c>
      <c r="CM561" s="7">
        <v>582.0</v>
      </c>
      <c r="CN561" s="7">
        <v>819.0</v>
      </c>
      <c r="CO561" s="7">
        <v>725.0</v>
      </c>
      <c r="CP561" s="19">
        <v>18.0</v>
      </c>
      <c r="CQ561" s="19">
        <v>4.0</v>
      </c>
      <c r="CR561" s="26">
        <f t="shared" si="37"/>
        <v>-14</v>
      </c>
      <c r="CS561" s="18">
        <f t="shared" si="38"/>
        <v>0.8120911347</v>
      </c>
      <c r="CT561" s="18">
        <f t="shared" si="39"/>
        <v>0.1804646966</v>
      </c>
      <c r="CU561" s="18">
        <f t="shared" si="40"/>
        <v>-0.6316264381</v>
      </c>
      <c r="CV561" s="30">
        <v>47.91</v>
      </c>
      <c r="CW561" s="30">
        <v>44.83</v>
      </c>
      <c r="CX561" s="30">
        <v>36.82</v>
      </c>
      <c r="CY561" s="30">
        <v>52.07</v>
      </c>
      <c r="CZ561" s="30">
        <v>47.84</v>
      </c>
      <c r="DA561" s="30">
        <v>51.87</v>
      </c>
      <c r="DB561" s="7">
        <v>0.0</v>
      </c>
      <c r="DC561" s="7">
        <v>1.0</v>
      </c>
      <c r="DD561" s="13">
        <f t="shared" si="41"/>
        <v>0</v>
      </c>
      <c r="DE561" s="7">
        <v>0.01</v>
      </c>
      <c r="DF561" s="7">
        <v>0.24</v>
      </c>
      <c r="DG561" s="7">
        <v>0.0</v>
      </c>
      <c r="DH561" s="7">
        <v>0.0</v>
      </c>
      <c r="DI561" s="7">
        <v>1.0</v>
      </c>
      <c r="DJ561" s="8" t="s">
        <v>4788</v>
      </c>
      <c r="DK561" s="7" t="s">
        <v>4789</v>
      </c>
    </row>
    <row r="562" ht="12.75" customHeight="1">
      <c r="A562" s="7" t="s">
        <v>2056</v>
      </c>
      <c r="B562" s="7" t="s">
        <v>2553</v>
      </c>
      <c r="C562" s="8" t="s">
        <v>158</v>
      </c>
      <c r="D562" s="9" t="s">
        <v>174</v>
      </c>
      <c r="E562" s="7">
        <v>27.0</v>
      </c>
      <c r="F562" s="7">
        <v>2.0</v>
      </c>
      <c r="G562" s="7">
        <v>2.0</v>
      </c>
      <c r="H562" s="24">
        <f t="shared" si="1"/>
        <v>4</v>
      </c>
      <c r="I562" s="25">
        <f t="shared" si="2"/>
        <v>0.7064710788</v>
      </c>
      <c r="J562" s="19">
        <v>2.0</v>
      </c>
      <c r="K562" s="19">
        <v>0.0</v>
      </c>
      <c r="L562" s="19">
        <v>2.0</v>
      </c>
      <c r="M562" s="19">
        <v>32.0</v>
      </c>
      <c r="N562" s="19">
        <v>13.0</v>
      </c>
      <c r="O562" s="19">
        <v>24.0</v>
      </c>
      <c r="P562" s="19">
        <v>20.0</v>
      </c>
      <c r="Q562" s="10">
        <f t="shared" si="3"/>
        <v>0.0625</v>
      </c>
      <c r="R562" s="10">
        <f t="shared" si="4"/>
        <v>0.02898550725</v>
      </c>
      <c r="S562" s="7">
        <v>20383.0</v>
      </c>
      <c r="T562" s="14">
        <f t="shared" si="5"/>
        <v>12.58209877</v>
      </c>
      <c r="U562" s="14">
        <v>331.14</v>
      </c>
      <c r="V562" s="14">
        <f t="shared" si="6"/>
        <v>12.26444444</v>
      </c>
      <c r="W562" s="14">
        <v>962.59</v>
      </c>
      <c r="X562" s="14">
        <f t="shared" si="7"/>
        <v>35.65148148</v>
      </c>
      <c r="Y562" s="13">
        <f t="shared" si="8"/>
        <v>0.25595758</v>
      </c>
      <c r="Z562" s="12">
        <f t="shared" si="9"/>
        <v>0</v>
      </c>
      <c r="AA562" s="19">
        <v>21.0</v>
      </c>
      <c r="AB562" s="19">
        <v>41.0</v>
      </c>
      <c r="AC562" s="19">
        <v>31.0</v>
      </c>
      <c r="AD562" s="19">
        <v>11.0</v>
      </c>
      <c r="AE562" s="19">
        <v>3.0</v>
      </c>
      <c r="AF562" s="10">
        <f t="shared" si="10"/>
        <v>0.1818181818</v>
      </c>
      <c r="AG562" s="10">
        <f t="shared" si="11"/>
        <v>0.1818181818</v>
      </c>
      <c r="AH562" s="10">
        <f t="shared" si="12"/>
        <v>0.3636363636</v>
      </c>
      <c r="AI562" s="19">
        <v>105.0</v>
      </c>
      <c r="AJ562" s="13">
        <f t="shared" si="13"/>
        <v>0.3333333333</v>
      </c>
      <c r="AK562" s="19">
        <v>86.0</v>
      </c>
      <c r="AL562" s="13">
        <f t="shared" si="14"/>
        <v>0.273015873</v>
      </c>
      <c r="AM562" s="19">
        <v>124.0</v>
      </c>
      <c r="AN562" s="13">
        <f t="shared" si="15"/>
        <v>0.3936507937</v>
      </c>
      <c r="AO562" s="13">
        <f t="shared" si="16"/>
        <v>0.5497382199</v>
      </c>
      <c r="AP562" s="8">
        <v>8.0</v>
      </c>
      <c r="AQ562" s="14">
        <v>10.36</v>
      </c>
      <c r="AR562" s="19">
        <v>16.77</v>
      </c>
      <c r="AS562" s="26">
        <v>7.0</v>
      </c>
      <c r="AT562" s="27">
        <v>-1.313</v>
      </c>
      <c r="AU562" s="8">
        <v>8.0</v>
      </c>
      <c r="AV562" s="27">
        <v>-0.547</v>
      </c>
      <c r="AW562" s="19">
        <v>49.9</v>
      </c>
      <c r="AX562" s="19">
        <v>15.32</v>
      </c>
      <c r="AY562" s="27">
        <v>0.725</v>
      </c>
      <c r="AZ562" s="27">
        <v>-2.182</v>
      </c>
      <c r="BA562" s="19">
        <v>47.98</v>
      </c>
      <c r="BB562" s="13">
        <f t="shared" si="17"/>
        <v>0.07284768212</v>
      </c>
      <c r="BC562" s="28">
        <f t="shared" si="18"/>
        <v>0.9264705882</v>
      </c>
      <c r="BD562" s="26">
        <f t="shared" si="19"/>
        <v>999.3182704</v>
      </c>
      <c r="BE562" s="13">
        <f t="shared" si="20"/>
        <v>-0.0006817296455</v>
      </c>
      <c r="BF562" s="18">
        <f t="shared" si="21"/>
        <v>1.993114695</v>
      </c>
      <c r="BG562" s="18">
        <f t="shared" si="22"/>
        <v>1.81192245</v>
      </c>
      <c r="BH562" s="14">
        <f t="shared" si="23"/>
        <v>27.36002899</v>
      </c>
      <c r="BI562" s="14">
        <f t="shared" si="24"/>
        <v>24.64214532</v>
      </c>
      <c r="BJ562" s="14">
        <f t="shared" si="25"/>
        <v>55.44482696</v>
      </c>
      <c r="BK562" s="14">
        <f t="shared" si="26"/>
        <v>48.92190614</v>
      </c>
      <c r="BL562" s="14">
        <f t="shared" si="27"/>
        <v>6.522920819</v>
      </c>
      <c r="BM562" s="19">
        <v>11.0</v>
      </c>
      <c r="BN562" s="19">
        <v>10.0</v>
      </c>
      <c r="BO562" s="26">
        <v>140.0</v>
      </c>
      <c r="BP562" s="26">
        <v>126.0</v>
      </c>
      <c r="BQ562" s="19">
        <v>57.0</v>
      </c>
      <c r="BR562" s="19">
        <v>54.0</v>
      </c>
      <c r="BS562" s="19">
        <v>98.0</v>
      </c>
      <c r="BT562" s="19">
        <v>80.0</v>
      </c>
      <c r="BU562" s="19">
        <v>156.0</v>
      </c>
      <c r="BV562" s="19">
        <v>124.0</v>
      </c>
      <c r="BW562" s="13">
        <f t="shared" si="28"/>
        <v>0.5571428571</v>
      </c>
      <c r="BX562" s="14">
        <v>7.87</v>
      </c>
      <c r="BY562" s="29">
        <f t="shared" si="29"/>
        <v>6.874203542</v>
      </c>
      <c r="BZ562" s="18">
        <f t="shared" si="30"/>
        <v>2.416450451</v>
      </c>
      <c r="CA562" s="18">
        <f t="shared" si="31"/>
        <v>2.695271657</v>
      </c>
      <c r="CB562" s="14">
        <f t="shared" si="32"/>
        <v>28.1144716</v>
      </c>
      <c r="CC562" s="14">
        <f t="shared" si="33"/>
        <v>28.3003524</v>
      </c>
      <c r="CD562" s="14">
        <f t="shared" si="34"/>
        <v>53.16190993</v>
      </c>
      <c r="CE562" s="14">
        <f t="shared" si="35"/>
        <v>56.08953259</v>
      </c>
      <c r="CF562" s="14">
        <f t="shared" si="36"/>
        <v>9.450543481</v>
      </c>
      <c r="CG562" s="7">
        <v>1291.15</v>
      </c>
      <c r="CH562" s="7">
        <v>52.0</v>
      </c>
      <c r="CI562" s="7">
        <v>58.0</v>
      </c>
      <c r="CJ562" s="26">
        <v>553.0</v>
      </c>
      <c r="CK562" s="7">
        <v>551.0</v>
      </c>
      <c r="CL562" s="7">
        <v>211.0</v>
      </c>
      <c r="CM562" s="7">
        <v>273.0</v>
      </c>
      <c r="CN562" s="7">
        <v>328.0</v>
      </c>
      <c r="CO562" s="7">
        <v>325.0</v>
      </c>
      <c r="CP562" s="19">
        <v>3.0</v>
      </c>
      <c r="CQ562" s="19">
        <v>2.0</v>
      </c>
      <c r="CR562" s="26">
        <f t="shared" si="37"/>
        <v>-1</v>
      </c>
      <c r="CS562" s="18">
        <f t="shared" si="38"/>
        <v>0.5298533091</v>
      </c>
      <c r="CT562" s="18">
        <f t="shared" si="39"/>
        <v>0.3532355394</v>
      </c>
      <c r="CU562" s="18">
        <f t="shared" si="40"/>
        <v>-0.1766177697</v>
      </c>
      <c r="CV562" s="30">
        <v>11.58</v>
      </c>
      <c r="CW562" s="30">
        <v>11.03</v>
      </c>
      <c r="CX562" s="30">
        <v>13.11</v>
      </c>
      <c r="CY562" s="30">
        <v>20.73</v>
      </c>
      <c r="CZ562" s="30">
        <v>12.59</v>
      </c>
      <c r="DA562" s="30">
        <v>14.17</v>
      </c>
      <c r="DB562" s="7">
        <v>0.0</v>
      </c>
      <c r="DC562" s="7">
        <v>0.0</v>
      </c>
      <c r="DD562" s="13" t="str">
        <f t="shared" si="41"/>
        <v> </v>
      </c>
      <c r="DE562" s="7">
        <v>0.0</v>
      </c>
      <c r="DF562" s="7">
        <v>0.0</v>
      </c>
      <c r="DG562" s="7">
        <v>0.0</v>
      </c>
      <c r="DH562" s="7">
        <v>0.0</v>
      </c>
      <c r="DI562" s="7">
        <v>0.0</v>
      </c>
      <c r="DJ562" s="8" t="s">
        <v>4790</v>
      </c>
      <c r="DK562" s="7" t="s">
        <v>4791</v>
      </c>
    </row>
    <row r="563" ht="12.75" customHeight="1">
      <c r="A563" s="7" t="s">
        <v>2557</v>
      </c>
      <c r="B563" s="7" t="s">
        <v>2558</v>
      </c>
      <c r="C563" s="8" t="s">
        <v>215</v>
      </c>
      <c r="D563" s="9" t="s">
        <v>260</v>
      </c>
      <c r="E563" s="7">
        <v>80.0</v>
      </c>
      <c r="F563" s="7">
        <v>13.0</v>
      </c>
      <c r="G563" s="7">
        <v>18.0</v>
      </c>
      <c r="H563" s="24">
        <f t="shared" si="1"/>
        <v>31</v>
      </c>
      <c r="I563" s="25">
        <f t="shared" si="2"/>
        <v>1.892359345</v>
      </c>
      <c r="J563" s="19">
        <v>11.0</v>
      </c>
      <c r="K563" s="19">
        <v>9.0</v>
      </c>
      <c r="L563" s="19">
        <v>7.0</v>
      </c>
      <c r="M563" s="19">
        <v>79.0</v>
      </c>
      <c r="N563" s="19">
        <v>29.0</v>
      </c>
      <c r="O563" s="19">
        <v>34.0</v>
      </c>
      <c r="P563" s="19">
        <v>105.0</v>
      </c>
      <c r="Q563" s="10">
        <f t="shared" si="3"/>
        <v>0.164556962</v>
      </c>
      <c r="R563" s="10">
        <f t="shared" si="4"/>
        <v>0.09154929577</v>
      </c>
      <c r="S563" s="7">
        <v>58974.0</v>
      </c>
      <c r="T563" s="14">
        <f t="shared" si="5"/>
        <v>12.28625</v>
      </c>
      <c r="U563" s="14">
        <v>936.07</v>
      </c>
      <c r="V563" s="14">
        <f t="shared" si="6"/>
        <v>11.700875</v>
      </c>
      <c r="W563" s="14">
        <v>2792.88</v>
      </c>
      <c r="X563" s="14">
        <f t="shared" si="7"/>
        <v>34.911</v>
      </c>
      <c r="Y563" s="13">
        <f t="shared" si="8"/>
        <v>0.2510277692</v>
      </c>
      <c r="Z563" s="12">
        <f t="shared" si="9"/>
        <v>105.1463415</v>
      </c>
      <c r="AA563" s="19">
        <v>30.0</v>
      </c>
      <c r="AB563" s="19">
        <v>45.0</v>
      </c>
      <c r="AC563" s="19">
        <v>98.0</v>
      </c>
      <c r="AD563" s="19">
        <v>12.0</v>
      </c>
      <c r="AE563" s="19">
        <v>13.0</v>
      </c>
      <c r="AF563" s="10">
        <f t="shared" si="10"/>
        <v>0.2682926829</v>
      </c>
      <c r="AG563" s="10">
        <f t="shared" si="11"/>
        <v>0.3902439024</v>
      </c>
      <c r="AH563" s="10">
        <f t="shared" si="12"/>
        <v>0.6585365854</v>
      </c>
      <c r="AI563" s="19">
        <v>271.0</v>
      </c>
      <c r="AJ563" s="13">
        <f t="shared" si="13"/>
        <v>0.327294686</v>
      </c>
      <c r="AK563" s="19">
        <v>247.0</v>
      </c>
      <c r="AL563" s="13">
        <f t="shared" si="14"/>
        <v>0.2983091787</v>
      </c>
      <c r="AM563" s="19">
        <v>310.0</v>
      </c>
      <c r="AN563" s="13">
        <f t="shared" si="15"/>
        <v>0.3743961353</v>
      </c>
      <c r="AO563" s="13">
        <f t="shared" si="16"/>
        <v>0.5231660232</v>
      </c>
      <c r="AP563" s="8">
        <v>8.0</v>
      </c>
      <c r="AQ563" s="14">
        <v>0.22</v>
      </c>
      <c r="AR563" s="19">
        <v>17.19</v>
      </c>
      <c r="AS563" s="26">
        <v>10.0</v>
      </c>
      <c r="AT563" s="27">
        <v>-0.376</v>
      </c>
      <c r="AU563" s="8">
        <v>14.0</v>
      </c>
      <c r="AV563" s="27">
        <v>-0.781</v>
      </c>
      <c r="AW563" s="19">
        <v>49.48</v>
      </c>
      <c r="AX563" s="19">
        <v>17.45</v>
      </c>
      <c r="AY563" s="27">
        <v>-0.112</v>
      </c>
      <c r="AZ563" s="27">
        <v>3.876</v>
      </c>
      <c r="BA563" s="19">
        <v>51.36</v>
      </c>
      <c r="BB563" s="13">
        <f t="shared" si="17"/>
        <v>0.08559498956</v>
      </c>
      <c r="BC563" s="28">
        <f t="shared" si="18"/>
        <v>0.9388753056</v>
      </c>
      <c r="BD563" s="26">
        <f t="shared" si="19"/>
        <v>1024.470295</v>
      </c>
      <c r="BE563" s="13">
        <f t="shared" si="20"/>
        <v>0.02447029519</v>
      </c>
      <c r="BF563" s="18">
        <f t="shared" si="21"/>
        <v>2.628008589</v>
      </c>
      <c r="BG563" s="18">
        <f t="shared" si="22"/>
        <v>1.602444262</v>
      </c>
      <c r="BH563" s="14">
        <f t="shared" si="23"/>
        <v>30.70283205</v>
      </c>
      <c r="BI563" s="14">
        <f t="shared" si="24"/>
        <v>26.21598812</v>
      </c>
      <c r="BJ563" s="14">
        <f t="shared" si="25"/>
        <v>58.13667781</v>
      </c>
      <c r="BK563" s="14">
        <f t="shared" si="26"/>
        <v>47.3041546</v>
      </c>
      <c r="BL563" s="14">
        <f t="shared" si="27"/>
        <v>10.83252321</v>
      </c>
      <c r="BM563" s="19">
        <v>41.0</v>
      </c>
      <c r="BN563" s="19">
        <v>25.0</v>
      </c>
      <c r="BO563" s="26">
        <v>438.0</v>
      </c>
      <c r="BP563" s="26">
        <v>384.0</v>
      </c>
      <c r="BQ563" s="19">
        <v>193.0</v>
      </c>
      <c r="BR563" s="19">
        <v>156.0</v>
      </c>
      <c r="BS563" s="19">
        <v>235.0</v>
      </c>
      <c r="BT563" s="19">
        <v>173.0</v>
      </c>
      <c r="BU563" s="19">
        <v>437.0</v>
      </c>
      <c r="BV563" s="19">
        <v>353.0</v>
      </c>
      <c r="BW563" s="13">
        <f t="shared" si="28"/>
        <v>0.553164557</v>
      </c>
      <c r="BX563" s="14">
        <v>3.67</v>
      </c>
      <c r="BY563" s="29">
        <f t="shared" si="29"/>
        <v>5.529538653</v>
      </c>
      <c r="BZ563" s="18">
        <f t="shared" si="30"/>
        <v>2.253500975</v>
      </c>
      <c r="CA563" s="18">
        <f t="shared" si="31"/>
        <v>1.915475829</v>
      </c>
      <c r="CB563" s="14">
        <f t="shared" si="32"/>
        <v>29.31160911</v>
      </c>
      <c r="CC563" s="14">
        <f t="shared" si="33"/>
        <v>27.75025486</v>
      </c>
      <c r="CD563" s="14">
        <f t="shared" si="34"/>
        <v>55.70976339</v>
      </c>
      <c r="CE563" s="14">
        <f t="shared" si="35"/>
        <v>51.12227926</v>
      </c>
      <c r="CF563" s="14">
        <f t="shared" si="36"/>
        <v>6.245039081</v>
      </c>
      <c r="CG563" s="7">
        <v>3727.533333</v>
      </c>
      <c r="CH563" s="7">
        <v>140.0</v>
      </c>
      <c r="CI563" s="7">
        <v>119.0</v>
      </c>
      <c r="CJ563" s="26">
        <v>1681.0</v>
      </c>
      <c r="CK563" s="7">
        <v>1605.0</v>
      </c>
      <c r="CL563" s="7">
        <v>740.0</v>
      </c>
      <c r="CM563" s="7">
        <v>692.0</v>
      </c>
      <c r="CN563" s="7">
        <v>900.0</v>
      </c>
      <c r="CO563" s="7">
        <v>760.0</v>
      </c>
      <c r="CP563" s="19">
        <v>9.0</v>
      </c>
      <c r="CQ563" s="19">
        <v>12.0</v>
      </c>
      <c r="CR563" s="26">
        <f t="shared" si="37"/>
        <v>3</v>
      </c>
      <c r="CS563" s="18">
        <f t="shared" si="38"/>
        <v>0.5493946485</v>
      </c>
      <c r="CT563" s="18">
        <f t="shared" si="39"/>
        <v>0.732526198</v>
      </c>
      <c r="CU563" s="18">
        <f t="shared" si="40"/>
        <v>0.1831315495</v>
      </c>
      <c r="CV563" s="30">
        <v>38.0</v>
      </c>
      <c r="CW563" s="30">
        <v>29.74</v>
      </c>
      <c r="CX563" s="30">
        <v>36.87</v>
      </c>
      <c r="CY563" s="30">
        <v>44.31</v>
      </c>
      <c r="CZ563" s="30">
        <v>36.77</v>
      </c>
      <c r="DA563" s="30">
        <v>39.47</v>
      </c>
      <c r="DB563" s="7">
        <v>158.0</v>
      </c>
      <c r="DC563" s="7">
        <v>192.0</v>
      </c>
      <c r="DD563" s="13">
        <f t="shared" si="41"/>
        <v>0.4514285714</v>
      </c>
      <c r="DE563" s="7">
        <v>-2.1</v>
      </c>
      <c r="DF563" s="7">
        <v>-7.38</v>
      </c>
      <c r="DG563" s="7">
        <v>94.0</v>
      </c>
      <c r="DH563" s="7">
        <v>161.0</v>
      </c>
      <c r="DI563" s="7">
        <v>80.0</v>
      </c>
      <c r="DJ563" s="8" t="s">
        <v>4792</v>
      </c>
      <c r="DK563" s="7" t="s">
        <v>4793</v>
      </c>
    </row>
    <row r="564" ht="12.75" customHeight="1">
      <c r="A564" s="7" t="s">
        <v>2560</v>
      </c>
      <c r="B564" s="7" t="s">
        <v>2561</v>
      </c>
      <c r="C564" s="8" t="s">
        <v>610</v>
      </c>
      <c r="D564" s="9" t="s">
        <v>255</v>
      </c>
      <c r="E564" s="7">
        <v>60.0</v>
      </c>
      <c r="F564" s="7">
        <v>11.0</v>
      </c>
      <c r="G564" s="7">
        <v>18.0</v>
      </c>
      <c r="H564" s="24">
        <f t="shared" si="1"/>
        <v>29</v>
      </c>
      <c r="I564" s="25">
        <f t="shared" si="2"/>
        <v>2.156267427</v>
      </c>
      <c r="J564" s="19">
        <v>8.0</v>
      </c>
      <c r="K564" s="19">
        <v>8.0</v>
      </c>
      <c r="L564" s="19">
        <v>7.0</v>
      </c>
      <c r="M564" s="19">
        <v>121.0</v>
      </c>
      <c r="N564" s="19">
        <v>60.0</v>
      </c>
      <c r="O564" s="19">
        <v>56.0</v>
      </c>
      <c r="P564" s="19">
        <v>116.0</v>
      </c>
      <c r="Q564" s="10">
        <f t="shared" si="3"/>
        <v>0.09090909091</v>
      </c>
      <c r="R564" s="10">
        <f t="shared" si="4"/>
        <v>0.04641350211</v>
      </c>
      <c r="S564" s="7">
        <v>48417.0</v>
      </c>
      <c r="T564" s="14">
        <f t="shared" si="5"/>
        <v>13.44916667</v>
      </c>
      <c r="U564" s="14">
        <v>766.51</v>
      </c>
      <c r="V564" s="14">
        <f t="shared" si="6"/>
        <v>12.77516667</v>
      </c>
      <c r="W564" s="14">
        <v>2159.22</v>
      </c>
      <c r="X564" s="14">
        <f t="shared" si="7"/>
        <v>35.987</v>
      </c>
      <c r="Y564" s="13">
        <f t="shared" si="8"/>
        <v>0.2619893155</v>
      </c>
      <c r="Z564" s="12">
        <f t="shared" si="9"/>
        <v>80.22857143</v>
      </c>
      <c r="AA564" s="19">
        <v>18.0</v>
      </c>
      <c r="AB564" s="19">
        <v>65.0</v>
      </c>
      <c r="AC564" s="19">
        <v>41.0</v>
      </c>
      <c r="AD564" s="19">
        <v>30.0</v>
      </c>
      <c r="AE564" s="19">
        <v>35.0</v>
      </c>
      <c r="AF564" s="10">
        <f t="shared" si="10"/>
        <v>0.2285714286</v>
      </c>
      <c r="AG564" s="10">
        <f t="shared" si="11"/>
        <v>0.4285714286</v>
      </c>
      <c r="AH564" s="10">
        <f t="shared" si="12"/>
        <v>0.6571428571</v>
      </c>
      <c r="AI564" s="19">
        <v>323.0</v>
      </c>
      <c r="AJ564" s="13">
        <f t="shared" si="13"/>
        <v>0.3760186263</v>
      </c>
      <c r="AK564" s="19">
        <v>222.0</v>
      </c>
      <c r="AL564" s="13">
        <f t="shared" si="14"/>
        <v>0.2584400466</v>
      </c>
      <c r="AM564" s="19">
        <v>314.0</v>
      </c>
      <c r="AN564" s="13">
        <f t="shared" si="15"/>
        <v>0.3655413271</v>
      </c>
      <c r="AO564" s="13">
        <f t="shared" si="16"/>
        <v>0.5926605505</v>
      </c>
      <c r="AP564" s="8">
        <v>11.0</v>
      </c>
      <c r="AQ564" s="14">
        <v>13.66</v>
      </c>
      <c r="AR564" s="19">
        <v>17.94</v>
      </c>
      <c r="AS564" s="26">
        <v>1.0</v>
      </c>
      <c r="AT564" s="27">
        <v>0.517</v>
      </c>
      <c r="AU564" s="8">
        <v>8.0</v>
      </c>
      <c r="AV564" s="27">
        <v>0.645</v>
      </c>
      <c r="AW564" s="19">
        <v>50.49</v>
      </c>
      <c r="AX564" s="19">
        <v>18.37</v>
      </c>
      <c r="AY564" s="27">
        <v>1.706</v>
      </c>
      <c r="AZ564" s="27">
        <v>-4.022</v>
      </c>
      <c r="BA564" s="19">
        <v>48.18</v>
      </c>
      <c r="BB564" s="13">
        <f t="shared" si="17"/>
        <v>0.09971509972</v>
      </c>
      <c r="BC564" s="28">
        <f t="shared" si="18"/>
        <v>0.9348370927</v>
      </c>
      <c r="BD564" s="26">
        <f t="shared" si="19"/>
        <v>1034.552192</v>
      </c>
      <c r="BE564" s="13">
        <f t="shared" si="20"/>
        <v>0.03455219245</v>
      </c>
      <c r="BF564" s="18">
        <f t="shared" si="21"/>
        <v>2.739690285</v>
      </c>
      <c r="BG564" s="18">
        <f t="shared" si="22"/>
        <v>2.035198497</v>
      </c>
      <c r="BH564" s="14">
        <f t="shared" si="23"/>
        <v>27.47517971</v>
      </c>
      <c r="BI564" s="14">
        <f t="shared" si="24"/>
        <v>31.23246924</v>
      </c>
      <c r="BJ564" s="14">
        <f t="shared" si="25"/>
        <v>54.40242136</v>
      </c>
      <c r="BK564" s="14">
        <f t="shared" si="26"/>
        <v>60.82112432</v>
      </c>
      <c r="BL564" s="14">
        <f t="shared" si="27"/>
        <v>-6.418702952</v>
      </c>
      <c r="BM564" s="19">
        <v>35.0</v>
      </c>
      <c r="BN564" s="19">
        <v>26.0</v>
      </c>
      <c r="BO564" s="26">
        <v>316.0</v>
      </c>
      <c r="BP564" s="26">
        <v>373.0</v>
      </c>
      <c r="BQ564" s="19">
        <v>162.0</v>
      </c>
      <c r="BR564" s="19">
        <v>165.0</v>
      </c>
      <c r="BS564" s="19">
        <v>182.0</v>
      </c>
      <c r="BT564" s="19">
        <v>213.0</v>
      </c>
      <c r="BU564" s="19">
        <v>323.0</v>
      </c>
      <c r="BV564" s="19">
        <v>351.0</v>
      </c>
      <c r="BW564" s="13">
        <f t="shared" si="28"/>
        <v>0.4792284866</v>
      </c>
      <c r="BX564" s="14">
        <v>1.14</v>
      </c>
      <c r="BY564" s="29">
        <f t="shared" si="29"/>
        <v>-4.065556163</v>
      </c>
      <c r="BZ564" s="18">
        <f t="shared" si="30"/>
        <v>2.50038428</v>
      </c>
      <c r="CA564" s="18">
        <f t="shared" si="31"/>
        <v>2.090485218</v>
      </c>
      <c r="CB564" s="14">
        <f t="shared" si="32"/>
        <v>27.21729774</v>
      </c>
      <c r="CC564" s="14">
        <f t="shared" si="33"/>
        <v>29.67669211</v>
      </c>
      <c r="CD564" s="14">
        <f t="shared" si="34"/>
        <v>51.68827176</v>
      </c>
      <c r="CE564" s="14">
        <f t="shared" si="35"/>
        <v>57.01695957</v>
      </c>
      <c r="CF564" s="14">
        <f t="shared" si="36"/>
        <v>-1.090015142</v>
      </c>
      <c r="CG564" s="7">
        <v>2927.55</v>
      </c>
      <c r="CH564" s="7">
        <v>122.0</v>
      </c>
      <c r="CI564" s="7">
        <v>102.0</v>
      </c>
      <c r="CJ564" s="26">
        <v>1206.0</v>
      </c>
      <c r="CK564" s="7">
        <v>1346.0</v>
      </c>
      <c r="CL564" s="7">
        <v>543.0</v>
      </c>
      <c r="CM564" s="7">
        <v>583.0</v>
      </c>
      <c r="CN564" s="7">
        <v>651.0</v>
      </c>
      <c r="CO564" s="7">
        <v>751.0</v>
      </c>
      <c r="CP564" s="19">
        <v>12.0</v>
      </c>
      <c r="CQ564" s="19">
        <v>17.0</v>
      </c>
      <c r="CR564" s="26">
        <f t="shared" si="37"/>
        <v>5</v>
      </c>
      <c r="CS564" s="18">
        <f t="shared" si="38"/>
        <v>0.8922485904</v>
      </c>
      <c r="CT564" s="18">
        <f t="shared" si="39"/>
        <v>1.264018836</v>
      </c>
      <c r="CU564" s="18">
        <f t="shared" si="40"/>
        <v>0.371770246</v>
      </c>
      <c r="CV564" s="30">
        <v>30.47</v>
      </c>
      <c r="CW564" s="30">
        <v>32.39</v>
      </c>
      <c r="CX564" s="30">
        <v>34.64</v>
      </c>
      <c r="CY564" s="30">
        <v>30.26</v>
      </c>
      <c r="CZ564" s="30">
        <v>30.97</v>
      </c>
      <c r="DA564" s="30">
        <v>33.99</v>
      </c>
      <c r="DB564" s="7">
        <v>0.0</v>
      </c>
      <c r="DC564" s="7">
        <v>0.0</v>
      </c>
      <c r="DD564" s="13" t="str">
        <f t="shared" si="41"/>
        <v> </v>
      </c>
      <c r="DE564" s="7">
        <v>0.0</v>
      </c>
      <c r="DF564" s="7">
        <v>0.0</v>
      </c>
      <c r="DG564" s="7">
        <v>0.0</v>
      </c>
      <c r="DH564" s="7">
        <v>0.0</v>
      </c>
      <c r="DI564" s="7">
        <v>0.0</v>
      </c>
      <c r="DJ564" s="8" t="s">
        <v>4794</v>
      </c>
      <c r="DK564" s="7" t="s">
        <v>4795</v>
      </c>
    </row>
    <row r="565" ht="12.75" customHeight="1">
      <c r="A565" s="7" t="s">
        <v>2566</v>
      </c>
      <c r="B565" s="7" t="s">
        <v>2561</v>
      </c>
      <c r="C565" s="8" t="s">
        <v>685</v>
      </c>
      <c r="D565" s="9" t="s">
        <v>275</v>
      </c>
      <c r="E565" s="7">
        <v>64.0</v>
      </c>
      <c r="F565" s="7">
        <v>7.0</v>
      </c>
      <c r="G565" s="7">
        <v>9.0</v>
      </c>
      <c r="H565" s="24">
        <f t="shared" si="1"/>
        <v>16</v>
      </c>
      <c r="I565" s="25">
        <f t="shared" si="2"/>
        <v>1.354847815</v>
      </c>
      <c r="J565" s="19">
        <v>7.0</v>
      </c>
      <c r="K565" s="19">
        <v>3.0</v>
      </c>
      <c r="L565" s="19">
        <v>5.0</v>
      </c>
      <c r="M565" s="19">
        <v>57.0</v>
      </c>
      <c r="N565" s="19">
        <v>19.0</v>
      </c>
      <c r="O565" s="19">
        <v>22.0</v>
      </c>
      <c r="P565" s="19">
        <v>71.0</v>
      </c>
      <c r="Q565" s="10">
        <f t="shared" si="3"/>
        <v>0.1228070175</v>
      </c>
      <c r="R565" s="10">
        <f t="shared" si="4"/>
        <v>0.07142857143</v>
      </c>
      <c r="S565" s="7">
        <v>42514.0</v>
      </c>
      <c r="T565" s="14">
        <f t="shared" si="5"/>
        <v>11.07135417</v>
      </c>
      <c r="U565" s="14">
        <v>684.07</v>
      </c>
      <c r="V565" s="14">
        <f t="shared" si="6"/>
        <v>10.68859375</v>
      </c>
      <c r="W565" s="14">
        <v>2481.87</v>
      </c>
      <c r="X565" s="14">
        <f t="shared" si="7"/>
        <v>38.77921875</v>
      </c>
      <c r="Y565" s="13">
        <f t="shared" si="8"/>
        <v>0.216071688</v>
      </c>
      <c r="Z565" s="12">
        <f t="shared" si="9"/>
        <v>43.5</v>
      </c>
      <c r="AA565" s="19">
        <v>17.0</v>
      </c>
      <c r="AB565" s="19">
        <v>55.0</v>
      </c>
      <c r="AC565" s="19">
        <v>95.0</v>
      </c>
      <c r="AD565" s="19">
        <v>12.0</v>
      </c>
      <c r="AE565" s="19">
        <v>41.0</v>
      </c>
      <c r="AF565" s="10">
        <f t="shared" si="10"/>
        <v>0.35</v>
      </c>
      <c r="AG565" s="10">
        <f t="shared" si="11"/>
        <v>0.4</v>
      </c>
      <c r="AH565" s="10">
        <f t="shared" si="12"/>
        <v>0.75</v>
      </c>
      <c r="AI565" s="19">
        <v>214.0</v>
      </c>
      <c r="AJ565" s="13">
        <f t="shared" si="13"/>
        <v>0.3651877133</v>
      </c>
      <c r="AK565" s="19">
        <v>172.0</v>
      </c>
      <c r="AL565" s="13">
        <f t="shared" si="14"/>
        <v>0.2935153584</v>
      </c>
      <c r="AM565" s="19">
        <v>200.0</v>
      </c>
      <c r="AN565" s="13">
        <f t="shared" si="15"/>
        <v>0.3412969283</v>
      </c>
      <c r="AO565" s="13">
        <f t="shared" si="16"/>
        <v>0.5544041451</v>
      </c>
      <c r="AP565" s="8">
        <v>11.0</v>
      </c>
      <c r="AQ565" s="14">
        <v>3.87</v>
      </c>
      <c r="AR565" s="19">
        <v>16.94</v>
      </c>
      <c r="AS565" s="26">
        <v>10.0</v>
      </c>
      <c r="AT565" s="27">
        <v>-0.5660000000000001</v>
      </c>
      <c r="AU565" s="8">
        <v>10.0</v>
      </c>
      <c r="AV565" s="27">
        <v>-1.031</v>
      </c>
      <c r="AW565" s="19">
        <v>49.61</v>
      </c>
      <c r="AX565" s="19">
        <v>16.87</v>
      </c>
      <c r="AY565" s="27">
        <v>-1.449</v>
      </c>
      <c r="AZ565" s="27">
        <v>1.5979999999999999</v>
      </c>
      <c r="BA565" s="19">
        <v>51.35</v>
      </c>
      <c r="BB565" s="13">
        <f t="shared" si="17"/>
        <v>0.06896551724</v>
      </c>
      <c r="BC565" s="28">
        <f t="shared" si="18"/>
        <v>0.9187279152</v>
      </c>
      <c r="BD565" s="26">
        <f t="shared" si="19"/>
        <v>987.6934324</v>
      </c>
      <c r="BE565" s="13">
        <f t="shared" si="20"/>
        <v>-0.01230656756</v>
      </c>
      <c r="BF565" s="18">
        <f t="shared" si="21"/>
        <v>1.754206441</v>
      </c>
      <c r="BG565" s="18">
        <f t="shared" si="22"/>
        <v>2.017337407</v>
      </c>
      <c r="BH565" s="14">
        <f t="shared" si="23"/>
        <v>25.43599339</v>
      </c>
      <c r="BI565" s="14">
        <f t="shared" si="24"/>
        <v>24.82202114</v>
      </c>
      <c r="BJ565" s="14">
        <f t="shared" si="25"/>
        <v>52.01222097</v>
      </c>
      <c r="BK565" s="14">
        <f t="shared" si="26"/>
        <v>48.32838745</v>
      </c>
      <c r="BL565" s="14">
        <f t="shared" si="27"/>
        <v>3.683833526</v>
      </c>
      <c r="BM565" s="19">
        <v>20.0</v>
      </c>
      <c r="BN565" s="19">
        <v>23.0</v>
      </c>
      <c r="BO565" s="26">
        <v>270.0</v>
      </c>
      <c r="BP565" s="26">
        <v>260.0</v>
      </c>
      <c r="BQ565" s="19">
        <v>132.0</v>
      </c>
      <c r="BR565" s="19">
        <v>132.0</v>
      </c>
      <c r="BS565" s="19">
        <v>171.0</v>
      </c>
      <c r="BT565" s="19">
        <v>136.0</v>
      </c>
      <c r="BU565" s="19">
        <v>299.0</v>
      </c>
      <c r="BV565" s="19">
        <v>264.0</v>
      </c>
      <c r="BW565" s="13">
        <f t="shared" si="28"/>
        <v>0.5310834813</v>
      </c>
      <c r="BX565" s="14">
        <v>3.38</v>
      </c>
      <c r="BY565" s="29">
        <f t="shared" si="29"/>
        <v>-0.3408659561</v>
      </c>
      <c r="BZ565" s="18">
        <f t="shared" si="30"/>
        <v>1.933435481</v>
      </c>
      <c r="CA565" s="18">
        <f t="shared" si="31"/>
        <v>2.312540477</v>
      </c>
      <c r="CB565" s="14">
        <f t="shared" si="32"/>
        <v>29.11526371</v>
      </c>
      <c r="CC565" s="14">
        <f t="shared" si="33"/>
        <v>26.95436524</v>
      </c>
      <c r="CD565" s="14">
        <f t="shared" si="34"/>
        <v>55.25455321</v>
      </c>
      <c r="CE565" s="14">
        <f t="shared" si="35"/>
        <v>50.49678551</v>
      </c>
      <c r="CF565" s="14">
        <f t="shared" si="36"/>
        <v>-1.073934178</v>
      </c>
      <c r="CG565" s="7">
        <v>3165.35</v>
      </c>
      <c r="CH565" s="7">
        <v>102.0</v>
      </c>
      <c r="CI565" s="7">
        <v>122.0</v>
      </c>
      <c r="CJ565" s="26">
        <v>1434.0</v>
      </c>
      <c r="CK565" s="7">
        <v>1300.0</v>
      </c>
      <c r="CL565" s="7">
        <v>621.0</v>
      </c>
      <c r="CM565" s="7">
        <v>620.0</v>
      </c>
      <c r="CN565" s="7">
        <v>758.0</v>
      </c>
      <c r="CO565" s="7">
        <v>622.0</v>
      </c>
      <c r="CP565" s="19">
        <v>6.0</v>
      </c>
      <c r="CQ565" s="19">
        <v>7.0</v>
      </c>
      <c r="CR565" s="26">
        <f t="shared" si="37"/>
        <v>1</v>
      </c>
      <c r="CS565" s="18">
        <f t="shared" si="38"/>
        <v>0.5080679306</v>
      </c>
      <c r="CT565" s="18">
        <f t="shared" si="39"/>
        <v>0.592745919</v>
      </c>
      <c r="CU565" s="18">
        <f t="shared" si="40"/>
        <v>0.08467798843</v>
      </c>
      <c r="CV565" s="30">
        <v>24.61</v>
      </c>
      <c r="CW565" s="30">
        <v>22.71</v>
      </c>
      <c r="CX565" s="30">
        <v>18.8</v>
      </c>
      <c r="CY565" s="30">
        <v>26.97</v>
      </c>
      <c r="CZ565" s="30">
        <v>30.39</v>
      </c>
      <c r="DA565" s="30">
        <v>26.06</v>
      </c>
      <c r="DB565" s="7">
        <v>177.0</v>
      </c>
      <c r="DC565" s="7">
        <v>173.0</v>
      </c>
      <c r="DD565" s="13">
        <f t="shared" si="41"/>
        <v>0.5057142857</v>
      </c>
      <c r="DE565" s="7">
        <v>0.72</v>
      </c>
      <c r="DF565" s="7">
        <v>0.85</v>
      </c>
      <c r="DG565" s="7">
        <v>129.0</v>
      </c>
      <c r="DH565" s="7">
        <v>113.0</v>
      </c>
      <c r="DI565" s="7">
        <v>87.0</v>
      </c>
      <c r="DJ565" s="8" t="s">
        <v>4796</v>
      </c>
      <c r="DK565" s="7" t="s">
        <v>4797</v>
      </c>
    </row>
    <row r="566" ht="12.75" customHeight="1">
      <c r="A566" s="7" t="s">
        <v>2570</v>
      </c>
      <c r="B566" s="7" t="s">
        <v>2571</v>
      </c>
      <c r="C566" s="8" t="s">
        <v>254</v>
      </c>
      <c r="D566" s="9" t="s">
        <v>183</v>
      </c>
      <c r="E566" s="7">
        <v>82.0</v>
      </c>
      <c r="F566" s="7">
        <v>27.0</v>
      </c>
      <c r="G566" s="7">
        <v>17.0</v>
      </c>
      <c r="H566" s="24">
        <f t="shared" si="1"/>
        <v>44</v>
      </c>
      <c r="I566" s="25">
        <f t="shared" si="2"/>
        <v>1.978441977</v>
      </c>
      <c r="J566" s="19">
        <v>24.0</v>
      </c>
      <c r="K566" s="19">
        <v>9.0</v>
      </c>
      <c r="L566" s="19">
        <v>4.0</v>
      </c>
      <c r="M566" s="19">
        <v>173.0</v>
      </c>
      <c r="N566" s="19">
        <v>74.0</v>
      </c>
      <c r="O566" s="19">
        <v>86.0</v>
      </c>
      <c r="P566" s="19">
        <v>176.0</v>
      </c>
      <c r="Q566" s="10">
        <f t="shared" si="3"/>
        <v>0.1560693642</v>
      </c>
      <c r="R566" s="10">
        <f t="shared" si="4"/>
        <v>0.08108108108</v>
      </c>
      <c r="S566" s="7">
        <v>80063.0</v>
      </c>
      <c r="T566" s="14">
        <f t="shared" si="5"/>
        <v>16.27296748</v>
      </c>
      <c r="U566" s="14">
        <v>1235.77</v>
      </c>
      <c r="V566" s="14">
        <f t="shared" si="6"/>
        <v>15.07036585</v>
      </c>
      <c r="W566" s="14">
        <v>2684.31</v>
      </c>
      <c r="X566" s="14">
        <f t="shared" si="7"/>
        <v>32.7354878</v>
      </c>
      <c r="Y566" s="13">
        <f t="shared" si="8"/>
        <v>0.3152410155</v>
      </c>
      <c r="Z566" s="12">
        <f t="shared" si="9"/>
        <v>106.3018868</v>
      </c>
      <c r="AA566" s="19">
        <v>28.0</v>
      </c>
      <c r="AB566" s="19">
        <v>109.0</v>
      </c>
      <c r="AC566" s="19">
        <v>78.0</v>
      </c>
      <c r="AD566" s="19">
        <v>20.0</v>
      </c>
      <c r="AE566" s="19">
        <v>44.0</v>
      </c>
      <c r="AF566" s="10">
        <f t="shared" si="10"/>
        <v>0.4528301887</v>
      </c>
      <c r="AG566" s="10">
        <f t="shared" si="11"/>
        <v>0.2452830189</v>
      </c>
      <c r="AH566" s="10">
        <f t="shared" si="12"/>
        <v>0.6981132075</v>
      </c>
      <c r="AI566" s="19">
        <v>483.0</v>
      </c>
      <c r="AJ566" s="13">
        <f t="shared" si="13"/>
        <v>0.3854748603</v>
      </c>
      <c r="AK566" s="19">
        <v>310.0</v>
      </c>
      <c r="AL566" s="13">
        <f t="shared" si="14"/>
        <v>0.2474062251</v>
      </c>
      <c r="AM566" s="19">
        <v>460.0</v>
      </c>
      <c r="AN566" s="13">
        <f t="shared" si="15"/>
        <v>0.3671189146</v>
      </c>
      <c r="AO566" s="13">
        <f t="shared" si="16"/>
        <v>0.6090794451</v>
      </c>
      <c r="AP566" s="8">
        <v>13.0</v>
      </c>
      <c r="AQ566" s="14">
        <v>13.74</v>
      </c>
      <c r="AR566" s="19">
        <v>17.77</v>
      </c>
      <c r="AS566" s="26">
        <v>1.0</v>
      </c>
      <c r="AT566" s="27">
        <v>0.841</v>
      </c>
      <c r="AU566" s="8">
        <v>2.0</v>
      </c>
      <c r="AV566" s="27">
        <v>0.199</v>
      </c>
      <c r="AW566" s="19">
        <v>50.32</v>
      </c>
      <c r="AX566" s="19">
        <v>18.68</v>
      </c>
      <c r="AY566" s="27">
        <v>1.6440000000000001</v>
      </c>
      <c r="AZ566" s="27">
        <v>5.829</v>
      </c>
      <c r="BA566" s="19">
        <v>52.39</v>
      </c>
      <c r="BB566" s="13">
        <f t="shared" si="17"/>
        <v>0.08466453674</v>
      </c>
      <c r="BC566" s="28">
        <f t="shared" si="18"/>
        <v>0.9469026549</v>
      </c>
      <c r="BD566" s="26">
        <f t="shared" si="19"/>
        <v>1031.567192</v>
      </c>
      <c r="BE566" s="13">
        <f t="shared" si="20"/>
        <v>0.03156719161</v>
      </c>
      <c r="BF566" s="18">
        <f t="shared" si="21"/>
        <v>2.573294383</v>
      </c>
      <c r="BG566" s="18">
        <f t="shared" si="22"/>
        <v>1.456581726</v>
      </c>
      <c r="BH566" s="14">
        <f t="shared" si="23"/>
        <v>30.39400536</v>
      </c>
      <c r="BI566" s="14">
        <f t="shared" si="24"/>
        <v>27.43228918</v>
      </c>
      <c r="BJ566" s="14">
        <f t="shared" si="25"/>
        <v>59.08866537</v>
      </c>
      <c r="BK566" s="14">
        <f t="shared" si="26"/>
        <v>51.17457132</v>
      </c>
      <c r="BL566" s="14">
        <f t="shared" si="27"/>
        <v>7.914094047</v>
      </c>
      <c r="BM566" s="19">
        <v>53.0</v>
      </c>
      <c r="BN566" s="19">
        <v>30.0</v>
      </c>
      <c r="BO566" s="26">
        <v>573.0</v>
      </c>
      <c r="BP566" s="26">
        <v>535.0</v>
      </c>
      <c r="BQ566" s="19">
        <v>271.0</v>
      </c>
      <c r="BR566" s="19">
        <v>197.0</v>
      </c>
      <c r="BS566" s="19">
        <v>320.0</v>
      </c>
      <c r="BT566" s="19">
        <v>292.0</v>
      </c>
      <c r="BU566" s="19">
        <v>549.0</v>
      </c>
      <c r="BV566" s="19">
        <v>480.0</v>
      </c>
      <c r="BW566" s="13">
        <f t="shared" si="28"/>
        <v>0.5335276968</v>
      </c>
      <c r="BX566" s="14">
        <v>-0.51</v>
      </c>
      <c r="BY566" s="29">
        <f t="shared" si="29"/>
        <v>-0.4238126369</v>
      </c>
      <c r="BZ566" s="18">
        <f t="shared" si="30"/>
        <v>2.156100669</v>
      </c>
      <c r="CA566" s="18">
        <f t="shared" si="31"/>
        <v>2.079643198</v>
      </c>
      <c r="CB566" s="14">
        <f t="shared" si="32"/>
        <v>29.68079006</v>
      </c>
      <c r="CC566" s="14">
        <f t="shared" si="33"/>
        <v>26.66836572</v>
      </c>
      <c r="CD566" s="14">
        <f t="shared" si="34"/>
        <v>56.13507486</v>
      </c>
      <c r="CE566" s="14">
        <f t="shared" si="35"/>
        <v>50.78305193</v>
      </c>
      <c r="CF566" s="14">
        <f t="shared" si="36"/>
        <v>2.562071109</v>
      </c>
      <c r="CG566" s="7">
        <v>3923.75</v>
      </c>
      <c r="CH566" s="7">
        <v>141.0</v>
      </c>
      <c r="CI566" s="7">
        <v>136.0</v>
      </c>
      <c r="CJ566" s="26">
        <v>1800.0</v>
      </c>
      <c r="CK566" s="7">
        <v>1608.0</v>
      </c>
      <c r="CL566" s="7">
        <v>791.0</v>
      </c>
      <c r="CM566" s="7">
        <v>623.0</v>
      </c>
      <c r="CN566" s="7">
        <v>939.0</v>
      </c>
      <c r="CO566" s="7">
        <v>954.0</v>
      </c>
      <c r="CP566" s="19">
        <v>17.0</v>
      </c>
      <c r="CQ566" s="19">
        <v>20.0</v>
      </c>
      <c r="CR566" s="26">
        <f t="shared" si="37"/>
        <v>3</v>
      </c>
      <c r="CS566" s="18">
        <f t="shared" si="38"/>
        <v>0.7643980365</v>
      </c>
      <c r="CT566" s="18">
        <f t="shared" si="39"/>
        <v>0.8992918077</v>
      </c>
      <c r="CU566" s="18">
        <f t="shared" si="40"/>
        <v>0.1348937712</v>
      </c>
      <c r="CV566" s="30">
        <v>46.12</v>
      </c>
      <c r="CW566" s="30">
        <v>38.55</v>
      </c>
      <c r="CX566" s="30">
        <v>29.35</v>
      </c>
      <c r="CY566" s="30">
        <v>89.69</v>
      </c>
      <c r="CZ566" s="30">
        <v>42.99</v>
      </c>
      <c r="DA566" s="30">
        <v>49.53</v>
      </c>
      <c r="DB566" s="7">
        <v>6.0</v>
      </c>
      <c r="DC566" s="7">
        <v>12.0</v>
      </c>
      <c r="DD566" s="13">
        <f t="shared" si="41"/>
        <v>0.3333333333</v>
      </c>
      <c r="DE566" s="7">
        <v>-0.07</v>
      </c>
      <c r="DF566" s="7">
        <v>0.34</v>
      </c>
      <c r="DG566" s="7">
        <v>12.0</v>
      </c>
      <c r="DH566" s="7">
        <v>4.0</v>
      </c>
      <c r="DI566" s="7">
        <v>1.0</v>
      </c>
      <c r="DJ566" s="8" t="s">
        <v>4798</v>
      </c>
      <c r="DK566" s="7" t="s">
        <v>4799</v>
      </c>
    </row>
    <row r="567" ht="12.75" customHeight="1">
      <c r="A567" s="7" t="s">
        <v>464</v>
      </c>
      <c r="B567" s="7" t="s">
        <v>2574</v>
      </c>
      <c r="C567" s="8" t="s">
        <v>542</v>
      </c>
      <c r="D567" s="9" t="s">
        <v>247</v>
      </c>
      <c r="E567" s="7">
        <v>80.0</v>
      </c>
      <c r="F567" s="7">
        <v>5.0</v>
      </c>
      <c r="G567" s="7">
        <v>8.0</v>
      </c>
      <c r="H567" s="24">
        <f t="shared" si="1"/>
        <v>13</v>
      </c>
      <c r="I567" s="25">
        <f t="shared" si="2"/>
        <v>1.056934438</v>
      </c>
      <c r="J567" s="19">
        <v>4.0</v>
      </c>
      <c r="K567" s="19">
        <v>4.0</v>
      </c>
      <c r="L567" s="19">
        <v>4.0</v>
      </c>
      <c r="M567" s="19">
        <v>65.0</v>
      </c>
      <c r="N567" s="19">
        <v>36.0</v>
      </c>
      <c r="O567" s="19">
        <v>28.0</v>
      </c>
      <c r="P567" s="19">
        <v>86.0</v>
      </c>
      <c r="Q567" s="10">
        <f t="shared" si="3"/>
        <v>0.07692307692</v>
      </c>
      <c r="R567" s="10">
        <f t="shared" si="4"/>
        <v>0.03875968992</v>
      </c>
      <c r="S567" s="7">
        <v>44279.0</v>
      </c>
      <c r="T567" s="14">
        <f t="shared" si="5"/>
        <v>9.224791667</v>
      </c>
      <c r="U567" s="14">
        <v>741.75</v>
      </c>
      <c r="V567" s="14">
        <f t="shared" si="6"/>
        <v>9.271875</v>
      </c>
      <c r="W567" s="14">
        <v>3116.25</v>
      </c>
      <c r="X567" s="14">
        <f t="shared" si="7"/>
        <v>38.953125</v>
      </c>
      <c r="Y567" s="13">
        <f t="shared" si="8"/>
        <v>0.1922628305</v>
      </c>
      <c r="Z567" s="12">
        <f t="shared" si="9"/>
        <v>58</v>
      </c>
      <c r="AA567" s="19">
        <v>12.0</v>
      </c>
      <c r="AB567" s="19">
        <v>214.0</v>
      </c>
      <c r="AC567" s="19">
        <v>76.0</v>
      </c>
      <c r="AD567" s="19">
        <v>12.0</v>
      </c>
      <c r="AE567" s="19">
        <v>11.0</v>
      </c>
      <c r="AF567" s="10">
        <f t="shared" si="10"/>
        <v>0.1818181818</v>
      </c>
      <c r="AG567" s="10">
        <f t="shared" si="11"/>
        <v>0.3636363636</v>
      </c>
      <c r="AH567" s="10">
        <f t="shared" si="12"/>
        <v>0.5454545455</v>
      </c>
      <c r="AI567" s="19">
        <v>138.0</v>
      </c>
      <c r="AJ567" s="13">
        <f t="shared" si="13"/>
        <v>0.2288557214</v>
      </c>
      <c r="AK567" s="19">
        <v>188.0</v>
      </c>
      <c r="AL567" s="13">
        <f t="shared" si="14"/>
        <v>0.311774461</v>
      </c>
      <c r="AM567" s="19">
        <v>277.0</v>
      </c>
      <c r="AN567" s="13">
        <f t="shared" si="15"/>
        <v>0.4593698176</v>
      </c>
      <c r="AO567" s="13">
        <f t="shared" si="16"/>
        <v>0.4233128834</v>
      </c>
      <c r="AP567" s="8">
        <v>5.0</v>
      </c>
      <c r="AQ567" s="14">
        <v>-7.99</v>
      </c>
      <c r="AR567" s="19">
        <v>16.55</v>
      </c>
      <c r="AS567" s="26">
        <v>14.0</v>
      </c>
      <c r="AT567" s="27">
        <v>-0.879</v>
      </c>
      <c r="AU567" s="8">
        <v>15.0</v>
      </c>
      <c r="AV567" s="27">
        <v>-0.792</v>
      </c>
      <c r="AW567" s="19">
        <v>49.6</v>
      </c>
      <c r="AX567" s="19">
        <v>16.96</v>
      </c>
      <c r="AY567" s="27">
        <v>-1.89</v>
      </c>
      <c r="AZ567" s="27">
        <v>-6.908</v>
      </c>
      <c r="BA567" s="19">
        <v>48.25</v>
      </c>
      <c r="BB567" s="13">
        <f t="shared" si="17"/>
        <v>0.06896551724</v>
      </c>
      <c r="BC567" s="28">
        <f t="shared" si="18"/>
        <v>0.9287749288</v>
      </c>
      <c r="BD567" s="26">
        <f t="shared" si="19"/>
        <v>997.740446</v>
      </c>
      <c r="BE567" s="13">
        <f t="shared" si="20"/>
        <v>-0.002259553984</v>
      </c>
      <c r="BF567" s="18">
        <f t="shared" si="21"/>
        <v>1.779575329</v>
      </c>
      <c r="BG567" s="18">
        <f t="shared" si="22"/>
        <v>2.022244692</v>
      </c>
      <c r="BH567" s="14">
        <f t="shared" si="23"/>
        <v>25.80384226</v>
      </c>
      <c r="BI567" s="14">
        <f t="shared" si="24"/>
        <v>28.39231547</v>
      </c>
      <c r="BJ567" s="14">
        <f t="shared" si="25"/>
        <v>50.87967644</v>
      </c>
      <c r="BK567" s="14">
        <f t="shared" si="26"/>
        <v>51.1223458</v>
      </c>
      <c r="BL567" s="14">
        <f t="shared" si="27"/>
        <v>-0.242669363</v>
      </c>
      <c r="BM567" s="19">
        <v>22.0</v>
      </c>
      <c r="BN567" s="19">
        <v>25.0</v>
      </c>
      <c r="BO567" s="26">
        <v>297.0</v>
      </c>
      <c r="BP567" s="26">
        <v>326.0</v>
      </c>
      <c r="BQ567" s="19">
        <v>140.0</v>
      </c>
      <c r="BR567" s="19">
        <v>134.0</v>
      </c>
      <c r="BS567" s="19">
        <v>170.0</v>
      </c>
      <c r="BT567" s="19">
        <v>147.0</v>
      </c>
      <c r="BU567" s="19">
        <v>297.0</v>
      </c>
      <c r="BV567" s="19">
        <v>314.0</v>
      </c>
      <c r="BW567" s="13">
        <f t="shared" si="28"/>
        <v>0.4860883797</v>
      </c>
      <c r="BX567" s="14">
        <v>3.09</v>
      </c>
      <c r="BY567" s="29">
        <f t="shared" si="29"/>
        <v>7.623821435</v>
      </c>
      <c r="BZ567" s="18">
        <f t="shared" si="30"/>
        <v>2.263689467</v>
      </c>
      <c r="CA567" s="18">
        <f t="shared" si="31"/>
        <v>2.201242861</v>
      </c>
      <c r="CB567" s="14">
        <f t="shared" si="32"/>
        <v>27.53895324</v>
      </c>
      <c r="CC567" s="14">
        <f t="shared" si="33"/>
        <v>32.00388557</v>
      </c>
      <c r="CD567" s="14">
        <f t="shared" si="34"/>
        <v>52.79860536</v>
      </c>
      <c r="CE567" s="14">
        <f t="shared" si="35"/>
        <v>58.37196495</v>
      </c>
      <c r="CF567" s="14">
        <f t="shared" si="36"/>
        <v>5.330690222</v>
      </c>
      <c r="CG567" s="7">
        <v>3843.283333</v>
      </c>
      <c r="CH567" s="7">
        <v>145.0</v>
      </c>
      <c r="CI567" s="7">
        <v>141.0</v>
      </c>
      <c r="CJ567" s="26">
        <v>1619.0</v>
      </c>
      <c r="CK567" s="7">
        <v>1909.0</v>
      </c>
      <c r="CL567" s="7">
        <v>695.0</v>
      </c>
      <c r="CM567" s="7">
        <v>752.0</v>
      </c>
      <c r="CN567" s="7">
        <v>923.0</v>
      </c>
      <c r="CO567" s="7">
        <v>937.0</v>
      </c>
      <c r="CP567" s="19">
        <v>10.0</v>
      </c>
      <c r="CQ567" s="19">
        <v>10.0</v>
      </c>
      <c r="CR567" s="26">
        <f t="shared" si="37"/>
        <v>0</v>
      </c>
      <c r="CS567" s="18">
        <f t="shared" si="38"/>
        <v>0.8130264911</v>
      </c>
      <c r="CT567" s="18">
        <f t="shared" si="39"/>
        <v>0.8130264911</v>
      </c>
      <c r="CU567" s="18">
        <f t="shared" si="40"/>
        <v>0</v>
      </c>
      <c r="CV567" s="30">
        <v>22.22</v>
      </c>
      <c r="CW567" s="30">
        <v>25.43</v>
      </c>
      <c r="CX567" s="30">
        <v>29.6</v>
      </c>
      <c r="CY567" s="30">
        <v>23.27</v>
      </c>
      <c r="CZ567" s="30">
        <v>24.37</v>
      </c>
      <c r="DA567" s="30">
        <v>30.8</v>
      </c>
      <c r="DB567" s="7">
        <v>1.0</v>
      </c>
      <c r="DC567" s="7">
        <v>1.0</v>
      </c>
      <c r="DD567" s="13">
        <f t="shared" si="41"/>
        <v>0.5</v>
      </c>
      <c r="DE567" s="7">
        <v>-0.01</v>
      </c>
      <c r="DF567" s="7">
        <v>-1.24</v>
      </c>
      <c r="DG567" s="7">
        <v>1.0</v>
      </c>
      <c r="DH567" s="7">
        <v>1.0</v>
      </c>
      <c r="DI567" s="7">
        <v>0.0</v>
      </c>
      <c r="DJ567" s="8" t="s">
        <v>4800</v>
      </c>
      <c r="DK567" s="7" t="s">
        <v>4801</v>
      </c>
    </row>
    <row r="568" ht="12.75" customHeight="1">
      <c r="A568" s="7" t="s">
        <v>2418</v>
      </c>
      <c r="B568" s="7" t="s">
        <v>2577</v>
      </c>
      <c r="C568" s="8" t="s">
        <v>305</v>
      </c>
      <c r="D568" s="9" t="s">
        <v>167</v>
      </c>
      <c r="E568" s="7">
        <v>81.0</v>
      </c>
      <c r="F568" s="7">
        <v>23.0</v>
      </c>
      <c r="G568" s="7">
        <v>12.0</v>
      </c>
      <c r="H568" s="24">
        <f t="shared" si="1"/>
        <v>35</v>
      </c>
      <c r="I568" s="25">
        <f t="shared" si="2"/>
        <v>1.912161957</v>
      </c>
      <c r="J568" s="19">
        <v>21.0</v>
      </c>
      <c r="K568" s="19">
        <v>4.0</v>
      </c>
      <c r="L568" s="19">
        <v>6.0</v>
      </c>
      <c r="M568" s="19">
        <v>113.0</v>
      </c>
      <c r="N568" s="19">
        <v>41.0</v>
      </c>
      <c r="O568" s="19">
        <v>69.0</v>
      </c>
      <c r="P568" s="19">
        <v>161.0</v>
      </c>
      <c r="Q568" s="10">
        <f t="shared" si="3"/>
        <v>0.203539823</v>
      </c>
      <c r="R568" s="10">
        <f t="shared" si="4"/>
        <v>0.1031390135</v>
      </c>
      <c r="S568" s="7">
        <v>65894.0</v>
      </c>
      <c r="T568" s="14">
        <f t="shared" si="5"/>
        <v>13.55843621</v>
      </c>
      <c r="U568" s="14">
        <v>1041.35</v>
      </c>
      <c r="V568" s="14">
        <f t="shared" si="6"/>
        <v>12.85617284</v>
      </c>
      <c r="W568" s="14">
        <v>2924.16</v>
      </c>
      <c r="X568" s="14">
        <f t="shared" si="7"/>
        <v>36.10074074</v>
      </c>
      <c r="Y568" s="13">
        <f t="shared" si="8"/>
        <v>0.2626017839</v>
      </c>
      <c r="Z568" s="12">
        <f t="shared" si="9"/>
        <v>47.52380952</v>
      </c>
      <c r="AA568" s="19">
        <v>46.0</v>
      </c>
      <c r="AB568" s="19">
        <v>55.0</v>
      </c>
      <c r="AC568" s="19">
        <v>87.0</v>
      </c>
      <c r="AD568" s="19">
        <v>21.0</v>
      </c>
      <c r="AE568" s="19">
        <v>40.0</v>
      </c>
      <c r="AF568" s="10">
        <f t="shared" si="10"/>
        <v>0.5</v>
      </c>
      <c r="AG568" s="10">
        <f t="shared" si="11"/>
        <v>0.2380952381</v>
      </c>
      <c r="AH568" s="10">
        <f t="shared" si="12"/>
        <v>0.7380952381</v>
      </c>
      <c r="AI568" s="19">
        <v>315.0</v>
      </c>
      <c r="AJ568" s="13">
        <f t="shared" si="13"/>
        <v>0.3604118993</v>
      </c>
      <c r="AK568" s="19">
        <v>230.0</v>
      </c>
      <c r="AL568" s="13">
        <f t="shared" si="14"/>
        <v>0.2631578947</v>
      </c>
      <c r="AM568" s="19">
        <v>329.0</v>
      </c>
      <c r="AN568" s="13">
        <f t="shared" si="15"/>
        <v>0.3764302059</v>
      </c>
      <c r="AO568" s="13">
        <f t="shared" si="16"/>
        <v>0.5779816514</v>
      </c>
      <c r="AP568" s="8">
        <v>13.0</v>
      </c>
      <c r="AQ568" s="14">
        <v>8.67</v>
      </c>
      <c r="AR568" s="19">
        <v>17.41</v>
      </c>
      <c r="AS568" s="26">
        <v>8.0</v>
      </c>
      <c r="AT568" s="27">
        <v>0.308</v>
      </c>
      <c r="AU568" s="8">
        <v>9.0</v>
      </c>
      <c r="AV568" s="27">
        <v>-0.073</v>
      </c>
      <c r="AW568" s="19">
        <v>49.99</v>
      </c>
      <c r="AX568" s="19">
        <v>18.11</v>
      </c>
      <c r="AY568" s="27">
        <v>1.241</v>
      </c>
      <c r="AZ568" s="27">
        <v>-0.75</v>
      </c>
      <c r="BA568" s="19">
        <v>50.6</v>
      </c>
      <c r="BB568" s="13">
        <f t="shared" si="17"/>
        <v>0.08416833667</v>
      </c>
      <c r="BC568" s="28">
        <f t="shared" si="18"/>
        <v>0.9287090559</v>
      </c>
      <c r="BD568" s="26">
        <f t="shared" si="19"/>
        <v>1012.877393</v>
      </c>
      <c r="BE568" s="13">
        <f t="shared" si="20"/>
        <v>0.01287739255</v>
      </c>
      <c r="BF568" s="18">
        <f t="shared" si="21"/>
        <v>2.41993566</v>
      </c>
      <c r="BG568" s="18">
        <f t="shared" si="22"/>
        <v>2.131848082</v>
      </c>
      <c r="BH568" s="14">
        <f t="shared" si="23"/>
        <v>28.75114035</v>
      </c>
      <c r="BI568" s="14">
        <f t="shared" si="24"/>
        <v>29.90349066</v>
      </c>
      <c r="BJ568" s="14">
        <f t="shared" si="25"/>
        <v>54.56378739</v>
      </c>
      <c r="BK568" s="14">
        <f t="shared" si="26"/>
        <v>57.55989821</v>
      </c>
      <c r="BL568" s="14">
        <f t="shared" si="27"/>
        <v>-2.996110818</v>
      </c>
      <c r="BM568" s="19">
        <v>42.0</v>
      </c>
      <c r="BN568" s="19">
        <v>37.0</v>
      </c>
      <c r="BO568" s="26">
        <v>457.0</v>
      </c>
      <c r="BP568" s="26">
        <v>482.0</v>
      </c>
      <c r="BQ568" s="19">
        <v>188.0</v>
      </c>
      <c r="BR568" s="19">
        <v>189.0</v>
      </c>
      <c r="BS568" s="19">
        <v>260.0</v>
      </c>
      <c r="BT568" s="19">
        <v>291.0</v>
      </c>
      <c r="BU568" s="19">
        <v>472.0</v>
      </c>
      <c r="BV568" s="19">
        <v>524.0</v>
      </c>
      <c r="BW568" s="13">
        <f t="shared" si="28"/>
        <v>0.4738955823</v>
      </c>
      <c r="BX568" s="14">
        <v>-1.99</v>
      </c>
      <c r="BY568" s="29">
        <f t="shared" si="29"/>
        <v>-4.280670451</v>
      </c>
      <c r="BZ568" s="18">
        <f t="shared" si="30"/>
        <v>2.328677937</v>
      </c>
      <c r="CA568" s="18">
        <f t="shared" si="31"/>
        <v>2.177465084</v>
      </c>
      <c r="CB568" s="14">
        <f t="shared" si="32"/>
        <v>28.45825895</v>
      </c>
      <c r="CC568" s="14">
        <f t="shared" si="33"/>
        <v>29.36553607</v>
      </c>
      <c r="CD568" s="14">
        <f t="shared" si="34"/>
        <v>55.02635724</v>
      </c>
      <c r="CE568" s="14">
        <f t="shared" si="35"/>
        <v>55.9941195</v>
      </c>
      <c r="CF568" s="14">
        <f t="shared" si="36"/>
        <v>-2.028348558</v>
      </c>
      <c r="CG568" s="7">
        <v>3967.916667</v>
      </c>
      <c r="CH568" s="7">
        <v>154.0</v>
      </c>
      <c r="CI568" s="7">
        <v>144.0</v>
      </c>
      <c r="CJ568" s="26">
        <v>1728.0</v>
      </c>
      <c r="CK568" s="7">
        <v>1798.0</v>
      </c>
      <c r="CL568" s="7">
        <v>774.0</v>
      </c>
      <c r="CM568" s="7">
        <v>726.0</v>
      </c>
      <c r="CN568" s="7">
        <v>983.0</v>
      </c>
      <c r="CO568" s="7">
        <v>1035.0</v>
      </c>
      <c r="CP568" s="19">
        <v>9.0</v>
      </c>
      <c r="CQ568" s="19">
        <v>12.0</v>
      </c>
      <c r="CR568" s="26">
        <f t="shared" si="37"/>
        <v>3</v>
      </c>
      <c r="CS568" s="18">
        <f t="shared" si="38"/>
        <v>0.491698789</v>
      </c>
      <c r="CT568" s="18">
        <f t="shared" si="39"/>
        <v>0.6555983853</v>
      </c>
      <c r="CU568" s="18">
        <f t="shared" si="40"/>
        <v>0.1638995963</v>
      </c>
      <c r="CV568" s="30">
        <v>42.93</v>
      </c>
      <c r="CW568" s="30">
        <v>46.19</v>
      </c>
      <c r="CX568" s="30">
        <v>30.72</v>
      </c>
      <c r="CY568" s="30">
        <v>26.35</v>
      </c>
      <c r="CZ568" s="30">
        <v>43.85</v>
      </c>
      <c r="DA568" s="30">
        <v>44.67</v>
      </c>
      <c r="DB568" s="7">
        <v>172.0</v>
      </c>
      <c r="DC568" s="7">
        <v>176.0</v>
      </c>
      <c r="DD568" s="13">
        <f t="shared" si="41"/>
        <v>0.4942528736</v>
      </c>
      <c r="DE568" s="7">
        <v>-2.0</v>
      </c>
      <c r="DF568" s="7">
        <v>1.76</v>
      </c>
      <c r="DG568" s="7">
        <v>95.0</v>
      </c>
      <c r="DH568" s="7">
        <v>127.0</v>
      </c>
      <c r="DI568" s="7">
        <v>94.0</v>
      </c>
      <c r="DJ568" s="8" t="s">
        <v>4802</v>
      </c>
      <c r="DK568" s="7" t="s">
        <v>4803</v>
      </c>
    </row>
    <row r="569" ht="12.75" customHeight="1">
      <c r="A569" s="7" t="s">
        <v>845</v>
      </c>
      <c r="B569" s="7" t="s">
        <v>2577</v>
      </c>
      <c r="C569" s="8" t="s">
        <v>312</v>
      </c>
      <c r="D569" s="9" t="s">
        <v>174</v>
      </c>
      <c r="E569" s="7">
        <v>7.0</v>
      </c>
      <c r="F569" s="7">
        <v>0.0</v>
      </c>
      <c r="G569" s="7">
        <v>2.0</v>
      </c>
      <c r="H569" s="24">
        <f t="shared" si="1"/>
        <v>2</v>
      </c>
      <c r="I569" s="25">
        <f t="shared" si="2"/>
        <v>1.323529412</v>
      </c>
      <c r="J569" s="19"/>
      <c r="K569" s="19"/>
      <c r="L569" s="19"/>
      <c r="M569" s="19"/>
      <c r="N569" s="19"/>
      <c r="O569" s="19"/>
      <c r="P569" s="19"/>
      <c r="Q569" s="10">
        <f t="shared" si="3"/>
        <v>0</v>
      </c>
      <c r="R569" s="10">
        <f t="shared" si="4"/>
        <v>0</v>
      </c>
      <c r="S569" s="7">
        <v>5440.0</v>
      </c>
      <c r="T569" s="14">
        <f t="shared" si="5"/>
        <v>12.95238095</v>
      </c>
      <c r="U569" s="14"/>
      <c r="V569" s="14">
        <f t="shared" si="6"/>
        <v>0</v>
      </c>
      <c r="W569" s="14"/>
      <c r="X569" s="14">
        <f t="shared" si="7"/>
        <v>0</v>
      </c>
      <c r="Y569" s="13">
        <f t="shared" si="8"/>
        <v>0</v>
      </c>
      <c r="Z569" s="12">
        <f t="shared" si="9"/>
        <v>0</v>
      </c>
      <c r="AA569" s="19"/>
      <c r="AB569" s="19"/>
      <c r="AC569" s="19"/>
      <c r="AD569" s="19"/>
      <c r="AE569" s="19"/>
      <c r="AF569" s="10">
        <f t="shared" si="10"/>
        <v>0</v>
      </c>
      <c r="AG569" s="10">
        <f t="shared" si="11"/>
        <v>0</v>
      </c>
      <c r="AH569" s="10">
        <f t="shared" si="12"/>
        <v>0</v>
      </c>
      <c r="AI569" s="19"/>
      <c r="AJ569" s="13">
        <f t="shared" si="13"/>
        <v>0</v>
      </c>
      <c r="AK569" s="19"/>
      <c r="AL569" s="13">
        <f t="shared" si="14"/>
        <v>0</v>
      </c>
      <c r="AM569" s="19"/>
      <c r="AN569" s="13">
        <f t="shared" si="15"/>
        <v>0</v>
      </c>
      <c r="AO569" s="13">
        <f t="shared" si="16"/>
        <v>0</v>
      </c>
      <c r="AP569" s="8">
        <v>1.0</v>
      </c>
      <c r="AQ569" s="14"/>
      <c r="AR569" s="19"/>
      <c r="AS569" s="26">
        <v>8.0</v>
      </c>
      <c r="AT569" s="27">
        <v>0.761</v>
      </c>
      <c r="AU569" s="8">
        <v>3.0</v>
      </c>
      <c r="AV569" s="27">
        <v>0.306</v>
      </c>
      <c r="AW569" s="19"/>
      <c r="AX569" s="19"/>
      <c r="AY569" s="27">
        <v>2.761</v>
      </c>
      <c r="AZ569" s="27">
        <v>-2.643</v>
      </c>
      <c r="BA569" s="19"/>
      <c r="BB569" s="13">
        <f t="shared" si="17"/>
        <v>0</v>
      </c>
      <c r="BC569" s="28">
        <f t="shared" si="18"/>
        <v>0</v>
      </c>
      <c r="BD569" s="26">
        <f t="shared" si="19"/>
        <v>0</v>
      </c>
      <c r="BE569" s="13">
        <f t="shared" si="20"/>
        <v>-1</v>
      </c>
      <c r="BF569" s="18">
        <f t="shared" si="21"/>
        <v>0</v>
      </c>
      <c r="BG569" s="18">
        <f t="shared" si="22"/>
        <v>0</v>
      </c>
      <c r="BH569" s="14">
        <f t="shared" si="23"/>
        <v>0</v>
      </c>
      <c r="BI569" s="14">
        <f t="shared" si="24"/>
        <v>0</v>
      </c>
      <c r="BJ569" s="14">
        <f t="shared" si="25"/>
        <v>0</v>
      </c>
      <c r="BK569" s="14">
        <f t="shared" si="26"/>
        <v>0</v>
      </c>
      <c r="BL569" s="14">
        <f t="shared" si="27"/>
        <v>0</v>
      </c>
      <c r="BM569" s="19"/>
      <c r="BN569" s="19"/>
      <c r="BO569" s="26">
        <v>0.0</v>
      </c>
      <c r="BP569" s="26">
        <v>0.0</v>
      </c>
      <c r="BQ569" s="19">
        <v>0.0</v>
      </c>
      <c r="BR569" s="19">
        <v>0.0</v>
      </c>
      <c r="BS569" s="19">
        <v>0.0</v>
      </c>
      <c r="BT569" s="19">
        <v>0.0</v>
      </c>
      <c r="BU569" s="19"/>
      <c r="BV569" s="19"/>
      <c r="BW569" s="13">
        <f t="shared" si="28"/>
        <v>0</v>
      </c>
      <c r="BX569" s="14"/>
      <c r="BY569" s="29">
        <f t="shared" si="29"/>
        <v>14.859</v>
      </c>
      <c r="BZ569" s="18">
        <f t="shared" si="30"/>
        <v>0</v>
      </c>
      <c r="CA569" s="18">
        <f t="shared" si="31"/>
        <v>0</v>
      </c>
      <c r="CB569" s="14">
        <f t="shared" si="32"/>
        <v>0</v>
      </c>
      <c r="CC569" s="14">
        <f t="shared" si="33"/>
        <v>0</v>
      </c>
      <c r="CD569" s="14">
        <f t="shared" si="34"/>
        <v>0</v>
      </c>
      <c r="CE569" s="14">
        <f t="shared" si="35"/>
        <v>0</v>
      </c>
      <c r="CF569" s="14">
        <f t="shared" si="36"/>
        <v>0</v>
      </c>
      <c r="CG569" s="7">
        <v>335.566667</v>
      </c>
      <c r="CH569" s="7">
        <v>14.0</v>
      </c>
      <c r="CI569" s="7">
        <v>11.0</v>
      </c>
      <c r="CJ569" s="26">
        <v>119.0</v>
      </c>
      <c r="CK569" s="7">
        <v>138.0</v>
      </c>
      <c r="CL569" s="7">
        <v>55.0</v>
      </c>
      <c r="CM569" s="7">
        <v>70.0</v>
      </c>
      <c r="CN569" s="7">
        <v>65.0</v>
      </c>
      <c r="CO569" s="7">
        <v>78.0</v>
      </c>
      <c r="CP569" s="19"/>
      <c r="CQ569" s="19"/>
      <c r="CR569" s="26">
        <f t="shared" si="37"/>
        <v>0</v>
      </c>
      <c r="CS569" s="18">
        <f t="shared" si="38"/>
        <v>0</v>
      </c>
      <c r="CT569" s="18">
        <f t="shared" si="39"/>
        <v>0</v>
      </c>
      <c r="CU569" s="18">
        <f t="shared" si="40"/>
        <v>0</v>
      </c>
      <c r="CV569" s="30">
        <v>2.81</v>
      </c>
      <c r="CW569" s="30">
        <v>2.69</v>
      </c>
      <c r="CX569" s="30">
        <v>14.96</v>
      </c>
      <c r="CY569" s="30">
        <v>1.77</v>
      </c>
      <c r="CZ569" s="30">
        <v>4.32</v>
      </c>
      <c r="DA569" s="30">
        <v>3.73</v>
      </c>
      <c r="DB569" s="7">
        <v>0.0</v>
      </c>
      <c r="DC569" s="7">
        <v>0.0</v>
      </c>
      <c r="DD569" s="13" t="str">
        <f t="shared" si="41"/>
        <v> </v>
      </c>
      <c r="DE569" s="7">
        <v>0.0</v>
      </c>
      <c r="DF569" s="7">
        <v>0.0</v>
      </c>
      <c r="DG569" s="7">
        <v>0.0</v>
      </c>
      <c r="DH569" s="7">
        <v>0.0</v>
      </c>
      <c r="DI569" s="7">
        <v>0.0</v>
      </c>
      <c r="DJ569" s="8" t="s">
        <v>4804</v>
      </c>
    </row>
    <row r="570" ht="12.75" customHeight="1">
      <c r="A570" s="7" t="s">
        <v>432</v>
      </c>
      <c r="B570" s="7" t="s">
        <v>2581</v>
      </c>
      <c r="C570" s="8" t="s">
        <v>399</v>
      </c>
      <c r="D570" s="9" t="s">
        <v>174</v>
      </c>
      <c r="E570" s="7">
        <v>38.0</v>
      </c>
      <c r="F570" s="7">
        <v>0.0</v>
      </c>
      <c r="G570" s="7">
        <v>7.0</v>
      </c>
      <c r="H570" s="24">
        <f t="shared" si="1"/>
        <v>7</v>
      </c>
      <c r="I570" s="25">
        <f t="shared" si="2"/>
        <v>0.7631045029</v>
      </c>
      <c r="J570" s="19">
        <v>0.0</v>
      </c>
      <c r="K570" s="19">
        <v>3.0</v>
      </c>
      <c r="L570" s="19">
        <v>4.0</v>
      </c>
      <c r="M570" s="19">
        <v>34.0</v>
      </c>
      <c r="N570" s="19">
        <v>21.0</v>
      </c>
      <c r="O570" s="19">
        <v>24.0</v>
      </c>
      <c r="P570" s="19">
        <v>26.0</v>
      </c>
      <c r="Q570" s="10">
        <f t="shared" si="3"/>
        <v>0</v>
      </c>
      <c r="R570" s="10">
        <f t="shared" si="4"/>
        <v>0</v>
      </c>
      <c r="S570" s="7">
        <v>33023.0</v>
      </c>
      <c r="T570" s="14">
        <f t="shared" si="5"/>
        <v>14.48377193</v>
      </c>
      <c r="U570" s="14">
        <v>545.5</v>
      </c>
      <c r="V570" s="14">
        <f t="shared" si="6"/>
        <v>14.35526316</v>
      </c>
      <c r="W570" s="14">
        <v>1278.89</v>
      </c>
      <c r="X570" s="14">
        <f t="shared" si="7"/>
        <v>33.655</v>
      </c>
      <c r="Y570" s="13">
        <f t="shared" si="8"/>
        <v>0.2990040507</v>
      </c>
      <c r="Z570" s="12">
        <f t="shared" si="9"/>
        <v>58.5</v>
      </c>
      <c r="AA570" s="19">
        <v>42.0</v>
      </c>
      <c r="AB570" s="19">
        <v>53.0</v>
      </c>
      <c r="AC570" s="19">
        <v>84.0</v>
      </c>
      <c r="AD570" s="19">
        <v>19.0</v>
      </c>
      <c r="AE570" s="19">
        <v>4.0</v>
      </c>
      <c r="AF570" s="10">
        <f t="shared" si="10"/>
        <v>0</v>
      </c>
      <c r="AG570" s="10">
        <f t="shared" si="11"/>
        <v>0.5</v>
      </c>
      <c r="AH570" s="10">
        <f t="shared" si="12"/>
        <v>0.5</v>
      </c>
      <c r="AI570" s="19">
        <v>150.0</v>
      </c>
      <c r="AJ570" s="13">
        <f t="shared" si="13"/>
        <v>0.2976190476</v>
      </c>
      <c r="AK570" s="19">
        <v>168.0</v>
      </c>
      <c r="AL570" s="13">
        <f t="shared" si="14"/>
        <v>0.3333333333</v>
      </c>
      <c r="AM570" s="19">
        <v>186.0</v>
      </c>
      <c r="AN570" s="13">
        <f t="shared" si="15"/>
        <v>0.369047619</v>
      </c>
      <c r="AO570" s="13">
        <f t="shared" si="16"/>
        <v>0.4716981132</v>
      </c>
      <c r="AP570" s="8">
        <v>1.0</v>
      </c>
      <c r="AQ570" s="14">
        <v>-2.28</v>
      </c>
      <c r="AR570" s="19">
        <v>17.2</v>
      </c>
      <c r="AS570" s="26">
        <v>6.0</v>
      </c>
      <c r="AT570" s="27">
        <v>-0.027</v>
      </c>
      <c r="AU570" s="8">
        <v>6.0</v>
      </c>
      <c r="AV570" s="27">
        <v>0.28700000000000003</v>
      </c>
      <c r="AW570" s="19">
        <v>50.07</v>
      </c>
      <c r="AX570" s="19">
        <v>16.03</v>
      </c>
      <c r="AY570" s="27">
        <v>-0.768</v>
      </c>
      <c r="AZ570" s="27">
        <v>5.11</v>
      </c>
      <c r="BA570" s="19">
        <v>52.8</v>
      </c>
      <c r="BB570" s="13">
        <f t="shared" si="17"/>
        <v>0.05128205128</v>
      </c>
      <c r="BC570" s="28">
        <f t="shared" si="18"/>
        <v>0.9362549801</v>
      </c>
      <c r="BD570" s="26">
        <f t="shared" si="19"/>
        <v>987.5370314</v>
      </c>
      <c r="BE570" s="13">
        <f t="shared" si="20"/>
        <v>-0.01246296864</v>
      </c>
      <c r="BF570" s="18">
        <f t="shared" si="21"/>
        <v>1.539871677</v>
      </c>
      <c r="BG570" s="18">
        <f t="shared" si="22"/>
        <v>1.759853346</v>
      </c>
      <c r="BH570" s="14">
        <f t="shared" si="23"/>
        <v>30.02749771</v>
      </c>
      <c r="BI570" s="14">
        <f t="shared" si="24"/>
        <v>27.60769936</v>
      </c>
      <c r="BJ570" s="14">
        <f t="shared" si="25"/>
        <v>58.18515124</v>
      </c>
      <c r="BK570" s="14">
        <f t="shared" si="26"/>
        <v>54.22548121</v>
      </c>
      <c r="BL570" s="14">
        <f t="shared" si="27"/>
        <v>3.959670027</v>
      </c>
      <c r="BM570" s="19">
        <v>14.0</v>
      </c>
      <c r="BN570" s="19">
        <v>16.0</v>
      </c>
      <c r="BO570" s="26">
        <v>259.0</v>
      </c>
      <c r="BP570" s="26">
        <v>235.0</v>
      </c>
      <c r="BQ570" s="19">
        <v>131.0</v>
      </c>
      <c r="BR570" s="19">
        <v>104.0</v>
      </c>
      <c r="BS570" s="19">
        <v>125.0</v>
      </c>
      <c r="BT570" s="19">
        <v>138.0</v>
      </c>
      <c r="BU570" s="19">
        <v>273.0</v>
      </c>
      <c r="BV570" s="19">
        <v>223.0</v>
      </c>
      <c r="BW570" s="13">
        <f t="shared" si="28"/>
        <v>0.5504032258</v>
      </c>
      <c r="BX570" s="14">
        <v>2.3</v>
      </c>
      <c r="BY570" s="29">
        <f t="shared" si="29"/>
        <v>-0.2740846895</v>
      </c>
      <c r="BZ570" s="18">
        <f t="shared" si="30"/>
        <v>2.401096391</v>
      </c>
      <c r="CA570" s="18">
        <f t="shared" si="31"/>
        <v>2.532663316</v>
      </c>
      <c r="CB570" s="14">
        <f t="shared" si="32"/>
        <v>32.03654636</v>
      </c>
      <c r="CC570" s="14">
        <f t="shared" si="33"/>
        <v>28.02375513</v>
      </c>
      <c r="CD570" s="14">
        <f t="shared" si="34"/>
        <v>60.45500227</v>
      </c>
      <c r="CE570" s="14">
        <f t="shared" si="35"/>
        <v>55.91594334</v>
      </c>
      <c r="CF570" s="14">
        <f t="shared" si="36"/>
        <v>-0.5793889027</v>
      </c>
      <c r="CG570" s="7">
        <v>1824.166667</v>
      </c>
      <c r="CH570" s="7">
        <v>73.0</v>
      </c>
      <c r="CI570" s="7">
        <v>77.0</v>
      </c>
      <c r="CJ570" s="26">
        <v>901.0</v>
      </c>
      <c r="CK570" s="7">
        <v>775.0</v>
      </c>
      <c r="CL570" s="7">
        <v>416.0</v>
      </c>
      <c r="CM570" s="7">
        <v>395.0</v>
      </c>
      <c r="CN570" s="7">
        <v>448.0</v>
      </c>
      <c r="CO570" s="7">
        <v>453.0</v>
      </c>
      <c r="CP570" s="19">
        <v>6.0</v>
      </c>
      <c r="CQ570" s="19">
        <v>3.0</v>
      </c>
      <c r="CR570" s="26">
        <f t="shared" si="37"/>
        <v>-3</v>
      </c>
      <c r="CS570" s="18">
        <f t="shared" si="38"/>
        <v>0.6540895739</v>
      </c>
      <c r="CT570" s="18">
        <f t="shared" si="39"/>
        <v>0.327044787</v>
      </c>
      <c r="CU570" s="18">
        <f t="shared" si="40"/>
        <v>-0.327044787</v>
      </c>
      <c r="CV570" s="30">
        <v>19.85</v>
      </c>
      <c r="CW570" s="30">
        <v>19.87</v>
      </c>
      <c r="CX570" s="30">
        <v>24.27</v>
      </c>
      <c r="CY570" s="30">
        <v>30.96</v>
      </c>
      <c r="CZ570" s="30">
        <v>21.99</v>
      </c>
      <c r="DA570" s="30">
        <v>21.11</v>
      </c>
      <c r="DB570" s="7">
        <v>0.0</v>
      </c>
      <c r="DC570" s="7">
        <v>0.0</v>
      </c>
      <c r="DD570" s="13" t="str">
        <f t="shared" si="41"/>
        <v> </v>
      </c>
      <c r="DE570" s="7">
        <v>0.0</v>
      </c>
      <c r="DF570" s="7">
        <v>0.0</v>
      </c>
      <c r="DG570" s="7">
        <v>0.0</v>
      </c>
      <c r="DH570" s="7">
        <v>0.0</v>
      </c>
      <c r="DI570" s="7">
        <v>0.0</v>
      </c>
      <c r="DJ570" s="8" t="s">
        <v>4805</v>
      </c>
      <c r="DK570" s="7" t="s">
        <v>4806</v>
      </c>
    </row>
    <row r="571" ht="12.75" customHeight="1">
      <c r="A571" s="7" t="s">
        <v>1215</v>
      </c>
      <c r="B571" s="7" t="s">
        <v>2583</v>
      </c>
      <c r="C571" s="8" t="s">
        <v>173</v>
      </c>
      <c r="D571" s="9" t="s">
        <v>174</v>
      </c>
      <c r="E571" s="7">
        <v>8.0</v>
      </c>
      <c r="F571" s="7">
        <v>0.0</v>
      </c>
      <c r="G571" s="7">
        <v>2.0</v>
      </c>
      <c r="H571" s="24">
        <f t="shared" si="1"/>
        <v>2</v>
      </c>
      <c r="I571" s="25">
        <f t="shared" si="2"/>
        <v>1.227621483</v>
      </c>
      <c r="J571" s="19">
        <v>0.0</v>
      </c>
      <c r="K571" s="19">
        <v>0.0</v>
      </c>
      <c r="L571" s="19">
        <v>2.0</v>
      </c>
      <c r="M571" s="19">
        <v>8.0</v>
      </c>
      <c r="N571" s="19">
        <v>5.0</v>
      </c>
      <c r="O571" s="19">
        <v>5.0</v>
      </c>
      <c r="P571" s="19">
        <v>4.0</v>
      </c>
      <c r="Q571" s="10">
        <f t="shared" si="3"/>
        <v>0</v>
      </c>
      <c r="R571" s="10">
        <f t="shared" si="4"/>
        <v>0</v>
      </c>
      <c r="S571" s="7">
        <v>5865.0</v>
      </c>
      <c r="T571" s="14">
        <f t="shared" si="5"/>
        <v>12.21875</v>
      </c>
      <c r="U571" s="14">
        <v>102.59</v>
      </c>
      <c r="V571" s="14">
        <f t="shared" si="6"/>
        <v>12.82375</v>
      </c>
      <c r="W571" s="14">
        <v>280.19</v>
      </c>
      <c r="X571" s="14">
        <f t="shared" si="7"/>
        <v>35.02375</v>
      </c>
      <c r="Y571" s="13">
        <f t="shared" si="8"/>
        <v>0.2680129578</v>
      </c>
      <c r="Z571" s="12">
        <f t="shared" si="9"/>
        <v>0</v>
      </c>
      <c r="AA571" s="19">
        <v>7.0</v>
      </c>
      <c r="AB571" s="19">
        <v>4.0</v>
      </c>
      <c r="AC571" s="19">
        <v>9.0</v>
      </c>
      <c r="AD571" s="19">
        <v>2.0</v>
      </c>
      <c r="AE571" s="19">
        <v>0.0</v>
      </c>
      <c r="AF571" s="10">
        <f t="shared" si="10"/>
        <v>0</v>
      </c>
      <c r="AG571" s="10">
        <f t="shared" si="11"/>
        <v>0.3333333333</v>
      </c>
      <c r="AH571" s="10">
        <f t="shared" si="12"/>
        <v>0.3333333333</v>
      </c>
      <c r="AI571" s="19">
        <v>25.0</v>
      </c>
      <c r="AJ571" s="13">
        <f t="shared" si="13"/>
        <v>0.4032258065</v>
      </c>
      <c r="AK571" s="19">
        <v>12.0</v>
      </c>
      <c r="AL571" s="13">
        <f t="shared" si="14"/>
        <v>0.1935483871</v>
      </c>
      <c r="AM571" s="19">
        <v>25.0</v>
      </c>
      <c r="AN571" s="13">
        <f t="shared" si="15"/>
        <v>0.4032258065</v>
      </c>
      <c r="AO571" s="13">
        <f t="shared" si="16"/>
        <v>0.6756756757</v>
      </c>
      <c r="AP571" s="8">
        <v>9.0</v>
      </c>
      <c r="AQ571" s="14">
        <v>19.33</v>
      </c>
      <c r="AR571" s="19">
        <v>16.44</v>
      </c>
      <c r="AS571" s="26">
        <v>9.0</v>
      </c>
      <c r="AT571" s="27">
        <v>-1.203</v>
      </c>
      <c r="AU571" s="8">
        <v>8.0</v>
      </c>
      <c r="AV571" s="27">
        <v>-5.316</v>
      </c>
      <c r="AW571" s="19">
        <v>48.05</v>
      </c>
      <c r="AX571" s="19">
        <v>14.69</v>
      </c>
      <c r="AY571" s="27">
        <v>-1.9889999999999999</v>
      </c>
      <c r="AZ571" s="27">
        <v>-0.635</v>
      </c>
      <c r="BA571" s="19">
        <v>49.17</v>
      </c>
      <c r="BB571" s="13">
        <f t="shared" si="17"/>
        <v>0.1333333333</v>
      </c>
      <c r="BC571" s="28">
        <f t="shared" si="18"/>
        <v>0.9487179487</v>
      </c>
      <c r="BD571" s="26">
        <f t="shared" si="19"/>
        <v>1082.051282</v>
      </c>
      <c r="BE571" s="13">
        <f t="shared" si="20"/>
        <v>0.08205128205</v>
      </c>
      <c r="BF571" s="18">
        <f t="shared" si="21"/>
        <v>3.509113949</v>
      </c>
      <c r="BG571" s="18">
        <f t="shared" si="22"/>
        <v>1.16970465</v>
      </c>
      <c r="BH571" s="14">
        <f t="shared" si="23"/>
        <v>26.31835462</v>
      </c>
      <c r="BI571" s="14">
        <f t="shared" si="24"/>
        <v>22.80924067</v>
      </c>
      <c r="BJ571" s="14">
        <f t="shared" si="25"/>
        <v>57.31552783</v>
      </c>
      <c r="BK571" s="14">
        <f t="shared" si="26"/>
        <v>50.29729993</v>
      </c>
      <c r="BL571" s="14">
        <f t="shared" si="27"/>
        <v>7.018227897</v>
      </c>
      <c r="BM571" s="19">
        <v>6.0</v>
      </c>
      <c r="BN571" s="19">
        <v>2.0</v>
      </c>
      <c r="BO571" s="26">
        <v>39.0</v>
      </c>
      <c r="BP571" s="26">
        <v>37.0</v>
      </c>
      <c r="BQ571" s="19">
        <v>18.0</v>
      </c>
      <c r="BR571" s="19">
        <v>25.0</v>
      </c>
      <c r="BS571" s="19">
        <v>35.0</v>
      </c>
      <c r="BT571" s="19">
        <v>22.0</v>
      </c>
      <c r="BU571" s="19">
        <v>47.0</v>
      </c>
      <c r="BV571" s="19">
        <v>44.0</v>
      </c>
      <c r="BW571" s="13">
        <f t="shared" si="28"/>
        <v>0.5164835165</v>
      </c>
      <c r="BX571" s="14">
        <v>-1.09</v>
      </c>
      <c r="BY571" s="29">
        <f t="shared" si="29"/>
        <v>-1.968988319</v>
      </c>
      <c r="BZ571" s="18">
        <f t="shared" si="30"/>
        <v>2.837624803</v>
      </c>
      <c r="CA571" s="18">
        <f t="shared" si="31"/>
        <v>1.734104046</v>
      </c>
      <c r="CB571" s="14">
        <f t="shared" si="32"/>
        <v>30.11035208</v>
      </c>
      <c r="CC571" s="14">
        <f t="shared" si="33"/>
        <v>27.90331056</v>
      </c>
      <c r="CD571" s="14">
        <f t="shared" si="34"/>
        <v>57.38307935</v>
      </c>
      <c r="CE571" s="14">
        <f t="shared" si="35"/>
        <v>54.2301629</v>
      </c>
      <c r="CF571" s="14">
        <f t="shared" si="36"/>
        <v>3.86531145</v>
      </c>
      <c r="CG571" s="7">
        <v>380.6</v>
      </c>
      <c r="CH571" s="7">
        <v>18.0</v>
      </c>
      <c r="CI571" s="7">
        <v>11.0</v>
      </c>
      <c r="CJ571" s="26">
        <v>173.0</v>
      </c>
      <c r="CK571" s="7">
        <v>166.0</v>
      </c>
      <c r="CL571" s="7">
        <v>75.0</v>
      </c>
      <c r="CM571" s="7">
        <v>77.0</v>
      </c>
      <c r="CN571" s="7">
        <v>98.0</v>
      </c>
      <c r="CO571" s="7">
        <v>90.0</v>
      </c>
      <c r="CP571" s="19">
        <v>0.0</v>
      </c>
      <c r="CQ571" s="19">
        <v>0.0</v>
      </c>
      <c r="CR571" s="26">
        <f t="shared" si="37"/>
        <v>0</v>
      </c>
      <c r="CS571" s="18">
        <f t="shared" si="38"/>
        <v>0</v>
      </c>
      <c r="CT571" s="18">
        <f t="shared" si="39"/>
        <v>0</v>
      </c>
      <c r="CU571" s="18">
        <f t="shared" si="40"/>
        <v>0</v>
      </c>
      <c r="CV571" s="30">
        <v>4.02</v>
      </c>
      <c r="CW571" s="30">
        <v>3.79</v>
      </c>
      <c r="CX571" s="30">
        <v>8.3</v>
      </c>
      <c r="CY571" s="30">
        <v>2.6</v>
      </c>
      <c r="CZ571" s="30">
        <v>3.91</v>
      </c>
      <c r="DA571" s="30">
        <v>4.04</v>
      </c>
      <c r="DB571" s="7">
        <v>0.0</v>
      </c>
      <c r="DC571" s="7">
        <v>0.0</v>
      </c>
      <c r="DD571" s="13" t="str">
        <f t="shared" si="41"/>
        <v> </v>
      </c>
      <c r="DE571" s="7">
        <v>0.0</v>
      </c>
      <c r="DF571" s="7">
        <v>0.0</v>
      </c>
      <c r="DG571" s="7">
        <v>0.0</v>
      </c>
      <c r="DH571" s="7">
        <v>0.0</v>
      </c>
      <c r="DI571" s="7">
        <v>0.0</v>
      </c>
      <c r="DJ571" s="8" t="s">
        <v>4807</v>
      </c>
      <c r="DK571" s="7" t="s">
        <v>4808</v>
      </c>
    </row>
    <row r="572" ht="12.75" customHeight="1">
      <c r="A572" s="7" t="s">
        <v>2129</v>
      </c>
      <c r="B572" s="7" t="s">
        <v>2585</v>
      </c>
      <c r="C572" s="8" t="s">
        <v>215</v>
      </c>
      <c r="D572" s="9" t="s">
        <v>174</v>
      </c>
      <c r="E572" s="7">
        <v>57.0</v>
      </c>
      <c r="F572" s="7">
        <v>1.0</v>
      </c>
      <c r="G572" s="7">
        <v>4.0</v>
      </c>
      <c r="H572" s="24">
        <f t="shared" si="1"/>
        <v>5</v>
      </c>
      <c r="I572" s="25">
        <f t="shared" si="2"/>
        <v>0.3871883671</v>
      </c>
      <c r="J572" s="19">
        <v>1.0</v>
      </c>
      <c r="K572" s="19">
        <v>2.0</v>
      </c>
      <c r="L572" s="19">
        <v>2.0</v>
      </c>
      <c r="M572" s="19">
        <v>45.0</v>
      </c>
      <c r="N572" s="19">
        <v>24.0</v>
      </c>
      <c r="O572" s="19">
        <v>38.0</v>
      </c>
      <c r="P572" s="19">
        <v>39.0</v>
      </c>
      <c r="Q572" s="10">
        <f t="shared" si="3"/>
        <v>0.02222222222</v>
      </c>
      <c r="R572" s="10">
        <f t="shared" si="4"/>
        <v>0.009345794393</v>
      </c>
      <c r="S572" s="7">
        <v>46489.0</v>
      </c>
      <c r="T572" s="14">
        <f t="shared" si="5"/>
        <v>13.59327485</v>
      </c>
      <c r="U572" s="14">
        <v>740.23</v>
      </c>
      <c r="V572" s="14">
        <f t="shared" si="6"/>
        <v>12.98649123</v>
      </c>
      <c r="W572" s="14">
        <v>1896.05</v>
      </c>
      <c r="X572" s="14">
        <f t="shared" si="7"/>
        <v>33.26403509</v>
      </c>
      <c r="Y572" s="13">
        <f t="shared" si="8"/>
        <v>0.2807858042</v>
      </c>
      <c r="Z572" s="12">
        <f t="shared" si="9"/>
        <v>29.47826087</v>
      </c>
      <c r="AA572" s="19">
        <v>28.0</v>
      </c>
      <c r="AB572" s="19">
        <v>87.0</v>
      </c>
      <c r="AC572" s="19">
        <v>64.0</v>
      </c>
      <c r="AD572" s="19">
        <v>28.0</v>
      </c>
      <c r="AE572" s="19">
        <v>6.0</v>
      </c>
      <c r="AF572" s="10">
        <f t="shared" si="10"/>
        <v>0.04347826087</v>
      </c>
      <c r="AG572" s="10">
        <f t="shared" si="11"/>
        <v>0.1739130435</v>
      </c>
      <c r="AH572" s="10">
        <f t="shared" si="12"/>
        <v>0.2173913043</v>
      </c>
      <c r="AI572" s="19">
        <v>292.0</v>
      </c>
      <c r="AJ572" s="13">
        <f t="shared" si="13"/>
        <v>0.4513137558</v>
      </c>
      <c r="AK572" s="19">
        <v>159.0</v>
      </c>
      <c r="AL572" s="13">
        <f t="shared" si="14"/>
        <v>0.2457496136</v>
      </c>
      <c r="AM572" s="19">
        <v>196.0</v>
      </c>
      <c r="AN572" s="13">
        <f t="shared" si="15"/>
        <v>0.3029366306</v>
      </c>
      <c r="AO572" s="13">
        <f t="shared" si="16"/>
        <v>0.6474501109</v>
      </c>
      <c r="AP572" s="8">
        <v>7.0</v>
      </c>
      <c r="AQ572" s="14">
        <v>16.38</v>
      </c>
      <c r="AR572" s="19">
        <v>17.01</v>
      </c>
      <c r="AS572" s="26">
        <v>7.0</v>
      </c>
      <c r="AT572" s="27">
        <v>-0.302</v>
      </c>
      <c r="AU572" s="8">
        <v>7.0</v>
      </c>
      <c r="AV572" s="27">
        <v>-0.735</v>
      </c>
      <c r="AW572" s="19">
        <v>49.55</v>
      </c>
      <c r="AX572" s="19">
        <v>16.55</v>
      </c>
      <c r="AY572" s="27">
        <v>0.706</v>
      </c>
      <c r="AZ572" s="27">
        <v>4.524</v>
      </c>
      <c r="BA572" s="19">
        <v>51.75</v>
      </c>
      <c r="BB572" s="13">
        <f t="shared" si="17"/>
        <v>0.06784660767</v>
      </c>
      <c r="BC572" s="28">
        <f t="shared" si="18"/>
        <v>0.9345549738</v>
      </c>
      <c r="BD572" s="26">
        <f t="shared" si="19"/>
        <v>1002.401581</v>
      </c>
      <c r="BE572" s="13">
        <f t="shared" si="20"/>
        <v>0.002401581492</v>
      </c>
      <c r="BF572" s="18">
        <f t="shared" si="21"/>
        <v>1.864285425</v>
      </c>
      <c r="BG572" s="18">
        <f t="shared" si="22"/>
        <v>2.026397201</v>
      </c>
      <c r="BH572" s="14">
        <f t="shared" si="23"/>
        <v>27.47794604</v>
      </c>
      <c r="BI572" s="14">
        <f t="shared" si="24"/>
        <v>30.96334923</v>
      </c>
      <c r="BJ572" s="14">
        <f t="shared" si="25"/>
        <v>53.17266255</v>
      </c>
      <c r="BK572" s="14">
        <f t="shared" si="26"/>
        <v>53.01055077</v>
      </c>
      <c r="BL572" s="14">
        <f t="shared" si="27"/>
        <v>0.1621117761</v>
      </c>
      <c r="BM572" s="19">
        <v>23.0</v>
      </c>
      <c r="BN572" s="19">
        <v>25.0</v>
      </c>
      <c r="BO572" s="26">
        <v>316.0</v>
      </c>
      <c r="BP572" s="26">
        <v>357.0</v>
      </c>
      <c r="BQ572" s="19">
        <v>137.0</v>
      </c>
      <c r="BR572" s="19">
        <v>146.0</v>
      </c>
      <c r="BS572" s="19">
        <v>180.0</v>
      </c>
      <c r="BT572" s="19">
        <v>126.0</v>
      </c>
      <c r="BU572" s="19">
        <v>329.0</v>
      </c>
      <c r="BV572" s="19">
        <v>308.0</v>
      </c>
      <c r="BW572" s="13">
        <f t="shared" si="28"/>
        <v>0.5164835165</v>
      </c>
      <c r="BX572" s="14">
        <v>-2.03</v>
      </c>
      <c r="BY572" s="29">
        <f t="shared" si="29"/>
        <v>-8.725690885</v>
      </c>
      <c r="BZ572" s="18">
        <f t="shared" si="30"/>
        <v>2.32024719</v>
      </c>
      <c r="CA572" s="18">
        <f t="shared" si="31"/>
        <v>1.979034368</v>
      </c>
      <c r="CB572" s="14">
        <f t="shared" si="32"/>
        <v>29.43529278</v>
      </c>
      <c r="CC572" s="14">
        <f t="shared" si="33"/>
        <v>27.91120884</v>
      </c>
      <c r="CD572" s="14">
        <f t="shared" si="34"/>
        <v>56.30011563</v>
      </c>
      <c r="CE572" s="14">
        <f t="shared" si="35"/>
        <v>51.386651</v>
      </c>
      <c r="CF572" s="14">
        <f t="shared" si="36"/>
        <v>-4.751352861</v>
      </c>
      <c r="CG572" s="7">
        <v>2637.65</v>
      </c>
      <c r="CH572" s="7">
        <v>102.0</v>
      </c>
      <c r="CI572" s="7">
        <v>87.0</v>
      </c>
      <c r="CJ572" s="26">
        <v>1192.0</v>
      </c>
      <c r="CK572" s="7">
        <v>1140.0</v>
      </c>
      <c r="CL572" s="7">
        <v>530.0</v>
      </c>
      <c r="CM572" s="7">
        <v>496.0</v>
      </c>
      <c r="CN572" s="7">
        <v>651.0</v>
      </c>
      <c r="CO572" s="7">
        <v>536.0</v>
      </c>
      <c r="CP572" s="19">
        <v>7.0</v>
      </c>
      <c r="CQ572" s="19">
        <v>4.0</v>
      </c>
      <c r="CR572" s="26">
        <f t="shared" si="37"/>
        <v>-3</v>
      </c>
      <c r="CS572" s="18">
        <f t="shared" si="38"/>
        <v>0.542063714</v>
      </c>
      <c r="CT572" s="18">
        <f t="shared" si="39"/>
        <v>0.3097506937</v>
      </c>
      <c r="CU572" s="18">
        <f t="shared" si="40"/>
        <v>-0.2323130203</v>
      </c>
      <c r="CV572" s="30">
        <v>26.56</v>
      </c>
      <c r="CW572" s="30">
        <v>29.14</v>
      </c>
      <c r="CX572" s="30">
        <v>32.03</v>
      </c>
      <c r="CY572" s="30">
        <v>28.78</v>
      </c>
      <c r="CZ572" s="30">
        <v>28.6</v>
      </c>
      <c r="DA572" s="30">
        <v>26.46</v>
      </c>
      <c r="DB572" s="7">
        <v>0.0</v>
      </c>
      <c r="DC572" s="7">
        <v>0.0</v>
      </c>
      <c r="DD572" s="13" t="str">
        <f t="shared" si="41"/>
        <v> </v>
      </c>
      <c r="DE572" s="7">
        <v>0.0</v>
      </c>
      <c r="DF572" s="7">
        <v>0.0</v>
      </c>
      <c r="DG572" s="7">
        <v>0.0</v>
      </c>
      <c r="DH572" s="7">
        <v>0.0</v>
      </c>
      <c r="DI572" s="7">
        <v>0.0</v>
      </c>
      <c r="DJ572" s="8" t="s">
        <v>4809</v>
      </c>
      <c r="DK572" s="7" t="s">
        <v>4810</v>
      </c>
    </row>
    <row r="573" ht="12.75" customHeight="1">
      <c r="A573" s="7" t="s">
        <v>2587</v>
      </c>
      <c r="B573" s="7" t="s">
        <v>2588</v>
      </c>
      <c r="C573" s="8" t="s">
        <v>685</v>
      </c>
      <c r="D573" s="9" t="s">
        <v>150</v>
      </c>
      <c r="E573" s="7">
        <v>55.0</v>
      </c>
      <c r="F573" s="7">
        <v>7.0</v>
      </c>
      <c r="G573" s="7">
        <v>14.0</v>
      </c>
      <c r="H573" s="24">
        <f t="shared" si="1"/>
        <v>21</v>
      </c>
      <c r="I573" s="25">
        <f t="shared" si="2"/>
        <v>1.753734806</v>
      </c>
      <c r="J573" s="19">
        <v>5.0</v>
      </c>
      <c r="K573" s="19">
        <v>8.0</v>
      </c>
      <c r="L573" s="19">
        <v>5.0</v>
      </c>
      <c r="M573" s="19">
        <v>86.0</v>
      </c>
      <c r="N573" s="19">
        <v>36.0</v>
      </c>
      <c r="O573" s="19">
        <v>46.0</v>
      </c>
      <c r="P573" s="19">
        <v>92.0</v>
      </c>
      <c r="Q573" s="10">
        <f t="shared" si="3"/>
        <v>0.08139534884</v>
      </c>
      <c r="R573" s="10">
        <f t="shared" si="4"/>
        <v>0.04166666667</v>
      </c>
      <c r="S573" s="7">
        <v>43108.0</v>
      </c>
      <c r="T573" s="14">
        <f t="shared" si="5"/>
        <v>13.0630303</v>
      </c>
      <c r="U573" s="14">
        <v>705.59</v>
      </c>
      <c r="V573" s="14">
        <f t="shared" si="6"/>
        <v>12.82890909</v>
      </c>
      <c r="W573" s="14">
        <v>2000.26</v>
      </c>
      <c r="X573" s="14">
        <f t="shared" si="7"/>
        <v>36.36836364</v>
      </c>
      <c r="Y573" s="13">
        <f t="shared" si="8"/>
        <v>0.2607646396</v>
      </c>
      <c r="Z573" s="12">
        <f t="shared" si="9"/>
        <v>92.85714286</v>
      </c>
      <c r="AA573" s="19">
        <v>13.0</v>
      </c>
      <c r="AB573" s="19">
        <v>27.0</v>
      </c>
      <c r="AC573" s="19">
        <v>66.0</v>
      </c>
      <c r="AD573" s="19">
        <v>15.0</v>
      </c>
      <c r="AE573" s="19">
        <v>28.0</v>
      </c>
      <c r="AF573" s="10">
        <f t="shared" si="10"/>
        <v>0.1785714286</v>
      </c>
      <c r="AG573" s="10">
        <f t="shared" si="11"/>
        <v>0.4642857143</v>
      </c>
      <c r="AH573" s="10">
        <f t="shared" si="12"/>
        <v>0.6428571429</v>
      </c>
      <c r="AI573" s="19">
        <v>168.0</v>
      </c>
      <c r="AJ573" s="13">
        <f t="shared" si="13"/>
        <v>0.2662440571</v>
      </c>
      <c r="AK573" s="19">
        <v>203.0</v>
      </c>
      <c r="AL573" s="13">
        <f t="shared" si="14"/>
        <v>0.3217115689</v>
      </c>
      <c r="AM573" s="19">
        <v>260.0</v>
      </c>
      <c r="AN573" s="13">
        <f t="shared" si="15"/>
        <v>0.412044374</v>
      </c>
      <c r="AO573" s="13">
        <f t="shared" si="16"/>
        <v>0.4528301887</v>
      </c>
      <c r="AP573" s="8">
        <v>4.0</v>
      </c>
      <c r="AQ573" s="14">
        <v>-8.38</v>
      </c>
      <c r="AR573" s="19">
        <v>17.66</v>
      </c>
      <c r="AS573" s="26">
        <v>4.0</v>
      </c>
      <c r="AT573" s="27">
        <v>1.301</v>
      </c>
      <c r="AU573" s="8">
        <v>3.0</v>
      </c>
      <c r="AV573" s="27">
        <v>1.078</v>
      </c>
      <c r="AW573" s="19">
        <v>50.5</v>
      </c>
      <c r="AX573" s="19">
        <v>18.03</v>
      </c>
      <c r="AY573" s="27">
        <v>-0.29</v>
      </c>
      <c r="AZ573" s="27">
        <v>2.4859999999999998</v>
      </c>
      <c r="BA573" s="19">
        <v>52.94</v>
      </c>
      <c r="BB573" s="13">
        <f t="shared" si="17"/>
        <v>0.08615384615</v>
      </c>
      <c r="BC573" s="28">
        <f t="shared" si="18"/>
        <v>0.9166666667</v>
      </c>
      <c r="BD573" s="26">
        <f t="shared" si="19"/>
        <v>1002.820513</v>
      </c>
      <c r="BE573" s="13">
        <f t="shared" si="20"/>
        <v>0.002820512821</v>
      </c>
      <c r="BF573" s="18">
        <f t="shared" si="21"/>
        <v>2.380986125</v>
      </c>
      <c r="BG573" s="18">
        <f t="shared" si="22"/>
        <v>2.04084525</v>
      </c>
      <c r="BH573" s="14">
        <f t="shared" si="23"/>
        <v>27.63644609</v>
      </c>
      <c r="BI573" s="14">
        <f t="shared" si="24"/>
        <v>24.490143</v>
      </c>
      <c r="BJ573" s="14">
        <f t="shared" si="25"/>
        <v>57.5688431</v>
      </c>
      <c r="BK573" s="14">
        <f t="shared" si="26"/>
        <v>46.85440553</v>
      </c>
      <c r="BL573" s="14">
        <f t="shared" si="27"/>
        <v>10.71443756</v>
      </c>
      <c r="BM573" s="19">
        <v>28.0</v>
      </c>
      <c r="BN573" s="19">
        <v>24.0</v>
      </c>
      <c r="BO573" s="26">
        <v>297.0</v>
      </c>
      <c r="BP573" s="26">
        <v>264.0</v>
      </c>
      <c r="BQ573" s="19">
        <v>155.0</v>
      </c>
      <c r="BR573" s="19">
        <v>120.0</v>
      </c>
      <c r="BS573" s="19">
        <v>197.0</v>
      </c>
      <c r="BT573" s="19">
        <v>143.0</v>
      </c>
      <c r="BU573" s="19">
        <v>314.0</v>
      </c>
      <c r="BV573" s="19">
        <v>278.0</v>
      </c>
      <c r="BW573" s="13">
        <f t="shared" si="28"/>
        <v>0.5304054054</v>
      </c>
      <c r="BX573" s="14">
        <v>2.81</v>
      </c>
      <c r="BY573" s="29">
        <f t="shared" si="29"/>
        <v>10.34851303</v>
      </c>
      <c r="BZ573" s="18">
        <f t="shared" si="30"/>
        <v>2.087445716</v>
      </c>
      <c r="CA573" s="18">
        <f t="shared" si="31"/>
        <v>2.198480063</v>
      </c>
      <c r="CB573" s="14">
        <f t="shared" si="32"/>
        <v>28.4469996</v>
      </c>
      <c r="CC573" s="14">
        <f t="shared" si="33"/>
        <v>26.84810501</v>
      </c>
      <c r="CD573" s="14">
        <f t="shared" si="34"/>
        <v>55.42834583</v>
      </c>
      <c r="CE573" s="14">
        <f t="shared" si="35"/>
        <v>51.65317804</v>
      </c>
      <c r="CF573" s="14">
        <f t="shared" si="36"/>
        <v>6.939269778</v>
      </c>
      <c r="CG573" s="7">
        <v>2701.866667</v>
      </c>
      <c r="CH573" s="7">
        <v>94.0</v>
      </c>
      <c r="CI573" s="7">
        <v>99.0</v>
      </c>
      <c r="CJ573" s="26">
        <v>1187.0</v>
      </c>
      <c r="CK573" s="7">
        <v>1110.0</v>
      </c>
      <c r="CL573" s="7">
        <v>566.0</v>
      </c>
      <c r="CM573" s="7">
        <v>544.0</v>
      </c>
      <c r="CN573" s="7">
        <v>649.0</v>
      </c>
      <c r="CO573" s="7">
        <v>573.0</v>
      </c>
      <c r="CP573" s="19">
        <v>3.0</v>
      </c>
      <c r="CQ573" s="19">
        <v>4.0</v>
      </c>
      <c r="CR573" s="26">
        <f t="shared" si="37"/>
        <v>1</v>
      </c>
      <c r="CS573" s="18">
        <f t="shared" si="38"/>
        <v>0.2505335437</v>
      </c>
      <c r="CT573" s="18">
        <f t="shared" si="39"/>
        <v>0.3340447249</v>
      </c>
      <c r="CU573" s="18">
        <f t="shared" si="40"/>
        <v>0.08351118122</v>
      </c>
      <c r="CV573" s="30">
        <v>24.71</v>
      </c>
      <c r="CW573" s="30">
        <v>23.56</v>
      </c>
      <c r="CX573" s="30">
        <v>23.02</v>
      </c>
      <c r="CY573" s="30">
        <v>31.18</v>
      </c>
      <c r="CZ573" s="30">
        <v>32.17</v>
      </c>
      <c r="DA573" s="30">
        <v>30.76</v>
      </c>
      <c r="DB573" s="7">
        <v>7.0</v>
      </c>
      <c r="DC573" s="7">
        <v>14.0</v>
      </c>
      <c r="DD573" s="13">
        <f t="shared" si="41"/>
        <v>0.3333333333</v>
      </c>
      <c r="DE573" s="7">
        <v>1.92</v>
      </c>
      <c r="DF573" s="7">
        <v>0.1</v>
      </c>
      <c r="DG573" s="7">
        <v>14.0</v>
      </c>
      <c r="DH573" s="7">
        <v>4.0</v>
      </c>
      <c r="DI573" s="7">
        <v>2.0</v>
      </c>
      <c r="DJ573" s="8" t="s">
        <v>4811</v>
      </c>
      <c r="DK573" s="7" t="s">
        <v>4812</v>
      </c>
    </row>
    <row r="574" ht="12.75" customHeight="1">
      <c r="A574" s="7" t="s">
        <v>2591</v>
      </c>
      <c r="B574" s="7" t="s">
        <v>2592</v>
      </c>
      <c r="C574" s="8" t="s">
        <v>399</v>
      </c>
      <c r="D574" s="9" t="s">
        <v>247</v>
      </c>
      <c r="E574" s="7">
        <v>79.0</v>
      </c>
      <c r="F574" s="7">
        <v>8.0</v>
      </c>
      <c r="G574" s="7">
        <v>19.0</v>
      </c>
      <c r="H574" s="24">
        <f t="shared" si="1"/>
        <v>27</v>
      </c>
      <c r="I574" s="25">
        <f t="shared" si="2"/>
        <v>1.585359886</v>
      </c>
      <c r="J574" s="19">
        <v>8.0</v>
      </c>
      <c r="K574" s="19">
        <v>9.0</v>
      </c>
      <c r="L574" s="19">
        <v>10.0</v>
      </c>
      <c r="M574" s="19">
        <v>120.0</v>
      </c>
      <c r="N574" s="19">
        <v>48.0</v>
      </c>
      <c r="O574" s="19">
        <v>45.0</v>
      </c>
      <c r="P574" s="19">
        <v>146.0</v>
      </c>
      <c r="Q574" s="10">
        <f t="shared" si="3"/>
        <v>0.06666666667</v>
      </c>
      <c r="R574" s="10">
        <f t="shared" si="4"/>
        <v>0.03755868545</v>
      </c>
      <c r="S574" s="7">
        <v>61311.0</v>
      </c>
      <c r="T574" s="14">
        <f t="shared" si="5"/>
        <v>12.93481013</v>
      </c>
      <c r="U574" s="14">
        <v>993.87</v>
      </c>
      <c r="V574" s="14">
        <f t="shared" si="6"/>
        <v>12.58063291</v>
      </c>
      <c r="W574" s="14">
        <v>2801.37</v>
      </c>
      <c r="X574" s="14">
        <f t="shared" si="7"/>
        <v>35.46037975</v>
      </c>
      <c r="Y574" s="13">
        <f t="shared" si="8"/>
        <v>0.2618727669</v>
      </c>
      <c r="Z574" s="12">
        <f t="shared" si="9"/>
        <v>110.1428571</v>
      </c>
      <c r="AA574" s="19">
        <v>33.0</v>
      </c>
      <c r="AB574" s="19">
        <v>68.0</v>
      </c>
      <c r="AC574" s="19">
        <v>98.0</v>
      </c>
      <c r="AD574" s="19">
        <v>44.0</v>
      </c>
      <c r="AE574" s="19">
        <v>33.0</v>
      </c>
      <c r="AF574" s="10">
        <f t="shared" si="10"/>
        <v>0.1904761905</v>
      </c>
      <c r="AG574" s="10">
        <f t="shared" si="11"/>
        <v>0.4523809524</v>
      </c>
      <c r="AH574" s="10">
        <f t="shared" si="12"/>
        <v>0.6428571429</v>
      </c>
      <c r="AI574" s="19">
        <v>315.0</v>
      </c>
      <c r="AJ574" s="13">
        <f t="shared" si="13"/>
        <v>0.3405405405</v>
      </c>
      <c r="AK574" s="19">
        <v>272.0</v>
      </c>
      <c r="AL574" s="13">
        <f t="shared" si="14"/>
        <v>0.2940540541</v>
      </c>
      <c r="AM574" s="19">
        <v>338.0</v>
      </c>
      <c r="AN574" s="13">
        <f t="shared" si="15"/>
        <v>0.3654054054</v>
      </c>
      <c r="AO574" s="13">
        <f t="shared" si="16"/>
        <v>0.5366269165</v>
      </c>
      <c r="AP574" s="8">
        <v>9.0</v>
      </c>
      <c r="AQ574" s="14">
        <v>3.14</v>
      </c>
      <c r="AR574" s="19">
        <v>17.34</v>
      </c>
      <c r="AS574" s="26">
        <v>7.0</v>
      </c>
      <c r="AT574" s="27">
        <v>0.327</v>
      </c>
      <c r="AU574" s="8">
        <v>11.0</v>
      </c>
      <c r="AV574" s="27">
        <v>-0.158</v>
      </c>
      <c r="AW574" s="19">
        <v>50.03</v>
      </c>
      <c r="AX574" s="19">
        <v>17.8</v>
      </c>
      <c r="AY574" s="27">
        <v>0.531</v>
      </c>
      <c r="AZ574" s="27">
        <v>5.867</v>
      </c>
      <c r="BA574" s="19">
        <v>53.14</v>
      </c>
      <c r="BB574" s="13">
        <f t="shared" si="17"/>
        <v>0.08171206226</v>
      </c>
      <c r="BC574" s="28">
        <f t="shared" si="18"/>
        <v>0.9264705882</v>
      </c>
      <c r="BD574" s="26">
        <f t="shared" si="19"/>
        <v>1008.18265</v>
      </c>
      <c r="BE574" s="13">
        <f t="shared" si="20"/>
        <v>0.008182650492</v>
      </c>
      <c r="BF574" s="18">
        <f t="shared" si="21"/>
        <v>2.535542878</v>
      </c>
      <c r="BG574" s="18">
        <f t="shared" si="22"/>
        <v>2.112952398</v>
      </c>
      <c r="BH574" s="14">
        <f t="shared" si="23"/>
        <v>31.03021522</v>
      </c>
      <c r="BI574" s="14">
        <f t="shared" si="24"/>
        <v>28.73615262</v>
      </c>
      <c r="BJ574" s="14">
        <f t="shared" si="25"/>
        <v>60.49080866</v>
      </c>
      <c r="BK574" s="14">
        <f t="shared" si="26"/>
        <v>55.29898276</v>
      </c>
      <c r="BL574" s="14">
        <f t="shared" si="27"/>
        <v>5.191825893</v>
      </c>
      <c r="BM574" s="19">
        <v>42.0</v>
      </c>
      <c r="BN574" s="19">
        <v>35.0</v>
      </c>
      <c r="BO574" s="26">
        <v>472.0</v>
      </c>
      <c r="BP574" s="26">
        <v>441.0</v>
      </c>
      <c r="BQ574" s="19">
        <v>226.0</v>
      </c>
      <c r="BR574" s="19">
        <v>192.0</v>
      </c>
      <c r="BS574" s="19">
        <v>262.0</v>
      </c>
      <c r="BT574" s="19">
        <v>248.0</v>
      </c>
      <c r="BU574" s="19">
        <v>517.0</v>
      </c>
      <c r="BV574" s="19">
        <v>456.0</v>
      </c>
      <c r="BW574" s="13">
        <f t="shared" si="28"/>
        <v>0.5313463515</v>
      </c>
      <c r="BX574" s="14">
        <v>-0.81</v>
      </c>
      <c r="BY574" s="29">
        <f t="shared" si="29"/>
        <v>-1.802220104</v>
      </c>
      <c r="BZ574" s="18">
        <f t="shared" si="30"/>
        <v>2.430682736</v>
      </c>
      <c r="CA574" s="18">
        <f t="shared" si="31"/>
        <v>2.319475029</v>
      </c>
      <c r="CB574" s="14">
        <f t="shared" si="32"/>
        <v>31.16993155</v>
      </c>
      <c r="CC574" s="14">
        <f t="shared" si="33"/>
        <v>27.97668168</v>
      </c>
      <c r="CD574" s="14">
        <f t="shared" si="34"/>
        <v>61.75205094</v>
      </c>
      <c r="CE574" s="14">
        <f t="shared" si="35"/>
        <v>55.44498528</v>
      </c>
      <c r="CF574" s="14">
        <f t="shared" si="36"/>
        <v>-1.115239768</v>
      </c>
      <c r="CG574" s="7">
        <v>3776.716667</v>
      </c>
      <c r="CH574" s="7">
        <v>153.0</v>
      </c>
      <c r="CI574" s="7">
        <v>146.0</v>
      </c>
      <c r="CJ574" s="26">
        <v>1809.0</v>
      </c>
      <c r="CK574" s="7">
        <v>1615.0</v>
      </c>
      <c r="CL574" s="7">
        <v>888.0</v>
      </c>
      <c r="CM574" s="7">
        <v>796.0</v>
      </c>
      <c r="CN574" s="7">
        <v>1037.0</v>
      </c>
      <c r="CO574" s="7">
        <v>933.0</v>
      </c>
      <c r="CP574" s="19">
        <v>5.0</v>
      </c>
      <c r="CQ574" s="19">
        <v>10.0</v>
      </c>
      <c r="CR574" s="26">
        <f t="shared" si="37"/>
        <v>5</v>
      </c>
      <c r="CS574" s="18">
        <f t="shared" si="38"/>
        <v>0.2935851642</v>
      </c>
      <c r="CT574" s="18">
        <f t="shared" si="39"/>
        <v>0.5871703283</v>
      </c>
      <c r="CU574" s="18">
        <f t="shared" si="40"/>
        <v>0.2935851642</v>
      </c>
      <c r="CV574" s="30">
        <v>40.92</v>
      </c>
      <c r="CW574" s="30">
        <v>40.12</v>
      </c>
      <c r="CX574" s="30">
        <v>54.53</v>
      </c>
      <c r="CY574" s="30">
        <v>61.36</v>
      </c>
      <c r="CZ574" s="30">
        <v>43.31</v>
      </c>
      <c r="DA574" s="30">
        <v>47.56</v>
      </c>
      <c r="DB574" s="7">
        <v>0.0</v>
      </c>
      <c r="DC574" s="7">
        <v>1.0</v>
      </c>
      <c r="DD574" s="13">
        <f t="shared" si="41"/>
        <v>0</v>
      </c>
      <c r="DE574" s="7">
        <v>0.0</v>
      </c>
      <c r="DF574" s="7">
        <v>0.0</v>
      </c>
      <c r="DG574" s="7">
        <v>0.0</v>
      </c>
      <c r="DH574" s="7">
        <v>1.0</v>
      </c>
      <c r="DI574" s="7">
        <v>0.0</v>
      </c>
      <c r="DJ574" s="8" t="s">
        <v>4813</v>
      </c>
      <c r="DK574" s="7" t="s">
        <v>4814</v>
      </c>
    </row>
    <row r="575" ht="12.75" customHeight="1">
      <c r="A575" s="7" t="s">
        <v>2596</v>
      </c>
      <c r="B575" s="7" t="s">
        <v>2597</v>
      </c>
      <c r="C575" s="8" t="s">
        <v>447</v>
      </c>
      <c r="D575" s="9" t="s">
        <v>183</v>
      </c>
      <c r="E575" s="7">
        <v>82.0</v>
      </c>
      <c r="F575" s="7">
        <v>18.0</v>
      </c>
      <c r="G575" s="7">
        <v>20.0</v>
      </c>
      <c r="H575" s="24">
        <f t="shared" si="1"/>
        <v>38</v>
      </c>
      <c r="I575" s="25">
        <f t="shared" si="2"/>
        <v>2.041090372</v>
      </c>
      <c r="J575" s="19">
        <v>16.0</v>
      </c>
      <c r="K575" s="19">
        <v>10.0</v>
      </c>
      <c r="L575" s="19">
        <v>9.0</v>
      </c>
      <c r="M575" s="19">
        <v>116.0</v>
      </c>
      <c r="N575" s="19">
        <v>49.0</v>
      </c>
      <c r="O575" s="19">
        <v>43.0</v>
      </c>
      <c r="P575" s="19">
        <v>146.0</v>
      </c>
      <c r="Q575" s="10">
        <f t="shared" si="3"/>
        <v>0.1551724138</v>
      </c>
      <c r="R575" s="10">
        <f t="shared" si="4"/>
        <v>0.08653846154</v>
      </c>
      <c r="S575" s="7">
        <v>67023.0</v>
      </c>
      <c r="T575" s="14">
        <f t="shared" si="5"/>
        <v>13.62256098</v>
      </c>
      <c r="U575" s="14">
        <v>1075.92</v>
      </c>
      <c r="V575" s="14">
        <f t="shared" si="6"/>
        <v>13.12097561</v>
      </c>
      <c r="W575" s="14">
        <v>2909.71</v>
      </c>
      <c r="X575" s="14">
        <f t="shared" si="7"/>
        <v>35.48426829</v>
      </c>
      <c r="Y575" s="13">
        <f t="shared" si="8"/>
        <v>0.2699497946</v>
      </c>
      <c r="Z575" s="12">
        <f t="shared" si="9"/>
        <v>112.8571429</v>
      </c>
      <c r="AA575" s="19">
        <v>19.0</v>
      </c>
      <c r="AB575" s="19">
        <v>121.0</v>
      </c>
      <c r="AC575" s="19">
        <v>133.0</v>
      </c>
      <c r="AD575" s="19">
        <v>17.0</v>
      </c>
      <c r="AE575" s="19">
        <v>31.0</v>
      </c>
      <c r="AF575" s="10">
        <f t="shared" si="10"/>
        <v>0.3265306122</v>
      </c>
      <c r="AG575" s="10">
        <f t="shared" si="11"/>
        <v>0.387755102</v>
      </c>
      <c r="AH575" s="10">
        <f t="shared" si="12"/>
        <v>0.7142857143</v>
      </c>
      <c r="AI575" s="19">
        <v>326.0</v>
      </c>
      <c r="AJ575" s="13">
        <f t="shared" si="13"/>
        <v>0.3128598848</v>
      </c>
      <c r="AK575" s="19">
        <v>307.0</v>
      </c>
      <c r="AL575" s="13">
        <f t="shared" si="14"/>
        <v>0.2946257198</v>
      </c>
      <c r="AM575" s="19">
        <v>409.0</v>
      </c>
      <c r="AN575" s="13">
        <f t="shared" si="15"/>
        <v>0.3925143954</v>
      </c>
      <c r="AO575" s="13">
        <f t="shared" si="16"/>
        <v>0.5150078989</v>
      </c>
      <c r="AP575" s="8">
        <v>9.0</v>
      </c>
      <c r="AQ575" s="14">
        <v>1.8</v>
      </c>
      <c r="AR575" s="19">
        <v>17.57</v>
      </c>
      <c r="AS575" s="26">
        <v>4.0</v>
      </c>
      <c r="AT575" s="27">
        <v>0.527</v>
      </c>
      <c r="AU575" s="8">
        <v>5.0</v>
      </c>
      <c r="AV575" s="27">
        <v>0.931</v>
      </c>
      <c r="AW575" s="19">
        <v>50.59</v>
      </c>
      <c r="AX575" s="19">
        <v>18.68</v>
      </c>
      <c r="AY575" s="27">
        <v>1.706</v>
      </c>
      <c r="AZ575" s="27">
        <v>-3.555</v>
      </c>
      <c r="BA575" s="19">
        <v>49.21</v>
      </c>
      <c r="BB575" s="13">
        <f t="shared" si="17"/>
        <v>0.08860759494</v>
      </c>
      <c r="BC575" s="28">
        <f t="shared" si="18"/>
        <v>0.9202733485</v>
      </c>
      <c r="BD575" s="26">
        <f t="shared" si="19"/>
        <v>1008.880943</v>
      </c>
      <c r="BE575" s="13">
        <f t="shared" si="20"/>
        <v>0.008880943456</v>
      </c>
      <c r="BF575" s="18">
        <f t="shared" si="21"/>
        <v>2.732545171</v>
      </c>
      <c r="BG575" s="18">
        <f t="shared" si="22"/>
        <v>1.951817979</v>
      </c>
      <c r="BH575" s="14">
        <f t="shared" si="23"/>
        <v>30.83872407</v>
      </c>
      <c r="BI575" s="14">
        <f t="shared" si="24"/>
        <v>24.48137408</v>
      </c>
      <c r="BJ575" s="14">
        <f t="shared" si="25"/>
        <v>56.54695516</v>
      </c>
      <c r="BK575" s="14">
        <f t="shared" si="26"/>
        <v>47.28976132</v>
      </c>
      <c r="BL575" s="14">
        <f t="shared" si="27"/>
        <v>9.257193843</v>
      </c>
      <c r="BM575" s="19">
        <v>49.0</v>
      </c>
      <c r="BN575" s="19">
        <v>35.0</v>
      </c>
      <c r="BO575" s="26">
        <v>504.0</v>
      </c>
      <c r="BP575" s="26">
        <v>404.0</v>
      </c>
      <c r="BQ575" s="19">
        <v>215.0</v>
      </c>
      <c r="BR575" s="19">
        <v>169.0</v>
      </c>
      <c r="BS575" s="19">
        <v>246.0</v>
      </c>
      <c r="BT575" s="19">
        <v>240.0</v>
      </c>
      <c r="BU575" s="19">
        <v>501.0</v>
      </c>
      <c r="BV575" s="19">
        <v>368.0</v>
      </c>
      <c r="BW575" s="13">
        <f t="shared" si="28"/>
        <v>0.5765247411</v>
      </c>
      <c r="BX575" s="14">
        <v>12.54</v>
      </c>
      <c r="BY575" s="29">
        <f t="shared" si="29"/>
        <v>13.29300427</v>
      </c>
      <c r="BZ575" s="18">
        <f t="shared" si="30"/>
        <v>2.104544485</v>
      </c>
      <c r="CA575" s="18">
        <f t="shared" si="31"/>
        <v>1.935566461</v>
      </c>
      <c r="CB575" s="14">
        <f t="shared" si="32"/>
        <v>27.11329209</v>
      </c>
      <c r="CC575" s="14">
        <f t="shared" si="33"/>
        <v>27.72775763</v>
      </c>
      <c r="CD575" s="14">
        <f t="shared" si="34"/>
        <v>50.23255814</v>
      </c>
      <c r="CE575" s="14">
        <f t="shared" si="35"/>
        <v>55.11755921</v>
      </c>
      <c r="CF575" s="14">
        <f t="shared" si="36"/>
        <v>14.14219491</v>
      </c>
      <c r="CG575" s="7">
        <v>3905.833333</v>
      </c>
      <c r="CH575" s="7">
        <v>137.0</v>
      </c>
      <c r="CI575" s="7">
        <v>126.0</v>
      </c>
      <c r="CJ575" s="26">
        <v>1628.0</v>
      </c>
      <c r="CK575" s="7">
        <v>1679.0</v>
      </c>
      <c r="CL575" s="7">
        <v>693.0</v>
      </c>
      <c r="CM575" s="7">
        <v>806.0</v>
      </c>
      <c r="CN575" s="7">
        <v>812.0</v>
      </c>
      <c r="CO575" s="7">
        <v>977.0</v>
      </c>
      <c r="CP575" s="19">
        <v>8.0</v>
      </c>
      <c r="CQ575" s="19">
        <v>10.0</v>
      </c>
      <c r="CR575" s="26">
        <f t="shared" si="37"/>
        <v>2</v>
      </c>
      <c r="CS575" s="18">
        <f t="shared" si="38"/>
        <v>0.4297032362</v>
      </c>
      <c r="CT575" s="18">
        <f t="shared" si="39"/>
        <v>0.5371290453</v>
      </c>
      <c r="CU575" s="18">
        <f t="shared" si="40"/>
        <v>0.1074258091</v>
      </c>
      <c r="CV575" s="30">
        <v>39.73</v>
      </c>
      <c r="CW575" s="30">
        <v>30.72</v>
      </c>
      <c r="CX575" s="30">
        <v>47.11</v>
      </c>
      <c r="CY575" s="30">
        <v>42.16</v>
      </c>
      <c r="CZ575" s="30">
        <v>35.58</v>
      </c>
      <c r="DA575" s="30">
        <v>38.71</v>
      </c>
      <c r="DB575" s="7">
        <v>3.0</v>
      </c>
      <c r="DC575" s="7">
        <v>6.0</v>
      </c>
      <c r="DD575" s="13">
        <f t="shared" si="41"/>
        <v>0.3333333333</v>
      </c>
      <c r="DE575" s="7">
        <v>-0.06</v>
      </c>
      <c r="DF575" s="7">
        <v>-0.18</v>
      </c>
      <c r="DG575" s="7">
        <v>9.0</v>
      </c>
      <c r="DH575" s="7">
        <v>0.0</v>
      </c>
      <c r="DI575" s="7">
        <v>0.0</v>
      </c>
      <c r="DJ575" s="8" t="s">
        <v>4815</v>
      </c>
      <c r="DK575" s="7" t="s">
        <v>4816</v>
      </c>
    </row>
    <row r="576" ht="12.75" customHeight="1">
      <c r="A576" s="7" t="s">
        <v>2600</v>
      </c>
      <c r="B576" s="7" t="s">
        <v>2601</v>
      </c>
      <c r="C576" s="8" t="s">
        <v>305</v>
      </c>
      <c r="D576" s="9" t="s">
        <v>150</v>
      </c>
      <c r="E576" s="7">
        <v>81.0</v>
      </c>
      <c r="F576" s="7">
        <v>11.0</v>
      </c>
      <c r="G576" s="7">
        <v>19.0</v>
      </c>
      <c r="H576" s="24">
        <f t="shared" si="1"/>
        <v>30</v>
      </c>
      <c r="I576" s="25">
        <f t="shared" si="2"/>
        <v>1.708644475</v>
      </c>
      <c r="J576" s="19">
        <v>8.0</v>
      </c>
      <c r="K576" s="19">
        <v>9.0</v>
      </c>
      <c r="L576" s="19">
        <v>5.0</v>
      </c>
      <c r="M576" s="19">
        <v>111.0</v>
      </c>
      <c r="N576" s="19">
        <v>46.0</v>
      </c>
      <c r="O576" s="19">
        <v>50.0</v>
      </c>
      <c r="P576" s="19">
        <v>113.0</v>
      </c>
      <c r="Q576" s="10">
        <f t="shared" si="3"/>
        <v>0.0990990991</v>
      </c>
      <c r="R576" s="10">
        <f t="shared" si="4"/>
        <v>0.05314009662</v>
      </c>
      <c r="S576" s="7">
        <v>63208.0</v>
      </c>
      <c r="T576" s="14">
        <f t="shared" si="5"/>
        <v>13.00576132</v>
      </c>
      <c r="U576" s="14">
        <v>979.52</v>
      </c>
      <c r="V576" s="14">
        <f t="shared" si="6"/>
        <v>12.09283951</v>
      </c>
      <c r="W576" s="14">
        <v>2982.13</v>
      </c>
      <c r="X576" s="14">
        <f t="shared" si="7"/>
        <v>36.81641975</v>
      </c>
      <c r="Y576" s="13">
        <f t="shared" si="8"/>
        <v>0.2472505143</v>
      </c>
      <c r="Z576" s="12">
        <f t="shared" si="9"/>
        <v>125.4857143</v>
      </c>
      <c r="AA576" s="19">
        <v>70.0</v>
      </c>
      <c r="AB576" s="19">
        <v>29.0</v>
      </c>
      <c r="AC576" s="19">
        <v>90.0</v>
      </c>
      <c r="AD576" s="19">
        <v>21.0</v>
      </c>
      <c r="AE576" s="19">
        <v>24.0</v>
      </c>
      <c r="AF576" s="10">
        <f t="shared" si="10"/>
        <v>0.2285714286</v>
      </c>
      <c r="AG576" s="10">
        <f t="shared" si="11"/>
        <v>0.4</v>
      </c>
      <c r="AH576" s="10">
        <f t="shared" si="12"/>
        <v>0.6285714286</v>
      </c>
      <c r="AI576" s="19">
        <v>298.0</v>
      </c>
      <c r="AJ576" s="13">
        <f t="shared" si="13"/>
        <v>0.3019250253</v>
      </c>
      <c r="AK576" s="19">
        <v>347.0</v>
      </c>
      <c r="AL576" s="13">
        <f t="shared" si="14"/>
        <v>0.3515704154</v>
      </c>
      <c r="AM576" s="19">
        <v>342.0</v>
      </c>
      <c r="AN576" s="13">
        <f t="shared" si="15"/>
        <v>0.3465045593</v>
      </c>
      <c r="AO576" s="13">
        <f t="shared" si="16"/>
        <v>0.4620155039</v>
      </c>
      <c r="AP576" s="8">
        <v>5.0</v>
      </c>
      <c r="AQ576" s="14">
        <v>-7.0</v>
      </c>
      <c r="AR576" s="19">
        <v>17.68</v>
      </c>
      <c r="AS576" s="26">
        <v>3.0</v>
      </c>
      <c r="AT576" s="27">
        <v>0.9490000000000001</v>
      </c>
      <c r="AU576" s="8">
        <v>2.0</v>
      </c>
      <c r="AV576" s="27">
        <v>0.354</v>
      </c>
      <c r="AW576" s="19">
        <v>50.04</v>
      </c>
      <c r="AX576" s="19">
        <v>18.29</v>
      </c>
      <c r="AY576" s="27">
        <v>0.747</v>
      </c>
      <c r="AZ576" s="27">
        <v>-1.115</v>
      </c>
      <c r="BA576" s="19">
        <v>50.56</v>
      </c>
      <c r="BB576" s="13">
        <f t="shared" si="17"/>
        <v>0.07172131148</v>
      </c>
      <c r="BC576" s="28">
        <f t="shared" si="18"/>
        <v>0.9279279279</v>
      </c>
      <c r="BD576" s="26">
        <f t="shared" si="19"/>
        <v>999.6492394</v>
      </c>
      <c r="BE576" s="13">
        <f t="shared" si="20"/>
        <v>-0.0003507605967</v>
      </c>
      <c r="BF576" s="18">
        <f t="shared" si="21"/>
        <v>2.14390722</v>
      </c>
      <c r="BG576" s="18">
        <f t="shared" si="22"/>
        <v>1.960143744</v>
      </c>
      <c r="BH576" s="14">
        <f t="shared" si="23"/>
        <v>29.89219209</v>
      </c>
      <c r="BI576" s="14">
        <f t="shared" si="24"/>
        <v>27.19699445</v>
      </c>
      <c r="BJ576" s="14">
        <f t="shared" si="25"/>
        <v>57.76298595</v>
      </c>
      <c r="BK576" s="14">
        <f t="shared" si="26"/>
        <v>55.0677883</v>
      </c>
      <c r="BL576" s="14">
        <f t="shared" si="27"/>
        <v>2.695197648</v>
      </c>
      <c r="BM576" s="19">
        <v>35.0</v>
      </c>
      <c r="BN576" s="19">
        <v>32.0</v>
      </c>
      <c r="BO576" s="26">
        <v>453.0</v>
      </c>
      <c r="BP576" s="26">
        <v>412.0</v>
      </c>
      <c r="BQ576" s="19">
        <v>198.0</v>
      </c>
      <c r="BR576" s="19">
        <v>171.0</v>
      </c>
      <c r="BS576" s="19">
        <v>257.0</v>
      </c>
      <c r="BT576" s="19">
        <v>284.0</v>
      </c>
      <c r="BU576" s="19">
        <v>450.0</v>
      </c>
      <c r="BV576" s="19">
        <v>449.0</v>
      </c>
      <c r="BW576" s="13">
        <f t="shared" si="28"/>
        <v>0.5005561735</v>
      </c>
      <c r="BX576" s="14">
        <v>1.65</v>
      </c>
      <c r="BY576" s="29">
        <f t="shared" si="29"/>
        <v>4.985825555</v>
      </c>
      <c r="BZ576" s="18">
        <f t="shared" si="30"/>
        <v>2.300677338</v>
      </c>
      <c r="CA576" s="18">
        <f t="shared" si="31"/>
        <v>2.164453022</v>
      </c>
      <c r="CB576" s="14">
        <f t="shared" si="32"/>
        <v>28.53142619</v>
      </c>
      <c r="CC576" s="14">
        <f t="shared" si="33"/>
        <v>29.42445226</v>
      </c>
      <c r="CD576" s="14">
        <f t="shared" si="34"/>
        <v>55.23139214</v>
      </c>
      <c r="CE576" s="14">
        <f t="shared" si="35"/>
        <v>56.20009838</v>
      </c>
      <c r="CF576" s="14">
        <f t="shared" si="36"/>
        <v>3.663903895</v>
      </c>
      <c r="CG576" s="7">
        <v>3964.05</v>
      </c>
      <c r="CH576" s="7">
        <v>152.0</v>
      </c>
      <c r="CI576" s="7">
        <v>143.0</v>
      </c>
      <c r="CJ576" s="26">
        <v>1733.0</v>
      </c>
      <c r="CK576" s="7">
        <v>1801.0</v>
      </c>
      <c r="CL576" s="7">
        <v>776.0</v>
      </c>
      <c r="CM576" s="7">
        <v>723.0</v>
      </c>
      <c r="CN576" s="7">
        <v>988.0</v>
      </c>
      <c r="CO576" s="7">
        <v>1046.0</v>
      </c>
      <c r="CP576" s="19">
        <v>3.0</v>
      </c>
      <c r="CQ576" s="19">
        <v>11.0</v>
      </c>
      <c r="CR576" s="26">
        <f t="shared" si="37"/>
        <v>8</v>
      </c>
      <c r="CS576" s="18">
        <f t="shared" si="38"/>
        <v>0.1708644475</v>
      </c>
      <c r="CT576" s="18">
        <f t="shared" si="39"/>
        <v>0.6265029743</v>
      </c>
      <c r="CU576" s="18">
        <f t="shared" si="40"/>
        <v>0.4556385268</v>
      </c>
      <c r="CV576" s="30">
        <v>40.13</v>
      </c>
      <c r="CW576" s="30">
        <v>36.47</v>
      </c>
      <c r="CX576" s="30">
        <v>36.19</v>
      </c>
      <c r="CY576" s="30">
        <v>47.59</v>
      </c>
      <c r="CZ576" s="30">
        <v>37.48</v>
      </c>
      <c r="DA576" s="30">
        <v>43.42</v>
      </c>
      <c r="DB576" s="7">
        <v>461.0</v>
      </c>
      <c r="DC576" s="7">
        <v>448.0</v>
      </c>
      <c r="DD576" s="13">
        <f t="shared" si="41"/>
        <v>0.5071507151</v>
      </c>
      <c r="DE576" s="7">
        <v>0.56</v>
      </c>
      <c r="DF576" s="7">
        <v>-4.18</v>
      </c>
      <c r="DG576" s="7">
        <v>235.0</v>
      </c>
      <c r="DH576" s="7">
        <v>317.0</v>
      </c>
      <c r="DI576" s="7">
        <v>317.0</v>
      </c>
      <c r="DJ576" s="8" t="s">
        <v>4817</v>
      </c>
      <c r="DK576" s="7" t="s">
        <v>4818</v>
      </c>
    </row>
    <row r="577" ht="12.75" customHeight="1">
      <c r="A577" s="7" t="s">
        <v>339</v>
      </c>
      <c r="B577" s="7" t="s">
        <v>2603</v>
      </c>
      <c r="C577" s="8" t="s">
        <v>628</v>
      </c>
      <c r="D577" s="9" t="s">
        <v>255</v>
      </c>
      <c r="E577" s="7">
        <v>67.0</v>
      </c>
      <c r="F577" s="7">
        <v>6.0</v>
      </c>
      <c r="G577" s="7">
        <v>8.0</v>
      </c>
      <c r="H577" s="24">
        <f t="shared" si="1"/>
        <v>14</v>
      </c>
      <c r="I577" s="25">
        <f t="shared" si="2"/>
        <v>1.05498922</v>
      </c>
      <c r="J577" s="19">
        <v>5.0</v>
      </c>
      <c r="K577" s="19">
        <v>4.0</v>
      </c>
      <c r="L577" s="19">
        <v>4.0</v>
      </c>
      <c r="M577" s="19">
        <v>78.0</v>
      </c>
      <c r="N577" s="19">
        <v>25.0</v>
      </c>
      <c r="O577" s="19">
        <v>31.0</v>
      </c>
      <c r="P577" s="19">
        <v>88.0</v>
      </c>
      <c r="Q577" s="10">
        <f t="shared" si="3"/>
        <v>0.07692307692</v>
      </c>
      <c r="R577" s="10">
        <f t="shared" si="4"/>
        <v>0.0447761194</v>
      </c>
      <c r="S577" s="7">
        <v>47773.0</v>
      </c>
      <c r="T577" s="14">
        <f t="shared" si="5"/>
        <v>11.88383085</v>
      </c>
      <c r="U577" s="14">
        <v>775.62</v>
      </c>
      <c r="V577" s="14">
        <f t="shared" si="6"/>
        <v>11.57641791</v>
      </c>
      <c r="W577" s="14">
        <v>2455.62</v>
      </c>
      <c r="X577" s="14">
        <f t="shared" si="7"/>
        <v>36.65104478</v>
      </c>
      <c r="Y577" s="13">
        <f t="shared" si="8"/>
        <v>0.2400378802</v>
      </c>
      <c r="Z577" s="12">
        <f t="shared" si="9"/>
        <v>80.84210526</v>
      </c>
      <c r="AA577" s="19">
        <v>27.0</v>
      </c>
      <c r="AB577" s="19">
        <v>32.0</v>
      </c>
      <c r="AC577" s="19">
        <v>75.0</v>
      </c>
      <c r="AD577" s="19">
        <v>23.0</v>
      </c>
      <c r="AE577" s="19">
        <v>15.0</v>
      </c>
      <c r="AF577" s="10">
        <f t="shared" si="10"/>
        <v>0.2631578947</v>
      </c>
      <c r="AG577" s="10">
        <f t="shared" si="11"/>
        <v>0.4210526316</v>
      </c>
      <c r="AH577" s="10">
        <f t="shared" si="12"/>
        <v>0.6842105263</v>
      </c>
      <c r="AI577" s="19">
        <v>182.0</v>
      </c>
      <c r="AJ577" s="13">
        <f t="shared" si="13"/>
        <v>0.2426666667</v>
      </c>
      <c r="AK577" s="19">
        <v>254.0</v>
      </c>
      <c r="AL577" s="13">
        <f t="shared" si="14"/>
        <v>0.3386666667</v>
      </c>
      <c r="AM577" s="19">
        <v>314.0</v>
      </c>
      <c r="AN577" s="13">
        <f t="shared" si="15"/>
        <v>0.4186666667</v>
      </c>
      <c r="AO577" s="13">
        <f t="shared" si="16"/>
        <v>0.4174311927</v>
      </c>
      <c r="AP577" s="8">
        <v>2.0</v>
      </c>
      <c r="AQ577" s="14">
        <v>-9.27</v>
      </c>
      <c r="AR577" s="19">
        <v>17.37</v>
      </c>
      <c r="AS577" s="26">
        <v>8.0</v>
      </c>
      <c r="AT577" s="27">
        <v>0.596</v>
      </c>
      <c r="AU577" s="8">
        <v>4.0</v>
      </c>
      <c r="AV577" s="27">
        <v>0.125</v>
      </c>
      <c r="AW577" s="19">
        <v>49.96</v>
      </c>
      <c r="AX577" s="19">
        <v>18.23</v>
      </c>
      <c r="AY577" s="27">
        <v>-0.452</v>
      </c>
      <c r="AZ577" s="27">
        <v>2.693</v>
      </c>
      <c r="BA577" s="19">
        <v>50.51</v>
      </c>
      <c r="BB577" s="13">
        <f t="shared" si="17"/>
        <v>0.04947916667</v>
      </c>
      <c r="BC577" s="28">
        <f t="shared" si="18"/>
        <v>0.9237057221</v>
      </c>
      <c r="BD577" s="26">
        <f t="shared" si="19"/>
        <v>973.1848887</v>
      </c>
      <c r="BE577" s="13">
        <f t="shared" si="20"/>
        <v>-0.02681511126</v>
      </c>
      <c r="BF577" s="18">
        <f t="shared" si="21"/>
        <v>1.469791908</v>
      </c>
      <c r="BG577" s="18">
        <f t="shared" si="22"/>
        <v>2.166009128</v>
      </c>
      <c r="BH577" s="14">
        <f t="shared" si="23"/>
        <v>29.70526804</v>
      </c>
      <c r="BI577" s="14">
        <f t="shared" si="24"/>
        <v>28.39019107</v>
      </c>
      <c r="BJ577" s="14">
        <f t="shared" si="25"/>
        <v>55.1558753</v>
      </c>
      <c r="BK577" s="14">
        <f t="shared" si="26"/>
        <v>53.99551327</v>
      </c>
      <c r="BL577" s="14">
        <f t="shared" si="27"/>
        <v>1.160362033</v>
      </c>
      <c r="BM577" s="19">
        <v>19.0</v>
      </c>
      <c r="BN577" s="19">
        <v>28.0</v>
      </c>
      <c r="BO577" s="26">
        <v>365.0</v>
      </c>
      <c r="BP577" s="26">
        <v>339.0</v>
      </c>
      <c r="BQ577" s="19">
        <v>150.0</v>
      </c>
      <c r="BR577" s="19">
        <v>129.0</v>
      </c>
      <c r="BS577" s="19">
        <v>179.0</v>
      </c>
      <c r="BT577" s="19">
        <v>202.0</v>
      </c>
      <c r="BU577" s="19">
        <v>334.0</v>
      </c>
      <c r="BV577" s="19">
        <v>321.0</v>
      </c>
      <c r="BW577" s="13">
        <f t="shared" si="28"/>
        <v>0.5099236641</v>
      </c>
      <c r="BX577" s="14">
        <v>-3.3</v>
      </c>
      <c r="BY577" s="29">
        <f t="shared" si="29"/>
        <v>0.4840134091</v>
      </c>
      <c r="BZ577" s="18">
        <f t="shared" si="30"/>
        <v>2.280734285</v>
      </c>
      <c r="CA577" s="18">
        <f t="shared" si="31"/>
        <v>1.984053403</v>
      </c>
      <c r="CB577" s="14">
        <f t="shared" si="32"/>
        <v>28.33302429</v>
      </c>
      <c r="CC577" s="14">
        <f t="shared" si="33"/>
        <v>25.86686445</v>
      </c>
      <c r="CD577" s="14">
        <f t="shared" si="34"/>
        <v>53.94029297</v>
      </c>
      <c r="CE577" s="14">
        <f t="shared" si="35"/>
        <v>51.73372891</v>
      </c>
      <c r="CF577" s="14">
        <f t="shared" si="36"/>
        <v>-1.046202032</v>
      </c>
      <c r="CG577" s="7">
        <v>3235.8</v>
      </c>
      <c r="CH577" s="7">
        <v>123.0</v>
      </c>
      <c r="CI577" s="7">
        <v>107.0</v>
      </c>
      <c r="CJ577" s="26">
        <v>1405.0</v>
      </c>
      <c r="CK577" s="7">
        <v>1288.0</v>
      </c>
      <c r="CL577" s="7">
        <v>623.0</v>
      </c>
      <c r="CM577" s="7">
        <v>565.0</v>
      </c>
      <c r="CN577" s="7">
        <v>758.0</v>
      </c>
      <c r="CO577" s="7">
        <v>830.0</v>
      </c>
      <c r="CP577" s="19">
        <v>4.0</v>
      </c>
      <c r="CQ577" s="19">
        <v>11.0</v>
      </c>
      <c r="CR577" s="26">
        <f t="shared" si="37"/>
        <v>7</v>
      </c>
      <c r="CS577" s="18">
        <f t="shared" si="38"/>
        <v>0.3014254914</v>
      </c>
      <c r="CT577" s="18">
        <f t="shared" si="39"/>
        <v>0.8289201013</v>
      </c>
      <c r="CU577" s="18">
        <f t="shared" si="40"/>
        <v>0.5274946099</v>
      </c>
      <c r="CV577" s="30">
        <v>29.86</v>
      </c>
      <c r="CW577" s="30">
        <v>30.76</v>
      </c>
      <c r="CX577" s="30">
        <v>29.13</v>
      </c>
      <c r="CY577" s="30">
        <v>28.66</v>
      </c>
      <c r="CZ577" s="30">
        <v>32.8</v>
      </c>
      <c r="DA577" s="30">
        <v>28.33</v>
      </c>
      <c r="DB577" s="7">
        <v>1.0</v>
      </c>
      <c r="DC577" s="7">
        <v>3.0</v>
      </c>
      <c r="DD577" s="13">
        <f t="shared" si="41"/>
        <v>0.25</v>
      </c>
      <c r="DE577" s="7">
        <v>0.0</v>
      </c>
      <c r="DF577" s="7">
        <v>-1.0</v>
      </c>
      <c r="DG577" s="7">
        <v>1.0</v>
      </c>
      <c r="DH577" s="7">
        <v>2.0</v>
      </c>
      <c r="DI577" s="7">
        <v>1.0</v>
      </c>
      <c r="DJ577" s="9" t="s">
        <v>4819</v>
      </c>
      <c r="DK577" s="7" t="s">
        <v>4820</v>
      </c>
    </row>
    <row r="578" ht="12.75" customHeight="1">
      <c r="A578" s="7" t="s">
        <v>2129</v>
      </c>
      <c r="B578" s="7" t="s">
        <v>2606</v>
      </c>
      <c r="C578" s="8" t="s">
        <v>860</v>
      </c>
      <c r="D578" s="9" t="s">
        <v>174</v>
      </c>
      <c r="E578" s="7">
        <v>11.0</v>
      </c>
      <c r="F578" s="7">
        <v>0.0</v>
      </c>
      <c r="G578" s="7">
        <v>1.0</v>
      </c>
      <c r="H578" s="24">
        <f t="shared" si="1"/>
        <v>1</v>
      </c>
      <c r="I578" s="25">
        <f t="shared" si="2"/>
        <v>0.3765690377</v>
      </c>
      <c r="J578" s="19">
        <v>0.0</v>
      </c>
      <c r="K578" s="19">
        <v>0.0</v>
      </c>
      <c r="L578" s="19">
        <v>1.0</v>
      </c>
      <c r="M578" s="19">
        <v>11.0</v>
      </c>
      <c r="N578" s="19">
        <v>6.0</v>
      </c>
      <c r="O578" s="19">
        <v>15.0</v>
      </c>
      <c r="P578" s="19">
        <v>4.0</v>
      </c>
      <c r="Q578" s="10">
        <f t="shared" si="3"/>
        <v>0</v>
      </c>
      <c r="R578" s="10">
        <f t="shared" si="4"/>
        <v>0</v>
      </c>
      <c r="S578" s="7">
        <v>9560.0</v>
      </c>
      <c r="T578" s="14">
        <f t="shared" si="5"/>
        <v>14.48484848</v>
      </c>
      <c r="U578" s="14">
        <v>151.93</v>
      </c>
      <c r="V578" s="14">
        <f t="shared" si="6"/>
        <v>13.81181818</v>
      </c>
      <c r="W578" s="14">
        <v>382.58</v>
      </c>
      <c r="X578" s="14">
        <f t="shared" si="7"/>
        <v>34.78</v>
      </c>
      <c r="Y578" s="13">
        <f t="shared" si="8"/>
        <v>0.2842416419</v>
      </c>
      <c r="Z578" s="12">
        <f t="shared" si="9"/>
        <v>0</v>
      </c>
      <c r="AA578" s="19">
        <v>9.0</v>
      </c>
      <c r="AB578" s="19">
        <v>14.0</v>
      </c>
      <c r="AC578" s="19">
        <v>14.0</v>
      </c>
      <c r="AD578" s="19">
        <v>4.0</v>
      </c>
      <c r="AE578" s="19">
        <v>0.0</v>
      </c>
      <c r="AF578" s="10">
        <f t="shared" si="10"/>
        <v>0</v>
      </c>
      <c r="AG578" s="10">
        <f t="shared" si="11"/>
        <v>0.2</v>
      </c>
      <c r="AH578" s="10">
        <f t="shared" si="12"/>
        <v>0.2</v>
      </c>
      <c r="AI578" s="19">
        <v>58.0</v>
      </c>
      <c r="AJ578" s="13">
        <f t="shared" si="13"/>
        <v>0.3790849673</v>
      </c>
      <c r="AK578" s="19">
        <v>50.0</v>
      </c>
      <c r="AL578" s="13">
        <f t="shared" si="14"/>
        <v>0.3267973856</v>
      </c>
      <c r="AM578" s="19">
        <v>45.0</v>
      </c>
      <c r="AN578" s="13">
        <f t="shared" si="15"/>
        <v>0.2941176471</v>
      </c>
      <c r="AO578" s="13">
        <f t="shared" si="16"/>
        <v>0.537037037</v>
      </c>
      <c r="AP578" s="8">
        <v>8.0</v>
      </c>
      <c r="AQ578" s="14">
        <v>9.4</v>
      </c>
      <c r="AR578" s="19">
        <v>17.35</v>
      </c>
      <c r="AS578" s="26">
        <v>6.0</v>
      </c>
      <c r="AT578" s="27">
        <v>-0.317</v>
      </c>
      <c r="AU578" s="8">
        <v>9.0</v>
      </c>
      <c r="AV578" s="27">
        <v>-4.297</v>
      </c>
      <c r="AW578" s="19">
        <v>47.91</v>
      </c>
      <c r="AX578" s="19">
        <v>16.57</v>
      </c>
      <c r="AY578" s="27">
        <v>-0.8320000000000001</v>
      </c>
      <c r="AZ578" s="27">
        <v>-3.083</v>
      </c>
      <c r="BA578" s="19">
        <v>48.25</v>
      </c>
      <c r="BB578" s="13">
        <f t="shared" si="17"/>
        <v>0.05882352941</v>
      </c>
      <c r="BC578" s="28">
        <f t="shared" si="18"/>
        <v>0.8795180723</v>
      </c>
      <c r="BD578" s="26">
        <f t="shared" si="19"/>
        <v>938.3416017</v>
      </c>
      <c r="BE578" s="13">
        <f t="shared" si="20"/>
        <v>-0.0616583983</v>
      </c>
      <c r="BF578" s="18">
        <f t="shared" si="21"/>
        <v>1.974593563</v>
      </c>
      <c r="BG578" s="18">
        <f t="shared" si="22"/>
        <v>3.949187126</v>
      </c>
      <c r="BH578" s="14">
        <f t="shared" si="23"/>
        <v>33.56809057</v>
      </c>
      <c r="BI578" s="14">
        <f t="shared" si="24"/>
        <v>32.77825314</v>
      </c>
      <c r="BJ578" s="14">
        <f t="shared" si="25"/>
        <v>67.53109985</v>
      </c>
      <c r="BK578" s="14">
        <f t="shared" si="26"/>
        <v>59.23780688</v>
      </c>
      <c r="BL578" s="14">
        <f t="shared" si="27"/>
        <v>8.293292964</v>
      </c>
      <c r="BM578" s="19">
        <v>5.0</v>
      </c>
      <c r="BN578" s="19">
        <v>10.0</v>
      </c>
      <c r="BO578" s="26">
        <v>80.0</v>
      </c>
      <c r="BP578" s="26">
        <v>73.0</v>
      </c>
      <c r="BQ578" s="19">
        <v>38.0</v>
      </c>
      <c r="BR578" s="19">
        <v>29.0</v>
      </c>
      <c r="BS578" s="19">
        <v>48.0</v>
      </c>
      <c r="BT578" s="19">
        <v>38.0</v>
      </c>
      <c r="BU578" s="19">
        <v>83.0</v>
      </c>
      <c r="BV578" s="19">
        <v>80.0</v>
      </c>
      <c r="BW578" s="13">
        <f t="shared" si="28"/>
        <v>0.509202454</v>
      </c>
      <c r="BX578" s="14">
        <v>2.55</v>
      </c>
      <c r="BY578" s="29">
        <f t="shared" si="29"/>
        <v>6.100404075</v>
      </c>
      <c r="BZ578" s="18">
        <f t="shared" si="30"/>
        <v>1.791992034</v>
      </c>
      <c r="CA578" s="18">
        <f t="shared" si="31"/>
        <v>3.247985562</v>
      </c>
      <c r="CB578" s="14">
        <f t="shared" si="32"/>
        <v>30.79986309</v>
      </c>
      <c r="CC578" s="14">
        <f t="shared" si="33"/>
        <v>30.68786359</v>
      </c>
      <c r="CD578" s="14">
        <f t="shared" si="34"/>
        <v>58.35174062</v>
      </c>
      <c r="CE578" s="14">
        <f t="shared" si="35"/>
        <v>56.11175058</v>
      </c>
      <c r="CF578" s="14">
        <f t="shared" si="36"/>
        <v>6.053302921</v>
      </c>
      <c r="CG578" s="7">
        <v>535.716667</v>
      </c>
      <c r="CH578" s="7">
        <v>16.0</v>
      </c>
      <c r="CI578" s="7">
        <v>29.0</v>
      </c>
      <c r="CJ578" s="26">
        <v>259.0</v>
      </c>
      <c r="CK578" s="7">
        <v>245.0</v>
      </c>
      <c r="CL578" s="7">
        <v>104.0</v>
      </c>
      <c r="CM578" s="7">
        <v>107.0</v>
      </c>
      <c r="CN578" s="7">
        <v>142.0</v>
      </c>
      <c r="CO578" s="7">
        <v>120.0</v>
      </c>
      <c r="CP578" s="19">
        <v>4.0</v>
      </c>
      <c r="CQ578" s="19">
        <v>1.0</v>
      </c>
      <c r="CR578" s="26">
        <f t="shared" si="37"/>
        <v>-3</v>
      </c>
      <c r="CS578" s="18">
        <f t="shared" si="38"/>
        <v>1.506276151</v>
      </c>
      <c r="CT578" s="18">
        <f t="shared" si="39"/>
        <v>0.3765690377</v>
      </c>
      <c r="CU578" s="18">
        <f t="shared" si="40"/>
        <v>-1.129707113</v>
      </c>
      <c r="CV578" s="30">
        <v>7.41</v>
      </c>
      <c r="CW578" s="30">
        <v>7.4</v>
      </c>
      <c r="CX578" s="30">
        <v>3.54</v>
      </c>
      <c r="CY578" s="30">
        <v>6.58</v>
      </c>
      <c r="CZ578" s="30">
        <v>6.05</v>
      </c>
      <c r="DA578" s="30">
        <v>6.33</v>
      </c>
      <c r="DB578" s="7">
        <v>0.0</v>
      </c>
      <c r="DC578" s="7">
        <v>0.0</v>
      </c>
      <c r="DD578" s="13" t="str">
        <f t="shared" si="41"/>
        <v> </v>
      </c>
      <c r="DE578" s="7">
        <v>0.0</v>
      </c>
      <c r="DF578" s="7">
        <v>0.0</v>
      </c>
      <c r="DG578" s="7">
        <v>0.0</v>
      </c>
      <c r="DH578" s="7">
        <v>0.0</v>
      </c>
      <c r="DI578" s="7">
        <v>0.0</v>
      </c>
      <c r="DJ578" s="8" t="s">
        <v>4821</v>
      </c>
      <c r="DK578" s="7" t="s">
        <v>4822</v>
      </c>
    </row>
    <row r="579" ht="12.75" customHeight="1">
      <c r="A579" s="7" t="s">
        <v>339</v>
      </c>
      <c r="B579" s="7" t="s">
        <v>2608</v>
      </c>
      <c r="C579" s="8" t="s">
        <v>173</v>
      </c>
      <c r="D579" s="9" t="s">
        <v>174</v>
      </c>
      <c r="E579" s="7">
        <v>82.0</v>
      </c>
      <c r="F579" s="7">
        <v>3.0</v>
      </c>
      <c r="G579" s="7">
        <v>13.0</v>
      </c>
      <c r="H579" s="24">
        <f t="shared" si="1"/>
        <v>16</v>
      </c>
      <c r="I579" s="25">
        <f t="shared" si="2"/>
        <v>0.6042169307</v>
      </c>
      <c r="J579" s="19">
        <v>2.0</v>
      </c>
      <c r="K579" s="19">
        <v>4.0</v>
      </c>
      <c r="L579" s="19">
        <v>4.0</v>
      </c>
      <c r="M579" s="19">
        <v>117.0</v>
      </c>
      <c r="N579" s="19">
        <v>49.0</v>
      </c>
      <c r="O579" s="19">
        <v>84.0</v>
      </c>
      <c r="P579" s="19">
        <v>49.0</v>
      </c>
      <c r="Q579" s="10">
        <f t="shared" si="3"/>
        <v>0.02564102564</v>
      </c>
      <c r="R579" s="10">
        <f t="shared" si="4"/>
        <v>0.012</v>
      </c>
      <c r="S579" s="7">
        <v>95330.0</v>
      </c>
      <c r="T579" s="14">
        <f t="shared" si="5"/>
        <v>19.37601626</v>
      </c>
      <c r="U579" s="14">
        <v>1470.09</v>
      </c>
      <c r="V579" s="14">
        <f t="shared" si="6"/>
        <v>17.92792683</v>
      </c>
      <c r="W579" s="14">
        <v>2468.28</v>
      </c>
      <c r="X579" s="14">
        <f t="shared" si="7"/>
        <v>30.10097561</v>
      </c>
      <c r="Y579" s="13">
        <f t="shared" si="8"/>
        <v>0.3732737148</v>
      </c>
      <c r="Z579" s="12">
        <f t="shared" si="9"/>
        <v>56.07692308</v>
      </c>
      <c r="AA579" s="19">
        <v>94.0</v>
      </c>
      <c r="AB579" s="19">
        <v>135.0</v>
      </c>
      <c r="AC579" s="19">
        <v>158.0</v>
      </c>
      <c r="AD579" s="19">
        <v>42.0</v>
      </c>
      <c r="AE579" s="19">
        <v>23.0</v>
      </c>
      <c r="AF579" s="10">
        <f t="shared" si="10"/>
        <v>0.03846153846</v>
      </c>
      <c r="AG579" s="10">
        <f t="shared" si="11"/>
        <v>0.1538461538</v>
      </c>
      <c r="AH579" s="10">
        <f t="shared" si="12"/>
        <v>0.1923076923</v>
      </c>
      <c r="AI579" s="19">
        <v>414.0</v>
      </c>
      <c r="AJ579" s="13">
        <f t="shared" si="13"/>
        <v>0.2738095238</v>
      </c>
      <c r="AK579" s="19">
        <v>525.0</v>
      </c>
      <c r="AL579" s="13">
        <f t="shared" si="14"/>
        <v>0.3472222222</v>
      </c>
      <c r="AM579" s="19">
        <v>573.0</v>
      </c>
      <c r="AN579" s="13">
        <f t="shared" si="15"/>
        <v>0.378968254</v>
      </c>
      <c r="AO579" s="13">
        <f t="shared" si="16"/>
        <v>0.4408945687</v>
      </c>
      <c r="AP579" s="8">
        <v>2.0</v>
      </c>
      <c r="AQ579" s="14">
        <v>-13.04</v>
      </c>
      <c r="AR579" s="19">
        <v>17.78</v>
      </c>
      <c r="AS579" s="26">
        <v>2.0</v>
      </c>
      <c r="AT579" s="27">
        <v>1.143</v>
      </c>
      <c r="AU579" s="8">
        <v>2.0</v>
      </c>
      <c r="AV579" s="27">
        <v>0.417</v>
      </c>
      <c r="AW579" s="19">
        <v>50.21</v>
      </c>
      <c r="AX579" s="19">
        <v>17.31</v>
      </c>
      <c r="AY579" s="27">
        <v>-0.224</v>
      </c>
      <c r="AZ579" s="27">
        <v>1.098</v>
      </c>
      <c r="BA579" s="19">
        <v>50.72</v>
      </c>
      <c r="BB579" s="13">
        <f t="shared" si="17"/>
        <v>0.07133058985</v>
      </c>
      <c r="BC579" s="28">
        <f t="shared" si="18"/>
        <v>0.9397590361</v>
      </c>
      <c r="BD579" s="26">
        <f t="shared" si="19"/>
        <v>1011.089626</v>
      </c>
      <c r="BE579" s="13">
        <f t="shared" si="20"/>
        <v>0.01108962599</v>
      </c>
      <c r="BF579" s="18">
        <f t="shared" si="21"/>
        <v>2.122319042</v>
      </c>
      <c r="BG579" s="18">
        <f t="shared" si="22"/>
        <v>1.632553109</v>
      </c>
      <c r="BH579" s="14">
        <f t="shared" si="23"/>
        <v>29.75328041</v>
      </c>
      <c r="BI579" s="14">
        <f t="shared" si="24"/>
        <v>27.10038161</v>
      </c>
      <c r="BJ579" s="14">
        <f t="shared" si="25"/>
        <v>55.95575781</v>
      </c>
      <c r="BK579" s="14">
        <f t="shared" si="26"/>
        <v>53.62936963</v>
      </c>
      <c r="BL579" s="14">
        <f t="shared" si="27"/>
        <v>2.32638818</v>
      </c>
      <c r="BM579" s="19">
        <v>52.0</v>
      </c>
      <c r="BN579" s="19">
        <v>40.0</v>
      </c>
      <c r="BO579" s="26">
        <v>677.0</v>
      </c>
      <c r="BP579" s="26">
        <v>624.0</v>
      </c>
      <c r="BQ579" s="19">
        <v>293.0</v>
      </c>
      <c r="BR579" s="19">
        <v>273.0</v>
      </c>
      <c r="BS579" s="19">
        <v>349.0</v>
      </c>
      <c r="BT579" s="19">
        <v>377.0</v>
      </c>
      <c r="BU579" s="19">
        <v>665.0</v>
      </c>
      <c r="BV579" s="19">
        <v>598.0</v>
      </c>
      <c r="BW579" s="13">
        <f t="shared" si="28"/>
        <v>0.5265241489</v>
      </c>
      <c r="BX579" s="14">
        <v>1.56</v>
      </c>
      <c r="BY579" s="29">
        <f t="shared" si="29"/>
        <v>2.973918532</v>
      </c>
      <c r="BZ579" s="18">
        <f t="shared" si="30"/>
        <v>2.467433015</v>
      </c>
      <c r="CA579" s="18">
        <f t="shared" si="31"/>
        <v>1.949576703</v>
      </c>
      <c r="CB579" s="14">
        <f t="shared" si="32"/>
        <v>29.94427967</v>
      </c>
      <c r="CC579" s="14">
        <f t="shared" si="33"/>
        <v>27.43115345</v>
      </c>
      <c r="CD579" s="14">
        <f t="shared" si="34"/>
        <v>56.17217876</v>
      </c>
      <c r="CE579" s="14">
        <f t="shared" si="35"/>
        <v>53.99413603</v>
      </c>
      <c r="CF579" s="14">
        <f t="shared" si="36"/>
        <v>0.1483454574</v>
      </c>
      <c r="CG579" s="7">
        <v>3939.316667</v>
      </c>
      <c r="CH579" s="7">
        <v>162.0</v>
      </c>
      <c r="CI579" s="7">
        <v>128.0</v>
      </c>
      <c r="CJ579" s="26">
        <v>1804.0</v>
      </c>
      <c r="CK579" s="7">
        <v>1673.0</v>
      </c>
      <c r="CL579" s="7">
        <v>751.0</v>
      </c>
      <c r="CM579" s="7">
        <v>768.0</v>
      </c>
      <c r="CN579" s="7">
        <v>971.0</v>
      </c>
      <c r="CO579" s="7">
        <v>976.0</v>
      </c>
      <c r="CP579" s="19">
        <v>12.0</v>
      </c>
      <c r="CQ579" s="19">
        <v>5.0</v>
      </c>
      <c r="CR579" s="26">
        <f t="shared" si="37"/>
        <v>-7</v>
      </c>
      <c r="CS579" s="18">
        <f t="shared" si="38"/>
        <v>0.453162698</v>
      </c>
      <c r="CT579" s="18">
        <f t="shared" si="39"/>
        <v>0.1888177908</v>
      </c>
      <c r="CU579" s="18">
        <f t="shared" si="40"/>
        <v>-0.2643449072</v>
      </c>
      <c r="CV579" s="30">
        <v>57.37</v>
      </c>
      <c r="CW579" s="30">
        <v>53.79</v>
      </c>
      <c r="CX579" s="30">
        <v>72.79</v>
      </c>
      <c r="CY579" s="30">
        <v>52.8</v>
      </c>
      <c r="CZ579" s="30">
        <v>68.15</v>
      </c>
      <c r="DA579" s="30">
        <v>59.04</v>
      </c>
      <c r="DB579" s="7">
        <v>0.0</v>
      </c>
      <c r="DC579" s="7">
        <v>0.0</v>
      </c>
      <c r="DD579" s="13" t="str">
        <f t="shared" si="41"/>
        <v> </v>
      </c>
      <c r="DE579" s="7">
        <v>0.0</v>
      </c>
      <c r="DF579" s="7">
        <v>0.0</v>
      </c>
      <c r="DG579" s="7">
        <v>0.0</v>
      </c>
      <c r="DH579" s="7">
        <v>0.0</v>
      </c>
      <c r="DI579" s="7">
        <v>0.0</v>
      </c>
      <c r="DJ579" s="8" t="s">
        <v>4823</v>
      </c>
      <c r="DK579" s="7" t="s">
        <v>4824</v>
      </c>
    </row>
    <row r="580" ht="12.75" customHeight="1">
      <c r="A580" s="7" t="s">
        <v>1242</v>
      </c>
      <c r="B580" s="7" t="s">
        <v>2612</v>
      </c>
      <c r="C580" s="8" t="s">
        <v>458</v>
      </c>
      <c r="D580" s="9" t="s">
        <v>183</v>
      </c>
      <c r="E580" s="7">
        <v>1.0</v>
      </c>
      <c r="F580" s="7">
        <v>0.0</v>
      </c>
      <c r="G580" s="7">
        <v>0.0</v>
      </c>
      <c r="H580" s="24">
        <f t="shared" si="1"/>
        <v>0</v>
      </c>
      <c r="I580" s="25">
        <f t="shared" si="2"/>
        <v>0</v>
      </c>
      <c r="J580" s="19">
        <v>0.0</v>
      </c>
      <c r="K580" s="19">
        <v>0.0</v>
      </c>
      <c r="L580" s="19">
        <v>0.0</v>
      </c>
      <c r="M580" s="19">
        <v>0.0</v>
      </c>
      <c r="N580" s="19">
        <v>0.0</v>
      </c>
      <c r="O580" s="19">
        <v>0.0</v>
      </c>
      <c r="P580" s="19">
        <v>0.0</v>
      </c>
      <c r="Q580" s="10">
        <f t="shared" si="3"/>
        <v>0</v>
      </c>
      <c r="R580" s="10">
        <f t="shared" si="4"/>
        <v>0</v>
      </c>
      <c r="S580" s="7">
        <v>454.0</v>
      </c>
      <c r="T580" s="14">
        <f t="shared" si="5"/>
        <v>7.566666667</v>
      </c>
      <c r="U580" s="14">
        <v>6.08</v>
      </c>
      <c r="V580" s="14">
        <f t="shared" si="6"/>
        <v>6.08</v>
      </c>
      <c r="W580" s="14">
        <v>28.29</v>
      </c>
      <c r="X580" s="14">
        <f t="shared" si="7"/>
        <v>28.29</v>
      </c>
      <c r="Y580" s="13">
        <f t="shared" si="8"/>
        <v>0.176898458</v>
      </c>
      <c r="Z580" s="12">
        <f t="shared" si="9"/>
        <v>0</v>
      </c>
      <c r="AA580" s="19">
        <v>0.0</v>
      </c>
      <c r="AB580" s="19">
        <v>3.0</v>
      </c>
      <c r="AC580" s="19">
        <v>1.0</v>
      </c>
      <c r="AD580" s="19">
        <v>0.0</v>
      </c>
      <c r="AE580" s="19">
        <v>0.0</v>
      </c>
      <c r="AF580" s="10">
        <f t="shared" si="10"/>
        <v>0</v>
      </c>
      <c r="AG580" s="10">
        <f t="shared" si="11"/>
        <v>0</v>
      </c>
      <c r="AH580" s="10">
        <f t="shared" si="12"/>
        <v>0</v>
      </c>
      <c r="AI580" s="19">
        <v>0.0</v>
      </c>
      <c r="AJ580" s="13">
        <f t="shared" si="13"/>
        <v>0</v>
      </c>
      <c r="AK580" s="19">
        <v>3.0</v>
      </c>
      <c r="AL580" s="13">
        <f t="shared" si="14"/>
        <v>0.75</v>
      </c>
      <c r="AM580" s="19">
        <v>1.0</v>
      </c>
      <c r="AN580" s="13">
        <f t="shared" si="15"/>
        <v>0.25</v>
      </c>
      <c r="AO580" s="13">
        <f t="shared" si="16"/>
        <v>0</v>
      </c>
      <c r="AP580" s="8">
        <v>1.0</v>
      </c>
      <c r="AQ580" s="14">
        <v>-31.25</v>
      </c>
      <c r="AR580" s="19">
        <v>16.89</v>
      </c>
      <c r="AS580" s="26">
        <v>12.0</v>
      </c>
      <c r="AT580" s="27">
        <v>-0.868</v>
      </c>
      <c r="AU580" s="8">
        <v>16.0</v>
      </c>
      <c r="AV580" s="27">
        <v>-5.879</v>
      </c>
      <c r="AW580" s="19">
        <v>48.73</v>
      </c>
      <c r="AX580" s="19">
        <v>16.54</v>
      </c>
      <c r="AY580" s="27">
        <v>-2.564</v>
      </c>
      <c r="AZ580" s="27">
        <v>3.163</v>
      </c>
      <c r="BA580" s="19">
        <v>51.33</v>
      </c>
      <c r="BB580" s="13">
        <f t="shared" si="17"/>
        <v>0</v>
      </c>
      <c r="BC580" s="28">
        <f t="shared" si="18"/>
        <v>1</v>
      </c>
      <c r="BD580" s="26">
        <f t="shared" si="19"/>
        <v>1000</v>
      </c>
      <c r="BE580" s="13">
        <f t="shared" si="20"/>
        <v>0</v>
      </c>
      <c r="BF580" s="18">
        <f t="shared" si="21"/>
        <v>0</v>
      </c>
      <c r="BG580" s="18">
        <f t="shared" si="22"/>
        <v>0</v>
      </c>
      <c r="BH580" s="14">
        <f t="shared" si="23"/>
        <v>19.73684211</v>
      </c>
      <c r="BI580" s="14">
        <f t="shared" si="24"/>
        <v>19.73684211</v>
      </c>
      <c r="BJ580" s="14">
        <f t="shared" si="25"/>
        <v>19.73684211</v>
      </c>
      <c r="BK580" s="14">
        <f t="shared" si="26"/>
        <v>59.21052632</v>
      </c>
      <c r="BL580" s="14">
        <f t="shared" si="27"/>
        <v>-39.47368421</v>
      </c>
      <c r="BM580" s="19">
        <v>0.0</v>
      </c>
      <c r="BN580" s="19">
        <v>0.0</v>
      </c>
      <c r="BO580" s="26">
        <v>2.0</v>
      </c>
      <c r="BP580" s="26">
        <v>2.0</v>
      </c>
      <c r="BQ580" s="19">
        <v>0.0</v>
      </c>
      <c r="BR580" s="19">
        <v>3.0</v>
      </c>
      <c r="BS580" s="19">
        <v>0.0</v>
      </c>
      <c r="BT580" s="19">
        <v>1.0</v>
      </c>
      <c r="BU580" s="19">
        <v>0.0</v>
      </c>
      <c r="BV580" s="19">
        <v>3.0</v>
      </c>
      <c r="BW580" s="13">
        <f t="shared" si="28"/>
        <v>0</v>
      </c>
      <c r="BX580" s="14">
        <v>-34.78</v>
      </c>
      <c r="BY580" s="29">
        <f t="shared" si="29"/>
        <v>-36.60568421</v>
      </c>
      <c r="BZ580" s="18">
        <f t="shared" si="30"/>
        <v>1.739130435</v>
      </c>
      <c r="CA580" s="18">
        <f t="shared" si="31"/>
        <v>0</v>
      </c>
      <c r="CB580" s="14">
        <f t="shared" si="32"/>
        <v>13.91304348</v>
      </c>
      <c r="CC580" s="14">
        <f t="shared" si="33"/>
        <v>24.34782609</v>
      </c>
      <c r="CD580" s="14">
        <f t="shared" si="34"/>
        <v>31.30434783</v>
      </c>
      <c r="CE580" s="14">
        <f t="shared" si="35"/>
        <v>64.34782609</v>
      </c>
      <c r="CF580" s="14">
        <f t="shared" si="36"/>
        <v>-6.43020595</v>
      </c>
      <c r="CG580" s="7">
        <v>34.5</v>
      </c>
      <c r="CH580" s="7">
        <v>1.0</v>
      </c>
      <c r="CI580" s="7">
        <v>0.0</v>
      </c>
      <c r="CJ580" s="26">
        <v>7.0</v>
      </c>
      <c r="CK580" s="7">
        <v>14.0</v>
      </c>
      <c r="CL580" s="7">
        <v>3.0</v>
      </c>
      <c r="CM580" s="7">
        <v>15.0</v>
      </c>
      <c r="CN580" s="7">
        <v>7.0</v>
      </c>
      <c r="CO580" s="7">
        <v>8.0</v>
      </c>
      <c r="CP580" s="19">
        <v>0.0</v>
      </c>
      <c r="CQ580" s="19">
        <v>1.0</v>
      </c>
      <c r="CR580" s="26">
        <f t="shared" si="37"/>
        <v>1</v>
      </c>
      <c r="CS580" s="18">
        <f t="shared" si="38"/>
        <v>0</v>
      </c>
      <c r="CT580" s="18">
        <f t="shared" si="39"/>
        <v>7.929515419</v>
      </c>
      <c r="CU580" s="18">
        <f t="shared" si="40"/>
        <v>7.929515419</v>
      </c>
      <c r="CV580" s="30">
        <v>0.06</v>
      </c>
      <c r="CW580" s="30">
        <v>0.21</v>
      </c>
      <c r="CX580" s="30">
        <v>0.16</v>
      </c>
      <c r="CY580" s="30">
        <v>0.0</v>
      </c>
      <c r="CZ580" s="30">
        <v>0.06</v>
      </c>
      <c r="DA580" s="30">
        <v>0.23</v>
      </c>
      <c r="DB580" s="7">
        <v>0.0</v>
      </c>
      <c r="DC580" s="7">
        <v>0.0</v>
      </c>
      <c r="DD580" s="13" t="str">
        <f t="shared" si="41"/>
        <v> </v>
      </c>
      <c r="DE580" s="7">
        <v>0.0</v>
      </c>
      <c r="DF580" s="7">
        <v>0.0</v>
      </c>
      <c r="DG580" s="7">
        <v>0.0</v>
      </c>
      <c r="DH580" s="7">
        <v>0.0</v>
      </c>
      <c r="DI580" s="7">
        <v>0.0</v>
      </c>
      <c r="DJ580" s="8" t="s">
        <v>4825</v>
      </c>
      <c r="DK580" s="7" t="s">
        <v>4826</v>
      </c>
    </row>
    <row r="581" ht="12.75" customHeight="1">
      <c r="A581" s="7" t="s">
        <v>777</v>
      </c>
      <c r="B581" s="7" t="s">
        <v>2615</v>
      </c>
      <c r="C581" s="8" t="s">
        <v>197</v>
      </c>
      <c r="D581" s="9" t="s">
        <v>1445</v>
      </c>
      <c r="E581" s="7">
        <v>52.0</v>
      </c>
      <c r="F581" s="7">
        <v>0.0</v>
      </c>
      <c r="G581" s="7">
        <v>5.0</v>
      </c>
      <c r="H581" s="24">
        <f t="shared" si="1"/>
        <v>5</v>
      </c>
      <c r="I581" s="25">
        <f t="shared" si="2"/>
        <v>0.6545692571</v>
      </c>
      <c r="J581" s="19">
        <v>0.0</v>
      </c>
      <c r="K581" s="19">
        <v>3.0</v>
      </c>
      <c r="L581" s="19">
        <v>2.0</v>
      </c>
      <c r="M581" s="19">
        <v>49.0</v>
      </c>
      <c r="N581" s="19">
        <v>25.0</v>
      </c>
      <c r="O581" s="19">
        <v>23.0</v>
      </c>
      <c r="P581" s="19">
        <v>53.0</v>
      </c>
      <c r="Q581" s="10">
        <f t="shared" si="3"/>
        <v>0</v>
      </c>
      <c r="R581" s="10">
        <f t="shared" si="4"/>
        <v>0</v>
      </c>
      <c r="S581" s="7">
        <v>27499.0</v>
      </c>
      <c r="T581" s="14">
        <f t="shared" si="5"/>
        <v>8.813782051</v>
      </c>
      <c r="U581" s="14">
        <v>460.02</v>
      </c>
      <c r="V581" s="14">
        <f t="shared" si="6"/>
        <v>8.846538462</v>
      </c>
      <c r="W581" s="14">
        <v>2025.14</v>
      </c>
      <c r="X581" s="14">
        <f t="shared" si="7"/>
        <v>38.945</v>
      </c>
      <c r="Y581" s="13">
        <f t="shared" si="8"/>
        <v>0.1851067939</v>
      </c>
      <c r="Z581" s="12">
        <f t="shared" si="9"/>
        <v>55.63636364</v>
      </c>
      <c r="AA581" s="19">
        <v>8.0</v>
      </c>
      <c r="AB581" s="19">
        <v>78.0</v>
      </c>
      <c r="AC581" s="19">
        <v>58.0</v>
      </c>
      <c r="AD581" s="19">
        <v>8.0</v>
      </c>
      <c r="AE581" s="19">
        <v>4.0</v>
      </c>
      <c r="AF581" s="10">
        <f t="shared" si="10"/>
        <v>0</v>
      </c>
      <c r="AG581" s="10">
        <f t="shared" si="11"/>
        <v>0.4545454545</v>
      </c>
      <c r="AH581" s="10">
        <f t="shared" si="12"/>
        <v>0.4545454545</v>
      </c>
      <c r="AI581" s="19">
        <v>139.0</v>
      </c>
      <c r="AJ581" s="13">
        <f t="shared" si="13"/>
        <v>0.3667546174</v>
      </c>
      <c r="AK581" s="19">
        <v>121.0</v>
      </c>
      <c r="AL581" s="13">
        <f t="shared" si="14"/>
        <v>0.3192612137</v>
      </c>
      <c r="AM581" s="19">
        <v>119.0</v>
      </c>
      <c r="AN581" s="13">
        <f t="shared" si="15"/>
        <v>0.3139841689</v>
      </c>
      <c r="AO581" s="13">
        <f t="shared" si="16"/>
        <v>0.5346153846</v>
      </c>
      <c r="AP581" s="8">
        <v>2.0</v>
      </c>
      <c r="AQ581" s="14">
        <v>-1.99</v>
      </c>
      <c r="AR581" s="19">
        <v>16.69</v>
      </c>
      <c r="AS581" s="26">
        <v>15.0</v>
      </c>
      <c r="AT581" s="27">
        <v>-0.459</v>
      </c>
      <c r="AU581" s="8">
        <v>13.0</v>
      </c>
      <c r="AV581" s="27">
        <v>-1.851</v>
      </c>
      <c r="AW581" s="19">
        <v>49.22</v>
      </c>
      <c r="AX581" s="19">
        <v>16.83</v>
      </c>
      <c r="AY581" s="27">
        <v>-3.287</v>
      </c>
      <c r="AZ581" s="27">
        <v>9.802</v>
      </c>
      <c r="BA581" s="19">
        <v>53.93</v>
      </c>
      <c r="BB581" s="13">
        <f t="shared" si="17"/>
        <v>0.05392156863</v>
      </c>
      <c r="BC581" s="28">
        <f t="shared" si="18"/>
        <v>0.9539748954</v>
      </c>
      <c r="BD581" s="26">
        <f t="shared" si="19"/>
        <v>1007.896464</v>
      </c>
      <c r="BE581" s="13">
        <f t="shared" si="20"/>
        <v>0.007896464025</v>
      </c>
      <c r="BF581" s="18">
        <f t="shared" si="21"/>
        <v>1.43472023</v>
      </c>
      <c r="BG581" s="18">
        <f t="shared" si="22"/>
        <v>1.43472023</v>
      </c>
      <c r="BH581" s="14">
        <f t="shared" si="23"/>
        <v>26.6075388</v>
      </c>
      <c r="BI581" s="14">
        <f t="shared" si="24"/>
        <v>31.17255771</v>
      </c>
      <c r="BJ581" s="14">
        <f t="shared" si="25"/>
        <v>54.38893961</v>
      </c>
      <c r="BK581" s="14">
        <f t="shared" si="26"/>
        <v>54.12808139</v>
      </c>
      <c r="BL581" s="14">
        <f t="shared" si="27"/>
        <v>0.2608582236</v>
      </c>
      <c r="BM581" s="19">
        <v>11.0</v>
      </c>
      <c r="BN581" s="19">
        <v>11.0</v>
      </c>
      <c r="BO581" s="26">
        <v>193.0</v>
      </c>
      <c r="BP581" s="26">
        <v>228.0</v>
      </c>
      <c r="BQ581" s="19">
        <v>100.0</v>
      </c>
      <c r="BR581" s="19">
        <v>80.0</v>
      </c>
      <c r="BS581" s="19">
        <v>113.0</v>
      </c>
      <c r="BT581" s="19">
        <v>96.0</v>
      </c>
      <c r="BU581" s="19">
        <v>188.0</v>
      </c>
      <c r="BV581" s="19">
        <v>230.0</v>
      </c>
      <c r="BW581" s="13">
        <f t="shared" si="28"/>
        <v>0.4497607656</v>
      </c>
      <c r="BX581" s="14">
        <v>-12.54</v>
      </c>
      <c r="BY581" s="29">
        <f t="shared" si="29"/>
        <v>-12.31291101</v>
      </c>
      <c r="BZ581" s="18">
        <f t="shared" si="30"/>
        <v>1.955367201</v>
      </c>
      <c r="CA581" s="18">
        <f t="shared" si="31"/>
        <v>1.834665522</v>
      </c>
      <c r="CB581" s="14">
        <f t="shared" si="32"/>
        <v>32.32390966</v>
      </c>
      <c r="CC581" s="14">
        <f t="shared" si="33"/>
        <v>26.98889544</v>
      </c>
      <c r="CD581" s="14">
        <f t="shared" si="34"/>
        <v>63.15111849</v>
      </c>
      <c r="CE581" s="14">
        <f t="shared" si="35"/>
        <v>48.15996995</v>
      </c>
      <c r="CF581" s="14">
        <f t="shared" si="36"/>
        <v>-14.73029032</v>
      </c>
      <c r="CG581" s="7">
        <v>2485.466667</v>
      </c>
      <c r="CH581" s="7">
        <v>81.0</v>
      </c>
      <c r="CI581" s="7">
        <v>76.0</v>
      </c>
      <c r="CJ581" s="26">
        <v>1258.0</v>
      </c>
      <c r="CK581" s="7">
        <v>1042.0</v>
      </c>
      <c r="CL581" s="7">
        <v>627.0</v>
      </c>
      <c r="CM581" s="7">
        <v>404.0</v>
      </c>
      <c r="CN581" s="7">
        <v>650.0</v>
      </c>
      <c r="CO581" s="7">
        <v>473.0</v>
      </c>
      <c r="CP581" s="19">
        <v>11.0</v>
      </c>
      <c r="CQ581" s="19">
        <v>9.0</v>
      </c>
      <c r="CR581" s="26">
        <f t="shared" si="37"/>
        <v>-2</v>
      </c>
      <c r="CS581" s="18">
        <f t="shared" si="38"/>
        <v>1.440052366</v>
      </c>
      <c r="CT581" s="18">
        <f t="shared" si="39"/>
        <v>1.178224663</v>
      </c>
      <c r="CU581" s="18">
        <f t="shared" si="40"/>
        <v>-0.2618277028</v>
      </c>
      <c r="CV581" s="30">
        <v>16.84</v>
      </c>
      <c r="CW581" s="30">
        <v>19.5</v>
      </c>
      <c r="CX581" s="30">
        <v>12.87</v>
      </c>
      <c r="CY581" s="30">
        <v>14.78</v>
      </c>
      <c r="CZ581" s="30">
        <v>18.31</v>
      </c>
      <c r="DA581" s="30">
        <v>14.93</v>
      </c>
      <c r="DB581" s="7">
        <v>0.0</v>
      </c>
      <c r="DC581" s="7">
        <v>1.0</v>
      </c>
      <c r="DD581" s="13">
        <f t="shared" si="41"/>
        <v>0</v>
      </c>
      <c r="DE581" s="7">
        <v>-0.01</v>
      </c>
      <c r="DF581" s="7">
        <v>-0.24</v>
      </c>
      <c r="DG581" s="7">
        <v>1.0</v>
      </c>
      <c r="DH581" s="7">
        <v>0.0</v>
      </c>
      <c r="DI581" s="7">
        <v>0.0</v>
      </c>
      <c r="DJ581" s="8" t="s">
        <v>4827</v>
      </c>
      <c r="DK581" s="7" t="s">
        <v>4828</v>
      </c>
    </row>
    <row r="582" ht="12.75" customHeight="1">
      <c r="A582" s="7" t="s">
        <v>190</v>
      </c>
      <c r="B582" s="7" t="s">
        <v>2616</v>
      </c>
      <c r="C582" s="8" t="s">
        <v>685</v>
      </c>
      <c r="D582" s="9" t="s">
        <v>167</v>
      </c>
      <c r="E582" s="7">
        <v>71.0</v>
      </c>
      <c r="F582" s="7">
        <v>9.0</v>
      </c>
      <c r="G582" s="7">
        <v>14.0</v>
      </c>
      <c r="H582" s="24">
        <f t="shared" si="1"/>
        <v>23</v>
      </c>
      <c r="I582" s="25">
        <f t="shared" si="2"/>
        <v>1.402700368</v>
      </c>
      <c r="J582" s="19">
        <v>9.0</v>
      </c>
      <c r="K582" s="19">
        <v>8.0</v>
      </c>
      <c r="L582" s="19">
        <v>6.0</v>
      </c>
      <c r="M582" s="19">
        <v>69.0</v>
      </c>
      <c r="N582" s="19">
        <v>51.0</v>
      </c>
      <c r="O582" s="19">
        <v>34.0</v>
      </c>
      <c r="P582" s="19">
        <v>94.0</v>
      </c>
      <c r="Q582" s="10">
        <f t="shared" si="3"/>
        <v>0.1304347826</v>
      </c>
      <c r="R582" s="10">
        <f t="shared" si="4"/>
        <v>0.05844155844</v>
      </c>
      <c r="S582" s="7">
        <v>59029.0</v>
      </c>
      <c r="T582" s="14">
        <f t="shared" si="5"/>
        <v>13.85657277</v>
      </c>
      <c r="U582" s="14">
        <v>953.65</v>
      </c>
      <c r="V582" s="14">
        <f t="shared" si="6"/>
        <v>13.43169014</v>
      </c>
      <c r="W582" s="14">
        <v>2545.14</v>
      </c>
      <c r="X582" s="14">
        <f t="shared" si="7"/>
        <v>35.84704225</v>
      </c>
      <c r="Y582" s="13">
        <f t="shared" si="8"/>
        <v>0.2725656584</v>
      </c>
      <c r="Z582" s="12">
        <f t="shared" si="9"/>
        <v>118</v>
      </c>
      <c r="AA582" s="19">
        <v>23.0</v>
      </c>
      <c r="AB582" s="19">
        <v>97.0</v>
      </c>
      <c r="AC582" s="19">
        <v>106.0</v>
      </c>
      <c r="AD582" s="19">
        <v>32.0</v>
      </c>
      <c r="AE582" s="19">
        <v>20.0</v>
      </c>
      <c r="AF582" s="10">
        <f t="shared" si="10"/>
        <v>0.3214285714</v>
      </c>
      <c r="AG582" s="10">
        <f t="shared" si="11"/>
        <v>0.5</v>
      </c>
      <c r="AH582" s="10">
        <f t="shared" si="12"/>
        <v>0.8214285714</v>
      </c>
      <c r="AI582" s="19">
        <v>258.0</v>
      </c>
      <c r="AJ582" s="13">
        <f t="shared" si="13"/>
        <v>0.2695924765</v>
      </c>
      <c r="AK582" s="19">
        <v>312.0</v>
      </c>
      <c r="AL582" s="13">
        <f t="shared" si="14"/>
        <v>0.3260188088</v>
      </c>
      <c r="AM582" s="19">
        <v>387.0</v>
      </c>
      <c r="AN582" s="13">
        <f t="shared" si="15"/>
        <v>0.4043887147</v>
      </c>
      <c r="AO582" s="13">
        <f t="shared" si="16"/>
        <v>0.4526315789</v>
      </c>
      <c r="AP582" s="8">
        <v>3.0</v>
      </c>
      <c r="AQ582" s="14">
        <v>-7.81</v>
      </c>
      <c r="AR582" s="19">
        <v>17.81</v>
      </c>
      <c r="AS582" s="26">
        <v>2.0</v>
      </c>
      <c r="AT582" s="27">
        <v>1.617</v>
      </c>
      <c r="AU582" s="8">
        <v>1.0</v>
      </c>
      <c r="AV582" s="27">
        <v>0.602</v>
      </c>
      <c r="AW582" s="19">
        <v>50.13</v>
      </c>
      <c r="AX582" s="19">
        <v>18.2</v>
      </c>
      <c r="AY582" s="27">
        <v>2.337</v>
      </c>
      <c r="AZ582" s="27">
        <v>4.446</v>
      </c>
      <c r="BA582" s="19">
        <v>53.04</v>
      </c>
      <c r="BB582" s="13">
        <f t="shared" si="17"/>
        <v>0.06779661017</v>
      </c>
      <c r="BC582" s="28">
        <f t="shared" si="18"/>
        <v>0.9269406393</v>
      </c>
      <c r="BD582" s="26">
        <f t="shared" si="19"/>
        <v>994.7372494</v>
      </c>
      <c r="BE582" s="13">
        <f t="shared" si="20"/>
        <v>-0.005262750561</v>
      </c>
      <c r="BF582" s="18">
        <f t="shared" si="21"/>
        <v>1.761652598</v>
      </c>
      <c r="BG582" s="18">
        <f t="shared" si="22"/>
        <v>2.013317255</v>
      </c>
      <c r="BH582" s="14">
        <f t="shared" si="23"/>
        <v>25.98437582</v>
      </c>
      <c r="BI582" s="14">
        <f t="shared" si="24"/>
        <v>27.55727992</v>
      </c>
      <c r="BJ582" s="14">
        <f t="shared" si="25"/>
        <v>50.77334452</v>
      </c>
      <c r="BK582" s="14">
        <f t="shared" si="26"/>
        <v>51.90583547</v>
      </c>
      <c r="BL582" s="14">
        <f t="shared" si="27"/>
        <v>-1.132490956</v>
      </c>
      <c r="BM582" s="19">
        <v>28.0</v>
      </c>
      <c r="BN582" s="19">
        <v>32.0</v>
      </c>
      <c r="BO582" s="26">
        <v>385.0</v>
      </c>
      <c r="BP582" s="26">
        <v>406.0</v>
      </c>
      <c r="BQ582" s="19">
        <v>183.0</v>
      </c>
      <c r="BR582" s="19">
        <v>179.0</v>
      </c>
      <c r="BS582" s="19">
        <v>211.0</v>
      </c>
      <c r="BT582" s="19">
        <v>208.0</v>
      </c>
      <c r="BU582" s="19">
        <v>360.0</v>
      </c>
      <c r="BV582" s="19">
        <v>408.0</v>
      </c>
      <c r="BW582" s="13">
        <f t="shared" si="28"/>
        <v>0.46875</v>
      </c>
      <c r="BX582" s="14">
        <v>-2.92</v>
      </c>
      <c r="BY582" s="29">
        <f t="shared" si="29"/>
        <v>-3.929648851</v>
      </c>
      <c r="BZ582" s="18">
        <f t="shared" si="30"/>
        <v>2.009436527</v>
      </c>
      <c r="CA582" s="18">
        <f t="shared" si="31"/>
        <v>2.370104622</v>
      </c>
      <c r="CB582" s="14">
        <f t="shared" si="32"/>
        <v>28.52712882</v>
      </c>
      <c r="CC582" s="14">
        <f t="shared" si="33"/>
        <v>27.84014197</v>
      </c>
      <c r="CD582" s="14">
        <f t="shared" si="34"/>
        <v>54.77002638</v>
      </c>
      <c r="CE582" s="14">
        <f t="shared" si="35"/>
        <v>52.34839774</v>
      </c>
      <c r="CF582" s="14">
        <f t="shared" si="36"/>
        <v>-3.554119591</v>
      </c>
      <c r="CG582" s="7">
        <v>3493.516667</v>
      </c>
      <c r="CH582" s="7">
        <v>117.0</v>
      </c>
      <c r="CI582" s="7">
        <v>138.0</v>
      </c>
      <c r="CJ582" s="26">
        <v>1544.0</v>
      </c>
      <c r="CK582" s="7">
        <v>1483.0</v>
      </c>
      <c r="CL582" s="7">
        <v>707.0</v>
      </c>
      <c r="CM582" s="7">
        <v>705.0</v>
      </c>
      <c r="CN582" s="7">
        <v>821.0</v>
      </c>
      <c r="CO582" s="7">
        <v>722.0</v>
      </c>
      <c r="CP582" s="19">
        <v>2.0</v>
      </c>
      <c r="CQ582" s="19">
        <v>14.0</v>
      </c>
      <c r="CR582" s="26">
        <f t="shared" si="37"/>
        <v>12</v>
      </c>
      <c r="CS582" s="18">
        <f t="shared" si="38"/>
        <v>0.121973945</v>
      </c>
      <c r="CT582" s="18">
        <f t="shared" si="39"/>
        <v>0.8538176151</v>
      </c>
      <c r="CU582" s="18">
        <f t="shared" si="40"/>
        <v>0.7318436701</v>
      </c>
      <c r="CV582" s="30">
        <v>28.3</v>
      </c>
      <c r="CW582" s="30">
        <v>35.91</v>
      </c>
      <c r="CX582" s="30">
        <v>48.19</v>
      </c>
      <c r="CY582" s="30">
        <v>38.99</v>
      </c>
      <c r="CZ582" s="30">
        <v>43.66</v>
      </c>
      <c r="DA582" s="30">
        <v>33.57</v>
      </c>
      <c r="DB582" s="7">
        <v>3.0</v>
      </c>
      <c r="DC582" s="7">
        <v>2.0</v>
      </c>
      <c r="DD582" s="13">
        <f t="shared" si="41"/>
        <v>0.6</v>
      </c>
      <c r="DE582" s="7">
        <v>-0.02</v>
      </c>
      <c r="DF582" s="7">
        <v>2.27</v>
      </c>
      <c r="DG582" s="7">
        <v>3.0</v>
      </c>
      <c r="DH582" s="7">
        <v>2.0</v>
      </c>
      <c r="DI582" s="7">
        <v>0.0</v>
      </c>
      <c r="DJ582" s="8" t="s">
        <v>4829</v>
      </c>
      <c r="DK582" s="7" t="s">
        <v>4830</v>
      </c>
    </row>
    <row r="583" ht="12.75" customHeight="1">
      <c r="A583" s="7" t="s">
        <v>1361</v>
      </c>
      <c r="B583" s="7" t="s">
        <v>2618</v>
      </c>
      <c r="C583" s="8" t="s">
        <v>136</v>
      </c>
      <c r="D583" s="9" t="s">
        <v>159</v>
      </c>
      <c r="E583" s="7">
        <v>6.0</v>
      </c>
      <c r="F583" s="7">
        <v>0.0</v>
      </c>
      <c r="G583" s="7">
        <v>0.0</v>
      </c>
      <c r="H583" s="24">
        <f t="shared" si="1"/>
        <v>0</v>
      </c>
      <c r="I583" s="25">
        <f t="shared" si="2"/>
        <v>0</v>
      </c>
      <c r="J583" s="19">
        <v>0.0</v>
      </c>
      <c r="K583" s="19">
        <v>0.0</v>
      </c>
      <c r="L583" s="19">
        <v>0.0</v>
      </c>
      <c r="M583" s="19">
        <v>2.0</v>
      </c>
      <c r="N583" s="19">
        <v>1.0</v>
      </c>
      <c r="O583" s="19">
        <v>1.0</v>
      </c>
      <c r="P583" s="19">
        <v>2.0</v>
      </c>
      <c r="Q583" s="10">
        <f t="shared" si="3"/>
        <v>0</v>
      </c>
      <c r="R583" s="10">
        <f t="shared" si="4"/>
        <v>0</v>
      </c>
      <c r="S583" s="7">
        <v>3100.0</v>
      </c>
      <c r="T583" s="14">
        <f t="shared" si="5"/>
        <v>8.611111111</v>
      </c>
      <c r="U583" s="14">
        <v>51.23</v>
      </c>
      <c r="V583" s="14">
        <f t="shared" si="6"/>
        <v>8.538333333</v>
      </c>
      <c r="W583" s="14">
        <v>235.98</v>
      </c>
      <c r="X583" s="14">
        <f t="shared" si="7"/>
        <v>39.33</v>
      </c>
      <c r="Y583" s="13">
        <f t="shared" si="8"/>
        <v>0.1783712266</v>
      </c>
      <c r="Z583" s="12">
        <f t="shared" si="9"/>
        <v>0</v>
      </c>
      <c r="AA583" s="19">
        <v>0.0</v>
      </c>
      <c r="AB583" s="19">
        <v>6.0</v>
      </c>
      <c r="AC583" s="19">
        <v>12.0</v>
      </c>
      <c r="AD583" s="19">
        <v>0.0</v>
      </c>
      <c r="AE583" s="19">
        <v>2.0</v>
      </c>
      <c r="AF583" s="10">
        <f t="shared" si="10"/>
        <v>0</v>
      </c>
      <c r="AG583" s="10">
        <f t="shared" si="11"/>
        <v>0</v>
      </c>
      <c r="AH583" s="10">
        <f t="shared" si="12"/>
        <v>0</v>
      </c>
      <c r="AI583" s="19">
        <v>13.0</v>
      </c>
      <c r="AJ583" s="13">
        <f t="shared" si="13"/>
        <v>0.3611111111</v>
      </c>
      <c r="AK583" s="19">
        <v>9.0</v>
      </c>
      <c r="AL583" s="13">
        <f t="shared" si="14"/>
        <v>0.25</v>
      </c>
      <c r="AM583" s="19">
        <v>14.0</v>
      </c>
      <c r="AN583" s="13">
        <f t="shared" si="15"/>
        <v>0.3888888889</v>
      </c>
      <c r="AO583" s="13">
        <f t="shared" si="16"/>
        <v>0.5909090909</v>
      </c>
      <c r="AP583" s="8">
        <v>10.0</v>
      </c>
      <c r="AQ583" s="14">
        <v>5.94</v>
      </c>
      <c r="AR583" s="19">
        <v>16.46</v>
      </c>
      <c r="AS583" s="26">
        <v>16.0</v>
      </c>
      <c r="AT583" s="27">
        <v>-1.383</v>
      </c>
      <c r="AU583" s="8">
        <v>16.0</v>
      </c>
      <c r="AV583" s="27">
        <v>-1.7349999999999999</v>
      </c>
      <c r="AW583" s="19">
        <v>49.3</v>
      </c>
      <c r="AX583" s="19">
        <v>16.09</v>
      </c>
      <c r="AY583" s="27">
        <v>-2.23</v>
      </c>
      <c r="AZ583" s="27">
        <v>1.125</v>
      </c>
      <c r="BA583" s="19">
        <v>50.74</v>
      </c>
      <c r="BB583" s="13">
        <f t="shared" si="17"/>
        <v>0</v>
      </c>
      <c r="BC583" s="28">
        <f t="shared" si="18"/>
        <v>0.875</v>
      </c>
      <c r="BD583" s="26">
        <f t="shared" si="19"/>
        <v>875</v>
      </c>
      <c r="BE583" s="13">
        <f t="shared" si="20"/>
        <v>-0.125</v>
      </c>
      <c r="BF583" s="18">
        <f t="shared" si="21"/>
        <v>0</v>
      </c>
      <c r="BG583" s="18">
        <f t="shared" si="22"/>
        <v>2.342377513</v>
      </c>
      <c r="BH583" s="14">
        <f t="shared" si="23"/>
        <v>17.56783135</v>
      </c>
      <c r="BI583" s="14">
        <f t="shared" si="24"/>
        <v>18.73902011</v>
      </c>
      <c r="BJ583" s="14">
        <f t="shared" si="25"/>
        <v>37.47804021</v>
      </c>
      <c r="BK583" s="14">
        <f t="shared" si="26"/>
        <v>33.96447394</v>
      </c>
      <c r="BL583" s="14">
        <f t="shared" si="27"/>
        <v>3.51356627</v>
      </c>
      <c r="BM583" s="19">
        <v>0.0</v>
      </c>
      <c r="BN583" s="19">
        <v>2.0</v>
      </c>
      <c r="BO583" s="26">
        <v>15.0</v>
      </c>
      <c r="BP583" s="26">
        <v>14.0</v>
      </c>
      <c r="BQ583" s="19">
        <v>7.0</v>
      </c>
      <c r="BR583" s="19">
        <v>8.0</v>
      </c>
      <c r="BS583" s="19">
        <v>10.0</v>
      </c>
      <c r="BT583" s="19">
        <v>5.0</v>
      </c>
      <c r="BU583" s="19">
        <v>17.0</v>
      </c>
      <c r="BV583" s="19">
        <v>13.0</v>
      </c>
      <c r="BW583" s="13">
        <f t="shared" si="28"/>
        <v>0.5666666667</v>
      </c>
      <c r="BX583" s="14">
        <v>14.29</v>
      </c>
      <c r="BY583" s="29">
        <f t="shared" si="29"/>
        <v>-1.618251912</v>
      </c>
      <c r="BZ583" s="18">
        <f t="shared" si="30"/>
        <v>1.468617054</v>
      </c>
      <c r="CA583" s="18">
        <f t="shared" si="31"/>
        <v>1.67841949</v>
      </c>
      <c r="CB583" s="14">
        <f t="shared" si="32"/>
        <v>26.64490941</v>
      </c>
      <c r="CC583" s="14">
        <f t="shared" si="33"/>
        <v>29.79194595</v>
      </c>
      <c r="CD583" s="14">
        <f t="shared" si="34"/>
        <v>51.19179445</v>
      </c>
      <c r="CE583" s="14">
        <f t="shared" si="35"/>
        <v>48.67416522</v>
      </c>
      <c r="CF583" s="14">
        <f t="shared" si="36"/>
        <v>0.9959370344</v>
      </c>
      <c r="CG583" s="7">
        <v>285.983333</v>
      </c>
      <c r="CH583" s="7">
        <v>7.0</v>
      </c>
      <c r="CI583" s="7">
        <v>8.0</v>
      </c>
      <c r="CJ583" s="26">
        <v>120.0</v>
      </c>
      <c r="CK583" s="7">
        <v>134.0</v>
      </c>
      <c r="CL583" s="7">
        <v>37.0</v>
      </c>
      <c r="CM583" s="7">
        <v>43.0</v>
      </c>
      <c r="CN583" s="7">
        <v>80.0</v>
      </c>
      <c r="CO583" s="7">
        <v>47.0</v>
      </c>
      <c r="CP583" s="19">
        <v>1.0</v>
      </c>
      <c r="CQ583" s="19">
        <v>0.0</v>
      </c>
      <c r="CR583" s="26">
        <f t="shared" si="37"/>
        <v>-1</v>
      </c>
      <c r="CS583" s="18">
        <f t="shared" si="38"/>
        <v>1.161290323</v>
      </c>
      <c r="CT583" s="18">
        <f t="shared" si="39"/>
        <v>0</v>
      </c>
      <c r="CU583" s="18">
        <f t="shared" si="40"/>
        <v>-1.161290323</v>
      </c>
      <c r="CV583" s="30">
        <v>1.1400000000000001</v>
      </c>
      <c r="CW583" s="30">
        <v>0.78</v>
      </c>
      <c r="CX583" s="30">
        <v>3.3</v>
      </c>
      <c r="CY583" s="30">
        <v>1.58</v>
      </c>
      <c r="CZ583" s="30">
        <v>2.21</v>
      </c>
      <c r="DA583" s="30">
        <v>4.18</v>
      </c>
      <c r="DB583" s="7">
        <v>3.0</v>
      </c>
      <c r="DC583" s="7">
        <v>2.0</v>
      </c>
      <c r="DD583" s="13">
        <f t="shared" si="41"/>
        <v>0.6</v>
      </c>
      <c r="DE583" s="7">
        <v>0.0</v>
      </c>
      <c r="DF583" s="7">
        <v>0.0</v>
      </c>
      <c r="DG583" s="7">
        <v>1.0</v>
      </c>
      <c r="DH583" s="7">
        <v>3.0</v>
      </c>
      <c r="DI583" s="7">
        <v>1.0</v>
      </c>
      <c r="DJ583" s="8" t="s">
        <v>4831</v>
      </c>
      <c r="DK583" s="7" t="s">
        <v>4832</v>
      </c>
    </row>
    <row r="584" ht="12.75" customHeight="1">
      <c r="A584" s="7" t="s">
        <v>732</v>
      </c>
      <c r="B584" s="7" t="s">
        <v>2620</v>
      </c>
      <c r="C584" s="8" t="s">
        <v>860</v>
      </c>
      <c r="D584" s="9" t="s">
        <v>150</v>
      </c>
      <c r="E584" s="7">
        <v>55.0</v>
      </c>
      <c r="F584" s="7">
        <v>8.0</v>
      </c>
      <c r="G584" s="7">
        <v>15.0</v>
      </c>
      <c r="H584" s="24">
        <f t="shared" si="1"/>
        <v>23</v>
      </c>
      <c r="I584" s="25">
        <f t="shared" si="2"/>
        <v>1.619401526</v>
      </c>
      <c r="J584" s="19">
        <v>6.0</v>
      </c>
      <c r="K584" s="19">
        <v>9.0</v>
      </c>
      <c r="L584" s="19">
        <v>4.0</v>
      </c>
      <c r="M584" s="19">
        <v>68.0</v>
      </c>
      <c r="N584" s="19">
        <v>25.0</v>
      </c>
      <c r="O584" s="19">
        <v>48.0</v>
      </c>
      <c r="P584" s="19">
        <v>88.0</v>
      </c>
      <c r="Q584" s="10">
        <f t="shared" si="3"/>
        <v>0.1176470588</v>
      </c>
      <c r="R584" s="10">
        <f t="shared" si="4"/>
        <v>0.05673758865</v>
      </c>
      <c r="S584" s="7">
        <v>51130.0</v>
      </c>
      <c r="T584" s="14">
        <f t="shared" si="5"/>
        <v>15.49393939</v>
      </c>
      <c r="U584" s="14">
        <v>795.6</v>
      </c>
      <c r="V584" s="14">
        <f t="shared" si="6"/>
        <v>14.46545455</v>
      </c>
      <c r="W584" s="14">
        <v>1870.61</v>
      </c>
      <c r="X584" s="14">
        <f t="shared" si="7"/>
        <v>34.01109091</v>
      </c>
      <c r="Y584" s="13">
        <f t="shared" si="8"/>
        <v>0.2984011012</v>
      </c>
      <c r="Z584" s="12">
        <f t="shared" si="9"/>
        <v>106.03125</v>
      </c>
      <c r="AA584" s="19">
        <v>28.0</v>
      </c>
      <c r="AB584" s="19">
        <v>34.0</v>
      </c>
      <c r="AC584" s="19">
        <v>60.0</v>
      </c>
      <c r="AD584" s="19">
        <v>25.0</v>
      </c>
      <c r="AE584" s="19">
        <v>37.0</v>
      </c>
      <c r="AF584" s="10">
        <f t="shared" si="10"/>
        <v>0.1875</v>
      </c>
      <c r="AG584" s="10">
        <f t="shared" si="11"/>
        <v>0.40625</v>
      </c>
      <c r="AH584" s="10">
        <f t="shared" si="12"/>
        <v>0.59375</v>
      </c>
      <c r="AI584" s="19">
        <v>245.0</v>
      </c>
      <c r="AJ584" s="13">
        <f t="shared" si="13"/>
        <v>0.3125</v>
      </c>
      <c r="AK584" s="19">
        <v>235.0</v>
      </c>
      <c r="AL584" s="13">
        <f t="shared" si="14"/>
        <v>0.299744898</v>
      </c>
      <c r="AM584" s="19">
        <v>304.0</v>
      </c>
      <c r="AN584" s="13">
        <f t="shared" si="15"/>
        <v>0.387755102</v>
      </c>
      <c r="AO584" s="13">
        <f t="shared" si="16"/>
        <v>0.5104166667</v>
      </c>
      <c r="AP584" s="8">
        <v>11.0</v>
      </c>
      <c r="AQ584" s="14">
        <v>3.21</v>
      </c>
      <c r="AR584" s="19">
        <v>17.82</v>
      </c>
      <c r="AS584" s="26">
        <v>3.0</v>
      </c>
      <c r="AT584" s="27">
        <v>1.309</v>
      </c>
      <c r="AU584" s="8">
        <v>1.0</v>
      </c>
      <c r="AV584" s="27">
        <v>0.902</v>
      </c>
      <c r="AW584" s="19">
        <v>50.35</v>
      </c>
      <c r="AX584" s="19">
        <v>18.22</v>
      </c>
      <c r="AY584" s="27">
        <v>1.682</v>
      </c>
      <c r="AZ584" s="27">
        <v>-1.315</v>
      </c>
      <c r="BA584" s="19">
        <v>48.88</v>
      </c>
      <c r="BB584" s="13">
        <f t="shared" si="17"/>
        <v>0.0848806366</v>
      </c>
      <c r="BC584" s="28">
        <f t="shared" si="18"/>
        <v>0.9113636364</v>
      </c>
      <c r="BD584" s="26">
        <f t="shared" si="19"/>
        <v>996.244273</v>
      </c>
      <c r="BE584" s="13">
        <f t="shared" si="20"/>
        <v>-0.003755727032</v>
      </c>
      <c r="BF584" s="18">
        <f t="shared" si="21"/>
        <v>2.413273002</v>
      </c>
      <c r="BG584" s="18">
        <f t="shared" si="22"/>
        <v>2.941176471</v>
      </c>
      <c r="BH584" s="14">
        <f t="shared" si="23"/>
        <v>28.43137255</v>
      </c>
      <c r="BI584" s="14">
        <f t="shared" si="24"/>
        <v>33.18250377</v>
      </c>
      <c r="BJ584" s="14">
        <f t="shared" si="25"/>
        <v>54.60030166</v>
      </c>
      <c r="BK584" s="14">
        <f t="shared" si="26"/>
        <v>59.50226244</v>
      </c>
      <c r="BL584" s="14">
        <f t="shared" si="27"/>
        <v>-4.901960784</v>
      </c>
      <c r="BM584" s="19">
        <v>32.0</v>
      </c>
      <c r="BN584" s="19">
        <v>39.0</v>
      </c>
      <c r="BO584" s="26">
        <v>345.0</v>
      </c>
      <c r="BP584" s="26">
        <v>401.0</v>
      </c>
      <c r="BQ584" s="19">
        <v>129.0</v>
      </c>
      <c r="BR584" s="19">
        <v>145.0</v>
      </c>
      <c r="BS584" s="19">
        <v>218.0</v>
      </c>
      <c r="BT584" s="19">
        <v>204.0</v>
      </c>
      <c r="BU584" s="19">
        <v>352.0</v>
      </c>
      <c r="BV584" s="19">
        <v>384.0</v>
      </c>
      <c r="BW584" s="13">
        <f t="shared" si="28"/>
        <v>0.4782608696</v>
      </c>
      <c r="BX584" s="14">
        <v>-1.52</v>
      </c>
      <c r="BY584" s="29">
        <f t="shared" si="29"/>
        <v>-3.024960784</v>
      </c>
      <c r="BZ584" s="18">
        <f t="shared" si="30"/>
        <v>1.913349049</v>
      </c>
      <c r="CA584" s="18">
        <f t="shared" si="31"/>
        <v>2.521118747</v>
      </c>
      <c r="CB584" s="14">
        <f t="shared" si="32"/>
        <v>28.47513585</v>
      </c>
      <c r="CC584" s="14">
        <f t="shared" si="33"/>
        <v>29.93828512</v>
      </c>
      <c r="CD584" s="14">
        <f t="shared" si="34"/>
        <v>53.68632331</v>
      </c>
      <c r="CE584" s="14">
        <f t="shared" si="35"/>
        <v>56.68015182</v>
      </c>
      <c r="CF584" s="14">
        <f t="shared" si="36"/>
        <v>-1.908132273</v>
      </c>
      <c r="CG584" s="7">
        <v>2665.483333</v>
      </c>
      <c r="CH584" s="7">
        <v>85.0</v>
      </c>
      <c r="CI584" s="7">
        <v>112.0</v>
      </c>
      <c r="CJ584" s="26">
        <v>1180.0</v>
      </c>
      <c r="CK584" s="7">
        <v>1218.0</v>
      </c>
      <c r="CL584" s="7">
        <v>470.0</v>
      </c>
      <c r="CM584" s="7">
        <v>528.0</v>
      </c>
      <c r="CN584" s="7">
        <v>650.0</v>
      </c>
      <c r="CO584" s="7">
        <v>660.0</v>
      </c>
      <c r="CP584" s="19">
        <v>8.0</v>
      </c>
      <c r="CQ584" s="19">
        <v>7.0</v>
      </c>
      <c r="CR584" s="26">
        <f t="shared" si="37"/>
        <v>-1</v>
      </c>
      <c r="CS584" s="18">
        <f t="shared" si="38"/>
        <v>0.5632700958</v>
      </c>
      <c r="CT584" s="18">
        <f t="shared" si="39"/>
        <v>0.4928613339</v>
      </c>
      <c r="CU584" s="18">
        <f t="shared" si="40"/>
        <v>-0.07040876198</v>
      </c>
      <c r="CV584" s="30">
        <v>30.35</v>
      </c>
      <c r="CW584" s="30">
        <v>34.68</v>
      </c>
      <c r="CX584" s="30">
        <v>16.44</v>
      </c>
      <c r="CY584" s="30">
        <v>25.93</v>
      </c>
      <c r="CZ584" s="30">
        <v>30.71</v>
      </c>
      <c r="DA584" s="30">
        <v>29.75</v>
      </c>
      <c r="DB584" s="7">
        <v>307.0</v>
      </c>
      <c r="DC584" s="7">
        <v>405.0</v>
      </c>
      <c r="DD584" s="13">
        <f t="shared" si="41"/>
        <v>0.4311797753</v>
      </c>
      <c r="DE584" s="7">
        <v>-5.29</v>
      </c>
      <c r="DF584" s="7">
        <v>-26.15</v>
      </c>
      <c r="DG584" s="7">
        <v>208.0</v>
      </c>
      <c r="DH584" s="7">
        <v>288.0</v>
      </c>
      <c r="DI584" s="7">
        <v>166.0</v>
      </c>
      <c r="DJ584" s="8" t="s">
        <v>4833</v>
      </c>
      <c r="DK584" s="7" t="s">
        <v>4834</v>
      </c>
    </row>
    <row r="585" ht="12.75" customHeight="1">
      <c r="A585" s="7" t="s">
        <v>2623</v>
      </c>
      <c r="B585" s="7" t="s">
        <v>2624</v>
      </c>
      <c r="C585" s="8" t="s">
        <v>860</v>
      </c>
      <c r="D585" s="9" t="s">
        <v>174</v>
      </c>
      <c r="E585" s="7">
        <v>69.0</v>
      </c>
      <c r="F585" s="7">
        <v>3.0</v>
      </c>
      <c r="G585" s="7">
        <v>5.0</v>
      </c>
      <c r="H585" s="24">
        <f t="shared" si="1"/>
        <v>8</v>
      </c>
      <c r="I585" s="25">
        <f t="shared" si="2"/>
        <v>0.3872216844</v>
      </c>
      <c r="J585" s="19">
        <v>3.0</v>
      </c>
      <c r="K585" s="19">
        <v>2.0</v>
      </c>
      <c r="L585" s="19">
        <v>1.0</v>
      </c>
      <c r="M585" s="19">
        <v>109.0</v>
      </c>
      <c r="N585" s="19">
        <v>50.0</v>
      </c>
      <c r="O585" s="19">
        <v>66.0</v>
      </c>
      <c r="P585" s="19">
        <v>74.0</v>
      </c>
      <c r="Q585" s="10">
        <f t="shared" si="3"/>
        <v>0.02752293578</v>
      </c>
      <c r="R585" s="10">
        <f t="shared" si="4"/>
        <v>0.01333333333</v>
      </c>
      <c r="S585" s="7">
        <v>74376.0</v>
      </c>
      <c r="T585" s="14">
        <f t="shared" si="5"/>
        <v>17.96521739</v>
      </c>
      <c r="U585" s="14">
        <v>1181.47</v>
      </c>
      <c r="V585" s="14">
        <f t="shared" si="6"/>
        <v>17.12275362</v>
      </c>
      <c r="W585" s="14">
        <v>2158.69</v>
      </c>
      <c r="X585" s="14">
        <f t="shared" si="7"/>
        <v>31.28536232</v>
      </c>
      <c r="Y585" s="13">
        <f t="shared" si="8"/>
        <v>0.3537165884</v>
      </c>
      <c r="Z585" s="12">
        <f t="shared" si="9"/>
        <v>26.1</v>
      </c>
      <c r="AA585" s="19">
        <v>81.0</v>
      </c>
      <c r="AB585" s="19">
        <v>155.0</v>
      </c>
      <c r="AC585" s="19">
        <v>95.0</v>
      </c>
      <c r="AD585" s="19">
        <v>34.0</v>
      </c>
      <c r="AE585" s="19">
        <v>10.0</v>
      </c>
      <c r="AF585" s="10">
        <f t="shared" si="10"/>
        <v>0.075</v>
      </c>
      <c r="AG585" s="10">
        <f t="shared" si="11"/>
        <v>0.075</v>
      </c>
      <c r="AH585" s="10">
        <f t="shared" si="12"/>
        <v>0.15</v>
      </c>
      <c r="AI585" s="19">
        <v>314.0</v>
      </c>
      <c r="AJ585" s="13">
        <f t="shared" si="13"/>
        <v>0.3013435701</v>
      </c>
      <c r="AK585" s="19">
        <v>364.0</v>
      </c>
      <c r="AL585" s="13">
        <f t="shared" si="14"/>
        <v>0.349328215</v>
      </c>
      <c r="AM585" s="19">
        <v>364.0</v>
      </c>
      <c r="AN585" s="13">
        <f t="shared" si="15"/>
        <v>0.349328215</v>
      </c>
      <c r="AO585" s="13">
        <f t="shared" si="16"/>
        <v>0.4631268437</v>
      </c>
      <c r="AP585" s="8">
        <v>3.0</v>
      </c>
      <c r="AQ585" s="14">
        <v>-2.4</v>
      </c>
      <c r="AR585" s="19">
        <v>17.37</v>
      </c>
      <c r="AS585" s="26">
        <v>5.0</v>
      </c>
      <c r="AT585" s="27">
        <v>0.381</v>
      </c>
      <c r="AU585" s="8">
        <v>5.0</v>
      </c>
      <c r="AV585" s="27">
        <v>0.455</v>
      </c>
      <c r="AW585" s="19">
        <v>50.17</v>
      </c>
      <c r="AX585" s="19">
        <v>16.77</v>
      </c>
      <c r="AY585" s="27">
        <v>0.359</v>
      </c>
      <c r="AZ585" s="27">
        <v>-2.232</v>
      </c>
      <c r="BA585" s="19">
        <v>48.89</v>
      </c>
      <c r="BB585" s="13">
        <f t="shared" si="17"/>
        <v>0.07662835249</v>
      </c>
      <c r="BC585" s="28">
        <f t="shared" si="18"/>
        <v>0.9115323855</v>
      </c>
      <c r="BD585" s="26">
        <f t="shared" si="19"/>
        <v>988.160738</v>
      </c>
      <c r="BE585" s="13">
        <f t="shared" si="20"/>
        <v>-0.01183926204</v>
      </c>
      <c r="BF585" s="18">
        <f t="shared" si="21"/>
        <v>2.031367703</v>
      </c>
      <c r="BG585" s="18">
        <f t="shared" si="22"/>
        <v>2.843914784</v>
      </c>
      <c r="BH585" s="14">
        <f t="shared" si="23"/>
        <v>26.50934852</v>
      </c>
      <c r="BI585" s="14">
        <f t="shared" si="24"/>
        <v>32.1463939</v>
      </c>
      <c r="BJ585" s="14">
        <f t="shared" si="25"/>
        <v>51.44438708</v>
      </c>
      <c r="BK585" s="14">
        <f t="shared" si="26"/>
        <v>61.19495205</v>
      </c>
      <c r="BL585" s="14">
        <f t="shared" si="27"/>
        <v>-9.750564974</v>
      </c>
      <c r="BM585" s="19">
        <v>40.0</v>
      </c>
      <c r="BN585" s="19">
        <v>56.0</v>
      </c>
      <c r="BO585" s="26">
        <v>482.0</v>
      </c>
      <c r="BP585" s="26">
        <v>577.0</v>
      </c>
      <c r="BQ585" s="19">
        <v>210.0</v>
      </c>
      <c r="BR585" s="19">
        <v>276.0</v>
      </c>
      <c r="BS585" s="19">
        <v>281.0</v>
      </c>
      <c r="BT585" s="19">
        <v>296.0</v>
      </c>
      <c r="BU585" s="19">
        <v>517.0</v>
      </c>
      <c r="BV585" s="19">
        <v>586.0</v>
      </c>
      <c r="BW585" s="13">
        <f t="shared" si="28"/>
        <v>0.4687216682</v>
      </c>
      <c r="BX585" s="14">
        <v>-3.77</v>
      </c>
      <c r="BY585" s="29">
        <f t="shared" si="29"/>
        <v>-6.268609222</v>
      </c>
      <c r="BZ585" s="18">
        <f t="shared" si="30"/>
        <v>2.06943499</v>
      </c>
      <c r="CA585" s="18">
        <f t="shared" si="31"/>
        <v>2.450646698</v>
      </c>
      <c r="CB585" s="14">
        <f t="shared" si="32"/>
        <v>28.64533696</v>
      </c>
      <c r="CC585" s="14">
        <f t="shared" si="33"/>
        <v>30.20648968</v>
      </c>
      <c r="CD585" s="14">
        <f t="shared" si="34"/>
        <v>54.76741548</v>
      </c>
      <c r="CE585" s="14">
        <f t="shared" si="35"/>
        <v>57.07283867</v>
      </c>
      <c r="CF585" s="14">
        <f t="shared" si="36"/>
        <v>-7.445141784</v>
      </c>
      <c r="CG585" s="7">
        <v>3305.25</v>
      </c>
      <c r="CH585" s="7">
        <v>114.0</v>
      </c>
      <c r="CI585" s="7">
        <v>135.0</v>
      </c>
      <c r="CJ585" s="26">
        <v>1464.0</v>
      </c>
      <c r="CK585" s="7">
        <v>1529.0</v>
      </c>
      <c r="CL585" s="7">
        <v>606.0</v>
      </c>
      <c r="CM585" s="7">
        <v>667.0</v>
      </c>
      <c r="CN585" s="7">
        <v>833.0</v>
      </c>
      <c r="CO585" s="7">
        <v>813.0</v>
      </c>
      <c r="CP585" s="19">
        <v>14.0</v>
      </c>
      <c r="CQ585" s="19">
        <v>6.0</v>
      </c>
      <c r="CR585" s="26">
        <f t="shared" si="37"/>
        <v>-8</v>
      </c>
      <c r="CS585" s="18">
        <f t="shared" si="38"/>
        <v>0.6776379477</v>
      </c>
      <c r="CT585" s="18">
        <f t="shared" si="39"/>
        <v>0.2904162633</v>
      </c>
      <c r="CU585" s="18">
        <f t="shared" si="40"/>
        <v>-0.3872216844</v>
      </c>
      <c r="CV585" s="30">
        <v>41.1</v>
      </c>
      <c r="CW585" s="30">
        <v>50.29</v>
      </c>
      <c r="CX585" s="30">
        <v>36.56</v>
      </c>
      <c r="CY585" s="30">
        <v>52.54</v>
      </c>
      <c r="CZ585" s="30">
        <v>49.12</v>
      </c>
      <c r="DA585" s="30">
        <v>46.66</v>
      </c>
      <c r="DB585" s="7">
        <v>0.0</v>
      </c>
      <c r="DC585" s="7">
        <v>0.0</v>
      </c>
      <c r="DD585" s="13" t="str">
        <f t="shared" si="41"/>
        <v> </v>
      </c>
      <c r="DE585" s="7">
        <v>0.0</v>
      </c>
      <c r="DF585" s="7">
        <v>0.0</v>
      </c>
      <c r="DG585" s="7">
        <v>0.0</v>
      </c>
      <c r="DH585" s="7">
        <v>0.0</v>
      </c>
      <c r="DI585" s="7">
        <v>0.0</v>
      </c>
      <c r="DJ585" s="8" t="s">
        <v>4835</v>
      </c>
      <c r="DK585" s="7" t="s">
        <v>4836</v>
      </c>
    </row>
    <row r="586" ht="12.75" customHeight="1">
      <c r="A586" s="7" t="s">
        <v>2005</v>
      </c>
      <c r="B586" s="7" t="s">
        <v>2626</v>
      </c>
      <c r="C586" s="8" t="s">
        <v>237</v>
      </c>
      <c r="D586" s="9" t="s">
        <v>150</v>
      </c>
      <c r="E586" s="7">
        <v>22.0</v>
      </c>
      <c r="F586" s="7">
        <v>5.0</v>
      </c>
      <c r="G586" s="7">
        <v>5.0</v>
      </c>
      <c r="H586" s="24">
        <f t="shared" si="1"/>
        <v>10</v>
      </c>
      <c r="I586" s="25">
        <f t="shared" si="2"/>
        <v>2.003673401</v>
      </c>
      <c r="J586" s="19">
        <v>4.0</v>
      </c>
      <c r="K586" s="19">
        <v>4.0</v>
      </c>
      <c r="L586" s="19">
        <v>0.0</v>
      </c>
      <c r="M586" s="19">
        <v>22.0</v>
      </c>
      <c r="N586" s="19">
        <v>15.0</v>
      </c>
      <c r="O586" s="19">
        <v>14.0</v>
      </c>
      <c r="P586" s="19">
        <v>31.0</v>
      </c>
      <c r="Q586" s="10">
        <f t="shared" si="3"/>
        <v>0.2272727273</v>
      </c>
      <c r="R586" s="10">
        <f t="shared" si="4"/>
        <v>0.09803921569</v>
      </c>
      <c r="S586" s="7">
        <v>17967.0</v>
      </c>
      <c r="T586" s="14">
        <f t="shared" si="5"/>
        <v>13.61136364</v>
      </c>
      <c r="U586" s="14">
        <v>283.88</v>
      </c>
      <c r="V586" s="14">
        <f t="shared" si="6"/>
        <v>12.90363636</v>
      </c>
      <c r="W586" s="14">
        <v>763.17</v>
      </c>
      <c r="X586" s="14">
        <f t="shared" si="7"/>
        <v>34.68954545</v>
      </c>
      <c r="Y586" s="13">
        <f t="shared" si="8"/>
        <v>0.2711236331</v>
      </c>
      <c r="Z586" s="12">
        <f t="shared" si="9"/>
        <v>59.11111111</v>
      </c>
      <c r="AA586" s="19">
        <v>5.0</v>
      </c>
      <c r="AB586" s="19">
        <v>4.0</v>
      </c>
      <c r="AC586" s="19">
        <v>17.0</v>
      </c>
      <c r="AD586" s="19">
        <v>7.0</v>
      </c>
      <c r="AE586" s="19">
        <v>15.0</v>
      </c>
      <c r="AF586" s="10">
        <f t="shared" si="10"/>
        <v>0.4444444444</v>
      </c>
      <c r="AG586" s="10">
        <f t="shared" si="11"/>
        <v>0.4444444444</v>
      </c>
      <c r="AH586" s="10">
        <f t="shared" si="12"/>
        <v>0.8888888889</v>
      </c>
      <c r="AI586" s="19">
        <v>121.0</v>
      </c>
      <c r="AJ586" s="13">
        <f t="shared" si="13"/>
        <v>0.4384057971</v>
      </c>
      <c r="AK586" s="19">
        <v>75.0</v>
      </c>
      <c r="AL586" s="13">
        <f t="shared" si="14"/>
        <v>0.2717391304</v>
      </c>
      <c r="AM586" s="19">
        <v>80.0</v>
      </c>
      <c r="AN586" s="13">
        <f t="shared" si="15"/>
        <v>0.2898550725</v>
      </c>
      <c r="AO586" s="13">
        <f t="shared" si="16"/>
        <v>0.6173469388</v>
      </c>
      <c r="AP586" s="8">
        <v>14.0</v>
      </c>
      <c r="AQ586" s="14">
        <v>15.45</v>
      </c>
      <c r="AR586" s="19">
        <v>17.12</v>
      </c>
      <c r="AS586" s="26">
        <v>9.0</v>
      </c>
      <c r="AT586" s="27">
        <v>-0.189</v>
      </c>
      <c r="AU586" s="8">
        <v>11.0</v>
      </c>
      <c r="AV586" s="27">
        <v>-1.41</v>
      </c>
      <c r="AW586" s="19">
        <v>49.34</v>
      </c>
      <c r="AX586" s="19">
        <v>17.54</v>
      </c>
      <c r="AY586" s="27">
        <v>5.176</v>
      </c>
      <c r="AZ586" s="27">
        <v>8.458</v>
      </c>
      <c r="BA586" s="19">
        <v>52.63</v>
      </c>
      <c r="BB586" s="13">
        <f t="shared" si="17"/>
        <v>0.06766917293</v>
      </c>
      <c r="BC586" s="28">
        <f t="shared" si="18"/>
        <v>0.9432624113</v>
      </c>
      <c r="BD586" s="26">
        <f t="shared" si="19"/>
        <v>1010.931584</v>
      </c>
      <c r="BE586" s="13">
        <f t="shared" si="20"/>
        <v>0.01093158428</v>
      </c>
      <c r="BF586" s="18">
        <f t="shared" si="21"/>
        <v>1.902212202</v>
      </c>
      <c r="BG586" s="18">
        <f t="shared" si="22"/>
        <v>1.690855291</v>
      </c>
      <c r="BH586" s="14">
        <f t="shared" si="23"/>
        <v>28.11046921</v>
      </c>
      <c r="BI586" s="14">
        <f t="shared" si="24"/>
        <v>29.8013245</v>
      </c>
      <c r="BJ586" s="14">
        <f t="shared" si="25"/>
        <v>60.02536283</v>
      </c>
      <c r="BK586" s="14">
        <f t="shared" si="26"/>
        <v>51.35972946</v>
      </c>
      <c r="BL586" s="14">
        <f t="shared" si="27"/>
        <v>8.665633366</v>
      </c>
      <c r="BM586" s="19">
        <v>9.0</v>
      </c>
      <c r="BN586" s="19">
        <v>8.0</v>
      </c>
      <c r="BO586" s="26">
        <v>124.0</v>
      </c>
      <c r="BP586" s="26">
        <v>133.0</v>
      </c>
      <c r="BQ586" s="19">
        <v>69.0</v>
      </c>
      <c r="BR586" s="19">
        <v>55.0</v>
      </c>
      <c r="BS586" s="19">
        <v>82.0</v>
      </c>
      <c r="BT586" s="19">
        <v>47.0</v>
      </c>
      <c r="BU586" s="19">
        <v>136.0</v>
      </c>
      <c r="BV586" s="19">
        <v>128.0</v>
      </c>
      <c r="BW586" s="13">
        <f t="shared" si="28"/>
        <v>0.5151515152</v>
      </c>
      <c r="BX586" s="14">
        <v>2.36</v>
      </c>
      <c r="BY586" s="29">
        <f t="shared" si="29"/>
        <v>-4.108693164</v>
      </c>
      <c r="BZ586" s="18">
        <f t="shared" si="30"/>
        <v>1.61241302</v>
      </c>
      <c r="CA586" s="18">
        <f t="shared" si="31"/>
        <v>2.706550427</v>
      </c>
      <c r="CB586" s="14">
        <f t="shared" si="32"/>
        <v>27.98688314</v>
      </c>
      <c r="CC586" s="14">
        <f t="shared" si="33"/>
        <v>30.46308885</v>
      </c>
      <c r="CD586" s="14">
        <f t="shared" si="34"/>
        <v>57.98928255</v>
      </c>
      <c r="CE586" s="14">
        <f t="shared" si="35"/>
        <v>55.39790449</v>
      </c>
      <c r="CF586" s="14">
        <f t="shared" si="36"/>
        <v>6.074255298</v>
      </c>
      <c r="CG586" s="7">
        <v>1041.916667</v>
      </c>
      <c r="CH586" s="7">
        <v>28.0</v>
      </c>
      <c r="CI586" s="7">
        <v>47.0</v>
      </c>
      <c r="CJ586" s="26">
        <v>458.0</v>
      </c>
      <c r="CK586" s="7">
        <v>482.0</v>
      </c>
      <c r="CL586" s="7">
        <v>240.0</v>
      </c>
      <c r="CM586" s="7">
        <v>217.0</v>
      </c>
      <c r="CN586" s="7">
        <v>281.0</v>
      </c>
      <c r="CO586" s="7">
        <v>216.0</v>
      </c>
      <c r="CP586" s="19">
        <v>2.0</v>
      </c>
      <c r="CQ586" s="19">
        <v>3.0</v>
      </c>
      <c r="CR586" s="26">
        <f t="shared" si="37"/>
        <v>1</v>
      </c>
      <c r="CS586" s="18">
        <f t="shared" si="38"/>
        <v>0.4007346802</v>
      </c>
      <c r="CT586" s="18">
        <f t="shared" si="39"/>
        <v>0.6011020204</v>
      </c>
      <c r="CU586" s="18">
        <f t="shared" si="40"/>
        <v>0.2003673401</v>
      </c>
      <c r="CV586" s="30">
        <v>9.83</v>
      </c>
      <c r="CW586" s="30">
        <v>11.61</v>
      </c>
      <c r="CX586" s="30">
        <v>17.49</v>
      </c>
      <c r="CY586" s="30">
        <v>27.54</v>
      </c>
      <c r="CZ586" s="30">
        <v>10.27</v>
      </c>
      <c r="DA586" s="30">
        <v>16.78</v>
      </c>
      <c r="DB586" s="7">
        <v>131.0</v>
      </c>
      <c r="DC586" s="7">
        <v>132.0</v>
      </c>
      <c r="DD586" s="13">
        <f t="shared" si="41"/>
        <v>0.4980988593</v>
      </c>
      <c r="DE586" s="7">
        <v>0.71</v>
      </c>
      <c r="DF586" s="7">
        <v>-8.15</v>
      </c>
      <c r="DG586" s="7">
        <v>109.0</v>
      </c>
      <c r="DH586" s="7">
        <v>75.0</v>
      </c>
      <c r="DI586" s="7">
        <v>67.0</v>
      </c>
      <c r="DJ586" s="8" t="s">
        <v>4837</v>
      </c>
      <c r="DK586" s="7" t="s">
        <v>4838</v>
      </c>
    </row>
    <row r="587" ht="12.75" customHeight="1">
      <c r="A587" s="7" t="s">
        <v>2630</v>
      </c>
      <c r="B587" s="7" t="s">
        <v>2631</v>
      </c>
      <c r="C587" s="8" t="s">
        <v>136</v>
      </c>
      <c r="D587" s="9" t="s">
        <v>183</v>
      </c>
      <c r="E587" s="7">
        <v>82.0</v>
      </c>
      <c r="F587" s="7">
        <v>10.0</v>
      </c>
      <c r="G587" s="7">
        <v>21.0</v>
      </c>
      <c r="H587" s="24">
        <f t="shared" si="1"/>
        <v>31</v>
      </c>
      <c r="I587" s="25">
        <f t="shared" si="2"/>
        <v>1.833957799</v>
      </c>
      <c r="J587" s="19">
        <v>8.0</v>
      </c>
      <c r="K587" s="19">
        <v>14.0</v>
      </c>
      <c r="L587" s="19">
        <v>6.0</v>
      </c>
      <c r="M587" s="19">
        <v>101.0</v>
      </c>
      <c r="N587" s="19">
        <v>30.0</v>
      </c>
      <c r="O587" s="19">
        <v>43.0</v>
      </c>
      <c r="P587" s="19">
        <v>108.0</v>
      </c>
      <c r="Q587" s="10">
        <f t="shared" si="3"/>
        <v>0.09900990099</v>
      </c>
      <c r="R587" s="10">
        <f t="shared" si="4"/>
        <v>0.05747126437</v>
      </c>
      <c r="S587" s="7">
        <v>60852.0</v>
      </c>
      <c r="T587" s="14">
        <f t="shared" si="5"/>
        <v>12.36829268</v>
      </c>
      <c r="U587" s="14">
        <v>952.79</v>
      </c>
      <c r="V587" s="14">
        <f t="shared" si="6"/>
        <v>11.61939024</v>
      </c>
      <c r="W587" s="14">
        <v>2903.94</v>
      </c>
      <c r="X587" s="14">
        <f t="shared" si="7"/>
        <v>35.41390244</v>
      </c>
      <c r="Y587" s="13">
        <f t="shared" si="8"/>
        <v>0.2470460727</v>
      </c>
      <c r="Z587" s="12">
        <f t="shared" si="9"/>
        <v>171.9487179</v>
      </c>
      <c r="AA587" s="19">
        <v>19.0</v>
      </c>
      <c r="AB587" s="19">
        <v>51.0</v>
      </c>
      <c r="AC587" s="19">
        <v>61.0</v>
      </c>
      <c r="AD587" s="19">
        <v>18.0</v>
      </c>
      <c r="AE587" s="19">
        <v>26.0</v>
      </c>
      <c r="AF587" s="10">
        <f t="shared" si="10"/>
        <v>0.2051282051</v>
      </c>
      <c r="AG587" s="10">
        <f t="shared" si="11"/>
        <v>0.5128205128</v>
      </c>
      <c r="AH587" s="10">
        <f t="shared" si="12"/>
        <v>0.7179487179</v>
      </c>
      <c r="AI587" s="19">
        <v>335.0</v>
      </c>
      <c r="AJ587" s="13">
        <f t="shared" si="13"/>
        <v>0.3645266594</v>
      </c>
      <c r="AK587" s="19">
        <v>238.0</v>
      </c>
      <c r="AL587" s="13">
        <f t="shared" si="14"/>
        <v>0.2589771491</v>
      </c>
      <c r="AM587" s="19">
        <v>346.0</v>
      </c>
      <c r="AN587" s="13">
        <f t="shared" si="15"/>
        <v>0.3764961915</v>
      </c>
      <c r="AO587" s="13">
        <f t="shared" si="16"/>
        <v>0.5846422339</v>
      </c>
      <c r="AP587" s="8">
        <v>9.0</v>
      </c>
      <c r="AQ587" s="14">
        <v>6.18</v>
      </c>
      <c r="AR587" s="19">
        <v>17.19</v>
      </c>
      <c r="AS587" s="26">
        <v>10.0</v>
      </c>
      <c r="AT587" s="27">
        <v>0.154</v>
      </c>
      <c r="AU587" s="8">
        <v>11.0</v>
      </c>
      <c r="AV587" s="27">
        <v>-0.448</v>
      </c>
      <c r="AW587" s="19">
        <v>49.87</v>
      </c>
      <c r="AX587" s="19">
        <v>17.76</v>
      </c>
      <c r="AY587" s="27">
        <v>1.142</v>
      </c>
      <c r="AZ587" s="27">
        <v>4.2780000000000005</v>
      </c>
      <c r="BA587" s="19">
        <v>52.37</v>
      </c>
      <c r="BB587" s="13">
        <f t="shared" si="17"/>
        <v>0.08141962422</v>
      </c>
      <c r="BC587" s="28">
        <f t="shared" si="18"/>
        <v>0.9176201373</v>
      </c>
      <c r="BD587" s="26">
        <f t="shared" si="19"/>
        <v>999.0397615</v>
      </c>
      <c r="BE587" s="13">
        <f t="shared" si="20"/>
        <v>-0.0009602384831</v>
      </c>
      <c r="BF587" s="18">
        <f t="shared" si="21"/>
        <v>2.455945172</v>
      </c>
      <c r="BG587" s="18">
        <f t="shared" si="22"/>
        <v>2.267026312</v>
      </c>
      <c r="BH587" s="14">
        <f t="shared" si="23"/>
        <v>30.16404454</v>
      </c>
      <c r="BI587" s="14">
        <f t="shared" si="24"/>
        <v>27.51918051</v>
      </c>
      <c r="BJ587" s="14">
        <f t="shared" si="25"/>
        <v>54.72349626</v>
      </c>
      <c r="BK587" s="14">
        <f t="shared" si="26"/>
        <v>45.65539101</v>
      </c>
      <c r="BL587" s="14">
        <f t="shared" si="27"/>
        <v>9.068105249</v>
      </c>
      <c r="BM587" s="19">
        <v>39.0</v>
      </c>
      <c r="BN587" s="19">
        <v>36.0</v>
      </c>
      <c r="BO587" s="26">
        <v>440.0</v>
      </c>
      <c r="BP587" s="26">
        <v>401.0</v>
      </c>
      <c r="BQ587" s="19">
        <v>172.0</v>
      </c>
      <c r="BR587" s="19">
        <v>141.0</v>
      </c>
      <c r="BS587" s="19">
        <v>218.0</v>
      </c>
      <c r="BT587" s="19">
        <v>147.0</v>
      </c>
      <c r="BU587" s="19">
        <v>433.0</v>
      </c>
      <c r="BV587" s="19">
        <v>368.0</v>
      </c>
      <c r="BW587" s="13">
        <f t="shared" si="28"/>
        <v>0.5405742821</v>
      </c>
      <c r="BX587" s="14">
        <v>3.96</v>
      </c>
      <c r="BY587" s="29">
        <f t="shared" si="29"/>
        <v>2.220691636</v>
      </c>
      <c r="BZ587" s="18">
        <f t="shared" si="30"/>
        <v>2.003425323</v>
      </c>
      <c r="CA587" s="18">
        <f t="shared" si="31"/>
        <v>2.143199182</v>
      </c>
      <c r="CB587" s="14">
        <f t="shared" si="32"/>
        <v>28.76235424</v>
      </c>
      <c r="CC587" s="14">
        <f t="shared" si="33"/>
        <v>29.07296282</v>
      </c>
      <c r="CD587" s="14">
        <f t="shared" si="34"/>
        <v>52.81898854</v>
      </c>
      <c r="CE587" s="14">
        <f t="shared" si="35"/>
        <v>49.32464205</v>
      </c>
      <c r="CF587" s="14">
        <f t="shared" si="36"/>
        <v>5.573758756</v>
      </c>
      <c r="CG587" s="7">
        <v>3863.383333</v>
      </c>
      <c r="CH587" s="7">
        <v>129.0</v>
      </c>
      <c r="CI587" s="7">
        <v>138.0</v>
      </c>
      <c r="CJ587" s="26">
        <v>1723.0</v>
      </c>
      <c r="CK587" s="7">
        <v>1734.0</v>
      </c>
      <c r="CL587" s="7">
        <v>715.0</v>
      </c>
      <c r="CM587" s="7">
        <v>670.0</v>
      </c>
      <c r="CN587" s="7">
        <v>834.0</v>
      </c>
      <c r="CO587" s="7">
        <v>634.0</v>
      </c>
      <c r="CP587" s="19">
        <v>8.0</v>
      </c>
      <c r="CQ587" s="19">
        <v>8.0</v>
      </c>
      <c r="CR587" s="26">
        <f t="shared" si="37"/>
        <v>0</v>
      </c>
      <c r="CS587" s="18">
        <f t="shared" si="38"/>
        <v>0.4732794321</v>
      </c>
      <c r="CT587" s="18">
        <f t="shared" si="39"/>
        <v>0.4732794321</v>
      </c>
      <c r="CU587" s="18">
        <f t="shared" si="40"/>
        <v>0</v>
      </c>
      <c r="CV587" s="30">
        <v>38.52</v>
      </c>
      <c r="CW587" s="30">
        <v>33.08</v>
      </c>
      <c r="CX587" s="30">
        <v>34.38</v>
      </c>
      <c r="CY587" s="30">
        <v>38.15</v>
      </c>
      <c r="CZ587" s="30">
        <v>36.8</v>
      </c>
      <c r="DA587" s="30">
        <v>39.92</v>
      </c>
      <c r="DB587" s="7">
        <v>0.0</v>
      </c>
      <c r="DC587" s="7">
        <v>2.0</v>
      </c>
      <c r="DD587" s="13">
        <f t="shared" si="41"/>
        <v>0</v>
      </c>
      <c r="DE587" s="7">
        <v>0.0</v>
      </c>
      <c r="DF587" s="7">
        <v>0.0</v>
      </c>
      <c r="DG587" s="7">
        <v>1.0</v>
      </c>
      <c r="DH587" s="7">
        <v>0.0</v>
      </c>
      <c r="DI587" s="7">
        <v>1.0</v>
      </c>
      <c r="DJ587" s="8" t="s">
        <v>4839</v>
      </c>
      <c r="DK587" s="7" t="s">
        <v>4840</v>
      </c>
    </row>
    <row r="588" ht="12.75" customHeight="1">
      <c r="A588" s="7" t="s">
        <v>563</v>
      </c>
      <c r="B588" s="7" t="s">
        <v>2634</v>
      </c>
      <c r="C588" s="8" t="s">
        <v>254</v>
      </c>
      <c r="D588" s="9" t="s">
        <v>255</v>
      </c>
      <c r="E588" s="7">
        <v>46.0</v>
      </c>
      <c r="F588" s="7">
        <v>6.0</v>
      </c>
      <c r="G588" s="7">
        <v>0.0</v>
      </c>
      <c r="H588" s="24">
        <f t="shared" si="1"/>
        <v>6</v>
      </c>
      <c r="I588" s="25">
        <f t="shared" si="2"/>
        <v>0.7761966365</v>
      </c>
      <c r="J588" s="19">
        <v>5.0</v>
      </c>
      <c r="K588" s="19">
        <v>0.0</v>
      </c>
      <c r="L588" s="19">
        <v>0.0</v>
      </c>
      <c r="M588" s="19">
        <v>16.0</v>
      </c>
      <c r="N588" s="19">
        <v>9.0</v>
      </c>
      <c r="O588" s="19">
        <v>14.0</v>
      </c>
      <c r="P588" s="19">
        <v>23.0</v>
      </c>
      <c r="Q588" s="10">
        <f t="shared" si="3"/>
        <v>0.375</v>
      </c>
      <c r="R588" s="10">
        <f t="shared" si="4"/>
        <v>0.1538461538</v>
      </c>
      <c r="S588" s="7">
        <v>27828.0</v>
      </c>
      <c r="T588" s="14">
        <f t="shared" si="5"/>
        <v>10.0826087</v>
      </c>
      <c r="U588" s="14">
        <v>456.04</v>
      </c>
      <c r="V588" s="14">
        <f t="shared" si="6"/>
        <v>9.913913043</v>
      </c>
      <c r="W588" s="14">
        <v>1766.32</v>
      </c>
      <c r="X588" s="14">
        <f t="shared" si="7"/>
        <v>38.39826087</v>
      </c>
      <c r="Y588" s="13">
        <f t="shared" si="8"/>
        <v>0.2052052773</v>
      </c>
      <c r="Z588" s="12">
        <f t="shared" si="9"/>
        <v>0</v>
      </c>
      <c r="AA588" s="19">
        <v>20.0</v>
      </c>
      <c r="AB588" s="19">
        <v>90.0</v>
      </c>
      <c r="AC588" s="19">
        <v>39.0</v>
      </c>
      <c r="AD588" s="19">
        <v>6.0</v>
      </c>
      <c r="AE588" s="19">
        <v>5.0</v>
      </c>
      <c r="AF588" s="10">
        <f t="shared" si="10"/>
        <v>0.7142857143</v>
      </c>
      <c r="AG588" s="10">
        <f t="shared" si="11"/>
        <v>0</v>
      </c>
      <c r="AH588" s="10">
        <f t="shared" si="12"/>
        <v>0.7142857143</v>
      </c>
      <c r="AI588" s="19">
        <v>52.0</v>
      </c>
      <c r="AJ588" s="13">
        <f t="shared" si="13"/>
        <v>0.108559499</v>
      </c>
      <c r="AK588" s="19">
        <v>276.0</v>
      </c>
      <c r="AL588" s="13">
        <f t="shared" si="14"/>
        <v>0.5762004175</v>
      </c>
      <c r="AM588" s="19">
        <v>151.0</v>
      </c>
      <c r="AN588" s="13">
        <f t="shared" si="15"/>
        <v>0.3152400835</v>
      </c>
      <c r="AO588" s="13">
        <f t="shared" si="16"/>
        <v>0.1585365854</v>
      </c>
      <c r="AP588" s="8">
        <v>2.0</v>
      </c>
      <c r="AQ588" s="14">
        <v>-47.56</v>
      </c>
      <c r="AR588" s="19">
        <v>17.16</v>
      </c>
      <c r="AS588" s="26">
        <v>10.0</v>
      </c>
      <c r="AT588" s="27">
        <v>0.47800000000000004</v>
      </c>
      <c r="AU588" s="8">
        <v>6.0</v>
      </c>
      <c r="AV588" s="27">
        <v>-0.614</v>
      </c>
      <c r="AW588" s="19">
        <v>49.99</v>
      </c>
      <c r="AX588" s="19">
        <v>16.67</v>
      </c>
      <c r="AY588" s="27">
        <v>-7.746</v>
      </c>
      <c r="AZ588" s="27">
        <v>-1.181</v>
      </c>
      <c r="BA588" s="19">
        <v>50.6</v>
      </c>
      <c r="BB588" s="13">
        <f t="shared" si="17"/>
        <v>0.04117647059</v>
      </c>
      <c r="BC588" s="28">
        <f t="shared" si="18"/>
        <v>0.9162303665</v>
      </c>
      <c r="BD588" s="26">
        <f t="shared" si="19"/>
        <v>957.4068371</v>
      </c>
      <c r="BE588" s="13">
        <f t="shared" si="20"/>
        <v>-0.04259316292</v>
      </c>
      <c r="BF588" s="18">
        <f t="shared" si="21"/>
        <v>0.9209718446</v>
      </c>
      <c r="BG588" s="18">
        <f t="shared" si="22"/>
        <v>2.105078502</v>
      </c>
      <c r="BH588" s="14">
        <f t="shared" si="23"/>
        <v>22.36645908</v>
      </c>
      <c r="BI588" s="14">
        <f t="shared" si="24"/>
        <v>25.12937462</v>
      </c>
      <c r="BJ588" s="14">
        <f t="shared" si="25"/>
        <v>41.97000263</v>
      </c>
      <c r="BK588" s="14">
        <f t="shared" si="26"/>
        <v>51.04815367</v>
      </c>
      <c r="BL588" s="14">
        <f t="shared" si="27"/>
        <v>-9.078151039</v>
      </c>
      <c r="BM588" s="19">
        <v>7.0</v>
      </c>
      <c r="BN588" s="19">
        <v>16.0</v>
      </c>
      <c r="BO588" s="26">
        <v>163.0</v>
      </c>
      <c r="BP588" s="26">
        <v>175.0</v>
      </c>
      <c r="BQ588" s="19">
        <v>63.0</v>
      </c>
      <c r="BR588" s="19">
        <v>76.0</v>
      </c>
      <c r="BS588" s="19">
        <v>86.0</v>
      </c>
      <c r="BT588" s="19">
        <v>121.0</v>
      </c>
      <c r="BU588" s="19">
        <v>120.0</v>
      </c>
      <c r="BV588" s="19">
        <v>163.0</v>
      </c>
      <c r="BW588" s="13">
        <f t="shared" si="28"/>
        <v>0.4240282686</v>
      </c>
      <c r="BX588" s="14">
        <v>-12.45</v>
      </c>
      <c r="BY588" s="29">
        <f t="shared" si="29"/>
        <v>-0.4060290882</v>
      </c>
      <c r="BZ588" s="18">
        <f t="shared" si="30"/>
        <v>1.966447673</v>
      </c>
      <c r="CA588" s="18">
        <f t="shared" si="31"/>
        <v>1.993385313</v>
      </c>
      <c r="CB588" s="14">
        <f t="shared" si="32"/>
        <v>29.46977746</v>
      </c>
      <c r="CC588" s="14">
        <f t="shared" si="33"/>
        <v>25.99482198</v>
      </c>
      <c r="CD588" s="14">
        <f t="shared" si="34"/>
        <v>56.24579099</v>
      </c>
      <c r="CE588" s="14">
        <f t="shared" si="35"/>
        <v>49.96932101</v>
      </c>
      <c r="CF588" s="14">
        <f t="shared" si="36"/>
        <v>-15.35462101</v>
      </c>
      <c r="CG588" s="7">
        <v>2227.366667</v>
      </c>
      <c r="CH588" s="7">
        <v>73.0</v>
      </c>
      <c r="CI588" s="7">
        <v>74.0</v>
      </c>
      <c r="CJ588" s="26">
        <v>1021.0</v>
      </c>
      <c r="CK588" s="7">
        <v>891.0</v>
      </c>
      <c r="CL588" s="7">
        <v>455.0</v>
      </c>
      <c r="CM588" s="7">
        <v>345.0</v>
      </c>
      <c r="CN588" s="7">
        <v>539.0</v>
      </c>
      <c r="CO588" s="7">
        <v>545.0</v>
      </c>
      <c r="CP588" s="19">
        <v>3.0</v>
      </c>
      <c r="CQ588" s="19">
        <v>3.0</v>
      </c>
      <c r="CR588" s="26">
        <f t="shared" si="37"/>
        <v>0</v>
      </c>
      <c r="CS588" s="18">
        <f t="shared" si="38"/>
        <v>0.3880983182</v>
      </c>
      <c r="CT588" s="18">
        <f t="shared" si="39"/>
        <v>0.3880983182</v>
      </c>
      <c r="CU588" s="18">
        <f t="shared" si="40"/>
        <v>0</v>
      </c>
      <c r="CV588" s="30">
        <v>11.15</v>
      </c>
      <c r="CW588" s="30">
        <v>13.31</v>
      </c>
      <c r="CX588" s="30">
        <v>14.24</v>
      </c>
      <c r="CY588" s="30">
        <v>29.57</v>
      </c>
      <c r="CZ588" s="30">
        <v>15.06</v>
      </c>
      <c r="DA588" s="30">
        <v>18.04</v>
      </c>
      <c r="DB588" s="7">
        <v>1.0</v>
      </c>
      <c r="DC588" s="7">
        <v>0.0</v>
      </c>
      <c r="DD588" s="13">
        <f t="shared" si="41"/>
        <v>1</v>
      </c>
      <c r="DE588" s="7">
        <v>0.01</v>
      </c>
      <c r="DF588" s="7">
        <v>0.24</v>
      </c>
      <c r="DG588" s="7">
        <v>0.0</v>
      </c>
      <c r="DH588" s="7">
        <v>0.0</v>
      </c>
      <c r="DI588" s="7">
        <v>1.0</v>
      </c>
      <c r="DJ588" s="8" t="s">
        <v>4841</v>
      </c>
      <c r="DK588" s="7" t="s">
        <v>4842</v>
      </c>
    </row>
    <row r="589" ht="12.75" customHeight="1">
      <c r="A589" s="7" t="s">
        <v>2638</v>
      </c>
      <c r="B589" s="7" t="s">
        <v>2639</v>
      </c>
      <c r="C589" s="8" t="s">
        <v>490</v>
      </c>
      <c r="D589" s="9" t="s">
        <v>275</v>
      </c>
      <c r="E589" s="7">
        <v>4.0</v>
      </c>
      <c r="F589" s="7">
        <v>0.0</v>
      </c>
      <c r="G589" s="7">
        <v>0.0</v>
      </c>
      <c r="H589" s="24">
        <f t="shared" si="1"/>
        <v>0</v>
      </c>
      <c r="I589" s="25">
        <f t="shared" si="2"/>
        <v>0</v>
      </c>
      <c r="J589" s="19">
        <v>0.0</v>
      </c>
      <c r="K589" s="19">
        <v>0.0</v>
      </c>
      <c r="L589" s="19">
        <v>0.0</v>
      </c>
      <c r="M589" s="19">
        <v>3.0</v>
      </c>
      <c r="N589" s="19">
        <v>0.0</v>
      </c>
      <c r="O589" s="19">
        <v>2.0</v>
      </c>
      <c r="P589" s="19">
        <v>2.0</v>
      </c>
      <c r="Q589" s="10">
        <f t="shared" si="3"/>
        <v>0</v>
      </c>
      <c r="R589" s="10">
        <f t="shared" si="4"/>
        <v>0</v>
      </c>
      <c r="S589" s="7">
        <v>3114.0</v>
      </c>
      <c r="T589" s="14">
        <f t="shared" si="5"/>
        <v>12.975</v>
      </c>
      <c r="U589" s="14">
        <v>49.99</v>
      </c>
      <c r="V589" s="14">
        <f t="shared" si="6"/>
        <v>12.4975</v>
      </c>
      <c r="W589" s="14">
        <v>136.53</v>
      </c>
      <c r="X589" s="14">
        <f t="shared" si="7"/>
        <v>34.1325</v>
      </c>
      <c r="Y589" s="13">
        <f t="shared" si="8"/>
        <v>0.268014154</v>
      </c>
      <c r="Z589" s="12">
        <f t="shared" si="9"/>
        <v>0</v>
      </c>
      <c r="AA589" s="19">
        <v>2.0</v>
      </c>
      <c r="AB589" s="19">
        <v>7.0</v>
      </c>
      <c r="AC589" s="19">
        <v>5.0</v>
      </c>
      <c r="AD589" s="19">
        <v>1.0</v>
      </c>
      <c r="AE589" s="19">
        <v>0.0</v>
      </c>
      <c r="AF589" s="10">
        <f t="shared" si="10"/>
        <v>0</v>
      </c>
      <c r="AG589" s="10">
        <f t="shared" si="11"/>
        <v>0</v>
      </c>
      <c r="AH589" s="10">
        <f t="shared" si="12"/>
        <v>0</v>
      </c>
      <c r="AI589" s="19">
        <v>14.0</v>
      </c>
      <c r="AJ589" s="13">
        <f t="shared" si="13"/>
        <v>0.3181818182</v>
      </c>
      <c r="AK589" s="19">
        <v>15.0</v>
      </c>
      <c r="AL589" s="13">
        <f t="shared" si="14"/>
        <v>0.3409090909</v>
      </c>
      <c r="AM589" s="19">
        <v>15.0</v>
      </c>
      <c r="AN589" s="13">
        <f t="shared" si="15"/>
        <v>0.3409090909</v>
      </c>
      <c r="AO589" s="13">
        <f t="shared" si="16"/>
        <v>0.4827586207</v>
      </c>
      <c r="AP589" s="8">
        <v>15.0</v>
      </c>
      <c r="AQ589" s="14">
        <v>13.9</v>
      </c>
      <c r="AR589" s="19">
        <v>16.67</v>
      </c>
      <c r="AS589" s="26">
        <v>15.0</v>
      </c>
      <c r="AT589" s="27">
        <v>-0.8220000000000001</v>
      </c>
      <c r="AU589" s="8">
        <v>12.0</v>
      </c>
      <c r="AV589" s="27">
        <v>-4.691</v>
      </c>
      <c r="AW589" s="19">
        <v>48.6</v>
      </c>
      <c r="AX589" s="19">
        <v>17.03</v>
      </c>
      <c r="AY589" s="27">
        <v>1.5310000000000001</v>
      </c>
      <c r="AZ589" s="27">
        <v>-4.507</v>
      </c>
      <c r="BA589" s="19">
        <v>49.04</v>
      </c>
      <c r="BB589" s="13">
        <f t="shared" si="17"/>
        <v>0</v>
      </c>
      <c r="BC589" s="28">
        <f t="shared" si="18"/>
        <v>0.8888888889</v>
      </c>
      <c r="BD589" s="26">
        <f t="shared" si="19"/>
        <v>888.8888889</v>
      </c>
      <c r="BE589" s="13">
        <f t="shared" si="20"/>
        <v>-0.1111111111</v>
      </c>
      <c r="BF589" s="18">
        <f t="shared" si="21"/>
        <v>0</v>
      </c>
      <c r="BG589" s="18">
        <f t="shared" si="22"/>
        <v>3.600720144</v>
      </c>
      <c r="BH589" s="14">
        <f t="shared" si="23"/>
        <v>14.40288058</v>
      </c>
      <c r="BI589" s="14">
        <f t="shared" si="24"/>
        <v>32.4064813</v>
      </c>
      <c r="BJ589" s="14">
        <f t="shared" si="25"/>
        <v>33.60672134</v>
      </c>
      <c r="BK589" s="14">
        <f t="shared" si="26"/>
        <v>48.00960192</v>
      </c>
      <c r="BL589" s="14">
        <f t="shared" si="27"/>
        <v>-14.40288058</v>
      </c>
      <c r="BM589" s="19">
        <v>0.0</v>
      </c>
      <c r="BN589" s="19">
        <v>3.0</v>
      </c>
      <c r="BO589" s="26">
        <v>12.0</v>
      </c>
      <c r="BP589" s="26">
        <v>24.0</v>
      </c>
      <c r="BQ589" s="19">
        <v>6.0</v>
      </c>
      <c r="BR589" s="19">
        <v>6.0</v>
      </c>
      <c r="BS589" s="19">
        <v>10.0</v>
      </c>
      <c r="BT589" s="19">
        <v>7.0</v>
      </c>
      <c r="BU589" s="19">
        <v>13.0</v>
      </c>
      <c r="BV589" s="19">
        <v>22.0</v>
      </c>
      <c r="BW589" s="13">
        <f t="shared" si="28"/>
        <v>0.3714285714</v>
      </c>
      <c r="BX589" s="14">
        <v>-13.75</v>
      </c>
      <c r="BY589" s="29">
        <f t="shared" si="29"/>
        <v>-14.26308747</v>
      </c>
      <c r="BZ589" s="18">
        <f t="shared" si="30"/>
        <v>1.598153242</v>
      </c>
      <c r="CA589" s="18">
        <f t="shared" si="31"/>
        <v>2.237414539</v>
      </c>
      <c r="CB589" s="14">
        <f t="shared" si="32"/>
        <v>21.7348841</v>
      </c>
      <c r="CC589" s="14">
        <f t="shared" si="33"/>
        <v>28.44712771</v>
      </c>
      <c r="CD589" s="14">
        <f t="shared" si="34"/>
        <v>46.34644403</v>
      </c>
      <c r="CE589" s="14">
        <f t="shared" si="35"/>
        <v>47.94459727</v>
      </c>
      <c r="CF589" s="14">
        <f t="shared" si="36"/>
        <v>-12.80472733</v>
      </c>
      <c r="CG589" s="7">
        <v>187.716667</v>
      </c>
      <c r="CH589" s="7">
        <v>5.0</v>
      </c>
      <c r="CI589" s="7">
        <v>7.0</v>
      </c>
      <c r="CJ589" s="26">
        <v>63.0</v>
      </c>
      <c r="CK589" s="7">
        <v>82.0</v>
      </c>
      <c r="CL589" s="7">
        <v>39.0</v>
      </c>
      <c r="CM589" s="7">
        <v>27.0</v>
      </c>
      <c r="CN589" s="7">
        <v>38.0</v>
      </c>
      <c r="CO589" s="7">
        <v>34.0</v>
      </c>
      <c r="CP589" s="19">
        <v>1.0</v>
      </c>
      <c r="CQ589" s="19">
        <v>1.0</v>
      </c>
      <c r="CR589" s="26">
        <f t="shared" si="37"/>
        <v>0</v>
      </c>
      <c r="CS589" s="18">
        <f t="shared" si="38"/>
        <v>1.156069364</v>
      </c>
      <c r="CT589" s="18">
        <f t="shared" si="39"/>
        <v>1.156069364</v>
      </c>
      <c r="CU589" s="18">
        <f t="shared" si="40"/>
        <v>0</v>
      </c>
      <c r="CV589" s="30">
        <v>0.62</v>
      </c>
      <c r="CW589" s="30">
        <v>2.22</v>
      </c>
      <c r="CX589" s="30">
        <v>1.92</v>
      </c>
      <c r="CY589" s="30">
        <v>1.12</v>
      </c>
      <c r="CZ589" s="30">
        <v>2.03</v>
      </c>
      <c r="DA589" s="30">
        <v>1.45</v>
      </c>
      <c r="DB589" s="7">
        <v>27.0</v>
      </c>
      <c r="DC589" s="7">
        <v>19.0</v>
      </c>
      <c r="DD589" s="13">
        <f t="shared" si="41"/>
        <v>0.5869565217</v>
      </c>
      <c r="DE589" s="7">
        <v>0.01</v>
      </c>
      <c r="DF589" s="7">
        <v>-0.75</v>
      </c>
      <c r="DG589" s="7">
        <v>14.0</v>
      </c>
      <c r="DH589" s="7">
        <v>15.0</v>
      </c>
      <c r="DI589" s="7">
        <v>15.0</v>
      </c>
      <c r="DJ589" s="8" t="s">
        <v>4843</v>
      </c>
      <c r="DK589" s="7" t="s">
        <v>4844</v>
      </c>
    </row>
    <row r="590" ht="12.75" customHeight="1">
      <c r="A590" s="7" t="s">
        <v>603</v>
      </c>
      <c r="B590" s="7" t="s">
        <v>2641</v>
      </c>
      <c r="C590" s="8" t="s">
        <v>490</v>
      </c>
      <c r="D590" s="9" t="s">
        <v>247</v>
      </c>
      <c r="E590" s="7">
        <v>22.0</v>
      </c>
      <c r="F590" s="7">
        <v>0.0</v>
      </c>
      <c r="G590" s="7">
        <v>2.0</v>
      </c>
      <c r="H590" s="24">
        <f t="shared" si="1"/>
        <v>2</v>
      </c>
      <c r="I590" s="25">
        <f t="shared" si="2"/>
        <v>0.5699810006</v>
      </c>
      <c r="J590" s="19">
        <v>0.0</v>
      </c>
      <c r="K590" s="19">
        <v>1.0</v>
      </c>
      <c r="L590" s="19">
        <v>1.0</v>
      </c>
      <c r="M590" s="19">
        <v>14.0</v>
      </c>
      <c r="N590" s="19">
        <v>4.0</v>
      </c>
      <c r="O590" s="19">
        <v>6.0</v>
      </c>
      <c r="P590" s="19">
        <v>16.0</v>
      </c>
      <c r="Q590" s="10">
        <f t="shared" si="3"/>
        <v>0</v>
      </c>
      <c r="R590" s="10">
        <f t="shared" si="4"/>
        <v>0</v>
      </c>
      <c r="S590" s="7">
        <v>12632.0</v>
      </c>
      <c r="T590" s="14">
        <f t="shared" si="5"/>
        <v>9.56969697</v>
      </c>
      <c r="U590" s="14">
        <v>212.34</v>
      </c>
      <c r="V590" s="14">
        <f t="shared" si="6"/>
        <v>9.651818182</v>
      </c>
      <c r="W590" s="14">
        <v>785.08</v>
      </c>
      <c r="X590" s="14">
        <f t="shared" si="7"/>
        <v>35.68545455</v>
      </c>
      <c r="Y590" s="13">
        <f t="shared" si="8"/>
        <v>0.2128892543</v>
      </c>
      <c r="Z590" s="12">
        <f t="shared" si="9"/>
        <v>24</v>
      </c>
      <c r="AA590" s="19">
        <v>9.0</v>
      </c>
      <c r="AB590" s="19">
        <v>33.0</v>
      </c>
      <c r="AC590" s="19">
        <v>29.0</v>
      </c>
      <c r="AD590" s="19">
        <v>3.0</v>
      </c>
      <c r="AE590" s="19">
        <v>4.0</v>
      </c>
      <c r="AF590" s="10">
        <f t="shared" si="10"/>
        <v>0</v>
      </c>
      <c r="AG590" s="10">
        <f t="shared" si="11"/>
        <v>0.6666666667</v>
      </c>
      <c r="AH590" s="10">
        <f t="shared" si="12"/>
        <v>0.6666666667</v>
      </c>
      <c r="AI590" s="19">
        <v>39.0</v>
      </c>
      <c r="AJ590" s="13">
        <f t="shared" si="13"/>
        <v>0.2085561497</v>
      </c>
      <c r="AK590" s="19">
        <v>66.0</v>
      </c>
      <c r="AL590" s="13">
        <f t="shared" si="14"/>
        <v>0.3529411765</v>
      </c>
      <c r="AM590" s="19">
        <v>82.0</v>
      </c>
      <c r="AN590" s="13">
        <f t="shared" si="15"/>
        <v>0.4385026738</v>
      </c>
      <c r="AO590" s="13">
        <f t="shared" si="16"/>
        <v>0.3714285714</v>
      </c>
      <c r="AP590" s="8">
        <v>1.0</v>
      </c>
      <c r="AQ590" s="14">
        <v>-14.54</v>
      </c>
      <c r="AR590" s="19">
        <v>16.78</v>
      </c>
      <c r="AS590" s="26">
        <v>12.0</v>
      </c>
      <c r="AT590" s="27">
        <v>-0.926</v>
      </c>
      <c r="AU590" s="8">
        <v>12.0</v>
      </c>
      <c r="AV590" s="27">
        <v>-1.4929999999999999</v>
      </c>
      <c r="AW590" s="19">
        <v>49.77</v>
      </c>
      <c r="AX590" s="19">
        <v>16.39</v>
      </c>
      <c r="AY590" s="27">
        <v>0.271</v>
      </c>
      <c r="AZ590" s="27">
        <v>-6.725</v>
      </c>
      <c r="BA590" s="19">
        <v>48.2</v>
      </c>
      <c r="BB590" s="13">
        <f t="shared" si="17"/>
        <v>0.04166666667</v>
      </c>
      <c r="BC590" s="28">
        <f t="shared" si="18"/>
        <v>0.9375</v>
      </c>
      <c r="BD590" s="26">
        <f t="shared" si="19"/>
        <v>979.1666667</v>
      </c>
      <c r="BE590" s="13">
        <f t="shared" si="20"/>
        <v>-0.02083333333</v>
      </c>
      <c r="BF590" s="18">
        <f t="shared" si="21"/>
        <v>0.8476970896</v>
      </c>
      <c r="BG590" s="18">
        <f t="shared" si="22"/>
        <v>1.695394179</v>
      </c>
      <c r="BH590" s="14">
        <f t="shared" si="23"/>
        <v>20.34473015</v>
      </c>
      <c r="BI590" s="14">
        <f t="shared" si="24"/>
        <v>27.12630687</v>
      </c>
      <c r="BJ590" s="14">
        <f t="shared" si="25"/>
        <v>38.42893473</v>
      </c>
      <c r="BK590" s="14">
        <f t="shared" si="26"/>
        <v>48.8838655</v>
      </c>
      <c r="BL590" s="14">
        <f t="shared" si="27"/>
        <v>-10.45493077</v>
      </c>
      <c r="BM590" s="19">
        <v>3.0</v>
      </c>
      <c r="BN590" s="19">
        <v>6.0</v>
      </c>
      <c r="BO590" s="26">
        <v>69.0</v>
      </c>
      <c r="BP590" s="26">
        <v>90.0</v>
      </c>
      <c r="BQ590" s="19">
        <v>28.0</v>
      </c>
      <c r="BR590" s="19">
        <v>33.0</v>
      </c>
      <c r="BS590" s="19">
        <v>36.0</v>
      </c>
      <c r="BT590" s="19">
        <v>44.0</v>
      </c>
      <c r="BU590" s="19">
        <v>71.0</v>
      </c>
      <c r="BV590" s="19">
        <v>77.0</v>
      </c>
      <c r="BW590" s="13">
        <f t="shared" si="28"/>
        <v>0.4797297297</v>
      </c>
      <c r="BX590" s="14">
        <v>-4.66</v>
      </c>
      <c r="BY590" s="29">
        <f t="shared" si="29"/>
        <v>-2.227216486</v>
      </c>
      <c r="BZ590" s="18">
        <f t="shared" si="30"/>
        <v>1.872231915</v>
      </c>
      <c r="CA590" s="18">
        <f t="shared" si="31"/>
        <v>1.630653603</v>
      </c>
      <c r="CB590" s="14">
        <f t="shared" si="32"/>
        <v>24.5805932</v>
      </c>
      <c r="CC590" s="14">
        <f t="shared" si="33"/>
        <v>25.30532814</v>
      </c>
      <c r="CD590" s="14">
        <f t="shared" si="34"/>
        <v>43.54449066</v>
      </c>
      <c r="CE590" s="14">
        <f t="shared" si="35"/>
        <v>46.92658702</v>
      </c>
      <c r="CF590" s="14">
        <f t="shared" si="36"/>
        <v>-7.07283441</v>
      </c>
      <c r="CG590" s="7">
        <v>993.466667</v>
      </c>
      <c r="CH590" s="7">
        <v>31.0</v>
      </c>
      <c r="CI590" s="7">
        <v>27.0</v>
      </c>
      <c r="CJ590" s="26">
        <v>376.0</v>
      </c>
      <c r="CK590" s="7">
        <v>392.0</v>
      </c>
      <c r="CL590" s="7">
        <v>146.0</v>
      </c>
      <c r="CM590" s="7">
        <v>159.0</v>
      </c>
      <c r="CN590" s="7">
        <v>168.0</v>
      </c>
      <c r="CO590" s="7">
        <v>199.0</v>
      </c>
      <c r="CP590" s="19">
        <v>3.0</v>
      </c>
      <c r="CQ590" s="19">
        <v>2.0</v>
      </c>
      <c r="CR590" s="26">
        <f t="shared" si="37"/>
        <v>-1</v>
      </c>
      <c r="CS590" s="18">
        <f t="shared" si="38"/>
        <v>0.8549715009</v>
      </c>
      <c r="CT590" s="18">
        <f t="shared" si="39"/>
        <v>0.5699810006</v>
      </c>
      <c r="CU590" s="18">
        <f t="shared" si="40"/>
        <v>-0.2849905003</v>
      </c>
      <c r="CV590" s="30">
        <v>5.21</v>
      </c>
      <c r="CW590" s="30">
        <v>6.77</v>
      </c>
      <c r="CX590" s="30">
        <v>7.89</v>
      </c>
      <c r="CY590" s="30">
        <v>7.84</v>
      </c>
      <c r="CZ590" s="30">
        <v>6.26</v>
      </c>
      <c r="DA590" s="30">
        <v>7.37</v>
      </c>
      <c r="DB590" s="7">
        <v>2.0</v>
      </c>
      <c r="DC590" s="7">
        <v>3.0</v>
      </c>
      <c r="DD590" s="13">
        <f t="shared" si="41"/>
        <v>0.4</v>
      </c>
      <c r="DE590" s="7">
        <v>0.0</v>
      </c>
      <c r="DF590" s="7">
        <v>-0.24</v>
      </c>
      <c r="DG590" s="7">
        <v>2.0</v>
      </c>
      <c r="DH590" s="7">
        <v>2.0</v>
      </c>
      <c r="DI590" s="7">
        <v>1.0</v>
      </c>
      <c r="DJ590" s="8" t="s">
        <v>4845</v>
      </c>
      <c r="DK590" s="7" t="s">
        <v>4846</v>
      </c>
    </row>
    <row r="591" ht="12.75" customHeight="1">
      <c r="A591" s="7" t="s">
        <v>871</v>
      </c>
      <c r="B591" s="7" t="s">
        <v>2643</v>
      </c>
      <c r="C591" s="8" t="s">
        <v>312</v>
      </c>
      <c r="D591" s="9" t="s">
        <v>150</v>
      </c>
      <c r="E591" s="7">
        <v>20.0</v>
      </c>
      <c r="F591" s="7">
        <v>2.0</v>
      </c>
      <c r="G591" s="7">
        <v>3.0</v>
      </c>
      <c r="H591" s="24">
        <f t="shared" si="1"/>
        <v>5</v>
      </c>
      <c r="I591" s="25">
        <f t="shared" si="2"/>
        <v>1.63606617</v>
      </c>
      <c r="J591" s="19">
        <v>2.0</v>
      </c>
      <c r="K591" s="19">
        <v>2.0</v>
      </c>
      <c r="L591" s="19">
        <v>1.0</v>
      </c>
      <c r="M591" s="19">
        <v>4.0</v>
      </c>
      <c r="N591" s="19">
        <v>2.0</v>
      </c>
      <c r="O591" s="19">
        <v>1.0</v>
      </c>
      <c r="P591" s="19">
        <v>6.0</v>
      </c>
      <c r="Q591" s="10">
        <f t="shared" si="3"/>
        <v>0.5</v>
      </c>
      <c r="R591" s="10">
        <f t="shared" si="4"/>
        <v>0.2857142857</v>
      </c>
      <c r="S591" s="7">
        <v>11002.0</v>
      </c>
      <c r="T591" s="14">
        <f t="shared" si="5"/>
        <v>9.168333333</v>
      </c>
      <c r="U591" s="14">
        <v>172.61</v>
      </c>
      <c r="V591" s="14">
        <f t="shared" si="6"/>
        <v>8.6305</v>
      </c>
      <c r="W591" s="14">
        <v>784.1</v>
      </c>
      <c r="X591" s="14">
        <f t="shared" si="7"/>
        <v>39.205</v>
      </c>
      <c r="Y591" s="13">
        <f t="shared" si="8"/>
        <v>0.1804203991</v>
      </c>
      <c r="Z591" s="12">
        <f t="shared" si="9"/>
        <v>24.66666667</v>
      </c>
      <c r="AA591" s="19">
        <v>5.0</v>
      </c>
      <c r="AB591" s="19">
        <v>3.0</v>
      </c>
      <c r="AC591" s="19">
        <v>7.0</v>
      </c>
      <c r="AD591" s="19">
        <v>6.0</v>
      </c>
      <c r="AE591" s="19">
        <v>2.0</v>
      </c>
      <c r="AF591" s="10">
        <f t="shared" si="10"/>
        <v>0.3333333333</v>
      </c>
      <c r="AG591" s="10">
        <f t="shared" si="11"/>
        <v>0.5</v>
      </c>
      <c r="AH591" s="10">
        <f t="shared" si="12"/>
        <v>0.8333333333</v>
      </c>
      <c r="AI591" s="19">
        <v>52.0</v>
      </c>
      <c r="AJ591" s="13">
        <f t="shared" si="13"/>
        <v>0.3443708609</v>
      </c>
      <c r="AK591" s="19">
        <v>50.0</v>
      </c>
      <c r="AL591" s="13">
        <f t="shared" si="14"/>
        <v>0.3311258278</v>
      </c>
      <c r="AM591" s="19">
        <v>49.0</v>
      </c>
      <c r="AN591" s="13">
        <f t="shared" si="15"/>
        <v>0.3245033113</v>
      </c>
      <c r="AO591" s="13">
        <f t="shared" si="16"/>
        <v>0.5098039216</v>
      </c>
      <c r="AP591" s="8">
        <v>9.0</v>
      </c>
      <c r="AQ591" s="14">
        <v>3.77</v>
      </c>
      <c r="AR591" s="19">
        <v>16.63</v>
      </c>
      <c r="AS591" s="26">
        <v>12.0</v>
      </c>
      <c r="AT591" s="27">
        <v>-0.162</v>
      </c>
      <c r="AU591" s="8">
        <v>12.0</v>
      </c>
      <c r="AV591" s="27">
        <v>-0.465</v>
      </c>
      <c r="AW591" s="19">
        <v>49.75</v>
      </c>
      <c r="AX591" s="19">
        <v>16.53</v>
      </c>
      <c r="AY591" s="27">
        <v>-0.519</v>
      </c>
      <c r="AZ591" s="27">
        <v>-5.588</v>
      </c>
      <c r="BA591" s="19">
        <v>46.03</v>
      </c>
      <c r="BB591" s="13">
        <f t="shared" si="17"/>
        <v>0.08108108108</v>
      </c>
      <c r="BC591" s="28">
        <f t="shared" si="18"/>
        <v>0.9375</v>
      </c>
      <c r="BD591" s="26">
        <f t="shared" si="19"/>
        <v>1018.581081</v>
      </c>
      <c r="BE591" s="13">
        <f t="shared" si="20"/>
        <v>0.01858108108</v>
      </c>
      <c r="BF591" s="18">
        <f t="shared" si="21"/>
        <v>2.085626557</v>
      </c>
      <c r="BG591" s="18">
        <f t="shared" si="22"/>
        <v>2.085626557</v>
      </c>
      <c r="BH591" s="14">
        <f t="shared" si="23"/>
        <v>25.72272754</v>
      </c>
      <c r="BI591" s="14">
        <f t="shared" si="24"/>
        <v>33.37002491</v>
      </c>
      <c r="BJ591" s="14">
        <f t="shared" si="25"/>
        <v>43.10294884</v>
      </c>
      <c r="BK591" s="14">
        <f t="shared" si="26"/>
        <v>61.178379</v>
      </c>
      <c r="BL591" s="14">
        <f t="shared" si="27"/>
        <v>-18.07543016</v>
      </c>
      <c r="BM591" s="19">
        <v>6.0</v>
      </c>
      <c r="BN591" s="19">
        <v>6.0</v>
      </c>
      <c r="BO591" s="26">
        <v>68.0</v>
      </c>
      <c r="BP591" s="26">
        <v>90.0</v>
      </c>
      <c r="BQ591" s="19">
        <v>22.0</v>
      </c>
      <c r="BR591" s="19">
        <v>40.0</v>
      </c>
      <c r="BS591" s="19">
        <v>28.0</v>
      </c>
      <c r="BT591" s="19">
        <v>40.0</v>
      </c>
      <c r="BU591" s="19">
        <v>55.0</v>
      </c>
      <c r="BV591" s="19">
        <v>87.0</v>
      </c>
      <c r="BW591" s="13">
        <f t="shared" si="28"/>
        <v>0.3873239437</v>
      </c>
      <c r="BX591" s="14">
        <v>-8.36</v>
      </c>
      <c r="BY591" s="29">
        <f t="shared" si="29"/>
        <v>-13.27772428</v>
      </c>
      <c r="BZ591" s="18">
        <f t="shared" si="30"/>
        <v>2.108663626</v>
      </c>
      <c r="CA591" s="18">
        <f t="shared" si="31"/>
        <v>2.108663626</v>
      </c>
      <c r="CB591" s="14">
        <f t="shared" si="32"/>
        <v>26.70973927</v>
      </c>
      <c r="CC591" s="14">
        <f t="shared" si="33"/>
        <v>30.92706652</v>
      </c>
      <c r="CD591" s="14">
        <f t="shared" si="34"/>
        <v>49.13825238</v>
      </c>
      <c r="CE591" s="14">
        <f t="shared" si="35"/>
        <v>59.04258154</v>
      </c>
      <c r="CF591" s="14">
        <f t="shared" si="36"/>
        <v>-8.171101007</v>
      </c>
      <c r="CG591" s="7">
        <v>938.983333</v>
      </c>
      <c r="CH591" s="7">
        <v>33.0</v>
      </c>
      <c r="CI591" s="7">
        <v>33.0</v>
      </c>
      <c r="CJ591" s="26">
        <v>385.0</v>
      </c>
      <c r="CK591" s="7">
        <v>451.0</v>
      </c>
      <c r="CL591" s="7">
        <v>148.0</v>
      </c>
      <c r="CM591" s="7">
        <v>218.0</v>
      </c>
      <c r="CN591" s="7">
        <v>203.0</v>
      </c>
      <c r="CO591" s="7">
        <v>222.0</v>
      </c>
      <c r="CP591" s="19">
        <v>1.0</v>
      </c>
      <c r="CQ591" s="19">
        <v>1.0</v>
      </c>
      <c r="CR591" s="26">
        <f t="shared" si="37"/>
        <v>0</v>
      </c>
      <c r="CS591" s="18">
        <f t="shared" si="38"/>
        <v>0.327213234</v>
      </c>
      <c r="CT591" s="18">
        <f t="shared" si="39"/>
        <v>0.327213234</v>
      </c>
      <c r="CU591" s="18">
        <f t="shared" si="40"/>
        <v>0</v>
      </c>
      <c r="CV591" s="30">
        <v>4.47</v>
      </c>
      <c r="CW591" s="30">
        <v>6.83</v>
      </c>
      <c r="CX591" s="30">
        <v>4.9</v>
      </c>
      <c r="CY591" s="30">
        <v>8.67</v>
      </c>
      <c r="CZ591" s="30">
        <v>6.36</v>
      </c>
      <c r="DA591" s="30">
        <v>6.46</v>
      </c>
      <c r="DB591" s="7">
        <v>53.0</v>
      </c>
      <c r="DC591" s="7">
        <v>47.0</v>
      </c>
      <c r="DD591" s="13">
        <f t="shared" si="41"/>
        <v>0.53</v>
      </c>
      <c r="DE591" s="7">
        <v>-0.01</v>
      </c>
      <c r="DF591" s="7">
        <v>1.51</v>
      </c>
      <c r="DG591" s="7">
        <v>33.0</v>
      </c>
      <c r="DH591" s="7">
        <v>31.0</v>
      </c>
      <c r="DI591" s="7">
        <v>31.0</v>
      </c>
      <c r="DJ591" s="8" t="s">
        <v>4847</v>
      </c>
      <c r="DK591" s="7" t="s">
        <v>4848</v>
      </c>
    </row>
    <row r="592" ht="12.75" customHeight="1">
      <c r="A592" s="7" t="s">
        <v>732</v>
      </c>
      <c r="B592" s="7" t="s">
        <v>2643</v>
      </c>
      <c r="C592" s="8" t="s">
        <v>312</v>
      </c>
      <c r="D592" s="9" t="s">
        <v>150</v>
      </c>
      <c r="E592" s="7">
        <v>71.0</v>
      </c>
      <c r="F592" s="7">
        <v>12.0</v>
      </c>
      <c r="G592" s="7">
        <v>25.0</v>
      </c>
      <c r="H592" s="24">
        <f t="shared" si="1"/>
        <v>37</v>
      </c>
      <c r="I592" s="25">
        <f t="shared" si="2"/>
        <v>1.909294192</v>
      </c>
      <c r="J592" s="19">
        <v>9.0</v>
      </c>
      <c r="K592" s="19">
        <v>12.0</v>
      </c>
      <c r="L592" s="19">
        <v>4.0</v>
      </c>
      <c r="M592" s="19">
        <v>85.0</v>
      </c>
      <c r="N592" s="19">
        <v>25.0</v>
      </c>
      <c r="O592" s="19">
        <v>28.0</v>
      </c>
      <c r="P592" s="19">
        <v>87.0</v>
      </c>
      <c r="Q592" s="10">
        <f t="shared" si="3"/>
        <v>0.1411764706</v>
      </c>
      <c r="R592" s="10">
        <f t="shared" si="4"/>
        <v>0.08695652174</v>
      </c>
      <c r="S592" s="7">
        <v>69764.0</v>
      </c>
      <c r="T592" s="14">
        <f t="shared" si="5"/>
        <v>16.37652582</v>
      </c>
      <c r="U592" s="14">
        <v>1059.66</v>
      </c>
      <c r="V592" s="14">
        <f t="shared" si="6"/>
        <v>14.92478873</v>
      </c>
      <c r="W592" s="14">
        <v>2393.41</v>
      </c>
      <c r="X592" s="14">
        <f t="shared" si="7"/>
        <v>33.71</v>
      </c>
      <c r="Y592" s="13">
        <f t="shared" si="8"/>
        <v>0.306874752</v>
      </c>
      <c r="Z592" s="12">
        <f t="shared" si="9"/>
        <v>169</v>
      </c>
      <c r="AA592" s="19">
        <v>29.0</v>
      </c>
      <c r="AB592" s="19">
        <v>16.0</v>
      </c>
      <c r="AC592" s="19">
        <v>36.0</v>
      </c>
      <c r="AD592" s="19">
        <v>22.0</v>
      </c>
      <c r="AE592" s="19">
        <v>37.0</v>
      </c>
      <c r="AF592" s="10">
        <f t="shared" si="10"/>
        <v>0.25</v>
      </c>
      <c r="AG592" s="10">
        <f t="shared" si="11"/>
        <v>0.4444444444</v>
      </c>
      <c r="AH592" s="10">
        <f t="shared" si="12"/>
        <v>0.6944444444</v>
      </c>
      <c r="AI592" s="19">
        <v>370.0</v>
      </c>
      <c r="AJ592" s="13">
        <f t="shared" si="13"/>
        <v>0.3091060986</v>
      </c>
      <c r="AK592" s="19">
        <v>425.0</v>
      </c>
      <c r="AL592" s="13">
        <f t="shared" si="14"/>
        <v>0.3550543024</v>
      </c>
      <c r="AM592" s="19">
        <v>402.0</v>
      </c>
      <c r="AN592" s="13">
        <f t="shared" si="15"/>
        <v>0.335839599</v>
      </c>
      <c r="AO592" s="13">
        <f t="shared" si="16"/>
        <v>0.465408805</v>
      </c>
      <c r="AP592" s="8">
        <v>5.0</v>
      </c>
      <c r="AQ592" s="14">
        <v>-1.72</v>
      </c>
      <c r="AR592" s="19">
        <v>17.91</v>
      </c>
      <c r="AS592" s="26">
        <v>1.0</v>
      </c>
      <c r="AT592" s="27">
        <v>1.13</v>
      </c>
      <c r="AU592" s="8">
        <v>2.0</v>
      </c>
      <c r="AV592" s="27">
        <v>0.798</v>
      </c>
      <c r="AW592" s="19">
        <v>50.43</v>
      </c>
      <c r="AX592" s="19">
        <v>18.62</v>
      </c>
      <c r="AY592" s="27">
        <v>1.163</v>
      </c>
      <c r="AZ592" s="27">
        <v>-4.007</v>
      </c>
      <c r="BA592" s="19">
        <v>46.36</v>
      </c>
      <c r="BB592" s="13">
        <f t="shared" si="17"/>
        <v>0.07100591716</v>
      </c>
      <c r="BC592" s="28">
        <f t="shared" si="18"/>
        <v>0.9083969466</v>
      </c>
      <c r="BD592" s="26">
        <f t="shared" si="19"/>
        <v>979.4028637</v>
      </c>
      <c r="BE592" s="13">
        <f t="shared" si="20"/>
        <v>-0.02059713628</v>
      </c>
      <c r="BF592" s="18">
        <f t="shared" si="21"/>
        <v>2.038389672</v>
      </c>
      <c r="BG592" s="18">
        <f t="shared" si="22"/>
        <v>2.717852896</v>
      </c>
      <c r="BH592" s="14">
        <f t="shared" si="23"/>
        <v>28.70732122</v>
      </c>
      <c r="BI592" s="14">
        <f t="shared" si="24"/>
        <v>29.66989412</v>
      </c>
      <c r="BJ592" s="14">
        <f t="shared" si="25"/>
        <v>52.03555858</v>
      </c>
      <c r="BK592" s="14">
        <f t="shared" si="26"/>
        <v>55.14976502</v>
      </c>
      <c r="BL592" s="14">
        <f t="shared" si="27"/>
        <v>-3.114206444</v>
      </c>
      <c r="BM592" s="19">
        <v>36.0</v>
      </c>
      <c r="BN592" s="19">
        <v>48.0</v>
      </c>
      <c r="BO592" s="26">
        <v>471.0</v>
      </c>
      <c r="BP592" s="26">
        <v>476.0</v>
      </c>
      <c r="BQ592" s="19">
        <v>197.0</v>
      </c>
      <c r="BR592" s="19">
        <v>205.0</v>
      </c>
      <c r="BS592" s="19">
        <v>215.0</v>
      </c>
      <c r="BT592" s="19">
        <v>245.0</v>
      </c>
      <c r="BU592" s="19">
        <v>434.0</v>
      </c>
      <c r="BV592" s="19">
        <v>478.0</v>
      </c>
      <c r="BW592" s="13">
        <f t="shared" si="28"/>
        <v>0.475877193</v>
      </c>
      <c r="BX592" s="14">
        <v>-2.93</v>
      </c>
      <c r="BY592" s="29">
        <f t="shared" si="29"/>
        <v>2.430982236</v>
      </c>
      <c r="BZ592" s="18">
        <f t="shared" si="30"/>
        <v>1.825108275</v>
      </c>
      <c r="CA592" s="18">
        <f t="shared" si="31"/>
        <v>2.294421832</v>
      </c>
      <c r="CB592" s="14">
        <f t="shared" si="32"/>
        <v>27.75902777</v>
      </c>
      <c r="CC592" s="14">
        <f t="shared" si="33"/>
        <v>29.9491577</v>
      </c>
      <c r="CD592" s="14">
        <f t="shared" si="34"/>
        <v>50.21655055</v>
      </c>
      <c r="CE592" s="14">
        <f t="shared" si="35"/>
        <v>54.52728247</v>
      </c>
      <c r="CF592" s="14">
        <f t="shared" si="36"/>
        <v>1.196525483</v>
      </c>
      <c r="CG592" s="7">
        <v>3451.85</v>
      </c>
      <c r="CH592" s="7">
        <v>105.0</v>
      </c>
      <c r="CI592" s="7">
        <v>132.0</v>
      </c>
      <c r="CJ592" s="26">
        <v>1492.0</v>
      </c>
      <c r="CK592" s="7">
        <v>1591.0</v>
      </c>
      <c r="CL592" s="7">
        <v>574.0</v>
      </c>
      <c r="CM592" s="7">
        <v>672.0</v>
      </c>
      <c r="CN592" s="7">
        <v>718.0</v>
      </c>
      <c r="CO592" s="7">
        <v>742.0</v>
      </c>
      <c r="CP592" s="19">
        <v>4.0</v>
      </c>
      <c r="CQ592" s="19">
        <v>6.0</v>
      </c>
      <c r="CR592" s="26">
        <f t="shared" si="37"/>
        <v>2</v>
      </c>
      <c r="CS592" s="18">
        <f t="shared" si="38"/>
        <v>0.2064101829</v>
      </c>
      <c r="CT592" s="18">
        <f t="shared" si="39"/>
        <v>0.3096152744</v>
      </c>
      <c r="CU592" s="18">
        <f t="shared" si="40"/>
        <v>0.1032050915</v>
      </c>
      <c r="CV592" s="30">
        <v>34.45</v>
      </c>
      <c r="CW592" s="30">
        <v>40.16</v>
      </c>
      <c r="CX592" s="30">
        <v>27.27</v>
      </c>
      <c r="CY592" s="30">
        <v>45.35</v>
      </c>
      <c r="CZ592" s="30">
        <v>35.77</v>
      </c>
      <c r="DA592" s="30">
        <v>38.53</v>
      </c>
      <c r="DB592" s="7">
        <v>718.0</v>
      </c>
      <c r="DC592" s="7">
        <v>554.0</v>
      </c>
      <c r="DD592" s="13">
        <f t="shared" si="41"/>
        <v>0.5644654088</v>
      </c>
      <c r="DE592" s="7">
        <v>-6.63</v>
      </c>
      <c r="DF592" s="7">
        <v>13.05</v>
      </c>
      <c r="DG592" s="7">
        <v>353.0</v>
      </c>
      <c r="DH592" s="7">
        <v>389.0</v>
      </c>
      <c r="DI592" s="7">
        <v>407.0</v>
      </c>
      <c r="DJ592" s="8" t="s">
        <v>4849</v>
      </c>
      <c r="DK592" s="7" t="s">
        <v>4850</v>
      </c>
    </row>
    <row r="593" ht="12.75" customHeight="1">
      <c r="A593" s="7" t="s">
        <v>589</v>
      </c>
      <c r="B593" s="7" t="s">
        <v>2650</v>
      </c>
      <c r="C593" s="8" t="s">
        <v>399</v>
      </c>
      <c r="D593" s="9" t="s">
        <v>174</v>
      </c>
      <c r="E593" s="7">
        <v>82.0</v>
      </c>
      <c r="F593" s="7">
        <v>3.0</v>
      </c>
      <c r="G593" s="7">
        <v>16.0</v>
      </c>
      <c r="H593" s="24">
        <f t="shared" si="1"/>
        <v>19</v>
      </c>
      <c r="I593" s="25">
        <f t="shared" si="2"/>
        <v>0.7973979645</v>
      </c>
      <c r="J593" s="19">
        <v>3.0</v>
      </c>
      <c r="K593" s="19">
        <v>7.0</v>
      </c>
      <c r="L593" s="19">
        <v>6.0</v>
      </c>
      <c r="M593" s="19">
        <v>57.0</v>
      </c>
      <c r="N593" s="19">
        <v>51.0</v>
      </c>
      <c r="O593" s="19">
        <v>74.0</v>
      </c>
      <c r="P593" s="19">
        <v>42.0</v>
      </c>
      <c r="Q593" s="10">
        <f t="shared" si="3"/>
        <v>0.05263157895</v>
      </c>
      <c r="R593" s="10">
        <f t="shared" si="4"/>
        <v>0.01648351648</v>
      </c>
      <c r="S593" s="7">
        <v>85779.0</v>
      </c>
      <c r="T593" s="14">
        <f t="shared" si="5"/>
        <v>17.4347561</v>
      </c>
      <c r="U593" s="14">
        <v>1371.39</v>
      </c>
      <c r="V593" s="14">
        <f t="shared" si="6"/>
        <v>16.72426829</v>
      </c>
      <c r="W593" s="14">
        <v>2567.21</v>
      </c>
      <c r="X593" s="14">
        <f t="shared" si="7"/>
        <v>31.30743902</v>
      </c>
      <c r="Y593" s="13">
        <f t="shared" si="8"/>
        <v>0.3481922511</v>
      </c>
      <c r="Z593" s="12">
        <f t="shared" si="9"/>
        <v>101.1111111</v>
      </c>
      <c r="AA593" s="19">
        <v>128.0</v>
      </c>
      <c r="AB593" s="19">
        <v>64.0</v>
      </c>
      <c r="AC593" s="19">
        <v>115.0</v>
      </c>
      <c r="AD593" s="19">
        <v>30.0</v>
      </c>
      <c r="AE593" s="19">
        <v>20.0</v>
      </c>
      <c r="AF593" s="10">
        <f t="shared" si="10"/>
        <v>0.06666666667</v>
      </c>
      <c r="AG593" s="10">
        <f t="shared" si="11"/>
        <v>0.2888888889</v>
      </c>
      <c r="AH593" s="10">
        <f t="shared" si="12"/>
        <v>0.3555555556</v>
      </c>
      <c r="AI593" s="19">
        <v>429.0</v>
      </c>
      <c r="AJ593" s="13">
        <f t="shared" si="13"/>
        <v>0.3075268817</v>
      </c>
      <c r="AK593" s="19">
        <v>437.0</v>
      </c>
      <c r="AL593" s="13">
        <f t="shared" si="14"/>
        <v>0.3132616487</v>
      </c>
      <c r="AM593" s="19">
        <v>529.0</v>
      </c>
      <c r="AN593" s="13">
        <f t="shared" si="15"/>
        <v>0.3792114695</v>
      </c>
      <c r="AO593" s="13">
        <f t="shared" si="16"/>
        <v>0.4953810624</v>
      </c>
      <c r="AP593" s="8">
        <v>3.0</v>
      </c>
      <c r="AQ593" s="14">
        <v>-2.45</v>
      </c>
      <c r="AR593" s="19">
        <v>17.52</v>
      </c>
      <c r="AS593" s="26">
        <v>4.0</v>
      </c>
      <c r="AT593" s="27">
        <v>0.766</v>
      </c>
      <c r="AU593" s="8">
        <v>3.0</v>
      </c>
      <c r="AV593" s="27">
        <v>0.279</v>
      </c>
      <c r="AW593" s="19">
        <v>50.15</v>
      </c>
      <c r="AX593" s="19">
        <v>16.35</v>
      </c>
      <c r="AY593" s="27">
        <v>0.8170000000000001</v>
      </c>
      <c r="AZ593" s="27">
        <v>6.3</v>
      </c>
      <c r="BA593" s="19">
        <v>53.14</v>
      </c>
      <c r="BB593" s="13">
        <f t="shared" si="17"/>
        <v>0.06923076923</v>
      </c>
      <c r="BC593" s="28">
        <f t="shared" si="18"/>
        <v>0.9196290572</v>
      </c>
      <c r="BD593" s="26">
        <f t="shared" si="19"/>
        <v>988.8598264</v>
      </c>
      <c r="BE593" s="13">
        <f t="shared" si="20"/>
        <v>-0.01114017358</v>
      </c>
      <c r="BF593" s="18">
        <f t="shared" si="21"/>
        <v>1.968805373</v>
      </c>
      <c r="BG593" s="18">
        <f t="shared" si="22"/>
        <v>2.275063986</v>
      </c>
      <c r="BH593" s="14">
        <f t="shared" si="23"/>
        <v>28.43829983</v>
      </c>
      <c r="BI593" s="14">
        <f t="shared" si="24"/>
        <v>28.30704614</v>
      </c>
      <c r="BJ593" s="14">
        <f t="shared" si="25"/>
        <v>56.70159473</v>
      </c>
      <c r="BK593" s="14">
        <f t="shared" si="26"/>
        <v>55.17030166</v>
      </c>
      <c r="BL593" s="14">
        <f t="shared" si="27"/>
        <v>1.531293068</v>
      </c>
      <c r="BM593" s="19">
        <v>45.0</v>
      </c>
      <c r="BN593" s="19">
        <v>52.0</v>
      </c>
      <c r="BO593" s="26">
        <v>605.0</v>
      </c>
      <c r="BP593" s="26">
        <v>595.0</v>
      </c>
      <c r="BQ593" s="19">
        <v>308.0</v>
      </c>
      <c r="BR593" s="19">
        <v>283.0</v>
      </c>
      <c r="BS593" s="19">
        <v>338.0</v>
      </c>
      <c r="BT593" s="19">
        <v>331.0</v>
      </c>
      <c r="BU593" s="19">
        <v>633.0</v>
      </c>
      <c r="BV593" s="19">
        <v>617.0</v>
      </c>
      <c r="BW593" s="13">
        <f t="shared" si="28"/>
        <v>0.5064</v>
      </c>
      <c r="BX593" s="14">
        <v>-4.09</v>
      </c>
      <c r="BY593" s="29">
        <f t="shared" si="29"/>
        <v>-4.468852429</v>
      </c>
      <c r="BZ593" s="18">
        <f t="shared" si="30"/>
        <v>2.464883071</v>
      </c>
      <c r="CA593" s="18">
        <f t="shared" si="31"/>
        <v>2.342404409</v>
      </c>
      <c r="CB593" s="14">
        <f t="shared" si="32"/>
        <v>31.32391779</v>
      </c>
      <c r="CC593" s="14">
        <f t="shared" si="33"/>
        <v>28.13947258</v>
      </c>
      <c r="CD593" s="14">
        <f t="shared" si="34"/>
        <v>61.54552762</v>
      </c>
      <c r="CE593" s="14">
        <f t="shared" si="35"/>
        <v>55.54407318</v>
      </c>
      <c r="CF593" s="14">
        <f t="shared" si="36"/>
        <v>-4.470161366</v>
      </c>
      <c r="CG593" s="7">
        <v>3919.05</v>
      </c>
      <c r="CH593" s="7">
        <v>161.0</v>
      </c>
      <c r="CI593" s="7">
        <v>153.0</v>
      </c>
      <c r="CJ593" s="26">
        <v>1885.0</v>
      </c>
      <c r="CK593" s="7">
        <v>1685.0</v>
      </c>
      <c r="CL593" s="7">
        <v>903.0</v>
      </c>
      <c r="CM593" s="7">
        <v>833.0</v>
      </c>
      <c r="CN593" s="7">
        <v>1071.0</v>
      </c>
      <c r="CO593" s="7">
        <v>957.0</v>
      </c>
      <c r="CP593" s="19">
        <v>9.0</v>
      </c>
      <c r="CQ593" s="19">
        <v>10.0</v>
      </c>
      <c r="CR593" s="26">
        <f t="shared" si="37"/>
        <v>1</v>
      </c>
      <c r="CS593" s="18">
        <f t="shared" si="38"/>
        <v>0.3777148253</v>
      </c>
      <c r="CT593" s="18">
        <f t="shared" si="39"/>
        <v>0.4196831392</v>
      </c>
      <c r="CU593" s="18">
        <f t="shared" si="40"/>
        <v>0.04196831392</v>
      </c>
      <c r="CV593" s="30">
        <v>49.96</v>
      </c>
      <c r="CW593" s="30">
        <v>53.63</v>
      </c>
      <c r="CX593" s="30">
        <v>68.06</v>
      </c>
      <c r="CY593" s="30">
        <v>60.22</v>
      </c>
      <c r="CZ593" s="30">
        <v>66.21</v>
      </c>
      <c r="DA593" s="30">
        <v>54.39</v>
      </c>
      <c r="DB593" s="7">
        <v>0.0</v>
      </c>
      <c r="DC593" s="7">
        <v>0.0</v>
      </c>
      <c r="DD593" s="13" t="str">
        <f t="shared" si="41"/>
        <v> </v>
      </c>
      <c r="DE593" s="7">
        <v>0.0</v>
      </c>
      <c r="DF593" s="7">
        <v>0.0</v>
      </c>
      <c r="DG593" s="7">
        <v>0.0</v>
      </c>
      <c r="DH593" s="7">
        <v>0.0</v>
      </c>
      <c r="DI593" s="7">
        <v>0.0</v>
      </c>
      <c r="DJ593" s="9" t="s">
        <v>4851</v>
      </c>
      <c r="DK593" s="7" t="s">
        <v>4852</v>
      </c>
    </row>
    <row r="594" ht="12.75" customHeight="1">
      <c r="A594" s="7" t="s">
        <v>777</v>
      </c>
      <c r="B594" s="7" t="s">
        <v>2653</v>
      </c>
      <c r="C594" s="7" t="s">
        <v>860</v>
      </c>
      <c r="D594" s="8" t="s">
        <v>174</v>
      </c>
      <c r="E594" s="7">
        <v>17.0</v>
      </c>
      <c r="F594" s="7">
        <v>0.0</v>
      </c>
      <c r="G594" s="7">
        <v>5.0</v>
      </c>
      <c r="H594" s="24">
        <f t="shared" si="1"/>
        <v>5</v>
      </c>
      <c r="I594" s="25">
        <f t="shared" si="2"/>
        <v>0.95566764</v>
      </c>
      <c r="J594" s="19">
        <v>0.0</v>
      </c>
      <c r="K594" s="19">
        <v>3.0</v>
      </c>
      <c r="L594" s="19">
        <v>1.0</v>
      </c>
      <c r="M594" s="19">
        <v>20.0</v>
      </c>
      <c r="N594" s="19">
        <v>6.0</v>
      </c>
      <c r="O594" s="19">
        <v>11.0</v>
      </c>
      <c r="P594" s="19">
        <v>16.0</v>
      </c>
      <c r="Q594" s="10">
        <f t="shared" si="3"/>
        <v>0</v>
      </c>
      <c r="R594" s="10">
        <f t="shared" si="4"/>
        <v>0</v>
      </c>
      <c r="S594" s="7">
        <v>18835.0</v>
      </c>
      <c r="T594" s="14">
        <f t="shared" si="5"/>
        <v>18.46568627</v>
      </c>
      <c r="U594" s="14">
        <v>291.32</v>
      </c>
      <c r="V594" s="14">
        <f t="shared" si="6"/>
        <v>17.13647059</v>
      </c>
      <c r="W594" s="14">
        <v>518.78</v>
      </c>
      <c r="X594" s="14">
        <f t="shared" si="7"/>
        <v>30.51647059</v>
      </c>
      <c r="Y594" s="13">
        <f t="shared" si="8"/>
        <v>0.3596099247</v>
      </c>
      <c r="Z594" s="12">
        <f t="shared" si="9"/>
        <v>34.5</v>
      </c>
      <c r="AA594" s="19">
        <v>20.0</v>
      </c>
      <c r="AB594" s="19">
        <v>11.0</v>
      </c>
      <c r="AC594" s="19">
        <v>41.0</v>
      </c>
      <c r="AD594" s="19">
        <v>11.0</v>
      </c>
      <c r="AE594" s="19">
        <v>5.0</v>
      </c>
      <c r="AF594" s="10">
        <f t="shared" si="10"/>
        <v>0</v>
      </c>
      <c r="AG594" s="10">
        <f t="shared" si="11"/>
        <v>0.3333333333</v>
      </c>
      <c r="AH594" s="10">
        <f t="shared" si="12"/>
        <v>0.3333333333</v>
      </c>
      <c r="AI594" s="19">
        <v>85.0</v>
      </c>
      <c r="AJ594" s="13">
        <f t="shared" si="13"/>
        <v>0.3333333333</v>
      </c>
      <c r="AK594" s="19">
        <v>88.0</v>
      </c>
      <c r="AL594" s="13">
        <f t="shared" si="14"/>
        <v>0.3450980392</v>
      </c>
      <c r="AM594" s="19">
        <v>82.0</v>
      </c>
      <c r="AN594" s="13">
        <f t="shared" si="15"/>
        <v>0.3215686275</v>
      </c>
      <c r="AO594" s="13">
        <f t="shared" si="16"/>
        <v>0.4913294798</v>
      </c>
      <c r="AP594" s="8">
        <v>5.0</v>
      </c>
      <c r="AQ594" s="14">
        <v>5.74</v>
      </c>
      <c r="AR594" s="19">
        <v>17.35</v>
      </c>
      <c r="AS594" s="26">
        <v>6.0</v>
      </c>
      <c r="AT594" s="27">
        <v>0.488</v>
      </c>
      <c r="AU594" s="8">
        <v>4.0</v>
      </c>
      <c r="AV594" s="27">
        <v>-0.245</v>
      </c>
      <c r="AW594" s="19">
        <v>50.17</v>
      </c>
      <c r="AX594" s="19">
        <v>16.63</v>
      </c>
      <c r="AY594" s="27">
        <v>-0.454</v>
      </c>
      <c r="AZ594" s="27">
        <v>-2.452</v>
      </c>
      <c r="BA594" s="19">
        <v>48.97</v>
      </c>
      <c r="BB594" s="13">
        <f t="shared" si="17"/>
        <v>0.08695652174</v>
      </c>
      <c r="BC594" s="28">
        <f t="shared" si="18"/>
        <v>0.9266666667</v>
      </c>
      <c r="BD594" s="26">
        <f t="shared" si="19"/>
        <v>1013.623188</v>
      </c>
      <c r="BE594" s="13">
        <f t="shared" si="20"/>
        <v>0.01362318841</v>
      </c>
      <c r="BF594" s="18">
        <f t="shared" si="21"/>
        <v>2.471508994</v>
      </c>
      <c r="BG594" s="18">
        <f t="shared" si="22"/>
        <v>2.265549911</v>
      </c>
      <c r="BH594" s="14">
        <f t="shared" si="23"/>
        <v>28.42235343</v>
      </c>
      <c r="BI594" s="14">
        <f t="shared" si="24"/>
        <v>30.89386242</v>
      </c>
      <c r="BJ594" s="14">
        <f t="shared" si="25"/>
        <v>50.66593437</v>
      </c>
      <c r="BK594" s="14">
        <f t="shared" si="26"/>
        <v>54.78511602</v>
      </c>
      <c r="BL594" s="14">
        <f t="shared" si="27"/>
        <v>-4.119181656</v>
      </c>
      <c r="BM594" s="19">
        <v>12.0</v>
      </c>
      <c r="BN594" s="19">
        <v>11.0</v>
      </c>
      <c r="BO594" s="26">
        <v>126.0</v>
      </c>
      <c r="BP594" s="26">
        <v>139.0</v>
      </c>
      <c r="BQ594" s="19">
        <v>46.0</v>
      </c>
      <c r="BR594" s="19">
        <v>50.0</v>
      </c>
      <c r="BS594" s="19">
        <v>62.0</v>
      </c>
      <c r="BT594" s="19">
        <v>66.0</v>
      </c>
      <c r="BU594" s="19">
        <v>148.0</v>
      </c>
      <c r="BV594" s="19">
        <v>146.0</v>
      </c>
      <c r="BW594" s="13">
        <f t="shared" si="28"/>
        <v>0.5034013605</v>
      </c>
      <c r="BX594" s="14">
        <v>3.38</v>
      </c>
      <c r="BY594" s="29">
        <f t="shared" si="29"/>
        <v>-1.79408917</v>
      </c>
      <c r="BZ594" s="18">
        <f t="shared" si="30"/>
        <v>2.127210568</v>
      </c>
      <c r="CA594" s="18">
        <f t="shared" si="31"/>
        <v>2.431097792</v>
      </c>
      <c r="CB594" s="14">
        <f t="shared" si="32"/>
        <v>28.18554002</v>
      </c>
      <c r="CC594" s="14">
        <f t="shared" si="33"/>
        <v>31.22441226</v>
      </c>
      <c r="CD594" s="14">
        <f t="shared" si="34"/>
        <v>53.40817961</v>
      </c>
      <c r="CE594" s="14">
        <f t="shared" si="35"/>
        <v>60.54952937</v>
      </c>
      <c r="CF594" s="14">
        <f t="shared" si="36"/>
        <v>3.022168107</v>
      </c>
      <c r="CG594" s="7">
        <v>789.766667</v>
      </c>
      <c r="CH594" s="7">
        <v>28.0</v>
      </c>
      <c r="CI594" s="7">
        <v>32.0</v>
      </c>
      <c r="CJ594" s="26">
        <v>343.0</v>
      </c>
      <c r="CK594" s="7">
        <v>379.0</v>
      </c>
      <c r="CL594" s="7">
        <v>138.0</v>
      </c>
      <c r="CM594" s="7">
        <v>180.0</v>
      </c>
      <c r="CN594" s="7">
        <v>194.0</v>
      </c>
      <c r="CO594" s="7">
        <v>206.0</v>
      </c>
      <c r="CP594" s="19">
        <v>0.0</v>
      </c>
      <c r="CQ594" s="19">
        <v>0.0</v>
      </c>
      <c r="CR594" s="26">
        <f t="shared" si="37"/>
        <v>0</v>
      </c>
      <c r="CS594" s="18">
        <f t="shared" si="38"/>
        <v>0</v>
      </c>
      <c r="CT594" s="18">
        <f t="shared" si="39"/>
        <v>0</v>
      </c>
      <c r="CU594" s="18">
        <f t="shared" si="40"/>
        <v>0</v>
      </c>
      <c r="CV594" s="30">
        <v>12.24</v>
      </c>
      <c r="CW594" s="30">
        <v>11.72</v>
      </c>
      <c r="CX594" s="30">
        <v>26.47</v>
      </c>
      <c r="CY594" s="30">
        <v>10.51</v>
      </c>
      <c r="CZ594" s="30">
        <v>17.15</v>
      </c>
      <c r="DA594" s="30">
        <v>11.53</v>
      </c>
      <c r="DB594" s="7">
        <v>0.0</v>
      </c>
      <c r="DC594" s="7">
        <v>0.0</v>
      </c>
      <c r="DD594" s="13" t="str">
        <f t="shared" si="41"/>
        <v> </v>
      </c>
      <c r="DE594" s="7">
        <v>0.0</v>
      </c>
      <c r="DF594" s="7">
        <v>0.0</v>
      </c>
      <c r="DG594" s="7">
        <v>0.0</v>
      </c>
      <c r="DH594" s="7">
        <v>0.0</v>
      </c>
      <c r="DI594" s="7">
        <v>0.0</v>
      </c>
      <c r="DJ594" s="8" t="s">
        <v>4853</v>
      </c>
      <c r="DK594" s="7" t="s">
        <v>4854</v>
      </c>
    </row>
    <row r="595" ht="12.75" customHeight="1">
      <c r="A595" s="7" t="s">
        <v>354</v>
      </c>
      <c r="B595" s="7" t="s">
        <v>2655</v>
      </c>
      <c r="C595" s="8" t="s">
        <v>305</v>
      </c>
      <c r="D595" s="9" t="s">
        <v>247</v>
      </c>
      <c r="E595" s="7">
        <v>79.0</v>
      </c>
      <c r="F595" s="7">
        <v>15.0</v>
      </c>
      <c r="G595" s="7">
        <v>26.0</v>
      </c>
      <c r="H595" s="24">
        <f t="shared" si="1"/>
        <v>41</v>
      </c>
      <c r="I595" s="25">
        <f t="shared" si="2"/>
        <v>2.05387955</v>
      </c>
      <c r="J595" s="19">
        <v>11.0</v>
      </c>
      <c r="K595" s="19">
        <v>14.0</v>
      </c>
      <c r="L595" s="19">
        <v>9.0</v>
      </c>
      <c r="M595" s="19">
        <v>139.0</v>
      </c>
      <c r="N595" s="19">
        <v>57.0</v>
      </c>
      <c r="O595" s="19">
        <v>65.0</v>
      </c>
      <c r="P595" s="19">
        <v>162.0</v>
      </c>
      <c r="Q595" s="10">
        <f t="shared" si="3"/>
        <v>0.1079136691</v>
      </c>
      <c r="R595" s="10">
        <f t="shared" si="4"/>
        <v>0.05747126437</v>
      </c>
      <c r="S595" s="7">
        <v>71864.0</v>
      </c>
      <c r="T595" s="14">
        <f t="shared" si="5"/>
        <v>15.16118143</v>
      </c>
      <c r="U595" s="14">
        <v>1111.98</v>
      </c>
      <c r="V595" s="14">
        <f t="shared" si="6"/>
        <v>14.0756962</v>
      </c>
      <c r="W595" s="14">
        <v>2750.06</v>
      </c>
      <c r="X595" s="14">
        <f t="shared" si="7"/>
        <v>34.81088608</v>
      </c>
      <c r="Y595" s="13">
        <f t="shared" si="8"/>
        <v>0.2879255523</v>
      </c>
      <c r="Z595" s="12">
        <f t="shared" si="9"/>
        <v>178.744186</v>
      </c>
      <c r="AA595" s="19">
        <v>39.0</v>
      </c>
      <c r="AB595" s="19">
        <v>84.0</v>
      </c>
      <c r="AC595" s="19">
        <v>120.0</v>
      </c>
      <c r="AD595" s="19">
        <v>48.0</v>
      </c>
      <c r="AE595" s="19">
        <v>36.0</v>
      </c>
      <c r="AF595" s="10">
        <f t="shared" si="10"/>
        <v>0.2558139535</v>
      </c>
      <c r="AG595" s="10">
        <f t="shared" si="11"/>
        <v>0.5348837209</v>
      </c>
      <c r="AH595" s="10">
        <f t="shared" si="12"/>
        <v>0.7906976744</v>
      </c>
      <c r="AI595" s="19">
        <v>378.0</v>
      </c>
      <c r="AJ595" s="13">
        <f t="shared" si="13"/>
        <v>0.3545966229</v>
      </c>
      <c r="AK595" s="19">
        <v>322.0</v>
      </c>
      <c r="AL595" s="13">
        <f t="shared" si="14"/>
        <v>0.3020637899</v>
      </c>
      <c r="AM595" s="19">
        <v>366.0</v>
      </c>
      <c r="AN595" s="13">
        <f t="shared" si="15"/>
        <v>0.3433395872</v>
      </c>
      <c r="AO595" s="13">
        <f t="shared" si="16"/>
        <v>0.54</v>
      </c>
      <c r="AP595" s="8">
        <v>10.0</v>
      </c>
      <c r="AQ595" s="14">
        <v>3.93</v>
      </c>
      <c r="AR595" s="19">
        <v>17.76</v>
      </c>
      <c r="AS595" s="26">
        <v>2.0</v>
      </c>
      <c r="AT595" s="27">
        <v>0.784</v>
      </c>
      <c r="AU595" s="8">
        <v>4.0</v>
      </c>
      <c r="AV595" s="27">
        <v>0.337</v>
      </c>
      <c r="AW595" s="19">
        <v>50.14</v>
      </c>
      <c r="AX595" s="19">
        <v>18.34</v>
      </c>
      <c r="AY595" s="27">
        <v>1.101</v>
      </c>
      <c r="AZ595" s="27">
        <v>-0.893</v>
      </c>
      <c r="BA595" s="19">
        <v>50.46</v>
      </c>
      <c r="BB595" s="13">
        <f t="shared" si="17"/>
        <v>0.07832422587</v>
      </c>
      <c r="BC595" s="28">
        <f t="shared" si="18"/>
        <v>0.919921875</v>
      </c>
      <c r="BD595" s="26">
        <f t="shared" si="19"/>
        <v>998.2461009</v>
      </c>
      <c r="BE595" s="13">
        <f t="shared" si="20"/>
        <v>-0.001753899135</v>
      </c>
      <c r="BF595" s="18">
        <f t="shared" si="21"/>
        <v>2.320185615</v>
      </c>
      <c r="BG595" s="18">
        <f t="shared" si="22"/>
        <v>2.212270005</v>
      </c>
      <c r="BH595" s="14">
        <f t="shared" si="23"/>
        <v>29.62283494</v>
      </c>
      <c r="BI595" s="14">
        <f t="shared" si="24"/>
        <v>27.62639616</v>
      </c>
      <c r="BJ595" s="14">
        <f t="shared" si="25"/>
        <v>57.1952733</v>
      </c>
      <c r="BK595" s="14">
        <f t="shared" si="26"/>
        <v>55.19883451</v>
      </c>
      <c r="BL595" s="14">
        <f t="shared" si="27"/>
        <v>1.996438785</v>
      </c>
      <c r="BM595" s="19">
        <v>43.0</v>
      </c>
      <c r="BN595" s="19">
        <v>41.0</v>
      </c>
      <c r="BO595" s="26">
        <v>506.0</v>
      </c>
      <c r="BP595" s="26">
        <v>471.0</v>
      </c>
      <c r="BQ595" s="19">
        <v>227.0</v>
      </c>
      <c r="BR595" s="19">
        <v>185.0</v>
      </c>
      <c r="BS595" s="19">
        <v>284.0</v>
      </c>
      <c r="BT595" s="19">
        <v>326.0</v>
      </c>
      <c r="BU595" s="19">
        <v>524.0</v>
      </c>
      <c r="BV595" s="19">
        <v>521.0</v>
      </c>
      <c r="BW595" s="13">
        <f t="shared" si="28"/>
        <v>0.5014354067</v>
      </c>
      <c r="BX595" s="14">
        <v>1.73</v>
      </c>
      <c r="BY595" s="29">
        <f t="shared" si="29"/>
        <v>2.176438785</v>
      </c>
      <c r="BZ595" s="18">
        <f t="shared" si="30"/>
        <v>2.298116821</v>
      </c>
      <c r="CA595" s="18">
        <f t="shared" si="31"/>
        <v>2.17389429</v>
      </c>
      <c r="CB595" s="14">
        <f t="shared" si="32"/>
        <v>28.54012647</v>
      </c>
      <c r="CC595" s="14">
        <f t="shared" si="33"/>
        <v>29.37862855</v>
      </c>
      <c r="CD595" s="14">
        <f t="shared" si="34"/>
        <v>55.23244279</v>
      </c>
      <c r="CE595" s="14">
        <f t="shared" si="35"/>
        <v>56.07094487</v>
      </c>
      <c r="CF595" s="14">
        <f t="shared" si="36"/>
        <v>2.834940868</v>
      </c>
      <c r="CG595" s="7">
        <v>3864.033333</v>
      </c>
      <c r="CH595" s="7">
        <v>148.0</v>
      </c>
      <c r="CI595" s="7">
        <v>140.0</v>
      </c>
      <c r="CJ595" s="26">
        <v>1690.0</v>
      </c>
      <c r="CK595" s="7">
        <v>1752.0</v>
      </c>
      <c r="CL595" s="7">
        <v>754.0</v>
      </c>
      <c r="CM595" s="7">
        <v>706.0</v>
      </c>
      <c r="CN595" s="7">
        <v>965.0</v>
      </c>
      <c r="CO595" s="7">
        <v>1013.0</v>
      </c>
      <c r="CP595" s="19">
        <v>16.0</v>
      </c>
      <c r="CQ595" s="19">
        <v>14.0</v>
      </c>
      <c r="CR595" s="26">
        <f t="shared" si="37"/>
        <v>-2</v>
      </c>
      <c r="CS595" s="18">
        <f t="shared" si="38"/>
        <v>0.8015139708</v>
      </c>
      <c r="CT595" s="18">
        <f t="shared" si="39"/>
        <v>0.7013247245</v>
      </c>
      <c r="CU595" s="18">
        <f t="shared" si="40"/>
        <v>-0.1001892464</v>
      </c>
      <c r="CV595" s="30">
        <v>45.51</v>
      </c>
      <c r="CW595" s="30">
        <v>41.39</v>
      </c>
      <c r="CX595" s="30">
        <v>30.99</v>
      </c>
      <c r="CY595" s="30">
        <v>66.95</v>
      </c>
      <c r="CZ595" s="30">
        <v>38.68</v>
      </c>
      <c r="DA595" s="30">
        <v>52.93</v>
      </c>
      <c r="DB595" s="7">
        <v>21.0</v>
      </c>
      <c r="DC595" s="7">
        <v>37.0</v>
      </c>
      <c r="DD595" s="13">
        <f t="shared" si="41"/>
        <v>0.3620689655</v>
      </c>
      <c r="DE595" s="7">
        <v>-0.2</v>
      </c>
      <c r="DF595" s="7">
        <v>-2.01</v>
      </c>
      <c r="DG595" s="7">
        <v>40.0</v>
      </c>
      <c r="DH595" s="7">
        <v>2.0</v>
      </c>
      <c r="DI595" s="7">
        <v>11.0</v>
      </c>
      <c r="DJ595" s="8" t="s">
        <v>4855</v>
      </c>
      <c r="DK595" s="7" t="s">
        <v>4856</v>
      </c>
    </row>
    <row r="596" ht="12.75" customHeight="1">
      <c r="A596" s="7" t="s">
        <v>397</v>
      </c>
      <c r="B596" s="7" t="s">
        <v>2657</v>
      </c>
      <c r="C596" s="8" t="s">
        <v>399</v>
      </c>
      <c r="D596" s="9" t="s">
        <v>174</v>
      </c>
      <c r="E596" s="7">
        <v>19.0</v>
      </c>
      <c r="F596" s="7">
        <v>0.0</v>
      </c>
      <c r="G596" s="7">
        <v>2.0</v>
      </c>
      <c r="H596" s="24">
        <f t="shared" si="1"/>
        <v>2</v>
      </c>
      <c r="I596" s="25">
        <f t="shared" si="2"/>
        <v>0.5223068553</v>
      </c>
      <c r="J596" s="19">
        <v>0.0</v>
      </c>
      <c r="K596" s="19">
        <v>1.0</v>
      </c>
      <c r="L596" s="19">
        <v>1.0</v>
      </c>
      <c r="M596" s="19">
        <v>13.0</v>
      </c>
      <c r="N596" s="19">
        <v>6.0</v>
      </c>
      <c r="O596" s="19">
        <v>9.0</v>
      </c>
      <c r="P596" s="19">
        <v>10.0</v>
      </c>
      <c r="Q596" s="10">
        <f t="shared" si="3"/>
        <v>0</v>
      </c>
      <c r="R596" s="10">
        <f t="shared" si="4"/>
        <v>0</v>
      </c>
      <c r="S596" s="7">
        <v>13785.0</v>
      </c>
      <c r="T596" s="14">
        <f t="shared" si="5"/>
        <v>12.09210526</v>
      </c>
      <c r="U596" s="14">
        <v>228.33</v>
      </c>
      <c r="V596" s="14">
        <f t="shared" si="6"/>
        <v>12.01736842</v>
      </c>
      <c r="W596" s="14">
        <v>691.22</v>
      </c>
      <c r="X596" s="14">
        <f t="shared" si="7"/>
        <v>36.38</v>
      </c>
      <c r="Y596" s="13">
        <f t="shared" si="8"/>
        <v>0.2483062367</v>
      </c>
      <c r="Z596" s="12">
        <f t="shared" si="9"/>
        <v>16.83333333</v>
      </c>
      <c r="AA596" s="19">
        <v>24.0</v>
      </c>
      <c r="AB596" s="19">
        <v>54.0</v>
      </c>
      <c r="AC596" s="19">
        <v>18.0</v>
      </c>
      <c r="AD596" s="19">
        <v>16.0</v>
      </c>
      <c r="AE596" s="19">
        <v>4.0</v>
      </c>
      <c r="AF596" s="10">
        <f t="shared" si="10"/>
        <v>0</v>
      </c>
      <c r="AG596" s="10">
        <f t="shared" si="11"/>
        <v>0.3333333333</v>
      </c>
      <c r="AH596" s="10">
        <f t="shared" si="12"/>
        <v>0.3333333333</v>
      </c>
      <c r="AI596" s="19">
        <v>82.0</v>
      </c>
      <c r="AJ596" s="13">
        <f t="shared" si="13"/>
        <v>0.3660714286</v>
      </c>
      <c r="AK596" s="19">
        <v>66.0</v>
      </c>
      <c r="AL596" s="13">
        <f t="shared" si="14"/>
        <v>0.2946428571</v>
      </c>
      <c r="AM596" s="19">
        <v>76.0</v>
      </c>
      <c r="AN596" s="13">
        <f t="shared" si="15"/>
        <v>0.3392857143</v>
      </c>
      <c r="AO596" s="13">
        <f t="shared" si="16"/>
        <v>0.5540540541</v>
      </c>
      <c r="AP596" s="8">
        <v>8.0</v>
      </c>
      <c r="AQ596" s="14">
        <v>1.39</v>
      </c>
      <c r="AR596" s="19">
        <v>16.88</v>
      </c>
      <c r="AS596" s="26">
        <v>8.0</v>
      </c>
      <c r="AT596" s="27">
        <v>-1.107</v>
      </c>
      <c r="AU596" s="8">
        <v>8.0</v>
      </c>
      <c r="AV596" s="27">
        <v>-0.894</v>
      </c>
      <c r="AW596" s="19">
        <v>49.95</v>
      </c>
      <c r="AX596" s="19">
        <v>16.03</v>
      </c>
      <c r="AY596" s="27">
        <v>-0.657</v>
      </c>
      <c r="AZ596" s="27">
        <v>4.795</v>
      </c>
      <c r="BA596" s="19">
        <v>52.67</v>
      </c>
      <c r="BB596" s="13">
        <f t="shared" si="17"/>
        <v>0.05940594059</v>
      </c>
      <c r="BC596" s="28">
        <f t="shared" si="18"/>
        <v>0.8705882353</v>
      </c>
      <c r="BD596" s="26">
        <f t="shared" si="19"/>
        <v>929.9941759</v>
      </c>
      <c r="BE596" s="13">
        <f t="shared" si="20"/>
        <v>-0.07000582411</v>
      </c>
      <c r="BF596" s="18">
        <f t="shared" si="21"/>
        <v>1.576665353</v>
      </c>
      <c r="BG596" s="18">
        <f t="shared" si="22"/>
        <v>2.890553147</v>
      </c>
      <c r="BH596" s="14">
        <f t="shared" si="23"/>
        <v>26.54053344</v>
      </c>
      <c r="BI596" s="14">
        <f t="shared" si="24"/>
        <v>22.3360925</v>
      </c>
      <c r="BJ596" s="14">
        <f t="shared" si="25"/>
        <v>55.44606491</v>
      </c>
      <c r="BK596" s="14">
        <f t="shared" si="26"/>
        <v>54.39495467</v>
      </c>
      <c r="BL596" s="14">
        <f t="shared" si="27"/>
        <v>1.051110235</v>
      </c>
      <c r="BM596" s="19">
        <v>6.0</v>
      </c>
      <c r="BN596" s="19">
        <v>11.0</v>
      </c>
      <c r="BO596" s="26">
        <v>95.0</v>
      </c>
      <c r="BP596" s="26">
        <v>74.0</v>
      </c>
      <c r="BQ596" s="19">
        <v>49.0</v>
      </c>
      <c r="BR596" s="19">
        <v>40.0</v>
      </c>
      <c r="BS596" s="19">
        <v>61.0</v>
      </c>
      <c r="BT596" s="19">
        <v>82.0</v>
      </c>
      <c r="BU596" s="19">
        <v>108.0</v>
      </c>
      <c r="BV596" s="19">
        <v>92.0</v>
      </c>
      <c r="BW596" s="13">
        <f t="shared" si="28"/>
        <v>0.54</v>
      </c>
      <c r="BX596" s="14">
        <v>1.03</v>
      </c>
      <c r="BY596" s="29">
        <f t="shared" si="29"/>
        <v>-6.025187062</v>
      </c>
      <c r="BZ596" s="18">
        <f t="shared" si="30"/>
        <v>2.277245616</v>
      </c>
      <c r="CA596" s="18">
        <f t="shared" si="31"/>
        <v>2.992951382</v>
      </c>
      <c r="CB596" s="14">
        <f t="shared" si="32"/>
        <v>31.03560454</v>
      </c>
      <c r="CC596" s="14">
        <f t="shared" si="33"/>
        <v>25.37502258</v>
      </c>
      <c r="CD596" s="14">
        <f t="shared" si="34"/>
        <v>59.85902763</v>
      </c>
      <c r="CE596" s="14">
        <f t="shared" si="35"/>
        <v>54.52376647</v>
      </c>
      <c r="CF596" s="14">
        <f t="shared" si="36"/>
        <v>-4.284150923</v>
      </c>
      <c r="CG596" s="7">
        <v>922.166667</v>
      </c>
      <c r="CH596" s="7">
        <v>35.0</v>
      </c>
      <c r="CI596" s="7">
        <v>46.0</v>
      </c>
      <c r="CJ596" s="26">
        <v>442.0</v>
      </c>
      <c r="CK596" s="7">
        <v>344.0</v>
      </c>
      <c r="CL596" s="7">
        <v>201.0</v>
      </c>
      <c r="CM596" s="7">
        <v>187.0</v>
      </c>
      <c r="CN596" s="7">
        <v>242.0</v>
      </c>
      <c r="CO596" s="7">
        <v>261.0</v>
      </c>
      <c r="CP596" s="19">
        <v>1.0</v>
      </c>
      <c r="CQ596" s="19">
        <v>0.0</v>
      </c>
      <c r="CR596" s="26">
        <f t="shared" si="37"/>
        <v>-1</v>
      </c>
      <c r="CS596" s="18">
        <f t="shared" si="38"/>
        <v>0.2611534276</v>
      </c>
      <c r="CT596" s="18">
        <f t="shared" si="39"/>
        <v>0</v>
      </c>
      <c r="CU596" s="18">
        <f t="shared" si="40"/>
        <v>-0.2611534276</v>
      </c>
      <c r="CV596" s="30">
        <v>8.95</v>
      </c>
      <c r="CW596" s="30">
        <v>7.23</v>
      </c>
      <c r="CX596" s="30">
        <v>10.5</v>
      </c>
      <c r="CY596" s="30">
        <v>15.83</v>
      </c>
      <c r="CZ596" s="30">
        <v>9.18</v>
      </c>
      <c r="DA596" s="30">
        <v>9.8</v>
      </c>
      <c r="DB596" s="7">
        <v>0.0</v>
      </c>
      <c r="DC596" s="7">
        <v>0.0</v>
      </c>
      <c r="DD596" s="13" t="str">
        <f t="shared" si="41"/>
        <v> </v>
      </c>
      <c r="DE596" s="7">
        <v>0.0</v>
      </c>
      <c r="DF596" s="7">
        <v>0.0</v>
      </c>
      <c r="DG596" s="7">
        <v>0.0</v>
      </c>
      <c r="DH596" s="7">
        <v>0.0</v>
      </c>
      <c r="DI596" s="7">
        <v>0.0</v>
      </c>
      <c r="DJ596" s="8" t="s">
        <v>4857</v>
      </c>
      <c r="DK596" s="7" t="s">
        <v>4858</v>
      </c>
    </row>
    <row r="597" ht="12.75" customHeight="1">
      <c r="A597" s="7" t="s">
        <v>2630</v>
      </c>
      <c r="B597" s="7" t="s">
        <v>2660</v>
      </c>
      <c r="C597" s="8" t="s">
        <v>447</v>
      </c>
      <c r="D597" s="9" t="s">
        <v>174</v>
      </c>
      <c r="E597" s="7">
        <v>2.0</v>
      </c>
      <c r="F597" s="7">
        <v>0.0</v>
      </c>
      <c r="G597" s="7">
        <v>0.0</v>
      </c>
      <c r="H597" s="24">
        <f t="shared" si="1"/>
        <v>0</v>
      </c>
      <c r="I597" s="25">
        <f t="shared" si="2"/>
        <v>0</v>
      </c>
      <c r="J597" s="19">
        <v>0.0</v>
      </c>
      <c r="K597" s="19">
        <v>0.0</v>
      </c>
      <c r="L597" s="19">
        <v>0.0</v>
      </c>
      <c r="M597" s="19">
        <v>1.0</v>
      </c>
      <c r="N597" s="19">
        <v>2.0</v>
      </c>
      <c r="O597" s="19">
        <v>2.0</v>
      </c>
      <c r="P597" s="19">
        <v>3.0</v>
      </c>
      <c r="Q597" s="10">
        <f t="shared" si="3"/>
        <v>0</v>
      </c>
      <c r="R597" s="10">
        <f t="shared" si="4"/>
        <v>0</v>
      </c>
      <c r="S597" s="7">
        <v>1064.0</v>
      </c>
      <c r="T597" s="14">
        <f t="shared" si="5"/>
        <v>8.866666667</v>
      </c>
      <c r="U597" s="14">
        <v>18.58</v>
      </c>
      <c r="V597" s="14">
        <f t="shared" si="6"/>
        <v>9.29</v>
      </c>
      <c r="W597" s="14">
        <v>82.14</v>
      </c>
      <c r="X597" s="14">
        <f t="shared" si="7"/>
        <v>41.07</v>
      </c>
      <c r="Y597" s="13">
        <f t="shared" si="8"/>
        <v>0.184471803</v>
      </c>
      <c r="Z597" s="12">
        <f t="shared" si="9"/>
        <v>0</v>
      </c>
      <c r="AA597" s="19">
        <v>0.0</v>
      </c>
      <c r="AB597" s="19">
        <v>2.0</v>
      </c>
      <c r="AC597" s="19">
        <v>2.0</v>
      </c>
      <c r="AD597" s="19">
        <v>2.0</v>
      </c>
      <c r="AE597" s="19">
        <v>0.0</v>
      </c>
      <c r="AF597" s="10">
        <f t="shared" si="10"/>
        <v>0</v>
      </c>
      <c r="AG597" s="10">
        <f t="shared" si="11"/>
        <v>0</v>
      </c>
      <c r="AH597" s="10">
        <f t="shared" si="12"/>
        <v>0</v>
      </c>
      <c r="AI597" s="19">
        <v>3.0</v>
      </c>
      <c r="AJ597" s="13">
        <f t="shared" si="13"/>
        <v>0.3</v>
      </c>
      <c r="AK597" s="19">
        <v>5.0</v>
      </c>
      <c r="AL597" s="13">
        <f t="shared" si="14"/>
        <v>0.5</v>
      </c>
      <c r="AM597" s="19">
        <v>2.0</v>
      </c>
      <c r="AN597" s="13">
        <f t="shared" si="15"/>
        <v>0.2</v>
      </c>
      <c r="AO597" s="13">
        <f t="shared" si="16"/>
        <v>0.375</v>
      </c>
      <c r="AP597" s="8">
        <v>1.0</v>
      </c>
      <c r="AQ597" s="14">
        <v>-9.87</v>
      </c>
      <c r="AR597" s="19">
        <v>17.23</v>
      </c>
      <c r="AS597" s="26">
        <v>5.0</v>
      </c>
      <c r="AT597" s="27">
        <v>0.799</v>
      </c>
      <c r="AU597" s="8">
        <v>2.0</v>
      </c>
      <c r="AV597" s="27">
        <v>2.268</v>
      </c>
      <c r="AW597" s="19">
        <v>51.26</v>
      </c>
      <c r="AX597" s="19">
        <v>15.06</v>
      </c>
      <c r="AY597" s="27">
        <v>-3.097</v>
      </c>
      <c r="AZ597" s="27">
        <v>-7.281</v>
      </c>
      <c r="BA597" s="19">
        <v>47.63</v>
      </c>
      <c r="BB597" s="13">
        <f t="shared" si="17"/>
        <v>0</v>
      </c>
      <c r="BC597" s="28">
        <f t="shared" si="18"/>
        <v>1</v>
      </c>
      <c r="BD597" s="26">
        <f t="shared" si="19"/>
        <v>1000</v>
      </c>
      <c r="BE597" s="13">
        <f t="shared" si="20"/>
        <v>0</v>
      </c>
      <c r="BF597" s="18">
        <f t="shared" si="21"/>
        <v>0</v>
      </c>
      <c r="BG597" s="18">
        <f t="shared" si="22"/>
        <v>0</v>
      </c>
      <c r="BH597" s="14">
        <f t="shared" si="23"/>
        <v>19.37567277</v>
      </c>
      <c r="BI597" s="14">
        <f t="shared" si="24"/>
        <v>32.29278794</v>
      </c>
      <c r="BJ597" s="14">
        <f t="shared" si="25"/>
        <v>41.98062433</v>
      </c>
      <c r="BK597" s="14">
        <f t="shared" si="26"/>
        <v>48.43918192</v>
      </c>
      <c r="BL597" s="14">
        <f t="shared" si="27"/>
        <v>-6.458557589</v>
      </c>
      <c r="BM597" s="19">
        <v>0.0</v>
      </c>
      <c r="BN597" s="19">
        <v>0.0</v>
      </c>
      <c r="BO597" s="26">
        <v>6.0</v>
      </c>
      <c r="BP597" s="26">
        <v>10.0</v>
      </c>
      <c r="BQ597" s="19">
        <v>5.0</v>
      </c>
      <c r="BR597" s="19">
        <v>4.0</v>
      </c>
      <c r="BS597" s="19">
        <v>2.0</v>
      </c>
      <c r="BT597" s="19">
        <v>1.0</v>
      </c>
      <c r="BU597" s="19">
        <v>7.0</v>
      </c>
      <c r="BV597" s="19">
        <v>8.0</v>
      </c>
      <c r="BW597" s="13">
        <f t="shared" si="28"/>
        <v>0.4666666667</v>
      </c>
      <c r="BX597" s="14">
        <v>8.51</v>
      </c>
      <c r="BY597" s="29">
        <f t="shared" si="29"/>
        <v>6.000442411</v>
      </c>
      <c r="BZ597" s="18">
        <f t="shared" si="30"/>
        <v>2.987551857</v>
      </c>
      <c r="CA597" s="18">
        <f t="shared" si="31"/>
        <v>2.987551857</v>
      </c>
      <c r="CB597" s="14">
        <f t="shared" si="32"/>
        <v>27.48547709</v>
      </c>
      <c r="CC597" s="14">
        <f t="shared" si="33"/>
        <v>37.04564303</v>
      </c>
      <c r="CD597" s="14">
        <f t="shared" si="34"/>
        <v>48.99585046</v>
      </c>
      <c r="CE597" s="14">
        <f t="shared" si="35"/>
        <v>62.14107863</v>
      </c>
      <c r="CF597" s="14">
        <f t="shared" si="36"/>
        <v>6.686670583</v>
      </c>
      <c r="CG597" s="7">
        <v>100.416667</v>
      </c>
      <c r="CH597" s="7">
        <v>5.0</v>
      </c>
      <c r="CI597" s="7">
        <v>5.0</v>
      </c>
      <c r="CJ597" s="26">
        <v>41.0</v>
      </c>
      <c r="CK597" s="7">
        <v>57.0</v>
      </c>
      <c r="CL597" s="7">
        <v>18.0</v>
      </c>
      <c r="CM597" s="7">
        <v>19.0</v>
      </c>
      <c r="CN597" s="7">
        <v>18.0</v>
      </c>
      <c r="CO597" s="7">
        <v>23.0</v>
      </c>
      <c r="CP597" s="19">
        <v>0.0</v>
      </c>
      <c r="CQ597" s="19">
        <v>0.0</v>
      </c>
      <c r="CR597" s="26">
        <f t="shared" si="37"/>
        <v>0</v>
      </c>
      <c r="CS597" s="18">
        <f t="shared" si="38"/>
        <v>0</v>
      </c>
      <c r="CT597" s="18">
        <f t="shared" si="39"/>
        <v>0</v>
      </c>
      <c r="CU597" s="18">
        <f t="shared" si="40"/>
        <v>0</v>
      </c>
      <c r="CV597" s="30">
        <v>0.56</v>
      </c>
      <c r="CW597" s="30">
        <v>0.56</v>
      </c>
      <c r="CX597" s="30">
        <v>1.21</v>
      </c>
      <c r="CY597" s="30">
        <v>1.24</v>
      </c>
      <c r="CZ597" s="30">
        <v>0.36</v>
      </c>
      <c r="DA597" s="30">
        <v>0.75</v>
      </c>
      <c r="DB597" s="7">
        <v>0.0</v>
      </c>
      <c r="DC597" s="7">
        <v>0.0</v>
      </c>
      <c r="DD597" s="13" t="str">
        <f t="shared" si="41"/>
        <v> </v>
      </c>
      <c r="DE597" s="7">
        <v>0.0</v>
      </c>
      <c r="DF597" s="7">
        <v>0.0</v>
      </c>
      <c r="DG597" s="7">
        <v>0.0</v>
      </c>
      <c r="DH597" s="7">
        <v>0.0</v>
      </c>
      <c r="DI597" s="7">
        <v>0.0</v>
      </c>
      <c r="DJ597" s="8" t="s">
        <v>4859</v>
      </c>
      <c r="DK597" s="7" t="s">
        <v>4860</v>
      </c>
    </row>
    <row r="598" ht="12.75" customHeight="1">
      <c r="A598" s="7" t="s">
        <v>1048</v>
      </c>
      <c r="B598" s="7" t="s">
        <v>2661</v>
      </c>
      <c r="C598" s="8" t="s">
        <v>325</v>
      </c>
      <c r="D598" s="9" t="s">
        <v>174</v>
      </c>
      <c r="E598" s="7">
        <v>8.0</v>
      </c>
      <c r="F598" s="7">
        <v>0.0</v>
      </c>
      <c r="G598" s="7">
        <v>1.0</v>
      </c>
      <c r="H598" s="24">
        <f t="shared" si="1"/>
        <v>1</v>
      </c>
      <c r="I598" s="25">
        <f t="shared" si="2"/>
        <v>0.5483625286</v>
      </c>
      <c r="J598" s="19">
        <v>0.0</v>
      </c>
      <c r="K598" s="19">
        <v>1.0</v>
      </c>
      <c r="L598" s="19">
        <v>0.0</v>
      </c>
      <c r="M598" s="19">
        <v>9.0</v>
      </c>
      <c r="N598" s="19">
        <v>2.0</v>
      </c>
      <c r="O598" s="19">
        <v>2.0</v>
      </c>
      <c r="P598" s="19">
        <v>4.0</v>
      </c>
      <c r="Q598" s="10">
        <f t="shared" si="3"/>
        <v>0</v>
      </c>
      <c r="R598" s="10">
        <f t="shared" si="4"/>
        <v>0</v>
      </c>
      <c r="S598" s="7">
        <v>6565.0</v>
      </c>
      <c r="T598" s="14">
        <f t="shared" si="5"/>
        <v>13.67708333</v>
      </c>
      <c r="U598" s="14">
        <v>106.59</v>
      </c>
      <c r="V598" s="14">
        <f t="shared" si="6"/>
        <v>13.32375</v>
      </c>
      <c r="W598" s="14">
        <v>290.51</v>
      </c>
      <c r="X598" s="14">
        <f t="shared" si="7"/>
        <v>36.31375</v>
      </c>
      <c r="Y598" s="13">
        <f t="shared" si="8"/>
        <v>0.2684210526</v>
      </c>
      <c r="Z598" s="12">
        <f t="shared" si="9"/>
        <v>14</v>
      </c>
      <c r="AA598" s="19">
        <v>7.0</v>
      </c>
      <c r="AB598" s="19">
        <v>6.0</v>
      </c>
      <c r="AC598" s="19">
        <v>9.0</v>
      </c>
      <c r="AD598" s="19">
        <v>1.0</v>
      </c>
      <c r="AE598" s="19">
        <v>0.0</v>
      </c>
      <c r="AF598" s="10">
        <f t="shared" si="10"/>
        <v>0</v>
      </c>
      <c r="AG598" s="10">
        <f t="shared" si="11"/>
        <v>0.3333333333</v>
      </c>
      <c r="AH598" s="10">
        <f t="shared" si="12"/>
        <v>0.3333333333</v>
      </c>
      <c r="AI598" s="19">
        <v>36.0</v>
      </c>
      <c r="AJ598" s="13">
        <f t="shared" si="13"/>
        <v>0.3157894737</v>
      </c>
      <c r="AK598" s="19">
        <v>41.0</v>
      </c>
      <c r="AL598" s="13">
        <f t="shared" si="14"/>
        <v>0.3596491228</v>
      </c>
      <c r="AM598" s="19">
        <v>37.0</v>
      </c>
      <c r="AN598" s="13">
        <f t="shared" si="15"/>
        <v>0.3245614035</v>
      </c>
      <c r="AO598" s="13">
        <f t="shared" si="16"/>
        <v>0.4675324675</v>
      </c>
      <c r="AP598" s="8">
        <v>4.0</v>
      </c>
      <c r="AQ598" s="14">
        <v>0.6000000000000001</v>
      </c>
      <c r="AR598" s="19">
        <v>17.34</v>
      </c>
      <c r="AS598" s="26">
        <v>6.0</v>
      </c>
      <c r="AT598" s="27">
        <v>0.311</v>
      </c>
      <c r="AU598" s="8">
        <v>7.0</v>
      </c>
      <c r="AV598" s="27">
        <v>0.525</v>
      </c>
      <c r="AW598" s="19">
        <v>50.92</v>
      </c>
      <c r="AX598" s="19">
        <v>16.39</v>
      </c>
      <c r="AY598" s="27">
        <v>-1.42</v>
      </c>
      <c r="AZ598" s="27">
        <v>-3.8</v>
      </c>
      <c r="BA598" s="19">
        <v>48.49</v>
      </c>
      <c r="BB598" s="13">
        <f t="shared" si="17"/>
        <v>0.07142857143</v>
      </c>
      <c r="BC598" s="28">
        <f t="shared" si="18"/>
        <v>0.9272727273</v>
      </c>
      <c r="BD598" s="26">
        <f t="shared" si="19"/>
        <v>998.7012987</v>
      </c>
      <c r="BE598" s="13">
        <f t="shared" si="20"/>
        <v>-0.001298701299</v>
      </c>
      <c r="BF598" s="18">
        <f t="shared" si="21"/>
        <v>1.688713763</v>
      </c>
      <c r="BG598" s="18">
        <f t="shared" si="22"/>
        <v>2.251618351</v>
      </c>
      <c r="BH598" s="14">
        <f t="shared" si="23"/>
        <v>23.64199268</v>
      </c>
      <c r="BI598" s="14">
        <f t="shared" si="24"/>
        <v>30.95975232</v>
      </c>
      <c r="BJ598" s="14">
        <f t="shared" si="25"/>
        <v>40.52913031</v>
      </c>
      <c r="BK598" s="14">
        <f t="shared" si="26"/>
        <v>54.601745</v>
      </c>
      <c r="BL598" s="14">
        <f t="shared" si="27"/>
        <v>-14.07261469</v>
      </c>
      <c r="BM598" s="19">
        <v>3.0</v>
      </c>
      <c r="BN598" s="19">
        <v>4.0</v>
      </c>
      <c r="BO598" s="26">
        <v>39.0</v>
      </c>
      <c r="BP598" s="26">
        <v>51.0</v>
      </c>
      <c r="BQ598" s="19">
        <v>17.0</v>
      </c>
      <c r="BR598" s="19">
        <v>26.0</v>
      </c>
      <c r="BS598" s="19">
        <v>13.0</v>
      </c>
      <c r="BT598" s="19">
        <v>16.0</v>
      </c>
      <c r="BU598" s="19">
        <v>29.0</v>
      </c>
      <c r="BV598" s="19">
        <v>37.0</v>
      </c>
      <c r="BW598" s="13">
        <f t="shared" si="28"/>
        <v>0.4393939394</v>
      </c>
      <c r="BX598" s="14">
        <v>-7.59</v>
      </c>
      <c r="BY598" s="29">
        <f t="shared" si="29"/>
        <v>-9.058393913</v>
      </c>
      <c r="BZ598" s="18">
        <f t="shared" si="30"/>
        <v>2.428740089</v>
      </c>
      <c r="CA598" s="18">
        <f t="shared" si="31"/>
        <v>1.3661663</v>
      </c>
      <c r="CB598" s="14">
        <f t="shared" si="32"/>
        <v>25.34997468</v>
      </c>
      <c r="CC598" s="14">
        <f t="shared" si="33"/>
        <v>27.62691851</v>
      </c>
      <c r="CD598" s="14">
        <f t="shared" si="34"/>
        <v>40.83319275</v>
      </c>
      <c r="CE598" s="14">
        <f t="shared" si="35"/>
        <v>52.06611566</v>
      </c>
      <c r="CF598" s="14">
        <f t="shared" si="36"/>
        <v>-2.83969178</v>
      </c>
      <c r="CG598" s="7">
        <v>395.266667</v>
      </c>
      <c r="CH598" s="7">
        <v>16.0</v>
      </c>
      <c r="CI598" s="7">
        <v>9.0</v>
      </c>
      <c r="CJ598" s="26">
        <v>151.0</v>
      </c>
      <c r="CK598" s="7">
        <v>173.0</v>
      </c>
      <c r="CL598" s="7">
        <v>49.0</v>
      </c>
      <c r="CM598" s="7">
        <v>90.0</v>
      </c>
      <c r="CN598" s="7">
        <v>53.0</v>
      </c>
      <c r="CO598" s="7">
        <v>71.0</v>
      </c>
      <c r="CP598" s="19">
        <v>1.0</v>
      </c>
      <c r="CQ598" s="19">
        <v>0.0</v>
      </c>
      <c r="CR598" s="26">
        <f t="shared" si="37"/>
        <v>-1</v>
      </c>
      <c r="CS598" s="18">
        <f t="shared" si="38"/>
        <v>0.5483625286</v>
      </c>
      <c r="CT598" s="18">
        <f t="shared" si="39"/>
        <v>0</v>
      </c>
      <c r="CU598" s="18">
        <f t="shared" si="40"/>
        <v>-0.5483625286</v>
      </c>
      <c r="CV598" s="30">
        <v>2.33</v>
      </c>
      <c r="CW598" s="30">
        <v>3.78</v>
      </c>
      <c r="CX598" s="30">
        <v>4.15</v>
      </c>
      <c r="CY598" s="30">
        <v>1.81</v>
      </c>
      <c r="CZ598" s="30">
        <v>3.44</v>
      </c>
      <c r="DA598" s="30">
        <v>3.27</v>
      </c>
      <c r="DB598" s="7">
        <v>0.0</v>
      </c>
      <c r="DC598" s="7">
        <v>0.0</v>
      </c>
      <c r="DD598" s="13" t="str">
        <f t="shared" si="41"/>
        <v> </v>
      </c>
      <c r="DE598" s="7">
        <v>0.0</v>
      </c>
      <c r="DF598" s="7">
        <v>0.0</v>
      </c>
      <c r="DG598" s="7">
        <v>0.0</v>
      </c>
      <c r="DH598" s="7">
        <v>0.0</v>
      </c>
      <c r="DI598" s="7">
        <v>0.0</v>
      </c>
      <c r="DJ598" s="8" t="s">
        <v>4861</v>
      </c>
      <c r="DK598" s="7" t="s">
        <v>4862</v>
      </c>
    </row>
    <row r="599" ht="12.75" customHeight="1">
      <c r="A599" s="7" t="s">
        <v>2146</v>
      </c>
      <c r="B599" s="7" t="s">
        <v>2664</v>
      </c>
      <c r="C599" s="8" t="s">
        <v>173</v>
      </c>
      <c r="D599" s="9" t="s">
        <v>174</v>
      </c>
      <c r="E599" s="7">
        <v>82.0</v>
      </c>
      <c r="F599" s="7">
        <v>8.0</v>
      </c>
      <c r="G599" s="7">
        <v>19.0</v>
      </c>
      <c r="H599" s="24">
        <f t="shared" si="1"/>
        <v>27</v>
      </c>
      <c r="I599" s="25">
        <f t="shared" si="2"/>
        <v>1.285476235</v>
      </c>
      <c r="J599" s="19">
        <v>8.0</v>
      </c>
      <c r="K599" s="19">
        <v>9.0</v>
      </c>
      <c r="L599" s="19">
        <v>8.0</v>
      </c>
      <c r="M599" s="19">
        <v>74.0</v>
      </c>
      <c r="N599" s="19">
        <v>34.0</v>
      </c>
      <c r="O599" s="19">
        <v>64.0</v>
      </c>
      <c r="P599" s="19">
        <v>58.0</v>
      </c>
      <c r="Q599" s="10">
        <f t="shared" si="3"/>
        <v>0.1081081081</v>
      </c>
      <c r="R599" s="10">
        <f t="shared" si="4"/>
        <v>0.04651162791</v>
      </c>
      <c r="S599" s="7">
        <v>75614.0</v>
      </c>
      <c r="T599" s="14">
        <f t="shared" si="5"/>
        <v>15.36869919</v>
      </c>
      <c r="U599" s="14">
        <v>1233.56</v>
      </c>
      <c r="V599" s="14">
        <f t="shared" si="6"/>
        <v>15.04341463</v>
      </c>
      <c r="W599" s="14">
        <v>2704.82</v>
      </c>
      <c r="X599" s="14">
        <f t="shared" si="7"/>
        <v>32.98560976</v>
      </c>
      <c r="Y599" s="13">
        <f t="shared" si="8"/>
        <v>0.3132150783</v>
      </c>
      <c r="Z599" s="12">
        <f t="shared" si="9"/>
        <v>90.9</v>
      </c>
      <c r="AA599" s="19">
        <v>61.0</v>
      </c>
      <c r="AB599" s="19">
        <v>115.0</v>
      </c>
      <c r="AC599" s="19">
        <v>85.0</v>
      </c>
      <c r="AD599" s="19">
        <v>39.0</v>
      </c>
      <c r="AE599" s="19">
        <v>33.0</v>
      </c>
      <c r="AF599" s="10">
        <f t="shared" si="10"/>
        <v>0.1333333333</v>
      </c>
      <c r="AG599" s="10">
        <f t="shared" si="11"/>
        <v>0.2833333333</v>
      </c>
      <c r="AH599" s="10">
        <f t="shared" si="12"/>
        <v>0.4166666667</v>
      </c>
      <c r="AI599" s="19">
        <v>383.0</v>
      </c>
      <c r="AJ599" s="13">
        <f t="shared" si="13"/>
        <v>0.4061505832</v>
      </c>
      <c r="AK599" s="19">
        <v>224.0</v>
      </c>
      <c r="AL599" s="13">
        <f t="shared" si="14"/>
        <v>0.2375397667</v>
      </c>
      <c r="AM599" s="19">
        <v>336.0</v>
      </c>
      <c r="AN599" s="13">
        <f t="shared" si="15"/>
        <v>0.3563096501</v>
      </c>
      <c r="AO599" s="13">
        <f t="shared" si="16"/>
        <v>0.6309719934</v>
      </c>
      <c r="AP599" s="8">
        <v>7.0</v>
      </c>
      <c r="AQ599" s="14">
        <v>15.62</v>
      </c>
      <c r="AR599" s="19">
        <v>16.95</v>
      </c>
      <c r="AS599" s="26">
        <v>6.0</v>
      </c>
      <c r="AT599" s="27">
        <v>-0.787</v>
      </c>
      <c r="AU599" s="8">
        <v>7.0</v>
      </c>
      <c r="AV599" s="27">
        <v>-1.29</v>
      </c>
      <c r="AW599" s="19">
        <v>49.5</v>
      </c>
      <c r="AX599" s="19">
        <v>16.13</v>
      </c>
      <c r="AY599" s="27">
        <v>-0.265</v>
      </c>
      <c r="AZ599" s="27">
        <v>1.061</v>
      </c>
      <c r="BA599" s="19">
        <v>50.4</v>
      </c>
      <c r="BB599" s="13">
        <f t="shared" si="17"/>
        <v>0.09900990099</v>
      </c>
      <c r="BC599" s="28">
        <f t="shared" si="18"/>
        <v>0.9145454545</v>
      </c>
      <c r="BD599" s="26">
        <f t="shared" si="19"/>
        <v>1013.555356</v>
      </c>
      <c r="BE599" s="13">
        <f t="shared" si="20"/>
        <v>0.01355535554</v>
      </c>
      <c r="BF599" s="18">
        <f t="shared" si="21"/>
        <v>2.918382568</v>
      </c>
      <c r="BG599" s="18">
        <f t="shared" si="22"/>
        <v>2.286066345</v>
      </c>
      <c r="BH599" s="14">
        <f t="shared" si="23"/>
        <v>29.47566393</v>
      </c>
      <c r="BI599" s="14">
        <f t="shared" si="24"/>
        <v>26.7518402</v>
      </c>
      <c r="BJ599" s="14">
        <f t="shared" si="25"/>
        <v>57.15165861</v>
      </c>
      <c r="BK599" s="14">
        <f t="shared" si="26"/>
        <v>49.80706249</v>
      </c>
      <c r="BL599" s="14">
        <f t="shared" si="27"/>
        <v>7.344596128</v>
      </c>
      <c r="BM599" s="19">
        <v>60.0</v>
      </c>
      <c r="BN599" s="19">
        <v>47.0</v>
      </c>
      <c r="BO599" s="26">
        <v>546.0</v>
      </c>
      <c r="BP599" s="26">
        <v>503.0</v>
      </c>
      <c r="BQ599" s="19">
        <v>240.0</v>
      </c>
      <c r="BR599" s="19">
        <v>223.0</v>
      </c>
      <c r="BS599" s="19">
        <v>329.0</v>
      </c>
      <c r="BT599" s="19">
        <v>251.0</v>
      </c>
      <c r="BU599" s="19">
        <v>573.0</v>
      </c>
      <c r="BV599" s="19">
        <v>509.0</v>
      </c>
      <c r="BW599" s="13">
        <f t="shared" si="28"/>
        <v>0.5295748614</v>
      </c>
      <c r="BX599" s="14">
        <v>1.88</v>
      </c>
      <c r="BY599" s="29">
        <f t="shared" si="29"/>
        <v>1.760268286</v>
      </c>
      <c r="BZ599" s="18">
        <f t="shared" si="30"/>
        <v>2.467433015</v>
      </c>
      <c r="CA599" s="18">
        <f t="shared" si="31"/>
        <v>1.949576703</v>
      </c>
      <c r="CB599" s="14">
        <f t="shared" si="32"/>
        <v>29.94427967</v>
      </c>
      <c r="CC599" s="14">
        <f t="shared" si="33"/>
        <v>27.43115345</v>
      </c>
      <c r="CD599" s="14">
        <f t="shared" si="34"/>
        <v>56.17217876</v>
      </c>
      <c r="CE599" s="14">
        <f t="shared" si="35"/>
        <v>53.99413603</v>
      </c>
      <c r="CF599" s="14">
        <f t="shared" si="36"/>
        <v>5.166553405</v>
      </c>
      <c r="CG599" s="7">
        <v>3939.316667</v>
      </c>
      <c r="CH599" s="7">
        <v>162.0</v>
      </c>
      <c r="CI599" s="7">
        <v>128.0</v>
      </c>
      <c r="CJ599" s="26">
        <v>1804.0</v>
      </c>
      <c r="CK599" s="7">
        <v>1673.0</v>
      </c>
      <c r="CL599" s="7">
        <v>751.0</v>
      </c>
      <c r="CM599" s="7">
        <v>768.0</v>
      </c>
      <c r="CN599" s="7">
        <v>971.0</v>
      </c>
      <c r="CO599" s="7">
        <v>976.0</v>
      </c>
      <c r="CP599" s="19">
        <v>10.0</v>
      </c>
      <c r="CQ599" s="19">
        <v>16.0</v>
      </c>
      <c r="CR599" s="26">
        <f t="shared" si="37"/>
        <v>6</v>
      </c>
      <c r="CS599" s="18">
        <f t="shared" si="38"/>
        <v>0.4761023091</v>
      </c>
      <c r="CT599" s="18">
        <f t="shared" si="39"/>
        <v>0.7617636946</v>
      </c>
      <c r="CU599" s="18">
        <f t="shared" si="40"/>
        <v>0.2856613855</v>
      </c>
      <c r="CV599" s="30">
        <v>49.7</v>
      </c>
      <c r="CW599" s="30">
        <v>46.73</v>
      </c>
      <c r="CX599" s="30">
        <v>59.24</v>
      </c>
      <c r="CY599" s="30">
        <v>38.93</v>
      </c>
      <c r="CZ599" s="30">
        <v>51.05</v>
      </c>
      <c r="DA599" s="30">
        <v>45.11</v>
      </c>
      <c r="DB599" s="7">
        <v>0.0</v>
      </c>
      <c r="DC599" s="7">
        <v>0.0</v>
      </c>
      <c r="DD599" s="13" t="str">
        <f t="shared" si="41"/>
        <v> </v>
      </c>
      <c r="DE599" s="7">
        <v>0.0</v>
      </c>
      <c r="DF599" s="7">
        <v>0.0</v>
      </c>
      <c r="DG599" s="7">
        <v>0.0</v>
      </c>
      <c r="DH599" s="7">
        <v>0.0</v>
      </c>
      <c r="DI599" s="7">
        <v>0.0</v>
      </c>
      <c r="DJ599" s="9" t="s">
        <v>4863</v>
      </c>
      <c r="DK599" s="7" t="s">
        <v>4864</v>
      </c>
    </row>
    <row r="600" ht="12.75" customHeight="1">
      <c r="A600" s="7" t="s">
        <v>2165</v>
      </c>
      <c r="B600" s="7" t="s">
        <v>2668</v>
      </c>
      <c r="C600" s="8" t="s">
        <v>173</v>
      </c>
      <c r="D600" s="9" t="s">
        <v>174</v>
      </c>
      <c r="E600" s="7">
        <v>41.0</v>
      </c>
      <c r="F600" s="7">
        <v>3.0</v>
      </c>
      <c r="G600" s="7">
        <v>7.0</v>
      </c>
      <c r="H600" s="24">
        <f t="shared" si="1"/>
        <v>10</v>
      </c>
      <c r="I600" s="25">
        <f t="shared" si="2"/>
        <v>0.8341829641</v>
      </c>
      <c r="J600" s="19">
        <v>3.0</v>
      </c>
      <c r="K600" s="19">
        <v>2.0</v>
      </c>
      <c r="L600" s="19">
        <v>5.0</v>
      </c>
      <c r="M600" s="19">
        <v>26.0</v>
      </c>
      <c r="N600" s="19">
        <v>14.0</v>
      </c>
      <c r="O600" s="19">
        <v>36.0</v>
      </c>
      <c r="P600" s="19">
        <v>17.0</v>
      </c>
      <c r="Q600" s="10">
        <f t="shared" si="3"/>
        <v>0.1153846154</v>
      </c>
      <c r="R600" s="10">
        <f t="shared" si="4"/>
        <v>0.03947368421</v>
      </c>
      <c r="S600" s="7">
        <v>43156.0</v>
      </c>
      <c r="T600" s="14">
        <f t="shared" si="5"/>
        <v>17.54308943</v>
      </c>
      <c r="U600" s="14">
        <v>706.27</v>
      </c>
      <c r="V600" s="14">
        <f t="shared" si="6"/>
        <v>17.22609756</v>
      </c>
      <c r="W600" s="14">
        <v>1255.98</v>
      </c>
      <c r="X600" s="14">
        <f t="shared" si="7"/>
        <v>30.63365854</v>
      </c>
      <c r="Y600" s="13">
        <f t="shared" si="8"/>
        <v>0.3599286533</v>
      </c>
      <c r="Z600" s="12">
        <f t="shared" si="9"/>
        <v>19.94871795</v>
      </c>
      <c r="AA600" s="19">
        <v>89.0</v>
      </c>
      <c r="AB600" s="19">
        <v>112.0</v>
      </c>
      <c r="AC600" s="19">
        <v>65.0</v>
      </c>
      <c r="AD600" s="19">
        <v>19.0</v>
      </c>
      <c r="AE600" s="19">
        <v>5.0</v>
      </c>
      <c r="AF600" s="10">
        <f t="shared" si="10"/>
        <v>0.07692307692</v>
      </c>
      <c r="AG600" s="10">
        <f t="shared" si="11"/>
        <v>0.1794871795</v>
      </c>
      <c r="AH600" s="10">
        <f t="shared" si="12"/>
        <v>0.2564102564</v>
      </c>
      <c r="AI600" s="19">
        <v>193.0</v>
      </c>
      <c r="AJ600" s="13">
        <f t="shared" si="13"/>
        <v>0.3271186441</v>
      </c>
      <c r="AK600" s="19">
        <v>173.0</v>
      </c>
      <c r="AL600" s="13">
        <f t="shared" si="14"/>
        <v>0.293220339</v>
      </c>
      <c r="AM600" s="19">
        <v>224.0</v>
      </c>
      <c r="AN600" s="13">
        <f t="shared" si="15"/>
        <v>0.3796610169</v>
      </c>
      <c r="AO600" s="13">
        <f t="shared" si="16"/>
        <v>0.5273224044</v>
      </c>
      <c r="AP600" s="8">
        <v>5.0</v>
      </c>
      <c r="AQ600" s="14">
        <v>-1.9500000000000002</v>
      </c>
      <c r="AR600" s="19">
        <v>17.39</v>
      </c>
      <c r="AS600" s="26">
        <v>4.0</v>
      </c>
      <c r="AT600" s="27">
        <v>0.453</v>
      </c>
      <c r="AU600" s="8">
        <v>4.0</v>
      </c>
      <c r="AV600" s="27">
        <v>0.047</v>
      </c>
      <c r="AW600" s="19">
        <v>50.17</v>
      </c>
      <c r="AX600" s="19">
        <v>16.94</v>
      </c>
      <c r="AY600" s="27">
        <v>0.676</v>
      </c>
      <c r="AZ600" s="27">
        <v>1.8010000000000002</v>
      </c>
      <c r="BA600" s="19">
        <v>51.27</v>
      </c>
      <c r="BB600" s="13">
        <f t="shared" si="17"/>
        <v>0.1002570694</v>
      </c>
      <c r="BC600" s="28">
        <f t="shared" si="18"/>
        <v>0.906626506</v>
      </c>
      <c r="BD600" s="26">
        <f t="shared" si="19"/>
        <v>1006.883575</v>
      </c>
      <c r="BE600" s="13">
        <f t="shared" si="20"/>
        <v>0.006883575433</v>
      </c>
      <c r="BF600" s="18">
        <f t="shared" si="21"/>
        <v>3.313180512</v>
      </c>
      <c r="BG600" s="18">
        <f t="shared" si="22"/>
        <v>2.63355374</v>
      </c>
      <c r="BH600" s="14">
        <f t="shared" si="23"/>
        <v>33.04685177</v>
      </c>
      <c r="BI600" s="14">
        <f t="shared" si="24"/>
        <v>28.20451102</v>
      </c>
      <c r="BJ600" s="14">
        <f t="shared" si="25"/>
        <v>59.46734252</v>
      </c>
      <c r="BK600" s="14">
        <f t="shared" si="26"/>
        <v>53.945375</v>
      </c>
      <c r="BL600" s="14">
        <f t="shared" si="27"/>
        <v>5.52196752</v>
      </c>
      <c r="BM600" s="19">
        <v>39.0</v>
      </c>
      <c r="BN600" s="19">
        <v>31.0</v>
      </c>
      <c r="BO600" s="26">
        <v>350.0</v>
      </c>
      <c r="BP600" s="26">
        <v>301.0</v>
      </c>
      <c r="BQ600" s="19">
        <v>130.0</v>
      </c>
      <c r="BR600" s="19">
        <v>126.0</v>
      </c>
      <c r="BS600" s="19">
        <v>181.0</v>
      </c>
      <c r="BT600" s="19">
        <v>177.0</v>
      </c>
      <c r="BU600" s="19">
        <v>360.0</v>
      </c>
      <c r="BV600" s="19">
        <v>300.0</v>
      </c>
      <c r="BW600" s="13">
        <f t="shared" si="28"/>
        <v>0.5454545455</v>
      </c>
      <c r="BX600" s="14">
        <v>2.11</v>
      </c>
      <c r="BY600" s="29">
        <f t="shared" si="29"/>
        <v>3.022229815</v>
      </c>
      <c r="BZ600" s="18">
        <f t="shared" si="30"/>
        <v>2.256556211</v>
      </c>
      <c r="CA600" s="18">
        <f t="shared" si="31"/>
        <v>2.043098191</v>
      </c>
      <c r="CB600" s="14">
        <f t="shared" si="32"/>
        <v>30.92091889</v>
      </c>
      <c r="CC600" s="14">
        <f t="shared" si="33"/>
        <v>26.13336044</v>
      </c>
      <c r="CD600" s="14">
        <f t="shared" si="34"/>
        <v>57.48119536</v>
      </c>
      <c r="CE600" s="14">
        <f t="shared" si="35"/>
        <v>51.53486481</v>
      </c>
      <c r="CF600" s="14">
        <f t="shared" si="36"/>
        <v>-0.4243630355</v>
      </c>
      <c r="CG600" s="7">
        <v>1967.6</v>
      </c>
      <c r="CH600" s="7">
        <v>74.0</v>
      </c>
      <c r="CI600" s="7">
        <v>67.0</v>
      </c>
      <c r="CJ600" s="26">
        <v>940.0</v>
      </c>
      <c r="CK600" s="7">
        <v>790.0</v>
      </c>
      <c r="CL600" s="7">
        <v>365.0</v>
      </c>
      <c r="CM600" s="7">
        <v>357.0</v>
      </c>
      <c r="CN600" s="7">
        <v>506.0</v>
      </c>
      <c r="CO600" s="7">
        <v>476.0</v>
      </c>
      <c r="CP600" s="19">
        <v>12.0</v>
      </c>
      <c r="CQ600" s="19">
        <v>1.0</v>
      </c>
      <c r="CR600" s="26">
        <f t="shared" si="37"/>
        <v>-11</v>
      </c>
      <c r="CS600" s="18">
        <f t="shared" si="38"/>
        <v>1.001019557</v>
      </c>
      <c r="CT600" s="18">
        <f t="shared" si="39"/>
        <v>0.08341829641</v>
      </c>
      <c r="CU600" s="18">
        <f t="shared" si="40"/>
        <v>-0.9176012605</v>
      </c>
      <c r="CV600" s="30">
        <v>33.19</v>
      </c>
      <c r="CW600" s="30">
        <v>25.33</v>
      </c>
      <c r="CX600" s="30">
        <v>21.4</v>
      </c>
      <c r="CY600" s="30">
        <v>25.08</v>
      </c>
      <c r="CZ600" s="30">
        <v>27.24</v>
      </c>
      <c r="DA600" s="30">
        <v>25.5</v>
      </c>
      <c r="DB600" s="7">
        <v>0.0</v>
      </c>
      <c r="DC600" s="7">
        <v>0.0</v>
      </c>
      <c r="DD600" s="13" t="str">
        <f t="shared" si="41"/>
        <v> </v>
      </c>
      <c r="DE600" s="7">
        <v>0.0</v>
      </c>
      <c r="DF600" s="7">
        <v>0.0</v>
      </c>
      <c r="DG600" s="7">
        <v>0.0</v>
      </c>
      <c r="DH600" s="7">
        <v>0.0</v>
      </c>
      <c r="DI600" s="7">
        <v>0.0</v>
      </c>
      <c r="DJ600" s="8" t="s">
        <v>4865</v>
      </c>
      <c r="DK600" s="7" t="s">
        <v>4866</v>
      </c>
    </row>
    <row r="601" ht="12.75" customHeight="1">
      <c r="A601" s="7" t="s">
        <v>2672</v>
      </c>
      <c r="B601" s="7" t="s">
        <v>2673</v>
      </c>
      <c r="C601" s="8" t="s">
        <v>173</v>
      </c>
      <c r="D601" s="9" t="s">
        <v>183</v>
      </c>
      <c r="E601" s="7">
        <v>80.0</v>
      </c>
      <c r="F601" s="7">
        <v>15.0</v>
      </c>
      <c r="G601" s="7">
        <v>19.0</v>
      </c>
      <c r="H601" s="24">
        <f t="shared" si="1"/>
        <v>34</v>
      </c>
      <c r="I601" s="25">
        <f t="shared" si="2"/>
        <v>1.757610569</v>
      </c>
      <c r="J601" s="19">
        <v>12.0</v>
      </c>
      <c r="K601" s="19">
        <v>9.0</v>
      </c>
      <c r="L601" s="19">
        <v>10.0</v>
      </c>
      <c r="M601" s="19">
        <v>119.0</v>
      </c>
      <c r="N601" s="19">
        <v>49.0</v>
      </c>
      <c r="O601" s="19">
        <v>46.0</v>
      </c>
      <c r="P601" s="19">
        <v>144.0</v>
      </c>
      <c r="Q601" s="10">
        <f t="shared" si="3"/>
        <v>0.1260504202</v>
      </c>
      <c r="R601" s="10">
        <f t="shared" si="4"/>
        <v>0.07009345794</v>
      </c>
      <c r="S601" s="7">
        <v>69640.0</v>
      </c>
      <c r="T601" s="14">
        <f t="shared" si="5"/>
        <v>14.50833333</v>
      </c>
      <c r="U601" s="14">
        <v>1106.27</v>
      </c>
      <c r="V601" s="14">
        <f t="shared" si="6"/>
        <v>13.828375</v>
      </c>
      <c r="W601" s="14">
        <v>2733.37</v>
      </c>
      <c r="X601" s="14">
        <f t="shared" si="7"/>
        <v>34.167125</v>
      </c>
      <c r="Y601" s="13">
        <f t="shared" si="8"/>
        <v>0.2881181569</v>
      </c>
      <c r="Z601" s="12">
        <f t="shared" si="9"/>
        <v>104.1428571</v>
      </c>
      <c r="AA601" s="19">
        <v>44.0</v>
      </c>
      <c r="AB601" s="19">
        <v>125.0</v>
      </c>
      <c r="AC601" s="19">
        <v>101.0</v>
      </c>
      <c r="AD601" s="19">
        <v>33.0</v>
      </c>
      <c r="AE601" s="19">
        <v>45.0</v>
      </c>
      <c r="AF601" s="10">
        <f t="shared" si="10"/>
        <v>0.2448979592</v>
      </c>
      <c r="AG601" s="10">
        <f t="shared" si="11"/>
        <v>0.387755102</v>
      </c>
      <c r="AH601" s="10">
        <f t="shared" si="12"/>
        <v>0.6326530612</v>
      </c>
      <c r="AI601" s="19">
        <v>352.0</v>
      </c>
      <c r="AJ601" s="13">
        <f t="shared" si="13"/>
        <v>0.3063533507</v>
      </c>
      <c r="AK601" s="19">
        <v>343.0</v>
      </c>
      <c r="AL601" s="13">
        <f t="shared" si="14"/>
        <v>0.2985204526</v>
      </c>
      <c r="AM601" s="19">
        <v>454.0</v>
      </c>
      <c r="AN601" s="13">
        <f t="shared" si="15"/>
        <v>0.3951261967</v>
      </c>
      <c r="AO601" s="13">
        <f t="shared" si="16"/>
        <v>0.5064748201</v>
      </c>
      <c r="AP601" s="8">
        <v>7.0</v>
      </c>
      <c r="AQ601" s="14">
        <v>-1.14</v>
      </c>
      <c r="AR601" s="19">
        <v>17.96</v>
      </c>
      <c r="AS601" s="26">
        <v>3.0</v>
      </c>
      <c r="AT601" s="27">
        <v>0.763</v>
      </c>
      <c r="AU601" s="8">
        <v>4.0</v>
      </c>
      <c r="AV601" s="27">
        <v>0.225</v>
      </c>
      <c r="AW601" s="19">
        <v>50.13</v>
      </c>
      <c r="AX601" s="19">
        <v>19.38</v>
      </c>
      <c r="AY601" s="27">
        <v>2.16</v>
      </c>
      <c r="AZ601" s="27">
        <v>2.76</v>
      </c>
      <c r="BA601" s="19">
        <v>51.19</v>
      </c>
      <c r="BB601" s="13">
        <f t="shared" si="17"/>
        <v>0.08641975309</v>
      </c>
      <c r="BC601" s="28">
        <f t="shared" si="18"/>
        <v>0.9402061856</v>
      </c>
      <c r="BD601" s="26">
        <f t="shared" si="19"/>
        <v>1026.625939</v>
      </c>
      <c r="BE601" s="13">
        <f t="shared" si="20"/>
        <v>0.02662593865</v>
      </c>
      <c r="BF601" s="18">
        <f t="shared" si="21"/>
        <v>2.657579072</v>
      </c>
      <c r="BG601" s="18">
        <f t="shared" si="22"/>
        <v>1.57285292</v>
      </c>
      <c r="BH601" s="14">
        <f t="shared" si="23"/>
        <v>30.7519864</v>
      </c>
      <c r="BI601" s="14">
        <f t="shared" si="24"/>
        <v>26.30460918</v>
      </c>
      <c r="BJ601" s="14">
        <f t="shared" si="25"/>
        <v>57.65319497</v>
      </c>
      <c r="BK601" s="14">
        <f t="shared" si="26"/>
        <v>55.48374267</v>
      </c>
      <c r="BL601" s="14">
        <f t="shared" si="27"/>
        <v>2.169452304</v>
      </c>
      <c r="BM601" s="19">
        <v>49.0</v>
      </c>
      <c r="BN601" s="19">
        <v>29.0</v>
      </c>
      <c r="BO601" s="26">
        <v>518.0</v>
      </c>
      <c r="BP601" s="26">
        <v>456.0</v>
      </c>
      <c r="BQ601" s="19">
        <v>220.0</v>
      </c>
      <c r="BR601" s="19">
        <v>235.0</v>
      </c>
      <c r="BS601" s="19">
        <v>276.0</v>
      </c>
      <c r="BT601" s="19">
        <v>303.0</v>
      </c>
      <c r="BU601" s="19">
        <v>499.0</v>
      </c>
      <c r="BV601" s="19">
        <v>455.0</v>
      </c>
      <c r="BW601" s="13">
        <f t="shared" si="28"/>
        <v>0.5230607966</v>
      </c>
      <c r="BX601" s="14">
        <v>1.01</v>
      </c>
      <c r="BY601" s="29">
        <f t="shared" si="29"/>
        <v>-0.6109433798</v>
      </c>
      <c r="BZ601" s="18">
        <f t="shared" si="30"/>
        <v>2.531524688</v>
      </c>
      <c r="CA601" s="18">
        <f t="shared" si="31"/>
        <v>1.953336951</v>
      </c>
      <c r="CB601" s="14">
        <f t="shared" si="32"/>
        <v>29.97200217</v>
      </c>
      <c r="CC601" s="14">
        <f t="shared" si="33"/>
        <v>27.50298427</v>
      </c>
      <c r="CD601" s="14">
        <f t="shared" si="34"/>
        <v>56.16234401</v>
      </c>
      <c r="CE601" s="14">
        <f t="shared" si="35"/>
        <v>54.20900706</v>
      </c>
      <c r="CF601" s="14">
        <f t="shared" si="36"/>
        <v>0.2161153529</v>
      </c>
      <c r="CG601" s="7">
        <v>3839.583333</v>
      </c>
      <c r="CH601" s="7">
        <v>162.0</v>
      </c>
      <c r="CI601" s="7">
        <v>125.0</v>
      </c>
      <c r="CJ601" s="26">
        <v>1756.0</v>
      </c>
      <c r="CK601" s="7">
        <v>1635.0</v>
      </c>
      <c r="CL601" s="7">
        <v>734.0</v>
      </c>
      <c r="CM601" s="7">
        <v>750.0</v>
      </c>
      <c r="CN601" s="7">
        <v>942.0</v>
      </c>
      <c r="CO601" s="7">
        <v>959.0</v>
      </c>
      <c r="CP601" s="19">
        <v>10.0</v>
      </c>
      <c r="CQ601" s="19">
        <v>16.0</v>
      </c>
      <c r="CR601" s="26">
        <f t="shared" si="37"/>
        <v>6</v>
      </c>
      <c r="CS601" s="18">
        <f t="shared" si="38"/>
        <v>0.5169442849</v>
      </c>
      <c r="CT601" s="18">
        <f t="shared" si="39"/>
        <v>0.8271108558</v>
      </c>
      <c r="CU601" s="18">
        <f t="shared" si="40"/>
        <v>0.3101665709</v>
      </c>
      <c r="CV601" s="30">
        <v>42.27</v>
      </c>
      <c r="CW601" s="30">
        <v>39.65</v>
      </c>
      <c r="CX601" s="30">
        <v>51.39</v>
      </c>
      <c r="CY601" s="30">
        <v>52.7</v>
      </c>
      <c r="CZ601" s="30">
        <v>53.8</v>
      </c>
      <c r="DA601" s="30">
        <v>46.03</v>
      </c>
      <c r="DB601" s="7">
        <v>25.0</v>
      </c>
      <c r="DC601" s="7">
        <v>20.0</v>
      </c>
      <c r="DD601" s="13">
        <f t="shared" si="41"/>
        <v>0.5555555556</v>
      </c>
      <c r="DE601" s="7">
        <v>-1.13</v>
      </c>
      <c r="DF601" s="7">
        <v>-5.35</v>
      </c>
      <c r="DG601" s="7">
        <v>23.0</v>
      </c>
      <c r="DH601" s="7">
        <v>3.0</v>
      </c>
      <c r="DI601" s="7">
        <v>5.0</v>
      </c>
      <c r="DJ601" s="8" t="s">
        <v>4867</v>
      </c>
      <c r="DK601" s="7" t="s">
        <v>4868</v>
      </c>
    </row>
    <row r="602" ht="12.75" customHeight="1">
      <c r="A602" s="7" t="s">
        <v>439</v>
      </c>
      <c r="B602" s="7" t="s">
        <v>2675</v>
      </c>
      <c r="C602" s="8" t="s">
        <v>274</v>
      </c>
      <c r="D602" s="9" t="s">
        <v>150</v>
      </c>
      <c r="E602" s="7">
        <v>21.0</v>
      </c>
      <c r="F602" s="7">
        <v>0.0</v>
      </c>
      <c r="G602" s="7">
        <v>2.0</v>
      </c>
      <c r="H602" s="24">
        <f t="shared" si="1"/>
        <v>2</v>
      </c>
      <c r="I602" s="25">
        <f t="shared" si="2"/>
        <v>0.6266863957</v>
      </c>
      <c r="J602" s="19">
        <v>0.0</v>
      </c>
      <c r="K602" s="19">
        <v>1.0</v>
      </c>
      <c r="L602" s="19">
        <v>1.0</v>
      </c>
      <c r="M602" s="19">
        <v>18.0</v>
      </c>
      <c r="N602" s="19">
        <v>5.0</v>
      </c>
      <c r="O602" s="19">
        <v>3.0</v>
      </c>
      <c r="P602" s="19">
        <v>16.0</v>
      </c>
      <c r="Q602" s="10">
        <f t="shared" si="3"/>
        <v>0</v>
      </c>
      <c r="R602" s="10">
        <f t="shared" si="4"/>
        <v>0</v>
      </c>
      <c r="S602" s="7">
        <v>11489.0</v>
      </c>
      <c r="T602" s="14">
        <f t="shared" si="5"/>
        <v>9.118253968</v>
      </c>
      <c r="U602" s="14">
        <v>186.53</v>
      </c>
      <c r="V602" s="14">
        <f t="shared" si="6"/>
        <v>8.882380952</v>
      </c>
      <c r="W602" s="14">
        <v>829.45</v>
      </c>
      <c r="X602" s="14">
        <f t="shared" si="7"/>
        <v>39.49761905</v>
      </c>
      <c r="Y602" s="13">
        <f t="shared" si="8"/>
        <v>0.1835961338</v>
      </c>
      <c r="Z602" s="12">
        <f t="shared" si="9"/>
        <v>14.8</v>
      </c>
      <c r="AA602" s="19">
        <v>3.0</v>
      </c>
      <c r="AB602" s="19">
        <v>30.0</v>
      </c>
      <c r="AC602" s="19">
        <v>14.0</v>
      </c>
      <c r="AD602" s="19">
        <v>1.0</v>
      </c>
      <c r="AE602" s="19">
        <v>1.0</v>
      </c>
      <c r="AF602" s="10">
        <f t="shared" si="10"/>
        <v>0</v>
      </c>
      <c r="AG602" s="10">
        <f t="shared" si="11"/>
        <v>0.4</v>
      </c>
      <c r="AH602" s="10">
        <f t="shared" si="12"/>
        <v>0.4</v>
      </c>
      <c r="AI602" s="19">
        <v>41.0</v>
      </c>
      <c r="AJ602" s="13">
        <f t="shared" si="13"/>
        <v>0.226519337</v>
      </c>
      <c r="AK602" s="19">
        <v>83.0</v>
      </c>
      <c r="AL602" s="13">
        <f t="shared" si="14"/>
        <v>0.4585635359</v>
      </c>
      <c r="AM602" s="19">
        <v>57.0</v>
      </c>
      <c r="AN602" s="13">
        <f t="shared" si="15"/>
        <v>0.3149171271</v>
      </c>
      <c r="AO602" s="13">
        <f t="shared" si="16"/>
        <v>0.3306451613</v>
      </c>
      <c r="AP602" s="8">
        <v>1.0</v>
      </c>
      <c r="AQ602" s="14">
        <v>-24.05</v>
      </c>
      <c r="AR602" s="19">
        <v>16.98</v>
      </c>
      <c r="AS602" s="26">
        <v>12.0</v>
      </c>
      <c r="AT602" s="27">
        <v>0.169</v>
      </c>
      <c r="AU602" s="8">
        <v>11.0</v>
      </c>
      <c r="AV602" s="27">
        <v>0.044</v>
      </c>
      <c r="AW602" s="19">
        <v>49.77</v>
      </c>
      <c r="AX602" s="19">
        <v>16.49</v>
      </c>
      <c r="AY602" s="27">
        <v>-2.019</v>
      </c>
      <c r="AZ602" s="27">
        <v>1.9649999999999999</v>
      </c>
      <c r="BA602" s="19">
        <v>51.16</v>
      </c>
      <c r="BB602" s="13">
        <f t="shared" si="17"/>
        <v>0.06756756757</v>
      </c>
      <c r="BC602" s="28">
        <f t="shared" si="18"/>
        <v>0.8974358974</v>
      </c>
      <c r="BD602" s="26">
        <f t="shared" si="19"/>
        <v>965.003465</v>
      </c>
      <c r="BE602" s="13">
        <f t="shared" si="20"/>
        <v>-0.034996535</v>
      </c>
      <c r="BF602" s="18">
        <f t="shared" si="21"/>
        <v>1.608320377</v>
      </c>
      <c r="BG602" s="18">
        <f t="shared" si="22"/>
        <v>2.573312604</v>
      </c>
      <c r="BH602" s="14">
        <f t="shared" si="23"/>
        <v>23.80314159</v>
      </c>
      <c r="BI602" s="14">
        <f t="shared" si="24"/>
        <v>25.08979789</v>
      </c>
      <c r="BJ602" s="14">
        <f t="shared" si="25"/>
        <v>50.82292393</v>
      </c>
      <c r="BK602" s="14">
        <f t="shared" si="26"/>
        <v>47.2846191</v>
      </c>
      <c r="BL602" s="14">
        <f t="shared" si="27"/>
        <v>3.53830483</v>
      </c>
      <c r="BM602" s="19">
        <v>5.0</v>
      </c>
      <c r="BN602" s="19">
        <v>8.0</v>
      </c>
      <c r="BO602" s="26">
        <v>69.0</v>
      </c>
      <c r="BP602" s="26">
        <v>70.0</v>
      </c>
      <c r="BQ602" s="19">
        <v>45.0</v>
      </c>
      <c r="BR602" s="19">
        <v>32.0</v>
      </c>
      <c r="BS602" s="19">
        <v>39.0</v>
      </c>
      <c r="BT602" s="19">
        <v>37.0</v>
      </c>
      <c r="BU602" s="19">
        <v>64.0</v>
      </c>
      <c r="BV602" s="19">
        <v>72.0</v>
      </c>
      <c r="BW602" s="13">
        <f t="shared" si="28"/>
        <v>0.4705882353</v>
      </c>
      <c r="BX602" s="14">
        <v>-7.96</v>
      </c>
      <c r="BY602" s="29">
        <f t="shared" si="29"/>
        <v>5.591820959</v>
      </c>
      <c r="BZ602" s="18">
        <f t="shared" si="30"/>
        <v>2.1959543</v>
      </c>
      <c r="CA602" s="18">
        <f t="shared" si="31"/>
        <v>1.958553836</v>
      </c>
      <c r="CB602" s="14">
        <f t="shared" si="32"/>
        <v>31.93036253</v>
      </c>
      <c r="CC602" s="14">
        <f t="shared" si="33"/>
        <v>25.46119986</v>
      </c>
      <c r="CD602" s="14">
        <f t="shared" si="34"/>
        <v>56.56066076</v>
      </c>
      <c r="CE602" s="14">
        <f t="shared" si="35"/>
        <v>47.06464217</v>
      </c>
      <c r="CF602" s="14">
        <f t="shared" si="36"/>
        <v>-5.957713766</v>
      </c>
      <c r="CG602" s="7">
        <v>1010.95</v>
      </c>
      <c r="CH602" s="7">
        <v>37.0</v>
      </c>
      <c r="CI602" s="7">
        <v>33.0</v>
      </c>
      <c r="CJ602" s="26">
        <v>501.0</v>
      </c>
      <c r="CK602" s="7">
        <v>396.0</v>
      </c>
      <c r="CL602" s="7">
        <v>180.0</v>
      </c>
      <c r="CM602" s="7">
        <v>151.0</v>
      </c>
      <c r="CN602" s="7">
        <v>235.0</v>
      </c>
      <c r="CO602" s="7">
        <v>213.0</v>
      </c>
      <c r="CP602" s="19">
        <v>3.0</v>
      </c>
      <c r="CQ602" s="19">
        <v>2.0</v>
      </c>
      <c r="CR602" s="26">
        <f t="shared" si="37"/>
        <v>-1</v>
      </c>
      <c r="CS602" s="18">
        <f t="shared" si="38"/>
        <v>0.9400295935</v>
      </c>
      <c r="CT602" s="18">
        <f t="shared" si="39"/>
        <v>0.6266863957</v>
      </c>
      <c r="CU602" s="18">
        <f t="shared" si="40"/>
        <v>-0.3133431978</v>
      </c>
      <c r="CV602" s="30">
        <v>5.45</v>
      </c>
      <c r="CW602" s="30">
        <v>7.3</v>
      </c>
      <c r="CX602" s="30">
        <v>4.55</v>
      </c>
      <c r="CY602" s="30">
        <v>10.04</v>
      </c>
      <c r="CZ602" s="30">
        <v>6.91</v>
      </c>
      <c r="DA602" s="30">
        <v>6.2</v>
      </c>
      <c r="DB602" s="7">
        <v>31.0</v>
      </c>
      <c r="DC602" s="7">
        <v>23.0</v>
      </c>
      <c r="DD602" s="13">
        <f t="shared" si="41"/>
        <v>0.5740740741</v>
      </c>
      <c r="DE602" s="7">
        <v>0.11</v>
      </c>
      <c r="DF602" s="7">
        <v>1.86</v>
      </c>
      <c r="DG602" s="7">
        <v>15.0</v>
      </c>
      <c r="DH602" s="7">
        <v>7.0</v>
      </c>
      <c r="DI602" s="7">
        <v>31.0</v>
      </c>
      <c r="DJ602" s="8" t="s">
        <v>4869</v>
      </c>
      <c r="DK602" s="7" t="s">
        <v>4870</v>
      </c>
    </row>
    <row r="603" ht="12.75" customHeight="1">
      <c r="A603" s="7" t="s">
        <v>2679</v>
      </c>
      <c r="B603" s="7" t="s">
        <v>2680</v>
      </c>
      <c r="C603" s="8" t="s">
        <v>136</v>
      </c>
      <c r="D603" s="9" t="s">
        <v>174</v>
      </c>
      <c r="E603" s="7">
        <v>5.0</v>
      </c>
      <c r="F603" s="7">
        <v>0.0</v>
      </c>
      <c r="G603" s="7">
        <v>1.0</v>
      </c>
      <c r="H603" s="24">
        <f t="shared" si="1"/>
        <v>1</v>
      </c>
      <c r="I603" s="25">
        <f t="shared" si="2"/>
        <v>0.7940008822</v>
      </c>
      <c r="J603" s="19">
        <v>0.0</v>
      </c>
      <c r="K603" s="19">
        <v>1.0</v>
      </c>
      <c r="L603" s="19">
        <v>0.0</v>
      </c>
      <c r="M603" s="19">
        <v>4.0</v>
      </c>
      <c r="N603" s="19">
        <v>2.0</v>
      </c>
      <c r="O603" s="19">
        <v>3.0</v>
      </c>
      <c r="P603" s="19">
        <v>2.0</v>
      </c>
      <c r="Q603" s="10">
        <f t="shared" si="3"/>
        <v>0</v>
      </c>
      <c r="R603" s="10">
        <f t="shared" si="4"/>
        <v>0</v>
      </c>
      <c r="S603" s="7">
        <v>4534.0</v>
      </c>
      <c r="T603" s="14">
        <f t="shared" si="5"/>
        <v>15.11333333</v>
      </c>
      <c r="U603" s="14">
        <v>73.52</v>
      </c>
      <c r="V603" s="14">
        <f t="shared" si="6"/>
        <v>14.704</v>
      </c>
      <c r="W603" s="14">
        <v>165.24</v>
      </c>
      <c r="X603" s="14">
        <f t="shared" si="7"/>
        <v>33.048</v>
      </c>
      <c r="Y603" s="13">
        <f t="shared" si="8"/>
        <v>0.3079242754</v>
      </c>
      <c r="Z603" s="12">
        <f t="shared" si="9"/>
        <v>17.5</v>
      </c>
      <c r="AA603" s="19">
        <v>3.0</v>
      </c>
      <c r="AB603" s="19">
        <v>4.0</v>
      </c>
      <c r="AC603" s="19">
        <v>6.0</v>
      </c>
      <c r="AD603" s="19">
        <v>1.0</v>
      </c>
      <c r="AE603" s="19">
        <v>3.0</v>
      </c>
      <c r="AF603" s="10">
        <f t="shared" si="10"/>
        <v>0</v>
      </c>
      <c r="AG603" s="10">
        <f t="shared" si="11"/>
        <v>0.5</v>
      </c>
      <c r="AH603" s="10">
        <f t="shared" si="12"/>
        <v>0.5</v>
      </c>
      <c r="AI603" s="19">
        <v>12.0</v>
      </c>
      <c r="AJ603" s="13">
        <f t="shared" si="13"/>
        <v>0.2727272727</v>
      </c>
      <c r="AK603" s="19">
        <v>15.0</v>
      </c>
      <c r="AL603" s="13">
        <f t="shared" si="14"/>
        <v>0.3409090909</v>
      </c>
      <c r="AM603" s="19">
        <v>17.0</v>
      </c>
      <c r="AN603" s="13">
        <f t="shared" si="15"/>
        <v>0.3863636364</v>
      </c>
      <c r="AO603" s="13">
        <f t="shared" si="16"/>
        <v>0.4444444444</v>
      </c>
      <c r="AP603" s="8">
        <v>1.0</v>
      </c>
      <c r="AQ603" s="14">
        <v>-5.11</v>
      </c>
      <c r="AR603" s="19">
        <v>17.5</v>
      </c>
      <c r="AS603" s="26">
        <v>5.0</v>
      </c>
      <c r="AT603" s="27">
        <v>0.393</v>
      </c>
      <c r="AU603" s="8">
        <v>6.0</v>
      </c>
      <c r="AV603" s="27">
        <v>-0.641</v>
      </c>
      <c r="AW603" s="19">
        <v>50.09</v>
      </c>
      <c r="AX603" s="19">
        <v>16.52</v>
      </c>
      <c r="AY603" s="27">
        <v>-0.008</v>
      </c>
      <c r="AZ603" s="27">
        <v>3.657</v>
      </c>
      <c r="BA603" s="19">
        <v>52.87</v>
      </c>
      <c r="BB603" s="13">
        <f t="shared" si="17"/>
        <v>0.05714285714</v>
      </c>
      <c r="BC603" s="28">
        <f t="shared" si="18"/>
        <v>0.9047619048</v>
      </c>
      <c r="BD603" s="26">
        <f t="shared" si="19"/>
        <v>961.9047619</v>
      </c>
      <c r="BE603" s="13">
        <f t="shared" si="20"/>
        <v>-0.0380952381</v>
      </c>
      <c r="BF603" s="18">
        <f t="shared" si="21"/>
        <v>1.632208923</v>
      </c>
      <c r="BG603" s="18">
        <f t="shared" si="22"/>
        <v>3.264417845</v>
      </c>
      <c r="BH603" s="14">
        <f t="shared" si="23"/>
        <v>28.56365615</v>
      </c>
      <c r="BI603" s="14">
        <f t="shared" si="24"/>
        <v>34.27638738</v>
      </c>
      <c r="BJ603" s="14">
        <f t="shared" si="25"/>
        <v>48.96626768</v>
      </c>
      <c r="BK603" s="14">
        <f t="shared" si="26"/>
        <v>52.23068553</v>
      </c>
      <c r="BL603" s="14">
        <f t="shared" si="27"/>
        <v>-3.264417845</v>
      </c>
      <c r="BM603" s="19">
        <v>2.0</v>
      </c>
      <c r="BN603" s="19">
        <v>4.0</v>
      </c>
      <c r="BO603" s="26">
        <v>33.0</v>
      </c>
      <c r="BP603" s="26">
        <v>38.0</v>
      </c>
      <c r="BQ603" s="19">
        <v>15.0</v>
      </c>
      <c r="BR603" s="19">
        <v>9.0</v>
      </c>
      <c r="BS603" s="19">
        <v>10.0</v>
      </c>
      <c r="BT603" s="19">
        <v>13.0</v>
      </c>
      <c r="BU603" s="19">
        <v>32.0</v>
      </c>
      <c r="BV603" s="19">
        <v>36.0</v>
      </c>
      <c r="BW603" s="13">
        <f t="shared" si="28"/>
        <v>0.4705882353</v>
      </c>
      <c r="BX603" s="14">
        <v>-11.81</v>
      </c>
      <c r="BY603" s="29">
        <f t="shared" si="29"/>
        <v>-6.319084512</v>
      </c>
      <c r="BZ603" s="18">
        <f t="shared" si="30"/>
        <v>2.252502784</v>
      </c>
      <c r="CA603" s="18">
        <f t="shared" si="31"/>
        <v>3.50389322</v>
      </c>
      <c r="CB603" s="14">
        <f t="shared" si="32"/>
        <v>30.03337045</v>
      </c>
      <c r="CC603" s="14">
        <f t="shared" si="33"/>
        <v>29.28253619</v>
      </c>
      <c r="CD603" s="14">
        <f t="shared" si="34"/>
        <v>54.06006682</v>
      </c>
      <c r="CE603" s="14">
        <f t="shared" si="35"/>
        <v>48.80422699</v>
      </c>
      <c r="CF603" s="14">
        <f t="shared" si="36"/>
        <v>-8.520257675</v>
      </c>
      <c r="CG603" s="7">
        <v>239.733333</v>
      </c>
      <c r="CH603" s="7">
        <v>9.0</v>
      </c>
      <c r="CI603" s="7">
        <v>14.0</v>
      </c>
      <c r="CJ603" s="26">
        <v>111.0</v>
      </c>
      <c r="CK603" s="7">
        <v>103.0</v>
      </c>
      <c r="CL603" s="7">
        <v>48.0</v>
      </c>
      <c r="CM603" s="7">
        <v>33.0</v>
      </c>
      <c r="CN603" s="7">
        <v>48.0</v>
      </c>
      <c r="CO603" s="7">
        <v>45.0</v>
      </c>
      <c r="CP603" s="19">
        <v>1.0</v>
      </c>
      <c r="CQ603" s="19">
        <v>0.0</v>
      </c>
      <c r="CR603" s="26">
        <f t="shared" si="37"/>
        <v>-1</v>
      </c>
      <c r="CS603" s="18">
        <f t="shared" si="38"/>
        <v>0.7940008822</v>
      </c>
      <c r="CT603" s="18">
        <f t="shared" si="39"/>
        <v>0</v>
      </c>
      <c r="CU603" s="18">
        <f t="shared" si="40"/>
        <v>-0.7940008822</v>
      </c>
      <c r="CV603" s="30">
        <v>2.97</v>
      </c>
      <c r="CW603" s="30">
        <v>3.95</v>
      </c>
      <c r="CX603" s="30">
        <v>5.18</v>
      </c>
      <c r="CY603" s="30">
        <v>5.43</v>
      </c>
      <c r="CZ603" s="30">
        <v>3.48</v>
      </c>
      <c r="DA603" s="30">
        <v>2.36</v>
      </c>
      <c r="DB603" s="7">
        <v>0.0</v>
      </c>
      <c r="DC603" s="7">
        <v>0.0</v>
      </c>
      <c r="DD603" s="13" t="str">
        <f t="shared" si="41"/>
        <v> </v>
      </c>
      <c r="DE603" s="7">
        <v>0.0</v>
      </c>
      <c r="DF603" s="7">
        <v>0.0</v>
      </c>
      <c r="DG603" s="7">
        <v>0.0</v>
      </c>
      <c r="DH603" s="7">
        <v>0.0</v>
      </c>
      <c r="DI603" s="7">
        <v>0.0</v>
      </c>
      <c r="DJ603" s="8" t="s">
        <v>4871</v>
      </c>
      <c r="DK603" s="7" t="s">
        <v>4872</v>
      </c>
    </row>
    <row r="604" ht="12.75" customHeight="1">
      <c r="A604" s="7" t="s">
        <v>452</v>
      </c>
      <c r="B604" s="7" t="s">
        <v>2682</v>
      </c>
      <c r="C604" s="8" t="s">
        <v>173</v>
      </c>
      <c r="D604" s="9" t="s">
        <v>255</v>
      </c>
      <c r="E604" s="7">
        <v>79.0</v>
      </c>
      <c r="F604" s="7">
        <v>31.0</v>
      </c>
      <c r="G604" s="7">
        <v>16.0</v>
      </c>
      <c r="H604" s="24">
        <f t="shared" si="1"/>
        <v>47</v>
      </c>
      <c r="I604" s="25">
        <f t="shared" si="2"/>
        <v>2.229865971</v>
      </c>
      <c r="J604" s="19">
        <v>27.0</v>
      </c>
      <c r="K604" s="19">
        <v>2.0</v>
      </c>
      <c r="L604" s="19">
        <v>11.0</v>
      </c>
      <c r="M604" s="19">
        <v>204.0</v>
      </c>
      <c r="N604" s="19">
        <v>85.0</v>
      </c>
      <c r="O604" s="19">
        <v>136.0</v>
      </c>
      <c r="P604" s="19">
        <v>228.0</v>
      </c>
      <c r="Q604" s="10">
        <f t="shared" si="3"/>
        <v>0.1519607843</v>
      </c>
      <c r="R604" s="10">
        <f t="shared" si="4"/>
        <v>0.07294117647</v>
      </c>
      <c r="S604" s="7">
        <v>75879.0</v>
      </c>
      <c r="T604" s="14">
        <f t="shared" si="5"/>
        <v>16.00822785</v>
      </c>
      <c r="U604" s="14">
        <v>1201.65</v>
      </c>
      <c r="V604" s="14">
        <f t="shared" si="6"/>
        <v>15.21075949</v>
      </c>
      <c r="W604" s="14">
        <v>2608.39</v>
      </c>
      <c r="X604" s="14">
        <f t="shared" si="7"/>
        <v>33.01759494</v>
      </c>
      <c r="Y604" s="13">
        <f t="shared" si="8"/>
        <v>0.3153903896</v>
      </c>
      <c r="Z604" s="12">
        <f t="shared" si="9"/>
        <v>21.69491525</v>
      </c>
      <c r="AA604" s="19">
        <v>30.0</v>
      </c>
      <c r="AB604" s="19">
        <v>213.0</v>
      </c>
      <c r="AC604" s="19">
        <v>74.0</v>
      </c>
      <c r="AD604" s="19">
        <v>38.0</v>
      </c>
      <c r="AE604" s="19">
        <v>19.0</v>
      </c>
      <c r="AF604" s="10">
        <f t="shared" si="10"/>
        <v>0.4576271186</v>
      </c>
      <c r="AG604" s="10">
        <f t="shared" si="11"/>
        <v>0.2203389831</v>
      </c>
      <c r="AH604" s="10">
        <f t="shared" si="12"/>
        <v>0.6779661017</v>
      </c>
      <c r="AI604" s="19">
        <v>381.0</v>
      </c>
      <c r="AJ604" s="13">
        <f t="shared" si="13"/>
        <v>0.3196308725</v>
      </c>
      <c r="AK604" s="19">
        <v>359.0</v>
      </c>
      <c r="AL604" s="13">
        <f t="shared" si="14"/>
        <v>0.3011744966</v>
      </c>
      <c r="AM604" s="19">
        <v>452.0</v>
      </c>
      <c r="AN604" s="13">
        <f t="shared" si="15"/>
        <v>0.3791946309</v>
      </c>
      <c r="AO604" s="13">
        <f t="shared" si="16"/>
        <v>0.5148648649</v>
      </c>
      <c r="AP604" s="8">
        <v>10.0</v>
      </c>
      <c r="AQ604" s="14">
        <v>-0.15</v>
      </c>
      <c r="AR604" s="19">
        <v>17.99</v>
      </c>
      <c r="AS604" s="26">
        <v>2.0</v>
      </c>
      <c r="AT604" s="27">
        <v>0.635</v>
      </c>
      <c r="AU604" s="8">
        <v>5.0</v>
      </c>
      <c r="AV604" s="27">
        <v>0.07</v>
      </c>
      <c r="AW604" s="19">
        <v>50.02</v>
      </c>
      <c r="AX604" s="19">
        <v>19.03</v>
      </c>
      <c r="AY604" s="27">
        <v>0.9570000000000001</v>
      </c>
      <c r="AZ604" s="27">
        <v>1.955</v>
      </c>
      <c r="BA604" s="19">
        <v>50.93</v>
      </c>
      <c r="BB604" s="13">
        <f t="shared" si="17"/>
        <v>0.0921875</v>
      </c>
      <c r="BC604" s="28">
        <f t="shared" si="18"/>
        <v>0.9351145038</v>
      </c>
      <c r="BD604" s="26">
        <f t="shared" si="19"/>
        <v>1027.302004</v>
      </c>
      <c r="BE604" s="13">
        <f t="shared" si="20"/>
        <v>0.02730200382</v>
      </c>
      <c r="BF604" s="18">
        <f t="shared" si="21"/>
        <v>2.94594932</v>
      </c>
      <c r="BG604" s="18">
        <f t="shared" si="22"/>
        <v>1.69766571</v>
      </c>
      <c r="BH604" s="14">
        <f t="shared" si="23"/>
        <v>31.95606042</v>
      </c>
      <c r="BI604" s="14">
        <f t="shared" si="24"/>
        <v>26.16402447</v>
      </c>
      <c r="BJ604" s="14">
        <f t="shared" si="25"/>
        <v>61.0660342</v>
      </c>
      <c r="BK604" s="14">
        <f t="shared" si="26"/>
        <v>53.77605792</v>
      </c>
      <c r="BL604" s="14">
        <f t="shared" si="27"/>
        <v>7.289976283</v>
      </c>
      <c r="BM604" s="19">
        <v>59.0</v>
      </c>
      <c r="BN604" s="19">
        <v>34.0</v>
      </c>
      <c r="BO604" s="26">
        <v>581.0</v>
      </c>
      <c r="BP604" s="26">
        <v>490.0</v>
      </c>
      <c r="BQ604" s="19">
        <v>259.0</v>
      </c>
      <c r="BR604" s="19">
        <v>240.0</v>
      </c>
      <c r="BS604" s="19">
        <v>324.0</v>
      </c>
      <c r="BT604" s="19">
        <v>313.0</v>
      </c>
      <c r="BU604" s="19">
        <v>583.0</v>
      </c>
      <c r="BV604" s="19">
        <v>491.0</v>
      </c>
      <c r="BW604" s="13">
        <f t="shared" si="28"/>
        <v>0.54283054</v>
      </c>
      <c r="BX604" s="14">
        <v>3.85</v>
      </c>
      <c r="BY604" s="29">
        <f t="shared" si="29"/>
        <v>4.958219526</v>
      </c>
      <c r="BZ604" s="18">
        <f t="shared" si="30"/>
        <v>2.519156083</v>
      </c>
      <c r="CA604" s="18">
        <f t="shared" si="31"/>
        <v>1.920856513</v>
      </c>
      <c r="CB604" s="14">
        <f t="shared" si="32"/>
        <v>29.94646793</v>
      </c>
      <c r="CC604" s="14">
        <f t="shared" si="33"/>
        <v>27.53752493</v>
      </c>
      <c r="CD604" s="14">
        <f t="shared" si="34"/>
        <v>56.17718064</v>
      </c>
      <c r="CE604" s="14">
        <f t="shared" si="35"/>
        <v>54.36653721</v>
      </c>
      <c r="CF604" s="14">
        <f t="shared" si="36"/>
        <v>5.479332848</v>
      </c>
      <c r="CG604" s="7">
        <v>3810.8</v>
      </c>
      <c r="CH604" s="7">
        <v>160.0</v>
      </c>
      <c r="CI604" s="7">
        <v>122.0</v>
      </c>
      <c r="CJ604" s="26">
        <v>1742.0</v>
      </c>
      <c r="CK604" s="7">
        <v>1627.0</v>
      </c>
      <c r="CL604" s="7">
        <v>726.0</v>
      </c>
      <c r="CM604" s="7">
        <v>745.0</v>
      </c>
      <c r="CN604" s="7">
        <v>940.0</v>
      </c>
      <c r="CO604" s="7">
        <v>959.0</v>
      </c>
      <c r="CP604" s="19">
        <v>16.0</v>
      </c>
      <c r="CQ604" s="19">
        <v>16.0</v>
      </c>
      <c r="CR604" s="26">
        <f t="shared" si="37"/>
        <v>0</v>
      </c>
      <c r="CS604" s="18">
        <f t="shared" si="38"/>
        <v>0.7591033092</v>
      </c>
      <c r="CT604" s="18">
        <f t="shared" si="39"/>
        <v>0.7591033092</v>
      </c>
      <c r="CU604" s="18">
        <f t="shared" si="40"/>
        <v>0</v>
      </c>
      <c r="CV604" s="30">
        <v>51.83</v>
      </c>
      <c r="CW604" s="30">
        <v>42.6</v>
      </c>
      <c r="CX604" s="30">
        <v>41.94</v>
      </c>
      <c r="CY604" s="30">
        <v>28.99</v>
      </c>
      <c r="CZ604" s="30">
        <v>41.91</v>
      </c>
      <c r="DA604" s="30">
        <v>52.45</v>
      </c>
      <c r="DB604" s="7">
        <v>0.0</v>
      </c>
      <c r="DC604" s="7">
        <v>0.0</v>
      </c>
      <c r="DD604" s="13" t="str">
        <f t="shared" si="41"/>
        <v> </v>
      </c>
      <c r="DE604" s="7">
        <v>0.0</v>
      </c>
      <c r="DF604" s="7">
        <v>0.0</v>
      </c>
      <c r="DG604" s="7">
        <v>0.0</v>
      </c>
      <c r="DH604" s="7">
        <v>0.0</v>
      </c>
      <c r="DI604" s="7">
        <v>0.0</v>
      </c>
      <c r="DJ604" s="8" t="s">
        <v>4873</v>
      </c>
      <c r="DK604" s="7" t="s">
        <v>4874</v>
      </c>
    </row>
    <row r="605" ht="12.75" customHeight="1">
      <c r="A605" s="7" t="s">
        <v>2686</v>
      </c>
      <c r="B605" s="7" t="s">
        <v>2687</v>
      </c>
      <c r="C605" s="8" t="s">
        <v>274</v>
      </c>
      <c r="D605" s="9" t="s">
        <v>255</v>
      </c>
      <c r="E605" s="7">
        <v>48.0</v>
      </c>
      <c r="F605" s="7">
        <v>3.0</v>
      </c>
      <c r="G605" s="7">
        <v>6.0</v>
      </c>
      <c r="H605" s="24">
        <f t="shared" si="1"/>
        <v>9</v>
      </c>
      <c r="I605" s="25">
        <f t="shared" si="2"/>
        <v>0.8997500694</v>
      </c>
      <c r="J605" s="19">
        <v>3.0</v>
      </c>
      <c r="K605" s="19">
        <v>6.0</v>
      </c>
      <c r="L605" s="19">
        <v>0.0</v>
      </c>
      <c r="M605" s="19">
        <v>81.0</v>
      </c>
      <c r="N605" s="19">
        <v>31.0</v>
      </c>
      <c r="O605" s="19">
        <v>21.0</v>
      </c>
      <c r="P605" s="19">
        <v>90.0</v>
      </c>
      <c r="Q605" s="10">
        <f t="shared" si="3"/>
        <v>0.03703703704</v>
      </c>
      <c r="R605" s="10">
        <f t="shared" si="4"/>
        <v>0.02255639098</v>
      </c>
      <c r="S605" s="7">
        <v>36010.0</v>
      </c>
      <c r="T605" s="14">
        <f t="shared" si="5"/>
        <v>12.50347222</v>
      </c>
      <c r="U605" s="14">
        <v>592.08</v>
      </c>
      <c r="V605" s="14">
        <f t="shared" si="6"/>
        <v>12.335</v>
      </c>
      <c r="W605" s="14">
        <v>1726.7</v>
      </c>
      <c r="X605" s="14">
        <f t="shared" si="7"/>
        <v>35.97291667</v>
      </c>
      <c r="Y605" s="13">
        <f t="shared" si="8"/>
        <v>0.2553411708</v>
      </c>
      <c r="Z605" s="12">
        <f t="shared" si="9"/>
        <v>138.4285714</v>
      </c>
      <c r="AA605" s="19">
        <v>16.0</v>
      </c>
      <c r="AB605" s="19">
        <v>44.0</v>
      </c>
      <c r="AC605" s="19">
        <v>67.0</v>
      </c>
      <c r="AD605" s="19">
        <v>4.0</v>
      </c>
      <c r="AE605" s="19">
        <v>7.0</v>
      </c>
      <c r="AF605" s="10">
        <f t="shared" si="10"/>
        <v>0.2142857143</v>
      </c>
      <c r="AG605" s="10">
        <f t="shared" si="11"/>
        <v>0.4285714286</v>
      </c>
      <c r="AH605" s="10">
        <f t="shared" si="12"/>
        <v>0.6428571429</v>
      </c>
      <c r="AI605" s="19">
        <v>188.0</v>
      </c>
      <c r="AJ605" s="13">
        <f t="shared" si="13"/>
        <v>0.3286713287</v>
      </c>
      <c r="AK605" s="19">
        <v>197.0</v>
      </c>
      <c r="AL605" s="13">
        <f t="shared" si="14"/>
        <v>0.3444055944</v>
      </c>
      <c r="AM605" s="19">
        <v>187.0</v>
      </c>
      <c r="AN605" s="13">
        <f t="shared" si="15"/>
        <v>0.3269230769</v>
      </c>
      <c r="AO605" s="13">
        <f t="shared" si="16"/>
        <v>0.4883116883</v>
      </c>
      <c r="AP605" s="8">
        <v>9.0</v>
      </c>
      <c r="AQ605" s="14">
        <v>-0.19</v>
      </c>
      <c r="AR605" s="19">
        <v>17.33</v>
      </c>
      <c r="AS605" s="26">
        <v>9.0</v>
      </c>
      <c r="AT605" s="27">
        <v>0.323</v>
      </c>
      <c r="AU605" s="8">
        <v>9.0</v>
      </c>
      <c r="AV605" s="27">
        <v>-0.357</v>
      </c>
      <c r="AW605" s="19">
        <v>49.82</v>
      </c>
      <c r="AX605" s="19">
        <v>18.18</v>
      </c>
      <c r="AY605" s="27">
        <v>0.153</v>
      </c>
      <c r="AZ605" s="27">
        <v>3.5789999999999997</v>
      </c>
      <c r="BA605" s="19">
        <v>52.39</v>
      </c>
      <c r="BB605" s="13">
        <f t="shared" si="17"/>
        <v>0.04334365325</v>
      </c>
      <c r="BC605" s="28">
        <f t="shared" si="18"/>
        <v>0.9227941176</v>
      </c>
      <c r="BD605" s="26">
        <f t="shared" si="19"/>
        <v>966.1377709</v>
      </c>
      <c r="BE605" s="13">
        <f t="shared" si="20"/>
        <v>-0.0338622291</v>
      </c>
      <c r="BF605" s="18">
        <f t="shared" si="21"/>
        <v>1.418727199</v>
      </c>
      <c r="BG605" s="18">
        <f t="shared" si="22"/>
        <v>2.128090799</v>
      </c>
      <c r="BH605" s="14">
        <f t="shared" si="23"/>
        <v>32.73206323</v>
      </c>
      <c r="BI605" s="14">
        <f t="shared" si="24"/>
        <v>27.56384272</v>
      </c>
      <c r="BJ605" s="14">
        <f t="shared" si="25"/>
        <v>59.18119173</v>
      </c>
      <c r="BK605" s="14">
        <f t="shared" si="26"/>
        <v>48.43940008</v>
      </c>
      <c r="BL605" s="14">
        <f t="shared" si="27"/>
        <v>10.74179165</v>
      </c>
      <c r="BM605" s="19">
        <v>14.0</v>
      </c>
      <c r="BN605" s="19">
        <v>21.0</v>
      </c>
      <c r="BO605" s="26">
        <v>309.0</v>
      </c>
      <c r="BP605" s="26">
        <v>251.0</v>
      </c>
      <c r="BQ605" s="19">
        <v>115.0</v>
      </c>
      <c r="BR605" s="19">
        <v>87.0</v>
      </c>
      <c r="BS605" s="19">
        <v>146.0</v>
      </c>
      <c r="BT605" s="19">
        <v>119.0</v>
      </c>
      <c r="BU605" s="19">
        <v>276.0</v>
      </c>
      <c r="BV605" s="19">
        <v>251.0</v>
      </c>
      <c r="BW605" s="13">
        <f t="shared" si="28"/>
        <v>0.5237191651</v>
      </c>
      <c r="BX605" s="14">
        <v>2.07</v>
      </c>
      <c r="BY605" s="29">
        <f t="shared" si="29"/>
        <v>6.99631113</v>
      </c>
      <c r="BZ605" s="18">
        <f t="shared" si="30"/>
        <v>1.915926498</v>
      </c>
      <c r="CA605" s="18">
        <f t="shared" si="31"/>
        <v>2.200726383</v>
      </c>
      <c r="CB605" s="14">
        <f t="shared" si="32"/>
        <v>29.72275162</v>
      </c>
      <c r="CC605" s="14">
        <f t="shared" si="33"/>
        <v>28.11751591</v>
      </c>
      <c r="CD605" s="14">
        <f t="shared" si="34"/>
        <v>55.35474126</v>
      </c>
      <c r="CE605" s="14">
        <f t="shared" si="35"/>
        <v>51.73001546</v>
      </c>
      <c r="CF605" s="14">
        <f t="shared" si="36"/>
        <v>7.117065842</v>
      </c>
      <c r="CG605" s="7">
        <v>2317.416667</v>
      </c>
      <c r="CH605" s="7">
        <v>74.0</v>
      </c>
      <c r="CI605" s="7">
        <v>85.0</v>
      </c>
      <c r="CJ605" s="26">
        <v>1074.0</v>
      </c>
      <c r="CK605" s="7">
        <v>1001.0</v>
      </c>
      <c r="CL605" s="7">
        <v>425.0</v>
      </c>
      <c r="CM605" s="7">
        <v>403.0</v>
      </c>
      <c r="CN605" s="7">
        <v>565.0</v>
      </c>
      <c r="CO605" s="7">
        <v>509.0</v>
      </c>
      <c r="CP605" s="19">
        <v>4.0</v>
      </c>
      <c r="CQ605" s="19">
        <v>11.0</v>
      </c>
      <c r="CR605" s="26">
        <f t="shared" si="37"/>
        <v>7</v>
      </c>
      <c r="CS605" s="18">
        <f t="shared" si="38"/>
        <v>0.3998889197</v>
      </c>
      <c r="CT605" s="18">
        <f t="shared" si="39"/>
        <v>1.099694529</v>
      </c>
      <c r="CU605" s="18">
        <f t="shared" si="40"/>
        <v>0.6998056096</v>
      </c>
      <c r="CV605" s="30">
        <v>25.26</v>
      </c>
      <c r="CW605" s="30">
        <v>22.45</v>
      </c>
      <c r="CX605" s="30">
        <v>21.36</v>
      </c>
      <c r="CY605" s="30">
        <v>18.59</v>
      </c>
      <c r="CZ605" s="30">
        <v>23.21</v>
      </c>
      <c r="DA605" s="30">
        <v>22.33</v>
      </c>
      <c r="DB605" s="7">
        <v>0.0</v>
      </c>
      <c r="DC605" s="7">
        <v>2.0</v>
      </c>
      <c r="DD605" s="13">
        <f t="shared" si="41"/>
        <v>0</v>
      </c>
      <c r="DE605" s="7">
        <v>-0.01</v>
      </c>
      <c r="DF605" s="7">
        <v>-0.48</v>
      </c>
      <c r="DG605" s="7">
        <v>2.0</v>
      </c>
      <c r="DH605" s="7">
        <v>0.0</v>
      </c>
      <c r="DI605" s="7">
        <v>0.0</v>
      </c>
      <c r="DJ605" s="9" t="s">
        <v>4875</v>
      </c>
      <c r="DK605" s="7" t="s">
        <v>4876</v>
      </c>
    </row>
    <row r="606" ht="12.75" customHeight="1">
      <c r="A606" s="7" t="s">
        <v>1103</v>
      </c>
      <c r="B606" s="7" t="s">
        <v>2690</v>
      </c>
      <c r="C606" s="8" t="s">
        <v>206</v>
      </c>
      <c r="D606" s="9" t="s">
        <v>159</v>
      </c>
      <c r="E606" s="7">
        <v>82.0</v>
      </c>
      <c r="F606" s="7">
        <v>21.0</v>
      </c>
      <c r="G606" s="7">
        <v>25.0</v>
      </c>
      <c r="H606" s="24">
        <f t="shared" si="1"/>
        <v>46</v>
      </c>
      <c r="I606" s="25">
        <f t="shared" si="2"/>
        <v>2.334334165</v>
      </c>
      <c r="J606" s="19">
        <v>17.0</v>
      </c>
      <c r="K606" s="19">
        <v>13.0</v>
      </c>
      <c r="L606" s="19">
        <v>8.0</v>
      </c>
      <c r="M606" s="19">
        <v>208.0</v>
      </c>
      <c r="N606" s="19">
        <v>83.0</v>
      </c>
      <c r="O606" s="19">
        <v>81.0</v>
      </c>
      <c r="P606" s="19">
        <v>196.0</v>
      </c>
      <c r="Q606" s="10">
        <f t="shared" si="3"/>
        <v>0.1009615385</v>
      </c>
      <c r="R606" s="10">
        <f t="shared" si="4"/>
        <v>0.0564516129</v>
      </c>
      <c r="S606" s="7">
        <v>70941.0</v>
      </c>
      <c r="T606" s="14">
        <f t="shared" si="5"/>
        <v>14.41890244</v>
      </c>
      <c r="U606" s="14">
        <v>1101.23</v>
      </c>
      <c r="V606" s="14">
        <f t="shared" si="6"/>
        <v>13.42963415</v>
      </c>
      <c r="W606" s="14">
        <v>2814.48</v>
      </c>
      <c r="X606" s="14">
        <f t="shared" si="7"/>
        <v>34.32292683</v>
      </c>
      <c r="Y606" s="13">
        <f t="shared" si="8"/>
        <v>0.2812337992</v>
      </c>
      <c r="Z606" s="12">
        <f t="shared" si="9"/>
        <v>172.9795918</v>
      </c>
      <c r="AA606" s="19">
        <v>32.0</v>
      </c>
      <c r="AB606" s="19">
        <v>88.0</v>
      </c>
      <c r="AC606" s="19">
        <v>127.0</v>
      </c>
      <c r="AD606" s="19">
        <v>27.0</v>
      </c>
      <c r="AE606" s="19">
        <v>26.0</v>
      </c>
      <c r="AF606" s="10">
        <f t="shared" si="10"/>
        <v>0.3469387755</v>
      </c>
      <c r="AG606" s="10">
        <f t="shared" si="11"/>
        <v>0.4285714286</v>
      </c>
      <c r="AH606" s="10">
        <f t="shared" si="12"/>
        <v>0.7755102041</v>
      </c>
      <c r="AI606" s="19">
        <v>438.0</v>
      </c>
      <c r="AJ606" s="13">
        <f t="shared" si="13"/>
        <v>0.3625827815</v>
      </c>
      <c r="AK606" s="19">
        <v>329.0</v>
      </c>
      <c r="AL606" s="13">
        <f t="shared" si="14"/>
        <v>0.2723509934</v>
      </c>
      <c r="AM606" s="19">
        <v>441.0</v>
      </c>
      <c r="AN606" s="13">
        <f t="shared" si="15"/>
        <v>0.3650662252</v>
      </c>
      <c r="AO606" s="13">
        <f t="shared" si="16"/>
        <v>0.5710560626</v>
      </c>
      <c r="AP606" s="8">
        <v>13.0</v>
      </c>
      <c r="AQ606" s="14">
        <v>11.9</v>
      </c>
      <c r="AR606" s="19">
        <v>17.88</v>
      </c>
      <c r="AS606" s="26">
        <v>1.0</v>
      </c>
      <c r="AT606" s="27">
        <v>0.6950000000000001</v>
      </c>
      <c r="AU606" s="8">
        <v>3.0</v>
      </c>
      <c r="AV606" s="27">
        <v>0.007</v>
      </c>
      <c r="AW606" s="19">
        <v>50.16</v>
      </c>
      <c r="AX606" s="19">
        <v>18.37</v>
      </c>
      <c r="AY606" s="27">
        <v>2.172</v>
      </c>
      <c r="AZ606" s="27">
        <v>5.568</v>
      </c>
      <c r="BA606" s="19">
        <v>52.02</v>
      </c>
      <c r="BB606" s="13">
        <f t="shared" si="17"/>
        <v>0.07515337423</v>
      </c>
      <c r="BC606" s="28">
        <f t="shared" si="18"/>
        <v>0.9051233397</v>
      </c>
      <c r="BD606" s="26">
        <f t="shared" si="19"/>
        <v>980.2767139</v>
      </c>
      <c r="BE606" s="13">
        <f t="shared" si="20"/>
        <v>-0.01972328611</v>
      </c>
      <c r="BF606" s="18">
        <f t="shared" si="21"/>
        <v>2.669742016</v>
      </c>
      <c r="BG606" s="18">
        <f t="shared" si="22"/>
        <v>2.724226547</v>
      </c>
      <c r="BH606" s="14">
        <f t="shared" si="23"/>
        <v>35.52391417</v>
      </c>
      <c r="BI606" s="14">
        <f t="shared" si="24"/>
        <v>28.7133478</v>
      </c>
      <c r="BJ606" s="14">
        <f t="shared" si="25"/>
        <v>65.32695259</v>
      </c>
      <c r="BK606" s="14">
        <f t="shared" si="26"/>
        <v>52.41411876</v>
      </c>
      <c r="BL606" s="14">
        <f t="shared" si="27"/>
        <v>12.91283383</v>
      </c>
      <c r="BM606" s="19">
        <v>49.0</v>
      </c>
      <c r="BN606" s="19">
        <v>50.0</v>
      </c>
      <c r="BO606" s="26">
        <v>603.0</v>
      </c>
      <c r="BP606" s="26">
        <v>477.0</v>
      </c>
      <c r="BQ606" s="19">
        <v>232.0</v>
      </c>
      <c r="BR606" s="19">
        <v>174.0</v>
      </c>
      <c r="BS606" s="19">
        <v>315.0</v>
      </c>
      <c r="BT606" s="19">
        <v>261.0</v>
      </c>
      <c r="BU606" s="19">
        <v>535.0</v>
      </c>
      <c r="BV606" s="19">
        <v>477.0</v>
      </c>
      <c r="BW606" s="13">
        <f t="shared" si="28"/>
        <v>0.5286561265</v>
      </c>
      <c r="BX606" s="14">
        <v>4.94</v>
      </c>
      <c r="BY606" s="29">
        <f t="shared" si="29"/>
        <v>5.556488329</v>
      </c>
      <c r="BZ606" s="18">
        <f t="shared" si="30"/>
        <v>2.221390028</v>
      </c>
      <c r="CA606" s="18">
        <f t="shared" si="31"/>
        <v>2.313309616</v>
      </c>
      <c r="CB606" s="14">
        <f t="shared" si="32"/>
        <v>30.30282397</v>
      </c>
      <c r="CC606" s="14">
        <f t="shared" si="33"/>
        <v>28.69423119</v>
      </c>
      <c r="CD606" s="14">
        <f t="shared" si="34"/>
        <v>56.62246582</v>
      </c>
      <c r="CE606" s="14">
        <f t="shared" si="35"/>
        <v>53.28272082</v>
      </c>
      <c r="CF606" s="14">
        <f t="shared" si="36"/>
        <v>9.573088823</v>
      </c>
      <c r="CG606" s="7">
        <v>3916.466667</v>
      </c>
      <c r="CH606" s="7">
        <v>145.0</v>
      </c>
      <c r="CI606" s="7">
        <v>151.0</v>
      </c>
      <c r="CJ606" s="26">
        <v>1833.0</v>
      </c>
      <c r="CK606" s="7">
        <v>1722.0</v>
      </c>
      <c r="CL606" s="7">
        <v>706.0</v>
      </c>
      <c r="CM606" s="7">
        <v>676.0</v>
      </c>
      <c r="CN606" s="7">
        <v>1012.0</v>
      </c>
      <c r="CO606" s="7">
        <v>929.0</v>
      </c>
      <c r="CP606" s="19">
        <v>11.0</v>
      </c>
      <c r="CQ606" s="19">
        <v>12.0</v>
      </c>
      <c r="CR606" s="26">
        <f t="shared" si="37"/>
        <v>1</v>
      </c>
      <c r="CS606" s="18">
        <f t="shared" si="38"/>
        <v>0.5582103438</v>
      </c>
      <c r="CT606" s="18">
        <f t="shared" si="39"/>
        <v>0.6089567387</v>
      </c>
      <c r="CU606" s="18">
        <f t="shared" si="40"/>
        <v>0.05074639489</v>
      </c>
      <c r="CV606" s="30">
        <v>51.29</v>
      </c>
      <c r="CW606" s="30">
        <v>44.16</v>
      </c>
      <c r="CX606" s="30">
        <v>22.69</v>
      </c>
      <c r="CY606" s="30">
        <v>53.77</v>
      </c>
      <c r="CZ606" s="30">
        <v>41.62</v>
      </c>
      <c r="DA606" s="30">
        <v>42.1</v>
      </c>
      <c r="DB606" s="7">
        <v>5.0</v>
      </c>
      <c r="DC606" s="7">
        <v>6.0</v>
      </c>
      <c r="DD606" s="13">
        <f t="shared" si="41"/>
        <v>0.4545454545</v>
      </c>
      <c r="DE606" s="7">
        <v>-0.02</v>
      </c>
      <c r="DF606" s="7">
        <v>0.03</v>
      </c>
      <c r="DG606" s="7">
        <v>5.0</v>
      </c>
      <c r="DH606" s="7">
        <v>3.0</v>
      </c>
      <c r="DI606" s="7">
        <v>1.0</v>
      </c>
      <c r="DJ606" s="8" t="s">
        <v>4877</v>
      </c>
      <c r="DK606" s="7" t="s">
        <v>4878</v>
      </c>
    </row>
    <row r="607" ht="12.75" customHeight="1">
      <c r="A607" s="7" t="s">
        <v>2692</v>
      </c>
      <c r="B607" s="7" t="s">
        <v>2693</v>
      </c>
      <c r="C607" s="8" t="s">
        <v>542</v>
      </c>
      <c r="D607" s="9" t="s">
        <v>150</v>
      </c>
      <c r="E607" s="7">
        <v>82.0</v>
      </c>
      <c r="F607" s="7">
        <v>11.0</v>
      </c>
      <c r="G607" s="7">
        <v>21.0</v>
      </c>
      <c r="H607" s="24">
        <f t="shared" si="1"/>
        <v>32</v>
      </c>
      <c r="I607" s="25">
        <f t="shared" si="2"/>
        <v>1.700745553</v>
      </c>
      <c r="J607" s="19">
        <v>8.0</v>
      </c>
      <c r="K607" s="19">
        <v>11.0</v>
      </c>
      <c r="L607" s="19">
        <v>7.0</v>
      </c>
      <c r="M607" s="19">
        <v>94.0</v>
      </c>
      <c r="N607" s="19">
        <v>29.0</v>
      </c>
      <c r="O607" s="19">
        <v>44.0</v>
      </c>
      <c r="P607" s="19">
        <v>107.0</v>
      </c>
      <c r="Q607" s="10">
        <f t="shared" si="3"/>
        <v>0.1170212766</v>
      </c>
      <c r="R607" s="10">
        <f t="shared" si="4"/>
        <v>0.06586826347</v>
      </c>
      <c r="S607" s="7">
        <v>67735.0</v>
      </c>
      <c r="T607" s="14">
        <f t="shared" si="5"/>
        <v>13.76727642</v>
      </c>
      <c r="U607" s="14">
        <v>1078.53</v>
      </c>
      <c r="V607" s="14">
        <f t="shared" si="6"/>
        <v>13.15280488</v>
      </c>
      <c r="W607" s="14">
        <v>2877.76</v>
      </c>
      <c r="X607" s="14">
        <f t="shared" si="7"/>
        <v>35.09463415</v>
      </c>
      <c r="Y607" s="13">
        <f t="shared" si="8"/>
        <v>0.2726114617</v>
      </c>
      <c r="Z607" s="12">
        <f t="shared" si="9"/>
        <v>126.5</v>
      </c>
      <c r="AA607" s="19">
        <v>40.0</v>
      </c>
      <c r="AB607" s="19">
        <v>150.0</v>
      </c>
      <c r="AC607" s="19">
        <v>105.0</v>
      </c>
      <c r="AD607" s="19">
        <v>30.0</v>
      </c>
      <c r="AE607" s="19">
        <v>23.0</v>
      </c>
      <c r="AF607" s="10">
        <f t="shared" si="10"/>
        <v>0.1904761905</v>
      </c>
      <c r="AG607" s="10">
        <f t="shared" si="11"/>
        <v>0.4285714286</v>
      </c>
      <c r="AH607" s="10">
        <f t="shared" si="12"/>
        <v>0.619047619</v>
      </c>
      <c r="AI607" s="19">
        <v>237.0</v>
      </c>
      <c r="AJ607" s="13">
        <f t="shared" si="13"/>
        <v>0.2210820896</v>
      </c>
      <c r="AK607" s="19">
        <v>431.0</v>
      </c>
      <c r="AL607" s="13">
        <f t="shared" si="14"/>
        <v>0.4020522388</v>
      </c>
      <c r="AM607" s="19">
        <v>404.0</v>
      </c>
      <c r="AN607" s="13">
        <f t="shared" si="15"/>
        <v>0.3768656716</v>
      </c>
      <c r="AO607" s="13">
        <f t="shared" si="16"/>
        <v>0.3547904192</v>
      </c>
      <c r="AP607" s="8">
        <v>2.0</v>
      </c>
      <c r="AQ607" s="14">
        <v>-19.25</v>
      </c>
      <c r="AR607" s="19">
        <v>17.63</v>
      </c>
      <c r="AS607" s="26">
        <v>5.0</v>
      </c>
      <c r="AT607" s="27">
        <v>1.332</v>
      </c>
      <c r="AU607" s="8">
        <v>1.0</v>
      </c>
      <c r="AV607" s="27">
        <v>1.114</v>
      </c>
      <c r="AW607" s="19">
        <v>50.34</v>
      </c>
      <c r="AX607" s="19">
        <v>17.92</v>
      </c>
      <c r="AY607" s="27">
        <v>-0.026000000000000002</v>
      </c>
      <c r="AZ607" s="27">
        <v>-5.816</v>
      </c>
      <c r="BA607" s="19">
        <v>48.55</v>
      </c>
      <c r="BB607" s="13">
        <f t="shared" si="17"/>
        <v>0.08695652174</v>
      </c>
      <c r="BC607" s="28">
        <f t="shared" si="18"/>
        <v>0.9327272727</v>
      </c>
      <c r="BD607" s="26">
        <f t="shared" si="19"/>
        <v>1019.683794</v>
      </c>
      <c r="BE607" s="13">
        <f t="shared" si="20"/>
        <v>0.01968379447</v>
      </c>
      <c r="BF607" s="18">
        <f t="shared" si="21"/>
        <v>2.336513588</v>
      </c>
      <c r="BG607" s="18">
        <f t="shared" si="22"/>
        <v>2.058357208</v>
      </c>
      <c r="BH607" s="14">
        <f t="shared" si="23"/>
        <v>26.86990626</v>
      </c>
      <c r="BI607" s="14">
        <f t="shared" si="24"/>
        <v>30.59720175</v>
      </c>
      <c r="BJ607" s="14">
        <f t="shared" si="25"/>
        <v>51.79271787</v>
      </c>
      <c r="BK607" s="14">
        <f t="shared" si="26"/>
        <v>58.52410225</v>
      </c>
      <c r="BL607" s="14">
        <f t="shared" si="27"/>
        <v>-6.731384384</v>
      </c>
      <c r="BM607" s="19">
        <v>42.0</v>
      </c>
      <c r="BN607" s="19">
        <v>37.0</v>
      </c>
      <c r="BO607" s="26">
        <v>441.0</v>
      </c>
      <c r="BP607" s="26">
        <v>513.0</v>
      </c>
      <c r="BQ607" s="19">
        <v>176.0</v>
      </c>
      <c r="BR607" s="19">
        <v>215.0</v>
      </c>
      <c r="BS607" s="19">
        <v>272.0</v>
      </c>
      <c r="BT607" s="19">
        <v>287.0</v>
      </c>
      <c r="BU607" s="19">
        <v>437.0</v>
      </c>
      <c r="BV607" s="19">
        <v>524.0</v>
      </c>
      <c r="BW607" s="13">
        <f t="shared" si="28"/>
        <v>0.4547346514</v>
      </c>
      <c r="BX607" s="14">
        <v>-0.94</v>
      </c>
      <c r="BY607" s="29">
        <f t="shared" si="29"/>
        <v>3.593645556</v>
      </c>
      <c r="BZ607" s="18">
        <f t="shared" si="30"/>
        <v>2.237348328</v>
      </c>
      <c r="CA607" s="18">
        <f t="shared" si="31"/>
        <v>2.222128271</v>
      </c>
      <c r="CB607" s="14">
        <f t="shared" si="32"/>
        <v>27.44176214</v>
      </c>
      <c r="CC607" s="14">
        <f t="shared" si="33"/>
        <v>31.77947829</v>
      </c>
      <c r="CD607" s="14">
        <f t="shared" si="34"/>
        <v>52.57007567</v>
      </c>
      <c r="CE607" s="14">
        <f t="shared" si="35"/>
        <v>58.03407601</v>
      </c>
      <c r="CF607" s="14">
        <f t="shared" si="36"/>
        <v>-1.267384047</v>
      </c>
      <c r="CG607" s="7">
        <v>3942.166667</v>
      </c>
      <c r="CH607" s="7">
        <v>147.0</v>
      </c>
      <c r="CI607" s="7">
        <v>146.0</v>
      </c>
      <c r="CJ607" s="26">
        <v>1656.0</v>
      </c>
      <c r="CK607" s="7">
        <v>1942.0</v>
      </c>
      <c r="CL607" s="7">
        <v>707.0</v>
      </c>
      <c r="CM607" s="7">
        <v>768.0</v>
      </c>
      <c r="CN607" s="7">
        <v>944.0</v>
      </c>
      <c r="CO607" s="7">
        <v>957.0</v>
      </c>
      <c r="CP607" s="19">
        <v>7.0</v>
      </c>
      <c r="CQ607" s="19">
        <v>13.0</v>
      </c>
      <c r="CR607" s="26">
        <f t="shared" si="37"/>
        <v>6</v>
      </c>
      <c r="CS607" s="18">
        <f t="shared" si="38"/>
        <v>0.3720380896</v>
      </c>
      <c r="CT607" s="18">
        <f t="shared" si="39"/>
        <v>0.6909278807</v>
      </c>
      <c r="CU607" s="18">
        <f t="shared" si="40"/>
        <v>0.3188897911</v>
      </c>
      <c r="CV607" s="30">
        <v>36.64</v>
      </c>
      <c r="CW607" s="30">
        <v>43.86</v>
      </c>
      <c r="CX607" s="30">
        <v>37.08</v>
      </c>
      <c r="CY607" s="30">
        <v>54.02</v>
      </c>
      <c r="CZ607" s="30">
        <v>35.8</v>
      </c>
      <c r="DA607" s="30">
        <v>47.02</v>
      </c>
      <c r="DB607" s="7">
        <v>485.0</v>
      </c>
      <c r="DC607" s="7">
        <v>410.0</v>
      </c>
      <c r="DD607" s="13">
        <f t="shared" si="41"/>
        <v>0.5418994413</v>
      </c>
      <c r="DE607" s="7">
        <v>0.1</v>
      </c>
      <c r="DF607" s="7">
        <v>20.4</v>
      </c>
      <c r="DG607" s="7">
        <v>180.0</v>
      </c>
      <c r="DH607" s="7">
        <v>325.0</v>
      </c>
      <c r="DI607" s="7">
        <v>343.0</v>
      </c>
      <c r="DJ607" s="8" t="s">
        <v>4879</v>
      </c>
      <c r="DK607" s="7" t="s">
        <v>4880</v>
      </c>
    </row>
    <row r="608" ht="12.75" customHeight="1">
      <c r="A608" s="7" t="s">
        <v>785</v>
      </c>
      <c r="B608" s="7" t="s">
        <v>2697</v>
      </c>
      <c r="C608" s="8" t="s">
        <v>610</v>
      </c>
      <c r="D608" s="9" t="s">
        <v>159</v>
      </c>
      <c r="E608" s="7">
        <v>12.0</v>
      </c>
      <c r="F608" s="7">
        <v>0.0</v>
      </c>
      <c r="G608" s="7">
        <v>0.0</v>
      </c>
      <c r="H608" s="24">
        <f t="shared" si="1"/>
        <v>0</v>
      </c>
      <c r="I608" s="25">
        <f t="shared" si="2"/>
        <v>0</v>
      </c>
      <c r="J608" s="19">
        <v>0.0</v>
      </c>
      <c r="K608" s="19">
        <v>0.0</v>
      </c>
      <c r="L608" s="19">
        <v>0.0</v>
      </c>
      <c r="M608" s="19">
        <v>11.0</v>
      </c>
      <c r="N608" s="19">
        <v>2.0</v>
      </c>
      <c r="O608" s="19">
        <v>3.0</v>
      </c>
      <c r="P608" s="19">
        <v>10.0</v>
      </c>
      <c r="Q608" s="10">
        <f t="shared" si="3"/>
        <v>0</v>
      </c>
      <c r="R608" s="10">
        <f t="shared" si="4"/>
        <v>0</v>
      </c>
      <c r="S608" s="7">
        <v>7000.0</v>
      </c>
      <c r="T608" s="14">
        <f t="shared" si="5"/>
        <v>9.722222222</v>
      </c>
      <c r="U608" s="14">
        <v>116.18</v>
      </c>
      <c r="V608" s="14">
        <f t="shared" si="6"/>
        <v>9.681666667</v>
      </c>
      <c r="W608" s="14">
        <v>469.21</v>
      </c>
      <c r="X608" s="14">
        <f t="shared" si="7"/>
        <v>39.10083333</v>
      </c>
      <c r="Y608" s="13">
        <f t="shared" si="8"/>
        <v>0.1984659799</v>
      </c>
      <c r="Z608" s="12">
        <f t="shared" si="9"/>
        <v>0</v>
      </c>
      <c r="AA608" s="19">
        <v>6.0</v>
      </c>
      <c r="AB608" s="19">
        <v>15.0</v>
      </c>
      <c r="AC608" s="19">
        <v>14.0</v>
      </c>
      <c r="AD608" s="19">
        <v>2.0</v>
      </c>
      <c r="AE608" s="19">
        <v>4.0</v>
      </c>
      <c r="AF608" s="10">
        <f t="shared" si="10"/>
        <v>0</v>
      </c>
      <c r="AG608" s="10">
        <f t="shared" si="11"/>
        <v>0</v>
      </c>
      <c r="AH608" s="10">
        <f t="shared" si="12"/>
        <v>0</v>
      </c>
      <c r="AI608" s="19">
        <v>14.0</v>
      </c>
      <c r="AJ608" s="13">
        <f t="shared" si="13"/>
        <v>0.1458333333</v>
      </c>
      <c r="AK608" s="19">
        <v>43.0</v>
      </c>
      <c r="AL608" s="13">
        <f t="shared" si="14"/>
        <v>0.4479166667</v>
      </c>
      <c r="AM608" s="19">
        <v>39.0</v>
      </c>
      <c r="AN608" s="13">
        <f t="shared" si="15"/>
        <v>0.40625</v>
      </c>
      <c r="AO608" s="13">
        <f t="shared" si="16"/>
        <v>0.2456140351</v>
      </c>
      <c r="AP608" s="8">
        <v>2.0</v>
      </c>
      <c r="AQ608" s="14">
        <v>-33.86</v>
      </c>
      <c r="AR608" s="19">
        <v>16.73</v>
      </c>
      <c r="AS608" s="26">
        <v>13.0</v>
      </c>
      <c r="AT608" s="27">
        <v>0.15</v>
      </c>
      <c r="AU608" s="8">
        <v>11.0</v>
      </c>
      <c r="AV608" s="27">
        <v>0.226</v>
      </c>
      <c r="AW608" s="19">
        <v>50.06</v>
      </c>
      <c r="AX608" s="19">
        <v>16.68</v>
      </c>
      <c r="AY608" s="27">
        <v>-6.787</v>
      </c>
      <c r="AZ608" s="27">
        <v>-10.23</v>
      </c>
      <c r="BA608" s="19">
        <v>46.78</v>
      </c>
      <c r="BB608" s="13">
        <f t="shared" si="17"/>
        <v>0.04761904762</v>
      </c>
      <c r="BC608" s="28">
        <f t="shared" si="18"/>
        <v>0.9444444444</v>
      </c>
      <c r="BD608" s="26">
        <f t="shared" si="19"/>
        <v>992.0634921</v>
      </c>
      <c r="BE608" s="13">
        <f t="shared" si="20"/>
        <v>-0.007936507937</v>
      </c>
      <c r="BF608" s="18">
        <f t="shared" si="21"/>
        <v>1.032880014</v>
      </c>
      <c r="BG608" s="18">
        <f t="shared" si="22"/>
        <v>2.065760028</v>
      </c>
      <c r="BH608" s="14">
        <f t="shared" si="23"/>
        <v>21.69048029</v>
      </c>
      <c r="BI608" s="14">
        <f t="shared" si="24"/>
        <v>37.1836805</v>
      </c>
      <c r="BJ608" s="14">
        <f t="shared" si="25"/>
        <v>36.15080048</v>
      </c>
      <c r="BK608" s="14">
        <f t="shared" si="26"/>
        <v>67.1372009</v>
      </c>
      <c r="BL608" s="14">
        <f t="shared" si="27"/>
        <v>-30.98640041</v>
      </c>
      <c r="BM608" s="19">
        <v>2.0</v>
      </c>
      <c r="BN608" s="19">
        <v>4.0</v>
      </c>
      <c r="BO608" s="26">
        <v>40.0</v>
      </c>
      <c r="BP608" s="26">
        <v>68.0</v>
      </c>
      <c r="BQ608" s="19">
        <v>12.0</v>
      </c>
      <c r="BR608" s="19">
        <v>24.0</v>
      </c>
      <c r="BS608" s="19">
        <v>16.0</v>
      </c>
      <c r="BT608" s="19">
        <v>34.0</v>
      </c>
      <c r="BU608" s="19">
        <v>34.0</v>
      </c>
      <c r="BV608" s="19">
        <v>63.0</v>
      </c>
      <c r="BW608" s="13">
        <f t="shared" si="28"/>
        <v>0.3505154639</v>
      </c>
      <c r="BX608" s="14">
        <v>-16.41</v>
      </c>
      <c r="BY608" s="29">
        <f t="shared" si="29"/>
        <v>-14.51513726</v>
      </c>
      <c r="BZ608" s="18">
        <f t="shared" si="30"/>
        <v>2.570180197</v>
      </c>
      <c r="CA608" s="18">
        <f t="shared" si="31"/>
        <v>1.336493702</v>
      </c>
      <c r="CB608" s="14">
        <f t="shared" si="32"/>
        <v>28.58040379</v>
      </c>
      <c r="CC608" s="14">
        <f t="shared" si="33"/>
        <v>27.4495245</v>
      </c>
      <c r="CD608" s="14">
        <f t="shared" si="34"/>
        <v>53.04851926</v>
      </c>
      <c r="CE608" s="14">
        <f t="shared" si="35"/>
        <v>56.2355427</v>
      </c>
      <c r="CF608" s="14">
        <f t="shared" si="36"/>
        <v>-27.79937697</v>
      </c>
      <c r="CG608" s="7">
        <v>583.616667</v>
      </c>
      <c r="CH608" s="7">
        <v>25.0</v>
      </c>
      <c r="CI608" s="7">
        <v>13.0</v>
      </c>
      <c r="CJ608" s="26">
        <v>253.0</v>
      </c>
      <c r="CK608" s="7">
        <v>254.0</v>
      </c>
      <c r="CL608" s="7">
        <v>110.0</v>
      </c>
      <c r="CM608" s="7">
        <v>127.0</v>
      </c>
      <c r="CN608" s="7">
        <v>128.0</v>
      </c>
      <c r="CO608" s="7">
        <v>153.0</v>
      </c>
      <c r="CP608" s="19">
        <v>0.0</v>
      </c>
      <c r="CQ608" s="19">
        <v>2.0</v>
      </c>
      <c r="CR608" s="26">
        <f t="shared" si="37"/>
        <v>2</v>
      </c>
      <c r="CS608" s="18">
        <f t="shared" si="38"/>
        <v>0</v>
      </c>
      <c r="CT608" s="18">
        <f t="shared" si="39"/>
        <v>1.028571429</v>
      </c>
      <c r="CU608" s="18">
        <f t="shared" si="40"/>
        <v>1.028571429</v>
      </c>
      <c r="CV608" s="30">
        <v>3.74</v>
      </c>
      <c r="CW608" s="30">
        <v>5.53</v>
      </c>
      <c r="CX608" s="30">
        <v>4.03</v>
      </c>
      <c r="CY608" s="30">
        <v>1.12</v>
      </c>
      <c r="CZ608" s="30">
        <v>4.37</v>
      </c>
      <c r="DA608" s="30">
        <v>4.4</v>
      </c>
      <c r="DB608" s="7">
        <v>0.0</v>
      </c>
      <c r="DC608" s="7">
        <v>1.0</v>
      </c>
      <c r="DD608" s="13">
        <f t="shared" si="41"/>
        <v>0</v>
      </c>
      <c r="DE608" s="7">
        <v>0.01</v>
      </c>
      <c r="DF608" s="7">
        <v>-0.76</v>
      </c>
      <c r="DG608" s="7">
        <v>0.0</v>
      </c>
      <c r="DH608" s="7">
        <v>0.0</v>
      </c>
      <c r="DI608" s="7">
        <v>1.0</v>
      </c>
      <c r="DJ608" s="8" t="s">
        <v>4881</v>
      </c>
      <c r="DK608" s="7" t="s">
        <v>4882</v>
      </c>
    </row>
    <row r="609" ht="12.75" customHeight="1">
      <c r="A609" s="7" t="s">
        <v>2700</v>
      </c>
      <c r="B609" s="7" t="s">
        <v>2701</v>
      </c>
      <c r="C609" s="8" t="s">
        <v>860</v>
      </c>
      <c r="D609" s="9" t="s">
        <v>183</v>
      </c>
      <c r="E609" s="7">
        <v>63.0</v>
      </c>
      <c r="F609" s="7">
        <v>5.0</v>
      </c>
      <c r="G609" s="7">
        <v>6.0</v>
      </c>
      <c r="H609" s="24">
        <f t="shared" si="1"/>
        <v>11</v>
      </c>
      <c r="I609" s="25">
        <f t="shared" si="2"/>
        <v>1.131557892</v>
      </c>
      <c r="J609" s="19">
        <v>5.0</v>
      </c>
      <c r="K609" s="19">
        <v>3.0</v>
      </c>
      <c r="L609" s="19">
        <v>3.0</v>
      </c>
      <c r="M609" s="19">
        <v>66.0</v>
      </c>
      <c r="N609" s="19">
        <v>29.0</v>
      </c>
      <c r="O609" s="19">
        <v>30.0</v>
      </c>
      <c r="P609" s="19">
        <v>73.0</v>
      </c>
      <c r="Q609" s="10">
        <f t="shared" si="3"/>
        <v>0.07575757576</v>
      </c>
      <c r="R609" s="10">
        <f t="shared" si="4"/>
        <v>0.04</v>
      </c>
      <c r="S609" s="7">
        <v>34996.0</v>
      </c>
      <c r="T609" s="14">
        <f t="shared" si="5"/>
        <v>9.258201058</v>
      </c>
      <c r="U609" s="14">
        <v>575.42</v>
      </c>
      <c r="V609" s="14">
        <f t="shared" si="6"/>
        <v>9.133650794</v>
      </c>
      <c r="W609" s="14">
        <v>2469.94</v>
      </c>
      <c r="X609" s="14">
        <f t="shared" si="7"/>
        <v>39.20539683</v>
      </c>
      <c r="Y609" s="13">
        <f t="shared" si="8"/>
        <v>0.1889497465</v>
      </c>
      <c r="Z609" s="12">
        <f t="shared" si="9"/>
        <v>51.92307692</v>
      </c>
      <c r="AA609" s="19">
        <v>12.0</v>
      </c>
      <c r="AB609" s="19">
        <v>148.0</v>
      </c>
      <c r="AC609" s="19">
        <v>81.0</v>
      </c>
      <c r="AD609" s="19">
        <v>8.0</v>
      </c>
      <c r="AE609" s="19">
        <v>8.0</v>
      </c>
      <c r="AF609" s="10">
        <f t="shared" si="10"/>
        <v>0.3846153846</v>
      </c>
      <c r="AG609" s="10">
        <f t="shared" si="11"/>
        <v>0.4615384615</v>
      </c>
      <c r="AH609" s="10">
        <f t="shared" si="12"/>
        <v>0.8461538462</v>
      </c>
      <c r="AI609" s="19">
        <v>168.0</v>
      </c>
      <c r="AJ609" s="13">
        <f t="shared" si="13"/>
        <v>0.298401421</v>
      </c>
      <c r="AK609" s="19">
        <v>174.0</v>
      </c>
      <c r="AL609" s="13">
        <f t="shared" si="14"/>
        <v>0.3090586146</v>
      </c>
      <c r="AM609" s="19">
        <v>221.0</v>
      </c>
      <c r="AN609" s="13">
        <f t="shared" si="15"/>
        <v>0.3925399645</v>
      </c>
      <c r="AO609" s="13">
        <f t="shared" si="16"/>
        <v>0.4912280702</v>
      </c>
      <c r="AP609" s="8">
        <v>8.0</v>
      </c>
      <c r="AQ609" s="14">
        <v>0.63</v>
      </c>
      <c r="AR609" s="19">
        <v>16.99</v>
      </c>
      <c r="AS609" s="26">
        <v>10.0</v>
      </c>
      <c r="AT609" s="27">
        <v>-0.092</v>
      </c>
      <c r="AU609" s="8">
        <v>10.0</v>
      </c>
      <c r="AV609" s="27">
        <v>-0.849</v>
      </c>
      <c r="AW609" s="19">
        <v>49.61</v>
      </c>
      <c r="AX609" s="19">
        <v>17.04</v>
      </c>
      <c r="AY609" s="27">
        <v>-2.733</v>
      </c>
      <c r="AZ609" s="27">
        <v>-4.627</v>
      </c>
      <c r="BA609" s="19">
        <v>47.85</v>
      </c>
      <c r="BB609" s="13">
        <f t="shared" si="17"/>
        <v>0.05777777778</v>
      </c>
      <c r="BC609" s="28">
        <f t="shared" si="18"/>
        <v>0.924137931</v>
      </c>
      <c r="BD609" s="26">
        <f t="shared" si="19"/>
        <v>981.9157088</v>
      </c>
      <c r="BE609" s="13">
        <f t="shared" si="20"/>
        <v>-0.01808429119</v>
      </c>
      <c r="BF609" s="18">
        <f t="shared" si="21"/>
        <v>1.355531612</v>
      </c>
      <c r="BG609" s="18">
        <f t="shared" si="22"/>
        <v>2.293976574</v>
      </c>
      <c r="BH609" s="14">
        <f t="shared" si="23"/>
        <v>23.46112405</v>
      </c>
      <c r="BI609" s="14">
        <f t="shared" si="24"/>
        <v>30.23878211</v>
      </c>
      <c r="BJ609" s="14">
        <f t="shared" si="25"/>
        <v>46.50516145</v>
      </c>
      <c r="BK609" s="14">
        <f t="shared" si="26"/>
        <v>55.47252442</v>
      </c>
      <c r="BL609" s="14">
        <f t="shared" si="27"/>
        <v>-8.96736297</v>
      </c>
      <c r="BM609" s="19">
        <v>13.0</v>
      </c>
      <c r="BN609" s="19">
        <v>22.0</v>
      </c>
      <c r="BO609" s="26">
        <v>212.0</v>
      </c>
      <c r="BP609" s="26">
        <v>268.0</v>
      </c>
      <c r="BQ609" s="19">
        <v>89.0</v>
      </c>
      <c r="BR609" s="19">
        <v>120.0</v>
      </c>
      <c r="BS609" s="19">
        <v>132.0</v>
      </c>
      <c r="BT609" s="19">
        <v>122.0</v>
      </c>
      <c r="BU609" s="19">
        <v>207.0</v>
      </c>
      <c r="BV609" s="19">
        <v>248.0</v>
      </c>
      <c r="BW609" s="13">
        <f t="shared" si="28"/>
        <v>0.4549450549</v>
      </c>
      <c r="BX609" s="14">
        <v>-5.14</v>
      </c>
      <c r="BY609" s="29">
        <f t="shared" si="29"/>
        <v>-5.068836654</v>
      </c>
      <c r="BZ609" s="18">
        <f t="shared" si="30"/>
        <v>2.133847407</v>
      </c>
      <c r="CA609" s="18">
        <f t="shared" si="31"/>
        <v>2.73212238</v>
      </c>
      <c r="CB609" s="14">
        <f t="shared" si="32"/>
        <v>28.51777375</v>
      </c>
      <c r="CC609" s="14">
        <f t="shared" si="33"/>
        <v>29.87386369</v>
      </c>
      <c r="CD609" s="14">
        <f t="shared" si="34"/>
        <v>54.58262011</v>
      </c>
      <c r="CE609" s="14">
        <f t="shared" si="35"/>
        <v>56.01848005</v>
      </c>
      <c r="CF609" s="14">
        <f t="shared" si="36"/>
        <v>-7.531503032</v>
      </c>
      <c r="CG609" s="7">
        <v>3008.65</v>
      </c>
      <c r="CH609" s="7">
        <v>107.0</v>
      </c>
      <c r="CI609" s="7">
        <v>137.0</v>
      </c>
      <c r="CJ609" s="26">
        <v>1323.0</v>
      </c>
      <c r="CK609" s="7">
        <v>1361.0</v>
      </c>
      <c r="CL609" s="7">
        <v>559.0</v>
      </c>
      <c r="CM609" s="7">
        <v>601.0</v>
      </c>
      <c r="CN609" s="7">
        <v>748.0</v>
      </c>
      <c r="CO609" s="7">
        <v>710.0</v>
      </c>
      <c r="CP609" s="19">
        <v>4.0</v>
      </c>
      <c r="CQ609" s="19">
        <v>9.0</v>
      </c>
      <c r="CR609" s="26">
        <f t="shared" si="37"/>
        <v>5</v>
      </c>
      <c r="CS609" s="18">
        <f t="shared" si="38"/>
        <v>0.4114755972</v>
      </c>
      <c r="CT609" s="18">
        <f t="shared" si="39"/>
        <v>0.9258200937</v>
      </c>
      <c r="CU609" s="18">
        <f t="shared" si="40"/>
        <v>0.5143444965</v>
      </c>
      <c r="CV609" s="30">
        <v>16.18</v>
      </c>
      <c r="CW609" s="30">
        <v>22.44</v>
      </c>
      <c r="CX609" s="30">
        <v>15.53</v>
      </c>
      <c r="CY609" s="30">
        <v>30.85</v>
      </c>
      <c r="CZ609" s="30">
        <v>20.44</v>
      </c>
      <c r="DA609" s="30">
        <v>23.0</v>
      </c>
      <c r="DB609" s="7">
        <v>5.0</v>
      </c>
      <c r="DC609" s="7">
        <v>8.0</v>
      </c>
      <c r="DD609" s="13">
        <f t="shared" si="41"/>
        <v>0.3846153846</v>
      </c>
      <c r="DE609" s="7">
        <v>0.0</v>
      </c>
      <c r="DF609" s="7">
        <v>-2.0</v>
      </c>
      <c r="DG609" s="7">
        <v>3.0</v>
      </c>
      <c r="DH609" s="7">
        <v>7.0</v>
      </c>
      <c r="DI609" s="7">
        <v>3.0</v>
      </c>
      <c r="DJ609" s="8" t="s">
        <v>4883</v>
      </c>
      <c r="DK609" s="7" t="s">
        <v>4884</v>
      </c>
    </row>
    <row r="610" ht="12.75" customHeight="1">
      <c r="A610" s="7" t="s">
        <v>2704</v>
      </c>
      <c r="B610" s="7" t="s">
        <v>2705</v>
      </c>
      <c r="C610" s="8" t="s">
        <v>215</v>
      </c>
      <c r="D610" s="9" t="s">
        <v>159</v>
      </c>
      <c r="E610" s="7">
        <v>62.0</v>
      </c>
      <c r="F610" s="7">
        <v>13.0</v>
      </c>
      <c r="G610" s="7">
        <v>17.0</v>
      </c>
      <c r="H610" s="24">
        <f t="shared" si="1"/>
        <v>30</v>
      </c>
      <c r="I610" s="25">
        <f t="shared" si="2"/>
        <v>2.108427855</v>
      </c>
      <c r="J610" s="19">
        <v>12.0</v>
      </c>
      <c r="K610" s="19">
        <v>11.0</v>
      </c>
      <c r="L610" s="19">
        <v>3.0</v>
      </c>
      <c r="M610" s="19">
        <v>76.0</v>
      </c>
      <c r="N610" s="19">
        <v>34.0</v>
      </c>
      <c r="O610" s="19">
        <v>45.0</v>
      </c>
      <c r="P610" s="19">
        <v>92.0</v>
      </c>
      <c r="Q610" s="10">
        <f t="shared" si="3"/>
        <v>0.1710526316</v>
      </c>
      <c r="R610" s="10">
        <f t="shared" si="4"/>
        <v>0.08387096774</v>
      </c>
      <c r="S610" s="7">
        <v>51223.0</v>
      </c>
      <c r="T610" s="14">
        <f t="shared" si="5"/>
        <v>13.76962366</v>
      </c>
      <c r="U610" s="14">
        <v>790.81</v>
      </c>
      <c r="V610" s="14">
        <f t="shared" si="6"/>
        <v>12.755</v>
      </c>
      <c r="W610" s="14">
        <v>2094.73</v>
      </c>
      <c r="X610" s="14">
        <f t="shared" si="7"/>
        <v>33.78596774</v>
      </c>
      <c r="Y610" s="13">
        <f t="shared" si="8"/>
        <v>0.2740596214</v>
      </c>
      <c r="Z610" s="12">
        <f t="shared" si="9"/>
        <v>113.3846154</v>
      </c>
      <c r="AA610" s="19">
        <v>24.0</v>
      </c>
      <c r="AB610" s="19">
        <v>92.0</v>
      </c>
      <c r="AC610" s="19">
        <v>106.0</v>
      </c>
      <c r="AD610" s="19">
        <v>24.0</v>
      </c>
      <c r="AE610" s="19">
        <v>25.0</v>
      </c>
      <c r="AF610" s="10">
        <f t="shared" si="10"/>
        <v>0.3076923077</v>
      </c>
      <c r="AG610" s="10">
        <f t="shared" si="11"/>
        <v>0.358974359</v>
      </c>
      <c r="AH610" s="10">
        <f t="shared" si="12"/>
        <v>0.6666666667</v>
      </c>
      <c r="AI610" s="19">
        <v>254.0</v>
      </c>
      <c r="AJ610" s="13">
        <f t="shared" si="13"/>
        <v>0.3391188251</v>
      </c>
      <c r="AK610" s="19">
        <v>219.0</v>
      </c>
      <c r="AL610" s="13">
        <f t="shared" si="14"/>
        <v>0.2923898531</v>
      </c>
      <c r="AM610" s="19">
        <v>276.0</v>
      </c>
      <c r="AN610" s="13">
        <f t="shared" si="15"/>
        <v>0.3684913218</v>
      </c>
      <c r="AO610" s="13">
        <f t="shared" si="16"/>
        <v>0.5369978858</v>
      </c>
      <c r="AP610" s="8">
        <v>11.0</v>
      </c>
      <c r="AQ610" s="14">
        <v>1.96</v>
      </c>
      <c r="AR610" s="19">
        <v>17.55</v>
      </c>
      <c r="AS610" s="26">
        <v>7.0</v>
      </c>
      <c r="AT610" s="27">
        <v>0.105</v>
      </c>
      <c r="AU610" s="8">
        <v>11.0</v>
      </c>
      <c r="AV610" s="27">
        <v>-0.169</v>
      </c>
      <c r="AW610" s="19">
        <v>49.48</v>
      </c>
      <c r="AX610" s="19">
        <v>17.66</v>
      </c>
      <c r="AY610" s="27">
        <v>1.6320000000000001</v>
      </c>
      <c r="AZ610" s="27">
        <v>5.041</v>
      </c>
      <c r="BA610" s="19">
        <v>51.99</v>
      </c>
      <c r="BB610" s="13">
        <f t="shared" si="17"/>
        <v>0.09701492537</v>
      </c>
      <c r="BC610" s="28">
        <f t="shared" si="18"/>
        <v>0.9351620948</v>
      </c>
      <c r="BD610" s="26">
        <f t="shared" si="19"/>
        <v>1032.17702</v>
      </c>
      <c r="BE610" s="13">
        <f t="shared" si="20"/>
        <v>0.03217702014</v>
      </c>
      <c r="BF610" s="18">
        <f t="shared" si="21"/>
        <v>2.958991414</v>
      </c>
      <c r="BG610" s="18">
        <f t="shared" si="22"/>
        <v>1.972660943</v>
      </c>
      <c r="BH610" s="14">
        <f t="shared" si="23"/>
        <v>30.50037304</v>
      </c>
      <c r="BI610" s="14">
        <f t="shared" si="24"/>
        <v>30.42450146</v>
      </c>
      <c r="BJ610" s="14">
        <f t="shared" si="25"/>
        <v>56.75193789</v>
      </c>
      <c r="BK610" s="14">
        <f t="shared" si="26"/>
        <v>53.64120332</v>
      </c>
      <c r="BL610" s="14">
        <f t="shared" si="27"/>
        <v>3.110734563</v>
      </c>
      <c r="BM610" s="19">
        <v>39.0</v>
      </c>
      <c r="BN610" s="19">
        <v>26.0</v>
      </c>
      <c r="BO610" s="26">
        <v>363.0</v>
      </c>
      <c r="BP610" s="26">
        <v>375.0</v>
      </c>
      <c r="BQ610" s="19">
        <v>157.0</v>
      </c>
      <c r="BR610" s="19">
        <v>153.0</v>
      </c>
      <c r="BS610" s="19">
        <v>189.0</v>
      </c>
      <c r="BT610" s="19">
        <v>153.0</v>
      </c>
      <c r="BU610" s="19">
        <v>387.0</v>
      </c>
      <c r="BV610" s="19">
        <v>361.0</v>
      </c>
      <c r="BW610" s="13">
        <f t="shared" si="28"/>
        <v>0.5173796791</v>
      </c>
      <c r="BX610" s="14">
        <v>-0.35</v>
      </c>
      <c r="BY610" s="29">
        <f t="shared" si="29"/>
        <v>-3.077214697</v>
      </c>
      <c r="BZ610" s="18">
        <f t="shared" si="30"/>
        <v>2.390134632</v>
      </c>
      <c r="CA610" s="18">
        <f t="shared" si="31"/>
        <v>1.995242824</v>
      </c>
      <c r="CB610" s="14">
        <f t="shared" si="32"/>
        <v>29.40904787</v>
      </c>
      <c r="CC610" s="14">
        <f t="shared" si="33"/>
        <v>28.26594</v>
      </c>
      <c r="CD610" s="14">
        <f t="shared" si="34"/>
        <v>55.53425859</v>
      </c>
      <c r="CE610" s="14">
        <f t="shared" si="35"/>
        <v>51.12809735</v>
      </c>
      <c r="CF610" s="14">
        <f t="shared" si="36"/>
        <v>-1.295426672</v>
      </c>
      <c r="CG610" s="7">
        <v>2886.866667</v>
      </c>
      <c r="CH610" s="7">
        <v>115.0</v>
      </c>
      <c r="CI610" s="7">
        <v>96.0</v>
      </c>
      <c r="CJ610" s="26">
        <v>1300.0</v>
      </c>
      <c r="CK610" s="7">
        <v>1264.0</v>
      </c>
      <c r="CL610" s="7">
        <v>580.0</v>
      </c>
      <c r="CM610" s="7">
        <v>533.0</v>
      </c>
      <c r="CN610" s="7">
        <v>677.0</v>
      </c>
      <c r="CO610" s="7">
        <v>567.0</v>
      </c>
      <c r="CP610" s="19">
        <v>6.0</v>
      </c>
      <c r="CQ610" s="19">
        <v>14.0</v>
      </c>
      <c r="CR610" s="26">
        <f t="shared" si="37"/>
        <v>8</v>
      </c>
      <c r="CS610" s="18">
        <f t="shared" si="38"/>
        <v>0.4216855709</v>
      </c>
      <c r="CT610" s="18">
        <f t="shared" si="39"/>
        <v>0.9839329988</v>
      </c>
      <c r="CU610" s="18">
        <f t="shared" si="40"/>
        <v>0.5622474279</v>
      </c>
      <c r="CV610" s="30">
        <v>32.76</v>
      </c>
      <c r="CW610" s="30">
        <v>29.33</v>
      </c>
      <c r="CX610" s="30">
        <v>34.97</v>
      </c>
      <c r="CY610" s="30">
        <v>47.28</v>
      </c>
      <c r="CZ610" s="30">
        <v>30.66</v>
      </c>
      <c r="DA610" s="30">
        <v>31.51</v>
      </c>
      <c r="DB610" s="7">
        <v>2.0</v>
      </c>
      <c r="DC610" s="7">
        <v>5.0</v>
      </c>
      <c r="DD610" s="13">
        <f t="shared" si="41"/>
        <v>0.2857142857</v>
      </c>
      <c r="DE610" s="7">
        <v>-0.03</v>
      </c>
      <c r="DF610" s="7">
        <v>-0.21</v>
      </c>
      <c r="DG610" s="7">
        <v>6.0</v>
      </c>
      <c r="DH610" s="7">
        <v>0.0</v>
      </c>
      <c r="DI610" s="7">
        <v>1.0</v>
      </c>
      <c r="DJ610" s="8" t="s">
        <v>4885</v>
      </c>
      <c r="DK610" s="7" t="s">
        <v>4886</v>
      </c>
    </row>
    <row r="611" ht="12.75" customHeight="1">
      <c r="A611" s="7" t="s">
        <v>743</v>
      </c>
      <c r="B611" s="7" t="s">
        <v>2709</v>
      </c>
      <c r="C611" s="8" t="s">
        <v>182</v>
      </c>
      <c r="D611" s="9" t="s">
        <v>174</v>
      </c>
      <c r="E611" s="7">
        <v>1.0</v>
      </c>
      <c r="F611" s="7">
        <v>0.0</v>
      </c>
      <c r="G611" s="7">
        <v>0.0</v>
      </c>
      <c r="H611" s="24">
        <f t="shared" si="1"/>
        <v>0</v>
      </c>
      <c r="I611" s="25">
        <f t="shared" si="2"/>
        <v>0</v>
      </c>
      <c r="J611" s="19">
        <v>0.0</v>
      </c>
      <c r="K611" s="19">
        <v>0.0</v>
      </c>
      <c r="L611" s="19">
        <v>0.0</v>
      </c>
      <c r="M611" s="19">
        <v>2.0</v>
      </c>
      <c r="N611" s="19">
        <v>0.0</v>
      </c>
      <c r="O611" s="19">
        <v>0.0</v>
      </c>
      <c r="P611" s="19">
        <v>0.0</v>
      </c>
      <c r="Q611" s="10">
        <f t="shared" si="3"/>
        <v>0</v>
      </c>
      <c r="R611" s="10">
        <f t="shared" si="4"/>
        <v>0</v>
      </c>
      <c r="S611" s="7">
        <v>452.0</v>
      </c>
      <c r="T611" s="14">
        <f t="shared" si="5"/>
        <v>7.533333333</v>
      </c>
      <c r="U611" s="14">
        <v>8.43</v>
      </c>
      <c r="V611" s="14">
        <f t="shared" si="6"/>
        <v>8.43</v>
      </c>
      <c r="W611" s="14">
        <v>35.52</v>
      </c>
      <c r="X611" s="14">
        <f t="shared" si="7"/>
        <v>35.52</v>
      </c>
      <c r="Y611" s="13">
        <f t="shared" si="8"/>
        <v>0.1918088737</v>
      </c>
      <c r="Z611" s="12">
        <f t="shared" si="9"/>
        <v>0</v>
      </c>
      <c r="AA611" s="19">
        <v>1.0</v>
      </c>
      <c r="AB611" s="19">
        <v>0.0</v>
      </c>
      <c r="AC611" s="19">
        <v>0.0</v>
      </c>
      <c r="AD611" s="19">
        <v>0.0</v>
      </c>
      <c r="AE611" s="19">
        <v>0.0</v>
      </c>
      <c r="AF611" s="10">
        <f t="shared" si="10"/>
        <v>0</v>
      </c>
      <c r="AG611" s="10">
        <f t="shared" si="11"/>
        <v>0</v>
      </c>
      <c r="AH611" s="10">
        <f t="shared" si="12"/>
        <v>0</v>
      </c>
      <c r="AI611" s="19">
        <v>6.0</v>
      </c>
      <c r="AJ611" s="13">
        <f t="shared" si="13"/>
        <v>0.75</v>
      </c>
      <c r="AK611" s="19">
        <v>0.0</v>
      </c>
      <c r="AL611" s="13">
        <f t="shared" si="14"/>
        <v>0</v>
      </c>
      <c r="AM611" s="19">
        <v>2.0</v>
      </c>
      <c r="AN611" s="13">
        <f t="shared" si="15"/>
        <v>0.25</v>
      </c>
      <c r="AO611" s="13">
        <f t="shared" si="16"/>
        <v>1</v>
      </c>
      <c r="AP611" s="8">
        <v>9.0</v>
      </c>
      <c r="AQ611" s="14">
        <v>54.55</v>
      </c>
      <c r="AR611" s="19">
        <v>16.96</v>
      </c>
      <c r="AS611" s="26">
        <v>8.0</v>
      </c>
      <c r="AT611" s="27">
        <v>-0.223</v>
      </c>
      <c r="AU611" s="8">
        <v>8.0</v>
      </c>
      <c r="AV611" s="27">
        <v>-1.6179999999999999</v>
      </c>
      <c r="AW611" s="19">
        <v>49.14</v>
      </c>
      <c r="AX611" s="19">
        <v>16.69</v>
      </c>
      <c r="AY611" s="27">
        <v>3.903</v>
      </c>
      <c r="AZ611" s="27">
        <v>-2.237</v>
      </c>
      <c r="BA611" s="19">
        <v>49.11</v>
      </c>
      <c r="BB611" s="13">
        <f t="shared" si="17"/>
        <v>0.25</v>
      </c>
      <c r="BC611" s="28">
        <f t="shared" si="18"/>
        <v>0.8571428571</v>
      </c>
      <c r="BD611" s="26">
        <f t="shared" si="19"/>
        <v>1107.142857</v>
      </c>
      <c r="BE611" s="13">
        <f t="shared" si="20"/>
        <v>0.1071428571</v>
      </c>
      <c r="BF611" s="18">
        <f t="shared" si="21"/>
        <v>7.117437722</v>
      </c>
      <c r="BG611" s="18">
        <f t="shared" si="22"/>
        <v>7.117437722</v>
      </c>
      <c r="BH611" s="14">
        <f t="shared" si="23"/>
        <v>28.46975089</v>
      </c>
      <c r="BI611" s="14">
        <f t="shared" si="24"/>
        <v>49.82206406</v>
      </c>
      <c r="BJ611" s="14">
        <f t="shared" si="25"/>
        <v>42.70462633</v>
      </c>
      <c r="BK611" s="14">
        <f t="shared" si="26"/>
        <v>106.7615658</v>
      </c>
      <c r="BL611" s="14">
        <f t="shared" si="27"/>
        <v>-64.0569395</v>
      </c>
      <c r="BM611" s="19">
        <v>1.0</v>
      </c>
      <c r="BN611" s="19">
        <v>1.0</v>
      </c>
      <c r="BO611" s="26">
        <v>3.0</v>
      </c>
      <c r="BP611" s="26">
        <v>6.0</v>
      </c>
      <c r="BQ611" s="19">
        <v>1.0</v>
      </c>
      <c r="BR611" s="19">
        <v>6.0</v>
      </c>
      <c r="BS611" s="19">
        <v>1.0</v>
      </c>
      <c r="BT611" s="19">
        <v>2.0</v>
      </c>
      <c r="BU611" s="19">
        <v>3.0</v>
      </c>
      <c r="BV611" s="19">
        <v>11.0</v>
      </c>
      <c r="BW611" s="13">
        <f t="shared" si="28"/>
        <v>0.2142857143</v>
      </c>
      <c r="BX611" s="14">
        <v>-28.57</v>
      </c>
      <c r="BY611" s="29">
        <f t="shared" si="29"/>
        <v>-75.5279395</v>
      </c>
      <c r="BZ611" s="18">
        <f t="shared" si="30"/>
        <v>2.792862663</v>
      </c>
      <c r="CA611" s="18">
        <f t="shared" si="31"/>
        <v>2.792862663</v>
      </c>
      <c r="CB611" s="14">
        <f t="shared" si="32"/>
        <v>25.13576396</v>
      </c>
      <c r="CC611" s="14">
        <f t="shared" si="33"/>
        <v>27.92862663</v>
      </c>
      <c r="CD611" s="14">
        <f t="shared" si="34"/>
        <v>53.06439059</v>
      </c>
      <c r="CE611" s="14">
        <f t="shared" si="35"/>
        <v>64.23584124</v>
      </c>
      <c r="CF611" s="14">
        <f t="shared" si="36"/>
        <v>-52.88548885</v>
      </c>
      <c r="CG611" s="7">
        <v>42.966667</v>
      </c>
      <c r="CH611" s="7">
        <v>2.0</v>
      </c>
      <c r="CI611" s="7">
        <v>2.0</v>
      </c>
      <c r="CJ611" s="26">
        <v>16.0</v>
      </c>
      <c r="CK611" s="7">
        <v>18.0</v>
      </c>
      <c r="CL611" s="7">
        <v>12.0</v>
      </c>
      <c r="CM611" s="7">
        <v>14.0</v>
      </c>
      <c r="CN611" s="7">
        <v>8.0</v>
      </c>
      <c r="CO611" s="7">
        <v>12.0</v>
      </c>
      <c r="CP611" s="19">
        <v>0.0</v>
      </c>
      <c r="CQ611" s="19">
        <v>0.0</v>
      </c>
      <c r="CR611" s="26">
        <f t="shared" si="37"/>
        <v>0</v>
      </c>
      <c r="CS611" s="18">
        <f t="shared" si="38"/>
        <v>0</v>
      </c>
      <c r="CT611" s="18">
        <f t="shared" si="39"/>
        <v>0</v>
      </c>
      <c r="CU611" s="18">
        <f t="shared" si="40"/>
        <v>0</v>
      </c>
      <c r="CV611" s="30">
        <v>0.28</v>
      </c>
      <c r="CW611" s="30">
        <v>0.59</v>
      </c>
      <c r="CX611" s="30">
        <v>0.16</v>
      </c>
      <c r="CY611" s="30">
        <v>0.41</v>
      </c>
      <c r="CZ611" s="30">
        <v>0.15</v>
      </c>
      <c r="DA611" s="30">
        <v>0.16</v>
      </c>
      <c r="DB611" s="7">
        <v>0.0</v>
      </c>
      <c r="DC611" s="7">
        <v>0.0</v>
      </c>
      <c r="DD611" s="13" t="str">
        <f t="shared" si="41"/>
        <v> </v>
      </c>
      <c r="DE611" s="7">
        <v>0.0</v>
      </c>
      <c r="DF611" s="7">
        <v>0.0</v>
      </c>
      <c r="DG611" s="7">
        <v>0.0</v>
      </c>
      <c r="DH611" s="7">
        <v>0.0</v>
      </c>
      <c r="DI611" s="7">
        <v>0.0</v>
      </c>
      <c r="DJ611" s="8" t="s">
        <v>4887</v>
      </c>
      <c r="DK611" s="7" t="s">
        <v>4888</v>
      </c>
    </row>
    <row r="612" ht="12.75" customHeight="1">
      <c r="A612" s="7" t="s">
        <v>354</v>
      </c>
      <c r="B612" s="7" t="s">
        <v>2711</v>
      </c>
      <c r="C612" s="8" t="s">
        <v>490</v>
      </c>
      <c r="D612" s="9" t="s">
        <v>183</v>
      </c>
      <c r="E612" s="7">
        <v>82.0</v>
      </c>
      <c r="F612" s="7">
        <v>19.0</v>
      </c>
      <c r="G612" s="7">
        <v>15.0</v>
      </c>
      <c r="H612" s="24">
        <f t="shared" si="1"/>
        <v>34</v>
      </c>
      <c r="I612" s="25">
        <f t="shared" si="2"/>
        <v>1.711098374</v>
      </c>
      <c r="J612" s="19">
        <v>16.0</v>
      </c>
      <c r="K612" s="19">
        <v>8.0</v>
      </c>
      <c r="L612" s="19">
        <v>6.0</v>
      </c>
      <c r="M612" s="19">
        <v>105.0</v>
      </c>
      <c r="N612" s="19">
        <v>48.0</v>
      </c>
      <c r="O612" s="19">
        <v>51.0</v>
      </c>
      <c r="P612" s="19">
        <v>118.0</v>
      </c>
      <c r="Q612" s="10">
        <f t="shared" si="3"/>
        <v>0.180952381</v>
      </c>
      <c r="R612" s="10">
        <f t="shared" si="4"/>
        <v>0.0931372549</v>
      </c>
      <c r="S612" s="7">
        <v>71533.0</v>
      </c>
      <c r="T612" s="14">
        <f t="shared" si="5"/>
        <v>14.53922764</v>
      </c>
      <c r="U612" s="14">
        <v>1100.51</v>
      </c>
      <c r="V612" s="14">
        <f t="shared" si="6"/>
        <v>13.42085366</v>
      </c>
      <c r="W612" s="14">
        <v>2779.33</v>
      </c>
      <c r="X612" s="14">
        <f t="shared" si="7"/>
        <v>33.89426829</v>
      </c>
      <c r="Y612" s="13">
        <f t="shared" si="8"/>
        <v>0.2836482948</v>
      </c>
      <c r="Z612" s="12">
        <f t="shared" si="9"/>
        <v>102.1176471</v>
      </c>
      <c r="AA612" s="19">
        <v>42.0</v>
      </c>
      <c r="AB612" s="19">
        <v>117.0</v>
      </c>
      <c r="AC612" s="19">
        <v>114.0</v>
      </c>
      <c r="AD612" s="19">
        <v>21.0</v>
      </c>
      <c r="AE612" s="19">
        <v>37.0</v>
      </c>
      <c r="AF612" s="10">
        <f t="shared" si="10"/>
        <v>0.4705882353</v>
      </c>
      <c r="AG612" s="10">
        <f t="shared" si="11"/>
        <v>0.4117647059</v>
      </c>
      <c r="AH612" s="10">
        <f t="shared" si="12"/>
        <v>0.8823529412</v>
      </c>
      <c r="AI612" s="19">
        <v>294.0</v>
      </c>
      <c r="AJ612" s="13">
        <f t="shared" si="13"/>
        <v>0.2737430168</v>
      </c>
      <c r="AK612" s="19">
        <v>395.0</v>
      </c>
      <c r="AL612" s="13">
        <f t="shared" si="14"/>
        <v>0.3677839851</v>
      </c>
      <c r="AM612" s="19">
        <v>385.0</v>
      </c>
      <c r="AN612" s="13">
        <f t="shared" si="15"/>
        <v>0.3584729981</v>
      </c>
      <c r="AO612" s="13">
        <f t="shared" si="16"/>
        <v>0.4267053701</v>
      </c>
      <c r="AP612" s="8">
        <v>8.0</v>
      </c>
      <c r="AQ612" s="14">
        <v>-4.52</v>
      </c>
      <c r="AR612" s="19">
        <v>17.86</v>
      </c>
      <c r="AS612" s="26">
        <v>2.0</v>
      </c>
      <c r="AT612" s="27">
        <v>1.229</v>
      </c>
      <c r="AU612" s="8">
        <v>2.0</v>
      </c>
      <c r="AV612" s="27">
        <v>0.989</v>
      </c>
      <c r="AW612" s="19">
        <v>50.57</v>
      </c>
      <c r="AX612" s="19">
        <v>18.17</v>
      </c>
      <c r="AY612" s="27">
        <v>-0.9560000000000001</v>
      </c>
      <c r="AZ612" s="27">
        <v>-7.913</v>
      </c>
      <c r="BA612" s="19">
        <v>47.22</v>
      </c>
      <c r="BB612" s="13">
        <f t="shared" si="17"/>
        <v>0.07834101382</v>
      </c>
      <c r="BC612" s="28">
        <f t="shared" si="18"/>
        <v>0.9513618677</v>
      </c>
      <c r="BD612" s="26">
        <f t="shared" si="19"/>
        <v>1029.702882</v>
      </c>
      <c r="BE612" s="13">
        <f t="shared" si="20"/>
        <v>0.02970288153</v>
      </c>
      <c r="BF612" s="18">
        <f t="shared" si="21"/>
        <v>1.853686018</v>
      </c>
      <c r="BG612" s="18">
        <f t="shared" si="22"/>
        <v>1.363004425</v>
      </c>
      <c r="BH612" s="14">
        <f t="shared" si="23"/>
        <v>23.66175682</v>
      </c>
      <c r="BI612" s="14">
        <f t="shared" si="24"/>
        <v>28.02337098</v>
      </c>
      <c r="BJ612" s="14">
        <f t="shared" si="25"/>
        <v>42.03505647</v>
      </c>
      <c r="BK612" s="14">
        <f t="shared" si="26"/>
        <v>50.70376462</v>
      </c>
      <c r="BL612" s="14">
        <f t="shared" si="27"/>
        <v>-8.668708144</v>
      </c>
      <c r="BM612" s="19">
        <v>34.0</v>
      </c>
      <c r="BN612" s="19">
        <v>25.0</v>
      </c>
      <c r="BO612" s="26">
        <v>400.0</v>
      </c>
      <c r="BP612" s="26">
        <v>489.0</v>
      </c>
      <c r="BQ612" s="19">
        <v>142.0</v>
      </c>
      <c r="BR612" s="19">
        <v>170.0</v>
      </c>
      <c r="BS612" s="19">
        <v>195.0</v>
      </c>
      <c r="BT612" s="19">
        <v>246.0</v>
      </c>
      <c r="BU612" s="19">
        <v>376.0</v>
      </c>
      <c r="BV612" s="19">
        <v>446.0</v>
      </c>
      <c r="BW612" s="13">
        <f t="shared" si="28"/>
        <v>0.4574209246</v>
      </c>
      <c r="BX612" s="14">
        <v>-2.21</v>
      </c>
      <c r="BY612" s="29">
        <f t="shared" si="29"/>
        <v>1.902362973</v>
      </c>
      <c r="BZ612" s="18">
        <f t="shared" si="30"/>
        <v>1.67401488</v>
      </c>
      <c r="CA612" s="18">
        <f t="shared" si="31"/>
        <v>2.030518049</v>
      </c>
      <c r="CB612" s="14">
        <f t="shared" si="32"/>
        <v>23.37420777</v>
      </c>
      <c r="CC612" s="14">
        <f t="shared" si="33"/>
        <v>27.00124001</v>
      </c>
      <c r="CD612" s="14">
        <f t="shared" si="34"/>
        <v>42.20687518</v>
      </c>
      <c r="CE612" s="14">
        <f t="shared" si="35"/>
        <v>49.21293745</v>
      </c>
      <c r="CF612" s="14">
        <f t="shared" si="36"/>
        <v>-1.662645868</v>
      </c>
      <c r="CG612" s="7">
        <v>3870.933333</v>
      </c>
      <c r="CH612" s="7">
        <v>108.0</v>
      </c>
      <c r="CI612" s="7">
        <v>131.0</v>
      </c>
      <c r="CJ612" s="26">
        <v>1400.0</v>
      </c>
      <c r="CK612" s="7">
        <v>1611.0</v>
      </c>
      <c r="CL612" s="7">
        <v>588.0</v>
      </c>
      <c r="CM612" s="7">
        <v>623.0</v>
      </c>
      <c r="CN612" s="7">
        <v>627.0</v>
      </c>
      <c r="CO612" s="7">
        <v>810.0</v>
      </c>
      <c r="CP612" s="19">
        <v>12.0</v>
      </c>
      <c r="CQ612" s="19">
        <v>25.0</v>
      </c>
      <c r="CR612" s="26">
        <f t="shared" si="37"/>
        <v>13</v>
      </c>
      <c r="CS612" s="18">
        <f t="shared" si="38"/>
        <v>0.6039170732</v>
      </c>
      <c r="CT612" s="18">
        <f t="shared" si="39"/>
        <v>1.258160569</v>
      </c>
      <c r="CU612" s="18">
        <f t="shared" si="40"/>
        <v>0.654243496</v>
      </c>
      <c r="CV612" s="30">
        <v>34.04</v>
      </c>
      <c r="CW612" s="30">
        <v>38.84</v>
      </c>
      <c r="CX612" s="30">
        <v>46.84</v>
      </c>
      <c r="CY612" s="30">
        <v>56.21</v>
      </c>
      <c r="CZ612" s="30">
        <v>35.27</v>
      </c>
      <c r="DA612" s="30">
        <v>41.33</v>
      </c>
      <c r="DB612" s="7">
        <v>8.0</v>
      </c>
      <c r="DC612" s="7">
        <v>15.0</v>
      </c>
      <c r="DD612" s="13">
        <f t="shared" si="41"/>
        <v>0.347826087</v>
      </c>
      <c r="DE612" s="7">
        <v>-0.04</v>
      </c>
      <c r="DF612" s="7">
        <v>-2.21</v>
      </c>
      <c r="DG612" s="7">
        <v>10.0</v>
      </c>
      <c r="DH612" s="7">
        <v>4.0</v>
      </c>
      <c r="DI612" s="7">
        <v>5.0</v>
      </c>
      <c r="DJ612" s="8" t="s">
        <v>4889</v>
      </c>
      <c r="DK612" s="7" t="s">
        <v>4890</v>
      </c>
    </row>
    <row r="613" ht="12.75" customHeight="1">
      <c r="A613" s="7" t="s">
        <v>2714</v>
      </c>
      <c r="B613" s="7" t="s">
        <v>2715</v>
      </c>
      <c r="C613" s="8" t="s">
        <v>222</v>
      </c>
      <c r="D613" s="9" t="s">
        <v>159</v>
      </c>
      <c r="E613" s="7">
        <v>80.0</v>
      </c>
      <c r="F613" s="7">
        <v>22.0</v>
      </c>
      <c r="G613" s="7">
        <v>31.0</v>
      </c>
      <c r="H613" s="24">
        <f t="shared" si="1"/>
        <v>53</v>
      </c>
      <c r="I613" s="25">
        <f t="shared" si="2"/>
        <v>2.536862959</v>
      </c>
      <c r="J613" s="19">
        <v>18.0</v>
      </c>
      <c r="K613" s="19">
        <v>11.0</v>
      </c>
      <c r="L613" s="19">
        <v>12.0</v>
      </c>
      <c r="M613" s="19">
        <v>126.0</v>
      </c>
      <c r="N613" s="19">
        <v>45.0</v>
      </c>
      <c r="O613" s="19">
        <v>64.0</v>
      </c>
      <c r="P613" s="19">
        <v>143.0</v>
      </c>
      <c r="Q613" s="10">
        <f t="shared" si="3"/>
        <v>0.1746031746</v>
      </c>
      <c r="R613" s="10">
        <f t="shared" si="4"/>
        <v>0.09361702128</v>
      </c>
      <c r="S613" s="7">
        <v>75211.0</v>
      </c>
      <c r="T613" s="14">
        <f t="shared" si="5"/>
        <v>15.66895833</v>
      </c>
      <c r="U613" s="14">
        <v>1162.09</v>
      </c>
      <c r="V613" s="14">
        <f t="shared" si="6"/>
        <v>14.526125</v>
      </c>
      <c r="W613" s="14">
        <v>2726.93</v>
      </c>
      <c r="X613" s="14">
        <f t="shared" si="7"/>
        <v>34.086625</v>
      </c>
      <c r="Y613" s="13">
        <f t="shared" si="8"/>
        <v>0.2988130686</v>
      </c>
      <c r="Z613" s="12">
        <f t="shared" si="9"/>
        <v>119.5740741</v>
      </c>
      <c r="AA613" s="19">
        <v>12.0</v>
      </c>
      <c r="AB613" s="19">
        <v>42.0</v>
      </c>
      <c r="AC613" s="19">
        <v>107.0</v>
      </c>
      <c r="AD613" s="19">
        <v>32.0</v>
      </c>
      <c r="AE613" s="19">
        <v>25.0</v>
      </c>
      <c r="AF613" s="10">
        <f t="shared" si="10"/>
        <v>0.3333333333</v>
      </c>
      <c r="AG613" s="10">
        <f t="shared" si="11"/>
        <v>0.4259259259</v>
      </c>
      <c r="AH613" s="10">
        <f t="shared" si="12"/>
        <v>0.7592592593</v>
      </c>
      <c r="AI613" s="19">
        <v>404.0</v>
      </c>
      <c r="AJ613" s="13">
        <f t="shared" si="13"/>
        <v>0.4429824561</v>
      </c>
      <c r="AK613" s="19">
        <v>132.0</v>
      </c>
      <c r="AL613" s="13">
        <f t="shared" si="14"/>
        <v>0.1447368421</v>
      </c>
      <c r="AM613" s="19">
        <v>376.0</v>
      </c>
      <c r="AN613" s="13">
        <f t="shared" si="15"/>
        <v>0.4122807018</v>
      </c>
      <c r="AO613" s="13">
        <f t="shared" si="16"/>
        <v>0.7537313433</v>
      </c>
      <c r="AP613" s="8">
        <v>16.0</v>
      </c>
      <c r="AQ613" s="14">
        <v>31.15</v>
      </c>
      <c r="AR613" s="19">
        <v>17.82</v>
      </c>
      <c r="AS613" s="26">
        <v>5.0</v>
      </c>
      <c r="AT613" s="27">
        <v>0.767</v>
      </c>
      <c r="AU613" s="8">
        <v>5.0</v>
      </c>
      <c r="AV613" s="27">
        <v>0.78</v>
      </c>
      <c r="AW613" s="19">
        <v>50.26</v>
      </c>
      <c r="AX613" s="19">
        <v>19.08</v>
      </c>
      <c r="AY613" s="27">
        <v>0.579</v>
      </c>
      <c r="AZ613" s="27">
        <v>2.428</v>
      </c>
      <c r="BA613" s="19">
        <v>51.22</v>
      </c>
      <c r="BB613" s="13">
        <f t="shared" si="17"/>
        <v>0.09199318569</v>
      </c>
      <c r="BC613" s="28">
        <f t="shared" si="18"/>
        <v>0.9114583333</v>
      </c>
      <c r="BD613" s="26">
        <f t="shared" si="19"/>
        <v>1003.451519</v>
      </c>
      <c r="BE613" s="13">
        <f t="shared" si="20"/>
        <v>0.003451519023</v>
      </c>
      <c r="BF613" s="18">
        <f t="shared" si="21"/>
        <v>2.788080097</v>
      </c>
      <c r="BG613" s="18">
        <f t="shared" si="22"/>
        <v>2.633186758</v>
      </c>
      <c r="BH613" s="14">
        <f t="shared" si="23"/>
        <v>30.30746328</v>
      </c>
      <c r="BI613" s="14">
        <f t="shared" si="24"/>
        <v>29.73952104</v>
      </c>
      <c r="BJ613" s="14">
        <f t="shared" si="25"/>
        <v>57.9817398</v>
      </c>
      <c r="BK613" s="14">
        <f t="shared" si="26"/>
        <v>53.79961965</v>
      </c>
      <c r="BL613" s="14">
        <f t="shared" si="27"/>
        <v>4.182120146</v>
      </c>
      <c r="BM613" s="19">
        <v>54.0</v>
      </c>
      <c r="BN613" s="19">
        <v>51.0</v>
      </c>
      <c r="BO613" s="26">
        <v>533.0</v>
      </c>
      <c r="BP613" s="26">
        <v>525.0</v>
      </c>
      <c r="BQ613" s="19">
        <v>204.0</v>
      </c>
      <c r="BR613" s="19">
        <v>197.0</v>
      </c>
      <c r="BS613" s="19">
        <v>332.0</v>
      </c>
      <c r="BT613" s="19">
        <v>269.0</v>
      </c>
      <c r="BU613" s="19">
        <v>494.0</v>
      </c>
      <c r="BV613" s="19">
        <v>524.0</v>
      </c>
      <c r="BW613" s="13">
        <f t="shared" si="28"/>
        <v>0.4852652259</v>
      </c>
      <c r="BX613" s="14">
        <v>-2.23</v>
      </c>
      <c r="BY613" s="29">
        <f t="shared" si="29"/>
        <v>-3.645432093</v>
      </c>
      <c r="BZ613" s="18">
        <f t="shared" si="30"/>
        <v>2.039152413</v>
      </c>
      <c r="CA613" s="18">
        <f t="shared" si="31"/>
        <v>2.147289283</v>
      </c>
      <c r="CB613" s="14">
        <f t="shared" si="32"/>
        <v>29.62950248</v>
      </c>
      <c r="CC613" s="14">
        <f t="shared" si="33"/>
        <v>29.53681374</v>
      </c>
      <c r="CD613" s="14">
        <f t="shared" si="34"/>
        <v>55.45876638</v>
      </c>
      <c r="CE613" s="14">
        <f t="shared" si="35"/>
        <v>53.97574644</v>
      </c>
      <c r="CF613" s="14">
        <f t="shared" si="36"/>
        <v>2.699100209</v>
      </c>
      <c r="CG613" s="7">
        <v>3883.966667</v>
      </c>
      <c r="CH613" s="7">
        <v>132.0</v>
      </c>
      <c r="CI613" s="7">
        <v>139.0</v>
      </c>
      <c r="CJ613" s="26">
        <v>1786.0</v>
      </c>
      <c r="CK613" s="7">
        <v>1773.0</v>
      </c>
      <c r="CL613" s="7">
        <v>670.0</v>
      </c>
      <c r="CM613" s="7">
        <v>675.0</v>
      </c>
      <c r="CN613" s="7">
        <v>1002.0</v>
      </c>
      <c r="CO613" s="7">
        <v>907.0</v>
      </c>
      <c r="CP613" s="19">
        <v>10.0</v>
      </c>
      <c r="CQ613" s="19">
        <v>13.0</v>
      </c>
      <c r="CR613" s="26">
        <f t="shared" si="37"/>
        <v>3</v>
      </c>
      <c r="CS613" s="18">
        <f t="shared" si="38"/>
        <v>0.4786533885</v>
      </c>
      <c r="CT613" s="18">
        <f t="shared" si="39"/>
        <v>0.622249405</v>
      </c>
      <c r="CU613" s="18">
        <f t="shared" si="40"/>
        <v>0.1435960165</v>
      </c>
      <c r="CV613" s="30">
        <v>45.67</v>
      </c>
      <c r="CW613" s="30">
        <v>50.32</v>
      </c>
      <c r="CX613" s="30">
        <v>32.17</v>
      </c>
      <c r="CY613" s="30">
        <v>45.28</v>
      </c>
      <c r="CZ613" s="30">
        <v>42.38</v>
      </c>
      <c r="DA613" s="30">
        <v>55.35</v>
      </c>
      <c r="DB613" s="7">
        <v>0.0</v>
      </c>
      <c r="DC613" s="7">
        <v>0.0</v>
      </c>
      <c r="DD613" s="13" t="str">
        <f t="shared" si="41"/>
        <v> </v>
      </c>
      <c r="DE613" s="7">
        <v>0.0</v>
      </c>
      <c r="DF613" s="7">
        <v>0.0</v>
      </c>
      <c r="DG613" s="7">
        <v>0.0</v>
      </c>
      <c r="DH613" s="7">
        <v>0.0</v>
      </c>
      <c r="DI613" s="7">
        <v>0.0</v>
      </c>
      <c r="DJ613" s="8" t="s">
        <v>4891</v>
      </c>
      <c r="DK613" s="7" t="s">
        <v>4892</v>
      </c>
    </row>
    <row r="614" ht="12.75" customHeight="1">
      <c r="A614" s="7" t="s">
        <v>2719</v>
      </c>
      <c r="B614" s="7" t="s">
        <v>2720</v>
      </c>
      <c r="C614" s="8" t="s">
        <v>222</v>
      </c>
      <c r="D614" s="9" t="s">
        <v>255</v>
      </c>
      <c r="E614" s="7">
        <v>30.0</v>
      </c>
      <c r="F614" s="7">
        <v>6.0</v>
      </c>
      <c r="G614" s="7">
        <v>2.0</v>
      </c>
      <c r="H614" s="24">
        <f t="shared" si="1"/>
        <v>8</v>
      </c>
      <c r="I614" s="25">
        <f t="shared" si="2"/>
        <v>1.517226846</v>
      </c>
      <c r="J614" s="19">
        <v>6.0</v>
      </c>
      <c r="K614" s="19">
        <v>1.0</v>
      </c>
      <c r="L614" s="19">
        <v>1.0</v>
      </c>
      <c r="M614" s="19">
        <v>31.0</v>
      </c>
      <c r="N614" s="19">
        <v>16.0</v>
      </c>
      <c r="O614" s="19">
        <v>10.0</v>
      </c>
      <c r="P614" s="19">
        <v>29.0</v>
      </c>
      <c r="Q614" s="10">
        <f t="shared" si="3"/>
        <v>0.1935483871</v>
      </c>
      <c r="R614" s="10">
        <f t="shared" si="4"/>
        <v>0.1052631579</v>
      </c>
      <c r="S614" s="7">
        <v>18982.0</v>
      </c>
      <c r="T614" s="14">
        <f t="shared" si="5"/>
        <v>10.54555556</v>
      </c>
      <c r="U614" s="14">
        <v>315.15</v>
      </c>
      <c r="V614" s="14">
        <f t="shared" si="6"/>
        <v>10.505</v>
      </c>
      <c r="W614" s="14">
        <v>1109.26</v>
      </c>
      <c r="X614" s="14">
        <f t="shared" si="7"/>
        <v>36.97533333</v>
      </c>
      <c r="Y614" s="13">
        <f t="shared" si="8"/>
        <v>0.2212494998</v>
      </c>
      <c r="Z614" s="12">
        <f t="shared" si="9"/>
        <v>12.5</v>
      </c>
      <c r="AA614" s="19">
        <v>10.0</v>
      </c>
      <c r="AB614" s="19">
        <v>53.0</v>
      </c>
      <c r="AC614" s="19">
        <v>42.0</v>
      </c>
      <c r="AD614" s="19">
        <v>8.0</v>
      </c>
      <c r="AE614" s="19">
        <v>6.0</v>
      </c>
      <c r="AF614" s="10">
        <f t="shared" si="10"/>
        <v>0.5</v>
      </c>
      <c r="AG614" s="10">
        <f t="shared" si="11"/>
        <v>0.1666666667</v>
      </c>
      <c r="AH614" s="10">
        <f t="shared" si="12"/>
        <v>0.6666666667</v>
      </c>
      <c r="AI614" s="19">
        <v>94.0</v>
      </c>
      <c r="AJ614" s="13">
        <f t="shared" si="13"/>
        <v>0.3507462687</v>
      </c>
      <c r="AK614" s="19">
        <v>73.0</v>
      </c>
      <c r="AL614" s="13">
        <f t="shared" si="14"/>
        <v>0.2723880597</v>
      </c>
      <c r="AM614" s="19">
        <v>101.0</v>
      </c>
      <c r="AN614" s="13">
        <f t="shared" si="15"/>
        <v>0.3768656716</v>
      </c>
      <c r="AO614" s="13">
        <f t="shared" si="16"/>
        <v>0.5628742515</v>
      </c>
      <c r="AP614" s="8">
        <v>11.0</v>
      </c>
      <c r="AQ614" s="14">
        <v>5.12</v>
      </c>
      <c r="AR614" s="19">
        <v>16.76</v>
      </c>
      <c r="AS614" s="26">
        <v>13.0</v>
      </c>
      <c r="AT614" s="27">
        <v>-0.639</v>
      </c>
      <c r="AU614" s="8">
        <v>13.0</v>
      </c>
      <c r="AV614" s="27">
        <v>0.054</v>
      </c>
      <c r="AW614" s="19">
        <v>50.24</v>
      </c>
      <c r="AX614" s="19">
        <v>16.89</v>
      </c>
      <c r="AY614" s="27">
        <v>-0.8260000000000001</v>
      </c>
      <c r="AZ614" s="27">
        <v>0.725</v>
      </c>
      <c r="BA614" s="19">
        <v>50.17</v>
      </c>
      <c r="BB614" s="13">
        <f t="shared" si="17"/>
        <v>0.08</v>
      </c>
      <c r="BC614" s="28">
        <f t="shared" si="18"/>
        <v>0.9551282051</v>
      </c>
      <c r="BD614" s="26">
        <f t="shared" si="19"/>
        <v>1035.128205</v>
      </c>
      <c r="BE614" s="13">
        <f t="shared" si="20"/>
        <v>0.03512820513</v>
      </c>
      <c r="BF614" s="18">
        <f t="shared" si="21"/>
        <v>2.284626368</v>
      </c>
      <c r="BG614" s="18">
        <f t="shared" si="22"/>
        <v>1.332698715</v>
      </c>
      <c r="BH614" s="14">
        <f t="shared" si="23"/>
        <v>28.5578296</v>
      </c>
      <c r="BI614" s="14">
        <f t="shared" si="24"/>
        <v>29.70014279</v>
      </c>
      <c r="BJ614" s="14">
        <f t="shared" si="25"/>
        <v>54.25987625</v>
      </c>
      <c r="BK614" s="14">
        <f t="shared" si="26"/>
        <v>54.64064731</v>
      </c>
      <c r="BL614" s="14">
        <f t="shared" si="27"/>
        <v>-0.3807710614</v>
      </c>
      <c r="BM614" s="19">
        <v>12.0</v>
      </c>
      <c r="BN614" s="19">
        <v>7.0</v>
      </c>
      <c r="BO614" s="26">
        <v>138.0</v>
      </c>
      <c r="BP614" s="26">
        <v>149.0</v>
      </c>
      <c r="BQ614" s="19">
        <v>68.0</v>
      </c>
      <c r="BR614" s="19">
        <v>51.0</v>
      </c>
      <c r="BS614" s="19">
        <v>67.0</v>
      </c>
      <c r="BT614" s="19">
        <v>80.0</v>
      </c>
      <c r="BU614" s="19">
        <v>117.0</v>
      </c>
      <c r="BV614" s="19">
        <v>131.0</v>
      </c>
      <c r="BW614" s="13">
        <f t="shared" si="28"/>
        <v>0.4717741935</v>
      </c>
      <c r="BX614" s="14">
        <v>-0.04</v>
      </c>
      <c r="BY614" s="29">
        <f t="shared" si="29"/>
        <v>-2.650753097</v>
      </c>
      <c r="BZ614" s="18">
        <f t="shared" si="30"/>
        <v>2.148474068</v>
      </c>
      <c r="CA614" s="18">
        <f t="shared" si="31"/>
        <v>1.979966298</v>
      </c>
      <c r="CB614" s="14">
        <f t="shared" si="32"/>
        <v>29.78374835</v>
      </c>
      <c r="CC614" s="14">
        <f t="shared" si="33"/>
        <v>30.07863695</v>
      </c>
      <c r="CD614" s="14">
        <f t="shared" si="34"/>
        <v>54.0067403</v>
      </c>
      <c r="CE614" s="14">
        <f t="shared" si="35"/>
        <v>55.31267552</v>
      </c>
      <c r="CF614" s="14">
        <f t="shared" si="36"/>
        <v>0.9251641564</v>
      </c>
      <c r="CG614" s="7">
        <v>1424.266667</v>
      </c>
      <c r="CH614" s="7">
        <v>51.0</v>
      </c>
      <c r="CI614" s="7">
        <v>47.0</v>
      </c>
      <c r="CJ614" s="26">
        <v>656.0</v>
      </c>
      <c r="CK614" s="7">
        <v>667.0</v>
      </c>
      <c r="CL614" s="7">
        <v>251.0</v>
      </c>
      <c r="CM614" s="7">
        <v>262.0</v>
      </c>
      <c r="CN614" s="7">
        <v>324.0</v>
      </c>
      <c r="CO614" s="7">
        <v>337.0</v>
      </c>
      <c r="CP614" s="19">
        <v>3.0</v>
      </c>
      <c r="CQ614" s="19">
        <v>5.0</v>
      </c>
      <c r="CR614" s="26">
        <f t="shared" si="37"/>
        <v>2</v>
      </c>
      <c r="CS614" s="18">
        <f t="shared" si="38"/>
        <v>0.5689600674</v>
      </c>
      <c r="CT614" s="18">
        <f t="shared" si="39"/>
        <v>0.9482667791</v>
      </c>
      <c r="CU614" s="18">
        <f t="shared" si="40"/>
        <v>0.3793067116</v>
      </c>
      <c r="CV614" s="30">
        <v>10.36</v>
      </c>
      <c r="CW614" s="30">
        <v>11.49</v>
      </c>
      <c r="CX614" s="30">
        <v>10.64</v>
      </c>
      <c r="CY614" s="30">
        <v>14.95</v>
      </c>
      <c r="CZ614" s="30">
        <v>11.72</v>
      </c>
      <c r="DA614" s="30">
        <v>12.66</v>
      </c>
      <c r="DB614" s="7">
        <v>1.0</v>
      </c>
      <c r="DC614" s="7">
        <v>1.0</v>
      </c>
      <c r="DD614" s="13">
        <f t="shared" si="41"/>
        <v>0.5</v>
      </c>
      <c r="DE614" s="7">
        <v>-0.01</v>
      </c>
      <c r="DF614" s="7">
        <v>-0.48</v>
      </c>
      <c r="DG614" s="7">
        <v>2.0</v>
      </c>
      <c r="DH614" s="7">
        <v>0.0</v>
      </c>
      <c r="DI614" s="7">
        <v>0.0</v>
      </c>
      <c r="DJ614" s="8" t="s">
        <v>4893</v>
      </c>
      <c r="DK614" s="7" t="s">
        <v>4894</v>
      </c>
    </row>
    <row r="615" ht="12.75" customHeight="1">
      <c r="A615" s="7" t="s">
        <v>2722</v>
      </c>
      <c r="B615" s="7" t="s">
        <v>2723</v>
      </c>
      <c r="C615" s="8" t="s">
        <v>215</v>
      </c>
      <c r="D615" s="9" t="s">
        <v>150</v>
      </c>
      <c r="E615" s="7">
        <v>56.0</v>
      </c>
      <c r="F615" s="7">
        <v>5.0</v>
      </c>
      <c r="G615" s="7">
        <v>5.0</v>
      </c>
      <c r="H615" s="24">
        <f t="shared" si="1"/>
        <v>10</v>
      </c>
      <c r="I615" s="25">
        <f t="shared" si="2"/>
        <v>0.9675858732</v>
      </c>
      <c r="J615" s="19">
        <v>5.0</v>
      </c>
      <c r="K615" s="19">
        <v>2.0</v>
      </c>
      <c r="L615" s="19">
        <v>1.0</v>
      </c>
      <c r="M615" s="19">
        <v>41.0</v>
      </c>
      <c r="N615" s="19">
        <v>24.0</v>
      </c>
      <c r="O615" s="19">
        <v>25.0</v>
      </c>
      <c r="P615" s="19">
        <v>60.0</v>
      </c>
      <c r="Q615" s="10">
        <f t="shared" si="3"/>
        <v>0.1219512195</v>
      </c>
      <c r="R615" s="10">
        <f t="shared" si="4"/>
        <v>0.05555555556</v>
      </c>
      <c r="S615" s="7">
        <v>37206.0</v>
      </c>
      <c r="T615" s="14">
        <f t="shared" si="5"/>
        <v>11.07321429</v>
      </c>
      <c r="U615" s="14">
        <v>604.88</v>
      </c>
      <c r="V615" s="14">
        <f t="shared" si="6"/>
        <v>10.80142857</v>
      </c>
      <c r="W615" s="14">
        <v>1997.22</v>
      </c>
      <c r="X615" s="14">
        <f t="shared" si="7"/>
        <v>35.66464286</v>
      </c>
      <c r="Y615" s="13">
        <f t="shared" si="8"/>
        <v>0.232458399</v>
      </c>
      <c r="Z615" s="12">
        <f t="shared" si="9"/>
        <v>45.5</v>
      </c>
      <c r="AA615" s="19">
        <v>23.0</v>
      </c>
      <c r="AB615" s="19">
        <v>134.0</v>
      </c>
      <c r="AC615" s="19">
        <v>104.0</v>
      </c>
      <c r="AD615" s="19">
        <v>10.0</v>
      </c>
      <c r="AE615" s="19">
        <v>12.0</v>
      </c>
      <c r="AF615" s="10">
        <f t="shared" si="10"/>
        <v>0.4166666667</v>
      </c>
      <c r="AG615" s="10">
        <f t="shared" si="11"/>
        <v>0.25</v>
      </c>
      <c r="AH615" s="10">
        <f t="shared" si="12"/>
        <v>0.6666666667</v>
      </c>
      <c r="AI615" s="19">
        <v>165.0</v>
      </c>
      <c r="AJ615" s="13">
        <f t="shared" si="13"/>
        <v>0.291005291</v>
      </c>
      <c r="AK615" s="19">
        <v>166.0</v>
      </c>
      <c r="AL615" s="13">
        <f t="shared" si="14"/>
        <v>0.2927689594</v>
      </c>
      <c r="AM615" s="19">
        <v>236.0</v>
      </c>
      <c r="AN615" s="13">
        <f t="shared" si="15"/>
        <v>0.4162257496</v>
      </c>
      <c r="AO615" s="13">
        <f t="shared" si="16"/>
        <v>0.498489426</v>
      </c>
      <c r="AP615" s="8">
        <v>6.0</v>
      </c>
      <c r="AQ615" s="14">
        <v>-3.09</v>
      </c>
      <c r="AR615" s="19">
        <v>17.08</v>
      </c>
      <c r="AS615" s="26">
        <v>11.0</v>
      </c>
      <c r="AT615" s="27">
        <v>0.862</v>
      </c>
      <c r="AU615" s="8">
        <v>3.0</v>
      </c>
      <c r="AV615" s="27">
        <v>-0.298</v>
      </c>
      <c r="AW615" s="19">
        <v>49.68</v>
      </c>
      <c r="AX615" s="19">
        <v>17.01</v>
      </c>
      <c r="AY615" s="27">
        <v>-0.587</v>
      </c>
      <c r="AZ615" s="27">
        <v>3.54</v>
      </c>
      <c r="BA615" s="19">
        <v>51.58</v>
      </c>
      <c r="BB615" s="13">
        <f t="shared" si="17"/>
        <v>0.04395604396</v>
      </c>
      <c r="BC615" s="28">
        <f t="shared" si="18"/>
        <v>0.9330855019</v>
      </c>
      <c r="BD615" s="26">
        <f t="shared" si="19"/>
        <v>977.0415458</v>
      </c>
      <c r="BE615" s="13">
        <f t="shared" si="20"/>
        <v>-0.02295845419</v>
      </c>
      <c r="BF615" s="18">
        <f t="shared" si="21"/>
        <v>1.190318741</v>
      </c>
      <c r="BG615" s="18">
        <f t="shared" si="22"/>
        <v>1.785478111</v>
      </c>
      <c r="BH615" s="14">
        <f t="shared" si="23"/>
        <v>27.07975136</v>
      </c>
      <c r="BI615" s="14">
        <f t="shared" si="24"/>
        <v>26.68297844</v>
      </c>
      <c r="BJ615" s="14">
        <f t="shared" si="25"/>
        <v>51.28289909</v>
      </c>
      <c r="BK615" s="14">
        <f t="shared" si="26"/>
        <v>49.29903452</v>
      </c>
      <c r="BL615" s="14">
        <f t="shared" si="27"/>
        <v>1.983864568</v>
      </c>
      <c r="BM615" s="19">
        <v>12.0</v>
      </c>
      <c r="BN615" s="19">
        <v>18.0</v>
      </c>
      <c r="BO615" s="26">
        <v>261.0</v>
      </c>
      <c r="BP615" s="26">
        <v>251.0</v>
      </c>
      <c r="BQ615" s="19">
        <v>115.0</v>
      </c>
      <c r="BR615" s="19">
        <v>104.0</v>
      </c>
      <c r="BS615" s="19">
        <v>129.0</v>
      </c>
      <c r="BT615" s="19">
        <v>124.0</v>
      </c>
      <c r="BU615" s="19">
        <v>241.0</v>
      </c>
      <c r="BV615" s="19">
        <v>222.0</v>
      </c>
      <c r="BW615" s="13">
        <f t="shared" si="28"/>
        <v>0.5205183585</v>
      </c>
      <c r="BX615" s="14">
        <v>-1.85</v>
      </c>
      <c r="BY615" s="29">
        <f t="shared" si="29"/>
        <v>-1.907881655</v>
      </c>
      <c r="BZ615" s="18">
        <f t="shared" si="30"/>
        <v>2.492195863</v>
      </c>
      <c r="CA615" s="18">
        <f t="shared" si="31"/>
        <v>2.215285211</v>
      </c>
      <c r="CB615" s="14">
        <f t="shared" si="32"/>
        <v>29.69866736</v>
      </c>
      <c r="CC615" s="14">
        <f t="shared" si="33"/>
        <v>28.5217971</v>
      </c>
      <c r="CD615" s="14">
        <f t="shared" si="34"/>
        <v>56.32824167</v>
      </c>
      <c r="CE615" s="14">
        <f t="shared" si="35"/>
        <v>51.2515464</v>
      </c>
      <c r="CF615" s="14">
        <f t="shared" si="36"/>
        <v>-3.092830708</v>
      </c>
      <c r="CG615" s="7">
        <v>2600.116667</v>
      </c>
      <c r="CH615" s="7">
        <v>108.0</v>
      </c>
      <c r="CI615" s="7">
        <v>96.0</v>
      </c>
      <c r="CJ615" s="26">
        <v>1179.0</v>
      </c>
      <c r="CK615" s="7">
        <v>1140.0</v>
      </c>
      <c r="CL615" s="7">
        <v>531.0</v>
      </c>
      <c r="CM615" s="7">
        <v>476.0</v>
      </c>
      <c r="CN615" s="7">
        <v>623.0</v>
      </c>
      <c r="CO615" s="7">
        <v>509.0</v>
      </c>
      <c r="CP615" s="19">
        <v>12.0</v>
      </c>
      <c r="CQ615" s="19">
        <v>16.0</v>
      </c>
      <c r="CR615" s="26">
        <f t="shared" si="37"/>
        <v>4</v>
      </c>
      <c r="CS615" s="18">
        <f t="shared" si="38"/>
        <v>1.161103048</v>
      </c>
      <c r="CT615" s="18">
        <f t="shared" si="39"/>
        <v>1.548137397</v>
      </c>
      <c r="CU615" s="18">
        <f t="shared" si="40"/>
        <v>0.3870343493</v>
      </c>
      <c r="CV615" s="30">
        <v>19.93</v>
      </c>
      <c r="CW615" s="30">
        <v>20.19</v>
      </c>
      <c r="CX615" s="30">
        <v>29.93</v>
      </c>
      <c r="CY615" s="30">
        <v>28.64</v>
      </c>
      <c r="CZ615" s="30">
        <v>23.78</v>
      </c>
      <c r="DA615" s="30">
        <v>21.91</v>
      </c>
      <c r="DB615" s="7">
        <v>117.0</v>
      </c>
      <c r="DC615" s="7">
        <v>103.0</v>
      </c>
      <c r="DD615" s="13">
        <f t="shared" si="41"/>
        <v>0.5318181818</v>
      </c>
      <c r="DE615" s="7">
        <v>1.05</v>
      </c>
      <c r="DF615" s="7">
        <v>2.94</v>
      </c>
      <c r="DG615" s="7">
        <v>59.0</v>
      </c>
      <c r="DH615" s="7">
        <v>82.0</v>
      </c>
      <c r="DI615" s="7">
        <v>67.0</v>
      </c>
      <c r="DJ615" s="8" t="s">
        <v>4895</v>
      </c>
      <c r="DK615" s="7" t="s">
        <v>4896</v>
      </c>
    </row>
    <row r="616" ht="12.75" customHeight="1">
      <c r="A616" s="7" t="s">
        <v>2726</v>
      </c>
      <c r="B616" s="7" t="s">
        <v>2727</v>
      </c>
      <c r="C616" s="8" t="s">
        <v>274</v>
      </c>
      <c r="D616" s="9" t="s">
        <v>174</v>
      </c>
      <c r="E616" s="7">
        <v>79.0</v>
      </c>
      <c r="F616" s="7">
        <v>6.0</v>
      </c>
      <c r="G616" s="7">
        <v>20.0</v>
      </c>
      <c r="H616" s="24">
        <f t="shared" si="1"/>
        <v>26</v>
      </c>
      <c r="I616" s="25">
        <f t="shared" si="2"/>
        <v>1.176899574</v>
      </c>
      <c r="J616" s="19">
        <v>5.0</v>
      </c>
      <c r="K616" s="19">
        <v>12.0</v>
      </c>
      <c r="L616" s="19">
        <v>7.0</v>
      </c>
      <c r="M616" s="19">
        <v>122.0</v>
      </c>
      <c r="N616" s="19">
        <v>57.0</v>
      </c>
      <c r="O616" s="19">
        <v>89.0</v>
      </c>
      <c r="P616" s="19">
        <v>57.0</v>
      </c>
      <c r="Q616" s="10">
        <f t="shared" si="3"/>
        <v>0.04918032787</v>
      </c>
      <c r="R616" s="10">
        <f t="shared" si="4"/>
        <v>0.0223880597</v>
      </c>
      <c r="S616" s="7">
        <v>79531.0</v>
      </c>
      <c r="T616" s="14">
        <f t="shared" si="5"/>
        <v>16.77869198</v>
      </c>
      <c r="U616" s="14">
        <v>1277.05</v>
      </c>
      <c r="V616" s="14">
        <f t="shared" si="6"/>
        <v>16.16518987</v>
      </c>
      <c r="W616" s="14">
        <v>2488.59</v>
      </c>
      <c r="X616" s="14">
        <f t="shared" si="7"/>
        <v>31.50113924</v>
      </c>
      <c r="Y616" s="13">
        <f t="shared" si="8"/>
        <v>0.3391322591</v>
      </c>
      <c r="Z616" s="12">
        <f t="shared" si="9"/>
        <v>135.2</v>
      </c>
      <c r="AA616" s="19">
        <v>104.0</v>
      </c>
      <c r="AB616" s="19">
        <v>94.0</v>
      </c>
      <c r="AC616" s="19">
        <v>144.0</v>
      </c>
      <c r="AD616" s="19">
        <v>15.0</v>
      </c>
      <c r="AE616" s="19">
        <v>29.0</v>
      </c>
      <c r="AF616" s="10">
        <f t="shared" si="10"/>
        <v>0.08333333333</v>
      </c>
      <c r="AG616" s="10">
        <f t="shared" si="11"/>
        <v>0.3166666667</v>
      </c>
      <c r="AH616" s="10">
        <f t="shared" si="12"/>
        <v>0.4</v>
      </c>
      <c r="AI616" s="19">
        <v>414.0</v>
      </c>
      <c r="AJ616" s="13">
        <f t="shared" si="13"/>
        <v>0.3290937997</v>
      </c>
      <c r="AK616" s="19">
        <v>396.0</v>
      </c>
      <c r="AL616" s="13">
        <f t="shared" si="14"/>
        <v>0.3147853736</v>
      </c>
      <c r="AM616" s="19">
        <v>448.0</v>
      </c>
      <c r="AN616" s="13">
        <f t="shared" si="15"/>
        <v>0.3561208267</v>
      </c>
      <c r="AO616" s="13">
        <f t="shared" si="16"/>
        <v>0.5111111111</v>
      </c>
      <c r="AP616" s="8">
        <v>6.0</v>
      </c>
      <c r="AQ616" s="14">
        <v>3.19</v>
      </c>
      <c r="AR616" s="19">
        <v>17.2</v>
      </c>
      <c r="AS616" s="26">
        <v>5.0</v>
      </c>
      <c r="AT616" s="27">
        <v>0.218</v>
      </c>
      <c r="AU616" s="8">
        <v>5.0</v>
      </c>
      <c r="AV616" s="27">
        <v>0.096</v>
      </c>
      <c r="AW616" s="19">
        <v>49.99</v>
      </c>
      <c r="AX616" s="19">
        <v>16.44</v>
      </c>
      <c r="AY616" s="27">
        <v>-0.541</v>
      </c>
      <c r="AZ616" s="27">
        <v>3.047</v>
      </c>
      <c r="BA616" s="19">
        <v>51.78</v>
      </c>
      <c r="BB616" s="13">
        <f t="shared" si="17"/>
        <v>0.08875739645</v>
      </c>
      <c r="BC616" s="28">
        <f t="shared" si="18"/>
        <v>0.9354243542</v>
      </c>
      <c r="BD616" s="26">
        <f t="shared" si="19"/>
        <v>1024.181751</v>
      </c>
      <c r="BE616" s="13">
        <f t="shared" si="20"/>
        <v>0.02418175069</v>
      </c>
      <c r="BF616" s="18">
        <f t="shared" si="21"/>
        <v>2.818996907</v>
      </c>
      <c r="BG616" s="18">
        <f t="shared" si="22"/>
        <v>1.644414862</v>
      </c>
      <c r="BH616" s="14">
        <f t="shared" si="23"/>
        <v>31.76069848</v>
      </c>
      <c r="BI616" s="14">
        <f t="shared" si="24"/>
        <v>25.46493873</v>
      </c>
      <c r="BJ616" s="14">
        <f t="shared" si="25"/>
        <v>58.49418582</v>
      </c>
      <c r="BK616" s="14">
        <f t="shared" si="26"/>
        <v>47.50009788</v>
      </c>
      <c r="BL616" s="14">
        <f t="shared" si="27"/>
        <v>10.99408794</v>
      </c>
      <c r="BM616" s="19">
        <v>60.0</v>
      </c>
      <c r="BN616" s="19">
        <v>35.0</v>
      </c>
      <c r="BO616" s="26">
        <v>616.0</v>
      </c>
      <c r="BP616" s="26">
        <v>507.0</v>
      </c>
      <c r="BQ616" s="19">
        <v>246.0</v>
      </c>
      <c r="BR616" s="19">
        <v>195.0</v>
      </c>
      <c r="BS616" s="19">
        <v>323.0</v>
      </c>
      <c r="BT616" s="19">
        <v>274.0</v>
      </c>
      <c r="BU616" s="19">
        <v>616.0</v>
      </c>
      <c r="BV616" s="19">
        <v>509.0</v>
      </c>
      <c r="BW616" s="13">
        <f t="shared" si="28"/>
        <v>0.5475555556</v>
      </c>
      <c r="BX616" s="14">
        <v>3.85</v>
      </c>
      <c r="BY616" s="29">
        <f t="shared" si="29"/>
        <v>7.68642127</v>
      </c>
      <c r="BZ616" s="18">
        <f t="shared" si="30"/>
        <v>2.169020574</v>
      </c>
      <c r="CA616" s="18">
        <f t="shared" si="31"/>
        <v>1.897893002</v>
      </c>
      <c r="CB616" s="14">
        <f t="shared" si="32"/>
        <v>30.60551824</v>
      </c>
      <c r="CC616" s="14">
        <f t="shared" si="33"/>
        <v>27.70285836</v>
      </c>
      <c r="CD616" s="14">
        <f t="shared" si="34"/>
        <v>56.05961262</v>
      </c>
      <c r="CE616" s="14">
        <f t="shared" si="35"/>
        <v>51.35475182</v>
      </c>
      <c r="CF616" s="14">
        <f t="shared" si="36"/>
        <v>6.289227134</v>
      </c>
      <c r="CG616" s="7">
        <v>3762.066667</v>
      </c>
      <c r="CH616" s="7">
        <v>136.0</v>
      </c>
      <c r="CI616" s="7">
        <v>119.0</v>
      </c>
      <c r="CJ616" s="26">
        <v>1783.0</v>
      </c>
      <c r="CK616" s="7">
        <v>1618.0</v>
      </c>
      <c r="CL616" s="7">
        <v>706.0</v>
      </c>
      <c r="CM616" s="7">
        <v>640.0</v>
      </c>
      <c r="CN616" s="7">
        <v>890.0</v>
      </c>
      <c r="CO616" s="7">
        <v>843.0</v>
      </c>
      <c r="CP616" s="19">
        <v>6.0</v>
      </c>
      <c r="CQ616" s="19">
        <v>7.0</v>
      </c>
      <c r="CR616" s="26">
        <f t="shared" si="37"/>
        <v>1</v>
      </c>
      <c r="CS616" s="18">
        <f t="shared" si="38"/>
        <v>0.2715922093</v>
      </c>
      <c r="CT616" s="18">
        <f t="shared" si="39"/>
        <v>0.3168575775</v>
      </c>
      <c r="CU616" s="18">
        <f t="shared" si="40"/>
        <v>0.04526536822</v>
      </c>
      <c r="CV616" s="30">
        <v>53.16</v>
      </c>
      <c r="CW616" s="30">
        <v>44.29</v>
      </c>
      <c r="CX616" s="30">
        <v>41.68</v>
      </c>
      <c r="CY616" s="30">
        <v>44.26</v>
      </c>
      <c r="CZ616" s="30">
        <v>53.1</v>
      </c>
      <c r="DA616" s="30">
        <v>49.42</v>
      </c>
      <c r="DB616" s="7">
        <v>0.0</v>
      </c>
      <c r="DC616" s="7">
        <v>0.0</v>
      </c>
      <c r="DD616" s="13" t="str">
        <f t="shared" si="41"/>
        <v> </v>
      </c>
      <c r="DE616" s="7">
        <v>0.0</v>
      </c>
      <c r="DF616" s="7">
        <v>0.0</v>
      </c>
      <c r="DG616" s="7">
        <v>0.0</v>
      </c>
      <c r="DH616" s="7">
        <v>0.0</v>
      </c>
      <c r="DI616" s="7">
        <v>0.0</v>
      </c>
      <c r="DJ616" s="8" t="s">
        <v>4897</v>
      </c>
      <c r="DK616" s="7" t="s">
        <v>4898</v>
      </c>
    </row>
    <row r="617" ht="12.75" customHeight="1">
      <c r="A617" s="7" t="s">
        <v>858</v>
      </c>
      <c r="B617" s="7" t="s">
        <v>2732</v>
      </c>
      <c r="C617" s="8" t="s">
        <v>860</v>
      </c>
      <c r="D617" s="9" t="s">
        <v>174</v>
      </c>
      <c r="E617" s="7">
        <v>23.0</v>
      </c>
      <c r="F617" s="7">
        <v>0.0</v>
      </c>
      <c r="G617" s="7">
        <v>3.0</v>
      </c>
      <c r="H617" s="24">
        <f t="shared" si="1"/>
        <v>3</v>
      </c>
      <c r="I617" s="25">
        <f t="shared" si="2"/>
        <v>0.5816145188</v>
      </c>
      <c r="J617" s="19">
        <v>0.0</v>
      </c>
      <c r="K617" s="19">
        <v>3.0</v>
      </c>
      <c r="L617" s="19">
        <v>0.0</v>
      </c>
      <c r="M617" s="19">
        <v>21.0</v>
      </c>
      <c r="N617" s="19">
        <v>10.0</v>
      </c>
      <c r="O617" s="19">
        <v>11.0</v>
      </c>
      <c r="P617" s="19">
        <v>13.0</v>
      </c>
      <c r="Q617" s="10">
        <f t="shared" si="3"/>
        <v>0</v>
      </c>
      <c r="R617" s="10">
        <f t="shared" si="4"/>
        <v>0</v>
      </c>
      <c r="S617" s="7">
        <v>18569.0</v>
      </c>
      <c r="T617" s="14">
        <f t="shared" si="5"/>
        <v>13.4557971</v>
      </c>
      <c r="U617" s="14">
        <v>306.02</v>
      </c>
      <c r="V617" s="14">
        <f t="shared" si="6"/>
        <v>13.30521739</v>
      </c>
      <c r="W617" s="14">
        <v>776.99</v>
      </c>
      <c r="X617" s="14">
        <f t="shared" si="7"/>
        <v>33.78217391</v>
      </c>
      <c r="Y617" s="13">
        <f t="shared" si="8"/>
        <v>0.2825643346</v>
      </c>
      <c r="Z617" s="12">
        <f t="shared" si="9"/>
        <v>64.71428571</v>
      </c>
      <c r="AA617" s="19">
        <v>23.0</v>
      </c>
      <c r="AB617" s="19">
        <v>26.0</v>
      </c>
      <c r="AC617" s="19">
        <v>37.0</v>
      </c>
      <c r="AD617" s="19">
        <v>12.0</v>
      </c>
      <c r="AE617" s="19">
        <v>4.0</v>
      </c>
      <c r="AF617" s="10">
        <f t="shared" si="10"/>
        <v>0</v>
      </c>
      <c r="AG617" s="10">
        <f t="shared" si="11"/>
        <v>0.4285714286</v>
      </c>
      <c r="AH617" s="10">
        <f t="shared" si="12"/>
        <v>0.4285714286</v>
      </c>
      <c r="AI617" s="19">
        <v>100.0</v>
      </c>
      <c r="AJ617" s="13">
        <f t="shared" si="13"/>
        <v>0.36900369</v>
      </c>
      <c r="AK617" s="19">
        <v>78.0</v>
      </c>
      <c r="AL617" s="13">
        <f t="shared" si="14"/>
        <v>0.2878228782</v>
      </c>
      <c r="AM617" s="19">
        <v>93.0</v>
      </c>
      <c r="AN617" s="13">
        <f t="shared" si="15"/>
        <v>0.3431734317</v>
      </c>
      <c r="AO617" s="13">
        <f t="shared" si="16"/>
        <v>0.5617977528</v>
      </c>
      <c r="AP617" s="8">
        <v>9.0</v>
      </c>
      <c r="AQ617" s="14">
        <v>8.4</v>
      </c>
      <c r="AR617" s="19">
        <v>17.15</v>
      </c>
      <c r="AS617" s="26">
        <v>8.0</v>
      </c>
      <c r="AT617" s="27">
        <v>0.188</v>
      </c>
      <c r="AU617" s="8">
        <v>6.0</v>
      </c>
      <c r="AV617" s="27">
        <v>-2.106</v>
      </c>
      <c r="AW617" s="19">
        <v>49.36</v>
      </c>
      <c r="AX617" s="19">
        <v>16.58</v>
      </c>
      <c r="AY617" s="27">
        <v>0.978</v>
      </c>
      <c r="AZ617" s="27">
        <v>0.855</v>
      </c>
      <c r="BA617" s="19">
        <v>50.2</v>
      </c>
      <c r="BB617" s="13">
        <f t="shared" si="17"/>
        <v>0.04635761589</v>
      </c>
      <c r="BC617" s="28">
        <f t="shared" si="18"/>
        <v>0.8961038961</v>
      </c>
      <c r="BD617" s="26">
        <f t="shared" si="19"/>
        <v>942.461512</v>
      </c>
      <c r="BE617" s="13">
        <f t="shared" si="20"/>
        <v>-0.057538488</v>
      </c>
      <c r="BF617" s="18">
        <f t="shared" si="21"/>
        <v>1.372459316</v>
      </c>
      <c r="BG617" s="18">
        <f t="shared" si="22"/>
        <v>3.137049866</v>
      </c>
      <c r="BH617" s="14">
        <f t="shared" si="23"/>
        <v>29.60590811</v>
      </c>
      <c r="BI617" s="14">
        <f t="shared" si="24"/>
        <v>30.19410496</v>
      </c>
      <c r="BJ617" s="14">
        <f t="shared" si="25"/>
        <v>53.72197896</v>
      </c>
      <c r="BK617" s="14">
        <f t="shared" si="26"/>
        <v>56.46689759</v>
      </c>
      <c r="BL617" s="14">
        <f t="shared" si="27"/>
        <v>-2.744918633</v>
      </c>
      <c r="BM617" s="19">
        <v>7.0</v>
      </c>
      <c r="BN617" s="19">
        <v>16.0</v>
      </c>
      <c r="BO617" s="26">
        <v>144.0</v>
      </c>
      <c r="BP617" s="26">
        <v>138.0</v>
      </c>
      <c r="BQ617" s="19">
        <v>57.0</v>
      </c>
      <c r="BR617" s="19">
        <v>66.0</v>
      </c>
      <c r="BS617" s="19">
        <v>66.0</v>
      </c>
      <c r="BT617" s="19">
        <v>68.0</v>
      </c>
      <c r="BU617" s="19">
        <v>137.0</v>
      </c>
      <c r="BV617" s="19">
        <v>148.0</v>
      </c>
      <c r="BW617" s="13">
        <f t="shared" si="28"/>
        <v>0.4807017544</v>
      </c>
      <c r="BX617" s="14">
        <v>-2.28</v>
      </c>
      <c r="BY617" s="29">
        <f t="shared" si="29"/>
        <v>-7.2790647</v>
      </c>
      <c r="BZ617" s="18">
        <f t="shared" si="30"/>
        <v>2.156218325</v>
      </c>
      <c r="CA617" s="18">
        <f t="shared" si="31"/>
        <v>2.156218325</v>
      </c>
      <c r="CB617" s="14">
        <f t="shared" si="32"/>
        <v>29.41302947</v>
      </c>
      <c r="CC617" s="14">
        <f t="shared" si="33"/>
        <v>28.97072827</v>
      </c>
      <c r="CD617" s="14">
        <f t="shared" si="34"/>
        <v>54.73477288</v>
      </c>
      <c r="CE617" s="14">
        <f t="shared" si="35"/>
        <v>52.4126916</v>
      </c>
      <c r="CF617" s="14">
        <f t="shared" si="36"/>
        <v>-5.066999906</v>
      </c>
      <c r="CG617" s="7">
        <v>1085.233333</v>
      </c>
      <c r="CH617" s="7">
        <v>39.0</v>
      </c>
      <c r="CI617" s="7">
        <v>39.0</v>
      </c>
      <c r="CJ617" s="26">
        <v>493.0</v>
      </c>
      <c r="CK617" s="7">
        <v>485.0</v>
      </c>
      <c r="CL617" s="7">
        <v>201.0</v>
      </c>
      <c r="CM617" s="7">
        <v>199.0</v>
      </c>
      <c r="CN617" s="7">
        <v>257.0</v>
      </c>
      <c r="CO617" s="7">
        <v>225.0</v>
      </c>
      <c r="CP617" s="19">
        <v>3.0</v>
      </c>
      <c r="CQ617" s="19">
        <v>4.0</v>
      </c>
      <c r="CR617" s="26">
        <f t="shared" si="37"/>
        <v>1</v>
      </c>
      <c r="CS617" s="18">
        <f t="shared" si="38"/>
        <v>0.5816145188</v>
      </c>
      <c r="CT617" s="18">
        <f t="shared" si="39"/>
        <v>0.7754860251</v>
      </c>
      <c r="CU617" s="18">
        <f t="shared" si="40"/>
        <v>0.1938715063</v>
      </c>
      <c r="CV617" s="30">
        <v>13.62</v>
      </c>
      <c r="CW617" s="30">
        <v>12.53</v>
      </c>
      <c r="CX617" s="30">
        <v>16.31</v>
      </c>
      <c r="CY617" s="30">
        <v>7.07</v>
      </c>
      <c r="CZ617" s="30">
        <v>13.05</v>
      </c>
      <c r="DA617" s="30">
        <v>10.7</v>
      </c>
      <c r="DB617" s="7">
        <v>0.0</v>
      </c>
      <c r="DC617" s="7">
        <v>0.0</v>
      </c>
      <c r="DD617" s="13" t="str">
        <f t="shared" si="41"/>
        <v> </v>
      </c>
      <c r="DE617" s="7">
        <v>0.0</v>
      </c>
      <c r="DF617" s="7">
        <v>0.0</v>
      </c>
      <c r="DG617" s="7">
        <v>0.0</v>
      </c>
      <c r="DH617" s="7">
        <v>0.0</v>
      </c>
      <c r="DI617" s="7">
        <v>0.0</v>
      </c>
      <c r="DJ617" s="8" t="s">
        <v>4899</v>
      </c>
      <c r="DK617" s="7" t="s">
        <v>4900</v>
      </c>
    </row>
    <row r="618" ht="12.75" customHeight="1">
      <c r="A618" s="7" t="s">
        <v>2736</v>
      </c>
      <c r="B618" s="7" t="s">
        <v>2737</v>
      </c>
      <c r="C618" s="8" t="s">
        <v>237</v>
      </c>
      <c r="D618" s="9" t="s">
        <v>247</v>
      </c>
      <c r="E618" s="7">
        <v>77.0</v>
      </c>
      <c r="F618" s="7">
        <v>13.0</v>
      </c>
      <c r="G618" s="7">
        <v>17.0</v>
      </c>
      <c r="H618" s="24">
        <f t="shared" si="1"/>
        <v>30</v>
      </c>
      <c r="I618" s="25">
        <f t="shared" si="2"/>
        <v>1.738766442</v>
      </c>
      <c r="J618" s="19">
        <v>12.0</v>
      </c>
      <c r="K618" s="19">
        <v>8.0</v>
      </c>
      <c r="L618" s="19">
        <v>8.0</v>
      </c>
      <c r="M618" s="19">
        <v>106.0</v>
      </c>
      <c r="N618" s="19">
        <v>39.0</v>
      </c>
      <c r="O618" s="19">
        <v>48.0</v>
      </c>
      <c r="P618" s="19">
        <v>121.0</v>
      </c>
      <c r="Q618" s="10">
        <f t="shared" si="3"/>
        <v>0.1226415094</v>
      </c>
      <c r="R618" s="10">
        <f t="shared" si="4"/>
        <v>0.06735751295</v>
      </c>
      <c r="S618" s="7">
        <v>62113.0</v>
      </c>
      <c r="T618" s="14">
        <f t="shared" si="5"/>
        <v>13.44437229</v>
      </c>
      <c r="U618" s="14">
        <v>966.49</v>
      </c>
      <c r="V618" s="14">
        <f t="shared" si="6"/>
        <v>12.55181818</v>
      </c>
      <c r="W618" s="14">
        <v>2663.26</v>
      </c>
      <c r="X618" s="14">
        <f t="shared" si="7"/>
        <v>34.58779221</v>
      </c>
      <c r="Y618" s="13">
        <f t="shared" si="8"/>
        <v>0.2662690268</v>
      </c>
      <c r="Z618" s="12">
        <f t="shared" si="9"/>
        <v>107.2820513</v>
      </c>
      <c r="AA618" s="19">
        <v>22.0</v>
      </c>
      <c r="AB618" s="19">
        <v>45.0</v>
      </c>
      <c r="AC618" s="19">
        <v>77.0</v>
      </c>
      <c r="AD618" s="19">
        <v>18.0</v>
      </c>
      <c r="AE618" s="19">
        <v>26.0</v>
      </c>
      <c r="AF618" s="10">
        <f t="shared" si="10"/>
        <v>0.3076923077</v>
      </c>
      <c r="AG618" s="10">
        <f t="shared" si="11"/>
        <v>0.4102564103</v>
      </c>
      <c r="AH618" s="10">
        <f t="shared" si="12"/>
        <v>0.7179487179</v>
      </c>
      <c r="AI618" s="19">
        <v>406.0</v>
      </c>
      <c r="AJ618" s="13">
        <f t="shared" si="13"/>
        <v>0.3976493634</v>
      </c>
      <c r="AK618" s="19">
        <v>300.0</v>
      </c>
      <c r="AL618" s="13">
        <f t="shared" si="14"/>
        <v>0.2938295788</v>
      </c>
      <c r="AM618" s="19">
        <v>315.0</v>
      </c>
      <c r="AN618" s="13">
        <f t="shared" si="15"/>
        <v>0.3085210578</v>
      </c>
      <c r="AO618" s="13">
        <f t="shared" si="16"/>
        <v>0.5750708215</v>
      </c>
      <c r="AP618" s="8">
        <v>13.0</v>
      </c>
      <c r="AQ618" s="14">
        <v>10.64</v>
      </c>
      <c r="AR618" s="19">
        <v>17.38</v>
      </c>
      <c r="AS618" s="26">
        <v>7.0</v>
      </c>
      <c r="AT618" s="27">
        <v>0.159</v>
      </c>
      <c r="AU618" s="8">
        <v>9.0</v>
      </c>
      <c r="AV618" s="27">
        <v>-0.132</v>
      </c>
      <c r="AW618" s="19">
        <v>50.08</v>
      </c>
      <c r="AX618" s="19">
        <v>17.95</v>
      </c>
      <c r="AY618" s="27">
        <v>2.79</v>
      </c>
      <c r="AZ618" s="27">
        <v>5.232</v>
      </c>
      <c r="BA618" s="19">
        <v>50.39</v>
      </c>
      <c r="BB618" s="13">
        <f t="shared" si="17"/>
        <v>0.07456978967</v>
      </c>
      <c r="BC618" s="28">
        <f t="shared" si="18"/>
        <v>0.9291338583</v>
      </c>
      <c r="BD618" s="26">
        <f t="shared" si="19"/>
        <v>1003.703648</v>
      </c>
      <c r="BE618" s="13">
        <f t="shared" si="20"/>
        <v>0.003703647943</v>
      </c>
      <c r="BF618" s="18">
        <f t="shared" si="21"/>
        <v>2.421132138</v>
      </c>
      <c r="BG618" s="18">
        <f t="shared" si="22"/>
        <v>2.234891204</v>
      </c>
      <c r="BH618" s="14">
        <f t="shared" si="23"/>
        <v>32.46800277</v>
      </c>
      <c r="BI618" s="14">
        <f t="shared" si="24"/>
        <v>31.5367981</v>
      </c>
      <c r="BJ618" s="14">
        <f t="shared" si="25"/>
        <v>63.44607808</v>
      </c>
      <c r="BK618" s="14">
        <f t="shared" si="26"/>
        <v>54.56859357</v>
      </c>
      <c r="BL618" s="14">
        <f t="shared" si="27"/>
        <v>8.877484506</v>
      </c>
      <c r="BM618" s="19">
        <v>39.0</v>
      </c>
      <c r="BN618" s="19">
        <v>36.0</v>
      </c>
      <c r="BO618" s="26">
        <v>484.0</v>
      </c>
      <c r="BP618" s="26">
        <v>472.0</v>
      </c>
      <c r="BQ618" s="19">
        <v>233.0</v>
      </c>
      <c r="BR618" s="19">
        <v>186.0</v>
      </c>
      <c r="BS618" s="19">
        <v>266.0</v>
      </c>
      <c r="BT618" s="19">
        <v>185.0</v>
      </c>
      <c r="BU618" s="19">
        <v>496.0</v>
      </c>
      <c r="BV618" s="19">
        <v>451.0</v>
      </c>
      <c r="BW618" s="13">
        <f t="shared" si="28"/>
        <v>0.5237592397</v>
      </c>
      <c r="BX618" s="14">
        <v>2.07</v>
      </c>
      <c r="BY618" s="29">
        <f t="shared" si="29"/>
        <v>1.621784789</v>
      </c>
      <c r="BZ618" s="18">
        <f t="shared" si="30"/>
        <v>1.887912118</v>
      </c>
      <c r="CA618" s="18">
        <f t="shared" si="31"/>
        <v>2.484094892</v>
      </c>
      <c r="CB618" s="14">
        <f t="shared" si="32"/>
        <v>29.1467134</v>
      </c>
      <c r="CC618" s="14">
        <f t="shared" si="33"/>
        <v>30.93526173</v>
      </c>
      <c r="CD618" s="14">
        <f t="shared" si="34"/>
        <v>58.11125985</v>
      </c>
      <c r="CE618" s="14">
        <f t="shared" si="35"/>
        <v>55.67684686</v>
      </c>
      <c r="CF618" s="14">
        <f t="shared" si="36"/>
        <v>6.443071511</v>
      </c>
      <c r="CG618" s="7">
        <v>3623.05</v>
      </c>
      <c r="CH618" s="7">
        <v>114.0</v>
      </c>
      <c r="CI618" s="7">
        <v>150.0</v>
      </c>
      <c r="CJ618" s="26">
        <v>1646.0</v>
      </c>
      <c r="CK618" s="7">
        <v>1718.0</v>
      </c>
      <c r="CL618" s="7">
        <v>819.0</v>
      </c>
      <c r="CM618" s="7">
        <v>762.0</v>
      </c>
      <c r="CN618" s="7">
        <v>930.0</v>
      </c>
      <c r="CO618" s="7">
        <v>732.0</v>
      </c>
      <c r="CP618" s="19">
        <v>14.0</v>
      </c>
      <c r="CQ618" s="19">
        <v>15.0</v>
      </c>
      <c r="CR618" s="26">
        <f t="shared" si="37"/>
        <v>1</v>
      </c>
      <c r="CS618" s="18">
        <f t="shared" si="38"/>
        <v>0.8114243395</v>
      </c>
      <c r="CT618" s="18">
        <f t="shared" si="39"/>
        <v>0.8693832209</v>
      </c>
      <c r="CU618" s="18">
        <f t="shared" si="40"/>
        <v>0.05795888139</v>
      </c>
      <c r="CV618" s="30">
        <v>42.25</v>
      </c>
      <c r="CW618" s="30">
        <v>36.05</v>
      </c>
      <c r="CX618" s="30">
        <v>25.92</v>
      </c>
      <c r="CY618" s="30">
        <v>50.31</v>
      </c>
      <c r="CZ618" s="30">
        <v>35.01</v>
      </c>
      <c r="DA618" s="30">
        <v>41.48</v>
      </c>
      <c r="DB618" s="7">
        <v>4.0</v>
      </c>
      <c r="DC618" s="7">
        <v>13.0</v>
      </c>
      <c r="DD618" s="13">
        <f t="shared" si="41"/>
        <v>0.2352941176</v>
      </c>
      <c r="DE618" s="7">
        <v>-0.08</v>
      </c>
      <c r="DF618" s="7">
        <v>-0.9</v>
      </c>
      <c r="DG618" s="7">
        <v>12.0</v>
      </c>
      <c r="DH618" s="7">
        <v>3.0</v>
      </c>
      <c r="DI618" s="7">
        <v>0.0</v>
      </c>
      <c r="DJ618" s="9" t="s">
        <v>4901</v>
      </c>
      <c r="DK618" s="7" t="s">
        <v>4902</v>
      </c>
    </row>
    <row r="619" ht="12.75" customHeight="1">
      <c r="A619" s="7" t="s">
        <v>512</v>
      </c>
      <c r="B619" s="7" t="s">
        <v>2740</v>
      </c>
      <c r="C619" s="8" t="s">
        <v>447</v>
      </c>
      <c r="D619" s="9" t="s">
        <v>159</v>
      </c>
      <c r="E619" s="7">
        <v>70.0</v>
      </c>
      <c r="F619" s="7">
        <v>18.0</v>
      </c>
      <c r="G619" s="7">
        <v>17.0</v>
      </c>
      <c r="H619" s="24">
        <f t="shared" si="1"/>
        <v>35</v>
      </c>
      <c r="I619" s="25">
        <f t="shared" si="2"/>
        <v>1.921493275</v>
      </c>
      <c r="J619" s="19">
        <v>15.0</v>
      </c>
      <c r="K619" s="19">
        <v>5.0</v>
      </c>
      <c r="L619" s="19">
        <v>7.0</v>
      </c>
      <c r="M619" s="19">
        <v>133.0</v>
      </c>
      <c r="N619" s="19">
        <v>50.0</v>
      </c>
      <c r="O619" s="19">
        <v>38.0</v>
      </c>
      <c r="P619" s="19">
        <v>165.0</v>
      </c>
      <c r="Q619" s="10">
        <f t="shared" si="3"/>
        <v>0.1353383459</v>
      </c>
      <c r="R619" s="10">
        <f t="shared" si="4"/>
        <v>0.0814479638</v>
      </c>
      <c r="S619" s="7">
        <v>65574.0</v>
      </c>
      <c r="T619" s="14">
        <f t="shared" si="5"/>
        <v>15.61285714</v>
      </c>
      <c r="U619" s="14">
        <v>1006.27</v>
      </c>
      <c r="V619" s="14">
        <f t="shared" si="6"/>
        <v>14.37528571</v>
      </c>
      <c r="W619" s="14">
        <v>2400.66</v>
      </c>
      <c r="X619" s="14">
        <f t="shared" si="7"/>
        <v>34.29514286</v>
      </c>
      <c r="Y619" s="13">
        <f t="shared" si="8"/>
        <v>0.295359752</v>
      </c>
      <c r="Z619" s="12">
        <f t="shared" si="9"/>
        <v>80.90909091</v>
      </c>
      <c r="AA619" s="19">
        <v>35.0</v>
      </c>
      <c r="AB619" s="19">
        <v>68.0</v>
      </c>
      <c r="AC619" s="19">
        <v>79.0</v>
      </c>
      <c r="AD619" s="19">
        <v>13.0</v>
      </c>
      <c r="AE619" s="19">
        <v>31.0</v>
      </c>
      <c r="AF619" s="10">
        <f t="shared" si="10"/>
        <v>0.4545454545</v>
      </c>
      <c r="AG619" s="10">
        <f t="shared" si="11"/>
        <v>0.3636363636</v>
      </c>
      <c r="AH619" s="10">
        <f t="shared" si="12"/>
        <v>0.8181818182</v>
      </c>
      <c r="AI619" s="19">
        <v>381.0</v>
      </c>
      <c r="AJ619" s="13">
        <f t="shared" si="13"/>
        <v>0.3738959764</v>
      </c>
      <c r="AK619" s="19">
        <v>244.0</v>
      </c>
      <c r="AL619" s="13">
        <f t="shared" si="14"/>
        <v>0.2394504416</v>
      </c>
      <c r="AM619" s="19">
        <v>394.0</v>
      </c>
      <c r="AN619" s="13">
        <f t="shared" si="15"/>
        <v>0.3866535819</v>
      </c>
      <c r="AO619" s="13">
        <f t="shared" si="16"/>
        <v>0.6096</v>
      </c>
      <c r="AP619" s="8">
        <v>15.0</v>
      </c>
      <c r="AQ619" s="14">
        <v>15.84</v>
      </c>
      <c r="AR619" s="19">
        <v>17.89</v>
      </c>
      <c r="AS619" s="26">
        <v>1.0</v>
      </c>
      <c r="AT619" s="27">
        <v>0.6980000000000001</v>
      </c>
      <c r="AU619" s="8">
        <v>2.0</v>
      </c>
      <c r="AV619" s="27">
        <v>0.619</v>
      </c>
      <c r="AW619" s="19">
        <v>50.38</v>
      </c>
      <c r="AX619" s="19">
        <v>19.67</v>
      </c>
      <c r="AY619" s="27">
        <v>4.391</v>
      </c>
      <c r="AZ619" s="27">
        <v>-1.697</v>
      </c>
      <c r="BA619" s="19">
        <v>49.29</v>
      </c>
      <c r="BB619" s="13">
        <f t="shared" si="17"/>
        <v>0.06179775281</v>
      </c>
      <c r="BC619" s="28">
        <f t="shared" si="18"/>
        <v>0.9392712551</v>
      </c>
      <c r="BD619" s="26">
        <f t="shared" si="19"/>
        <v>1001.069008</v>
      </c>
      <c r="BE619" s="13">
        <f t="shared" si="20"/>
        <v>0.00106900787</v>
      </c>
      <c r="BF619" s="18">
        <f t="shared" si="21"/>
        <v>1.967662755</v>
      </c>
      <c r="BG619" s="18">
        <f t="shared" si="22"/>
        <v>1.788784322</v>
      </c>
      <c r="BH619" s="14">
        <f t="shared" si="23"/>
        <v>31.84036094</v>
      </c>
      <c r="BI619" s="14">
        <f t="shared" si="24"/>
        <v>29.45531517</v>
      </c>
      <c r="BJ619" s="14">
        <f t="shared" si="25"/>
        <v>56.88334145</v>
      </c>
      <c r="BK619" s="14">
        <f t="shared" si="26"/>
        <v>57.53922903</v>
      </c>
      <c r="BL619" s="14">
        <f t="shared" si="27"/>
        <v>-0.6558875848</v>
      </c>
      <c r="BM619" s="19">
        <v>33.0</v>
      </c>
      <c r="BN619" s="19">
        <v>30.0</v>
      </c>
      <c r="BO619" s="26">
        <v>501.0</v>
      </c>
      <c r="BP619" s="26">
        <v>464.0</v>
      </c>
      <c r="BQ619" s="19">
        <v>193.0</v>
      </c>
      <c r="BR619" s="19">
        <v>235.0</v>
      </c>
      <c r="BS619" s="19">
        <v>227.0</v>
      </c>
      <c r="BT619" s="19">
        <v>236.0</v>
      </c>
      <c r="BU619" s="19">
        <v>459.0</v>
      </c>
      <c r="BV619" s="19">
        <v>454.0</v>
      </c>
      <c r="BW619" s="13">
        <f t="shared" si="28"/>
        <v>0.5027382256</v>
      </c>
      <c r="BX619" s="14">
        <v>2.36</v>
      </c>
      <c r="BY619" s="29">
        <f t="shared" si="29"/>
        <v>-1.060287585</v>
      </c>
      <c r="BZ619" s="18">
        <f t="shared" si="30"/>
        <v>2.121115283</v>
      </c>
      <c r="CA619" s="18">
        <f t="shared" si="31"/>
        <v>1.959335304</v>
      </c>
      <c r="CB619" s="14">
        <f t="shared" si="32"/>
        <v>27.53854757</v>
      </c>
      <c r="CC619" s="14">
        <f t="shared" si="33"/>
        <v>27.43069425</v>
      </c>
      <c r="CD619" s="14">
        <f t="shared" si="34"/>
        <v>50.42142685</v>
      </c>
      <c r="CE619" s="14">
        <f t="shared" si="35"/>
        <v>54.59175521</v>
      </c>
      <c r="CF619" s="14">
        <f t="shared" si="36"/>
        <v>3.514440768</v>
      </c>
      <c r="CG619" s="7">
        <v>3337.866667</v>
      </c>
      <c r="CH619" s="7">
        <v>118.0</v>
      </c>
      <c r="CI619" s="7">
        <v>109.0</v>
      </c>
      <c r="CJ619" s="26">
        <v>1414.0</v>
      </c>
      <c r="CK619" s="7">
        <v>1417.0</v>
      </c>
      <c r="CL619" s="7">
        <v>592.0</v>
      </c>
      <c r="CM619" s="7">
        <v>690.0</v>
      </c>
      <c r="CN619" s="7">
        <v>681.0</v>
      </c>
      <c r="CO619" s="7">
        <v>821.0</v>
      </c>
      <c r="CP619" s="19">
        <v>11.0</v>
      </c>
      <c r="CQ619" s="19">
        <v>16.0</v>
      </c>
      <c r="CR619" s="26">
        <f t="shared" si="37"/>
        <v>5</v>
      </c>
      <c r="CS619" s="18">
        <f t="shared" si="38"/>
        <v>0.6038978864</v>
      </c>
      <c r="CT619" s="18">
        <f t="shared" si="39"/>
        <v>0.8783969256</v>
      </c>
      <c r="CU619" s="18">
        <f t="shared" si="40"/>
        <v>0.2744990393</v>
      </c>
      <c r="CV619" s="30">
        <v>37.4</v>
      </c>
      <c r="CW619" s="30">
        <v>37.02</v>
      </c>
      <c r="CX619" s="30">
        <v>51.63</v>
      </c>
      <c r="CY619" s="30">
        <v>49.42</v>
      </c>
      <c r="CZ619" s="30">
        <v>34.46</v>
      </c>
      <c r="DA619" s="30">
        <v>44.02</v>
      </c>
      <c r="DB619" s="7">
        <v>0.0</v>
      </c>
      <c r="DC619" s="7">
        <v>3.0</v>
      </c>
      <c r="DD619" s="13">
        <f t="shared" si="41"/>
        <v>0</v>
      </c>
      <c r="DE619" s="7">
        <v>-0.02</v>
      </c>
      <c r="DF619" s="7">
        <v>-0.73</v>
      </c>
      <c r="DG619" s="7">
        <v>3.0</v>
      </c>
      <c r="DH619" s="7">
        <v>0.0</v>
      </c>
      <c r="DI619" s="7">
        <v>0.0</v>
      </c>
      <c r="DJ619" s="8" t="s">
        <v>4903</v>
      </c>
      <c r="DK619" s="7" t="s">
        <v>4904</v>
      </c>
    </row>
    <row r="620" ht="12.75" customHeight="1">
      <c r="A620" s="7" t="s">
        <v>272</v>
      </c>
      <c r="B620" s="7" t="s">
        <v>2745</v>
      </c>
      <c r="C620" s="8" t="s">
        <v>149</v>
      </c>
      <c r="D620" s="9" t="s">
        <v>183</v>
      </c>
      <c r="E620" s="7">
        <v>51.0</v>
      </c>
      <c r="F620" s="7">
        <v>15.0</v>
      </c>
      <c r="G620" s="7">
        <v>10.0</v>
      </c>
      <c r="H620" s="24">
        <f t="shared" si="1"/>
        <v>25</v>
      </c>
      <c r="I620" s="25">
        <f t="shared" si="2"/>
        <v>2.183670994</v>
      </c>
      <c r="J620" s="19">
        <v>14.0</v>
      </c>
      <c r="K620" s="19">
        <v>5.0</v>
      </c>
      <c r="L620" s="19">
        <v>4.0</v>
      </c>
      <c r="M620" s="19">
        <v>83.0</v>
      </c>
      <c r="N620" s="19">
        <v>25.0</v>
      </c>
      <c r="O620" s="19">
        <v>35.0</v>
      </c>
      <c r="P620" s="19">
        <v>86.0</v>
      </c>
      <c r="Q620" s="10">
        <f t="shared" si="3"/>
        <v>0.1807228916</v>
      </c>
      <c r="R620" s="10">
        <f t="shared" si="4"/>
        <v>0.1048951049</v>
      </c>
      <c r="S620" s="7">
        <v>41215.0</v>
      </c>
      <c r="T620" s="14">
        <f t="shared" si="5"/>
        <v>13.46895425</v>
      </c>
      <c r="U620" s="14">
        <v>667.27</v>
      </c>
      <c r="V620" s="14">
        <f t="shared" si="6"/>
        <v>13.08372549</v>
      </c>
      <c r="W620" s="14">
        <v>1774.42</v>
      </c>
      <c r="X620" s="14">
        <f t="shared" si="7"/>
        <v>34.79254902</v>
      </c>
      <c r="Y620" s="13">
        <f t="shared" si="8"/>
        <v>0.2732820301</v>
      </c>
      <c r="Z620" s="12">
        <f t="shared" si="9"/>
        <v>57.06896552</v>
      </c>
      <c r="AA620" s="19">
        <v>15.0</v>
      </c>
      <c r="AB620" s="19">
        <v>50.0</v>
      </c>
      <c r="AC620" s="19">
        <v>66.0</v>
      </c>
      <c r="AD620" s="19">
        <v>46.0</v>
      </c>
      <c r="AE620" s="19">
        <v>33.0</v>
      </c>
      <c r="AF620" s="10">
        <f t="shared" si="10"/>
        <v>0.4827586207</v>
      </c>
      <c r="AG620" s="10">
        <f t="shared" si="11"/>
        <v>0.3103448276</v>
      </c>
      <c r="AH620" s="10">
        <f t="shared" si="12"/>
        <v>0.7931034483</v>
      </c>
      <c r="AI620" s="19">
        <v>191.0</v>
      </c>
      <c r="AJ620" s="13">
        <f t="shared" si="13"/>
        <v>0.3136288998</v>
      </c>
      <c r="AK620" s="19">
        <v>194.0</v>
      </c>
      <c r="AL620" s="13">
        <f t="shared" si="14"/>
        <v>0.3185550082</v>
      </c>
      <c r="AM620" s="19">
        <v>224.0</v>
      </c>
      <c r="AN620" s="13">
        <f t="shared" si="15"/>
        <v>0.367816092</v>
      </c>
      <c r="AO620" s="13">
        <f t="shared" si="16"/>
        <v>0.4961038961</v>
      </c>
      <c r="AP620" s="8">
        <v>8.0</v>
      </c>
      <c r="AQ620" s="14">
        <v>0.67</v>
      </c>
      <c r="AR620" s="19">
        <v>17.51</v>
      </c>
      <c r="AS620" s="26">
        <v>7.0</v>
      </c>
      <c r="AT620" s="27">
        <v>0.781</v>
      </c>
      <c r="AU620" s="8">
        <v>7.0</v>
      </c>
      <c r="AV620" s="27">
        <v>0.7020000000000001</v>
      </c>
      <c r="AW620" s="19">
        <v>50.33</v>
      </c>
      <c r="AX620" s="19">
        <v>18.44</v>
      </c>
      <c r="AY620" s="27">
        <v>1.924</v>
      </c>
      <c r="AZ620" s="27">
        <v>0.69</v>
      </c>
      <c r="BA620" s="19">
        <v>49.74</v>
      </c>
      <c r="BB620" s="13">
        <f t="shared" si="17"/>
        <v>0.08761329305</v>
      </c>
      <c r="BC620" s="28">
        <f t="shared" si="18"/>
        <v>0.9281437126</v>
      </c>
      <c r="BD620" s="26">
        <f t="shared" si="19"/>
        <v>1015.757006</v>
      </c>
      <c r="BE620" s="13">
        <f t="shared" si="20"/>
        <v>0.01575700563</v>
      </c>
      <c r="BF620" s="18">
        <f t="shared" si="21"/>
        <v>2.607640086</v>
      </c>
      <c r="BG620" s="18">
        <f t="shared" si="22"/>
        <v>2.158046967</v>
      </c>
      <c r="BH620" s="14">
        <f t="shared" si="23"/>
        <v>29.76306443</v>
      </c>
      <c r="BI620" s="14">
        <f t="shared" si="24"/>
        <v>30.0328203</v>
      </c>
      <c r="BJ620" s="14">
        <f t="shared" si="25"/>
        <v>59.25637298</v>
      </c>
      <c r="BK620" s="14">
        <f t="shared" si="26"/>
        <v>56.73865152</v>
      </c>
      <c r="BL620" s="14">
        <f t="shared" si="27"/>
        <v>2.517721462</v>
      </c>
      <c r="BM620" s="19">
        <v>29.0</v>
      </c>
      <c r="BN620" s="19">
        <v>24.0</v>
      </c>
      <c r="BO620" s="26">
        <v>302.0</v>
      </c>
      <c r="BP620" s="26">
        <v>310.0</v>
      </c>
      <c r="BQ620" s="19">
        <v>136.0</v>
      </c>
      <c r="BR620" s="19">
        <v>155.0</v>
      </c>
      <c r="BS620" s="19">
        <v>192.0</v>
      </c>
      <c r="BT620" s="19">
        <v>142.0</v>
      </c>
      <c r="BU620" s="19">
        <v>325.0</v>
      </c>
      <c r="BV620" s="19">
        <v>320.0</v>
      </c>
      <c r="BW620" s="13">
        <f t="shared" si="28"/>
        <v>0.503875969</v>
      </c>
      <c r="BX620" s="14">
        <v>1.66</v>
      </c>
      <c r="BY620" s="29">
        <f t="shared" si="29"/>
        <v>2.533227956</v>
      </c>
      <c r="BZ620" s="18">
        <f t="shared" si="30"/>
        <v>2.475456489</v>
      </c>
      <c r="CA620" s="18">
        <f t="shared" si="31"/>
        <v>2.401928079</v>
      </c>
      <c r="CB620" s="14">
        <f t="shared" si="32"/>
        <v>30.73487562</v>
      </c>
      <c r="CC620" s="14">
        <f t="shared" si="33"/>
        <v>30.56330933</v>
      </c>
      <c r="CD620" s="14">
        <f t="shared" si="34"/>
        <v>54.85219429</v>
      </c>
      <c r="CE620" s="14">
        <f t="shared" si="35"/>
        <v>55.95512044</v>
      </c>
      <c r="CF620" s="14">
        <f t="shared" si="36"/>
        <v>3.620647621</v>
      </c>
      <c r="CG620" s="7">
        <v>2448.033333</v>
      </c>
      <c r="CH620" s="7">
        <v>101.0</v>
      </c>
      <c r="CI620" s="7">
        <v>98.0</v>
      </c>
      <c r="CJ620" s="26">
        <v>1153.0</v>
      </c>
      <c r="CK620" s="7">
        <v>1149.0</v>
      </c>
      <c r="CL620" s="7">
        <v>425.0</v>
      </c>
      <c r="CM620" s="7">
        <v>503.0</v>
      </c>
      <c r="CN620" s="7">
        <v>559.0</v>
      </c>
      <c r="CO620" s="7">
        <v>533.0</v>
      </c>
      <c r="CP620" s="19">
        <v>7.0</v>
      </c>
      <c r="CQ620" s="19">
        <v>17.0</v>
      </c>
      <c r="CR620" s="26">
        <f t="shared" si="37"/>
        <v>10</v>
      </c>
      <c r="CS620" s="18">
        <f t="shared" si="38"/>
        <v>0.6114278782</v>
      </c>
      <c r="CT620" s="18">
        <f t="shared" si="39"/>
        <v>1.484896276</v>
      </c>
      <c r="CU620" s="18">
        <f t="shared" si="40"/>
        <v>0.8734683974</v>
      </c>
      <c r="CV620" s="30">
        <v>25.99</v>
      </c>
      <c r="CW620" s="30">
        <v>26.79</v>
      </c>
      <c r="CX620" s="30">
        <v>30.81</v>
      </c>
      <c r="CY620" s="30">
        <v>25.39</v>
      </c>
      <c r="CZ620" s="30">
        <v>25.93</v>
      </c>
      <c r="DA620" s="30">
        <v>26.3</v>
      </c>
      <c r="DB620" s="7">
        <v>0.0</v>
      </c>
      <c r="DC620" s="7">
        <v>3.0</v>
      </c>
      <c r="DD620" s="13">
        <f t="shared" si="41"/>
        <v>0</v>
      </c>
      <c r="DE620" s="7">
        <v>-0.01</v>
      </c>
      <c r="DF620" s="7">
        <v>-1.24</v>
      </c>
      <c r="DG620" s="7">
        <v>1.0</v>
      </c>
      <c r="DH620" s="7">
        <v>0.0</v>
      </c>
      <c r="DI620" s="7">
        <v>0.0</v>
      </c>
      <c r="DJ620" s="8" t="s">
        <v>4905</v>
      </c>
      <c r="DK620" s="7" t="s">
        <v>4906</v>
      </c>
    </row>
    <row r="621" ht="12.75" customHeight="1">
      <c r="A621" s="7" t="s">
        <v>2426</v>
      </c>
      <c r="B621" s="7" t="s">
        <v>2751</v>
      </c>
      <c r="C621" s="8" t="s">
        <v>206</v>
      </c>
      <c r="D621" s="9" t="s">
        <v>174</v>
      </c>
      <c r="E621" s="7">
        <v>38.0</v>
      </c>
      <c r="F621" s="7">
        <v>1.0</v>
      </c>
      <c r="G621" s="7">
        <v>6.0</v>
      </c>
      <c r="H621" s="24">
        <f t="shared" si="1"/>
        <v>7</v>
      </c>
      <c r="I621" s="25">
        <f t="shared" si="2"/>
        <v>0.7280291212</v>
      </c>
      <c r="J621" s="19">
        <v>0.0</v>
      </c>
      <c r="K621" s="19">
        <v>5.0</v>
      </c>
      <c r="L621" s="19">
        <v>1.0</v>
      </c>
      <c r="M621" s="19">
        <v>31.0</v>
      </c>
      <c r="N621" s="19">
        <v>15.0</v>
      </c>
      <c r="O621" s="19">
        <v>34.0</v>
      </c>
      <c r="P621" s="19">
        <v>16.0</v>
      </c>
      <c r="Q621" s="10">
        <f t="shared" si="3"/>
        <v>0.03225806452</v>
      </c>
      <c r="R621" s="10">
        <f t="shared" si="4"/>
        <v>0.0125</v>
      </c>
      <c r="S621" s="7">
        <v>34614.0</v>
      </c>
      <c r="T621" s="14">
        <f t="shared" si="5"/>
        <v>15.18157895</v>
      </c>
      <c r="U621" s="14">
        <v>569.98</v>
      </c>
      <c r="V621" s="14">
        <f t="shared" si="6"/>
        <v>14.99947368</v>
      </c>
      <c r="W621" s="14">
        <v>1254.02</v>
      </c>
      <c r="X621" s="14">
        <f t="shared" si="7"/>
        <v>33.00052632</v>
      </c>
      <c r="Y621" s="13">
        <f t="shared" si="8"/>
        <v>0.3124890351</v>
      </c>
      <c r="Z621" s="12">
        <f t="shared" si="9"/>
        <v>74.70588235</v>
      </c>
      <c r="AA621" s="19">
        <v>40.0</v>
      </c>
      <c r="AB621" s="19">
        <v>95.0</v>
      </c>
      <c r="AC621" s="19">
        <v>91.0</v>
      </c>
      <c r="AD621" s="19">
        <v>28.0</v>
      </c>
      <c r="AE621" s="19">
        <v>11.0</v>
      </c>
      <c r="AF621" s="10">
        <f t="shared" si="10"/>
        <v>0</v>
      </c>
      <c r="AG621" s="10">
        <f t="shared" si="11"/>
        <v>0.3529411765</v>
      </c>
      <c r="AH621" s="10">
        <f t="shared" si="12"/>
        <v>0.3529411765</v>
      </c>
      <c r="AI621" s="19">
        <v>140.0</v>
      </c>
      <c r="AJ621" s="13">
        <f t="shared" si="13"/>
        <v>0.2573529412</v>
      </c>
      <c r="AK621" s="19">
        <v>207.0</v>
      </c>
      <c r="AL621" s="13">
        <f t="shared" si="14"/>
        <v>0.3805147059</v>
      </c>
      <c r="AM621" s="19">
        <v>197.0</v>
      </c>
      <c r="AN621" s="13">
        <f t="shared" si="15"/>
        <v>0.3621323529</v>
      </c>
      <c r="AO621" s="13">
        <f t="shared" si="16"/>
        <v>0.4034582133</v>
      </c>
      <c r="AP621" s="8">
        <v>1.0</v>
      </c>
      <c r="AQ621" s="14">
        <v>-9.65</v>
      </c>
      <c r="AR621" s="19">
        <v>17.11</v>
      </c>
      <c r="AS621" s="26">
        <v>6.0</v>
      </c>
      <c r="AT621" s="27">
        <v>-0.23500000000000001</v>
      </c>
      <c r="AU621" s="8">
        <v>5.0</v>
      </c>
      <c r="AV621" s="27">
        <v>-0.682</v>
      </c>
      <c r="AW621" s="19">
        <v>49.98</v>
      </c>
      <c r="AX621" s="19">
        <v>16.37</v>
      </c>
      <c r="AY621" s="27">
        <v>-0.139</v>
      </c>
      <c r="AZ621" s="27">
        <v>2.448</v>
      </c>
      <c r="BA621" s="19">
        <v>50.53</v>
      </c>
      <c r="BB621" s="13">
        <f t="shared" si="17"/>
        <v>0.06692913386</v>
      </c>
      <c r="BC621" s="28">
        <f t="shared" si="18"/>
        <v>0.9011857708</v>
      </c>
      <c r="BD621" s="26">
        <f t="shared" si="19"/>
        <v>968.1149046</v>
      </c>
      <c r="BE621" s="13">
        <f t="shared" si="20"/>
        <v>-0.03188509539</v>
      </c>
      <c r="BF621" s="18">
        <f t="shared" si="21"/>
        <v>1.789536475</v>
      </c>
      <c r="BG621" s="18">
        <f t="shared" si="22"/>
        <v>2.631671287</v>
      </c>
      <c r="BH621" s="14">
        <f t="shared" si="23"/>
        <v>26.73778027</v>
      </c>
      <c r="BI621" s="14">
        <f t="shared" si="24"/>
        <v>26.63251342</v>
      </c>
      <c r="BJ621" s="14">
        <f t="shared" si="25"/>
        <v>50.73862241</v>
      </c>
      <c r="BK621" s="14">
        <f t="shared" si="26"/>
        <v>51.05442296</v>
      </c>
      <c r="BL621" s="14">
        <f t="shared" si="27"/>
        <v>-0.3158005544</v>
      </c>
      <c r="BM621" s="19">
        <v>17.0</v>
      </c>
      <c r="BN621" s="19">
        <v>25.0</v>
      </c>
      <c r="BO621" s="26">
        <v>237.0</v>
      </c>
      <c r="BP621" s="26">
        <v>228.0</v>
      </c>
      <c r="BQ621" s="19">
        <v>95.0</v>
      </c>
      <c r="BR621" s="19">
        <v>90.0</v>
      </c>
      <c r="BS621" s="19">
        <v>133.0</v>
      </c>
      <c r="BT621" s="19">
        <v>142.0</v>
      </c>
      <c r="BU621" s="19">
        <v>209.0</v>
      </c>
      <c r="BV621" s="19">
        <v>230.0</v>
      </c>
      <c r="BW621" s="13">
        <f t="shared" si="28"/>
        <v>0.4760820046</v>
      </c>
      <c r="BX621" s="14">
        <v>-0.69</v>
      </c>
      <c r="BY621" s="29">
        <f t="shared" si="29"/>
        <v>-1.218797673</v>
      </c>
      <c r="BZ621" s="18">
        <f t="shared" si="30"/>
        <v>2.202297255</v>
      </c>
      <c r="CA621" s="18">
        <f t="shared" si="31"/>
        <v>2.498128229</v>
      </c>
      <c r="CB621" s="14">
        <f t="shared" si="32"/>
        <v>28.85995507</v>
      </c>
      <c r="CC621" s="14">
        <f t="shared" si="33"/>
        <v>29.68170778</v>
      </c>
      <c r="CD621" s="14">
        <f t="shared" si="34"/>
        <v>54.3671591</v>
      </c>
      <c r="CE621" s="14">
        <f t="shared" si="35"/>
        <v>54.46576942</v>
      </c>
      <c r="CF621" s="14">
        <f t="shared" si="36"/>
        <v>-0.2171902296</v>
      </c>
      <c r="CG621" s="7">
        <v>1825.366667</v>
      </c>
      <c r="CH621" s="7">
        <v>67.0</v>
      </c>
      <c r="CI621" s="7">
        <v>76.0</v>
      </c>
      <c r="CJ621" s="26">
        <v>811.0</v>
      </c>
      <c r="CK621" s="7">
        <v>827.0</v>
      </c>
      <c r="CL621" s="7">
        <v>324.0</v>
      </c>
      <c r="CM621" s="7">
        <v>315.0</v>
      </c>
      <c r="CN621" s="7">
        <v>452.0</v>
      </c>
      <c r="CO621" s="7">
        <v>439.0</v>
      </c>
      <c r="CP621" s="19">
        <v>5.0</v>
      </c>
      <c r="CQ621" s="19">
        <v>5.0</v>
      </c>
      <c r="CR621" s="26">
        <f t="shared" si="37"/>
        <v>0</v>
      </c>
      <c r="CS621" s="18">
        <f t="shared" si="38"/>
        <v>0.5200208008</v>
      </c>
      <c r="CT621" s="18">
        <f t="shared" si="39"/>
        <v>0.5200208008</v>
      </c>
      <c r="CU621" s="18">
        <f t="shared" si="40"/>
        <v>0</v>
      </c>
      <c r="CV621" s="30">
        <v>19.01</v>
      </c>
      <c r="CW621" s="30">
        <v>21.35</v>
      </c>
      <c r="CX621" s="30">
        <v>35.74</v>
      </c>
      <c r="CY621" s="30">
        <v>26.78</v>
      </c>
      <c r="CZ621" s="30">
        <v>20.62</v>
      </c>
      <c r="DA621" s="30">
        <v>22.77</v>
      </c>
      <c r="DB621" s="7">
        <v>0.0</v>
      </c>
      <c r="DC621" s="7">
        <v>0.0</v>
      </c>
      <c r="DD621" s="13" t="str">
        <f t="shared" si="41"/>
        <v> </v>
      </c>
      <c r="DE621" s="7">
        <v>0.0</v>
      </c>
      <c r="DF621" s="7">
        <v>0.0</v>
      </c>
      <c r="DG621" s="7">
        <v>0.0</v>
      </c>
      <c r="DH621" s="7">
        <v>0.0</v>
      </c>
      <c r="DI621" s="7">
        <v>0.0</v>
      </c>
      <c r="DJ621" s="8" t="s">
        <v>4907</v>
      </c>
      <c r="DK621" s="7" t="s">
        <v>4908</v>
      </c>
    </row>
    <row r="622" ht="12.75" customHeight="1">
      <c r="A622" s="7" t="s">
        <v>482</v>
      </c>
      <c r="B622" s="7" t="s">
        <v>726</v>
      </c>
      <c r="C622" s="8" t="s">
        <v>542</v>
      </c>
      <c r="D622" s="9" t="s">
        <v>159</v>
      </c>
      <c r="E622" s="7">
        <v>24.0</v>
      </c>
      <c r="F622" s="7">
        <v>2.0</v>
      </c>
      <c r="G622" s="7">
        <v>3.0</v>
      </c>
      <c r="H622" s="24">
        <f t="shared" si="1"/>
        <v>5</v>
      </c>
      <c r="I622" s="25">
        <f t="shared" si="2"/>
        <v>1.047729919</v>
      </c>
      <c r="J622" s="19"/>
      <c r="K622" s="19"/>
      <c r="L622" s="19"/>
      <c r="M622" s="19"/>
      <c r="N622" s="19"/>
      <c r="O622" s="19"/>
      <c r="P622" s="19"/>
      <c r="Q622" s="10">
        <f t="shared" si="3"/>
        <v>0</v>
      </c>
      <c r="R622" s="10">
        <f t="shared" si="4"/>
        <v>0</v>
      </c>
      <c r="S622" s="7">
        <v>17180.0</v>
      </c>
      <c r="T622" s="14">
        <f t="shared" si="5"/>
        <v>11.93055556</v>
      </c>
      <c r="U622" s="14"/>
      <c r="V622" s="14">
        <f t="shared" si="6"/>
        <v>0</v>
      </c>
      <c r="W622" s="14"/>
      <c r="X622" s="14">
        <f t="shared" si="7"/>
        <v>0</v>
      </c>
      <c r="Y622" s="13">
        <f t="shared" si="8"/>
        <v>0</v>
      </c>
      <c r="Z622" s="12">
        <f t="shared" si="9"/>
        <v>0</v>
      </c>
      <c r="AA622" s="19"/>
      <c r="AB622" s="19"/>
      <c r="AC622" s="19"/>
      <c r="AD622" s="19"/>
      <c r="AE622" s="19"/>
      <c r="AF622" s="10">
        <f t="shared" si="10"/>
        <v>0</v>
      </c>
      <c r="AG622" s="10">
        <f t="shared" si="11"/>
        <v>0</v>
      </c>
      <c r="AH622" s="10">
        <f t="shared" si="12"/>
        <v>0</v>
      </c>
      <c r="AI622" s="19"/>
      <c r="AJ622" s="13">
        <f t="shared" si="13"/>
        <v>0</v>
      </c>
      <c r="AK622" s="19"/>
      <c r="AL622" s="13">
        <f t="shared" si="14"/>
        <v>0</v>
      </c>
      <c r="AM622" s="19"/>
      <c r="AN622" s="13">
        <f t="shared" si="15"/>
        <v>0</v>
      </c>
      <c r="AO622" s="13">
        <f t="shared" si="16"/>
        <v>0</v>
      </c>
      <c r="AP622" s="8">
        <v>1.0</v>
      </c>
      <c r="AQ622" s="14"/>
      <c r="AR622" s="19"/>
      <c r="AS622" s="26">
        <v>15.0</v>
      </c>
      <c r="AT622" s="27">
        <v>-0.338</v>
      </c>
      <c r="AU622" s="8">
        <v>12.0</v>
      </c>
      <c r="AV622" s="27">
        <v>0.359</v>
      </c>
      <c r="AW622" s="19"/>
      <c r="AX622" s="19"/>
      <c r="AY622" s="27">
        <v>-2.778</v>
      </c>
      <c r="AZ622" s="27">
        <v>-7.635</v>
      </c>
      <c r="BA622" s="19"/>
      <c r="BB622" s="13">
        <f t="shared" si="17"/>
        <v>0</v>
      </c>
      <c r="BC622" s="28">
        <f t="shared" si="18"/>
        <v>0</v>
      </c>
      <c r="BD622" s="26">
        <f t="shared" si="19"/>
        <v>0</v>
      </c>
      <c r="BE622" s="13">
        <f t="shared" si="20"/>
        <v>-1</v>
      </c>
      <c r="BF622" s="18">
        <f t="shared" si="21"/>
        <v>0</v>
      </c>
      <c r="BG622" s="18">
        <f t="shared" si="22"/>
        <v>0</v>
      </c>
      <c r="BH622" s="14">
        <f t="shared" si="23"/>
        <v>0</v>
      </c>
      <c r="BI622" s="14">
        <f t="shared" si="24"/>
        <v>0</v>
      </c>
      <c r="BJ622" s="14">
        <f t="shared" si="25"/>
        <v>0</v>
      </c>
      <c r="BK622" s="14">
        <f t="shared" si="26"/>
        <v>0</v>
      </c>
      <c r="BL622" s="14">
        <f t="shared" si="27"/>
        <v>0</v>
      </c>
      <c r="BM622" s="19"/>
      <c r="BN622" s="19"/>
      <c r="BO622" s="26">
        <v>0.0</v>
      </c>
      <c r="BP622" s="26">
        <v>0.0</v>
      </c>
      <c r="BQ622" s="19">
        <v>0.0</v>
      </c>
      <c r="BR622" s="19">
        <v>0.0</v>
      </c>
      <c r="BS622" s="19">
        <v>0.0</v>
      </c>
      <c r="BT622" s="19">
        <v>0.0</v>
      </c>
      <c r="BU622" s="19"/>
      <c r="BV622" s="19"/>
      <c r="BW622" s="13">
        <f t="shared" si="28"/>
        <v>0</v>
      </c>
      <c r="BX622" s="14"/>
      <c r="BY622" s="29">
        <f t="shared" si="29"/>
        <v>19.904</v>
      </c>
      <c r="BZ622" s="18">
        <f t="shared" si="30"/>
        <v>0</v>
      </c>
      <c r="CA622" s="18">
        <f t="shared" si="31"/>
        <v>0</v>
      </c>
      <c r="CB622" s="14">
        <f t="shared" si="32"/>
        <v>0</v>
      </c>
      <c r="CC622" s="14">
        <f t="shared" si="33"/>
        <v>0</v>
      </c>
      <c r="CD622" s="14">
        <f t="shared" si="34"/>
        <v>0</v>
      </c>
      <c r="CE622" s="14">
        <f t="shared" si="35"/>
        <v>0</v>
      </c>
      <c r="CF622" s="14">
        <f t="shared" si="36"/>
        <v>0</v>
      </c>
      <c r="CG622" s="7">
        <v>1151.05</v>
      </c>
      <c r="CH622" s="7">
        <v>48.0</v>
      </c>
      <c r="CI622" s="7">
        <v>35.0</v>
      </c>
      <c r="CJ622" s="26">
        <v>482.0</v>
      </c>
      <c r="CK622" s="7">
        <v>576.0</v>
      </c>
      <c r="CL622" s="7">
        <v>211.0</v>
      </c>
      <c r="CM622" s="7">
        <v>211.0</v>
      </c>
      <c r="CN622" s="7">
        <v>268.0</v>
      </c>
      <c r="CO622" s="7">
        <v>283.0</v>
      </c>
      <c r="CP622" s="19"/>
      <c r="CQ622" s="19"/>
      <c r="CR622" s="26">
        <f t="shared" si="37"/>
        <v>0</v>
      </c>
      <c r="CS622" s="18">
        <f t="shared" si="38"/>
        <v>0</v>
      </c>
      <c r="CT622" s="18">
        <f t="shared" si="39"/>
        <v>0</v>
      </c>
      <c r="CU622" s="18">
        <f t="shared" si="40"/>
        <v>0</v>
      </c>
      <c r="CV622" s="30">
        <v>7.54</v>
      </c>
      <c r="CW622" s="30">
        <v>7.6</v>
      </c>
      <c r="CX622" s="30">
        <v>7.55</v>
      </c>
      <c r="CY622" s="30">
        <v>4.46</v>
      </c>
      <c r="CZ622" s="30">
        <v>6.81</v>
      </c>
      <c r="DA622" s="30">
        <v>9.11</v>
      </c>
      <c r="DB622" s="7">
        <v>30.0</v>
      </c>
      <c r="DC622" s="7">
        <v>29.0</v>
      </c>
      <c r="DD622" s="13">
        <f t="shared" si="41"/>
        <v>0.5084745763</v>
      </c>
      <c r="DE622" s="7">
        <v>0.09</v>
      </c>
      <c r="DF622" s="7">
        <v>-2.85</v>
      </c>
      <c r="DG622" s="7">
        <v>14.0</v>
      </c>
      <c r="DH622" s="7">
        <v>18.0</v>
      </c>
      <c r="DI622" s="7">
        <v>27.0</v>
      </c>
      <c r="DJ622" s="9" t="s">
        <v>4909</v>
      </c>
    </row>
    <row r="623" ht="12.75" customHeight="1">
      <c r="A623" s="7" t="s">
        <v>892</v>
      </c>
      <c r="B623" s="7" t="s">
        <v>2755</v>
      </c>
      <c r="C623" s="8" t="s">
        <v>628</v>
      </c>
      <c r="D623" s="9" t="s">
        <v>275</v>
      </c>
      <c r="E623" s="7">
        <v>82.0</v>
      </c>
      <c r="F623" s="7">
        <v>26.0</v>
      </c>
      <c r="G623" s="7">
        <v>24.0</v>
      </c>
      <c r="H623" s="24">
        <f t="shared" si="1"/>
        <v>50</v>
      </c>
      <c r="I623" s="25">
        <f t="shared" si="2"/>
        <v>2.344360511</v>
      </c>
      <c r="J623" s="19">
        <v>23.0</v>
      </c>
      <c r="K623" s="19">
        <v>12.0</v>
      </c>
      <c r="L623" s="19">
        <v>7.0</v>
      </c>
      <c r="M623" s="19">
        <v>114.0</v>
      </c>
      <c r="N623" s="19">
        <v>63.0</v>
      </c>
      <c r="O623" s="19">
        <v>59.0</v>
      </c>
      <c r="P623" s="19">
        <v>181.0</v>
      </c>
      <c r="Q623" s="10">
        <f t="shared" si="3"/>
        <v>0.2280701754</v>
      </c>
      <c r="R623" s="10">
        <f t="shared" si="4"/>
        <v>0.1101694915</v>
      </c>
      <c r="S623" s="7">
        <v>76780.0</v>
      </c>
      <c r="T623" s="14">
        <f t="shared" si="5"/>
        <v>15.60569106</v>
      </c>
      <c r="U623" s="14">
        <v>1181.88</v>
      </c>
      <c r="V623" s="14">
        <f t="shared" si="6"/>
        <v>14.41317073</v>
      </c>
      <c r="W623" s="14">
        <v>2770.12</v>
      </c>
      <c r="X623" s="14">
        <f t="shared" si="7"/>
        <v>33.78195122</v>
      </c>
      <c r="Y623" s="13">
        <f t="shared" si="8"/>
        <v>0.2990587045</v>
      </c>
      <c r="Z623" s="12">
        <f t="shared" si="9"/>
        <v>119.6307692</v>
      </c>
      <c r="AA623" s="19">
        <v>54.0</v>
      </c>
      <c r="AB623" s="19">
        <v>127.0</v>
      </c>
      <c r="AC623" s="19">
        <v>81.0</v>
      </c>
      <c r="AD623" s="19">
        <v>59.0</v>
      </c>
      <c r="AE623" s="19">
        <v>36.0</v>
      </c>
      <c r="AF623" s="10">
        <f t="shared" si="10"/>
        <v>0.3538461538</v>
      </c>
      <c r="AG623" s="10">
        <f t="shared" si="11"/>
        <v>0.2923076923</v>
      </c>
      <c r="AH623" s="10">
        <f t="shared" si="12"/>
        <v>0.6461538462</v>
      </c>
      <c r="AI623" s="19">
        <v>435.0</v>
      </c>
      <c r="AJ623" s="13">
        <f t="shared" si="13"/>
        <v>0.3646269908</v>
      </c>
      <c r="AK623" s="19">
        <v>341.0</v>
      </c>
      <c r="AL623" s="13">
        <f t="shared" si="14"/>
        <v>0.2858340319</v>
      </c>
      <c r="AM623" s="19">
        <v>417.0</v>
      </c>
      <c r="AN623" s="13">
        <f t="shared" si="15"/>
        <v>0.3495389774</v>
      </c>
      <c r="AO623" s="13">
        <f t="shared" si="16"/>
        <v>0.5605670103</v>
      </c>
      <c r="AP623" s="8">
        <v>13.0</v>
      </c>
      <c r="AQ623" s="14">
        <v>10.04</v>
      </c>
      <c r="AR623" s="19">
        <v>17.84</v>
      </c>
      <c r="AS623" s="26">
        <v>2.0</v>
      </c>
      <c r="AT623" s="27">
        <v>0.542</v>
      </c>
      <c r="AU623" s="8">
        <v>7.0</v>
      </c>
      <c r="AV623" s="27">
        <v>-0.11900000000000001</v>
      </c>
      <c r="AW623" s="19">
        <v>49.9</v>
      </c>
      <c r="AX623" s="19">
        <v>18.87</v>
      </c>
      <c r="AY623" s="27">
        <v>4.85</v>
      </c>
      <c r="AZ623" s="27">
        <v>6.584</v>
      </c>
      <c r="BA623" s="19">
        <v>53.53</v>
      </c>
      <c r="BB623" s="13">
        <f t="shared" si="17"/>
        <v>0.100308642</v>
      </c>
      <c r="BC623" s="28">
        <f t="shared" si="18"/>
        <v>0.9360824742</v>
      </c>
      <c r="BD623" s="26">
        <f t="shared" si="19"/>
        <v>1036.391116</v>
      </c>
      <c r="BE623" s="13">
        <f t="shared" si="20"/>
        <v>0.0363911162</v>
      </c>
      <c r="BF623" s="18">
        <f t="shared" si="21"/>
        <v>3.299827394</v>
      </c>
      <c r="BG623" s="18">
        <f t="shared" si="22"/>
        <v>1.573763834</v>
      </c>
      <c r="BH623" s="14">
        <f t="shared" si="23"/>
        <v>32.89674079</v>
      </c>
      <c r="BI623" s="14">
        <f t="shared" si="24"/>
        <v>24.62178901</v>
      </c>
      <c r="BJ623" s="14">
        <f t="shared" si="25"/>
        <v>62.2398213</v>
      </c>
      <c r="BK623" s="14">
        <f t="shared" si="26"/>
        <v>50.10660981</v>
      </c>
      <c r="BL623" s="14">
        <f t="shared" si="27"/>
        <v>12.13321149</v>
      </c>
      <c r="BM623" s="19">
        <v>65.0</v>
      </c>
      <c r="BN623" s="19">
        <v>31.0</v>
      </c>
      <c r="BO623" s="26">
        <v>583.0</v>
      </c>
      <c r="BP623" s="26">
        <v>454.0</v>
      </c>
      <c r="BQ623" s="19">
        <v>264.0</v>
      </c>
      <c r="BR623" s="19">
        <v>208.0</v>
      </c>
      <c r="BS623" s="19">
        <v>314.0</v>
      </c>
      <c r="BT623" s="19">
        <v>294.0</v>
      </c>
      <c r="BU623" s="19">
        <v>608.0</v>
      </c>
      <c r="BV623" s="19">
        <v>464.0</v>
      </c>
      <c r="BW623" s="13">
        <f t="shared" si="28"/>
        <v>0.5671641791</v>
      </c>
      <c r="BX623" s="14">
        <v>3.86</v>
      </c>
      <c r="BY623" s="29">
        <f t="shared" si="29"/>
        <v>3.886603246</v>
      </c>
      <c r="BZ623" s="18">
        <f t="shared" si="30"/>
        <v>2.230379864</v>
      </c>
      <c r="CA623" s="18">
        <f t="shared" si="31"/>
        <v>1.98761743</v>
      </c>
      <c r="CB623" s="14">
        <f t="shared" si="32"/>
        <v>28.64596724</v>
      </c>
      <c r="CC623" s="14">
        <f t="shared" si="33"/>
        <v>25.79350864</v>
      </c>
      <c r="CD623" s="14">
        <f t="shared" si="34"/>
        <v>54.94017339</v>
      </c>
      <c r="CE623" s="14">
        <f t="shared" si="35"/>
        <v>51.37460014</v>
      </c>
      <c r="CF623" s="14">
        <f t="shared" si="36"/>
        <v>8.567638241</v>
      </c>
      <c r="CG623" s="7">
        <v>3954.483333</v>
      </c>
      <c r="CH623" s="7">
        <v>147.0</v>
      </c>
      <c r="CI623" s="7">
        <v>131.0</v>
      </c>
      <c r="CJ623" s="26">
        <v>1741.0</v>
      </c>
      <c r="CK623" s="7">
        <v>1569.0</v>
      </c>
      <c r="CL623" s="7">
        <v>774.0</v>
      </c>
      <c r="CM623" s="7">
        <v>665.0</v>
      </c>
      <c r="CN623" s="7">
        <v>959.0</v>
      </c>
      <c r="CO623" s="7">
        <v>1021.0</v>
      </c>
      <c r="CP623" s="19">
        <v>9.0</v>
      </c>
      <c r="CQ623" s="19">
        <v>12.0</v>
      </c>
      <c r="CR623" s="26">
        <f t="shared" si="37"/>
        <v>3</v>
      </c>
      <c r="CS623" s="18">
        <f t="shared" si="38"/>
        <v>0.4219848919</v>
      </c>
      <c r="CT623" s="18">
        <f t="shared" si="39"/>
        <v>0.5626465225</v>
      </c>
      <c r="CU623" s="18">
        <f t="shared" si="40"/>
        <v>0.1406616306</v>
      </c>
      <c r="CV623" s="30">
        <v>52.89</v>
      </c>
      <c r="CW623" s="30">
        <v>39.55</v>
      </c>
      <c r="CX623" s="30">
        <v>47.4</v>
      </c>
      <c r="CY623" s="30">
        <v>38.69</v>
      </c>
      <c r="CZ623" s="30">
        <v>54.84</v>
      </c>
      <c r="DA623" s="30">
        <v>41.07</v>
      </c>
      <c r="DB623" s="7">
        <v>367.0</v>
      </c>
      <c r="DC623" s="7">
        <v>317.0</v>
      </c>
      <c r="DD623" s="13">
        <f t="shared" si="41"/>
        <v>0.5365497076</v>
      </c>
      <c r="DE623" s="7">
        <v>-0.44</v>
      </c>
      <c r="DF623" s="7">
        <v>9.29</v>
      </c>
      <c r="DG623" s="7">
        <v>253.0</v>
      </c>
      <c r="DH623" s="7">
        <v>180.0</v>
      </c>
      <c r="DI623" s="7">
        <v>188.0</v>
      </c>
      <c r="DJ623" s="8" t="s">
        <v>4910</v>
      </c>
      <c r="DK623" s="7" t="s">
        <v>4911</v>
      </c>
    </row>
    <row r="624" ht="12.75" customHeight="1">
      <c r="A624" s="7" t="s">
        <v>1522</v>
      </c>
      <c r="B624" s="7" t="s">
        <v>2757</v>
      </c>
      <c r="C624" s="8" t="s">
        <v>197</v>
      </c>
      <c r="D624" s="9" t="s">
        <v>255</v>
      </c>
      <c r="E624" s="7">
        <v>79.0</v>
      </c>
      <c r="F624" s="7">
        <v>13.0</v>
      </c>
      <c r="G624" s="7">
        <v>19.0</v>
      </c>
      <c r="H624" s="24">
        <f t="shared" si="1"/>
        <v>32</v>
      </c>
      <c r="I624" s="25">
        <f t="shared" si="2"/>
        <v>1.976054067</v>
      </c>
      <c r="J624" s="19">
        <v>11.0</v>
      </c>
      <c r="K624" s="19">
        <v>9.0</v>
      </c>
      <c r="L624" s="19">
        <v>6.0</v>
      </c>
      <c r="M624" s="19">
        <v>99.0</v>
      </c>
      <c r="N624" s="19">
        <v>56.0</v>
      </c>
      <c r="O624" s="19">
        <v>56.0</v>
      </c>
      <c r="P624" s="19">
        <v>128.0</v>
      </c>
      <c r="Q624" s="10">
        <f t="shared" si="3"/>
        <v>0.1313131313</v>
      </c>
      <c r="R624" s="10">
        <f t="shared" si="4"/>
        <v>0.06161137441</v>
      </c>
      <c r="S624" s="7">
        <v>58298.0</v>
      </c>
      <c r="T624" s="14">
        <f t="shared" si="5"/>
        <v>12.29915612</v>
      </c>
      <c r="U624" s="14">
        <v>933.96</v>
      </c>
      <c r="V624" s="14">
        <f t="shared" si="6"/>
        <v>11.82227848</v>
      </c>
      <c r="W624" s="14">
        <v>2856.87</v>
      </c>
      <c r="X624" s="14">
        <f t="shared" si="7"/>
        <v>36.16291139</v>
      </c>
      <c r="Y624" s="13">
        <f t="shared" si="8"/>
        <v>0.2463734855</v>
      </c>
      <c r="Z624" s="12">
        <f t="shared" si="9"/>
        <v>117</v>
      </c>
      <c r="AA624" s="19">
        <v>24.0</v>
      </c>
      <c r="AB624" s="19">
        <v>97.0</v>
      </c>
      <c r="AC624" s="19">
        <v>99.0</v>
      </c>
      <c r="AD624" s="19">
        <v>16.0</v>
      </c>
      <c r="AE624" s="19">
        <v>21.0</v>
      </c>
      <c r="AF624" s="10">
        <f t="shared" si="10"/>
        <v>0.3055555556</v>
      </c>
      <c r="AG624" s="10">
        <f t="shared" si="11"/>
        <v>0.4166666667</v>
      </c>
      <c r="AH624" s="10">
        <f t="shared" si="12"/>
        <v>0.7222222222</v>
      </c>
      <c r="AI624" s="19">
        <v>331.0</v>
      </c>
      <c r="AJ624" s="13">
        <f t="shared" si="13"/>
        <v>0.3510074231</v>
      </c>
      <c r="AK624" s="19">
        <v>280.0</v>
      </c>
      <c r="AL624" s="13">
        <f t="shared" si="14"/>
        <v>0.2969247084</v>
      </c>
      <c r="AM624" s="19">
        <v>332.0</v>
      </c>
      <c r="AN624" s="13">
        <f t="shared" si="15"/>
        <v>0.3520678685</v>
      </c>
      <c r="AO624" s="13">
        <f t="shared" si="16"/>
        <v>0.5417348609</v>
      </c>
      <c r="AP624" s="8">
        <v>5.0</v>
      </c>
      <c r="AQ624" s="14">
        <v>-1.92</v>
      </c>
      <c r="AR624" s="19">
        <v>17.46</v>
      </c>
      <c r="AS624" s="26">
        <v>6.0</v>
      </c>
      <c r="AT624" s="27">
        <v>0.445</v>
      </c>
      <c r="AU624" s="8">
        <v>5.0</v>
      </c>
      <c r="AV624" s="27">
        <v>-0.47900000000000004</v>
      </c>
      <c r="AW624" s="19">
        <v>49.7</v>
      </c>
      <c r="AX624" s="19">
        <v>18.25</v>
      </c>
      <c r="AY624" s="27">
        <v>1.013</v>
      </c>
      <c r="AZ624" s="27">
        <v>13.414</v>
      </c>
      <c r="BA624" s="19">
        <v>55.99</v>
      </c>
      <c r="BB624" s="13">
        <f t="shared" si="17"/>
        <v>0.07692307692</v>
      </c>
      <c r="BC624" s="28">
        <f t="shared" si="18"/>
        <v>0.9304812834</v>
      </c>
      <c r="BD624" s="26">
        <f t="shared" si="19"/>
        <v>1007.40436</v>
      </c>
      <c r="BE624" s="13">
        <f t="shared" si="20"/>
        <v>0.007404360346</v>
      </c>
      <c r="BF624" s="18">
        <f t="shared" si="21"/>
        <v>2.312732879</v>
      </c>
      <c r="BG624" s="18">
        <f t="shared" si="22"/>
        <v>1.67030708</v>
      </c>
      <c r="BH624" s="14">
        <f t="shared" si="23"/>
        <v>30.06552743</v>
      </c>
      <c r="BI624" s="14">
        <f t="shared" si="24"/>
        <v>24.02672491</v>
      </c>
      <c r="BJ624" s="14">
        <f t="shared" si="25"/>
        <v>60.19529744</v>
      </c>
      <c r="BK624" s="14">
        <f t="shared" si="26"/>
        <v>44.39162277</v>
      </c>
      <c r="BL624" s="14">
        <f t="shared" si="27"/>
        <v>15.80367468</v>
      </c>
      <c r="BM624" s="19">
        <v>36.0</v>
      </c>
      <c r="BN624" s="19">
        <v>26.0</v>
      </c>
      <c r="BO624" s="26">
        <v>432.0</v>
      </c>
      <c r="BP624" s="26">
        <v>348.0</v>
      </c>
      <c r="BQ624" s="19">
        <v>243.0</v>
      </c>
      <c r="BR624" s="19">
        <v>131.0</v>
      </c>
      <c r="BS624" s="19">
        <v>226.0</v>
      </c>
      <c r="BT624" s="19">
        <v>186.0</v>
      </c>
      <c r="BU624" s="19">
        <v>465.0</v>
      </c>
      <c r="BV624" s="19">
        <v>340.0</v>
      </c>
      <c r="BW624" s="13">
        <f t="shared" si="28"/>
        <v>0.5776397516</v>
      </c>
      <c r="BX624" s="14">
        <v>4.36</v>
      </c>
      <c r="BY624" s="29">
        <f t="shared" si="29"/>
        <v>0.8190380144</v>
      </c>
      <c r="BZ624" s="18">
        <f t="shared" si="30"/>
        <v>2.074718004</v>
      </c>
      <c r="CA624" s="18">
        <f t="shared" si="31"/>
        <v>1.821317331</v>
      </c>
      <c r="CB624" s="14">
        <f t="shared" si="32"/>
        <v>30.99406972</v>
      </c>
      <c r="CC624" s="14">
        <f t="shared" si="33"/>
        <v>25.95773136</v>
      </c>
      <c r="CD624" s="14">
        <f t="shared" si="34"/>
        <v>61.79808893</v>
      </c>
      <c r="CE624" s="14">
        <f t="shared" si="35"/>
        <v>48.11445263</v>
      </c>
      <c r="CF624" s="14">
        <f t="shared" si="36"/>
        <v>2.120038377</v>
      </c>
      <c r="CG624" s="7">
        <v>3788.466667</v>
      </c>
      <c r="CH624" s="7">
        <v>131.0</v>
      </c>
      <c r="CI624" s="7">
        <v>115.0</v>
      </c>
      <c r="CJ624" s="26">
        <v>1826.0</v>
      </c>
      <c r="CK624" s="7">
        <v>1524.0</v>
      </c>
      <c r="CL624" s="7">
        <v>952.0</v>
      </c>
      <c r="CM624" s="7">
        <v>649.0</v>
      </c>
      <c r="CN624" s="7">
        <v>993.0</v>
      </c>
      <c r="CO624" s="7">
        <v>750.0</v>
      </c>
      <c r="CP624" s="19">
        <v>6.0</v>
      </c>
      <c r="CQ624" s="19">
        <v>16.0</v>
      </c>
      <c r="CR624" s="26">
        <f t="shared" si="37"/>
        <v>10</v>
      </c>
      <c r="CS624" s="18">
        <f t="shared" si="38"/>
        <v>0.3705101376</v>
      </c>
      <c r="CT624" s="18">
        <f t="shared" si="39"/>
        <v>0.9880270335</v>
      </c>
      <c r="CU624" s="18">
        <f t="shared" si="40"/>
        <v>0.6175168959</v>
      </c>
      <c r="CV624" s="30">
        <v>37.11</v>
      </c>
      <c r="CW624" s="30">
        <v>27.92</v>
      </c>
      <c r="CX624" s="30">
        <v>29.11</v>
      </c>
      <c r="CY624" s="30">
        <v>25.48</v>
      </c>
      <c r="CZ624" s="30">
        <v>39.88</v>
      </c>
      <c r="DA624" s="30">
        <v>30.75</v>
      </c>
      <c r="DB624" s="7">
        <v>5.0</v>
      </c>
      <c r="DC624" s="7">
        <v>9.0</v>
      </c>
      <c r="DD624" s="13">
        <f t="shared" si="41"/>
        <v>0.3571428571</v>
      </c>
      <c r="DE624" s="7">
        <v>-0.01</v>
      </c>
      <c r="DF624" s="7">
        <v>-1.48</v>
      </c>
      <c r="DG624" s="7">
        <v>5.0</v>
      </c>
      <c r="DH624" s="7">
        <v>2.0</v>
      </c>
      <c r="DI624" s="7">
        <v>3.0</v>
      </c>
      <c r="DJ624" s="8" t="s">
        <v>4912</v>
      </c>
      <c r="DK624" s="7" t="s">
        <v>4913</v>
      </c>
    </row>
    <row r="625" ht="12.75" customHeight="1">
      <c r="A625" s="7" t="s">
        <v>2761</v>
      </c>
      <c r="B625" s="7" t="s">
        <v>2762</v>
      </c>
      <c r="C625" s="8" t="s">
        <v>297</v>
      </c>
      <c r="D625" s="9" t="s">
        <v>174</v>
      </c>
      <c r="E625" s="7">
        <v>13.0</v>
      </c>
      <c r="F625" s="7">
        <v>0.0</v>
      </c>
      <c r="G625" s="7">
        <v>0.0</v>
      </c>
      <c r="H625" s="24">
        <f t="shared" si="1"/>
        <v>0</v>
      </c>
      <c r="I625" s="25">
        <f t="shared" si="2"/>
        <v>0</v>
      </c>
      <c r="J625" s="19">
        <v>0.0</v>
      </c>
      <c r="K625" s="19">
        <v>0.0</v>
      </c>
      <c r="L625" s="19">
        <v>0.0</v>
      </c>
      <c r="M625" s="19">
        <v>11.0</v>
      </c>
      <c r="N625" s="19">
        <v>6.0</v>
      </c>
      <c r="O625" s="19">
        <v>10.0</v>
      </c>
      <c r="P625" s="19">
        <v>7.0</v>
      </c>
      <c r="Q625" s="10">
        <f t="shared" si="3"/>
        <v>0</v>
      </c>
      <c r="R625" s="10">
        <f t="shared" si="4"/>
        <v>0</v>
      </c>
      <c r="S625" s="7">
        <v>8207.0</v>
      </c>
      <c r="T625" s="14">
        <f t="shared" si="5"/>
        <v>10.52179487</v>
      </c>
      <c r="U625" s="14">
        <v>140.35</v>
      </c>
      <c r="V625" s="14">
        <f t="shared" si="6"/>
        <v>10.79615385</v>
      </c>
      <c r="W625" s="14">
        <v>479.55</v>
      </c>
      <c r="X625" s="14">
        <f t="shared" si="7"/>
        <v>36.88846154</v>
      </c>
      <c r="Y625" s="13">
        <f t="shared" si="8"/>
        <v>0.2264074851</v>
      </c>
      <c r="Z625" s="12">
        <f t="shared" si="9"/>
        <v>0</v>
      </c>
      <c r="AA625" s="19">
        <v>7.0</v>
      </c>
      <c r="AB625" s="19">
        <v>40.0</v>
      </c>
      <c r="AC625" s="19">
        <v>19.0</v>
      </c>
      <c r="AD625" s="19">
        <v>5.0</v>
      </c>
      <c r="AE625" s="19">
        <v>0.0</v>
      </c>
      <c r="AF625" s="10">
        <f t="shared" si="10"/>
        <v>0</v>
      </c>
      <c r="AG625" s="10">
        <f t="shared" si="11"/>
        <v>0</v>
      </c>
      <c r="AH625" s="10">
        <f t="shared" si="12"/>
        <v>0</v>
      </c>
      <c r="AI625" s="19">
        <v>53.0</v>
      </c>
      <c r="AJ625" s="13">
        <f t="shared" si="13"/>
        <v>0.3984962406</v>
      </c>
      <c r="AK625" s="19">
        <v>38.0</v>
      </c>
      <c r="AL625" s="13">
        <f t="shared" si="14"/>
        <v>0.2857142857</v>
      </c>
      <c r="AM625" s="19">
        <v>42.0</v>
      </c>
      <c r="AN625" s="13">
        <f t="shared" si="15"/>
        <v>0.3157894737</v>
      </c>
      <c r="AO625" s="13">
        <f t="shared" si="16"/>
        <v>0.5824175824</v>
      </c>
      <c r="AP625" s="8">
        <v>9.0</v>
      </c>
      <c r="AQ625" s="14">
        <v>7.12</v>
      </c>
      <c r="AR625" s="19">
        <v>16.81</v>
      </c>
      <c r="AS625" s="26">
        <v>9.0</v>
      </c>
      <c r="AT625" s="27">
        <v>-1.812</v>
      </c>
      <c r="AU625" s="8">
        <v>9.0</v>
      </c>
      <c r="AV625" s="27">
        <v>0.322</v>
      </c>
      <c r="AW625" s="19">
        <v>50.32</v>
      </c>
      <c r="AX625" s="19">
        <v>16.58</v>
      </c>
      <c r="AY625" s="27">
        <v>-0.156</v>
      </c>
      <c r="AZ625" s="27">
        <v>-5.987</v>
      </c>
      <c r="BA625" s="19">
        <v>47.71</v>
      </c>
      <c r="BB625" s="13">
        <f t="shared" si="17"/>
        <v>0.01724137931</v>
      </c>
      <c r="BC625" s="28">
        <f t="shared" si="18"/>
        <v>0.9565217391</v>
      </c>
      <c r="BD625" s="26">
        <f t="shared" si="19"/>
        <v>973.7631184</v>
      </c>
      <c r="BE625" s="13">
        <f t="shared" si="20"/>
        <v>-0.02623688156</v>
      </c>
      <c r="BF625" s="18">
        <f t="shared" si="21"/>
        <v>0.4275026719</v>
      </c>
      <c r="BG625" s="18">
        <f t="shared" si="22"/>
        <v>1.710010688</v>
      </c>
      <c r="BH625" s="14">
        <f t="shared" si="23"/>
        <v>24.79515497</v>
      </c>
      <c r="BI625" s="14">
        <f t="shared" si="24"/>
        <v>39.33024581</v>
      </c>
      <c r="BJ625" s="14">
        <f t="shared" si="25"/>
        <v>50.87281796</v>
      </c>
      <c r="BK625" s="14">
        <f t="shared" si="26"/>
        <v>60.27787674</v>
      </c>
      <c r="BL625" s="14">
        <f t="shared" si="27"/>
        <v>-9.405058782</v>
      </c>
      <c r="BM625" s="19">
        <v>1.0</v>
      </c>
      <c r="BN625" s="19">
        <v>4.0</v>
      </c>
      <c r="BO625" s="26">
        <v>57.0</v>
      </c>
      <c r="BP625" s="26">
        <v>88.0</v>
      </c>
      <c r="BQ625" s="19">
        <v>26.0</v>
      </c>
      <c r="BR625" s="19">
        <v>23.0</v>
      </c>
      <c r="BS625" s="19">
        <v>35.0</v>
      </c>
      <c r="BT625" s="19">
        <v>26.0</v>
      </c>
      <c r="BU625" s="19">
        <v>53.0</v>
      </c>
      <c r="BV625" s="19">
        <v>85.0</v>
      </c>
      <c r="BW625" s="13">
        <f t="shared" si="28"/>
        <v>0.384057971</v>
      </c>
      <c r="BX625" s="14">
        <v>-6.66</v>
      </c>
      <c r="BY625" s="29">
        <f t="shared" si="29"/>
        <v>-5.16408076</v>
      </c>
      <c r="BZ625" s="18">
        <f t="shared" si="30"/>
        <v>1.064945543</v>
      </c>
      <c r="CA625" s="18">
        <f t="shared" si="31"/>
        <v>2.807583703</v>
      </c>
      <c r="CB625" s="14">
        <f t="shared" si="32"/>
        <v>26.13957241</v>
      </c>
      <c r="CC625" s="14">
        <f t="shared" si="33"/>
        <v>37.75716015</v>
      </c>
      <c r="CD625" s="14">
        <f t="shared" si="34"/>
        <v>50.0524405</v>
      </c>
      <c r="CE625" s="14">
        <f t="shared" si="35"/>
        <v>61.57321501</v>
      </c>
      <c r="CF625" s="14">
        <f t="shared" si="36"/>
        <v>2.115715724</v>
      </c>
      <c r="CG625" s="7">
        <v>619.75</v>
      </c>
      <c r="CH625" s="7">
        <v>11.0</v>
      </c>
      <c r="CI625" s="7">
        <v>29.0</v>
      </c>
      <c r="CJ625" s="26">
        <v>259.0</v>
      </c>
      <c r="CK625" s="7">
        <v>361.0</v>
      </c>
      <c r="CL625" s="7">
        <v>112.0</v>
      </c>
      <c r="CM625" s="7">
        <v>125.0</v>
      </c>
      <c r="CN625" s="7">
        <v>135.0</v>
      </c>
      <c r="CO625" s="7">
        <v>121.0</v>
      </c>
      <c r="CP625" s="19">
        <v>3.0</v>
      </c>
      <c r="CQ625" s="19">
        <v>1.0</v>
      </c>
      <c r="CR625" s="26">
        <f t="shared" si="37"/>
        <v>-2</v>
      </c>
      <c r="CS625" s="18">
        <f t="shared" si="38"/>
        <v>1.315949799</v>
      </c>
      <c r="CT625" s="18">
        <f t="shared" si="39"/>
        <v>0.438649933</v>
      </c>
      <c r="CU625" s="18">
        <f t="shared" si="40"/>
        <v>-0.877299866</v>
      </c>
      <c r="CV625" s="30">
        <v>4.91</v>
      </c>
      <c r="CW625" s="30">
        <v>7.14</v>
      </c>
      <c r="CX625" s="30">
        <v>1.29</v>
      </c>
      <c r="CY625" s="30">
        <v>7.15</v>
      </c>
      <c r="CZ625" s="30">
        <v>4.84</v>
      </c>
      <c r="DA625" s="30">
        <v>8.01</v>
      </c>
      <c r="DB625" s="7">
        <v>0.0</v>
      </c>
      <c r="DC625" s="7">
        <v>0.0</v>
      </c>
      <c r="DD625" s="13" t="str">
        <f t="shared" si="41"/>
        <v> </v>
      </c>
      <c r="DE625" s="7">
        <v>0.0</v>
      </c>
      <c r="DF625" s="7">
        <v>0.0</v>
      </c>
      <c r="DG625" s="7">
        <v>0.0</v>
      </c>
      <c r="DH625" s="7">
        <v>0.0</v>
      </c>
      <c r="DI625" s="7">
        <v>0.0</v>
      </c>
      <c r="DJ625" s="9" t="s">
        <v>4914</v>
      </c>
      <c r="DK625" s="7" t="s">
        <v>4915</v>
      </c>
    </row>
    <row r="626" ht="12.75" customHeight="1">
      <c r="A626" s="7" t="s">
        <v>858</v>
      </c>
      <c r="B626" s="7" t="s">
        <v>2764</v>
      </c>
      <c r="C626" s="8" t="s">
        <v>305</v>
      </c>
      <c r="D626" s="9" t="s">
        <v>174</v>
      </c>
      <c r="E626" s="7">
        <v>9.0</v>
      </c>
      <c r="F626" s="7">
        <v>0.0</v>
      </c>
      <c r="G626" s="7">
        <v>2.0</v>
      </c>
      <c r="H626" s="24">
        <f t="shared" si="1"/>
        <v>2</v>
      </c>
      <c r="I626" s="25">
        <f t="shared" si="2"/>
        <v>0.8838693837</v>
      </c>
      <c r="J626" s="19">
        <v>0.0</v>
      </c>
      <c r="K626" s="19">
        <v>0.0</v>
      </c>
      <c r="L626" s="19">
        <v>0.0</v>
      </c>
      <c r="M626" s="19">
        <v>5.0</v>
      </c>
      <c r="N626" s="19">
        <v>2.0</v>
      </c>
      <c r="O626" s="19">
        <v>8.0</v>
      </c>
      <c r="P626" s="19">
        <v>3.0</v>
      </c>
      <c r="Q626" s="10">
        <f t="shared" si="3"/>
        <v>0</v>
      </c>
      <c r="R626" s="10">
        <f t="shared" si="4"/>
        <v>0</v>
      </c>
      <c r="S626" s="7">
        <v>8146.0</v>
      </c>
      <c r="T626" s="14">
        <f t="shared" si="5"/>
        <v>15.08518519</v>
      </c>
      <c r="U626" s="14">
        <v>129.26</v>
      </c>
      <c r="V626" s="14">
        <f t="shared" si="6"/>
        <v>14.36222222</v>
      </c>
      <c r="W626" s="14">
        <v>288.18</v>
      </c>
      <c r="X626" s="14">
        <f t="shared" si="7"/>
        <v>32.02</v>
      </c>
      <c r="Y626" s="13">
        <f t="shared" si="8"/>
        <v>0.3096492909</v>
      </c>
      <c r="Z626" s="12">
        <f t="shared" si="9"/>
        <v>0</v>
      </c>
      <c r="AA626" s="19">
        <v>11.0</v>
      </c>
      <c r="AB626" s="19">
        <v>15.0</v>
      </c>
      <c r="AC626" s="19">
        <v>23.0</v>
      </c>
      <c r="AD626" s="19">
        <v>7.0</v>
      </c>
      <c r="AE626" s="19">
        <v>0.0</v>
      </c>
      <c r="AF626" s="10">
        <f t="shared" si="10"/>
        <v>0</v>
      </c>
      <c r="AG626" s="10">
        <f t="shared" si="11"/>
        <v>0</v>
      </c>
      <c r="AH626" s="10">
        <f t="shared" si="12"/>
        <v>0</v>
      </c>
      <c r="AI626" s="19">
        <v>30.0</v>
      </c>
      <c r="AJ626" s="13">
        <f t="shared" si="13"/>
        <v>0.2777777778</v>
      </c>
      <c r="AK626" s="19">
        <v>39.0</v>
      </c>
      <c r="AL626" s="13">
        <f t="shared" si="14"/>
        <v>0.3611111111</v>
      </c>
      <c r="AM626" s="19">
        <v>39.0</v>
      </c>
      <c r="AN626" s="13">
        <f t="shared" si="15"/>
        <v>0.3611111111</v>
      </c>
      <c r="AO626" s="13">
        <f t="shared" si="16"/>
        <v>0.4347826087</v>
      </c>
      <c r="AP626" s="8">
        <v>1.0</v>
      </c>
      <c r="AQ626" s="14">
        <v>-2.32</v>
      </c>
      <c r="AR626" s="19">
        <v>16.91</v>
      </c>
      <c r="AS626" s="26">
        <v>8.0</v>
      </c>
      <c r="AT626" s="27">
        <v>1.542</v>
      </c>
      <c r="AU626" s="8">
        <v>1.0</v>
      </c>
      <c r="AV626" s="27">
        <v>1.421</v>
      </c>
      <c r="AW626" s="19">
        <v>50.07</v>
      </c>
      <c r="AX626" s="19">
        <v>15.49</v>
      </c>
      <c r="AY626" s="27">
        <v>-1.991</v>
      </c>
      <c r="AZ626" s="27">
        <v>-2.5460000000000003</v>
      </c>
      <c r="BA626" s="19">
        <v>49.34</v>
      </c>
      <c r="BB626" s="13">
        <f t="shared" si="17"/>
        <v>0.06666666667</v>
      </c>
      <c r="BC626" s="28">
        <f t="shared" si="18"/>
        <v>0.8955223881</v>
      </c>
      <c r="BD626" s="26">
        <f t="shared" si="19"/>
        <v>962.1890547</v>
      </c>
      <c r="BE626" s="13">
        <f t="shared" si="20"/>
        <v>-0.03781094527</v>
      </c>
      <c r="BF626" s="18">
        <f t="shared" si="21"/>
        <v>1.392542163</v>
      </c>
      <c r="BG626" s="18">
        <f t="shared" si="22"/>
        <v>3.249265047</v>
      </c>
      <c r="BH626" s="14">
        <f t="shared" si="23"/>
        <v>20.88813245</v>
      </c>
      <c r="BI626" s="14">
        <f t="shared" si="24"/>
        <v>31.10010831</v>
      </c>
      <c r="BJ626" s="14">
        <f t="shared" si="25"/>
        <v>42.24044561</v>
      </c>
      <c r="BK626" s="14">
        <f t="shared" si="26"/>
        <v>58.02259013</v>
      </c>
      <c r="BL626" s="14">
        <f t="shared" si="27"/>
        <v>-15.78214451</v>
      </c>
      <c r="BM626" s="19">
        <v>3.0</v>
      </c>
      <c r="BN626" s="19">
        <v>7.0</v>
      </c>
      <c r="BO626" s="26">
        <v>42.0</v>
      </c>
      <c r="BP626" s="26">
        <v>60.0</v>
      </c>
      <c r="BQ626" s="19">
        <v>21.0</v>
      </c>
      <c r="BR626" s="19">
        <v>23.0</v>
      </c>
      <c r="BS626" s="19">
        <v>25.0</v>
      </c>
      <c r="BT626" s="19">
        <v>35.0</v>
      </c>
      <c r="BU626" s="19">
        <v>44.0</v>
      </c>
      <c r="BV626" s="19">
        <v>66.0</v>
      </c>
      <c r="BW626" s="13">
        <f t="shared" si="28"/>
        <v>0.4</v>
      </c>
      <c r="BX626" s="14">
        <v>-9.64</v>
      </c>
      <c r="BY626" s="29">
        <f t="shared" si="29"/>
        <v>-10.33992712</v>
      </c>
      <c r="BZ626" s="18">
        <f t="shared" si="30"/>
        <v>2.584968885</v>
      </c>
      <c r="CA626" s="18">
        <f t="shared" si="31"/>
        <v>2.441359502</v>
      </c>
      <c r="CB626" s="14">
        <f t="shared" si="32"/>
        <v>25.56247008</v>
      </c>
      <c r="CC626" s="14">
        <f t="shared" si="33"/>
        <v>28.86548588</v>
      </c>
      <c r="CD626" s="14">
        <f t="shared" si="34"/>
        <v>51.41215893</v>
      </c>
      <c r="CE626" s="14">
        <f t="shared" si="35"/>
        <v>58.01819052</v>
      </c>
      <c r="CF626" s="14">
        <f t="shared" si="36"/>
        <v>-9.176112921</v>
      </c>
      <c r="CG626" s="7">
        <v>417.8</v>
      </c>
      <c r="CH626" s="7">
        <v>18.0</v>
      </c>
      <c r="CI626" s="7">
        <v>17.0</v>
      </c>
      <c r="CJ626" s="26">
        <v>160.0</v>
      </c>
      <c r="CK626" s="7">
        <v>184.0</v>
      </c>
      <c r="CL626" s="7">
        <v>83.0</v>
      </c>
      <c r="CM626" s="7">
        <v>91.0</v>
      </c>
      <c r="CN626" s="7">
        <v>97.0</v>
      </c>
      <c r="CO626" s="7">
        <v>112.0</v>
      </c>
      <c r="CP626" s="19">
        <v>0.0</v>
      </c>
      <c r="CQ626" s="19">
        <v>0.0</v>
      </c>
      <c r="CR626" s="26">
        <f t="shared" si="37"/>
        <v>0</v>
      </c>
      <c r="CS626" s="18">
        <f t="shared" si="38"/>
        <v>0</v>
      </c>
      <c r="CT626" s="18">
        <f t="shared" si="39"/>
        <v>0</v>
      </c>
      <c r="CU626" s="18">
        <f t="shared" si="40"/>
        <v>0</v>
      </c>
      <c r="CV626" s="30">
        <v>3.58</v>
      </c>
      <c r="CW626" s="30">
        <v>5.26</v>
      </c>
      <c r="CX626" s="30">
        <v>7.72</v>
      </c>
      <c r="CY626" s="30">
        <v>3.46</v>
      </c>
      <c r="CZ626" s="30">
        <v>5.81</v>
      </c>
      <c r="DA626" s="30">
        <v>4.11</v>
      </c>
      <c r="DB626" s="7">
        <v>0.0</v>
      </c>
      <c r="DC626" s="7">
        <v>0.0</v>
      </c>
      <c r="DD626" s="13" t="str">
        <f t="shared" si="41"/>
        <v> </v>
      </c>
      <c r="DE626" s="7">
        <v>0.0</v>
      </c>
      <c r="DF626" s="7">
        <v>0.0</v>
      </c>
      <c r="DG626" s="7">
        <v>0.0</v>
      </c>
      <c r="DH626" s="7">
        <v>0.0</v>
      </c>
      <c r="DI626" s="7">
        <v>0.0</v>
      </c>
      <c r="DJ626" s="8" t="s">
        <v>4916</v>
      </c>
      <c r="DK626" s="7" t="s">
        <v>4917</v>
      </c>
    </row>
    <row r="627" ht="12.75" customHeight="1">
      <c r="A627" s="7" t="s">
        <v>471</v>
      </c>
      <c r="B627" s="7" t="s">
        <v>2766</v>
      </c>
      <c r="C627" s="8" t="s">
        <v>246</v>
      </c>
      <c r="D627" s="9" t="s">
        <v>247</v>
      </c>
      <c r="E627" s="7">
        <v>35.0</v>
      </c>
      <c r="F627" s="7">
        <v>1.0</v>
      </c>
      <c r="G627" s="7">
        <v>4.0</v>
      </c>
      <c r="H627" s="24">
        <f t="shared" si="1"/>
        <v>5</v>
      </c>
      <c r="I627" s="25">
        <f t="shared" si="2"/>
        <v>1.351655778</v>
      </c>
      <c r="J627" s="19">
        <v>1.0</v>
      </c>
      <c r="K627" s="19">
        <v>1.0</v>
      </c>
      <c r="L627" s="19">
        <v>3.0</v>
      </c>
      <c r="M627" s="19">
        <v>15.0</v>
      </c>
      <c r="N627" s="19">
        <v>10.0</v>
      </c>
      <c r="O627" s="19">
        <v>7.0</v>
      </c>
      <c r="P627" s="19">
        <v>16.0</v>
      </c>
      <c r="Q627" s="10">
        <f t="shared" si="3"/>
        <v>0.06666666667</v>
      </c>
      <c r="R627" s="10">
        <f t="shared" si="4"/>
        <v>0.03125</v>
      </c>
      <c r="S627" s="7">
        <v>13317.0</v>
      </c>
      <c r="T627" s="14">
        <f t="shared" si="5"/>
        <v>6.341428571</v>
      </c>
      <c r="U627" s="14">
        <v>226.05</v>
      </c>
      <c r="V627" s="14">
        <f t="shared" si="6"/>
        <v>6.458571429</v>
      </c>
      <c r="W627" s="14">
        <v>1417.87</v>
      </c>
      <c r="X627" s="14">
        <f t="shared" si="7"/>
        <v>40.51057143</v>
      </c>
      <c r="Y627" s="13">
        <f t="shared" si="8"/>
        <v>0.1375066913</v>
      </c>
      <c r="Z627" s="12">
        <f t="shared" si="9"/>
        <v>9.875</v>
      </c>
      <c r="AA627" s="19">
        <v>4.0</v>
      </c>
      <c r="AB627" s="19">
        <v>81.0</v>
      </c>
      <c r="AC627" s="19">
        <v>37.0</v>
      </c>
      <c r="AD627" s="19">
        <v>6.0</v>
      </c>
      <c r="AE627" s="19">
        <v>3.0</v>
      </c>
      <c r="AF627" s="10">
        <f t="shared" si="10"/>
        <v>0.125</v>
      </c>
      <c r="AG627" s="10">
        <f t="shared" si="11"/>
        <v>0.5</v>
      </c>
      <c r="AH627" s="10">
        <f t="shared" si="12"/>
        <v>0.625</v>
      </c>
      <c r="AI627" s="19">
        <v>53.0</v>
      </c>
      <c r="AJ627" s="13">
        <f t="shared" si="13"/>
        <v>0.3271604938</v>
      </c>
      <c r="AK627" s="19">
        <v>49.0</v>
      </c>
      <c r="AL627" s="13">
        <f t="shared" si="14"/>
        <v>0.3024691358</v>
      </c>
      <c r="AM627" s="19">
        <v>60.0</v>
      </c>
      <c r="AN627" s="13">
        <f t="shared" si="15"/>
        <v>0.3703703704</v>
      </c>
      <c r="AO627" s="13">
        <f t="shared" si="16"/>
        <v>0.5196078431</v>
      </c>
      <c r="AP627" s="8">
        <v>7.0</v>
      </c>
      <c r="AQ627" s="14">
        <v>-1.28</v>
      </c>
      <c r="AR627" s="19">
        <v>16.18</v>
      </c>
      <c r="AS627" s="26">
        <v>15.0</v>
      </c>
      <c r="AT627" s="27">
        <v>-1.156</v>
      </c>
      <c r="AU627" s="8">
        <v>14.0</v>
      </c>
      <c r="AV627" s="27">
        <v>-1.486</v>
      </c>
      <c r="AW627" s="19">
        <v>49.5</v>
      </c>
      <c r="AX627" s="19">
        <v>15.66</v>
      </c>
      <c r="AY627" s="27">
        <v>-4.764</v>
      </c>
      <c r="AZ627" s="27">
        <v>-0.739</v>
      </c>
      <c r="BA627" s="19">
        <v>50.0</v>
      </c>
      <c r="BB627" s="13">
        <f t="shared" si="17"/>
        <v>0.1012658228</v>
      </c>
      <c r="BC627" s="28">
        <f t="shared" si="18"/>
        <v>0.9565217391</v>
      </c>
      <c r="BD627" s="26">
        <f t="shared" si="19"/>
        <v>1057.787562</v>
      </c>
      <c r="BE627" s="13">
        <f t="shared" si="20"/>
        <v>0.05778756192</v>
      </c>
      <c r="BF627" s="18">
        <f t="shared" si="21"/>
        <v>2.123424021</v>
      </c>
      <c r="BG627" s="18">
        <f t="shared" si="22"/>
        <v>1.061712011</v>
      </c>
      <c r="BH627" s="14">
        <f t="shared" si="23"/>
        <v>20.96881221</v>
      </c>
      <c r="BI627" s="14">
        <f t="shared" si="24"/>
        <v>24.41937624</v>
      </c>
      <c r="BJ627" s="14">
        <f t="shared" si="25"/>
        <v>39.8142004</v>
      </c>
      <c r="BK627" s="14">
        <f t="shared" si="26"/>
        <v>48.04246848</v>
      </c>
      <c r="BL627" s="14">
        <f t="shared" si="27"/>
        <v>-8.228268082</v>
      </c>
      <c r="BM627" s="19">
        <v>8.0</v>
      </c>
      <c r="BN627" s="19">
        <v>4.0</v>
      </c>
      <c r="BO627" s="26">
        <v>71.0</v>
      </c>
      <c r="BP627" s="26">
        <v>88.0</v>
      </c>
      <c r="BQ627" s="19">
        <v>34.0</v>
      </c>
      <c r="BR627" s="19">
        <v>44.0</v>
      </c>
      <c r="BS627" s="19">
        <v>37.0</v>
      </c>
      <c r="BT627" s="19">
        <v>45.0</v>
      </c>
      <c r="BU627" s="19">
        <v>61.0</v>
      </c>
      <c r="BV627" s="19">
        <v>84.0</v>
      </c>
      <c r="BW627" s="13">
        <f t="shared" si="28"/>
        <v>0.4206896552</v>
      </c>
      <c r="BX627" s="14">
        <v>-8.9</v>
      </c>
      <c r="BY627" s="29">
        <f t="shared" si="29"/>
        <v>-9.535856318</v>
      </c>
      <c r="BZ627" s="18">
        <f t="shared" si="30"/>
        <v>1.974085056</v>
      </c>
      <c r="CA627" s="18">
        <f t="shared" si="31"/>
        <v>2.120313579</v>
      </c>
      <c r="CB627" s="14">
        <f t="shared" si="32"/>
        <v>29.46504732</v>
      </c>
      <c r="CC627" s="14">
        <f t="shared" si="33"/>
        <v>27.56407652</v>
      </c>
      <c r="CD627" s="14">
        <f t="shared" si="34"/>
        <v>55.01848165</v>
      </c>
      <c r="CE627" s="14">
        <f t="shared" si="35"/>
        <v>49.53491205</v>
      </c>
      <c r="CF627" s="14">
        <f t="shared" si="36"/>
        <v>-13.71183768</v>
      </c>
      <c r="CG627" s="7">
        <v>1641.266667</v>
      </c>
      <c r="CH627" s="7">
        <v>54.0</v>
      </c>
      <c r="CI627" s="7">
        <v>58.0</v>
      </c>
      <c r="CJ627" s="26">
        <v>752.0</v>
      </c>
      <c r="CK627" s="7">
        <v>696.0</v>
      </c>
      <c r="CL627" s="7">
        <v>298.0</v>
      </c>
      <c r="CM627" s="7">
        <v>283.0</v>
      </c>
      <c r="CN627" s="7">
        <v>401.0</v>
      </c>
      <c r="CO627" s="7">
        <v>318.0</v>
      </c>
      <c r="CP627" s="19">
        <v>10.0</v>
      </c>
      <c r="CQ627" s="19">
        <v>0.0</v>
      </c>
      <c r="CR627" s="26">
        <f t="shared" si="37"/>
        <v>-10</v>
      </c>
      <c r="CS627" s="18">
        <f t="shared" si="38"/>
        <v>2.703311557</v>
      </c>
      <c r="CT627" s="18">
        <f t="shared" si="39"/>
        <v>0</v>
      </c>
      <c r="CU627" s="18">
        <f t="shared" si="40"/>
        <v>-2.703311557</v>
      </c>
      <c r="CV627" s="30">
        <v>5.91</v>
      </c>
      <c r="CW627" s="30">
        <v>7.01</v>
      </c>
      <c r="CX627" s="30">
        <v>14.92</v>
      </c>
      <c r="CY627" s="30">
        <v>7.4</v>
      </c>
      <c r="CZ627" s="30">
        <v>10.42</v>
      </c>
      <c r="DA627" s="30">
        <v>7.86</v>
      </c>
      <c r="DB627" s="7">
        <v>0.0</v>
      </c>
      <c r="DC627" s="7">
        <v>0.0</v>
      </c>
      <c r="DD627" s="13" t="str">
        <f t="shared" si="41"/>
        <v> </v>
      </c>
      <c r="DE627" s="7">
        <v>0.0</v>
      </c>
      <c r="DF627" s="7">
        <v>0.0</v>
      </c>
      <c r="DG627" s="7">
        <v>0.0</v>
      </c>
      <c r="DH627" s="7">
        <v>0.0</v>
      </c>
      <c r="DI627" s="7">
        <v>0.0</v>
      </c>
      <c r="DJ627" s="8" t="s">
        <v>4918</v>
      </c>
      <c r="DK627" s="7" t="s">
        <v>4919</v>
      </c>
    </row>
    <row r="628" ht="12.75" customHeight="1">
      <c r="A628" s="7" t="s">
        <v>2768</v>
      </c>
      <c r="B628" s="7" t="s">
        <v>2769</v>
      </c>
      <c r="C628" s="8" t="s">
        <v>237</v>
      </c>
      <c r="D628" s="9" t="s">
        <v>174</v>
      </c>
      <c r="E628" s="7">
        <v>3.0</v>
      </c>
      <c r="F628" s="7">
        <v>0.0</v>
      </c>
      <c r="G628" s="7">
        <v>0.0</v>
      </c>
      <c r="H628" s="24">
        <f t="shared" si="1"/>
        <v>0</v>
      </c>
      <c r="I628" s="25">
        <f t="shared" si="2"/>
        <v>0</v>
      </c>
      <c r="J628" s="19">
        <v>0.0</v>
      </c>
      <c r="K628" s="19">
        <v>0.0</v>
      </c>
      <c r="L628" s="19">
        <v>0.0</v>
      </c>
      <c r="M628" s="19">
        <v>1.0</v>
      </c>
      <c r="N628" s="19">
        <v>1.0</v>
      </c>
      <c r="O628" s="19">
        <v>3.0</v>
      </c>
      <c r="P628" s="19">
        <v>0.0</v>
      </c>
      <c r="Q628" s="10">
        <f t="shared" si="3"/>
        <v>0</v>
      </c>
      <c r="R628" s="10">
        <f t="shared" si="4"/>
        <v>0</v>
      </c>
      <c r="S628" s="7">
        <v>2369.0</v>
      </c>
      <c r="T628" s="14">
        <f t="shared" si="5"/>
        <v>13.16111111</v>
      </c>
      <c r="U628" s="14">
        <v>40.84</v>
      </c>
      <c r="V628" s="14">
        <f t="shared" si="6"/>
        <v>13.61333333</v>
      </c>
      <c r="W628" s="14">
        <v>97.23</v>
      </c>
      <c r="X628" s="14">
        <f t="shared" si="7"/>
        <v>32.41</v>
      </c>
      <c r="Y628" s="13">
        <f t="shared" si="8"/>
        <v>0.2957919896</v>
      </c>
      <c r="Z628" s="12">
        <f t="shared" si="9"/>
        <v>0</v>
      </c>
      <c r="AA628" s="19">
        <v>3.0</v>
      </c>
      <c r="AB628" s="19">
        <v>4.0</v>
      </c>
      <c r="AC628" s="19">
        <v>6.0</v>
      </c>
      <c r="AD628" s="19">
        <v>1.0</v>
      </c>
      <c r="AE628" s="19">
        <v>1.0</v>
      </c>
      <c r="AF628" s="10">
        <f t="shared" si="10"/>
        <v>0</v>
      </c>
      <c r="AG628" s="10">
        <f t="shared" si="11"/>
        <v>0</v>
      </c>
      <c r="AH628" s="10">
        <f t="shared" si="12"/>
        <v>0</v>
      </c>
      <c r="AI628" s="19">
        <v>19.0</v>
      </c>
      <c r="AJ628" s="13">
        <f t="shared" si="13"/>
        <v>0.3958333333</v>
      </c>
      <c r="AK628" s="19">
        <v>12.0</v>
      </c>
      <c r="AL628" s="13">
        <f t="shared" si="14"/>
        <v>0.25</v>
      </c>
      <c r="AM628" s="19">
        <v>17.0</v>
      </c>
      <c r="AN628" s="13">
        <f t="shared" si="15"/>
        <v>0.3541666667</v>
      </c>
      <c r="AO628" s="13">
        <f t="shared" si="16"/>
        <v>0.6129032258</v>
      </c>
      <c r="AP628" s="8">
        <v>6.0</v>
      </c>
      <c r="AQ628" s="14">
        <v>14.91</v>
      </c>
      <c r="AR628" s="19">
        <v>16.8</v>
      </c>
      <c r="AS628" s="26">
        <v>6.0</v>
      </c>
      <c r="AT628" s="27">
        <v>-1.007</v>
      </c>
      <c r="AU628" s="8">
        <v>6.0</v>
      </c>
      <c r="AV628" s="27">
        <v>1.999</v>
      </c>
      <c r="AW628" s="19">
        <v>50.88</v>
      </c>
      <c r="AX628" s="19">
        <v>15.5</v>
      </c>
      <c r="AY628" s="27">
        <v>2.429</v>
      </c>
      <c r="AZ628" s="27">
        <v>8.951</v>
      </c>
      <c r="BA628" s="19">
        <v>52.91</v>
      </c>
      <c r="BB628" s="13">
        <f t="shared" si="17"/>
        <v>0</v>
      </c>
      <c r="BC628" s="28">
        <f t="shared" si="18"/>
        <v>0.9130434783</v>
      </c>
      <c r="BD628" s="26">
        <f t="shared" si="19"/>
        <v>913.0434783</v>
      </c>
      <c r="BE628" s="13">
        <f t="shared" si="20"/>
        <v>-0.08695652174</v>
      </c>
      <c r="BF628" s="18">
        <f t="shared" si="21"/>
        <v>0</v>
      </c>
      <c r="BG628" s="18">
        <f t="shared" si="22"/>
        <v>2.938295788</v>
      </c>
      <c r="BH628" s="14">
        <f t="shared" si="23"/>
        <v>10.28403526</v>
      </c>
      <c r="BI628" s="14">
        <f t="shared" si="24"/>
        <v>33.79040157</v>
      </c>
      <c r="BJ628" s="14">
        <f t="shared" si="25"/>
        <v>41.13614104</v>
      </c>
      <c r="BK628" s="14">
        <f t="shared" si="26"/>
        <v>52.88932419</v>
      </c>
      <c r="BL628" s="14">
        <f t="shared" si="27"/>
        <v>-11.75318315</v>
      </c>
      <c r="BM628" s="19">
        <v>0.0</v>
      </c>
      <c r="BN628" s="19">
        <v>2.0</v>
      </c>
      <c r="BO628" s="26">
        <v>7.0</v>
      </c>
      <c r="BP628" s="26">
        <v>21.0</v>
      </c>
      <c r="BQ628" s="19">
        <v>7.0</v>
      </c>
      <c r="BR628" s="19">
        <v>5.0</v>
      </c>
      <c r="BS628" s="19">
        <v>14.0</v>
      </c>
      <c r="BT628" s="19">
        <v>8.0</v>
      </c>
      <c r="BU628" s="19">
        <v>9.0</v>
      </c>
      <c r="BV628" s="19">
        <v>16.0</v>
      </c>
      <c r="BW628" s="13">
        <f t="shared" si="28"/>
        <v>0.36</v>
      </c>
      <c r="BX628" s="14">
        <v>-26.77</v>
      </c>
      <c r="BY628" s="29">
        <f t="shared" si="29"/>
        <v>-21.50486057</v>
      </c>
      <c r="BZ628" s="18">
        <f t="shared" si="30"/>
        <v>1.312750696</v>
      </c>
      <c r="CA628" s="18">
        <f t="shared" si="31"/>
        <v>3.063084957</v>
      </c>
      <c r="CB628" s="14">
        <f t="shared" si="32"/>
        <v>26.25501391</v>
      </c>
      <c r="CC628" s="14">
        <f t="shared" si="33"/>
        <v>30.193266</v>
      </c>
      <c r="CD628" s="14">
        <f t="shared" si="34"/>
        <v>61.6992827</v>
      </c>
      <c r="CE628" s="14">
        <f t="shared" si="35"/>
        <v>50.32211</v>
      </c>
      <c r="CF628" s="14">
        <f t="shared" si="36"/>
        <v>-23.13035585</v>
      </c>
      <c r="CG628" s="7">
        <v>137.116667</v>
      </c>
      <c r="CH628" s="7">
        <v>3.0</v>
      </c>
      <c r="CI628" s="7">
        <v>7.0</v>
      </c>
      <c r="CJ628" s="26">
        <v>57.0</v>
      </c>
      <c r="CK628" s="7">
        <v>62.0</v>
      </c>
      <c r="CL628" s="7">
        <v>32.0</v>
      </c>
      <c r="CM628" s="7">
        <v>20.0</v>
      </c>
      <c r="CN628" s="7">
        <v>49.0</v>
      </c>
      <c r="CO628" s="7">
        <v>26.0</v>
      </c>
      <c r="CP628" s="19">
        <v>0.0</v>
      </c>
      <c r="CQ628" s="19">
        <v>0.0</v>
      </c>
      <c r="CR628" s="26">
        <f t="shared" si="37"/>
        <v>0</v>
      </c>
      <c r="CS628" s="18">
        <f t="shared" si="38"/>
        <v>0</v>
      </c>
      <c r="CT628" s="18">
        <f t="shared" si="39"/>
        <v>0</v>
      </c>
      <c r="CU628" s="18">
        <f t="shared" si="40"/>
        <v>0</v>
      </c>
      <c r="CV628" s="30">
        <v>0.43</v>
      </c>
      <c r="CW628" s="30">
        <v>1.06</v>
      </c>
      <c r="CX628" s="30">
        <v>1.89</v>
      </c>
      <c r="CY628" s="30">
        <v>0.61</v>
      </c>
      <c r="CZ628" s="30">
        <v>1.19</v>
      </c>
      <c r="DA628" s="30">
        <v>0.74</v>
      </c>
      <c r="DB628" s="7">
        <v>0.0</v>
      </c>
      <c r="DC628" s="7">
        <v>0.0</v>
      </c>
      <c r="DD628" s="13" t="str">
        <f t="shared" si="41"/>
        <v> </v>
      </c>
      <c r="DE628" s="7">
        <v>0.0</v>
      </c>
      <c r="DF628" s="7">
        <v>0.0</v>
      </c>
      <c r="DG628" s="7">
        <v>0.0</v>
      </c>
      <c r="DH628" s="7">
        <v>0.0</v>
      </c>
      <c r="DI628" s="7">
        <v>0.0</v>
      </c>
      <c r="DJ628" s="8" t="s">
        <v>4920</v>
      </c>
      <c r="DK628" s="7" t="s">
        <v>4921</v>
      </c>
    </row>
    <row r="629" ht="12.75" customHeight="1">
      <c r="A629" s="7" t="s">
        <v>2772</v>
      </c>
      <c r="B629" s="7" t="s">
        <v>2773</v>
      </c>
      <c r="C629" s="8" t="s">
        <v>246</v>
      </c>
      <c r="D629" s="9" t="s">
        <v>260</v>
      </c>
      <c r="E629" s="7">
        <v>71.0</v>
      </c>
      <c r="F629" s="7">
        <v>3.0</v>
      </c>
      <c r="G629" s="7">
        <v>23.0</v>
      </c>
      <c r="H629" s="24">
        <f t="shared" si="1"/>
        <v>26</v>
      </c>
      <c r="I629" s="25">
        <f t="shared" si="2"/>
        <v>1.612292004</v>
      </c>
      <c r="J629" s="19">
        <v>3.0</v>
      </c>
      <c r="K629" s="19">
        <v>7.0</v>
      </c>
      <c r="L629" s="19">
        <v>14.0</v>
      </c>
      <c r="M629" s="19">
        <v>93.0</v>
      </c>
      <c r="N629" s="19">
        <v>35.0</v>
      </c>
      <c r="O629" s="19">
        <v>60.0</v>
      </c>
      <c r="P629" s="19">
        <v>116.0</v>
      </c>
      <c r="Q629" s="10">
        <f t="shared" si="3"/>
        <v>0.03225806452</v>
      </c>
      <c r="R629" s="10">
        <f t="shared" si="4"/>
        <v>0.01595744681</v>
      </c>
      <c r="S629" s="7">
        <v>58054.0</v>
      </c>
      <c r="T629" s="14">
        <f t="shared" si="5"/>
        <v>13.62769953</v>
      </c>
      <c r="U629" s="14">
        <v>915.87</v>
      </c>
      <c r="V629" s="14">
        <f t="shared" si="6"/>
        <v>12.89957746</v>
      </c>
      <c r="W629" s="14">
        <v>2401.77</v>
      </c>
      <c r="X629" s="14">
        <f t="shared" si="7"/>
        <v>33.82774648</v>
      </c>
      <c r="Y629" s="13">
        <f t="shared" si="8"/>
        <v>0.2760606937</v>
      </c>
      <c r="Z629" s="12">
        <f t="shared" si="9"/>
        <v>90.28205128</v>
      </c>
      <c r="AA629" s="19">
        <v>31.0</v>
      </c>
      <c r="AB629" s="19">
        <v>74.0</v>
      </c>
      <c r="AC629" s="19">
        <v>56.0</v>
      </c>
      <c r="AD629" s="19">
        <v>19.0</v>
      </c>
      <c r="AE629" s="19">
        <v>27.0</v>
      </c>
      <c r="AF629" s="10">
        <f t="shared" si="10"/>
        <v>0.07692307692</v>
      </c>
      <c r="AG629" s="10">
        <f t="shared" si="11"/>
        <v>0.5384615385</v>
      </c>
      <c r="AH629" s="10">
        <f t="shared" si="12"/>
        <v>0.6153846154</v>
      </c>
      <c r="AI629" s="19">
        <v>267.0</v>
      </c>
      <c r="AJ629" s="13">
        <f t="shared" si="13"/>
        <v>0.3320895522</v>
      </c>
      <c r="AK629" s="19">
        <v>229.0</v>
      </c>
      <c r="AL629" s="13">
        <f t="shared" si="14"/>
        <v>0.2848258706</v>
      </c>
      <c r="AM629" s="19">
        <v>308.0</v>
      </c>
      <c r="AN629" s="13">
        <f t="shared" si="15"/>
        <v>0.3830845771</v>
      </c>
      <c r="AO629" s="13">
        <f t="shared" si="16"/>
        <v>0.5383064516</v>
      </c>
      <c r="AP629" s="8">
        <v>11.0</v>
      </c>
      <c r="AQ629" s="14">
        <v>2.07</v>
      </c>
      <c r="AR629" s="19">
        <v>17.42</v>
      </c>
      <c r="AS629" s="26">
        <v>5.0</v>
      </c>
      <c r="AT629" s="27">
        <v>0.635</v>
      </c>
      <c r="AU629" s="8">
        <v>6.0</v>
      </c>
      <c r="AV629" s="27">
        <v>0.09</v>
      </c>
      <c r="AW629" s="19">
        <v>50.27</v>
      </c>
      <c r="AX629" s="19">
        <v>18.51</v>
      </c>
      <c r="AY629" s="27">
        <v>2.11</v>
      </c>
      <c r="AZ629" s="27">
        <v>4.522</v>
      </c>
      <c r="BA629" s="19">
        <v>51.41</v>
      </c>
      <c r="BB629" s="13">
        <f t="shared" si="17"/>
        <v>0.07753479125</v>
      </c>
      <c r="BC629" s="28">
        <f t="shared" si="18"/>
        <v>0.9</v>
      </c>
      <c r="BD629" s="26">
        <f t="shared" si="19"/>
        <v>977.5347913</v>
      </c>
      <c r="BE629" s="13">
        <f t="shared" si="20"/>
        <v>-0.02246520875</v>
      </c>
      <c r="BF629" s="18">
        <f t="shared" si="21"/>
        <v>2.554947755</v>
      </c>
      <c r="BG629" s="18">
        <f t="shared" si="22"/>
        <v>2.620459235</v>
      </c>
      <c r="BH629" s="14">
        <f t="shared" si="23"/>
        <v>32.95227489</v>
      </c>
      <c r="BI629" s="14">
        <f t="shared" si="24"/>
        <v>26.20459235</v>
      </c>
      <c r="BJ629" s="14">
        <f t="shared" si="25"/>
        <v>63.7426709</v>
      </c>
      <c r="BK629" s="14">
        <f t="shared" si="26"/>
        <v>47.88889253</v>
      </c>
      <c r="BL629" s="14">
        <f t="shared" si="27"/>
        <v>15.85377837</v>
      </c>
      <c r="BM629" s="19">
        <v>39.0</v>
      </c>
      <c r="BN629" s="19">
        <v>40.0</v>
      </c>
      <c r="BO629" s="26">
        <v>464.0</v>
      </c>
      <c r="BP629" s="26">
        <v>360.0</v>
      </c>
      <c r="BQ629" s="19">
        <v>210.0</v>
      </c>
      <c r="BR629" s="19">
        <v>142.0</v>
      </c>
      <c r="BS629" s="19">
        <v>260.0</v>
      </c>
      <c r="BT629" s="19">
        <v>189.0</v>
      </c>
      <c r="BU629" s="19">
        <v>478.0</v>
      </c>
      <c r="BV629" s="19">
        <v>379.0</v>
      </c>
      <c r="BW629" s="13">
        <f t="shared" si="28"/>
        <v>0.5577596266</v>
      </c>
      <c r="BX629" s="14">
        <v>6.7</v>
      </c>
      <c r="BY629" s="29">
        <f t="shared" si="29"/>
        <v>10.41242354</v>
      </c>
      <c r="BZ629" s="18">
        <f t="shared" si="30"/>
        <v>2.154474407</v>
      </c>
      <c r="CA629" s="18">
        <f t="shared" si="31"/>
        <v>2.244998542</v>
      </c>
      <c r="CB629" s="14">
        <f t="shared" si="32"/>
        <v>29.40223897</v>
      </c>
      <c r="CC629" s="14">
        <f t="shared" si="33"/>
        <v>28.18921556</v>
      </c>
      <c r="CD629" s="14">
        <f t="shared" si="34"/>
        <v>55.27403668</v>
      </c>
      <c r="CE629" s="14">
        <f t="shared" si="35"/>
        <v>51.23666027</v>
      </c>
      <c r="CF629" s="14">
        <f t="shared" si="36"/>
        <v>11.81640196</v>
      </c>
      <c r="CG629" s="7">
        <v>3314.033333</v>
      </c>
      <c r="CH629" s="7">
        <v>119.0</v>
      </c>
      <c r="CI629" s="7">
        <v>124.0</v>
      </c>
      <c r="CJ629" s="26">
        <v>1505.0</v>
      </c>
      <c r="CK629" s="7">
        <v>1433.0</v>
      </c>
      <c r="CL629" s="7">
        <v>628.0</v>
      </c>
      <c r="CM629" s="7">
        <v>570.0</v>
      </c>
      <c r="CN629" s="7">
        <v>801.0</v>
      </c>
      <c r="CO629" s="7">
        <v>703.0</v>
      </c>
      <c r="CP629" s="19">
        <v>13.0</v>
      </c>
      <c r="CQ629" s="19">
        <v>14.0</v>
      </c>
      <c r="CR629" s="26">
        <f t="shared" si="37"/>
        <v>1</v>
      </c>
      <c r="CS629" s="18">
        <f t="shared" si="38"/>
        <v>0.806146002</v>
      </c>
      <c r="CT629" s="18">
        <f t="shared" si="39"/>
        <v>0.8681572329</v>
      </c>
      <c r="CU629" s="18">
        <f t="shared" si="40"/>
        <v>0.06201123092</v>
      </c>
      <c r="CV629" s="30">
        <v>40.79</v>
      </c>
      <c r="CW629" s="30">
        <v>33.8</v>
      </c>
      <c r="CX629" s="30">
        <v>41.62</v>
      </c>
      <c r="CY629" s="30">
        <v>33.7</v>
      </c>
      <c r="CZ629" s="30">
        <v>38.82</v>
      </c>
      <c r="DA629" s="30">
        <v>31.25</v>
      </c>
      <c r="DB629" s="7">
        <v>80.0</v>
      </c>
      <c r="DC629" s="7">
        <v>84.0</v>
      </c>
      <c r="DD629" s="13">
        <f t="shared" si="41"/>
        <v>0.487804878</v>
      </c>
      <c r="DE629" s="7">
        <v>-0.21</v>
      </c>
      <c r="DF629" s="7">
        <v>2.51</v>
      </c>
      <c r="DG629" s="7">
        <v>70.0</v>
      </c>
      <c r="DH629" s="7">
        <v>40.0</v>
      </c>
      <c r="DI629" s="7">
        <v>39.0</v>
      </c>
      <c r="DJ629" s="8" t="s">
        <v>4922</v>
      </c>
      <c r="DK629" s="7" t="s">
        <v>4923</v>
      </c>
    </row>
    <row r="630" ht="12.75" customHeight="1">
      <c r="A630" s="7" t="s">
        <v>272</v>
      </c>
      <c r="B630" s="7" t="s">
        <v>2777</v>
      </c>
      <c r="C630" s="8" t="s">
        <v>458</v>
      </c>
      <c r="D630" s="9" t="s">
        <v>255</v>
      </c>
      <c r="E630" s="7">
        <v>71.0</v>
      </c>
      <c r="F630" s="7">
        <v>8.0</v>
      </c>
      <c r="G630" s="7">
        <v>16.0</v>
      </c>
      <c r="H630" s="24">
        <f t="shared" si="1"/>
        <v>24</v>
      </c>
      <c r="I630" s="25">
        <f t="shared" si="2"/>
        <v>1.546530152</v>
      </c>
      <c r="J630" s="19">
        <v>7.0</v>
      </c>
      <c r="K630" s="19">
        <v>8.0</v>
      </c>
      <c r="L630" s="19">
        <v>5.0</v>
      </c>
      <c r="M630" s="19">
        <v>110.0</v>
      </c>
      <c r="N630" s="19">
        <v>37.0</v>
      </c>
      <c r="O630" s="19">
        <v>31.0</v>
      </c>
      <c r="P630" s="19">
        <v>112.0</v>
      </c>
      <c r="Q630" s="10">
        <f t="shared" si="3"/>
        <v>0.07272727273</v>
      </c>
      <c r="R630" s="10">
        <f t="shared" si="4"/>
        <v>0.04494382022</v>
      </c>
      <c r="S630" s="7">
        <v>55867.0</v>
      </c>
      <c r="T630" s="14">
        <f t="shared" si="5"/>
        <v>13.11431925</v>
      </c>
      <c r="U630" s="14">
        <v>895.82</v>
      </c>
      <c r="V630" s="14">
        <f t="shared" si="6"/>
        <v>12.6171831</v>
      </c>
      <c r="W630" s="14">
        <v>2446.81</v>
      </c>
      <c r="X630" s="14">
        <f t="shared" si="7"/>
        <v>34.46211268</v>
      </c>
      <c r="Y630" s="13">
        <f t="shared" si="8"/>
        <v>0.267998552</v>
      </c>
      <c r="Z630" s="12">
        <f t="shared" si="9"/>
        <v>118.25</v>
      </c>
      <c r="AA630" s="19">
        <v>22.0</v>
      </c>
      <c r="AB630" s="19">
        <v>127.0</v>
      </c>
      <c r="AC630" s="19">
        <v>111.0</v>
      </c>
      <c r="AD630" s="19">
        <v>17.0</v>
      </c>
      <c r="AE630" s="19">
        <v>20.0</v>
      </c>
      <c r="AF630" s="10">
        <f t="shared" si="10"/>
        <v>0.21875</v>
      </c>
      <c r="AG630" s="10">
        <f t="shared" si="11"/>
        <v>0.40625</v>
      </c>
      <c r="AH630" s="10">
        <f t="shared" si="12"/>
        <v>0.625</v>
      </c>
      <c r="AI630" s="19">
        <v>286.0</v>
      </c>
      <c r="AJ630" s="13">
        <f t="shared" si="13"/>
        <v>0.3356807512</v>
      </c>
      <c r="AK630" s="19">
        <v>234.0</v>
      </c>
      <c r="AL630" s="13">
        <f t="shared" si="14"/>
        <v>0.2746478873</v>
      </c>
      <c r="AM630" s="19">
        <v>332.0</v>
      </c>
      <c r="AN630" s="13">
        <f t="shared" si="15"/>
        <v>0.3896713615</v>
      </c>
      <c r="AO630" s="13">
        <f t="shared" si="16"/>
        <v>0.55</v>
      </c>
      <c r="AP630" s="8">
        <v>12.0</v>
      </c>
      <c r="AQ630" s="14">
        <v>8.42</v>
      </c>
      <c r="AR630" s="19">
        <v>17.81</v>
      </c>
      <c r="AS630" s="26">
        <v>3.0</v>
      </c>
      <c r="AT630" s="27">
        <v>0.769</v>
      </c>
      <c r="AU630" s="8">
        <v>4.0</v>
      </c>
      <c r="AV630" s="27">
        <v>1.026</v>
      </c>
      <c r="AW630" s="19">
        <v>50.46</v>
      </c>
      <c r="AX630" s="19">
        <v>18.34</v>
      </c>
      <c r="AY630" s="27">
        <v>2.2640000000000002</v>
      </c>
      <c r="AZ630" s="27">
        <v>6.84</v>
      </c>
      <c r="BA630" s="19">
        <v>51.98</v>
      </c>
      <c r="BB630" s="13">
        <f t="shared" si="17"/>
        <v>0.06765327696</v>
      </c>
      <c r="BC630" s="28">
        <f t="shared" si="18"/>
        <v>0.9176201373</v>
      </c>
      <c r="BD630" s="26">
        <f t="shared" si="19"/>
        <v>985.2734143</v>
      </c>
      <c r="BE630" s="13">
        <f t="shared" si="20"/>
        <v>-0.01472658574</v>
      </c>
      <c r="BF630" s="18">
        <f t="shared" si="21"/>
        <v>2.143287714</v>
      </c>
      <c r="BG630" s="18">
        <f t="shared" si="22"/>
        <v>2.411198678</v>
      </c>
      <c r="BH630" s="14">
        <f t="shared" si="23"/>
        <v>31.68047152</v>
      </c>
      <c r="BI630" s="14">
        <f t="shared" si="24"/>
        <v>29.26927284</v>
      </c>
      <c r="BJ630" s="14">
        <f t="shared" si="25"/>
        <v>57.46690183</v>
      </c>
      <c r="BK630" s="14">
        <f t="shared" si="26"/>
        <v>53.58219285</v>
      </c>
      <c r="BL630" s="14">
        <f t="shared" si="27"/>
        <v>3.884708982</v>
      </c>
      <c r="BM630" s="19">
        <v>32.0</v>
      </c>
      <c r="BN630" s="19">
        <v>36.0</v>
      </c>
      <c r="BO630" s="26">
        <v>441.0</v>
      </c>
      <c r="BP630" s="26">
        <v>401.0</v>
      </c>
      <c r="BQ630" s="19">
        <v>175.0</v>
      </c>
      <c r="BR630" s="19">
        <v>165.0</v>
      </c>
      <c r="BS630" s="19">
        <v>210.0</v>
      </c>
      <c r="BT630" s="19">
        <v>198.0</v>
      </c>
      <c r="BU630" s="19">
        <v>434.0</v>
      </c>
      <c r="BV630" s="19">
        <v>395.0</v>
      </c>
      <c r="BW630" s="13">
        <f t="shared" si="28"/>
        <v>0.523522316</v>
      </c>
      <c r="BX630" s="14">
        <v>0.23</v>
      </c>
      <c r="BY630" s="29">
        <f t="shared" si="29"/>
        <v>-3.219291018</v>
      </c>
      <c r="BZ630" s="18">
        <f t="shared" si="30"/>
        <v>2.011996128</v>
      </c>
      <c r="CA630" s="18">
        <f t="shared" si="31"/>
        <v>1.88624637</v>
      </c>
      <c r="CB630" s="14">
        <f t="shared" si="32"/>
        <v>30.48533418</v>
      </c>
      <c r="CC630" s="14">
        <f t="shared" si="33"/>
        <v>28.74280182</v>
      </c>
      <c r="CD630" s="14">
        <f t="shared" si="34"/>
        <v>55.90474954</v>
      </c>
      <c r="CE630" s="14">
        <f t="shared" si="35"/>
        <v>53.49753989</v>
      </c>
      <c r="CF630" s="14">
        <f t="shared" si="36"/>
        <v>1.477499329</v>
      </c>
      <c r="CG630" s="7">
        <v>3339.966667</v>
      </c>
      <c r="CH630" s="7">
        <v>112.0</v>
      </c>
      <c r="CI630" s="7">
        <v>105.0</v>
      </c>
      <c r="CJ630" s="26">
        <v>1585.0</v>
      </c>
      <c r="CK630" s="7">
        <v>1495.0</v>
      </c>
      <c r="CL630" s="7">
        <v>660.0</v>
      </c>
      <c r="CM630" s="7">
        <v>593.0</v>
      </c>
      <c r="CN630" s="7">
        <v>755.0</v>
      </c>
      <c r="CO630" s="7">
        <v>785.0</v>
      </c>
      <c r="CP630" s="19">
        <v>21.0</v>
      </c>
      <c r="CQ630" s="19">
        <v>12.0</v>
      </c>
      <c r="CR630" s="26">
        <f t="shared" si="37"/>
        <v>-9</v>
      </c>
      <c r="CS630" s="18">
        <f t="shared" si="38"/>
        <v>1.353213883</v>
      </c>
      <c r="CT630" s="18">
        <f t="shared" si="39"/>
        <v>0.773265076</v>
      </c>
      <c r="CU630" s="18">
        <f t="shared" si="40"/>
        <v>-0.579948807</v>
      </c>
      <c r="CV630" s="30">
        <v>38.19</v>
      </c>
      <c r="CW630" s="30">
        <v>33.08</v>
      </c>
      <c r="CX630" s="30">
        <v>135.88</v>
      </c>
      <c r="CY630" s="30">
        <v>26.04</v>
      </c>
      <c r="CZ630" s="30">
        <v>52.16</v>
      </c>
      <c r="DA630" s="30">
        <v>38.2</v>
      </c>
      <c r="DB630" s="7">
        <v>2.0</v>
      </c>
      <c r="DC630" s="7">
        <v>7.0</v>
      </c>
      <c r="DD630" s="13">
        <f t="shared" si="41"/>
        <v>0.2222222222</v>
      </c>
      <c r="DE630" s="7">
        <v>-0.03</v>
      </c>
      <c r="DF630" s="7">
        <v>-2.21</v>
      </c>
      <c r="DG630" s="7">
        <v>6.0</v>
      </c>
      <c r="DH630" s="7">
        <v>0.0</v>
      </c>
      <c r="DI630" s="7">
        <v>1.0</v>
      </c>
      <c r="DJ630" s="8" t="s">
        <v>4924</v>
      </c>
      <c r="DK630" s="7" t="s">
        <v>4925</v>
      </c>
    </row>
    <row r="631" ht="12.75" customHeight="1">
      <c r="A631" s="7" t="s">
        <v>2780</v>
      </c>
      <c r="B631" s="7" t="s">
        <v>2781</v>
      </c>
      <c r="C631" s="8" t="s">
        <v>458</v>
      </c>
      <c r="D631" s="9" t="s">
        <v>247</v>
      </c>
      <c r="E631" s="7">
        <v>82.0</v>
      </c>
      <c r="F631" s="7">
        <v>22.0</v>
      </c>
      <c r="G631" s="7">
        <v>16.0</v>
      </c>
      <c r="H631" s="24">
        <f t="shared" si="1"/>
        <v>38</v>
      </c>
      <c r="I631" s="25">
        <f t="shared" si="2"/>
        <v>1.880696738</v>
      </c>
      <c r="J631" s="19">
        <v>20.0</v>
      </c>
      <c r="K631" s="19">
        <v>12.0</v>
      </c>
      <c r="L631" s="19">
        <v>3.0</v>
      </c>
      <c r="M631" s="19">
        <v>139.0</v>
      </c>
      <c r="N631" s="19">
        <v>71.0</v>
      </c>
      <c r="O631" s="19">
        <v>61.0</v>
      </c>
      <c r="P631" s="19">
        <v>157.0</v>
      </c>
      <c r="Q631" s="10">
        <f t="shared" si="3"/>
        <v>0.1582733813</v>
      </c>
      <c r="R631" s="10">
        <f t="shared" si="4"/>
        <v>0.08118081181</v>
      </c>
      <c r="S631" s="7">
        <v>72739.0</v>
      </c>
      <c r="T631" s="14">
        <f t="shared" si="5"/>
        <v>14.78434959</v>
      </c>
      <c r="U631" s="14">
        <v>1152.74</v>
      </c>
      <c r="V631" s="14">
        <f t="shared" si="6"/>
        <v>14.05780488</v>
      </c>
      <c r="W631" s="14">
        <v>2725.82</v>
      </c>
      <c r="X631" s="14">
        <f t="shared" si="7"/>
        <v>33.24170732</v>
      </c>
      <c r="Y631" s="13">
        <f t="shared" si="8"/>
        <v>0.2972082422</v>
      </c>
      <c r="Z631" s="12">
        <f t="shared" si="9"/>
        <v>149.3333333</v>
      </c>
      <c r="AA631" s="19">
        <v>33.0</v>
      </c>
      <c r="AB631" s="19">
        <v>96.0</v>
      </c>
      <c r="AC631" s="19">
        <v>111.0</v>
      </c>
      <c r="AD631" s="19">
        <v>44.0</v>
      </c>
      <c r="AE631" s="19">
        <v>24.0</v>
      </c>
      <c r="AF631" s="10">
        <f t="shared" si="10"/>
        <v>0.4444444444</v>
      </c>
      <c r="AG631" s="10">
        <f t="shared" si="11"/>
        <v>0.3333333333</v>
      </c>
      <c r="AH631" s="10">
        <f t="shared" si="12"/>
        <v>0.7777777778</v>
      </c>
      <c r="AI631" s="19">
        <v>401.0</v>
      </c>
      <c r="AJ631" s="13">
        <f t="shared" si="13"/>
        <v>0.3783018868</v>
      </c>
      <c r="AK631" s="19">
        <v>304.0</v>
      </c>
      <c r="AL631" s="13">
        <f t="shared" si="14"/>
        <v>0.2867924528</v>
      </c>
      <c r="AM631" s="19">
        <v>355.0</v>
      </c>
      <c r="AN631" s="13">
        <f t="shared" si="15"/>
        <v>0.3349056604</v>
      </c>
      <c r="AO631" s="13">
        <f t="shared" si="16"/>
        <v>0.5687943262</v>
      </c>
      <c r="AP631" s="8">
        <v>14.0</v>
      </c>
      <c r="AQ631" s="14">
        <v>10.5</v>
      </c>
      <c r="AR631" s="19">
        <v>17.52</v>
      </c>
      <c r="AS631" s="26">
        <v>6.0</v>
      </c>
      <c r="AT631" s="27">
        <v>0.214</v>
      </c>
      <c r="AU631" s="8">
        <v>10.0</v>
      </c>
      <c r="AV631" s="27">
        <v>-0.169</v>
      </c>
      <c r="AW631" s="19">
        <v>50.08</v>
      </c>
      <c r="AX631" s="19">
        <v>18.23</v>
      </c>
      <c r="AY631" s="27">
        <v>1.513</v>
      </c>
      <c r="AZ631" s="27">
        <v>6.468</v>
      </c>
      <c r="BA631" s="19">
        <v>52.42</v>
      </c>
      <c r="BB631" s="13">
        <f t="shared" si="17"/>
        <v>0.08035714286</v>
      </c>
      <c r="BC631" s="28">
        <f t="shared" si="18"/>
        <v>0.9294990724</v>
      </c>
      <c r="BD631" s="26">
        <f t="shared" si="19"/>
        <v>1009.856215</v>
      </c>
      <c r="BE631" s="13">
        <f t="shared" si="20"/>
        <v>0.009856215213</v>
      </c>
      <c r="BF631" s="18">
        <f t="shared" si="21"/>
        <v>2.342245433</v>
      </c>
      <c r="BG631" s="18">
        <f t="shared" si="22"/>
        <v>1.977896143</v>
      </c>
      <c r="BH631" s="14">
        <f t="shared" si="23"/>
        <v>29.14794316</v>
      </c>
      <c r="BI631" s="14">
        <f t="shared" si="24"/>
        <v>28.05489529</v>
      </c>
      <c r="BJ631" s="14">
        <f t="shared" si="25"/>
        <v>56.16184048</v>
      </c>
      <c r="BK631" s="14">
        <f t="shared" si="26"/>
        <v>52.67449728</v>
      </c>
      <c r="BL631" s="14">
        <f t="shared" si="27"/>
        <v>3.4873432</v>
      </c>
      <c r="BM631" s="19">
        <v>45.0</v>
      </c>
      <c r="BN631" s="19">
        <v>38.0</v>
      </c>
      <c r="BO631" s="26">
        <v>515.0</v>
      </c>
      <c r="BP631" s="26">
        <v>501.0</v>
      </c>
      <c r="BQ631" s="19">
        <v>261.0</v>
      </c>
      <c r="BR631" s="19">
        <v>205.0</v>
      </c>
      <c r="BS631" s="19">
        <v>258.0</v>
      </c>
      <c r="BT631" s="19">
        <v>268.0</v>
      </c>
      <c r="BU631" s="19">
        <v>505.0</v>
      </c>
      <c r="BV631" s="19">
        <v>477.0</v>
      </c>
      <c r="BW631" s="13">
        <f t="shared" si="28"/>
        <v>0.5142566191</v>
      </c>
      <c r="BX631" s="14">
        <v>-1.55</v>
      </c>
      <c r="BY631" s="29">
        <f t="shared" si="29"/>
        <v>-4.89072063</v>
      </c>
      <c r="BZ631" s="18">
        <f t="shared" si="30"/>
        <v>1.947282562</v>
      </c>
      <c r="CA631" s="18">
        <f t="shared" si="31"/>
        <v>2.02455568</v>
      </c>
      <c r="CB631" s="14">
        <f t="shared" si="32"/>
        <v>29.34833004</v>
      </c>
      <c r="CC631" s="14">
        <f t="shared" si="33"/>
        <v>26.2264961</v>
      </c>
      <c r="CD631" s="14">
        <f t="shared" si="34"/>
        <v>55.77573625</v>
      </c>
      <c r="CE631" s="14">
        <f t="shared" si="35"/>
        <v>50.53661888</v>
      </c>
      <c r="CF631" s="14">
        <f t="shared" si="36"/>
        <v>-1.75177417</v>
      </c>
      <c r="CG631" s="7">
        <v>3882.333333</v>
      </c>
      <c r="CH631" s="7">
        <v>126.0</v>
      </c>
      <c r="CI631" s="7">
        <v>131.0</v>
      </c>
      <c r="CJ631" s="26">
        <v>1773.0</v>
      </c>
      <c r="CK631" s="7">
        <v>1566.0</v>
      </c>
      <c r="CL631" s="7">
        <v>819.0</v>
      </c>
      <c r="CM631" s="7">
        <v>691.0</v>
      </c>
      <c r="CN631" s="7">
        <v>891.0</v>
      </c>
      <c r="CO631" s="7">
        <v>882.0</v>
      </c>
      <c r="CP631" s="19">
        <v>13.0</v>
      </c>
      <c r="CQ631" s="19">
        <v>11.0</v>
      </c>
      <c r="CR631" s="26">
        <f t="shared" si="37"/>
        <v>-2</v>
      </c>
      <c r="CS631" s="18">
        <f t="shared" si="38"/>
        <v>0.6433962524</v>
      </c>
      <c r="CT631" s="18">
        <f t="shared" si="39"/>
        <v>0.5444122135</v>
      </c>
      <c r="CU631" s="18">
        <f t="shared" si="40"/>
        <v>-0.09898403882</v>
      </c>
      <c r="CV631" s="30">
        <v>48.94</v>
      </c>
      <c r="CW631" s="30">
        <v>46.59</v>
      </c>
      <c r="CX631" s="30">
        <v>42.15</v>
      </c>
      <c r="CY631" s="30">
        <v>33.24</v>
      </c>
      <c r="CZ631" s="30">
        <v>44.41</v>
      </c>
      <c r="DA631" s="30">
        <v>40.03</v>
      </c>
      <c r="DB631" s="7">
        <v>1.0</v>
      </c>
      <c r="DC631" s="7">
        <v>8.0</v>
      </c>
      <c r="DD631" s="13">
        <f t="shared" si="41"/>
        <v>0.1111111111</v>
      </c>
      <c r="DE631" s="7">
        <v>-0.02</v>
      </c>
      <c r="DF631" s="7">
        <v>-0.73</v>
      </c>
      <c r="DG631" s="7">
        <v>4.0</v>
      </c>
      <c r="DH631" s="7">
        <v>2.0</v>
      </c>
      <c r="DI631" s="7">
        <v>1.0</v>
      </c>
      <c r="DJ631" s="8" t="s">
        <v>4926</v>
      </c>
      <c r="DK631" s="7" t="s">
        <v>4927</v>
      </c>
    </row>
    <row r="632" ht="12.75" customHeight="1">
      <c r="A632" s="7" t="s">
        <v>689</v>
      </c>
      <c r="B632" s="7" t="s">
        <v>2785</v>
      </c>
      <c r="C632" s="8" t="s">
        <v>685</v>
      </c>
      <c r="D632" s="9" t="s">
        <v>174</v>
      </c>
      <c r="E632" s="7">
        <v>69.0</v>
      </c>
      <c r="F632" s="7">
        <v>3.0</v>
      </c>
      <c r="G632" s="7">
        <v>8.0</v>
      </c>
      <c r="H632" s="24">
        <f t="shared" si="1"/>
        <v>11</v>
      </c>
      <c r="I632" s="25">
        <f t="shared" si="2"/>
        <v>0.5732567061</v>
      </c>
      <c r="J632" s="19">
        <v>3.0</v>
      </c>
      <c r="K632" s="19">
        <v>1.0</v>
      </c>
      <c r="L632" s="19">
        <v>6.0</v>
      </c>
      <c r="M632" s="19">
        <v>68.0</v>
      </c>
      <c r="N632" s="19">
        <v>36.0</v>
      </c>
      <c r="O632" s="19">
        <v>40.0</v>
      </c>
      <c r="P632" s="19">
        <v>39.0</v>
      </c>
      <c r="Q632" s="10">
        <f t="shared" si="3"/>
        <v>0.04411764706</v>
      </c>
      <c r="R632" s="10">
        <f t="shared" si="4"/>
        <v>0.02083333333</v>
      </c>
      <c r="S632" s="7">
        <v>69079.0</v>
      </c>
      <c r="T632" s="14">
        <f t="shared" si="5"/>
        <v>16.68574879</v>
      </c>
      <c r="U632" s="14">
        <v>1099.56</v>
      </c>
      <c r="V632" s="14">
        <f t="shared" si="6"/>
        <v>15.93565217</v>
      </c>
      <c r="W632" s="14">
        <v>2325.82</v>
      </c>
      <c r="X632" s="14">
        <f t="shared" si="7"/>
        <v>33.70753623</v>
      </c>
      <c r="Y632" s="13">
        <f t="shared" si="8"/>
        <v>0.321003801</v>
      </c>
      <c r="Z632" s="12">
        <f t="shared" si="9"/>
        <v>17.28571429</v>
      </c>
      <c r="AA632" s="19">
        <v>66.0</v>
      </c>
      <c r="AB632" s="19">
        <v>28.0</v>
      </c>
      <c r="AC632" s="19">
        <v>117.0</v>
      </c>
      <c r="AD632" s="19">
        <v>19.0</v>
      </c>
      <c r="AE632" s="19">
        <v>38.0</v>
      </c>
      <c r="AF632" s="10">
        <f t="shared" si="10"/>
        <v>0.1071428571</v>
      </c>
      <c r="AG632" s="10">
        <f t="shared" si="11"/>
        <v>0.25</v>
      </c>
      <c r="AH632" s="10">
        <f t="shared" si="12"/>
        <v>0.3571428571</v>
      </c>
      <c r="AI632" s="19">
        <v>301.0</v>
      </c>
      <c r="AJ632" s="13">
        <f t="shared" si="13"/>
        <v>0.3178458289</v>
      </c>
      <c r="AK632" s="19">
        <v>288.0</v>
      </c>
      <c r="AL632" s="13">
        <f t="shared" si="14"/>
        <v>0.3041182682</v>
      </c>
      <c r="AM632" s="19">
        <v>358.0</v>
      </c>
      <c r="AN632" s="13">
        <f t="shared" si="15"/>
        <v>0.3780359029</v>
      </c>
      <c r="AO632" s="13">
        <f t="shared" si="16"/>
        <v>0.5110356537</v>
      </c>
      <c r="AP632" s="8">
        <v>4.0</v>
      </c>
      <c r="AQ632" s="14">
        <v>-0.26</v>
      </c>
      <c r="AR632" s="19">
        <v>17.32</v>
      </c>
      <c r="AS632" s="26">
        <v>4.0</v>
      </c>
      <c r="AT632" s="27">
        <v>0.261</v>
      </c>
      <c r="AU632" s="8">
        <v>4.0</v>
      </c>
      <c r="AV632" s="27">
        <v>-0.517</v>
      </c>
      <c r="AW632" s="19">
        <v>49.66</v>
      </c>
      <c r="AX632" s="19">
        <v>16.44</v>
      </c>
      <c r="AY632" s="27">
        <v>-0.167</v>
      </c>
      <c r="AZ632" s="27">
        <v>2.73</v>
      </c>
      <c r="BA632" s="19">
        <v>51.94</v>
      </c>
      <c r="BB632" s="13">
        <f t="shared" si="17"/>
        <v>0.05785123967</v>
      </c>
      <c r="BC632" s="28">
        <f t="shared" si="18"/>
        <v>0.9304703476</v>
      </c>
      <c r="BD632" s="26">
        <f t="shared" si="19"/>
        <v>988.3215873</v>
      </c>
      <c r="BE632" s="13">
        <f t="shared" si="20"/>
        <v>-0.01167841268</v>
      </c>
      <c r="BF632" s="18">
        <f t="shared" si="21"/>
        <v>1.527883881</v>
      </c>
      <c r="BG632" s="18">
        <f t="shared" si="22"/>
        <v>1.85528757</v>
      </c>
      <c r="BH632" s="14">
        <f t="shared" si="23"/>
        <v>26.41056423</v>
      </c>
      <c r="BI632" s="14">
        <f t="shared" si="24"/>
        <v>26.68340063</v>
      </c>
      <c r="BJ632" s="14">
        <f t="shared" si="25"/>
        <v>51.72978282</v>
      </c>
      <c r="BK632" s="14">
        <f t="shared" si="26"/>
        <v>50.58386991</v>
      </c>
      <c r="BL632" s="14">
        <f t="shared" si="27"/>
        <v>1.145912911</v>
      </c>
      <c r="BM632" s="19">
        <v>28.0</v>
      </c>
      <c r="BN632" s="19">
        <v>34.0</v>
      </c>
      <c r="BO632" s="26">
        <v>456.0</v>
      </c>
      <c r="BP632" s="26">
        <v>455.0</v>
      </c>
      <c r="BQ632" s="19">
        <v>210.0</v>
      </c>
      <c r="BR632" s="19">
        <v>238.0</v>
      </c>
      <c r="BS632" s="19">
        <v>254.0</v>
      </c>
      <c r="BT632" s="19">
        <v>200.0</v>
      </c>
      <c r="BU632" s="19">
        <v>457.0</v>
      </c>
      <c r="BV632" s="19">
        <v>469.0</v>
      </c>
      <c r="BW632" s="13">
        <f t="shared" si="28"/>
        <v>0.4935205184</v>
      </c>
      <c r="BX632" s="14">
        <v>-0.33</v>
      </c>
      <c r="BY632" s="29">
        <f t="shared" si="29"/>
        <v>-2.455942777</v>
      </c>
      <c r="BZ632" s="18">
        <f t="shared" si="30"/>
        <v>1.981345737</v>
      </c>
      <c r="CA632" s="18">
        <f t="shared" si="31"/>
        <v>2.296958332</v>
      </c>
      <c r="CB632" s="14">
        <f t="shared" si="32"/>
        <v>28.56293987</v>
      </c>
      <c r="CC632" s="14">
        <f t="shared" si="33"/>
        <v>27.17775126</v>
      </c>
      <c r="CD632" s="14">
        <f t="shared" si="34"/>
        <v>54.67111511</v>
      </c>
      <c r="CE632" s="14">
        <f t="shared" si="35"/>
        <v>51.63772739</v>
      </c>
      <c r="CF632" s="14">
        <f t="shared" si="36"/>
        <v>-1.88747481</v>
      </c>
      <c r="CG632" s="7">
        <v>3421.916667</v>
      </c>
      <c r="CH632" s="7">
        <v>113.0</v>
      </c>
      <c r="CI632" s="7">
        <v>131.0</v>
      </c>
      <c r="CJ632" s="26">
        <v>1516.0</v>
      </c>
      <c r="CK632" s="7">
        <v>1419.0</v>
      </c>
      <c r="CL632" s="7">
        <v>686.0</v>
      </c>
      <c r="CM632" s="7">
        <v>703.0</v>
      </c>
      <c r="CN632" s="7">
        <v>803.0</v>
      </c>
      <c r="CO632" s="7">
        <v>692.0</v>
      </c>
      <c r="CP632" s="19">
        <v>6.0</v>
      </c>
      <c r="CQ632" s="19">
        <v>5.0</v>
      </c>
      <c r="CR632" s="26">
        <f t="shared" si="37"/>
        <v>-1</v>
      </c>
      <c r="CS632" s="18">
        <f t="shared" si="38"/>
        <v>0.312685476</v>
      </c>
      <c r="CT632" s="18">
        <f t="shared" si="39"/>
        <v>0.26057123</v>
      </c>
      <c r="CU632" s="18">
        <f t="shared" si="40"/>
        <v>-0.05211424601</v>
      </c>
      <c r="CV632" s="30">
        <v>38.13</v>
      </c>
      <c r="CW632" s="30">
        <v>37.63</v>
      </c>
      <c r="CX632" s="30">
        <v>47.23</v>
      </c>
      <c r="CY632" s="30">
        <v>53.63</v>
      </c>
      <c r="CZ632" s="30">
        <v>46.94</v>
      </c>
      <c r="DA632" s="30">
        <v>41.52</v>
      </c>
      <c r="DB632" s="7">
        <v>0.0</v>
      </c>
      <c r="DC632" s="7">
        <v>1.0</v>
      </c>
      <c r="DD632" s="13">
        <f t="shared" si="41"/>
        <v>0</v>
      </c>
      <c r="DE632" s="7">
        <v>-0.01</v>
      </c>
      <c r="DF632" s="7">
        <v>-0.24</v>
      </c>
      <c r="DG632" s="7">
        <v>1.0</v>
      </c>
      <c r="DH632" s="7">
        <v>0.0</v>
      </c>
      <c r="DI632" s="7">
        <v>0.0</v>
      </c>
      <c r="DJ632" s="8" t="s">
        <v>4928</v>
      </c>
      <c r="DK632" s="7" t="s">
        <v>4929</v>
      </c>
    </row>
    <row r="633" ht="12.75" customHeight="1">
      <c r="A633" s="7" t="s">
        <v>1129</v>
      </c>
      <c r="B633" s="7" t="s">
        <v>2789</v>
      </c>
      <c r="C633" s="8" t="s">
        <v>246</v>
      </c>
      <c r="D633" s="9" t="s">
        <v>167</v>
      </c>
      <c r="E633" s="7">
        <v>26.0</v>
      </c>
      <c r="F633" s="7">
        <v>2.0</v>
      </c>
      <c r="G633" s="7">
        <v>3.0</v>
      </c>
      <c r="H633" s="24">
        <f t="shared" si="1"/>
        <v>5</v>
      </c>
      <c r="I633" s="25">
        <f t="shared" si="2"/>
        <v>1.16354234</v>
      </c>
      <c r="J633" s="19">
        <v>2.0</v>
      </c>
      <c r="K633" s="19">
        <v>2.0</v>
      </c>
      <c r="L633" s="19">
        <v>1.0</v>
      </c>
      <c r="M633" s="19">
        <v>18.0</v>
      </c>
      <c r="N633" s="19">
        <v>13.0</v>
      </c>
      <c r="O633" s="19">
        <v>11.0</v>
      </c>
      <c r="P633" s="19">
        <v>32.0</v>
      </c>
      <c r="Q633" s="10">
        <f t="shared" si="3"/>
        <v>0.1111111111</v>
      </c>
      <c r="R633" s="10">
        <f t="shared" si="4"/>
        <v>0.04761904762</v>
      </c>
      <c r="S633" s="7">
        <v>15470.0</v>
      </c>
      <c r="T633" s="14">
        <f t="shared" si="5"/>
        <v>9.916666667</v>
      </c>
      <c r="U633" s="14">
        <v>249.93</v>
      </c>
      <c r="V633" s="14">
        <f t="shared" si="6"/>
        <v>9.612692308</v>
      </c>
      <c r="W633" s="14">
        <v>1018.69</v>
      </c>
      <c r="X633" s="14">
        <f t="shared" si="7"/>
        <v>39.18038462</v>
      </c>
      <c r="Y633" s="13">
        <f t="shared" si="8"/>
        <v>0.1970093487</v>
      </c>
      <c r="Z633" s="12">
        <f t="shared" si="9"/>
        <v>37.33333333</v>
      </c>
      <c r="AA633" s="19">
        <v>4.0</v>
      </c>
      <c r="AB633" s="19">
        <v>7.0</v>
      </c>
      <c r="AC633" s="19">
        <v>17.0</v>
      </c>
      <c r="AD633" s="19">
        <v>8.0</v>
      </c>
      <c r="AE633" s="19">
        <v>11.0</v>
      </c>
      <c r="AF633" s="10">
        <f t="shared" si="10"/>
        <v>0.3333333333</v>
      </c>
      <c r="AG633" s="10">
        <f t="shared" si="11"/>
        <v>0.5</v>
      </c>
      <c r="AH633" s="10">
        <f t="shared" si="12"/>
        <v>0.8333333333</v>
      </c>
      <c r="AI633" s="19">
        <v>62.0</v>
      </c>
      <c r="AJ633" s="13">
        <f t="shared" si="13"/>
        <v>0.3315508021</v>
      </c>
      <c r="AK633" s="19">
        <v>54.0</v>
      </c>
      <c r="AL633" s="13">
        <f t="shared" si="14"/>
        <v>0.2887700535</v>
      </c>
      <c r="AM633" s="19">
        <v>71.0</v>
      </c>
      <c r="AN633" s="13">
        <f t="shared" si="15"/>
        <v>0.3796791444</v>
      </c>
      <c r="AO633" s="13">
        <f t="shared" si="16"/>
        <v>0.5344827586</v>
      </c>
      <c r="AP633" s="8">
        <v>10.0</v>
      </c>
      <c r="AQ633" s="14">
        <v>5.01</v>
      </c>
      <c r="AR633" s="19">
        <v>16.71</v>
      </c>
      <c r="AS633" s="26">
        <v>13.0</v>
      </c>
      <c r="AT633" s="27">
        <v>-0.8240000000000001</v>
      </c>
      <c r="AU633" s="8">
        <v>13.0</v>
      </c>
      <c r="AV633" s="27">
        <v>-0.266</v>
      </c>
      <c r="AW633" s="19">
        <v>50.23</v>
      </c>
      <c r="AX633" s="19">
        <v>16.64</v>
      </c>
      <c r="AY633" s="27">
        <v>-3.337</v>
      </c>
      <c r="AZ633" s="27">
        <v>0.167</v>
      </c>
      <c r="BA633" s="19">
        <v>50.44</v>
      </c>
      <c r="BB633" s="13">
        <f t="shared" si="17"/>
        <v>0.05357142857</v>
      </c>
      <c r="BC633" s="28">
        <f t="shared" si="18"/>
        <v>0.9568965517</v>
      </c>
      <c r="BD633" s="26">
        <f t="shared" si="19"/>
        <v>1010.46798</v>
      </c>
      <c r="BE633" s="13">
        <f t="shared" si="20"/>
        <v>0.0104679803</v>
      </c>
      <c r="BF633" s="18">
        <f t="shared" si="21"/>
        <v>1.440403313</v>
      </c>
      <c r="BG633" s="18">
        <f t="shared" si="22"/>
        <v>1.200336094</v>
      </c>
      <c r="BH633" s="14">
        <f t="shared" si="23"/>
        <v>26.88752851</v>
      </c>
      <c r="BI633" s="14">
        <f t="shared" si="24"/>
        <v>27.84779738</v>
      </c>
      <c r="BJ633" s="14">
        <f t="shared" si="25"/>
        <v>53.05485536</v>
      </c>
      <c r="BK633" s="14">
        <f t="shared" si="26"/>
        <v>54.25519145</v>
      </c>
      <c r="BL633" s="14">
        <f t="shared" si="27"/>
        <v>-1.200336094</v>
      </c>
      <c r="BM633" s="19">
        <v>6.0</v>
      </c>
      <c r="BN633" s="19">
        <v>5.0</v>
      </c>
      <c r="BO633" s="26">
        <v>106.0</v>
      </c>
      <c r="BP633" s="26">
        <v>111.0</v>
      </c>
      <c r="BQ633" s="19">
        <v>45.0</v>
      </c>
      <c r="BR633" s="19">
        <v>56.0</v>
      </c>
      <c r="BS633" s="19">
        <v>64.0</v>
      </c>
      <c r="BT633" s="19">
        <v>54.0</v>
      </c>
      <c r="BU633" s="19">
        <v>111.0</v>
      </c>
      <c r="BV633" s="19">
        <v>100.0</v>
      </c>
      <c r="BW633" s="13">
        <f t="shared" si="28"/>
        <v>0.5260663507</v>
      </c>
      <c r="BX633" s="14">
        <v>2.55</v>
      </c>
      <c r="BY633" s="29">
        <f t="shared" si="29"/>
        <v>-2.550922301</v>
      </c>
      <c r="BZ633" s="18">
        <f t="shared" si="30"/>
        <v>2.508446945</v>
      </c>
      <c r="CA633" s="18">
        <f t="shared" si="31"/>
        <v>2.319130194</v>
      </c>
      <c r="CB633" s="14">
        <f t="shared" si="32"/>
        <v>29.62807146</v>
      </c>
      <c r="CC633" s="14">
        <f t="shared" si="33"/>
        <v>28.06620827</v>
      </c>
      <c r="CD633" s="14">
        <f t="shared" si="34"/>
        <v>54.3339074</v>
      </c>
      <c r="CE633" s="14">
        <f t="shared" si="35"/>
        <v>53.81328634</v>
      </c>
      <c r="CF633" s="14">
        <f t="shared" si="36"/>
        <v>-1.720957158</v>
      </c>
      <c r="CG633" s="7">
        <v>1267.716667</v>
      </c>
      <c r="CH633" s="7">
        <v>53.0</v>
      </c>
      <c r="CI633" s="7">
        <v>49.0</v>
      </c>
      <c r="CJ633" s="26">
        <v>573.0</v>
      </c>
      <c r="CK633" s="7">
        <v>544.0</v>
      </c>
      <c r="CL633" s="7">
        <v>228.0</v>
      </c>
      <c r="CM633" s="7">
        <v>235.0</v>
      </c>
      <c r="CN633" s="7">
        <v>294.0</v>
      </c>
      <c r="CO633" s="7">
        <v>309.0</v>
      </c>
      <c r="CP633" s="19">
        <v>1.0</v>
      </c>
      <c r="CQ633" s="19">
        <v>3.0</v>
      </c>
      <c r="CR633" s="26">
        <f t="shared" si="37"/>
        <v>2</v>
      </c>
      <c r="CS633" s="18">
        <f t="shared" si="38"/>
        <v>0.232708468</v>
      </c>
      <c r="CT633" s="18">
        <f t="shared" si="39"/>
        <v>0.698125404</v>
      </c>
      <c r="CU633" s="18">
        <f t="shared" si="40"/>
        <v>0.465416936</v>
      </c>
      <c r="CV633" s="30">
        <v>0.0</v>
      </c>
      <c r="CW633" s="30">
        <v>0.0</v>
      </c>
      <c r="CX633" s="30">
        <v>0.0</v>
      </c>
      <c r="CY633" s="30">
        <v>0.0</v>
      </c>
      <c r="CZ633" s="30">
        <v>0.0</v>
      </c>
      <c r="DA633" s="30">
        <v>0.0</v>
      </c>
      <c r="DB633" s="7">
        <v>11.0</v>
      </c>
      <c r="DC633" s="7">
        <v>8.0</v>
      </c>
      <c r="DD633" s="13">
        <f t="shared" si="41"/>
        <v>0.5789473684</v>
      </c>
      <c r="DE633" s="7">
        <v>-0.05</v>
      </c>
      <c r="DF633" s="7">
        <v>-1.69</v>
      </c>
      <c r="DG633" s="7">
        <v>10.0</v>
      </c>
      <c r="DH633" s="7">
        <v>5.0</v>
      </c>
      <c r="DI633" s="7">
        <v>3.0</v>
      </c>
      <c r="DJ633" s="9" t="s">
        <v>4930</v>
      </c>
      <c r="DK633" s="7" t="s">
        <v>4931</v>
      </c>
    </row>
    <row r="634" ht="12.75" customHeight="1">
      <c r="A634" s="7" t="s">
        <v>452</v>
      </c>
      <c r="B634" s="7" t="s">
        <v>2791</v>
      </c>
      <c r="C634" s="8" t="s">
        <v>325</v>
      </c>
      <c r="D634" s="9" t="s">
        <v>174</v>
      </c>
      <c r="E634" s="7">
        <v>66.0</v>
      </c>
      <c r="F634" s="7">
        <v>2.0</v>
      </c>
      <c r="G634" s="7">
        <v>14.0</v>
      </c>
      <c r="H634" s="24">
        <f t="shared" si="1"/>
        <v>16</v>
      </c>
      <c r="I634" s="25">
        <f t="shared" si="2"/>
        <v>0.9684741488</v>
      </c>
      <c r="J634" s="19">
        <v>2.0</v>
      </c>
      <c r="K634" s="19">
        <v>8.0</v>
      </c>
      <c r="L634" s="19">
        <v>6.0</v>
      </c>
      <c r="M634" s="19">
        <v>50.0</v>
      </c>
      <c r="N634" s="19">
        <v>24.0</v>
      </c>
      <c r="O634" s="19">
        <v>34.0</v>
      </c>
      <c r="P634" s="19">
        <v>14.0</v>
      </c>
      <c r="Q634" s="10">
        <f t="shared" si="3"/>
        <v>0.04</v>
      </c>
      <c r="R634" s="10">
        <f t="shared" si="4"/>
        <v>0.01851851852</v>
      </c>
      <c r="S634" s="7">
        <v>59475.0</v>
      </c>
      <c r="T634" s="14">
        <f t="shared" si="5"/>
        <v>15.01893939</v>
      </c>
      <c r="U634" s="14">
        <v>972.51</v>
      </c>
      <c r="V634" s="14">
        <f t="shared" si="6"/>
        <v>14.735</v>
      </c>
      <c r="W634" s="14">
        <v>2141.15</v>
      </c>
      <c r="X634" s="14">
        <f t="shared" si="7"/>
        <v>32.44166667</v>
      </c>
      <c r="Y634" s="13">
        <f t="shared" si="8"/>
        <v>0.3123366071</v>
      </c>
      <c r="Z634" s="12">
        <f t="shared" si="9"/>
        <v>79.27272727</v>
      </c>
      <c r="AA634" s="19">
        <v>65.0</v>
      </c>
      <c r="AB634" s="19">
        <v>146.0</v>
      </c>
      <c r="AC634" s="19">
        <v>116.0</v>
      </c>
      <c r="AD634" s="19">
        <v>20.0</v>
      </c>
      <c r="AE634" s="19">
        <v>8.0</v>
      </c>
      <c r="AF634" s="10">
        <f t="shared" si="10"/>
        <v>0.04545454545</v>
      </c>
      <c r="AG634" s="10">
        <f t="shared" si="11"/>
        <v>0.3181818182</v>
      </c>
      <c r="AH634" s="10">
        <f t="shared" si="12"/>
        <v>0.3636363636</v>
      </c>
      <c r="AI634" s="19">
        <v>277.0</v>
      </c>
      <c r="AJ634" s="13">
        <f t="shared" si="13"/>
        <v>0.2997835498</v>
      </c>
      <c r="AK634" s="19">
        <v>323.0</v>
      </c>
      <c r="AL634" s="13">
        <f t="shared" si="14"/>
        <v>0.3495670996</v>
      </c>
      <c r="AM634" s="19">
        <v>324.0</v>
      </c>
      <c r="AN634" s="13">
        <f t="shared" si="15"/>
        <v>0.3506493506</v>
      </c>
      <c r="AO634" s="13">
        <f t="shared" si="16"/>
        <v>0.4616666667</v>
      </c>
      <c r="AP634" s="8">
        <v>3.0</v>
      </c>
      <c r="AQ634" s="14">
        <v>-2.74</v>
      </c>
      <c r="AR634" s="19">
        <v>17.3</v>
      </c>
      <c r="AS634" s="26">
        <v>6.0</v>
      </c>
      <c r="AT634" s="27">
        <v>0.457</v>
      </c>
      <c r="AU634" s="8">
        <v>6.0</v>
      </c>
      <c r="AV634" s="27">
        <v>0.502</v>
      </c>
      <c r="AW634" s="19">
        <v>49.94</v>
      </c>
      <c r="AX634" s="19">
        <v>16.38</v>
      </c>
      <c r="AY634" s="27">
        <v>0.59</v>
      </c>
      <c r="AZ634" s="27">
        <v>-1.877</v>
      </c>
      <c r="BA634" s="19">
        <v>49.75</v>
      </c>
      <c r="BB634" s="13">
        <f t="shared" si="17"/>
        <v>0.1009174312</v>
      </c>
      <c r="BC634" s="28">
        <f t="shared" si="18"/>
        <v>0.9336188437</v>
      </c>
      <c r="BD634" s="26">
        <f t="shared" si="19"/>
        <v>1034.536275</v>
      </c>
      <c r="BE634" s="13">
        <f t="shared" si="20"/>
        <v>0.03453627488</v>
      </c>
      <c r="BF634" s="18">
        <f t="shared" si="21"/>
        <v>2.714625042</v>
      </c>
      <c r="BG634" s="18">
        <f t="shared" si="22"/>
        <v>1.912576734</v>
      </c>
      <c r="BH634" s="14">
        <f t="shared" si="23"/>
        <v>26.89946633</v>
      </c>
      <c r="BI634" s="14">
        <f t="shared" si="24"/>
        <v>28.81204306</v>
      </c>
      <c r="BJ634" s="14">
        <f t="shared" si="25"/>
        <v>48.36968257</v>
      </c>
      <c r="BK634" s="14">
        <f t="shared" si="26"/>
        <v>51.57787581</v>
      </c>
      <c r="BL634" s="14">
        <f t="shared" si="27"/>
        <v>-3.208193232</v>
      </c>
      <c r="BM634" s="19">
        <v>44.0</v>
      </c>
      <c r="BN634" s="19">
        <v>31.0</v>
      </c>
      <c r="BO634" s="26">
        <v>392.0</v>
      </c>
      <c r="BP634" s="26">
        <v>436.0</v>
      </c>
      <c r="BQ634" s="19">
        <v>174.0</v>
      </c>
      <c r="BR634" s="19">
        <v>165.0</v>
      </c>
      <c r="BS634" s="19">
        <v>174.0</v>
      </c>
      <c r="BT634" s="19">
        <v>204.0</v>
      </c>
      <c r="BU634" s="19">
        <v>374.0</v>
      </c>
      <c r="BV634" s="19">
        <v>359.0</v>
      </c>
      <c r="BW634" s="13">
        <f t="shared" si="28"/>
        <v>0.5102319236</v>
      </c>
      <c r="BX634" s="14">
        <v>0.96</v>
      </c>
      <c r="BY634" s="29">
        <f t="shared" si="29"/>
        <v>0.0008067680538</v>
      </c>
      <c r="BZ634" s="18">
        <f t="shared" si="30"/>
        <v>2.448664803</v>
      </c>
      <c r="CA634" s="18">
        <f t="shared" si="31"/>
        <v>2.005205823</v>
      </c>
      <c r="CB634" s="14">
        <f t="shared" si="32"/>
        <v>27.84151162</v>
      </c>
      <c r="CC634" s="14">
        <f t="shared" si="33"/>
        <v>29.46110094</v>
      </c>
      <c r="CD634" s="14">
        <f t="shared" si="34"/>
        <v>48.76120698</v>
      </c>
      <c r="CE634" s="14">
        <f t="shared" si="35"/>
        <v>51.46052251</v>
      </c>
      <c r="CF634" s="14">
        <f t="shared" si="36"/>
        <v>-0.5088777012</v>
      </c>
      <c r="CG634" s="7">
        <v>3111.9</v>
      </c>
      <c r="CH634" s="7">
        <v>127.0</v>
      </c>
      <c r="CI634" s="7">
        <v>104.0</v>
      </c>
      <c r="CJ634" s="26">
        <v>1317.0</v>
      </c>
      <c r="CK634" s="7">
        <v>1424.0</v>
      </c>
      <c r="CL634" s="7">
        <v>546.0</v>
      </c>
      <c r="CM634" s="7">
        <v>552.0</v>
      </c>
      <c r="CN634" s="7">
        <v>539.0</v>
      </c>
      <c r="CO634" s="7">
        <v>589.0</v>
      </c>
      <c r="CP634" s="19">
        <v>8.0</v>
      </c>
      <c r="CQ634" s="19">
        <v>2.0</v>
      </c>
      <c r="CR634" s="26">
        <f t="shared" si="37"/>
        <v>-6</v>
      </c>
      <c r="CS634" s="18">
        <f t="shared" si="38"/>
        <v>0.4842370744</v>
      </c>
      <c r="CT634" s="18">
        <f t="shared" si="39"/>
        <v>0.1210592686</v>
      </c>
      <c r="CU634" s="18">
        <f t="shared" si="40"/>
        <v>-0.3631778058</v>
      </c>
      <c r="CV634" s="30">
        <v>35.86</v>
      </c>
      <c r="CW634" s="30">
        <v>33.89</v>
      </c>
      <c r="CX634" s="30">
        <v>37.86</v>
      </c>
      <c r="CY634" s="30">
        <v>35.74</v>
      </c>
      <c r="CZ634" s="30">
        <v>32.25</v>
      </c>
      <c r="DA634" s="30">
        <v>40.88</v>
      </c>
      <c r="DB634" s="7">
        <v>0.0</v>
      </c>
      <c r="DC634" s="7">
        <v>0.0</v>
      </c>
      <c r="DD634" s="13" t="str">
        <f t="shared" si="41"/>
        <v> </v>
      </c>
      <c r="DE634" s="7">
        <v>0.0</v>
      </c>
      <c r="DF634" s="7">
        <v>0.0</v>
      </c>
      <c r="DG634" s="7">
        <v>0.0</v>
      </c>
      <c r="DH634" s="7">
        <v>0.0</v>
      </c>
      <c r="DI634" s="7">
        <v>0.0</v>
      </c>
      <c r="DJ634" s="8" t="s">
        <v>4932</v>
      </c>
      <c r="DK634" s="7" t="s">
        <v>4933</v>
      </c>
    </row>
    <row r="635" ht="12.75" customHeight="1">
      <c r="A635" s="7" t="s">
        <v>797</v>
      </c>
      <c r="B635" s="7" t="s">
        <v>2793</v>
      </c>
      <c r="C635" s="8" t="s">
        <v>206</v>
      </c>
      <c r="D635" s="9" t="s">
        <v>174</v>
      </c>
      <c r="E635" s="7">
        <v>51.0</v>
      </c>
      <c r="F635" s="7">
        <v>4.0</v>
      </c>
      <c r="G635" s="7">
        <v>4.0</v>
      </c>
      <c r="H635" s="24">
        <f t="shared" si="1"/>
        <v>8</v>
      </c>
      <c r="I635" s="25">
        <f t="shared" si="2"/>
        <v>0.5470189367</v>
      </c>
      <c r="J635" s="19">
        <v>4.0</v>
      </c>
      <c r="K635" s="19">
        <v>2.0</v>
      </c>
      <c r="L635" s="19">
        <v>2.0</v>
      </c>
      <c r="M635" s="19">
        <v>79.0</v>
      </c>
      <c r="N635" s="19">
        <v>36.0</v>
      </c>
      <c r="O635" s="19">
        <v>71.0</v>
      </c>
      <c r="P635" s="19">
        <v>45.0</v>
      </c>
      <c r="Q635" s="10">
        <f t="shared" si="3"/>
        <v>0.05063291139</v>
      </c>
      <c r="R635" s="10">
        <f t="shared" si="4"/>
        <v>0.02150537634</v>
      </c>
      <c r="S635" s="7">
        <v>52649.0</v>
      </c>
      <c r="T635" s="14">
        <f t="shared" si="5"/>
        <v>17.20555556</v>
      </c>
      <c r="U635" s="14">
        <v>843.73</v>
      </c>
      <c r="V635" s="14">
        <f t="shared" si="6"/>
        <v>16.54372549</v>
      </c>
      <c r="W635" s="14">
        <v>1574.39</v>
      </c>
      <c r="X635" s="14">
        <f t="shared" si="7"/>
        <v>30.87039216</v>
      </c>
      <c r="Y635" s="13">
        <f t="shared" si="8"/>
        <v>0.348919822</v>
      </c>
      <c r="Z635" s="12">
        <f t="shared" si="9"/>
        <v>35.66666667</v>
      </c>
      <c r="AA635" s="19">
        <v>56.0</v>
      </c>
      <c r="AB635" s="19">
        <v>71.0</v>
      </c>
      <c r="AC635" s="19">
        <v>111.0</v>
      </c>
      <c r="AD635" s="19">
        <v>40.0</v>
      </c>
      <c r="AE635" s="19">
        <v>11.0</v>
      </c>
      <c r="AF635" s="10">
        <f t="shared" si="10"/>
        <v>0.1666666667</v>
      </c>
      <c r="AG635" s="10">
        <f t="shared" si="11"/>
        <v>0.1666666667</v>
      </c>
      <c r="AH635" s="10">
        <f t="shared" si="12"/>
        <v>0.3333333333</v>
      </c>
      <c r="AI635" s="19">
        <v>271.0</v>
      </c>
      <c r="AJ635" s="13">
        <f t="shared" si="13"/>
        <v>0.3011111111</v>
      </c>
      <c r="AK635" s="19">
        <v>313.0</v>
      </c>
      <c r="AL635" s="13">
        <f t="shared" si="14"/>
        <v>0.3477777778</v>
      </c>
      <c r="AM635" s="19">
        <v>316.0</v>
      </c>
      <c r="AN635" s="13">
        <f t="shared" si="15"/>
        <v>0.3511111111</v>
      </c>
      <c r="AO635" s="13">
        <f t="shared" si="16"/>
        <v>0.4640410959</v>
      </c>
      <c r="AP635" s="8">
        <v>3.0</v>
      </c>
      <c r="AQ635" s="14">
        <v>-5.11</v>
      </c>
      <c r="AR635" s="19">
        <v>17.57</v>
      </c>
      <c r="AS635" s="26">
        <v>3.0</v>
      </c>
      <c r="AT635" s="27">
        <v>0.674</v>
      </c>
      <c r="AU635" s="8">
        <v>3.0</v>
      </c>
      <c r="AV635" s="27">
        <v>-0.8240000000000001</v>
      </c>
      <c r="AW635" s="19">
        <v>49.95</v>
      </c>
      <c r="AX635" s="19">
        <v>16.58</v>
      </c>
      <c r="AY635" s="27">
        <v>1.059</v>
      </c>
      <c r="AZ635" s="27">
        <v>4.959</v>
      </c>
      <c r="BA635" s="19">
        <v>51.28</v>
      </c>
      <c r="BB635" s="13">
        <f t="shared" si="17"/>
        <v>0.05607476636</v>
      </c>
      <c r="BC635" s="28">
        <f t="shared" si="18"/>
        <v>0.9162162162</v>
      </c>
      <c r="BD635" s="26">
        <f t="shared" si="19"/>
        <v>972.2909826</v>
      </c>
      <c r="BE635" s="13">
        <f t="shared" si="20"/>
        <v>-0.02770901743</v>
      </c>
      <c r="BF635" s="18">
        <f t="shared" si="21"/>
        <v>1.706707122</v>
      </c>
      <c r="BG635" s="18">
        <f t="shared" si="22"/>
        <v>2.204496699</v>
      </c>
      <c r="BH635" s="14">
        <f t="shared" si="23"/>
        <v>30.43627701</v>
      </c>
      <c r="BI635" s="14">
        <f t="shared" si="24"/>
        <v>26.3117348</v>
      </c>
      <c r="BJ635" s="14">
        <f t="shared" si="25"/>
        <v>58.88139571</v>
      </c>
      <c r="BK635" s="14">
        <f t="shared" si="26"/>
        <v>48.99671696</v>
      </c>
      <c r="BL635" s="14">
        <f t="shared" si="27"/>
        <v>9.884678748</v>
      </c>
      <c r="BM635" s="19">
        <v>24.0</v>
      </c>
      <c r="BN635" s="19">
        <v>31.0</v>
      </c>
      <c r="BO635" s="26">
        <v>404.0</v>
      </c>
      <c r="BP635" s="26">
        <v>339.0</v>
      </c>
      <c r="BQ635" s="19">
        <v>161.0</v>
      </c>
      <c r="BR635" s="19">
        <v>130.0</v>
      </c>
      <c r="BS635" s="19">
        <v>239.0</v>
      </c>
      <c r="BT635" s="19">
        <v>189.0</v>
      </c>
      <c r="BU635" s="19">
        <v>385.0</v>
      </c>
      <c r="BV635" s="19">
        <v>346.0</v>
      </c>
      <c r="BW635" s="13">
        <f t="shared" si="28"/>
        <v>0.5266757866</v>
      </c>
      <c r="BX635" s="14">
        <v>4.64</v>
      </c>
      <c r="BY635" s="29">
        <f t="shared" si="29"/>
        <v>4.874692447</v>
      </c>
      <c r="BZ635" s="18">
        <f t="shared" si="30"/>
        <v>2.18669759</v>
      </c>
      <c r="CA635" s="18">
        <f t="shared" si="31"/>
        <v>2.136999917</v>
      </c>
      <c r="CB635" s="14">
        <f t="shared" si="32"/>
        <v>31.08589414</v>
      </c>
      <c r="CC635" s="14">
        <f t="shared" si="33"/>
        <v>27.97978961</v>
      </c>
      <c r="CD635" s="14">
        <f t="shared" si="34"/>
        <v>57.74869544</v>
      </c>
      <c r="CE635" s="14">
        <f t="shared" si="35"/>
        <v>51.63588172</v>
      </c>
      <c r="CF635" s="14">
        <f t="shared" si="36"/>
        <v>3.771865031</v>
      </c>
      <c r="CG635" s="7">
        <v>2414.6</v>
      </c>
      <c r="CH635" s="7">
        <v>88.0</v>
      </c>
      <c r="CI635" s="7">
        <v>86.0</v>
      </c>
      <c r="CJ635" s="26">
        <v>1163.0</v>
      </c>
      <c r="CK635" s="7">
        <v>1040.0</v>
      </c>
      <c r="CL635" s="7">
        <v>439.0</v>
      </c>
      <c r="CM635" s="7">
        <v>400.0</v>
      </c>
      <c r="CN635" s="7">
        <v>634.0</v>
      </c>
      <c r="CO635" s="7">
        <v>552.0</v>
      </c>
      <c r="CP635" s="19">
        <v>8.0</v>
      </c>
      <c r="CQ635" s="19">
        <v>3.0</v>
      </c>
      <c r="CR635" s="26">
        <f t="shared" si="37"/>
        <v>-5</v>
      </c>
      <c r="CS635" s="18">
        <f t="shared" si="38"/>
        <v>0.5470189367</v>
      </c>
      <c r="CT635" s="18">
        <f t="shared" si="39"/>
        <v>0.2051321013</v>
      </c>
      <c r="CU635" s="18">
        <f t="shared" si="40"/>
        <v>-0.3418868355</v>
      </c>
      <c r="CV635" s="30">
        <v>34.38</v>
      </c>
      <c r="CW635" s="30">
        <v>27.82</v>
      </c>
      <c r="CX635" s="30">
        <v>32.71</v>
      </c>
      <c r="CY635" s="30">
        <v>30.89</v>
      </c>
      <c r="CZ635" s="30">
        <v>33.52</v>
      </c>
      <c r="DA635" s="30">
        <v>36.1</v>
      </c>
      <c r="DB635" s="7">
        <v>0.0</v>
      </c>
      <c r="DC635" s="7">
        <v>0.0</v>
      </c>
      <c r="DD635" s="13" t="str">
        <f t="shared" si="41"/>
        <v> </v>
      </c>
      <c r="DE635" s="7">
        <v>0.0</v>
      </c>
      <c r="DF635" s="7">
        <v>0.0</v>
      </c>
      <c r="DG635" s="7">
        <v>0.0</v>
      </c>
      <c r="DH635" s="7">
        <v>0.0</v>
      </c>
      <c r="DI635" s="7">
        <v>0.0</v>
      </c>
      <c r="DJ635" s="8" t="s">
        <v>4934</v>
      </c>
      <c r="DK635" s="7" t="s">
        <v>4935</v>
      </c>
    </row>
    <row r="636" ht="12.75" customHeight="1">
      <c r="A636" s="7" t="s">
        <v>2797</v>
      </c>
      <c r="B636" s="7" t="s">
        <v>2798</v>
      </c>
      <c r="C636" s="8" t="s">
        <v>542</v>
      </c>
      <c r="D636" s="9" t="s">
        <v>174</v>
      </c>
      <c r="E636" s="7">
        <v>71.0</v>
      </c>
      <c r="F636" s="7">
        <v>4.0</v>
      </c>
      <c r="G636" s="7">
        <v>17.0</v>
      </c>
      <c r="H636" s="24">
        <f t="shared" si="1"/>
        <v>21</v>
      </c>
      <c r="I636" s="25">
        <f t="shared" si="2"/>
        <v>1.005011765</v>
      </c>
      <c r="J636" s="19">
        <v>3.0</v>
      </c>
      <c r="K636" s="19">
        <v>7.0</v>
      </c>
      <c r="L636" s="19">
        <v>5.0</v>
      </c>
      <c r="M636" s="19">
        <v>95.0</v>
      </c>
      <c r="N636" s="19">
        <v>50.0</v>
      </c>
      <c r="O636" s="19">
        <v>78.0</v>
      </c>
      <c r="P636" s="19">
        <v>57.0</v>
      </c>
      <c r="Q636" s="10">
        <f t="shared" si="3"/>
        <v>0.04210526316</v>
      </c>
      <c r="R636" s="10">
        <f t="shared" si="4"/>
        <v>0.01793721973</v>
      </c>
      <c r="S636" s="7">
        <v>75223.0</v>
      </c>
      <c r="T636" s="14">
        <f t="shared" si="5"/>
        <v>17.65798122</v>
      </c>
      <c r="U636" s="14">
        <v>1204.11</v>
      </c>
      <c r="V636" s="14">
        <f t="shared" si="6"/>
        <v>16.95929577</v>
      </c>
      <c r="W636" s="14">
        <v>2171.68</v>
      </c>
      <c r="X636" s="14">
        <f t="shared" si="7"/>
        <v>30.58704225</v>
      </c>
      <c r="Y636" s="13">
        <f t="shared" si="8"/>
        <v>0.3566898415</v>
      </c>
      <c r="Z636" s="12">
        <f t="shared" si="9"/>
        <v>120.4</v>
      </c>
      <c r="AA636" s="19">
        <v>65.0</v>
      </c>
      <c r="AB636" s="19">
        <v>147.0</v>
      </c>
      <c r="AC636" s="19">
        <v>82.0</v>
      </c>
      <c r="AD636" s="19">
        <v>23.0</v>
      </c>
      <c r="AE636" s="19">
        <v>16.0</v>
      </c>
      <c r="AF636" s="10">
        <f t="shared" si="10"/>
        <v>0.08571428571</v>
      </c>
      <c r="AG636" s="10">
        <f t="shared" si="11"/>
        <v>0.3428571429</v>
      </c>
      <c r="AH636" s="10">
        <f t="shared" si="12"/>
        <v>0.4285714286</v>
      </c>
      <c r="AI636" s="19">
        <v>432.0</v>
      </c>
      <c r="AJ636" s="13">
        <f t="shared" si="13"/>
        <v>0.3526530612</v>
      </c>
      <c r="AK636" s="19">
        <v>394.0</v>
      </c>
      <c r="AL636" s="13">
        <f t="shared" si="14"/>
        <v>0.3216326531</v>
      </c>
      <c r="AM636" s="19">
        <v>399.0</v>
      </c>
      <c r="AN636" s="13">
        <f t="shared" si="15"/>
        <v>0.3257142857</v>
      </c>
      <c r="AO636" s="13">
        <f t="shared" si="16"/>
        <v>0.5230024213</v>
      </c>
      <c r="AP636" s="8">
        <v>6.0</v>
      </c>
      <c r="AQ636" s="14">
        <v>4.06</v>
      </c>
      <c r="AR636" s="19">
        <v>17.43</v>
      </c>
      <c r="AS636" s="26">
        <v>4.0</v>
      </c>
      <c r="AT636" s="27">
        <v>0.51</v>
      </c>
      <c r="AU636" s="8">
        <v>3.0</v>
      </c>
      <c r="AV636" s="27">
        <v>0.318</v>
      </c>
      <c r="AW636" s="19">
        <v>50.29</v>
      </c>
      <c r="AX636" s="19">
        <v>16.89</v>
      </c>
      <c r="AY636" s="27">
        <v>2.599</v>
      </c>
      <c r="AZ636" s="27">
        <v>2.482</v>
      </c>
      <c r="BA636" s="19">
        <v>49.19</v>
      </c>
      <c r="BB636" s="13">
        <f t="shared" si="17"/>
        <v>0.05813953488</v>
      </c>
      <c r="BC636" s="28">
        <f t="shared" si="18"/>
        <v>0.9315707621</v>
      </c>
      <c r="BD636" s="26">
        <f t="shared" si="19"/>
        <v>989.7102969</v>
      </c>
      <c r="BE636" s="13">
        <f t="shared" si="20"/>
        <v>-0.01028970306</v>
      </c>
      <c r="BF636" s="18">
        <f t="shared" si="21"/>
        <v>1.744026709</v>
      </c>
      <c r="BG636" s="18">
        <f t="shared" si="22"/>
        <v>2.192490719</v>
      </c>
      <c r="BH636" s="14">
        <f t="shared" si="23"/>
        <v>29.99725939</v>
      </c>
      <c r="BI636" s="14">
        <f t="shared" si="24"/>
        <v>32.0402621</v>
      </c>
      <c r="BJ636" s="14">
        <f t="shared" si="25"/>
        <v>58.64912674</v>
      </c>
      <c r="BK636" s="14">
        <f t="shared" si="26"/>
        <v>56.80544136</v>
      </c>
      <c r="BL636" s="14">
        <f t="shared" si="27"/>
        <v>1.843685378</v>
      </c>
      <c r="BM636" s="19">
        <v>35.0</v>
      </c>
      <c r="BN636" s="19">
        <v>44.0</v>
      </c>
      <c r="BO636" s="26">
        <v>567.0</v>
      </c>
      <c r="BP636" s="26">
        <v>599.0</v>
      </c>
      <c r="BQ636" s="19">
        <v>282.0</v>
      </c>
      <c r="BR636" s="19">
        <v>246.0</v>
      </c>
      <c r="BS636" s="19">
        <v>293.0</v>
      </c>
      <c r="BT636" s="19">
        <v>251.0</v>
      </c>
      <c r="BU636" s="19">
        <v>595.0</v>
      </c>
      <c r="BV636" s="19">
        <v>564.0</v>
      </c>
      <c r="BW636" s="13">
        <f t="shared" si="28"/>
        <v>0.5133735979</v>
      </c>
      <c r="BX636" s="14">
        <v>2.83</v>
      </c>
      <c r="BY636" s="29">
        <f t="shared" si="29"/>
        <v>-0.9623727338</v>
      </c>
      <c r="BZ636" s="18">
        <f t="shared" si="30"/>
        <v>1.931397631</v>
      </c>
      <c r="CA636" s="18">
        <f t="shared" si="31"/>
        <v>2.18176399</v>
      </c>
      <c r="CB636" s="14">
        <f t="shared" si="32"/>
        <v>29.27498075</v>
      </c>
      <c r="CC636" s="14">
        <f t="shared" si="33"/>
        <v>31.92171084</v>
      </c>
      <c r="CD636" s="14">
        <f t="shared" si="34"/>
        <v>57.51272945</v>
      </c>
      <c r="CE636" s="14">
        <f t="shared" si="35"/>
        <v>57.15506322</v>
      </c>
      <c r="CF636" s="14">
        <f t="shared" si="36"/>
        <v>1.48601915</v>
      </c>
      <c r="CG636" s="7">
        <v>3355.083333</v>
      </c>
      <c r="CH636" s="7">
        <v>108.0</v>
      </c>
      <c r="CI636" s="7">
        <v>122.0</v>
      </c>
      <c r="CJ636" s="26">
        <v>1529.0</v>
      </c>
      <c r="CK636" s="7">
        <v>1663.0</v>
      </c>
      <c r="CL636" s="7">
        <v>755.0</v>
      </c>
      <c r="CM636" s="7">
        <v>702.0</v>
      </c>
      <c r="CN636" s="7">
        <v>824.0</v>
      </c>
      <c r="CO636" s="7">
        <v>709.0</v>
      </c>
      <c r="CP636" s="19">
        <v>17.0</v>
      </c>
      <c r="CQ636" s="19">
        <v>15.0</v>
      </c>
      <c r="CR636" s="26">
        <f t="shared" si="37"/>
        <v>-2</v>
      </c>
      <c r="CS636" s="18">
        <f t="shared" si="38"/>
        <v>0.8135809526</v>
      </c>
      <c r="CT636" s="18">
        <f t="shared" si="39"/>
        <v>0.7178655464</v>
      </c>
      <c r="CU636" s="18">
        <f t="shared" si="40"/>
        <v>-0.09571540619</v>
      </c>
      <c r="CV636" s="30">
        <v>46.01</v>
      </c>
      <c r="CW636" s="30">
        <v>46.01</v>
      </c>
      <c r="CX636" s="30">
        <v>43.06</v>
      </c>
      <c r="CY636" s="30">
        <v>39.89</v>
      </c>
      <c r="CZ636" s="30">
        <v>45.09</v>
      </c>
      <c r="DA636" s="30">
        <v>44.13</v>
      </c>
      <c r="DB636" s="7">
        <v>0.0</v>
      </c>
      <c r="DC636" s="7">
        <v>0.0</v>
      </c>
      <c r="DD636" s="13" t="str">
        <f t="shared" si="41"/>
        <v> </v>
      </c>
      <c r="DE636" s="7">
        <v>0.0</v>
      </c>
      <c r="DF636" s="7">
        <v>0.0</v>
      </c>
      <c r="DG636" s="7">
        <v>0.0</v>
      </c>
      <c r="DH636" s="7">
        <v>0.0</v>
      </c>
      <c r="DI636" s="7">
        <v>0.0</v>
      </c>
      <c r="DJ636" s="8" t="s">
        <v>4936</v>
      </c>
      <c r="DK636" s="7" t="s">
        <v>4937</v>
      </c>
    </row>
    <row r="637" ht="12.75" customHeight="1">
      <c r="A637" s="7" t="s">
        <v>907</v>
      </c>
      <c r="B637" s="7" t="s">
        <v>2802</v>
      </c>
      <c r="C637" s="8" t="s">
        <v>490</v>
      </c>
      <c r="D637" s="9" t="s">
        <v>159</v>
      </c>
      <c r="E637" s="7">
        <v>7.0</v>
      </c>
      <c r="F637" s="7">
        <v>1.0</v>
      </c>
      <c r="G637" s="7">
        <v>1.0</v>
      </c>
      <c r="H637" s="24">
        <f t="shared" si="1"/>
        <v>2</v>
      </c>
      <c r="I637" s="25">
        <f t="shared" si="2"/>
        <v>1.608938547</v>
      </c>
      <c r="J637" s="19">
        <v>0.0</v>
      </c>
      <c r="K637" s="19">
        <v>1.0</v>
      </c>
      <c r="L637" s="19">
        <v>0.0</v>
      </c>
      <c r="M637" s="19">
        <v>9.0</v>
      </c>
      <c r="N637" s="19">
        <v>0.0</v>
      </c>
      <c r="O637" s="19">
        <v>4.0</v>
      </c>
      <c r="P637" s="19">
        <v>4.0</v>
      </c>
      <c r="Q637" s="10">
        <f t="shared" si="3"/>
        <v>0.1111111111</v>
      </c>
      <c r="R637" s="10">
        <f t="shared" si="4"/>
        <v>0.07692307692</v>
      </c>
      <c r="S637" s="7">
        <v>4475.0</v>
      </c>
      <c r="T637" s="14">
        <f t="shared" si="5"/>
        <v>10.6547619</v>
      </c>
      <c r="U637" s="14">
        <v>74.06</v>
      </c>
      <c r="V637" s="14">
        <f t="shared" si="6"/>
        <v>10.58</v>
      </c>
      <c r="W637" s="14">
        <v>232.53</v>
      </c>
      <c r="X637" s="14">
        <f t="shared" si="7"/>
        <v>33.21857143</v>
      </c>
      <c r="Y637" s="13">
        <f t="shared" si="8"/>
        <v>0.2415603901</v>
      </c>
      <c r="Z637" s="12">
        <f t="shared" si="9"/>
        <v>24</v>
      </c>
      <c r="AA637" s="19">
        <v>2.0</v>
      </c>
      <c r="AB637" s="19">
        <v>18.0</v>
      </c>
      <c r="AC637" s="19">
        <v>13.0</v>
      </c>
      <c r="AD637" s="19">
        <v>0.0</v>
      </c>
      <c r="AE637" s="19">
        <v>0.0</v>
      </c>
      <c r="AF637" s="10">
        <f t="shared" si="10"/>
        <v>0</v>
      </c>
      <c r="AG637" s="10">
        <f t="shared" si="11"/>
        <v>1</v>
      </c>
      <c r="AH637" s="10">
        <f t="shared" si="12"/>
        <v>1</v>
      </c>
      <c r="AI637" s="19">
        <v>16.0</v>
      </c>
      <c r="AJ637" s="13">
        <f t="shared" si="13"/>
        <v>0.2807017544</v>
      </c>
      <c r="AK637" s="19">
        <v>15.0</v>
      </c>
      <c r="AL637" s="13">
        <f t="shared" si="14"/>
        <v>0.2631578947</v>
      </c>
      <c r="AM637" s="19">
        <v>26.0</v>
      </c>
      <c r="AN637" s="13">
        <f t="shared" si="15"/>
        <v>0.4561403509</v>
      </c>
      <c r="AO637" s="13">
        <f t="shared" si="16"/>
        <v>0.5161290323</v>
      </c>
      <c r="AP637" s="8">
        <v>16.0</v>
      </c>
      <c r="AQ637" s="14">
        <v>17.35</v>
      </c>
      <c r="AR637" s="19">
        <v>16.77</v>
      </c>
      <c r="AS637" s="26">
        <v>14.0</v>
      </c>
      <c r="AT637" s="27">
        <v>-0.769</v>
      </c>
      <c r="AU637" s="8">
        <v>12.0</v>
      </c>
      <c r="AV637" s="27">
        <v>0.599</v>
      </c>
      <c r="AW637" s="19">
        <v>50.19</v>
      </c>
      <c r="AX637" s="19">
        <v>17.11</v>
      </c>
      <c r="AY637" s="27">
        <v>0.392</v>
      </c>
      <c r="AZ637" s="27">
        <v>-7.912</v>
      </c>
      <c r="BA637" s="19">
        <v>46.45</v>
      </c>
      <c r="BB637" s="13">
        <f t="shared" si="17"/>
        <v>0.04166666667</v>
      </c>
      <c r="BC637" s="28">
        <f t="shared" si="18"/>
        <v>0.9459459459</v>
      </c>
      <c r="BD637" s="26">
        <f t="shared" si="19"/>
        <v>987.6126126</v>
      </c>
      <c r="BE637" s="13">
        <f t="shared" si="20"/>
        <v>-0.01238738739</v>
      </c>
      <c r="BF637" s="18">
        <f t="shared" si="21"/>
        <v>0.8101539292</v>
      </c>
      <c r="BG637" s="18">
        <f t="shared" si="22"/>
        <v>1.620307858</v>
      </c>
      <c r="BH637" s="14">
        <f t="shared" si="23"/>
        <v>19.4436943</v>
      </c>
      <c r="BI637" s="14">
        <f t="shared" si="24"/>
        <v>29.97569538</v>
      </c>
      <c r="BJ637" s="14">
        <f t="shared" si="25"/>
        <v>39.69754253</v>
      </c>
      <c r="BK637" s="14">
        <f t="shared" si="26"/>
        <v>54.28031326</v>
      </c>
      <c r="BL637" s="14">
        <f t="shared" si="27"/>
        <v>-14.58277073</v>
      </c>
      <c r="BM637" s="19">
        <v>1.0</v>
      </c>
      <c r="BN637" s="19">
        <v>2.0</v>
      </c>
      <c r="BO637" s="26">
        <v>23.0</v>
      </c>
      <c r="BP637" s="26">
        <v>35.0</v>
      </c>
      <c r="BQ637" s="19">
        <v>13.0</v>
      </c>
      <c r="BR637" s="19">
        <v>11.0</v>
      </c>
      <c r="BS637" s="19">
        <v>12.0</v>
      </c>
      <c r="BT637" s="19">
        <v>19.0</v>
      </c>
      <c r="BU637" s="19">
        <v>18.0</v>
      </c>
      <c r="BV637" s="19">
        <v>33.0</v>
      </c>
      <c r="BW637" s="13">
        <f t="shared" si="28"/>
        <v>0.3529411765</v>
      </c>
      <c r="BX637" s="14">
        <v>0.96</v>
      </c>
      <c r="BY637" s="29">
        <f t="shared" si="29"/>
        <v>-6.548867501</v>
      </c>
      <c r="BZ637" s="18">
        <f t="shared" si="30"/>
        <v>0.7774118655</v>
      </c>
      <c r="CA637" s="18">
        <f t="shared" si="31"/>
        <v>1.360470765</v>
      </c>
      <c r="CB637" s="14">
        <f t="shared" si="32"/>
        <v>20.99012037</v>
      </c>
      <c r="CC637" s="14">
        <f t="shared" si="33"/>
        <v>31.67953352</v>
      </c>
      <c r="CD637" s="14">
        <f t="shared" si="34"/>
        <v>37.12141658</v>
      </c>
      <c r="CE637" s="14">
        <f t="shared" si="35"/>
        <v>55.00188948</v>
      </c>
      <c r="CF637" s="14">
        <f t="shared" si="36"/>
        <v>3.29770218</v>
      </c>
      <c r="CG637" s="7">
        <v>308.716667</v>
      </c>
      <c r="CH637" s="7">
        <v>4.0</v>
      </c>
      <c r="CI637" s="7">
        <v>7.0</v>
      </c>
      <c r="CJ637" s="26">
        <v>104.0</v>
      </c>
      <c r="CK637" s="7">
        <v>156.0</v>
      </c>
      <c r="CL637" s="7">
        <v>45.0</v>
      </c>
      <c r="CM637" s="7">
        <v>56.0</v>
      </c>
      <c r="CN637" s="7">
        <v>38.0</v>
      </c>
      <c r="CO637" s="7">
        <v>64.0</v>
      </c>
      <c r="CP637" s="19">
        <v>1.0</v>
      </c>
      <c r="CQ637" s="19">
        <v>2.0</v>
      </c>
      <c r="CR637" s="26">
        <f t="shared" si="37"/>
        <v>1</v>
      </c>
      <c r="CS637" s="18">
        <f t="shared" si="38"/>
        <v>0.8044692737</v>
      </c>
      <c r="CT637" s="18">
        <f t="shared" si="39"/>
        <v>1.608938547</v>
      </c>
      <c r="CU637" s="18">
        <f t="shared" si="40"/>
        <v>0.8044692737</v>
      </c>
      <c r="CV637" s="30">
        <v>1.4</v>
      </c>
      <c r="CW637" s="30">
        <v>2.71</v>
      </c>
      <c r="CX637" s="30">
        <v>0.42</v>
      </c>
      <c r="CY637" s="30">
        <v>0.74</v>
      </c>
      <c r="CZ637" s="30">
        <v>1.81</v>
      </c>
      <c r="DA637" s="30">
        <v>3.88</v>
      </c>
      <c r="DB637" s="7">
        <v>0.0</v>
      </c>
      <c r="DC637" s="7">
        <v>0.0</v>
      </c>
      <c r="DD637" s="13" t="str">
        <f t="shared" si="41"/>
        <v> </v>
      </c>
      <c r="DE637" s="7">
        <v>0.0</v>
      </c>
      <c r="DF637" s="7">
        <v>0.0</v>
      </c>
      <c r="DG637" s="7">
        <v>0.0</v>
      </c>
      <c r="DH637" s="7">
        <v>0.0</v>
      </c>
      <c r="DI637" s="7">
        <v>0.0</v>
      </c>
      <c r="DJ637" s="8" t="s">
        <v>4938</v>
      </c>
      <c r="DK637" s="7" t="s">
        <v>4939</v>
      </c>
    </row>
    <row r="638" ht="12.75" customHeight="1">
      <c r="A638" s="7" t="s">
        <v>452</v>
      </c>
      <c r="B638" s="7" t="s">
        <v>2806</v>
      </c>
      <c r="C638" s="8" t="s">
        <v>274</v>
      </c>
      <c r="D638" s="9" t="s">
        <v>174</v>
      </c>
      <c r="E638" s="7">
        <v>73.0</v>
      </c>
      <c r="F638" s="7">
        <v>6.0</v>
      </c>
      <c r="G638" s="7">
        <v>25.0</v>
      </c>
      <c r="H638" s="24">
        <f t="shared" si="1"/>
        <v>31</v>
      </c>
      <c r="I638" s="25">
        <f t="shared" si="2"/>
        <v>1.223617126</v>
      </c>
      <c r="J638" s="19">
        <v>5.0</v>
      </c>
      <c r="K638" s="19">
        <v>13.0</v>
      </c>
      <c r="L638" s="19">
        <v>5.0</v>
      </c>
      <c r="M638" s="19">
        <v>126.0</v>
      </c>
      <c r="N638" s="19">
        <v>43.0</v>
      </c>
      <c r="O638" s="19">
        <v>65.0</v>
      </c>
      <c r="P638" s="19">
        <v>85.0</v>
      </c>
      <c r="Q638" s="10">
        <f t="shared" si="3"/>
        <v>0.04761904762</v>
      </c>
      <c r="R638" s="10">
        <f t="shared" si="4"/>
        <v>0.02564102564</v>
      </c>
      <c r="S638" s="7">
        <v>91205.0</v>
      </c>
      <c r="T638" s="14">
        <f t="shared" si="5"/>
        <v>20.82305936</v>
      </c>
      <c r="U638" s="14">
        <v>1388.28</v>
      </c>
      <c r="V638" s="14">
        <f t="shared" si="6"/>
        <v>19.01753425</v>
      </c>
      <c r="W638" s="14">
        <v>2112.02</v>
      </c>
      <c r="X638" s="14">
        <f t="shared" si="7"/>
        <v>28.93178082</v>
      </c>
      <c r="Y638" s="13">
        <f t="shared" si="8"/>
        <v>0.3966174328</v>
      </c>
      <c r="Z638" s="12">
        <f t="shared" si="9"/>
        <v>189.25</v>
      </c>
      <c r="AA638" s="19">
        <v>99.0</v>
      </c>
      <c r="AB638" s="19">
        <v>38.0</v>
      </c>
      <c r="AC638" s="19">
        <v>129.0</v>
      </c>
      <c r="AD638" s="19">
        <v>29.0</v>
      </c>
      <c r="AE638" s="19">
        <v>30.0</v>
      </c>
      <c r="AF638" s="10">
        <f t="shared" si="10"/>
        <v>0.09615384615</v>
      </c>
      <c r="AG638" s="10">
        <f t="shared" si="11"/>
        <v>0.3461538462</v>
      </c>
      <c r="AH638" s="10">
        <f t="shared" si="12"/>
        <v>0.4423076923</v>
      </c>
      <c r="AI638" s="19">
        <v>415.0</v>
      </c>
      <c r="AJ638" s="13">
        <f t="shared" si="13"/>
        <v>0.3062730627</v>
      </c>
      <c r="AK638" s="19">
        <v>480.0</v>
      </c>
      <c r="AL638" s="13">
        <f t="shared" si="14"/>
        <v>0.3542435424</v>
      </c>
      <c r="AM638" s="19">
        <v>460.0</v>
      </c>
      <c r="AN638" s="13">
        <f t="shared" si="15"/>
        <v>0.3394833948</v>
      </c>
      <c r="AO638" s="13">
        <f t="shared" si="16"/>
        <v>0.4636871508</v>
      </c>
      <c r="AP638" s="8">
        <v>2.0</v>
      </c>
      <c r="AQ638" s="14">
        <v>-4.26</v>
      </c>
      <c r="AR638" s="19">
        <v>17.67</v>
      </c>
      <c r="AS638" s="26">
        <v>1.0</v>
      </c>
      <c r="AT638" s="27">
        <v>0.976</v>
      </c>
      <c r="AU638" s="8">
        <v>1.0</v>
      </c>
      <c r="AV638" s="27">
        <v>0.259</v>
      </c>
      <c r="AW638" s="19">
        <v>50.02</v>
      </c>
      <c r="AX638" s="19">
        <v>17.06</v>
      </c>
      <c r="AY638" s="27">
        <v>-0.873</v>
      </c>
      <c r="AZ638" s="27">
        <v>2.777</v>
      </c>
      <c r="BA638" s="19">
        <v>51.92</v>
      </c>
      <c r="BB638" s="13">
        <f t="shared" si="17"/>
        <v>0.06869220608</v>
      </c>
      <c r="BC638" s="28">
        <f t="shared" si="18"/>
        <v>0.9447592068</v>
      </c>
      <c r="BD638" s="26">
        <f t="shared" si="19"/>
        <v>1013.451413</v>
      </c>
      <c r="BE638" s="13">
        <f t="shared" si="20"/>
        <v>0.01345141288</v>
      </c>
      <c r="BF638" s="18">
        <f t="shared" si="21"/>
        <v>2.247385254</v>
      </c>
      <c r="BG638" s="18">
        <f t="shared" si="22"/>
        <v>1.68553894</v>
      </c>
      <c r="BH638" s="14">
        <f t="shared" si="23"/>
        <v>32.71674302</v>
      </c>
      <c r="BI638" s="14">
        <f t="shared" si="24"/>
        <v>30.51257671</v>
      </c>
      <c r="BJ638" s="14">
        <f t="shared" si="25"/>
        <v>57.91338923</v>
      </c>
      <c r="BK638" s="14">
        <f t="shared" si="26"/>
        <v>55.53634713</v>
      </c>
      <c r="BL638" s="14">
        <f t="shared" si="27"/>
        <v>2.377042095</v>
      </c>
      <c r="BM638" s="19">
        <v>52.0</v>
      </c>
      <c r="BN638" s="19">
        <v>39.0</v>
      </c>
      <c r="BO638" s="26">
        <v>705.0</v>
      </c>
      <c r="BP638" s="26">
        <v>667.0</v>
      </c>
      <c r="BQ638" s="19">
        <v>241.0</v>
      </c>
      <c r="BR638" s="19">
        <v>257.0</v>
      </c>
      <c r="BS638" s="19">
        <v>342.0</v>
      </c>
      <c r="BT638" s="19">
        <v>322.0</v>
      </c>
      <c r="BU638" s="19">
        <v>674.0</v>
      </c>
      <c r="BV638" s="19">
        <v>628.0</v>
      </c>
      <c r="BW638" s="13">
        <f t="shared" si="28"/>
        <v>0.5176651306</v>
      </c>
      <c r="BX638" s="14">
        <v>-1.1</v>
      </c>
      <c r="BY638" s="29">
        <f t="shared" si="29"/>
        <v>0.6405504751</v>
      </c>
      <c r="BZ638" s="18">
        <f t="shared" si="30"/>
        <v>2.179997616</v>
      </c>
      <c r="CA638" s="18">
        <f t="shared" si="31"/>
        <v>1.819525569</v>
      </c>
      <c r="CB638" s="14">
        <f t="shared" si="32"/>
        <v>30.46847061</v>
      </c>
      <c r="CC638" s="14">
        <f t="shared" si="33"/>
        <v>27.68768625</v>
      </c>
      <c r="CD638" s="14">
        <f t="shared" si="34"/>
        <v>55.71867922</v>
      </c>
      <c r="CE638" s="14">
        <f t="shared" si="35"/>
        <v>51.35868399</v>
      </c>
      <c r="CF638" s="14">
        <f t="shared" si="36"/>
        <v>-1.982953136</v>
      </c>
      <c r="CG638" s="7">
        <v>3495.416667</v>
      </c>
      <c r="CH638" s="7">
        <v>127.0</v>
      </c>
      <c r="CI638" s="7">
        <v>106.0</v>
      </c>
      <c r="CJ638" s="26">
        <v>1648.0</v>
      </c>
      <c r="CK638" s="7">
        <v>1507.0</v>
      </c>
      <c r="CL638" s="7">
        <v>643.0</v>
      </c>
      <c r="CM638" s="7">
        <v>580.0</v>
      </c>
      <c r="CN638" s="7">
        <v>828.0</v>
      </c>
      <c r="CO638" s="7">
        <v>799.0</v>
      </c>
      <c r="CP638" s="19">
        <v>3.0</v>
      </c>
      <c r="CQ638" s="19">
        <v>10.0</v>
      </c>
      <c r="CR638" s="26">
        <f t="shared" si="37"/>
        <v>7</v>
      </c>
      <c r="CS638" s="18">
        <f t="shared" si="38"/>
        <v>0.1184145606</v>
      </c>
      <c r="CT638" s="18">
        <f t="shared" si="39"/>
        <v>0.394715202</v>
      </c>
      <c r="CU638" s="18">
        <f t="shared" si="40"/>
        <v>0.2763006414</v>
      </c>
      <c r="CV638" s="30">
        <v>60.74</v>
      </c>
      <c r="CW638" s="30">
        <v>55.55</v>
      </c>
      <c r="CX638" s="30">
        <v>49.48</v>
      </c>
      <c r="CY638" s="30">
        <v>46.27</v>
      </c>
      <c r="CZ638" s="30">
        <v>58.4</v>
      </c>
      <c r="DA638" s="30">
        <v>51.58</v>
      </c>
      <c r="DB638" s="7">
        <v>0.0</v>
      </c>
      <c r="DC638" s="7">
        <v>0.0</v>
      </c>
      <c r="DD638" s="13" t="str">
        <f t="shared" si="41"/>
        <v> </v>
      </c>
      <c r="DE638" s="7">
        <v>0.0</v>
      </c>
      <c r="DF638" s="7">
        <v>0.0</v>
      </c>
      <c r="DG638" s="7">
        <v>0.0</v>
      </c>
      <c r="DH638" s="7">
        <v>0.0</v>
      </c>
      <c r="DI638" s="7">
        <v>0.0</v>
      </c>
      <c r="DJ638" s="8" t="s">
        <v>4940</v>
      </c>
      <c r="DK638" s="7" t="s">
        <v>4941</v>
      </c>
    </row>
    <row r="639" ht="12.75" customHeight="1">
      <c r="A639" s="7" t="s">
        <v>532</v>
      </c>
      <c r="B639" s="7" t="s">
        <v>2809</v>
      </c>
      <c r="C639" s="8" t="s">
        <v>458</v>
      </c>
      <c r="D639" s="9" t="s">
        <v>150</v>
      </c>
      <c r="E639" s="7">
        <v>61.0</v>
      </c>
      <c r="F639" s="7">
        <v>11.0</v>
      </c>
      <c r="G639" s="7">
        <v>8.0</v>
      </c>
      <c r="H639" s="24">
        <f t="shared" si="1"/>
        <v>19</v>
      </c>
      <c r="I639" s="25">
        <f t="shared" si="2"/>
        <v>1.515856658</v>
      </c>
      <c r="J639" s="19">
        <v>9.0</v>
      </c>
      <c r="K639" s="19">
        <v>4.0</v>
      </c>
      <c r="L639" s="19">
        <v>3.0</v>
      </c>
      <c r="M639" s="19">
        <v>86.0</v>
      </c>
      <c r="N639" s="19">
        <v>41.0</v>
      </c>
      <c r="O639" s="19">
        <v>52.0</v>
      </c>
      <c r="P639" s="19">
        <v>89.0</v>
      </c>
      <c r="Q639" s="10">
        <f t="shared" si="3"/>
        <v>0.1279069767</v>
      </c>
      <c r="R639" s="10">
        <f t="shared" si="4"/>
        <v>0.06145251397</v>
      </c>
      <c r="S639" s="7">
        <v>45123.0</v>
      </c>
      <c r="T639" s="14">
        <f t="shared" si="5"/>
        <v>12.32868852</v>
      </c>
      <c r="U639" s="14">
        <v>740.09</v>
      </c>
      <c r="V639" s="14">
        <f t="shared" si="6"/>
        <v>12.13262295</v>
      </c>
      <c r="W639" s="14">
        <v>2178.78</v>
      </c>
      <c r="X639" s="14">
        <f t="shared" si="7"/>
        <v>35.71770492</v>
      </c>
      <c r="Y639" s="13">
        <f t="shared" si="8"/>
        <v>0.2535536012</v>
      </c>
      <c r="Z639" s="12">
        <f t="shared" si="9"/>
        <v>57.56521739</v>
      </c>
      <c r="AA639" s="19">
        <v>12.0</v>
      </c>
      <c r="AB639" s="19">
        <v>62.0</v>
      </c>
      <c r="AC639" s="19">
        <v>59.0</v>
      </c>
      <c r="AD639" s="19">
        <v>23.0</v>
      </c>
      <c r="AE639" s="19">
        <v>19.0</v>
      </c>
      <c r="AF639" s="10">
        <f t="shared" si="10"/>
        <v>0.3913043478</v>
      </c>
      <c r="AG639" s="10">
        <f t="shared" si="11"/>
        <v>0.3043478261</v>
      </c>
      <c r="AH639" s="10">
        <f t="shared" si="12"/>
        <v>0.6956521739</v>
      </c>
      <c r="AI639" s="19">
        <v>218.0</v>
      </c>
      <c r="AJ639" s="13">
        <f t="shared" si="13"/>
        <v>0.3364197531</v>
      </c>
      <c r="AK639" s="19">
        <v>206.0</v>
      </c>
      <c r="AL639" s="13">
        <f t="shared" si="14"/>
        <v>0.3179012346</v>
      </c>
      <c r="AM639" s="19">
        <v>224.0</v>
      </c>
      <c r="AN639" s="13">
        <f t="shared" si="15"/>
        <v>0.3456790123</v>
      </c>
      <c r="AO639" s="13">
        <f t="shared" si="16"/>
        <v>0.5141509434</v>
      </c>
      <c r="AP639" s="8">
        <v>9.0</v>
      </c>
      <c r="AQ639" s="14">
        <v>5.72</v>
      </c>
      <c r="AR639" s="19">
        <v>17.33</v>
      </c>
      <c r="AS639" s="26">
        <v>8.0</v>
      </c>
      <c r="AT639" s="27">
        <v>0.41300000000000003</v>
      </c>
      <c r="AU639" s="8">
        <v>8.0</v>
      </c>
      <c r="AV639" s="27">
        <v>0.109</v>
      </c>
      <c r="AW639" s="19">
        <v>49.87</v>
      </c>
      <c r="AX639" s="19">
        <v>17.61</v>
      </c>
      <c r="AY639" s="27">
        <v>-0.252</v>
      </c>
      <c r="AZ639" s="27">
        <v>-1.889</v>
      </c>
      <c r="BA639" s="19">
        <v>49.88</v>
      </c>
      <c r="BB639" s="13">
        <f t="shared" si="17"/>
        <v>0.06948640483</v>
      </c>
      <c r="BC639" s="28">
        <f t="shared" si="18"/>
        <v>0.9279778393</v>
      </c>
      <c r="BD639" s="26">
        <f t="shared" si="19"/>
        <v>997.4642442</v>
      </c>
      <c r="BE639" s="13">
        <f t="shared" si="20"/>
        <v>-0.002535755831</v>
      </c>
      <c r="BF639" s="18">
        <f t="shared" si="21"/>
        <v>1.864638085</v>
      </c>
      <c r="BG639" s="18">
        <f t="shared" si="22"/>
        <v>2.107851748</v>
      </c>
      <c r="BH639" s="14">
        <f t="shared" si="23"/>
        <v>26.83457417</v>
      </c>
      <c r="BI639" s="14">
        <f t="shared" si="24"/>
        <v>29.26671081</v>
      </c>
      <c r="BJ639" s="14">
        <f t="shared" si="25"/>
        <v>48.4805902</v>
      </c>
      <c r="BK639" s="14">
        <f t="shared" si="26"/>
        <v>53.02057858</v>
      </c>
      <c r="BL639" s="14">
        <f t="shared" si="27"/>
        <v>-4.53998838</v>
      </c>
      <c r="BM639" s="19">
        <v>23.0</v>
      </c>
      <c r="BN639" s="19">
        <v>26.0</v>
      </c>
      <c r="BO639" s="26">
        <v>308.0</v>
      </c>
      <c r="BP639" s="26">
        <v>335.0</v>
      </c>
      <c r="BQ639" s="19">
        <v>125.0</v>
      </c>
      <c r="BR639" s="19">
        <v>139.0</v>
      </c>
      <c r="BS639" s="19">
        <v>142.0</v>
      </c>
      <c r="BT639" s="19">
        <v>154.0</v>
      </c>
      <c r="BU639" s="19">
        <v>279.0</v>
      </c>
      <c r="BV639" s="19">
        <v>312.0</v>
      </c>
      <c r="BW639" s="13">
        <f t="shared" si="28"/>
        <v>0.4720812183</v>
      </c>
      <c r="BX639" s="14">
        <v>-2.82</v>
      </c>
      <c r="BY639" s="29">
        <f t="shared" si="29"/>
        <v>-2.971611021</v>
      </c>
      <c r="BZ639" s="18">
        <f t="shared" si="30"/>
        <v>2.32635275</v>
      </c>
      <c r="CA639" s="18">
        <f t="shared" si="31"/>
        <v>2.058719248</v>
      </c>
      <c r="CB639" s="14">
        <f t="shared" si="32"/>
        <v>27.380966</v>
      </c>
      <c r="CC639" s="14">
        <f t="shared" si="33"/>
        <v>28.92500544</v>
      </c>
      <c r="CD639" s="14">
        <f t="shared" si="34"/>
        <v>47.82404813</v>
      </c>
      <c r="CE639" s="14">
        <f t="shared" si="35"/>
        <v>51.67385313</v>
      </c>
      <c r="CF639" s="14">
        <f t="shared" si="36"/>
        <v>-0.6901833858</v>
      </c>
      <c r="CG639" s="7">
        <v>2914.433333</v>
      </c>
      <c r="CH639" s="7">
        <v>113.0</v>
      </c>
      <c r="CI639" s="7">
        <v>100.0</v>
      </c>
      <c r="CJ639" s="26">
        <v>1217.0</v>
      </c>
      <c r="CK639" s="7">
        <v>1305.0</v>
      </c>
      <c r="CL639" s="7">
        <v>499.0</v>
      </c>
      <c r="CM639" s="7">
        <v>532.0</v>
      </c>
      <c r="CN639" s="7">
        <v>494.0</v>
      </c>
      <c r="CO639" s="7">
        <v>573.0</v>
      </c>
      <c r="CP639" s="19">
        <v>8.0</v>
      </c>
      <c r="CQ639" s="19">
        <v>10.0</v>
      </c>
      <c r="CR639" s="26">
        <f t="shared" si="37"/>
        <v>2</v>
      </c>
      <c r="CS639" s="18">
        <f t="shared" si="38"/>
        <v>0.6382554351</v>
      </c>
      <c r="CT639" s="18">
        <f t="shared" si="39"/>
        <v>0.7978192939</v>
      </c>
      <c r="CU639" s="18">
        <f t="shared" si="40"/>
        <v>0.1595638588</v>
      </c>
      <c r="CV639" s="30">
        <v>22.7</v>
      </c>
      <c r="CW639" s="30">
        <v>28.07</v>
      </c>
      <c r="CX639" s="30">
        <v>29.96</v>
      </c>
      <c r="CY639" s="30">
        <v>32.61</v>
      </c>
      <c r="CZ639" s="30">
        <v>24.64</v>
      </c>
      <c r="DA639" s="30">
        <v>29.89</v>
      </c>
      <c r="DB639" s="7">
        <v>47.0</v>
      </c>
      <c r="DC639" s="7">
        <v>67.0</v>
      </c>
      <c r="DD639" s="13">
        <f t="shared" si="41"/>
        <v>0.4122807018</v>
      </c>
      <c r="DE639" s="7">
        <v>-0.26</v>
      </c>
      <c r="DF639" s="7">
        <v>-5.19</v>
      </c>
      <c r="DG639" s="7">
        <v>62.0</v>
      </c>
      <c r="DH639" s="7">
        <v>24.0</v>
      </c>
      <c r="DI639" s="7">
        <v>24.0</v>
      </c>
      <c r="DJ639" s="8" t="s">
        <v>4942</v>
      </c>
      <c r="DK639" s="7" t="s">
        <v>4943</v>
      </c>
    </row>
    <row r="640" ht="12.75" customHeight="1">
      <c r="A640" s="7" t="s">
        <v>1361</v>
      </c>
      <c r="B640" s="7" t="s">
        <v>2814</v>
      </c>
      <c r="C640" s="8" t="s">
        <v>206</v>
      </c>
      <c r="D640" s="9" t="s">
        <v>150</v>
      </c>
      <c r="E640" s="7">
        <v>82.0</v>
      </c>
      <c r="F640" s="7">
        <v>13.0</v>
      </c>
      <c r="G640" s="7">
        <v>28.0</v>
      </c>
      <c r="H640" s="24">
        <f t="shared" si="1"/>
        <v>41</v>
      </c>
      <c r="I640" s="25">
        <f t="shared" si="2"/>
        <v>2.108210021</v>
      </c>
      <c r="J640" s="19">
        <v>8.0</v>
      </c>
      <c r="K640" s="19">
        <v>14.0</v>
      </c>
      <c r="L640" s="19">
        <v>13.0</v>
      </c>
      <c r="M640" s="19">
        <v>111.0</v>
      </c>
      <c r="N640" s="19">
        <v>40.0</v>
      </c>
      <c r="O640" s="19">
        <v>49.0</v>
      </c>
      <c r="P640" s="19">
        <v>111.0</v>
      </c>
      <c r="Q640" s="10">
        <f t="shared" si="3"/>
        <v>0.1171171171</v>
      </c>
      <c r="R640" s="10">
        <f t="shared" si="4"/>
        <v>0.065</v>
      </c>
      <c r="S640" s="7">
        <v>70012.0</v>
      </c>
      <c r="T640" s="14">
        <f t="shared" si="5"/>
        <v>14.2300813</v>
      </c>
      <c r="U640" s="14">
        <v>1087.38</v>
      </c>
      <c r="V640" s="14">
        <f t="shared" si="6"/>
        <v>13.26073171</v>
      </c>
      <c r="W640" s="14">
        <v>2828.33</v>
      </c>
      <c r="X640" s="14">
        <f t="shared" si="7"/>
        <v>34.49182927</v>
      </c>
      <c r="Y640" s="13">
        <f t="shared" si="8"/>
        <v>0.2776967651</v>
      </c>
      <c r="Z640" s="12">
        <f t="shared" si="9"/>
        <v>170.0851064</v>
      </c>
      <c r="AA640" s="19">
        <v>30.0</v>
      </c>
      <c r="AB640" s="19">
        <v>52.0</v>
      </c>
      <c r="AC640" s="19">
        <v>55.0</v>
      </c>
      <c r="AD640" s="19">
        <v>38.0</v>
      </c>
      <c r="AE640" s="19">
        <v>8.0</v>
      </c>
      <c r="AF640" s="10">
        <f t="shared" si="10"/>
        <v>0.170212766</v>
      </c>
      <c r="AG640" s="10">
        <f t="shared" si="11"/>
        <v>0.5744680851</v>
      </c>
      <c r="AH640" s="10">
        <f t="shared" si="12"/>
        <v>0.7446808511</v>
      </c>
      <c r="AI640" s="19">
        <v>386.0</v>
      </c>
      <c r="AJ640" s="13">
        <f t="shared" si="13"/>
        <v>0.3029827316</v>
      </c>
      <c r="AK640" s="19">
        <v>438.0</v>
      </c>
      <c r="AL640" s="13">
        <f t="shared" si="14"/>
        <v>0.3437990581</v>
      </c>
      <c r="AM640" s="19">
        <v>450.0</v>
      </c>
      <c r="AN640" s="13">
        <f t="shared" si="15"/>
        <v>0.3532182104</v>
      </c>
      <c r="AO640" s="13">
        <f t="shared" si="16"/>
        <v>0.4684466019</v>
      </c>
      <c r="AP640" s="8">
        <v>8.0</v>
      </c>
      <c r="AQ640" s="14">
        <v>-2.79</v>
      </c>
      <c r="AR640" s="19">
        <v>17.82</v>
      </c>
      <c r="AS640" s="26">
        <v>2.0</v>
      </c>
      <c r="AT640" s="27">
        <v>0.812</v>
      </c>
      <c r="AU640" s="8">
        <v>2.0</v>
      </c>
      <c r="AV640" s="27">
        <v>0.018000000000000002</v>
      </c>
      <c r="AW640" s="19">
        <v>50.16</v>
      </c>
      <c r="AX640" s="19">
        <v>18.3</v>
      </c>
      <c r="AY640" s="27">
        <v>2.988</v>
      </c>
      <c r="AZ640" s="27">
        <v>6.129</v>
      </c>
      <c r="BA640" s="19">
        <v>52.32</v>
      </c>
      <c r="BB640" s="13">
        <f t="shared" si="17"/>
        <v>0.0823117338</v>
      </c>
      <c r="BC640" s="28">
        <f t="shared" si="18"/>
        <v>0.9275092937</v>
      </c>
      <c r="BD640" s="26">
        <f t="shared" si="19"/>
        <v>1009.821027</v>
      </c>
      <c r="BE640" s="13">
        <f t="shared" si="20"/>
        <v>0.009821027481</v>
      </c>
      <c r="BF640" s="18">
        <f t="shared" si="21"/>
        <v>2.593389615</v>
      </c>
      <c r="BG640" s="18">
        <f t="shared" si="22"/>
        <v>2.151961596</v>
      </c>
      <c r="BH640" s="14">
        <f t="shared" si="23"/>
        <v>31.5069249</v>
      </c>
      <c r="BI640" s="14">
        <f t="shared" si="24"/>
        <v>29.68603432</v>
      </c>
      <c r="BJ640" s="14">
        <f t="shared" si="25"/>
        <v>59.31689014</v>
      </c>
      <c r="BK640" s="14">
        <f t="shared" si="26"/>
        <v>53.30243337</v>
      </c>
      <c r="BL640" s="14">
        <f t="shared" si="27"/>
        <v>6.014456768</v>
      </c>
      <c r="BM640" s="19">
        <v>47.0</v>
      </c>
      <c r="BN640" s="19">
        <v>39.0</v>
      </c>
      <c r="BO640" s="26">
        <v>524.0</v>
      </c>
      <c r="BP640" s="26">
        <v>499.0</v>
      </c>
      <c r="BQ640" s="19">
        <v>204.0</v>
      </c>
      <c r="BR640" s="19">
        <v>197.0</v>
      </c>
      <c r="BS640" s="19">
        <v>300.0</v>
      </c>
      <c r="BT640" s="19">
        <v>231.0</v>
      </c>
      <c r="BU640" s="19">
        <v>460.0</v>
      </c>
      <c r="BV640" s="19">
        <v>461.0</v>
      </c>
      <c r="BW640" s="13">
        <f t="shared" si="28"/>
        <v>0.4994571118</v>
      </c>
      <c r="BX640" s="14">
        <v>0.73</v>
      </c>
      <c r="BY640" s="29">
        <f t="shared" si="29"/>
        <v>0.570738321</v>
      </c>
      <c r="BZ640" s="18">
        <f t="shared" si="30"/>
        <v>2.221390028</v>
      </c>
      <c r="CA640" s="18">
        <f t="shared" si="31"/>
        <v>2.313309616</v>
      </c>
      <c r="CB640" s="14">
        <f t="shared" si="32"/>
        <v>30.30282397</v>
      </c>
      <c r="CC640" s="14">
        <f t="shared" si="33"/>
        <v>28.69423119</v>
      </c>
      <c r="CD640" s="14">
        <f t="shared" si="34"/>
        <v>56.62246582</v>
      </c>
      <c r="CE640" s="14">
        <f t="shared" si="35"/>
        <v>53.28272082</v>
      </c>
      <c r="CF640" s="14">
        <f t="shared" si="36"/>
        <v>2.67471176</v>
      </c>
      <c r="CG640" s="7">
        <v>3916.466667</v>
      </c>
      <c r="CH640" s="7">
        <v>145.0</v>
      </c>
      <c r="CI640" s="7">
        <v>151.0</v>
      </c>
      <c r="CJ640" s="26">
        <v>1833.0</v>
      </c>
      <c r="CK640" s="7">
        <v>1722.0</v>
      </c>
      <c r="CL640" s="7">
        <v>706.0</v>
      </c>
      <c r="CM640" s="7">
        <v>676.0</v>
      </c>
      <c r="CN640" s="7">
        <v>1012.0</v>
      </c>
      <c r="CO640" s="7">
        <v>929.0</v>
      </c>
      <c r="CP640" s="19">
        <v>9.0</v>
      </c>
      <c r="CQ640" s="19">
        <v>7.0</v>
      </c>
      <c r="CR640" s="26">
        <f t="shared" si="37"/>
        <v>-2</v>
      </c>
      <c r="CS640" s="18">
        <f t="shared" si="38"/>
        <v>0.4627778095</v>
      </c>
      <c r="CT640" s="18">
        <f t="shared" si="39"/>
        <v>0.3599382963</v>
      </c>
      <c r="CU640" s="18">
        <f t="shared" si="40"/>
        <v>-0.1028395132</v>
      </c>
      <c r="CV640" s="30">
        <v>44.07</v>
      </c>
      <c r="CW640" s="30">
        <v>43.92</v>
      </c>
      <c r="CX640" s="30">
        <v>23.5</v>
      </c>
      <c r="CY640" s="30">
        <v>55.56</v>
      </c>
      <c r="CZ640" s="30">
        <v>48.98</v>
      </c>
      <c r="DA640" s="30">
        <v>48.38</v>
      </c>
      <c r="DB640" s="7">
        <v>615.0</v>
      </c>
      <c r="DC640" s="7">
        <v>622.0</v>
      </c>
      <c r="DD640" s="13">
        <f t="shared" si="41"/>
        <v>0.497170574</v>
      </c>
      <c r="DE640" s="7">
        <v>2.9</v>
      </c>
      <c r="DF640" s="7">
        <v>48.38</v>
      </c>
      <c r="DG640" s="7">
        <v>360.0</v>
      </c>
      <c r="DH640" s="7">
        <v>440.0</v>
      </c>
      <c r="DI640" s="7">
        <v>345.0</v>
      </c>
      <c r="DJ640" s="8" t="s">
        <v>4944</v>
      </c>
      <c r="DK640" s="7" t="s">
        <v>4945</v>
      </c>
    </row>
    <row r="641" ht="12.75" customHeight="1">
      <c r="A641" s="7" t="s">
        <v>2818</v>
      </c>
      <c r="B641" s="7" t="s">
        <v>2819</v>
      </c>
      <c r="C641" s="8" t="s">
        <v>839</v>
      </c>
      <c r="D641" s="9" t="s">
        <v>159</v>
      </c>
      <c r="E641" s="7">
        <v>45.0</v>
      </c>
      <c r="F641" s="7">
        <v>0.0</v>
      </c>
      <c r="G641" s="7">
        <v>3.0</v>
      </c>
      <c r="H641" s="24">
        <f t="shared" si="1"/>
        <v>3</v>
      </c>
      <c r="I641" s="25">
        <f t="shared" si="2"/>
        <v>0.4140151806</v>
      </c>
      <c r="J641" s="19">
        <v>0.0</v>
      </c>
      <c r="K641" s="19">
        <v>2.0</v>
      </c>
      <c r="L641" s="19">
        <v>1.0</v>
      </c>
      <c r="M641" s="19">
        <v>40.0</v>
      </c>
      <c r="N641" s="19">
        <v>20.0</v>
      </c>
      <c r="O641" s="19">
        <v>16.0</v>
      </c>
      <c r="P641" s="19">
        <v>48.0</v>
      </c>
      <c r="Q641" s="10">
        <f t="shared" si="3"/>
        <v>0</v>
      </c>
      <c r="R641" s="10">
        <f t="shared" si="4"/>
        <v>0</v>
      </c>
      <c r="S641" s="7">
        <v>26086.0</v>
      </c>
      <c r="T641" s="14">
        <f t="shared" si="5"/>
        <v>9.661481481</v>
      </c>
      <c r="U641" s="14">
        <v>436.07</v>
      </c>
      <c r="V641" s="14">
        <f t="shared" si="6"/>
        <v>9.690444444</v>
      </c>
      <c r="W641" s="14">
        <v>1670.01</v>
      </c>
      <c r="X641" s="14">
        <f t="shared" si="7"/>
        <v>37.11133333</v>
      </c>
      <c r="Y641" s="13">
        <f t="shared" si="8"/>
        <v>0.2070529135</v>
      </c>
      <c r="Z641" s="12">
        <f t="shared" si="9"/>
        <v>58.85714286</v>
      </c>
      <c r="AA641" s="19">
        <v>10.0</v>
      </c>
      <c r="AB641" s="19">
        <v>105.0</v>
      </c>
      <c r="AC641" s="19">
        <v>66.0</v>
      </c>
      <c r="AD641" s="19">
        <v>15.0</v>
      </c>
      <c r="AE641" s="19">
        <v>12.0</v>
      </c>
      <c r="AF641" s="10">
        <f t="shared" si="10"/>
        <v>0</v>
      </c>
      <c r="AG641" s="10">
        <f t="shared" si="11"/>
        <v>0.4285714286</v>
      </c>
      <c r="AH641" s="10">
        <f t="shared" si="12"/>
        <v>0.4285714286</v>
      </c>
      <c r="AI641" s="19">
        <v>112.0</v>
      </c>
      <c r="AJ641" s="13">
        <f t="shared" si="13"/>
        <v>0.2718446602</v>
      </c>
      <c r="AK641" s="19">
        <v>145.0</v>
      </c>
      <c r="AL641" s="13">
        <f t="shared" si="14"/>
        <v>0.3519417476</v>
      </c>
      <c r="AM641" s="19">
        <v>155.0</v>
      </c>
      <c r="AN641" s="13">
        <f t="shared" si="15"/>
        <v>0.3762135922</v>
      </c>
      <c r="AO641" s="13">
        <f t="shared" si="16"/>
        <v>0.4357976654</v>
      </c>
      <c r="AP641" s="8">
        <v>4.0</v>
      </c>
      <c r="AQ641" s="14">
        <v>-7.78</v>
      </c>
      <c r="AR641" s="19">
        <v>16.93</v>
      </c>
      <c r="AS641" s="26">
        <v>12.0</v>
      </c>
      <c r="AT641" s="27">
        <v>0.279</v>
      </c>
      <c r="AU641" s="8">
        <v>10.0</v>
      </c>
      <c r="AV641" s="27">
        <v>0.322</v>
      </c>
      <c r="AW641" s="19">
        <v>50.24</v>
      </c>
      <c r="AX641" s="19">
        <v>16.64</v>
      </c>
      <c r="AY641" s="27">
        <v>-3.051</v>
      </c>
      <c r="AZ641" s="27">
        <v>-0.9550000000000001</v>
      </c>
      <c r="BA641" s="19">
        <v>49.32</v>
      </c>
      <c r="BB641" s="13">
        <f t="shared" si="17"/>
        <v>0.03398058252</v>
      </c>
      <c r="BC641" s="28">
        <f t="shared" si="18"/>
        <v>0.9487179487</v>
      </c>
      <c r="BD641" s="26">
        <f t="shared" si="19"/>
        <v>982.6985312</v>
      </c>
      <c r="BE641" s="13">
        <f t="shared" si="20"/>
        <v>-0.01730146876</v>
      </c>
      <c r="BF641" s="18">
        <f t="shared" si="21"/>
        <v>0.9631481184</v>
      </c>
      <c r="BG641" s="18">
        <f t="shared" si="22"/>
        <v>1.375925883</v>
      </c>
      <c r="BH641" s="14">
        <f t="shared" si="23"/>
        <v>28.3440732</v>
      </c>
      <c r="BI641" s="14">
        <f t="shared" si="24"/>
        <v>26.83055473</v>
      </c>
      <c r="BJ641" s="14">
        <f t="shared" si="25"/>
        <v>53.93629463</v>
      </c>
      <c r="BK641" s="14">
        <f t="shared" si="26"/>
        <v>48.57018369</v>
      </c>
      <c r="BL641" s="14">
        <f t="shared" si="27"/>
        <v>5.366110945</v>
      </c>
      <c r="BM641" s="19">
        <v>7.0</v>
      </c>
      <c r="BN641" s="19">
        <v>10.0</v>
      </c>
      <c r="BO641" s="26">
        <v>199.0</v>
      </c>
      <c r="BP641" s="26">
        <v>185.0</v>
      </c>
      <c r="BQ641" s="19">
        <v>91.0</v>
      </c>
      <c r="BR641" s="19">
        <v>66.0</v>
      </c>
      <c r="BS641" s="19">
        <v>95.0</v>
      </c>
      <c r="BT641" s="19">
        <v>92.0</v>
      </c>
      <c r="BU641" s="19">
        <v>190.0</v>
      </c>
      <c r="BV641" s="19">
        <v>177.0</v>
      </c>
      <c r="BW641" s="13">
        <f t="shared" si="28"/>
        <v>0.5177111717</v>
      </c>
      <c r="BX641" s="14">
        <v>1.48</v>
      </c>
      <c r="BY641" s="29">
        <f t="shared" si="29"/>
        <v>8.093966977</v>
      </c>
      <c r="BZ641" s="18">
        <f t="shared" si="30"/>
        <v>1.650331963</v>
      </c>
      <c r="CA641" s="18">
        <f t="shared" si="31"/>
        <v>1.821055959</v>
      </c>
      <c r="CB641" s="14">
        <f t="shared" si="32"/>
        <v>31.0717673</v>
      </c>
      <c r="CC641" s="14">
        <f t="shared" si="33"/>
        <v>30.36041732</v>
      </c>
      <c r="CD641" s="14">
        <f t="shared" si="34"/>
        <v>56.42428074</v>
      </c>
      <c r="CE641" s="14">
        <f t="shared" si="35"/>
        <v>55.96901675</v>
      </c>
      <c r="CF641" s="14">
        <f t="shared" si="36"/>
        <v>4.910846956</v>
      </c>
      <c r="CG641" s="7">
        <v>2108.666667</v>
      </c>
      <c r="CH641" s="7">
        <v>58.0</v>
      </c>
      <c r="CI641" s="7">
        <v>64.0</v>
      </c>
      <c r="CJ641" s="26">
        <v>1034.0</v>
      </c>
      <c r="CK641" s="7">
        <v>1003.0</v>
      </c>
      <c r="CL641" s="7">
        <v>411.0</v>
      </c>
      <c r="CM641" s="7">
        <v>403.0</v>
      </c>
      <c r="CN641" s="7">
        <v>480.0</v>
      </c>
      <c r="CO641" s="7">
        <v>497.0</v>
      </c>
      <c r="CP641" s="19">
        <v>11.0</v>
      </c>
      <c r="CQ641" s="19">
        <v>6.0</v>
      </c>
      <c r="CR641" s="26">
        <f t="shared" si="37"/>
        <v>-5</v>
      </c>
      <c r="CS641" s="18">
        <f t="shared" si="38"/>
        <v>1.518055662</v>
      </c>
      <c r="CT641" s="18">
        <f t="shared" si="39"/>
        <v>0.8280303611</v>
      </c>
      <c r="CU641" s="18">
        <f t="shared" si="40"/>
        <v>-0.6900253009</v>
      </c>
      <c r="CV641" s="30">
        <v>15.26</v>
      </c>
      <c r="CW641" s="30">
        <v>15.9</v>
      </c>
      <c r="CX641" s="30">
        <v>15.36</v>
      </c>
      <c r="CY641" s="30">
        <v>15.79</v>
      </c>
      <c r="CZ641" s="30">
        <v>18.84</v>
      </c>
      <c r="DA641" s="30">
        <v>16.23</v>
      </c>
      <c r="DB641" s="7">
        <v>1.0</v>
      </c>
      <c r="DC641" s="7">
        <v>1.0</v>
      </c>
      <c r="DD641" s="13">
        <f t="shared" si="41"/>
        <v>0.5</v>
      </c>
      <c r="DE641" s="7">
        <v>0.0</v>
      </c>
      <c r="DF641" s="7">
        <v>-1.0</v>
      </c>
      <c r="DG641" s="7">
        <v>1.0</v>
      </c>
      <c r="DH641" s="7">
        <v>0.0</v>
      </c>
      <c r="DI641" s="7">
        <v>1.0</v>
      </c>
      <c r="DJ641" s="8" t="s">
        <v>4946</v>
      </c>
      <c r="DK641" s="7" t="s">
        <v>4947</v>
      </c>
    </row>
    <row r="642" ht="12.75" customHeight="1">
      <c r="A642" s="7" t="s">
        <v>2822</v>
      </c>
      <c r="B642" s="7" t="s">
        <v>2823</v>
      </c>
      <c r="C642" s="8" t="s">
        <v>158</v>
      </c>
      <c r="D642" s="9" t="s">
        <v>255</v>
      </c>
      <c r="E642" s="7">
        <v>2.0</v>
      </c>
      <c r="F642" s="7">
        <v>0.0</v>
      </c>
      <c r="G642" s="7">
        <v>0.0</v>
      </c>
      <c r="H642" s="24">
        <f t="shared" si="1"/>
        <v>0</v>
      </c>
      <c r="I642" s="25">
        <f t="shared" si="2"/>
        <v>0</v>
      </c>
      <c r="J642" s="19">
        <v>0.0</v>
      </c>
      <c r="K642" s="19">
        <v>0.0</v>
      </c>
      <c r="L642" s="19">
        <v>0.0</v>
      </c>
      <c r="M642" s="19">
        <v>3.0</v>
      </c>
      <c r="N642" s="19">
        <v>4.0</v>
      </c>
      <c r="O642" s="19">
        <v>1.0</v>
      </c>
      <c r="P642" s="19">
        <v>5.0</v>
      </c>
      <c r="Q642" s="10">
        <f t="shared" si="3"/>
        <v>0</v>
      </c>
      <c r="R642" s="10">
        <f t="shared" si="4"/>
        <v>0</v>
      </c>
      <c r="S642" s="7">
        <v>1611.0</v>
      </c>
      <c r="T642" s="14">
        <f t="shared" si="5"/>
        <v>13.425</v>
      </c>
      <c r="U642" s="14">
        <v>29.23</v>
      </c>
      <c r="V642" s="14">
        <f t="shared" si="6"/>
        <v>14.615</v>
      </c>
      <c r="W642" s="14">
        <v>73.01</v>
      </c>
      <c r="X642" s="14">
        <f t="shared" si="7"/>
        <v>36.505</v>
      </c>
      <c r="Y642" s="13">
        <f t="shared" si="8"/>
        <v>0.2858959311</v>
      </c>
      <c r="Z642" s="12">
        <f t="shared" si="9"/>
        <v>0</v>
      </c>
      <c r="AA642" s="19">
        <v>1.0</v>
      </c>
      <c r="AB642" s="19">
        <v>4.0</v>
      </c>
      <c r="AC642" s="19">
        <v>2.0</v>
      </c>
      <c r="AD642" s="19">
        <v>0.0</v>
      </c>
      <c r="AE642" s="19">
        <v>1.0</v>
      </c>
      <c r="AF642" s="10">
        <f t="shared" si="10"/>
        <v>0</v>
      </c>
      <c r="AG642" s="10">
        <f t="shared" si="11"/>
        <v>0</v>
      </c>
      <c r="AH642" s="10">
        <f t="shared" si="12"/>
        <v>0</v>
      </c>
      <c r="AI642" s="19">
        <v>14.0</v>
      </c>
      <c r="AJ642" s="13">
        <f t="shared" si="13"/>
        <v>0.5</v>
      </c>
      <c r="AK642" s="19">
        <v>5.0</v>
      </c>
      <c r="AL642" s="13">
        <f t="shared" si="14"/>
        <v>0.1785714286</v>
      </c>
      <c r="AM642" s="19">
        <v>9.0</v>
      </c>
      <c r="AN642" s="13">
        <f t="shared" si="15"/>
        <v>0.3214285714</v>
      </c>
      <c r="AO642" s="13">
        <f t="shared" si="16"/>
        <v>0.7368421053</v>
      </c>
      <c r="AP642" s="8">
        <v>13.0</v>
      </c>
      <c r="AQ642" s="14">
        <v>27.74</v>
      </c>
      <c r="AR642" s="19">
        <v>16.69</v>
      </c>
      <c r="AS642" s="26">
        <v>12.0</v>
      </c>
      <c r="AT642" s="27">
        <v>-0.23700000000000002</v>
      </c>
      <c r="AU642" s="8">
        <v>10.0</v>
      </c>
      <c r="AV642" s="27">
        <v>-1.2690000000000001</v>
      </c>
      <c r="AW642" s="19">
        <v>49.14</v>
      </c>
      <c r="AX642" s="19">
        <v>17.98</v>
      </c>
      <c r="AY642" s="27">
        <v>5.756</v>
      </c>
      <c r="AZ642" s="27">
        <v>0.49</v>
      </c>
      <c r="BA642" s="19">
        <v>50.59</v>
      </c>
      <c r="BB642" s="13">
        <f t="shared" si="17"/>
        <v>0</v>
      </c>
      <c r="BC642" s="28">
        <f t="shared" si="18"/>
        <v>0.8333333333</v>
      </c>
      <c r="BD642" s="26">
        <f t="shared" si="19"/>
        <v>833.3333333</v>
      </c>
      <c r="BE642" s="13">
        <f t="shared" si="20"/>
        <v>-0.1666666667</v>
      </c>
      <c r="BF642" s="18">
        <f t="shared" si="21"/>
        <v>0</v>
      </c>
      <c r="BG642" s="18">
        <f t="shared" si="22"/>
        <v>2.052685597</v>
      </c>
      <c r="BH642" s="14">
        <f t="shared" si="23"/>
        <v>30.79028395</v>
      </c>
      <c r="BI642" s="14">
        <f t="shared" si="24"/>
        <v>12.31611358</v>
      </c>
      <c r="BJ642" s="14">
        <f t="shared" si="25"/>
        <v>65.6859391</v>
      </c>
      <c r="BK642" s="14">
        <f t="shared" si="26"/>
        <v>30.79028395</v>
      </c>
      <c r="BL642" s="14">
        <f t="shared" si="27"/>
        <v>34.89565515</v>
      </c>
      <c r="BM642" s="19">
        <v>0.0</v>
      </c>
      <c r="BN642" s="19">
        <v>1.0</v>
      </c>
      <c r="BO642" s="26">
        <v>15.0</v>
      </c>
      <c r="BP642" s="26">
        <v>5.0</v>
      </c>
      <c r="BQ642" s="19">
        <v>9.0</v>
      </c>
      <c r="BR642" s="19">
        <v>6.0</v>
      </c>
      <c r="BS642" s="19">
        <v>8.0</v>
      </c>
      <c r="BT642" s="19">
        <v>3.0</v>
      </c>
      <c r="BU642" s="19">
        <v>11.0</v>
      </c>
      <c r="BV642" s="19">
        <v>7.0</v>
      </c>
      <c r="BW642" s="13">
        <f t="shared" si="28"/>
        <v>0.6111111111</v>
      </c>
      <c r="BX642" s="14">
        <v>9.72</v>
      </c>
      <c r="BY642" s="29">
        <f t="shared" si="29"/>
        <v>27.36244462</v>
      </c>
      <c r="BZ642" s="18">
        <f t="shared" si="30"/>
        <v>2.341463415</v>
      </c>
      <c r="CA642" s="18">
        <f t="shared" si="31"/>
        <v>4.097560976</v>
      </c>
      <c r="CB642" s="14">
        <f t="shared" si="32"/>
        <v>24</v>
      </c>
      <c r="CC642" s="14">
        <f t="shared" si="33"/>
        <v>22.82926829</v>
      </c>
      <c r="CD642" s="14">
        <f t="shared" si="34"/>
        <v>56.19512195</v>
      </c>
      <c r="CE642" s="14">
        <f t="shared" si="35"/>
        <v>48.58536585</v>
      </c>
      <c r="CF642" s="14">
        <f t="shared" si="36"/>
        <v>27.28589905</v>
      </c>
      <c r="CG642" s="7">
        <v>102.5</v>
      </c>
      <c r="CH642" s="7">
        <v>4.0</v>
      </c>
      <c r="CI642" s="7">
        <v>7.0</v>
      </c>
      <c r="CJ642" s="26">
        <v>37.0</v>
      </c>
      <c r="CK642" s="7">
        <v>32.0</v>
      </c>
      <c r="CL642" s="7">
        <v>28.0</v>
      </c>
      <c r="CM642" s="7">
        <v>26.0</v>
      </c>
      <c r="CN642" s="7">
        <v>27.0</v>
      </c>
      <c r="CO642" s="7">
        <v>18.0</v>
      </c>
      <c r="CP642" s="19">
        <v>1.0</v>
      </c>
      <c r="CQ642" s="19">
        <v>1.0</v>
      </c>
      <c r="CR642" s="26">
        <f t="shared" si="37"/>
        <v>0</v>
      </c>
      <c r="CS642" s="18">
        <f t="shared" si="38"/>
        <v>2.234636872</v>
      </c>
      <c r="CT642" s="18">
        <f t="shared" si="39"/>
        <v>2.234636872</v>
      </c>
      <c r="CU642" s="18">
        <f t="shared" si="40"/>
        <v>0</v>
      </c>
      <c r="CV642" s="30">
        <v>1.1</v>
      </c>
      <c r="CW642" s="30">
        <v>0.58</v>
      </c>
      <c r="CX642" s="30">
        <v>0.81</v>
      </c>
      <c r="CY642" s="30">
        <v>1.4</v>
      </c>
      <c r="CZ642" s="30">
        <v>1.07</v>
      </c>
      <c r="DA642" s="30">
        <v>1.84</v>
      </c>
      <c r="DB642" s="7">
        <v>0.0</v>
      </c>
      <c r="DC642" s="7">
        <v>0.0</v>
      </c>
      <c r="DD642" s="13" t="str">
        <f t="shared" si="41"/>
        <v> </v>
      </c>
      <c r="DE642" s="7">
        <v>0.0</v>
      </c>
      <c r="DF642" s="7">
        <v>0.0</v>
      </c>
      <c r="DG642" s="7">
        <v>0.0</v>
      </c>
      <c r="DH642" s="7">
        <v>0.0</v>
      </c>
      <c r="DI642" s="7">
        <v>0.0</v>
      </c>
      <c r="DJ642" s="8" t="s">
        <v>4948</v>
      </c>
      <c r="DK642" s="7" t="s">
        <v>4949</v>
      </c>
    </row>
    <row r="643" ht="12.75" customHeight="1">
      <c r="A643" s="7" t="s">
        <v>1966</v>
      </c>
      <c r="B643" s="7" t="s">
        <v>2825</v>
      </c>
      <c r="C643" s="8" t="s">
        <v>628</v>
      </c>
      <c r="D643" s="9" t="s">
        <v>174</v>
      </c>
      <c r="E643" s="7">
        <v>79.0</v>
      </c>
      <c r="F643" s="7">
        <v>1.0</v>
      </c>
      <c r="G643" s="7">
        <v>15.0</v>
      </c>
      <c r="H643" s="24">
        <f t="shared" si="1"/>
        <v>16</v>
      </c>
      <c r="I643" s="25">
        <f t="shared" si="2"/>
        <v>0.7491026375</v>
      </c>
      <c r="J643" s="19">
        <v>1.0</v>
      </c>
      <c r="K643" s="19">
        <v>8.0</v>
      </c>
      <c r="L643" s="19">
        <v>7.0</v>
      </c>
      <c r="M643" s="19">
        <v>84.0</v>
      </c>
      <c r="N643" s="19">
        <v>47.0</v>
      </c>
      <c r="O643" s="19">
        <v>77.0</v>
      </c>
      <c r="P643" s="19">
        <v>51.0</v>
      </c>
      <c r="Q643" s="10">
        <f t="shared" si="3"/>
        <v>0.0119047619</v>
      </c>
      <c r="R643" s="10">
        <f t="shared" si="4"/>
        <v>0.004807692308</v>
      </c>
      <c r="S643" s="7">
        <v>76892.0</v>
      </c>
      <c r="T643" s="14">
        <f t="shared" si="5"/>
        <v>16.22194093</v>
      </c>
      <c r="U643" s="14">
        <v>1274.53</v>
      </c>
      <c r="V643" s="14">
        <f t="shared" si="6"/>
        <v>16.13329114</v>
      </c>
      <c r="W643" s="14">
        <v>2492.81</v>
      </c>
      <c r="X643" s="14">
        <f t="shared" si="7"/>
        <v>31.55455696</v>
      </c>
      <c r="Y643" s="13">
        <f t="shared" si="8"/>
        <v>0.3383103197</v>
      </c>
      <c r="Z643" s="12">
        <f t="shared" si="9"/>
        <v>119.3684211</v>
      </c>
      <c r="AA643" s="19">
        <v>107.0</v>
      </c>
      <c r="AB643" s="19">
        <v>258.0</v>
      </c>
      <c r="AC643" s="19">
        <v>114.0</v>
      </c>
      <c r="AD643" s="19">
        <v>34.0</v>
      </c>
      <c r="AE643" s="19">
        <v>9.0</v>
      </c>
      <c r="AF643" s="10">
        <f t="shared" si="10"/>
        <v>0.02631578947</v>
      </c>
      <c r="AG643" s="10">
        <f t="shared" si="11"/>
        <v>0.3947368421</v>
      </c>
      <c r="AH643" s="10">
        <f t="shared" si="12"/>
        <v>0.4210526316</v>
      </c>
      <c r="AI643" s="19">
        <v>348.0</v>
      </c>
      <c r="AJ643" s="13">
        <f t="shared" si="13"/>
        <v>0.3101604278</v>
      </c>
      <c r="AK643" s="19">
        <v>369.0</v>
      </c>
      <c r="AL643" s="13">
        <f t="shared" si="14"/>
        <v>0.3288770053</v>
      </c>
      <c r="AM643" s="19">
        <v>405.0</v>
      </c>
      <c r="AN643" s="13">
        <f t="shared" si="15"/>
        <v>0.3609625668</v>
      </c>
      <c r="AO643" s="13">
        <f t="shared" si="16"/>
        <v>0.4853556485</v>
      </c>
      <c r="AP643" s="8">
        <v>4.0</v>
      </c>
      <c r="AQ643" s="14">
        <v>-1.52</v>
      </c>
      <c r="AR643" s="19">
        <v>17.01</v>
      </c>
      <c r="AS643" s="26">
        <v>5.0</v>
      </c>
      <c r="AT643" s="27">
        <v>-0.74</v>
      </c>
      <c r="AU643" s="8">
        <v>6.0</v>
      </c>
      <c r="AV643" s="27">
        <v>-1.824</v>
      </c>
      <c r="AW643" s="19">
        <v>49.37</v>
      </c>
      <c r="AX643" s="19">
        <v>15.92</v>
      </c>
      <c r="AY643" s="27">
        <v>0.40800000000000003</v>
      </c>
      <c r="AZ643" s="27">
        <v>3.875</v>
      </c>
      <c r="BA643" s="19">
        <v>50.34</v>
      </c>
      <c r="BB643" s="13">
        <f t="shared" si="17"/>
        <v>0.06701940035</v>
      </c>
      <c r="BC643" s="28">
        <f t="shared" si="18"/>
        <v>0.9384359401</v>
      </c>
      <c r="BD643" s="26">
        <f t="shared" si="19"/>
        <v>1005.45534</v>
      </c>
      <c r="BE643" s="13">
        <f t="shared" si="20"/>
        <v>0.005455340453</v>
      </c>
      <c r="BF643" s="18">
        <f t="shared" si="21"/>
        <v>1.78889473</v>
      </c>
      <c r="BG643" s="18">
        <f t="shared" si="22"/>
        <v>1.741818553</v>
      </c>
      <c r="BH643" s="14">
        <f t="shared" si="23"/>
        <v>26.69219242</v>
      </c>
      <c r="BI643" s="14">
        <f t="shared" si="24"/>
        <v>28.29278244</v>
      </c>
      <c r="BJ643" s="14">
        <f t="shared" si="25"/>
        <v>53.14900395</v>
      </c>
      <c r="BK643" s="14">
        <f t="shared" si="26"/>
        <v>53.43146101</v>
      </c>
      <c r="BL643" s="14">
        <f t="shared" si="27"/>
        <v>-0.2824570626</v>
      </c>
      <c r="BM643" s="19">
        <v>38.0</v>
      </c>
      <c r="BN643" s="19">
        <v>37.0</v>
      </c>
      <c r="BO643" s="26">
        <v>529.0</v>
      </c>
      <c r="BP643" s="26">
        <v>564.0</v>
      </c>
      <c r="BQ643" s="19">
        <v>233.0</v>
      </c>
      <c r="BR643" s="19">
        <v>230.0</v>
      </c>
      <c r="BS643" s="19">
        <v>329.0</v>
      </c>
      <c r="BT643" s="19">
        <v>304.0</v>
      </c>
      <c r="BU643" s="19">
        <v>553.0</v>
      </c>
      <c r="BV643" s="19">
        <v>546.0</v>
      </c>
      <c r="BW643" s="13">
        <f t="shared" si="28"/>
        <v>0.5031847134</v>
      </c>
      <c r="BX643" s="14">
        <v>-3.86</v>
      </c>
      <c r="BY643" s="29">
        <f t="shared" si="29"/>
        <v>-5.719992627</v>
      </c>
      <c r="BZ643" s="18">
        <f t="shared" si="30"/>
        <v>2.073659211</v>
      </c>
      <c r="CA643" s="18">
        <f t="shared" si="31"/>
        <v>2.13746411</v>
      </c>
      <c r="CB643" s="14">
        <f t="shared" si="32"/>
        <v>29.79688774</v>
      </c>
      <c r="CC643" s="14">
        <f t="shared" si="33"/>
        <v>29.35025344</v>
      </c>
      <c r="CD643" s="14">
        <f t="shared" si="34"/>
        <v>58.74836056</v>
      </c>
      <c r="CE643" s="14">
        <f t="shared" si="35"/>
        <v>54.42557867</v>
      </c>
      <c r="CF643" s="14">
        <f t="shared" si="36"/>
        <v>-4.605238956</v>
      </c>
      <c r="CG643" s="7">
        <v>3761.466667</v>
      </c>
      <c r="CH643" s="7">
        <v>130.0</v>
      </c>
      <c r="CI643" s="7">
        <v>134.0</v>
      </c>
      <c r="CJ643" s="26">
        <v>1738.0</v>
      </c>
      <c r="CK643" s="7">
        <v>1706.0</v>
      </c>
      <c r="CL643" s="7">
        <v>827.0</v>
      </c>
      <c r="CM643" s="7">
        <v>735.0</v>
      </c>
      <c r="CN643" s="7">
        <v>988.0</v>
      </c>
      <c r="CO643" s="7">
        <v>837.0</v>
      </c>
      <c r="CP643" s="19">
        <v>15.0</v>
      </c>
      <c r="CQ643" s="19">
        <v>10.0</v>
      </c>
      <c r="CR643" s="26">
        <f t="shared" si="37"/>
        <v>-5</v>
      </c>
      <c r="CS643" s="18">
        <f t="shared" si="38"/>
        <v>0.7022837226</v>
      </c>
      <c r="CT643" s="18">
        <f t="shared" si="39"/>
        <v>0.4681891484</v>
      </c>
      <c r="CU643" s="18">
        <f t="shared" si="40"/>
        <v>-0.2340945742</v>
      </c>
      <c r="CV643" s="30">
        <v>44.22</v>
      </c>
      <c r="CW643" s="30">
        <v>41.41</v>
      </c>
      <c r="CX643" s="30">
        <v>45.3</v>
      </c>
      <c r="CY643" s="30">
        <v>65.36</v>
      </c>
      <c r="CZ643" s="30">
        <v>56.57</v>
      </c>
      <c r="DA643" s="30">
        <v>49.8</v>
      </c>
      <c r="DB643" s="7">
        <v>1.0</v>
      </c>
      <c r="DC643" s="7">
        <v>0.0</v>
      </c>
      <c r="DD643" s="13">
        <f t="shared" si="41"/>
        <v>1</v>
      </c>
      <c r="DE643" s="7">
        <v>0.01</v>
      </c>
      <c r="DF643" s="7">
        <v>0.24</v>
      </c>
      <c r="DG643" s="7">
        <v>0.0</v>
      </c>
      <c r="DH643" s="7">
        <v>0.0</v>
      </c>
      <c r="DI643" s="7">
        <v>1.0</v>
      </c>
      <c r="DJ643" s="8" t="s">
        <v>4950</v>
      </c>
      <c r="DK643" s="7" t="s">
        <v>4951</v>
      </c>
    </row>
    <row r="644" ht="12.75" customHeight="1">
      <c r="A644" s="7" t="s">
        <v>832</v>
      </c>
      <c r="B644" s="7" t="s">
        <v>2830</v>
      </c>
      <c r="C644" s="8" t="s">
        <v>447</v>
      </c>
      <c r="D644" s="9" t="s">
        <v>247</v>
      </c>
      <c r="E644" s="7">
        <v>75.0</v>
      </c>
      <c r="F644" s="7">
        <v>8.0</v>
      </c>
      <c r="G644" s="7">
        <v>18.0</v>
      </c>
      <c r="H644" s="24">
        <f t="shared" si="1"/>
        <v>26</v>
      </c>
      <c r="I644" s="25">
        <f t="shared" si="2"/>
        <v>1.497528119</v>
      </c>
      <c r="J644" s="19">
        <v>7.0</v>
      </c>
      <c r="K644" s="19">
        <v>6.0</v>
      </c>
      <c r="L644" s="19">
        <v>11.0</v>
      </c>
      <c r="M644" s="19">
        <v>149.0</v>
      </c>
      <c r="N644" s="19">
        <v>41.0</v>
      </c>
      <c r="O644" s="19">
        <v>36.0</v>
      </c>
      <c r="P644" s="19">
        <v>109.0</v>
      </c>
      <c r="Q644" s="10">
        <f t="shared" si="3"/>
        <v>0.05369127517</v>
      </c>
      <c r="R644" s="10">
        <f t="shared" si="4"/>
        <v>0.03539823009</v>
      </c>
      <c r="S644" s="7">
        <v>62503.0</v>
      </c>
      <c r="T644" s="14">
        <f t="shared" si="5"/>
        <v>13.88955556</v>
      </c>
      <c r="U644" s="14">
        <v>1017.53</v>
      </c>
      <c r="V644" s="14">
        <f t="shared" si="6"/>
        <v>13.56706667</v>
      </c>
      <c r="W644" s="14">
        <v>2618.74</v>
      </c>
      <c r="X644" s="14">
        <f t="shared" si="7"/>
        <v>34.91653333</v>
      </c>
      <c r="Y644" s="13">
        <f t="shared" si="8"/>
        <v>0.2798279556</v>
      </c>
      <c r="Z644" s="12">
        <f t="shared" si="9"/>
        <v>87.38461538</v>
      </c>
      <c r="AA644" s="19">
        <v>27.0</v>
      </c>
      <c r="AB644" s="19">
        <v>30.0</v>
      </c>
      <c r="AC644" s="19">
        <v>58.0</v>
      </c>
      <c r="AD644" s="19">
        <v>16.0</v>
      </c>
      <c r="AE644" s="19">
        <v>21.0</v>
      </c>
      <c r="AF644" s="10">
        <f t="shared" si="10"/>
        <v>0.1794871795</v>
      </c>
      <c r="AG644" s="10">
        <f t="shared" si="11"/>
        <v>0.4358974359</v>
      </c>
      <c r="AH644" s="10">
        <f t="shared" si="12"/>
        <v>0.6153846154</v>
      </c>
      <c r="AI644" s="19">
        <v>363.0</v>
      </c>
      <c r="AJ644" s="13">
        <f t="shared" si="13"/>
        <v>0.3777315297</v>
      </c>
      <c r="AK644" s="19">
        <v>251.0</v>
      </c>
      <c r="AL644" s="13">
        <f t="shared" si="14"/>
        <v>0.2611862643</v>
      </c>
      <c r="AM644" s="19">
        <v>347.0</v>
      </c>
      <c r="AN644" s="13">
        <f t="shared" si="15"/>
        <v>0.361082206</v>
      </c>
      <c r="AO644" s="13">
        <f t="shared" si="16"/>
        <v>0.5912052117</v>
      </c>
      <c r="AP644" s="8">
        <v>12.0</v>
      </c>
      <c r="AQ644" s="14">
        <v>11.78</v>
      </c>
      <c r="AR644" s="19">
        <v>17.68</v>
      </c>
      <c r="AS644" s="26">
        <v>3.0</v>
      </c>
      <c r="AT644" s="27">
        <v>0.577</v>
      </c>
      <c r="AU644" s="8">
        <v>3.0</v>
      </c>
      <c r="AV644" s="27">
        <v>0.867</v>
      </c>
      <c r="AW644" s="19">
        <v>50.55</v>
      </c>
      <c r="AX644" s="19">
        <v>19.09</v>
      </c>
      <c r="AY644" s="27">
        <v>3.235</v>
      </c>
      <c r="AZ644" s="27">
        <v>-2.414</v>
      </c>
      <c r="BA644" s="19">
        <v>49.38</v>
      </c>
      <c r="BB644" s="13">
        <f t="shared" si="17"/>
        <v>0.06866197183</v>
      </c>
      <c r="BC644" s="28">
        <f t="shared" si="18"/>
        <v>0.9425531915</v>
      </c>
      <c r="BD644" s="26">
        <f t="shared" si="19"/>
        <v>1011.215163</v>
      </c>
      <c r="BE644" s="13">
        <f t="shared" si="20"/>
        <v>0.01121516332</v>
      </c>
      <c r="BF644" s="18">
        <f t="shared" si="21"/>
        <v>2.299686496</v>
      </c>
      <c r="BG644" s="18">
        <f t="shared" si="22"/>
        <v>1.592090651</v>
      </c>
      <c r="BH644" s="14">
        <f t="shared" si="23"/>
        <v>33.49286999</v>
      </c>
      <c r="BI644" s="14">
        <f t="shared" si="24"/>
        <v>27.71417059</v>
      </c>
      <c r="BJ644" s="14">
        <f t="shared" si="25"/>
        <v>58.9663204</v>
      </c>
      <c r="BK644" s="14">
        <f t="shared" si="26"/>
        <v>54.83867798</v>
      </c>
      <c r="BL644" s="14">
        <f t="shared" si="27"/>
        <v>4.127642428</v>
      </c>
      <c r="BM644" s="19">
        <v>39.0</v>
      </c>
      <c r="BN644" s="19">
        <v>27.0</v>
      </c>
      <c r="BO644" s="26">
        <v>529.0</v>
      </c>
      <c r="BP644" s="26">
        <v>443.0</v>
      </c>
      <c r="BQ644" s="19">
        <v>199.0</v>
      </c>
      <c r="BR644" s="19">
        <v>218.0</v>
      </c>
      <c r="BS644" s="19">
        <v>233.0</v>
      </c>
      <c r="BT644" s="19">
        <v>242.0</v>
      </c>
      <c r="BU644" s="19">
        <v>485.0</v>
      </c>
      <c r="BV644" s="19">
        <v>442.0</v>
      </c>
      <c r="BW644" s="13">
        <f t="shared" si="28"/>
        <v>0.523193096</v>
      </c>
      <c r="BX644" s="14">
        <v>5.79</v>
      </c>
      <c r="BY644" s="29">
        <f t="shared" si="29"/>
        <v>5.129717347</v>
      </c>
      <c r="BZ644" s="18">
        <f t="shared" si="30"/>
        <v>2.109121247</v>
      </c>
      <c r="CA644" s="18">
        <f t="shared" si="31"/>
        <v>1.856026697</v>
      </c>
      <c r="CB644" s="14">
        <f t="shared" si="32"/>
        <v>27.18235463</v>
      </c>
      <c r="CC644" s="14">
        <f t="shared" si="33"/>
        <v>27.62105184</v>
      </c>
      <c r="CD644" s="14">
        <f t="shared" si="34"/>
        <v>50.50079913</v>
      </c>
      <c r="CE644" s="14">
        <f t="shared" si="35"/>
        <v>55.24210369</v>
      </c>
      <c r="CF644" s="14">
        <f t="shared" si="36"/>
        <v>8.86894699</v>
      </c>
      <c r="CG644" s="7">
        <v>3555.983333</v>
      </c>
      <c r="CH644" s="7">
        <v>125.0</v>
      </c>
      <c r="CI644" s="7">
        <v>110.0</v>
      </c>
      <c r="CJ644" s="26">
        <v>1486.0</v>
      </c>
      <c r="CK644" s="7">
        <v>1527.0</v>
      </c>
      <c r="CL644" s="7">
        <v>647.0</v>
      </c>
      <c r="CM644" s="7">
        <v>744.0</v>
      </c>
      <c r="CN644" s="7">
        <v>735.0</v>
      </c>
      <c r="CO644" s="7">
        <v>893.0</v>
      </c>
      <c r="CP644" s="19">
        <v>2.0</v>
      </c>
      <c r="CQ644" s="19">
        <v>7.0</v>
      </c>
      <c r="CR644" s="26">
        <f t="shared" si="37"/>
        <v>5</v>
      </c>
      <c r="CS644" s="18">
        <f t="shared" si="38"/>
        <v>0.1151944707</v>
      </c>
      <c r="CT644" s="18">
        <f t="shared" si="39"/>
        <v>0.4031806473</v>
      </c>
      <c r="CU644" s="18">
        <f t="shared" si="40"/>
        <v>0.2879861767</v>
      </c>
      <c r="CV644" s="30">
        <v>40.51</v>
      </c>
      <c r="CW644" s="30">
        <v>33.77</v>
      </c>
      <c r="CX644" s="30">
        <v>37.66</v>
      </c>
      <c r="CY644" s="30">
        <v>72.62</v>
      </c>
      <c r="CZ644" s="30">
        <v>29.07</v>
      </c>
      <c r="DA644" s="30">
        <v>37.64</v>
      </c>
      <c r="DB644" s="7">
        <v>29.0</v>
      </c>
      <c r="DC644" s="7">
        <v>39.0</v>
      </c>
      <c r="DD644" s="13">
        <f t="shared" si="41"/>
        <v>0.4264705882</v>
      </c>
      <c r="DE644" s="7">
        <v>0.63</v>
      </c>
      <c r="DF644" s="7">
        <v>4.95</v>
      </c>
      <c r="DG644" s="7">
        <v>57.0</v>
      </c>
      <c r="DH644" s="7">
        <v>6.0</v>
      </c>
      <c r="DI644" s="7">
        <v>3.0</v>
      </c>
      <c r="DJ644" s="8" t="s">
        <v>4952</v>
      </c>
      <c r="DK644" s="7" t="s">
        <v>4953</v>
      </c>
    </row>
    <row r="645" ht="12.75" customHeight="1">
      <c r="A645" s="7" t="s">
        <v>464</v>
      </c>
      <c r="B645" s="7" t="s">
        <v>2832</v>
      </c>
      <c r="C645" s="8" t="s">
        <v>447</v>
      </c>
      <c r="D645" s="9" t="s">
        <v>159</v>
      </c>
      <c r="E645" s="7">
        <v>61.0</v>
      </c>
      <c r="F645" s="7">
        <v>4.0</v>
      </c>
      <c r="G645" s="7">
        <v>3.0</v>
      </c>
      <c r="H645" s="24">
        <f t="shared" si="1"/>
        <v>7</v>
      </c>
      <c r="I645" s="25">
        <f t="shared" si="2"/>
        <v>0.8174917278</v>
      </c>
      <c r="J645" s="19">
        <v>4.0</v>
      </c>
      <c r="K645" s="19">
        <v>1.0</v>
      </c>
      <c r="L645" s="19">
        <v>2.0</v>
      </c>
      <c r="M645" s="19">
        <v>39.0</v>
      </c>
      <c r="N645" s="19">
        <v>20.0</v>
      </c>
      <c r="O645" s="19">
        <v>21.0</v>
      </c>
      <c r="P645" s="19">
        <v>44.0</v>
      </c>
      <c r="Q645" s="10">
        <f t="shared" si="3"/>
        <v>0.1025641026</v>
      </c>
      <c r="R645" s="10">
        <f t="shared" si="4"/>
        <v>0.05</v>
      </c>
      <c r="S645" s="7">
        <v>30826.0</v>
      </c>
      <c r="T645" s="14">
        <f t="shared" si="5"/>
        <v>8.422404372</v>
      </c>
      <c r="U645" s="14">
        <v>521.64</v>
      </c>
      <c r="V645" s="14">
        <f t="shared" si="6"/>
        <v>8.55147541</v>
      </c>
      <c r="W645" s="14">
        <v>2458.48</v>
      </c>
      <c r="X645" s="14">
        <f t="shared" si="7"/>
        <v>40.30295082</v>
      </c>
      <c r="Y645" s="13">
        <f t="shared" si="8"/>
        <v>0.1750399313</v>
      </c>
      <c r="Z645" s="12">
        <f t="shared" si="9"/>
        <v>18.9</v>
      </c>
      <c r="AA645" s="19">
        <v>11.0</v>
      </c>
      <c r="AB645" s="19">
        <v>146.0</v>
      </c>
      <c r="AC645" s="19">
        <v>58.0</v>
      </c>
      <c r="AD645" s="19">
        <v>7.0</v>
      </c>
      <c r="AE645" s="19">
        <v>10.0</v>
      </c>
      <c r="AF645" s="10">
        <f t="shared" si="10"/>
        <v>0.4</v>
      </c>
      <c r="AG645" s="10">
        <f t="shared" si="11"/>
        <v>0.3</v>
      </c>
      <c r="AH645" s="10">
        <f t="shared" si="12"/>
        <v>0.7</v>
      </c>
      <c r="AI645" s="19">
        <v>107.0</v>
      </c>
      <c r="AJ645" s="13">
        <f t="shared" si="13"/>
        <v>0.2201646091</v>
      </c>
      <c r="AK645" s="19">
        <v>222.0</v>
      </c>
      <c r="AL645" s="13">
        <f t="shared" si="14"/>
        <v>0.4567901235</v>
      </c>
      <c r="AM645" s="19">
        <v>157.0</v>
      </c>
      <c r="AN645" s="13">
        <f t="shared" si="15"/>
        <v>0.3230452675</v>
      </c>
      <c r="AO645" s="13">
        <f t="shared" si="16"/>
        <v>0.3252279635</v>
      </c>
      <c r="AP645" s="8">
        <v>3.0</v>
      </c>
      <c r="AQ645" s="14">
        <v>-21.38</v>
      </c>
      <c r="AR645" s="19">
        <v>16.84</v>
      </c>
      <c r="AS645" s="26">
        <v>14.0</v>
      </c>
      <c r="AT645" s="27">
        <v>-0.358</v>
      </c>
      <c r="AU645" s="8">
        <v>14.0</v>
      </c>
      <c r="AV645" s="27">
        <v>0.34700000000000003</v>
      </c>
      <c r="AW645" s="19">
        <v>50.32</v>
      </c>
      <c r="AX645" s="19">
        <v>16.49</v>
      </c>
      <c r="AY645" s="27">
        <v>-7.067</v>
      </c>
      <c r="AZ645" s="27">
        <v>-10.358</v>
      </c>
      <c r="BA645" s="19">
        <v>46.39</v>
      </c>
      <c r="BB645" s="13">
        <f t="shared" si="17"/>
        <v>0.05291005291</v>
      </c>
      <c r="BC645" s="28">
        <f t="shared" si="18"/>
        <v>0.9352226721</v>
      </c>
      <c r="BD645" s="26">
        <f t="shared" si="19"/>
        <v>988.132725</v>
      </c>
      <c r="BE645" s="13">
        <f t="shared" si="20"/>
        <v>-0.01186727503</v>
      </c>
      <c r="BF645" s="18">
        <f t="shared" si="21"/>
        <v>1.150218542</v>
      </c>
      <c r="BG645" s="18">
        <f t="shared" si="22"/>
        <v>1.840349666</v>
      </c>
      <c r="BH645" s="14">
        <f t="shared" si="23"/>
        <v>21.73913043</v>
      </c>
      <c r="BI645" s="14">
        <f t="shared" si="24"/>
        <v>28.41039798</v>
      </c>
      <c r="BJ645" s="14">
        <f t="shared" si="25"/>
        <v>39.79756154</v>
      </c>
      <c r="BK645" s="14">
        <f t="shared" si="26"/>
        <v>55.67057741</v>
      </c>
      <c r="BL645" s="14">
        <f t="shared" si="27"/>
        <v>-15.87301587</v>
      </c>
      <c r="BM645" s="19">
        <v>10.0</v>
      </c>
      <c r="BN645" s="19">
        <v>16.0</v>
      </c>
      <c r="BO645" s="26">
        <v>179.0</v>
      </c>
      <c r="BP645" s="26">
        <v>231.0</v>
      </c>
      <c r="BQ645" s="19">
        <v>68.0</v>
      </c>
      <c r="BR645" s="19">
        <v>115.0</v>
      </c>
      <c r="BS645" s="19">
        <v>89.0</v>
      </c>
      <c r="BT645" s="19">
        <v>122.0</v>
      </c>
      <c r="BU645" s="19">
        <v>152.0</v>
      </c>
      <c r="BV645" s="19">
        <v>251.0</v>
      </c>
      <c r="BW645" s="13">
        <f t="shared" si="28"/>
        <v>0.3771712159</v>
      </c>
      <c r="BX645" s="14">
        <v>-13.14</v>
      </c>
      <c r="BY645" s="29">
        <f t="shared" si="29"/>
        <v>-1.063486998</v>
      </c>
      <c r="BZ645" s="18">
        <f t="shared" si="30"/>
        <v>1.917899831</v>
      </c>
      <c r="CA645" s="18">
        <f t="shared" si="31"/>
        <v>1.897496642</v>
      </c>
      <c r="CB645" s="14">
        <f t="shared" si="32"/>
        <v>27.23825824</v>
      </c>
      <c r="CC645" s="14">
        <f t="shared" si="33"/>
        <v>28.07478902</v>
      </c>
      <c r="CD645" s="14">
        <f t="shared" si="34"/>
        <v>50.74273277</v>
      </c>
      <c r="CE645" s="14">
        <f t="shared" si="35"/>
        <v>54.86417709</v>
      </c>
      <c r="CF645" s="14">
        <f t="shared" si="36"/>
        <v>-11.75157155</v>
      </c>
      <c r="CG645" s="7">
        <v>2940.716667</v>
      </c>
      <c r="CH645" s="7">
        <v>94.0</v>
      </c>
      <c r="CI645" s="7">
        <v>93.0</v>
      </c>
      <c r="CJ645" s="26">
        <v>1241.0</v>
      </c>
      <c r="CK645" s="7">
        <v>1283.0</v>
      </c>
      <c r="CL645" s="7">
        <v>528.0</v>
      </c>
      <c r="CM645" s="7">
        <v>600.0</v>
      </c>
      <c r="CN645" s="7">
        <v>624.0</v>
      </c>
      <c r="CO645" s="7">
        <v>713.0</v>
      </c>
      <c r="CP645" s="19">
        <v>2.0</v>
      </c>
      <c r="CQ645" s="19">
        <v>6.0</v>
      </c>
      <c r="CR645" s="26">
        <f t="shared" si="37"/>
        <v>4</v>
      </c>
      <c r="CS645" s="18">
        <f t="shared" si="38"/>
        <v>0.2335690651</v>
      </c>
      <c r="CT645" s="18">
        <f t="shared" si="39"/>
        <v>0.7007071952</v>
      </c>
      <c r="CU645" s="18">
        <f t="shared" si="40"/>
        <v>0.4671381301</v>
      </c>
      <c r="CV645" s="30">
        <v>11.88</v>
      </c>
      <c r="CW645" s="30">
        <v>19.83</v>
      </c>
      <c r="CX645" s="30">
        <v>14.05</v>
      </c>
      <c r="CY645" s="30">
        <v>16.29</v>
      </c>
      <c r="CZ645" s="30">
        <v>14.22</v>
      </c>
      <c r="DA645" s="30">
        <v>19.17</v>
      </c>
      <c r="DB645" s="7">
        <v>0.0</v>
      </c>
      <c r="DC645" s="7">
        <v>1.0</v>
      </c>
      <c r="DD645" s="13">
        <f t="shared" si="41"/>
        <v>0</v>
      </c>
      <c r="DE645" s="7">
        <v>0.01</v>
      </c>
      <c r="DF645" s="7">
        <v>-0.76</v>
      </c>
      <c r="DG645" s="7">
        <v>0.0</v>
      </c>
      <c r="DH645" s="7">
        <v>0.0</v>
      </c>
      <c r="DI645" s="7">
        <v>1.0</v>
      </c>
      <c r="DJ645" s="8" t="s">
        <v>4954</v>
      </c>
      <c r="DK645" s="7" t="s">
        <v>4955</v>
      </c>
    </row>
    <row r="646" ht="12.75" customHeight="1">
      <c r="A646" s="7" t="s">
        <v>456</v>
      </c>
      <c r="B646" s="7" t="s">
        <v>2832</v>
      </c>
      <c r="C646" s="7" t="s">
        <v>231</v>
      </c>
      <c r="D646" s="8" t="s">
        <v>150</v>
      </c>
      <c r="E646" s="7">
        <v>41.0</v>
      </c>
      <c r="F646" s="7">
        <v>0.0</v>
      </c>
      <c r="G646" s="7">
        <v>3.0</v>
      </c>
      <c r="H646" s="24">
        <f t="shared" si="1"/>
        <v>3</v>
      </c>
      <c r="I646" s="25">
        <f t="shared" si="2"/>
        <v>0.4664622295</v>
      </c>
      <c r="J646" s="19">
        <v>0.0</v>
      </c>
      <c r="K646" s="19">
        <v>2.0</v>
      </c>
      <c r="L646" s="19">
        <v>1.0</v>
      </c>
      <c r="M646" s="19">
        <v>29.0</v>
      </c>
      <c r="N646" s="19">
        <v>12.0</v>
      </c>
      <c r="O646" s="19">
        <v>11.0</v>
      </c>
      <c r="P646" s="19">
        <v>34.0</v>
      </c>
      <c r="Q646" s="10">
        <f t="shared" si="3"/>
        <v>0</v>
      </c>
      <c r="R646" s="10">
        <f t="shared" si="4"/>
        <v>0</v>
      </c>
      <c r="S646" s="7">
        <v>23153.0</v>
      </c>
      <c r="T646" s="14">
        <f t="shared" si="5"/>
        <v>9.411788618</v>
      </c>
      <c r="U646" s="14">
        <v>374.42</v>
      </c>
      <c r="V646" s="14">
        <f t="shared" si="6"/>
        <v>9.132195122</v>
      </c>
      <c r="W646" s="14">
        <v>1621.33</v>
      </c>
      <c r="X646" s="14">
        <f t="shared" si="7"/>
        <v>39.54463415</v>
      </c>
      <c r="Y646" s="13">
        <f t="shared" si="8"/>
        <v>0.1876086684</v>
      </c>
      <c r="Z646" s="12">
        <f t="shared" si="9"/>
        <v>52.66666667</v>
      </c>
      <c r="AA646" s="19">
        <v>18.0</v>
      </c>
      <c r="AB646" s="19">
        <v>91.0</v>
      </c>
      <c r="AC646" s="19">
        <v>45.0</v>
      </c>
      <c r="AD646" s="19">
        <v>6.0</v>
      </c>
      <c r="AE646" s="19">
        <v>5.0</v>
      </c>
      <c r="AF646" s="10">
        <f t="shared" si="10"/>
        <v>0</v>
      </c>
      <c r="AG646" s="10">
        <f t="shared" si="11"/>
        <v>0.5</v>
      </c>
      <c r="AH646" s="10">
        <f t="shared" si="12"/>
        <v>0.5</v>
      </c>
      <c r="AI646" s="19">
        <v>80.0</v>
      </c>
      <c r="AJ646" s="13">
        <f t="shared" si="13"/>
        <v>0.243902439</v>
      </c>
      <c r="AK646" s="19">
        <v>134.0</v>
      </c>
      <c r="AL646" s="13">
        <f t="shared" si="14"/>
        <v>0.4085365854</v>
      </c>
      <c r="AM646" s="19">
        <v>114.0</v>
      </c>
      <c r="AN646" s="13">
        <f t="shared" si="15"/>
        <v>0.3475609756</v>
      </c>
      <c r="AO646" s="13">
        <f t="shared" si="16"/>
        <v>0.3738317757</v>
      </c>
      <c r="AP646" s="8">
        <v>3.0</v>
      </c>
      <c r="AQ646" s="14">
        <v>-17.97</v>
      </c>
      <c r="AR646" s="19">
        <v>16.73</v>
      </c>
      <c r="AS646" s="26">
        <v>15.0</v>
      </c>
      <c r="AT646" s="27">
        <v>-0.012</v>
      </c>
      <c r="AU646" s="8">
        <v>12.0</v>
      </c>
      <c r="AV646" s="27">
        <v>-0.32</v>
      </c>
      <c r="AW646" s="19">
        <v>49.99</v>
      </c>
      <c r="AX646" s="19">
        <v>16.48</v>
      </c>
      <c r="AY646" s="27">
        <v>-1.217</v>
      </c>
      <c r="AZ646" s="27">
        <v>5.131</v>
      </c>
      <c r="BA646" s="19">
        <v>51.64</v>
      </c>
      <c r="BB646" s="13">
        <f t="shared" si="17"/>
        <v>0.03797468354</v>
      </c>
      <c r="BC646" s="28">
        <f t="shared" si="18"/>
        <v>0.9421965318</v>
      </c>
      <c r="BD646" s="26">
        <f t="shared" si="19"/>
        <v>980.1712153</v>
      </c>
      <c r="BE646" s="13">
        <f t="shared" si="20"/>
        <v>-0.01982878466</v>
      </c>
      <c r="BF646" s="18">
        <f t="shared" si="21"/>
        <v>0.9614871</v>
      </c>
      <c r="BG646" s="18">
        <f t="shared" si="22"/>
        <v>1.6024785</v>
      </c>
      <c r="BH646" s="14">
        <f t="shared" si="23"/>
        <v>25.3191603</v>
      </c>
      <c r="BI646" s="14">
        <f t="shared" si="24"/>
        <v>27.72287805</v>
      </c>
      <c r="BJ646" s="14">
        <f t="shared" si="25"/>
        <v>47.59361145</v>
      </c>
      <c r="BK646" s="14">
        <f t="shared" si="26"/>
        <v>50.15757705</v>
      </c>
      <c r="BL646" s="14">
        <f t="shared" si="27"/>
        <v>-2.5639656</v>
      </c>
      <c r="BM646" s="19">
        <v>6.0</v>
      </c>
      <c r="BN646" s="19">
        <v>10.0</v>
      </c>
      <c r="BO646" s="26">
        <v>152.0</v>
      </c>
      <c r="BP646" s="26">
        <v>163.0</v>
      </c>
      <c r="BQ646" s="19">
        <v>65.0</v>
      </c>
      <c r="BR646" s="19">
        <v>56.0</v>
      </c>
      <c r="BS646" s="19">
        <v>74.0</v>
      </c>
      <c r="BT646" s="19">
        <v>84.0</v>
      </c>
      <c r="BU646" s="19">
        <v>147.0</v>
      </c>
      <c r="BV646" s="19">
        <v>157.0</v>
      </c>
      <c r="BW646" s="13">
        <f t="shared" si="28"/>
        <v>0.4835526316</v>
      </c>
      <c r="BX646" s="14">
        <v>-8.18</v>
      </c>
      <c r="BY646" s="29">
        <f t="shared" si="29"/>
        <v>-5.076928217</v>
      </c>
      <c r="BZ646" s="18">
        <f t="shared" si="30"/>
        <v>2.314049587</v>
      </c>
      <c r="CA646" s="18">
        <f t="shared" si="31"/>
        <v>1.983471074</v>
      </c>
      <c r="CB646" s="14">
        <f t="shared" si="32"/>
        <v>33.02779865</v>
      </c>
      <c r="CC646" s="14">
        <f t="shared" si="33"/>
        <v>29.09090909</v>
      </c>
      <c r="CD646" s="14">
        <f t="shared" si="34"/>
        <v>58.18181818</v>
      </c>
      <c r="CE646" s="14">
        <f t="shared" si="35"/>
        <v>51.3298272</v>
      </c>
      <c r="CF646" s="14">
        <f t="shared" si="36"/>
        <v>-9.415956584</v>
      </c>
      <c r="CG646" s="7">
        <v>1996.5</v>
      </c>
      <c r="CH646" s="7">
        <v>77.0</v>
      </c>
      <c r="CI646" s="7">
        <v>66.0</v>
      </c>
      <c r="CJ646" s="26">
        <v>1022.0</v>
      </c>
      <c r="CK646" s="7">
        <v>902.0</v>
      </c>
      <c r="CL646" s="7">
        <v>376.0</v>
      </c>
      <c r="CM646" s="7">
        <v>327.0</v>
      </c>
      <c r="CN646" s="7">
        <v>461.0</v>
      </c>
      <c r="CO646" s="7">
        <v>413.0</v>
      </c>
      <c r="CP646" s="19">
        <v>0.0</v>
      </c>
      <c r="CQ646" s="19">
        <v>3.0</v>
      </c>
      <c r="CR646" s="26">
        <f t="shared" si="37"/>
        <v>3</v>
      </c>
      <c r="CS646" s="18">
        <f t="shared" si="38"/>
        <v>0</v>
      </c>
      <c r="CT646" s="18">
        <f t="shared" si="39"/>
        <v>0.4664622295</v>
      </c>
      <c r="CU646" s="18">
        <f t="shared" si="40"/>
        <v>0.4664622295</v>
      </c>
      <c r="CV646" s="30">
        <v>12.14</v>
      </c>
      <c r="CW646" s="30">
        <v>12.41</v>
      </c>
      <c r="CX646" s="30">
        <v>10.01</v>
      </c>
      <c r="CY646" s="30">
        <v>12.33</v>
      </c>
      <c r="CZ646" s="30">
        <v>16.6</v>
      </c>
      <c r="DA646" s="30">
        <v>12.68</v>
      </c>
      <c r="DB646" s="7">
        <v>42.0</v>
      </c>
      <c r="DC646" s="7">
        <v>33.0</v>
      </c>
      <c r="DD646" s="13">
        <f t="shared" si="41"/>
        <v>0.56</v>
      </c>
      <c r="DE646" s="7">
        <v>-0.05</v>
      </c>
      <c r="DF646" s="7">
        <v>-3.69</v>
      </c>
      <c r="DG646" s="7">
        <v>25.0</v>
      </c>
      <c r="DH646" s="7">
        <v>31.0</v>
      </c>
      <c r="DI646" s="7">
        <v>18.0</v>
      </c>
      <c r="DJ646" s="8" t="s">
        <v>4956</v>
      </c>
      <c r="DK646" s="7" t="s">
        <v>4957</v>
      </c>
    </row>
    <row r="647" ht="12.75" customHeight="1">
      <c r="A647" s="7" t="s">
        <v>726</v>
      </c>
      <c r="B647" s="7" t="s">
        <v>2837</v>
      </c>
      <c r="C647" s="8" t="s">
        <v>246</v>
      </c>
      <c r="D647" s="9" t="s">
        <v>174</v>
      </c>
      <c r="E647" s="7">
        <v>26.0</v>
      </c>
      <c r="F647" s="7">
        <v>2.0</v>
      </c>
      <c r="G647" s="7">
        <v>0.0</v>
      </c>
      <c r="H647" s="24">
        <f t="shared" si="1"/>
        <v>2</v>
      </c>
      <c r="I647" s="25">
        <f t="shared" si="2"/>
        <v>0.4240282686</v>
      </c>
      <c r="J647" s="19">
        <v>2.0</v>
      </c>
      <c r="K647" s="19">
        <v>0.0</v>
      </c>
      <c r="L647" s="19">
        <v>0.0</v>
      </c>
      <c r="M647" s="19">
        <v>22.0</v>
      </c>
      <c r="N647" s="19">
        <v>9.0</v>
      </c>
      <c r="O647" s="19">
        <v>19.0</v>
      </c>
      <c r="P647" s="19">
        <v>12.0</v>
      </c>
      <c r="Q647" s="10">
        <f t="shared" si="3"/>
        <v>0.09090909091</v>
      </c>
      <c r="R647" s="10">
        <f t="shared" si="4"/>
        <v>0.04</v>
      </c>
      <c r="S647" s="7">
        <v>16980.0</v>
      </c>
      <c r="T647" s="14">
        <f t="shared" si="5"/>
        <v>10.88461538</v>
      </c>
      <c r="U647" s="14">
        <v>284.4</v>
      </c>
      <c r="V647" s="14">
        <f t="shared" si="6"/>
        <v>10.93846154</v>
      </c>
      <c r="W647" s="14">
        <v>958.36</v>
      </c>
      <c r="X647" s="14">
        <f t="shared" si="7"/>
        <v>36.86</v>
      </c>
      <c r="Y647" s="13">
        <f t="shared" si="8"/>
        <v>0.228845473</v>
      </c>
      <c r="Z647" s="12">
        <f t="shared" si="9"/>
        <v>0</v>
      </c>
      <c r="AA647" s="19">
        <v>14.0</v>
      </c>
      <c r="AB647" s="19">
        <v>12.0</v>
      </c>
      <c r="AC647" s="19">
        <v>32.0</v>
      </c>
      <c r="AD647" s="19">
        <v>8.0</v>
      </c>
      <c r="AE647" s="19">
        <v>4.0</v>
      </c>
      <c r="AF647" s="10">
        <f t="shared" si="10"/>
        <v>0.2222222222</v>
      </c>
      <c r="AG647" s="10">
        <f t="shared" si="11"/>
        <v>0</v>
      </c>
      <c r="AH647" s="10">
        <f t="shared" si="12"/>
        <v>0.2222222222</v>
      </c>
      <c r="AI647" s="19">
        <v>82.0</v>
      </c>
      <c r="AJ647" s="13">
        <f t="shared" si="13"/>
        <v>0.3293172691</v>
      </c>
      <c r="AK647" s="19">
        <v>66.0</v>
      </c>
      <c r="AL647" s="13">
        <f t="shared" si="14"/>
        <v>0.265060241</v>
      </c>
      <c r="AM647" s="19">
        <v>101.0</v>
      </c>
      <c r="AN647" s="13">
        <f t="shared" si="15"/>
        <v>0.40562249</v>
      </c>
      <c r="AO647" s="13">
        <f t="shared" si="16"/>
        <v>0.5540540541</v>
      </c>
      <c r="AP647" s="8">
        <v>7.0</v>
      </c>
      <c r="AQ647" s="14">
        <v>7.32</v>
      </c>
      <c r="AR647" s="19">
        <v>16.55</v>
      </c>
      <c r="AS647" s="26">
        <v>7.0</v>
      </c>
      <c r="AT647" s="27">
        <v>-1.163</v>
      </c>
      <c r="AU647" s="8">
        <v>7.0</v>
      </c>
      <c r="AV647" s="27">
        <v>-0.456</v>
      </c>
      <c r="AW647" s="19">
        <v>49.74</v>
      </c>
      <c r="AX647" s="19">
        <v>15.2</v>
      </c>
      <c r="AY647" s="27">
        <v>-4.461</v>
      </c>
      <c r="AZ647" s="27">
        <v>-0.75</v>
      </c>
      <c r="BA647" s="19">
        <v>50.46</v>
      </c>
      <c r="BB647" s="13">
        <f t="shared" si="17"/>
        <v>0.05960264901</v>
      </c>
      <c r="BC647" s="28">
        <f t="shared" si="18"/>
        <v>0.9016393443</v>
      </c>
      <c r="BD647" s="26">
        <f t="shared" si="19"/>
        <v>961.2419933</v>
      </c>
      <c r="BE647" s="13">
        <f t="shared" si="20"/>
        <v>-0.03875800673</v>
      </c>
      <c r="BF647" s="18">
        <f t="shared" si="21"/>
        <v>1.898734177</v>
      </c>
      <c r="BG647" s="18">
        <f t="shared" si="22"/>
        <v>2.53164557</v>
      </c>
      <c r="BH647" s="14">
        <f t="shared" si="23"/>
        <v>31.85654008</v>
      </c>
      <c r="BI647" s="14">
        <f t="shared" si="24"/>
        <v>25.73839662</v>
      </c>
      <c r="BJ647" s="14">
        <f t="shared" si="25"/>
        <v>57.17299578</v>
      </c>
      <c r="BK647" s="14">
        <f t="shared" si="26"/>
        <v>49.15611814</v>
      </c>
      <c r="BL647" s="14">
        <f t="shared" si="27"/>
        <v>8.016877637</v>
      </c>
      <c r="BM647" s="19">
        <v>9.0</v>
      </c>
      <c r="BN647" s="19">
        <v>12.0</v>
      </c>
      <c r="BO647" s="26">
        <v>142.0</v>
      </c>
      <c r="BP647" s="26">
        <v>110.0</v>
      </c>
      <c r="BQ647" s="19">
        <v>43.0</v>
      </c>
      <c r="BR647" s="19">
        <v>51.0</v>
      </c>
      <c r="BS647" s="19">
        <v>77.0</v>
      </c>
      <c r="BT647" s="19">
        <v>60.0</v>
      </c>
      <c r="BU647" s="19">
        <v>124.0</v>
      </c>
      <c r="BV647" s="19">
        <v>110.0</v>
      </c>
      <c r="BW647" s="13">
        <f t="shared" si="28"/>
        <v>0.5299145299</v>
      </c>
      <c r="BX647" s="14">
        <v>1.9500000000000002</v>
      </c>
      <c r="BY647" s="29">
        <f t="shared" si="29"/>
        <v>6.92358034</v>
      </c>
      <c r="BZ647" s="18">
        <f t="shared" si="30"/>
        <v>2.314771404</v>
      </c>
      <c r="CA647" s="18">
        <f t="shared" si="31"/>
        <v>2.604117829</v>
      </c>
      <c r="CB647" s="14">
        <f t="shared" si="32"/>
        <v>28.83819374</v>
      </c>
      <c r="CC647" s="14">
        <f t="shared" si="33"/>
        <v>27.2467884</v>
      </c>
      <c r="CD647" s="14">
        <f t="shared" si="34"/>
        <v>54.05955715</v>
      </c>
      <c r="CE647" s="14">
        <f t="shared" si="35"/>
        <v>52.22702979</v>
      </c>
      <c r="CF647" s="14">
        <f t="shared" si="36"/>
        <v>6.184350276</v>
      </c>
      <c r="CG647" s="7">
        <v>1244.183333</v>
      </c>
      <c r="CH647" s="7">
        <v>48.0</v>
      </c>
      <c r="CI647" s="7">
        <v>54.0</v>
      </c>
      <c r="CJ647" s="26">
        <v>550.0</v>
      </c>
      <c r="CK647" s="7">
        <v>511.0</v>
      </c>
      <c r="CL647" s="7">
        <v>221.0</v>
      </c>
      <c r="CM647" s="7">
        <v>228.0</v>
      </c>
      <c r="CN647" s="7">
        <v>302.0</v>
      </c>
      <c r="CO647" s="7">
        <v>290.0</v>
      </c>
      <c r="CP647" s="19">
        <v>2.0</v>
      </c>
      <c r="CQ647" s="19">
        <v>0.0</v>
      </c>
      <c r="CR647" s="26">
        <f t="shared" si="37"/>
        <v>-2</v>
      </c>
      <c r="CS647" s="18">
        <f t="shared" si="38"/>
        <v>0.4240282686</v>
      </c>
      <c r="CT647" s="18">
        <f t="shared" si="39"/>
        <v>0</v>
      </c>
      <c r="CU647" s="18">
        <f t="shared" si="40"/>
        <v>-0.4240282686</v>
      </c>
      <c r="CV647" s="30">
        <v>11.1</v>
      </c>
      <c r="CW647" s="30">
        <v>9.58</v>
      </c>
      <c r="CX647" s="30">
        <v>70.36</v>
      </c>
      <c r="CY647" s="30">
        <v>13.65</v>
      </c>
      <c r="CZ647" s="30">
        <v>20.28</v>
      </c>
      <c r="DA647" s="30">
        <v>12.23</v>
      </c>
      <c r="DB647" s="7">
        <v>0.0</v>
      </c>
      <c r="DC647" s="7">
        <v>0.0</v>
      </c>
      <c r="DD647" s="13" t="str">
        <f t="shared" si="41"/>
        <v> </v>
      </c>
      <c r="DE647" s="7">
        <v>0.0</v>
      </c>
      <c r="DF647" s="7">
        <v>0.0</v>
      </c>
      <c r="DG647" s="7">
        <v>0.0</v>
      </c>
      <c r="DH647" s="7">
        <v>0.0</v>
      </c>
      <c r="DI647" s="7">
        <v>0.0</v>
      </c>
      <c r="DJ647" s="8" t="s">
        <v>4958</v>
      </c>
      <c r="DK647" s="7" t="s">
        <v>4959</v>
      </c>
    </row>
    <row r="648" ht="12.75" customHeight="1">
      <c r="A648" s="7" t="s">
        <v>2780</v>
      </c>
      <c r="B648" s="7" t="s">
        <v>2839</v>
      </c>
      <c r="C648" s="8" t="s">
        <v>254</v>
      </c>
      <c r="D648" s="9" t="s">
        <v>174</v>
      </c>
      <c r="E648" s="7">
        <v>1.0</v>
      </c>
      <c r="F648" s="7">
        <v>0.0</v>
      </c>
      <c r="G648" s="7">
        <v>0.0</v>
      </c>
      <c r="H648" s="24">
        <f t="shared" si="1"/>
        <v>0</v>
      </c>
      <c r="I648" s="25">
        <f t="shared" si="2"/>
        <v>0</v>
      </c>
      <c r="J648" s="19">
        <v>0.0</v>
      </c>
      <c r="K648" s="19">
        <v>0.0</v>
      </c>
      <c r="L648" s="19">
        <v>0.0</v>
      </c>
      <c r="M648" s="19">
        <v>0.0</v>
      </c>
      <c r="N648" s="19">
        <v>1.0</v>
      </c>
      <c r="O648" s="19">
        <v>0.0</v>
      </c>
      <c r="P648" s="19">
        <v>0.0</v>
      </c>
      <c r="Q648" s="10">
        <f t="shared" si="3"/>
        <v>0</v>
      </c>
      <c r="R648" s="10">
        <f t="shared" si="4"/>
        <v>0</v>
      </c>
      <c r="S648" s="7">
        <v>884.0</v>
      </c>
      <c r="T648" s="14">
        <f t="shared" si="5"/>
        <v>14.73333333</v>
      </c>
      <c r="U648" s="14">
        <v>13.96</v>
      </c>
      <c r="V648" s="14">
        <f t="shared" si="6"/>
        <v>13.96</v>
      </c>
      <c r="W648" s="14">
        <v>34.58</v>
      </c>
      <c r="X648" s="14">
        <f t="shared" si="7"/>
        <v>34.58</v>
      </c>
      <c r="Y648" s="13">
        <f t="shared" si="8"/>
        <v>0.2875978574</v>
      </c>
      <c r="Z648" s="12">
        <f t="shared" si="9"/>
        <v>0</v>
      </c>
      <c r="AA648" s="19">
        <v>1.0</v>
      </c>
      <c r="AB648" s="19">
        <v>0.0</v>
      </c>
      <c r="AC648" s="19">
        <v>0.0</v>
      </c>
      <c r="AD648" s="19">
        <v>0.0</v>
      </c>
      <c r="AE648" s="19">
        <v>0.0</v>
      </c>
      <c r="AF648" s="10">
        <f t="shared" si="10"/>
        <v>0</v>
      </c>
      <c r="AG648" s="10">
        <f t="shared" si="11"/>
        <v>0</v>
      </c>
      <c r="AH648" s="10">
        <f t="shared" si="12"/>
        <v>0</v>
      </c>
      <c r="AI648" s="19">
        <v>4.0</v>
      </c>
      <c r="AJ648" s="13">
        <f t="shared" si="13"/>
        <v>0.5</v>
      </c>
      <c r="AK648" s="19">
        <v>2.0</v>
      </c>
      <c r="AL648" s="13">
        <f t="shared" si="14"/>
        <v>0.25</v>
      </c>
      <c r="AM648" s="19">
        <v>2.0</v>
      </c>
      <c r="AN648" s="13">
        <f t="shared" si="15"/>
        <v>0.25</v>
      </c>
      <c r="AO648" s="13">
        <f t="shared" si="16"/>
        <v>0.6666666667</v>
      </c>
      <c r="AP648" s="8">
        <v>9.0</v>
      </c>
      <c r="AQ648" s="14">
        <v>18.84</v>
      </c>
      <c r="AR648" s="19">
        <v>16.82</v>
      </c>
      <c r="AS648" s="26">
        <v>7.0</v>
      </c>
      <c r="AT648" s="27">
        <v>-0.985</v>
      </c>
      <c r="AU648" s="8">
        <v>9.0</v>
      </c>
      <c r="AV648" s="27">
        <v>3.68</v>
      </c>
      <c r="AW648" s="19">
        <v>51.12</v>
      </c>
      <c r="AX648" s="19">
        <v>14.72</v>
      </c>
      <c r="AY648" s="27">
        <v>-4.923</v>
      </c>
      <c r="AZ648" s="27">
        <v>0.17400000000000002</v>
      </c>
      <c r="BA648" s="19">
        <v>50.07</v>
      </c>
      <c r="BB648" s="13">
        <f t="shared" si="17"/>
        <v>0</v>
      </c>
      <c r="BC648" s="28">
        <f t="shared" si="18"/>
        <v>1</v>
      </c>
      <c r="BD648" s="26">
        <f t="shared" si="19"/>
        <v>1000</v>
      </c>
      <c r="BE648" s="13">
        <f t="shared" si="20"/>
        <v>0</v>
      </c>
      <c r="BF648" s="18">
        <f t="shared" si="21"/>
        <v>0</v>
      </c>
      <c r="BG648" s="18">
        <f t="shared" si="22"/>
        <v>0</v>
      </c>
      <c r="BH648" s="14">
        <f t="shared" si="23"/>
        <v>30.08595989</v>
      </c>
      <c r="BI648" s="14">
        <f t="shared" si="24"/>
        <v>34.38395415</v>
      </c>
      <c r="BJ648" s="14">
        <f t="shared" si="25"/>
        <v>77.36389685</v>
      </c>
      <c r="BK648" s="14">
        <f t="shared" si="26"/>
        <v>47.27793696</v>
      </c>
      <c r="BL648" s="14">
        <f t="shared" si="27"/>
        <v>30.08595989</v>
      </c>
      <c r="BM648" s="19">
        <v>0.0</v>
      </c>
      <c r="BN648" s="19">
        <v>0.0</v>
      </c>
      <c r="BO648" s="26">
        <v>7.0</v>
      </c>
      <c r="BP648" s="26">
        <v>8.0</v>
      </c>
      <c r="BQ648" s="19">
        <v>5.0</v>
      </c>
      <c r="BR648" s="19">
        <v>1.0</v>
      </c>
      <c r="BS648" s="19">
        <v>6.0</v>
      </c>
      <c r="BT648" s="19">
        <v>2.0</v>
      </c>
      <c r="BU648" s="19">
        <v>9.0</v>
      </c>
      <c r="BV648" s="19">
        <v>6.0</v>
      </c>
      <c r="BW648" s="13">
        <f t="shared" si="28"/>
        <v>0.6</v>
      </c>
      <c r="BX648" s="14">
        <v>22.96</v>
      </c>
      <c r="BY648" s="29">
        <f t="shared" si="29"/>
        <v>29.50195989</v>
      </c>
      <c r="BZ648" s="18">
        <f t="shared" si="30"/>
        <v>1.247833631</v>
      </c>
      <c r="CA648" s="18">
        <f t="shared" si="31"/>
        <v>2.495667262</v>
      </c>
      <c r="CB648" s="14">
        <f t="shared" si="32"/>
        <v>21.21317172</v>
      </c>
      <c r="CC648" s="14">
        <f t="shared" si="33"/>
        <v>26.20450625</v>
      </c>
      <c r="CD648" s="14">
        <f t="shared" si="34"/>
        <v>54.90467976</v>
      </c>
      <c r="CE648" s="14">
        <f t="shared" si="35"/>
        <v>66.13518243</v>
      </c>
      <c r="CF648" s="14">
        <f t="shared" si="36"/>
        <v>41.31646256</v>
      </c>
      <c r="CG648" s="7">
        <v>48.083333</v>
      </c>
      <c r="CH648" s="7">
        <v>1.0</v>
      </c>
      <c r="CI648" s="7">
        <v>2.0</v>
      </c>
      <c r="CJ648" s="26">
        <v>16.0</v>
      </c>
      <c r="CK648" s="7">
        <v>19.0</v>
      </c>
      <c r="CL648" s="7">
        <v>14.0</v>
      </c>
      <c r="CM648" s="7">
        <v>13.0</v>
      </c>
      <c r="CN648" s="7">
        <v>13.0</v>
      </c>
      <c r="CO648" s="7">
        <v>19.0</v>
      </c>
      <c r="CP648" s="19">
        <v>0.0</v>
      </c>
      <c r="CQ648" s="19">
        <v>0.0</v>
      </c>
      <c r="CR648" s="26">
        <f t="shared" si="37"/>
        <v>0</v>
      </c>
      <c r="CS648" s="18">
        <f t="shared" si="38"/>
        <v>0</v>
      </c>
      <c r="CT648" s="18">
        <f t="shared" si="39"/>
        <v>0</v>
      </c>
      <c r="CU648" s="18">
        <f t="shared" si="40"/>
        <v>0</v>
      </c>
      <c r="CV648" s="30">
        <v>0.79</v>
      </c>
      <c r="CW648" s="30">
        <v>0.82</v>
      </c>
      <c r="CX648" s="30">
        <v>0.39</v>
      </c>
      <c r="CY648" s="30">
        <v>0.94</v>
      </c>
      <c r="CZ648" s="30">
        <v>0.2</v>
      </c>
      <c r="DA648" s="30">
        <v>0.51</v>
      </c>
      <c r="DB648" s="7">
        <v>0.0</v>
      </c>
      <c r="DC648" s="7">
        <v>0.0</v>
      </c>
      <c r="DD648" s="13" t="str">
        <f t="shared" si="41"/>
        <v> </v>
      </c>
      <c r="DE648" s="7">
        <v>0.0</v>
      </c>
      <c r="DF648" s="7">
        <v>0.0</v>
      </c>
      <c r="DG648" s="7">
        <v>0.0</v>
      </c>
      <c r="DH648" s="7">
        <v>0.0</v>
      </c>
      <c r="DI648" s="7">
        <v>0.0</v>
      </c>
      <c r="DJ648" s="8" t="s">
        <v>4960</v>
      </c>
      <c r="DK648" s="7" t="s">
        <v>4961</v>
      </c>
    </row>
    <row r="649" ht="12.75" customHeight="1">
      <c r="A649" s="7" t="s">
        <v>422</v>
      </c>
      <c r="B649" s="7" t="s">
        <v>2842</v>
      </c>
      <c r="C649" s="8" t="s">
        <v>860</v>
      </c>
      <c r="D649" s="9" t="s">
        <v>159</v>
      </c>
      <c r="E649" s="7">
        <v>55.0</v>
      </c>
      <c r="F649" s="7">
        <v>8.0</v>
      </c>
      <c r="G649" s="7">
        <v>18.0</v>
      </c>
      <c r="H649" s="24">
        <f t="shared" si="1"/>
        <v>26</v>
      </c>
      <c r="I649" s="25">
        <f t="shared" si="2"/>
        <v>2.137816047</v>
      </c>
      <c r="J649" s="19">
        <v>7.0</v>
      </c>
      <c r="K649" s="19">
        <v>11.0</v>
      </c>
      <c r="L649" s="19">
        <v>6.0</v>
      </c>
      <c r="M649" s="19">
        <v>65.0</v>
      </c>
      <c r="N649" s="19">
        <v>29.0</v>
      </c>
      <c r="O649" s="19">
        <v>20.0</v>
      </c>
      <c r="P649" s="19">
        <v>75.0</v>
      </c>
      <c r="Q649" s="10">
        <f t="shared" si="3"/>
        <v>0.1230769231</v>
      </c>
      <c r="R649" s="10">
        <f t="shared" si="4"/>
        <v>0.0701754386</v>
      </c>
      <c r="S649" s="7">
        <v>43783.0</v>
      </c>
      <c r="T649" s="14">
        <f t="shared" si="5"/>
        <v>13.26757576</v>
      </c>
      <c r="U649" s="14">
        <v>710.98</v>
      </c>
      <c r="V649" s="14">
        <f t="shared" si="6"/>
        <v>12.92690909</v>
      </c>
      <c r="W649" s="14">
        <v>1940.14</v>
      </c>
      <c r="X649" s="14">
        <f t="shared" si="7"/>
        <v>35.27527273</v>
      </c>
      <c r="Y649" s="13">
        <f t="shared" si="8"/>
        <v>0.2681809952</v>
      </c>
      <c r="Z649" s="12">
        <f t="shared" si="9"/>
        <v>127.6</v>
      </c>
      <c r="AA649" s="19">
        <v>24.0</v>
      </c>
      <c r="AB649" s="19">
        <v>34.0</v>
      </c>
      <c r="AC649" s="19">
        <v>34.0</v>
      </c>
      <c r="AD649" s="19">
        <v>24.0</v>
      </c>
      <c r="AE649" s="19">
        <v>26.0</v>
      </c>
      <c r="AF649" s="10">
        <f t="shared" si="10"/>
        <v>0.2333333333</v>
      </c>
      <c r="AG649" s="10">
        <f t="shared" si="11"/>
        <v>0.5666666667</v>
      </c>
      <c r="AH649" s="10">
        <f t="shared" si="12"/>
        <v>0.8</v>
      </c>
      <c r="AI649" s="19">
        <v>232.0</v>
      </c>
      <c r="AJ649" s="13">
        <f t="shared" si="13"/>
        <v>0.3258426966</v>
      </c>
      <c r="AK649" s="19">
        <v>213.0</v>
      </c>
      <c r="AL649" s="13">
        <f t="shared" si="14"/>
        <v>0.2991573034</v>
      </c>
      <c r="AM649" s="19">
        <v>267.0</v>
      </c>
      <c r="AN649" s="13">
        <f t="shared" si="15"/>
        <v>0.375</v>
      </c>
      <c r="AO649" s="13">
        <f t="shared" si="16"/>
        <v>0.5213483146</v>
      </c>
      <c r="AP649" s="8">
        <v>13.0</v>
      </c>
      <c r="AQ649" s="14">
        <v>6.06</v>
      </c>
      <c r="AR649" s="19">
        <v>17.82</v>
      </c>
      <c r="AS649" s="26">
        <v>4.0</v>
      </c>
      <c r="AT649" s="27">
        <v>0.8170000000000001</v>
      </c>
      <c r="AU649" s="8">
        <v>4.0</v>
      </c>
      <c r="AV649" s="27">
        <v>1.631</v>
      </c>
      <c r="AW649" s="19">
        <v>50.55</v>
      </c>
      <c r="AX649" s="19">
        <v>18.39</v>
      </c>
      <c r="AY649" s="27">
        <v>1.812</v>
      </c>
      <c r="AZ649" s="27">
        <v>-1.109</v>
      </c>
      <c r="BA649" s="19">
        <v>48.86</v>
      </c>
      <c r="BB649" s="13">
        <f t="shared" si="17"/>
        <v>0.08620689655</v>
      </c>
      <c r="BC649" s="28">
        <f t="shared" si="18"/>
        <v>0.8977900552</v>
      </c>
      <c r="BD649" s="26">
        <f t="shared" si="19"/>
        <v>983.9969518</v>
      </c>
      <c r="BE649" s="13">
        <f t="shared" si="20"/>
        <v>-0.0160030482</v>
      </c>
      <c r="BF649" s="18">
        <f t="shared" si="21"/>
        <v>2.531716785</v>
      </c>
      <c r="BG649" s="18">
        <f t="shared" si="22"/>
        <v>3.122450702</v>
      </c>
      <c r="BH649" s="14">
        <f t="shared" si="23"/>
        <v>29.36791471</v>
      </c>
      <c r="BI649" s="14">
        <f t="shared" si="24"/>
        <v>30.54938254</v>
      </c>
      <c r="BJ649" s="14">
        <f t="shared" si="25"/>
        <v>56.11972207</v>
      </c>
      <c r="BK649" s="14">
        <f t="shared" si="26"/>
        <v>53.92556753</v>
      </c>
      <c r="BL649" s="14">
        <f t="shared" si="27"/>
        <v>2.194154547</v>
      </c>
      <c r="BM649" s="19">
        <v>30.0</v>
      </c>
      <c r="BN649" s="19">
        <v>37.0</v>
      </c>
      <c r="BO649" s="26">
        <v>318.0</v>
      </c>
      <c r="BP649" s="26">
        <v>325.0</v>
      </c>
      <c r="BQ649" s="19">
        <v>142.0</v>
      </c>
      <c r="BR649" s="19">
        <v>120.0</v>
      </c>
      <c r="BS649" s="19">
        <v>175.0</v>
      </c>
      <c r="BT649" s="19">
        <v>157.0</v>
      </c>
      <c r="BU649" s="19">
        <v>321.0</v>
      </c>
      <c r="BV649" s="19">
        <v>319.0</v>
      </c>
      <c r="BW649" s="13">
        <f t="shared" si="28"/>
        <v>0.5015625</v>
      </c>
      <c r="BX649" s="14">
        <v>1.58</v>
      </c>
      <c r="BY649" s="29">
        <f t="shared" si="29"/>
        <v>4.331794997</v>
      </c>
      <c r="BZ649" s="18">
        <f t="shared" si="30"/>
        <v>1.94899493</v>
      </c>
      <c r="CA649" s="18">
        <f t="shared" si="31"/>
        <v>2.476370029</v>
      </c>
      <c r="CB649" s="14">
        <f t="shared" si="32"/>
        <v>27.85916283</v>
      </c>
      <c r="CC649" s="14">
        <f t="shared" si="33"/>
        <v>30.03745128</v>
      </c>
      <c r="CD649" s="14">
        <f t="shared" si="34"/>
        <v>54.15912971</v>
      </c>
      <c r="CE649" s="14">
        <f t="shared" si="35"/>
        <v>56.52085298</v>
      </c>
      <c r="CF649" s="14">
        <f t="shared" si="36"/>
        <v>4.555877816</v>
      </c>
      <c r="CG649" s="7">
        <v>2616.733333</v>
      </c>
      <c r="CH649" s="7">
        <v>85.0</v>
      </c>
      <c r="CI649" s="7">
        <v>108.0</v>
      </c>
      <c r="CJ649" s="26">
        <v>1130.0</v>
      </c>
      <c r="CK649" s="7">
        <v>1202.0</v>
      </c>
      <c r="CL649" s="7">
        <v>494.0</v>
      </c>
      <c r="CM649" s="7">
        <v>504.0</v>
      </c>
      <c r="CN649" s="7">
        <v>653.0</v>
      </c>
      <c r="CO649" s="7">
        <v>651.0</v>
      </c>
      <c r="CP649" s="19">
        <v>14.0</v>
      </c>
      <c r="CQ649" s="19">
        <v>12.0</v>
      </c>
      <c r="CR649" s="26">
        <f t="shared" si="37"/>
        <v>-2</v>
      </c>
      <c r="CS649" s="18">
        <f t="shared" si="38"/>
        <v>1.151131718</v>
      </c>
      <c r="CT649" s="18">
        <f t="shared" si="39"/>
        <v>0.9866843295</v>
      </c>
      <c r="CU649" s="18">
        <f t="shared" si="40"/>
        <v>-0.1644473883</v>
      </c>
      <c r="CV649" s="30">
        <v>26.33</v>
      </c>
      <c r="CW649" s="30">
        <v>28.46</v>
      </c>
      <c r="CX649" s="30">
        <v>15.85</v>
      </c>
      <c r="CY649" s="30">
        <v>27.96</v>
      </c>
      <c r="CZ649" s="30">
        <v>26.44</v>
      </c>
      <c r="DA649" s="30">
        <v>34.44</v>
      </c>
      <c r="DB649" s="7">
        <v>20.0</v>
      </c>
      <c r="DC649" s="7">
        <v>27.0</v>
      </c>
      <c r="DD649" s="13">
        <f t="shared" si="41"/>
        <v>0.4255319149</v>
      </c>
      <c r="DE649" s="7">
        <v>-1.13</v>
      </c>
      <c r="DF649" s="7">
        <v>-2.6</v>
      </c>
      <c r="DG649" s="7">
        <v>27.0</v>
      </c>
      <c r="DH649" s="7">
        <v>11.0</v>
      </c>
      <c r="DI649" s="7">
        <v>8.0</v>
      </c>
      <c r="DJ649" s="8" t="s">
        <v>4962</v>
      </c>
      <c r="DK649" s="7" t="s">
        <v>4963</v>
      </c>
    </row>
    <row r="650" ht="12.75" customHeight="1">
      <c r="A650" s="7" t="s">
        <v>2846</v>
      </c>
      <c r="B650" s="7" t="s">
        <v>2842</v>
      </c>
      <c r="C650" s="8" t="s">
        <v>231</v>
      </c>
      <c r="D650" s="9" t="s">
        <v>174</v>
      </c>
      <c r="E650" s="7">
        <v>22.0</v>
      </c>
      <c r="F650" s="7">
        <v>0.0</v>
      </c>
      <c r="G650" s="7">
        <v>7.0</v>
      </c>
      <c r="H650" s="24">
        <f t="shared" si="1"/>
        <v>7</v>
      </c>
      <c r="I650" s="25">
        <f t="shared" si="2"/>
        <v>1.329534663</v>
      </c>
      <c r="J650" s="19">
        <v>0.0</v>
      </c>
      <c r="K650" s="19">
        <v>2.0</v>
      </c>
      <c r="L650" s="19">
        <v>4.0</v>
      </c>
      <c r="M650" s="19">
        <v>21.0</v>
      </c>
      <c r="N650" s="19">
        <v>8.0</v>
      </c>
      <c r="O650" s="19">
        <v>20.0</v>
      </c>
      <c r="P650" s="19">
        <v>19.0</v>
      </c>
      <c r="Q650" s="10">
        <f t="shared" si="3"/>
        <v>0</v>
      </c>
      <c r="R650" s="10">
        <f t="shared" si="4"/>
        <v>0</v>
      </c>
      <c r="S650" s="7">
        <v>18954.0</v>
      </c>
      <c r="T650" s="14">
        <f t="shared" si="5"/>
        <v>14.35909091</v>
      </c>
      <c r="U650" s="14">
        <v>312.66</v>
      </c>
      <c r="V650" s="14">
        <f t="shared" si="6"/>
        <v>14.21181818</v>
      </c>
      <c r="W650" s="14">
        <v>782.14</v>
      </c>
      <c r="X650" s="14">
        <f t="shared" si="7"/>
        <v>35.55181818</v>
      </c>
      <c r="Y650" s="13">
        <f t="shared" si="8"/>
        <v>0.2855864085</v>
      </c>
      <c r="Z650" s="12">
        <f t="shared" si="9"/>
        <v>27.23076923</v>
      </c>
      <c r="AA650" s="19">
        <v>18.0</v>
      </c>
      <c r="AB650" s="19">
        <v>14.0</v>
      </c>
      <c r="AC650" s="19">
        <v>36.0</v>
      </c>
      <c r="AD650" s="19">
        <v>2.0</v>
      </c>
      <c r="AE650" s="19">
        <v>6.0</v>
      </c>
      <c r="AF650" s="10">
        <f t="shared" si="10"/>
        <v>0</v>
      </c>
      <c r="AG650" s="10">
        <f t="shared" si="11"/>
        <v>0.4615384615</v>
      </c>
      <c r="AH650" s="10">
        <f t="shared" si="12"/>
        <v>0.4615384615</v>
      </c>
      <c r="AI650" s="19">
        <v>83.0</v>
      </c>
      <c r="AJ650" s="13">
        <f t="shared" si="13"/>
        <v>0.2964285714</v>
      </c>
      <c r="AK650" s="19">
        <v>99.0</v>
      </c>
      <c r="AL650" s="13">
        <f t="shared" si="14"/>
        <v>0.3535714286</v>
      </c>
      <c r="AM650" s="19">
        <v>98.0</v>
      </c>
      <c r="AN650" s="13">
        <f t="shared" si="15"/>
        <v>0.35</v>
      </c>
      <c r="AO650" s="13">
        <f t="shared" si="16"/>
        <v>0.456043956</v>
      </c>
      <c r="AP650" s="8">
        <v>2.0</v>
      </c>
      <c r="AQ650" s="14">
        <v>-9.13</v>
      </c>
      <c r="AR650" s="19">
        <v>16.81</v>
      </c>
      <c r="AS650" s="26">
        <v>8.0</v>
      </c>
      <c r="AT650" s="27">
        <v>-0.145</v>
      </c>
      <c r="AU650" s="8">
        <v>6.0</v>
      </c>
      <c r="AV650" s="27">
        <v>-1.504</v>
      </c>
      <c r="AW650" s="19">
        <v>49.37</v>
      </c>
      <c r="AX650" s="19">
        <v>15.74</v>
      </c>
      <c r="AY650" s="27">
        <v>-2.849</v>
      </c>
      <c r="AZ650" s="27">
        <v>4.784</v>
      </c>
      <c r="BA650" s="19">
        <v>52.43</v>
      </c>
      <c r="BB650" s="13">
        <f t="shared" si="17"/>
        <v>0.07344632768</v>
      </c>
      <c r="BC650" s="28">
        <f t="shared" si="18"/>
        <v>0.936</v>
      </c>
      <c r="BD650" s="26">
        <f t="shared" si="19"/>
        <v>1009.446328</v>
      </c>
      <c r="BE650" s="13">
        <f t="shared" si="20"/>
        <v>0.009446327684</v>
      </c>
      <c r="BF650" s="18">
        <f t="shared" si="21"/>
        <v>2.494722702</v>
      </c>
      <c r="BG650" s="18">
        <f t="shared" si="22"/>
        <v>1.53521397</v>
      </c>
      <c r="BH650" s="14">
        <f t="shared" si="23"/>
        <v>33.9666091</v>
      </c>
      <c r="BI650" s="14">
        <f t="shared" si="24"/>
        <v>23.98771829</v>
      </c>
      <c r="BJ650" s="14">
        <f t="shared" si="25"/>
        <v>64.67088851</v>
      </c>
      <c r="BK650" s="14">
        <f t="shared" si="26"/>
        <v>45.86451737</v>
      </c>
      <c r="BL650" s="14">
        <f t="shared" si="27"/>
        <v>18.80637114</v>
      </c>
      <c r="BM650" s="19">
        <v>13.0</v>
      </c>
      <c r="BN650" s="19">
        <v>8.0</v>
      </c>
      <c r="BO650" s="26">
        <v>164.0</v>
      </c>
      <c r="BP650" s="26">
        <v>117.0</v>
      </c>
      <c r="BQ650" s="19">
        <v>64.0</v>
      </c>
      <c r="BR650" s="19">
        <v>45.0</v>
      </c>
      <c r="BS650" s="19">
        <v>96.0</v>
      </c>
      <c r="BT650" s="19">
        <v>69.0</v>
      </c>
      <c r="BU650" s="19">
        <v>181.0</v>
      </c>
      <c r="BV650" s="19">
        <v>103.0</v>
      </c>
      <c r="BW650" s="13">
        <f t="shared" si="28"/>
        <v>0.6373239437</v>
      </c>
      <c r="BX650" s="14">
        <v>10.57</v>
      </c>
      <c r="BY650" s="29">
        <f t="shared" si="29"/>
        <v>13.48331619</v>
      </c>
      <c r="BZ650" s="18">
        <f t="shared" si="30"/>
        <v>2.796222968</v>
      </c>
      <c r="CA650" s="18">
        <f t="shared" si="31"/>
        <v>2.138288152</v>
      </c>
      <c r="CB650" s="14">
        <f t="shared" si="32"/>
        <v>32.40328968</v>
      </c>
      <c r="CC650" s="14">
        <f t="shared" si="33"/>
        <v>28.7298203</v>
      </c>
      <c r="CD650" s="14">
        <f t="shared" si="34"/>
        <v>59.15930553</v>
      </c>
      <c r="CE650" s="14">
        <f t="shared" si="35"/>
        <v>51.20925984</v>
      </c>
      <c r="CF650" s="14">
        <f t="shared" si="36"/>
        <v>10.85632545</v>
      </c>
      <c r="CG650" s="7">
        <v>1094.333333</v>
      </c>
      <c r="CH650" s="7">
        <v>51.0</v>
      </c>
      <c r="CI650" s="7">
        <v>39.0</v>
      </c>
      <c r="CJ650" s="26">
        <v>540.0</v>
      </c>
      <c r="CK650" s="7">
        <v>485.0</v>
      </c>
      <c r="CL650" s="7">
        <v>203.0</v>
      </c>
      <c r="CM650" s="7">
        <v>173.0</v>
      </c>
      <c r="CN650" s="7">
        <v>285.0</v>
      </c>
      <c r="CO650" s="7">
        <v>237.0</v>
      </c>
      <c r="CP650" s="19">
        <v>2.0</v>
      </c>
      <c r="CQ650" s="19">
        <v>1.0</v>
      </c>
      <c r="CR650" s="26">
        <f t="shared" si="37"/>
        <v>-1</v>
      </c>
      <c r="CS650" s="18">
        <f t="shared" si="38"/>
        <v>0.3798670465</v>
      </c>
      <c r="CT650" s="18">
        <f t="shared" si="39"/>
        <v>0.1899335233</v>
      </c>
      <c r="CU650" s="18">
        <f t="shared" si="40"/>
        <v>-0.1899335233</v>
      </c>
      <c r="CV650" s="30">
        <v>16.0</v>
      </c>
      <c r="CW650" s="30">
        <v>8.57</v>
      </c>
      <c r="CX650" s="30">
        <v>10.17</v>
      </c>
      <c r="CY650" s="30">
        <v>19.26</v>
      </c>
      <c r="CZ650" s="30">
        <v>12.46</v>
      </c>
      <c r="DA650" s="30">
        <v>11.73</v>
      </c>
      <c r="DB650" s="7">
        <v>0.0</v>
      </c>
      <c r="DC650" s="7">
        <v>0.0</v>
      </c>
      <c r="DD650" s="13" t="str">
        <f t="shared" si="41"/>
        <v> </v>
      </c>
      <c r="DE650" s="7">
        <v>0.0</v>
      </c>
      <c r="DF650" s="7">
        <v>0.0</v>
      </c>
      <c r="DG650" s="7">
        <v>0.0</v>
      </c>
      <c r="DH650" s="7">
        <v>0.0</v>
      </c>
      <c r="DI650" s="7">
        <v>0.0</v>
      </c>
      <c r="DJ650" s="8" t="s">
        <v>4964</v>
      </c>
      <c r="DK650" s="7" t="s">
        <v>4965</v>
      </c>
    </row>
    <row r="651" ht="12.75" customHeight="1">
      <c r="A651" s="7" t="s">
        <v>1095</v>
      </c>
      <c r="B651" s="7" t="s">
        <v>2847</v>
      </c>
      <c r="C651" s="8" t="s">
        <v>305</v>
      </c>
      <c r="D651" s="9" t="s">
        <v>260</v>
      </c>
      <c r="E651" s="7">
        <v>62.0</v>
      </c>
      <c r="F651" s="7">
        <v>6.0</v>
      </c>
      <c r="G651" s="7">
        <v>11.0</v>
      </c>
      <c r="H651" s="24">
        <f t="shared" si="1"/>
        <v>17</v>
      </c>
      <c r="I651" s="25">
        <f t="shared" si="2"/>
        <v>1.498310728</v>
      </c>
      <c r="J651" s="19">
        <v>6.0</v>
      </c>
      <c r="K651" s="19">
        <v>6.0</v>
      </c>
      <c r="L651" s="19">
        <v>5.0</v>
      </c>
      <c r="M651" s="19">
        <v>78.0</v>
      </c>
      <c r="N651" s="19">
        <v>26.0</v>
      </c>
      <c r="O651" s="19">
        <v>39.0</v>
      </c>
      <c r="P651" s="19">
        <v>91.0</v>
      </c>
      <c r="Q651" s="10">
        <f t="shared" si="3"/>
        <v>0.07692307692</v>
      </c>
      <c r="R651" s="10">
        <f t="shared" si="4"/>
        <v>0.04195804196</v>
      </c>
      <c r="S651" s="7">
        <v>40846.0</v>
      </c>
      <c r="T651" s="14">
        <f t="shared" si="5"/>
        <v>10.98010753</v>
      </c>
      <c r="U651" s="14">
        <v>676.17</v>
      </c>
      <c r="V651" s="14">
        <f t="shared" si="6"/>
        <v>10.90596774</v>
      </c>
      <c r="W651" s="14">
        <v>2344.23</v>
      </c>
      <c r="X651" s="14">
        <f t="shared" si="7"/>
        <v>37.81016129</v>
      </c>
      <c r="Y651" s="13">
        <f t="shared" si="8"/>
        <v>0.2238676996</v>
      </c>
      <c r="Z651" s="12">
        <f t="shared" si="9"/>
        <v>70.13793103</v>
      </c>
      <c r="AA651" s="19">
        <v>14.0</v>
      </c>
      <c r="AB651" s="19">
        <v>23.0</v>
      </c>
      <c r="AC651" s="19">
        <v>58.0</v>
      </c>
      <c r="AD651" s="19">
        <v>24.0</v>
      </c>
      <c r="AE651" s="19">
        <v>18.0</v>
      </c>
      <c r="AF651" s="10">
        <f t="shared" si="10"/>
        <v>0.2068965517</v>
      </c>
      <c r="AG651" s="10">
        <f t="shared" si="11"/>
        <v>0.3793103448</v>
      </c>
      <c r="AH651" s="10">
        <f t="shared" si="12"/>
        <v>0.5862068966</v>
      </c>
      <c r="AI651" s="19">
        <v>171.0</v>
      </c>
      <c r="AJ651" s="13">
        <f t="shared" si="13"/>
        <v>0.3131868132</v>
      </c>
      <c r="AK651" s="19">
        <v>177.0</v>
      </c>
      <c r="AL651" s="13">
        <f t="shared" si="14"/>
        <v>0.3241758242</v>
      </c>
      <c r="AM651" s="19">
        <v>198.0</v>
      </c>
      <c r="AN651" s="13">
        <f t="shared" si="15"/>
        <v>0.3626373626</v>
      </c>
      <c r="AO651" s="13">
        <f t="shared" si="16"/>
        <v>0.4913793103</v>
      </c>
      <c r="AP651" s="8">
        <v>7.0</v>
      </c>
      <c r="AQ651" s="14">
        <v>-0.01</v>
      </c>
      <c r="AR651" s="19">
        <v>16.86</v>
      </c>
      <c r="AS651" s="26">
        <v>11.0</v>
      </c>
      <c r="AT651" s="27">
        <v>-0.47600000000000003</v>
      </c>
      <c r="AU651" s="8">
        <v>11.0</v>
      </c>
      <c r="AV651" s="27">
        <v>-0.341</v>
      </c>
      <c r="AW651" s="19">
        <v>49.76</v>
      </c>
      <c r="AX651" s="19">
        <v>17.27</v>
      </c>
      <c r="AY651" s="27">
        <v>1.348</v>
      </c>
      <c r="AZ651" s="27">
        <v>-3.5220000000000002</v>
      </c>
      <c r="BA651" s="19">
        <v>48.79</v>
      </c>
      <c r="BB651" s="13">
        <f t="shared" si="17"/>
        <v>0.08554572271</v>
      </c>
      <c r="BC651" s="28">
        <f t="shared" si="18"/>
        <v>0.9376854599</v>
      </c>
      <c r="BD651" s="26">
        <f t="shared" si="19"/>
        <v>1023.231183</v>
      </c>
      <c r="BE651" s="13">
        <f t="shared" si="20"/>
        <v>0.02323118265</v>
      </c>
      <c r="BF651" s="18">
        <f t="shared" si="21"/>
        <v>2.573317361</v>
      </c>
      <c r="BG651" s="18">
        <f t="shared" si="22"/>
        <v>1.86343671</v>
      </c>
      <c r="BH651" s="14">
        <f t="shared" si="23"/>
        <v>30.0811926</v>
      </c>
      <c r="BI651" s="14">
        <f t="shared" si="24"/>
        <v>29.90372244</v>
      </c>
      <c r="BJ651" s="14">
        <f t="shared" si="25"/>
        <v>55.90310129</v>
      </c>
      <c r="BK651" s="14">
        <f t="shared" si="26"/>
        <v>56.52424686</v>
      </c>
      <c r="BL651" s="14">
        <f t="shared" si="27"/>
        <v>-0.6211455699</v>
      </c>
      <c r="BM651" s="19">
        <v>29.0</v>
      </c>
      <c r="BN651" s="19">
        <v>21.0</v>
      </c>
      <c r="BO651" s="26">
        <v>310.0</v>
      </c>
      <c r="BP651" s="26">
        <v>316.0</v>
      </c>
      <c r="BQ651" s="19">
        <v>119.0</v>
      </c>
      <c r="BR651" s="19">
        <v>127.0</v>
      </c>
      <c r="BS651" s="19">
        <v>172.0</v>
      </c>
      <c r="BT651" s="19">
        <v>173.0</v>
      </c>
      <c r="BU651" s="19">
        <v>311.0</v>
      </c>
      <c r="BV651" s="19">
        <v>293.0</v>
      </c>
      <c r="BW651" s="13">
        <f t="shared" si="28"/>
        <v>0.5149006623</v>
      </c>
      <c r="BX651" s="14">
        <v>5.17</v>
      </c>
      <c r="BY651" s="29">
        <f t="shared" si="29"/>
        <v>2.676750982</v>
      </c>
      <c r="BZ651" s="18">
        <f t="shared" si="30"/>
        <v>2.264063508</v>
      </c>
      <c r="CA651" s="18">
        <f t="shared" si="31"/>
        <v>2.383224746</v>
      </c>
      <c r="CB651" s="14">
        <f t="shared" si="32"/>
        <v>27.62554684</v>
      </c>
      <c r="CC651" s="14">
        <f t="shared" si="33"/>
        <v>30.76345942</v>
      </c>
      <c r="CD651" s="14">
        <f t="shared" si="34"/>
        <v>52.98703018</v>
      </c>
      <c r="CE651" s="14">
        <f t="shared" si="35"/>
        <v>57.47543678</v>
      </c>
      <c r="CF651" s="14">
        <f t="shared" si="36"/>
        <v>3.867261034</v>
      </c>
      <c r="CG651" s="7">
        <v>3021.116667</v>
      </c>
      <c r="CH651" s="7">
        <v>114.0</v>
      </c>
      <c r="CI651" s="7">
        <v>120.0</v>
      </c>
      <c r="CJ651" s="26">
        <v>1277.0</v>
      </c>
      <c r="CK651" s="7">
        <v>1429.0</v>
      </c>
      <c r="CL651" s="7">
        <v>547.0</v>
      </c>
      <c r="CM651" s="7">
        <v>590.0</v>
      </c>
      <c r="CN651" s="7">
        <v>730.0</v>
      </c>
      <c r="CO651" s="7">
        <v>755.0</v>
      </c>
      <c r="CP651" s="19">
        <v>5.0</v>
      </c>
      <c r="CQ651" s="19">
        <v>13.0</v>
      </c>
      <c r="CR651" s="26">
        <f t="shared" si="37"/>
        <v>8</v>
      </c>
      <c r="CS651" s="18">
        <f t="shared" si="38"/>
        <v>0.4406796259</v>
      </c>
      <c r="CT651" s="18">
        <f t="shared" si="39"/>
        <v>1.145767027</v>
      </c>
      <c r="CU651" s="18">
        <f t="shared" si="40"/>
        <v>0.7050874015</v>
      </c>
      <c r="CV651" s="30">
        <v>25.15</v>
      </c>
      <c r="CW651" s="30">
        <v>26.53</v>
      </c>
      <c r="CX651" s="30">
        <v>34.16</v>
      </c>
      <c r="CY651" s="30">
        <v>24.1</v>
      </c>
      <c r="CZ651" s="30">
        <v>23.88</v>
      </c>
      <c r="DA651" s="30">
        <v>26.83</v>
      </c>
      <c r="DB651" s="7">
        <v>2.0</v>
      </c>
      <c r="DC651" s="7">
        <v>1.0</v>
      </c>
      <c r="DD651" s="13">
        <f t="shared" si="41"/>
        <v>0.6666666667</v>
      </c>
      <c r="DE651" s="7">
        <v>0.0</v>
      </c>
      <c r="DF651" s="7">
        <v>1.0</v>
      </c>
      <c r="DG651" s="7">
        <v>1.0</v>
      </c>
      <c r="DH651" s="7">
        <v>0.0</v>
      </c>
      <c r="DI651" s="7">
        <v>1.0</v>
      </c>
      <c r="DJ651" s="8" t="s">
        <v>4966</v>
      </c>
      <c r="DK651" s="7" t="s">
        <v>4967</v>
      </c>
    </row>
    <row r="652" ht="12.75" customHeight="1">
      <c r="A652" s="7" t="s">
        <v>1659</v>
      </c>
      <c r="B652" s="7" t="s">
        <v>2851</v>
      </c>
      <c r="C652" s="7" t="s">
        <v>447</v>
      </c>
      <c r="D652" s="9" t="s">
        <v>174</v>
      </c>
      <c r="E652" s="7">
        <v>54.0</v>
      </c>
      <c r="F652" s="7">
        <v>0.0</v>
      </c>
      <c r="G652" s="7">
        <v>2.0</v>
      </c>
      <c r="H652" s="24">
        <f t="shared" si="1"/>
        <v>2</v>
      </c>
      <c r="I652" s="25">
        <f t="shared" si="2"/>
        <v>0.2198137689</v>
      </c>
      <c r="J652" s="19">
        <v>0.0</v>
      </c>
      <c r="K652" s="19">
        <v>0.0</v>
      </c>
      <c r="L652" s="19">
        <v>2.0</v>
      </c>
      <c r="M652" s="19">
        <v>18.0</v>
      </c>
      <c r="N652" s="19">
        <v>8.0</v>
      </c>
      <c r="O652" s="19">
        <v>16.0</v>
      </c>
      <c r="P652" s="19">
        <v>11.0</v>
      </c>
      <c r="Q652" s="10">
        <f t="shared" si="3"/>
        <v>0</v>
      </c>
      <c r="R652" s="10">
        <f t="shared" si="4"/>
        <v>0</v>
      </c>
      <c r="S652" s="7">
        <v>32755.0</v>
      </c>
      <c r="T652" s="14">
        <f t="shared" si="5"/>
        <v>10.1095679</v>
      </c>
      <c r="U652" s="14">
        <v>546.98</v>
      </c>
      <c r="V652" s="14">
        <f t="shared" si="6"/>
        <v>10.12925926</v>
      </c>
      <c r="W652" s="14">
        <v>2067.67</v>
      </c>
      <c r="X652" s="14">
        <f t="shared" si="7"/>
        <v>38.29018519</v>
      </c>
      <c r="Y652" s="13">
        <f t="shared" si="8"/>
        <v>0.2091981718</v>
      </c>
      <c r="Z652" s="12">
        <f t="shared" si="9"/>
        <v>0</v>
      </c>
      <c r="AA652" s="19">
        <v>59.0</v>
      </c>
      <c r="AB652" s="19">
        <v>33.0</v>
      </c>
      <c r="AC652" s="19">
        <v>64.0</v>
      </c>
      <c r="AD652" s="19">
        <v>14.0</v>
      </c>
      <c r="AE652" s="19">
        <v>3.0</v>
      </c>
      <c r="AF652" s="10">
        <f t="shared" si="10"/>
        <v>0</v>
      </c>
      <c r="AG652" s="10">
        <f t="shared" si="11"/>
        <v>0.1666666667</v>
      </c>
      <c r="AH652" s="10">
        <f t="shared" si="12"/>
        <v>0.1666666667</v>
      </c>
      <c r="AI652" s="19">
        <v>103.0</v>
      </c>
      <c r="AJ652" s="13">
        <f t="shared" si="13"/>
        <v>0.2384259259</v>
      </c>
      <c r="AK652" s="19">
        <v>164.0</v>
      </c>
      <c r="AL652" s="13">
        <f t="shared" si="14"/>
        <v>0.3796296296</v>
      </c>
      <c r="AM652" s="19">
        <v>165.0</v>
      </c>
      <c r="AN652" s="13">
        <f t="shared" si="15"/>
        <v>0.3819444444</v>
      </c>
      <c r="AO652" s="13">
        <f t="shared" si="16"/>
        <v>0.3857677903</v>
      </c>
      <c r="AP652" s="8">
        <v>1.0</v>
      </c>
      <c r="AQ652" s="14">
        <v>-14.56</v>
      </c>
      <c r="AR652" s="19">
        <v>7.7</v>
      </c>
      <c r="AS652" s="26">
        <v>8.0</v>
      </c>
      <c r="AT652" s="27">
        <v>-0.624</v>
      </c>
      <c r="AU652" s="8">
        <v>7.0</v>
      </c>
      <c r="AV652" s="27">
        <v>0.12</v>
      </c>
      <c r="AW652" s="19">
        <v>50.4</v>
      </c>
      <c r="AX652" s="19">
        <v>7.46</v>
      </c>
      <c r="AY652" s="27">
        <v>-2.3890000000000002</v>
      </c>
      <c r="AZ652" s="27">
        <v>-6.522</v>
      </c>
      <c r="BA652" s="19">
        <v>48.15</v>
      </c>
      <c r="BB652" s="13">
        <f t="shared" si="17"/>
        <v>0.05084745763</v>
      </c>
      <c r="BC652" s="28">
        <f t="shared" si="18"/>
        <v>0.9383259912</v>
      </c>
      <c r="BD652" s="26">
        <f t="shared" si="19"/>
        <v>989.1734488</v>
      </c>
      <c r="BE652" s="13">
        <f t="shared" si="20"/>
        <v>-0.01082655118</v>
      </c>
      <c r="BF652" s="18">
        <f t="shared" si="21"/>
        <v>1.316318695</v>
      </c>
      <c r="BG652" s="18">
        <f t="shared" si="22"/>
        <v>1.535705145</v>
      </c>
      <c r="BH652" s="14">
        <f t="shared" si="23"/>
        <v>25.88760101</v>
      </c>
      <c r="BI652" s="14">
        <f t="shared" si="24"/>
        <v>24.90036199</v>
      </c>
      <c r="BJ652" s="14">
        <f t="shared" si="25"/>
        <v>45.96146111</v>
      </c>
      <c r="BK652" s="14">
        <f t="shared" si="26"/>
        <v>55.39507843</v>
      </c>
      <c r="BL652" s="14">
        <f t="shared" si="27"/>
        <v>-9.433617317</v>
      </c>
      <c r="BM652" s="19">
        <v>12.0</v>
      </c>
      <c r="BN652" s="19">
        <v>14.0</v>
      </c>
      <c r="BO652" s="26">
        <v>224.0</v>
      </c>
      <c r="BP652" s="26">
        <v>213.0</v>
      </c>
      <c r="BQ652" s="19">
        <v>80.0</v>
      </c>
      <c r="BR652" s="19">
        <v>120.0</v>
      </c>
      <c r="BS652" s="19">
        <v>103.0</v>
      </c>
      <c r="BT652" s="19">
        <v>158.0</v>
      </c>
      <c r="BU652" s="19">
        <v>189.0</v>
      </c>
      <c r="BV652" s="19">
        <v>233.0</v>
      </c>
      <c r="BW652" s="13">
        <f t="shared" si="28"/>
        <v>0.4478672986</v>
      </c>
      <c r="BX652" s="14">
        <v>-3.62</v>
      </c>
      <c r="BY652" s="29">
        <f t="shared" si="29"/>
        <v>-0.1400442832</v>
      </c>
      <c r="BZ652" s="18">
        <f t="shared" si="30"/>
        <v>2.055674518</v>
      </c>
      <c r="CA652" s="18">
        <f t="shared" si="31"/>
        <v>1.985594705</v>
      </c>
      <c r="CB652" s="14">
        <f t="shared" si="32"/>
        <v>27.68152618</v>
      </c>
      <c r="CC652" s="14">
        <f t="shared" si="33"/>
        <v>27.37784699</v>
      </c>
      <c r="CD652" s="14">
        <f t="shared" si="34"/>
        <v>51.01810395</v>
      </c>
      <c r="CE652" s="14">
        <f t="shared" si="35"/>
        <v>54.24177536</v>
      </c>
      <c r="CF652" s="14">
        <f t="shared" si="36"/>
        <v>-6.209945913</v>
      </c>
      <c r="CG652" s="7">
        <v>2568.5</v>
      </c>
      <c r="CH652" s="7">
        <v>88.0</v>
      </c>
      <c r="CI652" s="7">
        <v>85.0</v>
      </c>
      <c r="CJ652" s="26">
        <v>1097.0</v>
      </c>
      <c r="CK652" s="7">
        <v>1087.0</v>
      </c>
      <c r="CL652" s="7">
        <v>461.0</v>
      </c>
      <c r="CM652" s="7">
        <v>504.0</v>
      </c>
      <c r="CN652" s="7">
        <v>538.0</v>
      </c>
      <c r="CO652" s="7">
        <v>646.0</v>
      </c>
      <c r="CP652" s="19">
        <v>9.0</v>
      </c>
      <c r="CQ652" s="19">
        <v>3.0</v>
      </c>
      <c r="CR652" s="26">
        <f t="shared" si="37"/>
        <v>-6</v>
      </c>
      <c r="CS652" s="18">
        <f t="shared" si="38"/>
        <v>0.98916196</v>
      </c>
      <c r="CT652" s="18">
        <f t="shared" si="39"/>
        <v>0.3297206533</v>
      </c>
      <c r="CU652" s="18">
        <f t="shared" si="40"/>
        <v>-0.6594413067</v>
      </c>
      <c r="CV652" s="30">
        <v>17.24</v>
      </c>
      <c r="CW652" s="30">
        <v>18.28</v>
      </c>
      <c r="CX652" s="30">
        <v>21.14</v>
      </c>
      <c r="CY652" s="30">
        <v>20.89</v>
      </c>
      <c r="CZ652" s="30">
        <v>17.01</v>
      </c>
      <c r="DA652" s="30">
        <v>20.8</v>
      </c>
      <c r="DB652" s="7">
        <v>0.0</v>
      </c>
      <c r="DC652" s="7">
        <v>0.0</v>
      </c>
      <c r="DD652" s="13" t="str">
        <f t="shared" si="41"/>
        <v> </v>
      </c>
      <c r="DE652" s="7">
        <v>0.0</v>
      </c>
      <c r="DF652" s="7">
        <v>0.0</v>
      </c>
      <c r="DG652" s="7">
        <v>0.0</v>
      </c>
      <c r="DH652" s="7">
        <v>0.0</v>
      </c>
      <c r="DI652" s="7">
        <v>0.0</v>
      </c>
      <c r="DJ652" s="8" t="s">
        <v>4968</v>
      </c>
      <c r="DK652" s="7" t="s">
        <v>4969</v>
      </c>
    </row>
    <row r="653" ht="12.75" customHeight="1">
      <c r="A653" s="7" t="s">
        <v>2855</v>
      </c>
      <c r="B653" s="7" t="s">
        <v>2856</v>
      </c>
      <c r="C653" s="8" t="s">
        <v>182</v>
      </c>
      <c r="D653" s="9" t="s">
        <v>174</v>
      </c>
      <c r="E653" s="7">
        <v>64.0</v>
      </c>
      <c r="F653" s="7">
        <v>3.0</v>
      </c>
      <c r="G653" s="7">
        <v>6.0</v>
      </c>
      <c r="H653" s="24">
        <f t="shared" si="1"/>
        <v>9</v>
      </c>
      <c r="I653" s="25">
        <f t="shared" si="2"/>
        <v>0.5682316421</v>
      </c>
      <c r="J653" s="19">
        <v>2.0</v>
      </c>
      <c r="K653" s="19">
        <v>3.0</v>
      </c>
      <c r="L653" s="19">
        <v>3.0</v>
      </c>
      <c r="M653" s="19">
        <v>64.0</v>
      </c>
      <c r="N653" s="19">
        <v>22.0</v>
      </c>
      <c r="O653" s="19">
        <v>59.0</v>
      </c>
      <c r="P653" s="19">
        <v>22.0</v>
      </c>
      <c r="Q653" s="10">
        <f t="shared" si="3"/>
        <v>0.046875</v>
      </c>
      <c r="R653" s="10">
        <f t="shared" si="4"/>
        <v>0.02068965517</v>
      </c>
      <c r="S653" s="7">
        <v>57019.0</v>
      </c>
      <c r="T653" s="14">
        <f t="shared" si="5"/>
        <v>14.84869792</v>
      </c>
      <c r="U653" s="14">
        <v>939.73</v>
      </c>
      <c r="V653" s="14">
        <f t="shared" si="6"/>
        <v>14.68328125</v>
      </c>
      <c r="W653" s="14">
        <v>2118.71</v>
      </c>
      <c r="X653" s="14">
        <f t="shared" si="7"/>
        <v>33.10484375</v>
      </c>
      <c r="Y653" s="13">
        <f t="shared" si="8"/>
        <v>0.3072579485</v>
      </c>
      <c r="Z653" s="12">
        <f t="shared" si="9"/>
        <v>41.80645161</v>
      </c>
      <c r="AA653" s="19">
        <v>60.0</v>
      </c>
      <c r="AB653" s="19">
        <v>117.0</v>
      </c>
      <c r="AC653" s="19">
        <v>71.0</v>
      </c>
      <c r="AD653" s="19">
        <v>23.0</v>
      </c>
      <c r="AE653" s="19">
        <v>6.0</v>
      </c>
      <c r="AF653" s="10">
        <f t="shared" si="10"/>
        <v>0.06451612903</v>
      </c>
      <c r="AG653" s="10">
        <f t="shared" si="11"/>
        <v>0.1935483871</v>
      </c>
      <c r="AH653" s="10">
        <f t="shared" si="12"/>
        <v>0.2580645161</v>
      </c>
      <c r="AI653" s="19">
        <v>305.0</v>
      </c>
      <c r="AJ653" s="13">
        <f t="shared" si="13"/>
        <v>0.3258547009</v>
      </c>
      <c r="AK653" s="19">
        <v>306.0</v>
      </c>
      <c r="AL653" s="13">
        <f t="shared" si="14"/>
        <v>0.3269230769</v>
      </c>
      <c r="AM653" s="19">
        <v>325.0</v>
      </c>
      <c r="AN653" s="13">
        <f t="shared" si="15"/>
        <v>0.3472222222</v>
      </c>
      <c r="AO653" s="13">
        <f t="shared" si="16"/>
        <v>0.4991816694</v>
      </c>
      <c r="AP653" s="8">
        <v>6.0</v>
      </c>
      <c r="AQ653" s="14">
        <v>2.47</v>
      </c>
      <c r="AR653" s="19">
        <v>17.17</v>
      </c>
      <c r="AS653" s="26">
        <v>7.0</v>
      </c>
      <c r="AT653" s="27">
        <v>-0.011</v>
      </c>
      <c r="AU653" s="8">
        <v>6.0</v>
      </c>
      <c r="AV653" s="27">
        <v>-0.47300000000000003</v>
      </c>
      <c r="AW653" s="19">
        <v>49.69</v>
      </c>
      <c r="AX653" s="19">
        <v>16.23</v>
      </c>
      <c r="AY653" s="27">
        <v>0.645</v>
      </c>
      <c r="AZ653" s="27">
        <v>-4.785</v>
      </c>
      <c r="BA653" s="19">
        <v>48.39</v>
      </c>
      <c r="BB653" s="13">
        <f t="shared" si="17"/>
        <v>0.07175925926</v>
      </c>
      <c r="BC653" s="28">
        <f t="shared" si="18"/>
        <v>0.9092970522</v>
      </c>
      <c r="BD653" s="26">
        <f t="shared" si="19"/>
        <v>981.0563114</v>
      </c>
      <c r="BE653" s="13">
        <f t="shared" si="20"/>
        <v>-0.01894368859</v>
      </c>
      <c r="BF653" s="18">
        <f t="shared" si="21"/>
        <v>1.979291924</v>
      </c>
      <c r="BG653" s="18">
        <f t="shared" si="22"/>
        <v>2.553925064</v>
      </c>
      <c r="BH653" s="14">
        <f t="shared" si="23"/>
        <v>27.58239069</v>
      </c>
      <c r="BI653" s="14">
        <f t="shared" si="24"/>
        <v>28.15702383</v>
      </c>
      <c r="BJ653" s="14">
        <f t="shared" si="25"/>
        <v>50.37617188</v>
      </c>
      <c r="BK653" s="14">
        <f t="shared" si="26"/>
        <v>52.1000713</v>
      </c>
      <c r="BL653" s="14">
        <f t="shared" si="27"/>
        <v>-1.723899418</v>
      </c>
      <c r="BM653" s="19">
        <v>31.0</v>
      </c>
      <c r="BN653" s="19">
        <v>40.0</v>
      </c>
      <c r="BO653" s="26">
        <v>401.0</v>
      </c>
      <c r="BP653" s="26">
        <v>401.0</v>
      </c>
      <c r="BQ653" s="19">
        <v>170.0</v>
      </c>
      <c r="BR653" s="19">
        <v>163.0</v>
      </c>
      <c r="BS653" s="19">
        <v>187.0</v>
      </c>
      <c r="BT653" s="19">
        <v>212.0</v>
      </c>
      <c r="BU653" s="19">
        <v>379.0</v>
      </c>
      <c r="BV653" s="19">
        <v>370.0</v>
      </c>
      <c r="BW653" s="13">
        <f t="shared" si="28"/>
        <v>0.5060080107</v>
      </c>
      <c r="BX653" s="14">
        <v>0.99</v>
      </c>
      <c r="BY653" s="29">
        <f t="shared" si="29"/>
        <v>2.517740517</v>
      </c>
      <c r="BZ653" s="18">
        <f t="shared" si="30"/>
        <v>2.393825761</v>
      </c>
      <c r="CA653" s="18">
        <f t="shared" si="31"/>
        <v>2.550797942</v>
      </c>
      <c r="CB653" s="14">
        <f t="shared" si="32"/>
        <v>29.17720415</v>
      </c>
      <c r="CC653" s="14">
        <f t="shared" si="33"/>
        <v>30.19752332</v>
      </c>
      <c r="CD653" s="14">
        <f t="shared" si="34"/>
        <v>53.25281241</v>
      </c>
      <c r="CE653" s="14">
        <f t="shared" si="35"/>
        <v>56.68657887</v>
      </c>
      <c r="CF653" s="14">
        <f t="shared" si="36"/>
        <v>1.709867042</v>
      </c>
      <c r="CG653" s="7">
        <v>3057.866667</v>
      </c>
      <c r="CH653" s="7">
        <v>122.0</v>
      </c>
      <c r="CI653" s="7">
        <v>130.0</v>
      </c>
      <c r="CJ653" s="26">
        <v>1365.0</v>
      </c>
      <c r="CK653" s="7">
        <v>1409.0</v>
      </c>
      <c r="CL653" s="7">
        <v>545.0</v>
      </c>
      <c r="CM653" s="7">
        <v>584.0</v>
      </c>
      <c r="CN653" s="7">
        <v>682.0</v>
      </c>
      <c r="CO653" s="7">
        <v>766.0</v>
      </c>
      <c r="CP653" s="19">
        <v>23.0</v>
      </c>
      <c r="CQ653" s="19">
        <v>1.0</v>
      </c>
      <c r="CR653" s="26">
        <f t="shared" si="37"/>
        <v>-22</v>
      </c>
      <c r="CS653" s="18">
        <f t="shared" si="38"/>
        <v>1.45214753</v>
      </c>
      <c r="CT653" s="18">
        <f t="shared" si="39"/>
        <v>0.06313684912</v>
      </c>
      <c r="CU653" s="18">
        <f t="shared" si="40"/>
        <v>-1.389010681</v>
      </c>
      <c r="CV653" s="30">
        <v>33.92</v>
      </c>
      <c r="CW653" s="30">
        <v>33.39</v>
      </c>
      <c r="CX653" s="30">
        <v>44.17</v>
      </c>
      <c r="CY653" s="30">
        <v>71.45</v>
      </c>
      <c r="CZ653" s="30">
        <v>45.89</v>
      </c>
      <c r="DA653" s="30">
        <v>39.32</v>
      </c>
      <c r="DB653" s="7">
        <v>0.0</v>
      </c>
      <c r="DC653" s="7">
        <v>1.0</v>
      </c>
      <c r="DD653" s="13">
        <f t="shared" si="41"/>
        <v>0</v>
      </c>
      <c r="DE653" s="7">
        <v>0.01</v>
      </c>
      <c r="DF653" s="7">
        <v>-0.76</v>
      </c>
      <c r="DG653" s="7">
        <v>0.0</v>
      </c>
      <c r="DH653" s="7">
        <v>0.0</v>
      </c>
      <c r="DI653" s="7">
        <v>1.0</v>
      </c>
      <c r="DJ653" s="8" t="s">
        <v>4970</v>
      </c>
      <c r="DK653" s="7" t="s">
        <v>4971</v>
      </c>
    </row>
    <row r="654" ht="12.75" customHeight="1">
      <c r="A654" s="7" t="s">
        <v>532</v>
      </c>
      <c r="B654" s="7" t="s">
        <v>2859</v>
      </c>
      <c r="C654" s="8" t="s">
        <v>297</v>
      </c>
      <c r="D654" s="9" t="s">
        <v>167</v>
      </c>
      <c r="E654" s="7">
        <v>35.0</v>
      </c>
      <c r="F654" s="7">
        <v>1.0</v>
      </c>
      <c r="G654" s="7">
        <v>6.0</v>
      </c>
      <c r="H654" s="24">
        <f t="shared" si="1"/>
        <v>7</v>
      </c>
      <c r="I654" s="25">
        <f t="shared" si="2"/>
        <v>0.9987713527</v>
      </c>
      <c r="J654" s="19">
        <v>1.0</v>
      </c>
      <c r="K654" s="19">
        <v>4.0</v>
      </c>
      <c r="L654" s="19">
        <v>2.0</v>
      </c>
      <c r="M654" s="19">
        <v>16.0</v>
      </c>
      <c r="N654" s="19">
        <v>9.0</v>
      </c>
      <c r="O654" s="19">
        <v>7.0</v>
      </c>
      <c r="P654" s="19">
        <v>21.0</v>
      </c>
      <c r="Q654" s="10">
        <f t="shared" si="3"/>
        <v>0.0625</v>
      </c>
      <c r="R654" s="10">
        <f t="shared" si="4"/>
        <v>0.03125</v>
      </c>
      <c r="S654" s="7">
        <v>25231.0</v>
      </c>
      <c r="T654" s="14">
        <f t="shared" si="5"/>
        <v>12.0147619</v>
      </c>
      <c r="U654" s="14">
        <v>423.98</v>
      </c>
      <c r="V654" s="14">
        <f t="shared" si="6"/>
        <v>12.11371429</v>
      </c>
      <c r="W654" s="14">
        <v>1269.76</v>
      </c>
      <c r="X654" s="14">
        <f t="shared" si="7"/>
        <v>36.27885714</v>
      </c>
      <c r="Y654" s="13">
        <f t="shared" si="8"/>
        <v>0.2503217731</v>
      </c>
      <c r="Z654" s="12">
        <f t="shared" si="9"/>
        <v>80.5</v>
      </c>
      <c r="AA654" s="19">
        <v>14.0</v>
      </c>
      <c r="AB654" s="19">
        <v>40.0</v>
      </c>
      <c r="AC654" s="19">
        <v>22.0</v>
      </c>
      <c r="AD654" s="19">
        <v>14.0</v>
      </c>
      <c r="AE654" s="19">
        <v>4.0</v>
      </c>
      <c r="AF654" s="10">
        <f t="shared" si="10"/>
        <v>0.125</v>
      </c>
      <c r="AG654" s="10">
        <f t="shared" si="11"/>
        <v>0.75</v>
      </c>
      <c r="AH654" s="10">
        <f t="shared" si="12"/>
        <v>0.875</v>
      </c>
      <c r="AI654" s="19">
        <v>109.0</v>
      </c>
      <c r="AJ654" s="13">
        <f t="shared" si="13"/>
        <v>0.3123209169</v>
      </c>
      <c r="AK654" s="19">
        <v>136.0</v>
      </c>
      <c r="AL654" s="13">
        <f t="shared" si="14"/>
        <v>0.3896848138</v>
      </c>
      <c r="AM654" s="19">
        <v>104.0</v>
      </c>
      <c r="AN654" s="13">
        <f t="shared" si="15"/>
        <v>0.2979942693</v>
      </c>
      <c r="AO654" s="13">
        <f t="shared" si="16"/>
        <v>0.4448979592</v>
      </c>
      <c r="AP654" s="8">
        <v>4.0</v>
      </c>
      <c r="AQ654" s="14">
        <v>-3.34</v>
      </c>
      <c r="AR654" s="19">
        <v>16.85</v>
      </c>
      <c r="AS654" s="26">
        <v>17.0</v>
      </c>
      <c r="AT654" s="27">
        <v>-0.313</v>
      </c>
      <c r="AU654" s="8">
        <v>13.0</v>
      </c>
      <c r="AV654" s="27">
        <v>1.461</v>
      </c>
      <c r="AW654" s="19">
        <v>50.46</v>
      </c>
      <c r="AX654" s="19">
        <v>17.24</v>
      </c>
      <c r="AY654" s="27">
        <v>-1.046</v>
      </c>
      <c r="AZ654" s="27">
        <v>-6.364</v>
      </c>
      <c r="BA654" s="19">
        <v>47.93</v>
      </c>
      <c r="BB654" s="13">
        <f t="shared" si="17"/>
        <v>0.04968944099</v>
      </c>
      <c r="BC654" s="28">
        <f t="shared" si="18"/>
        <v>0.9481132075</v>
      </c>
      <c r="BD654" s="26">
        <f t="shared" si="19"/>
        <v>997.8026485</v>
      </c>
      <c r="BE654" s="13">
        <f t="shared" si="20"/>
        <v>-0.002197351459</v>
      </c>
      <c r="BF654" s="18">
        <f t="shared" si="21"/>
        <v>1.132128874</v>
      </c>
      <c r="BG654" s="18">
        <f t="shared" si="22"/>
        <v>1.556677202</v>
      </c>
      <c r="BH654" s="14">
        <f t="shared" si="23"/>
        <v>22.78409359</v>
      </c>
      <c r="BI654" s="14">
        <f t="shared" si="24"/>
        <v>30.00141516</v>
      </c>
      <c r="BJ654" s="14">
        <f t="shared" si="25"/>
        <v>45.14363885</v>
      </c>
      <c r="BK654" s="14">
        <f t="shared" si="26"/>
        <v>56.18189537</v>
      </c>
      <c r="BL654" s="14">
        <f t="shared" si="27"/>
        <v>-11.03825652</v>
      </c>
      <c r="BM654" s="19">
        <v>8.0</v>
      </c>
      <c r="BN654" s="19">
        <v>11.0</v>
      </c>
      <c r="BO654" s="26">
        <v>153.0</v>
      </c>
      <c r="BP654" s="26">
        <v>201.0</v>
      </c>
      <c r="BQ654" s="19">
        <v>71.0</v>
      </c>
      <c r="BR654" s="19">
        <v>88.0</v>
      </c>
      <c r="BS654" s="19">
        <v>87.0</v>
      </c>
      <c r="BT654" s="19">
        <v>97.0</v>
      </c>
      <c r="BU654" s="19">
        <v>152.0</v>
      </c>
      <c r="BV654" s="19">
        <v>209.0</v>
      </c>
      <c r="BW654" s="13">
        <f t="shared" si="28"/>
        <v>0.4210526316</v>
      </c>
      <c r="BX654" s="14">
        <v>0.19</v>
      </c>
      <c r="BY654" s="29">
        <f t="shared" si="29"/>
        <v>-1.980807542</v>
      </c>
      <c r="BZ654" s="18">
        <f t="shared" si="30"/>
        <v>1.812402519</v>
      </c>
      <c r="CA654" s="18">
        <f t="shared" si="31"/>
        <v>1.883477127</v>
      </c>
      <c r="CB654" s="14">
        <f t="shared" si="32"/>
        <v>26.01330674</v>
      </c>
      <c r="CC654" s="14">
        <f t="shared" si="33"/>
        <v>30.70423091</v>
      </c>
      <c r="CD654" s="14">
        <f t="shared" si="34"/>
        <v>46.48279401</v>
      </c>
      <c r="CE654" s="14">
        <f t="shared" si="35"/>
        <v>56.71753765</v>
      </c>
      <c r="CF654" s="14">
        <f t="shared" si="36"/>
        <v>-0.8035128857</v>
      </c>
      <c r="CG654" s="7">
        <v>1688.366667</v>
      </c>
      <c r="CH654" s="7">
        <v>51.0</v>
      </c>
      <c r="CI654" s="7">
        <v>53.0</v>
      </c>
      <c r="CJ654" s="26">
        <v>681.0</v>
      </c>
      <c r="CK654" s="7">
        <v>811.0</v>
      </c>
      <c r="CL654" s="7">
        <v>273.0</v>
      </c>
      <c r="CM654" s="7">
        <v>362.0</v>
      </c>
      <c r="CN654" s="7">
        <v>303.0</v>
      </c>
      <c r="CO654" s="7">
        <v>370.0</v>
      </c>
      <c r="CP654" s="19">
        <v>2.0</v>
      </c>
      <c r="CQ654" s="19">
        <v>2.0</v>
      </c>
      <c r="CR654" s="26">
        <f t="shared" si="37"/>
        <v>0</v>
      </c>
      <c r="CS654" s="18">
        <f t="shared" si="38"/>
        <v>0.2853632436</v>
      </c>
      <c r="CT654" s="18">
        <f t="shared" si="39"/>
        <v>0.2853632436</v>
      </c>
      <c r="CU654" s="18">
        <f t="shared" si="40"/>
        <v>0</v>
      </c>
      <c r="CV654" s="30">
        <v>12.73</v>
      </c>
      <c r="CW654" s="30">
        <v>18.27</v>
      </c>
      <c r="CX654" s="30">
        <v>8.56</v>
      </c>
      <c r="CY654" s="30">
        <v>17.67</v>
      </c>
      <c r="CZ654" s="30">
        <v>12.57</v>
      </c>
      <c r="DA654" s="30">
        <v>20.32</v>
      </c>
      <c r="DB654" s="7">
        <v>6.0</v>
      </c>
      <c r="DC654" s="7">
        <v>5.0</v>
      </c>
      <c r="DD654" s="13">
        <f t="shared" si="41"/>
        <v>0.5454545455</v>
      </c>
      <c r="DE654" s="7">
        <v>-0.01</v>
      </c>
      <c r="DF654" s="7">
        <v>-0.24</v>
      </c>
      <c r="DG654" s="7">
        <v>4.0</v>
      </c>
      <c r="DH654" s="7">
        <v>2.0</v>
      </c>
      <c r="DI654" s="7">
        <v>3.0</v>
      </c>
      <c r="DJ654" s="8" t="s">
        <v>4972</v>
      </c>
      <c r="DK654" s="7" t="s">
        <v>4973</v>
      </c>
    </row>
    <row r="655" ht="12.75" customHeight="1">
      <c r="A655" s="7" t="s">
        <v>339</v>
      </c>
      <c r="B655" s="7" t="s">
        <v>2862</v>
      </c>
      <c r="C655" s="8" t="s">
        <v>542</v>
      </c>
      <c r="D655" s="9" t="s">
        <v>159</v>
      </c>
      <c r="E655" s="7">
        <v>26.0</v>
      </c>
      <c r="F655" s="7">
        <v>2.0</v>
      </c>
      <c r="G655" s="7">
        <v>1.0</v>
      </c>
      <c r="H655" s="24">
        <f t="shared" si="1"/>
        <v>3</v>
      </c>
      <c r="I655" s="25">
        <f t="shared" si="2"/>
        <v>0.639166716</v>
      </c>
      <c r="J655" s="19">
        <v>2.0</v>
      </c>
      <c r="K655" s="19">
        <v>0.0</v>
      </c>
      <c r="L655" s="19">
        <v>1.0</v>
      </c>
      <c r="M655" s="19">
        <v>24.0</v>
      </c>
      <c r="N655" s="19">
        <v>11.0</v>
      </c>
      <c r="O655" s="19">
        <v>13.0</v>
      </c>
      <c r="P655" s="19">
        <v>30.0</v>
      </c>
      <c r="Q655" s="10">
        <f t="shared" si="3"/>
        <v>0.08333333333</v>
      </c>
      <c r="R655" s="10">
        <f t="shared" si="4"/>
        <v>0.04166666667</v>
      </c>
      <c r="S655" s="7">
        <v>16897.0</v>
      </c>
      <c r="T655" s="14">
        <f t="shared" si="5"/>
        <v>10.83141026</v>
      </c>
      <c r="U655" s="14">
        <v>277.43</v>
      </c>
      <c r="V655" s="14">
        <f t="shared" si="6"/>
        <v>10.67038462</v>
      </c>
      <c r="W655" s="14">
        <v>990.83</v>
      </c>
      <c r="X655" s="14">
        <f t="shared" si="7"/>
        <v>38.10884615</v>
      </c>
      <c r="Y655" s="13">
        <f t="shared" si="8"/>
        <v>0.2187485216</v>
      </c>
      <c r="Z655" s="12">
        <f t="shared" si="9"/>
        <v>0</v>
      </c>
      <c r="AA655" s="19">
        <v>9.0</v>
      </c>
      <c r="AB655" s="19">
        <v>18.0</v>
      </c>
      <c r="AC655" s="19">
        <v>21.0</v>
      </c>
      <c r="AD655" s="19">
        <v>5.0</v>
      </c>
      <c r="AE655" s="19">
        <v>6.0</v>
      </c>
      <c r="AF655" s="10">
        <f t="shared" si="10"/>
        <v>0.2857142857</v>
      </c>
      <c r="AG655" s="10">
        <f t="shared" si="11"/>
        <v>0.1428571429</v>
      </c>
      <c r="AH655" s="10">
        <f t="shared" si="12"/>
        <v>0.4285714286</v>
      </c>
      <c r="AI655" s="19">
        <v>83.0</v>
      </c>
      <c r="AJ655" s="13">
        <f t="shared" si="13"/>
        <v>0.3120300752</v>
      </c>
      <c r="AK655" s="19">
        <v>86.0</v>
      </c>
      <c r="AL655" s="13">
        <f t="shared" si="14"/>
        <v>0.3233082707</v>
      </c>
      <c r="AM655" s="19">
        <v>97.0</v>
      </c>
      <c r="AN655" s="13">
        <f t="shared" si="15"/>
        <v>0.3646616541</v>
      </c>
      <c r="AO655" s="13">
        <f t="shared" si="16"/>
        <v>0.4911242604</v>
      </c>
      <c r="AP655" s="8">
        <v>7.0</v>
      </c>
      <c r="AQ655" s="14">
        <v>4.17</v>
      </c>
      <c r="AR655" s="19">
        <v>17.2</v>
      </c>
      <c r="AS655" s="26">
        <v>9.0</v>
      </c>
      <c r="AT655" s="27">
        <v>0.248</v>
      </c>
      <c r="AU655" s="8">
        <v>9.0</v>
      </c>
      <c r="AV655" s="27">
        <v>-0.271</v>
      </c>
      <c r="AW655" s="19">
        <v>49.75</v>
      </c>
      <c r="AX655" s="19">
        <v>17.62</v>
      </c>
      <c r="AY655" s="27">
        <v>-1.09</v>
      </c>
      <c r="AZ655" s="27">
        <v>-6.638</v>
      </c>
      <c r="BA655" s="19">
        <v>48.15</v>
      </c>
      <c r="BB655" s="13">
        <f t="shared" si="17"/>
        <v>0.05737704918</v>
      </c>
      <c r="BC655" s="28">
        <f t="shared" si="18"/>
        <v>0.9450549451</v>
      </c>
      <c r="BD655" s="26">
        <f t="shared" si="19"/>
        <v>1002.431994</v>
      </c>
      <c r="BE655" s="13">
        <f t="shared" si="20"/>
        <v>0.002431994235</v>
      </c>
      <c r="BF655" s="18">
        <f t="shared" si="21"/>
        <v>1.513895397</v>
      </c>
      <c r="BG655" s="18">
        <f t="shared" si="22"/>
        <v>2.16270771</v>
      </c>
      <c r="BH655" s="14">
        <f t="shared" si="23"/>
        <v>26.38503406</v>
      </c>
      <c r="BI655" s="14">
        <f t="shared" si="24"/>
        <v>39.36128032</v>
      </c>
      <c r="BJ655" s="14">
        <f t="shared" si="25"/>
        <v>49.74227733</v>
      </c>
      <c r="BK655" s="14">
        <f t="shared" si="26"/>
        <v>67.26020978</v>
      </c>
      <c r="BL655" s="14">
        <f t="shared" si="27"/>
        <v>-17.51793245</v>
      </c>
      <c r="BM655" s="19">
        <v>7.0</v>
      </c>
      <c r="BN655" s="19">
        <v>10.0</v>
      </c>
      <c r="BO655" s="26">
        <v>115.0</v>
      </c>
      <c r="BP655" s="26">
        <v>172.0</v>
      </c>
      <c r="BQ655" s="19">
        <v>45.0</v>
      </c>
      <c r="BR655" s="19">
        <v>57.0</v>
      </c>
      <c r="BS655" s="19">
        <v>63.0</v>
      </c>
      <c r="BT655" s="19">
        <v>72.0</v>
      </c>
      <c r="BU655" s="19">
        <v>111.0</v>
      </c>
      <c r="BV655" s="19">
        <v>161.0</v>
      </c>
      <c r="BW655" s="13">
        <f t="shared" si="28"/>
        <v>0.4080882353</v>
      </c>
      <c r="BX655" s="14">
        <v>-9.19</v>
      </c>
      <c r="BY655" s="29">
        <f t="shared" si="29"/>
        <v>-11.0279147</v>
      </c>
      <c r="BZ655" s="18">
        <f t="shared" si="30"/>
        <v>2.407932011</v>
      </c>
      <c r="CA655" s="18">
        <f t="shared" si="31"/>
        <v>1.841359773</v>
      </c>
      <c r="CB655" s="14">
        <f t="shared" si="32"/>
        <v>28.28139754</v>
      </c>
      <c r="CC655" s="14">
        <f t="shared" si="33"/>
        <v>31.30311615</v>
      </c>
      <c r="CD655" s="14">
        <f t="shared" si="34"/>
        <v>52.69121813</v>
      </c>
      <c r="CE655" s="14">
        <f t="shared" si="35"/>
        <v>58.64022663</v>
      </c>
      <c r="CF655" s="14">
        <f t="shared" si="36"/>
        <v>-11.56892395</v>
      </c>
      <c r="CG655" s="7">
        <v>1270.8</v>
      </c>
      <c r="CH655" s="7">
        <v>51.0</v>
      </c>
      <c r="CI655" s="7">
        <v>39.0</v>
      </c>
      <c r="CJ655" s="26">
        <v>548.0</v>
      </c>
      <c r="CK655" s="7">
        <v>624.0</v>
      </c>
      <c r="CL655" s="7">
        <v>224.0</v>
      </c>
      <c r="CM655" s="7">
        <v>246.0</v>
      </c>
      <c r="CN655" s="7">
        <v>293.0</v>
      </c>
      <c r="CO655" s="7">
        <v>333.0</v>
      </c>
      <c r="CP655" s="19">
        <v>2.0</v>
      </c>
      <c r="CQ655" s="19">
        <v>1.0</v>
      </c>
      <c r="CR655" s="26">
        <f t="shared" si="37"/>
        <v>-1</v>
      </c>
      <c r="CS655" s="18">
        <f t="shared" si="38"/>
        <v>0.426111144</v>
      </c>
      <c r="CT655" s="18">
        <f t="shared" si="39"/>
        <v>0.213055572</v>
      </c>
      <c r="CU655" s="18">
        <f t="shared" si="40"/>
        <v>-0.213055572</v>
      </c>
      <c r="CV655" s="30">
        <v>9.54</v>
      </c>
      <c r="CW655" s="30">
        <v>14.82</v>
      </c>
      <c r="CX655" s="30">
        <v>14.21</v>
      </c>
      <c r="CY655" s="30">
        <v>8.49</v>
      </c>
      <c r="CZ655" s="30">
        <v>9.42</v>
      </c>
      <c r="DA655" s="30">
        <v>9.83</v>
      </c>
      <c r="DB655" s="7">
        <v>1.0</v>
      </c>
      <c r="DC655" s="7">
        <v>1.0</v>
      </c>
      <c r="DD655" s="13">
        <f t="shared" si="41"/>
        <v>0.5</v>
      </c>
      <c r="DE655" s="7">
        <v>0.01</v>
      </c>
      <c r="DF655" s="7">
        <v>0.24</v>
      </c>
      <c r="DG655" s="7">
        <v>0.0</v>
      </c>
      <c r="DH655" s="7">
        <v>1.0</v>
      </c>
      <c r="DI655" s="7">
        <v>1.0</v>
      </c>
      <c r="DJ655" s="8" t="s">
        <v>4974</v>
      </c>
      <c r="DK655" s="7" t="s">
        <v>4975</v>
      </c>
    </row>
    <row r="656" ht="12.75" customHeight="1">
      <c r="A656" s="7" t="s">
        <v>2863</v>
      </c>
      <c r="B656" s="7" t="s">
        <v>2864</v>
      </c>
      <c r="C656" s="8" t="s">
        <v>136</v>
      </c>
      <c r="D656" s="9" t="s">
        <v>255</v>
      </c>
      <c r="E656" s="7">
        <v>36.0</v>
      </c>
      <c r="F656" s="7">
        <v>5.0</v>
      </c>
      <c r="G656" s="7">
        <v>4.0</v>
      </c>
      <c r="H656" s="24">
        <f t="shared" si="1"/>
        <v>9</v>
      </c>
      <c r="I656" s="25">
        <f t="shared" si="2"/>
        <v>1.528013582</v>
      </c>
      <c r="J656" s="19">
        <v>4.0</v>
      </c>
      <c r="K656" s="19">
        <v>0.0</v>
      </c>
      <c r="L656" s="19">
        <v>2.0</v>
      </c>
      <c r="M656" s="19">
        <v>39.0</v>
      </c>
      <c r="N656" s="19">
        <v>28.0</v>
      </c>
      <c r="O656" s="19">
        <v>21.0</v>
      </c>
      <c r="P656" s="19">
        <v>43.0</v>
      </c>
      <c r="Q656" s="10">
        <f t="shared" si="3"/>
        <v>0.1282051282</v>
      </c>
      <c r="R656" s="10">
        <f t="shared" si="4"/>
        <v>0.05681818182</v>
      </c>
      <c r="S656" s="7">
        <v>21204.0</v>
      </c>
      <c r="T656" s="14">
        <f t="shared" si="5"/>
        <v>9.816666667</v>
      </c>
      <c r="U656" s="14">
        <v>337.71</v>
      </c>
      <c r="V656" s="14">
        <f t="shared" si="6"/>
        <v>9.380833333</v>
      </c>
      <c r="W656" s="14">
        <v>1362.76</v>
      </c>
      <c r="X656" s="14">
        <f t="shared" si="7"/>
        <v>37.85444444</v>
      </c>
      <c r="Y656" s="13">
        <f t="shared" si="8"/>
        <v>0.1985980347</v>
      </c>
      <c r="Z656" s="12">
        <f t="shared" si="9"/>
        <v>0</v>
      </c>
      <c r="AA656" s="19">
        <v>8.0</v>
      </c>
      <c r="AB656" s="19">
        <v>3.0</v>
      </c>
      <c r="AC656" s="19">
        <v>33.0</v>
      </c>
      <c r="AD656" s="19">
        <v>10.0</v>
      </c>
      <c r="AE656" s="19">
        <v>11.0</v>
      </c>
      <c r="AF656" s="10">
        <f t="shared" si="10"/>
        <v>0.4444444444</v>
      </c>
      <c r="AG656" s="10">
        <f t="shared" si="11"/>
        <v>0.2222222222</v>
      </c>
      <c r="AH656" s="10">
        <f t="shared" si="12"/>
        <v>0.6666666667</v>
      </c>
      <c r="AI656" s="19">
        <v>133.0</v>
      </c>
      <c r="AJ656" s="13">
        <f t="shared" si="13"/>
        <v>0.4360655738</v>
      </c>
      <c r="AK656" s="19">
        <v>64.0</v>
      </c>
      <c r="AL656" s="13">
        <f t="shared" si="14"/>
        <v>0.2098360656</v>
      </c>
      <c r="AM656" s="19">
        <v>108.0</v>
      </c>
      <c r="AN656" s="13">
        <f t="shared" si="15"/>
        <v>0.3540983607</v>
      </c>
      <c r="AO656" s="13">
        <f t="shared" si="16"/>
        <v>0.6751269036</v>
      </c>
      <c r="AP656" s="8">
        <v>15.0</v>
      </c>
      <c r="AQ656" s="14">
        <v>15.2</v>
      </c>
      <c r="AR656" s="19">
        <v>16.98</v>
      </c>
      <c r="AS656" s="26">
        <v>12.0</v>
      </c>
      <c r="AT656" s="27">
        <v>0.039</v>
      </c>
      <c r="AU656" s="8">
        <v>12.0</v>
      </c>
      <c r="AV656" s="27">
        <v>0.325</v>
      </c>
      <c r="AW656" s="19">
        <v>50.16</v>
      </c>
      <c r="AX656" s="19">
        <v>17.31</v>
      </c>
      <c r="AY656" s="27">
        <v>1.524</v>
      </c>
      <c r="AZ656" s="27">
        <v>4.127</v>
      </c>
      <c r="BA656" s="19">
        <v>51.76</v>
      </c>
      <c r="BB656" s="13">
        <f t="shared" si="17"/>
        <v>0.05113636364</v>
      </c>
      <c r="BC656" s="28">
        <f t="shared" si="18"/>
        <v>0.9523809524</v>
      </c>
      <c r="BD656" s="26">
        <f t="shared" si="19"/>
        <v>1003.517316</v>
      </c>
      <c r="BE656" s="13">
        <f t="shared" si="20"/>
        <v>0.003517316017</v>
      </c>
      <c r="BF656" s="18">
        <f t="shared" si="21"/>
        <v>1.599005064</v>
      </c>
      <c r="BG656" s="18">
        <f t="shared" si="22"/>
        <v>1.066003376</v>
      </c>
      <c r="BH656" s="14">
        <f t="shared" si="23"/>
        <v>31.26943235</v>
      </c>
      <c r="BI656" s="14">
        <f t="shared" si="24"/>
        <v>22.38607089</v>
      </c>
      <c r="BJ656" s="14">
        <f t="shared" si="25"/>
        <v>58.80785289</v>
      </c>
      <c r="BK656" s="14">
        <f t="shared" si="26"/>
        <v>43.17313671</v>
      </c>
      <c r="BL656" s="14">
        <f t="shared" si="27"/>
        <v>15.63471618</v>
      </c>
      <c r="BM656" s="19">
        <v>9.0</v>
      </c>
      <c r="BN656" s="19">
        <v>6.0</v>
      </c>
      <c r="BO656" s="26">
        <v>167.0</v>
      </c>
      <c r="BP656" s="26">
        <v>120.0</v>
      </c>
      <c r="BQ656" s="19">
        <v>79.0</v>
      </c>
      <c r="BR656" s="19">
        <v>56.0</v>
      </c>
      <c r="BS656" s="19">
        <v>76.0</v>
      </c>
      <c r="BT656" s="19">
        <v>61.0</v>
      </c>
      <c r="BU656" s="19">
        <v>155.0</v>
      </c>
      <c r="BV656" s="19">
        <v>124.0</v>
      </c>
      <c r="BW656" s="13">
        <f t="shared" si="28"/>
        <v>0.5555555556</v>
      </c>
      <c r="BX656" s="14">
        <v>3.54</v>
      </c>
      <c r="BY656" s="29">
        <f t="shared" si="29"/>
        <v>7.539670491</v>
      </c>
      <c r="BZ656" s="18">
        <f t="shared" si="30"/>
        <v>1.935578474</v>
      </c>
      <c r="CA656" s="18">
        <f t="shared" si="31"/>
        <v>1.724424458</v>
      </c>
      <c r="CB656" s="14">
        <f t="shared" si="32"/>
        <v>29.52636981</v>
      </c>
      <c r="CC656" s="14">
        <f t="shared" si="33"/>
        <v>27.20367564</v>
      </c>
      <c r="CD656" s="14">
        <f t="shared" si="34"/>
        <v>52.19023412</v>
      </c>
      <c r="CE656" s="14">
        <f t="shared" si="35"/>
        <v>47.54484578</v>
      </c>
      <c r="CF656" s="14">
        <f t="shared" si="36"/>
        <v>10.98932784</v>
      </c>
      <c r="CG656" s="7">
        <v>1704.916667</v>
      </c>
      <c r="CH656" s="7">
        <v>55.0</v>
      </c>
      <c r="CI656" s="7">
        <v>49.0</v>
      </c>
      <c r="CJ656" s="26">
        <v>784.0</v>
      </c>
      <c r="CK656" s="7">
        <v>724.0</v>
      </c>
      <c r="CL656" s="7">
        <v>298.0</v>
      </c>
      <c r="CM656" s="7">
        <v>304.0</v>
      </c>
      <c r="CN656" s="7">
        <v>346.0</v>
      </c>
      <c r="CO656" s="7">
        <v>274.0</v>
      </c>
      <c r="CP656" s="19">
        <v>4.0</v>
      </c>
      <c r="CQ656" s="19">
        <v>7.0</v>
      </c>
      <c r="CR656" s="26">
        <f t="shared" si="37"/>
        <v>3</v>
      </c>
      <c r="CS656" s="18">
        <f t="shared" si="38"/>
        <v>0.6791171477</v>
      </c>
      <c r="CT656" s="18">
        <f t="shared" si="39"/>
        <v>1.188455008</v>
      </c>
      <c r="CU656" s="18">
        <f t="shared" si="40"/>
        <v>0.5093378608</v>
      </c>
      <c r="CV656" s="30">
        <v>14.67</v>
      </c>
      <c r="CW656" s="30">
        <v>9.55</v>
      </c>
      <c r="CX656" s="30">
        <v>10.08</v>
      </c>
      <c r="CY656" s="30">
        <v>10.17</v>
      </c>
      <c r="CZ656" s="30">
        <v>13.33</v>
      </c>
      <c r="DA656" s="30">
        <v>11.32</v>
      </c>
      <c r="DB656" s="7">
        <v>0.0</v>
      </c>
      <c r="DC656" s="7">
        <v>1.0</v>
      </c>
      <c r="DD656" s="13">
        <f t="shared" si="41"/>
        <v>0</v>
      </c>
      <c r="DE656" s="7">
        <v>-0.01</v>
      </c>
      <c r="DF656" s="7">
        <v>-0.24</v>
      </c>
      <c r="DG656" s="7">
        <v>1.0</v>
      </c>
      <c r="DH656" s="7">
        <v>0.0</v>
      </c>
      <c r="DI656" s="7">
        <v>0.0</v>
      </c>
      <c r="DJ656" s="8" t="s">
        <v>4976</v>
      </c>
      <c r="DK656" s="7" t="s">
        <v>4977</v>
      </c>
    </row>
    <row r="657" ht="12.75" customHeight="1">
      <c r="A657" s="7" t="s">
        <v>732</v>
      </c>
      <c r="B657" s="7" t="s">
        <v>2867</v>
      </c>
      <c r="C657" s="8" t="s">
        <v>305</v>
      </c>
      <c r="D657" s="9" t="s">
        <v>174</v>
      </c>
      <c r="E657" s="7">
        <v>15.0</v>
      </c>
      <c r="F657" s="7">
        <v>2.0</v>
      </c>
      <c r="G657" s="7">
        <v>2.0</v>
      </c>
      <c r="H657" s="24">
        <f t="shared" si="1"/>
        <v>4</v>
      </c>
      <c r="I657" s="25">
        <f t="shared" si="2"/>
        <v>1.128261381</v>
      </c>
      <c r="J657" s="19">
        <v>2.0</v>
      </c>
      <c r="K657" s="19">
        <v>1.0</v>
      </c>
      <c r="L657" s="19">
        <v>1.0</v>
      </c>
      <c r="M657" s="19">
        <v>10.0</v>
      </c>
      <c r="N657" s="19">
        <v>9.0</v>
      </c>
      <c r="O657" s="19">
        <v>11.0</v>
      </c>
      <c r="P657" s="19">
        <v>1.0</v>
      </c>
      <c r="Q657" s="10">
        <f t="shared" si="3"/>
        <v>0.2</v>
      </c>
      <c r="R657" s="10">
        <f t="shared" si="4"/>
        <v>0.06666666667</v>
      </c>
      <c r="S657" s="7">
        <v>12763.0</v>
      </c>
      <c r="T657" s="14">
        <f t="shared" si="5"/>
        <v>14.18111111</v>
      </c>
      <c r="U657" s="14">
        <v>203.98</v>
      </c>
      <c r="V657" s="14">
        <f t="shared" si="6"/>
        <v>13.59866667</v>
      </c>
      <c r="W657" s="14">
        <v>549.28</v>
      </c>
      <c r="X657" s="14">
        <f t="shared" si="7"/>
        <v>36.61866667</v>
      </c>
      <c r="Y657" s="13">
        <f t="shared" si="8"/>
        <v>0.2707962722</v>
      </c>
      <c r="Z657" s="12">
        <f t="shared" si="9"/>
        <v>6.846153846</v>
      </c>
      <c r="AA657" s="19">
        <v>11.0</v>
      </c>
      <c r="AB657" s="19">
        <v>13.0</v>
      </c>
      <c r="AC657" s="19">
        <v>14.0</v>
      </c>
      <c r="AD657" s="19">
        <v>5.0</v>
      </c>
      <c r="AE657" s="19">
        <v>3.0</v>
      </c>
      <c r="AF657" s="10">
        <f t="shared" si="10"/>
        <v>0.1538461538</v>
      </c>
      <c r="AG657" s="10">
        <f t="shared" si="11"/>
        <v>0.1538461538</v>
      </c>
      <c r="AH657" s="10">
        <f t="shared" si="12"/>
        <v>0.3076923077</v>
      </c>
      <c r="AI657" s="19">
        <v>55.0</v>
      </c>
      <c r="AJ657" s="13">
        <f t="shared" si="13"/>
        <v>0.3594771242</v>
      </c>
      <c r="AK657" s="19">
        <v>44.0</v>
      </c>
      <c r="AL657" s="13">
        <f t="shared" si="14"/>
        <v>0.2875816993</v>
      </c>
      <c r="AM657" s="19">
        <v>54.0</v>
      </c>
      <c r="AN657" s="13">
        <f t="shared" si="15"/>
        <v>0.3529411765</v>
      </c>
      <c r="AO657" s="13">
        <f t="shared" si="16"/>
        <v>0.5555555556</v>
      </c>
      <c r="AP657" s="8">
        <v>7.0</v>
      </c>
      <c r="AQ657" s="14">
        <v>13.27</v>
      </c>
      <c r="AR657" s="19">
        <v>16.87</v>
      </c>
      <c r="AS657" s="26">
        <v>8.0</v>
      </c>
      <c r="AT657" s="27">
        <v>0.10200000000000001</v>
      </c>
      <c r="AU657" s="8">
        <v>5.0</v>
      </c>
      <c r="AV657" s="27">
        <v>0.232</v>
      </c>
      <c r="AW657" s="19">
        <v>50.1</v>
      </c>
      <c r="AX657" s="19">
        <v>15.91</v>
      </c>
      <c r="AY657" s="27">
        <v>0.41500000000000004</v>
      </c>
      <c r="AZ657" s="27">
        <v>-1.69</v>
      </c>
      <c r="BA657" s="19">
        <v>49.24</v>
      </c>
      <c r="BB657" s="13">
        <f t="shared" si="17"/>
        <v>0.1460674157</v>
      </c>
      <c r="BC657" s="28">
        <f t="shared" si="18"/>
        <v>0.8979591837</v>
      </c>
      <c r="BD657" s="26">
        <f t="shared" si="19"/>
        <v>1044.026599</v>
      </c>
      <c r="BE657" s="13">
        <f t="shared" si="20"/>
        <v>0.0440265994</v>
      </c>
      <c r="BF657" s="18">
        <f t="shared" si="21"/>
        <v>3.823904304</v>
      </c>
      <c r="BG657" s="18">
        <f t="shared" si="22"/>
        <v>2.941464849</v>
      </c>
      <c r="BH657" s="14">
        <f t="shared" si="23"/>
        <v>26.17903716</v>
      </c>
      <c r="BI657" s="14">
        <f t="shared" si="24"/>
        <v>28.82635553</v>
      </c>
      <c r="BJ657" s="14">
        <f t="shared" si="25"/>
        <v>53.82880675</v>
      </c>
      <c r="BK657" s="14">
        <f t="shared" si="26"/>
        <v>52.35807432</v>
      </c>
      <c r="BL657" s="14">
        <f t="shared" si="27"/>
        <v>1.470732425</v>
      </c>
      <c r="BM657" s="19">
        <v>13.0</v>
      </c>
      <c r="BN657" s="19">
        <v>10.0</v>
      </c>
      <c r="BO657" s="26">
        <v>76.0</v>
      </c>
      <c r="BP657" s="26">
        <v>88.0</v>
      </c>
      <c r="BQ657" s="19">
        <v>46.0</v>
      </c>
      <c r="BR657" s="19">
        <v>34.0</v>
      </c>
      <c r="BS657" s="19">
        <v>48.0</v>
      </c>
      <c r="BT657" s="19">
        <v>46.0</v>
      </c>
      <c r="BU657" s="19">
        <v>88.0</v>
      </c>
      <c r="BV657" s="19">
        <v>89.0</v>
      </c>
      <c r="BW657" s="13">
        <f t="shared" si="28"/>
        <v>0.4971751412</v>
      </c>
      <c r="BX657" s="14">
        <v>5.85</v>
      </c>
      <c r="BY657" s="29">
        <f t="shared" si="29"/>
        <v>1.969399091</v>
      </c>
      <c r="BZ657" s="18">
        <f t="shared" si="30"/>
        <v>2.791006755</v>
      </c>
      <c r="CA657" s="18">
        <f t="shared" si="31"/>
        <v>2.392291504</v>
      </c>
      <c r="CB657" s="14">
        <f t="shared" si="32"/>
        <v>25.43803299</v>
      </c>
      <c r="CC657" s="14">
        <f t="shared" si="33"/>
        <v>30.78081735</v>
      </c>
      <c r="CD657" s="14">
        <f t="shared" si="34"/>
        <v>48.64326058</v>
      </c>
      <c r="CE657" s="14">
        <f t="shared" si="35"/>
        <v>58.45165575</v>
      </c>
      <c r="CF657" s="14">
        <f t="shared" si="36"/>
        <v>11.27912759</v>
      </c>
      <c r="CG657" s="7">
        <v>752.416667</v>
      </c>
      <c r="CH657" s="7">
        <v>35.0</v>
      </c>
      <c r="CI657" s="7">
        <v>30.0</v>
      </c>
      <c r="CJ657" s="26">
        <v>284.0</v>
      </c>
      <c r="CK657" s="7">
        <v>356.0</v>
      </c>
      <c r="CL657" s="7">
        <v>133.0</v>
      </c>
      <c r="CM657" s="7">
        <v>134.0</v>
      </c>
      <c r="CN657" s="7">
        <v>158.0</v>
      </c>
      <c r="CO657" s="7">
        <v>213.0</v>
      </c>
      <c r="CP657" s="19">
        <v>0.0</v>
      </c>
      <c r="CQ657" s="19">
        <v>1.0</v>
      </c>
      <c r="CR657" s="26">
        <f t="shared" si="37"/>
        <v>1</v>
      </c>
      <c r="CS657" s="18">
        <f t="shared" si="38"/>
        <v>0</v>
      </c>
      <c r="CT657" s="18">
        <f t="shared" si="39"/>
        <v>0.2820653451</v>
      </c>
      <c r="CU657" s="18">
        <f t="shared" si="40"/>
        <v>0.2820653451</v>
      </c>
      <c r="CV657" s="30">
        <v>8.06</v>
      </c>
      <c r="CW657" s="30">
        <v>8.75</v>
      </c>
      <c r="CX657" s="30">
        <v>10.58</v>
      </c>
      <c r="CY657" s="30">
        <v>8.5</v>
      </c>
      <c r="CZ657" s="30">
        <v>7.33</v>
      </c>
      <c r="DA657" s="30">
        <v>8.4</v>
      </c>
      <c r="DB657" s="7">
        <v>0.0</v>
      </c>
      <c r="DC657" s="7">
        <v>0.0</v>
      </c>
      <c r="DD657" s="13" t="str">
        <f t="shared" si="41"/>
        <v> </v>
      </c>
      <c r="DE657" s="7">
        <v>0.0</v>
      </c>
      <c r="DF657" s="7">
        <v>0.0</v>
      </c>
      <c r="DG657" s="7">
        <v>0.0</v>
      </c>
      <c r="DH657" s="7">
        <v>0.0</v>
      </c>
      <c r="DI657" s="7">
        <v>0.0</v>
      </c>
      <c r="DJ657" s="8" t="s">
        <v>4978</v>
      </c>
      <c r="DK657" s="7" t="s">
        <v>4979</v>
      </c>
    </row>
    <row r="658" ht="12.75" customHeight="1">
      <c r="A658" s="7" t="s">
        <v>2869</v>
      </c>
      <c r="B658" s="7" t="s">
        <v>2870</v>
      </c>
      <c r="C658" s="8" t="s">
        <v>325</v>
      </c>
      <c r="D658" s="9" t="s">
        <v>183</v>
      </c>
      <c r="E658" s="7">
        <v>76.0</v>
      </c>
      <c r="F658" s="7">
        <v>12.0</v>
      </c>
      <c r="G658" s="7">
        <v>20.0</v>
      </c>
      <c r="H658" s="24">
        <f t="shared" si="1"/>
        <v>32</v>
      </c>
      <c r="I658" s="25">
        <f t="shared" si="2"/>
        <v>1.835973608</v>
      </c>
      <c r="J658" s="19">
        <v>10.0</v>
      </c>
      <c r="K658" s="19">
        <v>8.0</v>
      </c>
      <c r="L658" s="19">
        <v>11.0</v>
      </c>
      <c r="M658" s="19">
        <v>105.0</v>
      </c>
      <c r="N658" s="19">
        <v>50.0</v>
      </c>
      <c r="O658" s="19">
        <v>60.0</v>
      </c>
      <c r="P658" s="19">
        <v>127.0</v>
      </c>
      <c r="Q658" s="10">
        <f t="shared" si="3"/>
        <v>0.1142857143</v>
      </c>
      <c r="R658" s="10">
        <f t="shared" si="4"/>
        <v>0.05581395349</v>
      </c>
      <c r="S658" s="7">
        <v>62746.0</v>
      </c>
      <c r="T658" s="14">
        <f t="shared" si="5"/>
        <v>13.76008772</v>
      </c>
      <c r="U658" s="14">
        <v>1007.29</v>
      </c>
      <c r="V658" s="14">
        <f t="shared" si="6"/>
        <v>13.25381579</v>
      </c>
      <c r="W658" s="14">
        <v>2626.54</v>
      </c>
      <c r="X658" s="14">
        <f t="shared" si="7"/>
        <v>34.55973684</v>
      </c>
      <c r="Y658" s="13">
        <f t="shared" si="8"/>
        <v>0.2771978876</v>
      </c>
      <c r="Z658" s="12">
        <f t="shared" si="9"/>
        <v>95.2195122</v>
      </c>
      <c r="AA658" s="19">
        <v>14.0</v>
      </c>
      <c r="AB658" s="19">
        <v>28.0</v>
      </c>
      <c r="AC658" s="19">
        <v>59.0</v>
      </c>
      <c r="AD658" s="19">
        <v>24.0</v>
      </c>
      <c r="AE658" s="19">
        <v>26.0</v>
      </c>
      <c r="AF658" s="10">
        <f t="shared" si="10"/>
        <v>0.243902439</v>
      </c>
      <c r="AG658" s="10">
        <f t="shared" si="11"/>
        <v>0.4634146341</v>
      </c>
      <c r="AH658" s="10">
        <f t="shared" si="12"/>
        <v>0.7073170732</v>
      </c>
      <c r="AI658" s="19">
        <v>328.0</v>
      </c>
      <c r="AJ658" s="13">
        <f t="shared" si="13"/>
        <v>0.3323201621</v>
      </c>
      <c r="AK658" s="19">
        <v>287.0</v>
      </c>
      <c r="AL658" s="13">
        <f t="shared" si="14"/>
        <v>0.2907801418</v>
      </c>
      <c r="AM658" s="19">
        <v>372.0</v>
      </c>
      <c r="AN658" s="13">
        <f t="shared" si="15"/>
        <v>0.376899696</v>
      </c>
      <c r="AO658" s="13">
        <f t="shared" si="16"/>
        <v>0.5333333333</v>
      </c>
      <c r="AP658" s="8">
        <v>13.0</v>
      </c>
      <c r="AQ658" s="14">
        <v>5.75</v>
      </c>
      <c r="AR658" s="19">
        <v>17.53</v>
      </c>
      <c r="AS658" s="26">
        <v>8.0</v>
      </c>
      <c r="AT658" s="27">
        <v>0.601</v>
      </c>
      <c r="AU658" s="8">
        <v>8.0</v>
      </c>
      <c r="AV658" s="27">
        <v>0.918</v>
      </c>
      <c r="AW658" s="19">
        <v>50.31</v>
      </c>
      <c r="AX658" s="19">
        <v>18.26</v>
      </c>
      <c r="AY658" s="27">
        <v>2.182</v>
      </c>
      <c r="AZ658" s="27">
        <v>-0.736</v>
      </c>
      <c r="BA658" s="19">
        <v>49.4</v>
      </c>
      <c r="BB658" s="13">
        <f t="shared" si="17"/>
        <v>0.08401639344</v>
      </c>
      <c r="BC658" s="28">
        <f t="shared" si="18"/>
        <v>0.9071729958</v>
      </c>
      <c r="BD658" s="26">
        <f t="shared" si="19"/>
        <v>991.1893892</v>
      </c>
      <c r="BE658" s="13">
        <f t="shared" si="20"/>
        <v>-0.008810610777</v>
      </c>
      <c r="BF658" s="18">
        <f t="shared" si="21"/>
        <v>2.442196388</v>
      </c>
      <c r="BG658" s="18">
        <f t="shared" si="22"/>
        <v>2.620893685</v>
      </c>
      <c r="BH658" s="14">
        <f t="shared" si="23"/>
        <v>29.0680936</v>
      </c>
      <c r="BI658" s="14">
        <f t="shared" si="24"/>
        <v>28.23417288</v>
      </c>
      <c r="BJ658" s="14">
        <f t="shared" si="25"/>
        <v>55.63442504</v>
      </c>
      <c r="BK658" s="14">
        <f t="shared" si="26"/>
        <v>53.13266289</v>
      </c>
      <c r="BL658" s="14">
        <f t="shared" si="27"/>
        <v>2.501762154</v>
      </c>
      <c r="BM658" s="19">
        <v>41.0</v>
      </c>
      <c r="BN658" s="19">
        <v>44.0</v>
      </c>
      <c r="BO658" s="26">
        <v>447.0</v>
      </c>
      <c r="BP658" s="26">
        <v>430.0</v>
      </c>
      <c r="BQ658" s="19">
        <v>201.0</v>
      </c>
      <c r="BR658" s="19">
        <v>192.0</v>
      </c>
      <c r="BS658" s="19">
        <v>245.0</v>
      </c>
      <c r="BT658" s="19">
        <v>226.0</v>
      </c>
      <c r="BU658" s="19">
        <v>471.0</v>
      </c>
      <c r="BV658" s="19">
        <v>433.0</v>
      </c>
      <c r="BW658" s="13">
        <f t="shared" si="28"/>
        <v>0.5210176991</v>
      </c>
      <c r="BX658" s="14">
        <v>3.1</v>
      </c>
      <c r="BY658" s="29">
        <f t="shared" si="29"/>
        <v>3.265762154</v>
      </c>
      <c r="BZ658" s="18">
        <f t="shared" si="30"/>
        <v>2.183141298</v>
      </c>
      <c r="CA658" s="18">
        <f t="shared" si="31"/>
        <v>2.416454108</v>
      </c>
      <c r="CB658" s="14">
        <f t="shared" si="32"/>
        <v>28.53082367</v>
      </c>
      <c r="CC658" s="14">
        <f t="shared" si="33"/>
        <v>29.79737893</v>
      </c>
      <c r="CD658" s="14">
        <f t="shared" si="34"/>
        <v>53.32864238</v>
      </c>
      <c r="CE658" s="14">
        <f t="shared" si="35"/>
        <v>54.74518445</v>
      </c>
      <c r="CF658" s="14">
        <f t="shared" si="36"/>
        <v>3.918304217</v>
      </c>
      <c r="CG658" s="7">
        <v>3600.316667</v>
      </c>
      <c r="CH658" s="7">
        <v>131.0</v>
      </c>
      <c r="CI658" s="7">
        <v>145.0</v>
      </c>
      <c r="CJ658" s="26">
        <v>1581.0</v>
      </c>
      <c r="CK658" s="7">
        <v>1643.0</v>
      </c>
      <c r="CL658" s="7">
        <v>643.0</v>
      </c>
      <c r="CM658" s="7">
        <v>672.0</v>
      </c>
      <c r="CN658" s="7">
        <v>845.0</v>
      </c>
      <c r="CO658" s="7">
        <v>825.0</v>
      </c>
      <c r="CP658" s="19">
        <v>4.0</v>
      </c>
      <c r="CQ658" s="19">
        <v>5.0</v>
      </c>
      <c r="CR658" s="26">
        <f t="shared" si="37"/>
        <v>1</v>
      </c>
      <c r="CS658" s="18">
        <f t="shared" si="38"/>
        <v>0.229496701</v>
      </c>
      <c r="CT658" s="18">
        <f t="shared" si="39"/>
        <v>0.2868708762</v>
      </c>
      <c r="CU658" s="18">
        <f t="shared" si="40"/>
        <v>0.05737417525</v>
      </c>
      <c r="CV658" s="30">
        <v>37.57</v>
      </c>
      <c r="CW658" s="30">
        <v>39.5</v>
      </c>
      <c r="CX658" s="30">
        <v>32.06</v>
      </c>
      <c r="CY658" s="30">
        <v>42.01</v>
      </c>
      <c r="CZ658" s="30">
        <v>38.76</v>
      </c>
      <c r="DA658" s="30">
        <v>42.39</v>
      </c>
      <c r="DB658" s="7">
        <v>2.0</v>
      </c>
      <c r="DC658" s="7">
        <v>4.0</v>
      </c>
      <c r="DD658" s="13">
        <f t="shared" si="41"/>
        <v>0.3333333333</v>
      </c>
      <c r="DE658" s="7">
        <v>-0.03</v>
      </c>
      <c r="DF658" s="7">
        <v>0.79</v>
      </c>
      <c r="DG658" s="7">
        <v>5.0</v>
      </c>
      <c r="DH658" s="7">
        <v>0.0</v>
      </c>
      <c r="DI658" s="7">
        <v>0.0</v>
      </c>
      <c r="DJ658" s="9" t="s">
        <v>4980</v>
      </c>
      <c r="DK658" s="7" t="s">
        <v>4981</v>
      </c>
    </row>
    <row r="659" ht="12.75" customHeight="1">
      <c r="A659" s="7" t="s">
        <v>235</v>
      </c>
      <c r="B659" s="7" t="s">
        <v>2874</v>
      </c>
      <c r="C659" s="8" t="s">
        <v>312</v>
      </c>
      <c r="D659" s="9" t="s">
        <v>174</v>
      </c>
      <c r="E659" s="7">
        <v>55.0</v>
      </c>
      <c r="F659" s="7">
        <v>1.0</v>
      </c>
      <c r="G659" s="7">
        <v>8.0</v>
      </c>
      <c r="H659" s="24">
        <f t="shared" si="1"/>
        <v>9</v>
      </c>
      <c r="I659" s="25">
        <f t="shared" si="2"/>
        <v>0.6635672886</v>
      </c>
      <c r="J659" s="19">
        <v>1.0</v>
      </c>
      <c r="K659" s="19">
        <v>4.0</v>
      </c>
      <c r="L659" s="19">
        <v>3.0</v>
      </c>
      <c r="M659" s="19">
        <v>39.0</v>
      </c>
      <c r="N659" s="19">
        <v>23.0</v>
      </c>
      <c r="O659" s="19">
        <v>26.0</v>
      </c>
      <c r="P659" s="19">
        <v>21.0</v>
      </c>
      <c r="Q659" s="10">
        <f t="shared" si="3"/>
        <v>0.02564102564</v>
      </c>
      <c r="R659" s="10">
        <f t="shared" si="4"/>
        <v>0.01136363636</v>
      </c>
      <c r="S659" s="7">
        <v>48827.0</v>
      </c>
      <c r="T659" s="14">
        <f t="shared" si="5"/>
        <v>14.79606061</v>
      </c>
      <c r="U659" s="14">
        <v>793.27</v>
      </c>
      <c r="V659" s="14">
        <f t="shared" si="6"/>
        <v>14.42309091</v>
      </c>
      <c r="W659" s="14">
        <v>1868.42</v>
      </c>
      <c r="X659" s="14">
        <f t="shared" si="7"/>
        <v>33.97127273</v>
      </c>
      <c r="Y659" s="13">
        <f t="shared" si="8"/>
        <v>0.2980324531</v>
      </c>
      <c r="Z659" s="12">
        <f t="shared" si="9"/>
        <v>53.85714286</v>
      </c>
      <c r="AA659" s="19">
        <v>43.0</v>
      </c>
      <c r="AB659" s="19">
        <v>36.0</v>
      </c>
      <c r="AC659" s="19">
        <v>52.0</v>
      </c>
      <c r="AD659" s="19">
        <v>19.0</v>
      </c>
      <c r="AE659" s="19">
        <v>7.0</v>
      </c>
      <c r="AF659" s="10">
        <f t="shared" si="10"/>
        <v>0.03571428571</v>
      </c>
      <c r="AG659" s="10">
        <f t="shared" si="11"/>
        <v>0.25</v>
      </c>
      <c r="AH659" s="10">
        <f t="shared" si="12"/>
        <v>0.2857142857</v>
      </c>
      <c r="AI659" s="19">
        <v>240.0</v>
      </c>
      <c r="AJ659" s="13">
        <f t="shared" si="13"/>
        <v>0.3566121842</v>
      </c>
      <c r="AK659" s="19">
        <v>200.0</v>
      </c>
      <c r="AL659" s="13">
        <f t="shared" si="14"/>
        <v>0.2971768202</v>
      </c>
      <c r="AM659" s="19">
        <v>233.0</v>
      </c>
      <c r="AN659" s="13">
        <f t="shared" si="15"/>
        <v>0.3462109955</v>
      </c>
      <c r="AO659" s="13">
        <f t="shared" si="16"/>
        <v>0.5454545455</v>
      </c>
      <c r="AP659" s="8">
        <v>6.0</v>
      </c>
      <c r="AQ659" s="14">
        <v>7.2</v>
      </c>
      <c r="AR659" s="19">
        <v>16.99</v>
      </c>
      <c r="AS659" s="26">
        <v>6.0</v>
      </c>
      <c r="AT659" s="27">
        <v>-0.11800000000000001</v>
      </c>
      <c r="AU659" s="8">
        <v>5.0</v>
      </c>
      <c r="AV659" s="27">
        <v>-0.47600000000000003</v>
      </c>
      <c r="AW659" s="19">
        <v>49.75</v>
      </c>
      <c r="AX659" s="19">
        <v>16.32</v>
      </c>
      <c r="AY659" s="27">
        <v>0.607</v>
      </c>
      <c r="AZ659" s="27">
        <v>-4.853</v>
      </c>
      <c r="BA659" s="19">
        <v>46.56</v>
      </c>
      <c r="BB659" s="13">
        <f t="shared" si="17"/>
        <v>0.07427055703</v>
      </c>
      <c r="BC659" s="28">
        <f t="shared" si="18"/>
        <v>0.9226519337</v>
      </c>
      <c r="BD659" s="26">
        <f t="shared" si="19"/>
        <v>996.9224907</v>
      </c>
      <c r="BE659" s="13">
        <f t="shared" si="20"/>
        <v>-0.003077509269</v>
      </c>
      <c r="BF659" s="18">
        <f t="shared" si="21"/>
        <v>2.117816128</v>
      </c>
      <c r="BG659" s="18">
        <f t="shared" si="22"/>
        <v>2.117816128</v>
      </c>
      <c r="BH659" s="14">
        <f t="shared" si="23"/>
        <v>28.51488144</v>
      </c>
      <c r="BI659" s="14">
        <f t="shared" si="24"/>
        <v>27.38033709</v>
      </c>
      <c r="BJ659" s="14">
        <f t="shared" si="25"/>
        <v>54.45812901</v>
      </c>
      <c r="BK659" s="14">
        <f t="shared" si="26"/>
        <v>51.28140482</v>
      </c>
      <c r="BL659" s="14">
        <f t="shared" si="27"/>
        <v>3.176724192</v>
      </c>
      <c r="BM659" s="19">
        <v>28.0</v>
      </c>
      <c r="BN659" s="19">
        <v>28.0</v>
      </c>
      <c r="BO659" s="26">
        <v>349.0</v>
      </c>
      <c r="BP659" s="26">
        <v>334.0</v>
      </c>
      <c r="BQ659" s="19">
        <v>152.0</v>
      </c>
      <c r="BR659" s="19">
        <v>160.0</v>
      </c>
      <c r="BS659" s="19">
        <v>191.0</v>
      </c>
      <c r="BT659" s="19">
        <v>156.0</v>
      </c>
      <c r="BU659" s="19">
        <v>354.0</v>
      </c>
      <c r="BV659" s="19">
        <v>301.0</v>
      </c>
      <c r="BW659" s="13">
        <f t="shared" si="28"/>
        <v>0.5404580153</v>
      </c>
      <c r="BX659" s="14">
        <v>5.33</v>
      </c>
      <c r="BY659" s="29">
        <f t="shared" si="29"/>
        <v>6.372815101</v>
      </c>
      <c r="BZ659" s="18">
        <f t="shared" si="30"/>
        <v>1.750674187</v>
      </c>
      <c r="CA659" s="18">
        <f t="shared" si="31"/>
        <v>2.182658726</v>
      </c>
      <c r="CB659" s="14">
        <f t="shared" si="32"/>
        <v>27.89710684</v>
      </c>
      <c r="CC659" s="14">
        <f t="shared" si="33"/>
        <v>29.03390826</v>
      </c>
      <c r="CD659" s="14">
        <f t="shared" si="34"/>
        <v>51.24700801</v>
      </c>
      <c r="CE659" s="14">
        <f t="shared" si="35"/>
        <v>54.79382844</v>
      </c>
      <c r="CF659" s="14">
        <f t="shared" si="36"/>
        <v>6.723544622</v>
      </c>
      <c r="CG659" s="7">
        <v>2638.983333</v>
      </c>
      <c r="CH659" s="7">
        <v>77.0</v>
      </c>
      <c r="CI659" s="7">
        <v>96.0</v>
      </c>
      <c r="CJ659" s="26">
        <v>1150.0</v>
      </c>
      <c r="CK659" s="7">
        <v>1181.0</v>
      </c>
      <c r="CL659" s="7">
        <v>448.0</v>
      </c>
      <c r="CM659" s="7">
        <v>552.0</v>
      </c>
      <c r="CN659" s="7">
        <v>579.0</v>
      </c>
      <c r="CO659" s="7">
        <v>581.0</v>
      </c>
      <c r="CP659" s="19">
        <v>13.0</v>
      </c>
      <c r="CQ659" s="19">
        <v>2.0</v>
      </c>
      <c r="CR659" s="26">
        <f t="shared" si="37"/>
        <v>-11</v>
      </c>
      <c r="CS659" s="18">
        <f t="shared" si="38"/>
        <v>0.9584860835</v>
      </c>
      <c r="CT659" s="18">
        <f t="shared" si="39"/>
        <v>0.1474593975</v>
      </c>
      <c r="CU659" s="18">
        <f t="shared" si="40"/>
        <v>-0.8110266861</v>
      </c>
      <c r="CV659" s="30">
        <v>29.68</v>
      </c>
      <c r="CW659" s="30">
        <v>24.69</v>
      </c>
      <c r="CX659" s="30">
        <v>24.67</v>
      </c>
      <c r="CY659" s="30">
        <v>43.15</v>
      </c>
      <c r="CZ659" s="30">
        <v>26.69</v>
      </c>
      <c r="DA659" s="30">
        <v>29.84</v>
      </c>
      <c r="DB659" s="7">
        <v>0.0</v>
      </c>
      <c r="DC659" s="7">
        <v>0.0</v>
      </c>
      <c r="DD659" s="13" t="str">
        <f t="shared" si="41"/>
        <v> </v>
      </c>
      <c r="DE659" s="7">
        <v>0.0</v>
      </c>
      <c r="DF659" s="7">
        <v>0.0</v>
      </c>
      <c r="DG659" s="7">
        <v>0.0</v>
      </c>
      <c r="DH659" s="7">
        <v>0.0</v>
      </c>
      <c r="DI659" s="7">
        <v>0.0</v>
      </c>
      <c r="DJ659" s="8" t="s">
        <v>4982</v>
      </c>
      <c r="DK659" s="7" t="s">
        <v>4983</v>
      </c>
    </row>
    <row r="660" ht="12.75" customHeight="1">
      <c r="A660" s="7" t="s">
        <v>354</v>
      </c>
      <c r="B660" s="7" t="s">
        <v>2876</v>
      </c>
      <c r="C660" s="8" t="s">
        <v>136</v>
      </c>
      <c r="D660" s="9" t="s">
        <v>174</v>
      </c>
      <c r="E660" s="7">
        <v>47.0</v>
      </c>
      <c r="F660" s="7">
        <v>4.0</v>
      </c>
      <c r="G660" s="7">
        <v>7.0</v>
      </c>
      <c r="H660" s="24">
        <f t="shared" si="1"/>
        <v>11</v>
      </c>
      <c r="I660" s="25">
        <f t="shared" si="2"/>
        <v>0.8064351899</v>
      </c>
      <c r="J660" s="19">
        <v>1.0</v>
      </c>
      <c r="K660" s="19">
        <v>0.0</v>
      </c>
      <c r="L660" s="19">
        <v>6.0</v>
      </c>
      <c r="M660" s="19">
        <v>57.0</v>
      </c>
      <c r="N660" s="19">
        <v>15.0</v>
      </c>
      <c r="O660" s="19">
        <v>34.0</v>
      </c>
      <c r="P660" s="19">
        <v>32.0</v>
      </c>
      <c r="Q660" s="10">
        <f t="shared" si="3"/>
        <v>0.0701754386</v>
      </c>
      <c r="R660" s="10">
        <f t="shared" si="4"/>
        <v>0.03773584906</v>
      </c>
      <c r="S660" s="7">
        <v>49105.0</v>
      </c>
      <c r="T660" s="14">
        <f t="shared" si="5"/>
        <v>17.41312057</v>
      </c>
      <c r="U660" s="14">
        <v>780.32</v>
      </c>
      <c r="V660" s="14">
        <f t="shared" si="6"/>
        <v>16.60255319</v>
      </c>
      <c r="W660" s="14">
        <v>1404.61</v>
      </c>
      <c r="X660" s="14">
        <f t="shared" si="7"/>
        <v>29.88531915</v>
      </c>
      <c r="Y660" s="13">
        <f t="shared" si="8"/>
        <v>0.3571372996</v>
      </c>
      <c r="Z660" s="12">
        <f t="shared" si="9"/>
        <v>0</v>
      </c>
      <c r="AA660" s="19">
        <v>42.0</v>
      </c>
      <c r="AB660" s="19">
        <v>42.0</v>
      </c>
      <c r="AC660" s="19">
        <v>67.0</v>
      </c>
      <c r="AD660" s="19">
        <v>21.0</v>
      </c>
      <c r="AE660" s="19">
        <v>1.0</v>
      </c>
      <c r="AF660" s="10">
        <f t="shared" si="10"/>
        <v>0.03703703704</v>
      </c>
      <c r="AG660" s="10">
        <f t="shared" si="11"/>
        <v>0.2222222222</v>
      </c>
      <c r="AH660" s="10">
        <f t="shared" si="12"/>
        <v>0.2592592593</v>
      </c>
      <c r="AI660" s="19">
        <v>221.0</v>
      </c>
      <c r="AJ660" s="13">
        <f t="shared" si="13"/>
        <v>0.2907894737</v>
      </c>
      <c r="AK660" s="19">
        <v>237.0</v>
      </c>
      <c r="AL660" s="13">
        <f t="shared" si="14"/>
        <v>0.3118421053</v>
      </c>
      <c r="AM660" s="19">
        <v>302.0</v>
      </c>
      <c r="AN660" s="13">
        <f t="shared" si="15"/>
        <v>0.3973684211</v>
      </c>
      <c r="AO660" s="13">
        <f t="shared" si="16"/>
        <v>0.4825327511</v>
      </c>
      <c r="AP660" s="8">
        <v>3.0</v>
      </c>
      <c r="AQ660" s="14">
        <v>-9.39</v>
      </c>
      <c r="AR660" s="19">
        <v>17.65</v>
      </c>
      <c r="AS660" s="26">
        <v>2.0</v>
      </c>
      <c r="AT660" s="27">
        <v>1.138</v>
      </c>
      <c r="AU660" s="8">
        <v>2.0</v>
      </c>
      <c r="AV660" s="27">
        <v>0.048</v>
      </c>
      <c r="AW660" s="19">
        <v>49.8</v>
      </c>
      <c r="AX660" s="19">
        <v>17.26</v>
      </c>
      <c r="AY660" s="27">
        <v>-0.739</v>
      </c>
      <c r="AZ660" s="27">
        <v>3.129</v>
      </c>
      <c r="BA660" s="19">
        <v>51.83</v>
      </c>
      <c r="BB660" s="13">
        <f t="shared" si="17"/>
        <v>0.07238605898</v>
      </c>
      <c r="BC660" s="28">
        <f t="shared" si="18"/>
        <v>0.9230769231</v>
      </c>
      <c r="BD660" s="26">
        <f t="shared" si="19"/>
        <v>995.4629821</v>
      </c>
      <c r="BE660" s="13">
        <f t="shared" si="20"/>
        <v>-0.004537017942</v>
      </c>
      <c r="BF660" s="18">
        <f t="shared" si="21"/>
        <v>2.076071355</v>
      </c>
      <c r="BG660" s="18">
        <f t="shared" si="22"/>
        <v>2.30674595</v>
      </c>
      <c r="BH660" s="14">
        <f t="shared" si="23"/>
        <v>28.68054132</v>
      </c>
      <c r="BI660" s="14">
        <f t="shared" si="24"/>
        <v>29.98769735</v>
      </c>
      <c r="BJ660" s="14">
        <f t="shared" si="25"/>
        <v>51.13286857</v>
      </c>
      <c r="BK660" s="14">
        <f t="shared" si="26"/>
        <v>53.67028911</v>
      </c>
      <c r="BL660" s="14">
        <f t="shared" si="27"/>
        <v>-2.537420545</v>
      </c>
      <c r="BM660" s="19">
        <v>27.0</v>
      </c>
      <c r="BN660" s="19">
        <v>30.0</v>
      </c>
      <c r="BO660" s="26">
        <v>346.0</v>
      </c>
      <c r="BP660" s="26">
        <v>360.0</v>
      </c>
      <c r="BQ660" s="19">
        <v>131.0</v>
      </c>
      <c r="BR660" s="19">
        <v>165.0</v>
      </c>
      <c r="BS660" s="19">
        <v>161.0</v>
      </c>
      <c r="BT660" s="19">
        <v>143.0</v>
      </c>
      <c r="BU660" s="19">
        <v>343.0</v>
      </c>
      <c r="BV660" s="19">
        <v>358.0</v>
      </c>
      <c r="BW660" s="13">
        <f t="shared" si="28"/>
        <v>0.4893009986</v>
      </c>
      <c r="BX660" s="14">
        <v>-3.66</v>
      </c>
      <c r="BY660" s="29">
        <f t="shared" si="29"/>
        <v>-5.289206572</v>
      </c>
      <c r="BZ660" s="18">
        <f t="shared" si="30"/>
        <v>1.999011144</v>
      </c>
      <c r="CA660" s="18">
        <f t="shared" si="31"/>
        <v>2.409766858</v>
      </c>
      <c r="CB660" s="14">
        <f t="shared" si="32"/>
        <v>28.9172023</v>
      </c>
      <c r="CC660" s="14">
        <f t="shared" si="33"/>
        <v>28.94458602</v>
      </c>
      <c r="CD660" s="14">
        <f t="shared" si="34"/>
        <v>54.35667289</v>
      </c>
      <c r="CE660" s="14">
        <f t="shared" si="35"/>
        <v>50.27649946</v>
      </c>
      <c r="CF660" s="14">
        <f t="shared" si="36"/>
        <v>-6.617593976</v>
      </c>
      <c r="CG660" s="7">
        <v>2191.083333</v>
      </c>
      <c r="CH660" s="7">
        <v>73.0</v>
      </c>
      <c r="CI660" s="7">
        <v>88.0</v>
      </c>
      <c r="CJ660" s="26">
        <v>983.0</v>
      </c>
      <c r="CK660" s="7">
        <v>969.0</v>
      </c>
      <c r="CL660" s="7">
        <v>447.0</v>
      </c>
      <c r="CM660" s="7">
        <v>408.0</v>
      </c>
      <c r="CN660" s="7">
        <v>482.0</v>
      </c>
      <c r="CO660" s="7">
        <v>371.0</v>
      </c>
      <c r="CP660" s="19">
        <v>13.0</v>
      </c>
      <c r="CQ660" s="19">
        <v>6.0</v>
      </c>
      <c r="CR660" s="26">
        <f t="shared" si="37"/>
        <v>-7</v>
      </c>
      <c r="CS660" s="18">
        <f t="shared" si="38"/>
        <v>0.9530597699</v>
      </c>
      <c r="CT660" s="18">
        <f t="shared" si="39"/>
        <v>0.4398737399</v>
      </c>
      <c r="CU660" s="18">
        <f t="shared" si="40"/>
        <v>-0.5131860299</v>
      </c>
      <c r="CV660" s="30">
        <v>31.77</v>
      </c>
      <c r="CW660" s="30">
        <v>29.11</v>
      </c>
      <c r="CX660" s="30">
        <v>25.0</v>
      </c>
      <c r="CY660" s="30">
        <v>33.28</v>
      </c>
      <c r="CZ660" s="30">
        <v>32.59</v>
      </c>
      <c r="DA660" s="30">
        <v>28.75</v>
      </c>
      <c r="DB660" s="7">
        <v>0.0</v>
      </c>
      <c r="DC660" s="7">
        <v>0.0</v>
      </c>
      <c r="DD660" s="13" t="str">
        <f t="shared" si="41"/>
        <v> </v>
      </c>
      <c r="DE660" s="7">
        <v>0.0</v>
      </c>
      <c r="DF660" s="7">
        <v>0.0</v>
      </c>
      <c r="DG660" s="7">
        <v>0.0</v>
      </c>
      <c r="DH660" s="7">
        <v>0.0</v>
      </c>
      <c r="DI660" s="7">
        <v>0.0</v>
      </c>
      <c r="DJ660" s="8" t="s">
        <v>4984</v>
      </c>
      <c r="DK660" s="7" t="s">
        <v>4985</v>
      </c>
    </row>
    <row r="661" ht="12.75" customHeight="1">
      <c r="A661" s="7" t="s">
        <v>2879</v>
      </c>
      <c r="B661" s="7" t="s">
        <v>2880</v>
      </c>
      <c r="C661" s="8" t="s">
        <v>305</v>
      </c>
      <c r="D661" s="9" t="s">
        <v>150</v>
      </c>
      <c r="E661" s="7">
        <v>2.0</v>
      </c>
      <c r="F661" s="7">
        <v>0.0</v>
      </c>
      <c r="G661" s="7">
        <v>0.0</v>
      </c>
      <c r="H661" s="24">
        <f t="shared" si="1"/>
        <v>0</v>
      </c>
      <c r="I661" s="25">
        <f t="shared" si="2"/>
        <v>0</v>
      </c>
      <c r="J661" s="19">
        <v>0.0</v>
      </c>
      <c r="K661" s="19">
        <v>0.0</v>
      </c>
      <c r="L661" s="19">
        <v>0.0</v>
      </c>
      <c r="M661" s="19">
        <v>4.0</v>
      </c>
      <c r="N661" s="19">
        <v>4.0</v>
      </c>
      <c r="O661" s="19">
        <v>2.0</v>
      </c>
      <c r="P661" s="19">
        <v>8.0</v>
      </c>
      <c r="Q661" s="10">
        <f t="shared" si="3"/>
        <v>0</v>
      </c>
      <c r="R661" s="10">
        <f t="shared" si="4"/>
        <v>0</v>
      </c>
      <c r="S661" s="7">
        <v>1712.0</v>
      </c>
      <c r="T661" s="14">
        <f t="shared" si="5"/>
        <v>14.26666667</v>
      </c>
      <c r="U661" s="14">
        <v>26.66</v>
      </c>
      <c r="V661" s="14">
        <f t="shared" si="6"/>
        <v>13.33</v>
      </c>
      <c r="W661" s="14">
        <v>77.44</v>
      </c>
      <c r="X661" s="14">
        <f t="shared" si="7"/>
        <v>38.72</v>
      </c>
      <c r="Y661" s="13">
        <f t="shared" si="8"/>
        <v>0.2560999039</v>
      </c>
      <c r="Z661" s="12">
        <f t="shared" si="9"/>
        <v>0</v>
      </c>
      <c r="AA661" s="19">
        <v>1.0</v>
      </c>
      <c r="AB661" s="19">
        <v>3.0</v>
      </c>
      <c r="AC661" s="19">
        <v>0.0</v>
      </c>
      <c r="AD661" s="19">
        <v>2.0</v>
      </c>
      <c r="AE661" s="19">
        <v>1.0</v>
      </c>
      <c r="AF661" s="10">
        <f t="shared" si="10"/>
        <v>0</v>
      </c>
      <c r="AG661" s="10">
        <f t="shared" si="11"/>
        <v>0</v>
      </c>
      <c r="AH661" s="10">
        <f t="shared" si="12"/>
        <v>0</v>
      </c>
      <c r="AI661" s="19">
        <v>6.0</v>
      </c>
      <c r="AJ661" s="13">
        <f t="shared" si="13"/>
        <v>0.375</v>
      </c>
      <c r="AK661" s="19">
        <v>6.0</v>
      </c>
      <c r="AL661" s="13">
        <f t="shared" si="14"/>
        <v>0.375</v>
      </c>
      <c r="AM661" s="19">
        <v>4.0</v>
      </c>
      <c r="AN661" s="13">
        <f t="shared" si="15"/>
        <v>0.25</v>
      </c>
      <c r="AO661" s="13">
        <f t="shared" si="16"/>
        <v>0.5</v>
      </c>
      <c r="AP661" s="8">
        <v>9.0</v>
      </c>
      <c r="AQ661" s="14">
        <v>13.64</v>
      </c>
      <c r="AR661" s="19">
        <v>16.62</v>
      </c>
      <c r="AS661" s="26">
        <v>12.0</v>
      </c>
      <c r="AT661" s="27">
        <v>4.318</v>
      </c>
      <c r="AU661" s="8">
        <v>1.0</v>
      </c>
      <c r="AV661" s="27">
        <v>-0.289</v>
      </c>
      <c r="AW661" s="19">
        <v>49.06</v>
      </c>
      <c r="AX661" s="19">
        <v>16.22</v>
      </c>
      <c r="AY661" s="27">
        <v>7.084</v>
      </c>
      <c r="AZ661" s="27">
        <v>1.905</v>
      </c>
      <c r="BA661" s="19">
        <v>48.81</v>
      </c>
      <c r="BB661" s="13">
        <f t="shared" si="17"/>
        <v>0.09090909091</v>
      </c>
      <c r="BC661" s="28">
        <f t="shared" si="18"/>
        <v>0.9230769231</v>
      </c>
      <c r="BD661" s="26">
        <f t="shared" si="19"/>
        <v>1013.986014</v>
      </c>
      <c r="BE661" s="13">
        <f t="shared" si="20"/>
        <v>0.01398601399</v>
      </c>
      <c r="BF661" s="18">
        <f t="shared" si="21"/>
        <v>2.250562641</v>
      </c>
      <c r="BG661" s="18">
        <f t="shared" si="22"/>
        <v>2.250562641</v>
      </c>
      <c r="BH661" s="14">
        <f t="shared" si="23"/>
        <v>24.75618905</v>
      </c>
      <c r="BI661" s="14">
        <f t="shared" si="24"/>
        <v>29.25731433</v>
      </c>
      <c r="BJ661" s="14">
        <f t="shared" si="25"/>
        <v>45.01125281</v>
      </c>
      <c r="BK661" s="14">
        <f t="shared" si="26"/>
        <v>38.25956489</v>
      </c>
      <c r="BL661" s="14">
        <f t="shared" si="27"/>
        <v>6.751687922</v>
      </c>
      <c r="BM661" s="19">
        <v>1.0</v>
      </c>
      <c r="BN661" s="19">
        <v>1.0</v>
      </c>
      <c r="BO661" s="26">
        <v>10.0</v>
      </c>
      <c r="BP661" s="26">
        <v>12.0</v>
      </c>
      <c r="BQ661" s="19">
        <v>5.0</v>
      </c>
      <c r="BR661" s="19">
        <v>3.0</v>
      </c>
      <c r="BS661" s="19">
        <v>4.0</v>
      </c>
      <c r="BT661" s="19">
        <v>1.0</v>
      </c>
      <c r="BU661" s="19">
        <v>13.0</v>
      </c>
      <c r="BV661" s="19">
        <v>9.0</v>
      </c>
      <c r="BW661" s="13">
        <f t="shared" si="28"/>
        <v>0.5909090909</v>
      </c>
      <c r="BX661" s="14">
        <v>18.41</v>
      </c>
      <c r="BY661" s="29">
        <f t="shared" si="29"/>
        <v>4.467687922</v>
      </c>
      <c r="BZ661" s="18">
        <f t="shared" si="30"/>
        <v>2.305475504</v>
      </c>
      <c r="CA661" s="18">
        <f t="shared" si="31"/>
        <v>2.88184438</v>
      </c>
      <c r="CB661" s="14">
        <f t="shared" si="32"/>
        <v>18.44380403</v>
      </c>
      <c r="CC661" s="14">
        <f t="shared" si="33"/>
        <v>24.78386167</v>
      </c>
      <c r="CD661" s="14">
        <f t="shared" si="34"/>
        <v>39.76945245</v>
      </c>
      <c r="CE661" s="14">
        <f t="shared" si="35"/>
        <v>47.83861671</v>
      </c>
      <c r="CF661" s="14">
        <f t="shared" si="36"/>
        <v>14.82085219</v>
      </c>
      <c r="CG661" s="7">
        <v>104.1</v>
      </c>
      <c r="CH661" s="7">
        <v>4.0</v>
      </c>
      <c r="CI661" s="7">
        <v>5.0</v>
      </c>
      <c r="CJ661" s="26">
        <v>28.0</v>
      </c>
      <c r="CK661" s="7">
        <v>38.0</v>
      </c>
      <c r="CL661" s="7">
        <v>16.0</v>
      </c>
      <c r="CM661" s="7">
        <v>18.0</v>
      </c>
      <c r="CN661" s="7">
        <v>21.0</v>
      </c>
      <c r="CO661" s="7">
        <v>22.0</v>
      </c>
      <c r="CP661" s="19">
        <v>0.0</v>
      </c>
      <c r="CQ661" s="19">
        <v>0.0</v>
      </c>
      <c r="CR661" s="26">
        <f t="shared" si="37"/>
        <v>0</v>
      </c>
      <c r="CS661" s="18">
        <f t="shared" si="38"/>
        <v>0</v>
      </c>
      <c r="CT661" s="18">
        <f t="shared" si="39"/>
        <v>0</v>
      </c>
      <c r="CU661" s="18">
        <f t="shared" si="40"/>
        <v>0</v>
      </c>
      <c r="CV661" s="30">
        <v>0.86</v>
      </c>
      <c r="CW661" s="30">
        <v>0.81</v>
      </c>
      <c r="CX661" s="30">
        <v>0.94</v>
      </c>
      <c r="CY661" s="30">
        <v>0.49</v>
      </c>
      <c r="CZ661" s="30">
        <v>0.87</v>
      </c>
      <c r="DA661" s="30">
        <v>0.63</v>
      </c>
      <c r="DB661" s="7">
        <v>11.0</v>
      </c>
      <c r="DC661" s="7">
        <v>5.0</v>
      </c>
      <c r="DD661" s="13">
        <f t="shared" si="41"/>
        <v>0.6875</v>
      </c>
      <c r="DE661" s="7">
        <v>0.0</v>
      </c>
      <c r="DF661" s="7">
        <v>0.0</v>
      </c>
      <c r="DG661" s="7">
        <v>6.0</v>
      </c>
      <c r="DH661" s="7">
        <v>4.0</v>
      </c>
      <c r="DI661" s="7">
        <v>6.0</v>
      </c>
      <c r="DJ661" s="8" t="s">
        <v>4986</v>
      </c>
      <c r="DK661" s="7" t="s">
        <v>4987</v>
      </c>
    </row>
    <row r="662" ht="12.75" customHeight="1">
      <c r="A662" s="7" t="s">
        <v>743</v>
      </c>
      <c r="B662" s="7" t="s">
        <v>2882</v>
      </c>
      <c r="C662" s="8" t="s">
        <v>394</v>
      </c>
      <c r="D662" s="9" t="s">
        <v>159</v>
      </c>
      <c r="E662" s="7">
        <v>82.0</v>
      </c>
      <c r="F662" s="7">
        <v>12.0</v>
      </c>
      <c r="G662" s="7">
        <v>17.0</v>
      </c>
      <c r="H662" s="24">
        <f t="shared" si="1"/>
        <v>29</v>
      </c>
      <c r="I662" s="25">
        <f t="shared" si="2"/>
        <v>1.640580803</v>
      </c>
      <c r="J662" s="19">
        <v>12.0</v>
      </c>
      <c r="K662" s="19">
        <v>8.0</v>
      </c>
      <c r="L662" s="19">
        <v>8.0</v>
      </c>
      <c r="M662" s="19">
        <v>106.0</v>
      </c>
      <c r="N662" s="19">
        <v>51.0</v>
      </c>
      <c r="O662" s="19">
        <v>42.0</v>
      </c>
      <c r="P662" s="19">
        <v>139.0</v>
      </c>
      <c r="Q662" s="10">
        <f t="shared" si="3"/>
        <v>0.1132075472</v>
      </c>
      <c r="R662" s="10">
        <f t="shared" si="4"/>
        <v>0.06030150754</v>
      </c>
      <c r="S662" s="7">
        <v>63636.0</v>
      </c>
      <c r="T662" s="14">
        <f t="shared" si="5"/>
        <v>12.93414634</v>
      </c>
      <c r="U662" s="14">
        <v>1035.06</v>
      </c>
      <c r="V662" s="14">
        <f t="shared" si="6"/>
        <v>12.62268293</v>
      </c>
      <c r="W662" s="14">
        <v>2813.89</v>
      </c>
      <c r="X662" s="14">
        <f t="shared" si="7"/>
        <v>34.31573171</v>
      </c>
      <c r="Y662" s="13">
        <f t="shared" si="8"/>
        <v>0.2689200951</v>
      </c>
      <c r="Z662" s="12">
        <f t="shared" si="9"/>
        <v>96.55813953</v>
      </c>
      <c r="AA662" s="19">
        <v>32.0</v>
      </c>
      <c r="AB662" s="19">
        <v>130.0</v>
      </c>
      <c r="AC662" s="19">
        <v>184.0</v>
      </c>
      <c r="AD662" s="19">
        <v>21.0</v>
      </c>
      <c r="AE662" s="19">
        <v>31.0</v>
      </c>
      <c r="AF662" s="10">
        <f t="shared" si="10"/>
        <v>0.2790697674</v>
      </c>
      <c r="AG662" s="10">
        <f t="shared" si="11"/>
        <v>0.3720930233</v>
      </c>
      <c r="AH662" s="10">
        <f t="shared" si="12"/>
        <v>0.6511627907</v>
      </c>
      <c r="AI662" s="19">
        <v>348.0</v>
      </c>
      <c r="AJ662" s="13">
        <f t="shared" si="13"/>
        <v>0.3289224953</v>
      </c>
      <c r="AK662" s="19">
        <v>308.0</v>
      </c>
      <c r="AL662" s="13">
        <f t="shared" si="14"/>
        <v>0.2911153119</v>
      </c>
      <c r="AM662" s="19">
        <v>402.0</v>
      </c>
      <c r="AN662" s="13">
        <f t="shared" si="15"/>
        <v>0.3799621928</v>
      </c>
      <c r="AO662" s="13">
        <f t="shared" si="16"/>
        <v>0.5304878049</v>
      </c>
      <c r="AP662" s="8">
        <v>12.0</v>
      </c>
      <c r="AQ662" s="14">
        <v>3.96</v>
      </c>
      <c r="AR662" s="19">
        <v>17.6</v>
      </c>
      <c r="AS662" s="26">
        <v>5.0</v>
      </c>
      <c r="AT662" s="27">
        <v>1.049</v>
      </c>
      <c r="AU662" s="8">
        <v>2.0</v>
      </c>
      <c r="AV662" s="27">
        <v>0.673</v>
      </c>
      <c r="AW662" s="19">
        <v>50.49</v>
      </c>
      <c r="AX662" s="19">
        <v>18.2</v>
      </c>
      <c r="AY662" s="27">
        <v>1.775</v>
      </c>
      <c r="AZ662" s="27">
        <v>2.352</v>
      </c>
      <c r="BA662" s="19">
        <v>50.02</v>
      </c>
      <c r="BB662" s="13">
        <f t="shared" si="17"/>
        <v>0.08285163776</v>
      </c>
      <c r="BC662" s="28">
        <f t="shared" si="18"/>
        <v>0.9350912779</v>
      </c>
      <c r="BD662" s="26">
        <f t="shared" si="19"/>
        <v>1017.942916</v>
      </c>
      <c r="BE662" s="13">
        <f t="shared" si="20"/>
        <v>0.01794291566</v>
      </c>
      <c r="BF662" s="18">
        <f t="shared" si="21"/>
        <v>2.492609124</v>
      </c>
      <c r="BG662" s="18">
        <f t="shared" si="22"/>
        <v>1.85496493</v>
      </c>
      <c r="BH662" s="14">
        <f t="shared" si="23"/>
        <v>30.08521245</v>
      </c>
      <c r="BI662" s="14">
        <f t="shared" si="24"/>
        <v>28.57805345</v>
      </c>
      <c r="BJ662" s="14">
        <f t="shared" si="25"/>
        <v>59.99652194</v>
      </c>
      <c r="BK662" s="14">
        <f t="shared" si="26"/>
        <v>50.37389137</v>
      </c>
      <c r="BL662" s="14">
        <f t="shared" si="27"/>
        <v>9.622630572</v>
      </c>
      <c r="BM662" s="19">
        <v>43.0</v>
      </c>
      <c r="BN662" s="19">
        <v>32.0</v>
      </c>
      <c r="BO662" s="26">
        <v>476.0</v>
      </c>
      <c r="BP662" s="26">
        <v>461.0</v>
      </c>
      <c r="BQ662" s="19">
        <v>237.0</v>
      </c>
      <c r="BR662" s="19">
        <v>156.0</v>
      </c>
      <c r="BS662" s="19">
        <v>279.0</v>
      </c>
      <c r="BT662" s="19">
        <v>220.0</v>
      </c>
      <c r="BU662" s="19">
        <v>476.0</v>
      </c>
      <c r="BV662" s="19">
        <v>417.0</v>
      </c>
      <c r="BW662" s="13">
        <f t="shared" si="28"/>
        <v>0.5330347144</v>
      </c>
      <c r="BX662" s="14">
        <v>5.24</v>
      </c>
      <c r="BY662" s="29">
        <f t="shared" si="29"/>
        <v>7.121923255</v>
      </c>
      <c r="BZ662" s="18">
        <f t="shared" si="30"/>
        <v>2.04269917</v>
      </c>
      <c r="CA662" s="18">
        <f t="shared" si="31"/>
        <v>1.964733553</v>
      </c>
      <c r="CB662" s="14">
        <f t="shared" si="32"/>
        <v>29.28388581</v>
      </c>
      <c r="CC662" s="14">
        <f t="shared" si="33"/>
        <v>30.18828697</v>
      </c>
      <c r="CD662" s="14">
        <f t="shared" si="34"/>
        <v>57.63218421</v>
      </c>
      <c r="CE662" s="14">
        <f t="shared" si="35"/>
        <v>56.1664306</v>
      </c>
      <c r="CF662" s="14">
        <f t="shared" si="36"/>
        <v>8.156876969</v>
      </c>
      <c r="CG662" s="7">
        <v>3847.85</v>
      </c>
      <c r="CH662" s="7">
        <v>131.0</v>
      </c>
      <c r="CI662" s="7">
        <v>126.0</v>
      </c>
      <c r="CJ662" s="26">
        <v>1747.0</v>
      </c>
      <c r="CK662" s="7">
        <v>1810.0</v>
      </c>
      <c r="CL662" s="7">
        <v>757.0</v>
      </c>
      <c r="CM662" s="7">
        <v>654.0</v>
      </c>
      <c r="CN662" s="7">
        <v>1061.0</v>
      </c>
      <c r="CO662" s="7">
        <v>1012.0</v>
      </c>
      <c r="CP662" s="19">
        <v>11.0</v>
      </c>
      <c r="CQ662" s="19">
        <v>14.0</v>
      </c>
      <c r="CR662" s="26">
        <f t="shared" si="37"/>
        <v>3</v>
      </c>
      <c r="CS662" s="18">
        <f t="shared" si="38"/>
        <v>0.6222892702</v>
      </c>
      <c r="CT662" s="18">
        <f t="shared" si="39"/>
        <v>0.7920045257</v>
      </c>
      <c r="CU662" s="18">
        <f t="shared" si="40"/>
        <v>0.1697152555</v>
      </c>
      <c r="CV662" s="30">
        <v>38.69</v>
      </c>
      <c r="CW662" s="30">
        <v>36.42</v>
      </c>
      <c r="CX662" s="30">
        <v>31.4</v>
      </c>
      <c r="CY662" s="30">
        <v>46.99</v>
      </c>
      <c r="CZ662" s="30">
        <v>38.56</v>
      </c>
      <c r="DA662" s="30">
        <v>44.94</v>
      </c>
      <c r="DB662" s="7">
        <v>26.0</v>
      </c>
      <c r="DC662" s="7">
        <v>42.0</v>
      </c>
      <c r="DD662" s="13">
        <f t="shared" si="41"/>
        <v>0.3823529412</v>
      </c>
      <c r="DE662" s="7">
        <v>-0.06</v>
      </c>
      <c r="DF662" s="7">
        <v>-1.42</v>
      </c>
      <c r="DG662" s="7">
        <v>27.0</v>
      </c>
      <c r="DH662" s="7">
        <v>21.0</v>
      </c>
      <c r="DI662" s="7">
        <v>17.0</v>
      </c>
      <c r="DJ662" s="8" t="s">
        <v>4988</v>
      </c>
      <c r="DK662" s="7" t="s">
        <v>4989</v>
      </c>
    </row>
    <row r="663" ht="12.75" customHeight="1">
      <c r="A663" s="7" t="s">
        <v>2887</v>
      </c>
      <c r="B663" s="7" t="s">
        <v>2888</v>
      </c>
      <c r="C663" s="8" t="s">
        <v>458</v>
      </c>
      <c r="D663" s="9" t="s">
        <v>150</v>
      </c>
      <c r="E663" s="7">
        <v>72.0</v>
      </c>
      <c r="F663" s="7">
        <v>16.0</v>
      </c>
      <c r="G663" s="7">
        <v>17.0</v>
      </c>
      <c r="H663" s="24">
        <f t="shared" si="1"/>
        <v>33</v>
      </c>
      <c r="I663" s="25">
        <f t="shared" si="2"/>
        <v>2.003913366</v>
      </c>
      <c r="J663" s="19">
        <v>14.0</v>
      </c>
      <c r="K663" s="19">
        <v>10.0</v>
      </c>
      <c r="L663" s="19">
        <v>6.0</v>
      </c>
      <c r="M663" s="19">
        <v>124.0</v>
      </c>
      <c r="N663" s="19">
        <v>63.0</v>
      </c>
      <c r="O663" s="19">
        <v>42.0</v>
      </c>
      <c r="P663" s="19">
        <v>139.0</v>
      </c>
      <c r="Q663" s="10">
        <f t="shared" si="3"/>
        <v>0.1290322581</v>
      </c>
      <c r="R663" s="10">
        <f t="shared" si="4"/>
        <v>0.06986899563</v>
      </c>
      <c r="S663" s="7">
        <v>59284.0</v>
      </c>
      <c r="T663" s="14">
        <f t="shared" si="5"/>
        <v>13.72314815</v>
      </c>
      <c r="U663" s="14">
        <v>938.6</v>
      </c>
      <c r="V663" s="14">
        <f t="shared" si="6"/>
        <v>13.03611111</v>
      </c>
      <c r="W663" s="14">
        <v>2477.28</v>
      </c>
      <c r="X663" s="14">
        <f t="shared" si="7"/>
        <v>34.40666667</v>
      </c>
      <c r="Y663" s="13">
        <f t="shared" si="8"/>
        <v>0.2747754605</v>
      </c>
      <c r="Z663" s="12">
        <f t="shared" si="9"/>
        <v>115.5813953</v>
      </c>
      <c r="AA663" s="19">
        <v>29.0</v>
      </c>
      <c r="AB663" s="19">
        <v>116.0</v>
      </c>
      <c r="AC663" s="19">
        <v>141.0</v>
      </c>
      <c r="AD663" s="19">
        <v>32.0</v>
      </c>
      <c r="AE663" s="19">
        <v>23.0</v>
      </c>
      <c r="AF663" s="10">
        <f t="shared" si="10"/>
        <v>0.3255813953</v>
      </c>
      <c r="AG663" s="10">
        <f t="shared" si="11"/>
        <v>0.3720930233</v>
      </c>
      <c r="AH663" s="10">
        <f t="shared" si="12"/>
        <v>0.6976744186</v>
      </c>
      <c r="AI663" s="19">
        <v>321.0</v>
      </c>
      <c r="AJ663" s="13">
        <f t="shared" si="13"/>
        <v>0.3933823529</v>
      </c>
      <c r="AK663" s="19">
        <v>227.0</v>
      </c>
      <c r="AL663" s="13">
        <f t="shared" si="14"/>
        <v>0.2781862745</v>
      </c>
      <c r="AM663" s="19">
        <v>268.0</v>
      </c>
      <c r="AN663" s="13">
        <f t="shared" si="15"/>
        <v>0.3284313725</v>
      </c>
      <c r="AO663" s="13">
        <f t="shared" si="16"/>
        <v>0.5857664234</v>
      </c>
      <c r="AP663" s="8">
        <v>16.0</v>
      </c>
      <c r="AQ663" s="14">
        <v>12.38</v>
      </c>
      <c r="AR663" s="19">
        <v>17.28</v>
      </c>
      <c r="AS663" s="26">
        <v>9.0</v>
      </c>
      <c r="AT663" s="27">
        <v>-0.14</v>
      </c>
      <c r="AU663" s="8">
        <v>14.0</v>
      </c>
      <c r="AV663" s="27">
        <v>-0.439</v>
      </c>
      <c r="AW663" s="19">
        <v>49.86</v>
      </c>
      <c r="AX663" s="19">
        <v>18.23</v>
      </c>
      <c r="AY663" s="27">
        <v>0.917</v>
      </c>
      <c r="AZ663" s="27">
        <v>5.838</v>
      </c>
      <c r="BA663" s="19">
        <v>52.14</v>
      </c>
      <c r="BB663" s="13">
        <f t="shared" si="17"/>
        <v>0.08651911469</v>
      </c>
      <c r="BC663" s="28">
        <f t="shared" si="18"/>
        <v>0.9125295508</v>
      </c>
      <c r="BD663" s="26">
        <f t="shared" si="19"/>
        <v>999.0486655</v>
      </c>
      <c r="BE663" s="13">
        <f t="shared" si="20"/>
        <v>-0.0009513344844</v>
      </c>
      <c r="BF663" s="18">
        <f t="shared" si="21"/>
        <v>2.748774771</v>
      </c>
      <c r="BG663" s="18">
        <f t="shared" si="22"/>
        <v>2.365224803</v>
      </c>
      <c r="BH663" s="14">
        <f t="shared" si="23"/>
        <v>31.77072235</v>
      </c>
      <c r="BI663" s="14">
        <f t="shared" si="24"/>
        <v>27.04027275</v>
      </c>
      <c r="BJ663" s="14">
        <f t="shared" si="25"/>
        <v>57.27679523</v>
      </c>
      <c r="BK663" s="14">
        <f t="shared" si="26"/>
        <v>50.62859578</v>
      </c>
      <c r="BL663" s="14">
        <f t="shared" si="27"/>
        <v>6.648199446</v>
      </c>
      <c r="BM663" s="19">
        <v>43.0</v>
      </c>
      <c r="BN663" s="19">
        <v>37.0</v>
      </c>
      <c r="BO663" s="26">
        <v>454.0</v>
      </c>
      <c r="BP663" s="26">
        <v>386.0</v>
      </c>
      <c r="BQ663" s="19">
        <v>207.0</v>
      </c>
      <c r="BR663" s="19">
        <v>161.0</v>
      </c>
      <c r="BS663" s="19">
        <v>192.0</v>
      </c>
      <c r="BT663" s="19">
        <v>208.0</v>
      </c>
      <c r="BU663" s="19">
        <v>413.0</v>
      </c>
      <c r="BV663" s="19">
        <v>364.0</v>
      </c>
      <c r="BW663" s="13">
        <f t="shared" si="28"/>
        <v>0.5315315315</v>
      </c>
      <c r="BX663" s="14">
        <v>0.41</v>
      </c>
      <c r="BY663" s="29">
        <f t="shared" si="29"/>
        <v>-1.777194715</v>
      </c>
      <c r="BZ663" s="18">
        <f t="shared" si="30"/>
        <v>1.89628936</v>
      </c>
      <c r="CA663" s="18">
        <f t="shared" si="31"/>
        <v>2.071871708</v>
      </c>
      <c r="CB663" s="14">
        <f t="shared" si="32"/>
        <v>30.059698</v>
      </c>
      <c r="CC663" s="14">
        <f t="shared" si="33"/>
        <v>26.4778181</v>
      </c>
      <c r="CD663" s="14">
        <f t="shared" si="34"/>
        <v>57.25740372</v>
      </c>
      <c r="CE663" s="14">
        <f t="shared" si="35"/>
        <v>50.81353155</v>
      </c>
      <c r="CF663" s="14">
        <f t="shared" si="36"/>
        <v>0.2043272699</v>
      </c>
      <c r="CG663" s="7">
        <v>3417.2</v>
      </c>
      <c r="CH663" s="7">
        <v>108.0</v>
      </c>
      <c r="CI663" s="7">
        <v>118.0</v>
      </c>
      <c r="CJ663" s="26">
        <v>1604.0</v>
      </c>
      <c r="CK663" s="7">
        <v>1390.0</v>
      </c>
      <c r="CL663" s="7">
        <v>729.0</v>
      </c>
      <c r="CM663" s="7">
        <v>600.0</v>
      </c>
      <c r="CN663" s="7">
        <v>820.0</v>
      </c>
      <c r="CO663" s="7">
        <v>786.0</v>
      </c>
      <c r="CP663" s="19">
        <v>6.0</v>
      </c>
      <c r="CQ663" s="19">
        <v>15.0</v>
      </c>
      <c r="CR663" s="26">
        <f t="shared" si="37"/>
        <v>9</v>
      </c>
      <c r="CS663" s="18">
        <f t="shared" si="38"/>
        <v>0.3643478848</v>
      </c>
      <c r="CT663" s="18">
        <f t="shared" si="39"/>
        <v>0.9108697119</v>
      </c>
      <c r="CU663" s="18">
        <f t="shared" si="40"/>
        <v>0.5465218271</v>
      </c>
      <c r="CV663" s="30">
        <v>40.88</v>
      </c>
      <c r="CW663" s="30">
        <v>35.74</v>
      </c>
      <c r="CX663" s="30">
        <v>23.02</v>
      </c>
      <c r="CY663" s="30">
        <v>30.7</v>
      </c>
      <c r="CZ663" s="30">
        <v>39.16</v>
      </c>
      <c r="DA663" s="30">
        <v>36.47</v>
      </c>
      <c r="DB663" s="7">
        <v>185.0</v>
      </c>
      <c r="DC663" s="7">
        <v>238.0</v>
      </c>
      <c r="DD663" s="13">
        <f t="shared" si="41"/>
        <v>0.4373522459</v>
      </c>
      <c r="DE663" s="7">
        <v>-2.31</v>
      </c>
      <c r="DF663" s="7">
        <v>-5.12</v>
      </c>
      <c r="DG663" s="7">
        <v>143.0</v>
      </c>
      <c r="DH663" s="7">
        <v>156.0</v>
      </c>
      <c r="DI663" s="7">
        <v>97.0</v>
      </c>
      <c r="DJ663" s="8" t="s">
        <v>4990</v>
      </c>
      <c r="DK663" s="7" t="s">
        <v>4991</v>
      </c>
    </row>
    <row r="664" ht="12.75" customHeight="1">
      <c r="A664" s="7" t="s">
        <v>770</v>
      </c>
      <c r="B664" s="7" t="s">
        <v>2890</v>
      </c>
      <c r="C664" s="8" t="s">
        <v>182</v>
      </c>
      <c r="D664" s="9" t="s">
        <v>174</v>
      </c>
      <c r="E664" s="7">
        <v>1.0</v>
      </c>
      <c r="F664" s="7">
        <v>0.0</v>
      </c>
      <c r="G664" s="7">
        <v>0.0</v>
      </c>
      <c r="H664" s="24">
        <f t="shared" si="1"/>
        <v>0</v>
      </c>
      <c r="I664" s="25">
        <f t="shared" si="2"/>
        <v>0</v>
      </c>
      <c r="J664" s="19">
        <v>0.0</v>
      </c>
      <c r="K664" s="19">
        <v>0.0</v>
      </c>
      <c r="L664" s="19">
        <v>0.0</v>
      </c>
      <c r="M664" s="19">
        <v>0.0</v>
      </c>
      <c r="N664" s="19">
        <v>0.0</v>
      </c>
      <c r="O664" s="19">
        <v>0.0</v>
      </c>
      <c r="P664" s="19">
        <v>0.0</v>
      </c>
      <c r="Q664" s="10">
        <f t="shared" si="3"/>
        <v>0</v>
      </c>
      <c r="R664" s="10">
        <f t="shared" si="4"/>
        <v>0</v>
      </c>
      <c r="S664" s="7">
        <v>828.0</v>
      </c>
      <c r="T664" s="14">
        <f t="shared" si="5"/>
        <v>13.8</v>
      </c>
      <c r="U664" s="14">
        <v>13.84</v>
      </c>
      <c r="V664" s="14">
        <f t="shared" si="6"/>
        <v>13.84</v>
      </c>
      <c r="W664" s="14">
        <v>35.25</v>
      </c>
      <c r="X664" s="14">
        <f t="shared" si="7"/>
        <v>35.25</v>
      </c>
      <c r="Y664" s="13">
        <f t="shared" si="8"/>
        <v>0.2819311469</v>
      </c>
      <c r="Z664" s="12">
        <f t="shared" si="9"/>
        <v>0</v>
      </c>
      <c r="AA664" s="19">
        <v>4.0</v>
      </c>
      <c r="AB664" s="19">
        <v>0.0</v>
      </c>
      <c r="AC664" s="19">
        <v>2.0</v>
      </c>
      <c r="AD664" s="19">
        <v>0.0</v>
      </c>
      <c r="AE664" s="19">
        <v>0.0</v>
      </c>
      <c r="AF664" s="10">
        <f t="shared" si="10"/>
        <v>0</v>
      </c>
      <c r="AG664" s="10">
        <f t="shared" si="11"/>
        <v>0</v>
      </c>
      <c r="AH664" s="10">
        <f t="shared" si="12"/>
        <v>0</v>
      </c>
      <c r="AI664" s="19">
        <v>5.0</v>
      </c>
      <c r="AJ664" s="13">
        <f t="shared" si="13"/>
        <v>0.3571428571</v>
      </c>
      <c r="AK664" s="19">
        <v>3.0</v>
      </c>
      <c r="AL664" s="13">
        <f t="shared" si="14"/>
        <v>0.2142857143</v>
      </c>
      <c r="AM664" s="19">
        <v>6.0</v>
      </c>
      <c r="AN664" s="13">
        <f t="shared" si="15"/>
        <v>0.4285714286</v>
      </c>
      <c r="AO664" s="13">
        <f t="shared" si="16"/>
        <v>0.625</v>
      </c>
      <c r="AP664" s="8">
        <v>9.0</v>
      </c>
      <c r="AQ664" s="14">
        <v>1.63</v>
      </c>
      <c r="AR664" s="19">
        <v>16.94</v>
      </c>
      <c r="AS664" s="26">
        <v>9.0</v>
      </c>
      <c r="AT664" s="27">
        <v>0.638</v>
      </c>
      <c r="AU664" s="8">
        <v>2.0</v>
      </c>
      <c r="AV664" s="27">
        <v>4.183</v>
      </c>
      <c r="AW664" s="19">
        <v>53.47</v>
      </c>
      <c r="AX664" s="19">
        <v>15.77</v>
      </c>
      <c r="AY664" s="27">
        <v>-0.538</v>
      </c>
      <c r="AZ664" s="27">
        <v>-4.511</v>
      </c>
      <c r="BA664" s="19">
        <v>47.05</v>
      </c>
      <c r="BB664" s="13">
        <f t="shared" si="17"/>
        <v>0</v>
      </c>
      <c r="BC664" s="28">
        <f t="shared" si="18"/>
        <v>0.7777777778</v>
      </c>
      <c r="BD664" s="26">
        <f t="shared" si="19"/>
        <v>777.7777778</v>
      </c>
      <c r="BE664" s="13">
        <f t="shared" si="20"/>
        <v>-0.2222222222</v>
      </c>
      <c r="BF664" s="18">
        <f t="shared" si="21"/>
        <v>0</v>
      </c>
      <c r="BG664" s="18">
        <f t="shared" si="22"/>
        <v>8.670520231</v>
      </c>
      <c r="BH664" s="14">
        <f t="shared" si="23"/>
        <v>13.00578035</v>
      </c>
      <c r="BI664" s="14">
        <f t="shared" si="24"/>
        <v>39.01734104</v>
      </c>
      <c r="BJ664" s="14">
        <f t="shared" si="25"/>
        <v>26.01156069</v>
      </c>
      <c r="BK664" s="14">
        <f t="shared" si="26"/>
        <v>69.36416185</v>
      </c>
      <c r="BL664" s="14">
        <f t="shared" si="27"/>
        <v>-43.35260116</v>
      </c>
      <c r="BM664" s="19">
        <v>0.0</v>
      </c>
      <c r="BN664" s="19">
        <v>2.0</v>
      </c>
      <c r="BO664" s="26">
        <v>3.0</v>
      </c>
      <c r="BP664" s="26">
        <v>7.0</v>
      </c>
      <c r="BQ664" s="19">
        <v>0.0</v>
      </c>
      <c r="BR664" s="19">
        <v>0.0</v>
      </c>
      <c r="BS664" s="19">
        <v>3.0</v>
      </c>
      <c r="BT664" s="19">
        <v>7.0</v>
      </c>
      <c r="BU664" s="19">
        <v>4.0</v>
      </c>
      <c r="BV664" s="19">
        <v>6.0</v>
      </c>
      <c r="BW664" s="13">
        <f t="shared" si="28"/>
        <v>0.4</v>
      </c>
      <c r="BX664" s="14">
        <v>-27.74</v>
      </c>
      <c r="BY664" s="29">
        <f t="shared" si="29"/>
        <v>-37.74860116</v>
      </c>
      <c r="BZ664" s="18">
        <f t="shared" si="30"/>
        <v>0</v>
      </c>
      <c r="CA664" s="18">
        <f t="shared" si="31"/>
        <v>3.663500703</v>
      </c>
      <c r="CB664" s="14">
        <f t="shared" si="32"/>
        <v>25.64450492</v>
      </c>
      <c r="CC664" s="14">
        <f t="shared" si="33"/>
        <v>23.20217112</v>
      </c>
      <c r="CD664" s="14">
        <f t="shared" si="34"/>
        <v>51.28900985</v>
      </c>
      <c r="CE664" s="14">
        <f t="shared" si="35"/>
        <v>46.40434224</v>
      </c>
      <c r="CF664" s="14">
        <f t="shared" si="36"/>
        <v>-48.23726876</v>
      </c>
      <c r="CG664" s="7">
        <v>49.133333</v>
      </c>
      <c r="CH664" s="7">
        <v>0.0</v>
      </c>
      <c r="CI664" s="7">
        <v>3.0</v>
      </c>
      <c r="CJ664" s="26">
        <v>21.0</v>
      </c>
      <c r="CK664" s="7">
        <v>16.0</v>
      </c>
      <c r="CL664" s="7">
        <v>7.0</v>
      </c>
      <c r="CM664" s="7">
        <v>5.0</v>
      </c>
      <c r="CN664" s="7">
        <v>14.0</v>
      </c>
      <c r="CO664" s="7">
        <v>14.0</v>
      </c>
      <c r="CP664" s="19">
        <v>0.0</v>
      </c>
      <c r="CQ664" s="19">
        <v>0.0</v>
      </c>
      <c r="CR664" s="26">
        <f t="shared" si="37"/>
        <v>0</v>
      </c>
      <c r="CS664" s="18">
        <f t="shared" si="38"/>
        <v>0</v>
      </c>
      <c r="CT664" s="18">
        <f t="shared" si="39"/>
        <v>0</v>
      </c>
      <c r="CU664" s="18">
        <f t="shared" si="40"/>
        <v>0</v>
      </c>
      <c r="CV664" s="30">
        <v>0.28</v>
      </c>
      <c r="CW664" s="30">
        <v>0.9</v>
      </c>
      <c r="CX664" s="30">
        <v>0.0</v>
      </c>
      <c r="CY664" s="30">
        <v>0.33</v>
      </c>
      <c r="CZ664" s="30">
        <v>1.04</v>
      </c>
      <c r="DA664" s="30">
        <v>0.21</v>
      </c>
      <c r="DB664" s="7">
        <v>0.0</v>
      </c>
      <c r="DC664" s="7">
        <v>0.0</v>
      </c>
      <c r="DD664" s="13" t="str">
        <f t="shared" si="41"/>
        <v> </v>
      </c>
      <c r="DE664" s="7">
        <v>0.0</v>
      </c>
      <c r="DF664" s="7">
        <v>0.0</v>
      </c>
      <c r="DG664" s="7">
        <v>0.0</v>
      </c>
      <c r="DH664" s="7">
        <v>0.0</v>
      </c>
      <c r="DI664" s="7">
        <v>0.0</v>
      </c>
      <c r="DJ664" s="8" t="s">
        <v>4992</v>
      </c>
      <c r="DK664" s="7" t="s">
        <v>4993</v>
      </c>
    </row>
    <row r="665" ht="12.75" customHeight="1">
      <c r="A665" s="7" t="s">
        <v>614</v>
      </c>
      <c r="B665" s="7" t="s">
        <v>2893</v>
      </c>
      <c r="C665" s="8" t="s">
        <v>149</v>
      </c>
      <c r="D665" s="9" t="s">
        <v>247</v>
      </c>
      <c r="E665" s="7">
        <v>27.0</v>
      </c>
      <c r="F665" s="7">
        <v>6.0</v>
      </c>
      <c r="G665" s="7">
        <v>0.0</v>
      </c>
      <c r="H665" s="24">
        <f t="shared" si="1"/>
        <v>6</v>
      </c>
      <c r="I665" s="25">
        <f t="shared" si="2"/>
        <v>1.91099708</v>
      </c>
      <c r="J665" s="19">
        <v>6.0</v>
      </c>
      <c r="K665" s="19">
        <v>0.0</v>
      </c>
      <c r="L665" s="19">
        <v>0.0</v>
      </c>
      <c r="M665" s="19">
        <v>12.0</v>
      </c>
      <c r="N665" s="19">
        <v>2.0</v>
      </c>
      <c r="O665" s="19">
        <v>1.0</v>
      </c>
      <c r="P665" s="19">
        <v>15.0</v>
      </c>
      <c r="Q665" s="10">
        <f t="shared" si="3"/>
        <v>0.5</v>
      </c>
      <c r="R665" s="10">
        <f t="shared" si="4"/>
        <v>0.4</v>
      </c>
      <c r="S665" s="7">
        <v>11303.0</v>
      </c>
      <c r="T665" s="14">
        <f t="shared" si="5"/>
        <v>6.977160494</v>
      </c>
      <c r="U665" s="14">
        <v>190.32</v>
      </c>
      <c r="V665" s="14">
        <f t="shared" si="6"/>
        <v>7.048888889</v>
      </c>
      <c r="W665" s="14">
        <v>1112.3</v>
      </c>
      <c r="X665" s="14">
        <f t="shared" si="7"/>
        <v>41.1962963</v>
      </c>
      <c r="Y665" s="13">
        <f t="shared" si="8"/>
        <v>0.1461055411</v>
      </c>
      <c r="Z665" s="12">
        <f t="shared" si="9"/>
        <v>0</v>
      </c>
      <c r="AA665" s="19">
        <v>8.0</v>
      </c>
      <c r="AB665" s="19">
        <v>39.0</v>
      </c>
      <c r="AC665" s="19">
        <v>16.0</v>
      </c>
      <c r="AD665" s="19">
        <v>1.0</v>
      </c>
      <c r="AE665" s="19">
        <v>6.0</v>
      </c>
      <c r="AF665" s="10">
        <f t="shared" si="10"/>
        <v>0.6666666667</v>
      </c>
      <c r="AG665" s="10">
        <f t="shared" si="11"/>
        <v>0</v>
      </c>
      <c r="AH665" s="10">
        <f t="shared" si="12"/>
        <v>0.6666666667</v>
      </c>
      <c r="AI665" s="19">
        <v>48.0</v>
      </c>
      <c r="AJ665" s="13">
        <f t="shared" si="13"/>
        <v>0.322147651</v>
      </c>
      <c r="AK665" s="19">
        <v>45.0</v>
      </c>
      <c r="AL665" s="13">
        <f t="shared" si="14"/>
        <v>0.3020134228</v>
      </c>
      <c r="AM665" s="19">
        <v>56.0</v>
      </c>
      <c r="AN665" s="13">
        <f t="shared" si="15"/>
        <v>0.3758389262</v>
      </c>
      <c r="AO665" s="13">
        <f t="shared" si="16"/>
        <v>0.5161290323</v>
      </c>
      <c r="AP665" s="8">
        <v>11.0</v>
      </c>
      <c r="AQ665" s="14">
        <v>3.03</v>
      </c>
      <c r="AR665" s="19">
        <v>16.39</v>
      </c>
      <c r="AS665" s="26">
        <v>16.0</v>
      </c>
      <c r="AT665" s="27">
        <v>-1.4929999999999999</v>
      </c>
      <c r="AU665" s="8">
        <v>16.0</v>
      </c>
      <c r="AV665" s="27">
        <v>-1.5230000000000001</v>
      </c>
      <c r="AW665" s="19">
        <v>49.81</v>
      </c>
      <c r="AX665" s="19">
        <v>16.2</v>
      </c>
      <c r="AY665" s="27">
        <v>-8.086</v>
      </c>
      <c r="AZ665" s="27">
        <v>-7.459</v>
      </c>
      <c r="BA665" s="19">
        <v>47.38</v>
      </c>
      <c r="BB665" s="13">
        <f t="shared" si="17"/>
        <v>0.1363636364</v>
      </c>
      <c r="BC665" s="28">
        <f t="shared" si="18"/>
        <v>0.8952380952</v>
      </c>
      <c r="BD665" s="26">
        <f t="shared" si="19"/>
        <v>1031.601732</v>
      </c>
      <c r="BE665" s="13">
        <f t="shared" si="20"/>
        <v>0.0316017316</v>
      </c>
      <c r="BF665" s="18">
        <f t="shared" si="21"/>
        <v>2.837326608</v>
      </c>
      <c r="BG665" s="18">
        <f t="shared" si="22"/>
        <v>3.467843632</v>
      </c>
      <c r="BH665" s="14">
        <f t="shared" si="23"/>
        <v>20.80706179</v>
      </c>
      <c r="BI665" s="14">
        <f t="shared" si="24"/>
        <v>33.10214376</v>
      </c>
      <c r="BJ665" s="14">
        <f t="shared" si="25"/>
        <v>39.09205549</v>
      </c>
      <c r="BK665" s="14">
        <f t="shared" si="26"/>
        <v>59.26860025</v>
      </c>
      <c r="BL665" s="14">
        <f t="shared" si="27"/>
        <v>-20.17654477</v>
      </c>
      <c r="BM665" s="19">
        <v>9.0</v>
      </c>
      <c r="BN665" s="19">
        <v>11.0</v>
      </c>
      <c r="BO665" s="26">
        <v>57.0</v>
      </c>
      <c r="BP665" s="26">
        <v>94.0</v>
      </c>
      <c r="BQ665" s="19">
        <v>24.0</v>
      </c>
      <c r="BR665" s="19">
        <v>37.0</v>
      </c>
      <c r="BS665" s="19">
        <v>34.0</v>
      </c>
      <c r="BT665" s="19">
        <v>46.0</v>
      </c>
      <c r="BU665" s="19">
        <v>66.0</v>
      </c>
      <c r="BV665" s="19">
        <v>90.0</v>
      </c>
      <c r="BW665" s="13">
        <f t="shared" si="28"/>
        <v>0.4230769231</v>
      </c>
      <c r="BX665" s="14">
        <v>-7.39</v>
      </c>
      <c r="BY665" s="29">
        <f t="shared" si="29"/>
        <v>-14.71764154</v>
      </c>
      <c r="BZ665" s="18">
        <f t="shared" si="30"/>
        <v>2.389004454</v>
      </c>
      <c r="CA665" s="18">
        <f t="shared" si="31"/>
        <v>2.251177274</v>
      </c>
      <c r="CB665" s="14">
        <f t="shared" si="32"/>
        <v>29.77067089</v>
      </c>
      <c r="CC665" s="14">
        <f t="shared" si="33"/>
        <v>29.31124696</v>
      </c>
      <c r="CD665" s="14">
        <f t="shared" si="34"/>
        <v>53.79854262</v>
      </c>
      <c r="CE665" s="14">
        <f t="shared" si="35"/>
        <v>56.37131665</v>
      </c>
      <c r="CF665" s="14">
        <f t="shared" si="36"/>
        <v>-17.60377074</v>
      </c>
      <c r="CG665" s="7">
        <v>1305.983333</v>
      </c>
      <c r="CH665" s="7">
        <v>52.0</v>
      </c>
      <c r="CI665" s="7">
        <v>49.0</v>
      </c>
      <c r="CJ665" s="26">
        <v>596.0</v>
      </c>
      <c r="CK665" s="7">
        <v>589.0</v>
      </c>
      <c r="CL665" s="7">
        <v>228.0</v>
      </c>
      <c r="CM665" s="7">
        <v>261.0</v>
      </c>
      <c r="CN665" s="7">
        <v>295.0</v>
      </c>
      <c r="CO665" s="7">
        <v>328.0</v>
      </c>
      <c r="CP665" s="19">
        <v>4.0</v>
      </c>
      <c r="CQ665" s="19">
        <v>2.0</v>
      </c>
      <c r="CR665" s="26">
        <f t="shared" si="37"/>
        <v>-2</v>
      </c>
      <c r="CS665" s="18">
        <f t="shared" si="38"/>
        <v>1.273998054</v>
      </c>
      <c r="CT665" s="18">
        <f t="shared" si="39"/>
        <v>0.6369990268</v>
      </c>
      <c r="CU665" s="18">
        <f t="shared" si="40"/>
        <v>-0.6369990268</v>
      </c>
      <c r="CV665" s="30">
        <v>5.55</v>
      </c>
      <c r="CW665" s="30">
        <v>7.82</v>
      </c>
      <c r="CX665" s="30">
        <v>8.54</v>
      </c>
      <c r="CY665" s="30">
        <v>5.49</v>
      </c>
      <c r="CZ665" s="30">
        <v>6.06</v>
      </c>
      <c r="DA665" s="30">
        <v>7.27</v>
      </c>
      <c r="DB665" s="7">
        <v>0.0</v>
      </c>
      <c r="DC665" s="7">
        <v>0.0</v>
      </c>
      <c r="DD665" s="13" t="str">
        <f t="shared" si="41"/>
        <v> </v>
      </c>
      <c r="DE665" s="7">
        <v>0.0</v>
      </c>
      <c r="DF665" s="7">
        <v>0.0</v>
      </c>
      <c r="DG665" s="7">
        <v>0.0</v>
      </c>
      <c r="DH665" s="7">
        <v>0.0</v>
      </c>
      <c r="DI665" s="7">
        <v>0.0</v>
      </c>
      <c r="DJ665" s="8" t="s">
        <v>4994</v>
      </c>
      <c r="DK665" s="7" t="s">
        <v>4995</v>
      </c>
    </row>
    <row r="666" ht="12.75" customHeight="1">
      <c r="A666" s="7" t="s">
        <v>2083</v>
      </c>
      <c r="B666" s="7" t="s">
        <v>2896</v>
      </c>
      <c r="C666" s="8" t="s">
        <v>166</v>
      </c>
      <c r="D666" s="9" t="s">
        <v>247</v>
      </c>
      <c r="E666" s="7">
        <v>9.0</v>
      </c>
      <c r="F666" s="7">
        <v>0.0</v>
      </c>
      <c r="G666" s="7">
        <v>0.0</v>
      </c>
      <c r="H666" s="24">
        <f t="shared" si="1"/>
        <v>0</v>
      </c>
      <c r="I666" s="25">
        <f t="shared" si="2"/>
        <v>0</v>
      </c>
      <c r="J666" s="19">
        <v>0.0</v>
      </c>
      <c r="K666" s="19">
        <v>0.0</v>
      </c>
      <c r="L666" s="19">
        <v>0.0</v>
      </c>
      <c r="M666" s="19">
        <v>9.0</v>
      </c>
      <c r="N666" s="19">
        <v>2.0</v>
      </c>
      <c r="O666" s="19">
        <v>6.0</v>
      </c>
      <c r="P666" s="19">
        <v>9.0</v>
      </c>
      <c r="Q666" s="10">
        <f t="shared" si="3"/>
        <v>0</v>
      </c>
      <c r="R666" s="10">
        <f t="shared" si="4"/>
        <v>0</v>
      </c>
      <c r="S666" s="7">
        <v>4819.0</v>
      </c>
      <c r="T666" s="14">
        <f t="shared" si="5"/>
        <v>8.924074074</v>
      </c>
      <c r="U666" s="14">
        <v>81.38</v>
      </c>
      <c r="V666" s="14">
        <f t="shared" si="6"/>
        <v>9.042222222</v>
      </c>
      <c r="W666" s="14">
        <v>333.28</v>
      </c>
      <c r="X666" s="14">
        <f t="shared" si="7"/>
        <v>37.03111111</v>
      </c>
      <c r="Y666" s="13">
        <f t="shared" si="8"/>
        <v>0.1962571746</v>
      </c>
      <c r="Z666" s="12">
        <f t="shared" si="9"/>
        <v>0</v>
      </c>
      <c r="AA666" s="19">
        <v>11.0</v>
      </c>
      <c r="AB666" s="19">
        <v>0.0</v>
      </c>
      <c r="AC666" s="19">
        <v>5.0</v>
      </c>
      <c r="AD666" s="19">
        <v>1.0</v>
      </c>
      <c r="AE666" s="19">
        <v>1.0</v>
      </c>
      <c r="AF666" s="10">
        <f t="shared" si="10"/>
        <v>0</v>
      </c>
      <c r="AG666" s="10">
        <f t="shared" si="11"/>
        <v>0</v>
      </c>
      <c r="AH666" s="10">
        <f t="shared" si="12"/>
        <v>0</v>
      </c>
      <c r="AI666" s="19">
        <v>20.0</v>
      </c>
      <c r="AJ666" s="13">
        <f t="shared" si="13"/>
        <v>0.2631578947</v>
      </c>
      <c r="AK666" s="19">
        <v>23.0</v>
      </c>
      <c r="AL666" s="13">
        <f t="shared" si="14"/>
        <v>0.3026315789</v>
      </c>
      <c r="AM666" s="19">
        <v>33.0</v>
      </c>
      <c r="AN666" s="13">
        <f t="shared" si="15"/>
        <v>0.4342105263</v>
      </c>
      <c r="AO666" s="13">
        <f t="shared" si="16"/>
        <v>0.4651162791</v>
      </c>
      <c r="AP666" s="8">
        <v>7.0</v>
      </c>
      <c r="AQ666" s="14">
        <v>5.42</v>
      </c>
      <c r="AR666" s="19">
        <v>16.75</v>
      </c>
      <c r="AS666" s="26">
        <v>14.0</v>
      </c>
      <c r="AT666" s="27">
        <v>-1.18</v>
      </c>
      <c r="AU666" s="8">
        <v>14.0</v>
      </c>
      <c r="AV666" s="27">
        <v>1.248</v>
      </c>
      <c r="AW666" s="19">
        <v>50.91</v>
      </c>
      <c r="AX666" s="19">
        <v>17.52</v>
      </c>
      <c r="AY666" s="27">
        <v>-2.733</v>
      </c>
      <c r="AZ666" s="27">
        <v>-15.095</v>
      </c>
      <c r="BA666" s="19">
        <v>43.37</v>
      </c>
      <c r="BB666" s="13">
        <f t="shared" si="17"/>
        <v>0</v>
      </c>
      <c r="BC666" s="28">
        <f t="shared" si="18"/>
        <v>0.8541666667</v>
      </c>
      <c r="BD666" s="26">
        <f t="shared" si="19"/>
        <v>854.1666667</v>
      </c>
      <c r="BE666" s="13">
        <f t="shared" si="20"/>
        <v>-0.1458333333</v>
      </c>
      <c r="BF666" s="18">
        <f t="shared" si="21"/>
        <v>0</v>
      </c>
      <c r="BG666" s="18">
        <f t="shared" si="22"/>
        <v>5.160973212</v>
      </c>
      <c r="BH666" s="14">
        <f t="shared" si="23"/>
        <v>27.27942984</v>
      </c>
      <c r="BI666" s="14">
        <f t="shared" si="24"/>
        <v>35.3895306</v>
      </c>
      <c r="BJ666" s="14">
        <f t="shared" si="25"/>
        <v>50.87245023</v>
      </c>
      <c r="BK666" s="14">
        <f t="shared" si="26"/>
        <v>84.78741706</v>
      </c>
      <c r="BL666" s="14">
        <f t="shared" si="27"/>
        <v>-33.91496682</v>
      </c>
      <c r="BM666" s="19">
        <v>0.0</v>
      </c>
      <c r="BN666" s="19">
        <v>7.0</v>
      </c>
      <c r="BO666" s="26">
        <v>37.0</v>
      </c>
      <c r="BP666" s="26">
        <v>41.0</v>
      </c>
      <c r="BQ666" s="19">
        <v>15.0</v>
      </c>
      <c r="BR666" s="19">
        <v>33.0</v>
      </c>
      <c r="BS666" s="19">
        <v>17.0</v>
      </c>
      <c r="BT666" s="19">
        <v>34.0</v>
      </c>
      <c r="BU666" s="19">
        <v>35.0</v>
      </c>
      <c r="BV666" s="19">
        <v>53.0</v>
      </c>
      <c r="BW666" s="13">
        <f t="shared" si="28"/>
        <v>0.3977272727</v>
      </c>
      <c r="BX666" s="14">
        <v>-3.32</v>
      </c>
      <c r="BY666" s="29">
        <f t="shared" si="29"/>
        <v>-16.82475752</v>
      </c>
      <c r="BZ666" s="18">
        <f t="shared" si="30"/>
        <v>1.878612717</v>
      </c>
      <c r="CA666" s="18">
        <f t="shared" si="31"/>
        <v>2.74566474</v>
      </c>
      <c r="CB666" s="14">
        <f t="shared" si="32"/>
        <v>25.86705202</v>
      </c>
      <c r="CC666" s="14">
        <f t="shared" si="33"/>
        <v>33.09248555</v>
      </c>
      <c r="CD666" s="14">
        <f t="shared" si="34"/>
        <v>51.44508671</v>
      </c>
      <c r="CE666" s="14">
        <f t="shared" si="35"/>
        <v>67.91907514</v>
      </c>
      <c r="CF666" s="14">
        <f t="shared" si="36"/>
        <v>-17.44097838</v>
      </c>
      <c r="CG666" s="7">
        <v>415.2</v>
      </c>
      <c r="CH666" s="7">
        <v>13.0</v>
      </c>
      <c r="CI666" s="7">
        <v>19.0</v>
      </c>
      <c r="CJ666" s="26">
        <v>166.0</v>
      </c>
      <c r="CK666" s="7">
        <v>210.0</v>
      </c>
      <c r="CL666" s="7">
        <v>83.0</v>
      </c>
      <c r="CM666" s="7">
        <v>88.0</v>
      </c>
      <c r="CN666" s="7">
        <v>94.0</v>
      </c>
      <c r="CO666" s="7">
        <v>153.0</v>
      </c>
      <c r="CP666" s="19">
        <v>1.0</v>
      </c>
      <c r="CQ666" s="19">
        <v>1.0</v>
      </c>
      <c r="CR666" s="26">
        <f t="shared" si="37"/>
        <v>0</v>
      </c>
      <c r="CS666" s="18">
        <f t="shared" si="38"/>
        <v>0.747042955</v>
      </c>
      <c r="CT666" s="18">
        <f t="shared" si="39"/>
        <v>0.747042955</v>
      </c>
      <c r="CU666" s="18">
        <f t="shared" si="40"/>
        <v>0</v>
      </c>
      <c r="CV666" s="30">
        <v>2.85</v>
      </c>
      <c r="CW666" s="30">
        <v>3.81</v>
      </c>
      <c r="CX666" s="30">
        <v>2.05</v>
      </c>
      <c r="CY666" s="30">
        <v>1.6</v>
      </c>
      <c r="CZ666" s="30">
        <v>1.79</v>
      </c>
      <c r="DA666" s="30">
        <v>3.48</v>
      </c>
      <c r="DB666" s="7">
        <v>13.0</v>
      </c>
      <c r="DC666" s="7">
        <v>11.0</v>
      </c>
      <c r="DD666" s="13">
        <f t="shared" si="41"/>
        <v>0.5416666667</v>
      </c>
      <c r="DE666" s="7">
        <v>-0.01</v>
      </c>
      <c r="DF666" s="7">
        <v>2.52</v>
      </c>
      <c r="DG666" s="7">
        <v>8.0</v>
      </c>
      <c r="DH666" s="7">
        <v>10.0</v>
      </c>
      <c r="DI666" s="7">
        <v>6.0</v>
      </c>
      <c r="DJ666" s="8" t="s">
        <v>4996</v>
      </c>
      <c r="DK666" s="7" t="s">
        <v>4997</v>
      </c>
    </row>
    <row r="667" ht="12.75" customHeight="1">
      <c r="A667" s="7" t="s">
        <v>345</v>
      </c>
      <c r="B667" s="7" t="s">
        <v>2899</v>
      </c>
      <c r="C667" s="8" t="s">
        <v>685</v>
      </c>
      <c r="D667" s="9" t="s">
        <v>150</v>
      </c>
      <c r="E667" s="7">
        <v>80.0</v>
      </c>
      <c r="F667" s="7">
        <v>16.0</v>
      </c>
      <c r="G667" s="7">
        <v>14.0</v>
      </c>
      <c r="H667" s="24">
        <f t="shared" si="1"/>
        <v>30</v>
      </c>
      <c r="I667" s="25">
        <f t="shared" si="2"/>
        <v>1.588188583</v>
      </c>
      <c r="J667" s="19">
        <v>14.0</v>
      </c>
      <c r="K667" s="19">
        <v>5.0</v>
      </c>
      <c r="L667" s="19">
        <v>7.0</v>
      </c>
      <c r="M667" s="19">
        <v>103.0</v>
      </c>
      <c r="N667" s="19">
        <v>56.0</v>
      </c>
      <c r="O667" s="19">
        <v>37.0</v>
      </c>
      <c r="P667" s="19">
        <v>119.0</v>
      </c>
      <c r="Q667" s="10">
        <f t="shared" si="3"/>
        <v>0.1553398058</v>
      </c>
      <c r="R667" s="10">
        <f t="shared" si="4"/>
        <v>0.08163265306</v>
      </c>
      <c r="S667" s="7">
        <v>68002.0</v>
      </c>
      <c r="T667" s="14">
        <f t="shared" si="5"/>
        <v>14.16708333</v>
      </c>
      <c r="U667" s="14">
        <v>1068.66</v>
      </c>
      <c r="V667" s="14">
        <f t="shared" si="6"/>
        <v>13.35825</v>
      </c>
      <c r="W667" s="14">
        <v>2875.85</v>
      </c>
      <c r="X667" s="14">
        <f t="shared" si="7"/>
        <v>35.948125</v>
      </c>
      <c r="Y667" s="13">
        <f t="shared" si="8"/>
        <v>0.2709233847</v>
      </c>
      <c r="Z667" s="12">
        <f t="shared" si="9"/>
        <v>63.80952381</v>
      </c>
      <c r="AA667" s="19">
        <v>27.0</v>
      </c>
      <c r="AB667" s="19">
        <v>29.0</v>
      </c>
      <c r="AC667" s="19">
        <v>78.0</v>
      </c>
      <c r="AD667" s="19">
        <v>20.0</v>
      </c>
      <c r="AE667" s="19">
        <v>38.0</v>
      </c>
      <c r="AF667" s="10">
        <f t="shared" si="10"/>
        <v>0.3333333333</v>
      </c>
      <c r="AG667" s="10">
        <f t="shared" si="11"/>
        <v>0.2857142857</v>
      </c>
      <c r="AH667" s="10">
        <f t="shared" si="12"/>
        <v>0.619047619</v>
      </c>
      <c r="AI667" s="19">
        <v>374.0</v>
      </c>
      <c r="AJ667" s="13">
        <f t="shared" si="13"/>
        <v>0.3871635611</v>
      </c>
      <c r="AK667" s="19">
        <v>280.0</v>
      </c>
      <c r="AL667" s="13">
        <f t="shared" si="14"/>
        <v>0.2898550725</v>
      </c>
      <c r="AM667" s="19">
        <v>312.0</v>
      </c>
      <c r="AN667" s="13">
        <f t="shared" si="15"/>
        <v>0.3229813665</v>
      </c>
      <c r="AO667" s="13">
        <f t="shared" si="16"/>
        <v>0.5718654434</v>
      </c>
      <c r="AP667" s="8">
        <v>12.0</v>
      </c>
      <c r="AQ667" s="14">
        <v>8.23</v>
      </c>
      <c r="AR667" s="19">
        <v>17.48</v>
      </c>
      <c r="AS667" s="26">
        <v>6.0</v>
      </c>
      <c r="AT667" s="27">
        <v>0.683</v>
      </c>
      <c r="AU667" s="8">
        <v>5.0</v>
      </c>
      <c r="AV667" s="27">
        <v>0.091</v>
      </c>
      <c r="AW667" s="19">
        <v>50.01</v>
      </c>
      <c r="AX667" s="19">
        <v>18.06</v>
      </c>
      <c r="AY667" s="27">
        <v>0.624</v>
      </c>
      <c r="AZ667" s="27">
        <v>2.933</v>
      </c>
      <c r="BA667" s="19">
        <v>51.93</v>
      </c>
      <c r="BB667" s="13">
        <f t="shared" si="17"/>
        <v>0.07835820896</v>
      </c>
      <c r="BC667" s="28">
        <f t="shared" si="18"/>
        <v>0.9140186916</v>
      </c>
      <c r="BD667" s="26">
        <f t="shared" si="19"/>
        <v>992.3769005</v>
      </c>
      <c r="BE667" s="13">
        <f t="shared" si="20"/>
        <v>-0.007623099456</v>
      </c>
      <c r="BF667" s="18">
        <f t="shared" si="21"/>
        <v>2.358093313</v>
      </c>
      <c r="BG667" s="18">
        <f t="shared" si="22"/>
        <v>2.582673629</v>
      </c>
      <c r="BH667" s="14">
        <f t="shared" si="23"/>
        <v>30.09376228</v>
      </c>
      <c r="BI667" s="14">
        <f t="shared" si="24"/>
        <v>30.0376172</v>
      </c>
      <c r="BJ667" s="14">
        <f t="shared" si="25"/>
        <v>54.46072652</v>
      </c>
      <c r="BK667" s="14">
        <f t="shared" si="26"/>
        <v>55.52748302</v>
      </c>
      <c r="BL667" s="14">
        <f t="shared" si="27"/>
        <v>-1.066756499</v>
      </c>
      <c r="BM667" s="19">
        <v>42.0</v>
      </c>
      <c r="BN667" s="19">
        <v>46.0</v>
      </c>
      <c r="BO667" s="26">
        <v>494.0</v>
      </c>
      <c r="BP667" s="26">
        <v>489.0</v>
      </c>
      <c r="BQ667" s="19">
        <v>218.0</v>
      </c>
      <c r="BR667" s="19">
        <v>225.0</v>
      </c>
      <c r="BS667" s="19">
        <v>216.0</v>
      </c>
      <c r="BT667" s="19">
        <v>229.0</v>
      </c>
      <c r="BU667" s="19">
        <v>445.0</v>
      </c>
      <c r="BV667" s="19">
        <v>535.0</v>
      </c>
      <c r="BW667" s="13">
        <f t="shared" si="28"/>
        <v>0.4540816327</v>
      </c>
      <c r="BX667" s="14">
        <v>-5.94</v>
      </c>
      <c r="BY667" s="29">
        <f t="shared" si="29"/>
        <v>-5.723527141</v>
      </c>
      <c r="BZ667" s="18">
        <f t="shared" si="30"/>
        <v>1.932636705</v>
      </c>
      <c r="CA667" s="18">
        <f t="shared" si="31"/>
        <v>2.373947449</v>
      </c>
      <c r="CB667" s="14">
        <f t="shared" si="32"/>
        <v>28.60911028</v>
      </c>
      <c r="CC667" s="14">
        <f t="shared" si="33"/>
        <v>27.46778939</v>
      </c>
      <c r="CD667" s="14">
        <f t="shared" si="34"/>
        <v>54.82905549</v>
      </c>
      <c r="CE667" s="14">
        <f t="shared" si="35"/>
        <v>51.58770417</v>
      </c>
      <c r="CF667" s="14">
        <f t="shared" si="36"/>
        <v>-4.308107823</v>
      </c>
      <c r="CG667" s="7">
        <v>3942.8</v>
      </c>
      <c r="CH667" s="7">
        <v>127.0</v>
      </c>
      <c r="CI667" s="7">
        <v>156.0</v>
      </c>
      <c r="CJ667" s="26">
        <v>1753.0</v>
      </c>
      <c r="CK667" s="7">
        <v>1649.0</v>
      </c>
      <c r="CL667" s="7">
        <v>801.0</v>
      </c>
      <c r="CM667" s="7">
        <v>799.0</v>
      </c>
      <c r="CN667" s="7">
        <v>922.0</v>
      </c>
      <c r="CO667" s="7">
        <v>786.0</v>
      </c>
      <c r="CP667" s="19">
        <v>6.0</v>
      </c>
      <c r="CQ667" s="19">
        <v>11.0</v>
      </c>
      <c r="CR667" s="26">
        <f t="shared" si="37"/>
        <v>5</v>
      </c>
      <c r="CS667" s="18">
        <f t="shared" si="38"/>
        <v>0.3176377165</v>
      </c>
      <c r="CT667" s="18">
        <f t="shared" si="39"/>
        <v>0.5823358137</v>
      </c>
      <c r="CU667" s="18">
        <f t="shared" si="40"/>
        <v>0.2646980971</v>
      </c>
      <c r="CV667" s="30">
        <v>39.76</v>
      </c>
      <c r="CW667" s="30">
        <v>42.39</v>
      </c>
      <c r="CX667" s="30">
        <v>44.71</v>
      </c>
      <c r="CY667" s="30">
        <v>42.36</v>
      </c>
      <c r="CZ667" s="30">
        <v>48.28</v>
      </c>
      <c r="DA667" s="30">
        <v>36.44</v>
      </c>
      <c r="DB667" s="7">
        <v>448.0</v>
      </c>
      <c r="DC667" s="7">
        <v>420.0</v>
      </c>
      <c r="DD667" s="13">
        <f t="shared" si="41"/>
        <v>0.5161290323</v>
      </c>
      <c r="DE667" s="7">
        <v>4.49</v>
      </c>
      <c r="DF667" s="7">
        <v>4.87</v>
      </c>
      <c r="DG667" s="7">
        <v>300.0</v>
      </c>
      <c r="DH667" s="7">
        <v>306.0</v>
      </c>
      <c r="DI667" s="7">
        <v>225.0</v>
      </c>
      <c r="DJ667" s="8" t="s">
        <v>4998</v>
      </c>
      <c r="DK667" s="7" t="s">
        <v>4999</v>
      </c>
    </row>
    <row r="668" ht="12.75" customHeight="1">
      <c r="A668" s="7" t="s">
        <v>1280</v>
      </c>
      <c r="B668" s="7" t="s">
        <v>2900</v>
      </c>
      <c r="C668" s="8" t="s">
        <v>222</v>
      </c>
      <c r="D668" s="9" t="s">
        <v>260</v>
      </c>
      <c r="E668" s="7">
        <v>44.0</v>
      </c>
      <c r="F668" s="7">
        <v>4.0</v>
      </c>
      <c r="G668" s="7">
        <v>5.0</v>
      </c>
      <c r="H668" s="24">
        <f t="shared" si="1"/>
        <v>9</v>
      </c>
      <c r="I668" s="25">
        <f t="shared" si="2"/>
        <v>1.351351351</v>
      </c>
      <c r="J668" s="19">
        <v>4.0</v>
      </c>
      <c r="K668" s="19">
        <v>1.0</v>
      </c>
      <c r="L668" s="19">
        <v>4.0</v>
      </c>
      <c r="M668" s="19">
        <v>38.0</v>
      </c>
      <c r="N668" s="19">
        <v>11.0</v>
      </c>
      <c r="O668" s="19">
        <v>14.0</v>
      </c>
      <c r="P668" s="19">
        <v>41.0</v>
      </c>
      <c r="Q668" s="10">
        <f t="shared" si="3"/>
        <v>0.1052631579</v>
      </c>
      <c r="R668" s="10">
        <f t="shared" si="4"/>
        <v>0.06349206349</v>
      </c>
      <c r="S668" s="7">
        <v>23976.0</v>
      </c>
      <c r="T668" s="14">
        <f t="shared" si="5"/>
        <v>9.081818182</v>
      </c>
      <c r="U668" s="14">
        <v>416.65</v>
      </c>
      <c r="V668" s="14">
        <f t="shared" si="6"/>
        <v>9.469318182</v>
      </c>
      <c r="W668" s="14">
        <v>1729.94</v>
      </c>
      <c r="X668" s="14">
        <f t="shared" si="7"/>
        <v>39.31681818</v>
      </c>
      <c r="Y668" s="13">
        <f t="shared" si="8"/>
        <v>0.194098547</v>
      </c>
      <c r="Z668" s="12">
        <f t="shared" si="9"/>
        <v>10.33333333</v>
      </c>
      <c r="AA668" s="19">
        <v>20.0</v>
      </c>
      <c r="AB668" s="19">
        <v>36.0</v>
      </c>
      <c r="AC668" s="19">
        <v>62.0</v>
      </c>
      <c r="AD668" s="19">
        <v>5.0</v>
      </c>
      <c r="AE668" s="19">
        <v>7.0</v>
      </c>
      <c r="AF668" s="10">
        <f t="shared" si="10"/>
        <v>0.2222222222</v>
      </c>
      <c r="AG668" s="10">
        <f t="shared" si="11"/>
        <v>0.2777777778</v>
      </c>
      <c r="AH668" s="10">
        <f t="shared" si="12"/>
        <v>0.5</v>
      </c>
      <c r="AI668" s="19">
        <v>130.0</v>
      </c>
      <c r="AJ668" s="13">
        <f t="shared" si="13"/>
        <v>0.3376623377</v>
      </c>
      <c r="AK668" s="19">
        <v>118.0</v>
      </c>
      <c r="AL668" s="13">
        <f t="shared" si="14"/>
        <v>0.3064935065</v>
      </c>
      <c r="AM668" s="19">
        <v>137.0</v>
      </c>
      <c r="AN668" s="13">
        <f t="shared" si="15"/>
        <v>0.3558441558</v>
      </c>
      <c r="AO668" s="13">
        <f t="shared" si="16"/>
        <v>0.5241935484</v>
      </c>
      <c r="AP668" s="8">
        <v>8.0</v>
      </c>
      <c r="AQ668" s="14">
        <v>4.16</v>
      </c>
      <c r="AR668" s="19">
        <v>16.54</v>
      </c>
      <c r="AS668" s="26">
        <v>16.0</v>
      </c>
      <c r="AT668" s="27">
        <v>-0.929</v>
      </c>
      <c r="AU668" s="8">
        <v>14.0</v>
      </c>
      <c r="AV668" s="27">
        <v>-0.676</v>
      </c>
      <c r="AW668" s="19">
        <v>49.59</v>
      </c>
      <c r="AX668" s="19">
        <v>16.3</v>
      </c>
      <c r="AY668" s="27">
        <v>-1.596</v>
      </c>
      <c r="AZ668" s="27">
        <v>0.40800000000000003</v>
      </c>
      <c r="BA668" s="19">
        <v>50.29</v>
      </c>
      <c r="BB668" s="13">
        <f t="shared" si="17"/>
        <v>0.09677419355</v>
      </c>
      <c r="BC668" s="28">
        <f t="shared" si="18"/>
        <v>0.955</v>
      </c>
      <c r="BD668" s="26">
        <f t="shared" si="19"/>
        <v>1051.774194</v>
      </c>
      <c r="BE668" s="13">
        <f t="shared" si="20"/>
        <v>0.05177419355</v>
      </c>
      <c r="BF668" s="18">
        <f t="shared" si="21"/>
        <v>2.592103684</v>
      </c>
      <c r="BG668" s="18">
        <f t="shared" si="22"/>
        <v>1.296051842</v>
      </c>
      <c r="BH668" s="14">
        <f t="shared" si="23"/>
        <v>26.7850714</v>
      </c>
      <c r="BI668" s="14">
        <f t="shared" si="24"/>
        <v>28.80115205</v>
      </c>
      <c r="BJ668" s="14">
        <f t="shared" si="25"/>
        <v>49.24997</v>
      </c>
      <c r="BK668" s="14">
        <f t="shared" si="26"/>
        <v>50.40201608</v>
      </c>
      <c r="BL668" s="14">
        <f t="shared" si="27"/>
        <v>-1.152046082</v>
      </c>
      <c r="BM668" s="19">
        <v>18.0</v>
      </c>
      <c r="BN668" s="19">
        <v>9.0</v>
      </c>
      <c r="BO668" s="26">
        <v>168.0</v>
      </c>
      <c r="BP668" s="26">
        <v>191.0</v>
      </c>
      <c r="BQ668" s="19">
        <v>69.0</v>
      </c>
      <c r="BR668" s="19">
        <v>56.0</v>
      </c>
      <c r="BS668" s="19">
        <v>87.0</v>
      </c>
      <c r="BT668" s="19">
        <v>94.0</v>
      </c>
      <c r="BU668" s="19">
        <v>160.0</v>
      </c>
      <c r="BV668" s="19">
        <v>156.0</v>
      </c>
      <c r="BW668" s="13">
        <f t="shared" si="28"/>
        <v>0.5063291139</v>
      </c>
      <c r="BX668" s="14">
        <v>2.65</v>
      </c>
      <c r="BY668" s="29">
        <f t="shared" si="29"/>
        <v>-2.906691243</v>
      </c>
      <c r="BZ668" s="18">
        <f t="shared" si="30"/>
        <v>2.040689548</v>
      </c>
      <c r="CA668" s="18">
        <f t="shared" si="31"/>
        <v>1.928870943</v>
      </c>
      <c r="CB668" s="14">
        <f t="shared" si="32"/>
        <v>30.44261532</v>
      </c>
      <c r="CC668" s="14">
        <f t="shared" si="33"/>
        <v>30.02329555</v>
      </c>
      <c r="CD668" s="14">
        <f t="shared" si="34"/>
        <v>54.62338873</v>
      </c>
      <c r="CE668" s="14">
        <f t="shared" si="35"/>
        <v>55.09861781</v>
      </c>
      <c r="CF668" s="14">
        <f t="shared" si="36"/>
        <v>-0.6768170089</v>
      </c>
      <c r="CG668" s="7">
        <v>2146.333333</v>
      </c>
      <c r="CH668" s="7">
        <v>73.0</v>
      </c>
      <c r="CI668" s="7">
        <v>69.0</v>
      </c>
      <c r="CJ668" s="26">
        <v>1016.0</v>
      </c>
      <c r="CK668" s="7">
        <v>1005.0</v>
      </c>
      <c r="CL668" s="7">
        <v>364.0</v>
      </c>
      <c r="CM668" s="7">
        <v>370.0</v>
      </c>
      <c r="CN668" s="7">
        <v>501.0</v>
      </c>
      <c r="CO668" s="7">
        <v>527.0</v>
      </c>
      <c r="CP668" s="19">
        <v>1.0</v>
      </c>
      <c r="CQ668" s="19">
        <v>6.0</v>
      </c>
      <c r="CR668" s="26">
        <f t="shared" si="37"/>
        <v>5</v>
      </c>
      <c r="CS668" s="18">
        <f t="shared" si="38"/>
        <v>0.1501501502</v>
      </c>
      <c r="CT668" s="18">
        <f t="shared" si="39"/>
        <v>0.9009009009</v>
      </c>
      <c r="CU668" s="18">
        <f t="shared" si="40"/>
        <v>0.7507507508</v>
      </c>
      <c r="CV668" s="30">
        <v>14.19</v>
      </c>
      <c r="CW668" s="30">
        <v>13.26</v>
      </c>
      <c r="CX668" s="30">
        <v>10.42</v>
      </c>
      <c r="CY668" s="30">
        <v>22.48</v>
      </c>
      <c r="CZ668" s="30">
        <v>15.03</v>
      </c>
      <c r="DA668" s="30">
        <v>18.85</v>
      </c>
      <c r="DB668" s="7">
        <v>142.0</v>
      </c>
      <c r="DC668" s="7">
        <v>161.0</v>
      </c>
      <c r="DD668" s="13">
        <f t="shared" si="41"/>
        <v>0.4686468647</v>
      </c>
      <c r="DE668" s="7">
        <v>1.86</v>
      </c>
      <c r="DF668" s="7">
        <v>-6.08</v>
      </c>
      <c r="DG668" s="7">
        <v>103.0</v>
      </c>
      <c r="DH668" s="7">
        <v>117.0</v>
      </c>
      <c r="DI668" s="7">
        <v>82.0</v>
      </c>
      <c r="DJ668" s="8" t="s">
        <v>5000</v>
      </c>
      <c r="DK668" s="7" t="s">
        <v>5001</v>
      </c>
    </row>
    <row r="669" ht="12.75" customHeight="1">
      <c r="A669" s="7" t="s">
        <v>2902</v>
      </c>
      <c r="B669" s="7" t="s">
        <v>2903</v>
      </c>
      <c r="C669" s="8" t="s">
        <v>274</v>
      </c>
      <c r="D669" s="9" t="s">
        <v>247</v>
      </c>
      <c r="E669" s="7">
        <v>13.0</v>
      </c>
      <c r="F669" s="7">
        <v>4.0</v>
      </c>
      <c r="G669" s="7">
        <v>2.0</v>
      </c>
      <c r="H669" s="24">
        <f t="shared" si="1"/>
        <v>6</v>
      </c>
      <c r="I669" s="25">
        <f t="shared" si="2"/>
        <v>3.021401595</v>
      </c>
      <c r="J669" s="19">
        <v>4.0</v>
      </c>
      <c r="K669" s="19">
        <v>1.0</v>
      </c>
      <c r="L669" s="19">
        <v>0.0</v>
      </c>
      <c r="M669" s="19">
        <v>12.0</v>
      </c>
      <c r="N669" s="19">
        <v>6.0</v>
      </c>
      <c r="O669" s="19">
        <v>2.0</v>
      </c>
      <c r="P669" s="19">
        <v>18.0</v>
      </c>
      <c r="Q669" s="10">
        <f t="shared" si="3"/>
        <v>0.3333333333</v>
      </c>
      <c r="R669" s="10">
        <f t="shared" si="4"/>
        <v>0.2</v>
      </c>
      <c r="S669" s="7">
        <v>7149.0</v>
      </c>
      <c r="T669" s="14">
        <f t="shared" si="5"/>
        <v>9.165384615</v>
      </c>
      <c r="U669" s="14">
        <v>114.42</v>
      </c>
      <c r="V669" s="14">
        <f t="shared" si="6"/>
        <v>8.801538462</v>
      </c>
      <c r="W669" s="14">
        <v>497.82</v>
      </c>
      <c r="X669" s="14">
        <f t="shared" si="7"/>
        <v>38.29384615</v>
      </c>
      <c r="Y669" s="13">
        <f t="shared" si="8"/>
        <v>0.1868874951</v>
      </c>
      <c r="Z669" s="12">
        <f t="shared" si="9"/>
        <v>9.166666667</v>
      </c>
      <c r="AA669" s="19">
        <v>2.0</v>
      </c>
      <c r="AB669" s="19">
        <v>6.0</v>
      </c>
      <c r="AC669" s="19">
        <v>12.0</v>
      </c>
      <c r="AD669" s="19">
        <v>2.0</v>
      </c>
      <c r="AE669" s="19">
        <v>2.0</v>
      </c>
      <c r="AF669" s="10">
        <f t="shared" si="10"/>
        <v>0.6666666667</v>
      </c>
      <c r="AG669" s="10">
        <f t="shared" si="11"/>
        <v>0.1666666667</v>
      </c>
      <c r="AH669" s="10">
        <f t="shared" si="12"/>
        <v>0.8333333333</v>
      </c>
      <c r="AI669" s="19">
        <v>34.0</v>
      </c>
      <c r="AJ669" s="13">
        <f t="shared" si="13"/>
        <v>0.3269230769</v>
      </c>
      <c r="AK669" s="19">
        <v>29.0</v>
      </c>
      <c r="AL669" s="13">
        <f t="shared" si="14"/>
        <v>0.2788461538</v>
      </c>
      <c r="AM669" s="19">
        <v>41.0</v>
      </c>
      <c r="AN669" s="13">
        <f t="shared" si="15"/>
        <v>0.3942307692</v>
      </c>
      <c r="AO669" s="13">
        <f t="shared" si="16"/>
        <v>0.5396825397</v>
      </c>
      <c r="AP669" s="8">
        <v>13.0</v>
      </c>
      <c r="AQ669" s="14">
        <v>9.46</v>
      </c>
      <c r="AR669" s="19">
        <v>16.89</v>
      </c>
      <c r="AS669" s="26">
        <v>14.0</v>
      </c>
      <c r="AT669" s="27">
        <v>-0.022</v>
      </c>
      <c r="AU669" s="8">
        <v>13.0</v>
      </c>
      <c r="AV669" s="27">
        <v>1.347</v>
      </c>
      <c r="AW669" s="19">
        <v>50.77</v>
      </c>
      <c r="AX669" s="19">
        <v>17.4</v>
      </c>
      <c r="AY669" s="27">
        <v>-1.074</v>
      </c>
      <c r="AZ669" s="27">
        <v>1.9500000000000002</v>
      </c>
      <c r="BA669" s="19">
        <v>51.18</v>
      </c>
      <c r="BB669" s="13">
        <f t="shared" si="17"/>
        <v>0.1090909091</v>
      </c>
      <c r="BC669" s="28">
        <f t="shared" si="18"/>
        <v>0.8909090909</v>
      </c>
      <c r="BD669" s="26">
        <f t="shared" si="19"/>
        <v>1000</v>
      </c>
      <c r="BE669" s="13">
        <f t="shared" si="20"/>
        <v>0</v>
      </c>
      <c r="BF669" s="18">
        <f t="shared" si="21"/>
        <v>3.146303094</v>
      </c>
      <c r="BG669" s="18">
        <f t="shared" si="22"/>
        <v>3.146303094</v>
      </c>
      <c r="BH669" s="14">
        <f t="shared" si="23"/>
        <v>28.84111169</v>
      </c>
      <c r="BI669" s="14">
        <f t="shared" si="24"/>
        <v>28.84111169</v>
      </c>
      <c r="BJ669" s="14">
        <f t="shared" si="25"/>
        <v>50.86523335</v>
      </c>
      <c r="BK669" s="14">
        <f t="shared" si="26"/>
        <v>48.76769795</v>
      </c>
      <c r="BL669" s="14">
        <f t="shared" si="27"/>
        <v>2.097535396</v>
      </c>
      <c r="BM669" s="19">
        <v>6.0</v>
      </c>
      <c r="BN669" s="19">
        <v>6.0</v>
      </c>
      <c r="BO669" s="26">
        <v>49.0</v>
      </c>
      <c r="BP669" s="26">
        <v>49.0</v>
      </c>
      <c r="BQ669" s="19">
        <v>17.0</v>
      </c>
      <c r="BR669" s="19">
        <v>15.0</v>
      </c>
      <c r="BS669" s="19">
        <v>25.0</v>
      </c>
      <c r="BT669" s="19">
        <v>23.0</v>
      </c>
      <c r="BU669" s="19">
        <v>49.0</v>
      </c>
      <c r="BV669" s="19">
        <v>38.0</v>
      </c>
      <c r="BW669" s="13">
        <f t="shared" si="28"/>
        <v>0.5632183908</v>
      </c>
      <c r="BX669" s="14">
        <v>2.69</v>
      </c>
      <c r="BY669" s="29">
        <f t="shared" si="29"/>
        <v>0.4521544435</v>
      </c>
      <c r="BZ669" s="18">
        <f t="shared" si="30"/>
        <v>2.552425624</v>
      </c>
      <c r="CA669" s="18">
        <f t="shared" si="31"/>
        <v>1.963404326</v>
      </c>
      <c r="CB669" s="14">
        <f t="shared" si="32"/>
        <v>30.62910749</v>
      </c>
      <c r="CC669" s="14">
        <f t="shared" si="33"/>
        <v>29.94191597</v>
      </c>
      <c r="CD669" s="14">
        <f t="shared" si="34"/>
        <v>54.1899594</v>
      </c>
      <c r="CE669" s="14">
        <f t="shared" si="35"/>
        <v>53.6009381</v>
      </c>
      <c r="CF669" s="14">
        <f t="shared" si="36"/>
        <v>1.508514098</v>
      </c>
      <c r="CG669" s="7">
        <v>611.183333</v>
      </c>
      <c r="CH669" s="7">
        <v>26.0</v>
      </c>
      <c r="CI669" s="7">
        <v>20.0</v>
      </c>
      <c r="CJ669" s="26">
        <v>286.0</v>
      </c>
      <c r="CK669" s="7">
        <v>285.0</v>
      </c>
      <c r="CL669" s="7">
        <v>114.0</v>
      </c>
      <c r="CM669" s="7">
        <v>92.0</v>
      </c>
      <c r="CN669" s="7">
        <v>126.0</v>
      </c>
      <c r="CO669" s="7">
        <v>149.0</v>
      </c>
      <c r="CP669" s="19">
        <v>1.0</v>
      </c>
      <c r="CQ669" s="19">
        <v>1.0</v>
      </c>
      <c r="CR669" s="26">
        <f t="shared" si="37"/>
        <v>0</v>
      </c>
      <c r="CS669" s="18">
        <f t="shared" si="38"/>
        <v>0.5035669324</v>
      </c>
      <c r="CT669" s="18">
        <f t="shared" si="39"/>
        <v>0.5035669324</v>
      </c>
      <c r="CU669" s="18">
        <f t="shared" si="40"/>
        <v>0</v>
      </c>
      <c r="CV669" s="30">
        <v>4.22</v>
      </c>
      <c r="CW669" s="30">
        <v>3.66</v>
      </c>
      <c r="CX669" s="30">
        <v>3.71</v>
      </c>
      <c r="CY669" s="30">
        <v>2.9</v>
      </c>
      <c r="CZ669" s="30">
        <v>4.51</v>
      </c>
      <c r="DA669" s="30">
        <v>3.83</v>
      </c>
      <c r="DB669" s="7">
        <v>0.0</v>
      </c>
      <c r="DC669" s="7">
        <v>0.0</v>
      </c>
      <c r="DD669" s="13" t="str">
        <f t="shared" si="41"/>
        <v> </v>
      </c>
      <c r="DE669" s="7">
        <v>0.0</v>
      </c>
      <c r="DF669" s="7">
        <v>0.0</v>
      </c>
      <c r="DG669" s="7">
        <v>0.0</v>
      </c>
      <c r="DH669" s="7">
        <v>0.0</v>
      </c>
      <c r="DI669" s="7">
        <v>0.0</v>
      </c>
      <c r="DJ669" s="8" t="s">
        <v>5002</v>
      </c>
      <c r="DK669" s="7" t="s">
        <v>5003</v>
      </c>
    </row>
    <row r="670" ht="12.75" customHeight="1">
      <c r="A670" s="7" t="s">
        <v>354</v>
      </c>
      <c r="B670" s="7" t="s">
        <v>2905</v>
      </c>
      <c r="C670" s="8" t="s">
        <v>325</v>
      </c>
      <c r="D670" s="9" t="s">
        <v>150</v>
      </c>
      <c r="E670" s="7">
        <v>9.0</v>
      </c>
      <c r="F670" s="7">
        <v>0.0</v>
      </c>
      <c r="G670" s="7">
        <v>0.0</v>
      </c>
      <c r="H670" s="24">
        <f t="shared" si="1"/>
        <v>0</v>
      </c>
      <c r="I670" s="25">
        <f t="shared" si="2"/>
        <v>0</v>
      </c>
      <c r="J670" s="19">
        <v>0.0</v>
      </c>
      <c r="K670" s="19">
        <v>0.0</v>
      </c>
      <c r="L670" s="19">
        <v>0.0</v>
      </c>
      <c r="M670" s="19">
        <v>15.0</v>
      </c>
      <c r="N670" s="19">
        <v>8.0</v>
      </c>
      <c r="O670" s="19">
        <v>5.0</v>
      </c>
      <c r="P670" s="19">
        <v>17.0</v>
      </c>
      <c r="Q670" s="10">
        <f t="shared" si="3"/>
        <v>0</v>
      </c>
      <c r="R670" s="10">
        <f t="shared" si="4"/>
        <v>0</v>
      </c>
      <c r="S670" s="7">
        <v>6395.0</v>
      </c>
      <c r="T670" s="14">
        <f t="shared" si="5"/>
        <v>11.84259259</v>
      </c>
      <c r="U670" s="14">
        <v>107.25</v>
      </c>
      <c r="V670" s="14">
        <f t="shared" si="6"/>
        <v>11.91666667</v>
      </c>
      <c r="W670" s="14">
        <v>310.17</v>
      </c>
      <c r="X670" s="14">
        <f t="shared" si="7"/>
        <v>34.46333333</v>
      </c>
      <c r="Y670" s="13">
        <f t="shared" si="8"/>
        <v>0.2569354607</v>
      </c>
      <c r="Z670" s="12">
        <f t="shared" si="9"/>
        <v>0</v>
      </c>
      <c r="AA670" s="19">
        <v>3.0</v>
      </c>
      <c r="AB670" s="19">
        <v>4.0</v>
      </c>
      <c r="AC670" s="19">
        <v>14.0</v>
      </c>
      <c r="AD670" s="19">
        <v>1.0</v>
      </c>
      <c r="AE670" s="19">
        <v>3.0</v>
      </c>
      <c r="AF670" s="10">
        <f t="shared" si="10"/>
        <v>0</v>
      </c>
      <c r="AG670" s="10">
        <f t="shared" si="11"/>
        <v>0</v>
      </c>
      <c r="AH670" s="10">
        <f t="shared" si="12"/>
        <v>0</v>
      </c>
      <c r="AI670" s="19">
        <v>29.0</v>
      </c>
      <c r="AJ670" s="13">
        <f t="shared" si="13"/>
        <v>0.2959183673</v>
      </c>
      <c r="AK670" s="19">
        <v>30.0</v>
      </c>
      <c r="AL670" s="13">
        <f t="shared" si="14"/>
        <v>0.306122449</v>
      </c>
      <c r="AM670" s="19">
        <v>39.0</v>
      </c>
      <c r="AN670" s="13">
        <f t="shared" si="15"/>
        <v>0.3979591837</v>
      </c>
      <c r="AO670" s="13">
        <f t="shared" si="16"/>
        <v>0.4915254237</v>
      </c>
      <c r="AP670" s="8">
        <v>11.0</v>
      </c>
      <c r="AQ670" s="14">
        <v>-0.6000000000000001</v>
      </c>
      <c r="AR670" s="19">
        <v>17.28</v>
      </c>
      <c r="AS670" s="26">
        <v>10.0</v>
      </c>
      <c r="AT670" s="27">
        <v>0.28600000000000003</v>
      </c>
      <c r="AU670" s="8">
        <v>13.0</v>
      </c>
      <c r="AV670" s="27">
        <v>-2.723</v>
      </c>
      <c r="AW670" s="19">
        <v>48.88</v>
      </c>
      <c r="AX670" s="19">
        <v>17.89</v>
      </c>
      <c r="AY670" s="27">
        <v>1.488</v>
      </c>
      <c r="AZ670" s="27">
        <v>-1.048</v>
      </c>
      <c r="BA670" s="19">
        <v>48.86</v>
      </c>
      <c r="BB670" s="13">
        <f t="shared" si="17"/>
        <v>0.04081632653</v>
      </c>
      <c r="BC670" s="28">
        <f t="shared" si="18"/>
        <v>0.9411764706</v>
      </c>
      <c r="BD670" s="26">
        <f t="shared" si="19"/>
        <v>981.9927971</v>
      </c>
      <c r="BE670" s="13">
        <f t="shared" si="20"/>
        <v>-0.01800720288</v>
      </c>
      <c r="BF670" s="18">
        <f t="shared" si="21"/>
        <v>1.118881119</v>
      </c>
      <c r="BG670" s="18">
        <f t="shared" si="22"/>
        <v>1.678321678</v>
      </c>
      <c r="BH670" s="14">
        <f t="shared" si="23"/>
        <v>27.41258741</v>
      </c>
      <c r="BI670" s="14">
        <f t="shared" si="24"/>
        <v>28.53146853</v>
      </c>
      <c r="BJ670" s="14">
        <f t="shared" si="25"/>
        <v>53.14685315</v>
      </c>
      <c r="BK670" s="14">
        <f t="shared" si="26"/>
        <v>47.55244755</v>
      </c>
      <c r="BL670" s="14">
        <f t="shared" si="27"/>
        <v>5.594405594</v>
      </c>
      <c r="BM670" s="19">
        <v>2.0</v>
      </c>
      <c r="BN670" s="19">
        <v>3.0</v>
      </c>
      <c r="BO670" s="26">
        <v>47.0</v>
      </c>
      <c r="BP670" s="26">
        <v>48.0</v>
      </c>
      <c r="BQ670" s="19">
        <v>26.0</v>
      </c>
      <c r="BR670" s="19">
        <v>22.0</v>
      </c>
      <c r="BS670" s="19">
        <v>20.0</v>
      </c>
      <c r="BT670" s="19">
        <v>12.0</v>
      </c>
      <c r="BU670" s="19">
        <v>49.0</v>
      </c>
      <c r="BV670" s="19">
        <v>32.0</v>
      </c>
      <c r="BW670" s="13">
        <f t="shared" si="28"/>
        <v>0.6049382716</v>
      </c>
      <c r="BX670" s="14">
        <v>4.46</v>
      </c>
      <c r="BY670" s="29">
        <f t="shared" si="29"/>
        <v>4.032795425</v>
      </c>
      <c r="BZ670" s="18">
        <f t="shared" si="30"/>
        <v>2.302802545</v>
      </c>
      <c r="CA670" s="18">
        <f t="shared" si="31"/>
        <v>2.734578022</v>
      </c>
      <c r="CB670" s="14">
        <f t="shared" si="32"/>
        <v>29.93643308</v>
      </c>
      <c r="CC670" s="14">
        <f t="shared" si="33"/>
        <v>26.91400474</v>
      </c>
      <c r="CD670" s="14">
        <f t="shared" si="34"/>
        <v>55.8429617</v>
      </c>
      <c r="CE670" s="14">
        <f t="shared" si="35"/>
        <v>47.63922764</v>
      </c>
      <c r="CF670" s="14">
        <f t="shared" si="36"/>
        <v>-2.60932847</v>
      </c>
      <c r="CG670" s="7">
        <v>416.883333</v>
      </c>
      <c r="CH670" s="7">
        <v>16.0</v>
      </c>
      <c r="CI670" s="7">
        <v>19.0</v>
      </c>
      <c r="CJ670" s="26">
        <v>192.0</v>
      </c>
      <c r="CK670" s="7">
        <v>168.0</v>
      </c>
      <c r="CL670" s="7">
        <v>90.0</v>
      </c>
      <c r="CM670" s="7">
        <v>76.0</v>
      </c>
      <c r="CN670" s="7">
        <v>90.0</v>
      </c>
      <c r="CO670" s="7">
        <v>68.0</v>
      </c>
      <c r="CP670" s="19">
        <v>1.0</v>
      </c>
      <c r="CQ670" s="19">
        <v>1.0</v>
      </c>
      <c r="CR670" s="26">
        <f t="shared" si="37"/>
        <v>0</v>
      </c>
      <c r="CS670" s="18">
        <f t="shared" si="38"/>
        <v>0.5629397967</v>
      </c>
      <c r="CT670" s="18">
        <f t="shared" si="39"/>
        <v>0.5629397967</v>
      </c>
      <c r="CU670" s="18">
        <f t="shared" si="40"/>
        <v>0</v>
      </c>
      <c r="CV670" s="30">
        <v>3.59</v>
      </c>
      <c r="CW670" s="30">
        <v>3.6</v>
      </c>
      <c r="CX670" s="30">
        <v>5.7</v>
      </c>
      <c r="CY670" s="30">
        <v>8.48</v>
      </c>
      <c r="CZ670" s="30">
        <v>3.71</v>
      </c>
      <c r="DA670" s="30">
        <v>4.25</v>
      </c>
      <c r="DB670" s="7">
        <v>0.0</v>
      </c>
      <c r="DC670" s="7">
        <v>0.0</v>
      </c>
      <c r="DD670" s="13" t="str">
        <f t="shared" si="41"/>
        <v> </v>
      </c>
      <c r="DE670" s="7">
        <v>0.0</v>
      </c>
      <c r="DF670" s="7">
        <v>0.0</v>
      </c>
      <c r="DG670" s="7">
        <v>0.0</v>
      </c>
      <c r="DH670" s="7">
        <v>0.0</v>
      </c>
      <c r="DI670" s="7">
        <v>0.0</v>
      </c>
      <c r="DJ670" s="8" t="s">
        <v>5004</v>
      </c>
      <c r="DK670" s="7" t="s">
        <v>5005</v>
      </c>
    </row>
    <row r="671" ht="12.75" customHeight="1">
      <c r="A671" s="7" t="s">
        <v>2907</v>
      </c>
      <c r="B671" s="7" t="s">
        <v>2908</v>
      </c>
      <c r="C671" s="8" t="s">
        <v>158</v>
      </c>
      <c r="D671" s="9" t="s">
        <v>255</v>
      </c>
      <c r="E671" s="7">
        <v>29.0</v>
      </c>
      <c r="F671" s="7">
        <v>4.0</v>
      </c>
      <c r="G671" s="7">
        <v>1.0</v>
      </c>
      <c r="H671" s="24">
        <f t="shared" si="1"/>
        <v>5</v>
      </c>
      <c r="I671" s="25">
        <f t="shared" si="2"/>
        <v>0.9415210796</v>
      </c>
      <c r="J671" s="19">
        <v>4.0</v>
      </c>
      <c r="K671" s="19">
        <v>0.0</v>
      </c>
      <c r="L671" s="19">
        <v>1.0</v>
      </c>
      <c r="M671" s="19">
        <v>43.0</v>
      </c>
      <c r="N671" s="19">
        <v>10.0</v>
      </c>
      <c r="O671" s="19">
        <v>15.0</v>
      </c>
      <c r="P671" s="19">
        <v>36.0</v>
      </c>
      <c r="Q671" s="10">
        <f t="shared" si="3"/>
        <v>0.09302325581</v>
      </c>
      <c r="R671" s="10">
        <f t="shared" si="4"/>
        <v>0.05882352941</v>
      </c>
      <c r="S671" s="7">
        <v>19118.0</v>
      </c>
      <c r="T671" s="14">
        <f t="shared" si="5"/>
        <v>10.98735632</v>
      </c>
      <c r="U671" s="14">
        <v>317.63</v>
      </c>
      <c r="V671" s="14">
        <f t="shared" si="6"/>
        <v>10.95275862</v>
      </c>
      <c r="W671" s="14">
        <v>1110.31</v>
      </c>
      <c r="X671" s="14">
        <f t="shared" si="7"/>
        <v>38.28655172</v>
      </c>
      <c r="Y671" s="13">
        <f t="shared" si="8"/>
        <v>0.2224393182</v>
      </c>
      <c r="Z671" s="12">
        <f t="shared" si="9"/>
        <v>0</v>
      </c>
      <c r="AA671" s="19">
        <v>7.0</v>
      </c>
      <c r="AB671" s="19">
        <v>12.0</v>
      </c>
      <c r="AC671" s="19">
        <v>14.0</v>
      </c>
      <c r="AD671" s="19">
        <v>10.0</v>
      </c>
      <c r="AE671" s="19">
        <v>8.0</v>
      </c>
      <c r="AF671" s="10">
        <f t="shared" si="10"/>
        <v>0.4</v>
      </c>
      <c r="AG671" s="10">
        <f t="shared" si="11"/>
        <v>0.1</v>
      </c>
      <c r="AH671" s="10">
        <f t="shared" si="12"/>
        <v>0.5</v>
      </c>
      <c r="AI671" s="19">
        <v>90.0</v>
      </c>
      <c r="AJ671" s="13">
        <f t="shared" si="13"/>
        <v>0.3191489362</v>
      </c>
      <c r="AK671" s="19">
        <v>84.0</v>
      </c>
      <c r="AL671" s="13">
        <f t="shared" si="14"/>
        <v>0.2978723404</v>
      </c>
      <c r="AM671" s="19">
        <v>108.0</v>
      </c>
      <c r="AN671" s="13">
        <f t="shared" si="15"/>
        <v>0.3829787234</v>
      </c>
      <c r="AO671" s="13">
        <f t="shared" si="16"/>
        <v>0.5172413793</v>
      </c>
      <c r="AP671" s="8">
        <v>9.0</v>
      </c>
      <c r="AQ671" s="14">
        <v>2.7</v>
      </c>
      <c r="AR671" s="19">
        <v>17.01</v>
      </c>
      <c r="AS671" s="26">
        <v>10.0</v>
      </c>
      <c r="AT671" s="27">
        <v>-0.322</v>
      </c>
      <c r="AU671" s="8">
        <v>10.0</v>
      </c>
      <c r="AV671" s="27">
        <v>-0.082</v>
      </c>
      <c r="AW671" s="19">
        <v>50.1</v>
      </c>
      <c r="AX671" s="19">
        <v>17.69</v>
      </c>
      <c r="AY671" s="27">
        <v>-0.644</v>
      </c>
      <c r="AZ671" s="27">
        <v>-4.647</v>
      </c>
      <c r="BA671" s="19">
        <v>47.02</v>
      </c>
      <c r="BB671" s="13">
        <f t="shared" si="17"/>
        <v>0.06451612903</v>
      </c>
      <c r="BC671" s="28">
        <f t="shared" si="18"/>
        <v>0.9320987654</v>
      </c>
      <c r="BD671" s="26">
        <f t="shared" si="19"/>
        <v>996.6148945</v>
      </c>
      <c r="BE671" s="13">
        <f t="shared" si="20"/>
        <v>-0.003385105536</v>
      </c>
      <c r="BF671" s="18">
        <f t="shared" si="21"/>
        <v>1.888990335</v>
      </c>
      <c r="BG671" s="18">
        <f t="shared" si="22"/>
        <v>2.077889368</v>
      </c>
      <c r="BH671" s="14">
        <f t="shared" si="23"/>
        <v>29.27935019</v>
      </c>
      <c r="BI671" s="14">
        <f t="shared" si="24"/>
        <v>30.60164342</v>
      </c>
      <c r="BJ671" s="14">
        <f t="shared" si="25"/>
        <v>53.83622454</v>
      </c>
      <c r="BK671" s="14">
        <f t="shared" si="26"/>
        <v>61.76998394</v>
      </c>
      <c r="BL671" s="14">
        <f t="shared" si="27"/>
        <v>-7.933759406</v>
      </c>
      <c r="BM671" s="19">
        <v>10.0</v>
      </c>
      <c r="BN671" s="19">
        <v>11.0</v>
      </c>
      <c r="BO671" s="26">
        <v>145.0</v>
      </c>
      <c r="BP671" s="26">
        <v>151.0</v>
      </c>
      <c r="BQ671" s="19">
        <v>50.0</v>
      </c>
      <c r="BR671" s="19">
        <v>68.0</v>
      </c>
      <c r="BS671" s="19">
        <v>80.0</v>
      </c>
      <c r="BT671" s="19">
        <v>97.0</v>
      </c>
      <c r="BU671" s="19">
        <v>133.0</v>
      </c>
      <c r="BV671" s="19">
        <v>154.0</v>
      </c>
      <c r="BW671" s="13">
        <f t="shared" si="28"/>
        <v>0.4634146341</v>
      </c>
      <c r="BX671" s="14">
        <v>-4.01</v>
      </c>
      <c r="BY671" s="29">
        <f t="shared" si="29"/>
        <v>-3.872552509</v>
      </c>
      <c r="BZ671" s="18">
        <f t="shared" si="30"/>
        <v>2.610343134</v>
      </c>
      <c r="CA671" s="18">
        <f t="shared" si="31"/>
        <v>2.231422356</v>
      </c>
      <c r="CB671" s="14">
        <f t="shared" si="32"/>
        <v>28.75587678</v>
      </c>
      <c r="CC671" s="14">
        <f t="shared" si="33"/>
        <v>28.75587678</v>
      </c>
      <c r="CD671" s="14">
        <f t="shared" si="34"/>
        <v>53.55413655</v>
      </c>
      <c r="CE671" s="14">
        <f t="shared" si="35"/>
        <v>58.22749281</v>
      </c>
      <c r="CF671" s="14">
        <f t="shared" si="36"/>
        <v>-3.26040315</v>
      </c>
      <c r="CG671" s="7">
        <v>1425.1</v>
      </c>
      <c r="CH671" s="7">
        <v>62.0</v>
      </c>
      <c r="CI671" s="7">
        <v>53.0</v>
      </c>
      <c r="CJ671" s="26">
        <v>621.0</v>
      </c>
      <c r="CK671" s="7">
        <v>630.0</v>
      </c>
      <c r="CL671" s="7">
        <v>250.0</v>
      </c>
      <c r="CM671" s="7">
        <v>281.0</v>
      </c>
      <c r="CN671" s="7">
        <v>339.0</v>
      </c>
      <c r="CO671" s="7">
        <v>419.0</v>
      </c>
      <c r="CP671" s="19">
        <v>4.0</v>
      </c>
      <c r="CQ671" s="19">
        <v>4.0</v>
      </c>
      <c r="CR671" s="26">
        <f t="shared" si="37"/>
        <v>0</v>
      </c>
      <c r="CS671" s="18">
        <f t="shared" si="38"/>
        <v>0.7532168637</v>
      </c>
      <c r="CT671" s="18">
        <f t="shared" si="39"/>
        <v>0.7532168637</v>
      </c>
      <c r="CU671" s="18">
        <f t="shared" si="40"/>
        <v>0</v>
      </c>
      <c r="CV671" s="30">
        <v>10.94</v>
      </c>
      <c r="CW671" s="30">
        <v>12.21</v>
      </c>
      <c r="CX671" s="30">
        <v>8.58</v>
      </c>
      <c r="CY671" s="30">
        <v>14.24</v>
      </c>
      <c r="CZ671" s="30">
        <v>11.24</v>
      </c>
      <c r="DA671" s="30">
        <v>11.98</v>
      </c>
      <c r="DB671" s="7">
        <v>2.0</v>
      </c>
      <c r="DC671" s="7">
        <v>4.0</v>
      </c>
      <c r="DD671" s="13">
        <f t="shared" si="41"/>
        <v>0.3333333333</v>
      </c>
      <c r="DE671" s="7">
        <v>0.99</v>
      </c>
      <c r="DF671" s="7">
        <v>3.51</v>
      </c>
      <c r="DG671" s="7">
        <v>3.0</v>
      </c>
      <c r="DH671" s="7">
        <v>2.0</v>
      </c>
      <c r="DI671" s="7">
        <v>1.0</v>
      </c>
      <c r="DJ671" s="8" t="s">
        <v>5006</v>
      </c>
      <c r="DK671" s="7" t="s">
        <v>5007</v>
      </c>
    </row>
    <row r="672" ht="12.75" customHeight="1">
      <c r="A672" s="7" t="s">
        <v>339</v>
      </c>
      <c r="B672" s="7" t="s">
        <v>2911</v>
      </c>
      <c r="C672" s="8" t="s">
        <v>394</v>
      </c>
      <c r="D672" s="9" t="s">
        <v>183</v>
      </c>
      <c r="E672" s="7">
        <v>79.0</v>
      </c>
      <c r="F672" s="7">
        <v>9.0</v>
      </c>
      <c r="G672" s="7">
        <v>10.0</v>
      </c>
      <c r="H672" s="24">
        <f t="shared" si="1"/>
        <v>19</v>
      </c>
      <c r="I672" s="25">
        <f t="shared" si="2"/>
        <v>1.176855181</v>
      </c>
      <c r="J672" s="19">
        <v>6.0</v>
      </c>
      <c r="K672" s="19">
        <v>4.0</v>
      </c>
      <c r="L672" s="19">
        <v>5.0</v>
      </c>
      <c r="M672" s="19">
        <v>90.0</v>
      </c>
      <c r="N672" s="19">
        <v>47.0</v>
      </c>
      <c r="O672" s="19">
        <v>21.0</v>
      </c>
      <c r="P672" s="19">
        <v>108.0</v>
      </c>
      <c r="Q672" s="10">
        <f t="shared" si="3"/>
        <v>0.1</v>
      </c>
      <c r="R672" s="10">
        <f t="shared" si="4"/>
        <v>0.05696202532</v>
      </c>
      <c r="S672" s="7">
        <v>58121.0</v>
      </c>
      <c r="T672" s="14">
        <f t="shared" si="5"/>
        <v>12.26181435</v>
      </c>
      <c r="U672" s="14">
        <v>907.69</v>
      </c>
      <c r="V672" s="14">
        <f t="shared" si="6"/>
        <v>11.48974684</v>
      </c>
      <c r="W672" s="14">
        <v>2803.91</v>
      </c>
      <c r="X672" s="14">
        <f t="shared" si="7"/>
        <v>35.49253165</v>
      </c>
      <c r="Y672" s="13">
        <f t="shared" si="8"/>
        <v>0.2445549089</v>
      </c>
      <c r="Z672" s="12">
        <f t="shared" si="9"/>
        <v>74.24</v>
      </c>
      <c r="AA672" s="19">
        <v>41.0</v>
      </c>
      <c r="AB672" s="19">
        <v>72.0</v>
      </c>
      <c r="AC672" s="19">
        <v>117.0</v>
      </c>
      <c r="AD672" s="19">
        <v>15.0</v>
      </c>
      <c r="AE672" s="19">
        <v>23.0</v>
      </c>
      <c r="AF672" s="10">
        <f t="shared" si="10"/>
        <v>0.24</v>
      </c>
      <c r="AG672" s="10">
        <f t="shared" si="11"/>
        <v>0.36</v>
      </c>
      <c r="AH672" s="10">
        <f t="shared" si="12"/>
        <v>0.6</v>
      </c>
      <c r="AI672" s="19">
        <v>254.0</v>
      </c>
      <c r="AJ672" s="13">
        <f t="shared" si="13"/>
        <v>0.3049219688</v>
      </c>
      <c r="AK672" s="19">
        <v>277.0</v>
      </c>
      <c r="AL672" s="13">
        <f t="shared" si="14"/>
        <v>0.3325330132</v>
      </c>
      <c r="AM672" s="19">
        <v>302.0</v>
      </c>
      <c r="AN672" s="13">
        <f t="shared" si="15"/>
        <v>0.362545018</v>
      </c>
      <c r="AO672" s="13">
        <f t="shared" si="16"/>
        <v>0.4783427495</v>
      </c>
      <c r="AP672" s="8">
        <v>3.0</v>
      </c>
      <c r="AQ672" s="14">
        <v>-3.05</v>
      </c>
      <c r="AR672" s="19">
        <v>17.17</v>
      </c>
      <c r="AS672" s="26">
        <v>8.0</v>
      </c>
      <c r="AT672" s="27">
        <v>0.052000000000000005</v>
      </c>
      <c r="AU672" s="8">
        <v>9.0</v>
      </c>
      <c r="AV672" s="27">
        <v>-0.267</v>
      </c>
      <c r="AW672" s="19">
        <v>50.18</v>
      </c>
      <c r="AX672" s="19">
        <v>17.28</v>
      </c>
      <c r="AY672" s="27">
        <v>1.129</v>
      </c>
      <c r="AZ672" s="27">
        <v>1.947</v>
      </c>
      <c r="BA672" s="19">
        <v>49.92</v>
      </c>
      <c r="BB672" s="13">
        <f t="shared" si="17"/>
        <v>0.05387931034</v>
      </c>
      <c r="BC672" s="28">
        <f t="shared" si="18"/>
        <v>0.9266503667</v>
      </c>
      <c r="BD672" s="26">
        <f t="shared" si="19"/>
        <v>980.5296771</v>
      </c>
      <c r="BE672" s="13">
        <f t="shared" si="20"/>
        <v>-0.01947032291</v>
      </c>
      <c r="BF672" s="18">
        <f t="shared" si="21"/>
        <v>1.652546574</v>
      </c>
      <c r="BG672" s="18">
        <f t="shared" si="22"/>
        <v>1.983055889</v>
      </c>
      <c r="BH672" s="14">
        <f t="shared" si="23"/>
        <v>30.67126442</v>
      </c>
      <c r="BI672" s="14">
        <f t="shared" si="24"/>
        <v>27.03566196</v>
      </c>
      <c r="BJ672" s="14">
        <f t="shared" si="25"/>
        <v>60.28489903</v>
      </c>
      <c r="BK672" s="14">
        <f t="shared" si="26"/>
        <v>52.81538851</v>
      </c>
      <c r="BL672" s="14">
        <f t="shared" si="27"/>
        <v>7.469510516</v>
      </c>
      <c r="BM672" s="19">
        <v>25.0</v>
      </c>
      <c r="BN672" s="19">
        <v>30.0</v>
      </c>
      <c r="BO672" s="26">
        <v>439.0</v>
      </c>
      <c r="BP672" s="26">
        <v>379.0</v>
      </c>
      <c r="BQ672" s="19">
        <v>184.0</v>
      </c>
      <c r="BR672" s="19">
        <v>155.0</v>
      </c>
      <c r="BS672" s="19">
        <v>264.0</v>
      </c>
      <c r="BT672" s="19">
        <v>235.0</v>
      </c>
      <c r="BU672" s="19">
        <v>435.0</v>
      </c>
      <c r="BV672" s="19">
        <v>379.0</v>
      </c>
      <c r="BW672" s="13">
        <f t="shared" si="28"/>
        <v>0.5343980344</v>
      </c>
      <c r="BX672" s="14">
        <v>4.67</v>
      </c>
      <c r="BY672" s="29">
        <f t="shared" si="29"/>
        <v>5.685284527</v>
      </c>
      <c r="BZ672" s="18">
        <f t="shared" si="30"/>
        <v>2.036025441</v>
      </c>
      <c r="CA672" s="18">
        <f t="shared" si="31"/>
        <v>2.003707577</v>
      </c>
      <c r="CB672" s="14">
        <f t="shared" si="32"/>
        <v>29.4254153</v>
      </c>
      <c r="CC672" s="14">
        <f t="shared" si="33"/>
        <v>30.10409045</v>
      </c>
      <c r="CD672" s="14">
        <f t="shared" si="34"/>
        <v>58.02672507</v>
      </c>
      <c r="CE672" s="14">
        <f t="shared" si="35"/>
        <v>55.84526924</v>
      </c>
      <c r="CF672" s="14">
        <f t="shared" si="36"/>
        <v>5.288054686</v>
      </c>
      <c r="CG672" s="7">
        <v>3713.116667</v>
      </c>
      <c r="CH672" s="7">
        <v>126.0</v>
      </c>
      <c r="CI672" s="7">
        <v>124.0</v>
      </c>
      <c r="CJ672" s="26">
        <v>1695.0</v>
      </c>
      <c r="CK672" s="7">
        <v>1739.0</v>
      </c>
      <c r="CL672" s="7">
        <v>741.0</v>
      </c>
      <c r="CM672" s="7">
        <v>622.0</v>
      </c>
      <c r="CN672" s="7">
        <v>1029.0</v>
      </c>
      <c r="CO672" s="7">
        <v>971.0</v>
      </c>
      <c r="CP672" s="19">
        <v>9.0</v>
      </c>
      <c r="CQ672" s="19">
        <v>6.0</v>
      </c>
      <c r="CR672" s="26">
        <f t="shared" si="37"/>
        <v>-3</v>
      </c>
      <c r="CS672" s="18">
        <f t="shared" si="38"/>
        <v>0.5574577175</v>
      </c>
      <c r="CT672" s="18">
        <f t="shared" si="39"/>
        <v>0.3716384783</v>
      </c>
      <c r="CU672" s="18">
        <f t="shared" si="40"/>
        <v>-0.1858192392</v>
      </c>
      <c r="CV672" s="30">
        <v>34.51</v>
      </c>
      <c r="CW672" s="30">
        <v>32.18</v>
      </c>
      <c r="CX672" s="30">
        <v>35.67</v>
      </c>
      <c r="CY672" s="30">
        <v>26.72</v>
      </c>
      <c r="CZ672" s="30">
        <v>38.05</v>
      </c>
      <c r="DA672" s="30">
        <v>33.39</v>
      </c>
      <c r="DB672" s="7">
        <v>23.0</v>
      </c>
      <c r="DC672" s="7">
        <v>24.0</v>
      </c>
      <c r="DD672" s="13">
        <f t="shared" si="41"/>
        <v>0.4893617021</v>
      </c>
      <c r="DE672" s="7">
        <v>-0.15</v>
      </c>
      <c r="DF672" s="7">
        <v>1.6800000000000002</v>
      </c>
      <c r="DG672" s="7">
        <v>27.0</v>
      </c>
      <c r="DH672" s="7">
        <v>13.0</v>
      </c>
      <c r="DI672" s="7">
        <v>5.0</v>
      </c>
      <c r="DJ672" s="8" t="s">
        <v>5008</v>
      </c>
      <c r="DK672" s="7" t="s">
        <v>5009</v>
      </c>
    </row>
    <row r="673" ht="12.75" customHeight="1">
      <c r="A673" s="7" t="s">
        <v>732</v>
      </c>
      <c r="B673" s="7" t="s">
        <v>2913</v>
      </c>
      <c r="C673" s="8" t="s">
        <v>274</v>
      </c>
      <c r="D673" s="9" t="s">
        <v>247</v>
      </c>
      <c r="E673" s="7">
        <v>64.0</v>
      </c>
      <c r="F673" s="7">
        <v>3.0</v>
      </c>
      <c r="G673" s="7">
        <v>1.0</v>
      </c>
      <c r="H673" s="24">
        <f t="shared" si="1"/>
        <v>4</v>
      </c>
      <c r="I673" s="25">
        <f t="shared" si="2"/>
        <v>0.4685364743</v>
      </c>
      <c r="J673" s="19">
        <v>3.0</v>
      </c>
      <c r="K673" s="19">
        <v>0.0</v>
      </c>
      <c r="L673" s="19">
        <v>1.0</v>
      </c>
      <c r="M673" s="19">
        <v>28.0</v>
      </c>
      <c r="N673" s="19">
        <v>10.0</v>
      </c>
      <c r="O673" s="19">
        <v>14.0</v>
      </c>
      <c r="P673" s="19">
        <v>29.0</v>
      </c>
      <c r="Q673" s="10">
        <f t="shared" si="3"/>
        <v>0.1071428571</v>
      </c>
      <c r="R673" s="10">
        <f t="shared" si="4"/>
        <v>0.05769230769</v>
      </c>
      <c r="S673" s="7">
        <v>30734.0</v>
      </c>
      <c r="T673" s="14">
        <f t="shared" si="5"/>
        <v>8.003645833</v>
      </c>
      <c r="U673" s="14">
        <v>511.62</v>
      </c>
      <c r="V673" s="14">
        <f t="shared" si="6"/>
        <v>7.9940625</v>
      </c>
      <c r="W673" s="14">
        <v>2541.66</v>
      </c>
      <c r="X673" s="14">
        <f t="shared" si="7"/>
        <v>39.7134375</v>
      </c>
      <c r="Y673" s="13">
        <f t="shared" si="8"/>
        <v>0.1675640623</v>
      </c>
      <c r="Z673" s="12">
        <f t="shared" si="9"/>
        <v>0</v>
      </c>
      <c r="AA673" s="19">
        <v>10.0</v>
      </c>
      <c r="AB673" s="19">
        <v>206.0</v>
      </c>
      <c r="AC673" s="19">
        <v>59.0</v>
      </c>
      <c r="AD673" s="19">
        <v>7.0</v>
      </c>
      <c r="AE673" s="19">
        <v>8.0</v>
      </c>
      <c r="AF673" s="10">
        <f t="shared" si="10"/>
        <v>0.5</v>
      </c>
      <c r="AG673" s="10">
        <f t="shared" si="11"/>
        <v>0.1666666667</v>
      </c>
      <c r="AH673" s="10">
        <f t="shared" si="12"/>
        <v>0.6666666667</v>
      </c>
      <c r="AI673" s="19">
        <v>100.0</v>
      </c>
      <c r="AJ673" s="13">
        <f t="shared" si="13"/>
        <v>0.2638522427</v>
      </c>
      <c r="AK673" s="19">
        <v>107.0</v>
      </c>
      <c r="AL673" s="13">
        <f t="shared" si="14"/>
        <v>0.2823218997</v>
      </c>
      <c r="AM673" s="19">
        <v>172.0</v>
      </c>
      <c r="AN673" s="13">
        <f t="shared" si="15"/>
        <v>0.4538258575</v>
      </c>
      <c r="AO673" s="13">
        <f t="shared" si="16"/>
        <v>0.4830917874</v>
      </c>
      <c r="AP673" s="8">
        <v>8.0</v>
      </c>
      <c r="AQ673" s="14">
        <v>0.32</v>
      </c>
      <c r="AR673" s="19">
        <v>16.61</v>
      </c>
      <c r="AS673" s="26">
        <v>15.0</v>
      </c>
      <c r="AT673" s="27">
        <v>-0.632</v>
      </c>
      <c r="AU673" s="8">
        <v>15.0</v>
      </c>
      <c r="AV673" s="27">
        <v>-0.6990000000000001</v>
      </c>
      <c r="AW673" s="19">
        <v>49.87</v>
      </c>
      <c r="AX673" s="19">
        <v>16.17</v>
      </c>
      <c r="AY673" s="27">
        <v>-0.991</v>
      </c>
      <c r="AZ673" s="27">
        <v>3.001</v>
      </c>
      <c r="BA673" s="19">
        <v>51.13</v>
      </c>
      <c r="BB673" s="13">
        <f t="shared" si="17"/>
        <v>0.0320855615</v>
      </c>
      <c r="BC673" s="28">
        <f t="shared" si="18"/>
        <v>0.9447004608</v>
      </c>
      <c r="BD673" s="26">
        <f t="shared" si="19"/>
        <v>976.7860223</v>
      </c>
      <c r="BE673" s="13">
        <f t="shared" si="20"/>
        <v>-0.02321397767</v>
      </c>
      <c r="BF673" s="18">
        <f t="shared" si="21"/>
        <v>0.7036472382</v>
      </c>
      <c r="BG673" s="18">
        <f t="shared" si="22"/>
        <v>1.407294476</v>
      </c>
      <c r="BH673" s="14">
        <f t="shared" si="23"/>
        <v>21.93033892</v>
      </c>
      <c r="BI673" s="14">
        <f t="shared" si="24"/>
        <v>25.44857511</v>
      </c>
      <c r="BJ673" s="14">
        <f t="shared" si="25"/>
        <v>43.15703061</v>
      </c>
      <c r="BK673" s="14">
        <f t="shared" si="26"/>
        <v>47.8480122</v>
      </c>
      <c r="BL673" s="14">
        <f t="shared" si="27"/>
        <v>-4.690981588</v>
      </c>
      <c r="BM673" s="19">
        <v>6.0</v>
      </c>
      <c r="BN673" s="19">
        <v>12.0</v>
      </c>
      <c r="BO673" s="26">
        <v>181.0</v>
      </c>
      <c r="BP673" s="26">
        <v>205.0</v>
      </c>
      <c r="BQ673" s="19">
        <v>80.0</v>
      </c>
      <c r="BR673" s="19">
        <v>84.0</v>
      </c>
      <c r="BS673" s="19">
        <v>101.0</v>
      </c>
      <c r="BT673" s="19">
        <v>107.0</v>
      </c>
      <c r="BU673" s="19">
        <v>157.0</v>
      </c>
      <c r="BV673" s="19">
        <v>200.0</v>
      </c>
      <c r="BW673" s="13">
        <f t="shared" si="28"/>
        <v>0.4397759104</v>
      </c>
      <c r="BX673" s="14">
        <v>-8.68</v>
      </c>
      <c r="BY673" s="29">
        <f t="shared" si="29"/>
        <v>-8.075184486</v>
      </c>
      <c r="BZ673" s="18">
        <f t="shared" si="30"/>
        <v>2.084175341</v>
      </c>
      <c r="CA673" s="18">
        <f t="shared" si="31"/>
        <v>1.789244869</v>
      </c>
      <c r="CB673" s="14">
        <f t="shared" si="32"/>
        <v>30.12223229</v>
      </c>
      <c r="CC673" s="14">
        <f t="shared" si="33"/>
        <v>28.1953532</v>
      </c>
      <c r="CD673" s="14">
        <f t="shared" si="34"/>
        <v>55.3289567</v>
      </c>
      <c r="CE673" s="14">
        <f t="shared" si="35"/>
        <v>52.43863807</v>
      </c>
      <c r="CF673" s="14">
        <f t="shared" si="36"/>
        <v>-7.581300222</v>
      </c>
      <c r="CG673" s="7">
        <v>3051.566667</v>
      </c>
      <c r="CH673" s="7">
        <v>106.0</v>
      </c>
      <c r="CI673" s="7">
        <v>91.0</v>
      </c>
      <c r="CJ673" s="26">
        <v>1426.0</v>
      </c>
      <c r="CK673" s="7">
        <v>1343.0</v>
      </c>
      <c r="CL673" s="7">
        <v>562.0</v>
      </c>
      <c r="CM673" s="7">
        <v>534.0</v>
      </c>
      <c r="CN673" s="7">
        <v>720.0</v>
      </c>
      <c r="CO673" s="7">
        <v>699.0</v>
      </c>
      <c r="CP673" s="19">
        <v>8.0</v>
      </c>
      <c r="CQ673" s="19">
        <v>5.0</v>
      </c>
      <c r="CR673" s="26">
        <f t="shared" si="37"/>
        <v>-3</v>
      </c>
      <c r="CS673" s="18">
        <f t="shared" si="38"/>
        <v>0.9370729485</v>
      </c>
      <c r="CT673" s="18">
        <f t="shared" si="39"/>
        <v>0.5856705928</v>
      </c>
      <c r="CU673" s="18">
        <f t="shared" si="40"/>
        <v>-0.3514023557</v>
      </c>
      <c r="CV673" s="30">
        <v>13.98</v>
      </c>
      <c r="CW673" s="30">
        <v>18.76</v>
      </c>
      <c r="CX673" s="30">
        <v>31.23</v>
      </c>
      <c r="CY673" s="30">
        <v>17.7</v>
      </c>
      <c r="CZ673" s="30">
        <v>22.51</v>
      </c>
      <c r="DA673" s="30">
        <v>22.12</v>
      </c>
      <c r="DB673" s="7">
        <v>1.0</v>
      </c>
      <c r="DC673" s="7">
        <v>1.0</v>
      </c>
      <c r="DD673" s="13">
        <f t="shared" si="41"/>
        <v>0.5</v>
      </c>
      <c r="DE673" s="7">
        <v>-0.01</v>
      </c>
      <c r="DF673" s="7">
        <v>0.52</v>
      </c>
      <c r="DG673" s="7">
        <v>2.0</v>
      </c>
      <c r="DH673" s="7">
        <v>0.0</v>
      </c>
      <c r="DI673" s="7">
        <v>0.0</v>
      </c>
      <c r="DJ673" s="8" t="s">
        <v>5010</v>
      </c>
      <c r="DK673" s="7" t="s">
        <v>5011</v>
      </c>
    </row>
    <row r="674" ht="12.75" customHeight="1">
      <c r="A674" s="7" t="s">
        <v>512</v>
      </c>
      <c r="B674" s="7" t="s">
        <v>2915</v>
      </c>
      <c r="C674" s="8" t="s">
        <v>166</v>
      </c>
      <c r="D674" s="9" t="s">
        <v>174</v>
      </c>
      <c r="E674" s="7">
        <v>37.0</v>
      </c>
      <c r="F674" s="7">
        <v>1.0</v>
      </c>
      <c r="G674" s="7">
        <v>4.0</v>
      </c>
      <c r="H674" s="24">
        <f t="shared" si="1"/>
        <v>5</v>
      </c>
      <c r="I674" s="25">
        <f t="shared" si="2"/>
        <v>0.7058823529</v>
      </c>
      <c r="J674" s="19">
        <v>1.0</v>
      </c>
      <c r="K674" s="19">
        <v>4.0</v>
      </c>
      <c r="L674" s="19">
        <v>0.0</v>
      </c>
      <c r="M674" s="19">
        <v>19.0</v>
      </c>
      <c r="N674" s="19">
        <v>18.0</v>
      </c>
      <c r="O674" s="19">
        <v>20.0</v>
      </c>
      <c r="P674" s="19">
        <v>20.0</v>
      </c>
      <c r="Q674" s="10">
        <f t="shared" si="3"/>
        <v>0.05263157895</v>
      </c>
      <c r="R674" s="10">
        <f t="shared" si="4"/>
        <v>0.01754385965</v>
      </c>
      <c r="S674" s="7">
        <v>25500.0</v>
      </c>
      <c r="T674" s="14">
        <f t="shared" si="5"/>
        <v>11.48648649</v>
      </c>
      <c r="U674" s="14">
        <v>425.12</v>
      </c>
      <c r="V674" s="14">
        <f t="shared" si="6"/>
        <v>11.48972973</v>
      </c>
      <c r="W674" s="14">
        <v>1330.78</v>
      </c>
      <c r="X674" s="14">
        <f t="shared" si="7"/>
        <v>35.96702703</v>
      </c>
      <c r="Y674" s="13">
        <f t="shared" si="8"/>
        <v>0.2421094595</v>
      </c>
      <c r="Z674" s="12">
        <f t="shared" si="9"/>
        <v>41.77777778</v>
      </c>
      <c r="AA674" s="19">
        <v>37.0</v>
      </c>
      <c r="AB674" s="19">
        <v>45.0</v>
      </c>
      <c r="AC674" s="19">
        <v>31.0</v>
      </c>
      <c r="AD674" s="19">
        <v>12.0</v>
      </c>
      <c r="AE674" s="19">
        <v>5.0</v>
      </c>
      <c r="AF674" s="10">
        <f t="shared" si="10"/>
        <v>0.05555555556</v>
      </c>
      <c r="AG674" s="10">
        <f t="shared" si="11"/>
        <v>0.2222222222</v>
      </c>
      <c r="AH674" s="10">
        <f t="shared" si="12"/>
        <v>0.2777777778</v>
      </c>
      <c r="AI674" s="19">
        <v>120.0</v>
      </c>
      <c r="AJ674" s="13">
        <f t="shared" si="13"/>
        <v>0.3305785124</v>
      </c>
      <c r="AK674" s="19">
        <v>93.0</v>
      </c>
      <c r="AL674" s="13">
        <f t="shared" si="14"/>
        <v>0.2561983471</v>
      </c>
      <c r="AM674" s="19">
        <v>150.0</v>
      </c>
      <c r="AN674" s="13">
        <f t="shared" si="15"/>
        <v>0.4132231405</v>
      </c>
      <c r="AO674" s="13">
        <f t="shared" si="16"/>
        <v>0.5633802817</v>
      </c>
      <c r="AP674" s="8">
        <v>9.0</v>
      </c>
      <c r="AQ674" s="14">
        <v>7.43</v>
      </c>
      <c r="AR674" s="19">
        <v>16.71</v>
      </c>
      <c r="AS674" s="26">
        <v>10.0</v>
      </c>
      <c r="AT674" s="27">
        <v>-1.47</v>
      </c>
      <c r="AU674" s="8">
        <v>11.0</v>
      </c>
      <c r="AV674" s="27">
        <v>-0.189</v>
      </c>
      <c r="AW674" s="19">
        <v>50.11</v>
      </c>
      <c r="AX674" s="19">
        <v>15.4</v>
      </c>
      <c r="AY674" s="27">
        <v>-0.137</v>
      </c>
      <c r="AZ674" s="27">
        <v>-12.396</v>
      </c>
      <c r="BA674" s="19">
        <v>44.68</v>
      </c>
      <c r="BB674" s="13">
        <f t="shared" si="17"/>
        <v>0.09574468085</v>
      </c>
      <c r="BC674" s="28">
        <f t="shared" si="18"/>
        <v>0.9359605911</v>
      </c>
      <c r="BD674" s="26">
        <f t="shared" si="19"/>
        <v>1031.705272</v>
      </c>
      <c r="BE674" s="13">
        <f t="shared" si="20"/>
        <v>0.03170527198</v>
      </c>
      <c r="BF674" s="18">
        <f t="shared" si="21"/>
        <v>2.540459164</v>
      </c>
      <c r="BG674" s="18">
        <f t="shared" si="22"/>
        <v>1.834776063</v>
      </c>
      <c r="BH674" s="14">
        <f t="shared" si="23"/>
        <v>26.53368461</v>
      </c>
      <c r="BI674" s="14">
        <f t="shared" si="24"/>
        <v>28.65073391</v>
      </c>
      <c r="BJ674" s="14">
        <f t="shared" si="25"/>
        <v>49.82122695</v>
      </c>
      <c r="BK674" s="14">
        <f t="shared" si="26"/>
        <v>57.01919458</v>
      </c>
      <c r="BL674" s="14">
        <f t="shared" si="27"/>
        <v>-7.197967633</v>
      </c>
      <c r="BM674" s="19">
        <v>18.0</v>
      </c>
      <c r="BN674" s="19">
        <v>13.0</v>
      </c>
      <c r="BO674" s="26">
        <v>170.0</v>
      </c>
      <c r="BP674" s="26">
        <v>190.0</v>
      </c>
      <c r="BQ674" s="19">
        <v>69.0</v>
      </c>
      <c r="BR674" s="19">
        <v>94.0</v>
      </c>
      <c r="BS674" s="19">
        <v>96.0</v>
      </c>
      <c r="BT674" s="19">
        <v>107.0</v>
      </c>
      <c r="BU674" s="19">
        <v>177.0</v>
      </c>
      <c r="BV674" s="19">
        <v>197.0</v>
      </c>
      <c r="BW674" s="13">
        <f t="shared" si="28"/>
        <v>0.4732620321</v>
      </c>
      <c r="BX674" s="14">
        <v>3.68</v>
      </c>
      <c r="BY674" s="29">
        <f t="shared" si="29"/>
        <v>3.397905607</v>
      </c>
      <c r="BZ674" s="18">
        <f t="shared" si="30"/>
        <v>2.016921631</v>
      </c>
      <c r="CA674" s="18">
        <f t="shared" si="31"/>
        <v>2.392957867</v>
      </c>
      <c r="CB674" s="14">
        <f t="shared" si="32"/>
        <v>28.30527305</v>
      </c>
      <c r="CC674" s="14">
        <f t="shared" si="33"/>
        <v>32.06563542</v>
      </c>
      <c r="CD674" s="14">
        <f t="shared" si="34"/>
        <v>51.3460388</v>
      </c>
      <c r="CE674" s="14">
        <f t="shared" si="35"/>
        <v>61.63575763</v>
      </c>
      <c r="CF674" s="14">
        <f t="shared" si="36"/>
        <v>3.091751195</v>
      </c>
      <c r="CG674" s="7">
        <v>1755.15</v>
      </c>
      <c r="CH674" s="7">
        <v>59.0</v>
      </c>
      <c r="CI674" s="7">
        <v>70.0</v>
      </c>
      <c r="CJ674" s="26">
        <v>769.0</v>
      </c>
      <c r="CK674" s="7">
        <v>868.0</v>
      </c>
      <c r="CL674" s="7">
        <v>285.0</v>
      </c>
      <c r="CM674" s="7">
        <v>370.0</v>
      </c>
      <c r="CN674" s="7">
        <v>389.0</v>
      </c>
      <c r="CO674" s="7">
        <v>495.0</v>
      </c>
      <c r="CP674" s="19">
        <v>5.0</v>
      </c>
      <c r="CQ674" s="19">
        <v>2.0</v>
      </c>
      <c r="CR674" s="26">
        <f t="shared" si="37"/>
        <v>-3</v>
      </c>
      <c r="CS674" s="18">
        <f t="shared" si="38"/>
        <v>0.7058823529</v>
      </c>
      <c r="CT674" s="18">
        <f t="shared" si="39"/>
        <v>0.2823529412</v>
      </c>
      <c r="CU674" s="18">
        <f t="shared" si="40"/>
        <v>-0.4235294118</v>
      </c>
      <c r="CV674" s="30">
        <v>14.05</v>
      </c>
      <c r="CW674" s="30">
        <v>16.11</v>
      </c>
      <c r="CX674" s="30">
        <v>16.95</v>
      </c>
      <c r="CY674" s="30">
        <v>20.85</v>
      </c>
      <c r="CZ674" s="30">
        <v>13.8</v>
      </c>
      <c r="DA674" s="30">
        <v>21.43</v>
      </c>
      <c r="DB674" s="7">
        <v>0.0</v>
      </c>
      <c r="DC674" s="7">
        <v>0.0</v>
      </c>
      <c r="DD674" s="13" t="str">
        <f t="shared" si="41"/>
        <v> </v>
      </c>
      <c r="DE674" s="7">
        <v>0.0</v>
      </c>
      <c r="DF674" s="7">
        <v>0.0</v>
      </c>
      <c r="DG674" s="7">
        <v>0.0</v>
      </c>
      <c r="DH674" s="7">
        <v>0.0</v>
      </c>
      <c r="DI674" s="7">
        <v>0.0</v>
      </c>
      <c r="DJ674" s="8" t="s">
        <v>5012</v>
      </c>
      <c r="DK674" s="7" t="s">
        <v>5013</v>
      </c>
    </row>
    <row r="675" ht="12.75" customHeight="1">
      <c r="A675" s="7" t="s">
        <v>705</v>
      </c>
      <c r="B675" s="7" t="s">
        <v>2917</v>
      </c>
      <c r="C675" s="8" t="s">
        <v>325</v>
      </c>
      <c r="D675" s="9" t="s">
        <v>174</v>
      </c>
      <c r="E675" s="7">
        <v>7.0</v>
      </c>
      <c r="F675" s="7">
        <v>0.0</v>
      </c>
      <c r="G675" s="7">
        <v>0.0</v>
      </c>
      <c r="H675" s="24">
        <f t="shared" si="1"/>
        <v>0</v>
      </c>
      <c r="I675" s="25">
        <f t="shared" si="2"/>
        <v>0</v>
      </c>
      <c r="J675" s="19">
        <v>0.0</v>
      </c>
      <c r="K675" s="19">
        <v>0.0</v>
      </c>
      <c r="L675" s="19">
        <v>0.0</v>
      </c>
      <c r="M675" s="19">
        <v>7.0</v>
      </c>
      <c r="N675" s="19">
        <v>1.0</v>
      </c>
      <c r="O675" s="19">
        <v>2.0</v>
      </c>
      <c r="P675" s="19">
        <v>4.0</v>
      </c>
      <c r="Q675" s="10">
        <f t="shared" si="3"/>
        <v>0</v>
      </c>
      <c r="R675" s="10">
        <f t="shared" si="4"/>
        <v>0</v>
      </c>
      <c r="S675" s="7">
        <v>4710.0</v>
      </c>
      <c r="T675" s="14">
        <f t="shared" si="5"/>
        <v>11.21428571</v>
      </c>
      <c r="U675" s="14">
        <v>78.83</v>
      </c>
      <c r="V675" s="14">
        <f t="shared" si="6"/>
        <v>11.26142857</v>
      </c>
      <c r="W675" s="14">
        <v>255.05</v>
      </c>
      <c r="X675" s="14">
        <f t="shared" si="7"/>
        <v>36.43571429</v>
      </c>
      <c r="Y675" s="13">
        <f t="shared" si="8"/>
        <v>0.2361027914</v>
      </c>
      <c r="Z675" s="12">
        <f t="shared" si="9"/>
        <v>0</v>
      </c>
      <c r="AA675" s="19">
        <v>7.0</v>
      </c>
      <c r="AB675" s="19">
        <v>4.0</v>
      </c>
      <c r="AC675" s="19">
        <v>7.0</v>
      </c>
      <c r="AD675" s="19">
        <v>1.0</v>
      </c>
      <c r="AE675" s="19">
        <v>0.0</v>
      </c>
      <c r="AF675" s="10">
        <f t="shared" si="10"/>
        <v>0</v>
      </c>
      <c r="AG675" s="10">
        <f t="shared" si="11"/>
        <v>0</v>
      </c>
      <c r="AH675" s="10">
        <f t="shared" si="12"/>
        <v>0</v>
      </c>
      <c r="AI675" s="19">
        <v>21.0</v>
      </c>
      <c r="AJ675" s="13">
        <f t="shared" si="13"/>
        <v>0.25</v>
      </c>
      <c r="AK675" s="19">
        <v>33.0</v>
      </c>
      <c r="AL675" s="13">
        <f t="shared" si="14"/>
        <v>0.3928571429</v>
      </c>
      <c r="AM675" s="19">
        <v>30.0</v>
      </c>
      <c r="AN675" s="13">
        <f t="shared" si="15"/>
        <v>0.3571428571</v>
      </c>
      <c r="AO675" s="13">
        <f t="shared" si="16"/>
        <v>0.3888888889</v>
      </c>
      <c r="AP675" s="8">
        <v>2.0</v>
      </c>
      <c r="AQ675" s="14">
        <v>-5.68</v>
      </c>
      <c r="AR675" s="19">
        <v>16.51</v>
      </c>
      <c r="AS675" s="26">
        <v>9.0</v>
      </c>
      <c r="AT675" s="27">
        <v>-1.2650000000000001</v>
      </c>
      <c r="AU675" s="8">
        <v>9.0</v>
      </c>
      <c r="AV675" s="27">
        <v>2.223</v>
      </c>
      <c r="AW675" s="19">
        <v>50.63</v>
      </c>
      <c r="AX675" s="19">
        <v>15.6</v>
      </c>
      <c r="AY675" s="27">
        <v>-1.7429999999999999</v>
      </c>
      <c r="AZ675" s="27">
        <v>-4.097</v>
      </c>
      <c r="BA675" s="19">
        <v>47.73</v>
      </c>
      <c r="BB675" s="13">
        <f t="shared" si="17"/>
        <v>0</v>
      </c>
      <c r="BC675" s="28">
        <f t="shared" si="18"/>
        <v>0.9411764706</v>
      </c>
      <c r="BD675" s="26">
        <f t="shared" si="19"/>
        <v>941.1764706</v>
      </c>
      <c r="BE675" s="13">
        <f t="shared" si="20"/>
        <v>-0.05882352941</v>
      </c>
      <c r="BF675" s="18">
        <f t="shared" si="21"/>
        <v>0</v>
      </c>
      <c r="BG675" s="18">
        <f t="shared" si="22"/>
        <v>1.522263098</v>
      </c>
      <c r="BH675" s="14">
        <f t="shared" si="23"/>
        <v>29.68413041</v>
      </c>
      <c r="BI675" s="14">
        <f t="shared" si="24"/>
        <v>25.87847266</v>
      </c>
      <c r="BJ675" s="14">
        <f t="shared" si="25"/>
        <v>45.66789293</v>
      </c>
      <c r="BK675" s="14">
        <f t="shared" si="26"/>
        <v>57.08486617</v>
      </c>
      <c r="BL675" s="14">
        <f t="shared" si="27"/>
        <v>-11.41697323</v>
      </c>
      <c r="BM675" s="19">
        <v>0.0</v>
      </c>
      <c r="BN675" s="19">
        <v>2.0</v>
      </c>
      <c r="BO675" s="26">
        <v>39.0</v>
      </c>
      <c r="BP675" s="26">
        <v>32.0</v>
      </c>
      <c r="BQ675" s="19">
        <v>13.0</v>
      </c>
      <c r="BR675" s="19">
        <v>23.0</v>
      </c>
      <c r="BS675" s="19">
        <v>8.0</v>
      </c>
      <c r="BT675" s="19">
        <v>18.0</v>
      </c>
      <c r="BU675" s="19">
        <v>20.0</v>
      </c>
      <c r="BV675" s="19">
        <v>34.0</v>
      </c>
      <c r="BW675" s="13">
        <f t="shared" si="28"/>
        <v>0.3703703704</v>
      </c>
      <c r="BX675" s="14">
        <v>-14.39</v>
      </c>
      <c r="BY675" s="29">
        <f t="shared" si="29"/>
        <v>-2.520306567</v>
      </c>
      <c r="BZ675" s="18">
        <f t="shared" si="30"/>
        <v>1.969561325</v>
      </c>
      <c r="CA675" s="18">
        <f t="shared" si="31"/>
        <v>2.327663384</v>
      </c>
      <c r="CB675" s="14">
        <f t="shared" si="32"/>
        <v>28.4691137</v>
      </c>
      <c r="CC675" s="14">
        <f t="shared" si="33"/>
        <v>26.6786034</v>
      </c>
      <c r="CD675" s="14">
        <f t="shared" si="34"/>
        <v>44.58370636</v>
      </c>
      <c r="CE675" s="14">
        <f t="shared" si="35"/>
        <v>50.3133393</v>
      </c>
      <c r="CF675" s="14">
        <f t="shared" si="36"/>
        <v>-5.687340288</v>
      </c>
      <c r="CG675" s="7">
        <v>335.1</v>
      </c>
      <c r="CH675" s="7">
        <v>11.0</v>
      </c>
      <c r="CI675" s="7">
        <v>13.0</v>
      </c>
      <c r="CJ675" s="26">
        <v>148.0</v>
      </c>
      <c r="CK675" s="7">
        <v>136.0</v>
      </c>
      <c r="CL675" s="7">
        <v>50.0</v>
      </c>
      <c r="CM675" s="7">
        <v>70.0</v>
      </c>
      <c r="CN675" s="7">
        <v>40.0</v>
      </c>
      <c r="CO675" s="7">
        <v>62.0</v>
      </c>
      <c r="CP675" s="19">
        <v>2.0</v>
      </c>
      <c r="CQ675" s="19">
        <v>0.0</v>
      </c>
      <c r="CR675" s="26">
        <f t="shared" si="37"/>
        <v>-2</v>
      </c>
      <c r="CS675" s="18">
        <f t="shared" si="38"/>
        <v>1.52866242</v>
      </c>
      <c r="CT675" s="18">
        <f t="shared" si="39"/>
        <v>0</v>
      </c>
      <c r="CU675" s="18">
        <f t="shared" si="40"/>
        <v>-1.52866242</v>
      </c>
      <c r="CV675" s="30">
        <v>1.66</v>
      </c>
      <c r="CW675" s="30">
        <v>3.12</v>
      </c>
      <c r="CX675" s="30">
        <v>3.29</v>
      </c>
      <c r="CY675" s="30">
        <v>2.0</v>
      </c>
      <c r="CZ675" s="30">
        <v>2.49</v>
      </c>
      <c r="DA675" s="30">
        <v>2.58</v>
      </c>
      <c r="DB675" s="7">
        <v>0.0</v>
      </c>
      <c r="DC675" s="7">
        <v>0.0</v>
      </c>
      <c r="DD675" s="13" t="str">
        <f t="shared" si="41"/>
        <v> </v>
      </c>
      <c r="DE675" s="7">
        <v>0.0</v>
      </c>
      <c r="DF675" s="7">
        <v>0.0</v>
      </c>
      <c r="DG675" s="7">
        <v>0.0</v>
      </c>
      <c r="DH675" s="7">
        <v>0.0</v>
      </c>
      <c r="DI675" s="7">
        <v>0.0</v>
      </c>
      <c r="DJ675" s="8" t="s">
        <v>5014</v>
      </c>
      <c r="DK675" s="7" t="s">
        <v>5015</v>
      </c>
    </row>
    <row r="676" ht="12.75" customHeight="1">
      <c r="A676" s="7" t="s">
        <v>213</v>
      </c>
      <c r="B676" s="7" t="s">
        <v>2919</v>
      </c>
      <c r="C676" s="8" t="s">
        <v>447</v>
      </c>
      <c r="D676" s="9" t="s">
        <v>174</v>
      </c>
      <c r="E676" s="7">
        <v>29.0</v>
      </c>
      <c r="F676" s="7">
        <v>1.0</v>
      </c>
      <c r="G676" s="7">
        <v>4.0</v>
      </c>
      <c r="H676" s="24">
        <f t="shared" si="1"/>
        <v>5</v>
      </c>
      <c r="I676" s="25">
        <f t="shared" si="2"/>
        <v>1.013000169</v>
      </c>
      <c r="J676" s="19">
        <v>1.0</v>
      </c>
      <c r="K676" s="19">
        <v>2.0</v>
      </c>
      <c r="L676" s="19">
        <v>2.0</v>
      </c>
      <c r="M676" s="19">
        <v>15.0</v>
      </c>
      <c r="N676" s="19">
        <v>5.0</v>
      </c>
      <c r="O676" s="19">
        <v>8.0</v>
      </c>
      <c r="P676" s="19">
        <v>10.0</v>
      </c>
      <c r="Q676" s="10">
        <f t="shared" si="3"/>
        <v>0.06666666667</v>
      </c>
      <c r="R676" s="10">
        <f t="shared" si="4"/>
        <v>0.03571428571</v>
      </c>
      <c r="S676" s="7">
        <v>17769.0</v>
      </c>
      <c r="T676" s="14">
        <f t="shared" si="5"/>
        <v>10.21206897</v>
      </c>
      <c r="U676" s="14">
        <v>288.15</v>
      </c>
      <c r="V676" s="14">
        <f t="shared" si="6"/>
        <v>9.936206897</v>
      </c>
      <c r="W676" s="14">
        <v>1110.25</v>
      </c>
      <c r="X676" s="14">
        <f t="shared" si="7"/>
        <v>38.28448276</v>
      </c>
      <c r="Y676" s="13">
        <f t="shared" si="8"/>
        <v>0.2060569222</v>
      </c>
      <c r="Z676" s="12">
        <f t="shared" si="9"/>
        <v>32</v>
      </c>
      <c r="AA676" s="19">
        <v>20.0</v>
      </c>
      <c r="AB676" s="19">
        <v>3.0</v>
      </c>
      <c r="AC676" s="19">
        <v>25.0</v>
      </c>
      <c r="AD676" s="19">
        <v>9.0</v>
      </c>
      <c r="AE676" s="19">
        <v>2.0</v>
      </c>
      <c r="AF676" s="10">
        <f t="shared" si="10"/>
        <v>0.1111111111</v>
      </c>
      <c r="AG676" s="10">
        <f t="shared" si="11"/>
        <v>0.4444444444</v>
      </c>
      <c r="AH676" s="10">
        <f t="shared" si="12"/>
        <v>0.5555555556</v>
      </c>
      <c r="AI676" s="19">
        <v>83.0</v>
      </c>
      <c r="AJ676" s="13">
        <f t="shared" si="13"/>
        <v>0.4611111111</v>
      </c>
      <c r="AK676" s="19">
        <v>42.0</v>
      </c>
      <c r="AL676" s="13">
        <f t="shared" si="14"/>
        <v>0.2333333333</v>
      </c>
      <c r="AM676" s="19">
        <v>55.0</v>
      </c>
      <c r="AN676" s="13">
        <f t="shared" si="15"/>
        <v>0.3055555556</v>
      </c>
      <c r="AO676" s="13">
        <f t="shared" si="16"/>
        <v>0.664</v>
      </c>
      <c r="AP676" s="8">
        <v>8.0</v>
      </c>
      <c r="AQ676" s="14">
        <v>18.96</v>
      </c>
      <c r="AR676" s="19">
        <v>16.83</v>
      </c>
      <c r="AS676" s="26">
        <v>7.0</v>
      </c>
      <c r="AT676" s="27">
        <v>-0.685</v>
      </c>
      <c r="AU676" s="8">
        <v>8.0</v>
      </c>
      <c r="AV676" s="27">
        <v>-1.063</v>
      </c>
      <c r="AW676" s="19">
        <v>49.41</v>
      </c>
      <c r="AX676" s="19">
        <v>15.82</v>
      </c>
      <c r="AY676" s="27">
        <v>-1.721</v>
      </c>
      <c r="AZ676" s="27">
        <v>-6.002</v>
      </c>
      <c r="BA676" s="19">
        <v>47.2</v>
      </c>
      <c r="BB676" s="13">
        <f t="shared" si="17"/>
        <v>0.0625</v>
      </c>
      <c r="BC676" s="28">
        <f t="shared" si="18"/>
        <v>0.9155844156</v>
      </c>
      <c r="BD676" s="26">
        <f t="shared" si="19"/>
        <v>978.0844156</v>
      </c>
      <c r="BE676" s="13">
        <f t="shared" si="20"/>
        <v>-0.02191558442</v>
      </c>
      <c r="BF676" s="18">
        <f t="shared" si="21"/>
        <v>1.874023946</v>
      </c>
      <c r="BG676" s="18">
        <f t="shared" si="22"/>
        <v>2.706923477</v>
      </c>
      <c r="BH676" s="14">
        <f t="shared" si="23"/>
        <v>29.98438313</v>
      </c>
      <c r="BI676" s="14">
        <f t="shared" si="24"/>
        <v>32.06663196</v>
      </c>
      <c r="BJ676" s="14">
        <f t="shared" si="25"/>
        <v>52.68089537</v>
      </c>
      <c r="BK676" s="14">
        <f t="shared" si="26"/>
        <v>61.42634045</v>
      </c>
      <c r="BL676" s="14">
        <f t="shared" si="27"/>
        <v>-8.745445081</v>
      </c>
      <c r="BM676" s="19">
        <v>9.0</v>
      </c>
      <c r="BN676" s="19">
        <v>13.0</v>
      </c>
      <c r="BO676" s="26">
        <v>135.0</v>
      </c>
      <c r="BP676" s="26">
        <v>141.0</v>
      </c>
      <c r="BQ676" s="19">
        <v>54.0</v>
      </c>
      <c r="BR676" s="19">
        <v>63.0</v>
      </c>
      <c r="BS676" s="19">
        <v>55.0</v>
      </c>
      <c r="BT676" s="19">
        <v>78.0</v>
      </c>
      <c r="BU676" s="19">
        <v>121.0</v>
      </c>
      <c r="BV676" s="19">
        <v>146.0</v>
      </c>
      <c r="BW676" s="13">
        <f t="shared" si="28"/>
        <v>0.4531835206</v>
      </c>
      <c r="BX676" s="14">
        <v>-3.67</v>
      </c>
      <c r="BY676" s="29">
        <f t="shared" si="29"/>
        <v>-7.832445081</v>
      </c>
      <c r="BZ676" s="18">
        <f t="shared" si="30"/>
        <v>2.252125167</v>
      </c>
      <c r="CA676" s="18">
        <f t="shared" si="31"/>
        <v>1.854691314</v>
      </c>
      <c r="CB676" s="14">
        <f t="shared" si="32"/>
        <v>27.24629858</v>
      </c>
      <c r="CC676" s="14">
        <f t="shared" si="33"/>
        <v>27.42293585</v>
      </c>
      <c r="CD676" s="14">
        <f t="shared" si="34"/>
        <v>49.81170957</v>
      </c>
      <c r="CE676" s="14">
        <f t="shared" si="35"/>
        <v>55.72905804</v>
      </c>
      <c r="CF676" s="14">
        <f t="shared" si="36"/>
        <v>-2.828096604</v>
      </c>
      <c r="CG676" s="7">
        <v>1358.716667</v>
      </c>
      <c r="CH676" s="7">
        <v>51.0</v>
      </c>
      <c r="CI676" s="7">
        <v>42.0</v>
      </c>
      <c r="CJ676" s="26">
        <v>566.0</v>
      </c>
      <c r="CK676" s="7">
        <v>579.0</v>
      </c>
      <c r="CL676" s="7">
        <v>233.0</v>
      </c>
      <c r="CM676" s="7">
        <v>290.0</v>
      </c>
      <c r="CN676" s="7">
        <v>278.0</v>
      </c>
      <c r="CO676" s="7">
        <v>351.0</v>
      </c>
      <c r="CP676" s="19">
        <v>2.0</v>
      </c>
      <c r="CQ676" s="19">
        <v>1.0</v>
      </c>
      <c r="CR676" s="26">
        <f t="shared" si="37"/>
        <v>-1</v>
      </c>
      <c r="CS676" s="18">
        <f t="shared" si="38"/>
        <v>0.4052000675</v>
      </c>
      <c r="CT676" s="18">
        <f t="shared" si="39"/>
        <v>0.2026000338</v>
      </c>
      <c r="CU676" s="18">
        <f t="shared" si="40"/>
        <v>-0.2026000338</v>
      </c>
      <c r="CV676" s="30">
        <v>11.04</v>
      </c>
      <c r="CW676" s="30">
        <v>10.98</v>
      </c>
      <c r="CX676" s="30">
        <v>9.15</v>
      </c>
      <c r="CY676" s="30">
        <v>7.42</v>
      </c>
      <c r="CZ676" s="30">
        <v>9.4</v>
      </c>
      <c r="DA676" s="30">
        <v>9.09</v>
      </c>
      <c r="DB676" s="7">
        <v>0.0</v>
      </c>
      <c r="DC676" s="7">
        <v>0.0</v>
      </c>
      <c r="DD676" s="13" t="str">
        <f t="shared" si="41"/>
        <v> </v>
      </c>
      <c r="DE676" s="7">
        <v>0.0</v>
      </c>
      <c r="DF676" s="7">
        <v>0.0</v>
      </c>
      <c r="DG676" s="7">
        <v>0.0</v>
      </c>
      <c r="DH676" s="7">
        <v>0.0</v>
      </c>
      <c r="DI676" s="7">
        <v>0.0</v>
      </c>
      <c r="DJ676" s="8" t="s">
        <v>5016</v>
      </c>
      <c r="DK676" s="7" t="s">
        <v>5017</v>
      </c>
    </row>
    <row r="677" ht="12.75" customHeight="1">
      <c r="A677" s="7" t="s">
        <v>2920</v>
      </c>
      <c r="B677" s="7" t="s">
        <v>2921</v>
      </c>
      <c r="C677" s="8" t="s">
        <v>860</v>
      </c>
      <c r="D677" s="9" t="s">
        <v>174</v>
      </c>
      <c r="E677" s="7">
        <v>29.0</v>
      </c>
      <c r="F677" s="7">
        <v>0.0</v>
      </c>
      <c r="G677" s="7">
        <v>1.0</v>
      </c>
      <c r="H677" s="24">
        <f t="shared" si="1"/>
        <v>1</v>
      </c>
      <c r="I677" s="25">
        <f t="shared" si="2"/>
        <v>0.1273930429</v>
      </c>
      <c r="J677" s="19">
        <v>0.0</v>
      </c>
      <c r="K677" s="19">
        <v>0.0</v>
      </c>
      <c r="L677" s="19">
        <v>1.0</v>
      </c>
      <c r="M677" s="19">
        <v>22.0</v>
      </c>
      <c r="N677" s="19">
        <v>9.0</v>
      </c>
      <c r="O677" s="19">
        <v>25.0</v>
      </c>
      <c r="P677" s="19">
        <v>16.0</v>
      </c>
      <c r="Q677" s="10">
        <f t="shared" si="3"/>
        <v>0</v>
      </c>
      <c r="R677" s="10">
        <f t="shared" si="4"/>
        <v>0</v>
      </c>
      <c r="S677" s="7">
        <v>28259.0</v>
      </c>
      <c r="T677" s="14">
        <f t="shared" si="5"/>
        <v>16.2408046</v>
      </c>
      <c r="U677" s="14">
        <v>454.04</v>
      </c>
      <c r="V677" s="14">
        <f t="shared" si="6"/>
        <v>15.65655172</v>
      </c>
      <c r="W677" s="14">
        <v>931.1</v>
      </c>
      <c r="X677" s="14">
        <f t="shared" si="7"/>
        <v>32.10689655</v>
      </c>
      <c r="Y677" s="13">
        <f t="shared" si="8"/>
        <v>0.3277935804</v>
      </c>
      <c r="Z677" s="12">
        <f t="shared" si="9"/>
        <v>0</v>
      </c>
      <c r="AA677" s="19">
        <v>39.0</v>
      </c>
      <c r="AB677" s="19">
        <v>55.0</v>
      </c>
      <c r="AC677" s="19">
        <v>41.0</v>
      </c>
      <c r="AD677" s="19">
        <v>21.0</v>
      </c>
      <c r="AE677" s="19">
        <v>5.0</v>
      </c>
      <c r="AF677" s="10">
        <f t="shared" si="10"/>
        <v>0</v>
      </c>
      <c r="AG677" s="10">
        <f t="shared" si="11"/>
        <v>0.06666666667</v>
      </c>
      <c r="AH677" s="10">
        <f t="shared" si="12"/>
        <v>0.06666666667</v>
      </c>
      <c r="AI677" s="19">
        <v>144.0</v>
      </c>
      <c r="AJ677" s="13">
        <f t="shared" si="13"/>
        <v>0.345323741</v>
      </c>
      <c r="AK677" s="19">
        <v>128.0</v>
      </c>
      <c r="AL677" s="13">
        <f t="shared" si="14"/>
        <v>0.3069544365</v>
      </c>
      <c r="AM677" s="19">
        <v>145.0</v>
      </c>
      <c r="AN677" s="13">
        <f t="shared" si="15"/>
        <v>0.3477218225</v>
      </c>
      <c r="AO677" s="13">
        <f t="shared" si="16"/>
        <v>0.5294117647</v>
      </c>
      <c r="AP677" s="8">
        <v>7.0</v>
      </c>
      <c r="AQ677" s="14">
        <v>5.21</v>
      </c>
      <c r="AR677" s="19">
        <v>17.19</v>
      </c>
      <c r="AS677" s="26">
        <v>6.0</v>
      </c>
      <c r="AT677" s="27">
        <v>0.124</v>
      </c>
      <c r="AU677" s="8">
        <v>7.0</v>
      </c>
      <c r="AV677" s="27">
        <v>-0.122</v>
      </c>
      <c r="AW677" s="19">
        <v>50.23</v>
      </c>
      <c r="AX677" s="19">
        <v>16.44</v>
      </c>
      <c r="AY677" s="27">
        <v>0.9520000000000001</v>
      </c>
      <c r="AZ677" s="27">
        <v>-2.113</v>
      </c>
      <c r="BA677" s="19">
        <v>48.58</v>
      </c>
      <c r="BB677" s="13">
        <f t="shared" si="17"/>
        <v>0.07109004739</v>
      </c>
      <c r="BC677" s="28">
        <f t="shared" si="18"/>
        <v>0.9128630705</v>
      </c>
      <c r="BD677" s="26">
        <f t="shared" si="19"/>
        <v>983.9531179</v>
      </c>
      <c r="BE677" s="13">
        <f t="shared" si="20"/>
        <v>-0.01604688207</v>
      </c>
      <c r="BF677" s="18">
        <f t="shared" si="21"/>
        <v>1.982204211</v>
      </c>
      <c r="BG677" s="18">
        <f t="shared" si="22"/>
        <v>2.775085896</v>
      </c>
      <c r="BH677" s="14">
        <f t="shared" si="23"/>
        <v>27.8830059</v>
      </c>
      <c r="BI677" s="14">
        <f t="shared" si="24"/>
        <v>31.84741432</v>
      </c>
      <c r="BJ677" s="14">
        <f t="shared" si="25"/>
        <v>51.80160338</v>
      </c>
      <c r="BK677" s="14">
        <f t="shared" si="26"/>
        <v>59.73042023</v>
      </c>
      <c r="BL677" s="14">
        <f t="shared" si="27"/>
        <v>-7.928816844</v>
      </c>
      <c r="BM677" s="19">
        <v>15.0</v>
      </c>
      <c r="BN677" s="19">
        <v>21.0</v>
      </c>
      <c r="BO677" s="26">
        <v>196.0</v>
      </c>
      <c r="BP677" s="26">
        <v>220.0</v>
      </c>
      <c r="BQ677" s="19">
        <v>78.0</v>
      </c>
      <c r="BR677" s="19">
        <v>92.0</v>
      </c>
      <c r="BS677" s="19">
        <v>103.0</v>
      </c>
      <c r="BT677" s="19">
        <v>119.0</v>
      </c>
      <c r="BU677" s="19">
        <v>217.0</v>
      </c>
      <c r="BV677" s="19">
        <v>235.0</v>
      </c>
      <c r="BW677" s="13">
        <f t="shared" si="28"/>
        <v>0.4800884956</v>
      </c>
      <c r="BX677" s="14">
        <v>-3.74</v>
      </c>
      <c r="BY677" s="29">
        <f t="shared" si="29"/>
        <v>-6.733699197</v>
      </c>
      <c r="BZ677" s="18">
        <f t="shared" si="30"/>
        <v>2.082730691</v>
      </c>
      <c r="CA677" s="18">
        <f t="shared" si="31"/>
        <v>2.69019381</v>
      </c>
      <c r="CB677" s="14">
        <f t="shared" si="32"/>
        <v>28.55076656</v>
      </c>
      <c r="CC677" s="14">
        <f t="shared" si="33"/>
        <v>29.28840035</v>
      </c>
      <c r="CD677" s="14">
        <f t="shared" si="34"/>
        <v>53.67370553</v>
      </c>
      <c r="CE677" s="14">
        <f t="shared" si="35"/>
        <v>56.23372867</v>
      </c>
      <c r="CF677" s="14">
        <f t="shared" si="36"/>
        <v>-5.368793703</v>
      </c>
      <c r="CG677" s="7">
        <v>1382.8</v>
      </c>
      <c r="CH677" s="7">
        <v>48.0</v>
      </c>
      <c r="CI677" s="7">
        <v>62.0</v>
      </c>
      <c r="CJ677" s="26">
        <v>610.0</v>
      </c>
      <c r="CK677" s="7">
        <v>613.0</v>
      </c>
      <c r="CL677" s="7">
        <v>244.0</v>
      </c>
      <c r="CM677" s="7">
        <v>287.0</v>
      </c>
      <c r="CN677" s="7">
        <v>335.0</v>
      </c>
      <c r="CO677" s="7">
        <v>334.0</v>
      </c>
      <c r="CP677" s="19">
        <v>7.0</v>
      </c>
      <c r="CQ677" s="19">
        <v>2.0</v>
      </c>
      <c r="CR677" s="26">
        <f t="shared" si="37"/>
        <v>-5</v>
      </c>
      <c r="CS677" s="18">
        <f t="shared" si="38"/>
        <v>0.8917513005</v>
      </c>
      <c r="CT677" s="18">
        <f t="shared" si="39"/>
        <v>0.2547860858</v>
      </c>
      <c r="CU677" s="18">
        <f t="shared" si="40"/>
        <v>-0.6369652146</v>
      </c>
      <c r="CV677" s="30">
        <v>19.31</v>
      </c>
      <c r="CW677" s="30">
        <v>18.37</v>
      </c>
      <c r="CX677" s="30">
        <v>17.35</v>
      </c>
      <c r="CY677" s="30">
        <v>20.04</v>
      </c>
      <c r="CZ677" s="30">
        <v>18.97</v>
      </c>
      <c r="DA677" s="30">
        <v>17.11</v>
      </c>
      <c r="DB677" s="7">
        <v>0.0</v>
      </c>
      <c r="DC677" s="7">
        <v>0.0</v>
      </c>
      <c r="DD677" s="13" t="str">
        <f t="shared" si="41"/>
        <v> </v>
      </c>
      <c r="DE677" s="7">
        <v>0.0</v>
      </c>
      <c r="DF677" s="7">
        <v>0.0</v>
      </c>
      <c r="DG677" s="7">
        <v>0.0</v>
      </c>
      <c r="DH677" s="7">
        <v>0.0</v>
      </c>
      <c r="DI677" s="7">
        <v>0.0</v>
      </c>
      <c r="DJ677" s="8" t="s">
        <v>5018</v>
      </c>
      <c r="DK677" s="7" t="s">
        <v>5019</v>
      </c>
    </row>
    <row r="678" ht="12.75" customHeight="1">
      <c r="A678" s="7" t="s">
        <v>416</v>
      </c>
      <c r="B678" s="7" t="s">
        <v>2921</v>
      </c>
      <c r="C678" s="8" t="s">
        <v>312</v>
      </c>
      <c r="D678" s="9" t="s">
        <v>275</v>
      </c>
      <c r="E678" s="7">
        <v>79.0</v>
      </c>
      <c r="F678" s="7">
        <v>15.0</v>
      </c>
      <c r="G678" s="7">
        <v>17.0</v>
      </c>
      <c r="H678" s="24">
        <f t="shared" si="1"/>
        <v>32</v>
      </c>
      <c r="I678" s="25">
        <f t="shared" si="2"/>
        <v>1.75131881</v>
      </c>
      <c r="J678" s="19">
        <v>13.0</v>
      </c>
      <c r="K678" s="19">
        <v>10.0</v>
      </c>
      <c r="L678" s="19">
        <v>6.0</v>
      </c>
      <c r="M678" s="19">
        <v>110.0</v>
      </c>
      <c r="N678" s="19">
        <v>40.0</v>
      </c>
      <c r="O678" s="19">
        <v>45.0</v>
      </c>
      <c r="P678" s="19">
        <v>137.0</v>
      </c>
      <c r="Q678" s="10">
        <f t="shared" si="3"/>
        <v>0.1363636364</v>
      </c>
      <c r="R678" s="10">
        <f t="shared" si="4"/>
        <v>0.07692307692</v>
      </c>
      <c r="S678" s="7">
        <v>65779.0</v>
      </c>
      <c r="T678" s="14">
        <f t="shared" si="5"/>
        <v>13.87742616</v>
      </c>
      <c r="U678" s="14">
        <v>1047.33</v>
      </c>
      <c r="V678" s="14">
        <f t="shared" si="6"/>
        <v>13.25734177</v>
      </c>
      <c r="W678" s="14">
        <v>2802.5</v>
      </c>
      <c r="X678" s="14">
        <f t="shared" si="7"/>
        <v>35.47468354</v>
      </c>
      <c r="Y678" s="13">
        <f t="shared" si="8"/>
        <v>0.2720457786</v>
      </c>
      <c r="Z678" s="12">
        <f t="shared" si="9"/>
        <v>142.972973</v>
      </c>
      <c r="AA678" s="19">
        <v>24.0</v>
      </c>
      <c r="AB678" s="19">
        <v>25.0</v>
      </c>
      <c r="AC678" s="19">
        <v>111.0</v>
      </c>
      <c r="AD678" s="19">
        <v>18.0</v>
      </c>
      <c r="AE678" s="19">
        <v>18.0</v>
      </c>
      <c r="AF678" s="10">
        <f t="shared" si="10"/>
        <v>0.3513513514</v>
      </c>
      <c r="AG678" s="10">
        <f t="shared" si="11"/>
        <v>0.4324324324</v>
      </c>
      <c r="AH678" s="10">
        <f t="shared" si="12"/>
        <v>0.7837837838</v>
      </c>
      <c r="AI678" s="19">
        <v>340.0</v>
      </c>
      <c r="AJ678" s="13">
        <f t="shared" si="13"/>
        <v>0.3376365442</v>
      </c>
      <c r="AK678" s="19">
        <v>317.0</v>
      </c>
      <c r="AL678" s="13">
        <f t="shared" si="14"/>
        <v>0.314796425</v>
      </c>
      <c r="AM678" s="19">
        <v>350.0</v>
      </c>
      <c r="AN678" s="13">
        <f t="shared" si="15"/>
        <v>0.3475670308</v>
      </c>
      <c r="AO678" s="13">
        <f t="shared" si="16"/>
        <v>0.5175038052</v>
      </c>
      <c r="AP678" s="8">
        <v>12.0</v>
      </c>
      <c r="AQ678" s="14">
        <v>5.37</v>
      </c>
      <c r="AR678" s="19">
        <v>17.74</v>
      </c>
      <c r="AS678" s="26">
        <v>2.0</v>
      </c>
      <c r="AT678" s="27">
        <v>0.709</v>
      </c>
      <c r="AU678" s="8">
        <v>6.0</v>
      </c>
      <c r="AV678" s="27">
        <v>0.966</v>
      </c>
      <c r="AW678" s="19">
        <v>50.44</v>
      </c>
      <c r="AX678" s="19">
        <v>18.83</v>
      </c>
      <c r="AY678" s="27">
        <v>0.595</v>
      </c>
      <c r="AZ678" s="27">
        <v>-4.5600000000000005</v>
      </c>
      <c r="BA678" s="19">
        <v>46.91</v>
      </c>
      <c r="BB678" s="13">
        <f t="shared" si="17"/>
        <v>0.06994328922</v>
      </c>
      <c r="BC678" s="28">
        <f t="shared" si="18"/>
        <v>0.9224806202</v>
      </c>
      <c r="BD678" s="26">
        <f t="shared" si="19"/>
        <v>992.4239094</v>
      </c>
      <c r="BE678" s="13">
        <f t="shared" si="20"/>
        <v>-0.00757609062</v>
      </c>
      <c r="BF678" s="18">
        <f t="shared" si="21"/>
        <v>2.119675747</v>
      </c>
      <c r="BG678" s="18">
        <f t="shared" si="22"/>
        <v>2.291541348</v>
      </c>
      <c r="BH678" s="14">
        <f t="shared" si="23"/>
        <v>30.30563433</v>
      </c>
      <c r="BI678" s="14">
        <f t="shared" si="24"/>
        <v>29.56088339</v>
      </c>
      <c r="BJ678" s="14">
        <f t="shared" si="25"/>
        <v>54.53868408</v>
      </c>
      <c r="BK678" s="14">
        <f t="shared" si="26"/>
        <v>52.5335854</v>
      </c>
      <c r="BL678" s="14">
        <f t="shared" si="27"/>
        <v>2.005098679</v>
      </c>
      <c r="BM678" s="19">
        <v>37.0</v>
      </c>
      <c r="BN678" s="19">
        <v>40.0</v>
      </c>
      <c r="BO678" s="26">
        <v>492.0</v>
      </c>
      <c r="BP678" s="26">
        <v>476.0</v>
      </c>
      <c r="BQ678" s="19">
        <v>183.0</v>
      </c>
      <c r="BR678" s="19">
        <v>186.0</v>
      </c>
      <c r="BS678" s="19">
        <v>240.0</v>
      </c>
      <c r="BT678" s="19">
        <v>215.0</v>
      </c>
      <c r="BU678" s="19">
        <v>485.0</v>
      </c>
      <c r="BV678" s="19">
        <v>429.0</v>
      </c>
      <c r="BW678" s="13">
        <f t="shared" si="28"/>
        <v>0.5306345733</v>
      </c>
      <c r="BX678" s="14">
        <v>5.99</v>
      </c>
      <c r="BY678" s="29">
        <f t="shared" si="29"/>
        <v>7.021007355</v>
      </c>
      <c r="BZ678" s="18">
        <f t="shared" si="30"/>
        <v>1.803120182</v>
      </c>
      <c r="CA678" s="18">
        <f t="shared" si="31"/>
        <v>2.19510283</v>
      </c>
      <c r="CB678" s="14">
        <f t="shared" si="32"/>
        <v>27.81508872</v>
      </c>
      <c r="CC678" s="14">
        <f t="shared" si="33"/>
        <v>29.66524682</v>
      </c>
      <c r="CD678" s="14">
        <f t="shared" si="34"/>
        <v>49.95426869</v>
      </c>
      <c r="CE678" s="14">
        <f t="shared" si="35"/>
        <v>54.89325006</v>
      </c>
      <c r="CF678" s="14">
        <f t="shared" si="36"/>
        <v>6.944080047</v>
      </c>
      <c r="CG678" s="7">
        <v>3826.7</v>
      </c>
      <c r="CH678" s="7">
        <v>115.0</v>
      </c>
      <c r="CI678" s="7">
        <v>140.0</v>
      </c>
      <c r="CJ678" s="26">
        <v>1659.0</v>
      </c>
      <c r="CK678" s="7">
        <v>1752.0</v>
      </c>
      <c r="CL678" s="7">
        <v>630.0</v>
      </c>
      <c r="CM678" s="7">
        <v>757.0</v>
      </c>
      <c r="CN678" s="7">
        <v>782.0</v>
      </c>
      <c r="CO678" s="7">
        <v>852.0</v>
      </c>
      <c r="CP678" s="19">
        <v>3.0</v>
      </c>
      <c r="CQ678" s="19">
        <v>11.0</v>
      </c>
      <c r="CR678" s="26">
        <f t="shared" si="37"/>
        <v>8</v>
      </c>
      <c r="CS678" s="18">
        <f t="shared" si="38"/>
        <v>0.1641861384</v>
      </c>
      <c r="CT678" s="18">
        <f t="shared" si="39"/>
        <v>0.6020158409</v>
      </c>
      <c r="CU678" s="18">
        <f t="shared" si="40"/>
        <v>0.4378297025</v>
      </c>
      <c r="CV678" s="30">
        <v>38.8</v>
      </c>
      <c r="CW678" s="30">
        <v>38.73</v>
      </c>
      <c r="CX678" s="30">
        <v>36.24</v>
      </c>
      <c r="CY678" s="30">
        <v>52.55</v>
      </c>
      <c r="CZ678" s="30">
        <v>34.28</v>
      </c>
      <c r="DA678" s="30">
        <v>39.25</v>
      </c>
      <c r="DB678" s="7">
        <v>30.0</v>
      </c>
      <c r="DC678" s="7">
        <v>70.0</v>
      </c>
      <c r="DD678" s="13">
        <f t="shared" si="41"/>
        <v>0.3</v>
      </c>
      <c r="DE678" s="7">
        <v>-1.02</v>
      </c>
      <c r="DF678" s="7">
        <v>-1.49</v>
      </c>
      <c r="DG678" s="7">
        <v>32.0</v>
      </c>
      <c r="DH678" s="7">
        <v>36.0</v>
      </c>
      <c r="DI678" s="7">
        <v>30.0</v>
      </c>
      <c r="DJ678" s="8" t="s">
        <v>5020</v>
      </c>
      <c r="DK678" s="7" t="s">
        <v>5021</v>
      </c>
    </row>
    <row r="679" ht="12.75" customHeight="1">
      <c r="A679" s="7" t="s">
        <v>2928</v>
      </c>
      <c r="B679" s="7" t="s">
        <v>2929</v>
      </c>
      <c r="C679" s="8" t="s">
        <v>166</v>
      </c>
      <c r="D679" s="9" t="s">
        <v>247</v>
      </c>
      <c r="E679" s="7">
        <v>3.0</v>
      </c>
      <c r="F679" s="7">
        <v>0.0</v>
      </c>
      <c r="G679" s="7">
        <v>0.0</v>
      </c>
      <c r="H679" s="24">
        <f t="shared" si="1"/>
        <v>0</v>
      </c>
      <c r="I679" s="25">
        <f t="shared" si="2"/>
        <v>0</v>
      </c>
      <c r="J679" s="19">
        <v>0.0</v>
      </c>
      <c r="K679" s="19">
        <v>0.0</v>
      </c>
      <c r="L679" s="19">
        <v>0.0</v>
      </c>
      <c r="M679" s="19">
        <v>1.0</v>
      </c>
      <c r="N679" s="19">
        <v>1.0</v>
      </c>
      <c r="O679" s="19">
        <v>1.0</v>
      </c>
      <c r="P679" s="19">
        <v>2.0</v>
      </c>
      <c r="Q679" s="10">
        <f t="shared" si="3"/>
        <v>0</v>
      </c>
      <c r="R679" s="10">
        <f t="shared" si="4"/>
        <v>0</v>
      </c>
      <c r="S679" s="7">
        <v>1355.0</v>
      </c>
      <c r="T679" s="14">
        <f t="shared" si="5"/>
        <v>7.527777778</v>
      </c>
      <c r="U679" s="14">
        <v>21.96</v>
      </c>
      <c r="V679" s="14">
        <f t="shared" si="6"/>
        <v>7.32</v>
      </c>
      <c r="W679" s="14">
        <v>124.08</v>
      </c>
      <c r="X679" s="14">
        <f t="shared" si="7"/>
        <v>41.36</v>
      </c>
      <c r="Y679" s="13">
        <f t="shared" si="8"/>
        <v>0.1503697617</v>
      </c>
      <c r="Z679" s="12">
        <f t="shared" si="9"/>
        <v>0</v>
      </c>
      <c r="AA679" s="19">
        <v>3.0</v>
      </c>
      <c r="AB679" s="19">
        <v>1.0</v>
      </c>
      <c r="AC679" s="19">
        <v>0.0</v>
      </c>
      <c r="AD679" s="19">
        <v>0.0</v>
      </c>
      <c r="AE679" s="19">
        <v>1.0</v>
      </c>
      <c r="AF679" s="10">
        <f t="shared" si="10"/>
        <v>0</v>
      </c>
      <c r="AG679" s="10">
        <f t="shared" si="11"/>
        <v>0</v>
      </c>
      <c r="AH679" s="10">
        <f t="shared" si="12"/>
        <v>0</v>
      </c>
      <c r="AI679" s="19">
        <v>6.0</v>
      </c>
      <c r="AJ679" s="13">
        <f t="shared" si="13"/>
        <v>0.25</v>
      </c>
      <c r="AK679" s="19">
        <v>6.0</v>
      </c>
      <c r="AL679" s="13">
        <f t="shared" si="14"/>
        <v>0.25</v>
      </c>
      <c r="AM679" s="19">
        <v>12.0</v>
      </c>
      <c r="AN679" s="13">
        <f t="shared" si="15"/>
        <v>0.5</v>
      </c>
      <c r="AO679" s="13">
        <f t="shared" si="16"/>
        <v>0.5</v>
      </c>
      <c r="AP679" s="8">
        <v>8.0</v>
      </c>
      <c r="AQ679" s="14">
        <v>11.64</v>
      </c>
      <c r="AR679" s="19">
        <v>16.62</v>
      </c>
      <c r="AS679" s="26">
        <v>14.0</v>
      </c>
      <c r="AT679" s="27">
        <v>-2.518</v>
      </c>
      <c r="AU679" s="8">
        <v>14.0</v>
      </c>
      <c r="AV679" s="27">
        <v>-1.3780000000000001</v>
      </c>
      <c r="AW679" s="19">
        <v>50.64</v>
      </c>
      <c r="AX679" s="19">
        <v>17.81</v>
      </c>
      <c r="AY679" s="27">
        <v>-3.5949999999999998</v>
      </c>
      <c r="AZ679" s="27">
        <v>-16.308</v>
      </c>
      <c r="BA679" s="19">
        <v>44.93</v>
      </c>
      <c r="BB679" s="13">
        <f t="shared" si="17"/>
        <v>0</v>
      </c>
      <c r="BC679" s="28">
        <f t="shared" si="18"/>
        <v>0.8571428571</v>
      </c>
      <c r="BD679" s="26">
        <f t="shared" si="19"/>
        <v>857.1428571</v>
      </c>
      <c r="BE679" s="13">
        <f t="shared" si="20"/>
        <v>-0.1428571429</v>
      </c>
      <c r="BF679" s="18">
        <f t="shared" si="21"/>
        <v>0</v>
      </c>
      <c r="BG679" s="18">
        <f t="shared" si="22"/>
        <v>5.464480874</v>
      </c>
      <c r="BH679" s="14">
        <f t="shared" si="23"/>
        <v>10.92896175</v>
      </c>
      <c r="BI679" s="14">
        <f t="shared" si="24"/>
        <v>38.25136612</v>
      </c>
      <c r="BJ679" s="14">
        <f t="shared" si="25"/>
        <v>27.32240437</v>
      </c>
      <c r="BK679" s="14">
        <f t="shared" si="26"/>
        <v>81.96721311</v>
      </c>
      <c r="BL679" s="14">
        <f t="shared" si="27"/>
        <v>-54.64480874</v>
      </c>
      <c r="BM679" s="19">
        <v>0.0</v>
      </c>
      <c r="BN679" s="19">
        <v>2.0</v>
      </c>
      <c r="BO679" s="26">
        <v>4.0</v>
      </c>
      <c r="BP679" s="26">
        <v>12.0</v>
      </c>
      <c r="BQ679" s="19">
        <v>5.0</v>
      </c>
      <c r="BR679" s="19">
        <v>8.0</v>
      </c>
      <c r="BS679" s="19">
        <v>1.0</v>
      </c>
      <c r="BT679" s="19">
        <v>8.0</v>
      </c>
      <c r="BU679" s="19">
        <v>7.0</v>
      </c>
      <c r="BV679" s="19">
        <v>18.0</v>
      </c>
      <c r="BW679" s="13">
        <f t="shared" si="28"/>
        <v>0.28</v>
      </c>
      <c r="BX679" s="14">
        <v>-16.55</v>
      </c>
      <c r="BY679" s="29">
        <f t="shared" si="29"/>
        <v>-39.80480874</v>
      </c>
      <c r="BZ679" s="18">
        <f t="shared" si="30"/>
        <v>2.844564849</v>
      </c>
      <c r="CA679" s="18">
        <f t="shared" si="31"/>
        <v>4.470030477</v>
      </c>
      <c r="CB679" s="14">
        <f t="shared" si="32"/>
        <v>21.94378598</v>
      </c>
      <c r="CC679" s="14">
        <f t="shared" si="33"/>
        <v>30.07111412</v>
      </c>
      <c r="CD679" s="14">
        <f t="shared" si="34"/>
        <v>47.13850322</v>
      </c>
      <c r="CE679" s="14">
        <f t="shared" si="35"/>
        <v>65.83135794</v>
      </c>
      <c r="CF679" s="14">
        <f t="shared" si="36"/>
        <v>-35.95195402</v>
      </c>
      <c r="CG679" s="7">
        <v>147.65</v>
      </c>
      <c r="CH679" s="7">
        <v>7.0</v>
      </c>
      <c r="CI679" s="7">
        <v>11.0</v>
      </c>
      <c r="CJ679" s="26">
        <v>47.0</v>
      </c>
      <c r="CK679" s="7">
        <v>63.0</v>
      </c>
      <c r="CL679" s="7">
        <v>31.0</v>
      </c>
      <c r="CM679" s="7">
        <v>34.0</v>
      </c>
      <c r="CN679" s="7">
        <v>31.0</v>
      </c>
      <c r="CO679" s="7">
        <v>54.0</v>
      </c>
      <c r="CP679" s="19">
        <v>0.0</v>
      </c>
      <c r="CQ679" s="19">
        <v>0.0</v>
      </c>
      <c r="CR679" s="26">
        <f t="shared" si="37"/>
        <v>0</v>
      </c>
      <c r="CS679" s="18">
        <f t="shared" si="38"/>
        <v>0</v>
      </c>
      <c r="CT679" s="18">
        <f t="shared" si="39"/>
        <v>0</v>
      </c>
      <c r="CU679" s="18">
        <f t="shared" si="40"/>
        <v>0</v>
      </c>
      <c r="CV679" s="30">
        <v>0.33</v>
      </c>
      <c r="CW679" s="30">
        <v>1.47</v>
      </c>
      <c r="CX679" s="30">
        <v>1.02</v>
      </c>
      <c r="CY679" s="30">
        <v>2.92</v>
      </c>
      <c r="CZ679" s="30">
        <v>0.73</v>
      </c>
      <c r="DA679" s="30">
        <v>0.96</v>
      </c>
      <c r="DB679" s="7">
        <v>0.0</v>
      </c>
      <c r="DC679" s="7">
        <v>3.0</v>
      </c>
      <c r="DD679" s="13">
        <f t="shared" si="41"/>
        <v>0</v>
      </c>
      <c r="DE679" s="7">
        <v>0.0</v>
      </c>
      <c r="DF679" s="7">
        <v>-0.24</v>
      </c>
      <c r="DG679" s="7">
        <v>2.0</v>
      </c>
      <c r="DH679" s="7">
        <v>0.0</v>
      </c>
      <c r="DI679" s="7">
        <v>1.0</v>
      </c>
      <c r="DJ679" s="8" t="s">
        <v>5022</v>
      </c>
      <c r="DK679" s="7" t="s">
        <v>5023</v>
      </c>
    </row>
    <row r="680" ht="12.75" customHeight="1">
      <c r="A680" s="7" t="s">
        <v>213</v>
      </c>
      <c r="B680" s="7" t="s">
        <v>2931</v>
      </c>
      <c r="C680" s="8" t="s">
        <v>254</v>
      </c>
      <c r="D680" s="9" t="s">
        <v>150</v>
      </c>
      <c r="E680" s="7">
        <v>81.0</v>
      </c>
      <c r="F680" s="7">
        <v>5.0</v>
      </c>
      <c r="G680" s="7">
        <v>30.0</v>
      </c>
      <c r="H680" s="24">
        <f t="shared" si="1"/>
        <v>35</v>
      </c>
      <c r="I680" s="25">
        <f t="shared" si="2"/>
        <v>1.769687777</v>
      </c>
      <c r="J680" s="19">
        <v>5.0</v>
      </c>
      <c r="K680" s="19">
        <v>14.0</v>
      </c>
      <c r="L680" s="19">
        <v>15.0</v>
      </c>
      <c r="M680" s="19">
        <v>59.0</v>
      </c>
      <c r="N680" s="19">
        <v>22.0</v>
      </c>
      <c r="O680" s="19">
        <v>17.0</v>
      </c>
      <c r="P680" s="19">
        <v>65.0</v>
      </c>
      <c r="Q680" s="10">
        <f t="shared" si="3"/>
        <v>0.08474576271</v>
      </c>
      <c r="R680" s="10">
        <f t="shared" si="4"/>
        <v>0.05102040816</v>
      </c>
      <c r="S680" s="7">
        <v>71199.0</v>
      </c>
      <c r="T680" s="14">
        <f t="shared" si="5"/>
        <v>14.65</v>
      </c>
      <c r="U680" s="14">
        <v>1113.78</v>
      </c>
      <c r="V680" s="14">
        <f t="shared" si="6"/>
        <v>13.75037037</v>
      </c>
      <c r="W680" s="14">
        <v>2757.77</v>
      </c>
      <c r="X680" s="14">
        <f t="shared" si="7"/>
        <v>34.04654321</v>
      </c>
      <c r="Y680" s="13">
        <f t="shared" si="8"/>
        <v>0.2876832276</v>
      </c>
      <c r="Z680" s="12">
        <f t="shared" si="9"/>
        <v>155.8148148</v>
      </c>
      <c r="AA680" s="19">
        <v>20.0</v>
      </c>
      <c r="AB680" s="19">
        <v>58.0</v>
      </c>
      <c r="AC680" s="19">
        <v>70.0</v>
      </c>
      <c r="AD680" s="19">
        <v>39.0</v>
      </c>
      <c r="AE680" s="19">
        <v>21.0</v>
      </c>
      <c r="AF680" s="10">
        <f t="shared" si="10"/>
        <v>0.09259259259</v>
      </c>
      <c r="AG680" s="10">
        <f t="shared" si="11"/>
        <v>0.537037037</v>
      </c>
      <c r="AH680" s="10">
        <f t="shared" si="12"/>
        <v>0.6296296296</v>
      </c>
      <c r="AI680" s="19">
        <v>471.0</v>
      </c>
      <c r="AJ680" s="13">
        <f t="shared" si="13"/>
        <v>0.5210176991</v>
      </c>
      <c r="AK680" s="19">
        <v>84.0</v>
      </c>
      <c r="AL680" s="13">
        <f t="shared" si="14"/>
        <v>0.09292035398</v>
      </c>
      <c r="AM680" s="19">
        <v>349.0</v>
      </c>
      <c r="AN680" s="13">
        <f t="shared" si="15"/>
        <v>0.3860619469</v>
      </c>
      <c r="AO680" s="13">
        <f t="shared" si="16"/>
        <v>0.8486486486</v>
      </c>
      <c r="AP680" s="8">
        <v>16.0</v>
      </c>
      <c r="AQ680" s="14">
        <v>43.23</v>
      </c>
      <c r="AR680" s="19">
        <v>17.47</v>
      </c>
      <c r="AS680" s="26">
        <v>5.0</v>
      </c>
      <c r="AT680" s="27">
        <v>0.177</v>
      </c>
      <c r="AU680" s="8">
        <v>16.0</v>
      </c>
      <c r="AV680" s="27">
        <v>-0.292</v>
      </c>
      <c r="AW680" s="19">
        <v>49.98</v>
      </c>
      <c r="AX680" s="19">
        <v>18.32</v>
      </c>
      <c r="AY680" s="27">
        <v>4.418</v>
      </c>
      <c r="AZ680" s="27">
        <v>8.502</v>
      </c>
      <c r="BA680" s="19">
        <v>53.7</v>
      </c>
      <c r="BB680" s="13">
        <f t="shared" si="17"/>
        <v>0.08985024958</v>
      </c>
      <c r="BC680" s="28">
        <f t="shared" si="18"/>
        <v>0.925</v>
      </c>
      <c r="BD680" s="26">
        <f t="shared" si="19"/>
        <v>1014.85025</v>
      </c>
      <c r="BE680" s="13">
        <f t="shared" si="20"/>
        <v>0.01485024958</v>
      </c>
      <c r="BF680" s="18">
        <f t="shared" si="21"/>
        <v>2.909012552</v>
      </c>
      <c r="BG680" s="18">
        <f t="shared" si="22"/>
        <v>2.10095351</v>
      </c>
      <c r="BH680" s="14">
        <f t="shared" si="23"/>
        <v>32.37623229</v>
      </c>
      <c r="BI680" s="14">
        <f t="shared" si="24"/>
        <v>28.01271346</v>
      </c>
      <c r="BJ680" s="14">
        <f t="shared" si="25"/>
        <v>62.11280504</v>
      </c>
      <c r="BK680" s="14">
        <f t="shared" si="26"/>
        <v>47.46000108</v>
      </c>
      <c r="BL680" s="14">
        <f t="shared" si="27"/>
        <v>14.65280396</v>
      </c>
      <c r="BM680" s="19">
        <v>54.0</v>
      </c>
      <c r="BN680" s="19">
        <v>39.0</v>
      </c>
      <c r="BO680" s="26">
        <v>547.0</v>
      </c>
      <c r="BP680" s="26">
        <v>481.0</v>
      </c>
      <c r="BQ680" s="19">
        <v>248.0</v>
      </c>
      <c r="BR680" s="19">
        <v>150.0</v>
      </c>
      <c r="BS680" s="19">
        <v>304.0</v>
      </c>
      <c r="BT680" s="19">
        <v>211.0</v>
      </c>
      <c r="BU680" s="19">
        <v>560.0</v>
      </c>
      <c r="BV680" s="19">
        <v>436.0</v>
      </c>
      <c r="BW680" s="13">
        <f t="shared" si="28"/>
        <v>0.562248996</v>
      </c>
      <c r="BX680" s="14">
        <v>3.55</v>
      </c>
      <c r="BY680" s="29">
        <f t="shared" si="29"/>
        <v>-2.598763603</v>
      </c>
      <c r="BZ680" s="18">
        <f t="shared" si="30"/>
        <v>2.167369055</v>
      </c>
      <c r="CA680" s="18">
        <f t="shared" si="31"/>
        <v>2.074481809</v>
      </c>
      <c r="CB680" s="14">
        <f t="shared" si="32"/>
        <v>29.78584329</v>
      </c>
      <c r="CC680" s="14">
        <f t="shared" si="33"/>
        <v>26.67412058</v>
      </c>
      <c r="CD680" s="14">
        <f t="shared" si="34"/>
        <v>56.15033972</v>
      </c>
      <c r="CE680" s="14">
        <f t="shared" si="35"/>
        <v>50.59258622</v>
      </c>
      <c r="CF680" s="14">
        <f t="shared" si="36"/>
        <v>9.095050461</v>
      </c>
      <c r="CG680" s="7">
        <v>3875.666667</v>
      </c>
      <c r="CH680" s="7">
        <v>140.0</v>
      </c>
      <c r="CI680" s="7">
        <v>134.0</v>
      </c>
      <c r="CJ680" s="26">
        <v>1784.0</v>
      </c>
      <c r="CK680" s="7">
        <v>1589.0</v>
      </c>
      <c r="CL680" s="7">
        <v>777.0</v>
      </c>
      <c r="CM680" s="7">
        <v>610.0</v>
      </c>
      <c r="CN680" s="7">
        <v>926.0</v>
      </c>
      <c r="CO680" s="7">
        <v>935.0</v>
      </c>
      <c r="CP680" s="19">
        <v>9.0</v>
      </c>
      <c r="CQ680" s="19">
        <v>7.0</v>
      </c>
      <c r="CR680" s="26">
        <f t="shared" si="37"/>
        <v>-2</v>
      </c>
      <c r="CS680" s="18">
        <f t="shared" si="38"/>
        <v>0.4550625711</v>
      </c>
      <c r="CT680" s="18">
        <f t="shared" si="39"/>
        <v>0.3539375553</v>
      </c>
      <c r="CU680" s="18">
        <f t="shared" si="40"/>
        <v>-0.1011250158</v>
      </c>
      <c r="CV680" s="30">
        <v>47.28</v>
      </c>
      <c r="CW680" s="30">
        <v>38.74</v>
      </c>
      <c r="CX680" s="30">
        <v>24.45</v>
      </c>
      <c r="CY680" s="30">
        <v>73.18</v>
      </c>
      <c r="CZ680" s="30">
        <v>44.56</v>
      </c>
      <c r="DA680" s="30">
        <v>81.09</v>
      </c>
      <c r="DB680" s="7">
        <v>249.0</v>
      </c>
      <c r="DC680" s="7">
        <v>404.0</v>
      </c>
      <c r="DD680" s="13">
        <f t="shared" si="41"/>
        <v>0.3813169985</v>
      </c>
      <c r="DE680" s="7">
        <v>-0.3</v>
      </c>
      <c r="DF680" s="7">
        <v>-4.41</v>
      </c>
      <c r="DG680" s="7">
        <v>261.0</v>
      </c>
      <c r="DH680" s="7">
        <v>304.0</v>
      </c>
      <c r="DI680" s="7">
        <v>69.0</v>
      </c>
      <c r="DJ680" s="8" t="s">
        <v>5024</v>
      </c>
      <c r="DK680" s="7" t="s">
        <v>5025</v>
      </c>
    </row>
    <row r="681" ht="12.75" customHeight="1">
      <c r="A681" s="7" t="s">
        <v>594</v>
      </c>
      <c r="B681" s="7" t="s">
        <v>2936</v>
      </c>
      <c r="C681" s="8" t="s">
        <v>136</v>
      </c>
      <c r="D681" s="9" t="s">
        <v>150</v>
      </c>
      <c r="E681" s="7">
        <v>68.0</v>
      </c>
      <c r="F681" s="7">
        <v>6.0</v>
      </c>
      <c r="G681" s="7">
        <v>8.0</v>
      </c>
      <c r="H681" s="24">
        <f t="shared" si="1"/>
        <v>14</v>
      </c>
      <c r="I681" s="25">
        <f t="shared" si="2"/>
        <v>1.018613957</v>
      </c>
      <c r="J681" s="19">
        <v>5.0</v>
      </c>
      <c r="K681" s="19">
        <v>4.0</v>
      </c>
      <c r="L681" s="19">
        <v>2.0</v>
      </c>
      <c r="M681" s="19">
        <v>106.0</v>
      </c>
      <c r="N681" s="19">
        <v>37.0</v>
      </c>
      <c r="O681" s="19">
        <v>44.0</v>
      </c>
      <c r="P681" s="19">
        <v>88.0</v>
      </c>
      <c r="Q681" s="10">
        <f t="shared" si="3"/>
        <v>0.05660377358</v>
      </c>
      <c r="R681" s="10">
        <f t="shared" si="4"/>
        <v>0.0320855615</v>
      </c>
      <c r="S681" s="7">
        <v>49479.0</v>
      </c>
      <c r="T681" s="14">
        <f t="shared" si="5"/>
        <v>12.12720588</v>
      </c>
      <c r="U681" s="14">
        <v>792.07</v>
      </c>
      <c r="V681" s="14">
        <f t="shared" si="6"/>
        <v>11.64808824</v>
      </c>
      <c r="W681" s="14">
        <v>2403.82</v>
      </c>
      <c r="X681" s="14">
        <f t="shared" si="7"/>
        <v>35.35029412</v>
      </c>
      <c r="Y681" s="13">
        <f t="shared" si="8"/>
        <v>0.2478401948</v>
      </c>
      <c r="Z681" s="12">
        <f t="shared" si="9"/>
        <v>70.08695652</v>
      </c>
      <c r="AA681" s="19">
        <v>12.0</v>
      </c>
      <c r="AB681" s="19">
        <v>16.0</v>
      </c>
      <c r="AC681" s="19">
        <v>34.0</v>
      </c>
      <c r="AD681" s="19">
        <v>18.0</v>
      </c>
      <c r="AE681" s="19">
        <v>13.0</v>
      </c>
      <c r="AF681" s="10">
        <f t="shared" si="10"/>
        <v>0.2173913043</v>
      </c>
      <c r="AG681" s="10">
        <f t="shared" si="11"/>
        <v>0.2608695652</v>
      </c>
      <c r="AH681" s="10">
        <f t="shared" si="12"/>
        <v>0.4782608696</v>
      </c>
      <c r="AI681" s="19">
        <v>260.0</v>
      </c>
      <c r="AJ681" s="13">
        <f t="shared" si="13"/>
        <v>0.3768115942</v>
      </c>
      <c r="AK681" s="19">
        <v>204.0</v>
      </c>
      <c r="AL681" s="13">
        <f t="shared" si="14"/>
        <v>0.2956521739</v>
      </c>
      <c r="AM681" s="19">
        <v>226.0</v>
      </c>
      <c r="AN681" s="13">
        <f t="shared" si="15"/>
        <v>0.3275362319</v>
      </c>
      <c r="AO681" s="13">
        <f t="shared" si="16"/>
        <v>0.5603448276</v>
      </c>
      <c r="AP681" s="8">
        <v>7.0</v>
      </c>
      <c r="AQ681" s="14">
        <v>2.71</v>
      </c>
      <c r="AR681" s="19">
        <v>17.26</v>
      </c>
      <c r="AS681" s="26">
        <v>6.0</v>
      </c>
      <c r="AT681" s="27">
        <v>0.372</v>
      </c>
      <c r="AU681" s="8">
        <v>8.0</v>
      </c>
      <c r="AV681" s="27">
        <v>-0.113</v>
      </c>
      <c r="AW681" s="19">
        <v>49.97</v>
      </c>
      <c r="AX681" s="19">
        <v>17.93</v>
      </c>
      <c r="AY681" s="27">
        <v>1.6320000000000001</v>
      </c>
      <c r="AZ681" s="27">
        <v>4.83</v>
      </c>
      <c r="BA681" s="19">
        <v>52.75</v>
      </c>
      <c r="BB681" s="13">
        <f t="shared" si="17"/>
        <v>0.0570719603</v>
      </c>
      <c r="BC681" s="28">
        <f t="shared" si="18"/>
        <v>0.9492385787</v>
      </c>
      <c r="BD681" s="26">
        <f t="shared" si="19"/>
        <v>1006.310539</v>
      </c>
      <c r="BE681" s="13">
        <f t="shared" si="20"/>
        <v>0.006310538978</v>
      </c>
      <c r="BF681" s="18">
        <f t="shared" si="21"/>
        <v>1.742270254</v>
      </c>
      <c r="BG681" s="18">
        <f t="shared" si="22"/>
        <v>1.515017612</v>
      </c>
      <c r="BH681" s="14">
        <f t="shared" si="23"/>
        <v>30.52760488</v>
      </c>
      <c r="BI681" s="14">
        <f t="shared" si="24"/>
        <v>29.84584696</v>
      </c>
      <c r="BJ681" s="14">
        <f t="shared" si="25"/>
        <v>57.34341662</v>
      </c>
      <c r="BK681" s="14">
        <f t="shared" si="26"/>
        <v>49.08657063</v>
      </c>
      <c r="BL681" s="14">
        <f t="shared" si="27"/>
        <v>8.256845986</v>
      </c>
      <c r="BM681" s="19">
        <v>23.0</v>
      </c>
      <c r="BN681" s="19">
        <v>20.0</v>
      </c>
      <c r="BO681" s="26">
        <v>380.0</v>
      </c>
      <c r="BP681" s="26">
        <v>374.0</v>
      </c>
      <c r="BQ681" s="19">
        <v>154.0</v>
      </c>
      <c r="BR681" s="19">
        <v>130.0</v>
      </c>
      <c r="BS681" s="19">
        <v>200.0</v>
      </c>
      <c r="BT681" s="19">
        <v>124.0</v>
      </c>
      <c r="BU681" s="19">
        <v>356.0</v>
      </c>
      <c r="BV681" s="19">
        <v>319.0</v>
      </c>
      <c r="BW681" s="13">
        <f t="shared" si="28"/>
        <v>0.5274074074</v>
      </c>
      <c r="BX681" s="14">
        <v>1.78</v>
      </c>
      <c r="BY681" s="29">
        <f t="shared" si="29"/>
        <v>1.775570124</v>
      </c>
      <c r="BZ681" s="18">
        <f t="shared" si="30"/>
        <v>2.137188326</v>
      </c>
      <c r="CA681" s="18">
        <f t="shared" si="31"/>
        <v>2.268419189</v>
      </c>
      <c r="CB681" s="14">
        <f t="shared" si="32"/>
        <v>29.00202054</v>
      </c>
      <c r="CC681" s="14">
        <f t="shared" si="33"/>
        <v>29.43320765</v>
      </c>
      <c r="CD681" s="14">
        <f t="shared" si="34"/>
        <v>53.20474097</v>
      </c>
      <c r="CE681" s="14">
        <f t="shared" si="35"/>
        <v>49.47403503</v>
      </c>
      <c r="CF681" s="14">
        <f t="shared" si="36"/>
        <v>4.526140048</v>
      </c>
      <c r="CG681" s="7">
        <v>3200.466667</v>
      </c>
      <c r="CH681" s="7">
        <v>114.0</v>
      </c>
      <c r="CI681" s="7">
        <v>121.0</v>
      </c>
      <c r="CJ681" s="26">
        <v>1433.0</v>
      </c>
      <c r="CK681" s="7">
        <v>1449.0</v>
      </c>
      <c r="CL681" s="7">
        <v>586.0</v>
      </c>
      <c r="CM681" s="7">
        <v>546.0</v>
      </c>
      <c r="CN681" s="7">
        <v>705.0</v>
      </c>
      <c r="CO681" s="7">
        <v>523.0</v>
      </c>
      <c r="CP681" s="19">
        <v>3.0</v>
      </c>
      <c r="CQ681" s="19">
        <v>2.0</v>
      </c>
      <c r="CR681" s="26">
        <f t="shared" si="37"/>
        <v>-1</v>
      </c>
      <c r="CS681" s="18">
        <f t="shared" si="38"/>
        <v>0.2182744195</v>
      </c>
      <c r="CT681" s="18">
        <f t="shared" si="39"/>
        <v>0.1455162796</v>
      </c>
      <c r="CU681" s="18">
        <f t="shared" si="40"/>
        <v>-0.07275813982</v>
      </c>
      <c r="CV681" s="30">
        <v>31.21</v>
      </c>
      <c r="CW681" s="30">
        <v>27.96</v>
      </c>
      <c r="CX681" s="30">
        <v>35.03</v>
      </c>
      <c r="CY681" s="30">
        <v>36.07</v>
      </c>
      <c r="CZ681" s="30">
        <v>32.13</v>
      </c>
      <c r="DA681" s="30">
        <v>30.83</v>
      </c>
      <c r="DB681" s="7">
        <v>105.0</v>
      </c>
      <c r="DC681" s="7">
        <v>116.0</v>
      </c>
      <c r="DD681" s="13">
        <f t="shared" si="41"/>
        <v>0.4751131222</v>
      </c>
      <c r="DE681" s="7">
        <v>-0.49</v>
      </c>
      <c r="DF681" s="7">
        <v>-9.4</v>
      </c>
      <c r="DG681" s="7">
        <v>112.0</v>
      </c>
      <c r="DH681" s="7">
        <v>61.0</v>
      </c>
      <c r="DI681" s="7">
        <v>40.0</v>
      </c>
      <c r="DJ681" s="8" t="s">
        <v>5026</v>
      </c>
      <c r="DK681" s="7" t="s">
        <v>5027</v>
      </c>
    </row>
    <row r="682" ht="12.75" customHeight="1">
      <c r="A682" s="7" t="s">
        <v>213</v>
      </c>
      <c r="B682" s="7" t="s">
        <v>2936</v>
      </c>
      <c r="C682" s="8" t="s">
        <v>173</v>
      </c>
      <c r="D682" s="9" t="s">
        <v>260</v>
      </c>
      <c r="E682" s="7">
        <v>39.0</v>
      </c>
      <c r="F682" s="7">
        <v>2.0</v>
      </c>
      <c r="G682" s="7">
        <v>3.0</v>
      </c>
      <c r="H682" s="24">
        <f t="shared" si="1"/>
        <v>5</v>
      </c>
      <c r="I682" s="25">
        <f t="shared" si="2"/>
        <v>0.7810127132</v>
      </c>
      <c r="J682" s="19">
        <v>2.0</v>
      </c>
      <c r="K682" s="19">
        <v>3.0</v>
      </c>
      <c r="L682" s="19">
        <v>0.0</v>
      </c>
      <c r="M682" s="19">
        <v>39.0</v>
      </c>
      <c r="N682" s="19">
        <v>18.0</v>
      </c>
      <c r="O682" s="19">
        <v>13.0</v>
      </c>
      <c r="P682" s="19">
        <v>46.0</v>
      </c>
      <c r="Q682" s="10">
        <f t="shared" si="3"/>
        <v>0.05128205128</v>
      </c>
      <c r="R682" s="10">
        <f t="shared" si="4"/>
        <v>0.02857142857</v>
      </c>
      <c r="S682" s="7">
        <v>23047.0</v>
      </c>
      <c r="T682" s="14">
        <f t="shared" si="5"/>
        <v>9.849145299</v>
      </c>
      <c r="U682" s="14">
        <v>376.13</v>
      </c>
      <c r="V682" s="14">
        <f t="shared" si="6"/>
        <v>9.644358974</v>
      </c>
      <c r="W682" s="14">
        <v>1471.56</v>
      </c>
      <c r="X682" s="14">
        <f t="shared" si="7"/>
        <v>37.73230769</v>
      </c>
      <c r="Y682" s="13">
        <f t="shared" si="8"/>
        <v>0.203567698</v>
      </c>
      <c r="Z682" s="12">
        <f t="shared" si="9"/>
        <v>63</v>
      </c>
      <c r="AA682" s="19">
        <v>12.0</v>
      </c>
      <c r="AB682" s="19">
        <v>38.0</v>
      </c>
      <c r="AC682" s="19">
        <v>25.0</v>
      </c>
      <c r="AD682" s="19">
        <v>9.0</v>
      </c>
      <c r="AE682" s="19">
        <v>7.0</v>
      </c>
      <c r="AF682" s="10">
        <f t="shared" si="10"/>
        <v>0.25</v>
      </c>
      <c r="AG682" s="10">
        <f t="shared" si="11"/>
        <v>0.375</v>
      </c>
      <c r="AH682" s="10">
        <f t="shared" si="12"/>
        <v>0.625</v>
      </c>
      <c r="AI682" s="19">
        <v>114.0</v>
      </c>
      <c r="AJ682" s="13">
        <f t="shared" si="13"/>
        <v>0.3064516129</v>
      </c>
      <c r="AK682" s="19">
        <v>123.0</v>
      </c>
      <c r="AL682" s="13">
        <f t="shared" si="14"/>
        <v>0.3306451613</v>
      </c>
      <c r="AM682" s="19">
        <v>135.0</v>
      </c>
      <c r="AN682" s="13">
        <f t="shared" si="15"/>
        <v>0.3629032258</v>
      </c>
      <c r="AO682" s="13">
        <f t="shared" si="16"/>
        <v>0.4810126582</v>
      </c>
      <c r="AP682" s="8">
        <v>3.0</v>
      </c>
      <c r="AQ682" s="14">
        <v>-7.02</v>
      </c>
      <c r="AR682" s="19">
        <v>16.76</v>
      </c>
      <c r="AS682" s="26">
        <v>12.0</v>
      </c>
      <c r="AT682" s="27">
        <v>-0.013000000000000001</v>
      </c>
      <c r="AU682" s="8">
        <v>11.0</v>
      </c>
      <c r="AV682" s="27">
        <v>-0.47100000000000003</v>
      </c>
      <c r="AW682" s="19">
        <v>49.94</v>
      </c>
      <c r="AX682" s="19">
        <v>16.74</v>
      </c>
      <c r="AY682" s="27">
        <v>-2.908</v>
      </c>
      <c r="AZ682" s="27">
        <v>-0.529</v>
      </c>
      <c r="BA682" s="19">
        <v>50.0</v>
      </c>
      <c r="BB682" s="13">
        <f t="shared" si="17"/>
        <v>0.04761904762</v>
      </c>
      <c r="BC682" s="28">
        <f t="shared" si="18"/>
        <v>0.9454545455</v>
      </c>
      <c r="BD682" s="26">
        <f t="shared" si="19"/>
        <v>993.0735931</v>
      </c>
      <c r="BE682" s="13">
        <f t="shared" si="20"/>
        <v>-0.006926406926</v>
      </c>
      <c r="BF682" s="18">
        <f t="shared" si="21"/>
        <v>1.276154521</v>
      </c>
      <c r="BG682" s="18">
        <f t="shared" si="22"/>
        <v>1.435673836</v>
      </c>
      <c r="BH682" s="14">
        <f t="shared" si="23"/>
        <v>26.79924494</v>
      </c>
      <c r="BI682" s="14">
        <f t="shared" si="24"/>
        <v>26.320687</v>
      </c>
      <c r="BJ682" s="14">
        <f t="shared" si="25"/>
        <v>53.43897057</v>
      </c>
      <c r="BK682" s="14">
        <f t="shared" si="26"/>
        <v>49.77002632</v>
      </c>
      <c r="BL682" s="14">
        <f t="shared" si="27"/>
        <v>3.668944248</v>
      </c>
      <c r="BM682" s="19">
        <v>8.0</v>
      </c>
      <c r="BN682" s="19">
        <v>9.0</v>
      </c>
      <c r="BO682" s="26">
        <v>160.0</v>
      </c>
      <c r="BP682" s="26">
        <v>156.0</v>
      </c>
      <c r="BQ682" s="19">
        <v>76.0</v>
      </c>
      <c r="BR682" s="19">
        <v>60.0</v>
      </c>
      <c r="BS682" s="19">
        <v>91.0</v>
      </c>
      <c r="BT682" s="19">
        <v>87.0</v>
      </c>
      <c r="BU682" s="19">
        <v>162.0</v>
      </c>
      <c r="BV682" s="19">
        <v>142.0</v>
      </c>
      <c r="BW682" s="13">
        <f t="shared" si="28"/>
        <v>0.5328947368</v>
      </c>
      <c r="BX682" s="14">
        <v>0.83</v>
      </c>
      <c r="BY682" s="29">
        <f t="shared" si="29"/>
        <v>4.092640451</v>
      </c>
      <c r="BZ682" s="18">
        <f t="shared" si="30"/>
        <v>2.366096751</v>
      </c>
      <c r="CA682" s="18">
        <f t="shared" si="31"/>
        <v>2.204035329</v>
      </c>
      <c r="CB682" s="14">
        <f t="shared" si="32"/>
        <v>30.62960862</v>
      </c>
      <c r="CC682" s="14">
        <f t="shared" si="33"/>
        <v>27.03184507</v>
      </c>
      <c r="CD682" s="14">
        <f t="shared" si="34"/>
        <v>57.40215542</v>
      </c>
      <c r="CE682" s="14">
        <f t="shared" si="35"/>
        <v>53.3182076</v>
      </c>
      <c r="CF682" s="14">
        <f t="shared" si="36"/>
        <v>-0.4150035682</v>
      </c>
      <c r="CG682" s="7">
        <v>1851.15</v>
      </c>
      <c r="CH682" s="7">
        <v>73.0</v>
      </c>
      <c r="CI682" s="7">
        <v>68.0</v>
      </c>
      <c r="CJ682" s="26">
        <v>872.0</v>
      </c>
      <c r="CK682" s="7">
        <v>766.0</v>
      </c>
      <c r="CL682" s="7">
        <v>336.0</v>
      </c>
      <c r="CM682" s="7">
        <v>339.0</v>
      </c>
      <c r="CN682" s="7">
        <v>490.0</v>
      </c>
      <c r="CO682" s="7">
        <v>472.0</v>
      </c>
      <c r="CP682" s="19">
        <v>2.0</v>
      </c>
      <c r="CQ682" s="19">
        <v>3.0</v>
      </c>
      <c r="CR682" s="26">
        <f t="shared" si="37"/>
        <v>1</v>
      </c>
      <c r="CS682" s="18">
        <f t="shared" si="38"/>
        <v>0.3124050853</v>
      </c>
      <c r="CT682" s="18">
        <f t="shared" si="39"/>
        <v>0.4686076279</v>
      </c>
      <c r="CU682" s="18">
        <f t="shared" si="40"/>
        <v>0.1562025426</v>
      </c>
      <c r="CV682" s="30">
        <v>15.69</v>
      </c>
      <c r="CW682" s="30">
        <v>10.88</v>
      </c>
      <c r="CX682" s="30">
        <v>22.72</v>
      </c>
      <c r="CY682" s="30">
        <v>20.99</v>
      </c>
      <c r="CZ682" s="30">
        <v>15.1</v>
      </c>
      <c r="DA682" s="30">
        <v>15.92</v>
      </c>
      <c r="DB682" s="7">
        <v>176.0</v>
      </c>
      <c r="DC682" s="7">
        <v>181.0</v>
      </c>
      <c r="DD682" s="13">
        <f t="shared" si="41"/>
        <v>0.4929971989</v>
      </c>
      <c r="DE682" s="7">
        <v>-0.92</v>
      </c>
      <c r="DF682" s="7">
        <v>7.66</v>
      </c>
      <c r="DG682" s="7">
        <v>104.0</v>
      </c>
      <c r="DH682" s="7">
        <v>131.0</v>
      </c>
      <c r="DI682" s="7">
        <v>115.0</v>
      </c>
      <c r="DJ682" s="8" t="s">
        <v>5028</v>
      </c>
      <c r="DK682" s="7" t="s">
        <v>5029</v>
      </c>
    </row>
    <row r="683" ht="12.75" customHeight="1">
      <c r="A683" s="7" t="s">
        <v>594</v>
      </c>
      <c r="B683" s="7" t="s">
        <v>2939</v>
      </c>
      <c r="C683" s="8" t="s">
        <v>839</v>
      </c>
      <c r="D683" s="9" t="s">
        <v>238</v>
      </c>
      <c r="E683" s="7">
        <v>82.0</v>
      </c>
      <c r="F683" s="7">
        <v>11.0</v>
      </c>
      <c r="G683" s="7">
        <v>20.0</v>
      </c>
      <c r="H683" s="24">
        <f t="shared" si="1"/>
        <v>31</v>
      </c>
      <c r="I683" s="25">
        <f t="shared" si="2"/>
        <v>1.661109788</v>
      </c>
      <c r="J683" s="19">
        <v>9.0</v>
      </c>
      <c r="K683" s="19">
        <v>9.0</v>
      </c>
      <c r="L683" s="19">
        <v>6.0</v>
      </c>
      <c r="M683" s="19">
        <v>94.0</v>
      </c>
      <c r="N683" s="19">
        <v>31.0</v>
      </c>
      <c r="O683" s="19">
        <v>47.0</v>
      </c>
      <c r="P683" s="19">
        <v>115.0</v>
      </c>
      <c r="Q683" s="10">
        <f t="shared" si="3"/>
        <v>0.1170212766</v>
      </c>
      <c r="R683" s="10">
        <f t="shared" si="4"/>
        <v>0.06395348837</v>
      </c>
      <c r="S683" s="7">
        <v>67184.0</v>
      </c>
      <c r="T683" s="14">
        <f t="shared" si="5"/>
        <v>13.65528455</v>
      </c>
      <c r="U683" s="14">
        <v>1049.59</v>
      </c>
      <c r="V683" s="14">
        <f t="shared" si="6"/>
        <v>12.79987805</v>
      </c>
      <c r="W683" s="14">
        <v>2717.69</v>
      </c>
      <c r="X683" s="14">
        <f t="shared" si="7"/>
        <v>33.14256098</v>
      </c>
      <c r="Y683" s="13">
        <f t="shared" si="8"/>
        <v>0.2786068463</v>
      </c>
      <c r="Z683" s="12">
        <f t="shared" si="9"/>
        <v>104.0769231</v>
      </c>
      <c r="AA683" s="19">
        <v>42.0</v>
      </c>
      <c r="AB683" s="19">
        <v>55.0</v>
      </c>
      <c r="AC683" s="19">
        <v>81.0</v>
      </c>
      <c r="AD683" s="19">
        <v>14.0</v>
      </c>
      <c r="AE683" s="19">
        <v>23.0</v>
      </c>
      <c r="AF683" s="10">
        <f t="shared" si="10"/>
        <v>0.2307692308</v>
      </c>
      <c r="AG683" s="10">
        <f t="shared" si="11"/>
        <v>0.3846153846</v>
      </c>
      <c r="AH683" s="10">
        <f t="shared" si="12"/>
        <v>0.6153846154</v>
      </c>
      <c r="AI683" s="19">
        <v>299.0</v>
      </c>
      <c r="AJ683" s="13">
        <f t="shared" si="13"/>
        <v>0.2858508604</v>
      </c>
      <c r="AK683" s="19">
        <v>334.0</v>
      </c>
      <c r="AL683" s="13">
        <f t="shared" si="14"/>
        <v>0.3193116635</v>
      </c>
      <c r="AM683" s="19">
        <v>413.0</v>
      </c>
      <c r="AN683" s="13">
        <f t="shared" si="15"/>
        <v>0.3948374761</v>
      </c>
      <c r="AO683" s="13">
        <f t="shared" si="16"/>
        <v>0.4723538705</v>
      </c>
      <c r="AP683" s="8">
        <v>7.0</v>
      </c>
      <c r="AQ683" s="14">
        <v>-0.86</v>
      </c>
      <c r="AR683" s="19">
        <v>17.46</v>
      </c>
      <c r="AS683" s="26">
        <v>6.0</v>
      </c>
      <c r="AT683" s="27">
        <v>0.8170000000000001</v>
      </c>
      <c r="AU683" s="8">
        <v>3.0</v>
      </c>
      <c r="AV683" s="27">
        <v>0.908</v>
      </c>
      <c r="AW683" s="19">
        <v>50.44</v>
      </c>
      <c r="AX683" s="19">
        <v>18.05</v>
      </c>
      <c r="AY683" s="27">
        <v>0.6950000000000001</v>
      </c>
      <c r="AZ683" s="27">
        <v>-6.072</v>
      </c>
      <c r="BA683" s="19">
        <v>48.13</v>
      </c>
      <c r="BB683" s="13">
        <f t="shared" si="17"/>
        <v>0.08647450111</v>
      </c>
      <c r="BC683" s="28">
        <f t="shared" si="18"/>
        <v>0.9507640068</v>
      </c>
      <c r="BD683" s="26">
        <f t="shared" si="19"/>
        <v>1037.238508</v>
      </c>
      <c r="BE683" s="13">
        <f t="shared" si="20"/>
        <v>0.0372385079</v>
      </c>
      <c r="BF683" s="18">
        <f t="shared" si="21"/>
        <v>2.229441973</v>
      </c>
      <c r="BG683" s="18">
        <f t="shared" si="22"/>
        <v>1.657790185</v>
      </c>
      <c r="BH683" s="14">
        <f t="shared" si="23"/>
        <v>25.78149563</v>
      </c>
      <c r="BI683" s="14">
        <f t="shared" si="24"/>
        <v>33.6702903</v>
      </c>
      <c r="BJ683" s="14">
        <f t="shared" si="25"/>
        <v>52.07747787</v>
      </c>
      <c r="BK683" s="14">
        <f t="shared" si="26"/>
        <v>62.08138416</v>
      </c>
      <c r="BL683" s="14">
        <f t="shared" si="27"/>
        <v>-10.00390629</v>
      </c>
      <c r="BM683" s="19">
        <v>39.0</v>
      </c>
      <c r="BN683" s="19">
        <v>29.0</v>
      </c>
      <c r="BO683" s="26">
        <v>412.0</v>
      </c>
      <c r="BP683" s="26">
        <v>560.0</v>
      </c>
      <c r="BQ683" s="19">
        <v>205.0</v>
      </c>
      <c r="BR683" s="19">
        <v>237.0</v>
      </c>
      <c r="BS683" s="19">
        <v>255.0</v>
      </c>
      <c r="BT683" s="19">
        <v>260.0</v>
      </c>
      <c r="BU683" s="19">
        <v>426.0</v>
      </c>
      <c r="BV683" s="19">
        <v>532.0</v>
      </c>
      <c r="BW683" s="13">
        <f t="shared" si="28"/>
        <v>0.4446764092</v>
      </c>
      <c r="BX683" s="14">
        <v>-2.4</v>
      </c>
      <c r="BY683" s="29">
        <f t="shared" si="29"/>
        <v>-2.450399178</v>
      </c>
      <c r="BZ683" s="18">
        <f t="shared" si="30"/>
        <v>2.041593932</v>
      </c>
      <c r="CA683" s="18">
        <f t="shared" si="31"/>
        <v>2.1532436</v>
      </c>
      <c r="CB683" s="14">
        <f t="shared" si="32"/>
        <v>26.70022064</v>
      </c>
      <c r="CC683" s="14">
        <f t="shared" si="33"/>
        <v>30.73555864</v>
      </c>
      <c r="CD683" s="14">
        <f t="shared" si="34"/>
        <v>51.4066972</v>
      </c>
      <c r="CE683" s="14">
        <f t="shared" si="35"/>
        <v>58.4406263</v>
      </c>
      <c r="CF683" s="14">
        <f t="shared" si="36"/>
        <v>-2.969977194</v>
      </c>
      <c r="CG683" s="7">
        <v>3761.766667</v>
      </c>
      <c r="CH683" s="7">
        <v>128.0</v>
      </c>
      <c r="CI683" s="7">
        <v>135.0</v>
      </c>
      <c r="CJ683" s="26">
        <v>1546.0</v>
      </c>
      <c r="CK683" s="7">
        <v>1792.0</v>
      </c>
      <c r="CL683" s="7">
        <v>709.0</v>
      </c>
      <c r="CM683" s="7">
        <v>847.0</v>
      </c>
      <c r="CN683" s="7">
        <v>840.0</v>
      </c>
      <c r="CO683" s="7">
        <v>890.0</v>
      </c>
      <c r="CP683" s="19">
        <v>12.0</v>
      </c>
      <c r="CQ683" s="19">
        <v>11.0</v>
      </c>
      <c r="CR683" s="26">
        <f t="shared" si="37"/>
        <v>-1</v>
      </c>
      <c r="CS683" s="18">
        <f t="shared" si="38"/>
        <v>0.6430102405</v>
      </c>
      <c r="CT683" s="18">
        <f t="shared" si="39"/>
        <v>0.5894260538</v>
      </c>
      <c r="CU683" s="18">
        <f t="shared" si="40"/>
        <v>-0.05358418671</v>
      </c>
      <c r="CV683" s="30">
        <v>33.37</v>
      </c>
      <c r="CW683" s="30">
        <v>43.32</v>
      </c>
      <c r="CX683" s="30">
        <v>29.99</v>
      </c>
      <c r="CY683" s="30">
        <v>62.83</v>
      </c>
      <c r="CZ683" s="30">
        <v>36.0</v>
      </c>
      <c r="DA683" s="30">
        <v>43.48</v>
      </c>
      <c r="DB683" s="7">
        <v>468.0</v>
      </c>
      <c r="DC683" s="7">
        <v>399.0</v>
      </c>
      <c r="DD683" s="13">
        <f t="shared" si="41"/>
        <v>0.5397923875</v>
      </c>
      <c r="DE683" s="7">
        <v>4.54</v>
      </c>
      <c r="DF683" s="7">
        <v>-5.42</v>
      </c>
      <c r="DG683" s="7">
        <v>178.0</v>
      </c>
      <c r="DH683" s="7">
        <v>373.0</v>
      </c>
      <c r="DI683" s="7">
        <v>259.0</v>
      </c>
      <c r="DJ683" s="8" t="s">
        <v>5030</v>
      </c>
      <c r="DK683" s="7" t="s">
        <v>5031</v>
      </c>
    </row>
    <row r="684" ht="12.75" customHeight="1">
      <c r="A684" s="7" t="s">
        <v>2254</v>
      </c>
      <c r="B684" s="7" t="s">
        <v>2942</v>
      </c>
      <c r="C684" s="8" t="s">
        <v>839</v>
      </c>
      <c r="D684" s="9" t="s">
        <v>238</v>
      </c>
      <c r="E684" s="7">
        <v>82.0</v>
      </c>
      <c r="F684" s="7">
        <v>12.0</v>
      </c>
      <c r="G684" s="7">
        <v>16.0</v>
      </c>
      <c r="H684" s="24">
        <f t="shared" si="1"/>
        <v>28</v>
      </c>
      <c r="I684" s="25">
        <f t="shared" si="2"/>
        <v>1.562524221</v>
      </c>
      <c r="J684" s="19">
        <v>9.0</v>
      </c>
      <c r="K684" s="19">
        <v>11.0</v>
      </c>
      <c r="L684" s="19">
        <v>4.0</v>
      </c>
      <c r="M684" s="19">
        <v>137.0</v>
      </c>
      <c r="N684" s="19">
        <v>58.0</v>
      </c>
      <c r="O684" s="19">
        <v>64.0</v>
      </c>
      <c r="P684" s="19">
        <v>143.0</v>
      </c>
      <c r="Q684" s="10">
        <f t="shared" si="3"/>
        <v>0.08759124088</v>
      </c>
      <c r="R684" s="10">
        <f t="shared" si="4"/>
        <v>0.04633204633</v>
      </c>
      <c r="S684" s="7">
        <v>64511.0</v>
      </c>
      <c r="T684" s="14">
        <f t="shared" si="5"/>
        <v>13.11199187</v>
      </c>
      <c r="U684" s="14">
        <v>1033.87</v>
      </c>
      <c r="V684" s="14">
        <f t="shared" si="6"/>
        <v>12.60817073</v>
      </c>
      <c r="W684" s="14">
        <v>2733.42</v>
      </c>
      <c r="X684" s="14">
        <f t="shared" si="7"/>
        <v>33.33439024</v>
      </c>
      <c r="Y684" s="13">
        <f t="shared" si="8"/>
        <v>0.274433346</v>
      </c>
      <c r="Z684" s="12">
        <f t="shared" si="9"/>
        <v>156.5882353</v>
      </c>
      <c r="AA684" s="19">
        <v>35.0</v>
      </c>
      <c r="AB684" s="19">
        <v>49.0</v>
      </c>
      <c r="AC684" s="19">
        <v>106.0</v>
      </c>
      <c r="AD684" s="19">
        <v>6.0</v>
      </c>
      <c r="AE684" s="19">
        <v>20.0</v>
      </c>
      <c r="AF684" s="10">
        <f t="shared" si="10"/>
        <v>0.2647058824</v>
      </c>
      <c r="AG684" s="10">
        <f t="shared" si="11"/>
        <v>0.4411764706</v>
      </c>
      <c r="AH684" s="10">
        <f t="shared" si="12"/>
        <v>0.7058823529</v>
      </c>
      <c r="AI684" s="19">
        <v>340.0</v>
      </c>
      <c r="AJ684" s="13">
        <f t="shared" si="13"/>
        <v>0.3291384318</v>
      </c>
      <c r="AK684" s="19">
        <v>315.0</v>
      </c>
      <c r="AL684" s="13">
        <f t="shared" si="14"/>
        <v>0.3049370765</v>
      </c>
      <c r="AM684" s="19">
        <v>378.0</v>
      </c>
      <c r="AN684" s="13">
        <f t="shared" si="15"/>
        <v>0.3659244918</v>
      </c>
      <c r="AO684" s="13">
        <f t="shared" si="16"/>
        <v>0.5190839695</v>
      </c>
      <c r="AP684" s="8">
        <v>11.0</v>
      </c>
      <c r="AQ684" s="14">
        <v>5.57</v>
      </c>
      <c r="AR684" s="19">
        <v>17.52</v>
      </c>
      <c r="AS684" s="26">
        <v>3.0</v>
      </c>
      <c r="AT684" s="27">
        <v>0.894</v>
      </c>
      <c r="AU684" s="8">
        <v>2.0</v>
      </c>
      <c r="AV684" s="27">
        <v>0.964</v>
      </c>
      <c r="AW684" s="19">
        <v>50.49</v>
      </c>
      <c r="AX684" s="19">
        <v>17.97</v>
      </c>
      <c r="AY684" s="27">
        <v>1.5</v>
      </c>
      <c r="AZ684" s="27">
        <v>-5.539</v>
      </c>
      <c r="BA684" s="19">
        <v>48.21</v>
      </c>
      <c r="BB684" s="13">
        <f t="shared" si="17"/>
        <v>0.07024793388</v>
      </c>
      <c r="BC684" s="28">
        <f t="shared" si="18"/>
        <v>0.905697446</v>
      </c>
      <c r="BD684" s="26">
        <f t="shared" si="19"/>
        <v>975.9453799</v>
      </c>
      <c r="BE684" s="13">
        <f t="shared" si="20"/>
        <v>-0.02405462014</v>
      </c>
      <c r="BF684" s="18">
        <f t="shared" si="21"/>
        <v>1.973168774</v>
      </c>
      <c r="BG684" s="18">
        <f t="shared" si="22"/>
        <v>2.785650033</v>
      </c>
      <c r="BH684" s="14">
        <f t="shared" si="23"/>
        <v>28.08863784</v>
      </c>
      <c r="BI684" s="14">
        <f t="shared" si="24"/>
        <v>29.53949723</v>
      </c>
      <c r="BJ684" s="14">
        <f t="shared" si="25"/>
        <v>55.94513817</v>
      </c>
      <c r="BK684" s="14">
        <f t="shared" si="26"/>
        <v>56.81565381</v>
      </c>
      <c r="BL684" s="14">
        <f t="shared" si="27"/>
        <v>-0.8705156354</v>
      </c>
      <c r="BM684" s="19">
        <v>34.0</v>
      </c>
      <c r="BN684" s="19">
        <v>48.0</v>
      </c>
      <c r="BO684" s="26">
        <v>450.0</v>
      </c>
      <c r="BP684" s="26">
        <v>461.0</v>
      </c>
      <c r="BQ684" s="19">
        <v>219.0</v>
      </c>
      <c r="BR684" s="19">
        <v>218.0</v>
      </c>
      <c r="BS684" s="19">
        <v>261.0</v>
      </c>
      <c r="BT684" s="19">
        <v>252.0</v>
      </c>
      <c r="BU684" s="19">
        <v>430.0</v>
      </c>
      <c r="BV684" s="19">
        <v>457.0</v>
      </c>
      <c r="BW684" s="13">
        <f t="shared" si="28"/>
        <v>0.4847801578</v>
      </c>
      <c r="BX684" s="14">
        <v>3.16</v>
      </c>
      <c r="BY684" s="29">
        <f t="shared" si="29"/>
        <v>5.084469097</v>
      </c>
      <c r="BZ684" s="18">
        <f t="shared" si="30"/>
        <v>2.041593932</v>
      </c>
      <c r="CA684" s="18">
        <f t="shared" si="31"/>
        <v>2.1532436</v>
      </c>
      <c r="CB684" s="14">
        <f t="shared" si="32"/>
        <v>26.70022064</v>
      </c>
      <c r="CC684" s="14">
        <f t="shared" si="33"/>
        <v>30.73555864</v>
      </c>
      <c r="CD684" s="14">
        <f t="shared" si="34"/>
        <v>51.4066972</v>
      </c>
      <c r="CE684" s="14">
        <f t="shared" si="35"/>
        <v>58.4406263</v>
      </c>
      <c r="CF684" s="14">
        <f t="shared" si="36"/>
        <v>6.163413458</v>
      </c>
      <c r="CG684" s="7">
        <v>3761.766667</v>
      </c>
      <c r="CH684" s="7">
        <v>128.0</v>
      </c>
      <c r="CI684" s="7">
        <v>135.0</v>
      </c>
      <c r="CJ684" s="26">
        <v>1546.0</v>
      </c>
      <c r="CK684" s="7">
        <v>1792.0</v>
      </c>
      <c r="CL684" s="7">
        <v>709.0</v>
      </c>
      <c r="CM684" s="7">
        <v>847.0</v>
      </c>
      <c r="CN684" s="7">
        <v>840.0</v>
      </c>
      <c r="CO684" s="7">
        <v>890.0</v>
      </c>
      <c r="CP684" s="19">
        <v>2.0</v>
      </c>
      <c r="CQ684" s="19">
        <v>18.0</v>
      </c>
      <c r="CR684" s="26">
        <f t="shared" si="37"/>
        <v>16</v>
      </c>
      <c r="CS684" s="18">
        <f t="shared" si="38"/>
        <v>0.1116088729</v>
      </c>
      <c r="CT684" s="18">
        <f t="shared" si="39"/>
        <v>1.004479856</v>
      </c>
      <c r="CU684" s="18">
        <f t="shared" si="40"/>
        <v>0.8928709832</v>
      </c>
      <c r="CV684" s="30">
        <v>36.26</v>
      </c>
      <c r="CW684" s="30">
        <v>40.12</v>
      </c>
      <c r="CX684" s="30">
        <v>39.91</v>
      </c>
      <c r="CY684" s="30">
        <v>35.88</v>
      </c>
      <c r="CZ684" s="30">
        <v>31.65</v>
      </c>
      <c r="DA684" s="30">
        <v>41.48</v>
      </c>
      <c r="DB684" s="7">
        <v>5.0</v>
      </c>
      <c r="DC684" s="7">
        <v>16.0</v>
      </c>
      <c r="DD684" s="13">
        <f t="shared" si="41"/>
        <v>0.2380952381</v>
      </c>
      <c r="DE684" s="7">
        <v>-0.07</v>
      </c>
      <c r="DF684" s="7">
        <v>-3.41</v>
      </c>
      <c r="DG684" s="7">
        <v>13.0</v>
      </c>
      <c r="DH684" s="7">
        <v>2.0</v>
      </c>
      <c r="DI684" s="7">
        <v>3.0</v>
      </c>
      <c r="DJ684" s="8" t="s">
        <v>5032</v>
      </c>
      <c r="DK684" s="7" t="s">
        <v>5033</v>
      </c>
    </row>
    <row r="685" ht="12.75" customHeight="1">
      <c r="A685" s="7" t="s">
        <v>1247</v>
      </c>
      <c r="B685" s="7" t="s">
        <v>2945</v>
      </c>
      <c r="C685" s="8" t="s">
        <v>237</v>
      </c>
      <c r="D685" s="9" t="s">
        <v>174</v>
      </c>
      <c r="E685" s="7">
        <v>82.0</v>
      </c>
      <c r="F685" s="7">
        <v>6.0</v>
      </c>
      <c r="G685" s="7">
        <v>21.0</v>
      </c>
      <c r="H685" s="24">
        <f t="shared" si="1"/>
        <v>27</v>
      </c>
      <c r="I685" s="25">
        <f t="shared" si="2"/>
        <v>1.037751964</v>
      </c>
      <c r="J685" s="19">
        <v>4.0</v>
      </c>
      <c r="K685" s="19">
        <v>6.0</v>
      </c>
      <c r="L685" s="19">
        <v>8.0</v>
      </c>
      <c r="M685" s="19">
        <v>110.0</v>
      </c>
      <c r="N685" s="19">
        <v>90.0</v>
      </c>
      <c r="O685" s="19">
        <v>100.0</v>
      </c>
      <c r="P685" s="19">
        <v>98.0</v>
      </c>
      <c r="Q685" s="10">
        <f t="shared" si="3"/>
        <v>0.05454545455</v>
      </c>
      <c r="R685" s="10">
        <f t="shared" si="4"/>
        <v>0.02</v>
      </c>
      <c r="S685" s="7">
        <v>93664.0</v>
      </c>
      <c r="T685" s="14">
        <f t="shared" si="5"/>
        <v>19.03739837</v>
      </c>
      <c r="U685" s="14">
        <v>1453.92</v>
      </c>
      <c r="V685" s="14">
        <f t="shared" si="6"/>
        <v>17.73073171</v>
      </c>
      <c r="W685" s="14">
        <v>2421.79</v>
      </c>
      <c r="X685" s="14">
        <f t="shared" si="7"/>
        <v>29.53402439</v>
      </c>
      <c r="Y685" s="13">
        <f t="shared" si="8"/>
        <v>0.3751364266</v>
      </c>
      <c r="Z685" s="12">
        <f t="shared" si="9"/>
        <v>92.47826087</v>
      </c>
      <c r="AA685" s="19">
        <v>88.0</v>
      </c>
      <c r="AB685" s="19">
        <v>48.0</v>
      </c>
      <c r="AC685" s="19">
        <v>110.0</v>
      </c>
      <c r="AD685" s="19">
        <v>57.0</v>
      </c>
      <c r="AE685" s="19">
        <v>24.0</v>
      </c>
      <c r="AF685" s="10">
        <f t="shared" si="10"/>
        <v>0.08695652174</v>
      </c>
      <c r="AG685" s="10">
        <f t="shared" si="11"/>
        <v>0.3043478261</v>
      </c>
      <c r="AH685" s="10">
        <f t="shared" si="12"/>
        <v>0.3913043478</v>
      </c>
      <c r="AI685" s="19">
        <v>458.0</v>
      </c>
      <c r="AJ685" s="13">
        <f t="shared" si="13"/>
        <v>0.2997382199</v>
      </c>
      <c r="AK685" s="19">
        <v>522.0</v>
      </c>
      <c r="AL685" s="13">
        <f t="shared" si="14"/>
        <v>0.3416230366</v>
      </c>
      <c r="AM685" s="19">
        <v>548.0</v>
      </c>
      <c r="AN685" s="13">
        <f t="shared" si="15"/>
        <v>0.3586387435</v>
      </c>
      <c r="AO685" s="13">
        <f t="shared" si="16"/>
        <v>0.4673469388</v>
      </c>
      <c r="AP685" s="8">
        <v>2.0</v>
      </c>
      <c r="AQ685" s="14">
        <v>-5.47</v>
      </c>
      <c r="AR685" s="19">
        <v>17.84</v>
      </c>
      <c r="AS685" s="26">
        <v>2.0</v>
      </c>
      <c r="AT685" s="27">
        <v>1.556</v>
      </c>
      <c r="AU685" s="8">
        <v>2.0</v>
      </c>
      <c r="AV685" s="27">
        <v>0.838</v>
      </c>
      <c r="AW685" s="19">
        <v>50.49</v>
      </c>
      <c r="AX685" s="19">
        <v>16.86</v>
      </c>
      <c r="AY685" s="27">
        <v>-0.587</v>
      </c>
      <c r="AZ685" s="27">
        <v>3.543</v>
      </c>
      <c r="BA685" s="19">
        <v>50.11</v>
      </c>
      <c r="BB685" s="13">
        <f t="shared" si="17"/>
        <v>0.06488011283</v>
      </c>
      <c r="BC685" s="28">
        <f t="shared" si="18"/>
        <v>0.9140722291</v>
      </c>
      <c r="BD685" s="26">
        <f t="shared" si="19"/>
        <v>978.952342</v>
      </c>
      <c r="BE685" s="13">
        <f t="shared" si="20"/>
        <v>-0.02104765802</v>
      </c>
      <c r="BF685" s="18">
        <f t="shared" si="21"/>
        <v>1.898316276</v>
      </c>
      <c r="BG685" s="18">
        <f t="shared" si="22"/>
        <v>2.847474414</v>
      </c>
      <c r="BH685" s="14">
        <f t="shared" si="23"/>
        <v>29.2588313</v>
      </c>
      <c r="BI685" s="14">
        <f t="shared" si="24"/>
        <v>33.13799934</v>
      </c>
      <c r="BJ685" s="14">
        <f t="shared" si="25"/>
        <v>58.84780456</v>
      </c>
      <c r="BK685" s="14">
        <f t="shared" si="26"/>
        <v>58.97160779</v>
      </c>
      <c r="BL685" s="14">
        <f t="shared" si="27"/>
        <v>-0.1238032354</v>
      </c>
      <c r="BM685" s="19">
        <v>46.0</v>
      </c>
      <c r="BN685" s="19">
        <v>69.0</v>
      </c>
      <c r="BO685" s="26">
        <v>663.0</v>
      </c>
      <c r="BP685" s="26">
        <v>734.0</v>
      </c>
      <c r="BQ685" s="19">
        <v>346.0</v>
      </c>
      <c r="BR685" s="19">
        <v>335.0</v>
      </c>
      <c r="BS685" s="19">
        <v>371.0</v>
      </c>
      <c r="BT685" s="19">
        <v>291.0</v>
      </c>
      <c r="BU685" s="19">
        <v>729.0</v>
      </c>
      <c r="BV685" s="19">
        <v>727.0</v>
      </c>
      <c r="BW685" s="13">
        <f t="shared" si="28"/>
        <v>0.5006868132</v>
      </c>
      <c r="BX685" s="14">
        <v>-1.91</v>
      </c>
      <c r="BY685" s="29">
        <f t="shared" si="29"/>
        <v>-2.135129766</v>
      </c>
      <c r="BZ685" s="18">
        <f t="shared" si="30"/>
        <v>1.861972656</v>
      </c>
      <c r="CA685" s="18">
        <f t="shared" si="31"/>
        <v>2.482630209</v>
      </c>
      <c r="CB685" s="14">
        <f t="shared" si="32"/>
        <v>29.26400358</v>
      </c>
      <c r="CC685" s="14">
        <f t="shared" si="33"/>
        <v>30.76909815</v>
      </c>
      <c r="CD685" s="14">
        <f t="shared" si="34"/>
        <v>58.49697429</v>
      </c>
      <c r="CE685" s="14">
        <f t="shared" si="35"/>
        <v>55.48678516</v>
      </c>
      <c r="CF685" s="14">
        <f t="shared" si="36"/>
        <v>-3.133992363</v>
      </c>
      <c r="CG685" s="7">
        <v>3866.866667</v>
      </c>
      <c r="CH685" s="7">
        <v>120.0</v>
      </c>
      <c r="CI685" s="7">
        <v>160.0</v>
      </c>
      <c r="CJ685" s="26">
        <v>1766.0</v>
      </c>
      <c r="CK685" s="7">
        <v>1823.0</v>
      </c>
      <c r="CL685" s="7">
        <v>877.0</v>
      </c>
      <c r="CM685" s="7">
        <v>805.0</v>
      </c>
      <c r="CN685" s="7">
        <v>1007.0</v>
      </c>
      <c r="CO685" s="7">
        <v>788.0</v>
      </c>
      <c r="CP685" s="19">
        <v>10.0</v>
      </c>
      <c r="CQ685" s="19">
        <v>8.0</v>
      </c>
      <c r="CR685" s="26">
        <f t="shared" si="37"/>
        <v>-2</v>
      </c>
      <c r="CS685" s="18">
        <f t="shared" si="38"/>
        <v>0.3843525794</v>
      </c>
      <c r="CT685" s="18">
        <f t="shared" si="39"/>
        <v>0.3074820635</v>
      </c>
      <c r="CU685" s="18">
        <f t="shared" si="40"/>
        <v>-0.07687051589</v>
      </c>
      <c r="CV685" s="30">
        <v>55.6</v>
      </c>
      <c r="CW685" s="30">
        <v>58.96</v>
      </c>
      <c r="CX685" s="30">
        <v>47.43</v>
      </c>
      <c r="CY685" s="30">
        <v>61.17</v>
      </c>
      <c r="CZ685" s="30">
        <v>51.1</v>
      </c>
      <c r="DA685" s="30">
        <v>54.4</v>
      </c>
      <c r="DB685" s="7">
        <v>0.0</v>
      </c>
      <c r="DC685" s="7">
        <v>0.0</v>
      </c>
      <c r="DD685" s="13" t="str">
        <f t="shared" si="41"/>
        <v> </v>
      </c>
      <c r="DE685" s="7">
        <v>0.0</v>
      </c>
      <c r="DF685" s="7">
        <v>0.0</v>
      </c>
      <c r="DG685" s="7">
        <v>0.0</v>
      </c>
      <c r="DH685" s="7">
        <v>0.0</v>
      </c>
      <c r="DI685" s="7">
        <v>0.0</v>
      </c>
      <c r="DJ685" s="8" t="s">
        <v>5034</v>
      </c>
      <c r="DK685" s="7" t="s">
        <v>5035</v>
      </c>
    </row>
    <row r="686" ht="12.75" customHeight="1">
      <c r="A686" s="7" t="s">
        <v>994</v>
      </c>
      <c r="B686" s="7" t="s">
        <v>2947</v>
      </c>
      <c r="C686" s="8" t="s">
        <v>149</v>
      </c>
      <c r="D686" s="9" t="s">
        <v>1682</v>
      </c>
      <c r="E686" s="7">
        <v>52.0</v>
      </c>
      <c r="F686" s="7">
        <v>1.0</v>
      </c>
      <c r="G686" s="7">
        <v>2.0</v>
      </c>
      <c r="H686" s="24">
        <f t="shared" si="1"/>
        <v>3</v>
      </c>
      <c r="I686" s="25">
        <f t="shared" si="2"/>
        <v>0.4278583314</v>
      </c>
      <c r="J686" s="19">
        <v>1.0</v>
      </c>
      <c r="K686" s="19">
        <v>1.0</v>
      </c>
      <c r="L686" s="19">
        <v>1.0</v>
      </c>
      <c r="M686" s="19">
        <v>37.0</v>
      </c>
      <c r="N686" s="19">
        <v>16.0</v>
      </c>
      <c r="O686" s="19">
        <v>10.0</v>
      </c>
      <c r="P686" s="19">
        <v>36.0</v>
      </c>
      <c r="Q686" s="10">
        <f t="shared" si="3"/>
        <v>0.02702702703</v>
      </c>
      <c r="R686" s="10">
        <f t="shared" si="4"/>
        <v>0.01587301587</v>
      </c>
      <c r="S686" s="7">
        <v>25242.0</v>
      </c>
      <c r="T686" s="14">
        <f t="shared" si="5"/>
        <v>8.090384615</v>
      </c>
      <c r="U686" s="14">
        <v>429.37</v>
      </c>
      <c r="V686" s="14">
        <f t="shared" si="6"/>
        <v>8.257115385</v>
      </c>
      <c r="W686" s="14">
        <v>2070.83</v>
      </c>
      <c r="X686" s="14">
        <f t="shared" si="7"/>
        <v>39.82365385</v>
      </c>
      <c r="Y686" s="13">
        <f t="shared" si="8"/>
        <v>0.1717342613</v>
      </c>
      <c r="Z686" s="12">
        <f t="shared" si="9"/>
        <v>12.63636364</v>
      </c>
      <c r="AA686" s="19">
        <v>14.0</v>
      </c>
      <c r="AB686" s="19">
        <v>152.0</v>
      </c>
      <c r="AC686" s="19">
        <v>62.0</v>
      </c>
      <c r="AD686" s="19">
        <v>9.0</v>
      </c>
      <c r="AE686" s="19">
        <v>8.0</v>
      </c>
      <c r="AF686" s="10">
        <f t="shared" si="10"/>
        <v>0.09090909091</v>
      </c>
      <c r="AG686" s="10">
        <f t="shared" si="11"/>
        <v>0.1818181818</v>
      </c>
      <c r="AH686" s="10">
        <f t="shared" si="12"/>
        <v>0.2727272727</v>
      </c>
      <c r="AI686" s="19">
        <v>101.0</v>
      </c>
      <c r="AJ686" s="13">
        <f t="shared" si="13"/>
        <v>0.2837078652</v>
      </c>
      <c r="AK686" s="19">
        <v>107.0</v>
      </c>
      <c r="AL686" s="13">
        <f t="shared" si="14"/>
        <v>0.3005617978</v>
      </c>
      <c r="AM686" s="19">
        <v>148.0</v>
      </c>
      <c r="AN686" s="13">
        <f t="shared" si="15"/>
        <v>0.4157303371</v>
      </c>
      <c r="AO686" s="13">
        <f t="shared" si="16"/>
        <v>0.4855769231</v>
      </c>
      <c r="AP686" s="8">
        <v>6.0</v>
      </c>
      <c r="AQ686" s="14">
        <v>0.33</v>
      </c>
      <c r="AR686" s="19">
        <v>16.49</v>
      </c>
      <c r="AS686" s="26">
        <v>15.0</v>
      </c>
      <c r="AT686" s="27">
        <v>-1.143</v>
      </c>
      <c r="AU686" s="8">
        <v>15.0</v>
      </c>
      <c r="AV686" s="27">
        <v>-1.334</v>
      </c>
      <c r="AW686" s="19">
        <v>49.18</v>
      </c>
      <c r="AX686" s="19">
        <v>16.41</v>
      </c>
      <c r="AY686" s="27">
        <v>-8.057</v>
      </c>
      <c r="AZ686" s="27">
        <v>-7.785</v>
      </c>
      <c r="BA686" s="19">
        <v>47.43</v>
      </c>
      <c r="BB686" s="13">
        <f t="shared" si="17"/>
        <v>0.07913669065</v>
      </c>
      <c r="BC686" s="28">
        <f t="shared" si="18"/>
        <v>0.9295154185</v>
      </c>
      <c r="BD686" s="26">
        <f t="shared" si="19"/>
        <v>1008.652109</v>
      </c>
      <c r="BE686" s="13">
        <f t="shared" si="20"/>
        <v>0.00865210915</v>
      </c>
      <c r="BF686" s="18">
        <f t="shared" si="21"/>
        <v>1.537135804</v>
      </c>
      <c r="BG686" s="18">
        <f t="shared" si="22"/>
        <v>2.235833896</v>
      </c>
      <c r="BH686" s="14">
        <f t="shared" si="23"/>
        <v>19.42380697</v>
      </c>
      <c r="BI686" s="14">
        <f t="shared" si="24"/>
        <v>31.7208934</v>
      </c>
      <c r="BJ686" s="14">
        <f t="shared" si="25"/>
        <v>36.47204043</v>
      </c>
      <c r="BK686" s="14">
        <f t="shared" si="26"/>
        <v>57.71246244</v>
      </c>
      <c r="BL686" s="14">
        <f t="shared" si="27"/>
        <v>-21.24042201</v>
      </c>
      <c r="BM686" s="19">
        <v>11.0</v>
      </c>
      <c r="BN686" s="19">
        <v>16.0</v>
      </c>
      <c r="BO686" s="26">
        <v>128.0</v>
      </c>
      <c r="BP686" s="26">
        <v>211.0</v>
      </c>
      <c r="BQ686" s="19">
        <v>61.0</v>
      </c>
      <c r="BR686" s="19">
        <v>84.0</v>
      </c>
      <c r="BS686" s="19">
        <v>61.0</v>
      </c>
      <c r="BT686" s="19">
        <v>102.0</v>
      </c>
      <c r="BU686" s="19">
        <v>123.0</v>
      </c>
      <c r="BV686" s="19">
        <v>206.0</v>
      </c>
      <c r="BW686" s="13">
        <f t="shared" si="28"/>
        <v>0.3738601824</v>
      </c>
      <c r="BX686" s="14">
        <v>-12.21</v>
      </c>
      <c r="BY686" s="29">
        <f t="shared" si="29"/>
        <v>-14.53326817</v>
      </c>
      <c r="BZ686" s="18">
        <f t="shared" si="30"/>
        <v>2.585433</v>
      </c>
      <c r="CA686" s="18">
        <f t="shared" si="31"/>
        <v>2.298162667</v>
      </c>
      <c r="CB686" s="14">
        <f t="shared" si="32"/>
        <v>30.47459453</v>
      </c>
      <c r="CC686" s="14">
        <f t="shared" si="33"/>
        <v>29.63672272</v>
      </c>
      <c r="CD686" s="14">
        <f t="shared" si="34"/>
        <v>53.0253157</v>
      </c>
      <c r="CE686" s="14">
        <f t="shared" si="35"/>
        <v>55.85014064</v>
      </c>
      <c r="CF686" s="14">
        <f t="shared" si="36"/>
        <v>-18.41559707</v>
      </c>
      <c r="CG686" s="7">
        <v>2506.35</v>
      </c>
      <c r="CH686" s="7">
        <v>108.0</v>
      </c>
      <c r="CI686" s="7">
        <v>96.0</v>
      </c>
      <c r="CJ686" s="26">
        <v>1165.0</v>
      </c>
      <c r="CK686" s="7">
        <v>1142.0</v>
      </c>
      <c r="CL686" s="7">
        <v>417.0</v>
      </c>
      <c r="CM686" s="7">
        <v>522.0</v>
      </c>
      <c r="CN686" s="7">
        <v>525.0</v>
      </c>
      <c r="CO686" s="7">
        <v>573.0</v>
      </c>
      <c r="CP686" s="19">
        <v>10.0</v>
      </c>
      <c r="CQ686" s="19">
        <v>8.0</v>
      </c>
      <c r="CR686" s="26">
        <f t="shared" si="37"/>
        <v>-2</v>
      </c>
      <c r="CS686" s="18">
        <f t="shared" si="38"/>
        <v>1.426194438</v>
      </c>
      <c r="CT686" s="18">
        <f t="shared" si="39"/>
        <v>1.14095555</v>
      </c>
      <c r="CU686" s="18">
        <f t="shared" si="40"/>
        <v>-0.2852388876</v>
      </c>
      <c r="CV686" s="30">
        <v>10.8</v>
      </c>
      <c r="CW686" s="30">
        <v>17.35</v>
      </c>
      <c r="CX686" s="30">
        <v>24.55</v>
      </c>
      <c r="CY686" s="30">
        <v>17.5</v>
      </c>
      <c r="CZ686" s="30">
        <v>16.59</v>
      </c>
      <c r="DA686" s="30">
        <v>18.05</v>
      </c>
      <c r="DB686" s="7">
        <v>0.0</v>
      </c>
      <c r="DC686" s="7">
        <v>1.0</v>
      </c>
      <c r="DD686" s="13">
        <f t="shared" si="41"/>
        <v>0</v>
      </c>
      <c r="DE686" s="7">
        <v>0.99</v>
      </c>
      <c r="DF686" s="7">
        <v>0.76</v>
      </c>
      <c r="DG686" s="7">
        <v>1.0</v>
      </c>
      <c r="DH686" s="7">
        <v>0.0</v>
      </c>
      <c r="DI686" s="7">
        <v>0.0</v>
      </c>
      <c r="DJ686" s="8" t="s">
        <v>5036</v>
      </c>
      <c r="DK686" s="7" t="s">
        <v>5037</v>
      </c>
    </row>
    <row r="687" ht="12.75" customHeight="1">
      <c r="A687" s="7" t="s">
        <v>2949</v>
      </c>
      <c r="B687" s="7" t="s">
        <v>2950</v>
      </c>
      <c r="C687" s="8" t="s">
        <v>312</v>
      </c>
      <c r="D687" s="9" t="s">
        <v>174</v>
      </c>
      <c r="E687" s="7">
        <v>82.0</v>
      </c>
      <c r="F687" s="7">
        <v>5.0</v>
      </c>
      <c r="G687" s="7">
        <v>15.0</v>
      </c>
      <c r="H687" s="24">
        <f t="shared" si="1"/>
        <v>20</v>
      </c>
      <c r="I687" s="25">
        <f t="shared" si="2"/>
        <v>0.7498906409</v>
      </c>
      <c r="J687" s="19">
        <v>4.0</v>
      </c>
      <c r="K687" s="19">
        <v>7.0</v>
      </c>
      <c r="L687" s="19">
        <v>7.0</v>
      </c>
      <c r="M687" s="19">
        <v>117.0</v>
      </c>
      <c r="N687" s="19">
        <v>38.0</v>
      </c>
      <c r="O687" s="19">
        <v>77.0</v>
      </c>
      <c r="P687" s="19">
        <v>71.0</v>
      </c>
      <c r="Q687" s="10">
        <f t="shared" si="3"/>
        <v>0.04273504274</v>
      </c>
      <c r="R687" s="10">
        <f t="shared" si="4"/>
        <v>0.02155172414</v>
      </c>
      <c r="S687" s="7">
        <v>96014.0</v>
      </c>
      <c r="T687" s="14">
        <f t="shared" si="5"/>
        <v>19.51504065</v>
      </c>
      <c r="U687" s="14">
        <v>1498.83</v>
      </c>
      <c r="V687" s="14">
        <f t="shared" si="6"/>
        <v>18.27841463</v>
      </c>
      <c r="W687" s="14">
        <v>2500.08</v>
      </c>
      <c r="X687" s="14">
        <f t="shared" si="7"/>
        <v>30.48878049</v>
      </c>
      <c r="Y687" s="13">
        <f t="shared" si="8"/>
        <v>0.3748096356</v>
      </c>
      <c r="Z687" s="12">
        <f t="shared" si="9"/>
        <v>107.0681818</v>
      </c>
      <c r="AA687" s="19">
        <v>97.0</v>
      </c>
      <c r="AB687" s="19">
        <v>117.0</v>
      </c>
      <c r="AC687" s="19">
        <v>152.0</v>
      </c>
      <c r="AD687" s="19">
        <v>33.0</v>
      </c>
      <c r="AE687" s="19">
        <v>14.0</v>
      </c>
      <c r="AF687" s="10">
        <f t="shared" si="10"/>
        <v>0.09090909091</v>
      </c>
      <c r="AG687" s="10">
        <f t="shared" si="11"/>
        <v>0.3181818182</v>
      </c>
      <c r="AH687" s="10">
        <f t="shared" si="12"/>
        <v>0.4090909091</v>
      </c>
      <c r="AI687" s="19">
        <v>438.0</v>
      </c>
      <c r="AJ687" s="13">
        <f t="shared" si="13"/>
        <v>0.2784488239</v>
      </c>
      <c r="AK687" s="19">
        <v>567.0</v>
      </c>
      <c r="AL687" s="13">
        <f t="shared" si="14"/>
        <v>0.3604577241</v>
      </c>
      <c r="AM687" s="19">
        <v>568.0</v>
      </c>
      <c r="AN687" s="13">
        <f t="shared" si="15"/>
        <v>0.361093452</v>
      </c>
      <c r="AO687" s="13">
        <f t="shared" si="16"/>
        <v>0.4358208955</v>
      </c>
      <c r="AP687" s="8">
        <v>2.0</v>
      </c>
      <c r="AQ687" s="14">
        <v>-6.9</v>
      </c>
      <c r="AR687" s="19">
        <v>17.78</v>
      </c>
      <c r="AS687" s="26">
        <v>2.0</v>
      </c>
      <c r="AT687" s="27">
        <v>1.433</v>
      </c>
      <c r="AU687" s="8">
        <v>2.0</v>
      </c>
      <c r="AV687" s="27">
        <v>1.286</v>
      </c>
      <c r="AW687" s="19">
        <v>50.66</v>
      </c>
      <c r="AX687" s="19">
        <v>17.44</v>
      </c>
      <c r="AY687" s="27">
        <v>-0.799</v>
      </c>
      <c r="AZ687" s="27">
        <v>-5.559</v>
      </c>
      <c r="BA687" s="19">
        <v>45.88</v>
      </c>
      <c r="BB687" s="13">
        <f t="shared" si="17"/>
        <v>0.06537890045</v>
      </c>
      <c r="BC687" s="28">
        <f t="shared" si="18"/>
        <v>0.9226804124</v>
      </c>
      <c r="BD687" s="26">
        <f t="shared" si="19"/>
        <v>988.0593128</v>
      </c>
      <c r="BE687" s="13">
        <f t="shared" si="20"/>
        <v>-0.01194068718</v>
      </c>
      <c r="BF687" s="18">
        <f t="shared" si="21"/>
        <v>1.761373872</v>
      </c>
      <c r="BG687" s="18">
        <f t="shared" si="22"/>
        <v>2.401873461</v>
      </c>
      <c r="BH687" s="14">
        <f t="shared" si="23"/>
        <v>26.94101399</v>
      </c>
      <c r="BI687" s="14">
        <f t="shared" si="24"/>
        <v>31.0642301</v>
      </c>
      <c r="BJ687" s="14">
        <f t="shared" si="25"/>
        <v>48.87812494</v>
      </c>
      <c r="BK687" s="14">
        <f t="shared" si="26"/>
        <v>59.04605592</v>
      </c>
      <c r="BL687" s="14">
        <f t="shared" si="27"/>
        <v>-10.16793099</v>
      </c>
      <c r="BM687" s="19">
        <v>44.0</v>
      </c>
      <c r="BN687" s="19">
        <v>60.0</v>
      </c>
      <c r="BO687" s="26">
        <v>629.0</v>
      </c>
      <c r="BP687" s="26">
        <v>716.0</v>
      </c>
      <c r="BQ687" s="19">
        <v>230.0</v>
      </c>
      <c r="BR687" s="19">
        <v>337.0</v>
      </c>
      <c r="BS687" s="19">
        <v>318.0</v>
      </c>
      <c r="BT687" s="19">
        <v>362.0</v>
      </c>
      <c r="BU687" s="19">
        <v>592.0</v>
      </c>
      <c r="BV687" s="19">
        <v>668.0</v>
      </c>
      <c r="BW687" s="13">
        <f t="shared" si="28"/>
        <v>0.4698412698</v>
      </c>
      <c r="BX687" s="14">
        <v>-2.77</v>
      </c>
      <c r="BY687" s="29">
        <f t="shared" si="29"/>
        <v>-1.872632479</v>
      </c>
      <c r="BZ687" s="18">
        <f t="shared" si="30"/>
        <v>1.810417444</v>
      </c>
      <c r="CA687" s="18">
        <f t="shared" si="31"/>
        <v>2.232848181</v>
      </c>
      <c r="CB687" s="14">
        <f t="shared" si="32"/>
        <v>27.63903964</v>
      </c>
      <c r="CC687" s="14">
        <f t="shared" si="33"/>
        <v>29.82662739</v>
      </c>
      <c r="CD687" s="14">
        <f t="shared" si="34"/>
        <v>49.95243464</v>
      </c>
      <c r="CE687" s="14">
        <f t="shared" si="35"/>
        <v>55.15738479</v>
      </c>
      <c r="CF687" s="14">
        <f t="shared" si="36"/>
        <v>-4.962980835</v>
      </c>
      <c r="CG687" s="7">
        <v>3976.983333</v>
      </c>
      <c r="CH687" s="7">
        <v>120.0</v>
      </c>
      <c r="CI687" s="7">
        <v>148.0</v>
      </c>
      <c r="CJ687" s="26">
        <v>1712.0</v>
      </c>
      <c r="CK687" s="7">
        <v>1829.0</v>
      </c>
      <c r="CL687" s="7">
        <v>660.0</v>
      </c>
      <c r="CM687" s="7">
        <v>795.0</v>
      </c>
      <c r="CN687" s="7">
        <v>819.0</v>
      </c>
      <c r="CO687" s="7">
        <v>884.0</v>
      </c>
      <c r="CP687" s="19">
        <v>6.0</v>
      </c>
      <c r="CQ687" s="19">
        <v>14.0</v>
      </c>
      <c r="CR687" s="26">
        <f t="shared" si="37"/>
        <v>8</v>
      </c>
      <c r="CS687" s="18">
        <f t="shared" si="38"/>
        <v>0.2249671923</v>
      </c>
      <c r="CT687" s="18">
        <f t="shared" si="39"/>
        <v>0.5249234487</v>
      </c>
      <c r="CU687" s="18">
        <f t="shared" si="40"/>
        <v>0.2999562564</v>
      </c>
      <c r="CV687" s="30">
        <v>45.98</v>
      </c>
      <c r="CW687" s="30">
        <v>55.54</v>
      </c>
      <c r="CX687" s="30">
        <v>51.19</v>
      </c>
      <c r="CY687" s="30">
        <v>204.02</v>
      </c>
      <c r="CZ687" s="30">
        <v>48.75</v>
      </c>
      <c r="DA687" s="30">
        <v>54.77</v>
      </c>
      <c r="DB687" s="7">
        <v>0.0</v>
      </c>
      <c r="DC687" s="7">
        <v>0.0</v>
      </c>
      <c r="DD687" s="13" t="str">
        <f t="shared" si="41"/>
        <v> </v>
      </c>
      <c r="DE687" s="7">
        <v>0.0</v>
      </c>
      <c r="DF687" s="7">
        <v>0.0</v>
      </c>
      <c r="DG687" s="7">
        <v>0.0</v>
      </c>
      <c r="DH687" s="7">
        <v>0.0</v>
      </c>
      <c r="DI687" s="7">
        <v>0.0</v>
      </c>
      <c r="DJ687" s="8" t="s">
        <v>5038</v>
      </c>
      <c r="DK687" s="7" t="s">
        <v>5039</v>
      </c>
    </row>
    <row r="688" ht="12.75" customHeight="1">
      <c r="A688" s="7" t="s">
        <v>689</v>
      </c>
      <c r="B688" s="7" t="s">
        <v>2953</v>
      </c>
      <c r="C688" s="8" t="s">
        <v>399</v>
      </c>
      <c r="D688" s="9" t="s">
        <v>247</v>
      </c>
      <c r="E688" s="7">
        <v>8.0</v>
      </c>
      <c r="F688" s="7">
        <v>0.0</v>
      </c>
      <c r="G688" s="7">
        <v>1.0</v>
      </c>
      <c r="H688" s="24">
        <f t="shared" si="1"/>
        <v>1</v>
      </c>
      <c r="I688" s="25">
        <f t="shared" si="2"/>
        <v>0.7277137659</v>
      </c>
      <c r="J688" s="19">
        <v>0.0</v>
      </c>
      <c r="K688" s="19">
        <v>0.0</v>
      </c>
      <c r="L688" s="19">
        <v>1.0</v>
      </c>
      <c r="M688" s="19">
        <v>14.0</v>
      </c>
      <c r="N688" s="19">
        <v>5.0</v>
      </c>
      <c r="O688" s="19">
        <v>4.0</v>
      </c>
      <c r="P688" s="19">
        <v>14.0</v>
      </c>
      <c r="Q688" s="10">
        <f t="shared" si="3"/>
        <v>0</v>
      </c>
      <c r="R688" s="10">
        <f t="shared" si="4"/>
        <v>0</v>
      </c>
      <c r="S688" s="7">
        <v>4947.0</v>
      </c>
      <c r="T688" s="14">
        <f t="shared" si="5"/>
        <v>10.30625</v>
      </c>
      <c r="U688" s="14">
        <v>83.45</v>
      </c>
      <c r="V688" s="14">
        <f t="shared" si="6"/>
        <v>10.43125</v>
      </c>
      <c r="W688" s="14">
        <v>288.83</v>
      </c>
      <c r="X688" s="14">
        <f t="shared" si="7"/>
        <v>36.10375</v>
      </c>
      <c r="Y688" s="13">
        <f t="shared" si="8"/>
        <v>0.224159235</v>
      </c>
      <c r="Z688" s="12">
        <f t="shared" si="9"/>
        <v>0</v>
      </c>
      <c r="AA688" s="19">
        <v>3.0</v>
      </c>
      <c r="AB688" s="19">
        <v>30.0</v>
      </c>
      <c r="AC688" s="19">
        <v>10.0</v>
      </c>
      <c r="AD688" s="19">
        <v>3.0</v>
      </c>
      <c r="AE688" s="19">
        <v>2.0</v>
      </c>
      <c r="AF688" s="10">
        <f t="shared" si="10"/>
        <v>0</v>
      </c>
      <c r="AG688" s="10">
        <f t="shared" si="11"/>
        <v>0.5</v>
      </c>
      <c r="AH688" s="10">
        <f t="shared" si="12"/>
        <v>0.5</v>
      </c>
      <c r="AI688" s="19">
        <v>23.0</v>
      </c>
      <c r="AJ688" s="13">
        <f t="shared" si="13"/>
        <v>0.3150684932</v>
      </c>
      <c r="AK688" s="19">
        <v>23.0</v>
      </c>
      <c r="AL688" s="13">
        <f t="shared" si="14"/>
        <v>0.3150684932</v>
      </c>
      <c r="AM688" s="19">
        <v>27.0</v>
      </c>
      <c r="AN688" s="13">
        <f t="shared" si="15"/>
        <v>0.3698630137</v>
      </c>
      <c r="AO688" s="13">
        <f t="shared" si="16"/>
        <v>0.5</v>
      </c>
      <c r="AP688" s="8">
        <v>7.0</v>
      </c>
      <c r="AQ688" s="14">
        <v>5.56</v>
      </c>
      <c r="AR688" s="19">
        <v>17.13</v>
      </c>
      <c r="AS688" s="26">
        <v>12.0</v>
      </c>
      <c r="AT688" s="27">
        <v>0.634</v>
      </c>
      <c r="AU688" s="8">
        <v>3.0</v>
      </c>
      <c r="AV688" s="27">
        <v>-0.093</v>
      </c>
      <c r="AW688" s="19">
        <v>49.91</v>
      </c>
      <c r="AX688" s="19">
        <v>17.21</v>
      </c>
      <c r="AY688" s="27">
        <v>-1.041</v>
      </c>
      <c r="AZ688" s="27">
        <v>3.641</v>
      </c>
      <c r="BA688" s="19">
        <v>51.83</v>
      </c>
      <c r="BB688" s="13">
        <f t="shared" si="17"/>
        <v>0.05263157895</v>
      </c>
      <c r="BC688" s="28">
        <f t="shared" si="18"/>
        <v>0.8709677419</v>
      </c>
      <c r="BD688" s="26">
        <f t="shared" si="19"/>
        <v>923.5993209</v>
      </c>
      <c r="BE688" s="13">
        <f t="shared" si="20"/>
        <v>-0.07640067912</v>
      </c>
      <c r="BF688" s="18">
        <f t="shared" si="21"/>
        <v>1.437986818</v>
      </c>
      <c r="BG688" s="18">
        <f t="shared" si="22"/>
        <v>2.875973637</v>
      </c>
      <c r="BH688" s="14">
        <f t="shared" si="23"/>
        <v>27.32174955</v>
      </c>
      <c r="BI688" s="14">
        <f t="shared" si="24"/>
        <v>22.28879569</v>
      </c>
      <c r="BJ688" s="14">
        <f t="shared" si="25"/>
        <v>51.04853206</v>
      </c>
      <c r="BK688" s="14">
        <f t="shared" si="26"/>
        <v>56.08148592</v>
      </c>
      <c r="BL688" s="14">
        <f t="shared" si="27"/>
        <v>-5.032953865</v>
      </c>
      <c r="BM688" s="19">
        <v>2.0</v>
      </c>
      <c r="BN688" s="19">
        <v>4.0</v>
      </c>
      <c r="BO688" s="26">
        <v>36.0</v>
      </c>
      <c r="BP688" s="26">
        <v>27.0</v>
      </c>
      <c r="BQ688" s="19">
        <v>18.0</v>
      </c>
      <c r="BR688" s="19">
        <v>20.0</v>
      </c>
      <c r="BS688" s="19">
        <v>15.0</v>
      </c>
      <c r="BT688" s="19">
        <v>27.0</v>
      </c>
      <c r="BU688" s="19">
        <v>34.0</v>
      </c>
      <c r="BV688" s="19">
        <v>39.0</v>
      </c>
      <c r="BW688" s="13">
        <f t="shared" si="28"/>
        <v>0.4657534247</v>
      </c>
      <c r="BX688" s="14">
        <v>-4.1</v>
      </c>
      <c r="BY688" s="29">
        <f t="shared" si="29"/>
        <v>-8.856953865</v>
      </c>
      <c r="BZ688" s="18">
        <f t="shared" si="30"/>
        <v>2.416648018</v>
      </c>
      <c r="CA688" s="18">
        <f t="shared" si="31"/>
        <v>2.577757885</v>
      </c>
      <c r="CB688" s="14">
        <f t="shared" si="32"/>
        <v>29.64421568</v>
      </c>
      <c r="CC688" s="14">
        <f t="shared" si="33"/>
        <v>27.5497874</v>
      </c>
      <c r="CD688" s="14">
        <f t="shared" si="34"/>
        <v>56.06623401</v>
      </c>
      <c r="CE688" s="14">
        <f t="shared" si="35"/>
        <v>62.67173859</v>
      </c>
      <c r="CF688" s="14">
        <f t="shared" si="36"/>
        <v>1.572550717</v>
      </c>
      <c r="CG688" s="7">
        <v>372.416667</v>
      </c>
      <c r="CH688" s="7">
        <v>15.0</v>
      </c>
      <c r="CI688" s="7">
        <v>16.0</v>
      </c>
      <c r="CJ688" s="26">
        <v>169.0</v>
      </c>
      <c r="CK688" s="7">
        <v>155.0</v>
      </c>
      <c r="CL688" s="7">
        <v>78.0</v>
      </c>
      <c r="CM688" s="7">
        <v>83.0</v>
      </c>
      <c r="CN688" s="7">
        <v>86.0</v>
      </c>
      <c r="CO688" s="7">
        <v>135.0</v>
      </c>
      <c r="CP688" s="19">
        <v>1.0</v>
      </c>
      <c r="CQ688" s="19">
        <v>2.0</v>
      </c>
      <c r="CR688" s="26">
        <f t="shared" si="37"/>
        <v>1</v>
      </c>
      <c r="CS688" s="18">
        <f t="shared" si="38"/>
        <v>0.7277137659</v>
      </c>
      <c r="CT688" s="18">
        <f t="shared" si="39"/>
        <v>1.455427532</v>
      </c>
      <c r="CU688" s="18">
        <f t="shared" si="40"/>
        <v>0.7277137659</v>
      </c>
      <c r="CV688" s="30">
        <v>3.14</v>
      </c>
      <c r="CW688" s="30">
        <v>4.0</v>
      </c>
      <c r="CX688" s="30">
        <v>3.48</v>
      </c>
      <c r="CY688" s="30">
        <v>2.03</v>
      </c>
      <c r="CZ688" s="30">
        <v>3.38</v>
      </c>
      <c r="DA688" s="30">
        <v>2.52</v>
      </c>
      <c r="DB688" s="7">
        <v>0.0</v>
      </c>
      <c r="DC688" s="7">
        <v>0.0</v>
      </c>
      <c r="DD688" s="13" t="str">
        <f t="shared" si="41"/>
        <v> </v>
      </c>
      <c r="DE688" s="7">
        <v>0.0</v>
      </c>
      <c r="DF688" s="7">
        <v>0.0</v>
      </c>
      <c r="DG688" s="7">
        <v>0.0</v>
      </c>
      <c r="DH688" s="7">
        <v>0.0</v>
      </c>
      <c r="DI688" s="7">
        <v>0.0</v>
      </c>
      <c r="DJ688" s="8" t="s">
        <v>5040</v>
      </c>
      <c r="DK688" s="7" t="s">
        <v>5041</v>
      </c>
    </row>
    <row r="689" ht="12.75" customHeight="1">
      <c r="A689" s="7" t="s">
        <v>482</v>
      </c>
      <c r="B689" s="7" t="s">
        <v>2953</v>
      </c>
      <c r="C689" s="8" t="s">
        <v>458</v>
      </c>
      <c r="D689" s="9" t="s">
        <v>159</v>
      </c>
      <c r="E689" s="7">
        <v>33.0</v>
      </c>
      <c r="F689" s="7">
        <v>2.0</v>
      </c>
      <c r="G689" s="7">
        <v>2.0</v>
      </c>
      <c r="H689" s="24">
        <f t="shared" si="1"/>
        <v>4</v>
      </c>
      <c r="I689" s="25">
        <f t="shared" si="2"/>
        <v>0.6578045772</v>
      </c>
      <c r="J689" s="19">
        <v>2.0</v>
      </c>
      <c r="K689" s="19">
        <v>1.0</v>
      </c>
      <c r="L689" s="19">
        <v>1.0</v>
      </c>
      <c r="M689" s="19">
        <v>51.0</v>
      </c>
      <c r="N689" s="19">
        <v>22.0</v>
      </c>
      <c r="O689" s="19">
        <v>21.0</v>
      </c>
      <c r="P689" s="19">
        <v>52.0</v>
      </c>
      <c r="Q689" s="10">
        <f t="shared" si="3"/>
        <v>0.03921568627</v>
      </c>
      <c r="R689" s="10">
        <f t="shared" si="4"/>
        <v>0.02127659574</v>
      </c>
      <c r="S689" s="7">
        <v>21891.0</v>
      </c>
      <c r="T689" s="14">
        <f t="shared" si="5"/>
        <v>11.05606061</v>
      </c>
      <c r="U689" s="14">
        <v>362.37</v>
      </c>
      <c r="V689" s="14">
        <f t="shared" si="6"/>
        <v>10.98090909</v>
      </c>
      <c r="W689" s="14">
        <v>1191.88</v>
      </c>
      <c r="X689" s="14">
        <f t="shared" si="7"/>
        <v>36.11757576</v>
      </c>
      <c r="Y689" s="13">
        <f t="shared" si="8"/>
        <v>0.2331478205</v>
      </c>
      <c r="Z689" s="12">
        <f t="shared" si="9"/>
        <v>23.42857143</v>
      </c>
      <c r="AA689" s="19">
        <v>10.0</v>
      </c>
      <c r="AB689" s="19">
        <v>93.0</v>
      </c>
      <c r="AC689" s="19">
        <v>40.0</v>
      </c>
      <c r="AD689" s="19">
        <v>4.0</v>
      </c>
      <c r="AE689" s="19">
        <v>8.0</v>
      </c>
      <c r="AF689" s="10">
        <f t="shared" si="10"/>
        <v>0.2857142857</v>
      </c>
      <c r="AG689" s="10">
        <f t="shared" si="11"/>
        <v>0.2857142857</v>
      </c>
      <c r="AH689" s="10">
        <f t="shared" si="12"/>
        <v>0.5714285714</v>
      </c>
      <c r="AI689" s="19">
        <v>100.0</v>
      </c>
      <c r="AJ689" s="13">
        <f t="shared" si="13"/>
        <v>0.3460207612</v>
      </c>
      <c r="AK689" s="19">
        <v>81.0</v>
      </c>
      <c r="AL689" s="13">
        <f t="shared" si="14"/>
        <v>0.2802768166</v>
      </c>
      <c r="AM689" s="19">
        <v>108.0</v>
      </c>
      <c r="AN689" s="13">
        <f t="shared" si="15"/>
        <v>0.3737024221</v>
      </c>
      <c r="AO689" s="13">
        <f t="shared" si="16"/>
        <v>0.5524861878</v>
      </c>
      <c r="AP689" s="8">
        <v>13.0</v>
      </c>
      <c r="AQ689" s="14">
        <v>6.53</v>
      </c>
      <c r="AR689" s="19">
        <v>17.08</v>
      </c>
      <c r="AS689" s="26">
        <v>11.0</v>
      </c>
      <c r="AT689" s="27">
        <v>0.266</v>
      </c>
      <c r="AU689" s="8">
        <v>9.0</v>
      </c>
      <c r="AV689" s="27">
        <v>-0.778</v>
      </c>
      <c r="AW689" s="19">
        <v>49.67</v>
      </c>
      <c r="AX689" s="19">
        <v>17.8</v>
      </c>
      <c r="AY689" s="27">
        <v>0.273</v>
      </c>
      <c r="AZ689" s="27">
        <v>5.389</v>
      </c>
      <c r="BA689" s="19">
        <v>52.42</v>
      </c>
      <c r="BB689" s="13">
        <f t="shared" si="17"/>
        <v>0.04268292683</v>
      </c>
      <c r="BC689" s="28">
        <f t="shared" si="18"/>
        <v>0.9415584416</v>
      </c>
      <c r="BD689" s="26">
        <f t="shared" si="19"/>
        <v>984.2413684</v>
      </c>
      <c r="BE689" s="13">
        <f t="shared" si="20"/>
        <v>-0.01575863161</v>
      </c>
      <c r="BF689" s="18">
        <f t="shared" si="21"/>
        <v>1.159036344</v>
      </c>
      <c r="BG689" s="18">
        <f t="shared" si="22"/>
        <v>1.490189585</v>
      </c>
      <c r="BH689" s="14">
        <f t="shared" si="23"/>
        <v>27.15456578</v>
      </c>
      <c r="BI689" s="14">
        <f t="shared" si="24"/>
        <v>25.49879957</v>
      </c>
      <c r="BJ689" s="14">
        <f t="shared" si="25"/>
        <v>56.46162762</v>
      </c>
      <c r="BK689" s="14">
        <f t="shared" si="26"/>
        <v>50.16971604</v>
      </c>
      <c r="BL689" s="14">
        <f t="shared" si="27"/>
        <v>6.291911582</v>
      </c>
      <c r="BM689" s="19">
        <v>7.0</v>
      </c>
      <c r="BN689" s="19">
        <v>9.0</v>
      </c>
      <c r="BO689" s="26">
        <v>157.0</v>
      </c>
      <c r="BP689" s="26">
        <v>145.0</v>
      </c>
      <c r="BQ689" s="19">
        <v>88.0</v>
      </c>
      <c r="BR689" s="19">
        <v>71.0</v>
      </c>
      <c r="BS689" s="19">
        <v>89.0</v>
      </c>
      <c r="BT689" s="19">
        <v>78.0</v>
      </c>
      <c r="BU689" s="19">
        <v>154.0</v>
      </c>
      <c r="BV689" s="19">
        <v>125.0</v>
      </c>
      <c r="BW689" s="13">
        <f t="shared" si="28"/>
        <v>0.5519713262</v>
      </c>
      <c r="BX689" s="14">
        <v>0.65</v>
      </c>
      <c r="BY689" s="29">
        <f t="shared" si="29"/>
        <v>-1.224756926</v>
      </c>
      <c r="BZ689" s="18">
        <f t="shared" si="30"/>
        <v>2.008174299</v>
      </c>
      <c r="CA689" s="18">
        <f t="shared" si="31"/>
        <v>1.77646188</v>
      </c>
      <c r="CB689" s="14">
        <f t="shared" si="32"/>
        <v>29.38885849</v>
      </c>
      <c r="CC689" s="14">
        <f t="shared" si="33"/>
        <v>25.56560358</v>
      </c>
      <c r="CD689" s="14">
        <f t="shared" si="34"/>
        <v>57.03987385</v>
      </c>
      <c r="CE689" s="14">
        <f t="shared" si="35"/>
        <v>50.0112638</v>
      </c>
      <c r="CF689" s="14">
        <f t="shared" si="36"/>
        <v>-0.7366984652</v>
      </c>
      <c r="CG689" s="7">
        <v>1553.65</v>
      </c>
      <c r="CH689" s="7">
        <v>52.0</v>
      </c>
      <c r="CI689" s="7">
        <v>46.0</v>
      </c>
      <c r="CJ689" s="26">
        <v>709.0</v>
      </c>
      <c r="CK689" s="7">
        <v>616.0</v>
      </c>
      <c r="CL689" s="7">
        <v>344.0</v>
      </c>
      <c r="CM689" s="7">
        <v>280.0</v>
      </c>
      <c r="CN689" s="7">
        <v>372.0</v>
      </c>
      <c r="CO689" s="7">
        <v>353.0</v>
      </c>
      <c r="CP689" s="19">
        <v>8.0</v>
      </c>
      <c r="CQ689" s="19">
        <v>3.0</v>
      </c>
      <c r="CR689" s="26">
        <f t="shared" si="37"/>
        <v>-5</v>
      </c>
      <c r="CS689" s="18">
        <f t="shared" si="38"/>
        <v>1.315609154</v>
      </c>
      <c r="CT689" s="18">
        <f t="shared" si="39"/>
        <v>0.4933534329</v>
      </c>
      <c r="CU689" s="18">
        <f t="shared" si="40"/>
        <v>-0.8222557215</v>
      </c>
      <c r="CV689" s="30">
        <v>12.93</v>
      </c>
      <c r="CW689" s="30">
        <v>11.4</v>
      </c>
      <c r="CX689" s="30">
        <v>13.91</v>
      </c>
      <c r="CY689" s="30">
        <v>10.14</v>
      </c>
      <c r="CZ689" s="30">
        <v>17.14</v>
      </c>
      <c r="DA689" s="30">
        <v>16.83</v>
      </c>
      <c r="DB689" s="7">
        <v>1.0</v>
      </c>
      <c r="DC689" s="7">
        <v>2.0</v>
      </c>
      <c r="DD689" s="13">
        <f t="shared" si="41"/>
        <v>0.3333333333</v>
      </c>
      <c r="DE689" s="7">
        <v>-0.02</v>
      </c>
      <c r="DF689" s="7">
        <v>-0.73</v>
      </c>
      <c r="DG689" s="7">
        <v>3.0</v>
      </c>
      <c r="DH689" s="7">
        <v>0.0</v>
      </c>
      <c r="DI689" s="7">
        <v>0.0</v>
      </c>
      <c r="DJ689" s="8" t="s">
        <v>5042</v>
      </c>
      <c r="DK689" s="7" t="s">
        <v>5043</v>
      </c>
    </row>
    <row r="690" ht="12.75" customHeight="1">
      <c r="A690" s="7" t="s">
        <v>2958</v>
      </c>
      <c r="B690" s="7" t="s">
        <v>2959</v>
      </c>
      <c r="C690" s="8" t="s">
        <v>542</v>
      </c>
      <c r="D690" s="9" t="s">
        <v>247</v>
      </c>
      <c r="E690" s="7">
        <v>3.0</v>
      </c>
      <c r="F690" s="7">
        <v>1.0</v>
      </c>
      <c r="G690" s="7">
        <v>1.0</v>
      </c>
      <c r="H690" s="24">
        <f t="shared" si="1"/>
        <v>2</v>
      </c>
      <c r="I690" s="25">
        <f t="shared" si="2"/>
        <v>4.663212435</v>
      </c>
      <c r="J690" s="19">
        <v>1.0</v>
      </c>
      <c r="K690" s="19">
        <v>0.0</v>
      </c>
      <c r="L690" s="19">
        <v>1.0</v>
      </c>
      <c r="M690" s="19">
        <v>4.0</v>
      </c>
      <c r="N690" s="19">
        <v>0.0</v>
      </c>
      <c r="O690" s="19">
        <v>2.0</v>
      </c>
      <c r="P690" s="19">
        <v>4.0</v>
      </c>
      <c r="Q690" s="10">
        <f t="shared" si="3"/>
        <v>0.25</v>
      </c>
      <c r="R690" s="10">
        <f t="shared" si="4"/>
        <v>0.1666666667</v>
      </c>
      <c r="S690" s="7">
        <v>1544.0</v>
      </c>
      <c r="T690" s="14">
        <f t="shared" si="5"/>
        <v>8.577777778</v>
      </c>
      <c r="U690" s="14">
        <v>26.61</v>
      </c>
      <c r="V690" s="14">
        <f t="shared" si="6"/>
        <v>8.87</v>
      </c>
      <c r="W690" s="14">
        <v>121.82</v>
      </c>
      <c r="X690" s="14">
        <f t="shared" si="7"/>
        <v>40.60666667</v>
      </c>
      <c r="Y690" s="13">
        <f t="shared" si="8"/>
        <v>0.1792764266</v>
      </c>
      <c r="Z690" s="12">
        <f t="shared" si="9"/>
        <v>0</v>
      </c>
      <c r="AA690" s="19">
        <v>1.0</v>
      </c>
      <c r="AB690" s="19">
        <v>11.0</v>
      </c>
      <c r="AC690" s="19">
        <v>2.0</v>
      </c>
      <c r="AD690" s="19">
        <v>1.0</v>
      </c>
      <c r="AE690" s="19">
        <v>0.0</v>
      </c>
      <c r="AF690" s="10">
        <f t="shared" si="10"/>
        <v>0.3333333333</v>
      </c>
      <c r="AG690" s="10">
        <f t="shared" si="11"/>
        <v>0.3333333333</v>
      </c>
      <c r="AH690" s="10">
        <f t="shared" si="12"/>
        <v>0.6666666667</v>
      </c>
      <c r="AI690" s="19">
        <v>9.0</v>
      </c>
      <c r="AJ690" s="13">
        <f t="shared" si="13"/>
        <v>0.3103448276</v>
      </c>
      <c r="AK690" s="19">
        <v>7.0</v>
      </c>
      <c r="AL690" s="13">
        <f t="shared" si="14"/>
        <v>0.2413793103</v>
      </c>
      <c r="AM690" s="19">
        <v>13.0</v>
      </c>
      <c r="AN690" s="13">
        <f t="shared" si="15"/>
        <v>0.4482758621</v>
      </c>
      <c r="AO690" s="13">
        <f t="shared" si="16"/>
        <v>0.5625</v>
      </c>
      <c r="AP690" s="8">
        <v>11.0</v>
      </c>
      <c r="AQ690" s="14">
        <v>19.07</v>
      </c>
      <c r="AR690" s="19">
        <v>15.74</v>
      </c>
      <c r="AS690" s="26">
        <v>15.0</v>
      </c>
      <c r="AT690" s="27">
        <v>-1.234</v>
      </c>
      <c r="AU690" s="8">
        <v>16.0</v>
      </c>
      <c r="AV690" s="27">
        <v>0.042</v>
      </c>
      <c r="AW690" s="19">
        <v>50.47</v>
      </c>
      <c r="AX690" s="19">
        <v>16.6</v>
      </c>
      <c r="AY690" s="27">
        <v>-4.564</v>
      </c>
      <c r="AZ690" s="27">
        <v>-10.112</v>
      </c>
      <c r="BA690" s="19">
        <v>48.07</v>
      </c>
      <c r="BB690" s="13">
        <f t="shared" si="17"/>
        <v>0.2</v>
      </c>
      <c r="BC690" s="28">
        <f t="shared" si="18"/>
        <v>0.9444444444</v>
      </c>
      <c r="BD690" s="26">
        <f t="shared" si="19"/>
        <v>1144.444444</v>
      </c>
      <c r="BE690" s="13">
        <f t="shared" si="20"/>
        <v>0.1444444444</v>
      </c>
      <c r="BF690" s="18">
        <f t="shared" si="21"/>
        <v>6.764374295</v>
      </c>
      <c r="BG690" s="18">
        <f t="shared" si="22"/>
        <v>2.254791432</v>
      </c>
      <c r="BH690" s="14">
        <f t="shared" si="23"/>
        <v>33.82187148</v>
      </c>
      <c r="BI690" s="14">
        <f t="shared" si="24"/>
        <v>40.58624577</v>
      </c>
      <c r="BJ690" s="14">
        <f t="shared" si="25"/>
        <v>51.86020293</v>
      </c>
      <c r="BK690" s="14">
        <f t="shared" si="26"/>
        <v>67.64374295</v>
      </c>
      <c r="BL690" s="14">
        <f t="shared" si="27"/>
        <v>-15.78354002</v>
      </c>
      <c r="BM690" s="19">
        <v>3.0</v>
      </c>
      <c r="BN690" s="19">
        <v>1.0</v>
      </c>
      <c r="BO690" s="26">
        <v>12.0</v>
      </c>
      <c r="BP690" s="26">
        <v>17.0</v>
      </c>
      <c r="BQ690" s="19">
        <v>4.0</v>
      </c>
      <c r="BR690" s="19">
        <v>4.0</v>
      </c>
      <c r="BS690" s="19">
        <v>4.0</v>
      </c>
      <c r="BT690" s="19">
        <v>8.0</v>
      </c>
      <c r="BU690" s="19">
        <v>11.0</v>
      </c>
      <c r="BV690" s="19">
        <v>11.0</v>
      </c>
      <c r="BW690" s="13">
        <f t="shared" si="28"/>
        <v>0.5</v>
      </c>
      <c r="BX690" s="14">
        <v>5.96</v>
      </c>
      <c r="BY690" s="29">
        <f t="shared" si="29"/>
        <v>-7.219540023</v>
      </c>
      <c r="BZ690" s="18">
        <f t="shared" si="30"/>
        <v>3.630658905</v>
      </c>
      <c r="CA690" s="18">
        <f t="shared" si="31"/>
        <v>2.42043927</v>
      </c>
      <c r="CB690" s="14">
        <f t="shared" si="32"/>
        <v>28.6418647</v>
      </c>
      <c r="CC690" s="14">
        <f t="shared" si="33"/>
        <v>32.67593015</v>
      </c>
      <c r="CD690" s="14">
        <f t="shared" si="34"/>
        <v>47.60197232</v>
      </c>
      <c r="CE690" s="14">
        <f t="shared" si="35"/>
        <v>56.88032285</v>
      </c>
      <c r="CF690" s="14">
        <f t="shared" si="36"/>
        <v>-6.505189486</v>
      </c>
      <c r="CG690" s="7">
        <v>148.733333</v>
      </c>
      <c r="CH690" s="7">
        <v>9.0</v>
      </c>
      <c r="CI690" s="7">
        <v>6.0</v>
      </c>
      <c r="CJ690" s="26">
        <v>62.0</v>
      </c>
      <c r="CK690" s="7">
        <v>75.0</v>
      </c>
      <c r="CL690" s="7">
        <v>23.0</v>
      </c>
      <c r="CM690" s="7">
        <v>24.0</v>
      </c>
      <c r="CN690" s="7">
        <v>24.0</v>
      </c>
      <c r="CO690" s="7">
        <v>36.0</v>
      </c>
      <c r="CP690" s="19">
        <v>0.0</v>
      </c>
      <c r="CQ690" s="19">
        <v>0.0</v>
      </c>
      <c r="CR690" s="26">
        <f t="shared" si="37"/>
        <v>0</v>
      </c>
      <c r="CS690" s="18">
        <f t="shared" si="38"/>
        <v>0</v>
      </c>
      <c r="CT690" s="18">
        <f t="shared" si="39"/>
        <v>0</v>
      </c>
      <c r="CU690" s="18">
        <f t="shared" si="40"/>
        <v>0</v>
      </c>
      <c r="CV690" s="30">
        <v>1.1</v>
      </c>
      <c r="CW690" s="30">
        <v>1.21</v>
      </c>
      <c r="CX690" s="30">
        <v>0.94</v>
      </c>
      <c r="CY690" s="30">
        <v>0.52</v>
      </c>
      <c r="CZ690" s="30">
        <v>0.69</v>
      </c>
      <c r="DA690" s="30">
        <v>1.24</v>
      </c>
      <c r="DB690" s="7">
        <v>0.0</v>
      </c>
      <c r="DC690" s="7">
        <v>1.0</v>
      </c>
      <c r="DD690" s="13">
        <f t="shared" si="41"/>
        <v>0</v>
      </c>
      <c r="DE690" s="7">
        <v>-0.01</v>
      </c>
      <c r="DF690" s="7">
        <v>-0.24</v>
      </c>
      <c r="DG690" s="7">
        <v>1.0</v>
      </c>
      <c r="DH690" s="7">
        <v>0.0</v>
      </c>
      <c r="DI690" s="7">
        <v>0.0</v>
      </c>
      <c r="DJ690" s="8" t="s">
        <v>5044</v>
      </c>
      <c r="DK690" s="7" t="s">
        <v>5045</v>
      </c>
    </row>
    <row r="691" ht="12.75" customHeight="1">
      <c r="A691" s="7" t="s">
        <v>2961</v>
      </c>
      <c r="B691" s="7" t="s">
        <v>2962</v>
      </c>
      <c r="C691" s="8" t="s">
        <v>312</v>
      </c>
      <c r="D691" s="9" t="s">
        <v>159</v>
      </c>
      <c r="E691" s="7">
        <v>2.0</v>
      </c>
      <c r="F691" s="7">
        <v>1.0</v>
      </c>
      <c r="G691" s="7">
        <v>1.0</v>
      </c>
      <c r="H691" s="24">
        <f t="shared" si="1"/>
        <v>2</v>
      </c>
      <c r="I691" s="25">
        <f t="shared" si="2"/>
        <v>5.458680819</v>
      </c>
      <c r="J691" s="19">
        <v>1.0</v>
      </c>
      <c r="K691" s="19">
        <v>0.0</v>
      </c>
      <c r="L691" s="19">
        <v>0.0</v>
      </c>
      <c r="M691" s="19">
        <v>6.0</v>
      </c>
      <c r="N691" s="19">
        <v>2.0</v>
      </c>
      <c r="O691" s="19">
        <v>2.0</v>
      </c>
      <c r="P691" s="19">
        <v>6.0</v>
      </c>
      <c r="Q691" s="10">
        <f t="shared" si="3"/>
        <v>0.1666666667</v>
      </c>
      <c r="R691" s="10">
        <f t="shared" si="4"/>
        <v>0.1</v>
      </c>
      <c r="S691" s="7">
        <v>1319.0</v>
      </c>
      <c r="T691" s="14">
        <f t="shared" si="5"/>
        <v>10.99166667</v>
      </c>
      <c r="U691" s="14">
        <v>20.18</v>
      </c>
      <c r="V691" s="14">
        <f t="shared" si="6"/>
        <v>10.09</v>
      </c>
      <c r="W691" s="14">
        <v>85.62</v>
      </c>
      <c r="X691" s="14">
        <f t="shared" si="7"/>
        <v>42.81</v>
      </c>
      <c r="Y691" s="13">
        <f t="shared" si="8"/>
        <v>0.1907372401</v>
      </c>
      <c r="Z691" s="12">
        <f t="shared" si="9"/>
        <v>0</v>
      </c>
      <c r="AA691" s="19">
        <v>0.0</v>
      </c>
      <c r="AB691" s="19">
        <v>3.0</v>
      </c>
      <c r="AC691" s="19">
        <v>1.0</v>
      </c>
      <c r="AD691" s="19">
        <v>0.0</v>
      </c>
      <c r="AE691" s="19">
        <v>0.0</v>
      </c>
      <c r="AF691" s="10">
        <f t="shared" si="10"/>
        <v>1</v>
      </c>
      <c r="AG691" s="10">
        <f t="shared" si="11"/>
        <v>0</v>
      </c>
      <c r="AH691" s="10">
        <f t="shared" si="12"/>
        <v>1</v>
      </c>
      <c r="AI691" s="19">
        <v>11.0</v>
      </c>
      <c r="AJ691" s="13">
        <f t="shared" si="13"/>
        <v>0.55</v>
      </c>
      <c r="AK691" s="19">
        <v>7.0</v>
      </c>
      <c r="AL691" s="13">
        <f t="shared" si="14"/>
        <v>0.35</v>
      </c>
      <c r="AM691" s="19">
        <v>2.0</v>
      </c>
      <c r="AN691" s="13">
        <f t="shared" si="15"/>
        <v>0.1</v>
      </c>
      <c r="AO691" s="13">
        <f t="shared" si="16"/>
        <v>0.6111111111</v>
      </c>
      <c r="AP691" s="8">
        <v>14.0</v>
      </c>
      <c r="AQ691" s="14">
        <v>4.7</v>
      </c>
      <c r="AR691" s="19">
        <v>16.9</v>
      </c>
      <c r="AS691" s="26">
        <v>12.0</v>
      </c>
      <c r="AT691" s="27">
        <v>2.134</v>
      </c>
      <c r="AU691" s="8">
        <v>1.0</v>
      </c>
      <c r="AV691" s="27">
        <v>-2.43</v>
      </c>
      <c r="AW691" s="19">
        <v>48.87</v>
      </c>
      <c r="AX691" s="19">
        <v>17.0</v>
      </c>
      <c r="AY691" s="27">
        <v>0.34</v>
      </c>
      <c r="AZ691" s="27">
        <v>-4.782</v>
      </c>
      <c r="BA691" s="19">
        <v>46.95</v>
      </c>
      <c r="BB691" s="13">
        <f t="shared" si="17"/>
        <v>0.0625</v>
      </c>
      <c r="BC691" s="28">
        <f t="shared" si="18"/>
        <v>1</v>
      </c>
      <c r="BD691" s="26">
        <f t="shared" si="19"/>
        <v>1062.5</v>
      </c>
      <c r="BE691" s="13">
        <f t="shared" si="20"/>
        <v>0.0625</v>
      </c>
      <c r="BF691" s="18">
        <f t="shared" si="21"/>
        <v>2.973240833</v>
      </c>
      <c r="BG691" s="18">
        <f t="shared" si="22"/>
        <v>0</v>
      </c>
      <c r="BH691" s="14">
        <f t="shared" si="23"/>
        <v>47.57185332</v>
      </c>
      <c r="BI691" s="14">
        <f t="shared" si="24"/>
        <v>17.839445</v>
      </c>
      <c r="BJ691" s="14">
        <f t="shared" si="25"/>
        <v>92.17046581</v>
      </c>
      <c r="BK691" s="14">
        <f t="shared" si="26"/>
        <v>35.67888999</v>
      </c>
      <c r="BL691" s="14">
        <f t="shared" si="27"/>
        <v>56.49157582</v>
      </c>
      <c r="BM691" s="19">
        <v>1.0</v>
      </c>
      <c r="BN691" s="19">
        <v>0.0</v>
      </c>
      <c r="BO691" s="26">
        <v>15.0</v>
      </c>
      <c r="BP691" s="26">
        <v>6.0</v>
      </c>
      <c r="BQ691" s="19">
        <v>9.0</v>
      </c>
      <c r="BR691" s="19">
        <v>4.0</v>
      </c>
      <c r="BS691" s="19">
        <v>6.0</v>
      </c>
      <c r="BT691" s="19">
        <v>2.0</v>
      </c>
      <c r="BU691" s="19">
        <v>15.0</v>
      </c>
      <c r="BV691" s="19">
        <v>7.0</v>
      </c>
      <c r="BW691" s="13">
        <f t="shared" si="28"/>
        <v>0.6818181818</v>
      </c>
      <c r="BX691" s="14">
        <v>15.68</v>
      </c>
      <c r="BY691" s="29">
        <f t="shared" si="29"/>
        <v>56.08690915</v>
      </c>
      <c r="BZ691" s="18">
        <f t="shared" si="30"/>
        <v>1.707239967</v>
      </c>
      <c r="CA691" s="18">
        <f t="shared" si="31"/>
        <v>2.845399946</v>
      </c>
      <c r="CB691" s="14">
        <f t="shared" si="32"/>
        <v>29.59215944</v>
      </c>
      <c r="CC691" s="14">
        <f t="shared" si="33"/>
        <v>25.60859951</v>
      </c>
      <c r="CD691" s="14">
        <f t="shared" si="34"/>
        <v>59.18431887</v>
      </c>
      <c r="CE691" s="14">
        <f t="shared" si="35"/>
        <v>50.07903905</v>
      </c>
      <c r="CF691" s="14">
        <f t="shared" si="36"/>
        <v>47.38629599</v>
      </c>
      <c r="CG691" s="7">
        <v>105.433333</v>
      </c>
      <c r="CH691" s="7">
        <v>3.0</v>
      </c>
      <c r="CI691" s="7">
        <v>5.0</v>
      </c>
      <c r="CJ691" s="26">
        <v>49.0</v>
      </c>
      <c r="CK691" s="7">
        <v>40.0</v>
      </c>
      <c r="CL691" s="7">
        <v>27.0</v>
      </c>
      <c r="CM691" s="7">
        <v>18.0</v>
      </c>
      <c r="CN691" s="7">
        <v>25.0</v>
      </c>
      <c r="CO691" s="7">
        <v>25.0</v>
      </c>
      <c r="CP691" s="19">
        <v>0.0</v>
      </c>
      <c r="CQ691" s="19">
        <v>0.0</v>
      </c>
      <c r="CR691" s="26">
        <f t="shared" si="37"/>
        <v>0</v>
      </c>
      <c r="CS691" s="18">
        <f t="shared" si="38"/>
        <v>0</v>
      </c>
      <c r="CT691" s="18">
        <f t="shared" si="39"/>
        <v>0</v>
      </c>
      <c r="CU691" s="18">
        <f t="shared" si="40"/>
        <v>0</v>
      </c>
      <c r="CV691" s="30">
        <v>0.86</v>
      </c>
      <c r="CW691" s="30">
        <v>0.78</v>
      </c>
      <c r="CX691" s="30">
        <v>0.76</v>
      </c>
      <c r="CY691" s="30">
        <v>1.21</v>
      </c>
      <c r="CZ691" s="30">
        <v>1.09</v>
      </c>
      <c r="DA691" s="30">
        <v>0.67</v>
      </c>
      <c r="DB691" s="7">
        <v>0.0</v>
      </c>
      <c r="DC691" s="7">
        <v>0.0</v>
      </c>
      <c r="DD691" s="13" t="str">
        <f t="shared" si="41"/>
        <v> </v>
      </c>
      <c r="DE691" s="7">
        <v>0.0</v>
      </c>
      <c r="DF691" s="7">
        <v>0.0</v>
      </c>
      <c r="DG691" s="7">
        <v>0.0</v>
      </c>
      <c r="DH691" s="7">
        <v>0.0</v>
      </c>
      <c r="DI691" s="7">
        <v>0.0</v>
      </c>
      <c r="DJ691" s="8" t="s">
        <v>5046</v>
      </c>
      <c r="DK691" s="7" t="s">
        <v>5047</v>
      </c>
    </row>
    <row r="692" ht="12.75" customHeight="1">
      <c r="A692" s="7" t="s">
        <v>2964</v>
      </c>
      <c r="B692" s="7" t="s">
        <v>2965</v>
      </c>
      <c r="C692" s="8" t="s">
        <v>399</v>
      </c>
      <c r="D692" s="9" t="s">
        <v>159</v>
      </c>
      <c r="E692" s="7">
        <v>80.0</v>
      </c>
      <c r="F692" s="7">
        <v>13.0</v>
      </c>
      <c r="G692" s="7">
        <v>14.0</v>
      </c>
      <c r="H692" s="24">
        <f t="shared" si="1"/>
        <v>27</v>
      </c>
      <c r="I692" s="25">
        <f t="shared" si="2"/>
        <v>1.674303235</v>
      </c>
      <c r="J692" s="19">
        <v>10.0</v>
      </c>
      <c r="K692" s="19">
        <v>7.0</v>
      </c>
      <c r="L692" s="19">
        <v>6.0</v>
      </c>
      <c r="M692" s="19">
        <v>92.0</v>
      </c>
      <c r="N692" s="19">
        <v>52.0</v>
      </c>
      <c r="O692" s="19">
        <v>35.0</v>
      </c>
      <c r="P692" s="19">
        <v>107.0</v>
      </c>
      <c r="Q692" s="10">
        <f t="shared" si="3"/>
        <v>0.1413043478</v>
      </c>
      <c r="R692" s="10">
        <f t="shared" si="4"/>
        <v>0.07262569832</v>
      </c>
      <c r="S692" s="7">
        <v>58054.0</v>
      </c>
      <c r="T692" s="14">
        <f t="shared" si="5"/>
        <v>12.09458333</v>
      </c>
      <c r="U692" s="14">
        <v>961.7</v>
      </c>
      <c r="V692" s="14">
        <f t="shared" si="6"/>
        <v>12.02125</v>
      </c>
      <c r="W692" s="14">
        <v>2875.71</v>
      </c>
      <c r="X692" s="14">
        <f t="shared" si="7"/>
        <v>35.946375</v>
      </c>
      <c r="Y692" s="13">
        <f t="shared" si="8"/>
        <v>0.2506117407</v>
      </c>
      <c r="Z692" s="12">
        <f t="shared" si="9"/>
        <v>103.3030303</v>
      </c>
      <c r="AA692" s="19">
        <v>39.0</v>
      </c>
      <c r="AB692" s="19">
        <v>113.0</v>
      </c>
      <c r="AC692" s="19">
        <v>142.0</v>
      </c>
      <c r="AD692" s="19">
        <v>22.0</v>
      </c>
      <c r="AE692" s="19">
        <v>25.0</v>
      </c>
      <c r="AF692" s="10">
        <f t="shared" si="10"/>
        <v>0.303030303</v>
      </c>
      <c r="AG692" s="10">
        <f t="shared" si="11"/>
        <v>0.3939393939</v>
      </c>
      <c r="AH692" s="10">
        <f t="shared" si="12"/>
        <v>0.696969697</v>
      </c>
      <c r="AI692" s="19">
        <v>293.0</v>
      </c>
      <c r="AJ692" s="13">
        <f t="shared" si="13"/>
        <v>0.2886699507</v>
      </c>
      <c r="AK692" s="19">
        <v>339.0</v>
      </c>
      <c r="AL692" s="13">
        <f t="shared" si="14"/>
        <v>0.3339901478</v>
      </c>
      <c r="AM692" s="19">
        <v>383.0</v>
      </c>
      <c r="AN692" s="13">
        <f t="shared" si="15"/>
        <v>0.3773399015</v>
      </c>
      <c r="AO692" s="13">
        <f t="shared" si="16"/>
        <v>0.4636075949</v>
      </c>
      <c r="AP692" s="8">
        <v>4.0</v>
      </c>
      <c r="AQ692" s="14">
        <v>-6.59</v>
      </c>
      <c r="AR692" s="19">
        <v>17.3</v>
      </c>
      <c r="AS692" s="26">
        <v>9.0</v>
      </c>
      <c r="AT692" s="27">
        <v>0.379</v>
      </c>
      <c r="AU692" s="8">
        <v>8.0</v>
      </c>
      <c r="AV692" s="27">
        <v>-0.057</v>
      </c>
      <c r="AW692" s="19">
        <v>50.0</v>
      </c>
      <c r="AX692" s="19">
        <v>17.69</v>
      </c>
      <c r="AY692" s="27">
        <v>-0.728</v>
      </c>
      <c r="AZ692" s="27">
        <v>5.007</v>
      </c>
      <c r="BA692" s="19">
        <v>52.65</v>
      </c>
      <c r="BB692" s="13">
        <f t="shared" si="17"/>
        <v>0.06776180698</v>
      </c>
      <c r="BC692" s="28">
        <f t="shared" si="18"/>
        <v>0.9346405229</v>
      </c>
      <c r="BD692" s="26">
        <f t="shared" si="19"/>
        <v>1002.40233</v>
      </c>
      <c r="BE692" s="13">
        <f t="shared" si="20"/>
        <v>0.002402329857</v>
      </c>
      <c r="BF692" s="18">
        <f t="shared" si="21"/>
        <v>2.058854113</v>
      </c>
      <c r="BG692" s="18">
        <f t="shared" si="22"/>
        <v>1.871685557</v>
      </c>
      <c r="BH692" s="14">
        <f t="shared" si="23"/>
        <v>30.38369554</v>
      </c>
      <c r="BI692" s="14">
        <f t="shared" si="24"/>
        <v>28.63678902</v>
      </c>
      <c r="BJ692" s="14">
        <f t="shared" si="25"/>
        <v>60.64261204</v>
      </c>
      <c r="BK692" s="14">
        <f t="shared" si="26"/>
        <v>58.20942082</v>
      </c>
      <c r="BL692" s="14">
        <f t="shared" si="27"/>
        <v>2.433191224</v>
      </c>
      <c r="BM692" s="19">
        <v>33.0</v>
      </c>
      <c r="BN692" s="19">
        <v>30.0</v>
      </c>
      <c r="BO692" s="26">
        <v>454.0</v>
      </c>
      <c r="BP692" s="26">
        <v>429.0</v>
      </c>
      <c r="BQ692" s="19">
        <v>222.0</v>
      </c>
      <c r="BR692" s="19">
        <v>218.0</v>
      </c>
      <c r="BS692" s="19">
        <v>263.0</v>
      </c>
      <c r="BT692" s="19">
        <v>256.0</v>
      </c>
      <c r="BU692" s="19">
        <v>483.0</v>
      </c>
      <c r="BV692" s="19">
        <v>448.0</v>
      </c>
      <c r="BW692" s="13">
        <f t="shared" si="28"/>
        <v>0.5187969925</v>
      </c>
      <c r="BX692" s="14">
        <v>-2.15</v>
      </c>
      <c r="BY692" s="29">
        <f t="shared" si="29"/>
        <v>-1.847391055</v>
      </c>
      <c r="BZ692" s="18">
        <f t="shared" si="30"/>
        <v>2.468111493</v>
      </c>
      <c r="CA692" s="18">
        <f t="shared" si="31"/>
        <v>2.389509216</v>
      </c>
      <c r="CB692" s="14">
        <f t="shared" si="32"/>
        <v>31.44091074</v>
      </c>
      <c r="CC692" s="14">
        <f t="shared" si="33"/>
        <v>28.20249693</v>
      </c>
      <c r="CD692" s="14">
        <f t="shared" si="34"/>
        <v>61.79711006</v>
      </c>
      <c r="CE692" s="14">
        <f t="shared" si="35"/>
        <v>55.65041201</v>
      </c>
      <c r="CF692" s="14">
        <f t="shared" si="36"/>
        <v>-3.713506826</v>
      </c>
      <c r="CG692" s="7">
        <v>3816.683333</v>
      </c>
      <c r="CH692" s="7">
        <v>157.0</v>
      </c>
      <c r="CI692" s="7">
        <v>152.0</v>
      </c>
      <c r="CJ692" s="26">
        <v>1843.0</v>
      </c>
      <c r="CK692" s="7">
        <v>1642.0</v>
      </c>
      <c r="CL692" s="7">
        <v>877.0</v>
      </c>
      <c r="CM692" s="7">
        <v>807.0</v>
      </c>
      <c r="CN692" s="7">
        <v>1054.0</v>
      </c>
      <c r="CO692" s="7">
        <v>939.0</v>
      </c>
      <c r="CP692" s="19">
        <v>21.0</v>
      </c>
      <c r="CQ692" s="19">
        <v>18.0</v>
      </c>
      <c r="CR692" s="26">
        <f t="shared" si="37"/>
        <v>-3</v>
      </c>
      <c r="CS692" s="18">
        <f t="shared" si="38"/>
        <v>1.302235849</v>
      </c>
      <c r="CT692" s="18">
        <f t="shared" si="39"/>
        <v>1.116202157</v>
      </c>
      <c r="CU692" s="18">
        <f t="shared" si="40"/>
        <v>-0.1860336928</v>
      </c>
      <c r="CV692" s="30">
        <v>40.18</v>
      </c>
      <c r="CW692" s="30">
        <v>37.36</v>
      </c>
      <c r="CX692" s="30">
        <v>53.77</v>
      </c>
      <c r="CY692" s="30">
        <v>52.33</v>
      </c>
      <c r="CZ692" s="30">
        <v>38.26</v>
      </c>
      <c r="DA692" s="30">
        <v>39.18</v>
      </c>
      <c r="DB692" s="7">
        <v>12.0</v>
      </c>
      <c r="DC692" s="7">
        <v>17.0</v>
      </c>
      <c r="DD692" s="13">
        <f t="shared" si="41"/>
        <v>0.4137931034</v>
      </c>
      <c r="DE692" s="7">
        <v>-0.07</v>
      </c>
      <c r="DF692" s="7">
        <v>1.34</v>
      </c>
      <c r="DG692" s="7">
        <v>15.0</v>
      </c>
      <c r="DH692" s="7">
        <v>10.0</v>
      </c>
      <c r="DI692" s="7">
        <v>4.0</v>
      </c>
      <c r="DJ692" s="8" t="s">
        <v>5048</v>
      </c>
      <c r="DK692" s="7" t="s">
        <v>5049</v>
      </c>
    </row>
    <row r="693" ht="12.75" customHeight="1">
      <c r="A693" s="7" t="s">
        <v>1961</v>
      </c>
      <c r="B693" s="7" t="s">
        <v>2969</v>
      </c>
      <c r="C693" s="8" t="s">
        <v>222</v>
      </c>
      <c r="D693" s="9" t="s">
        <v>174</v>
      </c>
      <c r="E693" s="7">
        <v>51.0</v>
      </c>
      <c r="F693" s="7">
        <v>1.0</v>
      </c>
      <c r="G693" s="7">
        <v>9.0</v>
      </c>
      <c r="H693" s="24">
        <f t="shared" si="1"/>
        <v>10</v>
      </c>
      <c r="I693" s="25">
        <f t="shared" si="2"/>
        <v>0.7797777633</v>
      </c>
      <c r="J693" s="19">
        <v>0.0</v>
      </c>
      <c r="K693" s="19">
        <v>6.0</v>
      </c>
      <c r="L693" s="19">
        <v>3.0</v>
      </c>
      <c r="M693" s="19">
        <v>33.0</v>
      </c>
      <c r="N693" s="19">
        <v>13.0</v>
      </c>
      <c r="O693" s="19">
        <v>34.0</v>
      </c>
      <c r="P693" s="19">
        <v>13.0</v>
      </c>
      <c r="Q693" s="10">
        <f t="shared" si="3"/>
        <v>0.0303030303</v>
      </c>
      <c r="R693" s="10">
        <f t="shared" si="4"/>
        <v>0.0125</v>
      </c>
      <c r="S693" s="7">
        <v>46167.0</v>
      </c>
      <c r="T693" s="14">
        <f t="shared" si="5"/>
        <v>15.0872549</v>
      </c>
      <c r="U693" s="14">
        <v>752.62</v>
      </c>
      <c r="V693" s="14">
        <f t="shared" si="6"/>
        <v>14.7572549</v>
      </c>
      <c r="W693" s="14">
        <v>1729.51</v>
      </c>
      <c r="X693" s="14">
        <f t="shared" si="7"/>
        <v>33.91196078</v>
      </c>
      <c r="Y693" s="13">
        <f t="shared" si="8"/>
        <v>0.3032153836</v>
      </c>
      <c r="Z693" s="12">
        <f t="shared" si="9"/>
        <v>71.4</v>
      </c>
      <c r="AA693" s="19">
        <v>55.0</v>
      </c>
      <c r="AB693" s="19">
        <v>78.0</v>
      </c>
      <c r="AC693" s="19">
        <v>133.0</v>
      </c>
      <c r="AD693" s="19">
        <v>22.0</v>
      </c>
      <c r="AE693" s="19">
        <v>6.0</v>
      </c>
      <c r="AF693" s="10">
        <f t="shared" si="10"/>
        <v>0</v>
      </c>
      <c r="AG693" s="10">
        <f t="shared" si="11"/>
        <v>0.3</v>
      </c>
      <c r="AH693" s="10">
        <f t="shared" si="12"/>
        <v>0.3</v>
      </c>
      <c r="AI693" s="19">
        <v>207.0</v>
      </c>
      <c r="AJ693" s="13">
        <f t="shared" si="13"/>
        <v>0.3631578947</v>
      </c>
      <c r="AK693" s="19">
        <v>151.0</v>
      </c>
      <c r="AL693" s="13">
        <f t="shared" si="14"/>
        <v>0.2649122807</v>
      </c>
      <c r="AM693" s="19">
        <v>212.0</v>
      </c>
      <c r="AN693" s="13">
        <f t="shared" si="15"/>
        <v>0.3719298246</v>
      </c>
      <c r="AO693" s="13">
        <f t="shared" si="16"/>
        <v>0.5782122905</v>
      </c>
      <c r="AP693" s="8">
        <v>7.0</v>
      </c>
      <c r="AQ693" s="14">
        <v>7.64</v>
      </c>
      <c r="AR693" s="19">
        <v>17.05</v>
      </c>
      <c r="AS693" s="26">
        <v>6.0</v>
      </c>
      <c r="AT693" s="27">
        <v>-0.41500000000000004</v>
      </c>
      <c r="AU693" s="8">
        <v>6.0</v>
      </c>
      <c r="AV693" s="27">
        <v>0.47700000000000004</v>
      </c>
      <c r="AW693" s="19">
        <v>50.09</v>
      </c>
      <c r="AX693" s="19">
        <v>16.19</v>
      </c>
      <c r="AY693" s="27">
        <v>0.005</v>
      </c>
      <c r="AZ693" s="27">
        <v>2.087</v>
      </c>
      <c r="BA693" s="19">
        <v>50.84</v>
      </c>
      <c r="BB693" s="13">
        <f t="shared" si="17"/>
        <v>0.08403361345</v>
      </c>
      <c r="BC693" s="28">
        <f t="shared" si="18"/>
        <v>0.9325</v>
      </c>
      <c r="BD693" s="26">
        <f t="shared" si="19"/>
        <v>1016.533613</v>
      </c>
      <c r="BE693" s="13">
        <f t="shared" si="20"/>
        <v>0.01653361345</v>
      </c>
      <c r="BF693" s="18">
        <f t="shared" si="21"/>
        <v>2.391645186</v>
      </c>
      <c r="BG693" s="18">
        <f t="shared" si="22"/>
        <v>2.152480668</v>
      </c>
      <c r="BH693" s="14">
        <f t="shared" si="23"/>
        <v>28.46057772</v>
      </c>
      <c r="BI693" s="14">
        <f t="shared" si="24"/>
        <v>31.88860248</v>
      </c>
      <c r="BJ693" s="14">
        <f t="shared" si="25"/>
        <v>53.41340916</v>
      </c>
      <c r="BK693" s="14">
        <f t="shared" si="26"/>
        <v>53.33368765</v>
      </c>
      <c r="BL693" s="14">
        <f t="shared" si="27"/>
        <v>0.0797215062</v>
      </c>
      <c r="BM693" s="19">
        <v>30.0</v>
      </c>
      <c r="BN693" s="19">
        <v>27.0</v>
      </c>
      <c r="BO693" s="26">
        <v>327.0</v>
      </c>
      <c r="BP693" s="26">
        <v>373.0</v>
      </c>
      <c r="BQ693" s="19">
        <v>115.0</v>
      </c>
      <c r="BR693" s="19">
        <v>107.0</v>
      </c>
      <c r="BS693" s="19">
        <v>198.0</v>
      </c>
      <c r="BT693" s="19">
        <v>162.0</v>
      </c>
      <c r="BU693" s="19">
        <v>304.0</v>
      </c>
      <c r="BV693" s="19">
        <v>335.0</v>
      </c>
      <c r="BW693" s="13">
        <f t="shared" si="28"/>
        <v>0.475743349</v>
      </c>
      <c r="BX693" s="14">
        <v>-3.13</v>
      </c>
      <c r="BY693" s="29">
        <f t="shared" si="29"/>
        <v>-3.497373466</v>
      </c>
      <c r="BZ693" s="18">
        <f t="shared" si="30"/>
        <v>2.05519474</v>
      </c>
      <c r="CA693" s="18">
        <f t="shared" si="31"/>
        <v>2.05519474</v>
      </c>
      <c r="CB693" s="14">
        <f t="shared" si="32"/>
        <v>28.8694414</v>
      </c>
      <c r="CC693" s="14">
        <f t="shared" si="33"/>
        <v>29.40137416</v>
      </c>
      <c r="CD693" s="14">
        <f t="shared" si="34"/>
        <v>54.01535351</v>
      </c>
      <c r="CE693" s="14">
        <f t="shared" si="35"/>
        <v>54.42639245</v>
      </c>
      <c r="CF693" s="14">
        <f t="shared" si="36"/>
        <v>0.4907604541</v>
      </c>
      <c r="CG693" s="7">
        <v>2481.516667</v>
      </c>
      <c r="CH693" s="7">
        <v>85.0</v>
      </c>
      <c r="CI693" s="7">
        <v>85.0</v>
      </c>
      <c r="CJ693" s="26">
        <v>1109.0</v>
      </c>
      <c r="CK693" s="7">
        <v>1131.0</v>
      </c>
      <c r="CL693" s="7">
        <v>424.0</v>
      </c>
      <c r="CM693" s="7">
        <v>433.0</v>
      </c>
      <c r="CN693" s="7">
        <v>616.0</v>
      </c>
      <c r="CO693" s="7">
        <v>602.0</v>
      </c>
      <c r="CP693" s="19">
        <v>7.0</v>
      </c>
      <c r="CQ693" s="19">
        <v>3.0</v>
      </c>
      <c r="CR693" s="26">
        <f t="shared" si="37"/>
        <v>-4</v>
      </c>
      <c r="CS693" s="18">
        <f t="shared" si="38"/>
        <v>0.5458444343</v>
      </c>
      <c r="CT693" s="18">
        <f t="shared" si="39"/>
        <v>0.233933329</v>
      </c>
      <c r="CU693" s="18">
        <f t="shared" si="40"/>
        <v>-0.3119111053</v>
      </c>
      <c r="CV693" s="30">
        <v>27.8</v>
      </c>
      <c r="CW693" s="30">
        <v>30.93</v>
      </c>
      <c r="CX693" s="30">
        <v>20.3</v>
      </c>
      <c r="CY693" s="30">
        <v>25.73</v>
      </c>
      <c r="CZ693" s="30">
        <v>29.25</v>
      </c>
      <c r="DA693" s="30">
        <v>25.25</v>
      </c>
      <c r="DB693" s="7">
        <v>0.0</v>
      </c>
      <c r="DC693" s="7">
        <v>0.0</v>
      </c>
      <c r="DD693" s="13" t="str">
        <f t="shared" si="41"/>
        <v> </v>
      </c>
      <c r="DE693" s="7">
        <v>0.0</v>
      </c>
      <c r="DF693" s="7">
        <v>0.0</v>
      </c>
      <c r="DG693" s="7">
        <v>0.0</v>
      </c>
      <c r="DH693" s="7">
        <v>0.0</v>
      </c>
      <c r="DI693" s="7">
        <v>0.0</v>
      </c>
      <c r="DJ693" s="8" t="s">
        <v>5050</v>
      </c>
      <c r="DK693" s="7" t="s">
        <v>5051</v>
      </c>
    </row>
    <row r="694" ht="12.75" customHeight="1">
      <c r="A694" s="7" t="s">
        <v>2973</v>
      </c>
      <c r="B694" s="7" t="s">
        <v>2974</v>
      </c>
      <c r="C694" s="8" t="s">
        <v>312</v>
      </c>
      <c r="D694" s="9" t="s">
        <v>174</v>
      </c>
      <c r="E694" s="7">
        <v>1.0</v>
      </c>
      <c r="F694" s="7">
        <v>0.0</v>
      </c>
      <c r="G694" s="7">
        <v>0.0</v>
      </c>
      <c r="H694" s="24">
        <f t="shared" si="1"/>
        <v>0</v>
      </c>
      <c r="I694" s="25">
        <f t="shared" si="2"/>
        <v>0</v>
      </c>
      <c r="J694" s="19">
        <v>0.0</v>
      </c>
      <c r="K694" s="19">
        <v>0.0</v>
      </c>
      <c r="L694" s="19">
        <v>0.0</v>
      </c>
      <c r="M694" s="19">
        <v>1.0</v>
      </c>
      <c r="N694" s="19">
        <v>0.0</v>
      </c>
      <c r="O694" s="19">
        <v>1.0</v>
      </c>
      <c r="P694" s="19">
        <v>1.0</v>
      </c>
      <c r="Q694" s="10">
        <f t="shared" si="3"/>
        <v>0</v>
      </c>
      <c r="R694" s="10">
        <f t="shared" si="4"/>
        <v>0</v>
      </c>
      <c r="S694" s="7">
        <v>809.0</v>
      </c>
      <c r="T694" s="14">
        <f t="shared" si="5"/>
        <v>13.48333333</v>
      </c>
      <c r="U694" s="14">
        <v>12.78</v>
      </c>
      <c r="V694" s="14">
        <f t="shared" si="6"/>
        <v>12.78</v>
      </c>
      <c r="W694" s="14">
        <v>31.85</v>
      </c>
      <c r="X694" s="14">
        <f t="shared" si="7"/>
        <v>31.85</v>
      </c>
      <c r="Y694" s="13">
        <f t="shared" si="8"/>
        <v>0.2863544701</v>
      </c>
      <c r="Z694" s="12">
        <f t="shared" si="9"/>
        <v>0</v>
      </c>
      <c r="AA694" s="19">
        <v>2.0</v>
      </c>
      <c r="AB694" s="19">
        <v>3.0</v>
      </c>
      <c r="AC694" s="19">
        <v>0.0</v>
      </c>
      <c r="AD694" s="19">
        <v>1.0</v>
      </c>
      <c r="AE694" s="19">
        <v>0.0</v>
      </c>
      <c r="AF694" s="10">
        <f t="shared" si="10"/>
        <v>0</v>
      </c>
      <c r="AG694" s="10">
        <f t="shared" si="11"/>
        <v>0</v>
      </c>
      <c r="AH694" s="10">
        <f t="shared" si="12"/>
        <v>0</v>
      </c>
      <c r="AI694" s="19">
        <v>2.0</v>
      </c>
      <c r="AJ694" s="13">
        <f t="shared" si="13"/>
        <v>0.3333333333</v>
      </c>
      <c r="AK694" s="19">
        <v>2.0</v>
      </c>
      <c r="AL694" s="13">
        <f t="shared" si="14"/>
        <v>0.3333333333</v>
      </c>
      <c r="AM694" s="19">
        <v>2.0</v>
      </c>
      <c r="AN694" s="13">
        <f t="shared" si="15"/>
        <v>0.3333333333</v>
      </c>
      <c r="AO694" s="13">
        <f t="shared" si="16"/>
        <v>0.5</v>
      </c>
      <c r="AP694" s="8">
        <v>6.0</v>
      </c>
      <c r="AQ694" s="14">
        <v>-2.0</v>
      </c>
      <c r="AR694" s="19">
        <v>16.83</v>
      </c>
      <c r="AS694" s="26">
        <v>8.0</v>
      </c>
      <c r="AT694" s="27">
        <v>-3.0</v>
      </c>
      <c r="AU694" s="8">
        <v>8.0</v>
      </c>
      <c r="AV694" s="27">
        <v>-7.243</v>
      </c>
      <c r="AW694" s="19">
        <v>48.04</v>
      </c>
      <c r="AX694" s="19">
        <v>15.29</v>
      </c>
      <c r="AY694" s="27">
        <v>2.482</v>
      </c>
      <c r="AZ694" s="27">
        <v>-3.442</v>
      </c>
      <c r="BA694" s="19">
        <v>47.71</v>
      </c>
      <c r="BB694" s="13">
        <f t="shared" si="17"/>
        <v>0</v>
      </c>
      <c r="BC694" s="28">
        <f t="shared" si="18"/>
        <v>1</v>
      </c>
      <c r="BD694" s="26">
        <f t="shared" si="19"/>
        <v>1000</v>
      </c>
      <c r="BE694" s="13">
        <f t="shared" si="20"/>
        <v>0</v>
      </c>
      <c r="BF694" s="18">
        <f t="shared" si="21"/>
        <v>0</v>
      </c>
      <c r="BG694" s="18">
        <f t="shared" si="22"/>
        <v>0</v>
      </c>
      <c r="BH694" s="14">
        <f t="shared" si="23"/>
        <v>37.55868545</v>
      </c>
      <c r="BI694" s="14">
        <f t="shared" si="24"/>
        <v>37.55868545</v>
      </c>
      <c r="BJ694" s="14">
        <f t="shared" si="25"/>
        <v>56.33802817</v>
      </c>
      <c r="BK694" s="14">
        <f t="shared" si="26"/>
        <v>79.81220657</v>
      </c>
      <c r="BL694" s="14">
        <f t="shared" si="27"/>
        <v>-23.4741784</v>
      </c>
      <c r="BM694" s="19">
        <v>0.0</v>
      </c>
      <c r="BN694" s="19">
        <v>0.0</v>
      </c>
      <c r="BO694" s="26">
        <v>8.0</v>
      </c>
      <c r="BP694" s="26">
        <v>8.0</v>
      </c>
      <c r="BQ694" s="19">
        <v>1.0</v>
      </c>
      <c r="BR694" s="19">
        <v>6.0</v>
      </c>
      <c r="BS694" s="19">
        <v>3.0</v>
      </c>
      <c r="BT694" s="19">
        <v>3.0</v>
      </c>
      <c r="BU694" s="19">
        <v>10.0</v>
      </c>
      <c r="BV694" s="19">
        <v>4.0</v>
      </c>
      <c r="BW694" s="13">
        <f t="shared" si="28"/>
        <v>0.7142857143</v>
      </c>
      <c r="BX694" s="14">
        <v>17.37</v>
      </c>
      <c r="BY694" s="29">
        <f t="shared" si="29"/>
        <v>-27.3651784</v>
      </c>
      <c r="BZ694" s="18">
        <f t="shared" si="30"/>
        <v>1.333827353</v>
      </c>
      <c r="CA694" s="18">
        <f t="shared" si="31"/>
        <v>1.333827353</v>
      </c>
      <c r="CB694" s="14">
        <f t="shared" si="32"/>
        <v>36.01333854</v>
      </c>
      <c r="CC694" s="14">
        <f t="shared" si="33"/>
        <v>38.68099325</v>
      </c>
      <c r="CD694" s="14">
        <f t="shared" si="34"/>
        <v>69.35902237</v>
      </c>
      <c r="CE694" s="14">
        <f t="shared" si="35"/>
        <v>68.02519502</v>
      </c>
      <c r="CF694" s="14">
        <f t="shared" si="36"/>
        <v>-24.80800576</v>
      </c>
      <c r="CG694" s="7">
        <v>44.983333</v>
      </c>
      <c r="CH694" s="7">
        <v>1.0</v>
      </c>
      <c r="CI694" s="7">
        <v>1.0</v>
      </c>
      <c r="CJ694" s="26">
        <v>26.0</v>
      </c>
      <c r="CK694" s="7">
        <v>28.0</v>
      </c>
      <c r="CL694" s="7">
        <v>11.0</v>
      </c>
      <c r="CM694" s="7">
        <v>12.0</v>
      </c>
      <c r="CN694" s="7">
        <v>14.0</v>
      </c>
      <c r="CO694" s="7">
        <v>10.0</v>
      </c>
      <c r="CP694" s="19">
        <v>1.0</v>
      </c>
      <c r="CQ694" s="19">
        <v>1.0</v>
      </c>
      <c r="CR694" s="26">
        <f t="shared" si="37"/>
        <v>0</v>
      </c>
      <c r="CS694" s="18">
        <f t="shared" si="38"/>
        <v>4.449938195</v>
      </c>
      <c r="CT694" s="18">
        <f t="shared" si="39"/>
        <v>4.449938195</v>
      </c>
      <c r="CU694" s="18">
        <f t="shared" si="40"/>
        <v>0</v>
      </c>
      <c r="CV694" s="30">
        <v>0.56</v>
      </c>
      <c r="CW694" s="30">
        <v>0.61</v>
      </c>
      <c r="CX694" s="30">
        <v>0.18</v>
      </c>
      <c r="CY694" s="30">
        <v>0.19</v>
      </c>
      <c r="CZ694" s="30">
        <v>0.59</v>
      </c>
      <c r="DA694" s="30">
        <v>0.38</v>
      </c>
      <c r="DB694" s="7">
        <v>0.0</v>
      </c>
      <c r="DC694" s="7">
        <v>0.0</v>
      </c>
      <c r="DD694" s="13" t="str">
        <f t="shared" si="41"/>
        <v> </v>
      </c>
      <c r="DE694" s="7">
        <v>0.0</v>
      </c>
      <c r="DF694" s="7">
        <v>0.0</v>
      </c>
      <c r="DG694" s="7">
        <v>0.0</v>
      </c>
      <c r="DH694" s="7">
        <v>0.0</v>
      </c>
      <c r="DI694" s="7">
        <v>0.0</v>
      </c>
      <c r="DJ694" s="8" t="s">
        <v>5052</v>
      </c>
      <c r="DK694" s="7" t="s">
        <v>5053</v>
      </c>
    </row>
    <row r="695" ht="12.75" customHeight="1">
      <c r="A695" s="7" t="s">
        <v>272</v>
      </c>
      <c r="B695" s="7" t="s">
        <v>2975</v>
      </c>
      <c r="C695" s="8" t="s">
        <v>222</v>
      </c>
      <c r="D695" s="9" t="s">
        <v>174</v>
      </c>
      <c r="E695" s="7">
        <v>9.0</v>
      </c>
      <c r="F695" s="7">
        <v>0.0</v>
      </c>
      <c r="G695" s="7">
        <v>0.0</v>
      </c>
      <c r="H695" s="24">
        <f t="shared" si="1"/>
        <v>0</v>
      </c>
      <c r="I695" s="25">
        <f t="shared" si="2"/>
        <v>0</v>
      </c>
      <c r="J695" s="19">
        <v>0.0</v>
      </c>
      <c r="K695" s="19">
        <v>0.0</v>
      </c>
      <c r="L695" s="19">
        <v>0.0</v>
      </c>
      <c r="M695" s="19">
        <v>10.0</v>
      </c>
      <c r="N695" s="19">
        <v>5.0</v>
      </c>
      <c r="O695" s="19">
        <v>5.0</v>
      </c>
      <c r="P695" s="19">
        <v>3.0</v>
      </c>
      <c r="Q695" s="10">
        <f t="shared" si="3"/>
        <v>0</v>
      </c>
      <c r="R695" s="10">
        <f t="shared" si="4"/>
        <v>0</v>
      </c>
      <c r="S695" s="7">
        <v>6626.0</v>
      </c>
      <c r="T695" s="14">
        <f t="shared" si="5"/>
        <v>12.27037037</v>
      </c>
      <c r="U695" s="14">
        <v>102.85</v>
      </c>
      <c r="V695" s="14">
        <f t="shared" si="6"/>
        <v>11.42777778</v>
      </c>
      <c r="W695" s="14">
        <v>328.05</v>
      </c>
      <c r="X695" s="14">
        <f t="shared" si="7"/>
        <v>36.45</v>
      </c>
      <c r="Y695" s="13">
        <f t="shared" si="8"/>
        <v>0.2386864702</v>
      </c>
      <c r="Z695" s="12">
        <f t="shared" si="9"/>
        <v>0</v>
      </c>
      <c r="AA695" s="19">
        <v>3.0</v>
      </c>
      <c r="AB695" s="19">
        <v>3.0</v>
      </c>
      <c r="AC695" s="19">
        <v>16.0</v>
      </c>
      <c r="AD695" s="19">
        <v>10.0</v>
      </c>
      <c r="AE695" s="19">
        <v>4.0</v>
      </c>
      <c r="AF695" s="10">
        <f t="shared" si="10"/>
        <v>0</v>
      </c>
      <c r="AG695" s="10">
        <f t="shared" si="11"/>
        <v>0</v>
      </c>
      <c r="AH695" s="10">
        <f t="shared" si="12"/>
        <v>0</v>
      </c>
      <c r="AI695" s="19">
        <v>31.0</v>
      </c>
      <c r="AJ695" s="13">
        <f t="shared" si="13"/>
        <v>0.3039215686</v>
      </c>
      <c r="AK695" s="19">
        <v>21.0</v>
      </c>
      <c r="AL695" s="13">
        <f t="shared" si="14"/>
        <v>0.2058823529</v>
      </c>
      <c r="AM695" s="19">
        <v>50.0</v>
      </c>
      <c r="AN695" s="13">
        <f t="shared" si="15"/>
        <v>0.4901960784</v>
      </c>
      <c r="AO695" s="13">
        <f t="shared" si="16"/>
        <v>0.5961538462</v>
      </c>
      <c r="AP695" s="8">
        <v>8.0</v>
      </c>
      <c r="AQ695" s="14">
        <v>13.33</v>
      </c>
      <c r="AR695" s="19">
        <v>16.67</v>
      </c>
      <c r="AS695" s="26">
        <v>9.0</v>
      </c>
      <c r="AT695" s="27">
        <v>-1.187</v>
      </c>
      <c r="AU695" s="8">
        <v>9.0</v>
      </c>
      <c r="AV695" s="27">
        <v>-0.322</v>
      </c>
      <c r="AW695" s="19">
        <v>50.6</v>
      </c>
      <c r="AX695" s="19">
        <v>16.17</v>
      </c>
      <c r="AY695" s="27">
        <v>-0.713</v>
      </c>
      <c r="AZ695" s="27">
        <v>2.198</v>
      </c>
      <c r="BA695" s="19">
        <v>51.11</v>
      </c>
      <c r="BB695" s="13">
        <f t="shared" si="17"/>
        <v>0.02</v>
      </c>
      <c r="BC695" s="28">
        <f t="shared" si="18"/>
        <v>0.9622641509</v>
      </c>
      <c r="BD695" s="26">
        <f t="shared" si="19"/>
        <v>982.2641509</v>
      </c>
      <c r="BE695" s="13">
        <f t="shared" si="20"/>
        <v>-0.01773584906</v>
      </c>
      <c r="BF695" s="18">
        <f t="shared" si="21"/>
        <v>0.5833738454</v>
      </c>
      <c r="BG695" s="18">
        <f t="shared" si="22"/>
        <v>1.166747691</v>
      </c>
      <c r="BH695" s="14">
        <f t="shared" si="23"/>
        <v>29.16869227</v>
      </c>
      <c r="BI695" s="14">
        <f t="shared" si="24"/>
        <v>30.91881381</v>
      </c>
      <c r="BJ695" s="14">
        <f t="shared" si="25"/>
        <v>57.17063685</v>
      </c>
      <c r="BK695" s="14">
        <f t="shared" si="26"/>
        <v>46.08653379</v>
      </c>
      <c r="BL695" s="14">
        <f t="shared" si="27"/>
        <v>11.08410306</v>
      </c>
      <c r="BM695" s="19">
        <v>1.0</v>
      </c>
      <c r="BN695" s="19">
        <v>2.0</v>
      </c>
      <c r="BO695" s="26">
        <v>49.0</v>
      </c>
      <c r="BP695" s="26">
        <v>51.0</v>
      </c>
      <c r="BQ695" s="19">
        <v>18.0</v>
      </c>
      <c r="BR695" s="19">
        <v>14.0</v>
      </c>
      <c r="BS695" s="19">
        <v>30.0</v>
      </c>
      <c r="BT695" s="19">
        <v>12.0</v>
      </c>
      <c r="BU695" s="19">
        <v>48.0</v>
      </c>
      <c r="BV695" s="19">
        <v>40.0</v>
      </c>
      <c r="BW695" s="13">
        <f t="shared" si="28"/>
        <v>0.5454545455</v>
      </c>
      <c r="BX695" s="14">
        <v>-0.07</v>
      </c>
      <c r="BY695" s="29">
        <f t="shared" si="29"/>
        <v>6.166410755</v>
      </c>
      <c r="BZ695" s="18">
        <f t="shared" si="30"/>
        <v>1.111711572</v>
      </c>
      <c r="CA695" s="18">
        <f t="shared" si="31"/>
        <v>1.250675518</v>
      </c>
      <c r="CB695" s="14">
        <f t="shared" si="32"/>
        <v>30.01621244</v>
      </c>
      <c r="CC695" s="14">
        <f t="shared" si="33"/>
        <v>29.46035665</v>
      </c>
      <c r="CD695" s="14">
        <f t="shared" si="34"/>
        <v>57.94796568</v>
      </c>
      <c r="CE695" s="14">
        <f t="shared" si="35"/>
        <v>49.74909284</v>
      </c>
      <c r="CF695" s="14">
        <f t="shared" si="36"/>
        <v>2.885230221</v>
      </c>
      <c r="CG695" s="7">
        <v>431.766667</v>
      </c>
      <c r="CH695" s="7">
        <v>8.0</v>
      </c>
      <c r="CI695" s="7">
        <v>9.0</v>
      </c>
      <c r="CJ695" s="26">
        <v>208.0</v>
      </c>
      <c r="CK695" s="7">
        <v>203.0</v>
      </c>
      <c r="CL695" s="7">
        <v>73.0</v>
      </c>
      <c r="CM695" s="7">
        <v>47.0</v>
      </c>
      <c r="CN695" s="7">
        <v>128.0</v>
      </c>
      <c r="CO695" s="7">
        <v>99.0</v>
      </c>
      <c r="CP695" s="19">
        <v>1.0</v>
      </c>
      <c r="CQ695" s="19">
        <v>1.0</v>
      </c>
      <c r="CR695" s="26">
        <f t="shared" si="37"/>
        <v>0</v>
      </c>
      <c r="CS695" s="18">
        <f t="shared" si="38"/>
        <v>0.5433142167</v>
      </c>
      <c r="CT695" s="18">
        <f t="shared" si="39"/>
        <v>0.5433142167</v>
      </c>
      <c r="CU695" s="18">
        <f t="shared" si="40"/>
        <v>0</v>
      </c>
      <c r="CV695" s="30">
        <v>3.4</v>
      </c>
      <c r="CW695" s="30">
        <v>5.32</v>
      </c>
      <c r="CX695" s="30">
        <v>4.0</v>
      </c>
      <c r="CY695" s="30">
        <v>1.49</v>
      </c>
      <c r="CZ695" s="30">
        <v>5.28</v>
      </c>
      <c r="DA695" s="30">
        <v>3.92</v>
      </c>
      <c r="DB695" s="7">
        <v>0.0</v>
      </c>
      <c r="DC695" s="7">
        <v>0.0</v>
      </c>
      <c r="DD695" s="13" t="str">
        <f t="shared" si="41"/>
        <v> </v>
      </c>
      <c r="DE695" s="7">
        <v>0.0</v>
      </c>
      <c r="DF695" s="7">
        <v>0.0</v>
      </c>
      <c r="DG695" s="7">
        <v>0.0</v>
      </c>
      <c r="DH695" s="7">
        <v>0.0</v>
      </c>
      <c r="DI695" s="7">
        <v>0.0</v>
      </c>
      <c r="DJ695" s="8" t="s">
        <v>5054</v>
      </c>
      <c r="DK695" s="7" t="s">
        <v>5055</v>
      </c>
    </row>
    <row r="696" ht="12.75" customHeight="1">
      <c r="A696" s="7" t="s">
        <v>2237</v>
      </c>
      <c r="B696" s="7" t="s">
        <v>2978</v>
      </c>
      <c r="C696" s="8" t="s">
        <v>399</v>
      </c>
      <c r="D696" s="9" t="s">
        <v>174</v>
      </c>
      <c r="E696" s="7">
        <v>62.0</v>
      </c>
      <c r="F696" s="7">
        <v>2.0</v>
      </c>
      <c r="G696" s="7">
        <v>13.0</v>
      </c>
      <c r="H696" s="24">
        <f t="shared" si="1"/>
        <v>15</v>
      </c>
      <c r="I696" s="25">
        <f t="shared" si="2"/>
        <v>0.7394727833</v>
      </c>
      <c r="J696" s="19">
        <v>1.0</v>
      </c>
      <c r="K696" s="19">
        <v>4.0</v>
      </c>
      <c r="L696" s="19">
        <v>7.0</v>
      </c>
      <c r="M696" s="19">
        <v>51.0</v>
      </c>
      <c r="N696" s="19">
        <v>41.0</v>
      </c>
      <c r="O696" s="19">
        <v>49.0</v>
      </c>
      <c r="P696" s="19">
        <v>38.0</v>
      </c>
      <c r="Q696" s="10">
        <f t="shared" si="3"/>
        <v>0.03921568627</v>
      </c>
      <c r="R696" s="10">
        <f t="shared" si="4"/>
        <v>0.01418439716</v>
      </c>
      <c r="S696" s="7">
        <v>73025.0</v>
      </c>
      <c r="T696" s="14">
        <f t="shared" si="5"/>
        <v>19.63037634</v>
      </c>
      <c r="U696" s="14">
        <v>1136.46</v>
      </c>
      <c r="V696" s="14">
        <f t="shared" si="6"/>
        <v>18.33</v>
      </c>
      <c r="W696" s="14">
        <v>1883.27</v>
      </c>
      <c r="X696" s="14">
        <f t="shared" si="7"/>
        <v>30.37532258</v>
      </c>
      <c r="Y696" s="13">
        <f t="shared" si="8"/>
        <v>0.376344905</v>
      </c>
      <c r="Z696" s="12">
        <f t="shared" si="9"/>
        <v>39.15384615</v>
      </c>
      <c r="AA696" s="19">
        <v>167.0</v>
      </c>
      <c r="AB696" s="19">
        <v>37.0</v>
      </c>
      <c r="AC696" s="19">
        <v>79.0</v>
      </c>
      <c r="AD696" s="19">
        <v>39.0</v>
      </c>
      <c r="AE696" s="19">
        <v>19.0</v>
      </c>
      <c r="AF696" s="10">
        <f t="shared" si="10"/>
        <v>0.01923076923</v>
      </c>
      <c r="AG696" s="10">
        <f t="shared" si="11"/>
        <v>0.2115384615</v>
      </c>
      <c r="AH696" s="10">
        <f t="shared" si="12"/>
        <v>0.2307692308</v>
      </c>
      <c r="AI696" s="19">
        <v>354.0</v>
      </c>
      <c r="AJ696" s="13">
        <f t="shared" si="13"/>
        <v>0.3250688705</v>
      </c>
      <c r="AK696" s="19">
        <v>360.0</v>
      </c>
      <c r="AL696" s="13">
        <f t="shared" si="14"/>
        <v>0.3305785124</v>
      </c>
      <c r="AM696" s="19">
        <v>375.0</v>
      </c>
      <c r="AN696" s="13">
        <f t="shared" si="15"/>
        <v>0.3443526171</v>
      </c>
      <c r="AO696" s="13">
        <f t="shared" si="16"/>
        <v>0.4957983193</v>
      </c>
      <c r="AP696" s="8">
        <v>4.0</v>
      </c>
      <c r="AQ696" s="14">
        <v>0.1</v>
      </c>
      <c r="AR696" s="19">
        <v>17.38</v>
      </c>
      <c r="AS696" s="26">
        <v>5.0</v>
      </c>
      <c r="AT696" s="27">
        <v>0.35</v>
      </c>
      <c r="AU696" s="8">
        <v>5.0</v>
      </c>
      <c r="AV696" s="27">
        <v>0.333</v>
      </c>
      <c r="AW696" s="19">
        <v>50.29</v>
      </c>
      <c r="AX696" s="19">
        <v>16.62</v>
      </c>
      <c r="AY696" s="27">
        <v>0.29</v>
      </c>
      <c r="AZ696" s="27">
        <v>-2.219</v>
      </c>
      <c r="BA696" s="19">
        <v>48.21</v>
      </c>
      <c r="BB696" s="13">
        <f t="shared" si="17"/>
        <v>0.1021611002</v>
      </c>
      <c r="BC696" s="28">
        <f t="shared" si="18"/>
        <v>0.9032258065</v>
      </c>
      <c r="BD696" s="26">
        <f t="shared" si="19"/>
        <v>1005.386907</v>
      </c>
      <c r="BE696" s="13">
        <f t="shared" si="20"/>
        <v>0.005386906648</v>
      </c>
      <c r="BF696" s="18">
        <f t="shared" si="21"/>
        <v>2.745367193</v>
      </c>
      <c r="BG696" s="18">
        <f t="shared" si="22"/>
        <v>3.009344808</v>
      </c>
      <c r="BH696" s="14">
        <f t="shared" si="23"/>
        <v>26.87292118</v>
      </c>
      <c r="BI696" s="14">
        <f t="shared" si="24"/>
        <v>31.09656301</v>
      </c>
      <c r="BJ696" s="14">
        <f t="shared" si="25"/>
        <v>51.42283934</v>
      </c>
      <c r="BK696" s="14">
        <f t="shared" si="26"/>
        <v>63.301832</v>
      </c>
      <c r="BL696" s="14">
        <f t="shared" si="27"/>
        <v>-11.87899266</v>
      </c>
      <c r="BM696" s="19">
        <v>52.0</v>
      </c>
      <c r="BN696" s="19">
        <v>57.0</v>
      </c>
      <c r="BO696" s="26">
        <v>457.0</v>
      </c>
      <c r="BP696" s="26">
        <v>532.0</v>
      </c>
      <c r="BQ696" s="19">
        <v>215.0</v>
      </c>
      <c r="BR696" s="19">
        <v>234.0</v>
      </c>
      <c r="BS696" s="19">
        <v>250.0</v>
      </c>
      <c r="BT696" s="19">
        <v>376.0</v>
      </c>
      <c r="BU696" s="19">
        <v>514.0</v>
      </c>
      <c r="BV696" s="19">
        <v>597.0</v>
      </c>
      <c r="BW696" s="13">
        <f t="shared" si="28"/>
        <v>0.4626462646</v>
      </c>
      <c r="BX696" s="14">
        <v>-4.08</v>
      </c>
      <c r="BY696" s="29">
        <f t="shared" si="29"/>
        <v>-9.316152325</v>
      </c>
      <c r="BZ696" s="18">
        <f t="shared" si="30"/>
        <v>2.207429913</v>
      </c>
      <c r="CA696" s="18">
        <f t="shared" si="31"/>
        <v>2.565391521</v>
      </c>
      <c r="CB696" s="14">
        <f t="shared" si="32"/>
        <v>27.7817981</v>
      </c>
      <c r="CC696" s="14">
        <f t="shared" si="33"/>
        <v>28.17953322</v>
      </c>
      <c r="CD696" s="14">
        <f t="shared" si="34"/>
        <v>53.13741197</v>
      </c>
      <c r="CE696" s="14">
        <f t="shared" si="35"/>
        <v>58.34774203</v>
      </c>
      <c r="CF696" s="14">
        <f t="shared" si="36"/>
        <v>-6.668662596</v>
      </c>
      <c r="CG696" s="7">
        <v>3017.083333</v>
      </c>
      <c r="CH696" s="7">
        <v>111.0</v>
      </c>
      <c r="CI696" s="7">
        <v>129.0</v>
      </c>
      <c r="CJ696" s="26">
        <v>1286.0</v>
      </c>
      <c r="CK696" s="7">
        <v>1288.0</v>
      </c>
      <c r="CL696" s="7">
        <v>562.0</v>
      </c>
      <c r="CM696" s="7">
        <v>616.0</v>
      </c>
      <c r="CN696" s="7">
        <v>713.0</v>
      </c>
      <c r="CO696" s="7">
        <v>901.0</v>
      </c>
      <c r="CP696" s="19">
        <v>5.0</v>
      </c>
      <c r="CQ696" s="19">
        <v>1.0</v>
      </c>
      <c r="CR696" s="26">
        <f t="shared" si="37"/>
        <v>-4</v>
      </c>
      <c r="CS696" s="18">
        <f t="shared" si="38"/>
        <v>0.2464909278</v>
      </c>
      <c r="CT696" s="18">
        <f t="shared" si="39"/>
        <v>0.04929818555</v>
      </c>
      <c r="CU696" s="18">
        <f t="shared" si="40"/>
        <v>-0.1971927422</v>
      </c>
      <c r="CV696" s="30">
        <v>42.61</v>
      </c>
      <c r="CW696" s="30">
        <v>46.55</v>
      </c>
      <c r="CX696" s="30">
        <v>39.32</v>
      </c>
      <c r="CY696" s="30">
        <v>46.11</v>
      </c>
      <c r="CZ696" s="30">
        <v>47.95</v>
      </c>
      <c r="DA696" s="30">
        <v>44.92</v>
      </c>
      <c r="DB696" s="7">
        <v>0.0</v>
      </c>
      <c r="DC696" s="7">
        <v>1.0</v>
      </c>
      <c r="DD696" s="13">
        <f t="shared" si="41"/>
        <v>0</v>
      </c>
      <c r="DE696" s="7">
        <v>0.0</v>
      </c>
      <c r="DF696" s="7">
        <v>0.0</v>
      </c>
      <c r="DG696" s="7">
        <v>0.0</v>
      </c>
      <c r="DH696" s="7">
        <v>0.0</v>
      </c>
      <c r="DI696" s="7">
        <v>0.0</v>
      </c>
      <c r="DJ696" s="8" t="s">
        <v>5056</v>
      </c>
      <c r="DK696" s="7" t="s">
        <v>5057</v>
      </c>
    </row>
    <row r="697" ht="12.75" customHeight="1">
      <c r="A697" s="7" t="s">
        <v>449</v>
      </c>
      <c r="B697" s="7" t="s">
        <v>2984</v>
      </c>
      <c r="C697" s="8" t="s">
        <v>231</v>
      </c>
      <c r="D697" s="9" t="s">
        <v>247</v>
      </c>
      <c r="E697" s="7">
        <v>41.0</v>
      </c>
      <c r="F697" s="7">
        <v>4.0</v>
      </c>
      <c r="G697" s="7">
        <v>6.0</v>
      </c>
      <c r="H697" s="24">
        <f t="shared" si="1"/>
        <v>10</v>
      </c>
      <c r="I697" s="25">
        <f t="shared" si="2"/>
        <v>1.22624157</v>
      </c>
      <c r="J697" s="19">
        <v>4.0</v>
      </c>
      <c r="K697" s="19">
        <v>3.0</v>
      </c>
      <c r="L697" s="19">
        <v>1.0</v>
      </c>
      <c r="M697" s="19">
        <v>57.0</v>
      </c>
      <c r="N697" s="19">
        <v>25.0</v>
      </c>
      <c r="O697" s="19">
        <v>16.0</v>
      </c>
      <c r="P697" s="19">
        <v>74.0</v>
      </c>
      <c r="Q697" s="10">
        <f t="shared" si="3"/>
        <v>0.0701754386</v>
      </c>
      <c r="R697" s="10">
        <f t="shared" si="4"/>
        <v>0.04081632653</v>
      </c>
      <c r="S697" s="7">
        <v>29358.0</v>
      </c>
      <c r="T697" s="14">
        <f t="shared" si="5"/>
        <v>11.93414634</v>
      </c>
      <c r="U697" s="14">
        <v>475.24</v>
      </c>
      <c r="V697" s="14">
        <f t="shared" si="6"/>
        <v>11.59121951</v>
      </c>
      <c r="W697" s="14">
        <v>1501.95</v>
      </c>
      <c r="X697" s="14">
        <f t="shared" si="7"/>
        <v>36.63292683</v>
      </c>
      <c r="Y697" s="13">
        <f t="shared" si="8"/>
        <v>0.2403613209</v>
      </c>
      <c r="Z697" s="12">
        <f t="shared" si="9"/>
        <v>46.8</v>
      </c>
      <c r="AA697" s="19">
        <v>17.0</v>
      </c>
      <c r="AB697" s="19">
        <v>60.0</v>
      </c>
      <c r="AC697" s="19">
        <v>78.0</v>
      </c>
      <c r="AD697" s="19">
        <v>8.0</v>
      </c>
      <c r="AE697" s="19">
        <v>9.0</v>
      </c>
      <c r="AF697" s="10">
        <f t="shared" si="10"/>
        <v>0.2666666667</v>
      </c>
      <c r="AG697" s="10">
        <f t="shared" si="11"/>
        <v>0.2666666667</v>
      </c>
      <c r="AH697" s="10">
        <f t="shared" si="12"/>
        <v>0.5333333333</v>
      </c>
      <c r="AI697" s="19">
        <v>110.0</v>
      </c>
      <c r="AJ697" s="13">
        <f t="shared" si="13"/>
        <v>0.2606635071</v>
      </c>
      <c r="AK697" s="19">
        <v>147.0</v>
      </c>
      <c r="AL697" s="13">
        <f t="shared" si="14"/>
        <v>0.3483412322</v>
      </c>
      <c r="AM697" s="19">
        <v>165.0</v>
      </c>
      <c r="AN697" s="13">
        <f t="shared" si="15"/>
        <v>0.3909952607</v>
      </c>
      <c r="AO697" s="13">
        <f t="shared" si="16"/>
        <v>0.4280155642</v>
      </c>
      <c r="AP697" s="8">
        <v>5.0</v>
      </c>
      <c r="AQ697" s="14">
        <v>-13.85</v>
      </c>
      <c r="AR697" s="19">
        <v>17.07</v>
      </c>
      <c r="AS697" s="26">
        <v>12.0</v>
      </c>
      <c r="AT697" s="27">
        <v>0.605</v>
      </c>
      <c r="AU697" s="8">
        <v>5.0</v>
      </c>
      <c r="AV697" s="27">
        <v>-0.743</v>
      </c>
      <c r="AW697" s="19">
        <v>49.71</v>
      </c>
      <c r="AX697" s="19">
        <v>17.07</v>
      </c>
      <c r="AY697" s="27">
        <v>-5.162</v>
      </c>
      <c r="AZ697" s="27">
        <v>2.792</v>
      </c>
      <c r="BA697" s="19">
        <v>51.49</v>
      </c>
      <c r="BB697" s="13">
        <f t="shared" si="17"/>
        <v>0.0641025641</v>
      </c>
      <c r="BC697" s="28">
        <f t="shared" si="18"/>
        <v>0.9323671498</v>
      </c>
      <c r="BD697" s="26">
        <f t="shared" si="19"/>
        <v>996.4697139</v>
      </c>
      <c r="BE697" s="13">
        <f t="shared" si="20"/>
        <v>-0.003530286139</v>
      </c>
      <c r="BF697" s="18">
        <f t="shared" si="21"/>
        <v>1.893779985</v>
      </c>
      <c r="BG697" s="18">
        <f t="shared" si="22"/>
        <v>1.767527986</v>
      </c>
      <c r="BH697" s="14">
        <f t="shared" si="23"/>
        <v>29.54296776</v>
      </c>
      <c r="BI697" s="14">
        <f t="shared" si="24"/>
        <v>26.13416379</v>
      </c>
      <c r="BJ697" s="14">
        <f t="shared" si="25"/>
        <v>51.76331959</v>
      </c>
      <c r="BK697" s="14">
        <f t="shared" si="26"/>
        <v>48.73327161</v>
      </c>
      <c r="BL697" s="14">
        <f t="shared" si="27"/>
        <v>3.030047976</v>
      </c>
      <c r="BM697" s="19">
        <v>15.0</v>
      </c>
      <c r="BN697" s="19">
        <v>14.0</v>
      </c>
      <c r="BO697" s="26">
        <v>219.0</v>
      </c>
      <c r="BP697" s="26">
        <v>193.0</v>
      </c>
      <c r="BQ697" s="19">
        <v>85.0</v>
      </c>
      <c r="BR697" s="19">
        <v>81.0</v>
      </c>
      <c r="BS697" s="19">
        <v>91.0</v>
      </c>
      <c r="BT697" s="19">
        <v>98.0</v>
      </c>
      <c r="BU697" s="19">
        <v>223.0</v>
      </c>
      <c r="BV697" s="19">
        <v>174.0</v>
      </c>
      <c r="BW697" s="13">
        <f t="shared" si="28"/>
        <v>0.5617128463</v>
      </c>
      <c r="BX697" s="14">
        <v>-2.37</v>
      </c>
      <c r="BY697" s="29">
        <f t="shared" si="29"/>
        <v>1.132674435</v>
      </c>
      <c r="BZ697" s="18">
        <f t="shared" si="30"/>
        <v>2.916406475</v>
      </c>
      <c r="CA697" s="18">
        <f t="shared" si="31"/>
        <v>1.913891749</v>
      </c>
      <c r="CB697" s="14">
        <f t="shared" si="32"/>
        <v>33.56905369</v>
      </c>
      <c r="CC697" s="14">
        <f t="shared" si="33"/>
        <v>26.85524295</v>
      </c>
      <c r="CD697" s="14">
        <f t="shared" si="34"/>
        <v>60.21164201</v>
      </c>
      <c r="CE697" s="14">
        <f t="shared" si="35"/>
        <v>49.03208385</v>
      </c>
      <c r="CF697" s="14">
        <f t="shared" si="36"/>
        <v>-8.149510177</v>
      </c>
      <c r="CG697" s="7">
        <v>1975.033333</v>
      </c>
      <c r="CH697" s="7">
        <v>96.0</v>
      </c>
      <c r="CI697" s="7">
        <v>63.0</v>
      </c>
      <c r="CJ697" s="26">
        <v>1009.0</v>
      </c>
      <c r="CK697" s="7">
        <v>821.0</v>
      </c>
      <c r="CL697" s="7">
        <v>377.0</v>
      </c>
      <c r="CM697" s="7">
        <v>317.0</v>
      </c>
      <c r="CN697" s="7">
        <v>500.0</v>
      </c>
      <c r="CO697" s="7">
        <v>413.0</v>
      </c>
      <c r="CP697" s="19">
        <v>4.0</v>
      </c>
      <c r="CQ697" s="19">
        <v>11.0</v>
      </c>
      <c r="CR697" s="26">
        <f t="shared" si="37"/>
        <v>7</v>
      </c>
      <c r="CS697" s="18">
        <f t="shared" si="38"/>
        <v>0.4904966278</v>
      </c>
      <c r="CT697" s="18">
        <f t="shared" si="39"/>
        <v>1.348865727</v>
      </c>
      <c r="CU697" s="18">
        <f t="shared" si="40"/>
        <v>0.8583690987</v>
      </c>
      <c r="CV697" s="30">
        <v>20.31</v>
      </c>
      <c r="CW697" s="30">
        <v>15.87</v>
      </c>
      <c r="CX697" s="30">
        <v>17.71</v>
      </c>
      <c r="CY697" s="30">
        <v>12.27</v>
      </c>
      <c r="CZ697" s="30">
        <v>18.16</v>
      </c>
      <c r="DA697" s="30">
        <v>17.41</v>
      </c>
      <c r="DB697" s="7">
        <v>1.0</v>
      </c>
      <c r="DC697" s="7">
        <v>2.0</v>
      </c>
      <c r="DD697" s="13">
        <f t="shared" si="41"/>
        <v>0.3333333333</v>
      </c>
      <c r="DE697" s="7">
        <v>0.0</v>
      </c>
      <c r="DF697" s="7">
        <v>-0.76</v>
      </c>
      <c r="DG697" s="7">
        <v>1.0</v>
      </c>
      <c r="DH697" s="7">
        <v>0.0</v>
      </c>
      <c r="DI697" s="7">
        <v>2.0</v>
      </c>
      <c r="DJ697" s="8" t="s">
        <v>5058</v>
      </c>
      <c r="DK697" s="7" t="s">
        <v>5059</v>
      </c>
    </row>
    <row r="698" ht="12.75" customHeight="1">
      <c r="A698" s="7" t="s">
        <v>2987</v>
      </c>
      <c r="B698" s="7" t="s">
        <v>2988</v>
      </c>
      <c r="C698" s="8" t="s">
        <v>490</v>
      </c>
      <c r="D698" s="9" t="s">
        <v>255</v>
      </c>
      <c r="E698" s="7">
        <v>33.0</v>
      </c>
      <c r="F698" s="7">
        <v>0.0</v>
      </c>
      <c r="G698" s="7">
        <v>1.0</v>
      </c>
      <c r="H698" s="24">
        <f t="shared" si="1"/>
        <v>1</v>
      </c>
      <c r="I698" s="25">
        <f t="shared" si="2"/>
        <v>0.1638448935</v>
      </c>
      <c r="J698" s="19">
        <v>0.0</v>
      </c>
      <c r="K698" s="19">
        <v>1.0</v>
      </c>
      <c r="L698" s="19">
        <v>0.0</v>
      </c>
      <c r="M698" s="19">
        <v>34.0</v>
      </c>
      <c r="N698" s="19">
        <v>10.0</v>
      </c>
      <c r="O698" s="19">
        <v>8.0</v>
      </c>
      <c r="P698" s="19">
        <v>39.0</v>
      </c>
      <c r="Q698" s="10">
        <f t="shared" si="3"/>
        <v>0</v>
      </c>
      <c r="R698" s="10">
        <f t="shared" si="4"/>
        <v>0</v>
      </c>
      <c r="S698" s="7">
        <v>21972.0</v>
      </c>
      <c r="T698" s="14">
        <f t="shared" si="5"/>
        <v>11.0969697</v>
      </c>
      <c r="U698" s="14">
        <v>370.66</v>
      </c>
      <c r="V698" s="14">
        <f t="shared" si="6"/>
        <v>11.23212121</v>
      </c>
      <c r="W698" s="14">
        <v>1241.33</v>
      </c>
      <c r="X698" s="14">
        <f t="shared" si="7"/>
        <v>37.61606061</v>
      </c>
      <c r="Y698" s="13">
        <f t="shared" si="8"/>
        <v>0.2299393917</v>
      </c>
      <c r="Z698" s="12">
        <f t="shared" si="9"/>
        <v>25.6</v>
      </c>
      <c r="AA698" s="19">
        <v>8.0</v>
      </c>
      <c r="AB698" s="19">
        <v>60.0</v>
      </c>
      <c r="AC698" s="19">
        <v>40.0</v>
      </c>
      <c r="AD698" s="19">
        <v>8.0</v>
      </c>
      <c r="AE698" s="19">
        <v>10.0</v>
      </c>
      <c r="AF698" s="10">
        <f t="shared" si="10"/>
        <v>0</v>
      </c>
      <c r="AG698" s="10">
        <f t="shared" si="11"/>
        <v>0.2</v>
      </c>
      <c r="AH698" s="10">
        <f t="shared" si="12"/>
        <v>0.2</v>
      </c>
      <c r="AI698" s="19">
        <v>76.0</v>
      </c>
      <c r="AJ698" s="13">
        <f t="shared" si="13"/>
        <v>0.2289156627</v>
      </c>
      <c r="AK698" s="19">
        <v>110.0</v>
      </c>
      <c r="AL698" s="13">
        <f t="shared" si="14"/>
        <v>0.3313253012</v>
      </c>
      <c r="AM698" s="19">
        <v>146.0</v>
      </c>
      <c r="AN698" s="13">
        <f t="shared" si="15"/>
        <v>0.4397590361</v>
      </c>
      <c r="AO698" s="13">
        <f t="shared" si="16"/>
        <v>0.4086021505</v>
      </c>
      <c r="AP698" s="8">
        <v>5.0</v>
      </c>
      <c r="AQ698" s="14">
        <v>-5.52</v>
      </c>
      <c r="AR698" s="19">
        <v>16.76</v>
      </c>
      <c r="AS698" s="26">
        <v>14.0</v>
      </c>
      <c r="AT698" s="27">
        <v>-1.021</v>
      </c>
      <c r="AU698" s="8">
        <v>13.0</v>
      </c>
      <c r="AV698" s="27">
        <v>0.192</v>
      </c>
      <c r="AW698" s="19">
        <v>50.2</v>
      </c>
      <c r="AX698" s="19">
        <v>16.7</v>
      </c>
      <c r="AY698" s="27">
        <v>-0.577</v>
      </c>
      <c r="AZ698" s="27">
        <v>-7.71</v>
      </c>
      <c r="BA698" s="19">
        <v>47.04</v>
      </c>
      <c r="BB698" s="13">
        <f t="shared" si="17"/>
        <v>0.0390625</v>
      </c>
      <c r="BC698" s="28">
        <f t="shared" si="18"/>
        <v>0.9202453988</v>
      </c>
      <c r="BD698" s="26">
        <f t="shared" si="19"/>
        <v>959.3078988</v>
      </c>
      <c r="BE698" s="13">
        <f t="shared" si="20"/>
        <v>-0.04069210123</v>
      </c>
      <c r="BF698" s="18">
        <f t="shared" si="21"/>
        <v>0.8093670749</v>
      </c>
      <c r="BG698" s="18">
        <f t="shared" si="22"/>
        <v>2.104354395</v>
      </c>
      <c r="BH698" s="14">
        <f t="shared" si="23"/>
        <v>20.71979712</v>
      </c>
      <c r="BI698" s="14">
        <f t="shared" si="24"/>
        <v>26.38536664</v>
      </c>
      <c r="BJ698" s="14">
        <f t="shared" si="25"/>
        <v>39.9827335</v>
      </c>
      <c r="BK698" s="14">
        <f t="shared" si="26"/>
        <v>45.00080937</v>
      </c>
      <c r="BL698" s="14">
        <f t="shared" si="27"/>
        <v>-5.018075865</v>
      </c>
      <c r="BM698" s="19">
        <v>5.0</v>
      </c>
      <c r="BN698" s="19">
        <v>13.0</v>
      </c>
      <c r="BO698" s="26">
        <v>123.0</v>
      </c>
      <c r="BP698" s="26">
        <v>150.0</v>
      </c>
      <c r="BQ698" s="19">
        <v>60.0</v>
      </c>
      <c r="BR698" s="19">
        <v>57.0</v>
      </c>
      <c r="BS698" s="19">
        <v>59.0</v>
      </c>
      <c r="BT698" s="19">
        <v>58.0</v>
      </c>
      <c r="BU698" s="19">
        <v>134.0</v>
      </c>
      <c r="BV698" s="19">
        <v>138.0</v>
      </c>
      <c r="BW698" s="13">
        <f t="shared" si="28"/>
        <v>0.4926470588</v>
      </c>
      <c r="BX698" s="14">
        <v>4.6</v>
      </c>
      <c r="BY698" s="29">
        <f t="shared" si="29"/>
        <v>4.987472522</v>
      </c>
      <c r="BZ698" s="18">
        <f t="shared" si="30"/>
        <v>1.828055049</v>
      </c>
      <c r="CA698" s="18">
        <f t="shared" si="31"/>
        <v>2.275741999</v>
      </c>
      <c r="CB698" s="14">
        <f t="shared" si="32"/>
        <v>22.75741999</v>
      </c>
      <c r="CC698" s="14">
        <f t="shared" si="33"/>
        <v>27.04775327</v>
      </c>
      <c r="CD698" s="14">
        <f t="shared" si="34"/>
        <v>41.33642844</v>
      </c>
      <c r="CE698" s="14">
        <f t="shared" si="35"/>
        <v>49.24556457</v>
      </c>
      <c r="CF698" s="14">
        <f t="shared" si="36"/>
        <v>2.891060264</v>
      </c>
      <c r="CG698" s="7">
        <v>1608.266667</v>
      </c>
      <c r="CH698" s="7">
        <v>49.0</v>
      </c>
      <c r="CI698" s="7">
        <v>61.0</v>
      </c>
      <c r="CJ698" s="26">
        <v>561.0</v>
      </c>
      <c r="CK698" s="7">
        <v>664.0</v>
      </c>
      <c r="CL698" s="7">
        <v>248.0</v>
      </c>
      <c r="CM698" s="7">
        <v>283.0</v>
      </c>
      <c r="CN698" s="7">
        <v>250.0</v>
      </c>
      <c r="CO698" s="7">
        <v>312.0</v>
      </c>
      <c r="CP698" s="19">
        <v>4.0</v>
      </c>
      <c r="CQ698" s="19">
        <v>2.0</v>
      </c>
      <c r="CR698" s="26">
        <f t="shared" si="37"/>
        <v>-2</v>
      </c>
      <c r="CS698" s="18">
        <f t="shared" si="38"/>
        <v>0.655379574</v>
      </c>
      <c r="CT698" s="18">
        <f t="shared" si="39"/>
        <v>0.327689787</v>
      </c>
      <c r="CU698" s="18">
        <f t="shared" si="40"/>
        <v>-0.327689787</v>
      </c>
      <c r="CV698" s="30">
        <v>10.92</v>
      </c>
      <c r="CW698" s="30">
        <v>11.24</v>
      </c>
      <c r="CX698" s="30">
        <v>9.23</v>
      </c>
      <c r="CY698" s="30">
        <v>14.34</v>
      </c>
      <c r="CZ698" s="30">
        <v>9.91</v>
      </c>
      <c r="DA698" s="30">
        <v>15.27</v>
      </c>
      <c r="DB698" s="7">
        <v>2.0</v>
      </c>
      <c r="DC698" s="7">
        <v>3.0</v>
      </c>
      <c r="DD698" s="13">
        <f t="shared" si="41"/>
        <v>0.4</v>
      </c>
      <c r="DE698" s="7">
        <v>-0.01</v>
      </c>
      <c r="DF698" s="7">
        <v>0.51</v>
      </c>
      <c r="DG698" s="7">
        <v>3.0</v>
      </c>
      <c r="DH698" s="7">
        <v>1.0</v>
      </c>
      <c r="DI698" s="7">
        <v>1.0</v>
      </c>
      <c r="DJ698" s="8" t="s">
        <v>5060</v>
      </c>
      <c r="DK698" s="7" t="s">
        <v>5061</v>
      </c>
    </row>
    <row r="699" ht="12.75" customHeight="1">
      <c r="A699" s="7" t="s">
        <v>1297</v>
      </c>
      <c r="B699" s="7" t="s">
        <v>732</v>
      </c>
      <c r="C699" s="8" t="s">
        <v>542</v>
      </c>
      <c r="D699" s="9" t="s">
        <v>183</v>
      </c>
      <c r="E699" s="7">
        <v>81.0</v>
      </c>
      <c r="F699" s="7">
        <v>16.0</v>
      </c>
      <c r="G699" s="7">
        <v>24.0</v>
      </c>
      <c r="H699" s="24">
        <f t="shared" si="1"/>
        <v>40</v>
      </c>
      <c r="I699" s="25">
        <f t="shared" si="2"/>
        <v>2.075974915</v>
      </c>
      <c r="J699" s="19">
        <v>12.0</v>
      </c>
      <c r="K699" s="19">
        <v>16.0</v>
      </c>
      <c r="L699" s="19">
        <v>4.0</v>
      </c>
      <c r="M699" s="19">
        <v>117.0</v>
      </c>
      <c r="N699" s="19">
        <v>48.0</v>
      </c>
      <c r="O699" s="19">
        <v>55.0</v>
      </c>
      <c r="P699" s="19">
        <v>130.0</v>
      </c>
      <c r="Q699" s="10">
        <f t="shared" si="3"/>
        <v>0.1367521368</v>
      </c>
      <c r="R699" s="10">
        <f t="shared" si="4"/>
        <v>0.07272727273</v>
      </c>
      <c r="S699" s="7">
        <v>69365.0</v>
      </c>
      <c r="T699" s="14">
        <f t="shared" si="5"/>
        <v>14.27263374</v>
      </c>
      <c r="U699" s="14">
        <v>1064.8</v>
      </c>
      <c r="V699" s="14">
        <f t="shared" si="6"/>
        <v>13.14567901</v>
      </c>
      <c r="W699" s="14">
        <v>2844.73</v>
      </c>
      <c r="X699" s="14">
        <f t="shared" si="7"/>
        <v>35.12012346</v>
      </c>
      <c r="Y699" s="13">
        <f t="shared" si="8"/>
        <v>0.2723601047</v>
      </c>
      <c r="Z699" s="12">
        <f t="shared" si="9"/>
        <v>167.3043478</v>
      </c>
      <c r="AA699" s="19">
        <v>21.0</v>
      </c>
      <c r="AB699" s="19">
        <v>94.0</v>
      </c>
      <c r="AC699" s="19">
        <v>95.0</v>
      </c>
      <c r="AD699" s="19">
        <v>36.0</v>
      </c>
      <c r="AE699" s="19">
        <v>47.0</v>
      </c>
      <c r="AF699" s="10">
        <f t="shared" si="10"/>
        <v>0.2608695652</v>
      </c>
      <c r="AG699" s="10">
        <f t="shared" si="11"/>
        <v>0.4347826087</v>
      </c>
      <c r="AH699" s="10">
        <f t="shared" si="12"/>
        <v>0.6956521739</v>
      </c>
      <c r="AI699" s="19">
        <v>456.0</v>
      </c>
      <c r="AJ699" s="13">
        <f t="shared" si="13"/>
        <v>0.4028268551</v>
      </c>
      <c r="AK699" s="19">
        <v>286.0</v>
      </c>
      <c r="AL699" s="13">
        <f t="shared" si="14"/>
        <v>0.2526501767</v>
      </c>
      <c r="AM699" s="19">
        <v>390.0</v>
      </c>
      <c r="AN699" s="13">
        <f t="shared" si="15"/>
        <v>0.3445229682</v>
      </c>
      <c r="AO699" s="13">
        <f t="shared" si="16"/>
        <v>0.6145552561</v>
      </c>
      <c r="AP699" s="8">
        <v>14.0</v>
      </c>
      <c r="AQ699" s="14">
        <v>17.07</v>
      </c>
      <c r="AR699" s="19">
        <v>17.68</v>
      </c>
      <c r="AS699" s="26">
        <v>4.0</v>
      </c>
      <c r="AT699" s="27">
        <v>0.482</v>
      </c>
      <c r="AU699" s="8">
        <v>6.0</v>
      </c>
      <c r="AV699" s="27">
        <v>0.404</v>
      </c>
      <c r="AW699" s="19">
        <v>50.06</v>
      </c>
      <c r="AX699" s="19">
        <v>18.4</v>
      </c>
      <c r="AY699" s="27">
        <v>2.128</v>
      </c>
      <c r="AZ699" s="27">
        <v>-4.392</v>
      </c>
      <c r="BA699" s="19">
        <v>48.78</v>
      </c>
      <c r="BB699" s="13">
        <f t="shared" si="17"/>
        <v>0.09563409563</v>
      </c>
      <c r="BC699" s="28">
        <f t="shared" si="18"/>
        <v>0.9223300971</v>
      </c>
      <c r="BD699" s="26">
        <f t="shared" si="19"/>
        <v>1017.964193</v>
      </c>
      <c r="BE699" s="13">
        <f t="shared" si="20"/>
        <v>0.01796419272</v>
      </c>
      <c r="BF699" s="18">
        <f t="shared" si="21"/>
        <v>2.592036063</v>
      </c>
      <c r="BG699" s="18">
        <f t="shared" si="22"/>
        <v>2.704733283</v>
      </c>
      <c r="BH699" s="14">
        <f t="shared" si="23"/>
        <v>27.10368144</v>
      </c>
      <c r="BI699" s="14">
        <f t="shared" si="24"/>
        <v>34.82344102</v>
      </c>
      <c r="BJ699" s="14">
        <f t="shared" si="25"/>
        <v>51.78437265</v>
      </c>
      <c r="BK699" s="14">
        <f t="shared" si="26"/>
        <v>60.4620586</v>
      </c>
      <c r="BL699" s="14">
        <f t="shared" si="27"/>
        <v>-8.67768595</v>
      </c>
      <c r="BM699" s="19">
        <v>46.0</v>
      </c>
      <c r="BN699" s="19">
        <v>48.0</v>
      </c>
      <c r="BO699" s="26">
        <v>435.0</v>
      </c>
      <c r="BP699" s="26">
        <v>570.0</v>
      </c>
      <c r="BQ699" s="19">
        <v>185.0</v>
      </c>
      <c r="BR699" s="19">
        <v>200.0</v>
      </c>
      <c r="BS699" s="19">
        <v>253.0</v>
      </c>
      <c r="BT699" s="19">
        <v>255.0</v>
      </c>
      <c r="BU699" s="19">
        <v>436.0</v>
      </c>
      <c r="BV699" s="19">
        <v>557.0</v>
      </c>
      <c r="BW699" s="13">
        <f t="shared" si="28"/>
        <v>0.4390735146</v>
      </c>
      <c r="BX699" s="14">
        <v>-3.28</v>
      </c>
      <c r="BY699" s="29">
        <f t="shared" si="29"/>
        <v>-6.721012096</v>
      </c>
      <c r="BZ699" s="18">
        <f t="shared" si="30"/>
        <v>2.264325323</v>
      </c>
      <c r="CA699" s="18">
        <f t="shared" si="31"/>
        <v>2.233518176</v>
      </c>
      <c r="CB699" s="14">
        <f t="shared" si="32"/>
        <v>27.58780037</v>
      </c>
      <c r="CC699" s="14">
        <f t="shared" si="33"/>
        <v>31.79297597</v>
      </c>
      <c r="CD699" s="14">
        <f t="shared" si="34"/>
        <v>52.83425755</v>
      </c>
      <c r="CE699" s="14">
        <f t="shared" si="35"/>
        <v>58.04066543</v>
      </c>
      <c r="CF699" s="14">
        <f t="shared" si="36"/>
        <v>-3.471278064</v>
      </c>
      <c r="CG699" s="7">
        <v>3895.2</v>
      </c>
      <c r="CH699" s="7">
        <v>147.0</v>
      </c>
      <c r="CI699" s="7">
        <v>145.0</v>
      </c>
      <c r="CJ699" s="26">
        <v>1644.0</v>
      </c>
      <c r="CK699" s="7">
        <v>1919.0</v>
      </c>
      <c r="CL699" s="7">
        <v>699.0</v>
      </c>
      <c r="CM699" s="7">
        <v>759.0</v>
      </c>
      <c r="CN699" s="7">
        <v>940.0</v>
      </c>
      <c r="CO699" s="7">
        <v>945.0</v>
      </c>
      <c r="CP699" s="19">
        <v>7.0</v>
      </c>
      <c r="CQ699" s="19">
        <v>18.0</v>
      </c>
      <c r="CR699" s="26">
        <f t="shared" si="37"/>
        <v>11</v>
      </c>
      <c r="CS699" s="18">
        <f t="shared" si="38"/>
        <v>0.3632956102</v>
      </c>
      <c r="CT699" s="18">
        <f t="shared" si="39"/>
        <v>0.9341887119</v>
      </c>
      <c r="CU699" s="18">
        <f t="shared" si="40"/>
        <v>0.5708931017</v>
      </c>
      <c r="CV699" s="30">
        <v>37.03</v>
      </c>
      <c r="CW699" s="30">
        <v>45.02</v>
      </c>
      <c r="CX699" s="30">
        <v>45.58</v>
      </c>
      <c r="CY699" s="30">
        <v>49.62</v>
      </c>
      <c r="CZ699" s="30">
        <v>43.53</v>
      </c>
      <c r="DA699" s="30">
        <v>46.78</v>
      </c>
      <c r="DB699" s="7">
        <v>3.0</v>
      </c>
      <c r="DC699" s="7">
        <v>8.0</v>
      </c>
      <c r="DD699" s="13">
        <f t="shared" si="41"/>
        <v>0.2727272727</v>
      </c>
      <c r="DE699" s="7">
        <v>-0.04</v>
      </c>
      <c r="DF699" s="7">
        <v>-1.45</v>
      </c>
      <c r="DG699" s="7">
        <v>6.0</v>
      </c>
      <c r="DH699" s="7">
        <v>1.0</v>
      </c>
      <c r="DI699" s="7">
        <v>0.0</v>
      </c>
      <c r="DJ699" s="8" t="s">
        <v>5062</v>
      </c>
      <c r="DK699" s="7" t="s">
        <v>5063</v>
      </c>
    </row>
    <row r="700" ht="12.75" customHeight="1">
      <c r="A700" s="7" t="s">
        <v>1115</v>
      </c>
      <c r="B700" s="7" t="s">
        <v>732</v>
      </c>
      <c r="C700" s="8" t="s">
        <v>685</v>
      </c>
      <c r="D700" s="9" t="s">
        <v>150</v>
      </c>
      <c r="E700" s="7">
        <v>6.0</v>
      </c>
      <c r="F700" s="7">
        <v>1.0</v>
      </c>
      <c r="G700" s="7">
        <v>0.0</v>
      </c>
      <c r="H700" s="24">
        <f t="shared" si="1"/>
        <v>1</v>
      </c>
      <c r="I700" s="25">
        <f t="shared" si="2"/>
        <v>0.8845208845</v>
      </c>
      <c r="J700" s="19">
        <v>1.0</v>
      </c>
      <c r="K700" s="19">
        <v>0.0</v>
      </c>
      <c r="L700" s="19">
        <v>0.0</v>
      </c>
      <c r="M700" s="19">
        <v>3.0</v>
      </c>
      <c r="N700" s="19">
        <v>0.0</v>
      </c>
      <c r="O700" s="19">
        <v>4.0</v>
      </c>
      <c r="P700" s="19">
        <v>4.0</v>
      </c>
      <c r="Q700" s="10">
        <f t="shared" si="3"/>
        <v>0.3333333333</v>
      </c>
      <c r="R700" s="10">
        <f t="shared" si="4"/>
        <v>0.1428571429</v>
      </c>
      <c r="S700" s="7">
        <v>4070.0</v>
      </c>
      <c r="T700" s="14">
        <f t="shared" si="5"/>
        <v>11.30555556</v>
      </c>
      <c r="U700" s="14">
        <v>65.77</v>
      </c>
      <c r="V700" s="14">
        <f t="shared" si="6"/>
        <v>10.96166667</v>
      </c>
      <c r="W700" s="14">
        <v>237.31</v>
      </c>
      <c r="X700" s="14">
        <f t="shared" si="7"/>
        <v>39.55166667</v>
      </c>
      <c r="Y700" s="13">
        <f t="shared" si="8"/>
        <v>0.2170054111</v>
      </c>
      <c r="Z700" s="12">
        <f t="shared" si="9"/>
        <v>0</v>
      </c>
      <c r="AA700" s="19">
        <v>0.0</v>
      </c>
      <c r="AB700" s="19">
        <v>2.0</v>
      </c>
      <c r="AC700" s="19">
        <v>8.0</v>
      </c>
      <c r="AD700" s="19">
        <v>1.0</v>
      </c>
      <c r="AE700" s="19">
        <v>4.0</v>
      </c>
      <c r="AF700" s="10">
        <f t="shared" si="10"/>
        <v>0.3333333333</v>
      </c>
      <c r="AG700" s="10">
        <f t="shared" si="11"/>
        <v>0</v>
      </c>
      <c r="AH700" s="10">
        <f t="shared" si="12"/>
        <v>0.3333333333</v>
      </c>
      <c r="AI700" s="19">
        <v>20.0</v>
      </c>
      <c r="AJ700" s="13">
        <f t="shared" si="13"/>
        <v>0.3174603175</v>
      </c>
      <c r="AK700" s="19">
        <v>20.0</v>
      </c>
      <c r="AL700" s="13">
        <f t="shared" si="14"/>
        <v>0.3174603175</v>
      </c>
      <c r="AM700" s="19">
        <v>23.0</v>
      </c>
      <c r="AN700" s="13">
        <f t="shared" si="15"/>
        <v>0.3650793651</v>
      </c>
      <c r="AO700" s="13">
        <f t="shared" si="16"/>
        <v>0.5</v>
      </c>
      <c r="AP700" s="8">
        <v>8.0</v>
      </c>
      <c r="AQ700" s="14">
        <v>7.78</v>
      </c>
      <c r="AR700" s="19">
        <v>16.83</v>
      </c>
      <c r="AS700" s="26">
        <v>12.0</v>
      </c>
      <c r="AT700" s="27">
        <v>0.671</v>
      </c>
      <c r="AU700" s="8">
        <v>6.0</v>
      </c>
      <c r="AV700" s="27">
        <v>-1.992</v>
      </c>
      <c r="AW700" s="19">
        <v>48.66</v>
      </c>
      <c r="AX700" s="19">
        <v>16.91</v>
      </c>
      <c r="AY700" s="27">
        <v>-2.033</v>
      </c>
      <c r="AZ700" s="27">
        <v>0.24</v>
      </c>
      <c r="BA700" s="19">
        <v>49.85</v>
      </c>
      <c r="BB700" s="13">
        <f t="shared" si="17"/>
        <v>0.08571428571</v>
      </c>
      <c r="BC700" s="28">
        <f t="shared" si="18"/>
        <v>0.92</v>
      </c>
      <c r="BD700" s="26">
        <f t="shared" si="19"/>
        <v>1005.714286</v>
      </c>
      <c r="BE700" s="13">
        <f t="shared" si="20"/>
        <v>0.005714285714</v>
      </c>
      <c r="BF700" s="18">
        <f t="shared" si="21"/>
        <v>2.736810096</v>
      </c>
      <c r="BG700" s="18">
        <f t="shared" si="22"/>
        <v>1.824540064</v>
      </c>
      <c r="BH700" s="14">
        <f t="shared" si="23"/>
        <v>31.92945112</v>
      </c>
      <c r="BI700" s="14">
        <f t="shared" si="24"/>
        <v>22.8067508</v>
      </c>
      <c r="BJ700" s="14">
        <f t="shared" si="25"/>
        <v>51.08712179</v>
      </c>
      <c r="BK700" s="14">
        <f t="shared" si="26"/>
        <v>39.22761137</v>
      </c>
      <c r="BL700" s="14">
        <f t="shared" si="27"/>
        <v>11.85951042</v>
      </c>
      <c r="BM700" s="19">
        <v>3.0</v>
      </c>
      <c r="BN700" s="19">
        <v>2.0</v>
      </c>
      <c r="BO700" s="26">
        <v>32.0</v>
      </c>
      <c r="BP700" s="26">
        <v>23.0</v>
      </c>
      <c r="BQ700" s="19">
        <v>9.0</v>
      </c>
      <c r="BR700" s="19">
        <v>11.0</v>
      </c>
      <c r="BS700" s="19">
        <v>12.0</v>
      </c>
      <c r="BT700" s="19">
        <v>7.0</v>
      </c>
      <c r="BU700" s="19">
        <v>18.0</v>
      </c>
      <c r="BV700" s="19">
        <v>19.0</v>
      </c>
      <c r="BW700" s="13">
        <f t="shared" si="28"/>
        <v>0.4864864865</v>
      </c>
      <c r="BX700" s="14">
        <v>6.68</v>
      </c>
      <c r="BY700" s="29">
        <f t="shared" si="29"/>
        <v>9.537510415</v>
      </c>
      <c r="BZ700" s="18">
        <f t="shared" si="30"/>
        <v>2.174509909</v>
      </c>
      <c r="CA700" s="18">
        <f t="shared" si="31"/>
        <v>2.569875347</v>
      </c>
      <c r="CB700" s="14">
        <f t="shared" si="32"/>
        <v>24.51265716</v>
      </c>
      <c r="CC700" s="14">
        <f t="shared" si="33"/>
        <v>28.86167698</v>
      </c>
      <c r="CD700" s="14">
        <f t="shared" si="34"/>
        <v>43.29251547</v>
      </c>
      <c r="CE700" s="14">
        <f t="shared" si="35"/>
        <v>53.17665142</v>
      </c>
      <c r="CF700" s="14">
        <f t="shared" si="36"/>
        <v>21.74364637</v>
      </c>
      <c r="CG700" s="7">
        <v>303.516667</v>
      </c>
      <c r="CH700" s="7">
        <v>11.0</v>
      </c>
      <c r="CI700" s="7">
        <v>13.0</v>
      </c>
      <c r="CJ700" s="26">
        <v>113.0</v>
      </c>
      <c r="CK700" s="7">
        <v>133.0</v>
      </c>
      <c r="CL700" s="7">
        <v>44.0</v>
      </c>
      <c r="CM700" s="7">
        <v>60.0</v>
      </c>
      <c r="CN700" s="7">
        <v>51.0</v>
      </c>
      <c r="CO700" s="7">
        <v>63.0</v>
      </c>
      <c r="CP700" s="19">
        <v>1.0</v>
      </c>
      <c r="CQ700" s="19">
        <v>0.0</v>
      </c>
      <c r="CR700" s="26">
        <f t="shared" si="37"/>
        <v>-1</v>
      </c>
      <c r="CS700" s="18">
        <f t="shared" si="38"/>
        <v>0.8845208845</v>
      </c>
      <c r="CT700" s="18">
        <f t="shared" si="39"/>
        <v>0</v>
      </c>
      <c r="CU700" s="18">
        <f t="shared" si="40"/>
        <v>-0.8845208845</v>
      </c>
      <c r="CV700" s="30">
        <v>2.3</v>
      </c>
      <c r="CW700" s="30">
        <v>1.66</v>
      </c>
      <c r="CX700" s="30">
        <v>2.42</v>
      </c>
      <c r="CY700" s="30">
        <v>3.62</v>
      </c>
      <c r="CZ700" s="30">
        <v>1.6800000000000002</v>
      </c>
      <c r="DA700" s="30">
        <v>2.51</v>
      </c>
      <c r="DB700" s="7">
        <v>33.0</v>
      </c>
      <c r="DC700" s="7">
        <v>21.0</v>
      </c>
      <c r="DD700" s="13">
        <f t="shared" si="41"/>
        <v>0.6111111111</v>
      </c>
      <c r="DE700" s="7">
        <v>-0.02</v>
      </c>
      <c r="DF700" s="7">
        <v>4.28</v>
      </c>
      <c r="DG700" s="7">
        <v>19.0</v>
      </c>
      <c r="DH700" s="7">
        <v>19.0</v>
      </c>
      <c r="DI700" s="7">
        <v>16.0</v>
      </c>
      <c r="DJ700" s="8" t="s">
        <v>5064</v>
      </c>
      <c r="DK700" s="7" t="s">
        <v>5065</v>
      </c>
    </row>
    <row r="701" ht="12.75" customHeight="1">
      <c r="A701" s="7" t="s">
        <v>2996</v>
      </c>
      <c r="B701" s="7" t="s">
        <v>2997</v>
      </c>
      <c r="C701" s="8" t="s">
        <v>182</v>
      </c>
      <c r="D701" s="9" t="s">
        <v>159</v>
      </c>
      <c r="E701" s="7">
        <v>32.0</v>
      </c>
      <c r="F701" s="7">
        <v>2.0</v>
      </c>
      <c r="G701" s="7">
        <v>7.0</v>
      </c>
      <c r="H701" s="24">
        <f t="shared" si="1"/>
        <v>9</v>
      </c>
      <c r="I701" s="25">
        <f t="shared" si="2"/>
        <v>1.781590234</v>
      </c>
      <c r="J701" s="19">
        <v>2.0</v>
      </c>
      <c r="K701" s="19">
        <v>6.0</v>
      </c>
      <c r="L701" s="19">
        <v>1.0</v>
      </c>
      <c r="M701" s="19">
        <v>30.0</v>
      </c>
      <c r="N701" s="19">
        <v>11.0</v>
      </c>
      <c r="O701" s="19">
        <v>12.0</v>
      </c>
      <c r="P701" s="19">
        <v>35.0</v>
      </c>
      <c r="Q701" s="10">
        <f t="shared" si="3"/>
        <v>0.06666666667</v>
      </c>
      <c r="R701" s="10">
        <f t="shared" si="4"/>
        <v>0.03773584906</v>
      </c>
      <c r="S701" s="7">
        <v>18186.0</v>
      </c>
      <c r="T701" s="14">
        <f t="shared" si="5"/>
        <v>9.471875</v>
      </c>
      <c r="U701" s="14">
        <v>301.52</v>
      </c>
      <c r="V701" s="14">
        <f t="shared" si="6"/>
        <v>9.4225</v>
      </c>
      <c r="W701" s="14">
        <v>1238.11</v>
      </c>
      <c r="X701" s="14">
        <f t="shared" si="7"/>
        <v>38.6909375</v>
      </c>
      <c r="Y701" s="13">
        <f t="shared" si="8"/>
        <v>0.1958392601</v>
      </c>
      <c r="Z701" s="12">
        <f t="shared" si="9"/>
        <v>52.61538462</v>
      </c>
      <c r="AA701" s="19">
        <v>9.0</v>
      </c>
      <c r="AB701" s="19">
        <v>39.0</v>
      </c>
      <c r="AC701" s="19">
        <v>24.0</v>
      </c>
      <c r="AD701" s="19">
        <v>9.0</v>
      </c>
      <c r="AE701" s="19">
        <v>9.0</v>
      </c>
      <c r="AF701" s="10">
        <f t="shared" si="10"/>
        <v>0.1538461538</v>
      </c>
      <c r="AG701" s="10">
        <f t="shared" si="11"/>
        <v>0.5384615385</v>
      </c>
      <c r="AH701" s="10">
        <f t="shared" si="12"/>
        <v>0.6923076923</v>
      </c>
      <c r="AI701" s="19">
        <v>76.0</v>
      </c>
      <c r="AJ701" s="13">
        <f t="shared" si="13"/>
        <v>0.2857142857</v>
      </c>
      <c r="AK701" s="19">
        <v>95.0</v>
      </c>
      <c r="AL701" s="13">
        <f t="shared" si="14"/>
        <v>0.3571428571</v>
      </c>
      <c r="AM701" s="19">
        <v>95.0</v>
      </c>
      <c r="AN701" s="13">
        <f t="shared" si="15"/>
        <v>0.3571428571</v>
      </c>
      <c r="AO701" s="13">
        <f t="shared" si="16"/>
        <v>0.4444444444</v>
      </c>
      <c r="AP701" s="8">
        <v>5.0</v>
      </c>
      <c r="AQ701" s="14">
        <v>-1.36</v>
      </c>
      <c r="AR701" s="19">
        <v>16.68</v>
      </c>
      <c r="AS701" s="26">
        <v>12.0</v>
      </c>
      <c r="AT701" s="27">
        <v>-0.811</v>
      </c>
      <c r="AU701" s="8">
        <v>13.0</v>
      </c>
      <c r="AV701" s="27">
        <v>-1.786</v>
      </c>
      <c r="AW701" s="19">
        <v>49.37</v>
      </c>
      <c r="AX701" s="19">
        <v>16.62</v>
      </c>
      <c r="AY701" s="27">
        <v>-3.007</v>
      </c>
      <c r="AZ701" s="27">
        <v>-7.502</v>
      </c>
      <c r="BA701" s="19">
        <v>47.49</v>
      </c>
      <c r="BB701" s="13">
        <f t="shared" si="17"/>
        <v>0.1140350877</v>
      </c>
      <c r="BC701" s="28">
        <f t="shared" si="18"/>
        <v>0.9520547945</v>
      </c>
      <c r="BD701" s="26">
        <f t="shared" si="19"/>
        <v>1066.089882</v>
      </c>
      <c r="BE701" s="13">
        <f t="shared" si="20"/>
        <v>0.06608988224</v>
      </c>
      <c r="BF701" s="18">
        <f t="shared" si="21"/>
        <v>2.586893075</v>
      </c>
      <c r="BG701" s="18">
        <f t="shared" si="22"/>
        <v>1.392942425</v>
      </c>
      <c r="BH701" s="14">
        <f t="shared" si="23"/>
        <v>22.68506235</v>
      </c>
      <c r="BI701" s="14">
        <f t="shared" si="24"/>
        <v>29.05279915</v>
      </c>
      <c r="BJ701" s="14">
        <f t="shared" si="25"/>
        <v>45.96710003</v>
      </c>
      <c r="BK701" s="14">
        <f t="shared" si="26"/>
        <v>55.91668878</v>
      </c>
      <c r="BL701" s="14">
        <f t="shared" si="27"/>
        <v>-9.94958875</v>
      </c>
      <c r="BM701" s="19">
        <v>13.0</v>
      </c>
      <c r="BN701" s="19">
        <v>7.0</v>
      </c>
      <c r="BO701" s="26">
        <v>101.0</v>
      </c>
      <c r="BP701" s="26">
        <v>139.0</v>
      </c>
      <c r="BQ701" s="19">
        <v>47.0</v>
      </c>
      <c r="BR701" s="19">
        <v>60.0</v>
      </c>
      <c r="BS701" s="19">
        <v>70.0</v>
      </c>
      <c r="BT701" s="19">
        <v>75.0</v>
      </c>
      <c r="BU701" s="19">
        <v>110.0</v>
      </c>
      <c r="BV701" s="19">
        <v>112.0</v>
      </c>
      <c r="BW701" s="13">
        <f t="shared" si="28"/>
        <v>0.4954954955</v>
      </c>
      <c r="BX701" s="14">
        <v>-0.63</v>
      </c>
      <c r="BY701" s="29">
        <f t="shared" si="29"/>
        <v>-2.990255417</v>
      </c>
      <c r="BZ701" s="18">
        <f t="shared" si="30"/>
        <v>2.306639734</v>
      </c>
      <c r="CA701" s="18">
        <f t="shared" si="31"/>
        <v>1.915683847</v>
      </c>
      <c r="CB701" s="14">
        <f t="shared" si="32"/>
        <v>27.91425034</v>
      </c>
      <c r="CC701" s="14">
        <f t="shared" si="33"/>
        <v>30.18179449</v>
      </c>
      <c r="CD701" s="14">
        <f t="shared" si="34"/>
        <v>51.56708151</v>
      </c>
      <c r="CE701" s="14">
        <f t="shared" si="35"/>
        <v>58.56519189</v>
      </c>
      <c r="CF701" s="14">
        <f t="shared" si="36"/>
        <v>-2.95147837</v>
      </c>
      <c r="CG701" s="7">
        <v>1534.7</v>
      </c>
      <c r="CH701" s="7">
        <v>59.0</v>
      </c>
      <c r="CI701" s="7">
        <v>49.0</v>
      </c>
      <c r="CJ701" s="26">
        <v>655.0</v>
      </c>
      <c r="CK701" s="7">
        <v>723.0</v>
      </c>
      <c r="CL701" s="7">
        <v>270.0</v>
      </c>
      <c r="CM701" s="7">
        <v>296.0</v>
      </c>
      <c r="CN701" s="7">
        <v>335.0</v>
      </c>
      <c r="CO701" s="7">
        <v>430.0</v>
      </c>
      <c r="CP701" s="19">
        <v>3.0</v>
      </c>
      <c r="CQ701" s="19">
        <v>2.0</v>
      </c>
      <c r="CR701" s="26">
        <f t="shared" si="37"/>
        <v>-1</v>
      </c>
      <c r="CS701" s="18">
        <f t="shared" si="38"/>
        <v>0.5938634114</v>
      </c>
      <c r="CT701" s="18">
        <f t="shared" si="39"/>
        <v>0.3959089409</v>
      </c>
      <c r="CU701" s="18">
        <f t="shared" si="40"/>
        <v>-0.1979544705</v>
      </c>
      <c r="CV701" s="30">
        <v>9.77</v>
      </c>
      <c r="CW701" s="30">
        <v>11.31</v>
      </c>
      <c r="CX701" s="30">
        <v>7.41</v>
      </c>
      <c r="CY701" s="30">
        <v>13.78</v>
      </c>
      <c r="CZ701" s="30">
        <v>10.75</v>
      </c>
      <c r="DA701" s="30">
        <v>11.76</v>
      </c>
      <c r="DB701" s="7">
        <v>1.0</v>
      </c>
      <c r="DC701" s="7">
        <v>2.0</v>
      </c>
      <c r="DD701" s="13">
        <f t="shared" si="41"/>
        <v>0.3333333333</v>
      </c>
      <c r="DE701" s="7">
        <v>0.0</v>
      </c>
      <c r="DF701" s="7">
        <v>-2.0</v>
      </c>
      <c r="DG701" s="7">
        <v>1.0</v>
      </c>
      <c r="DH701" s="7">
        <v>1.0</v>
      </c>
      <c r="DI701" s="7">
        <v>1.0</v>
      </c>
      <c r="DJ701" s="8" t="s">
        <v>5066</v>
      </c>
      <c r="DK701" s="7" t="s">
        <v>5067</v>
      </c>
    </row>
    <row r="702" ht="12.75" customHeight="1">
      <c r="A702" s="7" t="s">
        <v>532</v>
      </c>
      <c r="B702" s="7" t="s">
        <v>2999</v>
      </c>
      <c r="C702" s="8" t="s">
        <v>182</v>
      </c>
      <c r="D702" s="9" t="s">
        <v>255</v>
      </c>
      <c r="E702" s="7">
        <v>78.0</v>
      </c>
      <c r="F702" s="7">
        <v>25.0</v>
      </c>
      <c r="G702" s="7">
        <v>19.0</v>
      </c>
      <c r="H702" s="24">
        <f t="shared" si="1"/>
        <v>44</v>
      </c>
      <c r="I702" s="25">
        <f t="shared" si="2"/>
        <v>2.340252641</v>
      </c>
      <c r="J702" s="19">
        <v>20.0</v>
      </c>
      <c r="K702" s="19">
        <v>9.0</v>
      </c>
      <c r="L702" s="19">
        <v>8.0</v>
      </c>
      <c r="M702" s="19">
        <v>154.0</v>
      </c>
      <c r="N702" s="19">
        <v>60.0</v>
      </c>
      <c r="O702" s="19">
        <v>64.0</v>
      </c>
      <c r="P702" s="19">
        <v>195.0</v>
      </c>
      <c r="Q702" s="10">
        <f t="shared" si="3"/>
        <v>0.1623376623</v>
      </c>
      <c r="R702" s="10">
        <f t="shared" si="4"/>
        <v>0.08992805755</v>
      </c>
      <c r="S702" s="7">
        <v>67685.0</v>
      </c>
      <c r="T702" s="14">
        <f t="shared" si="5"/>
        <v>14.46260684</v>
      </c>
      <c r="U702" s="14">
        <v>1044.84</v>
      </c>
      <c r="V702" s="14">
        <f t="shared" si="6"/>
        <v>13.39538462</v>
      </c>
      <c r="W702" s="14">
        <v>2691.29</v>
      </c>
      <c r="X702" s="14">
        <f t="shared" si="7"/>
        <v>34.50371795</v>
      </c>
      <c r="Y702" s="13">
        <f t="shared" si="8"/>
        <v>0.2796583631</v>
      </c>
      <c r="Z702" s="12">
        <f t="shared" si="9"/>
        <v>94.41176471</v>
      </c>
      <c r="AA702" s="19">
        <v>21.0</v>
      </c>
      <c r="AB702" s="19">
        <v>39.0</v>
      </c>
      <c r="AC702" s="19">
        <v>46.0</v>
      </c>
      <c r="AD702" s="19">
        <v>20.0</v>
      </c>
      <c r="AE702" s="19">
        <v>23.0</v>
      </c>
      <c r="AF702" s="10">
        <f t="shared" si="10"/>
        <v>0.3921568627</v>
      </c>
      <c r="AG702" s="10">
        <f t="shared" si="11"/>
        <v>0.3333333333</v>
      </c>
      <c r="AH702" s="10">
        <f t="shared" si="12"/>
        <v>0.7254901961</v>
      </c>
      <c r="AI702" s="19">
        <v>369.0</v>
      </c>
      <c r="AJ702" s="13">
        <f t="shared" si="13"/>
        <v>0.3385321101</v>
      </c>
      <c r="AK702" s="19">
        <v>348.0</v>
      </c>
      <c r="AL702" s="13">
        <f t="shared" si="14"/>
        <v>0.319266055</v>
      </c>
      <c r="AM702" s="19">
        <v>373.0</v>
      </c>
      <c r="AN702" s="13">
        <f t="shared" si="15"/>
        <v>0.3422018349</v>
      </c>
      <c r="AO702" s="13">
        <f t="shared" si="16"/>
        <v>0.5146443515</v>
      </c>
      <c r="AP702" s="8">
        <v>11.0</v>
      </c>
      <c r="AQ702" s="14">
        <v>6.39</v>
      </c>
      <c r="AR702" s="19">
        <v>17.57</v>
      </c>
      <c r="AS702" s="26">
        <v>4.0</v>
      </c>
      <c r="AT702" s="27">
        <v>0.374</v>
      </c>
      <c r="AU702" s="8">
        <v>6.0</v>
      </c>
      <c r="AV702" s="27">
        <v>0.169</v>
      </c>
      <c r="AW702" s="19">
        <v>50.04</v>
      </c>
      <c r="AX702" s="19">
        <v>18.16</v>
      </c>
      <c r="AY702" s="27">
        <v>1.093</v>
      </c>
      <c r="AZ702" s="27">
        <v>-3.638</v>
      </c>
      <c r="BA702" s="19">
        <v>48.92</v>
      </c>
      <c r="BB702" s="13">
        <f t="shared" si="17"/>
        <v>0.0953271028</v>
      </c>
      <c r="BC702" s="28">
        <f t="shared" si="18"/>
        <v>0.9263565891</v>
      </c>
      <c r="BD702" s="26">
        <f t="shared" si="19"/>
        <v>1021.683692</v>
      </c>
      <c r="BE702" s="13">
        <f t="shared" si="20"/>
        <v>0.02168369195</v>
      </c>
      <c r="BF702" s="18">
        <f t="shared" si="21"/>
        <v>2.928678075</v>
      </c>
      <c r="BG702" s="18">
        <f t="shared" si="22"/>
        <v>2.182152291</v>
      </c>
      <c r="BH702" s="14">
        <f t="shared" si="23"/>
        <v>30.72240726</v>
      </c>
      <c r="BI702" s="14">
        <f t="shared" si="24"/>
        <v>29.63133111</v>
      </c>
      <c r="BJ702" s="14">
        <f t="shared" si="25"/>
        <v>57.36763524</v>
      </c>
      <c r="BK702" s="14">
        <f t="shared" si="26"/>
        <v>57.53991042</v>
      </c>
      <c r="BL702" s="14">
        <f t="shared" si="27"/>
        <v>-0.1722751809</v>
      </c>
      <c r="BM702" s="19">
        <v>51.0</v>
      </c>
      <c r="BN702" s="19">
        <v>38.0</v>
      </c>
      <c r="BO702" s="26">
        <v>484.0</v>
      </c>
      <c r="BP702" s="26">
        <v>478.0</v>
      </c>
      <c r="BQ702" s="19">
        <v>198.0</v>
      </c>
      <c r="BR702" s="19">
        <v>219.0</v>
      </c>
      <c r="BS702" s="19">
        <v>266.0</v>
      </c>
      <c r="BT702" s="19">
        <v>267.0</v>
      </c>
      <c r="BU702" s="19">
        <v>518.0</v>
      </c>
      <c r="BV702" s="19">
        <v>467.0</v>
      </c>
      <c r="BW702" s="13">
        <f t="shared" si="28"/>
        <v>0.5258883249</v>
      </c>
      <c r="BX702" s="14">
        <v>2.9</v>
      </c>
      <c r="BY702" s="29">
        <f t="shared" si="29"/>
        <v>3.193260384</v>
      </c>
      <c r="BZ702" s="18">
        <f t="shared" si="30"/>
        <v>2.282897028</v>
      </c>
      <c r="CA702" s="18">
        <f t="shared" si="31"/>
        <v>2.379357466</v>
      </c>
      <c r="CB702" s="14">
        <f t="shared" si="32"/>
        <v>28.82559417</v>
      </c>
      <c r="CC702" s="14">
        <f t="shared" si="33"/>
        <v>29.87058225</v>
      </c>
      <c r="CD702" s="14">
        <f t="shared" si="34"/>
        <v>52.81208971</v>
      </c>
      <c r="CE702" s="14">
        <f t="shared" si="35"/>
        <v>56.622277</v>
      </c>
      <c r="CF702" s="14">
        <f t="shared" si="36"/>
        <v>3.637912113</v>
      </c>
      <c r="CG702" s="7">
        <v>3732.1</v>
      </c>
      <c r="CH702" s="7">
        <v>142.0</v>
      </c>
      <c r="CI702" s="7">
        <v>148.0</v>
      </c>
      <c r="CJ702" s="26">
        <v>1651.0</v>
      </c>
      <c r="CK702" s="7">
        <v>1710.0</v>
      </c>
      <c r="CL702" s="7">
        <v>660.0</v>
      </c>
      <c r="CM702" s="7">
        <v>707.0</v>
      </c>
      <c r="CN702" s="7">
        <v>832.0</v>
      </c>
      <c r="CO702" s="7">
        <v>957.0</v>
      </c>
      <c r="CP702" s="19">
        <v>4.0</v>
      </c>
      <c r="CQ702" s="19">
        <v>13.0</v>
      </c>
      <c r="CR702" s="26">
        <f t="shared" si="37"/>
        <v>9</v>
      </c>
      <c r="CS702" s="18">
        <f t="shared" si="38"/>
        <v>0.2127502401</v>
      </c>
      <c r="CT702" s="18">
        <f t="shared" si="39"/>
        <v>0.6914382803</v>
      </c>
      <c r="CU702" s="18">
        <f t="shared" si="40"/>
        <v>0.4786880402</v>
      </c>
      <c r="CV702" s="30">
        <v>46.08</v>
      </c>
      <c r="CW702" s="30">
        <v>38.43</v>
      </c>
      <c r="CX702" s="30">
        <v>26.92</v>
      </c>
      <c r="CY702" s="30">
        <v>75.11</v>
      </c>
      <c r="CZ702" s="30">
        <v>39.62</v>
      </c>
      <c r="DA702" s="30">
        <v>49.27</v>
      </c>
      <c r="DB702" s="7">
        <v>15.0</v>
      </c>
      <c r="DC702" s="7">
        <v>14.0</v>
      </c>
      <c r="DD702" s="13">
        <f t="shared" si="41"/>
        <v>0.5172413793</v>
      </c>
      <c r="DE702" s="7">
        <v>0.87</v>
      </c>
      <c r="DF702" s="7">
        <v>-2.84</v>
      </c>
      <c r="DG702" s="7">
        <v>21.0</v>
      </c>
      <c r="DH702" s="7">
        <v>3.0</v>
      </c>
      <c r="DI702" s="7">
        <v>1.0</v>
      </c>
      <c r="DJ702" s="8" t="s">
        <v>5068</v>
      </c>
      <c r="DK702" s="7" t="s">
        <v>5069</v>
      </c>
    </row>
    <row r="703" ht="12.75" customHeight="1">
      <c r="A703" s="7" t="s">
        <v>3001</v>
      </c>
      <c r="B703" s="7" t="s">
        <v>3002</v>
      </c>
      <c r="C703" s="8" t="s">
        <v>254</v>
      </c>
      <c r="D703" s="9" t="s">
        <v>183</v>
      </c>
      <c r="E703" s="7">
        <v>61.0</v>
      </c>
      <c r="F703" s="7">
        <v>5.0</v>
      </c>
      <c r="G703" s="7">
        <v>4.0</v>
      </c>
      <c r="H703" s="24">
        <f t="shared" si="1"/>
        <v>9</v>
      </c>
      <c r="I703" s="25">
        <f t="shared" si="2"/>
        <v>0.8312381343</v>
      </c>
      <c r="J703" s="19">
        <v>3.0</v>
      </c>
      <c r="K703" s="19">
        <v>2.0</v>
      </c>
      <c r="L703" s="19">
        <v>2.0</v>
      </c>
      <c r="M703" s="19">
        <v>53.0</v>
      </c>
      <c r="N703" s="19">
        <v>30.0</v>
      </c>
      <c r="O703" s="19">
        <v>28.0</v>
      </c>
      <c r="P703" s="19">
        <v>69.0</v>
      </c>
      <c r="Q703" s="10">
        <f t="shared" si="3"/>
        <v>0.09433962264</v>
      </c>
      <c r="R703" s="10">
        <f t="shared" si="4"/>
        <v>0.04504504505</v>
      </c>
      <c r="S703" s="7">
        <v>38978.0</v>
      </c>
      <c r="T703" s="14">
        <f t="shared" si="5"/>
        <v>10.64972678</v>
      </c>
      <c r="U703" s="14">
        <v>636.96</v>
      </c>
      <c r="V703" s="14">
        <f t="shared" si="6"/>
        <v>10.44196721</v>
      </c>
      <c r="W703" s="14">
        <v>2267.57</v>
      </c>
      <c r="X703" s="14">
        <f t="shared" si="7"/>
        <v>37.17327869</v>
      </c>
      <c r="Y703" s="13">
        <f t="shared" si="8"/>
        <v>0.2192988194</v>
      </c>
      <c r="Z703" s="12">
        <f t="shared" si="9"/>
        <v>40.57142857</v>
      </c>
      <c r="AA703" s="19">
        <v>24.0</v>
      </c>
      <c r="AB703" s="19">
        <v>159.0</v>
      </c>
      <c r="AC703" s="19">
        <v>87.0</v>
      </c>
      <c r="AD703" s="19">
        <v>11.0</v>
      </c>
      <c r="AE703" s="19">
        <v>14.0</v>
      </c>
      <c r="AF703" s="10">
        <f t="shared" si="10"/>
        <v>0.2142857143</v>
      </c>
      <c r="AG703" s="10">
        <f t="shared" si="11"/>
        <v>0.2857142857</v>
      </c>
      <c r="AH703" s="10">
        <f t="shared" si="12"/>
        <v>0.5</v>
      </c>
      <c r="AI703" s="19">
        <v>104.0</v>
      </c>
      <c r="AJ703" s="13">
        <f t="shared" si="13"/>
        <v>0.1713344316</v>
      </c>
      <c r="AK703" s="19">
        <v>283.0</v>
      </c>
      <c r="AL703" s="13">
        <f t="shared" si="14"/>
        <v>0.4662273476</v>
      </c>
      <c r="AM703" s="19">
        <v>220.0</v>
      </c>
      <c r="AN703" s="13">
        <f t="shared" si="15"/>
        <v>0.3624382208</v>
      </c>
      <c r="AO703" s="13">
        <f t="shared" si="16"/>
        <v>0.2687338501</v>
      </c>
      <c r="AP703" s="8">
        <v>4.0</v>
      </c>
      <c r="AQ703" s="14">
        <v>-32.54</v>
      </c>
      <c r="AR703" s="19">
        <v>17.09</v>
      </c>
      <c r="AS703" s="26">
        <v>12.0</v>
      </c>
      <c r="AT703" s="27">
        <v>0.221</v>
      </c>
      <c r="AU703" s="8">
        <v>13.0</v>
      </c>
      <c r="AV703" s="27">
        <v>0.216</v>
      </c>
      <c r="AW703" s="19">
        <v>50.14</v>
      </c>
      <c r="AX703" s="19">
        <v>16.94</v>
      </c>
      <c r="AY703" s="27">
        <v>-5.786</v>
      </c>
      <c r="AZ703" s="27">
        <v>0.581</v>
      </c>
      <c r="BA703" s="19">
        <v>50.57</v>
      </c>
      <c r="BB703" s="13">
        <f t="shared" si="17"/>
        <v>0.04929577465</v>
      </c>
      <c r="BC703" s="28">
        <f t="shared" si="18"/>
        <v>0.9320754717</v>
      </c>
      <c r="BD703" s="26">
        <f t="shared" si="19"/>
        <v>981.3712463</v>
      </c>
      <c r="BE703" s="13">
        <f t="shared" si="20"/>
        <v>-0.01862875365</v>
      </c>
      <c r="BF703" s="18">
        <f t="shared" si="21"/>
        <v>1.31876413</v>
      </c>
      <c r="BG703" s="18">
        <f t="shared" si="22"/>
        <v>1.695553881</v>
      </c>
      <c r="BH703" s="14">
        <f t="shared" si="23"/>
        <v>26.75207234</v>
      </c>
      <c r="BI703" s="14">
        <f t="shared" si="24"/>
        <v>24.96232102</v>
      </c>
      <c r="BJ703" s="14">
        <f t="shared" si="25"/>
        <v>50.01883949</v>
      </c>
      <c r="BK703" s="14">
        <f t="shared" si="26"/>
        <v>50.67822155</v>
      </c>
      <c r="BL703" s="14">
        <f t="shared" si="27"/>
        <v>-0.6593820648</v>
      </c>
      <c r="BM703" s="19">
        <v>14.0</v>
      </c>
      <c r="BN703" s="19">
        <v>18.0</v>
      </c>
      <c r="BO703" s="26">
        <v>270.0</v>
      </c>
      <c r="BP703" s="26">
        <v>247.0</v>
      </c>
      <c r="BQ703" s="19">
        <v>115.0</v>
      </c>
      <c r="BR703" s="19">
        <v>122.0</v>
      </c>
      <c r="BS703" s="19">
        <v>132.0</v>
      </c>
      <c r="BT703" s="19">
        <v>151.0</v>
      </c>
      <c r="BU703" s="19">
        <v>243.0</v>
      </c>
      <c r="BV703" s="19">
        <v>215.0</v>
      </c>
      <c r="BW703" s="13">
        <f t="shared" si="28"/>
        <v>0.5305676856</v>
      </c>
      <c r="BX703" s="14">
        <v>-1.29</v>
      </c>
      <c r="BY703" s="29">
        <f t="shared" si="29"/>
        <v>4.436005532</v>
      </c>
      <c r="BZ703" s="18">
        <f t="shared" si="30"/>
        <v>2.288502508</v>
      </c>
      <c r="CA703" s="18">
        <f t="shared" si="31"/>
        <v>2.14418253</v>
      </c>
      <c r="CB703" s="14">
        <f t="shared" si="32"/>
        <v>30.03917257</v>
      </c>
      <c r="CC703" s="14">
        <f t="shared" si="33"/>
        <v>27.15277301</v>
      </c>
      <c r="CD703" s="14">
        <f t="shared" si="34"/>
        <v>56.30540856</v>
      </c>
      <c r="CE703" s="14">
        <f t="shared" si="35"/>
        <v>51.21297505</v>
      </c>
      <c r="CF703" s="14">
        <f t="shared" si="36"/>
        <v>-5.751815575</v>
      </c>
      <c r="CG703" s="7">
        <v>2910.2</v>
      </c>
      <c r="CH703" s="7">
        <v>111.0</v>
      </c>
      <c r="CI703" s="7">
        <v>104.0</v>
      </c>
      <c r="CJ703" s="26">
        <v>1346.0</v>
      </c>
      <c r="CK703" s="7">
        <v>1213.0</v>
      </c>
      <c r="CL703" s="7">
        <v>569.0</v>
      </c>
      <c r="CM703" s="7">
        <v>470.0</v>
      </c>
      <c r="CN703" s="7">
        <v>705.0</v>
      </c>
      <c r="CO703" s="7">
        <v>697.0</v>
      </c>
      <c r="CP703" s="19">
        <v>10.0</v>
      </c>
      <c r="CQ703" s="19">
        <v>13.0</v>
      </c>
      <c r="CR703" s="26">
        <f t="shared" si="37"/>
        <v>3</v>
      </c>
      <c r="CS703" s="18">
        <f t="shared" si="38"/>
        <v>0.923597927</v>
      </c>
      <c r="CT703" s="18">
        <f t="shared" si="39"/>
        <v>1.200677305</v>
      </c>
      <c r="CU703" s="18">
        <f t="shared" si="40"/>
        <v>0.2770793781</v>
      </c>
      <c r="CV703" s="30">
        <v>21.66</v>
      </c>
      <c r="CW703" s="30">
        <v>19.31</v>
      </c>
      <c r="CX703" s="30">
        <v>24.58</v>
      </c>
      <c r="CY703" s="30">
        <v>29.25</v>
      </c>
      <c r="CZ703" s="30">
        <v>19.92</v>
      </c>
      <c r="DA703" s="30">
        <v>22.88</v>
      </c>
      <c r="DB703" s="7">
        <v>2.0</v>
      </c>
      <c r="DC703" s="7">
        <v>1.0</v>
      </c>
      <c r="DD703" s="13">
        <f t="shared" si="41"/>
        <v>0.6666666667</v>
      </c>
      <c r="DE703" s="7">
        <v>0.01</v>
      </c>
      <c r="DF703" s="7">
        <v>0.24</v>
      </c>
      <c r="DG703" s="7">
        <v>0.0</v>
      </c>
      <c r="DH703" s="7">
        <v>2.0</v>
      </c>
      <c r="DI703" s="7">
        <v>1.0</v>
      </c>
      <c r="DJ703" s="8" t="s">
        <v>5070</v>
      </c>
      <c r="DK703" s="7" t="s">
        <v>5071</v>
      </c>
    </row>
    <row r="704" ht="12.75" customHeight="1">
      <c r="A704" s="7" t="s">
        <v>3003</v>
      </c>
      <c r="B704" s="7" t="s">
        <v>3004</v>
      </c>
      <c r="C704" s="8" t="s">
        <v>839</v>
      </c>
      <c r="D704" s="9" t="s">
        <v>174</v>
      </c>
      <c r="E704" s="7">
        <v>4.0</v>
      </c>
      <c r="F704" s="7">
        <v>0.0</v>
      </c>
      <c r="G704" s="7">
        <v>0.0</v>
      </c>
      <c r="H704" s="24">
        <f t="shared" si="1"/>
        <v>0</v>
      </c>
      <c r="I704" s="25">
        <f t="shared" si="2"/>
        <v>0</v>
      </c>
      <c r="J704" s="19">
        <v>0.0</v>
      </c>
      <c r="K704" s="19">
        <v>0.0</v>
      </c>
      <c r="L704" s="19">
        <v>0.0</v>
      </c>
      <c r="M704" s="19">
        <v>5.0</v>
      </c>
      <c r="N704" s="19">
        <v>1.0</v>
      </c>
      <c r="O704" s="19">
        <v>1.0</v>
      </c>
      <c r="P704" s="19">
        <v>2.0</v>
      </c>
      <c r="Q704" s="10">
        <f t="shared" si="3"/>
        <v>0</v>
      </c>
      <c r="R704" s="10">
        <f t="shared" si="4"/>
        <v>0</v>
      </c>
      <c r="S704" s="7">
        <v>3170.0</v>
      </c>
      <c r="T704" s="14">
        <f t="shared" si="5"/>
        <v>13.20833333</v>
      </c>
      <c r="U704" s="14">
        <v>53.28</v>
      </c>
      <c r="V704" s="14">
        <f t="shared" si="6"/>
        <v>13.32</v>
      </c>
      <c r="W704" s="14">
        <v>123.67</v>
      </c>
      <c r="X704" s="14">
        <f t="shared" si="7"/>
        <v>30.9175</v>
      </c>
      <c r="Y704" s="13">
        <f t="shared" si="8"/>
        <v>0.3011020062</v>
      </c>
      <c r="Z704" s="12">
        <f t="shared" si="9"/>
        <v>0</v>
      </c>
      <c r="AA704" s="19">
        <v>9.0</v>
      </c>
      <c r="AB704" s="19">
        <v>3.0</v>
      </c>
      <c r="AC704" s="19">
        <v>5.0</v>
      </c>
      <c r="AD704" s="19">
        <v>1.0</v>
      </c>
      <c r="AE704" s="19">
        <v>1.0</v>
      </c>
      <c r="AF704" s="10">
        <f t="shared" si="10"/>
        <v>0</v>
      </c>
      <c r="AG704" s="10">
        <f t="shared" si="11"/>
        <v>0</v>
      </c>
      <c r="AH704" s="10">
        <f t="shared" si="12"/>
        <v>0</v>
      </c>
      <c r="AI704" s="19">
        <v>15.0</v>
      </c>
      <c r="AJ704" s="13">
        <f t="shared" si="13"/>
        <v>0.3488372093</v>
      </c>
      <c r="AK704" s="19">
        <v>12.0</v>
      </c>
      <c r="AL704" s="13">
        <f t="shared" si="14"/>
        <v>0.2790697674</v>
      </c>
      <c r="AM704" s="19">
        <v>16.0</v>
      </c>
      <c r="AN704" s="13">
        <f t="shared" si="15"/>
        <v>0.3720930233</v>
      </c>
      <c r="AO704" s="13">
        <f t="shared" si="16"/>
        <v>0.5555555556</v>
      </c>
      <c r="AP704" s="8">
        <v>8.0</v>
      </c>
      <c r="AQ704" s="14">
        <v>10.1</v>
      </c>
      <c r="AR704" s="19">
        <v>17.11</v>
      </c>
      <c r="AS704" s="26">
        <v>7.0</v>
      </c>
      <c r="AT704" s="27">
        <v>0.11</v>
      </c>
      <c r="AU704" s="8">
        <v>7.0</v>
      </c>
      <c r="AV704" s="27">
        <v>2.324</v>
      </c>
      <c r="AW704" s="19">
        <v>51.26</v>
      </c>
      <c r="AX704" s="19">
        <v>16.31</v>
      </c>
      <c r="AY704" s="27">
        <v>0.58</v>
      </c>
      <c r="AZ704" s="27">
        <v>-6.707</v>
      </c>
      <c r="BA704" s="19">
        <v>47.76</v>
      </c>
      <c r="BB704" s="13">
        <f t="shared" si="17"/>
        <v>0.0303030303</v>
      </c>
      <c r="BC704" s="28">
        <f t="shared" si="18"/>
        <v>0.96</v>
      </c>
      <c r="BD704" s="26">
        <f t="shared" si="19"/>
        <v>990.3030303</v>
      </c>
      <c r="BE704" s="13">
        <f t="shared" si="20"/>
        <v>-0.009696969697</v>
      </c>
      <c r="BF704" s="18">
        <f t="shared" si="21"/>
        <v>1.126126126</v>
      </c>
      <c r="BG704" s="18">
        <f t="shared" si="22"/>
        <v>1.126126126</v>
      </c>
      <c r="BH704" s="14">
        <f t="shared" si="23"/>
        <v>37.16216216</v>
      </c>
      <c r="BI704" s="14">
        <f t="shared" si="24"/>
        <v>28.15315315</v>
      </c>
      <c r="BJ704" s="14">
        <f t="shared" si="25"/>
        <v>63.06306306</v>
      </c>
      <c r="BK704" s="14">
        <f t="shared" si="26"/>
        <v>57.43243243</v>
      </c>
      <c r="BL704" s="14">
        <f t="shared" si="27"/>
        <v>5.630630631</v>
      </c>
      <c r="BM704" s="19">
        <v>1.0</v>
      </c>
      <c r="BN704" s="19">
        <v>1.0</v>
      </c>
      <c r="BO704" s="26">
        <v>32.0</v>
      </c>
      <c r="BP704" s="26">
        <v>24.0</v>
      </c>
      <c r="BQ704" s="19">
        <v>11.0</v>
      </c>
      <c r="BR704" s="19">
        <v>7.0</v>
      </c>
      <c r="BS704" s="19">
        <v>12.0</v>
      </c>
      <c r="BT704" s="19">
        <v>19.0</v>
      </c>
      <c r="BU704" s="19">
        <v>29.0</v>
      </c>
      <c r="BV704" s="19">
        <v>28.0</v>
      </c>
      <c r="BW704" s="13">
        <f t="shared" si="28"/>
        <v>0.5087719298</v>
      </c>
      <c r="BX704" s="14">
        <v>12.08</v>
      </c>
      <c r="BY704" s="29">
        <f t="shared" si="29"/>
        <v>13.2382973</v>
      </c>
      <c r="BZ704" s="18">
        <f t="shared" si="30"/>
        <v>1.032800997</v>
      </c>
      <c r="CA704" s="18">
        <f t="shared" si="31"/>
        <v>2.409868992</v>
      </c>
      <c r="CB704" s="14">
        <f t="shared" si="32"/>
        <v>27.19709291</v>
      </c>
      <c r="CC704" s="14">
        <f t="shared" si="33"/>
        <v>31.67256389</v>
      </c>
      <c r="CD704" s="14">
        <f t="shared" si="34"/>
        <v>51.29578283</v>
      </c>
      <c r="CE704" s="14">
        <f t="shared" si="35"/>
        <v>61.62379279</v>
      </c>
      <c r="CF704" s="14">
        <f t="shared" si="36"/>
        <v>15.9586406</v>
      </c>
      <c r="CG704" s="7">
        <v>174.283333</v>
      </c>
      <c r="CH704" s="7">
        <v>3.0</v>
      </c>
      <c r="CI704" s="7">
        <v>7.0</v>
      </c>
      <c r="CJ704" s="26">
        <v>76.0</v>
      </c>
      <c r="CK704" s="7">
        <v>85.0</v>
      </c>
      <c r="CL704" s="7">
        <v>34.0</v>
      </c>
      <c r="CM704" s="7">
        <v>30.0</v>
      </c>
      <c r="CN704" s="7">
        <v>36.0</v>
      </c>
      <c r="CO704" s="7">
        <v>57.0</v>
      </c>
      <c r="CP704" s="19">
        <v>0.0</v>
      </c>
      <c r="CQ704" s="19">
        <v>0.0</v>
      </c>
      <c r="CR704" s="26">
        <f t="shared" si="37"/>
        <v>0</v>
      </c>
      <c r="CS704" s="18">
        <f t="shared" si="38"/>
        <v>0</v>
      </c>
      <c r="CT704" s="18">
        <f t="shared" si="39"/>
        <v>0</v>
      </c>
      <c r="CU704" s="18">
        <f t="shared" si="40"/>
        <v>0</v>
      </c>
      <c r="CV704" s="30">
        <v>2.48</v>
      </c>
      <c r="CW704" s="30">
        <v>2.19</v>
      </c>
      <c r="CX704" s="30">
        <v>0.81</v>
      </c>
      <c r="CY704" s="30">
        <v>2.44</v>
      </c>
      <c r="CZ704" s="30">
        <v>1.58</v>
      </c>
      <c r="DA704" s="30">
        <v>2.95</v>
      </c>
      <c r="DB704" s="7">
        <v>0.0</v>
      </c>
      <c r="DC704" s="7">
        <v>0.0</v>
      </c>
      <c r="DD704" s="13" t="str">
        <f t="shared" si="41"/>
        <v> </v>
      </c>
      <c r="DE704" s="7">
        <v>0.0</v>
      </c>
      <c r="DF704" s="7">
        <v>0.0</v>
      </c>
      <c r="DG704" s="7">
        <v>0.0</v>
      </c>
      <c r="DH704" s="7">
        <v>0.0</v>
      </c>
      <c r="DI704" s="7">
        <v>0.0</v>
      </c>
      <c r="DJ704" s="8" t="s">
        <v>5072</v>
      </c>
      <c r="DK704" s="7" t="s">
        <v>5073</v>
      </c>
    </row>
    <row r="705" ht="12.75" customHeight="1">
      <c r="A705" s="7" t="s">
        <v>1979</v>
      </c>
      <c r="B705" s="7" t="s">
        <v>3006</v>
      </c>
      <c r="C705" s="8" t="s">
        <v>490</v>
      </c>
      <c r="D705" s="9" t="s">
        <v>174</v>
      </c>
      <c r="E705" s="7">
        <v>1.0</v>
      </c>
      <c r="F705" s="7">
        <v>0.0</v>
      </c>
      <c r="G705" s="7">
        <v>0.0</v>
      </c>
      <c r="H705" s="24">
        <f t="shared" si="1"/>
        <v>0</v>
      </c>
      <c r="I705" s="25">
        <f t="shared" si="2"/>
        <v>0</v>
      </c>
      <c r="J705" s="19">
        <v>0.0</v>
      </c>
      <c r="K705" s="19">
        <v>0.0</v>
      </c>
      <c r="L705" s="19">
        <v>0.0</v>
      </c>
      <c r="M705" s="19">
        <v>1.0</v>
      </c>
      <c r="N705" s="19">
        <v>0.0</v>
      </c>
      <c r="O705" s="19">
        <v>0.0</v>
      </c>
      <c r="P705" s="19">
        <v>1.0</v>
      </c>
      <c r="Q705" s="10">
        <f t="shared" si="3"/>
        <v>0</v>
      </c>
      <c r="R705" s="10">
        <f t="shared" si="4"/>
        <v>0</v>
      </c>
      <c r="S705" s="7">
        <v>853.0</v>
      </c>
      <c r="T705" s="14">
        <f t="shared" si="5"/>
        <v>14.21666667</v>
      </c>
      <c r="U705" s="14">
        <v>15.23</v>
      </c>
      <c r="V705" s="14">
        <f t="shared" si="6"/>
        <v>15.23</v>
      </c>
      <c r="W705" s="14">
        <v>29.15</v>
      </c>
      <c r="X705" s="14">
        <f t="shared" si="7"/>
        <v>29.15</v>
      </c>
      <c r="Y705" s="13">
        <f t="shared" si="8"/>
        <v>0.3431726003</v>
      </c>
      <c r="Z705" s="12">
        <f t="shared" si="9"/>
        <v>0</v>
      </c>
      <c r="AA705" s="19">
        <v>2.0</v>
      </c>
      <c r="AB705" s="19">
        <v>0.0</v>
      </c>
      <c r="AC705" s="19">
        <v>2.0</v>
      </c>
      <c r="AD705" s="19">
        <v>1.0</v>
      </c>
      <c r="AE705" s="19">
        <v>0.0</v>
      </c>
      <c r="AF705" s="10">
        <f t="shared" si="10"/>
        <v>0</v>
      </c>
      <c r="AG705" s="10">
        <f t="shared" si="11"/>
        <v>0</v>
      </c>
      <c r="AH705" s="10">
        <f t="shared" si="12"/>
        <v>0</v>
      </c>
      <c r="AI705" s="19">
        <v>1.0</v>
      </c>
      <c r="AJ705" s="13">
        <f t="shared" si="13"/>
        <v>0.2</v>
      </c>
      <c r="AK705" s="19">
        <v>1.0</v>
      </c>
      <c r="AL705" s="13">
        <f t="shared" si="14"/>
        <v>0.2</v>
      </c>
      <c r="AM705" s="19">
        <v>3.0</v>
      </c>
      <c r="AN705" s="13">
        <f t="shared" si="15"/>
        <v>0.6</v>
      </c>
      <c r="AO705" s="13">
        <f t="shared" si="16"/>
        <v>0.5</v>
      </c>
      <c r="AP705" s="8">
        <v>4.0</v>
      </c>
      <c r="AQ705" s="14">
        <v>0.0</v>
      </c>
      <c r="AR705" s="19">
        <v>16.3</v>
      </c>
      <c r="AS705" s="26">
        <v>8.0</v>
      </c>
      <c r="AT705" s="27">
        <v>0.454</v>
      </c>
      <c r="AU705" s="8">
        <v>3.0</v>
      </c>
      <c r="AV705" s="27">
        <v>1.215</v>
      </c>
      <c r="AW705" s="19">
        <v>50.91</v>
      </c>
      <c r="AX705" s="19">
        <v>16.18</v>
      </c>
      <c r="AY705" s="27">
        <v>2.766</v>
      </c>
      <c r="AZ705" s="27">
        <v>-2.956</v>
      </c>
      <c r="BA705" s="19">
        <v>47.22</v>
      </c>
      <c r="BB705" s="13">
        <f t="shared" si="17"/>
        <v>0.4</v>
      </c>
      <c r="BC705" s="28">
        <f t="shared" si="18"/>
        <v>1</v>
      </c>
      <c r="BD705" s="26">
        <f t="shared" si="19"/>
        <v>1400</v>
      </c>
      <c r="BE705" s="13">
        <f t="shared" si="20"/>
        <v>0.4</v>
      </c>
      <c r="BF705" s="18">
        <f t="shared" si="21"/>
        <v>7.879185817</v>
      </c>
      <c r="BG705" s="18">
        <f t="shared" si="22"/>
        <v>0</v>
      </c>
      <c r="BH705" s="14">
        <f t="shared" si="23"/>
        <v>19.69796454</v>
      </c>
      <c r="BI705" s="14">
        <f t="shared" si="24"/>
        <v>23.63755745</v>
      </c>
      <c r="BJ705" s="14">
        <f t="shared" si="25"/>
        <v>19.69796454</v>
      </c>
      <c r="BK705" s="14">
        <f t="shared" si="26"/>
        <v>51.21470781</v>
      </c>
      <c r="BL705" s="14">
        <f t="shared" si="27"/>
        <v>-31.51674327</v>
      </c>
      <c r="BM705" s="19">
        <v>2.0</v>
      </c>
      <c r="BN705" s="19">
        <v>0.0</v>
      </c>
      <c r="BO705" s="26">
        <v>3.0</v>
      </c>
      <c r="BP705" s="26">
        <v>6.0</v>
      </c>
      <c r="BQ705" s="19">
        <v>0.0</v>
      </c>
      <c r="BR705" s="19">
        <v>2.0</v>
      </c>
      <c r="BS705" s="19">
        <v>0.0</v>
      </c>
      <c r="BT705" s="19">
        <v>5.0</v>
      </c>
      <c r="BU705" s="19">
        <v>5.0</v>
      </c>
      <c r="BV705" s="19">
        <v>5.0</v>
      </c>
      <c r="BW705" s="13">
        <f t="shared" si="28"/>
        <v>0.5</v>
      </c>
      <c r="BX705" s="14">
        <v>-13.64</v>
      </c>
      <c r="BY705" s="29">
        <f t="shared" si="29"/>
        <v>-27.43574327</v>
      </c>
      <c r="BZ705" s="18">
        <f t="shared" si="30"/>
        <v>5.549132948</v>
      </c>
      <c r="CA705" s="18">
        <f t="shared" si="31"/>
        <v>1.387283237</v>
      </c>
      <c r="CB705" s="14">
        <f t="shared" si="32"/>
        <v>34.68208092</v>
      </c>
      <c r="CC705" s="14">
        <f t="shared" si="33"/>
        <v>20.80924855</v>
      </c>
      <c r="CD705" s="14">
        <f t="shared" si="34"/>
        <v>43.00578035</v>
      </c>
      <c r="CE705" s="14">
        <f t="shared" si="35"/>
        <v>41.61849711</v>
      </c>
      <c r="CF705" s="14">
        <f t="shared" si="36"/>
        <v>-32.90402651</v>
      </c>
      <c r="CG705" s="7">
        <v>43.25</v>
      </c>
      <c r="CH705" s="7">
        <v>4.0</v>
      </c>
      <c r="CI705" s="7">
        <v>1.0</v>
      </c>
      <c r="CJ705" s="26">
        <v>21.0</v>
      </c>
      <c r="CK705" s="7">
        <v>14.0</v>
      </c>
      <c r="CL705" s="7">
        <v>5.0</v>
      </c>
      <c r="CM705" s="7">
        <v>5.0</v>
      </c>
      <c r="CN705" s="7">
        <v>1.0</v>
      </c>
      <c r="CO705" s="7">
        <v>10.0</v>
      </c>
      <c r="CP705" s="19">
        <v>1.0</v>
      </c>
      <c r="CQ705" s="19">
        <v>1.0</v>
      </c>
      <c r="CR705" s="26">
        <f t="shared" si="37"/>
        <v>0</v>
      </c>
      <c r="CS705" s="18">
        <f t="shared" si="38"/>
        <v>4.220398593</v>
      </c>
      <c r="CT705" s="18">
        <f t="shared" si="39"/>
        <v>4.220398593</v>
      </c>
      <c r="CU705" s="18">
        <f t="shared" si="40"/>
        <v>0</v>
      </c>
      <c r="CV705" s="30">
        <v>0.64</v>
      </c>
      <c r="CW705" s="30">
        <v>0.19</v>
      </c>
      <c r="CX705" s="30">
        <v>1.45</v>
      </c>
      <c r="CY705" s="30">
        <v>1.61</v>
      </c>
      <c r="CZ705" s="30">
        <v>0.87</v>
      </c>
      <c r="DA705" s="30">
        <v>0.89</v>
      </c>
      <c r="DB705" s="7">
        <v>0.0</v>
      </c>
      <c r="DC705" s="7">
        <v>0.0</v>
      </c>
      <c r="DD705" s="13" t="str">
        <f t="shared" si="41"/>
        <v> </v>
      </c>
      <c r="DE705" s="7">
        <v>0.0</v>
      </c>
      <c r="DF705" s="7">
        <v>0.0</v>
      </c>
      <c r="DG705" s="7">
        <v>0.0</v>
      </c>
      <c r="DH705" s="7">
        <v>0.0</v>
      </c>
      <c r="DI705" s="7">
        <v>0.0</v>
      </c>
      <c r="DJ705" s="9" t="s">
        <v>5074</v>
      </c>
      <c r="DK705" s="7" t="s">
        <v>5075</v>
      </c>
    </row>
    <row r="706" ht="12.75" customHeight="1">
      <c r="A706" s="7" t="s">
        <v>213</v>
      </c>
      <c r="B706" s="7" t="s">
        <v>3008</v>
      </c>
      <c r="C706" s="8" t="s">
        <v>458</v>
      </c>
      <c r="D706" s="9" t="s">
        <v>275</v>
      </c>
      <c r="E706" s="7">
        <v>70.0</v>
      </c>
      <c r="F706" s="7">
        <v>8.0</v>
      </c>
      <c r="G706" s="7">
        <v>7.0</v>
      </c>
      <c r="H706" s="24">
        <f t="shared" si="1"/>
        <v>15</v>
      </c>
      <c r="I706" s="25">
        <f t="shared" si="2"/>
        <v>1.349932503</v>
      </c>
      <c r="J706" s="19">
        <v>8.0</v>
      </c>
      <c r="K706" s="19">
        <v>1.0</v>
      </c>
      <c r="L706" s="19">
        <v>6.0</v>
      </c>
      <c r="M706" s="19">
        <v>66.0</v>
      </c>
      <c r="N706" s="19">
        <v>21.0</v>
      </c>
      <c r="O706" s="19">
        <v>27.0</v>
      </c>
      <c r="P706" s="19">
        <v>68.0</v>
      </c>
      <c r="Q706" s="10">
        <f t="shared" si="3"/>
        <v>0.1212121212</v>
      </c>
      <c r="R706" s="10">
        <f t="shared" si="4"/>
        <v>0.0701754386</v>
      </c>
      <c r="S706" s="7">
        <v>40002.0</v>
      </c>
      <c r="T706" s="14">
        <f t="shared" si="5"/>
        <v>9.524285714</v>
      </c>
      <c r="U706" s="14">
        <v>650.98</v>
      </c>
      <c r="V706" s="14">
        <f t="shared" si="6"/>
        <v>9.299714286</v>
      </c>
      <c r="W706" s="14">
        <v>2665.78</v>
      </c>
      <c r="X706" s="14">
        <f t="shared" si="7"/>
        <v>38.08257143</v>
      </c>
      <c r="Y706" s="13">
        <f t="shared" si="8"/>
        <v>0.1962698537</v>
      </c>
      <c r="Z706" s="12">
        <f t="shared" si="9"/>
        <v>17.94444444</v>
      </c>
      <c r="AA706" s="19">
        <v>19.0</v>
      </c>
      <c r="AB706" s="19">
        <v>28.0</v>
      </c>
      <c r="AC706" s="19">
        <v>64.0</v>
      </c>
      <c r="AD706" s="19">
        <v>14.0</v>
      </c>
      <c r="AE706" s="19">
        <v>5.0</v>
      </c>
      <c r="AF706" s="10">
        <f t="shared" si="10"/>
        <v>0.4444444444</v>
      </c>
      <c r="AG706" s="10">
        <f t="shared" si="11"/>
        <v>0.3888888889</v>
      </c>
      <c r="AH706" s="10">
        <f t="shared" si="12"/>
        <v>0.8333333333</v>
      </c>
      <c r="AI706" s="19">
        <v>212.0</v>
      </c>
      <c r="AJ706" s="13">
        <f t="shared" si="13"/>
        <v>0.3630136986</v>
      </c>
      <c r="AK706" s="19">
        <v>152.0</v>
      </c>
      <c r="AL706" s="13">
        <f t="shared" si="14"/>
        <v>0.2602739726</v>
      </c>
      <c r="AM706" s="19">
        <v>220.0</v>
      </c>
      <c r="AN706" s="13">
        <f t="shared" si="15"/>
        <v>0.3767123288</v>
      </c>
      <c r="AO706" s="13">
        <f t="shared" si="16"/>
        <v>0.5824175824</v>
      </c>
      <c r="AP706" s="8">
        <v>15.0</v>
      </c>
      <c r="AQ706" s="14">
        <v>11.29</v>
      </c>
      <c r="AR706" s="19">
        <v>16.7</v>
      </c>
      <c r="AS706" s="26">
        <v>14.0</v>
      </c>
      <c r="AT706" s="27">
        <v>-0.461</v>
      </c>
      <c r="AU706" s="8">
        <v>15.0</v>
      </c>
      <c r="AV706" s="27">
        <v>-0.5650000000000001</v>
      </c>
      <c r="AW706" s="19">
        <v>49.89</v>
      </c>
      <c r="AX706" s="19">
        <v>16.97</v>
      </c>
      <c r="AY706" s="27">
        <v>-0.858</v>
      </c>
      <c r="AZ706" s="27">
        <v>4.376</v>
      </c>
      <c r="BA706" s="19">
        <v>51.6</v>
      </c>
      <c r="BB706" s="13">
        <f t="shared" si="17"/>
        <v>0.05572755418</v>
      </c>
      <c r="BC706" s="28">
        <f t="shared" si="18"/>
        <v>0.9306930693</v>
      </c>
      <c r="BD706" s="26">
        <f t="shared" si="19"/>
        <v>986.4206235</v>
      </c>
      <c r="BE706" s="13">
        <f t="shared" si="20"/>
        <v>-0.01357937651</v>
      </c>
      <c r="BF706" s="18">
        <f t="shared" si="21"/>
        <v>1.659037144</v>
      </c>
      <c r="BG706" s="18">
        <f t="shared" si="22"/>
        <v>1.935543335</v>
      </c>
      <c r="BH706" s="14">
        <f t="shared" si="23"/>
        <v>29.77049986</v>
      </c>
      <c r="BI706" s="14">
        <f t="shared" si="24"/>
        <v>27.92712526</v>
      </c>
      <c r="BJ706" s="14">
        <f t="shared" si="25"/>
        <v>53.55003226</v>
      </c>
      <c r="BK706" s="14">
        <f t="shared" si="26"/>
        <v>51.70665765</v>
      </c>
      <c r="BL706" s="14">
        <f t="shared" si="27"/>
        <v>1.843374604</v>
      </c>
      <c r="BM706" s="19">
        <v>18.0</v>
      </c>
      <c r="BN706" s="19">
        <v>21.0</v>
      </c>
      <c r="BO706" s="26">
        <v>305.0</v>
      </c>
      <c r="BP706" s="26">
        <v>282.0</v>
      </c>
      <c r="BQ706" s="19">
        <v>116.0</v>
      </c>
      <c r="BR706" s="19">
        <v>116.0</v>
      </c>
      <c r="BS706" s="19">
        <v>142.0</v>
      </c>
      <c r="BT706" s="19">
        <v>142.0</v>
      </c>
      <c r="BU706" s="19">
        <v>243.0</v>
      </c>
      <c r="BV706" s="19">
        <v>267.0</v>
      </c>
      <c r="BW706" s="13">
        <f t="shared" si="28"/>
        <v>0.4764705882</v>
      </c>
      <c r="BX706" s="14">
        <v>-6.4</v>
      </c>
      <c r="BY706" s="29">
        <f t="shared" si="29"/>
        <v>-5.165647374</v>
      </c>
      <c r="BZ706" s="18">
        <f t="shared" si="30"/>
        <v>1.897657046</v>
      </c>
      <c r="CA706" s="18">
        <f t="shared" si="31"/>
        <v>1.915729971</v>
      </c>
      <c r="CB706" s="14">
        <f t="shared" si="32"/>
        <v>29.20584559</v>
      </c>
      <c r="CC706" s="14">
        <f t="shared" si="33"/>
        <v>25.8623546</v>
      </c>
      <c r="CD706" s="14">
        <f t="shared" si="34"/>
        <v>55.32122113</v>
      </c>
      <c r="CE706" s="14">
        <f t="shared" si="35"/>
        <v>50.31502112</v>
      </c>
      <c r="CF706" s="14">
        <f t="shared" si="36"/>
        <v>-3.162825413</v>
      </c>
      <c r="CG706" s="7">
        <v>3319.883333</v>
      </c>
      <c r="CH706" s="7">
        <v>105.0</v>
      </c>
      <c r="CI706" s="7">
        <v>106.0</v>
      </c>
      <c r="CJ706" s="26">
        <v>1511.0</v>
      </c>
      <c r="CK706" s="7">
        <v>1325.0</v>
      </c>
      <c r="CL706" s="7">
        <v>700.0</v>
      </c>
      <c r="CM706" s="7">
        <v>599.0</v>
      </c>
      <c r="CN706" s="7">
        <v>745.0</v>
      </c>
      <c r="CO706" s="7">
        <v>754.0</v>
      </c>
      <c r="CP706" s="19">
        <v>4.0</v>
      </c>
      <c r="CQ706" s="19">
        <v>6.0</v>
      </c>
      <c r="CR706" s="26">
        <f t="shared" si="37"/>
        <v>2</v>
      </c>
      <c r="CS706" s="18">
        <f t="shared" si="38"/>
        <v>0.3599820009</v>
      </c>
      <c r="CT706" s="18">
        <f t="shared" si="39"/>
        <v>0.5399730013</v>
      </c>
      <c r="CU706" s="18">
        <f t="shared" si="40"/>
        <v>0.1799910004</v>
      </c>
      <c r="CV706" s="30">
        <v>0.0</v>
      </c>
      <c r="CW706" s="30">
        <v>0.0</v>
      </c>
      <c r="CX706" s="30">
        <v>0.0</v>
      </c>
      <c r="CY706" s="30">
        <v>0.0</v>
      </c>
      <c r="CZ706" s="30">
        <v>0.0</v>
      </c>
      <c r="DA706" s="30">
        <v>0.0</v>
      </c>
      <c r="DB706" s="7">
        <v>71.0</v>
      </c>
      <c r="DC706" s="7">
        <v>80.0</v>
      </c>
      <c r="DD706" s="13">
        <f t="shared" si="41"/>
        <v>0.4701986755</v>
      </c>
      <c r="DE706" s="7">
        <v>-0.16</v>
      </c>
      <c r="DF706" s="7">
        <v>-0.8</v>
      </c>
      <c r="DG706" s="7">
        <v>58.0</v>
      </c>
      <c r="DH706" s="7">
        <v>58.0</v>
      </c>
      <c r="DI706" s="7">
        <v>34.0</v>
      </c>
      <c r="DJ706" s="9" t="s">
        <v>5076</v>
      </c>
      <c r="DK706" s="7" t="s">
        <v>5077</v>
      </c>
    </row>
    <row r="707" ht="12.75" customHeight="1">
      <c r="A707" s="7" t="s">
        <v>272</v>
      </c>
      <c r="B707" s="7" t="s">
        <v>3011</v>
      </c>
      <c r="C707" s="8" t="s">
        <v>182</v>
      </c>
      <c r="D707" s="9" t="s">
        <v>174</v>
      </c>
      <c r="E707" s="7">
        <v>65.0</v>
      </c>
      <c r="F707" s="7">
        <v>3.0</v>
      </c>
      <c r="G707" s="7">
        <v>16.0</v>
      </c>
      <c r="H707" s="24">
        <f t="shared" si="1"/>
        <v>19</v>
      </c>
      <c r="I707" s="25">
        <f t="shared" si="2"/>
        <v>0.96776932</v>
      </c>
      <c r="J707" s="19">
        <v>3.0</v>
      </c>
      <c r="K707" s="19">
        <v>7.0</v>
      </c>
      <c r="L707" s="19">
        <v>7.0</v>
      </c>
      <c r="M707" s="19">
        <v>84.0</v>
      </c>
      <c r="N707" s="19">
        <v>45.0</v>
      </c>
      <c r="O707" s="19">
        <v>59.0</v>
      </c>
      <c r="P707" s="19">
        <v>42.0</v>
      </c>
      <c r="Q707" s="10">
        <f t="shared" si="3"/>
        <v>0.03571428571</v>
      </c>
      <c r="R707" s="10">
        <f t="shared" si="4"/>
        <v>0.01595744681</v>
      </c>
      <c r="S707" s="7">
        <v>70678.0</v>
      </c>
      <c r="T707" s="14">
        <f t="shared" si="5"/>
        <v>18.1225641</v>
      </c>
      <c r="U707" s="14">
        <v>1130.74</v>
      </c>
      <c r="V707" s="14">
        <f t="shared" si="6"/>
        <v>17.396</v>
      </c>
      <c r="W707" s="14">
        <v>1965.15</v>
      </c>
      <c r="X707" s="14">
        <f t="shared" si="7"/>
        <v>30.23307692</v>
      </c>
      <c r="Y707" s="13">
        <f t="shared" si="8"/>
        <v>0.365239075</v>
      </c>
      <c r="Z707" s="12">
        <f t="shared" si="9"/>
        <v>86.60465116</v>
      </c>
      <c r="AA707" s="19">
        <v>81.0</v>
      </c>
      <c r="AB707" s="19">
        <v>106.0</v>
      </c>
      <c r="AC707" s="19">
        <v>101.0</v>
      </c>
      <c r="AD707" s="19">
        <v>11.0</v>
      </c>
      <c r="AE707" s="19">
        <v>10.0</v>
      </c>
      <c r="AF707" s="10">
        <f t="shared" si="10"/>
        <v>0.06976744186</v>
      </c>
      <c r="AG707" s="10">
        <f t="shared" si="11"/>
        <v>0.3255813953</v>
      </c>
      <c r="AH707" s="10">
        <f t="shared" si="12"/>
        <v>0.3953488372</v>
      </c>
      <c r="AI707" s="19">
        <v>314.0</v>
      </c>
      <c r="AJ707" s="13">
        <f t="shared" si="13"/>
        <v>0.2826282628</v>
      </c>
      <c r="AK707" s="19">
        <v>396.0</v>
      </c>
      <c r="AL707" s="13">
        <f t="shared" si="14"/>
        <v>0.3564356436</v>
      </c>
      <c r="AM707" s="19">
        <v>401.0</v>
      </c>
      <c r="AN707" s="13">
        <f t="shared" si="15"/>
        <v>0.3609360936</v>
      </c>
      <c r="AO707" s="13">
        <f t="shared" si="16"/>
        <v>0.4422535211</v>
      </c>
      <c r="AP707" s="8">
        <v>2.0</v>
      </c>
      <c r="AQ707" s="14">
        <v>-3.97</v>
      </c>
      <c r="AR707" s="19">
        <v>17.45</v>
      </c>
      <c r="AS707" s="26">
        <v>3.0</v>
      </c>
      <c r="AT707" s="27">
        <v>0.52</v>
      </c>
      <c r="AU707" s="8">
        <v>3.0</v>
      </c>
      <c r="AV707" s="27">
        <v>0.653</v>
      </c>
      <c r="AW707" s="19">
        <v>50.2</v>
      </c>
      <c r="AX707" s="19">
        <v>16.96</v>
      </c>
      <c r="AY707" s="27">
        <v>0.066</v>
      </c>
      <c r="AZ707" s="27">
        <v>-4.885</v>
      </c>
      <c r="BA707" s="19">
        <v>48.72</v>
      </c>
      <c r="BB707" s="13">
        <f t="shared" si="17"/>
        <v>0.08082706767</v>
      </c>
      <c r="BC707" s="28">
        <f t="shared" si="18"/>
        <v>0.9222797927</v>
      </c>
      <c r="BD707" s="26">
        <f t="shared" si="19"/>
        <v>1003.10686</v>
      </c>
      <c r="BE707" s="13">
        <f t="shared" si="20"/>
        <v>0.003106860415</v>
      </c>
      <c r="BF707" s="18">
        <f t="shared" si="21"/>
        <v>2.281691636</v>
      </c>
      <c r="BG707" s="18">
        <f t="shared" si="22"/>
        <v>2.387816828</v>
      </c>
      <c r="BH707" s="14">
        <f t="shared" si="23"/>
        <v>28.22930117</v>
      </c>
      <c r="BI707" s="14">
        <f t="shared" si="24"/>
        <v>30.72324319</v>
      </c>
      <c r="BJ707" s="14">
        <f t="shared" si="25"/>
        <v>51.89521906</v>
      </c>
      <c r="BK707" s="14">
        <f t="shared" si="26"/>
        <v>57.62597945</v>
      </c>
      <c r="BL707" s="14">
        <f t="shared" si="27"/>
        <v>-5.730760387</v>
      </c>
      <c r="BM707" s="19">
        <v>43.0</v>
      </c>
      <c r="BN707" s="19">
        <v>45.0</v>
      </c>
      <c r="BO707" s="26">
        <v>489.0</v>
      </c>
      <c r="BP707" s="26">
        <v>534.0</v>
      </c>
      <c r="BQ707" s="19">
        <v>203.0</v>
      </c>
      <c r="BR707" s="19">
        <v>218.0</v>
      </c>
      <c r="BS707" s="19">
        <v>243.0</v>
      </c>
      <c r="BT707" s="19">
        <v>289.0</v>
      </c>
      <c r="BU707" s="19">
        <v>467.0</v>
      </c>
      <c r="BV707" s="19">
        <v>501.0</v>
      </c>
      <c r="BW707" s="13">
        <f t="shared" si="28"/>
        <v>0.4824380165</v>
      </c>
      <c r="BX707" s="14">
        <v>-2.89</v>
      </c>
      <c r="BY707" s="29">
        <f t="shared" si="29"/>
        <v>1.103155106</v>
      </c>
      <c r="BZ707" s="18">
        <f t="shared" si="30"/>
        <v>2.134345171</v>
      </c>
      <c r="CA707" s="18">
        <f t="shared" si="31"/>
        <v>2.386585964</v>
      </c>
      <c r="CB707" s="14">
        <f t="shared" si="32"/>
        <v>28.87186923</v>
      </c>
      <c r="CC707" s="14">
        <f t="shared" si="33"/>
        <v>29.64799474</v>
      </c>
      <c r="CD707" s="14">
        <f t="shared" si="34"/>
        <v>52.33026297</v>
      </c>
      <c r="CE707" s="14">
        <f t="shared" si="35"/>
        <v>56.24969683</v>
      </c>
      <c r="CF707" s="14">
        <f t="shared" si="36"/>
        <v>-1.811326527</v>
      </c>
      <c r="CG707" s="7">
        <v>3092.283333</v>
      </c>
      <c r="CH707" s="7">
        <v>110.0</v>
      </c>
      <c r="CI707" s="7">
        <v>123.0</v>
      </c>
      <c r="CJ707" s="26">
        <v>1378.0</v>
      </c>
      <c r="CK707" s="7">
        <v>1405.0</v>
      </c>
      <c r="CL707" s="7">
        <v>533.0</v>
      </c>
      <c r="CM707" s="7">
        <v>606.0</v>
      </c>
      <c r="CN707" s="7">
        <v>676.0</v>
      </c>
      <c r="CO707" s="7">
        <v>765.0</v>
      </c>
      <c r="CP707" s="19">
        <v>9.0</v>
      </c>
      <c r="CQ707" s="19">
        <v>2.0</v>
      </c>
      <c r="CR707" s="26">
        <f t="shared" si="37"/>
        <v>-7</v>
      </c>
      <c r="CS707" s="18">
        <f t="shared" si="38"/>
        <v>0.4584170463</v>
      </c>
      <c r="CT707" s="18">
        <f t="shared" si="39"/>
        <v>0.1018704547</v>
      </c>
      <c r="CU707" s="18">
        <f t="shared" si="40"/>
        <v>-0.3565465916</v>
      </c>
      <c r="CV707" s="30">
        <v>41.81</v>
      </c>
      <c r="CW707" s="30">
        <v>42.58</v>
      </c>
      <c r="CX707" s="30">
        <v>41.46</v>
      </c>
      <c r="CY707" s="30">
        <v>40.26</v>
      </c>
      <c r="CZ707" s="30">
        <v>46.68</v>
      </c>
      <c r="DA707" s="30">
        <v>42.87</v>
      </c>
      <c r="DB707" s="7">
        <v>0.0</v>
      </c>
      <c r="DC707" s="7">
        <v>0.0</v>
      </c>
      <c r="DD707" s="13" t="str">
        <f t="shared" si="41"/>
        <v> </v>
      </c>
      <c r="DE707" s="7">
        <v>0.0</v>
      </c>
      <c r="DF707" s="7">
        <v>0.0</v>
      </c>
      <c r="DG707" s="7">
        <v>0.0</v>
      </c>
      <c r="DH707" s="7">
        <v>0.0</v>
      </c>
      <c r="DI707" s="7">
        <v>0.0</v>
      </c>
      <c r="DJ707" s="8" t="s">
        <v>5078</v>
      </c>
      <c r="DK707" s="7" t="s">
        <v>5079</v>
      </c>
    </row>
    <row r="708" ht="12.75" customHeight="1">
      <c r="A708" s="7" t="s">
        <v>3016</v>
      </c>
      <c r="B708" s="7" t="s">
        <v>3017</v>
      </c>
      <c r="C708" s="8" t="s">
        <v>297</v>
      </c>
      <c r="D708" s="9" t="s">
        <v>174</v>
      </c>
      <c r="E708" s="7">
        <v>41.0</v>
      </c>
      <c r="F708" s="7">
        <v>2.0</v>
      </c>
      <c r="G708" s="7">
        <v>5.0</v>
      </c>
      <c r="H708" s="24">
        <f t="shared" si="1"/>
        <v>7</v>
      </c>
      <c r="I708" s="25">
        <f t="shared" si="2"/>
        <v>0.6603081438</v>
      </c>
      <c r="J708" s="19">
        <v>1.0</v>
      </c>
      <c r="K708" s="19">
        <v>1.0</v>
      </c>
      <c r="L708" s="19">
        <v>3.0</v>
      </c>
      <c r="M708" s="19">
        <v>27.0</v>
      </c>
      <c r="N708" s="19">
        <v>10.0</v>
      </c>
      <c r="O708" s="19">
        <v>31.0</v>
      </c>
      <c r="P708" s="19">
        <v>22.0</v>
      </c>
      <c r="Q708" s="10">
        <f t="shared" si="3"/>
        <v>0.07407407407</v>
      </c>
      <c r="R708" s="10">
        <f t="shared" si="4"/>
        <v>0.02941176471</v>
      </c>
      <c r="S708" s="7">
        <v>38164.0</v>
      </c>
      <c r="T708" s="14">
        <f t="shared" si="5"/>
        <v>15.51382114</v>
      </c>
      <c r="U708" s="14">
        <v>619.66</v>
      </c>
      <c r="V708" s="14">
        <f t="shared" si="6"/>
        <v>15.11365854</v>
      </c>
      <c r="W708" s="14">
        <v>1357.57</v>
      </c>
      <c r="X708" s="14">
        <f t="shared" si="7"/>
        <v>33.11146341</v>
      </c>
      <c r="Y708" s="13">
        <f t="shared" si="8"/>
        <v>0.3133980366</v>
      </c>
      <c r="Z708" s="12">
        <f t="shared" si="9"/>
        <v>12.31818182</v>
      </c>
      <c r="AA708" s="19">
        <v>50.0</v>
      </c>
      <c r="AB708" s="19">
        <v>69.0</v>
      </c>
      <c r="AC708" s="19">
        <v>66.0</v>
      </c>
      <c r="AD708" s="19">
        <v>9.0</v>
      </c>
      <c r="AE708" s="19">
        <v>5.0</v>
      </c>
      <c r="AF708" s="10">
        <f t="shared" si="10"/>
        <v>0.04545454545</v>
      </c>
      <c r="AG708" s="10">
        <f t="shared" si="11"/>
        <v>0.1818181818</v>
      </c>
      <c r="AH708" s="10">
        <f t="shared" si="12"/>
        <v>0.2272727273</v>
      </c>
      <c r="AI708" s="19">
        <v>164.0</v>
      </c>
      <c r="AJ708" s="13">
        <f t="shared" si="13"/>
        <v>0.3474576271</v>
      </c>
      <c r="AK708" s="19">
        <v>151.0</v>
      </c>
      <c r="AL708" s="13">
        <f t="shared" si="14"/>
        <v>0.3199152542</v>
      </c>
      <c r="AM708" s="19">
        <v>157.0</v>
      </c>
      <c r="AN708" s="13">
        <f t="shared" si="15"/>
        <v>0.3326271186</v>
      </c>
      <c r="AO708" s="13">
        <f t="shared" si="16"/>
        <v>0.5206349206</v>
      </c>
      <c r="AP708" s="8">
        <v>4.0</v>
      </c>
      <c r="AQ708" s="14">
        <v>3.02</v>
      </c>
      <c r="AR708" s="19">
        <v>17.24</v>
      </c>
      <c r="AS708" s="26">
        <v>5.0</v>
      </c>
      <c r="AT708" s="27">
        <v>-0.003</v>
      </c>
      <c r="AU708" s="8">
        <v>4.0</v>
      </c>
      <c r="AV708" s="27">
        <v>0.44</v>
      </c>
      <c r="AW708" s="19">
        <v>50.02</v>
      </c>
      <c r="AX708" s="19">
        <v>16.06</v>
      </c>
      <c r="AY708" s="27">
        <v>0.152</v>
      </c>
      <c r="AZ708" s="27">
        <v>-5.428</v>
      </c>
      <c r="BA708" s="19">
        <v>48.31</v>
      </c>
      <c r="BB708" s="13">
        <f t="shared" si="17"/>
        <v>0.08118081181</v>
      </c>
      <c r="BC708" s="28">
        <f t="shared" si="18"/>
        <v>0.9454545455</v>
      </c>
      <c r="BD708" s="26">
        <f t="shared" si="19"/>
        <v>1026.635357</v>
      </c>
      <c r="BE708" s="13">
        <f t="shared" si="20"/>
        <v>0.02663535726</v>
      </c>
      <c r="BF708" s="18">
        <f t="shared" si="21"/>
        <v>2.130200432</v>
      </c>
      <c r="BG708" s="18">
        <f t="shared" si="22"/>
        <v>1.742891263</v>
      </c>
      <c r="BH708" s="14">
        <f t="shared" si="23"/>
        <v>26.24019624</v>
      </c>
      <c r="BI708" s="14">
        <f t="shared" si="24"/>
        <v>31.95300649</v>
      </c>
      <c r="BJ708" s="14">
        <f t="shared" si="25"/>
        <v>46.67075493</v>
      </c>
      <c r="BK708" s="14">
        <f t="shared" si="26"/>
        <v>58.4836846</v>
      </c>
      <c r="BL708" s="14">
        <f t="shared" si="27"/>
        <v>-11.81292967</v>
      </c>
      <c r="BM708" s="19">
        <v>22.0</v>
      </c>
      <c r="BN708" s="19">
        <v>18.0</v>
      </c>
      <c r="BO708" s="26">
        <v>249.0</v>
      </c>
      <c r="BP708" s="26">
        <v>312.0</v>
      </c>
      <c r="BQ708" s="19">
        <v>89.0</v>
      </c>
      <c r="BR708" s="19">
        <v>136.0</v>
      </c>
      <c r="BS708" s="19">
        <v>122.0</v>
      </c>
      <c r="BT708" s="19">
        <v>138.0</v>
      </c>
      <c r="BU708" s="19">
        <v>245.0</v>
      </c>
      <c r="BV708" s="19">
        <v>330.0</v>
      </c>
      <c r="BW708" s="13">
        <f t="shared" si="28"/>
        <v>0.4260869565</v>
      </c>
      <c r="BX708" s="14">
        <v>-4.18</v>
      </c>
      <c r="BY708" s="29">
        <f t="shared" si="29"/>
        <v>-6.530167766</v>
      </c>
      <c r="BZ708" s="18">
        <f t="shared" si="30"/>
        <v>1.88449848</v>
      </c>
      <c r="CA708" s="18">
        <f t="shared" si="31"/>
        <v>2.218844985</v>
      </c>
      <c r="CB708" s="14">
        <f t="shared" si="32"/>
        <v>27.29483283</v>
      </c>
      <c r="CC708" s="14">
        <f t="shared" si="33"/>
        <v>30.03039514</v>
      </c>
      <c r="CD708" s="14">
        <f t="shared" si="34"/>
        <v>49.60486322</v>
      </c>
      <c r="CE708" s="14">
        <f t="shared" si="35"/>
        <v>55.80547112</v>
      </c>
      <c r="CF708" s="14">
        <f t="shared" si="36"/>
        <v>-5.612321768</v>
      </c>
      <c r="CG708" s="7">
        <v>1974.0</v>
      </c>
      <c r="CH708" s="7">
        <v>62.0</v>
      </c>
      <c r="CI708" s="7">
        <v>73.0</v>
      </c>
      <c r="CJ708" s="26">
        <v>836.0</v>
      </c>
      <c r="CK708" s="7">
        <v>915.0</v>
      </c>
      <c r="CL708" s="7">
        <v>340.0</v>
      </c>
      <c r="CM708" s="7">
        <v>390.0</v>
      </c>
      <c r="CN708" s="7">
        <v>394.0</v>
      </c>
      <c r="CO708" s="7">
        <v>458.0</v>
      </c>
      <c r="CP708" s="19">
        <v>7.0</v>
      </c>
      <c r="CQ708" s="19">
        <v>4.0</v>
      </c>
      <c r="CR708" s="26">
        <f t="shared" si="37"/>
        <v>-3</v>
      </c>
      <c r="CS708" s="18">
        <f t="shared" si="38"/>
        <v>0.6603081438</v>
      </c>
      <c r="CT708" s="18">
        <f t="shared" si="39"/>
        <v>0.3773189393</v>
      </c>
      <c r="CU708" s="18">
        <f t="shared" si="40"/>
        <v>-0.2829892045</v>
      </c>
      <c r="CV708" s="30">
        <v>22.08</v>
      </c>
      <c r="CW708" s="30">
        <v>27.48</v>
      </c>
      <c r="CX708" s="30">
        <v>18.44</v>
      </c>
      <c r="CY708" s="30">
        <v>23.74</v>
      </c>
      <c r="CZ708" s="30">
        <v>21.99</v>
      </c>
      <c r="DA708" s="30">
        <v>28.3</v>
      </c>
      <c r="DB708" s="7">
        <v>0.0</v>
      </c>
      <c r="DC708" s="7">
        <v>0.0</v>
      </c>
      <c r="DD708" s="13" t="str">
        <f t="shared" si="41"/>
        <v> </v>
      </c>
      <c r="DE708" s="7">
        <v>0.0</v>
      </c>
      <c r="DF708" s="7">
        <v>0.0</v>
      </c>
      <c r="DG708" s="7">
        <v>0.0</v>
      </c>
      <c r="DH708" s="7">
        <v>0.0</v>
      </c>
      <c r="DI708" s="7">
        <v>0.0</v>
      </c>
      <c r="DJ708" s="8" t="s">
        <v>5080</v>
      </c>
      <c r="DK708" s="7" t="s">
        <v>5081</v>
      </c>
    </row>
    <row r="709" ht="12.75" customHeight="1">
      <c r="A709" s="7" t="s">
        <v>3019</v>
      </c>
      <c r="B709" s="7" t="s">
        <v>3020</v>
      </c>
      <c r="C709" s="8" t="s">
        <v>447</v>
      </c>
      <c r="D709" s="9" t="s">
        <v>174</v>
      </c>
      <c r="E709" s="7">
        <v>73.0</v>
      </c>
      <c r="F709" s="7">
        <v>3.0</v>
      </c>
      <c r="G709" s="7">
        <v>14.0</v>
      </c>
      <c r="H709" s="24">
        <f t="shared" si="1"/>
        <v>17</v>
      </c>
      <c r="I709" s="25">
        <f t="shared" si="2"/>
        <v>0.7635968907</v>
      </c>
      <c r="J709" s="19">
        <v>3.0</v>
      </c>
      <c r="K709" s="19">
        <v>7.0</v>
      </c>
      <c r="L709" s="19">
        <v>7.0</v>
      </c>
      <c r="M709" s="19">
        <v>103.0</v>
      </c>
      <c r="N709" s="19">
        <v>56.0</v>
      </c>
      <c r="O709" s="19">
        <v>91.0</v>
      </c>
      <c r="P709" s="19">
        <v>56.0</v>
      </c>
      <c r="Q709" s="10">
        <f t="shared" si="3"/>
        <v>0.02912621359</v>
      </c>
      <c r="R709" s="10">
        <f t="shared" si="4"/>
        <v>0.012</v>
      </c>
      <c r="S709" s="7">
        <v>80147.0</v>
      </c>
      <c r="T709" s="14">
        <f t="shared" si="5"/>
        <v>18.29840183</v>
      </c>
      <c r="U709" s="14">
        <v>1270.67</v>
      </c>
      <c r="V709" s="14">
        <f t="shared" si="6"/>
        <v>17.40643836</v>
      </c>
      <c r="W709" s="14">
        <v>2269.32</v>
      </c>
      <c r="X709" s="14">
        <f t="shared" si="7"/>
        <v>31.08657534</v>
      </c>
      <c r="Y709" s="13">
        <f t="shared" si="8"/>
        <v>0.3589473417</v>
      </c>
      <c r="Z709" s="12">
        <f t="shared" si="9"/>
        <v>86.2826087</v>
      </c>
      <c r="AA709" s="19">
        <v>83.0</v>
      </c>
      <c r="AB709" s="19">
        <v>55.0</v>
      </c>
      <c r="AC709" s="19">
        <v>119.0</v>
      </c>
      <c r="AD709" s="19">
        <v>34.0</v>
      </c>
      <c r="AE709" s="19">
        <v>18.0</v>
      </c>
      <c r="AF709" s="10">
        <f t="shared" si="10"/>
        <v>0.0652173913</v>
      </c>
      <c r="AG709" s="10">
        <f t="shared" si="11"/>
        <v>0.3043478261</v>
      </c>
      <c r="AH709" s="10">
        <f t="shared" si="12"/>
        <v>0.3695652174</v>
      </c>
      <c r="AI709" s="19">
        <v>339.0</v>
      </c>
      <c r="AJ709" s="13">
        <f t="shared" si="13"/>
        <v>0.2875318066</v>
      </c>
      <c r="AK709" s="19">
        <v>414.0</v>
      </c>
      <c r="AL709" s="13">
        <f t="shared" si="14"/>
        <v>0.3511450382</v>
      </c>
      <c r="AM709" s="19">
        <v>426.0</v>
      </c>
      <c r="AN709" s="13">
        <f t="shared" si="15"/>
        <v>0.3613231552</v>
      </c>
      <c r="AO709" s="13">
        <f t="shared" si="16"/>
        <v>0.4501992032</v>
      </c>
      <c r="AP709" s="8">
        <v>3.0</v>
      </c>
      <c r="AQ709" s="14">
        <v>-8.57</v>
      </c>
      <c r="AR709" s="19">
        <v>17.38</v>
      </c>
      <c r="AS709" s="26">
        <v>4.0</v>
      </c>
      <c r="AT709" s="27">
        <v>0.151</v>
      </c>
      <c r="AU709" s="8">
        <v>4.0</v>
      </c>
      <c r="AV709" s="27">
        <v>0.28800000000000003</v>
      </c>
      <c r="AW709" s="19">
        <v>50.21</v>
      </c>
      <c r="AX709" s="19">
        <v>16.03</v>
      </c>
      <c r="AY709" s="27">
        <v>-0.835</v>
      </c>
      <c r="AZ709" s="27">
        <v>-5.338</v>
      </c>
      <c r="BA709" s="19">
        <v>47.88</v>
      </c>
      <c r="BB709" s="13">
        <f t="shared" si="17"/>
        <v>0.0811287478</v>
      </c>
      <c r="BC709" s="28">
        <f t="shared" si="18"/>
        <v>0.9422442244</v>
      </c>
      <c r="BD709" s="26">
        <f t="shared" si="19"/>
        <v>1023.372972</v>
      </c>
      <c r="BE709" s="13">
        <f t="shared" si="20"/>
        <v>0.02337297222</v>
      </c>
      <c r="BF709" s="18">
        <f t="shared" si="21"/>
        <v>2.172082445</v>
      </c>
      <c r="BG709" s="18">
        <f t="shared" si="22"/>
        <v>1.652671425</v>
      </c>
      <c r="BH709" s="14">
        <f t="shared" si="23"/>
        <v>26.77327709</v>
      </c>
      <c r="BI709" s="14">
        <f t="shared" si="24"/>
        <v>28.61482525</v>
      </c>
      <c r="BJ709" s="14">
        <f t="shared" si="25"/>
        <v>49.10795092</v>
      </c>
      <c r="BK709" s="14">
        <f t="shared" si="26"/>
        <v>55.05756805</v>
      </c>
      <c r="BL709" s="14">
        <f t="shared" si="27"/>
        <v>-5.949617131</v>
      </c>
      <c r="BM709" s="19">
        <v>46.0</v>
      </c>
      <c r="BN709" s="19">
        <v>35.0</v>
      </c>
      <c r="BO709" s="26">
        <v>521.0</v>
      </c>
      <c r="BP709" s="26">
        <v>571.0</v>
      </c>
      <c r="BQ709" s="19">
        <v>201.0</v>
      </c>
      <c r="BR709" s="19">
        <v>245.0</v>
      </c>
      <c r="BS709" s="19">
        <v>272.0</v>
      </c>
      <c r="BT709" s="19">
        <v>315.0</v>
      </c>
      <c r="BU709" s="19">
        <v>452.0</v>
      </c>
      <c r="BV709" s="19">
        <v>553.0</v>
      </c>
      <c r="BW709" s="13">
        <f t="shared" si="28"/>
        <v>0.4497512438</v>
      </c>
      <c r="BX709" s="14">
        <v>-6.93</v>
      </c>
      <c r="BY709" s="29">
        <f t="shared" si="29"/>
        <v>0.7816019924</v>
      </c>
      <c r="BZ709" s="18">
        <f t="shared" si="30"/>
        <v>2.053838962</v>
      </c>
      <c r="CA709" s="18">
        <f t="shared" si="31"/>
        <v>1.898506604</v>
      </c>
      <c r="CB709" s="14">
        <f t="shared" si="32"/>
        <v>27.71819642</v>
      </c>
      <c r="CC709" s="14">
        <f t="shared" si="33"/>
        <v>27.32123594</v>
      </c>
      <c r="CD709" s="14">
        <f t="shared" si="34"/>
        <v>51.2596783</v>
      </c>
      <c r="CE709" s="14">
        <f t="shared" si="35"/>
        <v>54.48713953</v>
      </c>
      <c r="CF709" s="14">
        <f t="shared" si="36"/>
        <v>-2.722155905</v>
      </c>
      <c r="CG709" s="7">
        <v>3476.416667</v>
      </c>
      <c r="CH709" s="7">
        <v>119.0</v>
      </c>
      <c r="CI709" s="7">
        <v>110.0</v>
      </c>
      <c r="CJ709" s="26">
        <v>1487.0</v>
      </c>
      <c r="CK709" s="7">
        <v>1473.0</v>
      </c>
      <c r="CL709" s="7">
        <v>630.0</v>
      </c>
      <c r="CM709" s="7">
        <v>714.0</v>
      </c>
      <c r="CN709" s="7">
        <v>734.0</v>
      </c>
      <c r="CO709" s="7">
        <v>860.0</v>
      </c>
      <c r="CP709" s="19">
        <v>9.0</v>
      </c>
      <c r="CQ709" s="19">
        <v>10.0</v>
      </c>
      <c r="CR709" s="26">
        <f t="shared" si="37"/>
        <v>1</v>
      </c>
      <c r="CS709" s="18">
        <f t="shared" si="38"/>
        <v>0.4042571774</v>
      </c>
      <c r="CT709" s="18">
        <f t="shared" si="39"/>
        <v>0.4491746416</v>
      </c>
      <c r="CU709" s="18">
        <f t="shared" si="40"/>
        <v>0.04491746416</v>
      </c>
      <c r="CV709" s="30">
        <v>41.39</v>
      </c>
      <c r="CW709" s="30">
        <v>44.34</v>
      </c>
      <c r="CX709" s="30">
        <v>39.59</v>
      </c>
      <c r="CY709" s="30">
        <v>41.87</v>
      </c>
      <c r="CZ709" s="30">
        <v>42.93</v>
      </c>
      <c r="DA709" s="30">
        <v>45.57</v>
      </c>
      <c r="DB709" s="7">
        <v>0.0</v>
      </c>
      <c r="DC709" s="7">
        <v>0.0</v>
      </c>
      <c r="DD709" s="13" t="str">
        <f t="shared" si="41"/>
        <v> </v>
      </c>
      <c r="DE709" s="7">
        <v>0.0</v>
      </c>
      <c r="DF709" s="7">
        <v>0.0</v>
      </c>
      <c r="DG709" s="7">
        <v>0.0</v>
      </c>
      <c r="DH709" s="7">
        <v>0.0</v>
      </c>
      <c r="DI709" s="7">
        <v>0.0</v>
      </c>
      <c r="DJ709" s="8" t="s">
        <v>5082</v>
      </c>
      <c r="DK709" s="7" t="s">
        <v>5083</v>
      </c>
    </row>
    <row r="710" ht="12.75" customHeight="1">
      <c r="A710" s="7" t="s">
        <v>2726</v>
      </c>
      <c r="B710" s="7" t="s">
        <v>3022</v>
      </c>
      <c r="C710" s="8" t="s">
        <v>399</v>
      </c>
      <c r="D710" s="9" t="s">
        <v>275</v>
      </c>
      <c r="E710" s="7">
        <v>71.0</v>
      </c>
      <c r="F710" s="7">
        <v>10.0</v>
      </c>
      <c r="G710" s="7">
        <v>9.0</v>
      </c>
      <c r="H710" s="24">
        <f t="shared" si="1"/>
        <v>19</v>
      </c>
      <c r="I710" s="25">
        <f t="shared" si="2"/>
        <v>1.536836902</v>
      </c>
      <c r="J710" s="19">
        <v>10.0</v>
      </c>
      <c r="K710" s="19">
        <v>5.0</v>
      </c>
      <c r="L710" s="19">
        <v>2.0</v>
      </c>
      <c r="M710" s="19">
        <v>94.0</v>
      </c>
      <c r="N710" s="19">
        <v>33.0</v>
      </c>
      <c r="O710" s="19">
        <v>57.0</v>
      </c>
      <c r="P710" s="19">
        <v>112.0</v>
      </c>
      <c r="Q710" s="10">
        <f t="shared" si="3"/>
        <v>0.1063829787</v>
      </c>
      <c r="R710" s="10">
        <f t="shared" si="4"/>
        <v>0.05434782609</v>
      </c>
      <c r="S710" s="7">
        <v>44507.0</v>
      </c>
      <c r="T710" s="14">
        <f t="shared" si="5"/>
        <v>10.44765258</v>
      </c>
      <c r="U710" s="14">
        <v>716.02</v>
      </c>
      <c r="V710" s="14">
        <f t="shared" si="6"/>
        <v>10.08478873</v>
      </c>
      <c r="W710" s="14">
        <v>2709.32</v>
      </c>
      <c r="X710" s="14">
        <f t="shared" si="7"/>
        <v>38.15943662</v>
      </c>
      <c r="Y710" s="13">
        <f t="shared" si="8"/>
        <v>0.2090361833</v>
      </c>
      <c r="Z710" s="12">
        <f t="shared" si="9"/>
        <v>61.42857143</v>
      </c>
      <c r="AA710" s="19">
        <v>36.0</v>
      </c>
      <c r="AB710" s="19">
        <v>67.0</v>
      </c>
      <c r="AC710" s="19">
        <v>66.0</v>
      </c>
      <c r="AD710" s="19">
        <v>22.0</v>
      </c>
      <c r="AE710" s="19">
        <v>25.0</v>
      </c>
      <c r="AF710" s="10">
        <f t="shared" si="10"/>
        <v>0.3571428571</v>
      </c>
      <c r="AG710" s="10">
        <f t="shared" si="11"/>
        <v>0.25</v>
      </c>
      <c r="AH710" s="10">
        <f t="shared" si="12"/>
        <v>0.6071428571</v>
      </c>
      <c r="AI710" s="19">
        <v>180.0</v>
      </c>
      <c r="AJ710" s="13">
        <f t="shared" si="13"/>
        <v>0.2601156069</v>
      </c>
      <c r="AK710" s="19">
        <v>251.0</v>
      </c>
      <c r="AL710" s="13">
        <f t="shared" si="14"/>
        <v>0.362716763</v>
      </c>
      <c r="AM710" s="19">
        <v>261.0</v>
      </c>
      <c r="AN710" s="13">
        <f t="shared" si="15"/>
        <v>0.3771676301</v>
      </c>
      <c r="AO710" s="13">
        <f t="shared" si="16"/>
        <v>0.4176334107</v>
      </c>
      <c r="AP710" s="8">
        <v>1.0</v>
      </c>
      <c r="AQ710" s="14">
        <v>-11.76</v>
      </c>
      <c r="AR710" s="19">
        <v>17.08</v>
      </c>
      <c r="AS710" s="26">
        <v>12.0</v>
      </c>
      <c r="AT710" s="27">
        <v>0.366</v>
      </c>
      <c r="AU710" s="8">
        <v>9.0</v>
      </c>
      <c r="AV710" s="27">
        <v>-0.214</v>
      </c>
      <c r="AW710" s="19">
        <v>50.06</v>
      </c>
      <c r="AX710" s="19">
        <v>16.97</v>
      </c>
      <c r="AY710" s="27">
        <v>-1.344</v>
      </c>
      <c r="AZ710" s="27">
        <v>4.395</v>
      </c>
      <c r="BA710" s="19">
        <v>52.14</v>
      </c>
      <c r="BB710" s="13">
        <f t="shared" si="17"/>
        <v>0.08139534884</v>
      </c>
      <c r="BC710" s="28">
        <f t="shared" si="18"/>
        <v>0.9239766082</v>
      </c>
      <c r="BD710" s="26">
        <f t="shared" si="19"/>
        <v>1005.371957</v>
      </c>
      <c r="BE710" s="13">
        <f t="shared" si="20"/>
        <v>0.005371957024</v>
      </c>
      <c r="BF710" s="18">
        <f t="shared" si="21"/>
        <v>2.346303176</v>
      </c>
      <c r="BG710" s="18">
        <f t="shared" si="22"/>
        <v>2.178710092</v>
      </c>
      <c r="BH710" s="14">
        <f t="shared" si="23"/>
        <v>28.82601045</v>
      </c>
      <c r="BI710" s="14">
        <f t="shared" si="24"/>
        <v>28.65841736</v>
      </c>
      <c r="BJ710" s="14">
        <f t="shared" si="25"/>
        <v>57.48442781</v>
      </c>
      <c r="BK710" s="14">
        <f t="shared" si="26"/>
        <v>56.22747968</v>
      </c>
      <c r="BL710" s="14">
        <f t="shared" si="27"/>
        <v>1.25694813</v>
      </c>
      <c r="BM710" s="19">
        <v>28.0</v>
      </c>
      <c r="BN710" s="19">
        <v>26.0</v>
      </c>
      <c r="BO710" s="26">
        <v>316.0</v>
      </c>
      <c r="BP710" s="26">
        <v>316.0</v>
      </c>
      <c r="BQ710" s="19">
        <v>147.0</v>
      </c>
      <c r="BR710" s="19">
        <v>146.0</v>
      </c>
      <c r="BS710" s="19">
        <v>195.0</v>
      </c>
      <c r="BT710" s="19">
        <v>183.0</v>
      </c>
      <c r="BU710" s="19">
        <v>346.0</v>
      </c>
      <c r="BV710" s="19">
        <v>308.0</v>
      </c>
      <c r="BW710" s="13">
        <f t="shared" si="28"/>
        <v>0.5290519878</v>
      </c>
      <c r="BX710" s="14">
        <v>-0.43</v>
      </c>
      <c r="BY710" s="29">
        <f t="shared" si="29"/>
        <v>-1.465253726</v>
      </c>
      <c r="BZ710" s="18">
        <f t="shared" si="30"/>
        <v>2.48498289</v>
      </c>
      <c r="CA710" s="18">
        <f t="shared" si="31"/>
        <v>2.273494985</v>
      </c>
      <c r="CB710" s="14">
        <f t="shared" si="32"/>
        <v>31.61744188</v>
      </c>
      <c r="CC710" s="14">
        <f t="shared" si="33"/>
        <v>28.07501946</v>
      </c>
      <c r="CD710" s="14">
        <f t="shared" si="34"/>
        <v>61.7897164</v>
      </c>
      <c r="CE710" s="14">
        <f t="shared" si="35"/>
        <v>55.81518307</v>
      </c>
      <c r="CF710" s="14">
        <f t="shared" si="36"/>
        <v>-4.717585201</v>
      </c>
      <c r="CG710" s="7">
        <v>3404.45</v>
      </c>
      <c r="CH710" s="7">
        <v>141.0</v>
      </c>
      <c r="CI710" s="7">
        <v>129.0</v>
      </c>
      <c r="CJ710" s="26">
        <v>1653.0</v>
      </c>
      <c r="CK710" s="7">
        <v>1464.0</v>
      </c>
      <c r="CL710" s="7">
        <v>774.0</v>
      </c>
      <c r="CM710" s="7">
        <v>740.0</v>
      </c>
      <c r="CN710" s="7">
        <v>938.0</v>
      </c>
      <c r="CO710" s="7">
        <v>834.0</v>
      </c>
      <c r="CP710" s="19">
        <v>5.0</v>
      </c>
      <c r="CQ710" s="19">
        <v>5.0</v>
      </c>
      <c r="CR710" s="26">
        <f t="shared" si="37"/>
        <v>0</v>
      </c>
      <c r="CS710" s="18">
        <f t="shared" si="38"/>
        <v>0.4044307637</v>
      </c>
      <c r="CT710" s="18">
        <f t="shared" si="39"/>
        <v>0.4044307637</v>
      </c>
      <c r="CU710" s="18">
        <f t="shared" si="40"/>
        <v>0</v>
      </c>
      <c r="CV710" s="30">
        <v>27.23</v>
      </c>
      <c r="CW710" s="30">
        <v>26.0</v>
      </c>
      <c r="CX710" s="30">
        <v>25.97</v>
      </c>
      <c r="CY710" s="30">
        <v>28.65</v>
      </c>
      <c r="CZ710" s="30">
        <v>27.35</v>
      </c>
      <c r="DA710" s="30">
        <v>28.45</v>
      </c>
      <c r="DB710" s="7">
        <v>8.0</v>
      </c>
      <c r="DC710" s="7">
        <v>13.0</v>
      </c>
      <c r="DD710" s="13">
        <f t="shared" si="41"/>
        <v>0.380952381</v>
      </c>
      <c r="DE710" s="7">
        <v>-0.02</v>
      </c>
      <c r="DF710" s="7">
        <v>-1.48</v>
      </c>
      <c r="DG710" s="7">
        <v>7.0</v>
      </c>
      <c r="DH710" s="7">
        <v>8.0</v>
      </c>
      <c r="DI710" s="7">
        <v>5.0</v>
      </c>
      <c r="DJ710" s="8" t="s">
        <v>5084</v>
      </c>
      <c r="DK710" s="7" t="s">
        <v>5085</v>
      </c>
    </row>
    <row r="711" ht="12.75" customHeight="1">
      <c r="A711" s="7" t="s">
        <v>1889</v>
      </c>
      <c r="B711" s="7" t="s">
        <v>3025</v>
      </c>
      <c r="C711" s="8" t="s">
        <v>312</v>
      </c>
      <c r="D711" s="9" t="s">
        <v>260</v>
      </c>
      <c r="E711" s="7">
        <v>17.0</v>
      </c>
      <c r="F711" s="7">
        <v>0.0</v>
      </c>
      <c r="G711" s="7">
        <v>2.0</v>
      </c>
      <c r="H711" s="24">
        <f t="shared" si="1"/>
        <v>2</v>
      </c>
      <c r="I711" s="25">
        <f t="shared" si="2"/>
        <v>0.9896907216</v>
      </c>
      <c r="J711" s="19">
        <v>0.0</v>
      </c>
      <c r="K711" s="19">
        <v>1.0</v>
      </c>
      <c r="L711" s="19">
        <v>1.0</v>
      </c>
      <c r="M711" s="19">
        <v>15.0</v>
      </c>
      <c r="N711" s="19">
        <v>4.0</v>
      </c>
      <c r="O711" s="19">
        <v>4.0</v>
      </c>
      <c r="P711" s="19">
        <v>16.0</v>
      </c>
      <c r="Q711" s="10">
        <f t="shared" si="3"/>
        <v>0</v>
      </c>
      <c r="R711" s="10">
        <f t="shared" si="4"/>
        <v>0</v>
      </c>
      <c r="S711" s="7">
        <v>7275.0</v>
      </c>
      <c r="T711" s="14">
        <f t="shared" si="5"/>
        <v>7.132352941</v>
      </c>
      <c r="U711" s="14">
        <v>116.83</v>
      </c>
      <c r="V711" s="14">
        <f t="shared" si="6"/>
        <v>6.872352941</v>
      </c>
      <c r="W711" s="14">
        <v>716.37</v>
      </c>
      <c r="X711" s="14">
        <f t="shared" si="7"/>
        <v>42.13941176</v>
      </c>
      <c r="Y711" s="13">
        <f t="shared" si="8"/>
        <v>0.1402184349</v>
      </c>
      <c r="Z711" s="12">
        <f t="shared" si="9"/>
        <v>14.25</v>
      </c>
      <c r="AA711" s="19">
        <v>8.0</v>
      </c>
      <c r="AB711" s="19">
        <v>13.0</v>
      </c>
      <c r="AC711" s="19">
        <v>13.0</v>
      </c>
      <c r="AD711" s="19">
        <v>4.0</v>
      </c>
      <c r="AE711" s="19">
        <v>2.0</v>
      </c>
      <c r="AF711" s="10">
        <f t="shared" si="10"/>
        <v>0</v>
      </c>
      <c r="AG711" s="10">
        <f t="shared" si="11"/>
        <v>0.5</v>
      </c>
      <c r="AH711" s="10">
        <f t="shared" si="12"/>
        <v>0.5</v>
      </c>
      <c r="AI711" s="19">
        <v>31.0</v>
      </c>
      <c r="AJ711" s="13">
        <f t="shared" si="13"/>
        <v>0.2952380952</v>
      </c>
      <c r="AK711" s="19">
        <v>28.0</v>
      </c>
      <c r="AL711" s="13">
        <f t="shared" si="14"/>
        <v>0.2666666667</v>
      </c>
      <c r="AM711" s="19">
        <v>46.0</v>
      </c>
      <c r="AN711" s="13">
        <f t="shared" si="15"/>
        <v>0.4380952381</v>
      </c>
      <c r="AO711" s="13">
        <f t="shared" si="16"/>
        <v>0.5254237288</v>
      </c>
      <c r="AP711" s="8">
        <v>13.0</v>
      </c>
      <c r="AQ711" s="14">
        <v>8.39</v>
      </c>
      <c r="AR711" s="19">
        <v>16.41</v>
      </c>
      <c r="AS711" s="26">
        <v>14.0</v>
      </c>
      <c r="AT711" s="27">
        <v>-1.463</v>
      </c>
      <c r="AU711" s="8">
        <v>14.0</v>
      </c>
      <c r="AV711" s="27">
        <v>-1.231</v>
      </c>
      <c r="AW711" s="19">
        <v>49.87</v>
      </c>
      <c r="AX711" s="19">
        <v>15.94</v>
      </c>
      <c r="AY711" s="27">
        <v>-0.658</v>
      </c>
      <c r="AZ711" s="27">
        <v>-5.884</v>
      </c>
      <c r="BA711" s="19">
        <v>46.58</v>
      </c>
      <c r="BB711" s="13">
        <f t="shared" si="17"/>
        <v>0.0701754386</v>
      </c>
      <c r="BC711" s="28">
        <f t="shared" si="18"/>
        <v>0.9583333333</v>
      </c>
      <c r="BD711" s="26">
        <f t="shared" si="19"/>
        <v>1028.508772</v>
      </c>
      <c r="BE711" s="13">
        <f t="shared" si="20"/>
        <v>0.02850877193</v>
      </c>
      <c r="BF711" s="18">
        <f t="shared" si="21"/>
        <v>2.054266884</v>
      </c>
      <c r="BG711" s="18">
        <f t="shared" si="22"/>
        <v>1.027133442</v>
      </c>
      <c r="BH711" s="14">
        <f t="shared" si="23"/>
        <v>29.27330309</v>
      </c>
      <c r="BI711" s="14">
        <f t="shared" si="24"/>
        <v>24.6512026</v>
      </c>
      <c r="BJ711" s="14">
        <f t="shared" si="25"/>
        <v>45.70743816</v>
      </c>
      <c r="BK711" s="14">
        <f t="shared" si="26"/>
        <v>52.89737225</v>
      </c>
      <c r="BL711" s="14">
        <f t="shared" si="27"/>
        <v>-7.189934092</v>
      </c>
      <c r="BM711" s="19">
        <v>4.0</v>
      </c>
      <c r="BN711" s="19">
        <v>2.0</v>
      </c>
      <c r="BO711" s="26">
        <v>53.0</v>
      </c>
      <c r="BP711" s="26">
        <v>46.0</v>
      </c>
      <c r="BQ711" s="19">
        <v>14.0</v>
      </c>
      <c r="BR711" s="19">
        <v>21.0</v>
      </c>
      <c r="BS711" s="19">
        <v>18.0</v>
      </c>
      <c r="BT711" s="19">
        <v>34.0</v>
      </c>
      <c r="BU711" s="19">
        <v>45.0</v>
      </c>
      <c r="BV711" s="19">
        <v>35.0</v>
      </c>
      <c r="BW711" s="13">
        <f t="shared" si="28"/>
        <v>0.5625</v>
      </c>
      <c r="BX711" s="14">
        <v>8.71</v>
      </c>
      <c r="BY711" s="29">
        <f t="shared" si="29"/>
        <v>-3.237103584</v>
      </c>
      <c r="BZ711" s="18">
        <f t="shared" si="30"/>
        <v>1.796084536</v>
      </c>
      <c r="CA711" s="18">
        <f t="shared" si="31"/>
        <v>2.083458061</v>
      </c>
      <c r="CB711" s="14">
        <f t="shared" si="32"/>
        <v>25.9354607</v>
      </c>
      <c r="CC711" s="14">
        <f t="shared" si="33"/>
        <v>31.82661797</v>
      </c>
      <c r="CD711" s="14">
        <f t="shared" si="34"/>
        <v>47.56031851</v>
      </c>
      <c r="CE711" s="14">
        <f t="shared" si="35"/>
        <v>56.61258457</v>
      </c>
      <c r="CF711" s="14">
        <f t="shared" si="36"/>
        <v>1.862331968</v>
      </c>
      <c r="CG711" s="7">
        <v>835.15</v>
      </c>
      <c r="CH711" s="7">
        <v>25.0</v>
      </c>
      <c r="CI711" s="7">
        <v>29.0</v>
      </c>
      <c r="CJ711" s="26">
        <v>336.0</v>
      </c>
      <c r="CK711" s="7">
        <v>414.0</v>
      </c>
      <c r="CL711" s="7">
        <v>142.0</v>
      </c>
      <c r="CM711" s="7">
        <v>164.0</v>
      </c>
      <c r="CN711" s="7">
        <v>159.0</v>
      </c>
      <c r="CO711" s="7">
        <v>181.0</v>
      </c>
      <c r="CP711" s="19">
        <v>1.0</v>
      </c>
      <c r="CQ711" s="19">
        <v>4.0</v>
      </c>
      <c r="CR711" s="26">
        <f t="shared" si="37"/>
        <v>3</v>
      </c>
      <c r="CS711" s="18">
        <f t="shared" si="38"/>
        <v>0.4948453608</v>
      </c>
      <c r="CT711" s="18">
        <f t="shared" si="39"/>
        <v>1.979381443</v>
      </c>
      <c r="CU711" s="18">
        <f t="shared" si="40"/>
        <v>1.484536082</v>
      </c>
      <c r="CV711" s="30">
        <v>3.77</v>
      </c>
      <c r="CW711" s="30">
        <v>3.56</v>
      </c>
      <c r="CX711" s="30">
        <v>3.91</v>
      </c>
      <c r="CY711" s="30">
        <v>5.54</v>
      </c>
      <c r="CZ711" s="30">
        <v>3.28</v>
      </c>
      <c r="DA711" s="30">
        <v>4.6</v>
      </c>
      <c r="DB711" s="7">
        <v>36.0</v>
      </c>
      <c r="DC711" s="7">
        <v>64.0</v>
      </c>
      <c r="DD711" s="13">
        <f t="shared" si="41"/>
        <v>0.36</v>
      </c>
      <c r="DE711" s="7">
        <v>-0.02</v>
      </c>
      <c r="DF711" s="7">
        <v>-6.73</v>
      </c>
      <c r="DG711" s="7">
        <v>29.0</v>
      </c>
      <c r="DH711" s="7">
        <v>45.0</v>
      </c>
      <c r="DI711" s="7">
        <v>26.0</v>
      </c>
      <c r="DJ711" s="8" t="s">
        <v>5086</v>
      </c>
      <c r="DK711" s="7" t="s">
        <v>5087</v>
      </c>
    </row>
    <row r="712" ht="12.75" customHeight="1">
      <c r="A712" s="7" t="s">
        <v>235</v>
      </c>
      <c r="B712" s="7" t="s">
        <v>3027</v>
      </c>
      <c r="C712" s="8" t="s">
        <v>246</v>
      </c>
      <c r="D712" s="9" t="s">
        <v>150</v>
      </c>
      <c r="E712" s="7">
        <v>71.0</v>
      </c>
      <c r="F712" s="7">
        <v>22.0</v>
      </c>
      <c r="G712" s="7">
        <v>28.0</v>
      </c>
      <c r="H712" s="24">
        <f t="shared" si="1"/>
        <v>50</v>
      </c>
      <c r="I712" s="25">
        <f t="shared" si="2"/>
        <v>2.713376948</v>
      </c>
      <c r="J712" s="19">
        <v>18.0</v>
      </c>
      <c r="K712" s="19">
        <v>17.0</v>
      </c>
      <c r="L712" s="19">
        <v>8.0</v>
      </c>
      <c r="M712" s="19">
        <v>121.0</v>
      </c>
      <c r="N712" s="19">
        <v>56.0</v>
      </c>
      <c r="O712" s="19">
        <v>39.0</v>
      </c>
      <c r="P712" s="19">
        <v>165.0</v>
      </c>
      <c r="Q712" s="10">
        <f t="shared" si="3"/>
        <v>0.1818181818</v>
      </c>
      <c r="R712" s="10">
        <f t="shared" si="4"/>
        <v>0.1018518519</v>
      </c>
      <c r="S712" s="7">
        <v>66338.0</v>
      </c>
      <c r="T712" s="14">
        <f t="shared" si="5"/>
        <v>15.57230047</v>
      </c>
      <c r="U712" s="14">
        <v>1042.46</v>
      </c>
      <c r="V712" s="14">
        <f t="shared" si="6"/>
        <v>14.68253521</v>
      </c>
      <c r="W712" s="14">
        <v>2303.82</v>
      </c>
      <c r="X712" s="14">
        <f t="shared" si="7"/>
        <v>32.44816901</v>
      </c>
      <c r="Y712" s="13">
        <f t="shared" si="8"/>
        <v>0.3115280252</v>
      </c>
      <c r="Z712" s="12">
        <f t="shared" si="9"/>
        <v>167.0175439</v>
      </c>
      <c r="AA712" s="19">
        <v>34.0</v>
      </c>
      <c r="AB712" s="19">
        <v>48.0</v>
      </c>
      <c r="AC712" s="19">
        <v>103.0</v>
      </c>
      <c r="AD712" s="19">
        <v>27.0</v>
      </c>
      <c r="AE712" s="19">
        <v>53.0</v>
      </c>
      <c r="AF712" s="10">
        <f t="shared" si="10"/>
        <v>0.3157894737</v>
      </c>
      <c r="AG712" s="10">
        <f t="shared" si="11"/>
        <v>0.4385964912</v>
      </c>
      <c r="AH712" s="10">
        <f t="shared" si="12"/>
        <v>0.7543859649</v>
      </c>
      <c r="AI712" s="19">
        <v>299.0</v>
      </c>
      <c r="AJ712" s="13">
        <f t="shared" si="13"/>
        <v>0.3191035219</v>
      </c>
      <c r="AK712" s="19">
        <v>280.0</v>
      </c>
      <c r="AL712" s="13">
        <f t="shared" si="14"/>
        <v>0.2988260406</v>
      </c>
      <c r="AM712" s="19">
        <v>358.0</v>
      </c>
      <c r="AN712" s="13">
        <f t="shared" si="15"/>
        <v>0.3820704376</v>
      </c>
      <c r="AO712" s="13">
        <f t="shared" si="16"/>
        <v>0.5164075993</v>
      </c>
      <c r="AP712" s="8">
        <v>6.0</v>
      </c>
      <c r="AQ712" s="14">
        <v>0.25</v>
      </c>
      <c r="AR712" s="19">
        <v>17.68</v>
      </c>
      <c r="AS712" s="26">
        <v>3.0</v>
      </c>
      <c r="AT712" s="27">
        <v>0.785</v>
      </c>
      <c r="AU712" s="8">
        <v>4.0</v>
      </c>
      <c r="AV712" s="27">
        <v>0.657</v>
      </c>
      <c r="AW712" s="19">
        <v>50.51</v>
      </c>
      <c r="AX712" s="19">
        <v>18.92</v>
      </c>
      <c r="AY712" s="27">
        <v>4.733</v>
      </c>
      <c r="AZ712" s="27">
        <v>6.46</v>
      </c>
      <c r="BA712" s="19">
        <v>52.7</v>
      </c>
      <c r="BB712" s="13">
        <f t="shared" si="17"/>
        <v>0.1017857143</v>
      </c>
      <c r="BC712" s="28">
        <f t="shared" si="18"/>
        <v>0.9190871369</v>
      </c>
      <c r="BD712" s="26">
        <f t="shared" si="19"/>
        <v>1020.872851</v>
      </c>
      <c r="BE712" s="13">
        <f t="shared" si="20"/>
        <v>0.02087285122</v>
      </c>
      <c r="BF712" s="18">
        <f t="shared" si="21"/>
        <v>3.280701418</v>
      </c>
      <c r="BG712" s="18">
        <f t="shared" si="22"/>
        <v>2.244690444</v>
      </c>
      <c r="BH712" s="14">
        <f t="shared" si="23"/>
        <v>32.23145253</v>
      </c>
      <c r="BI712" s="14">
        <f t="shared" si="24"/>
        <v>27.74207164</v>
      </c>
      <c r="BJ712" s="14">
        <f t="shared" si="25"/>
        <v>60.66419815</v>
      </c>
      <c r="BK712" s="14">
        <f t="shared" si="26"/>
        <v>51.62788021</v>
      </c>
      <c r="BL712" s="14">
        <f t="shared" si="27"/>
        <v>9.03631794</v>
      </c>
      <c r="BM712" s="19">
        <v>57.0</v>
      </c>
      <c r="BN712" s="19">
        <v>39.0</v>
      </c>
      <c r="BO712" s="26">
        <v>503.0</v>
      </c>
      <c r="BP712" s="26">
        <v>443.0</v>
      </c>
      <c r="BQ712" s="19">
        <v>234.0</v>
      </c>
      <c r="BR712" s="19">
        <v>179.0</v>
      </c>
      <c r="BS712" s="19">
        <v>260.0</v>
      </c>
      <c r="BT712" s="19">
        <v>236.0</v>
      </c>
      <c r="BU712" s="19">
        <v>541.0</v>
      </c>
      <c r="BV712" s="19">
        <v>452.0</v>
      </c>
      <c r="BW712" s="13">
        <f t="shared" si="28"/>
        <v>0.5448136959</v>
      </c>
      <c r="BX712" s="14">
        <v>5.17</v>
      </c>
      <c r="BY712" s="29">
        <f t="shared" si="29"/>
        <v>2.749535557</v>
      </c>
      <c r="BZ712" s="18">
        <f t="shared" si="30"/>
        <v>2.385483823</v>
      </c>
      <c r="CA712" s="18">
        <f t="shared" si="31"/>
        <v>2.367547854</v>
      </c>
      <c r="CB712" s="14">
        <f t="shared" si="32"/>
        <v>29.41498849</v>
      </c>
      <c r="CC712" s="14">
        <f t="shared" si="33"/>
        <v>28.30295844</v>
      </c>
      <c r="CD712" s="14">
        <f t="shared" si="34"/>
        <v>55.04548761</v>
      </c>
      <c r="CE712" s="14">
        <f t="shared" si="35"/>
        <v>52.39096426</v>
      </c>
      <c r="CF712" s="14">
        <f t="shared" si="36"/>
        <v>6.381794588</v>
      </c>
      <c r="CG712" s="7">
        <v>3345.233333</v>
      </c>
      <c r="CH712" s="7">
        <v>133.0</v>
      </c>
      <c r="CI712" s="7">
        <v>132.0</v>
      </c>
      <c r="CJ712" s="26">
        <v>1507.0</v>
      </c>
      <c r="CK712" s="7">
        <v>1446.0</v>
      </c>
      <c r="CL712" s="7">
        <v>625.0</v>
      </c>
      <c r="CM712" s="7">
        <v>596.0</v>
      </c>
      <c r="CN712" s="7">
        <v>804.0</v>
      </c>
      <c r="CO712" s="7">
        <v>747.0</v>
      </c>
      <c r="CP712" s="19">
        <v>8.0</v>
      </c>
      <c r="CQ712" s="19">
        <v>16.0</v>
      </c>
      <c r="CR712" s="26">
        <f t="shared" si="37"/>
        <v>8</v>
      </c>
      <c r="CS712" s="18">
        <f t="shared" si="38"/>
        <v>0.4341403117</v>
      </c>
      <c r="CT712" s="18">
        <f t="shared" si="39"/>
        <v>0.8682806235</v>
      </c>
      <c r="CU712" s="18">
        <f t="shared" si="40"/>
        <v>0.4341403117</v>
      </c>
      <c r="CV712" s="30">
        <v>48.37</v>
      </c>
      <c r="CW712" s="30">
        <v>41.03</v>
      </c>
      <c r="CX712" s="30">
        <v>33.12</v>
      </c>
      <c r="CY712" s="30">
        <v>42.66</v>
      </c>
      <c r="CZ712" s="30">
        <v>37.47</v>
      </c>
      <c r="DA712" s="30">
        <v>34.28</v>
      </c>
      <c r="DB712" s="7">
        <v>427.0</v>
      </c>
      <c r="DC712" s="7">
        <v>533.0</v>
      </c>
      <c r="DD712" s="13">
        <f t="shared" si="41"/>
        <v>0.4447916667</v>
      </c>
      <c r="DE712" s="7">
        <v>1.97</v>
      </c>
      <c r="DF712" s="7">
        <v>-21.96</v>
      </c>
      <c r="DG712" s="7">
        <v>274.0</v>
      </c>
      <c r="DH712" s="7">
        <v>349.0</v>
      </c>
      <c r="DI712" s="7">
        <v>270.0</v>
      </c>
      <c r="DJ712" s="8" t="s">
        <v>5088</v>
      </c>
      <c r="DK712" s="7" t="s">
        <v>5089</v>
      </c>
    </row>
    <row r="713" ht="12.75" customHeight="1">
      <c r="A713" s="7" t="s">
        <v>2435</v>
      </c>
      <c r="B713" s="7" t="s">
        <v>3030</v>
      </c>
      <c r="C713" s="8" t="s">
        <v>394</v>
      </c>
      <c r="D713" s="9" t="s">
        <v>260</v>
      </c>
      <c r="E713" s="7">
        <v>80.0</v>
      </c>
      <c r="F713" s="7">
        <v>15.0</v>
      </c>
      <c r="G713" s="7">
        <v>22.0</v>
      </c>
      <c r="H713" s="24">
        <f t="shared" si="1"/>
        <v>37</v>
      </c>
      <c r="I713" s="25">
        <f t="shared" si="2"/>
        <v>2.077711398</v>
      </c>
      <c r="J713" s="19">
        <v>14.0</v>
      </c>
      <c r="K713" s="19">
        <v>11.0</v>
      </c>
      <c r="L713" s="19">
        <v>8.0</v>
      </c>
      <c r="M713" s="19">
        <v>102.0</v>
      </c>
      <c r="N713" s="19">
        <v>39.0</v>
      </c>
      <c r="O713" s="19">
        <v>60.0</v>
      </c>
      <c r="P713" s="19">
        <v>130.0</v>
      </c>
      <c r="Q713" s="10">
        <f t="shared" si="3"/>
        <v>0.1470588235</v>
      </c>
      <c r="R713" s="10">
        <f t="shared" si="4"/>
        <v>0.07462686567</v>
      </c>
      <c r="S713" s="7">
        <v>64109.0</v>
      </c>
      <c r="T713" s="14">
        <f t="shared" si="5"/>
        <v>13.35604167</v>
      </c>
      <c r="U713" s="14">
        <v>1010.15</v>
      </c>
      <c r="V713" s="14">
        <f t="shared" si="6"/>
        <v>12.626875</v>
      </c>
      <c r="W713" s="14">
        <v>2736.48</v>
      </c>
      <c r="X713" s="14">
        <f t="shared" si="7"/>
        <v>34.206</v>
      </c>
      <c r="Y713" s="13">
        <f t="shared" si="8"/>
        <v>0.2696156279</v>
      </c>
      <c r="Z713" s="12">
        <f t="shared" si="9"/>
        <v>136.3488372</v>
      </c>
      <c r="AA713" s="19">
        <v>30.0</v>
      </c>
      <c r="AB713" s="19">
        <v>180.0</v>
      </c>
      <c r="AC713" s="19">
        <v>93.0</v>
      </c>
      <c r="AD713" s="19">
        <v>26.0</v>
      </c>
      <c r="AE713" s="19">
        <v>25.0</v>
      </c>
      <c r="AF713" s="10">
        <f t="shared" si="10"/>
        <v>0.3255813953</v>
      </c>
      <c r="AG713" s="10">
        <f t="shared" si="11"/>
        <v>0.4418604651</v>
      </c>
      <c r="AH713" s="10">
        <f t="shared" si="12"/>
        <v>0.7674418605</v>
      </c>
      <c r="AI713" s="19">
        <v>331.0</v>
      </c>
      <c r="AJ713" s="13">
        <f t="shared" si="13"/>
        <v>0.3367243133</v>
      </c>
      <c r="AK713" s="19">
        <v>302.0</v>
      </c>
      <c r="AL713" s="13">
        <f t="shared" si="14"/>
        <v>0.3072227874</v>
      </c>
      <c r="AM713" s="19">
        <v>350.0</v>
      </c>
      <c r="AN713" s="13">
        <f t="shared" si="15"/>
        <v>0.3560528993</v>
      </c>
      <c r="AO713" s="13">
        <f t="shared" si="16"/>
        <v>0.522906793</v>
      </c>
      <c r="AP713" s="8">
        <v>11.0</v>
      </c>
      <c r="AQ713" s="14">
        <v>2.95</v>
      </c>
      <c r="AR713" s="19">
        <v>17.55</v>
      </c>
      <c r="AS713" s="26">
        <v>6.0</v>
      </c>
      <c r="AT713" s="27">
        <v>0.778</v>
      </c>
      <c r="AU713" s="8">
        <v>4.0</v>
      </c>
      <c r="AV713" s="27">
        <v>0.597</v>
      </c>
      <c r="AW713" s="19">
        <v>50.5</v>
      </c>
      <c r="AX713" s="19">
        <v>18.01</v>
      </c>
      <c r="AY713" s="27">
        <v>2.871</v>
      </c>
      <c r="AZ713" s="27">
        <v>3.285</v>
      </c>
      <c r="BA713" s="19">
        <v>50.49</v>
      </c>
      <c r="BB713" s="13">
        <f t="shared" si="17"/>
        <v>0.08067542214</v>
      </c>
      <c r="BC713" s="28">
        <f t="shared" si="18"/>
        <v>0.9457504521</v>
      </c>
      <c r="BD713" s="26">
        <f t="shared" si="19"/>
        <v>1026.425874</v>
      </c>
      <c r="BE713" s="13">
        <f t="shared" si="20"/>
        <v>0.02642587422</v>
      </c>
      <c r="BF713" s="18">
        <f t="shared" si="21"/>
        <v>2.554076127</v>
      </c>
      <c r="BG713" s="18">
        <f t="shared" si="22"/>
        <v>1.781913577</v>
      </c>
      <c r="BH713" s="14">
        <f t="shared" si="23"/>
        <v>31.65866455</v>
      </c>
      <c r="BI713" s="14">
        <f t="shared" si="24"/>
        <v>32.84660694</v>
      </c>
      <c r="BJ713" s="14">
        <f t="shared" si="25"/>
        <v>59.75350196</v>
      </c>
      <c r="BK713" s="14">
        <f t="shared" si="26"/>
        <v>59.04073652</v>
      </c>
      <c r="BL713" s="14">
        <f t="shared" si="27"/>
        <v>0.7127654309</v>
      </c>
      <c r="BM713" s="19">
        <v>43.0</v>
      </c>
      <c r="BN713" s="19">
        <v>30.0</v>
      </c>
      <c r="BO713" s="26">
        <v>490.0</v>
      </c>
      <c r="BP713" s="26">
        <v>523.0</v>
      </c>
      <c r="BQ713" s="19">
        <v>188.0</v>
      </c>
      <c r="BR713" s="19">
        <v>182.0</v>
      </c>
      <c r="BS713" s="19">
        <v>285.0</v>
      </c>
      <c r="BT713" s="19">
        <v>259.0</v>
      </c>
      <c r="BU713" s="19">
        <v>451.0</v>
      </c>
      <c r="BV713" s="19">
        <v>493.0</v>
      </c>
      <c r="BW713" s="13">
        <f t="shared" si="28"/>
        <v>0.4777542373</v>
      </c>
      <c r="BX713" s="14">
        <v>-1.77</v>
      </c>
      <c r="BY713" s="29">
        <f t="shared" si="29"/>
        <v>-2.614997602</v>
      </c>
      <c r="BZ713" s="18">
        <f t="shared" si="30"/>
        <v>2.002509812</v>
      </c>
      <c r="CA713" s="18">
        <f t="shared" si="31"/>
        <v>1.970469655</v>
      </c>
      <c r="CB713" s="14">
        <f t="shared" si="32"/>
        <v>29.2847035</v>
      </c>
      <c r="CC713" s="14">
        <f t="shared" si="33"/>
        <v>30.3260086</v>
      </c>
      <c r="CD713" s="14">
        <f t="shared" si="34"/>
        <v>57.49606173</v>
      </c>
      <c r="CE713" s="14">
        <f t="shared" si="35"/>
        <v>56.45475663</v>
      </c>
      <c r="CF713" s="14">
        <f t="shared" si="36"/>
        <v>-0.3285396715</v>
      </c>
      <c r="CG713" s="7">
        <v>3745.3</v>
      </c>
      <c r="CH713" s="7">
        <v>125.0</v>
      </c>
      <c r="CI713" s="7">
        <v>123.0</v>
      </c>
      <c r="CJ713" s="26">
        <v>1703.0</v>
      </c>
      <c r="CK713" s="7">
        <v>1770.0</v>
      </c>
      <c r="CL713" s="7">
        <v>727.0</v>
      </c>
      <c r="CM713" s="7">
        <v>643.0</v>
      </c>
      <c r="CN713" s="7">
        <v>1034.0</v>
      </c>
      <c r="CO713" s="7">
        <v>988.0</v>
      </c>
      <c r="CP713" s="19">
        <v>5.0</v>
      </c>
      <c r="CQ713" s="19">
        <v>10.0</v>
      </c>
      <c r="CR713" s="26">
        <f t="shared" si="37"/>
        <v>5</v>
      </c>
      <c r="CS713" s="18">
        <f t="shared" si="38"/>
        <v>0.2807718105</v>
      </c>
      <c r="CT713" s="18">
        <f t="shared" si="39"/>
        <v>0.561543621</v>
      </c>
      <c r="CU713" s="18">
        <f t="shared" si="40"/>
        <v>0.2807718105</v>
      </c>
      <c r="CV713" s="30">
        <v>35.73</v>
      </c>
      <c r="CW713" s="30">
        <v>43.56</v>
      </c>
      <c r="CX713" s="30">
        <v>32.61</v>
      </c>
      <c r="CY713" s="30">
        <v>50.65</v>
      </c>
      <c r="CZ713" s="30">
        <v>34.55</v>
      </c>
      <c r="DA713" s="30">
        <v>38.16</v>
      </c>
      <c r="DB713" s="7">
        <v>47.0</v>
      </c>
      <c r="DC713" s="7">
        <v>55.0</v>
      </c>
      <c r="DD713" s="13">
        <f t="shared" si="41"/>
        <v>0.4607843137</v>
      </c>
      <c r="DE713" s="7">
        <v>-0.08</v>
      </c>
      <c r="DF713" s="7">
        <v>-2.15</v>
      </c>
      <c r="DG713" s="7">
        <v>39.0</v>
      </c>
      <c r="DH713" s="7">
        <v>34.0</v>
      </c>
      <c r="DI713" s="7">
        <v>26.0</v>
      </c>
      <c r="DJ713" s="8" t="s">
        <v>5090</v>
      </c>
      <c r="DK713" s="7" t="s">
        <v>5091</v>
      </c>
    </row>
    <row r="714" ht="12.75" customHeight="1">
      <c r="A714" s="7" t="s">
        <v>1477</v>
      </c>
      <c r="B714" s="7" t="s">
        <v>3030</v>
      </c>
      <c r="C714" s="8" t="s">
        <v>197</v>
      </c>
      <c r="D714" s="9" t="s">
        <v>174</v>
      </c>
      <c r="E714" s="7">
        <v>72.0</v>
      </c>
      <c r="F714" s="7">
        <v>3.0</v>
      </c>
      <c r="G714" s="7">
        <v>12.0</v>
      </c>
      <c r="H714" s="24">
        <f t="shared" si="1"/>
        <v>15</v>
      </c>
      <c r="I714" s="25">
        <f t="shared" si="2"/>
        <v>0.8237860597</v>
      </c>
      <c r="J714" s="19">
        <v>3.0</v>
      </c>
      <c r="K714" s="19">
        <v>3.0</v>
      </c>
      <c r="L714" s="19">
        <v>9.0</v>
      </c>
      <c r="M714" s="19">
        <v>65.0</v>
      </c>
      <c r="N714" s="19">
        <v>31.0</v>
      </c>
      <c r="O714" s="19">
        <v>88.0</v>
      </c>
      <c r="P714" s="19">
        <v>38.0</v>
      </c>
      <c r="Q714" s="10">
        <f t="shared" si="3"/>
        <v>0.04615384615</v>
      </c>
      <c r="R714" s="10">
        <f t="shared" si="4"/>
        <v>0.01630434783</v>
      </c>
      <c r="S714" s="7">
        <v>65551.0</v>
      </c>
      <c r="T714" s="14">
        <f t="shared" si="5"/>
        <v>15.17384259</v>
      </c>
      <c r="U714" s="14">
        <v>1084.46</v>
      </c>
      <c r="V714" s="14">
        <f t="shared" si="6"/>
        <v>15.06194444</v>
      </c>
      <c r="W714" s="14">
        <v>2357.07</v>
      </c>
      <c r="X714" s="14">
        <f t="shared" si="7"/>
        <v>32.73708333</v>
      </c>
      <c r="Y714" s="13">
        <f t="shared" si="8"/>
        <v>0.3151098494</v>
      </c>
      <c r="Z714" s="12">
        <f t="shared" si="9"/>
        <v>33.06666667</v>
      </c>
      <c r="AA714" s="19">
        <v>71.0</v>
      </c>
      <c r="AB714" s="19">
        <v>205.0</v>
      </c>
      <c r="AC714" s="19">
        <v>123.0</v>
      </c>
      <c r="AD714" s="19">
        <v>46.0</v>
      </c>
      <c r="AE714" s="19">
        <v>11.0</v>
      </c>
      <c r="AF714" s="10">
        <f t="shared" si="10"/>
        <v>0.06666666667</v>
      </c>
      <c r="AG714" s="10">
        <f t="shared" si="11"/>
        <v>0.2666666667</v>
      </c>
      <c r="AH714" s="10">
        <f t="shared" si="12"/>
        <v>0.3333333333</v>
      </c>
      <c r="AI714" s="19">
        <v>317.0</v>
      </c>
      <c r="AJ714" s="13">
        <f t="shared" si="13"/>
        <v>0.3231396534</v>
      </c>
      <c r="AK714" s="19">
        <v>310.0</v>
      </c>
      <c r="AL714" s="13">
        <f t="shared" si="14"/>
        <v>0.3160040775</v>
      </c>
      <c r="AM714" s="19">
        <v>354.0</v>
      </c>
      <c r="AN714" s="13">
        <f t="shared" si="15"/>
        <v>0.3608562691</v>
      </c>
      <c r="AO714" s="13">
        <f t="shared" si="16"/>
        <v>0.5055821372</v>
      </c>
      <c r="AP714" s="8">
        <v>2.0</v>
      </c>
      <c r="AQ714" s="14">
        <v>-5.22</v>
      </c>
      <c r="AR714" s="19">
        <v>17.23</v>
      </c>
      <c r="AS714" s="26">
        <v>5.0</v>
      </c>
      <c r="AT714" s="27">
        <v>0.216</v>
      </c>
      <c r="AU714" s="8">
        <v>5.0</v>
      </c>
      <c r="AV714" s="27">
        <v>-0.07200000000000001</v>
      </c>
      <c r="AW714" s="19">
        <v>49.9</v>
      </c>
      <c r="AX714" s="19">
        <v>16.23</v>
      </c>
      <c r="AY714" s="27">
        <v>-1.014</v>
      </c>
      <c r="AZ714" s="27">
        <v>7.246</v>
      </c>
      <c r="BA714" s="19">
        <v>52.83</v>
      </c>
      <c r="BB714" s="13">
        <f t="shared" si="17"/>
        <v>0.09072580645</v>
      </c>
      <c r="BC714" s="28">
        <f t="shared" si="18"/>
        <v>0.9166666667</v>
      </c>
      <c r="BD714" s="26">
        <f t="shared" si="19"/>
        <v>1007.392473</v>
      </c>
      <c r="BE714" s="13">
        <f t="shared" si="20"/>
        <v>0.007392473118</v>
      </c>
      <c r="BF714" s="18">
        <f t="shared" si="21"/>
        <v>2.489718385</v>
      </c>
      <c r="BG714" s="18">
        <f t="shared" si="22"/>
        <v>2.489718385</v>
      </c>
      <c r="BH714" s="14">
        <f t="shared" si="23"/>
        <v>27.44222931</v>
      </c>
      <c r="BI714" s="14">
        <f t="shared" si="24"/>
        <v>29.87662062</v>
      </c>
      <c r="BJ714" s="14">
        <f t="shared" si="25"/>
        <v>55.65903768</v>
      </c>
      <c r="BK714" s="14">
        <f t="shared" si="26"/>
        <v>54.22053372</v>
      </c>
      <c r="BL714" s="14">
        <f t="shared" si="27"/>
        <v>1.438503956</v>
      </c>
      <c r="BM714" s="19">
        <v>45.0</v>
      </c>
      <c r="BN714" s="19">
        <v>45.0</v>
      </c>
      <c r="BO714" s="26">
        <v>451.0</v>
      </c>
      <c r="BP714" s="26">
        <v>495.0</v>
      </c>
      <c r="BQ714" s="19">
        <v>218.0</v>
      </c>
      <c r="BR714" s="19">
        <v>195.0</v>
      </c>
      <c r="BS714" s="19">
        <v>292.0</v>
      </c>
      <c r="BT714" s="19">
        <v>245.0</v>
      </c>
      <c r="BU714" s="19">
        <v>462.0</v>
      </c>
      <c r="BV714" s="19">
        <v>484.0</v>
      </c>
      <c r="BW714" s="13">
        <f t="shared" si="28"/>
        <v>0.488372093</v>
      </c>
      <c r="BX714" s="14">
        <v>-4.96</v>
      </c>
      <c r="BY714" s="29">
        <f t="shared" si="29"/>
        <v>-6.103467336</v>
      </c>
      <c r="BZ714" s="18">
        <f t="shared" si="30"/>
        <v>1.98510206</v>
      </c>
      <c r="CA714" s="18">
        <f t="shared" si="31"/>
        <v>1.932862532</v>
      </c>
      <c r="CB714" s="14">
        <f t="shared" si="32"/>
        <v>29.6372255</v>
      </c>
      <c r="CC714" s="14">
        <f t="shared" si="33"/>
        <v>27.26903357</v>
      </c>
      <c r="CD714" s="14">
        <f t="shared" si="34"/>
        <v>59.91873851</v>
      </c>
      <c r="CE714" s="14">
        <f t="shared" si="35"/>
        <v>50.20218632</v>
      </c>
      <c r="CF714" s="14">
        <f t="shared" si="36"/>
        <v>-8.278048234</v>
      </c>
      <c r="CG714" s="7">
        <v>3445.666667</v>
      </c>
      <c r="CH714" s="7">
        <v>114.0</v>
      </c>
      <c r="CI714" s="7">
        <v>111.0</v>
      </c>
      <c r="CJ714" s="26">
        <v>1588.0</v>
      </c>
      <c r="CK714" s="7">
        <v>1455.0</v>
      </c>
      <c r="CL714" s="7">
        <v>801.0</v>
      </c>
      <c r="CM714" s="7">
        <v>584.0</v>
      </c>
      <c r="CN714" s="7">
        <v>938.0</v>
      </c>
      <c r="CO714" s="7">
        <v>733.0</v>
      </c>
      <c r="CP714" s="19">
        <v>8.0</v>
      </c>
      <c r="CQ714" s="19">
        <v>3.0</v>
      </c>
      <c r="CR714" s="26">
        <f t="shared" si="37"/>
        <v>-5</v>
      </c>
      <c r="CS714" s="18">
        <f t="shared" si="38"/>
        <v>0.4393525652</v>
      </c>
      <c r="CT714" s="18">
        <f t="shared" si="39"/>
        <v>0.1647572119</v>
      </c>
      <c r="CU714" s="18">
        <f t="shared" si="40"/>
        <v>-0.2745953532</v>
      </c>
      <c r="CV714" s="30">
        <v>37.85</v>
      </c>
      <c r="CW714" s="30">
        <v>38.35</v>
      </c>
      <c r="CX714" s="30">
        <v>30.38</v>
      </c>
      <c r="CY714" s="30">
        <v>35.75</v>
      </c>
      <c r="CZ714" s="30">
        <v>37.6</v>
      </c>
      <c r="DA714" s="30">
        <v>38.85</v>
      </c>
      <c r="DB714" s="7">
        <v>1.0</v>
      </c>
      <c r="DC714" s="7">
        <v>1.0</v>
      </c>
      <c r="DD714" s="13">
        <f t="shared" si="41"/>
        <v>0.5</v>
      </c>
      <c r="DE714" s="7">
        <v>0.0</v>
      </c>
      <c r="DF714" s="7">
        <v>0.0</v>
      </c>
      <c r="DG714" s="7">
        <v>1.0</v>
      </c>
      <c r="DH714" s="7">
        <v>0.0</v>
      </c>
      <c r="DI714" s="7">
        <v>1.0</v>
      </c>
      <c r="DJ714" s="8" t="s">
        <v>5092</v>
      </c>
      <c r="DK714" s="7" t="s">
        <v>5093</v>
      </c>
    </row>
    <row r="715" ht="12.75" customHeight="1">
      <c r="A715" s="7" t="s">
        <v>272</v>
      </c>
      <c r="B715" s="7" t="s">
        <v>3034</v>
      </c>
      <c r="C715" s="8" t="s">
        <v>490</v>
      </c>
      <c r="D715" s="9" t="s">
        <v>174</v>
      </c>
      <c r="E715" s="7">
        <v>67.0</v>
      </c>
      <c r="F715" s="7">
        <v>5.0</v>
      </c>
      <c r="G715" s="7">
        <v>2.0</v>
      </c>
      <c r="H715" s="24">
        <f t="shared" si="1"/>
        <v>7</v>
      </c>
      <c r="I715" s="25">
        <f t="shared" si="2"/>
        <v>0.4162537166</v>
      </c>
      <c r="J715" s="19">
        <v>5.0</v>
      </c>
      <c r="K715" s="19">
        <v>2.0</v>
      </c>
      <c r="L715" s="19">
        <v>0.0</v>
      </c>
      <c r="M715" s="19">
        <v>67.0</v>
      </c>
      <c r="N715" s="19">
        <v>21.0</v>
      </c>
      <c r="O715" s="19">
        <v>32.0</v>
      </c>
      <c r="P715" s="19">
        <v>40.0</v>
      </c>
      <c r="Q715" s="10">
        <f t="shared" si="3"/>
        <v>0.07462686567</v>
      </c>
      <c r="R715" s="10">
        <f t="shared" si="4"/>
        <v>0.04166666667</v>
      </c>
      <c r="S715" s="7">
        <v>60540.0</v>
      </c>
      <c r="T715" s="14">
        <f t="shared" si="5"/>
        <v>15.05970149</v>
      </c>
      <c r="U715" s="14">
        <v>969.94</v>
      </c>
      <c r="V715" s="14">
        <f t="shared" si="6"/>
        <v>14.47671642</v>
      </c>
      <c r="W715" s="14">
        <v>2210.27</v>
      </c>
      <c r="X715" s="14">
        <f t="shared" si="7"/>
        <v>32.98910448</v>
      </c>
      <c r="Y715" s="13">
        <f t="shared" si="8"/>
        <v>0.3049924376</v>
      </c>
      <c r="Z715" s="12">
        <f t="shared" si="9"/>
        <v>28.28571429</v>
      </c>
      <c r="AA715" s="19">
        <v>60.0</v>
      </c>
      <c r="AB715" s="19">
        <v>40.0</v>
      </c>
      <c r="AC715" s="19">
        <v>109.0</v>
      </c>
      <c r="AD715" s="19">
        <v>22.0</v>
      </c>
      <c r="AE715" s="19">
        <v>11.0</v>
      </c>
      <c r="AF715" s="10">
        <f t="shared" si="10"/>
        <v>0.1785714286</v>
      </c>
      <c r="AG715" s="10">
        <f t="shared" si="11"/>
        <v>0.07142857143</v>
      </c>
      <c r="AH715" s="10">
        <f t="shared" si="12"/>
        <v>0.25</v>
      </c>
      <c r="AI715" s="19">
        <v>295.0</v>
      </c>
      <c r="AJ715" s="13">
        <f t="shared" si="13"/>
        <v>0.3673723537</v>
      </c>
      <c r="AK715" s="19">
        <v>214.0</v>
      </c>
      <c r="AL715" s="13">
        <f t="shared" si="14"/>
        <v>0.2665006227</v>
      </c>
      <c r="AM715" s="19">
        <v>294.0</v>
      </c>
      <c r="AN715" s="13">
        <f t="shared" si="15"/>
        <v>0.3661270237</v>
      </c>
      <c r="AO715" s="13">
        <f t="shared" si="16"/>
        <v>0.57956778</v>
      </c>
      <c r="AP715" s="8">
        <v>5.0</v>
      </c>
      <c r="AQ715" s="14">
        <v>15.13</v>
      </c>
      <c r="AR715" s="19">
        <v>17.09</v>
      </c>
      <c r="AS715" s="26">
        <v>5.0</v>
      </c>
      <c r="AT715" s="27">
        <v>-0.394</v>
      </c>
      <c r="AU715" s="8">
        <v>5.0</v>
      </c>
      <c r="AV715" s="27">
        <v>0.001</v>
      </c>
      <c r="AW715" s="19">
        <v>50.12</v>
      </c>
      <c r="AX715" s="19">
        <v>15.92</v>
      </c>
      <c r="AY715" s="27">
        <v>0.582</v>
      </c>
      <c r="AZ715" s="27">
        <v>-6.524</v>
      </c>
      <c r="BA715" s="19">
        <v>47.59</v>
      </c>
      <c r="BB715" s="13">
        <f t="shared" si="17"/>
        <v>0.07070707071</v>
      </c>
      <c r="BC715" s="28">
        <f t="shared" si="18"/>
        <v>0.9007263923</v>
      </c>
      <c r="BD715" s="26">
        <f t="shared" si="19"/>
        <v>971.433463</v>
      </c>
      <c r="BE715" s="13">
        <f t="shared" si="20"/>
        <v>-0.02856653704</v>
      </c>
      <c r="BF715" s="18">
        <f t="shared" si="21"/>
        <v>1.732065901</v>
      </c>
      <c r="BG715" s="18">
        <f t="shared" si="22"/>
        <v>2.536239355</v>
      </c>
      <c r="BH715" s="14">
        <f t="shared" si="23"/>
        <v>24.4963606</v>
      </c>
      <c r="BI715" s="14">
        <f t="shared" si="24"/>
        <v>25.54797204</v>
      </c>
      <c r="BJ715" s="14">
        <f t="shared" si="25"/>
        <v>44.10582098</v>
      </c>
      <c r="BK715" s="14">
        <f t="shared" si="26"/>
        <v>45.89974638</v>
      </c>
      <c r="BL715" s="14">
        <f t="shared" si="27"/>
        <v>-1.793925397</v>
      </c>
      <c r="BM715" s="19">
        <v>28.0</v>
      </c>
      <c r="BN715" s="19">
        <v>41.0</v>
      </c>
      <c r="BO715" s="26">
        <v>368.0</v>
      </c>
      <c r="BP715" s="26">
        <v>372.0</v>
      </c>
      <c r="BQ715" s="19">
        <v>147.0</v>
      </c>
      <c r="BR715" s="19">
        <v>151.0</v>
      </c>
      <c r="BS715" s="19">
        <v>170.0</v>
      </c>
      <c r="BT715" s="19">
        <v>178.0</v>
      </c>
      <c r="BU715" s="19">
        <v>363.0</v>
      </c>
      <c r="BV715" s="19">
        <v>343.0</v>
      </c>
      <c r="BW715" s="13">
        <f t="shared" si="28"/>
        <v>0.5141643059</v>
      </c>
      <c r="BX715" s="14">
        <v>5.33</v>
      </c>
      <c r="BY715" s="29">
        <f t="shared" si="29"/>
        <v>2.731447883</v>
      </c>
      <c r="BZ715" s="18">
        <f t="shared" si="30"/>
        <v>1.6836043</v>
      </c>
      <c r="CA715" s="18">
        <f t="shared" si="31"/>
        <v>2.061942345</v>
      </c>
      <c r="CB715" s="14">
        <f t="shared" si="32"/>
        <v>23.24887287</v>
      </c>
      <c r="CC715" s="14">
        <f t="shared" si="33"/>
        <v>26.27557723</v>
      </c>
      <c r="CD715" s="14">
        <f t="shared" si="34"/>
        <v>42.0522737</v>
      </c>
      <c r="CE715" s="14">
        <f t="shared" si="35"/>
        <v>48.37051905</v>
      </c>
      <c r="CF715" s="14">
        <f t="shared" si="36"/>
        <v>4.524319954</v>
      </c>
      <c r="CG715" s="7">
        <v>3171.766667</v>
      </c>
      <c r="CH715" s="7">
        <v>89.0</v>
      </c>
      <c r="CI715" s="7">
        <v>109.0</v>
      </c>
      <c r="CJ715" s="26">
        <v>1140.0</v>
      </c>
      <c r="CK715" s="7">
        <v>1280.0</v>
      </c>
      <c r="CL715" s="7">
        <v>494.0</v>
      </c>
      <c r="CM715" s="7">
        <v>506.0</v>
      </c>
      <c r="CN715" s="7">
        <v>500.0</v>
      </c>
      <c r="CO715" s="7">
        <v>662.0</v>
      </c>
      <c r="CP715" s="19">
        <v>7.0</v>
      </c>
      <c r="CQ715" s="19">
        <v>5.0</v>
      </c>
      <c r="CR715" s="26">
        <f t="shared" si="37"/>
        <v>-2</v>
      </c>
      <c r="CS715" s="18">
        <f t="shared" si="38"/>
        <v>0.4162537166</v>
      </c>
      <c r="CT715" s="18">
        <f t="shared" si="39"/>
        <v>0.2973240833</v>
      </c>
      <c r="CU715" s="18">
        <f t="shared" si="40"/>
        <v>-0.1189296333</v>
      </c>
      <c r="CV715" s="30">
        <v>29.52</v>
      </c>
      <c r="CW715" s="30">
        <v>29.54</v>
      </c>
      <c r="CX715" s="30">
        <v>56.82</v>
      </c>
      <c r="CY715" s="30">
        <v>32.99</v>
      </c>
      <c r="CZ715" s="30">
        <v>35.75</v>
      </c>
      <c r="DA715" s="30">
        <v>30.53</v>
      </c>
      <c r="DB715" s="7">
        <v>0.0</v>
      </c>
      <c r="DC715" s="7">
        <v>0.0</v>
      </c>
      <c r="DD715" s="13" t="str">
        <f t="shared" si="41"/>
        <v> </v>
      </c>
      <c r="DE715" s="7">
        <v>0.0</v>
      </c>
      <c r="DF715" s="7">
        <v>0.0</v>
      </c>
      <c r="DG715" s="7">
        <v>0.0</v>
      </c>
      <c r="DH715" s="7">
        <v>0.0</v>
      </c>
      <c r="DI715" s="7">
        <v>0.0</v>
      </c>
      <c r="DJ715" s="8" t="s">
        <v>5094</v>
      </c>
      <c r="DK715" s="7" t="s">
        <v>5095</v>
      </c>
    </row>
    <row r="716" ht="12.75" customHeight="1">
      <c r="A716" s="7" t="s">
        <v>1659</v>
      </c>
      <c r="B716" s="7" t="s">
        <v>3038</v>
      </c>
      <c r="C716" s="8" t="s">
        <v>173</v>
      </c>
      <c r="D716" s="9" t="s">
        <v>174</v>
      </c>
      <c r="E716" s="7">
        <v>72.0</v>
      </c>
      <c r="F716" s="7">
        <v>2.0</v>
      </c>
      <c r="G716" s="7">
        <v>14.0</v>
      </c>
      <c r="H716" s="24">
        <f t="shared" si="1"/>
        <v>16</v>
      </c>
      <c r="I716" s="25">
        <f t="shared" si="2"/>
        <v>0.8001333556</v>
      </c>
      <c r="J716" s="19">
        <v>1.0</v>
      </c>
      <c r="K716" s="19">
        <v>7.0</v>
      </c>
      <c r="L716" s="19">
        <v>6.0</v>
      </c>
      <c r="M716" s="19">
        <v>72.0</v>
      </c>
      <c r="N716" s="19">
        <v>42.0</v>
      </c>
      <c r="O716" s="19">
        <v>55.0</v>
      </c>
      <c r="P716" s="19">
        <v>47.0</v>
      </c>
      <c r="Q716" s="10">
        <f t="shared" si="3"/>
        <v>0.02777777778</v>
      </c>
      <c r="R716" s="10">
        <f t="shared" si="4"/>
        <v>0.01183431953</v>
      </c>
      <c r="S716" s="7">
        <v>71988.0</v>
      </c>
      <c r="T716" s="14">
        <f t="shared" si="5"/>
        <v>16.66388889</v>
      </c>
      <c r="U716" s="14">
        <v>1154.2</v>
      </c>
      <c r="V716" s="14">
        <f t="shared" si="6"/>
        <v>16.03055556</v>
      </c>
      <c r="W716" s="14">
        <v>2291.78</v>
      </c>
      <c r="X716" s="14">
        <f t="shared" si="7"/>
        <v>31.83027778</v>
      </c>
      <c r="Y716" s="13">
        <f t="shared" si="8"/>
        <v>0.3349410037</v>
      </c>
      <c r="Z716" s="12">
        <f t="shared" si="9"/>
        <v>93.93023256</v>
      </c>
      <c r="AA716" s="19">
        <v>91.0</v>
      </c>
      <c r="AB716" s="19">
        <v>66.0</v>
      </c>
      <c r="AC716" s="19">
        <v>67.0</v>
      </c>
      <c r="AD716" s="19">
        <v>37.0</v>
      </c>
      <c r="AE716" s="19">
        <v>26.0</v>
      </c>
      <c r="AF716" s="10">
        <f t="shared" si="10"/>
        <v>0.02325581395</v>
      </c>
      <c r="AG716" s="10">
        <f t="shared" si="11"/>
        <v>0.3023255814</v>
      </c>
      <c r="AH716" s="10">
        <f t="shared" si="12"/>
        <v>0.3255813953</v>
      </c>
      <c r="AI716" s="19">
        <v>361.0</v>
      </c>
      <c r="AJ716" s="13">
        <f t="shared" si="13"/>
        <v>0.3556650246</v>
      </c>
      <c r="AK716" s="19">
        <v>290.0</v>
      </c>
      <c r="AL716" s="13">
        <f t="shared" si="14"/>
        <v>0.2857142857</v>
      </c>
      <c r="AM716" s="19">
        <v>364.0</v>
      </c>
      <c r="AN716" s="13">
        <f t="shared" si="15"/>
        <v>0.3586206897</v>
      </c>
      <c r="AO716" s="13">
        <f t="shared" si="16"/>
        <v>0.55453149</v>
      </c>
      <c r="AP716" s="8">
        <v>6.0</v>
      </c>
      <c r="AQ716" s="14">
        <v>6.28</v>
      </c>
      <c r="AR716" s="19">
        <v>17.12</v>
      </c>
      <c r="AS716" s="26">
        <v>5.0</v>
      </c>
      <c r="AT716" s="27">
        <v>-0.1</v>
      </c>
      <c r="AU716" s="8">
        <v>5.0</v>
      </c>
      <c r="AV716" s="27">
        <v>-0.783</v>
      </c>
      <c r="AW716" s="19">
        <v>49.72</v>
      </c>
      <c r="AX716" s="19">
        <v>16.62</v>
      </c>
      <c r="AY716" s="27">
        <v>0.536</v>
      </c>
      <c r="AZ716" s="27">
        <v>1.596</v>
      </c>
      <c r="BA716" s="19">
        <v>50.66</v>
      </c>
      <c r="BB716" s="13">
        <f t="shared" si="17"/>
        <v>0.07452339688</v>
      </c>
      <c r="BC716" s="28">
        <f t="shared" si="18"/>
        <v>0.936329588</v>
      </c>
      <c r="BD716" s="26">
        <f t="shared" si="19"/>
        <v>1010.852985</v>
      </c>
      <c r="BE716" s="13">
        <f t="shared" si="20"/>
        <v>0.0108529849</v>
      </c>
      <c r="BF716" s="18">
        <f t="shared" si="21"/>
        <v>2.235314504</v>
      </c>
      <c r="BG716" s="18">
        <f t="shared" si="22"/>
        <v>1.76745798</v>
      </c>
      <c r="BH716" s="14">
        <f t="shared" si="23"/>
        <v>29.99480159</v>
      </c>
      <c r="BI716" s="14">
        <f t="shared" si="24"/>
        <v>27.75948709</v>
      </c>
      <c r="BJ716" s="14">
        <f t="shared" si="25"/>
        <v>56.71460752</v>
      </c>
      <c r="BK716" s="14">
        <f t="shared" si="26"/>
        <v>55.41500606</v>
      </c>
      <c r="BL716" s="14">
        <f t="shared" si="27"/>
        <v>1.299601456</v>
      </c>
      <c r="BM716" s="19">
        <v>43.0</v>
      </c>
      <c r="BN716" s="19">
        <v>34.0</v>
      </c>
      <c r="BO716" s="26">
        <v>534.0</v>
      </c>
      <c r="BP716" s="26">
        <v>500.0</v>
      </c>
      <c r="BQ716" s="19">
        <v>221.0</v>
      </c>
      <c r="BR716" s="19">
        <v>238.0</v>
      </c>
      <c r="BS716" s="19">
        <v>293.0</v>
      </c>
      <c r="BT716" s="19">
        <v>294.0</v>
      </c>
      <c r="BU716" s="19">
        <v>521.0</v>
      </c>
      <c r="BV716" s="19">
        <v>519.0</v>
      </c>
      <c r="BW716" s="13">
        <f t="shared" si="28"/>
        <v>0.5009615385</v>
      </c>
      <c r="BX716" s="14">
        <v>-1.62</v>
      </c>
      <c r="BY716" s="29">
        <f t="shared" si="29"/>
        <v>-2.478154305</v>
      </c>
      <c r="BZ716" s="18">
        <f t="shared" si="30"/>
        <v>2.350073984</v>
      </c>
      <c r="CA716" s="18">
        <f t="shared" si="31"/>
        <v>1.932283053</v>
      </c>
      <c r="CB716" s="14">
        <f t="shared" si="32"/>
        <v>29.87205153</v>
      </c>
      <c r="CC716" s="14">
        <f t="shared" si="33"/>
        <v>28.07903212</v>
      </c>
      <c r="CD716" s="14">
        <f t="shared" si="34"/>
        <v>55.72286535</v>
      </c>
      <c r="CE716" s="14">
        <f t="shared" si="35"/>
        <v>54.81765167</v>
      </c>
      <c r="CF716" s="14">
        <f t="shared" si="36"/>
        <v>0.3943877729</v>
      </c>
      <c r="CG716" s="7">
        <v>3446.7</v>
      </c>
      <c r="CH716" s="7">
        <v>135.0</v>
      </c>
      <c r="CI716" s="7">
        <v>111.0</v>
      </c>
      <c r="CJ716" s="26">
        <v>1581.0</v>
      </c>
      <c r="CK716" s="7">
        <v>1502.0</v>
      </c>
      <c r="CL716" s="7">
        <v>644.0</v>
      </c>
      <c r="CM716" s="7">
        <v>681.0</v>
      </c>
      <c r="CN716" s="7">
        <v>841.0</v>
      </c>
      <c r="CO716" s="7">
        <v>855.0</v>
      </c>
      <c r="CP716" s="19">
        <v>3.0</v>
      </c>
      <c r="CQ716" s="19">
        <v>12.0</v>
      </c>
      <c r="CR716" s="26">
        <f t="shared" si="37"/>
        <v>9</v>
      </c>
      <c r="CS716" s="18">
        <f t="shared" si="38"/>
        <v>0.1500250042</v>
      </c>
      <c r="CT716" s="18">
        <f t="shared" si="39"/>
        <v>0.6001000167</v>
      </c>
      <c r="CU716" s="18">
        <f t="shared" si="40"/>
        <v>0.4500750125</v>
      </c>
      <c r="CV716" s="30">
        <v>42.9</v>
      </c>
      <c r="CW716" s="30">
        <v>44.41</v>
      </c>
      <c r="CX716" s="30">
        <v>53.91</v>
      </c>
      <c r="CY716" s="30">
        <v>39.64</v>
      </c>
      <c r="CZ716" s="30">
        <v>49.33</v>
      </c>
      <c r="DA716" s="30">
        <v>43.94</v>
      </c>
      <c r="DB716" s="7">
        <v>0.0</v>
      </c>
      <c r="DC716" s="7">
        <v>0.0</v>
      </c>
      <c r="DD716" s="13" t="str">
        <f t="shared" si="41"/>
        <v> </v>
      </c>
      <c r="DE716" s="7">
        <v>0.0</v>
      </c>
      <c r="DF716" s="7">
        <v>0.0</v>
      </c>
      <c r="DG716" s="7">
        <v>0.0</v>
      </c>
      <c r="DH716" s="7">
        <v>0.0</v>
      </c>
      <c r="DI716" s="7">
        <v>0.0</v>
      </c>
      <c r="DJ716" s="8" t="s">
        <v>5096</v>
      </c>
      <c r="DK716" s="7" t="s">
        <v>5097</v>
      </c>
    </row>
    <row r="717" ht="12.75" customHeight="1">
      <c r="A717" s="7" t="s">
        <v>900</v>
      </c>
      <c r="B717" s="7" t="s">
        <v>3041</v>
      </c>
      <c r="C717" s="8" t="s">
        <v>312</v>
      </c>
      <c r="D717" s="9" t="s">
        <v>255</v>
      </c>
      <c r="E717" s="7">
        <v>2.0</v>
      </c>
      <c r="F717" s="7">
        <v>0.0</v>
      </c>
      <c r="G717" s="7">
        <v>0.0</v>
      </c>
      <c r="H717" s="24">
        <f t="shared" si="1"/>
        <v>0</v>
      </c>
      <c r="I717" s="25">
        <f t="shared" si="2"/>
        <v>0</v>
      </c>
      <c r="J717" s="19">
        <v>0.0</v>
      </c>
      <c r="K717" s="19">
        <v>0.0</v>
      </c>
      <c r="L717" s="19">
        <v>0.0</v>
      </c>
      <c r="M717" s="19">
        <v>5.0</v>
      </c>
      <c r="N717" s="19">
        <v>2.0</v>
      </c>
      <c r="O717" s="19">
        <v>0.0</v>
      </c>
      <c r="P717" s="19">
        <v>6.0</v>
      </c>
      <c r="Q717" s="10">
        <f t="shared" si="3"/>
        <v>0</v>
      </c>
      <c r="R717" s="10">
        <f t="shared" si="4"/>
        <v>0</v>
      </c>
      <c r="S717" s="7">
        <v>1424.0</v>
      </c>
      <c r="T717" s="14">
        <f t="shared" si="5"/>
        <v>11.86666667</v>
      </c>
      <c r="U717" s="14">
        <v>24.43</v>
      </c>
      <c r="V717" s="14">
        <f t="shared" si="6"/>
        <v>12.215</v>
      </c>
      <c r="W717" s="14">
        <v>81.38</v>
      </c>
      <c r="X717" s="14">
        <f t="shared" si="7"/>
        <v>40.69</v>
      </c>
      <c r="Y717" s="13">
        <f t="shared" si="8"/>
        <v>0.2308855496</v>
      </c>
      <c r="Z717" s="12">
        <f t="shared" si="9"/>
        <v>0</v>
      </c>
      <c r="AA717" s="19">
        <v>0.0</v>
      </c>
      <c r="AB717" s="19">
        <v>3.0</v>
      </c>
      <c r="AC717" s="19">
        <v>0.0</v>
      </c>
      <c r="AD717" s="19">
        <v>0.0</v>
      </c>
      <c r="AE717" s="19">
        <v>0.0</v>
      </c>
      <c r="AF717" s="10">
        <f t="shared" si="10"/>
        <v>0</v>
      </c>
      <c r="AG717" s="10">
        <f t="shared" si="11"/>
        <v>0</v>
      </c>
      <c r="AH717" s="10">
        <f t="shared" si="12"/>
        <v>0</v>
      </c>
      <c r="AI717" s="19">
        <v>4.0</v>
      </c>
      <c r="AJ717" s="13">
        <f t="shared" si="13"/>
        <v>0.2</v>
      </c>
      <c r="AK717" s="19">
        <v>6.0</v>
      </c>
      <c r="AL717" s="13">
        <f t="shared" si="14"/>
        <v>0.3</v>
      </c>
      <c r="AM717" s="19">
        <v>10.0</v>
      </c>
      <c r="AN717" s="13">
        <f t="shared" si="15"/>
        <v>0.5</v>
      </c>
      <c r="AO717" s="13">
        <f t="shared" si="16"/>
        <v>0.4</v>
      </c>
      <c r="AP717" s="8">
        <v>2.0</v>
      </c>
      <c r="AQ717" s="14">
        <v>-21.7</v>
      </c>
      <c r="AR717" s="19">
        <v>17.24</v>
      </c>
      <c r="AS717" s="26">
        <v>10.0</v>
      </c>
      <c r="AT717" s="27">
        <v>3.326</v>
      </c>
      <c r="AU717" s="8">
        <v>1.0</v>
      </c>
      <c r="AV717" s="27">
        <v>-1.643</v>
      </c>
      <c r="AW717" s="19">
        <v>48.74</v>
      </c>
      <c r="AX717" s="19">
        <v>17.36</v>
      </c>
      <c r="AY717" s="27">
        <v>2.058</v>
      </c>
      <c r="AZ717" s="27">
        <v>-3.552</v>
      </c>
      <c r="BA717" s="19">
        <v>47.3</v>
      </c>
      <c r="BB717" s="13">
        <f t="shared" si="17"/>
        <v>0</v>
      </c>
      <c r="BC717" s="28">
        <f t="shared" si="18"/>
        <v>1</v>
      </c>
      <c r="BD717" s="26">
        <f t="shared" si="19"/>
        <v>1000</v>
      </c>
      <c r="BE717" s="13">
        <f t="shared" si="20"/>
        <v>0</v>
      </c>
      <c r="BF717" s="18">
        <f t="shared" si="21"/>
        <v>0</v>
      </c>
      <c r="BG717" s="18">
        <f t="shared" si="22"/>
        <v>0</v>
      </c>
      <c r="BH717" s="14">
        <f t="shared" si="23"/>
        <v>27.01596398</v>
      </c>
      <c r="BI717" s="14">
        <f t="shared" si="24"/>
        <v>17.19197708</v>
      </c>
      <c r="BJ717" s="14">
        <f t="shared" si="25"/>
        <v>49.11993451</v>
      </c>
      <c r="BK717" s="14">
        <f t="shared" si="26"/>
        <v>49.11993451</v>
      </c>
      <c r="BL717" s="14">
        <f t="shared" si="27"/>
        <v>0</v>
      </c>
      <c r="BM717" s="19">
        <v>0.0</v>
      </c>
      <c r="BN717" s="19">
        <v>0.0</v>
      </c>
      <c r="BO717" s="26">
        <v>11.0</v>
      </c>
      <c r="BP717" s="26">
        <v>7.0</v>
      </c>
      <c r="BQ717" s="19">
        <v>5.0</v>
      </c>
      <c r="BR717" s="19">
        <v>4.0</v>
      </c>
      <c r="BS717" s="19">
        <v>4.0</v>
      </c>
      <c r="BT717" s="19">
        <v>9.0</v>
      </c>
      <c r="BU717" s="19">
        <v>12.0</v>
      </c>
      <c r="BV717" s="19">
        <v>9.0</v>
      </c>
      <c r="BW717" s="13">
        <f t="shared" si="28"/>
        <v>0.5714285714</v>
      </c>
      <c r="BX717" s="14">
        <v>1.59</v>
      </c>
      <c r="BY717" s="29">
        <f t="shared" si="29"/>
        <v>4.219</v>
      </c>
      <c r="BZ717" s="18">
        <f t="shared" si="30"/>
        <v>1.707239967</v>
      </c>
      <c r="CA717" s="18">
        <f t="shared" si="31"/>
        <v>2.845399946</v>
      </c>
      <c r="CB717" s="14">
        <f t="shared" si="32"/>
        <v>29.59215944</v>
      </c>
      <c r="CC717" s="14">
        <f t="shared" si="33"/>
        <v>25.60859951</v>
      </c>
      <c r="CD717" s="14">
        <f t="shared" si="34"/>
        <v>59.18431887</v>
      </c>
      <c r="CE717" s="14">
        <f t="shared" si="35"/>
        <v>50.07903905</v>
      </c>
      <c r="CF717" s="14">
        <f t="shared" si="36"/>
        <v>-9.105279826</v>
      </c>
      <c r="CG717" s="7">
        <v>105.433333</v>
      </c>
      <c r="CH717" s="7">
        <v>3.0</v>
      </c>
      <c r="CI717" s="7">
        <v>5.0</v>
      </c>
      <c r="CJ717" s="26">
        <v>49.0</v>
      </c>
      <c r="CK717" s="7">
        <v>40.0</v>
      </c>
      <c r="CL717" s="7">
        <v>27.0</v>
      </c>
      <c r="CM717" s="7">
        <v>18.0</v>
      </c>
      <c r="CN717" s="7">
        <v>25.0</v>
      </c>
      <c r="CO717" s="7">
        <v>25.0</v>
      </c>
      <c r="CP717" s="19">
        <v>0.0</v>
      </c>
      <c r="CQ717" s="19">
        <v>0.0</v>
      </c>
      <c r="CR717" s="26">
        <f t="shared" si="37"/>
        <v>0</v>
      </c>
      <c r="CS717" s="18">
        <f t="shared" si="38"/>
        <v>0</v>
      </c>
      <c r="CT717" s="18">
        <f t="shared" si="39"/>
        <v>0</v>
      </c>
      <c r="CU717" s="18">
        <f t="shared" si="40"/>
        <v>0</v>
      </c>
      <c r="CV717" s="30">
        <v>0.87</v>
      </c>
      <c r="CW717" s="30">
        <v>0.36</v>
      </c>
      <c r="CX717" s="30">
        <v>1.16</v>
      </c>
      <c r="CY717" s="30">
        <v>0.98</v>
      </c>
      <c r="CZ717" s="30">
        <v>0.91</v>
      </c>
      <c r="DA717" s="30">
        <v>0.83</v>
      </c>
      <c r="DB717" s="7">
        <v>0.0</v>
      </c>
      <c r="DC717" s="7">
        <v>0.0</v>
      </c>
      <c r="DD717" s="13" t="str">
        <f t="shared" si="41"/>
        <v> </v>
      </c>
      <c r="DE717" s="7">
        <v>0.0</v>
      </c>
      <c r="DF717" s="7">
        <v>0.0</v>
      </c>
      <c r="DG717" s="7">
        <v>0.0</v>
      </c>
      <c r="DH717" s="7">
        <v>0.0</v>
      </c>
      <c r="DI717" s="7">
        <v>0.0</v>
      </c>
      <c r="DJ717" s="8" t="s">
        <v>5098</v>
      </c>
      <c r="DK717" s="7" t="s">
        <v>5099</v>
      </c>
    </row>
    <row r="718" ht="12.75" customHeight="1">
      <c r="A718" s="7" t="s">
        <v>777</v>
      </c>
      <c r="B718" s="7" t="s">
        <v>3044</v>
      </c>
      <c r="C718" s="8" t="s">
        <v>447</v>
      </c>
      <c r="D718" s="9" t="s">
        <v>275</v>
      </c>
      <c r="E718" s="7">
        <v>26.0</v>
      </c>
      <c r="F718" s="7">
        <v>2.0</v>
      </c>
      <c r="G718" s="7">
        <v>2.0</v>
      </c>
      <c r="H718" s="24">
        <f t="shared" si="1"/>
        <v>4</v>
      </c>
      <c r="I718" s="25">
        <f t="shared" si="2"/>
        <v>1.008827238</v>
      </c>
      <c r="J718" s="19">
        <v>2.0</v>
      </c>
      <c r="K718" s="19">
        <v>1.0</v>
      </c>
      <c r="L718" s="19">
        <v>1.0</v>
      </c>
      <c r="M718" s="19">
        <v>28.0</v>
      </c>
      <c r="N718" s="19">
        <v>7.0</v>
      </c>
      <c r="O718" s="19">
        <v>10.0</v>
      </c>
      <c r="P718" s="19">
        <v>25.0</v>
      </c>
      <c r="Q718" s="10">
        <f t="shared" si="3"/>
        <v>0.07142857143</v>
      </c>
      <c r="R718" s="10">
        <f t="shared" si="4"/>
        <v>0.04444444444</v>
      </c>
      <c r="S718" s="7">
        <v>14274.0</v>
      </c>
      <c r="T718" s="14">
        <f t="shared" si="5"/>
        <v>9.15</v>
      </c>
      <c r="U718" s="14">
        <v>235.18</v>
      </c>
      <c r="V718" s="14">
        <f t="shared" si="6"/>
        <v>9.045384615</v>
      </c>
      <c r="W718" s="14">
        <v>1030.03</v>
      </c>
      <c r="X718" s="14">
        <f t="shared" si="7"/>
        <v>39.61653846</v>
      </c>
      <c r="Y718" s="13">
        <f t="shared" si="8"/>
        <v>0.1858821856</v>
      </c>
      <c r="Z718" s="12">
        <f t="shared" si="9"/>
        <v>10.44444444</v>
      </c>
      <c r="AA718" s="19">
        <v>13.0</v>
      </c>
      <c r="AB718" s="19">
        <v>15.0</v>
      </c>
      <c r="AC718" s="19">
        <v>18.0</v>
      </c>
      <c r="AD718" s="19">
        <v>6.0</v>
      </c>
      <c r="AE718" s="19">
        <v>1.0</v>
      </c>
      <c r="AF718" s="10">
        <f t="shared" si="10"/>
        <v>0.2222222222</v>
      </c>
      <c r="AG718" s="10">
        <f t="shared" si="11"/>
        <v>0.2222222222</v>
      </c>
      <c r="AH718" s="10">
        <f t="shared" si="12"/>
        <v>0.4444444444</v>
      </c>
      <c r="AI718" s="19">
        <v>59.0</v>
      </c>
      <c r="AJ718" s="13">
        <f t="shared" si="13"/>
        <v>0.287804878</v>
      </c>
      <c r="AK718" s="19">
        <v>67.0</v>
      </c>
      <c r="AL718" s="13">
        <f t="shared" si="14"/>
        <v>0.3268292683</v>
      </c>
      <c r="AM718" s="19">
        <v>79.0</v>
      </c>
      <c r="AN718" s="13">
        <f t="shared" si="15"/>
        <v>0.3853658537</v>
      </c>
      <c r="AO718" s="13">
        <f t="shared" si="16"/>
        <v>0.4682539683</v>
      </c>
      <c r="AP718" s="8">
        <v>7.0</v>
      </c>
      <c r="AQ718" s="14">
        <v>-3.41</v>
      </c>
      <c r="AR718" s="19">
        <v>16.75</v>
      </c>
      <c r="AS718" s="26">
        <v>15.0</v>
      </c>
      <c r="AT718" s="27">
        <v>-0.443</v>
      </c>
      <c r="AU718" s="8">
        <v>15.0</v>
      </c>
      <c r="AV718" s="27">
        <v>1.3</v>
      </c>
      <c r="AW718" s="19">
        <v>50.86</v>
      </c>
      <c r="AX718" s="19">
        <v>16.99</v>
      </c>
      <c r="AY718" s="27">
        <v>-3.918</v>
      </c>
      <c r="AZ718" s="27">
        <v>-7.777</v>
      </c>
      <c r="BA718" s="19">
        <v>46.73</v>
      </c>
      <c r="BB718" s="13">
        <f t="shared" si="17"/>
        <v>0.09574468085</v>
      </c>
      <c r="BC718" s="28">
        <f t="shared" si="18"/>
        <v>0.9444444444</v>
      </c>
      <c r="BD718" s="26">
        <f t="shared" si="19"/>
        <v>1040.189125</v>
      </c>
      <c r="BE718" s="13">
        <f t="shared" si="20"/>
        <v>0.0401891253</v>
      </c>
      <c r="BF718" s="18">
        <f t="shared" si="21"/>
        <v>2.296113615</v>
      </c>
      <c r="BG718" s="18">
        <f t="shared" si="22"/>
        <v>1.785866145</v>
      </c>
      <c r="BH718" s="14">
        <f t="shared" si="23"/>
        <v>23.98163109</v>
      </c>
      <c r="BI718" s="14">
        <f t="shared" si="24"/>
        <v>32.14559061</v>
      </c>
      <c r="BJ718" s="14">
        <f t="shared" si="25"/>
        <v>48.47350965</v>
      </c>
      <c r="BK718" s="14">
        <f t="shared" si="26"/>
        <v>59.18870652</v>
      </c>
      <c r="BL718" s="14">
        <f t="shared" si="27"/>
        <v>-10.71519687</v>
      </c>
      <c r="BM718" s="19">
        <v>9.0</v>
      </c>
      <c r="BN718" s="19">
        <v>7.0</v>
      </c>
      <c r="BO718" s="26">
        <v>85.0</v>
      </c>
      <c r="BP718" s="26">
        <v>119.0</v>
      </c>
      <c r="BQ718" s="19">
        <v>38.0</v>
      </c>
      <c r="BR718" s="19">
        <v>46.0</v>
      </c>
      <c r="BS718" s="19">
        <v>58.0</v>
      </c>
      <c r="BT718" s="19">
        <v>60.0</v>
      </c>
      <c r="BU718" s="19">
        <v>89.0</v>
      </c>
      <c r="BV718" s="19">
        <v>101.0</v>
      </c>
      <c r="BW718" s="13">
        <f t="shared" si="28"/>
        <v>0.4684210526</v>
      </c>
      <c r="BX718" s="14">
        <v>1.19</v>
      </c>
      <c r="BY718" s="29">
        <f t="shared" si="29"/>
        <v>-0.9662921086</v>
      </c>
      <c r="BZ718" s="18">
        <f t="shared" si="30"/>
        <v>2.277069854</v>
      </c>
      <c r="CA718" s="18">
        <f t="shared" si="31"/>
        <v>2.087314033</v>
      </c>
      <c r="CB718" s="14">
        <f t="shared" si="32"/>
        <v>25.28496318</v>
      </c>
      <c r="CC718" s="14">
        <f t="shared" si="33"/>
        <v>29.45959124</v>
      </c>
      <c r="CD718" s="14">
        <f t="shared" si="34"/>
        <v>48.86212396</v>
      </c>
      <c r="CE718" s="14">
        <f t="shared" si="35"/>
        <v>58.82430457</v>
      </c>
      <c r="CF718" s="14">
        <f t="shared" si="36"/>
        <v>-0.7530162572</v>
      </c>
      <c r="CG718" s="7">
        <v>1264.783333</v>
      </c>
      <c r="CH718" s="7">
        <v>48.0</v>
      </c>
      <c r="CI718" s="7">
        <v>44.0</v>
      </c>
      <c r="CJ718" s="26">
        <v>485.0</v>
      </c>
      <c r="CK718" s="7">
        <v>577.0</v>
      </c>
      <c r="CL718" s="7">
        <v>214.0</v>
      </c>
      <c r="CM718" s="7">
        <v>269.0</v>
      </c>
      <c r="CN718" s="7">
        <v>283.0</v>
      </c>
      <c r="CO718" s="7">
        <v>350.0</v>
      </c>
      <c r="CP718" s="19">
        <v>1.0</v>
      </c>
      <c r="CQ718" s="19">
        <v>0.0</v>
      </c>
      <c r="CR718" s="26">
        <f t="shared" si="37"/>
        <v>-1</v>
      </c>
      <c r="CS718" s="18">
        <f t="shared" si="38"/>
        <v>0.2522068096</v>
      </c>
      <c r="CT718" s="18">
        <f t="shared" si="39"/>
        <v>0</v>
      </c>
      <c r="CU718" s="18">
        <f t="shared" si="40"/>
        <v>-0.2522068096</v>
      </c>
      <c r="CV718" s="30">
        <v>7.32</v>
      </c>
      <c r="CW718" s="30">
        <v>8.64</v>
      </c>
      <c r="CX718" s="30">
        <v>10.17</v>
      </c>
      <c r="CY718" s="30">
        <v>10.66</v>
      </c>
      <c r="CZ718" s="30">
        <v>6.52</v>
      </c>
      <c r="DA718" s="30">
        <v>9.58</v>
      </c>
      <c r="DB718" s="7">
        <v>1.0</v>
      </c>
      <c r="DC718" s="7">
        <v>2.0</v>
      </c>
      <c r="DD718" s="13">
        <f t="shared" si="41"/>
        <v>0.3333333333</v>
      </c>
      <c r="DE718" s="7">
        <v>0.01</v>
      </c>
      <c r="DF718" s="7">
        <v>0.48</v>
      </c>
      <c r="DG718" s="7">
        <v>0.0</v>
      </c>
      <c r="DH718" s="7">
        <v>1.0</v>
      </c>
      <c r="DI718" s="7">
        <v>2.0</v>
      </c>
      <c r="DJ718" s="8" t="s">
        <v>5100</v>
      </c>
      <c r="DK718" s="7" t="s">
        <v>5101</v>
      </c>
    </row>
    <row r="719" ht="12.75" customHeight="1">
      <c r="A719" s="7" t="s">
        <v>797</v>
      </c>
      <c r="B719" s="7" t="s">
        <v>3046</v>
      </c>
      <c r="C719" s="8" t="s">
        <v>197</v>
      </c>
      <c r="D719" s="9" t="s">
        <v>174</v>
      </c>
      <c r="E719" s="7">
        <v>1.0</v>
      </c>
      <c r="F719" s="7">
        <v>0.0</v>
      </c>
      <c r="G719" s="7">
        <v>0.0</v>
      </c>
      <c r="H719" s="24">
        <f t="shared" si="1"/>
        <v>0</v>
      </c>
      <c r="I719" s="25">
        <f t="shared" si="2"/>
        <v>0</v>
      </c>
      <c r="J719" s="19">
        <v>0.0</v>
      </c>
      <c r="K719" s="19">
        <v>0.0</v>
      </c>
      <c r="L719" s="19">
        <v>0.0</v>
      </c>
      <c r="M719" s="19">
        <v>1.0</v>
      </c>
      <c r="N719" s="19">
        <v>0.0</v>
      </c>
      <c r="O719" s="19">
        <v>0.0</v>
      </c>
      <c r="P719" s="19">
        <v>0.0</v>
      </c>
      <c r="Q719" s="10">
        <f t="shared" si="3"/>
        <v>0</v>
      </c>
      <c r="R719" s="10">
        <f t="shared" si="4"/>
        <v>0</v>
      </c>
      <c r="S719" s="7">
        <v>874.0</v>
      </c>
      <c r="T719" s="14">
        <f t="shared" si="5"/>
        <v>14.56666667</v>
      </c>
      <c r="U719" s="14">
        <v>12.01</v>
      </c>
      <c r="V719" s="14">
        <f t="shared" si="6"/>
        <v>12.01</v>
      </c>
      <c r="W719" s="14">
        <v>26.34</v>
      </c>
      <c r="X719" s="14">
        <f t="shared" si="7"/>
        <v>26.34</v>
      </c>
      <c r="Y719" s="13">
        <f t="shared" si="8"/>
        <v>0.3131681877</v>
      </c>
      <c r="Z719" s="12">
        <f t="shared" si="9"/>
        <v>0</v>
      </c>
      <c r="AA719" s="19">
        <v>1.0</v>
      </c>
      <c r="AB719" s="19">
        <v>0.0</v>
      </c>
      <c r="AC719" s="19">
        <v>0.0</v>
      </c>
      <c r="AD719" s="19">
        <v>0.0</v>
      </c>
      <c r="AE719" s="19">
        <v>0.0</v>
      </c>
      <c r="AF719" s="10">
        <f t="shared" si="10"/>
        <v>0</v>
      </c>
      <c r="AG719" s="10">
        <f t="shared" si="11"/>
        <v>0</v>
      </c>
      <c r="AH719" s="10">
        <f t="shared" si="12"/>
        <v>0</v>
      </c>
      <c r="AI719" s="19">
        <v>3.0</v>
      </c>
      <c r="AJ719" s="13">
        <f t="shared" si="13"/>
        <v>0.2</v>
      </c>
      <c r="AK719" s="19">
        <v>7.0</v>
      </c>
      <c r="AL719" s="13">
        <f t="shared" si="14"/>
        <v>0.4666666667</v>
      </c>
      <c r="AM719" s="19">
        <v>5.0</v>
      </c>
      <c r="AN719" s="13">
        <f t="shared" si="15"/>
        <v>0.3333333333</v>
      </c>
      <c r="AO719" s="13">
        <f t="shared" si="16"/>
        <v>0.3</v>
      </c>
      <c r="AP719" s="8">
        <v>1.0</v>
      </c>
      <c r="AQ719" s="14">
        <v>-31.54</v>
      </c>
      <c r="AR719" s="19">
        <v>17.55</v>
      </c>
      <c r="AS719" s="26">
        <v>1.0</v>
      </c>
      <c r="AT719" s="27">
        <v>0.29</v>
      </c>
      <c r="AU719" s="8">
        <v>5.0</v>
      </c>
      <c r="AV719" s="27">
        <v>2.7560000000000002</v>
      </c>
      <c r="AW719" s="19">
        <v>51.65</v>
      </c>
      <c r="AX719" s="19">
        <v>15.52</v>
      </c>
      <c r="AY719" s="27">
        <v>-0.375</v>
      </c>
      <c r="AZ719" s="27">
        <v>12.508</v>
      </c>
      <c r="BA719" s="19">
        <v>54.88</v>
      </c>
      <c r="BB719" s="13">
        <f t="shared" si="17"/>
        <v>0</v>
      </c>
      <c r="BC719" s="28">
        <f t="shared" si="18"/>
        <v>0.8571428571</v>
      </c>
      <c r="BD719" s="26">
        <f t="shared" si="19"/>
        <v>857.1428571</v>
      </c>
      <c r="BE719" s="13">
        <f t="shared" si="20"/>
        <v>-0.1428571429</v>
      </c>
      <c r="BF719" s="18">
        <f t="shared" si="21"/>
        <v>0</v>
      </c>
      <c r="BG719" s="18">
        <f t="shared" si="22"/>
        <v>4.995836803</v>
      </c>
      <c r="BH719" s="14">
        <f t="shared" si="23"/>
        <v>9.991673605</v>
      </c>
      <c r="BI719" s="14">
        <f t="shared" si="24"/>
        <v>34.97085762</v>
      </c>
      <c r="BJ719" s="14">
        <f t="shared" si="25"/>
        <v>39.96669442</v>
      </c>
      <c r="BK719" s="14">
        <f t="shared" si="26"/>
        <v>49.95836803</v>
      </c>
      <c r="BL719" s="14">
        <f t="shared" si="27"/>
        <v>-9.991673605</v>
      </c>
      <c r="BM719" s="19">
        <v>0.0</v>
      </c>
      <c r="BN719" s="19">
        <v>1.0</v>
      </c>
      <c r="BO719" s="26">
        <v>2.0</v>
      </c>
      <c r="BP719" s="26">
        <v>6.0</v>
      </c>
      <c r="BQ719" s="19">
        <v>4.0</v>
      </c>
      <c r="BR719" s="19">
        <v>2.0</v>
      </c>
      <c r="BS719" s="19">
        <v>2.0</v>
      </c>
      <c r="BT719" s="19">
        <v>1.0</v>
      </c>
      <c r="BU719" s="19">
        <v>2.0</v>
      </c>
      <c r="BV719" s="19">
        <v>3.0</v>
      </c>
      <c r="BW719" s="13">
        <f t="shared" si="28"/>
        <v>0.4</v>
      </c>
      <c r="BX719" s="14">
        <v>6.67</v>
      </c>
      <c r="BY719" s="29">
        <f t="shared" si="29"/>
        <v>-15.03367361</v>
      </c>
      <c r="BZ719" s="18">
        <f t="shared" si="30"/>
        <v>1.567944237</v>
      </c>
      <c r="CA719" s="18">
        <f t="shared" si="31"/>
        <v>4.703832712</v>
      </c>
      <c r="CB719" s="14">
        <f t="shared" si="32"/>
        <v>14.11149813</v>
      </c>
      <c r="CC719" s="14">
        <f t="shared" si="33"/>
        <v>29.79094051</v>
      </c>
      <c r="CD719" s="14">
        <f t="shared" si="34"/>
        <v>39.19860593</v>
      </c>
      <c r="CE719" s="14">
        <f t="shared" si="35"/>
        <v>54.8780483</v>
      </c>
      <c r="CF719" s="14">
        <f t="shared" si="36"/>
        <v>5.687768767</v>
      </c>
      <c r="CG719" s="7">
        <v>38.266667</v>
      </c>
      <c r="CH719" s="7">
        <v>1.0</v>
      </c>
      <c r="CI719" s="7">
        <v>3.0</v>
      </c>
      <c r="CJ719" s="26">
        <v>8.0</v>
      </c>
      <c r="CK719" s="7">
        <v>16.0</v>
      </c>
      <c r="CL719" s="7">
        <v>9.0</v>
      </c>
      <c r="CM719" s="7">
        <v>9.0</v>
      </c>
      <c r="CN719" s="7">
        <v>7.0</v>
      </c>
      <c r="CO719" s="7">
        <v>7.0</v>
      </c>
      <c r="CP719" s="19">
        <v>0.0</v>
      </c>
      <c r="CQ719" s="19">
        <v>1.0</v>
      </c>
      <c r="CR719" s="26">
        <f t="shared" si="37"/>
        <v>1</v>
      </c>
      <c r="CS719" s="18">
        <f t="shared" si="38"/>
        <v>0</v>
      </c>
      <c r="CT719" s="18">
        <f t="shared" si="39"/>
        <v>4.118993135</v>
      </c>
      <c r="CU719" s="18">
        <f t="shared" si="40"/>
        <v>4.118993135</v>
      </c>
      <c r="CV719" s="30">
        <v>0.09</v>
      </c>
      <c r="CW719" s="30">
        <v>0.43</v>
      </c>
      <c r="CX719" s="30">
        <v>0.39</v>
      </c>
      <c r="CY719" s="30">
        <v>0.8</v>
      </c>
      <c r="CZ719" s="30">
        <v>0.23</v>
      </c>
      <c r="DA719" s="30">
        <v>0.33</v>
      </c>
      <c r="DB719" s="7">
        <v>0.0</v>
      </c>
      <c r="DC719" s="7">
        <v>0.0</v>
      </c>
      <c r="DD719" s="13" t="str">
        <f t="shared" si="41"/>
        <v> </v>
      </c>
      <c r="DE719" s="7">
        <v>0.0</v>
      </c>
      <c r="DF719" s="7">
        <v>0.0</v>
      </c>
      <c r="DG719" s="7">
        <v>0.0</v>
      </c>
      <c r="DH719" s="7">
        <v>0.0</v>
      </c>
      <c r="DI719" s="7">
        <v>0.0</v>
      </c>
      <c r="DJ719" s="8" t="s">
        <v>5102</v>
      </c>
      <c r="DK719" s="7" t="s">
        <v>5103</v>
      </c>
    </row>
    <row r="720" ht="12.75" customHeight="1">
      <c r="A720" s="7" t="s">
        <v>134</v>
      </c>
      <c r="B720" s="7" t="s">
        <v>3046</v>
      </c>
      <c r="C720" s="8" t="s">
        <v>231</v>
      </c>
      <c r="D720" s="9" t="s">
        <v>174</v>
      </c>
      <c r="E720" s="7">
        <v>63.0</v>
      </c>
      <c r="F720" s="7">
        <v>2.0</v>
      </c>
      <c r="G720" s="7">
        <v>8.0</v>
      </c>
      <c r="H720" s="24">
        <f t="shared" si="1"/>
        <v>10</v>
      </c>
      <c r="I720" s="25">
        <f t="shared" si="2"/>
        <v>0.6161956764</v>
      </c>
      <c r="J720" s="19">
        <v>2.0</v>
      </c>
      <c r="K720" s="19">
        <v>3.0</v>
      </c>
      <c r="L720" s="19">
        <v>5.0</v>
      </c>
      <c r="M720" s="19">
        <v>54.0</v>
      </c>
      <c r="N720" s="19">
        <v>31.0</v>
      </c>
      <c r="O720" s="19">
        <v>35.0</v>
      </c>
      <c r="P720" s="19">
        <v>44.0</v>
      </c>
      <c r="Q720" s="10">
        <f t="shared" si="3"/>
        <v>0.03703703704</v>
      </c>
      <c r="R720" s="10">
        <f t="shared" si="4"/>
        <v>0.01666666667</v>
      </c>
      <c r="S720" s="7">
        <v>58423.0</v>
      </c>
      <c r="T720" s="14">
        <f t="shared" si="5"/>
        <v>15.45582011</v>
      </c>
      <c r="U720" s="14">
        <v>921.63</v>
      </c>
      <c r="V720" s="14">
        <f t="shared" si="6"/>
        <v>14.62904762</v>
      </c>
      <c r="W720" s="14">
        <v>2089.53</v>
      </c>
      <c r="X720" s="14">
        <f t="shared" si="7"/>
        <v>33.16714286</v>
      </c>
      <c r="Y720" s="13">
        <f t="shared" si="8"/>
        <v>0.3060714143</v>
      </c>
      <c r="Z720" s="12">
        <f t="shared" si="9"/>
        <v>36.89189189</v>
      </c>
      <c r="AA720" s="19">
        <v>57.0</v>
      </c>
      <c r="AB720" s="19">
        <v>33.0</v>
      </c>
      <c r="AC720" s="19">
        <v>122.0</v>
      </c>
      <c r="AD720" s="19">
        <v>28.0</v>
      </c>
      <c r="AE720" s="19">
        <v>16.0</v>
      </c>
      <c r="AF720" s="10">
        <f t="shared" si="10"/>
        <v>0.05405405405</v>
      </c>
      <c r="AG720" s="10">
        <f t="shared" si="11"/>
        <v>0.2162162162</v>
      </c>
      <c r="AH720" s="10">
        <f t="shared" si="12"/>
        <v>0.2702702703</v>
      </c>
      <c r="AI720" s="19">
        <v>270.0</v>
      </c>
      <c r="AJ720" s="13">
        <f t="shared" si="13"/>
        <v>0.3157894737</v>
      </c>
      <c r="AK720" s="19">
        <v>282.0</v>
      </c>
      <c r="AL720" s="13">
        <f t="shared" si="14"/>
        <v>0.3298245614</v>
      </c>
      <c r="AM720" s="19">
        <v>303.0</v>
      </c>
      <c r="AN720" s="13">
        <f t="shared" si="15"/>
        <v>0.3543859649</v>
      </c>
      <c r="AO720" s="13">
        <f t="shared" si="16"/>
        <v>0.4891304348</v>
      </c>
      <c r="AP720" s="8">
        <v>4.0</v>
      </c>
      <c r="AQ720" s="14">
        <v>0.49</v>
      </c>
      <c r="AR720" s="19">
        <v>17.26</v>
      </c>
      <c r="AS720" s="26">
        <v>6.0</v>
      </c>
      <c r="AT720" s="27">
        <v>-0.156</v>
      </c>
      <c r="AU720" s="8">
        <v>7.0</v>
      </c>
      <c r="AV720" s="27">
        <v>-0.199</v>
      </c>
      <c r="AW720" s="19">
        <v>49.85</v>
      </c>
      <c r="AX720" s="19">
        <v>16.76</v>
      </c>
      <c r="AY720" s="27">
        <v>-0.463</v>
      </c>
      <c r="AZ720" s="27">
        <v>-1.043</v>
      </c>
      <c r="BA720" s="19">
        <v>49.3</v>
      </c>
      <c r="BB720" s="13">
        <f t="shared" si="17"/>
        <v>0.08131868132</v>
      </c>
      <c r="BC720" s="28">
        <f t="shared" si="18"/>
        <v>0.9082969432</v>
      </c>
      <c r="BD720" s="26">
        <f t="shared" si="19"/>
        <v>989.6156246</v>
      </c>
      <c r="BE720" s="13">
        <f t="shared" si="20"/>
        <v>-0.01038437545</v>
      </c>
      <c r="BF720" s="18">
        <f t="shared" si="21"/>
        <v>2.408775756</v>
      </c>
      <c r="BG720" s="18">
        <f t="shared" si="22"/>
        <v>2.734285993</v>
      </c>
      <c r="BH720" s="14">
        <f t="shared" si="23"/>
        <v>29.62143159</v>
      </c>
      <c r="BI720" s="14">
        <f t="shared" si="24"/>
        <v>29.81673774</v>
      </c>
      <c r="BJ720" s="14">
        <f t="shared" si="25"/>
        <v>54.49041372</v>
      </c>
      <c r="BK720" s="14">
        <f t="shared" si="26"/>
        <v>56.44347515</v>
      </c>
      <c r="BL720" s="14">
        <f t="shared" si="27"/>
        <v>-1.953061424</v>
      </c>
      <c r="BM720" s="19">
        <v>37.0</v>
      </c>
      <c r="BN720" s="19">
        <v>42.0</v>
      </c>
      <c r="BO720" s="26">
        <v>418.0</v>
      </c>
      <c r="BP720" s="26">
        <v>416.0</v>
      </c>
      <c r="BQ720" s="19">
        <v>155.0</v>
      </c>
      <c r="BR720" s="19">
        <v>186.0</v>
      </c>
      <c r="BS720" s="19">
        <v>227.0</v>
      </c>
      <c r="BT720" s="19">
        <v>223.0</v>
      </c>
      <c r="BU720" s="19">
        <v>427.0</v>
      </c>
      <c r="BV720" s="19">
        <v>427.0</v>
      </c>
      <c r="BW720" s="13">
        <f t="shared" si="28"/>
        <v>0.5</v>
      </c>
      <c r="BX720" s="14">
        <v>-3.02</v>
      </c>
      <c r="BY720" s="29">
        <f t="shared" si="29"/>
        <v>-0.9381918586</v>
      </c>
      <c r="BZ720" s="18">
        <f t="shared" si="30"/>
        <v>2.361304212</v>
      </c>
      <c r="CA720" s="18">
        <f t="shared" si="31"/>
        <v>2.421850473</v>
      </c>
      <c r="CB720" s="14">
        <f t="shared" si="32"/>
        <v>29.829125</v>
      </c>
      <c r="CC720" s="14">
        <f t="shared" si="33"/>
        <v>29.06220568</v>
      </c>
      <c r="CD720" s="14">
        <f t="shared" si="34"/>
        <v>55.58146837</v>
      </c>
      <c r="CE720" s="14">
        <f t="shared" si="35"/>
        <v>55.13746245</v>
      </c>
      <c r="CF720" s="14">
        <f t="shared" si="36"/>
        <v>-2.397067344</v>
      </c>
      <c r="CG720" s="7">
        <v>2972.933333</v>
      </c>
      <c r="CH720" s="7">
        <v>117.0</v>
      </c>
      <c r="CI720" s="7">
        <v>120.0</v>
      </c>
      <c r="CJ720" s="26">
        <v>1361.0</v>
      </c>
      <c r="CK720" s="7">
        <v>1320.0</v>
      </c>
      <c r="CL720" s="7">
        <v>523.0</v>
      </c>
      <c r="CM720" s="7">
        <v>539.0</v>
      </c>
      <c r="CN720" s="7">
        <v>753.0</v>
      </c>
      <c r="CO720" s="7">
        <v>753.0</v>
      </c>
      <c r="CP720" s="19">
        <v>7.0</v>
      </c>
      <c r="CQ720" s="19">
        <v>7.0</v>
      </c>
      <c r="CR720" s="26">
        <f t="shared" si="37"/>
        <v>0</v>
      </c>
      <c r="CS720" s="18">
        <f t="shared" si="38"/>
        <v>0.4313369735</v>
      </c>
      <c r="CT720" s="18">
        <f t="shared" si="39"/>
        <v>0.4313369735</v>
      </c>
      <c r="CU720" s="18">
        <f t="shared" si="40"/>
        <v>0</v>
      </c>
      <c r="CV720" s="30">
        <v>36.13</v>
      </c>
      <c r="CW720" s="30">
        <v>35.72</v>
      </c>
      <c r="CX720" s="30">
        <v>40.96</v>
      </c>
      <c r="CY720" s="30">
        <v>34.53</v>
      </c>
      <c r="CZ720" s="30">
        <v>38.57</v>
      </c>
      <c r="DA720" s="30">
        <v>35.16</v>
      </c>
      <c r="DB720" s="7">
        <v>0.0</v>
      </c>
      <c r="DC720" s="7">
        <v>0.0</v>
      </c>
      <c r="DD720" s="13" t="str">
        <f t="shared" si="41"/>
        <v> </v>
      </c>
      <c r="DE720" s="7">
        <v>0.0</v>
      </c>
      <c r="DF720" s="7">
        <v>0.0</v>
      </c>
      <c r="DG720" s="7">
        <v>0.0</v>
      </c>
      <c r="DH720" s="7">
        <v>0.0</v>
      </c>
      <c r="DI720" s="7">
        <v>0.0</v>
      </c>
      <c r="DJ720" s="8" t="s">
        <v>5104</v>
      </c>
      <c r="DK720" s="7" t="s">
        <v>5105</v>
      </c>
    </row>
    <row r="721" ht="12.75" customHeight="1">
      <c r="A721" s="7" t="s">
        <v>482</v>
      </c>
      <c r="B721" s="7" t="s">
        <v>3046</v>
      </c>
      <c r="C721" s="8" t="s">
        <v>394</v>
      </c>
      <c r="D721" s="9" t="s">
        <v>174</v>
      </c>
      <c r="E721" s="7">
        <v>81.0</v>
      </c>
      <c r="F721" s="7">
        <v>1.0</v>
      </c>
      <c r="G721" s="7">
        <v>9.0</v>
      </c>
      <c r="H721" s="24">
        <f t="shared" si="1"/>
        <v>10</v>
      </c>
      <c r="I721" s="25">
        <f t="shared" si="2"/>
        <v>0.4956629492</v>
      </c>
      <c r="J721" s="19">
        <v>1.0</v>
      </c>
      <c r="K721" s="19">
        <v>2.0</v>
      </c>
      <c r="L721" s="19">
        <v>6.0</v>
      </c>
      <c r="M721" s="19">
        <v>59.0</v>
      </c>
      <c r="N721" s="19">
        <v>33.0</v>
      </c>
      <c r="O721" s="19">
        <v>53.0</v>
      </c>
      <c r="P721" s="19">
        <v>43.0</v>
      </c>
      <c r="Q721" s="10">
        <f t="shared" si="3"/>
        <v>0.01694915254</v>
      </c>
      <c r="R721" s="10">
        <f t="shared" si="4"/>
        <v>0.006896551724</v>
      </c>
      <c r="S721" s="7">
        <v>72630.0</v>
      </c>
      <c r="T721" s="14">
        <f t="shared" si="5"/>
        <v>14.94444444</v>
      </c>
      <c r="U721" s="14">
        <v>1165.99</v>
      </c>
      <c r="V721" s="14">
        <f t="shared" si="6"/>
        <v>14.39493827</v>
      </c>
      <c r="W721" s="14">
        <v>2636.8</v>
      </c>
      <c r="X721" s="14">
        <f t="shared" si="7"/>
        <v>32.55308642</v>
      </c>
      <c r="Y721" s="13">
        <f t="shared" si="8"/>
        <v>0.3066143542</v>
      </c>
      <c r="Z721" s="12">
        <f t="shared" si="9"/>
        <v>27.45945946</v>
      </c>
      <c r="AA721" s="19">
        <v>129.0</v>
      </c>
      <c r="AB721" s="19">
        <v>81.0</v>
      </c>
      <c r="AC721" s="19">
        <v>149.0</v>
      </c>
      <c r="AD721" s="19">
        <v>28.0</v>
      </c>
      <c r="AE721" s="19">
        <v>3.0</v>
      </c>
      <c r="AF721" s="10">
        <f t="shared" si="10"/>
        <v>0.02702702703</v>
      </c>
      <c r="AG721" s="10">
        <f t="shared" si="11"/>
        <v>0.2162162162</v>
      </c>
      <c r="AH721" s="10">
        <f t="shared" si="12"/>
        <v>0.2432432432</v>
      </c>
      <c r="AI721" s="19">
        <v>314.0</v>
      </c>
      <c r="AJ721" s="13">
        <f t="shared" si="13"/>
        <v>0.2484177215</v>
      </c>
      <c r="AK721" s="19">
        <v>462.0</v>
      </c>
      <c r="AL721" s="13">
        <f t="shared" si="14"/>
        <v>0.3655063291</v>
      </c>
      <c r="AM721" s="19">
        <v>488.0</v>
      </c>
      <c r="AN721" s="13">
        <f t="shared" si="15"/>
        <v>0.3860759494</v>
      </c>
      <c r="AO721" s="13">
        <f t="shared" si="16"/>
        <v>0.4046391753</v>
      </c>
      <c r="AP721" s="8">
        <v>1.0</v>
      </c>
      <c r="AQ721" s="14">
        <v>-14.46</v>
      </c>
      <c r="AR721" s="19">
        <v>17.53</v>
      </c>
      <c r="AS721" s="26">
        <v>3.0</v>
      </c>
      <c r="AT721" s="27">
        <v>1.097</v>
      </c>
      <c r="AU721" s="8">
        <v>1.0</v>
      </c>
      <c r="AV721" s="27">
        <v>0.774</v>
      </c>
      <c r="AW721" s="19">
        <v>50.53</v>
      </c>
      <c r="AX721" s="19">
        <v>16.59</v>
      </c>
      <c r="AY721" s="27">
        <v>0.248</v>
      </c>
      <c r="AZ721" s="27">
        <v>1.5230000000000001</v>
      </c>
      <c r="BA721" s="19">
        <v>49.77</v>
      </c>
      <c r="BB721" s="13">
        <f t="shared" si="17"/>
        <v>0.07283464567</v>
      </c>
      <c r="BC721" s="28">
        <f t="shared" si="18"/>
        <v>0.9310344828</v>
      </c>
      <c r="BD721" s="26">
        <f t="shared" si="19"/>
        <v>1003.869128</v>
      </c>
      <c r="BE721" s="13">
        <f t="shared" si="20"/>
        <v>0.003869128428</v>
      </c>
      <c r="BF721" s="18">
        <f t="shared" si="21"/>
        <v>1.90396144</v>
      </c>
      <c r="BG721" s="18">
        <f t="shared" si="22"/>
        <v>2.058336692</v>
      </c>
      <c r="BH721" s="14">
        <f t="shared" si="23"/>
        <v>26.14087599</v>
      </c>
      <c r="BI721" s="14">
        <f t="shared" si="24"/>
        <v>29.84588204</v>
      </c>
      <c r="BJ721" s="14">
        <f t="shared" si="25"/>
        <v>50.99529155</v>
      </c>
      <c r="BK721" s="14">
        <f t="shared" si="26"/>
        <v>57.89071947</v>
      </c>
      <c r="BL721" s="14">
        <f t="shared" si="27"/>
        <v>-6.89542792</v>
      </c>
      <c r="BM721" s="19">
        <v>37.0</v>
      </c>
      <c r="BN721" s="19">
        <v>40.0</v>
      </c>
      <c r="BO721" s="26">
        <v>471.0</v>
      </c>
      <c r="BP721" s="26">
        <v>540.0</v>
      </c>
      <c r="BQ721" s="19">
        <v>190.0</v>
      </c>
      <c r="BR721" s="19">
        <v>207.0</v>
      </c>
      <c r="BS721" s="19">
        <v>293.0</v>
      </c>
      <c r="BT721" s="19">
        <v>338.0</v>
      </c>
      <c r="BU721" s="19">
        <v>468.0</v>
      </c>
      <c r="BV721" s="19">
        <v>497.0</v>
      </c>
      <c r="BW721" s="13">
        <f t="shared" si="28"/>
        <v>0.4849740933</v>
      </c>
      <c r="BX721" s="14">
        <v>-1.13</v>
      </c>
      <c r="BY721" s="29">
        <f t="shared" si="29"/>
        <v>-5.445768126</v>
      </c>
      <c r="BZ721" s="18">
        <f t="shared" si="30"/>
        <v>2.036368739</v>
      </c>
      <c r="CA721" s="18">
        <f t="shared" si="31"/>
        <v>1.957439718</v>
      </c>
      <c r="CB721" s="14">
        <f t="shared" si="32"/>
        <v>29.28266675</v>
      </c>
      <c r="CC721" s="14">
        <f t="shared" si="33"/>
        <v>30.19824339</v>
      </c>
      <c r="CD721" s="14">
        <f t="shared" si="34"/>
        <v>57.63397106</v>
      </c>
      <c r="CE721" s="14">
        <f t="shared" si="35"/>
        <v>56.26060609</v>
      </c>
      <c r="CF721" s="14">
        <f t="shared" si="36"/>
        <v>-8.268792883</v>
      </c>
      <c r="CG721" s="7">
        <v>3800.883333</v>
      </c>
      <c r="CH721" s="7">
        <v>129.0</v>
      </c>
      <c r="CI721" s="7">
        <v>124.0</v>
      </c>
      <c r="CJ721" s="26">
        <v>1726.0</v>
      </c>
      <c r="CK721" s="7">
        <v>1789.0</v>
      </c>
      <c r="CL721" s="7">
        <v>745.0</v>
      </c>
      <c r="CM721" s="7">
        <v>652.0</v>
      </c>
      <c r="CN721" s="7">
        <v>1051.0</v>
      </c>
      <c r="CO721" s="7">
        <v>999.0</v>
      </c>
      <c r="CP721" s="19">
        <v>18.0</v>
      </c>
      <c r="CQ721" s="19">
        <v>4.0</v>
      </c>
      <c r="CR721" s="26">
        <f t="shared" si="37"/>
        <v>-14</v>
      </c>
      <c r="CS721" s="18">
        <f t="shared" si="38"/>
        <v>0.8921933086</v>
      </c>
      <c r="CT721" s="18">
        <f t="shared" si="39"/>
        <v>0.1982651797</v>
      </c>
      <c r="CU721" s="18">
        <f t="shared" si="40"/>
        <v>-0.6939281289</v>
      </c>
      <c r="CV721" s="30">
        <v>34.75</v>
      </c>
      <c r="CW721" s="30">
        <v>42.11</v>
      </c>
      <c r="CX721" s="30">
        <v>49.95</v>
      </c>
      <c r="CY721" s="30">
        <v>39.83</v>
      </c>
      <c r="CZ721" s="30">
        <v>48.18</v>
      </c>
      <c r="DA721" s="30">
        <v>47.97</v>
      </c>
      <c r="DB721" s="7">
        <v>1.0</v>
      </c>
      <c r="DC721" s="7">
        <v>0.0</v>
      </c>
      <c r="DD721" s="13">
        <f t="shared" si="41"/>
        <v>1</v>
      </c>
      <c r="DE721" s="7">
        <v>-0.01</v>
      </c>
      <c r="DF721" s="7">
        <v>-0.24</v>
      </c>
      <c r="DG721" s="7">
        <v>1.0</v>
      </c>
      <c r="DH721" s="7">
        <v>0.0</v>
      </c>
      <c r="DI721" s="7">
        <v>0.0</v>
      </c>
      <c r="DJ721" s="8" t="s">
        <v>5106</v>
      </c>
      <c r="DK721" s="7" t="s">
        <v>5107</v>
      </c>
    </row>
    <row r="722" ht="12.75" customHeight="1">
      <c r="A722" s="7" t="s">
        <v>3055</v>
      </c>
      <c r="B722" s="7" t="s">
        <v>3056</v>
      </c>
      <c r="C722" s="8" t="s">
        <v>274</v>
      </c>
      <c r="D722" s="9" t="s">
        <v>167</v>
      </c>
      <c r="E722" s="7">
        <v>33.0</v>
      </c>
      <c r="F722" s="7">
        <v>7.0</v>
      </c>
      <c r="G722" s="7">
        <v>10.0</v>
      </c>
      <c r="H722" s="24">
        <f t="shared" si="1"/>
        <v>17</v>
      </c>
      <c r="I722" s="25">
        <f t="shared" si="2"/>
        <v>2.184232128</v>
      </c>
      <c r="J722" s="19">
        <v>5.0</v>
      </c>
      <c r="K722" s="19">
        <v>5.0</v>
      </c>
      <c r="L722" s="19">
        <v>3.0</v>
      </c>
      <c r="M722" s="19">
        <v>37.0</v>
      </c>
      <c r="N722" s="19">
        <v>13.0</v>
      </c>
      <c r="O722" s="19">
        <v>19.0</v>
      </c>
      <c r="P722" s="19">
        <v>47.0</v>
      </c>
      <c r="Q722" s="10">
        <f t="shared" si="3"/>
        <v>0.1891891892</v>
      </c>
      <c r="R722" s="10">
        <f t="shared" si="4"/>
        <v>0.1014492754</v>
      </c>
      <c r="S722" s="7">
        <v>28019.0</v>
      </c>
      <c r="T722" s="14">
        <f t="shared" si="5"/>
        <v>14.1510101</v>
      </c>
      <c r="U722" s="14">
        <v>435.75</v>
      </c>
      <c r="V722" s="14">
        <f t="shared" si="6"/>
        <v>13.20454545</v>
      </c>
      <c r="W722" s="14">
        <v>1100.26</v>
      </c>
      <c r="X722" s="14">
        <f t="shared" si="7"/>
        <v>33.34121212</v>
      </c>
      <c r="Y722" s="13">
        <f t="shared" si="8"/>
        <v>0.2836895593</v>
      </c>
      <c r="Z722" s="12">
        <f t="shared" si="9"/>
        <v>60.83333333</v>
      </c>
      <c r="AA722" s="19">
        <v>15.0</v>
      </c>
      <c r="AB722" s="19">
        <v>24.0</v>
      </c>
      <c r="AC722" s="19">
        <v>30.0</v>
      </c>
      <c r="AD722" s="19">
        <v>16.0</v>
      </c>
      <c r="AE722" s="19">
        <v>14.0</v>
      </c>
      <c r="AF722" s="10">
        <f t="shared" si="10"/>
        <v>0.2777777778</v>
      </c>
      <c r="AG722" s="10">
        <f t="shared" si="11"/>
        <v>0.4444444444</v>
      </c>
      <c r="AH722" s="10">
        <f t="shared" si="12"/>
        <v>0.7222222222</v>
      </c>
      <c r="AI722" s="19">
        <v>177.0</v>
      </c>
      <c r="AJ722" s="13">
        <f t="shared" si="13"/>
        <v>0.4174528302</v>
      </c>
      <c r="AK722" s="19">
        <v>104.0</v>
      </c>
      <c r="AL722" s="13">
        <f t="shared" si="14"/>
        <v>0.2452830189</v>
      </c>
      <c r="AM722" s="19">
        <v>143.0</v>
      </c>
      <c r="AN722" s="13">
        <f t="shared" si="15"/>
        <v>0.3372641509</v>
      </c>
      <c r="AO722" s="13">
        <f t="shared" si="16"/>
        <v>0.6298932384</v>
      </c>
      <c r="AP722" s="8">
        <v>14.0</v>
      </c>
      <c r="AQ722" s="14">
        <v>18.47</v>
      </c>
      <c r="AR722" s="19">
        <v>17.59</v>
      </c>
      <c r="AS722" s="26">
        <v>4.0</v>
      </c>
      <c r="AT722" s="27">
        <v>0.601</v>
      </c>
      <c r="AU722" s="8">
        <v>5.0</v>
      </c>
      <c r="AV722" s="27">
        <v>-0.51</v>
      </c>
      <c r="AW722" s="19">
        <v>49.81</v>
      </c>
      <c r="AX722" s="19">
        <v>18.22</v>
      </c>
      <c r="AY722" s="27">
        <v>1.216</v>
      </c>
      <c r="AZ722" s="27">
        <v>4.382</v>
      </c>
      <c r="BA722" s="19">
        <v>51.69</v>
      </c>
      <c r="BB722" s="13">
        <f t="shared" si="17"/>
        <v>0.08219178082</v>
      </c>
      <c r="BC722" s="28">
        <f t="shared" si="18"/>
        <v>0.9411764706</v>
      </c>
      <c r="BD722" s="26">
        <f t="shared" si="19"/>
        <v>1023.368251</v>
      </c>
      <c r="BE722" s="13">
        <f t="shared" si="20"/>
        <v>0.02336825141</v>
      </c>
      <c r="BF722" s="18">
        <f t="shared" si="21"/>
        <v>2.47848537</v>
      </c>
      <c r="BG722" s="18">
        <f t="shared" si="22"/>
        <v>1.65232358</v>
      </c>
      <c r="BH722" s="14">
        <f t="shared" si="23"/>
        <v>30.15490534</v>
      </c>
      <c r="BI722" s="14">
        <f t="shared" si="24"/>
        <v>28.08950086</v>
      </c>
      <c r="BJ722" s="14">
        <f t="shared" si="25"/>
        <v>59.20826162</v>
      </c>
      <c r="BK722" s="14">
        <f t="shared" si="26"/>
        <v>50.53356282</v>
      </c>
      <c r="BL722" s="14">
        <f t="shared" si="27"/>
        <v>8.674698795</v>
      </c>
      <c r="BM722" s="19">
        <v>18.0</v>
      </c>
      <c r="BN722" s="19">
        <v>12.0</v>
      </c>
      <c r="BO722" s="26">
        <v>201.0</v>
      </c>
      <c r="BP722" s="26">
        <v>192.0</v>
      </c>
      <c r="BQ722" s="19">
        <v>100.0</v>
      </c>
      <c r="BR722" s="19">
        <v>79.0</v>
      </c>
      <c r="BS722" s="19">
        <v>111.0</v>
      </c>
      <c r="BT722" s="19">
        <v>84.0</v>
      </c>
      <c r="BU722" s="19">
        <v>217.0</v>
      </c>
      <c r="BV722" s="19">
        <v>175.0</v>
      </c>
      <c r="BW722" s="13">
        <f t="shared" si="28"/>
        <v>0.5535714286</v>
      </c>
      <c r="BX722" s="14">
        <v>0.42</v>
      </c>
      <c r="BY722" s="29">
        <f t="shared" si="29"/>
        <v>0.5752610728</v>
      </c>
      <c r="BZ722" s="18">
        <f t="shared" si="30"/>
        <v>2.576810872</v>
      </c>
      <c r="CA722" s="18">
        <f t="shared" si="31"/>
        <v>2.030214626</v>
      </c>
      <c r="CB722" s="14">
        <f t="shared" si="32"/>
        <v>32.87385991</v>
      </c>
      <c r="CC722" s="14">
        <f t="shared" si="33"/>
        <v>27.56406781</v>
      </c>
      <c r="CD722" s="14">
        <f t="shared" si="34"/>
        <v>59.8132463</v>
      </c>
      <c r="CE722" s="14">
        <f t="shared" si="35"/>
        <v>50.13068423</v>
      </c>
      <c r="CF722" s="14">
        <f t="shared" si="36"/>
        <v>-1.007863268</v>
      </c>
      <c r="CG722" s="7">
        <v>1536.783333</v>
      </c>
      <c r="CH722" s="7">
        <v>66.0</v>
      </c>
      <c r="CI722" s="7">
        <v>52.0</v>
      </c>
      <c r="CJ722" s="26">
        <v>776.0</v>
      </c>
      <c r="CK722" s="7">
        <v>654.0</v>
      </c>
      <c r="CL722" s="7">
        <v>322.0</v>
      </c>
      <c r="CM722" s="7">
        <v>258.0</v>
      </c>
      <c r="CN722" s="7">
        <v>368.0</v>
      </c>
      <c r="CO722" s="7">
        <v>320.0</v>
      </c>
      <c r="CP722" s="19">
        <v>3.0</v>
      </c>
      <c r="CQ722" s="19">
        <v>3.0</v>
      </c>
      <c r="CR722" s="26">
        <f t="shared" si="37"/>
        <v>0</v>
      </c>
      <c r="CS722" s="18">
        <f t="shared" si="38"/>
        <v>0.3854527285</v>
      </c>
      <c r="CT722" s="18">
        <f t="shared" si="39"/>
        <v>0.3854527285</v>
      </c>
      <c r="CU722" s="18">
        <f t="shared" si="40"/>
        <v>0</v>
      </c>
      <c r="CV722" s="30">
        <v>18.55</v>
      </c>
      <c r="CW722" s="30">
        <v>15.03</v>
      </c>
      <c r="CX722" s="30">
        <v>29.09</v>
      </c>
      <c r="CY722" s="30">
        <v>25.0</v>
      </c>
      <c r="CZ722" s="30">
        <v>23.62</v>
      </c>
      <c r="DA722" s="30">
        <v>18.1</v>
      </c>
      <c r="DB722" s="7">
        <v>14.0</v>
      </c>
      <c r="DC722" s="7">
        <v>14.0</v>
      </c>
      <c r="DD722" s="13">
        <f t="shared" si="41"/>
        <v>0.5</v>
      </c>
      <c r="DE722" s="7">
        <v>-0.09</v>
      </c>
      <c r="DF722" s="7">
        <v>-0.15</v>
      </c>
      <c r="DG722" s="7">
        <v>15.0</v>
      </c>
      <c r="DH722" s="7">
        <v>5.0</v>
      </c>
      <c r="DI722" s="7">
        <v>2.0</v>
      </c>
      <c r="DJ722" s="8" t="s">
        <v>5108</v>
      </c>
      <c r="DK722" s="7" t="s">
        <v>5109</v>
      </c>
    </row>
    <row r="723" ht="12.75" customHeight="1">
      <c r="A723" s="7" t="s">
        <v>770</v>
      </c>
      <c r="B723" s="7" t="s">
        <v>1539</v>
      </c>
      <c r="C723" s="8" t="s">
        <v>206</v>
      </c>
      <c r="D723" s="9" t="s">
        <v>3059</v>
      </c>
      <c r="E723" s="7">
        <v>12.0</v>
      </c>
      <c r="F723" s="7">
        <v>0.0</v>
      </c>
      <c r="G723" s="7">
        <v>1.0</v>
      </c>
      <c r="H723" s="24">
        <f t="shared" si="1"/>
        <v>1</v>
      </c>
      <c r="I723" s="25">
        <f t="shared" si="2"/>
        <v>0.7894736842</v>
      </c>
      <c r="J723" s="19">
        <v>0.0</v>
      </c>
      <c r="K723" s="19">
        <v>1.0</v>
      </c>
      <c r="L723" s="19">
        <v>0.0</v>
      </c>
      <c r="M723" s="19">
        <v>6.0</v>
      </c>
      <c r="N723" s="19">
        <v>0.0</v>
      </c>
      <c r="O723" s="19">
        <v>0.0</v>
      </c>
      <c r="P723" s="19">
        <v>4.0</v>
      </c>
      <c r="Q723" s="10">
        <f t="shared" si="3"/>
        <v>0</v>
      </c>
      <c r="R723" s="10">
        <f t="shared" si="4"/>
        <v>0</v>
      </c>
      <c r="S723" s="7">
        <v>4560.0</v>
      </c>
      <c r="T723" s="14">
        <f t="shared" si="5"/>
        <v>6.333333333</v>
      </c>
      <c r="U723" s="14">
        <v>74.03</v>
      </c>
      <c r="V723" s="14">
        <f t="shared" si="6"/>
        <v>6.169166667</v>
      </c>
      <c r="W723" s="14">
        <v>483.67</v>
      </c>
      <c r="X723" s="14">
        <f t="shared" si="7"/>
        <v>40.30583333</v>
      </c>
      <c r="Y723" s="13">
        <f t="shared" si="8"/>
        <v>0.1327416174</v>
      </c>
      <c r="Z723" s="12">
        <f t="shared" si="9"/>
        <v>27</v>
      </c>
      <c r="AA723" s="19">
        <v>2.0</v>
      </c>
      <c r="AB723" s="19">
        <v>23.0</v>
      </c>
      <c r="AC723" s="19">
        <v>4.0</v>
      </c>
      <c r="AD723" s="19">
        <v>3.0</v>
      </c>
      <c r="AE723" s="19">
        <v>1.0</v>
      </c>
      <c r="AF723" s="10">
        <f t="shared" si="10"/>
        <v>0</v>
      </c>
      <c r="AG723" s="10">
        <f t="shared" si="11"/>
        <v>1</v>
      </c>
      <c r="AH723" s="10">
        <f t="shared" si="12"/>
        <v>1</v>
      </c>
      <c r="AI723" s="19">
        <v>20.0</v>
      </c>
      <c r="AJ723" s="13">
        <f t="shared" si="13"/>
        <v>0.2816901408</v>
      </c>
      <c r="AK723" s="19">
        <v>23.0</v>
      </c>
      <c r="AL723" s="13">
        <f t="shared" si="14"/>
        <v>0.323943662</v>
      </c>
      <c r="AM723" s="19">
        <v>28.0</v>
      </c>
      <c r="AN723" s="13">
        <f t="shared" si="15"/>
        <v>0.3943661972</v>
      </c>
      <c r="AO723" s="13">
        <f t="shared" si="16"/>
        <v>0.4651162791</v>
      </c>
      <c r="AP723" s="8">
        <v>7.0</v>
      </c>
      <c r="AQ723" s="14">
        <v>-4.65</v>
      </c>
      <c r="AR723" s="19">
        <v>15.98</v>
      </c>
      <c r="AS723" s="26">
        <v>17.0</v>
      </c>
      <c r="AT723" s="27">
        <v>-1.135</v>
      </c>
      <c r="AU723" s="8">
        <v>17.0</v>
      </c>
      <c r="AV723" s="27">
        <v>-3.129</v>
      </c>
      <c r="AW723" s="19">
        <v>49.2</v>
      </c>
      <c r="AX723" s="19">
        <v>16.34</v>
      </c>
      <c r="AY723" s="27">
        <v>-2.742</v>
      </c>
      <c r="AZ723" s="27">
        <v>-7.754</v>
      </c>
      <c r="BA723" s="19">
        <v>47.58</v>
      </c>
      <c r="BB723" s="13">
        <f t="shared" si="17"/>
        <v>0.03703703704</v>
      </c>
      <c r="BC723" s="28">
        <f t="shared" si="18"/>
        <v>0.9166666667</v>
      </c>
      <c r="BD723" s="26">
        <f t="shared" si="19"/>
        <v>953.7037037</v>
      </c>
      <c r="BE723" s="13">
        <f t="shared" si="20"/>
        <v>-0.0462962963</v>
      </c>
      <c r="BF723" s="18">
        <f t="shared" si="21"/>
        <v>0.8104822369</v>
      </c>
      <c r="BG723" s="18">
        <f t="shared" si="22"/>
        <v>1.620964474</v>
      </c>
      <c r="BH723" s="14">
        <f t="shared" si="23"/>
        <v>21.8830204</v>
      </c>
      <c r="BI723" s="14">
        <f t="shared" si="24"/>
        <v>19.45157369</v>
      </c>
      <c r="BJ723" s="14">
        <f t="shared" si="25"/>
        <v>38.90314737</v>
      </c>
      <c r="BK723" s="14">
        <f t="shared" si="26"/>
        <v>40.52411185</v>
      </c>
      <c r="BL723" s="14">
        <f t="shared" si="27"/>
        <v>-1.620964474</v>
      </c>
      <c r="BM723" s="19">
        <v>1.0</v>
      </c>
      <c r="BN723" s="19">
        <v>2.0</v>
      </c>
      <c r="BO723" s="26">
        <v>26.0</v>
      </c>
      <c r="BP723" s="26">
        <v>22.0</v>
      </c>
      <c r="BQ723" s="19">
        <v>7.0</v>
      </c>
      <c r="BR723" s="19">
        <v>10.0</v>
      </c>
      <c r="BS723" s="19">
        <v>14.0</v>
      </c>
      <c r="BT723" s="19">
        <v>16.0</v>
      </c>
      <c r="BU723" s="19">
        <v>19.0</v>
      </c>
      <c r="BV723" s="19">
        <v>22.0</v>
      </c>
      <c r="BW723" s="13">
        <f t="shared" si="28"/>
        <v>0.4634146341</v>
      </c>
      <c r="BX723" s="14">
        <v>1.08</v>
      </c>
      <c r="BY723" s="29">
        <f t="shared" si="29"/>
        <v>3.751244828</v>
      </c>
      <c r="BZ723" s="18">
        <f t="shared" si="30"/>
        <v>2.372891514</v>
      </c>
      <c r="CA723" s="18">
        <f t="shared" si="31"/>
        <v>3.235761155</v>
      </c>
      <c r="CB723" s="14">
        <f t="shared" si="32"/>
        <v>25.0232196</v>
      </c>
      <c r="CC723" s="14">
        <f t="shared" si="33"/>
        <v>28.36683946</v>
      </c>
      <c r="CD723" s="14">
        <f t="shared" si="34"/>
        <v>48.42855862</v>
      </c>
      <c r="CE723" s="14">
        <f t="shared" si="35"/>
        <v>53.17434164</v>
      </c>
      <c r="CF723" s="14">
        <f t="shared" si="36"/>
        <v>3.124818553</v>
      </c>
      <c r="CG723" s="7">
        <v>556.283333</v>
      </c>
      <c r="CH723" s="7">
        <v>22.0</v>
      </c>
      <c r="CI723" s="7">
        <v>30.0</v>
      </c>
      <c r="CJ723" s="26">
        <v>210.0</v>
      </c>
      <c r="CK723" s="7">
        <v>233.0</v>
      </c>
      <c r="CL723" s="7">
        <v>94.0</v>
      </c>
      <c r="CM723" s="7">
        <v>112.0</v>
      </c>
      <c r="CN723" s="7">
        <v>123.0</v>
      </c>
      <c r="CO723" s="7">
        <v>118.0</v>
      </c>
      <c r="CP723" s="19">
        <v>3.0</v>
      </c>
      <c r="CQ723" s="19">
        <v>2.0</v>
      </c>
      <c r="CR723" s="26">
        <f t="shared" si="37"/>
        <v>-1</v>
      </c>
      <c r="CS723" s="18">
        <f t="shared" si="38"/>
        <v>2.368421053</v>
      </c>
      <c r="CT723" s="18">
        <f t="shared" si="39"/>
        <v>1.578947368</v>
      </c>
      <c r="CU723" s="18">
        <f t="shared" si="40"/>
        <v>-0.7894736842</v>
      </c>
      <c r="CV723" s="30">
        <v>2.05</v>
      </c>
      <c r="CW723" s="30">
        <v>1.72</v>
      </c>
      <c r="CX723" s="30">
        <v>1.57</v>
      </c>
      <c r="CY723" s="30">
        <v>2.84</v>
      </c>
      <c r="CZ723" s="30">
        <v>1.9</v>
      </c>
      <c r="DA723" s="30">
        <v>2.72</v>
      </c>
      <c r="DB723" s="7">
        <v>0.0</v>
      </c>
      <c r="DC723" s="7">
        <v>0.0</v>
      </c>
      <c r="DD723" s="13" t="str">
        <f t="shared" si="41"/>
        <v> </v>
      </c>
      <c r="DE723" s="7">
        <v>0.0</v>
      </c>
      <c r="DF723" s="7">
        <v>0.0</v>
      </c>
      <c r="DG723" s="7">
        <v>0.0</v>
      </c>
      <c r="DH723" s="7">
        <v>0.0</v>
      </c>
      <c r="DI723" s="7">
        <v>0.0</v>
      </c>
      <c r="DJ723" s="8" t="s">
        <v>5110</v>
      </c>
      <c r="DK723" s="7" t="s">
        <v>5111</v>
      </c>
    </row>
    <row r="724" ht="12.75" customHeight="1">
      <c r="A724" s="7" t="s">
        <v>2073</v>
      </c>
      <c r="B724" s="7" t="s">
        <v>3061</v>
      </c>
      <c r="C724" s="8" t="s">
        <v>197</v>
      </c>
      <c r="D724" s="9" t="s">
        <v>174</v>
      </c>
      <c r="E724" s="7">
        <v>63.0</v>
      </c>
      <c r="F724" s="7">
        <v>0.0</v>
      </c>
      <c r="G724" s="7">
        <v>9.0</v>
      </c>
      <c r="H724" s="24">
        <f t="shared" si="1"/>
        <v>9</v>
      </c>
      <c r="I724" s="25">
        <f t="shared" si="2"/>
        <v>0.6129166509</v>
      </c>
      <c r="J724" s="19">
        <v>0.0</v>
      </c>
      <c r="K724" s="19">
        <v>4.0</v>
      </c>
      <c r="L724" s="19">
        <v>5.0</v>
      </c>
      <c r="M724" s="19">
        <v>33.0</v>
      </c>
      <c r="N724" s="19">
        <v>13.0</v>
      </c>
      <c r="O724" s="19">
        <v>22.0</v>
      </c>
      <c r="P724" s="19">
        <v>15.0</v>
      </c>
      <c r="Q724" s="10">
        <f t="shared" si="3"/>
        <v>0</v>
      </c>
      <c r="R724" s="10">
        <f t="shared" si="4"/>
        <v>0</v>
      </c>
      <c r="S724" s="7">
        <v>52862.0</v>
      </c>
      <c r="T724" s="14">
        <f t="shared" si="5"/>
        <v>13.98465608</v>
      </c>
      <c r="U724" s="14">
        <v>854.15</v>
      </c>
      <c r="V724" s="14">
        <f t="shared" si="6"/>
        <v>13.55793651</v>
      </c>
      <c r="W724" s="14">
        <v>2177.43</v>
      </c>
      <c r="X724" s="14">
        <f t="shared" si="7"/>
        <v>34.56238095</v>
      </c>
      <c r="Y724" s="13">
        <f t="shared" si="8"/>
        <v>0.2817507702</v>
      </c>
      <c r="Z724" s="12">
        <f t="shared" si="9"/>
        <v>48.48484848</v>
      </c>
      <c r="AA724" s="19">
        <v>61.0</v>
      </c>
      <c r="AB724" s="19">
        <v>29.0</v>
      </c>
      <c r="AC724" s="19">
        <v>65.0</v>
      </c>
      <c r="AD724" s="19">
        <v>25.0</v>
      </c>
      <c r="AE724" s="19">
        <v>4.0</v>
      </c>
      <c r="AF724" s="10">
        <f t="shared" si="10"/>
        <v>0</v>
      </c>
      <c r="AG724" s="10">
        <f t="shared" si="11"/>
        <v>0.2727272727</v>
      </c>
      <c r="AH724" s="10">
        <f t="shared" si="12"/>
        <v>0.2727272727</v>
      </c>
      <c r="AI724" s="19">
        <v>270.0</v>
      </c>
      <c r="AJ724" s="13">
        <f t="shared" si="13"/>
        <v>0.3391959799</v>
      </c>
      <c r="AK724" s="19">
        <v>237.0</v>
      </c>
      <c r="AL724" s="13">
        <f t="shared" si="14"/>
        <v>0.2977386935</v>
      </c>
      <c r="AM724" s="19">
        <v>289.0</v>
      </c>
      <c r="AN724" s="13">
        <f t="shared" si="15"/>
        <v>0.3630653266</v>
      </c>
      <c r="AO724" s="13">
        <f t="shared" si="16"/>
        <v>0.5325443787</v>
      </c>
      <c r="AP724" s="8">
        <v>3.0</v>
      </c>
      <c r="AQ724" s="14">
        <v>2.9</v>
      </c>
      <c r="AR724" s="19">
        <v>17.06</v>
      </c>
      <c r="AS724" s="26">
        <v>6.0</v>
      </c>
      <c r="AT724" s="27">
        <v>-0.549</v>
      </c>
      <c r="AU724" s="8">
        <v>6.0</v>
      </c>
      <c r="AV724" s="27">
        <v>-0.162</v>
      </c>
      <c r="AW724" s="19">
        <v>49.72</v>
      </c>
      <c r="AX724" s="19">
        <v>16.62</v>
      </c>
      <c r="AY724" s="27">
        <v>0.935</v>
      </c>
      <c r="AZ724" s="27">
        <v>7.342</v>
      </c>
      <c r="BA724" s="19">
        <v>52.6</v>
      </c>
      <c r="BB724" s="13">
        <f t="shared" si="17"/>
        <v>0.0825</v>
      </c>
      <c r="BC724" s="28">
        <f t="shared" si="18"/>
        <v>0.9322429907</v>
      </c>
      <c r="BD724" s="26">
        <f t="shared" si="19"/>
        <v>1014.742991</v>
      </c>
      <c r="BE724" s="13">
        <f t="shared" si="20"/>
        <v>0.01474299065</v>
      </c>
      <c r="BF724" s="18">
        <f t="shared" si="21"/>
        <v>2.318094012</v>
      </c>
      <c r="BG724" s="18">
        <f t="shared" si="22"/>
        <v>2.037112919</v>
      </c>
      <c r="BH724" s="14">
        <f t="shared" si="23"/>
        <v>28.09810923</v>
      </c>
      <c r="BI724" s="14">
        <f t="shared" si="24"/>
        <v>30.06497688</v>
      </c>
      <c r="BJ724" s="14">
        <f t="shared" si="25"/>
        <v>50.29561552</v>
      </c>
      <c r="BK724" s="14">
        <f t="shared" si="26"/>
        <v>55.49376573</v>
      </c>
      <c r="BL724" s="14">
        <f t="shared" si="27"/>
        <v>-5.198150208</v>
      </c>
      <c r="BM724" s="19">
        <v>33.0</v>
      </c>
      <c r="BN724" s="19">
        <v>29.0</v>
      </c>
      <c r="BO724" s="26">
        <v>367.0</v>
      </c>
      <c r="BP724" s="26">
        <v>399.0</v>
      </c>
      <c r="BQ724" s="19">
        <v>153.0</v>
      </c>
      <c r="BR724" s="19">
        <v>155.0</v>
      </c>
      <c r="BS724" s="19">
        <v>163.0</v>
      </c>
      <c r="BT724" s="19">
        <v>207.0</v>
      </c>
      <c r="BU724" s="19">
        <v>349.0</v>
      </c>
      <c r="BV724" s="19">
        <v>384.0</v>
      </c>
      <c r="BW724" s="13">
        <f t="shared" si="28"/>
        <v>0.4761255116</v>
      </c>
      <c r="BX724" s="14">
        <v>-2.91</v>
      </c>
      <c r="BY724" s="29">
        <f t="shared" si="29"/>
        <v>-13.5732153</v>
      </c>
      <c r="BZ724" s="18">
        <f t="shared" si="30"/>
        <v>2.062548548</v>
      </c>
      <c r="CA724" s="18">
        <f t="shared" si="31"/>
        <v>1.96338756</v>
      </c>
      <c r="CB724" s="14">
        <f t="shared" si="32"/>
        <v>30.30359789</v>
      </c>
      <c r="CC724" s="14">
        <f t="shared" si="33"/>
        <v>29.21282703</v>
      </c>
      <c r="CD724" s="14">
        <f t="shared" si="34"/>
        <v>56.22428012</v>
      </c>
      <c r="CE724" s="14">
        <f t="shared" si="35"/>
        <v>54.14189938</v>
      </c>
      <c r="CF724" s="14">
        <f t="shared" si="36"/>
        <v>-7.280530953</v>
      </c>
      <c r="CG724" s="7">
        <v>3025.383333</v>
      </c>
      <c r="CH724" s="7">
        <v>104.0</v>
      </c>
      <c r="CI724" s="7">
        <v>99.0</v>
      </c>
      <c r="CJ724" s="26">
        <v>1424.0</v>
      </c>
      <c r="CK724" s="7">
        <v>1374.0</v>
      </c>
      <c r="CL724" s="7">
        <v>598.0</v>
      </c>
      <c r="CM724" s="7">
        <v>570.0</v>
      </c>
      <c r="CN724" s="7">
        <v>709.0</v>
      </c>
      <c r="CO724" s="7">
        <v>687.0</v>
      </c>
      <c r="CP724" s="19">
        <v>5.0</v>
      </c>
      <c r="CQ724" s="19">
        <v>5.0</v>
      </c>
      <c r="CR724" s="26">
        <f t="shared" si="37"/>
        <v>0</v>
      </c>
      <c r="CS724" s="18">
        <f t="shared" si="38"/>
        <v>0.3405092505</v>
      </c>
      <c r="CT724" s="18">
        <f t="shared" si="39"/>
        <v>0.3405092505</v>
      </c>
      <c r="CU724" s="18">
        <f t="shared" si="40"/>
        <v>0</v>
      </c>
      <c r="CV724" s="30">
        <v>29.37</v>
      </c>
      <c r="CW724" s="30">
        <v>31.1</v>
      </c>
      <c r="CX724" s="30">
        <v>55.38</v>
      </c>
      <c r="CY724" s="30">
        <v>35.1</v>
      </c>
      <c r="CZ724" s="30">
        <v>37.97</v>
      </c>
      <c r="DA724" s="30">
        <v>33.13</v>
      </c>
      <c r="DB724" s="7">
        <v>0.0</v>
      </c>
      <c r="DC724" s="7">
        <v>0.0</v>
      </c>
      <c r="DD724" s="13" t="str">
        <f t="shared" si="41"/>
        <v> </v>
      </c>
      <c r="DE724" s="7">
        <v>0.0</v>
      </c>
      <c r="DF724" s="7">
        <v>0.0</v>
      </c>
      <c r="DG724" s="7">
        <v>0.0</v>
      </c>
      <c r="DH724" s="7">
        <v>0.0</v>
      </c>
      <c r="DI724" s="7">
        <v>0.0</v>
      </c>
      <c r="DJ724" s="8" t="s">
        <v>5112</v>
      </c>
      <c r="DK724" s="7" t="s">
        <v>5113</v>
      </c>
    </row>
    <row r="725" ht="12.75" customHeight="1">
      <c r="A725" s="7" t="s">
        <v>705</v>
      </c>
      <c r="B725" s="7" t="s">
        <v>3065</v>
      </c>
      <c r="C725" s="8" t="s">
        <v>222</v>
      </c>
      <c r="D725" s="9" t="s">
        <v>174</v>
      </c>
      <c r="E725" s="7">
        <v>81.0</v>
      </c>
      <c r="F725" s="7">
        <v>8.0</v>
      </c>
      <c r="G725" s="7">
        <v>16.0</v>
      </c>
      <c r="H725" s="24">
        <f t="shared" si="1"/>
        <v>24</v>
      </c>
      <c r="I725" s="25">
        <f t="shared" si="2"/>
        <v>0.978471365</v>
      </c>
      <c r="J725" s="19">
        <v>6.0</v>
      </c>
      <c r="K725" s="19">
        <v>4.0</v>
      </c>
      <c r="L725" s="19">
        <v>5.0</v>
      </c>
      <c r="M725" s="19">
        <v>96.0</v>
      </c>
      <c r="N725" s="19">
        <v>40.0</v>
      </c>
      <c r="O725" s="19">
        <v>86.0</v>
      </c>
      <c r="P725" s="19">
        <v>48.0</v>
      </c>
      <c r="Q725" s="10">
        <f t="shared" si="3"/>
        <v>0.08333333333</v>
      </c>
      <c r="R725" s="10">
        <f t="shared" si="4"/>
        <v>0.03603603604</v>
      </c>
      <c r="S725" s="7">
        <v>88301.0</v>
      </c>
      <c r="T725" s="14">
        <f t="shared" si="5"/>
        <v>18.16893004</v>
      </c>
      <c r="U725" s="14">
        <v>1407.64</v>
      </c>
      <c r="V725" s="14">
        <f t="shared" si="6"/>
        <v>17.3782716</v>
      </c>
      <c r="W725" s="14">
        <v>2538.32</v>
      </c>
      <c r="X725" s="14">
        <f t="shared" si="7"/>
        <v>31.33728395</v>
      </c>
      <c r="Y725" s="13">
        <f t="shared" si="8"/>
        <v>0.3567294144</v>
      </c>
      <c r="Z725" s="12">
        <f t="shared" si="9"/>
        <v>63</v>
      </c>
      <c r="AA725" s="19">
        <v>127.0</v>
      </c>
      <c r="AB725" s="19">
        <v>107.0</v>
      </c>
      <c r="AC725" s="19">
        <v>155.0</v>
      </c>
      <c r="AD725" s="19">
        <v>71.0</v>
      </c>
      <c r="AE725" s="19">
        <v>15.0</v>
      </c>
      <c r="AF725" s="10">
        <f t="shared" si="10"/>
        <v>0.1363636364</v>
      </c>
      <c r="AG725" s="10">
        <f t="shared" si="11"/>
        <v>0.2045454545</v>
      </c>
      <c r="AH725" s="10">
        <f t="shared" si="12"/>
        <v>0.3409090909</v>
      </c>
      <c r="AI725" s="19">
        <v>476.0</v>
      </c>
      <c r="AJ725" s="13">
        <f t="shared" si="13"/>
        <v>0.3454281567</v>
      </c>
      <c r="AK725" s="19">
        <v>405.0</v>
      </c>
      <c r="AL725" s="13">
        <f t="shared" si="14"/>
        <v>0.293904209</v>
      </c>
      <c r="AM725" s="19">
        <v>497.0</v>
      </c>
      <c r="AN725" s="13">
        <f t="shared" si="15"/>
        <v>0.3606676343</v>
      </c>
      <c r="AO725" s="13">
        <f t="shared" si="16"/>
        <v>0.5402951192</v>
      </c>
      <c r="AP725" s="8">
        <v>5.0</v>
      </c>
      <c r="AQ725" s="14">
        <v>3.49</v>
      </c>
      <c r="AR725" s="19">
        <v>17.43</v>
      </c>
      <c r="AS725" s="26">
        <v>4.0</v>
      </c>
      <c r="AT725" s="27">
        <v>0.543</v>
      </c>
      <c r="AU725" s="8">
        <v>3.0</v>
      </c>
      <c r="AV725" s="27">
        <v>0.787</v>
      </c>
      <c r="AW725" s="19">
        <v>50.4</v>
      </c>
      <c r="AX725" s="19">
        <v>16.59</v>
      </c>
      <c r="AY725" s="27">
        <v>0.766</v>
      </c>
      <c r="AZ725" s="27">
        <v>2.335</v>
      </c>
      <c r="BA725" s="19">
        <v>51.09</v>
      </c>
      <c r="BB725" s="13">
        <f t="shared" si="17"/>
        <v>0.06349206349</v>
      </c>
      <c r="BC725" s="28">
        <f t="shared" si="18"/>
        <v>0.9362549801</v>
      </c>
      <c r="BD725" s="26">
        <f t="shared" si="19"/>
        <v>999.7470436</v>
      </c>
      <c r="BE725" s="13">
        <f t="shared" si="20"/>
        <v>-0.0002529564283</v>
      </c>
      <c r="BF725" s="18">
        <f t="shared" si="21"/>
        <v>1.875479526</v>
      </c>
      <c r="BG725" s="18">
        <f t="shared" si="22"/>
        <v>2.045977665</v>
      </c>
      <c r="BH725" s="14">
        <f t="shared" si="23"/>
        <v>29.53880253</v>
      </c>
      <c r="BI725" s="14">
        <f t="shared" si="24"/>
        <v>32.09627462</v>
      </c>
      <c r="BJ725" s="14">
        <f t="shared" si="25"/>
        <v>53.62166463</v>
      </c>
      <c r="BK725" s="14">
        <f t="shared" si="26"/>
        <v>59.50385042</v>
      </c>
      <c r="BL725" s="14">
        <f t="shared" si="27"/>
        <v>-5.882185786</v>
      </c>
      <c r="BM725" s="19">
        <v>44.0</v>
      </c>
      <c r="BN725" s="19">
        <v>48.0</v>
      </c>
      <c r="BO725" s="26">
        <v>649.0</v>
      </c>
      <c r="BP725" s="26">
        <v>705.0</v>
      </c>
      <c r="BQ725" s="19">
        <v>222.0</v>
      </c>
      <c r="BR725" s="19">
        <v>274.0</v>
      </c>
      <c r="BS725" s="19">
        <v>343.0</v>
      </c>
      <c r="BT725" s="19">
        <v>369.0</v>
      </c>
      <c r="BU725" s="19">
        <v>557.0</v>
      </c>
      <c r="BV725" s="19">
        <v>647.0</v>
      </c>
      <c r="BW725" s="13">
        <f t="shared" si="28"/>
        <v>0.4626245847</v>
      </c>
      <c r="BX725" s="14">
        <v>-5.77</v>
      </c>
      <c r="BY725" s="29">
        <f t="shared" si="29"/>
        <v>-8.487268647</v>
      </c>
      <c r="BZ725" s="18">
        <f t="shared" si="30"/>
        <v>2.039936062</v>
      </c>
      <c r="CA725" s="18">
        <f t="shared" si="31"/>
        <v>2.085606272</v>
      </c>
      <c r="CB725" s="14">
        <f t="shared" si="32"/>
        <v>29.95965798</v>
      </c>
      <c r="CC725" s="14">
        <f t="shared" si="33"/>
        <v>29.71608353</v>
      </c>
      <c r="CD725" s="14">
        <f t="shared" si="34"/>
        <v>55.30662472</v>
      </c>
      <c r="CE725" s="14">
        <f t="shared" si="35"/>
        <v>54.10397585</v>
      </c>
      <c r="CF725" s="14">
        <f t="shared" si="36"/>
        <v>-7.084834658</v>
      </c>
      <c r="CG725" s="7">
        <v>3941.3</v>
      </c>
      <c r="CH725" s="7">
        <v>134.0</v>
      </c>
      <c r="CI725" s="7">
        <v>137.0</v>
      </c>
      <c r="CJ725" s="26">
        <v>1834.0</v>
      </c>
      <c r="CK725" s="7">
        <v>1815.0</v>
      </c>
      <c r="CL725" s="7">
        <v>668.0</v>
      </c>
      <c r="CM725" s="7">
        <v>679.0</v>
      </c>
      <c r="CN725" s="7">
        <v>997.0</v>
      </c>
      <c r="CO725" s="7">
        <v>923.0</v>
      </c>
      <c r="CP725" s="19">
        <v>12.0</v>
      </c>
      <c r="CQ725" s="19">
        <v>3.0</v>
      </c>
      <c r="CR725" s="26">
        <f t="shared" si="37"/>
        <v>-9</v>
      </c>
      <c r="CS725" s="18">
        <f t="shared" si="38"/>
        <v>0.4892356825</v>
      </c>
      <c r="CT725" s="18">
        <f t="shared" si="39"/>
        <v>0.1223089206</v>
      </c>
      <c r="CU725" s="18">
        <f t="shared" si="40"/>
        <v>-0.3669267619</v>
      </c>
      <c r="CV725" s="30">
        <v>52.24</v>
      </c>
      <c r="CW725" s="30">
        <v>61.04</v>
      </c>
      <c r="CX725" s="30">
        <v>50.86</v>
      </c>
      <c r="CY725" s="30">
        <v>58.51</v>
      </c>
      <c r="CZ725" s="30">
        <v>55.84</v>
      </c>
      <c r="DA725" s="30">
        <v>55.65</v>
      </c>
      <c r="DB725" s="7">
        <v>0.0</v>
      </c>
      <c r="DC725" s="7">
        <v>0.0</v>
      </c>
      <c r="DD725" s="13" t="str">
        <f t="shared" si="41"/>
        <v> </v>
      </c>
      <c r="DE725" s="7">
        <v>0.0</v>
      </c>
      <c r="DF725" s="7">
        <v>0.0</v>
      </c>
      <c r="DG725" s="7">
        <v>0.0</v>
      </c>
      <c r="DH725" s="7">
        <v>0.0</v>
      </c>
      <c r="DI725" s="7">
        <v>0.0</v>
      </c>
      <c r="DJ725" s="8" t="s">
        <v>5114</v>
      </c>
      <c r="DK725" s="7" t="s">
        <v>5115</v>
      </c>
    </row>
    <row r="726" ht="12.75" customHeight="1">
      <c r="A726" s="7" t="s">
        <v>785</v>
      </c>
      <c r="B726" s="7" t="s">
        <v>3067</v>
      </c>
      <c r="C726" s="7" t="s">
        <v>297</v>
      </c>
      <c r="D726" s="8" t="s">
        <v>159</v>
      </c>
      <c r="E726" s="7">
        <v>82.0</v>
      </c>
      <c r="F726" s="7">
        <v>20.0</v>
      </c>
      <c r="G726" s="7">
        <v>21.0</v>
      </c>
      <c r="H726" s="24">
        <f t="shared" si="1"/>
        <v>41</v>
      </c>
      <c r="I726" s="25">
        <f t="shared" si="2"/>
        <v>2.053508076</v>
      </c>
      <c r="J726" s="19">
        <v>16.0</v>
      </c>
      <c r="K726" s="19">
        <v>13.0</v>
      </c>
      <c r="L726" s="19">
        <v>5.0</v>
      </c>
      <c r="M726" s="19">
        <v>160.0</v>
      </c>
      <c r="N726" s="19">
        <v>53.0</v>
      </c>
      <c r="O726" s="19">
        <v>45.0</v>
      </c>
      <c r="P726" s="19">
        <v>144.0</v>
      </c>
      <c r="Q726" s="10">
        <f t="shared" si="3"/>
        <v>0.125</v>
      </c>
      <c r="R726" s="10">
        <f t="shared" si="4"/>
        <v>0.07751937984</v>
      </c>
      <c r="S726" s="7">
        <v>71877.0</v>
      </c>
      <c r="T726" s="14">
        <f t="shared" si="5"/>
        <v>14.60914634</v>
      </c>
      <c r="U726" s="14">
        <v>1099.72</v>
      </c>
      <c r="V726" s="14">
        <f t="shared" si="6"/>
        <v>13.41121951</v>
      </c>
      <c r="W726" s="14">
        <v>2854.17</v>
      </c>
      <c r="X726" s="14">
        <f t="shared" si="7"/>
        <v>34.80695122</v>
      </c>
      <c r="Y726" s="13">
        <f t="shared" si="8"/>
        <v>0.2781362152</v>
      </c>
      <c r="Z726" s="12">
        <f t="shared" si="9"/>
        <v>148.9347826</v>
      </c>
      <c r="AA726" s="19">
        <v>16.0</v>
      </c>
      <c r="AB726" s="19">
        <v>16.0</v>
      </c>
      <c r="AC726" s="19">
        <v>41.0</v>
      </c>
      <c r="AD726" s="19">
        <v>24.0</v>
      </c>
      <c r="AE726" s="19">
        <v>21.0</v>
      </c>
      <c r="AF726" s="10">
        <f t="shared" si="10"/>
        <v>0.347826087</v>
      </c>
      <c r="AG726" s="10">
        <f t="shared" si="11"/>
        <v>0.3913043478</v>
      </c>
      <c r="AH726" s="10">
        <f t="shared" si="12"/>
        <v>0.7391304348</v>
      </c>
      <c r="AI726" s="19">
        <v>414.0</v>
      </c>
      <c r="AJ726" s="13">
        <f t="shared" si="13"/>
        <v>0.3529411765</v>
      </c>
      <c r="AK726" s="19">
        <v>289.0</v>
      </c>
      <c r="AL726" s="13">
        <f t="shared" si="14"/>
        <v>0.2463768116</v>
      </c>
      <c r="AM726" s="19">
        <v>470.0</v>
      </c>
      <c r="AN726" s="13">
        <f t="shared" si="15"/>
        <v>0.4006820119</v>
      </c>
      <c r="AO726" s="13">
        <f t="shared" si="16"/>
        <v>0.5889046942</v>
      </c>
      <c r="AP726" s="8">
        <v>15.0</v>
      </c>
      <c r="AQ726" s="14">
        <v>12.02</v>
      </c>
      <c r="AR726" s="19">
        <v>17.89</v>
      </c>
      <c r="AS726" s="26">
        <v>2.0</v>
      </c>
      <c r="AT726" s="27">
        <v>0.586</v>
      </c>
      <c r="AU726" s="8">
        <v>3.0</v>
      </c>
      <c r="AV726" s="27">
        <v>1.054</v>
      </c>
      <c r="AW726" s="19">
        <v>50.37</v>
      </c>
      <c r="AX726" s="19">
        <v>18.07</v>
      </c>
      <c r="AY726" s="27">
        <v>2.124</v>
      </c>
      <c r="AZ726" s="27">
        <v>-3.706</v>
      </c>
      <c r="BA726" s="19">
        <v>49.45</v>
      </c>
      <c r="BB726" s="13">
        <f t="shared" si="17"/>
        <v>0.08728652751</v>
      </c>
      <c r="BC726" s="28">
        <f t="shared" si="18"/>
        <v>0.9409594096</v>
      </c>
      <c r="BD726" s="26">
        <f t="shared" si="19"/>
        <v>1028.245937</v>
      </c>
      <c r="BE726" s="13">
        <f t="shared" si="20"/>
        <v>0.02824593711</v>
      </c>
      <c r="BF726" s="18">
        <f t="shared" si="21"/>
        <v>2.509729749</v>
      </c>
      <c r="BG726" s="18">
        <f t="shared" si="22"/>
        <v>1.745898956</v>
      </c>
      <c r="BH726" s="14">
        <f t="shared" si="23"/>
        <v>28.75277343</v>
      </c>
      <c r="BI726" s="14">
        <f t="shared" si="24"/>
        <v>29.57116357</v>
      </c>
      <c r="BJ726" s="14">
        <f t="shared" si="25"/>
        <v>51.06754447</v>
      </c>
      <c r="BK726" s="14">
        <f t="shared" si="26"/>
        <v>52.43152803</v>
      </c>
      <c r="BL726" s="14">
        <f t="shared" si="27"/>
        <v>-1.363983559</v>
      </c>
      <c r="BM726" s="19">
        <v>46.0</v>
      </c>
      <c r="BN726" s="19">
        <v>32.0</v>
      </c>
      <c r="BO726" s="26">
        <v>481.0</v>
      </c>
      <c r="BP726" s="26">
        <v>510.0</v>
      </c>
      <c r="BQ726" s="19">
        <v>188.0</v>
      </c>
      <c r="BR726" s="19">
        <v>210.0</v>
      </c>
      <c r="BS726" s="19">
        <v>221.0</v>
      </c>
      <c r="BT726" s="19">
        <v>209.0</v>
      </c>
      <c r="BU726" s="19">
        <v>450.0</v>
      </c>
      <c r="BV726" s="19">
        <v>532.0</v>
      </c>
      <c r="BW726" s="13">
        <f t="shared" si="28"/>
        <v>0.4582484725</v>
      </c>
      <c r="BX726" s="14">
        <v>1.32</v>
      </c>
      <c r="BY726" s="29">
        <f t="shared" si="29"/>
        <v>1.172303781</v>
      </c>
      <c r="BZ726" s="18">
        <f t="shared" si="30"/>
        <v>1.870232554</v>
      </c>
      <c r="CA726" s="18">
        <f t="shared" si="31"/>
        <v>2.311181693</v>
      </c>
      <c r="CB726" s="14">
        <f t="shared" si="32"/>
        <v>27.38446204</v>
      </c>
      <c r="CC726" s="14">
        <f t="shared" si="33"/>
        <v>31.109722</v>
      </c>
      <c r="CD726" s="14">
        <f t="shared" si="34"/>
        <v>49.73602183</v>
      </c>
      <c r="CE726" s="14">
        <f t="shared" si="35"/>
        <v>55.63561721</v>
      </c>
      <c r="CF726" s="14">
        <f t="shared" si="36"/>
        <v>4.535611815</v>
      </c>
      <c r="CG726" s="7">
        <v>3946.033333</v>
      </c>
      <c r="CH726" s="7">
        <v>123.0</v>
      </c>
      <c r="CI726" s="7">
        <v>152.0</v>
      </c>
      <c r="CJ726" s="26">
        <v>1678.0</v>
      </c>
      <c r="CK726" s="7">
        <v>1894.0</v>
      </c>
      <c r="CL726" s="7">
        <v>646.0</v>
      </c>
      <c r="CM726" s="7">
        <v>763.0</v>
      </c>
      <c r="CN726" s="7">
        <v>824.0</v>
      </c>
      <c r="CO726" s="7">
        <v>850.0</v>
      </c>
      <c r="CP726" s="19">
        <v>13.0</v>
      </c>
      <c r="CQ726" s="19">
        <v>10.0</v>
      </c>
      <c r="CR726" s="26">
        <f t="shared" si="37"/>
        <v>-3</v>
      </c>
      <c r="CS726" s="18">
        <f t="shared" si="38"/>
        <v>0.6511123169</v>
      </c>
      <c r="CT726" s="18">
        <f t="shared" si="39"/>
        <v>0.5008556284</v>
      </c>
      <c r="CU726" s="18">
        <f t="shared" si="40"/>
        <v>-0.1502566885</v>
      </c>
      <c r="CV726" s="30">
        <v>42.05</v>
      </c>
      <c r="CW726" s="30">
        <v>43.15</v>
      </c>
      <c r="CX726" s="30">
        <v>24.39</v>
      </c>
      <c r="CY726" s="30">
        <v>47.36</v>
      </c>
      <c r="CZ726" s="30">
        <v>36.87</v>
      </c>
      <c r="DA726" s="30">
        <v>58.4</v>
      </c>
      <c r="DB726" s="7">
        <v>3.0</v>
      </c>
      <c r="DC726" s="7">
        <v>11.0</v>
      </c>
      <c r="DD726" s="13">
        <f t="shared" si="41"/>
        <v>0.2142857143</v>
      </c>
      <c r="DE726" s="7">
        <v>0.98</v>
      </c>
      <c r="DF726" s="7">
        <v>-0.49</v>
      </c>
      <c r="DG726" s="7">
        <v>4.0</v>
      </c>
      <c r="DH726" s="7">
        <v>6.0</v>
      </c>
      <c r="DI726" s="7">
        <v>2.0</v>
      </c>
      <c r="DJ726" s="8" t="s">
        <v>5116</v>
      </c>
      <c r="DK726" s="7" t="s">
        <v>5117</v>
      </c>
    </row>
    <row r="727" ht="12.75" customHeight="1">
      <c r="A727" s="7" t="s">
        <v>3068</v>
      </c>
      <c r="B727" s="7" t="s">
        <v>3067</v>
      </c>
      <c r="C727" s="8" t="s">
        <v>297</v>
      </c>
      <c r="D727" s="9" t="s">
        <v>150</v>
      </c>
      <c r="E727" s="7">
        <v>74.0</v>
      </c>
      <c r="F727" s="7">
        <v>5.0</v>
      </c>
      <c r="G727" s="7">
        <v>29.0</v>
      </c>
      <c r="H727" s="24">
        <f t="shared" si="1"/>
        <v>34</v>
      </c>
      <c r="I727" s="25">
        <f t="shared" si="2"/>
        <v>1.889005494</v>
      </c>
      <c r="J727" s="19">
        <v>4.0</v>
      </c>
      <c r="K727" s="19">
        <v>17.0</v>
      </c>
      <c r="L727" s="19">
        <v>8.0</v>
      </c>
      <c r="M727" s="19">
        <v>63.0</v>
      </c>
      <c r="N727" s="19">
        <v>19.0</v>
      </c>
      <c r="O727" s="19">
        <v>18.0</v>
      </c>
      <c r="P727" s="19">
        <v>67.0</v>
      </c>
      <c r="Q727" s="10">
        <f t="shared" si="3"/>
        <v>0.07936507937</v>
      </c>
      <c r="R727" s="10">
        <f t="shared" si="4"/>
        <v>0.05</v>
      </c>
      <c r="S727" s="7">
        <v>64796.0</v>
      </c>
      <c r="T727" s="14">
        <f t="shared" si="5"/>
        <v>14.59369369</v>
      </c>
      <c r="U727" s="14">
        <v>1001.99</v>
      </c>
      <c r="V727" s="14">
        <f t="shared" si="6"/>
        <v>13.54040541</v>
      </c>
      <c r="W727" s="14">
        <v>2543.57</v>
      </c>
      <c r="X727" s="14">
        <f t="shared" si="7"/>
        <v>34.37256757</v>
      </c>
      <c r="Y727" s="13">
        <f t="shared" si="8"/>
        <v>0.2826041584</v>
      </c>
      <c r="Z727" s="12">
        <f t="shared" si="9"/>
        <v>212.7297297</v>
      </c>
      <c r="AA727" s="19">
        <v>16.0</v>
      </c>
      <c r="AB727" s="19">
        <v>6.0</v>
      </c>
      <c r="AC727" s="19">
        <v>30.0</v>
      </c>
      <c r="AD727" s="19">
        <v>37.0</v>
      </c>
      <c r="AE727" s="19">
        <v>19.0</v>
      </c>
      <c r="AF727" s="10">
        <f t="shared" si="10"/>
        <v>0.1081081081</v>
      </c>
      <c r="AG727" s="10">
        <f t="shared" si="11"/>
        <v>0.6756756757</v>
      </c>
      <c r="AH727" s="10">
        <f t="shared" si="12"/>
        <v>0.7837837838</v>
      </c>
      <c r="AI727" s="19">
        <v>378.0</v>
      </c>
      <c r="AJ727" s="13">
        <f t="shared" si="13"/>
        <v>0.358974359</v>
      </c>
      <c r="AK727" s="19">
        <v>257.0</v>
      </c>
      <c r="AL727" s="13">
        <f t="shared" si="14"/>
        <v>0.2440645774</v>
      </c>
      <c r="AM727" s="19">
        <v>418.0</v>
      </c>
      <c r="AN727" s="13">
        <f t="shared" si="15"/>
        <v>0.3969610636</v>
      </c>
      <c r="AO727" s="13">
        <f t="shared" si="16"/>
        <v>0.5952755906</v>
      </c>
      <c r="AP727" s="8">
        <v>17.0</v>
      </c>
      <c r="AQ727" s="14">
        <v>11.98</v>
      </c>
      <c r="AR727" s="19">
        <v>17.92</v>
      </c>
      <c r="AS727" s="26">
        <v>1.0</v>
      </c>
      <c r="AT727" s="27">
        <v>0.618</v>
      </c>
      <c r="AU727" s="8">
        <v>2.0</v>
      </c>
      <c r="AV727" s="27">
        <v>1.018</v>
      </c>
      <c r="AW727" s="19">
        <v>50.28</v>
      </c>
      <c r="AX727" s="19">
        <v>18.08</v>
      </c>
      <c r="AY727" s="27">
        <v>2.292</v>
      </c>
      <c r="AZ727" s="27">
        <v>-3.643</v>
      </c>
      <c r="BA727" s="19">
        <v>49.63</v>
      </c>
      <c r="BB727" s="13">
        <f t="shared" si="17"/>
        <v>0.07991360691</v>
      </c>
      <c r="BC727" s="28">
        <f t="shared" si="18"/>
        <v>0.9372469636</v>
      </c>
      <c r="BD727" s="26">
        <f t="shared" si="19"/>
        <v>1017.16057</v>
      </c>
      <c r="BE727" s="13">
        <f t="shared" si="20"/>
        <v>0.01716057047</v>
      </c>
      <c r="BF727" s="18">
        <f t="shared" si="21"/>
        <v>2.215590974</v>
      </c>
      <c r="BG727" s="18">
        <f t="shared" si="22"/>
        <v>1.856305951</v>
      </c>
      <c r="BH727" s="14">
        <f t="shared" si="23"/>
        <v>27.72482759</v>
      </c>
      <c r="BI727" s="14">
        <f t="shared" si="24"/>
        <v>29.58113354</v>
      </c>
      <c r="BJ727" s="14">
        <f t="shared" si="25"/>
        <v>51.07835408</v>
      </c>
      <c r="BK727" s="14">
        <f t="shared" si="26"/>
        <v>52.39573249</v>
      </c>
      <c r="BL727" s="14">
        <f t="shared" si="27"/>
        <v>-1.317378417</v>
      </c>
      <c r="BM727" s="19">
        <v>37.0</v>
      </c>
      <c r="BN727" s="19">
        <v>31.0</v>
      </c>
      <c r="BO727" s="26">
        <v>426.0</v>
      </c>
      <c r="BP727" s="26">
        <v>463.0</v>
      </c>
      <c r="BQ727" s="19">
        <v>188.0</v>
      </c>
      <c r="BR727" s="19">
        <v>178.0</v>
      </c>
      <c r="BS727" s="19">
        <v>202.0</v>
      </c>
      <c r="BT727" s="19">
        <v>203.0</v>
      </c>
      <c r="BU727" s="19">
        <v>412.0</v>
      </c>
      <c r="BV727" s="19">
        <v>484.0</v>
      </c>
      <c r="BW727" s="13">
        <f t="shared" si="28"/>
        <v>0.4598214286</v>
      </c>
      <c r="BX727" s="14">
        <v>1.82</v>
      </c>
      <c r="BY727" s="29">
        <f t="shared" si="29"/>
        <v>0.9670074098</v>
      </c>
      <c r="BZ727" s="18">
        <f t="shared" si="30"/>
        <v>1.781111734</v>
      </c>
      <c r="CA727" s="18">
        <f t="shared" si="31"/>
        <v>2.30696377</v>
      </c>
      <c r="CB727" s="14">
        <f t="shared" si="32"/>
        <v>27.27645398</v>
      </c>
      <c r="CC727" s="14">
        <f t="shared" si="33"/>
        <v>31.09312198</v>
      </c>
      <c r="CD727" s="14">
        <f t="shared" si="34"/>
        <v>50.19342496</v>
      </c>
      <c r="CE727" s="14">
        <f t="shared" si="35"/>
        <v>55.7912047</v>
      </c>
      <c r="CF727" s="14">
        <f t="shared" si="36"/>
        <v>4.280401318</v>
      </c>
      <c r="CG727" s="7">
        <v>3537.116667</v>
      </c>
      <c r="CH727" s="7">
        <v>105.0</v>
      </c>
      <c r="CI727" s="7">
        <v>136.0</v>
      </c>
      <c r="CJ727" s="26">
        <v>1503.0</v>
      </c>
      <c r="CK727" s="7">
        <v>1697.0</v>
      </c>
      <c r="CL727" s="7">
        <v>598.0</v>
      </c>
      <c r="CM727" s="7">
        <v>687.0</v>
      </c>
      <c r="CN727" s="7">
        <v>753.0</v>
      </c>
      <c r="CO727" s="7">
        <v>769.0</v>
      </c>
      <c r="CP727" s="19">
        <v>9.0</v>
      </c>
      <c r="CQ727" s="19">
        <v>5.0</v>
      </c>
      <c r="CR727" s="26">
        <f t="shared" si="37"/>
        <v>-4</v>
      </c>
      <c r="CS727" s="18">
        <f t="shared" si="38"/>
        <v>0.5000308661</v>
      </c>
      <c r="CT727" s="18">
        <f t="shared" si="39"/>
        <v>0.2777949256</v>
      </c>
      <c r="CU727" s="18">
        <f t="shared" si="40"/>
        <v>-0.2222359405</v>
      </c>
      <c r="CV727" s="30">
        <v>37.4</v>
      </c>
      <c r="CW727" s="30">
        <v>39.14</v>
      </c>
      <c r="CX727" s="30">
        <v>27.74</v>
      </c>
      <c r="CY727" s="30">
        <v>45.02</v>
      </c>
      <c r="CZ727" s="30">
        <v>33.33</v>
      </c>
      <c r="DA727" s="30">
        <v>50.42</v>
      </c>
      <c r="DB727" s="7">
        <v>474.0</v>
      </c>
      <c r="DC727" s="7">
        <v>583.0</v>
      </c>
      <c r="DD727" s="13">
        <f t="shared" si="41"/>
        <v>0.4484389782</v>
      </c>
      <c r="DE727" s="7">
        <v>2.23</v>
      </c>
      <c r="DF727" s="7">
        <v>-5.56</v>
      </c>
      <c r="DG727" s="7">
        <v>356.0</v>
      </c>
      <c r="DH727" s="7">
        <v>396.0</v>
      </c>
      <c r="DI727" s="7">
        <v>242.0</v>
      </c>
      <c r="DJ727" s="8" t="s">
        <v>5118</v>
      </c>
      <c r="DK727" s="7" t="s">
        <v>5119</v>
      </c>
    </row>
    <row r="728" ht="12.75" customHeight="1">
      <c r="A728" s="7" t="s">
        <v>614</v>
      </c>
      <c r="B728" s="7" t="s">
        <v>3073</v>
      </c>
      <c r="C728" s="8" t="s">
        <v>399</v>
      </c>
      <c r="D728" s="9" t="s">
        <v>275</v>
      </c>
      <c r="E728" s="7">
        <v>72.0</v>
      </c>
      <c r="F728" s="7">
        <v>26.0</v>
      </c>
      <c r="G728" s="7">
        <v>23.0</v>
      </c>
      <c r="H728" s="24">
        <f t="shared" si="1"/>
        <v>49</v>
      </c>
      <c r="I728" s="25">
        <f t="shared" si="2"/>
        <v>2.536086031</v>
      </c>
      <c r="J728" s="19">
        <v>22.0</v>
      </c>
      <c r="K728" s="19">
        <v>11.0</v>
      </c>
      <c r="L728" s="19">
        <v>6.0</v>
      </c>
      <c r="M728" s="19">
        <v>142.0</v>
      </c>
      <c r="N728" s="19">
        <v>65.0</v>
      </c>
      <c r="O728" s="19">
        <v>82.0</v>
      </c>
      <c r="P728" s="19">
        <v>191.0</v>
      </c>
      <c r="Q728" s="10">
        <f t="shared" si="3"/>
        <v>0.1830985915</v>
      </c>
      <c r="R728" s="10">
        <f t="shared" si="4"/>
        <v>0.08996539792</v>
      </c>
      <c r="S728" s="7">
        <v>69556.0</v>
      </c>
      <c r="T728" s="14">
        <f t="shared" si="5"/>
        <v>16.10092593</v>
      </c>
      <c r="U728" s="14">
        <v>1070.46</v>
      </c>
      <c r="V728" s="14">
        <f t="shared" si="6"/>
        <v>14.8675</v>
      </c>
      <c r="W728" s="14">
        <v>2409.43</v>
      </c>
      <c r="X728" s="14">
        <f t="shared" si="7"/>
        <v>33.46430556</v>
      </c>
      <c r="Y728" s="13">
        <f t="shared" si="8"/>
        <v>0.3076131717</v>
      </c>
      <c r="Z728" s="12">
        <f t="shared" si="9"/>
        <v>116.754386</v>
      </c>
      <c r="AA728" s="19">
        <v>24.0</v>
      </c>
      <c r="AB728" s="19">
        <v>75.0</v>
      </c>
      <c r="AC728" s="19">
        <v>29.0</v>
      </c>
      <c r="AD728" s="19">
        <v>34.0</v>
      </c>
      <c r="AE728" s="19">
        <v>17.0</v>
      </c>
      <c r="AF728" s="10">
        <f t="shared" si="10"/>
        <v>0.3859649123</v>
      </c>
      <c r="AG728" s="10">
        <f t="shared" si="11"/>
        <v>0.298245614</v>
      </c>
      <c r="AH728" s="10">
        <f t="shared" si="12"/>
        <v>0.6842105263</v>
      </c>
      <c r="AI728" s="19">
        <v>415.0</v>
      </c>
      <c r="AJ728" s="13">
        <f t="shared" si="13"/>
        <v>0.3553082192</v>
      </c>
      <c r="AK728" s="19">
        <v>323.0</v>
      </c>
      <c r="AL728" s="13">
        <f t="shared" si="14"/>
        <v>0.2765410959</v>
      </c>
      <c r="AM728" s="19">
        <v>430.0</v>
      </c>
      <c r="AN728" s="13">
        <f t="shared" si="15"/>
        <v>0.3681506849</v>
      </c>
      <c r="AO728" s="13">
        <f t="shared" si="16"/>
        <v>0.5623306233</v>
      </c>
      <c r="AP728" s="8">
        <v>14.0</v>
      </c>
      <c r="AQ728" s="14">
        <v>6.3</v>
      </c>
      <c r="AR728" s="19">
        <v>18.02</v>
      </c>
      <c r="AS728" s="26">
        <v>1.0</v>
      </c>
      <c r="AT728" s="27">
        <v>0.532</v>
      </c>
      <c r="AU728" s="8">
        <v>4.0</v>
      </c>
      <c r="AV728" s="27">
        <v>0.001</v>
      </c>
      <c r="AW728" s="19">
        <v>50.07</v>
      </c>
      <c r="AX728" s="19">
        <v>18.79</v>
      </c>
      <c r="AY728" s="27">
        <v>1.565</v>
      </c>
      <c r="AZ728" s="27">
        <v>6.8629999999999995</v>
      </c>
      <c r="BA728" s="19">
        <v>54.01</v>
      </c>
      <c r="BB728" s="13">
        <f t="shared" si="17"/>
        <v>0.09421487603</v>
      </c>
      <c r="BC728" s="28">
        <f t="shared" si="18"/>
        <v>0.8882235529</v>
      </c>
      <c r="BD728" s="26">
        <f t="shared" si="19"/>
        <v>982.4384289</v>
      </c>
      <c r="BE728" s="13">
        <f t="shared" si="20"/>
        <v>-0.01756157107</v>
      </c>
      <c r="BF728" s="18">
        <f t="shared" si="21"/>
        <v>3.194888179</v>
      </c>
      <c r="BG728" s="18">
        <f t="shared" si="22"/>
        <v>3.138837509</v>
      </c>
      <c r="BH728" s="14">
        <f t="shared" si="23"/>
        <v>33.91065523</v>
      </c>
      <c r="BI728" s="14">
        <f t="shared" si="24"/>
        <v>28.08138557</v>
      </c>
      <c r="BJ728" s="14">
        <f t="shared" si="25"/>
        <v>65.24297965</v>
      </c>
      <c r="BK728" s="14">
        <f t="shared" si="26"/>
        <v>53.24813632</v>
      </c>
      <c r="BL728" s="14">
        <f t="shared" si="27"/>
        <v>11.99484334</v>
      </c>
      <c r="BM728" s="19">
        <v>57.0</v>
      </c>
      <c r="BN728" s="19">
        <v>56.0</v>
      </c>
      <c r="BO728" s="26">
        <v>548.0</v>
      </c>
      <c r="BP728" s="26">
        <v>445.0</v>
      </c>
      <c r="BQ728" s="19">
        <v>245.0</v>
      </c>
      <c r="BR728" s="19">
        <v>208.0</v>
      </c>
      <c r="BS728" s="19">
        <v>314.0</v>
      </c>
      <c r="BT728" s="19">
        <v>241.0</v>
      </c>
      <c r="BU728" s="19">
        <v>598.0</v>
      </c>
      <c r="BV728" s="19">
        <v>480.0</v>
      </c>
      <c r="BW728" s="13">
        <f t="shared" si="28"/>
        <v>0.5547309833</v>
      </c>
      <c r="BX728" s="14">
        <v>2.34</v>
      </c>
      <c r="BY728" s="29">
        <f t="shared" si="29"/>
        <v>3.546908379</v>
      </c>
      <c r="BZ728" s="18">
        <f t="shared" si="30"/>
        <v>2.478789688</v>
      </c>
      <c r="CA728" s="18">
        <f t="shared" si="31"/>
        <v>2.478789688</v>
      </c>
      <c r="CB728" s="14">
        <f t="shared" si="32"/>
        <v>31.49622981</v>
      </c>
      <c r="CC728" s="14">
        <f t="shared" si="33"/>
        <v>28.11606205</v>
      </c>
      <c r="CD728" s="14">
        <f t="shared" si="34"/>
        <v>61.76173187</v>
      </c>
      <c r="CE728" s="14">
        <f t="shared" si="35"/>
        <v>54.63737829</v>
      </c>
      <c r="CF728" s="14">
        <f t="shared" si="36"/>
        <v>4.87048976</v>
      </c>
      <c r="CG728" s="7">
        <v>3461.366667</v>
      </c>
      <c r="CH728" s="7">
        <v>143.0</v>
      </c>
      <c r="CI728" s="7">
        <v>143.0</v>
      </c>
      <c r="CJ728" s="26">
        <v>1674.0</v>
      </c>
      <c r="CK728" s="7">
        <v>1479.0</v>
      </c>
      <c r="CL728" s="7">
        <v>797.0</v>
      </c>
      <c r="CM728" s="7">
        <v>708.0</v>
      </c>
      <c r="CN728" s="7">
        <v>949.0</v>
      </c>
      <c r="CO728" s="7">
        <v>822.0</v>
      </c>
      <c r="CP728" s="19">
        <v>5.0</v>
      </c>
      <c r="CQ728" s="19">
        <v>14.0</v>
      </c>
      <c r="CR728" s="26">
        <f t="shared" si="37"/>
        <v>9</v>
      </c>
      <c r="CS728" s="18">
        <f t="shared" si="38"/>
        <v>0.2587842889</v>
      </c>
      <c r="CT728" s="18">
        <f t="shared" si="39"/>
        <v>0.724596009</v>
      </c>
      <c r="CU728" s="18">
        <f t="shared" si="40"/>
        <v>0.4658117201</v>
      </c>
      <c r="CV728" s="30">
        <v>48.95</v>
      </c>
      <c r="CW728" s="30">
        <v>41.81</v>
      </c>
      <c r="CX728" s="30">
        <v>43.52</v>
      </c>
      <c r="CY728" s="30">
        <v>87.15</v>
      </c>
      <c r="CZ728" s="30">
        <v>44.3</v>
      </c>
      <c r="DA728" s="30">
        <v>54.23</v>
      </c>
      <c r="DB728" s="7">
        <v>447.0</v>
      </c>
      <c r="DC728" s="7">
        <v>352.0</v>
      </c>
      <c r="DD728" s="13">
        <f t="shared" si="41"/>
        <v>0.5594493116</v>
      </c>
      <c r="DE728" s="7">
        <v>1.73</v>
      </c>
      <c r="DF728" s="7">
        <v>34.33</v>
      </c>
      <c r="DG728" s="7">
        <v>224.0</v>
      </c>
      <c r="DH728" s="7">
        <v>334.0</v>
      </c>
      <c r="DI728" s="7">
        <v>184.0</v>
      </c>
      <c r="DJ728" s="8" t="s">
        <v>5120</v>
      </c>
      <c r="DK728" s="7" t="s">
        <v>5121</v>
      </c>
    </row>
    <row r="729" ht="12.75" customHeight="1">
      <c r="A729" s="7" t="s">
        <v>1280</v>
      </c>
      <c r="B729" s="7" t="s">
        <v>3078</v>
      </c>
      <c r="C729" s="8" t="s">
        <v>149</v>
      </c>
      <c r="D729" s="9" t="s">
        <v>174</v>
      </c>
      <c r="E729" s="7">
        <v>61.0</v>
      </c>
      <c r="F729" s="7">
        <v>1.0</v>
      </c>
      <c r="G729" s="7">
        <v>10.0</v>
      </c>
      <c r="H729" s="24">
        <f t="shared" si="1"/>
        <v>11</v>
      </c>
      <c r="I729" s="25">
        <f t="shared" si="2"/>
        <v>0.6366252432</v>
      </c>
      <c r="J729" s="19">
        <v>1.0</v>
      </c>
      <c r="K729" s="19">
        <v>6.0</v>
      </c>
      <c r="L729" s="19">
        <v>4.0</v>
      </c>
      <c r="M729" s="19">
        <v>57.0</v>
      </c>
      <c r="N729" s="19">
        <v>21.0</v>
      </c>
      <c r="O729" s="19">
        <v>42.0</v>
      </c>
      <c r="P729" s="19">
        <v>34.0</v>
      </c>
      <c r="Q729" s="10">
        <f t="shared" si="3"/>
        <v>0.01754385965</v>
      </c>
      <c r="R729" s="10">
        <f t="shared" si="4"/>
        <v>0.008333333333</v>
      </c>
      <c r="S729" s="7">
        <v>62203.0</v>
      </c>
      <c r="T729" s="14">
        <f t="shared" si="5"/>
        <v>16.99535519</v>
      </c>
      <c r="U729" s="14">
        <v>1013.42</v>
      </c>
      <c r="V729" s="14">
        <f t="shared" si="6"/>
        <v>16.61344262</v>
      </c>
      <c r="W729" s="14">
        <v>1938.7</v>
      </c>
      <c r="X729" s="14">
        <f t="shared" si="7"/>
        <v>31.78196721</v>
      </c>
      <c r="Y729" s="13">
        <f t="shared" si="8"/>
        <v>0.3432855033</v>
      </c>
      <c r="Z729" s="12">
        <f t="shared" si="9"/>
        <v>79.23076923</v>
      </c>
      <c r="AA729" s="19">
        <v>86.0</v>
      </c>
      <c r="AB729" s="19">
        <v>117.0</v>
      </c>
      <c r="AC729" s="19">
        <v>138.0</v>
      </c>
      <c r="AD729" s="19">
        <v>19.0</v>
      </c>
      <c r="AE729" s="19">
        <v>12.0</v>
      </c>
      <c r="AF729" s="10">
        <f t="shared" si="10"/>
        <v>0.02564102564</v>
      </c>
      <c r="AG729" s="10">
        <f t="shared" si="11"/>
        <v>0.2564102564</v>
      </c>
      <c r="AH729" s="10">
        <f t="shared" si="12"/>
        <v>0.2820512821</v>
      </c>
      <c r="AI729" s="19">
        <v>294.0</v>
      </c>
      <c r="AJ729" s="13">
        <f t="shared" si="13"/>
        <v>0.3270300334</v>
      </c>
      <c r="AK729" s="19">
        <v>286.0</v>
      </c>
      <c r="AL729" s="13">
        <f t="shared" si="14"/>
        <v>0.318131257</v>
      </c>
      <c r="AM729" s="19">
        <v>319.0</v>
      </c>
      <c r="AN729" s="13">
        <f t="shared" si="15"/>
        <v>0.3548387097</v>
      </c>
      <c r="AO729" s="13">
        <f t="shared" si="16"/>
        <v>0.5068965517</v>
      </c>
      <c r="AP729" s="8">
        <v>6.0</v>
      </c>
      <c r="AQ729" s="14">
        <v>2.45</v>
      </c>
      <c r="AR729" s="19">
        <v>17.02</v>
      </c>
      <c r="AS729" s="26">
        <v>7.0</v>
      </c>
      <c r="AT729" s="27">
        <v>0.057</v>
      </c>
      <c r="AU729" s="8">
        <v>7.0</v>
      </c>
      <c r="AV729" s="27">
        <v>0.133</v>
      </c>
      <c r="AW729" s="19">
        <v>49.72</v>
      </c>
      <c r="AX729" s="19">
        <v>16.1</v>
      </c>
      <c r="AY729" s="27">
        <v>-1.102</v>
      </c>
      <c r="AZ729" s="27">
        <v>-1.88</v>
      </c>
      <c r="BA729" s="19">
        <v>48.81</v>
      </c>
      <c r="BB729" s="13">
        <f t="shared" si="17"/>
        <v>0.07572815534</v>
      </c>
      <c r="BC729" s="28">
        <f t="shared" si="18"/>
        <v>0.9208494208</v>
      </c>
      <c r="BD729" s="26">
        <f t="shared" si="19"/>
        <v>996.5775762</v>
      </c>
      <c r="BE729" s="13">
        <f t="shared" si="20"/>
        <v>-0.003422423811</v>
      </c>
      <c r="BF729" s="18">
        <f t="shared" si="21"/>
        <v>2.309013045</v>
      </c>
      <c r="BG729" s="18">
        <f t="shared" si="22"/>
        <v>2.42742397</v>
      </c>
      <c r="BH729" s="14">
        <f t="shared" si="23"/>
        <v>30.49081329</v>
      </c>
      <c r="BI729" s="14">
        <f t="shared" si="24"/>
        <v>30.66842967</v>
      </c>
      <c r="BJ729" s="14">
        <f t="shared" si="25"/>
        <v>51.80477985</v>
      </c>
      <c r="BK729" s="14">
        <f t="shared" si="26"/>
        <v>58.19896982</v>
      </c>
      <c r="BL729" s="14">
        <f t="shared" si="27"/>
        <v>-6.394189971</v>
      </c>
      <c r="BM729" s="19">
        <v>39.0</v>
      </c>
      <c r="BN729" s="19">
        <v>41.0</v>
      </c>
      <c r="BO729" s="26">
        <v>476.0</v>
      </c>
      <c r="BP729" s="26">
        <v>477.0</v>
      </c>
      <c r="BQ729" s="19">
        <v>157.0</v>
      </c>
      <c r="BR729" s="19">
        <v>215.0</v>
      </c>
      <c r="BS729" s="19">
        <v>203.0</v>
      </c>
      <c r="BT729" s="19">
        <v>250.0</v>
      </c>
      <c r="BU729" s="19">
        <v>425.0</v>
      </c>
      <c r="BV729" s="19">
        <v>484.0</v>
      </c>
      <c r="BW729" s="13">
        <f t="shared" si="28"/>
        <v>0.4675467547</v>
      </c>
      <c r="BX729" s="14">
        <v>-1.99</v>
      </c>
      <c r="BY729" s="29">
        <f t="shared" si="29"/>
        <v>-4.636707212</v>
      </c>
      <c r="BZ729" s="18">
        <f t="shared" si="30"/>
        <v>2.314551104</v>
      </c>
      <c r="CA729" s="18">
        <f t="shared" si="31"/>
        <v>2.253641865</v>
      </c>
      <c r="CB729" s="14">
        <f t="shared" si="32"/>
        <v>31.28704607</v>
      </c>
      <c r="CC729" s="14">
        <f t="shared" si="33"/>
        <v>30.41401363</v>
      </c>
      <c r="CD729" s="14">
        <f t="shared" si="34"/>
        <v>54.69649715</v>
      </c>
      <c r="CE729" s="14">
        <f t="shared" si="35"/>
        <v>57.05165441</v>
      </c>
      <c r="CF729" s="14">
        <f t="shared" si="36"/>
        <v>-4.039032707</v>
      </c>
      <c r="CG729" s="7">
        <v>2955.216667</v>
      </c>
      <c r="CH729" s="7">
        <v>114.0</v>
      </c>
      <c r="CI729" s="7">
        <v>111.0</v>
      </c>
      <c r="CJ729" s="26">
        <v>1427.0</v>
      </c>
      <c r="CK729" s="7">
        <v>1387.0</v>
      </c>
      <c r="CL729" s="7">
        <v>500.0</v>
      </c>
      <c r="CM729" s="7">
        <v>624.0</v>
      </c>
      <c r="CN729" s="7">
        <v>653.0</v>
      </c>
      <c r="CO729" s="7">
        <v>688.0</v>
      </c>
      <c r="CP729" s="19">
        <v>10.0</v>
      </c>
      <c r="CQ729" s="19">
        <v>4.0</v>
      </c>
      <c r="CR729" s="26">
        <f t="shared" si="37"/>
        <v>-6</v>
      </c>
      <c r="CS729" s="18">
        <f t="shared" si="38"/>
        <v>0.5787502211</v>
      </c>
      <c r="CT729" s="18">
        <f t="shared" si="39"/>
        <v>0.2315000884</v>
      </c>
      <c r="CU729" s="18">
        <f t="shared" si="40"/>
        <v>-0.3472501326</v>
      </c>
      <c r="CV729" s="30">
        <v>36.54</v>
      </c>
      <c r="CW729" s="30">
        <v>39.51</v>
      </c>
      <c r="CX729" s="30">
        <v>37.61</v>
      </c>
      <c r="CY729" s="30">
        <v>40.51</v>
      </c>
      <c r="CZ729" s="30">
        <v>36.49</v>
      </c>
      <c r="DA729" s="30">
        <v>41.66</v>
      </c>
      <c r="DB729" s="7">
        <v>0.0</v>
      </c>
      <c r="DC729" s="7">
        <v>0.0</v>
      </c>
      <c r="DD729" s="13" t="str">
        <f t="shared" si="41"/>
        <v> </v>
      </c>
      <c r="DE729" s="7">
        <v>0.0</v>
      </c>
      <c r="DF729" s="7">
        <v>0.0</v>
      </c>
      <c r="DG729" s="7">
        <v>0.0</v>
      </c>
      <c r="DH729" s="7">
        <v>0.0</v>
      </c>
      <c r="DI729" s="7">
        <v>0.0</v>
      </c>
      <c r="DJ729" s="8" t="s">
        <v>5122</v>
      </c>
      <c r="DK729" s="7" t="s">
        <v>5123</v>
      </c>
    </row>
    <row r="730" ht="12.75" customHeight="1">
      <c r="A730" s="7" t="s">
        <v>1855</v>
      </c>
      <c r="B730" s="7" t="s">
        <v>3082</v>
      </c>
      <c r="C730" s="8" t="s">
        <v>839</v>
      </c>
      <c r="D730" s="9" t="s">
        <v>167</v>
      </c>
      <c r="E730" s="7">
        <v>39.0</v>
      </c>
      <c r="F730" s="7">
        <v>0.0</v>
      </c>
      <c r="G730" s="7">
        <v>4.0</v>
      </c>
      <c r="H730" s="24">
        <f t="shared" si="1"/>
        <v>4</v>
      </c>
      <c r="I730" s="25">
        <f t="shared" si="2"/>
        <v>0.5663716814</v>
      </c>
      <c r="J730" s="19">
        <v>0.0</v>
      </c>
      <c r="K730" s="19">
        <v>2.0</v>
      </c>
      <c r="L730" s="19">
        <v>1.0</v>
      </c>
      <c r="M730" s="19">
        <v>46.0</v>
      </c>
      <c r="N730" s="19">
        <v>13.0</v>
      </c>
      <c r="O730" s="19">
        <v>19.0</v>
      </c>
      <c r="P730" s="19">
        <v>41.0</v>
      </c>
      <c r="Q730" s="10">
        <f t="shared" si="3"/>
        <v>0</v>
      </c>
      <c r="R730" s="10">
        <f t="shared" si="4"/>
        <v>0</v>
      </c>
      <c r="S730" s="7">
        <v>25425.0</v>
      </c>
      <c r="T730" s="14">
        <f t="shared" si="5"/>
        <v>10.86538462</v>
      </c>
      <c r="U730" s="14">
        <v>402.5</v>
      </c>
      <c r="V730" s="14">
        <f t="shared" si="6"/>
        <v>10.32051282</v>
      </c>
      <c r="W730" s="14">
        <v>1432.81</v>
      </c>
      <c r="X730" s="14">
        <f t="shared" si="7"/>
        <v>36.73871795</v>
      </c>
      <c r="Y730" s="13">
        <f t="shared" si="8"/>
        <v>0.2193089996</v>
      </c>
      <c r="Z730" s="12">
        <f t="shared" si="9"/>
        <v>77.6</v>
      </c>
      <c r="AA730" s="19">
        <v>18.0</v>
      </c>
      <c r="AB730" s="19">
        <v>47.0</v>
      </c>
      <c r="AC730" s="19">
        <v>41.0</v>
      </c>
      <c r="AD730" s="19">
        <v>7.0</v>
      </c>
      <c r="AE730" s="19">
        <v>13.0</v>
      </c>
      <c r="AF730" s="10">
        <f t="shared" si="10"/>
        <v>0</v>
      </c>
      <c r="AG730" s="10">
        <f t="shared" si="11"/>
        <v>0.6</v>
      </c>
      <c r="AH730" s="10">
        <f t="shared" si="12"/>
        <v>0.6</v>
      </c>
      <c r="AI730" s="19">
        <v>130.0</v>
      </c>
      <c r="AJ730" s="13">
        <f t="shared" si="13"/>
        <v>0.3591160221</v>
      </c>
      <c r="AK730" s="19">
        <v>97.0</v>
      </c>
      <c r="AL730" s="13">
        <f t="shared" si="14"/>
        <v>0.2679558011</v>
      </c>
      <c r="AM730" s="19">
        <v>135.0</v>
      </c>
      <c r="AN730" s="13">
        <f t="shared" si="15"/>
        <v>0.3729281768</v>
      </c>
      <c r="AO730" s="13">
        <f t="shared" si="16"/>
        <v>0.5726872247</v>
      </c>
      <c r="AP730" s="8">
        <v>14.0</v>
      </c>
      <c r="AQ730" s="14">
        <v>7.88</v>
      </c>
      <c r="AR730" s="19">
        <v>17.12</v>
      </c>
      <c r="AS730" s="26">
        <v>11.0</v>
      </c>
      <c r="AT730" s="27">
        <v>0.193</v>
      </c>
      <c r="AU730" s="8">
        <v>13.0</v>
      </c>
      <c r="AV730" s="27">
        <v>-0.40800000000000003</v>
      </c>
      <c r="AW730" s="19">
        <v>49.99</v>
      </c>
      <c r="AX730" s="19">
        <v>17.36</v>
      </c>
      <c r="AY730" s="27">
        <v>-0.052000000000000005</v>
      </c>
      <c r="AZ730" s="27">
        <v>0.986</v>
      </c>
      <c r="BA730" s="19">
        <v>50.39</v>
      </c>
      <c r="BB730" s="13">
        <f t="shared" si="17"/>
        <v>0.02577319588</v>
      </c>
      <c r="BC730" s="28">
        <f t="shared" si="18"/>
        <v>0.9316770186</v>
      </c>
      <c r="BD730" s="26">
        <f t="shared" si="19"/>
        <v>957.4502145</v>
      </c>
      <c r="BE730" s="13">
        <f t="shared" si="20"/>
        <v>-0.04254978549</v>
      </c>
      <c r="BF730" s="18">
        <f t="shared" si="21"/>
        <v>0.7453416149</v>
      </c>
      <c r="BG730" s="18">
        <f t="shared" si="22"/>
        <v>1.639751553</v>
      </c>
      <c r="BH730" s="14">
        <f t="shared" si="23"/>
        <v>28.91925466</v>
      </c>
      <c r="BI730" s="14">
        <f t="shared" si="24"/>
        <v>24</v>
      </c>
      <c r="BJ730" s="14">
        <f t="shared" si="25"/>
        <v>53.51552795</v>
      </c>
      <c r="BK730" s="14">
        <f t="shared" si="26"/>
        <v>47.25465839</v>
      </c>
      <c r="BL730" s="14">
        <f t="shared" si="27"/>
        <v>6.260869565</v>
      </c>
      <c r="BM730" s="19">
        <v>5.0</v>
      </c>
      <c r="BN730" s="19">
        <v>11.0</v>
      </c>
      <c r="BO730" s="26">
        <v>189.0</v>
      </c>
      <c r="BP730" s="26">
        <v>150.0</v>
      </c>
      <c r="BQ730" s="19">
        <v>63.0</v>
      </c>
      <c r="BR730" s="19">
        <v>66.0</v>
      </c>
      <c r="BS730" s="19">
        <v>102.0</v>
      </c>
      <c r="BT730" s="19">
        <v>90.0</v>
      </c>
      <c r="BU730" s="19">
        <v>144.0</v>
      </c>
      <c r="BV730" s="19">
        <v>139.0</v>
      </c>
      <c r="BW730" s="13">
        <f t="shared" si="28"/>
        <v>0.5088339223</v>
      </c>
      <c r="BX730" s="14">
        <v>4.01</v>
      </c>
      <c r="BY730" s="29">
        <f t="shared" si="29"/>
        <v>3.032376173</v>
      </c>
      <c r="BZ730" s="18">
        <f t="shared" si="30"/>
        <v>1.533608875</v>
      </c>
      <c r="CA730" s="18">
        <f t="shared" si="31"/>
        <v>1.957798564</v>
      </c>
      <c r="CB730" s="14">
        <f t="shared" si="32"/>
        <v>30.15009789</v>
      </c>
      <c r="CC730" s="14">
        <f t="shared" si="33"/>
        <v>28.81226887</v>
      </c>
      <c r="CD730" s="14">
        <f t="shared" si="34"/>
        <v>55.47095932</v>
      </c>
      <c r="CE730" s="14">
        <f t="shared" si="35"/>
        <v>53.51316076</v>
      </c>
      <c r="CF730" s="14">
        <f t="shared" si="36"/>
        <v>4.303071001</v>
      </c>
      <c r="CG730" s="7">
        <v>1838.8</v>
      </c>
      <c r="CH730" s="7">
        <v>47.0</v>
      </c>
      <c r="CI730" s="7">
        <v>60.0</v>
      </c>
      <c r="CJ730" s="26">
        <v>877.0</v>
      </c>
      <c r="CK730" s="7">
        <v>823.0</v>
      </c>
      <c r="CL730" s="7">
        <v>328.0</v>
      </c>
      <c r="CM730" s="7">
        <v>336.0</v>
      </c>
      <c r="CN730" s="7">
        <v>448.0</v>
      </c>
      <c r="CO730" s="7">
        <v>421.0</v>
      </c>
      <c r="CP730" s="19">
        <v>1.0</v>
      </c>
      <c r="CQ730" s="19">
        <v>6.0</v>
      </c>
      <c r="CR730" s="26">
        <f t="shared" si="37"/>
        <v>5</v>
      </c>
      <c r="CS730" s="18">
        <f t="shared" si="38"/>
        <v>0.1415929204</v>
      </c>
      <c r="CT730" s="18">
        <f t="shared" si="39"/>
        <v>0.8495575221</v>
      </c>
      <c r="CU730" s="18">
        <f t="shared" si="40"/>
        <v>0.7079646018</v>
      </c>
      <c r="CV730" s="30">
        <v>13.43</v>
      </c>
      <c r="CW730" s="30">
        <v>13.48</v>
      </c>
      <c r="CX730" s="30">
        <v>10.1</v>
      </c>
      <c r="CY730" s="30">
        <v>13.21</v>
      </c>
      <c r="CZ730" s="30">
        <v>15.75</v>
      </c>
      <c r="DA730" s="30">
        <v>16.35</v>
      </c>
      <c r="DB730" s="7">
        <v>2.0</v>
      </c>
      <c r="DC730" s="7">
        <v>1.0</v>
      </c>
      <c r="DD730" s="13">
        <f t="shared" si="41"/>
        <v>0.6666666667</v>
      </c>
      <c r="DE730" s="7">
        <v>-0.01</v>
      </c>
      <c r="DF730" s="7">
        <v>1.52</v>
      </c>
      <c r="DG730" s="7">
        <v>2.0</v>
      </c>
      <c r="DH730" s="7">
        <v>1.0</v>
      </c>
      <c r="DI730" s="7">
        <v>0.0</v>
      </c>
      <c r="DJ730" s="8" t="s">
        <v>5124</v>
      </c>
      <c r="DK730" s="7" t="s">
        <v>5125</v>
      </c>
    </row>
    <row r="731" ht="12.75" customHeight="1">
      <c r="A731" s="7" t="s">
        <v>2587</v>
      </c>
      <c r="B731" s="7" t="s">
        <v>3086</v>
      </c>
      <c r="C731" s="8" t="s">
        <v>860</v>
      </c>
      <c r="D731" s="9" t="s">
        <v>174</v>
      </c>
      <c r="E731" s="7">
        <v>81.0</v>
      </c>
      <c r="F731" s="7">
        <v>4.0</v>
      </c>
      <c r="G731" s="7">
        <v>11.0</v>
      </c>
      <c r="H731" s="24">
        <f t="shared" si="1"/>
        <v>15</v>
      </c>
      <c r="I731" s="25">
        <f t="shared" si="2"/>
        <v>0.6209180388</v>
      </c>
      <c r="J731" s="19">
        <v>1.0</v>
      </c>
      <c r="K731" s="19">
        <v>3.0</v>
      </c>
      <c r="L731" s="19">
        <v>5.0</v>
      </c>
      <c r="M731" s="19">
        <v>96.0</v>
      </c>
      <c r="N731" s="19">
        <v>37.0</v>
      </c>
      <c r="O731" s="19">
        <v>107.0</v>
      </c>
      <c r="P731" s="19">
        <v>74.0</v>
      </c>
      <c r="Q731" s="10">
        <f t="shared" si="3"/>
        <v>0.04166666667</v>
      </c>
      <c r="R731" s="10">
        <f t="shared" si="4"/>
        <v>0.01666666667</v>
      </c>
      <c r="S731" s="7">
        <v>86968.0</v>
      </c>
      <c r="T731" s="14">
        <f t="shared" si="5"/>
        <v>17.89465021</v>
      </c>
      <c r="U731" s="14">
        <v>1390.86</v>
      </c>
      <c r="V731" s="14">
        <f t="shared" si="6"/>
        <v>17.17111111</v>
      </c>
      <c r="W731" s="14">
        <v>2515.63</v>
      </c>
      <c r="X731" s="14">
        <f t="shared" si="7"/>
        <v>31.05716049</v>
      </c>
      <c r="Y731" s="13">
        <f t="shared" si="8"/>
        <v>0.356038285</v>
      </c>
      <c r="Z731" s="12">
        <f t="shared" si="9"/>
        <v>45.68181818</v>
      </c>
      <c r="AA731" s="19">
        <v>128.0</v>
      </c>
      <c r="AB731" s="19">
        <v>54.0</v>
      </c>
      <c r="AC731" s="19">
        <v>173.0</v>
      </c>
      <c r="AD731" s="19">
        <v>61.0</v>
      </c>
      <c r="AE731" s="19">
        <v>25.0</v>
      </c>
      <c r="AF731" s="10">
        <f t="shared" si="10"/>
        <v>0.02272727273</v>
      </c>
      <c r="AG731" s="10">
        <f t="shared" si="11"/>
        <v>0.1818181818</v>
      </c>
      <c r="AH731" s="10">
        <f t="shared" si="12"/>
        <v>0.2045454545</v>
      </c>
      <c r="AI731" s="19">
        <v>386.0</v>
      </c>
      <c r="AJ731" s="13">
        <f t="shared" si="13"/>
        <v>0.2693649686</v>
      </c>
      <c r="AK731" s="19">
        <v>465.0</v>
      </c>
      <c r="AL731" s="13">
        <f t="shared" si="14"/>
        <v>0.3244940684</v>
      </c>
      <c r="AM731" s="19">
        <v>582.0</v>
      </c>
      <c r="AN731" s="13">
        <f t="shared" si="15"/>
        <v>0.406140963</v>
      </c>
      <c r="AO731" s="13">
        <f t="shared" si="16"/>
        <v>0.4535840188</v>
      </c>
      <c r="AP731" s="8">
        <v>2.0</v>
      </c>
      <c r="AQ731" s="14">
        <v>-3.79</v>
      </c>
      <c r="AR731" s="19">
        <v>17.54</v>
      </c>
      <c r="AS731" s="26">
        <v>3.0</v>
      </c>
      <c r="AT731" s="27">
        <v>0.652</v>
      </c>
      <c r="AU731" s="8">
        <v>3.0</v>
      </c>
      <c r="AV731" s="27">
        <v>0.884</v>
      </c>
      <c r="AW731" s="19">
        <v>50.37</v>
      </c>
      <c r="AX731" s="19">
        <v>16.68</v>
      </c>
      <c r="AY731" s="27">
        <v>-0.096</v>
      </c>
      <c r="AZ731" s="27">
        <v>-2.698</v>
      </c>
      <c r="BA731" s="19">
        <v>48.52</v>
      </c>
      <c r="BB731" s="13">
        <f t="shared" si="17"/>
        <v>0.06567164179</v>
      </c>
      <c r="BC731" s="28">
        <f t="shared" si="18"/>
        <v>0.9139167862</v>
      </c>
      <c r="BD731" s="26">
        <f t="shared" si="19"/>
        <v>979.588428</v>
      </c>
      <c r="BE731" s="13">
        <f t="shared" si="20"/>
        <v>-0.02041157198</v>
      </c>
      <c r="BF731" s="18">
        <f t="shared" si="21"/>
        <v>1.898106208</v>
      </c>
      <c r="BG731" s="18">
        <f t="shared" si="22"/>
        <v>2.588326647</v>
      </c>
      <c r="BH731" s="14">
        <f t="shared" si="23"/>
        <v>28.90298089</v>
      </c>
      <c r="BI731" s="14">
        <f t="shared" si="24"/>
        <v>30.06772788</v>
      </c>
      <c r="BJ731" s="14">
        <f t="shared" si="25"/>
        <v>54.65683103</v>
      </c>
      <c r="BK731" s="14">
        <f t="shared" si="26"/>
        <v>57.07260256</v>
      </c>
      <c r="BL731" s="14">
        <f t="shared" si="27"/>
        <v>-2.415771537</v>
      </c>
      <c r="BM731" s="19">
        <v>44.0</v>
      </c>
      <c r="BN731" s="19">
        <v>60.0</v>
      </c>
      <c r="BO731" s="26">
        <v>626.0</v>
      </c>
      <c r="BP731" s="26">
        <v>637.0</v>
      </c>
      <c r="BQ731" s="19">
        <v>237.0</v>
      </c>
      <c r="BR731" s="19">
        <v>267.0</v>
      </c>
      <c r="BS731" s="19">
        <v>360.0</v>
      </c>
      <c r="BT731" s="19">
        <v>359.0</v>
      </c>
      <c r="BU731" s="19">
        <v>642.0</v>
      </c>
      <c r="BV731" s="19">
        <v>648.0</v>
      </c>
      <c r="BW731" s="13">
        <f t="shared" si="28"/>
        <v>0.4976744186</v>
      </c>
      <c r="BX731" s="14">
        <v>0.77</v>
      </c>
      <c r="BY731" s="29">
        <f t="shared" si="29"/>
        <v>2.190212012</v>
      </c>
      <c r="BZ731" s="18">
        <f t="shared" si="30"/>
        <v>2.015208798</v>
      </c>
      <c r="CA731" s="18">
        <f t="shared" si="31"/>
        <v>2.588768225</v>
      </c>
      <c r="CB731" s="14">
        <f t="shared" si="32"/>
        <v>28.46094887</v>
      </c>
      <c r="CC731" s="14">
        <f t="shared" si="33"/>
        <v>30.33664321</v>
      </c>
      <c r="CD731" s="14">
        <f t="shared" si="34"/>
        <v>54.20911666</v>
      </c>
      <c r="CE731" s="14">
        <f t="shared" si="35"/>
        <v>57.06141219</v>
      </c>
      <c r="CF731" s="14">
        <f t="shared" si="36"/>
        <v>0.4365239922</v>
      </c>
      <c r="CG731" s="7">
        <v>3870.566667</v>
      </c>
      <c r="CH731" s="7">
        <v>130.0</v>
      </c>
      <c r="CI731" s="7">
        <v>167.0</v>
      </c>
      <c r="CJ731" s="26">
        <v>1706.0</v>
      </c>
      <c r="CK731" s="7">
        <v>1790.0</v>
      </c>
      <c r="CL731" s="7">
        <v>702.0</v>
      </c>
      <c r="CM731" s="7">
        <v>766.0</v>
      </c>
      <c r="CN731" s="7">
        <v>959.0</v>
      </c>
      <c r="CO731" s="7">
        <v>958.0</v>
      </c>
      <c r="CP731" s="19">
        <v>6.0</v>
      </c>
      <c r="CQ731" s="19">
        <v>5.0</v>
      </c>
      <c r="CR731" s="26">
        <f t="shared" si="37"/>
        <v>-1</v>
      </c>
      <c r="CS731" s="18">
        <f t="shared" si="38"/>
        <v>0.2483672155</v>
      </c>
      <c r="CT731" s="18">
        <f t="shared" si="39"/>
        <v>0.2069726796</v>
      </c>
      <c r="CU731" s="18">
        <f t="shared" si="40"/>
        <v>-0.04139453592</v>
      </c>
      <c r="CV731" s="30">
        <v>53.01</v>
      </c>
      <c r="CW731" s="30">
        <v>52.55</v>
      </c>
      <c r="CX731" s="30">
        <v>56.13</v>
      </c>
      <c r="CY731" s="30">
        <v>63.63</v>
      </c>
      <c r="CZ731" s="30">
        <v>58.1</v>
      </c>
      <c r="DA731" s="30">
        <v>56.97</v>
      </c>
      <c r="DB731" s="7">
        <v>0.0</v>
      </c>
      <c r="DC731" s="7">
        <v>0.0</v>
      </c>
      <c r="DD731" s="13" t="str">
        <f t="shared" si="41"/>
        <v> </v>
      </c>
      <c r="DE731" s="7">
        <v>0.0</v>
      </c>
      <c r="DF731" s="7">
        <v>0.0</v>
      </c>
      <c r="DG731" s="7">
        <v>0.0</v>
      </c>
      <c r="DH731" s="7">
        <v>0.0</v>
      </c>
      <c r="DI731" s="7">
        <v>0.0</v>
      </c>
      <c r="DJ731" s="8" t="s">
        <v>5126</v>
      </c>
      <c r="DK731" s="7" t="s">
        <v>5127</v>
      </c>
    </row>
    <row r="732" ht="12.75" customHeight="1">
      <c r="A732" s="7" t="s">
        <v>563</v>
      </c>
      <c r="B732" s="7" t="s">
        <v>3088</v>
      </c>
      <c r="C732" s="8" t="s">
        <v>839</v>
      </c>
      <c r="D732" s="9" t="s">
        <v>159</v>
      </c>
      <c r="E732" s="7">
        <v>1.0</v>
      </c>
      <c r="F732" s="7">
        <v>0.0</v>
      </c>
      <c r="G732" s="7">
        <v>0.0</v>
      </c>
      <c r="H732" s="24">
        <f t="shared" si="1"/>
        <v>0</v>
      </c>
      <c r="I732" s="25">
        <f t="shared" si="2"/>
        <v>0</v>
      </c>
      <c r="J732" s="19">
        <v>0.0</v>
      </c>
      <c r="K732" s="19">
        <v>0.0</v>
      </c>
      <c r="L732" s="19">
        <v>0.0</v>
      </c>
      <c r="M732" s="19">
        <v>1.0</v>
      </c>
      <c r="N732" s="19">
        <v>0.0</v>
      </c>
      <c r="O732" s="19">
        <v>0.0</v>
      </c>
      <c r="P732" s="19">
        <v>0.0</v>
      </c>
      <c r="Q732" s="10">
        <f t="shared" si="3"/>
        <v>0</v>
      </c>
      <c r="R732" s="10">
        <f t="shared" si="4"/>
        <v>0</v>
      </c>
      <c r="S732" s="7">
        <v>551.0</v>
      </c>
      <c r="T732" s="14">
        <f t="shared" si="5"/>
        <v>9.183333333</v>
      </c>
      <c r="U732" s="14">
        <v>8.97</v>
      </c>
      <c r="V732" s="14">
        <f t="shared" si="6"/>
        <v>8.97</v>
      </c>
      <c r="W732" s="14">
        <v>39.96</v>
      </c>
      <c r="X732" s="14">
        <f t="shared" si="7"/>
        <v>39.96</v>
      </c>
      <c r="Y732" s="13">
        <f t="shared" si="8"/>
        <v>0.1833231147</v>
      </c>
      <c r="Z732" s="12">
        <f t="shared" si="9"/>
        <v>0</v>
      </c>
      <c r="AA732" s="19">
        <v>0.0</v>
      </c>
      <c r="AB732" s="19">
        <v>3.0</v>
      </c>
      <c r="AC732" s="19">
        <v>0.0</v>
      </c>
      <c r="AD732" s="19">
        <v>0.0</v>
      </c>
      <c r="AE732" s="19">
        <v>0.0</v>
      </c>
      <c r="AF732" s="10">
        <f t="shared" si="10"/>
        <v>0</v>
      </c>
      <c r="AG732" s="10">
        <f t="shared" si="11"/>
        <v>0</v>
      </c>
      <c r="AH732" s="10">
        <f t="shared" si="12"/>
        <v>0</v>
      </c>
      <c r="AI732" s="19">
        <v>2.0</v>
      </c>
      <c r="AJ732" s="13">
        <f t="shared" si="13"/>
        <v>0.3333333333</v>
      </c>
      <c r="AK732" s="19">
        <v>3.0</v>
      </c>
      <c r="AL732" s="13">
        <f t="shared" si="14"/>
        <v>0.5</v>
      </c>
      <c r="AM732" s="19">
        <v>1.0</v>
      </c>
      <c r="AN732" s="13">
        <f t="shared" si="15"/>
        <v>0.1666666667</v>
      </c>
      <c r="AO732" s="13">
        <f t="shared" si="16"/>
        <v>0.4</v>
      </c>
      <c r="AP732" s="8">
        <v>4.0</v>
      </c>
      <c r="AQ732" s="14">
        <v>-19.26</v>
      </c>
      <c r="AR732" s="19">
        <v>16.93</v>
      </c>
      <c r="AS732" s="26">
        <v>12.0</v>
      </c>
      <c r="AT732" s="27">
        <v>0.272</v>
      </c>
      <c r="AU732" s="8">
        <v>11.0</v>
      </c>
      <c r="AV732" s="27">
        <v>5.518</v>
      </c>
      <c r="AW732" s="19">
        <v>51.02</v>
      </c>
      <c r="AX732" s="19">
        <v>15.94</v>
      </c>
      <c r="AY732" s="27">
        <v>-3.409</v>
      </c>
      <c r="AZ732" s="27">
        <v>-10.102</v>
      </c>
      <c r="BA732" s="19">
        <v>45.76</v>
      </c>
      <c r="BB732" s="13">
        <f t="shared" si="17"/>
        <v>0</v>
      </c>
      <c r="BC732" s="28">
        <f t="shared" si="18"/>
        <v>1</v>
      </c>
      <c r="BD732" s="26">
        <f t="shared" si="19"/>
        <v>1000</v>
      </c>
      <c r="BE732" s="13">
        <f t="shared" si="20"/>
        <v>0</v>
      </c>
      <c r="BF732" s="18">
        <f t="shared" si="21"/>
        <v>0</v>
      </c>
      <c r="BG732" s="18">
        <f t="shared" si="22"/>
        <v>0</v>
      </c>
      <c r="BH732" s="14">
        <f t="shared" si="23"/>
        <v>33.44481605</v>
      </c>
      <c r="BI732" s="14">
        <f t="shared" si="24"/>
        <v>33.44481605</v>
      </c>
      <c r="BJ732" s="14">
        <f t="shared" si="25"/>
        <v>46.82274247</v>
      </c>
      <c r="BK732" s="14">
        <f t="shared" si="26"/>
        <v>73.57859532</v>
      </c>
      <c r="BL732" s="14">
        <f t="shared" si="27"/>
        <v>-26.75585284</v>
      </c>
      <c r="BM732" s="19">
        <v>0.0</v>
      </c>
      <c r="BN732" s="19">
        <v>0.0</v>
      </c>
      <c r="BO732" s="26">
        <v>5.0</v>
      </c>
      <c r="BP732" s="26">
        <v>5.0</v>
      </c>
      <c r="BQ732" s="19">
        <v>1.0</v>
      </c>
      <c r="BR732" s="19">
        <v>4.0</v>
      </c>
      <c r="BS732" s="19">
        <v>1.0</v>
      </c>
      <c r="BT732" s="19">
        <v>2.0</v>
      </c>
      <c r="BU732" s="19">
        <v>3.0</v>
      </c>
      <c r="BV732" s="19">
        <v>6.0</v>
      </c>
      <c r="BW732" s="13">
        <f t="shared" si="28"/>
        <v>0.3333333333</v>
      </c>
      <c r="BX732" s="14">
        <v>-11.83</v>
      </c>
      <c r="BY732" s="29">
        <f t="shared" si="29"/>
        <v>-8.825852843</v>
      </c>
      <c r="BZ732" s="18">
        <f t="shared" si="30"/>
        <v>1.229088418</v>
      </c>
      <c r="CA732" s="18">
        <f t="shared" si="31"/>
        <v>3.687265253</v>
      </c>
      <c r="CB732" s="14">
        <f t="shared" si="32"/>
        <v>39.33082937</v>
      </c>
      <c r="CC732" s="14">
        <f t="shared" si="33"/>
        <v>34.4144757</v>
      </c>
      <c r="CD732" s="14">
        <f t="shared" si="34"/>
        <v>54.07989038</v>
      </c>
      <c r="CE732" s="14">
        <f t="shared" si="35"/>
        <v>67.59986297</v>
      </c>
      <c r="CF732" s="14">
        <f t="shared" si="36"/>
        <v>-13.23588025</v>
      </c>
      <c r="CG732" s="7">
        <v>48.816667</v>
      </c>
      <c r="CH732" s="7">
        <v>1.0</v>
      </c>
      <c r="CI732" s="7">
        <v>3.0</v>
      </c>
      <c r="CJ732" s="26">
        <v>31.0</v>
      </c>
      <c r="CK732" s="7">
        <v>25.0</v>
      </c>
      <c r="CL732" s="7">
        <v>4.0</v>
      </c>
      <c r="CM732" s="7">
        <v>17.0</v>
      </c>
      <c r="CN732" s="7">
        <v>8.0</v>
      </c>
      <c r="CO732" s="7">
        <v>10.0</v>
      </c>
      <c r="CP732" s="19">
        <v>0.0</v>
      </c>
      <c r="CQ732" s="19">
        <v>0.0</v>
      </c>
      <c r="CR732" s="26">
        <f t="shared" si="37"/>
        <v>0</v>
      </c>
      <c r="CS732" s="18">
        <f t="shared" si="38"/>
        <v>0</v>
      </c>
      <c r="CT732" s="18">
        <f t="shared" si="39"/>
        <v>0</v>
      </c>
      <c r="CU732" s="18">
        <f t="shared" si="40"/>
        <v>0</v>
      </c>
      <c r="CV732" s="30">
        <v>0.19</v>
      </c>
      <c r="CW732" s="30">
        <v>0.14</v>
      </c>
      <c r="CX732" s="30">
        <v>0.11</v>
      </c>
      <c r="CY732" s="30">
        <v>0.5</v>
      </c>
      <c r="CZ732" s="30">
        <v>0.58</v>
      </c>
      <c r="DA732" s="30">
        <v>0.26</v>
      </c>
      <c r="DB732" s="7">
        <v>0.0</v>
      </c>
      <c r="DC732" s="7">
        <v>0.0</v>
      </c>
      <c r="DD732" s="13" t="str">
        <f t="shared" si="41"/>
        <v> </v>
      </c>
      <c r="DE732" s="7">
        <v>0.0</v>
      </c>
      <c r="DF732" s="7">
        <v>0.0</v>
      </c>
      <c r="DG732" s="7">
        <v>0.0</v>
      </c>
      <c r="DH732" s="7">
        <v>0.0</v>
      </c>
      <c r="DI732" s="7">
        <v>0.0</v>
      </c>
      <c r="DJ732" s="8" t="s">
        <v>5128</v>
      </c>
      <c r="DK732" s="7" t="s">
        <v>5129</v>
      </c>
    </row>
    <row r="733" ht="12.75" customHeight="1">
      <c r="A733" s="7" t="s">
        <v>700</v>
      </c>
      <c r="B733" s="7" t="s">
        <v>3091</v>
      </c>
      <c r="C733" s="8" t="s">
        <v>206</v>
      </c>
      <c r="D733" s="9" t="s">
        <v>247</v>
      </c>
      <c r="E733" s="7">
        <v>15.0</v>
      </c>
      <c r="F733" s="7">
        <v>1.0</v>
      </c>
      <c r="G733" s="7">
        <v>3.0</v>
      </c>
      <c r="H733" s="24">
        <f t="shared" si="1"/>
        <v>4</v>
      </c>
      <c r="I733" s="25">
        <f t="shared" si="2"/>
        <v>1.56063726</v>
      </c>
      <c r="J733" s="19">
        <v>1.0</v>
      </c>
      <c r="K733" s="19">
        <v>1.0</v>
      </c>
      <c r="L733" s="19">
        <v>2.0</v>
      </c>
      <c r="M733" s="19">
        <v>16.0</v>
      </c>
      <c r="N733" s="19">
        <v>10.0</v>
      </c>
      <c r="O733" s="19">
        <v>10.0</v>
      </c>
      <c r="P733" s="19">
        <v>14.0</v>
      </c>
      <c r="Q733" s="10">
        <f t="shared" si="3"/>
        <v>0.0625</v>
      </c>
      <c r="R733" s="10">
        <f t="shared" si="4"/>
        <v>0.02777777778</v>
      </c>
      <c r="S733" s="7">
        <v>9227.0</v>
      </c>
      <c r="T733" s="14">
        <f t="shared" si="5"/>
        <v>10.25222222</v>
      </c>
      <c r="U733" s="14">
        <v>156.22</v>
      </c>
      <c r="V733" s="14">
        <f t="shared" si="6"/>
        <v>10.41466667</v>
      </c>
      <c r="W733" s="14">
        <v>543.13</v>
      </c>
      <c r="X733" s="14">
        <f t="shared" si="7"/>
        <v>36.20866667</v>
      </c>
      <c r="Y733" s="13">
        <f t="shared" si="8"/>
        <v>0.2233788518</v>
      </c>
      <c r="Z733" s="12">
        <f t="shared" si="9"/>
        <v>12.28571429</v>
      </c>
      <c r="AA733" s="19">
        <v>4.0</v>
      </c>
      <c r="AB733" s="19">
        <v>6.0</v>
      </c>
      <c r="AC733" s="19">
        <v>20.0</v>
      </c>
      <c r="AD733" s="19">
        <v>7.0</v>
      </c>
      <c r="AE733" s="19">
        <v>5.0</v>
      </c>
      <c r="AF733" s="10">
        <f t="shared" si="10"/>
        <v>0.1428571429</v>
      </c>
      <c r="AG733" s="10">
        <f t="shared" si="11"/>
        <v>0.4285714286</v>
      </c>
      <c r="AH733" s="10">
        <f t="shared" si="12"/>
        <v>0.5714285714</v>
      </c>
      <c r="AI733" s="19">
        <v>49.0</v>
      </c>
      <c r="AJ733" s="13">
        <f t="shared" si="13"/>
        <v>0.3475177305</v>
      </c>
      <c r="AK733" s="19">
        <v>36.0</v>
      </c>
      <c r="AL733" s="13">
        <f t="shared" si="14"/>
        <v>0.2553191489</v>
      </c>
      <c r="AM733" s="19">
        <v>56.0</v>
      </c>
      <c r="AN733" s="13">
        <f t="shared" si="15"/>
        <v>0.3971631206</v>
      </c>
      <c r="AO733" s="13">
        <f t="shared" si="16"/>
        <v>0.5764705882</v>
      </c>
      <c r="AP733" s="8">
        <v>14.0</v>
      </c>
      <c r="AQ733" s="14">
        <v>15.69</v>
      </c>
      <c r="AR733" s="19">
        <v>17.01</v>
      </c>
      <c r="AS733" s="26">
        <v>12.0</v>
      </c>
      <c r="AT733" s="27">
        <v>-0.314</v>
      </c>
      <c r="AU733" s="8">
        <v>15.0</v>
      </c>
      <c r="AV733" s="27">
        <v>-2.003</v>
      </c>
      <c r="AW733" s="19">
        <v>48.95</v>
      </c>
      <c r="AX733" s="19">
        <v>17.37</v>
      </c>
      <c r="AY733" s="27">
        <v>0.8250000000000001</v>
      </c>
      <c r="AZ733" s="27">
        <v>5.111</v>
      </c>
      <c r="BA733" s="19">
        <v>50.34</v>
      </c>
      <c r="BB733" s="13">
        <f t="shared" si="17"/>
        <v>0.08139534884</v>
      </c>
      <c r="BC733" s="28">
        <f t="shared" si="18"/>
        <v>0.9295774648</v>
      </c>
      <c r="BD733" s="26">
        <f t="shared" si="19"/>
        <v>1010.972814</v>
      </c>
      <c r="BE733" s="13">
        <f t="shared" si="20"/>
        <v>0.01097281363</v>
      </c>
      <c r="BF733" s="18">
        <f t="shared" si="21"/>
        <v>2.688516195</v>
      </c>
      <c r="BG733" s="18">
        <f t="shared" si="22"/>
        <v>1.920368711</v>
      </c>
      <c r="BH733" s="14">
        <f t="shared" si="23"/>
        <v>33.03034183</v>
      </c>
      <c r="BI733" s="14">
        <f t="shared" si="24"/>
        <v>27.26923569</v>
      </c>
      <c r="BJ733" s="14">
        <f t="shared" si="25"/>
        <v>64.14031494</v>
      </c>
      <c r="BK733" s="14">
        <f t="shared" si="26"/>
        <v>51.46588145</v>
      </c>
      <c r="BL733" s="14">
        <f t="shared" si="27"/>
        <v>12.67443349</v>
      </c>
      <c r="BM733" s="19">
        <v>7.0</v>
      </c>
      <c r="BN733" s="19">
        <v>5.0</v>
      </c>
      <c r="BO733" s="26">
        <v>79.0</v>
      </c>
      <c r="BP733" s="26">
        <v>66.0</v>
      </c>
      <c r="BQ733" s="19">
        <v>36.0</v>
      </c>
      <c r="BR733" s="19">
        <v>27.0</v>
      </c>
      <c r="BS733" s="19">
        <v>45.0</v>
      </c>
      <c r="BT733" s="19">
        <v>36.0</v>
      </c>
      <c r="BU733" s="19">
        <v>73.0</v>
      </c>
      <c r="BV733" s="19">
        <v>70.0</v>
      </c>
      <c r="BW733" s="13">
        <f t="shared" si="28"/>
        <v>0.5104895105</v>
      </c>
      <c r="BX733" s="14">
        <v>1.26</v>
      </c>
      <c r="BY733" s="29">
        <f t="shared" si="29"/>
        <v>3.635139374</v>
      </c>
      <c r="BZ733" s="18">
        <f t="shared" si="30"/>
        <v>2.747108619</v>
      </c>
      <c r="CA733" s="18">
        <f t="shared" si="31"/>
        <v>1.716942887</v>
      </c>
      <c r="CB733" s="14">
        <f t="shared" si="32"/>
        <v>31.59174912</v>
      </c>
      <c r="CC733" s="14">
        <f t="shared" si="33"/>
        <v>30.04650052</v>
      </c>
      <c r="CD733" s="14">
        <f t="shared" si="34"/>
        <v>57.17419814</v>
      </c>
      <c r="CE733" s="14">
        <f t="shared" si="35"/>
        <v>53.2252295</v>
      </c>
      <c r="CF733" s="14">
        <f t="shared" si="36"/>
        <v>8.725464851</v>
      </c>
      <c r="CG733" s="7">
        <v>698.916667</v>
      </c>
      <c r="CH733" s="7">
        <v>32.0</v>
      </c>
      <c r="CI733" s="7">
        <v>20.0</v>
      </c>
      <c r="CJ733" s="26">
        <v>336.0</v>
      </c>
      <c r="CK733" s="7">
        <v>330.0</v>
      </c>
      <c r="CL733" s="7">
        <v>136.0</v>
      </c>
      <c r="CM733" s="7">
        <v>116.0</v>
      </c>
      <c r="CN733" s="7">
        <v>162.0</v>
      </c>
      <c r="CO733" s="7">
        <v>154.0</v>
      </c>
      <c r="CP733" s="19">
        <v>5.0</v>
      </c>
      <c r="CQ733" s="19">
        <v>2.0</v>
      </c>
      <c r="CR733" s="26">
        <f t="shared" si="37"/>
        <v>-3</v>
      </c>
      <c r="CS733" s="18">
        <f t="shared" si="38"/>
        <v>1.950796575</v>
      </c>
      <c r="CT733" s="18">
        <f t="shared" si="39"/>
        <v>0.7803186301</v>
      </c>
      <c r="CU733" s="18">
        <f t="shared" si="40"/>
        <v>-1.170477945</v>
      </c>
      <c r="CV733" s="30">
        <v>6.28</v>
      </c>
      <c r="CW733" s="30">
        <v>4.7</v>
      </c>
      <c r="CX733" s="30">
        <v>3.02</v>
      </c>
      <c r="CY733" s="30">
        <v>2.57</v>
      </c>
      <c r="CZ733" s="30">
        <v>5.73</v>
      </c>
      <c r="DA733" s="30">
        <v>4.97</v>
      </c>
      <c r="DB733" s="7">
        <v>0.0</v>
      </c>
      <c r="DC733" s="7">
        <v>0.0</v>
      </c>
      <c r="DD733" s="13" t="str">
        <f t="shared" si="41"/>
        <v> </v>
      </c>
      <c r="DE733" s="7">
        <v>0.0</v>
      </c>
      <c r="DF733" s="7">
        <v>0.0</v>
      </c>
      <c r="DG733" s="7">
        <v>0.0</v>
      </c>
      <c r="DH733" s="7">
        <v>0.0</v>
      </c>
      <c r="DI733" s="7">
        <v>0.0</v>
      </c>
      <c r="DJ733" s="8" t="s">
        <v>5130</v>
      </c>
      <c r="DK733" s="7" t="s">
        <v>5131</v>
      </c>
    </row>
    <row r="734" ht="12.75" customHeight="1">
      <c r="A734" s="7" t="s">
        <v>1494</v>
      </c>
      <c r="B734" s="7" t="s">
        <v>3094</v>
      </c>
      <c r="C734" s="8" t="s">
        <v>231</v>
      </c>
      <c r="D734" s="9" t="s">
        <v>159</v>
      </c>
      <c r="E734" s="7">
        <v>4.0</v>
      </c>
      <c r="F734" s="7">
        <v>0.0</v>
      </c>
      <c r="G734" s="7">
        <v>1.0</v>
      </c>
      <c r="H734" s="24">
        <f t="shared" si="1"/>
        <v>1</v>
      </c>
      <c r="I734" s="25">
        <f t="shared" si="2"/>
        <v>2.588066139</v>
      </c>
      <c r="J734" s="19">
        <v>0.0</v>
      </c>
      <c r="K734" s="19">
        <v>0.0</v>
      </c>
      <c r="L734" s="19">
        <v>1.0</v>
      </c>
      <c r="M734" s="19">
        <v>1.0</v>
      </c>
      <c r="N734" s="19">
        <v>0.0</v>
      </c>
      <c r="O734" s="19">
        <v>0.0</v>
      </c>
      <c r="P734" s="19">
        <v>1.0</v>
      </c>
      <c r="Q734" s="10">
        <f t="shared" si="3"/>
        <v>0</v>
      </c>
      <c r="R734" s="10">
        <f t="shared" si="4"/>
        <v>0</v>
      </c>
      <c r="S734" s="7">
        <v>1391.0</v>
      </c>
      <c r="T734" s="14">
        <f t="shared" si="5"/>
        <v>5.795833333</v>
      </c>
      <c r="U734" s="14">
        <v>22.88</v>
      </c>
      <c r="V734" s="14">
        <f t="shared" si="6"/>
        <v>5.72</v>
      </c>
      <c r="W734" s="14">
        <v>157.96</v>
      </c>
      <c r="X734" s="14">
        <f t="shared" si="7"/>
        <v>39.49</v>
      </c>
      <c r="Y734" s="13">
        <f t="shared" si="8"/>
        <v>0.1265206813</v>
      </c>
      <c r="Z734" s="12">
        <f t="shared" si="9"/>
        <v>0</v>
      </c>
      <c r="AA734" s="19">
        <v>1.0</v>
      </c>
      <c r="AB734" s="19">
        <v>13.0</v>
      </c>
      <c r="AC734" s="19">
        <v>2.0</v>
      </c>
      <c r="AD734" s="19">
        <v>1.0</v>
      </c>
      <c r="AE734" s="19">
        <v>0.0</v>
      </c>
      <c r="AF734" s="10">
        <f t="shared" si="10"/>
        <v>0</v>
      </c>
      <c r="AG734" s="10">
        <f t="shared" si="11"/>
        <v>1</v>
      </c>
      <c r="AH734" s="10">
        <f t="shared" si="12"/>
        <v>1</v>
      </c>
      <c r="AI734" s="19">
        <v>11.0</v>
      </c>
      <c r="AJ734" s="13">
        <f t="shared" si="13"/>
        <v>0.5</v>
      </c>
      <c r="AK734" s="19">
        <v>5.0</v>
      </c>
      <c r="AL734" s="13">
        <f t="shared" si="14"/>
        <v>0.2272727273</v>
      </c>
      <c r="AM734" s="19">
        <v>6.0</v>
      </c>
      <c r="AN734" s="13">
        <f t="shared" si="15"/>
        <v>0.2727272727</v>
      </c>
      <c r="AO734" s="13">
        <f t="shared" si="16"/>
        <v>0.6875</v>
      </c>
      <c r="AP734" s="8">
        <v>16.0</v>
      </c>
      <c r="AQ734" s="14">
        <v>23.39</v>
      </c>
      <c r="AR734" s="19">
        <v>16.35</v>
      </c>
      <c r="AS734" s="26">
        <v>16.0</v>
      </c>
      <c r="AT734" s="27">
        <v>-0.731</v>
      </c>
      <c r="AU734" s="8">
        <v>16.0</v>
      </c>
      <c r="AV734" s="27">
        <v>-1.61</v>
      </c>
      <c r="AW734" s="19">
        <v>49.88</v>
      </c>
      <c r="AX734" s="19">
        <v>15.65</v>
      </c>
      <c r="AY734" s="27">
        <v>-0.006</v>
      </c>
      <c r="AZ734" s="27">
        <v>3.618</v>
      </c>
      <c r="BA734" s="19">
        <v>52.99</v>
      </c>
      <c r="BB734" s="13">
        <f t="shared" si="17"/>
        <v>0.2</v>
      </c>
      <c r="BC734" s="28">
        <f t="shared" si="18"/>
        <v>1</v>
      </c>
      <c r="BD734" s="26">
        <f t="shared" si="19"/>
        <v>1200</v>
      </c>
      <c r="BE734" s="13">
        <f t="shared" si="20"/>
        <v>0.2</v>
      </c>
      <c r="BF734" s="18">
        <f t="shared" si="21"/>
        <v>2.622377622</v>
      </c>
      <c r="BG734" s="18">
        <f t="shared" si="22"/>
        <v>0</v>
      </c>
      <c r="BH734" s="14">
        <f t="shared" si="23"/>
        <v>13.11188811</v>
      </c>
      <c r="BI734" s="14">
        <f t="shared" si="24"/>
        <v>26.22377622</v>
      </c>
      <c r="BJ734" s="14">
        <f t="shared" si="25"/>
        <v>26.22377622</v>
      </c>
      <c r="BK734" s="14">
        <f t="shared" si="26"/>
        <v>57.69230769</v>
      </c>
      <c r="BL734" s="14">
        <f t="shared" si="27"/>
        <v>-31.46853147</v>
      </c>
      <c r="BM734" s="19">
        <v>1.0</v>
      </c>
      <c r="BN734" s="19">
        <v>0.0</v>
      </c>
      <c r="BO734" s="26">
        <v>4.0</v>
      </c>
      <c r="BP734" s="26">
        <v>10.0</v>
      </c>
      <c r="BQ734" s="19">
        <v>2.0</v>
      </c>
      <c r="BR734" s="19">
        <v>5.0</v>
      </c>
      <c r="BS734" s="19">
        <v>3.0</v>
      </c>
      <c r="BT734" s="19">
        <v>7.0</v>
      </c>
      <c r="BU734" s="19">
        <v>7.0</v>
      </c>
      <c r="BV734" s="19">
        <v>12.0</v>
      </c>
      <c r="BW734" s="13">
        <f t="shared" si="28"/>
        <v>0.3684210526</v>
      </c>
      <c r="BX734" s="14">
        <v>-13.9</v>
      </c>
      <c r="BY734" s="29">
        <f t="shared" si="29"/>
        <v>-41.28653147</v>
      </c>
      <c r="BZ734" s="18">
        <f t="shared" si="30"/>
        <v>2.666172936</v>
      </c>
      <c r="CA734" s="18">
        <f t="shared" si="31"/>
        <v>1.999629702</v>
      </c>
      <c r="CB734" s="14">
        <f t="shared" si="32"/>
        <v>28.99463068</v>
      </c>
      <c r="CC734" s="14">
        <f t="shared" si="33"/>
        <v>26.99500098</v>
      </c>
      <c r="CD734" s="14">
        <f t="shared" si="34"/>
        <v>49.99074255</v>
      </c>
      <c r="CE734" s="14">
        <f t="shared" si="35"/>
        <v>54.32327357</v>
      </c>
      <c r="CF734" s="14">
        <f t="shared" si="36"/>
        <v>-27.13600045</v>
      </c>
      <c r="CG734" s="7">
        <v>180.033333</v>
      </c>
      <c r="CH734" s="7">
        <v>8.0</v>
      </c>
      <c r="CI734" s="7">
        <v>6.0</v>
      </c>
      <c r="CJ734" s="26">
        <v>79.0</v>
      </c>
      <c r="CK734" s="7">
        <v>75.0</v>
      </c>
      <c r="CL734" s="7">
        <v>23.0</v>
      </c>
      <c r="CM734" s="7">
        <v>36.0</v>
      </c>
      <c r="CN734" s="7">
        <v>40.0</v>
      </c>
      <c r="CO734" s="7">
        <v>46.0</v>
      </c>
      <c r="CP734" s="19">
        <v>1.0</v>
      </c>
      <c r="CQ734" s="19">
        <v>0.0</v>
      </c>
      <c r="CR734" s="26">
        <f t="shared" si="37"/>
        <v>-1</v>
      </c>
      <c r="CS734" s="18">
        <f t="shared" si="38"/>
        <v>2.588066139</v>
      </c>
      <c r="CT734" s="18">
        <f t="shared" si="39"/>
        <v>0</v>
      </c>
      <c r="CU734" s="18">
        <f t="shared" si="40"/>
        <v>-2.588066139</v>
      </c>
      <c r="CV734" s="30">
        <v>0.78</v>
      </c>
      <c r="CW734" s="30">
        <v>0.51</v>
      </c>
      <c r="CX734" s="30">
        <v>0.9</v>
      </c>
      <c r="CY734" s="30">
        <v>0.63</v>
      </c>
      <c r="CZ734" s="30">
        <v>0.83</v>
      </c>
      <c r="DA734" s="30">
        <v>0.87</v>
      </c>
      <c r="DB734" s="7">
        <v>0.0</v>
      </c>
      <c r="DC734" s="7">
        <v>0.0</v>
      </c>
      <c r="DD734" s="13" t="str">
        <f t="shared" si="41"/>
        <v> </v>
      </c>
      <c r="DE734" s="7">
        <v>0.0</v>
      </c>
      <c r="DF734" s="7">
        <v>0.0</v>
      </c>
      <c r="DG734" s="7">
        <v>0.0</v>
      </c>
      <c r="DH734" s="7">
        <v>0.0</v>
      </c>
      <c r="DI734" s="7">
        <v>0.0</v>
      </c>
      <c r="DJ734" s="8" t="s">
        <v>5132</v>
      </c>
      <c r="DK734" s="7" t="s">
        <v>5133</v>
      </c>
    </row>
    <row r="735" ht="12.75" customHeight="1">
      <c r="A735" s="7" t="s">
        <v>3097</v>
      </c>
      <c r="B735" s="7" t="s">
        <v>3098</v>
      </c>
      <c r="C735" s="8" t="s">
        <v>490</v>
      </c>
      <c r="D735" s="9" t="s">
        <v>174</v>
      </c>
      <c r="E735" s="7">
        <v>72.0</v>
      </c>
      <c r="F735" s="7">
        <v>1.0</v>
      </c>
      <c r="G735" s="7">
        <v>15.0</v>
      </c>
      <c r="H735" s="24">
        <f t="shared" si="1"/>
        <v>16</v>
      </c>
      <c r="I735" s="25">
        <f t="shared" si="2"/>
        <v>0.8251557911</v>
      </c>
      <c r="J735" s="19">
        <v>1.0</v>
      </c>
      <c r="K735" s="19">
        <v>7.0</v>
      </c>
      <c r="L735" s="19">
        <v>7.0</v>
      </c>
      <c r="M735" s="19">
        <v>69.0</v>
      </c>
      <c r="N735" s="19">
        <v>37.0</v>
      </c>
      <c r="O735" s="19">
        <v>42.0</v>
      </c>
      <c r="P735" s="19">
        <v>44.0</v>
      </c>
      <c r="Q735" s="10">
        <f t="shared" si="3"/>
        <v>0.01449275362</v>
      </c>
      <c r="R735" s="10">
        <f t="shared" si="4"/>
        <v>0.006756756757</v>
      </c>
      <c r="S735" s="7">
        <v>69805.0</v>
      </c>
      <c r="T735" s="14">
        <f t="shared" si="5"/>
        <v>16.15856481</v>
      </c>
      <c r="U735" s="14">
        <v>1099.51</v>
      </c>
      <c r="V735" s="14">
        <f t="shared" si="6"/>
        <v>15.27097222</v>
      </c>
      <c r="W735" s="14">
        <v>2285.4</v>
      </c>
      <c r="X735" s="14">
        <f t="shared" si="7"/>
        <v>31.74166667</v>
      </c>
      <c r="Y735" s="13">
        <f t="shared" si="8"/>
        <v>0.3248269526</v>
      </c>
      <c r="Z735" s="12">
        <f t="shared" si="9"/>
        <v>87.02702703</v>
      </c>
      <c r="AA735" s="19">
        <v>37.0</v>
      </c>
      <c r="AB735" s="19">
        <v>60.0</v>
      </c>
      <c r="AC735" s="19">
        <v>51.0</v>
      </c>
      <c r="AD735" s="19">
        <v>28.0</v>
      </c>
      <c r="AE735" s="19">
        <v>10.0</v>
      </c>
      <c r="AF735" s="10">
        <f t="shared" si="10"/>
        <v>0.02702702703</v>
      </c>
      <c r="AG735" s="10">
        <f t="shared" si="11"/>
        <v>0.3783783784</v>
      </c>
      <c r="AH735" s="10">
        <f t="shared" si="12"/>
        <v>0.4054054054</v>
      </c>
      <c r="AI735" s="19">
        <v>293.0</v>
      </c>
      <c r="AJ735" s="13">
        <f t="shared" si="13"/>
        <v>0.3443008226</v>
      </c>
      <c r="AK735" s="19">
        <v>221.0</v>
      </c>
      <c r="AL735" s="13">
        <f t="shared" si="14"/>
        <v>0.2596944771</v>
      </c>
      <c r="AM735" s="19">
        <v>337.0</v>
      </c>
      <c r="AN735" s="13">
        <f t="shared" si="15"/>
        <v>0.3960047004</v>
      </c>
      <c r="AO735" s="13">
        <f t="shared" si="16"/>
        <v>0.5700389105</v>
      </c>
      <c r="AP735" s="8">
        <v>4.0</v>
      </c>
      <c r="AQ735" s="14">
        <v>15.02</v>
      </c>
      <c r="AR735" s="19">
        <v>17.2</v>
      </c>
      <c r="AS735" s="26">
        <v>4.0</v>
      </c>
      <c r="AT735" s="27">
        <v>-0.022</v>
      </c>
      <c r="AU735" s="8">
        <v>4.0</v>
      </c>
      <c r="AV735" s="27">
        <v>-0.28400000000000003</v>
      </c>
      <c r="AW735" s="19">
        <v>49.97</v>
      </c>
      <c r="AX735" s="19">
        <v>16.13</v>
      </c>
      <c r="AY735" s="27">
        <v>-0.649</v>
      </c>
      <c r="AZ735" s="27">
        <v>-7.609</v>
      </c>
      <c r="BA735" s="19">
        <v>47.65</v>
      </c>
      <c r="BB735" s="13">
        <f t="shared" si="17"/>
        <v>0.08043478261</v>
      </c>
      <c r="BC735" s="28">
        <f t="shared" si="18"/>
        <v>0.91796875</v>
      </c>
      <c r="BD735" s="26">
        <f t="shared" si="19"/>
        <v>998.4035326</v>
      </c>
      <c r="BE735" s="13">
        <f t="shared" si="20"/>
        <v>-0.001596467391</v>
      </c>
      <c r="BF735" s="18">
        <f t="shared" si="21"/>
        <v>2.019081227</v>
      </c>
      <c r="BG735" s="18">
        <f t="shared" si="22"/>
        <v>2.291930042</v>
      </c>
      <c r="BH735" s="14">
        <f t="shared" si="23"/>
        <v>25.10209093</v>
      </c>
      <c r="BI735" s="14">
        <f t="shared" si="24"/>
        <v>27.9397186</v>
      </c>
      <c r="BJ735" s="14">
        <f t="shared" si="25"/>
        <v>46.38429846</v>
      </c>
      <c r="BK735" s="14">
        <f t="shared" si="26"/>
        <v>48.29424016</v>
      </c>
      <c r="BL735" s="14">
        <f t="shared" si="27"/>
        <v>-1.909941701</v>
      </c>
      <c r="BM735" s="19">
        <v>37.0</v>
      </c>
      <c r="BN735" s="19">
        <v>42.0</v>
      </c>
      <c r="BO735" s="26">
        <v>423.0</v>
      </c>
      <c r="BP735" s="26">
        <v>470.0</v>
      </c>
      <c r="BQ735" s="19">
        <v>205.0</v>
      </c>
      <c r="BR735" s="19">
        <v>179.0</v>
      </c>
      <c r="BS735" s="19">
        <v>185.0</v>
      </c>
      <c r="BT735" s="19">
        <v>194.0</v>
      </c>
      <c r="BU735" s="19">
        <v>424.0</v>
      </c>
      <c r="BV735" s="19">
        <v>434.0</v>
      </c>
      <c r="BW735" s="13">
        <f t="shared" si="28"/>
        <v>0.4941724942</v>
      </c>
      <c r="BX735" s="14">
        <v>1.79</v>
      </c>
      <c r="BY735" s="29">
        <f t="shared" si="29"/>
        <v>3.644124447</v>
      </c>
      <c r="BZ735" s="18">
        <f t="shared" si="30"/>
        <v>1.723168024</v>
      </c>
      <c r="CA735" s="18">
        <f t="shared" si="31"/>
        <v>1.954108068</v>
      </c>
      <c r="CB735" s="14">
        <f t="shared" si="32"/>
        <v>23.28941525</v>
      </c>
      <c r="CC735" s="14">
        <f t="shared" si="33"/>
        <v>26.80680977</v>
      </c>
      <c r="CD735" s="14">
        <f t="shared" si="34"/>
        <v>41.85344189</v>
      </c>
      <c r="CE735" s="14">
        <f t="shared" si="35"/>
        <v>47.85788305</v>
      </c>
      <c r="CF735" s="14">
        <f t="shared" si="36"/>
        <v>4.094499453</v>
      </c>
      <c r="CG735" s="7">
        <v>3377.5</v>
      </c>
      <c r="CH735" s="7">
        <v>97.0</v>
      </c>
      <c r="CI735" s="7">
        <v>110.0</v>
      </c>
      <c r="CJ735" s="26">
        <v>1214.0</v>
      </c>
      <c r="CK735" s="7">
        <v>1399.0</v>
      </c>
      <c r="CL735" s="7">
        <v>521.0</v>
      </c>
      <c r="CM735" s="7">
        <v>539.0</v>
      </c>
      <c r="CN735" s="7">
        <v>524.0</v>
      </c>
      <c r="CO735" s="7">
        <v>646.0</v>
      </c>
      <c r="CP735" s="19">
        <v>10.0</v>
      </c>
      <c r="CQ735" s="19">
        <v>7.0</v>
      </c>
      <c r="CR735" s="26">
        <f t="shared" si="37"/>
        <v>-3</v>
      </c>
      <c r="CS735" s="18">
        <f t="shared" si="38"/>
        <v>0.5157223695</v>
      </c>
      <c r="CT735" s="18">
        <f t="shared" si="39"/>
        <v>0.3610056586</v>
      </c>
      <c r="CU735" s="18">
        <f t="shared" si="40"/>
        <v>-0.1547167108</v>
      </c>
      <c r="CV735" s="30">
        <v>36.08</v>
      </c>
      <c r="CW735" s="30">
        <v>40.03</v>
      </c>
      <c r="CX735" s="30">
        <v>33.3</v>
      </c>
      <c r="CY735" s="30">
        <v>34.08</v>
      </c>
      <c r="CZ735" s="30">
        <v>31.8</v>
      </c>
      <c r="DA735" s="30">
        <v>34.77</v>
      </c>
      <c r="DB735" s="7">
        <v>0.0</v>
      </c>
      <c r="DC735" s="7">
        <v>0.0</v>
      </c>
      <c r="DD735" s="13" t="str">
        <f t="shared" si="41"/>
        <v> </v>
      </c>
      <c r="DE735" s="7">
        <v>0.0</v>
      </c>
      <c r="DF735" s="7">
        <v>0.0</v>
      </c>
      <c r="DG735" s="7">
        <v>0.0</v>
      </c>
      <c r="DH735" s="7">
        <v>0.0</v>
      </c>
      <c r="DI735" s="7">
        <v>0.0</v>
      </c>
      <c r="DJ735" s="8" t="s">
        <v>5134</v>
      </c>
      <c r="DK735" s="7" t="s">
        <v>5135</v>
      </c>
    </row>
    <row r="736" ht="12.75" customHeight="1">
      <c r="A736" s="7" t="s">
        <v>743</v>
      </c>
      <c r="B736" s="7" t="s">
        <v>3101</v>
      </c>
      <c r="C736" s="8" t="s">
        <v>458</v>
      </c>
      <c r="D736" s="9" t="s">
        <v>150</v>
      </c>
      <c r="E736" s="7">
        <v>1.0</v>
      </c>
      <c r="F736" s="7">
        <v>0.0</v>
      </c>
      <c r="G736" s="7">
        <v>0.0</v>
      </c>
      <c r="H736" s="24">
        <f t="shared" si="1"/>
        <v>0</v>
      </c>
      <c r="I736" s="25">
        <f t="shared" si="2"/>
        <v>0</v>
      </c>
      <c r="J736" s="19">
        <v>0.0</v>
      </c>
      <c r="K736" s="19">
        <v>0.0</v>
      </c>
      <c r="L736" s="19">
        <v>0.0</v>
      </c>
      <c r="M736" s="19">
        <v>0.0</v>
      </c>
      <c r="N736" s="19">
        <v>0.0</v>
      </c>
      <c r="O736" s="19">
        <v>0.0</v>
      </c>
      <c r="P736" s="19">
        <v>0.0</v>
      </c>
      <c r="Q736" s="10">
        <f t="shared" si="3"/>
        <v>0</v>
      </c>
      <c r="R736" s="10">
        <f t="shared" si="4"/>
        <v>0</v>
      </c>
      <c r="S736" s="7">
        <v>501.0</v>
      </c>
      <c r="T736" s="14">
        <f t="shared" si="5"/>
        <v>8.35</v>
      </c>
      <c r="U736" s="14">
        <v>7.76</v>
      </c>
      <c r="V736" s="14">
        <f t="shared" si="6"/>
        <v>7.76</v>
      </c>
      <c r="W736" s="14">
        <v>31.03</v>
      </c>
      <c r="X736" s="14">
        <f t="shared" si="7"/>
        <v>31.03</v>
      </c>
      <c r="Y736" s="13">
        <f t="shared" si="8"/>
        <v>0.2000515597</v>
      </c>
      <c r="Z736" s="12">
        <f t="shared" si="9"/>
        <v>0</v>
      </c>
      <c r="AA736" s="19">
        <v>2.0</v>
      </c>
      <c r="AB736" s="19">
        <v>0.0</v>
      </c>
      <c r="AC736" s="19">
        <v>1.0</v>
      </c>
      <c r="AD736" s="19">
        <v>0.0</v>
      </c>
      <c r="AE736" s="19">
        <v>0.0</v>
      </c>
      <c r="AF736" s="10">
        <f t="shared" si="10"/>
        <v>0</v>
      </c>
      <c r="AG736" s="10">
        <f t="shared" si="11"/>
        <v>0</v>
      </c>
      <c r="AH736" s="10">
        <f t="shared" si="12"/>
        <v>0</v>
      </c>
      <c r="AI736" s="19">
        <v>1.0</v>
      </c>
      <c r="AJ736" s="13">
        <f t="shared" si="13"/>
        <v>0.25</v>
      </c>
      <c r="AK736" s="19">
        <v>0.0</v>
      </c>
      <c r="AL736" s="13">
        <f t="shared" si="14"/>
        <v>0</v>
      </c>
      <c r="AM736" s="19">
        <v>3.0</v>
      </c>
      <c r="AN736" s="13">
        <f t="shared" si="15"/>
        <v>0.75</v>
      </c>
      <c r="AO736" s="13">
        <f t="shared" si="16"/>
        <v>1</v>
      </c>
      <c r="AP736" s="8">
        <v>17.0</v>
      </c>
      <c r="AQ736" s="14">
        <v>45.45</v>
      </c>
      <c r="AR736" s="19">
        <v>16.74</v>
      </c>
      <c r="AS736" s="26">
        <v>14.0</v>
      </c>
      <c r="AT736" s="27">
        <v>0.86</v>
      </c>
      <c r="AU736" s="8">
        <v>4.0</v>
      </c>
      <c r="AV736" s="27">
        <v>-11.02</v>
      </c>
      <c r="AW736" s="19">
        <v>45.11</v>
      </c>
      <c r="AX736" s="19">
        <v>17.15</v>
      </c>
      <c r="AY736" s="27">
        <v>-1.464</v>
      </c>
      <c r="AZ736" s="27">
        <v>1.75</v>
      </c>
      <c r="BA736" s="19">
        <v>49.22</v>
      </c>
      <c r="BB736" s="13">
        <f t="shared" si="17"/>
        <v>0</v>
      </c>
      <c r="BC736" s="28">
        <f t="shared" si="18"/>
        <v>1</v>
      </c>
      <c r="BD736" s="26">
        <f t="shared" si="19"/>
        <v>1000</v>
      </c>
      <c r="BE736" s="13">
        <f t="shared" si="20"/>
        <v>0</v>
      </c>
      <c r="BF736" s="18">
        <f t="shared" si="21"/>
        <v>0</v>
      </c>
      <c r="BG736" s="18">
        <f t="shared" si="22"/>
        <v>0</v>
      </c>
      <c r="BH736" s="14">
        <f t="shared" si="23"/>
        <v>30.92783505</v>
      </c>
      <c r="BI736" s="14">
        <f t="shared" si="24"/>
        <v>15.46391753</v>
      </c>
      <c r="BJ736" s="14">
        <f t="shared" si="25"/>
        <v>77.31958763</v>
      </c>
      <c r="BK736" s="14">
        <f t="shared" si="26"/>
        <v>30.92783505</v>
      </c>
      <c r="BL736" s="14">
        <f t="shared" si="27"/>
        <v>46.39175258</v>
      </c>
      <c r="BM736" s="19">
        <v>0.0</v>
      </c>
      <c r="BN736" s="19">
        <v>0.0</v>
      </c>
      <c r="BO736" s="26">
        <v>4.0</v>
      </c>
      <c r="BP736" s="26">
        <v>2.0</v>
      </c>
      <c r="BQ736" s="19">
        <v>2.0</v>
      </c>
      <c r="BR736" s="19">
        <v>0.0</v>
      </c>
      <c r="BS736" s="19">
        <v>4.0</v>
      </c>
      <c r="BT736" s="19">
        <v>2.0</v>
      </c>
      <c r="BU736" s="19">
        <v>2.0</v>
      </c>
      <c r="BV736" s="19">
        <v>1.0</v>
      </c>
      <c r="BW736" s="13">
        <f t="shared" si="28"/>
        <v>0.6666666667</v>
      </c>
      <c r="BX736" s="14">
        <v>23.42</v>
      </c>
      <c r="BY736" s="29">
        <f t="shared" si="29"/>
        <v>21.53175258</v>
      </c>
      <c r="BZ736" s="18">
        <f t="shared" si="30"/>
        <v>4.629232787</v>
      </c>
      <c r="CA736" s="18">
        <f t="shared" si="31"/>
        <v>3.086155191</v>
      </c>
      <c r="CB736" s="14">
        <f t="shared" si="32"/>
        <v>32.40462951</v>
      </c>
      <c r="CC736" s="14">
        <f t="shared" si="33"/>
        <v>26.23231913</v>
      </c>
      <c r="CD736" s="14">
        <f t="shared" si="34"/>
        <v>60.18002623</v>
      </c>
      <c r="CE736" s="14">
        <f t="shared" si="35"/>
        <v>57.09387104</v>
      </c>
      <c r="CF736" s="14">
        <f t="shared" si="36"/>
        <v>43.30559739</v>
      </c>
      <c r="CG736" s="7">
        <v>38.883333</v>
      </c>
      <c r="CH736" s="7">
        <v>3.0</v>
      </c>
      <c r="CI736" s="7">
        <v>2.0</v>
      </c>
      <c r="CJ736" s="26">
        <v>18.0</v>
      </c>
      <c r="CK736" s="7">
        <v>15.0</v>
      </c>
      <c r="CL736" s="7">
        <v>6.0</v>
      </c>
      <c r="CM736" s="7">
        <v>5.0</v>
      </c>
      <c r="CN736" s="7">
        <v>12.0</v>
      </c>
      <c r="CO736" s="7">
        <v>15.0</v>
      </c>
      <c r="CP736" s="19">
        <v>0.0</v>
      </c>
      <c r="CQ736" s="19">
        <v>0.0</v>
      </c>
      <c r="CR736" s="26">
        <f t="shared" si="37"/>
        <v>0</v>
      </c>
      <c r="CS736" s="18">
        <f t="shared" si="38"/>
        <v>0</v>
      </c>
      <c r="CT736" s="18">
        <f t="shared" si="39"/>
        <v>0</v>
      </c>
      <c r="CU736" s="18">
        <f t="shared" si="40"/>
        <v>0</v>
      </c>
      <c r="CV736" s="30">
        <v>0.16</v>
      </c>
      <c r="CW736" s="30">
        <v>0.26</v>
      </c>
      <c r="CX736" s="30">
        <v>0.33</v>
      </c>
      <c r="CY736" s="30">
        <v>0.23</v>
      </c>
      <c r="CZ736" s="30">
        <v>0.25</v>
      </c>
      <c r="DA736" s="30">
        <v>0.65</v>
      </c>
      <c r="DB736" s="7">
        <v>2.0</v>
      </c>
      <c r="DC736" s="7">
        <v>2.0</v>
      </c>
      <c r="DD736" s="13">
        <f t="shared" si="41"/>
        <v>0.5</v>
      </c>
      <c r="DE736" s="7">
        <v>-0.01</v>
      </c>
      <c r="DF736" s="7">
        <v>1.76</v>
      </c>
      <c r="DG736" s="7">
        <v>1.0</v>
      </c>
      <c r="DH736" s="7">
        <v>3.0</v>
      </c>
      <c r="DI736" s="7">
        <v>0.0</v>
      </c>
      <c r="DJ736" s="8" t="s">
        <v>5136</v>
      </c>
      <c r="DK736" s="7" t="s">
        <v>5137</v>
      </c>
    </row>
    <row r="737" ht="12.75" customHeight="1">
      <c r="A737" s="7" t="s">
        <v>684</v>
      </c>
      <c r="B737" s="7" t="s">
        <v>3103</v>
      </c>
      <c r="C737" s="8" t="s">
        <v>399</v>
      </c>
      <c r="D737" s="9" t="s">
        <v>159</v>
      </c>
      <c r="E737" s="7">
        <v>76.0</v>
      </c>
      <c r="F737" s="7">
        <v>13.0</v>
      </c>
      <c r="G737" s="7">
        <v>18.0</v>
      </c>
      <c r="H737" s="24">
        <f t="shared" si="1"/>
        <v>31</v>
      </c>
      <c r="I737" s="25">
        <f t="shared" si="2"/>
        <v>1.671910112</v>
      </c>
      <c r="J737" s="19">
        <v>12.0</v>
      </c>
      <c r="K737" s="19">
        <v>12.0</v>
      </c>
      <c r="L737" s="19">
        <v>3.0</v>
      </c>
      <c r="M737" s="19">
        <v>153.0</v>
      </c>
      <c r="N737" s="19">
        <v>76.0</v>
      </c>
      <c r="O737" s="19">
        <v>54.0</v>
      </c>
      <c r="P737" s="19">
        <v>175.0</v>
      </c>
      <c r="Q737" s="10">
        <f t="shared" si="3"/>
        <v>0.08496732026</v>
      </c>
      <c r="R737" s="10">
        <f t="shared" si="4"/>
        <v>0.04593639576</v>
      </c>
      <c r="S737" s="7">
        <v>66750.0</v>
      </c>
      <c r="T737" s="14">
        <f t="shared" si="5"/>
        <v>14.63815789</v>
      </c>
      <c r="U737" s="14">
        <v>1062.26</v>
      </c>
      <c r="V737" s="14">
        <f t="shared" si="6"/>
        <v>13.97710526</v>
      </c>
      <c r="W737" s="14">
        <v>2590.93</v>
      </c>
      <c r="X737" s="14">
        <f t="shared" si="7"/>
        <v>34.09118421</v>
      </c>
      <c r="Y737" s="13">
        <f t="shared" si="8"/>
        <v>0.2907760067</v>
      </c>
      <c r="Z737" s="12">
        <f t="shared" si="9"/>
        <v>154.9333333</v>
      </c>
      <c r="AA737" s="19">
        <v>20.0</v>
      </c>
      <c r="AB737" s="19">
        <v>73.0</v>
      </c>
      <c r="AC737" s="19">
        <v>62.0</v>
      </c>
      <c r="AD737" s="19">
        <v>39.0</v>
      </c>
      <c r="AE737" s="19">
        <v>43.0</v>
      </c>
      <c r="AF737" s="10">
        <f t="shared" si="10"/>
        <v>0.2666666667</v>
      </c>
      <c r="AG737" s="10">
        <f t="shared" si="11"/>
        <v>0.3333333333</v>
      </c>
      <c r="AH737" s="10">
        <f t="shared" si="12"/>
        <v>0.6</v>
      </c>
      <c r="AI737" s="19">
        <v>383.0</v>
      </c>
      <c r="AJ737" s="13">
        <f t="shared" si="13"/>
        <v>0.3484986351</v>
      </c>
      <c r="AK737" s="19">
        <v>301.0</v>
      </c>
      <c r="AL737" s="13">
        <f t="shared" si="14"/>
        <v>0.2738853503</v>
      </c>
      <c r="AM737" s="19">
        <v>415.0</v>
      </c>
      <c r="AN737" s="13">
        <f t="shared" si="15"/>
        <v>0.3776160146</v>
      </c>
      <c r="AO737" s="13">
        <f t="shared" si="16"/>
        <v>0.5599415205</v>
      </c>
      <c r="AP737" s="8">
        <v>13.0</v>
      </c>
      <c r="AQ737" s="14">
        <v>6.84</v>
      </c>
      <c r="AR737" s="19">
        <v>17.73</v>
      </c>
      <c r="AS737" s="26">
        <v>3.0</v>
      </c>
      <c r="AT737" s="27">
        <v>0.53</v>
      </c>
      <c r="AU737" s="8">
        <v>5.0</v>
      </c>
      <c r="AV737" s="27">
        <v>-0.078</v>
      </c>
      <c r="AW737" s="19">
        <v>50.0</v>
      </c>
      <c r="AX737" s="19">
        <v>18.71</v>
      </c>
      <c r="AY737" s="27">
        <v>0.86</v>
      </c>
      <c r="AZ737" s="27">
        <v>6.378</v>
      </c>
      <c r="BA737" s="19">
        <v>53.54</v>
      </c>
      <c r="BB737" s="13">
        <f t="shared" si="17"/>
        <v>0.07745266781</v>
      </c>
      <c r="BC737" s="28">
        <f t="shared" si="18"/>
        <v>0.9078156313</v>
      </c>
      <c r="BD737" s="26">
        <f t="shared" si="19"/>
        <v>985.2682991</v>
      </c>
      <c r="BE737" s="13">
        <f t="shared" si="20"/>
        <v>-0.01473170092</v>
      </c>
      <c r="BF737" s="18">
        <f t="shared" si="21"/>
        <v>2.541750607</v>
      </c>
      <c r="BG737" s="18">
        <f t="shared" si="22"/>
        <v>2.598233954</v>
      </c>
      <c r="BH737" s="14">
        <f t="shared" si="23"/>
        <v>32.81682451</v>
      </c>
      <c r="BI737" s="14">
        <f t="shared" si="24"/>
        <v>28.18519007</v>
      </c>
      <c r="BJ737" s="14">
        <f t="shared" si="25"/>
        <v>64.27804869</v>
      </c>
      <c r="BK737" s="14">
        <f t="shared" si="26"/>
        <v>54.90181312</v>
      </c>
      <c r="BL737" s="14">
        <f t="shared" si="27"/>
        <v>9.376235573</v>
      </c>
      <c r="BM737" s="19">
        <v>45.0</v>
      </c>
      <c r="BN737" s="19">
        <v>46.0</v>
      </c>
      <c r="BO737" s="26">
        <v>536.0</v>
      </c>
      <c r="BP737" s="26">
        <v>453.0</v>
      </c>
      <c r="BQ737" s="19">
        <v>255.0</v>
      </c>
      <c r="BR737" s="19">
        <v>252.0</v>
      </c>
      <c r="BS737" s="19">
        <v>302.0</v>
      </c>
      <c r="BT737" s="19">
        <v>221.0</v>
      </c>
      <c r="BU737" s="19">
        <v>559.0</v>
      </c>
      <c r="BV737" s="19">
        <v>490.0</v>
      </c>
      <c r="BW737" s="13">
        <f t="shared" si="28"/>
        <v>0.5328884652</v>
      </c>
      <c r="BX737" s="14">
        <v>-0.67</v>
      </c>
      <c r="BY737" s="29">
        <f t="shared" si="29"/>
        <v>1.391639082</v>
      </c>
      <c r="BZ737" s="18">
        <f t="shared" si="30"/>
        <v>2.477268766</v>
      </c>
      <c r="CA737" s="18">
        <f t="shared" si="31"/>
        <v>2.279087264</v>
      </c>
      <c r="CB737" s="14">
        <f t="shared" si="32"/>
        <v>31.65949482</v>
      </c>
      <c r="CC737" s="14">
        <f t="shared" si="33"/>
        <v>28.3564698</v>
      </c>
      <c r="CD737" s="14">
        <f t="shared" si="34"/>
        <v>62.31156702</v>
      </c>
      <c r="CE737" s="14">
        <f t="shared" si="35"/>
        <v>55.44127497</v>
      </c>
      <c r="CF737" s="14">
        <f t="shared" si="36"/>
        <v>2.50594353</v>
      </c>
      <c r="CG737" s="7">
        <v>3633.033333</v>
      </c>
      <c r="CH737" s="7">
        <v>150.0</v>
      </c>
      <c r="CI737" s="7">
        <v>138.0</v>
      </c>
      <c r="CJ737" s="26">
        <v>1767.0</v>
      </c>
      <c r="CK737" s="7">
        <v>1579.0</v>
      </c>
      <c r="CL737" s="7">
        <v>849.0</v>
      </c>
      <c r="CM737" s="7">
        <v>775.0</v>
      </c>
      <c r="CN737" s="7">
        <v>1007.0</v>
      </c>
      <c r="CO737" s="7">
        <v>865.0</v>
      </c>
      <c r="CP737" s="19">
        <v>7.0</v>
      </c>
      <c r="CQ737" s="19">
        <v>4.0</v>
      </c>
      <c r="CR737" s="26">
        <f t="shared" si="37"/>
        <v>-3</v>
      </c>
      <c r="CS737" s="18">
        <f t="shared" si="38"/>
        <v>0.3775280899</v>
      </c>
      <c r="CT737" s="18">
        <f t="shared" si="39"/>
        <v>0.2157303371</v>
      </c>
      <c r="CU737" s="18">
        <f t="shared" si="40"/>
        <v>-0.1617977528</v>
      </c>
      <c r="CV737" s="30">
        <v>44.98</v>
      </c>
      <c r="CW737" s="30">
        <v>39.88</v>
      </c>
      <c r="CX737" s="30">
        <v>37.13</v>
      </c>
      <c r="CY737" s="30">
        <v>78.99</v>
      </c>
      <c r="CZ737" s="30">
        <v>45.23</v>
      </c>
      <c r="DA737" s="30">
        <v>54.02</v>
      </c>
      <c r="DB737" s="7">
        <v>10.0</v>
      </c>
      <c r="DC737" s="7">
        <v>11.0</v>
      </c>
      <c r="DD737" s="13">
        <f t="shared" si="41"/>
        <v>0.4761904762</v>
      </c>
      <c r="DE737" s="7">
        <v>-0.05</v>
      </c>
      <c r="DF737" s="7">
        <v>-1.69</v>
      </c>
      <c r="DG737" s="7">
        <v>10.0</v>
      </c>
      <c r="DH737" s="7">
        <v>5.0</v>
      </c>
      <c r="DI737" s="7">
        <v>3.0</v>
      </c>
      <c r="DJ737" s="8" t="s">
        <v>5138</v>
      </c>
      <c r="DK737" s="7" t="s">
        <v>5139</v>
      </c>
    </row>
    <row r="738" ht="12.75" customHeight="1">
      <c r="A738" s="7" t="s">
        <v>456</v>
      </c>
      <c r="B738" s="7" t="s">
        <v>3105</v>
      </c>
      <c r="C738" s="8" t="s">
        <v>274</v>
      </c>
      <c r="D738" s="9" t="s">
        <v>174</v>
      </c>
      <c r="E738" s="7">
        <v>72.0</v>
      </c>
      <c r="F738" s="7">
        <v>8.0</v>
      </c>
      <c r="G738" s="7">
        <v>9.0</v>
      </c>
      <c r="H738" s="24">
        <f t="shared" si="1"/>
        <v>17</v>
      </c>
      <c r="I738" s="25">
        <f t="shared" si="2"/>
        <v>0.7990390641</v>
      </c>
      <c r="J738" s="19">
        <v>5.0</v>
      </c>
      <c r="K738" s="19">
        <v>4.0</v>
      </c>
      <c r="L738" s="19">
        <v>1.0</v>
      </c>
      <c r="M738" s="19">
        <v>114.0</v>
      </c>
      <c r="N738" s="19">
        <v>42.0</v>
      </c>
      <c r="O738" s="19">
        <v>69.0</v>
      </c>
      <c r="P738" s="19">
        <v>81.0</v>
      </c>
      <c r="Q738" s="10">
        <f t="shared" si="3"/>
        <v>0.0701754386</v>
      </c>
      <c r="R738" s="10">
        <f t="shared" si="4"/>
        <v>0.03555555556</v>
      </c>
      <c r="S738" s="7">
        <v>76592.0</v>
      </c>
      <c r="T738" s="14">
        <f t="shared" si="5"/>
        <v>17.72962963</v>
      </c>
      <c r="U738" s="14">
        <v>1166.26</v>
      </c>
      <c r="V738" s="14">
        <f t="shared" si="6"/>
        <v>16.19805556</v>
      </c>
      <c r="W738" s="14">
        <v>2286.04</v>
      </c>
      <c r="X738" s="14">
        <f t="shared" si="7"/>
        <v>31.75055556</v>
      </c>
      <c r="Y738" s="13">
        <f t="shared" si="8"/>
        <v>0.3378211627</v>
      </c>
      <c r="Z738" s="12">
        <f t="shared" si="9"/>
        <v>60.52631579</v>
      </c>
      <c r="AA738" s="19">
        <v>86.0</v>
      </c>
      <c r="AB738" s="19">
        <v>72.0</v>
      </c>
      <c r="AC738" s="19">
        <v>80.0</v>
      </c>
      <c r="AD738" s="19">
        <v>23.0</v>
      </c>
      <c r="AE738" s="19">
        <v>29.0</v>
      </c>
      <c r="AF738" s="10">
        <f t="shared" si="10"/>
        <v>0.1315789474</v>
      </c>
      <c r="AG738" s="10">
        <f t="shared" si="11"/>
        <v>0.1315789474</v>
      </c>
      <c r="AH738" s="10">
        <f t="shared" si="12"/>
        <v>0.2631578947</v>
      </c>
      <c r="AI738" s="19">
        <v>400.0</v>
      </c>
      <c r="AJ738" s="13">
        <f t="shared" si="13"/>
        <v>0.3463203463</v>
      </c>
      <c r="AK738" s="19">
        <v>356.0</v>
      </c>
      <c r="AL738" s="13">
        <f t="shared" si="14"/>
        <v>0.3082251082</v>
      </c>
      <c r="AM738" s="19">
        <v>399.0</v>
      </c>
      <c r="AN738" s="13">
        <f t="shared" si="15"/>
        <v>0.3454545455</v>
      </c>
      <c r="AO738" s="13">
        <f t="shared" si="16"/>
        <v>0.5291005291</v>
      </c>
      <c r="AP738" s="8">
        <v>7.0</v>
      </c>
      <c r="AQ738" s="14">
        <v>6.8</v>
      </c>
      <c r="AR738" s="19">
        <v>17.35</v>
      </c>
      <c r="AS738" s="26">
        <v>3.0</v>
      </c>
      <c r="AT738" s="27">
        <v>0.307</v>
      </c>
      <c r="AU738" s="8">
        <v>4.0</v>
      </c>
      <c r="AV738" s="27">
        <v>-0.191</v>
      </c>
      <c r="AW738" s="19">
        <v>49.91</v>
      </c>
      <c r="AX738" s="19">
        <v>16.67</v>
      </c>
      <c r="AY738" s="27">
        <v>0.28700000000000003</v>
      </c>
      <c r="AZ738" s="27">
        <v>3.642</v>
      </c>
      <c r="BA738" s="19">
        <v>51.59</v>
      </c>
      <c r="BB738" s="13">
        <f t="shared" si="17"/>
        <v>0.06608695652</v>
      </c>
      <c r="BC738" s="28">
        <f t="shared" si="18"/>
        <v>0.913957935</v>
      </c>
      <c r="BD738" s="26">
        <f t="shared" si="19"/>
        <v>980.0448915</v>
      </c>
      <c r="BE738" s="13">
        <f t="shared" si="20"/>
        <v>-0.01995510849</v>
      </c>
      <c r="BF738" s="18">
        <f t="shared" si="21"/>
        <v>1.95496716</v>
      </c>
      <c r="BG738" s="18">
        <f t="shared" si="22"/>
        <v>2.315092689</v>
      </c>
      <c r="BH738" s="14">
        <f t="shared" si="23"/>
        <v>29.58173992</v>
      </c>
      <c r="BI738" s="14">
        <f t="shared" si="24"/>
        <v>26.9065217</v>
      </c>
      <c r="BJ738" s="14">
        <f t="shared" si="25"/>
        <v>55.30499203</v>
      </c>
      <c r="BK738" s="14">
        <f t="shared" si="26"/>
        <v>50.26323461</v>
      </c>
      <c r="BL738" s="14">
        <f t="shared" si="27"/>
        <v>5.041757413</v>
      </c>
      <c r="BM738" s="19">
        <v>38.0</v>
      </c>
      <c r="BN738" s="19">
        <v>45.0</v>
      </c>
      <c r="BO738" s="26">
        <v>537.0</v>
      </c>
      <c r="BP738" s="26">
        <v>478.0</v>
      </c>
      <c r="BQ738" s="19">
        <v>205.0</v>
      </c>
      <c r="BR738" s="19">
        <v>191.0</v>
      </c>
      <c r="BS738" s="19">
        <v>295.0</v>
      </c>
      <c r="BT738" s="19">
        <v>263.0</v>
      </c>
      <c r="BU738" s="19">
        <v>531.0</v>
      </c>
      <c r="BV738" s="19">
        <v>510.0</v>
      </c>
      <c r="BW738" s="13">
        <f t="shared" si="28"/>
        <v>0.5100864553</v>
      </c>
      <c r="BX738" s="14">
        <v>-0.24</v>
      </c>
      <c r="BY738" s="29">
        <f t="shared" si="29"/>
        <v>0.4203447142</v>
      </c>
      <c r="BZ738" s="18">
        <f t="shared" si="30"/>
        <v>2.068775684</v>
      </c>
      <c r="CA738" s="18">
        <f t="shared" si="31"/>
        <v>1.912313658</v>
      </c>
      <c r="CB738" s="14">
        <f t="shared" si="32"/>
        <v>29.81470839</v>
      </c>
      <c r="CC738" s="14">
        <f t="shared" si="33"/>
        <v>27.78070205</v>
      </c>
      <c r="CD738" s="14">
        <f t="shared" si="34"/>
        <v>55.12678736</v>
      </c>
      <c r="CE738" s="14">
        <f t="shared" si="35"/>
        <v>51.56293008</v>
      </c>
      <c r="CF738" s="14">
        <f t="shared" si="36"/>
        <v>1.477900141</v>
      </c>
      <c r="CG738" s="7">
        <v>3451.316667</v>
      </c>
      <c r="CH738" s="7">
        <v>119.0</v>
      </c>
      <c r="CI738" s="7">
        <v>110.0</v>
      </c>
      <c r="CJ738" s="26">
        <v>1596.0</v>
      </c>
      <c r="CK738" s="7">
        <v>1488.0</v>
      </c>
      <c r="CL738" s="7">
        <v>641.0</v>
      </c>
      <c r="CM738" s="7">
        <v>592.0</v>
      </c>
      <c r="CN738" s="7">
        <v>815.0</v>
      </c>
      <c r="CO738" s="7">
        <v>776.0</v>
      </c>
      <c r="CP738" s="19">
        <v>9.0</v>
      </c>
      <c r="CQ738" s="19">
        <v>5.0</v>
      </c>
      <c r="CR738" s="26">
        <f t="shared" si="37"/>
        <v>-4</v>
      </c>
      <c r="CS738" s="18">
        <f t="shared" si="38"/>
        <v>0.423020681</v>
      </c>
      <c r="CT738" s="18">
        <f t="shared" si="39"/>
        <v>0.2350114895</v>
      </c>
      <c r="CU738" s="18">
        <f t="shared" si="40"/>
        <v>-0.1880091916</v>
      </c>
      <c r="CV738" s="30">
        <v>44.27</v>
      </c>
      <c r="CW738" s="30">
        <v>44.84</v>
      </c>
      <c r="CX738" s="30">
        <v>45.85</v>
      </c>
      <c r="CY738" s="30">
        <v>35.68</v>
      </c>
      <c r="CZ738" s="30">
        <v>53.26</v>
      </c>
      <c r="DA738" s="30">
        <v>46.29</v>
      </c>
      <c r="DB738" s="7">
        <v>0.0</v>
      </c>
      <c r="DC738" s="7">
        <v>0.0</v>
      </c>
      <c r="DD738" s="13" t="str">
        <f t="shared" si="41"/>
        <v> </v>
      </c>
      <c r="DE738" s="7">
        <v>0.0</v>
      </c>
      <c r="DF738" s="7">
        <v>0.0</v>
      </c>
      <c r="DG738" s="7">
        <v>0.0</v>
      </c>
      <c r="DH738" s="7">
        <v>0.0</v>
      </c>
      <c r="DI738" s="7">
        <v>0.0</v>
      </c>
      <c r="DJ738" s="8" t="s">
        <v>5140</v>
      </c>
      <c r="DK738" s="7" t="s">
        <v>5141</v>
      </c>
    </row>
    <row r="739" ht="12.75" customHeight="1">
      <c r="A739" s="7" t="s">
        <v>164</v>
      </c>
      <c r="B739" s="7" t="s">
        <v>3107</v>
      </c>
      <c r="C739" s="8" t="s">
        <v>222</v>
      </c>
      <c r="D739" s="9" t="s">
        <v>238</v>
      </c>
      <c r="E739" s="7">
        <v>78.0</v>
      </c>
      <c r="F739" s="7">
        <v>10.0</v>
      </c>
      <c r="G739" s="7">
        <v>16.0</v>
      </c>
      <c r="H739" s="24">
        <f t="shared" si="1"/>
        <v>26</v>
      </c>
      <c r="I739" s="25">
        <f t="shared" si="2"/>
        <v>1.571076086</v>
      </c>
      <c r="J739" s="19">
        <v>7.0</v>
      </c>
      <c r="K739" s="19">
        <v>6.0</v>
      </c>
      <c r="L739" s="19">
        <v>8.0</v>
      </c>
      <c r="M739" s="19">
        <v>125.0</v>
      </c>
      <c r="N739" s="19">
        <v>50.0</v>
      </c>
      <c r="O739" s="19">
        <v>58.0</v>
      </c>
      <c r="P739" s="19">
        <v>129.0</v>
      </c>
      <c r="Q739" s="10">
        <f t="shared" si="3"/>
        <v>0.08</v>
      </c>
      <c r="R739" s="10">
        <f t="shared" si="4"/>
        <v>0.04291845494</v>
      </c>
      <c r="S739" s="7">
        <v>59577.0</v>
      </c>
      <c r="T739" s="14">
        <f t="shared" si="5"/>
        <v>12.73012821</v>
      </c>
      <c r="U739" s="14">
        <v>968.05</v>
      </c>
      <c r="V739" s="14">
        <f t="shared" si="6"/>
        <v>12.41089744</v>
      </c>
      <c r="W739" s="14">
        <v>2836.44</v>
      </c>
      <c r="X739" s="14">
        <f t="shared" si="7"/>
        <v>36.36461538</v>
      </c>
      <c r="Y739" s="13">
        <f t="shared" si="8"/>
        <v>0.254449348</v>
      </c>
      <c r="Z739" s="12">
        <f t="shared" si="9"/>
        <v>86.22857143</v>
      </c>
      <c r="AA739" s="19">
        <v>21.0</v>
      </c>
      <c r="AB739" s="19">
        <v>141.0</v>
      </c>
      <c r="AC739" s="19">
        <v>175.0</v>
      </c>
      <c r="AD739" s="19">
        <v>21.0</v>
      </c>
      <c r="AE739" s="19">
        <v>20.0</v>
      </c>
      <c r="AF739" s="10">
        <f t="shared" si="10"/>
        <v>0.2</v>
      </c>
      <c r="AG739" s="10">
        <f t="shared" si="11"/>
        <v>0.4</v>
      </c>
      <c r="AH739" s="10">
        <f t="shared" si="12"/>
        <v>0.6</v>
      </c>
      <c r="AI739" s="19">
        <v>282.0</v>
      </c>
      <c r="AJ739" s="13">
        <f t="shared" si="13"/>
        <v>0.2895277207</v>
      </c>
      <c r="AK739" s="19">
        <v>340.0</v>
      </c>
      <c r="AL739" s="13">
        <f t="shared" si="14"/>
        <v>0.3490759754</v>
      </c>
      <c r="AM739" s="19">
        <v>352.0</v>
      </c>
      <c r="AN739" s="13">
        <f t="shared" si="15"/>
        <v>0.3613963039</v>
      </c>
      <c r="AO739" s="13">
        <f t="shared" si="16"/>
        <v>0.4533762058</v>
      </c>
      <c r="AP739" s="8">
        <v>5.0</v>
      </c>
      <c r="AQ739" s="14">
        <v>-8.82</v>
      </c>
      <c r="AR739" s="19">
        <v>17.56</v>
      </c>
      <c r="AS739" s="26">
        <v>7.0</v>
      </c>
      <c r="AT739" s="27">
        <v>0.667</v>
      </c>
      <c r="AU739" s="8">
        <v>8.0</v>
      </c>
      <c r="AV739" s="27">
        <v>0.89</v>
      </c>
      <c r="AW739" s="19">
        <v>50.41</v>
      </c>
      <c r="AX739" s="19">
        <v>18.07</v>
      </c>
      <c r="AY739" s="27">
        <v>0.363</v>
      </c>
      <c r="AZ739" s="27">
        <v>2.211</v>
      </c>
      <c r="BA739" s="19">
        <v>51.21</v>
      </c>
      <c r="BB739" s="13">
        <f t="shared" si="17"/>
        <v>0.06958250497</v>
      </c>
      <c r="BC739" s="28">
        <f t="shared" si="18"/>
        <v>0.9516806723</v>
      </c>
      <c r="BD739" s="26">
        <f t="shared" si="19"/>
        <v>1021.263177</v>
      </c>
      <c r="BE739" s="13">
        <f t="shared" si="20"/>
        <v>0.02126317724</v>
      </c>
      <c r="BF739" s="18">
        <f t="shared" si="21"/>
        <v>2.169309436</v>
      </c>
      <c r="BG739" s="18">
        <f t="shared" si="22"/>
        <v>1.425546201</v>
      </c>
      <c r="BH739" s="14">
        <f t="shared" si="23"/>
        <v>31.17607562</v>
      </c>
      <c r="BI739" s="14">
        <f t="shared" si="24"/>
        <v>29.50260834</v>
      </c>
      <c r="BJ739" s="14">
        <f t="shared" si="25"/>
        <v>58.19947317</v>
      </c>
      <c r="BK739" s="14">
        <f t="shared" si="26"/>
        <v>56.46402562</v>
      </c>
      <c r="BL739" s="14">
        <f t="shared" si="27"/>
        <v>1.735447549</v>
      </c>
      <c r="BM739" s="19">
        <v>35.0</v>
      </c>
      <c r="BN739" s="19">
        <v>23.0</v>
      </c>
      <c r="BO739" s="26">
        <v>468.0</v>
      </c>
      <c r="BP739" s="26">
        <v>453.0</v>
      </c>
      <c r="BQ739" s="19">
        <v>178.0</v>
      </c>
      <c r="BR739" s="19">
        <v>199.0</v>
      </c>
      <c r="BS739" s="19">
        <v>258.0</v>
      </c>
      <c r="BT739" s="19">
        <v>236.0</v>
      </c>
      <c r="BU739" s="19">
        <v>444.0</v>
      </c>
      <c r="BV739" s="19">
        <v>425.0</v>
      </c>
      <c r="BW739" s="13">
        <f t="shared" si="28"/>
        <v>0.5109321059</v>
      </c>
      <c r="BX739" s="14">
        <v>1.26</v>
      </c>
      <c r="BY739" s="29">
        <f t="shared" si="29"/>
        <v>1.44341861</v>
      </c>
      <c r="BZ739" s="18">
        <f t="shared" si="30"/>
        <v>1.990154527</v>
      </c>
      <c r="CA739" s="18">
        <f t="shared" si="31"/>
        <v>2.069128913</v>
      </c>
      <c r="CB739" s="14">
        <f t="shared" si="32"/>
        <v>30.10503593</v>
      </c>
      <c r="CC739" s="14">
        <f t="shared" si="33"/>
        <v>29.34688183</v>
      </c>
      <c r="CD739" s="14">
        <f t="shared" si="34"/>
        <v>55.99283966</v>
      </c>
      <c r="CE739" s="14">
        <f t="shared" si="35"/>
        <v>53.82894148</v>
      </c>
      <c r="CF739" s="14">
        <f t="shared" si="36"/>
        <v>-0.4284506265</v>
      </c>
      <c r="CG739" s="7">
        <v>3798.7</v>
      </c>
      <c r="CH739" s="7">
        <v>126.0</v>
      </c>
      <c r="CI739" s="7">
        <v>131.0</v>
      </c>
      <c r="CJ739" s="26">
        <v>1780.0</v>
      </c>
      <c r="CK739" s="7">
        <v>1727.0</v>
      </c>
      <c r="CL739" s="7">
        <v>658.0</v>
      </c>
      <c r="CM739" s="7">
        <v>661.0</v>
      </c>
      <c r="CN739" s="7">
        <v>981.0</v>
      </c>
      <c r="CO739" s="7">
        <v>889.0</v>
      </c>
      <c r="CP739" s="19">
        <v>14.0</v>
      </c>
      <c r="CQ739" s="19">
        <v>15.0</v>
      </c>
      <c r="CR739" s="26">
        <f t="shared" si="37"/>
        <v>1</v>
      </c>
      <c r="CS739" s="18">
        <f t="shared" si="38"/>
        <v>0.8459640465</v>
      </c>
      <c r="CT739" s="18">
        <f t="shared" si="39"/>
        <v>0.9063900499</v>
      </c>
      <c r="CU739" s="18">
        <f t="shared" si="40"/>
        <v>0.06042600332</v>
      </c>
      <c r="CV739" s="30">
        <v>39.95</v>
      </c>
      <c r="CW739" s="30">
        <v>40.43</v>
      </c>
      <c r="CX739" s="30">
        <v>34.86</v>
      </c>
      <c r="CY739" s="30">
        <v>32.78</v>
      </c>
      <c r="CZ739" s="30">
        <v>34.86</v>
      </c>
      <c r="DA739" s="30">
        <v>41.14</v>
      </c>
      <c r="DB739" s="7">
        <v>138.0</v>
      </c>
      <c r="DC739" s="7">
        <v>160.0</v>
      </c>
      <c r="DD739" s="13">
        <f t="shared" si="41"/>
        <v>0.4630872483</v>
      </c>
      <c r="DE739" s="7">
        <v>0.23</v>
      </c>
      <c r="DF739" s="7">
        <v>3.98</v>
      </c>
      <c r="DG739" s="7">
        <v>80.0</v>
      </c>
      <c r="DH739" s="7">
        <v>95.0</v>
      </c>
      <c r="DI739" s="7">
        <v>113.0</v>
      </c>
      <c r="DJ739" s="8" t="s">
        <v>5142</v>
      </c>
      <c r="DK739" s="7" t="s">
        <v>5143</v>
      </c>
    </row>
    <row r="740" ht="12.75" customHeight="1">
      <c r="A740" s="7" t="s">
        <v>940</v>
      </c>
      <c r="B740" s="7" t="s">
        <v>3107</v>
      </c>
      <c r="C740" s="8" t="s">
        <v>325</v>
      </c>
      <c r="D740" s="9" t="s">
        <v>247</v>
      </c>
      <c r="E740" s="7">
        <v>53.0</v>
      </c>
      <c r="F740" s="7">
        <v>4.0</v>
      </c>
      <c r="G740" s="7">
        <v>2.0</v>
      </c>
      <c r="H740" s="24">
        <f t="shared" si="1"/>
        <v>6</v>
      </c>
      <c r="I740" s="25">
        <f t="shared" si="2"/>
        <v>0.6369238935</v>
      </c>
      <c r="J740" s="19">
        <v>2.0</v>
      </c>
      <c r="K740" s="19">
        <v>1.0</v>
      </c>
      <c r="L740" s="19">
        <v>1.0</v>
      </c>
      <c r="M740" s="19">
        <v>56.0</v>
      </c>
      <c r="N740" s="19">
        <v>22.0</v>
      </c>
      <c r="O740" s="19">
        <v>14.0</v>
      </c>
      <c r="P740" s="19">
        <v>48.0</v>
      </c>
      <c r="Q740" s="10">
        <f t="shared" si="3"/>
        <v>0.07142857143</v>
      </c>
      <c r="R740" s="10">
        <f t="shared" si="4"/>
        <v>0.04347826087</v>
      </c>
      <c r="S740" s="7">
        <v>33913.0</v>
      </c>
      <c r="T740" s="14">
        <f t="shared" si="5"/>
        <v>10.66446541</v>
      </c>
      <c r="U740" s="14">
        <v>565.88</v>
      </c>
      <c r="V740" s="14">
        <f t="shared" si="6"/>
        <v>10.67698113</v>
      </c>
      <c r="W740" s="14">
        <v>1914.85</v>
      </c>
      <c r="X740" s="14">
        <f t="shared" si="7"/>
        <v>36.12924528</v>
      </c>
      <c r="Y740" s="13">
        <f t="shared" si="8"/>
        <v>0.228110274</v>
      </c>
      <c r="Z740" s="12">
        <f t="shared" si="9"/>
        <v>22.8</v>
      </c>
      <c r="AA740" s="19">
        <v>18.0</v>
      </c>
      <c r="AB740" s="19">
        <v>84.0</v>
      </c>
      <c r="AC740" s="19">
        <v>48.0</v>
      </c>
      <c r="AD740" s="19">
        <v>5.0</v>
      </c>
      <c r="AE740" s="19">
        <v>18.0</v>
      </c>
      <c r="AF740" s="10">
        <f t="shared" si="10"/>
        <v>0.2</v>
      </c>
      <c r="AG740" s="10">
        <f t="shared" si="11"/>
        <v>0.2</v>
      </c>
      <c r="AH740" s="10">
        <f t="shared" si="12"/>
        <v>0.4</v>
      </c>
      <c r="AI740" s="19">
        <v>172.0</v>
      </c>
      <c r="AJ740" s="13">
        <f t="shared" si="13"/>
        <v>0.3121597096</v>
      </c>
      <c r="AK740" s="19">
        <v>184.0</v>
      </c>
      <c r="AL740" s="13">
        <f t="shared" si="14"/>
        <v>0.333938294</v>
      </c>
      <c r="AM740" s="19">
        <v>195.0</v>
      </c>
      <c r="AN740" s="13">
        <f t="shared" si="15"/>
        <v>0.3539019964</v>
      </c>
      <c r="AO740" s="13">
        <f t="shared" si="16"/>
        <v>0.4831460674</v>
      </c>
      <c r="AP740" s="8">
        <v>9.0</v>
      </c>
      <c r="AQ740" s="14">
        <v>0.06</v>
      </c>
      <c r="AR740" s="19">
        <v>16.97</v>
      </c>
      <c r="AS740" s="26">
        <v>14.0</v>
      </c>
      <c r="AT740" s="27">
        <v>-0.019</v>
      </c>
      <c r="AU740" s="8">
        <v>14.0</v>
      </c>
      <c r="AV740" s="27">
        <v>-1.223</v>
      </c>
      <c r="AW740" s="19">
        <v>49.61</v>
      </c>
      <c r="AX740" s="19">
        <v>17.13</v>
      </c>
      <c r="AY740" s="27">
        <v>-0.625</v>
      </c>
      <c r="AZ740" s="27">
        <v>-3.101</v>
      </c>
      <c r="BA740" s="19">
        <v>48.82</v>
      </c>
      <c r="BB740" s="13">
        <f t="shared" si="17"/>
        <v>0.04385964912</v>
      </c>
      <c r="BC740" s="28">
        <f t="shared" si="18"/>
        <v>0.9299610895</v>
      </c>
      <c r="BD740" s="26">
        <f t="shared" si="19"/>
        <v>973.8207386</v>
      </c>
      <c r="BE740" s="13">
        <f t="shared" si="20"/>
        <v>-0.02617926138</v>
      </c>
      <c r="BF740" s="18">
        <f t="shared" si="21"/>
        <v>1.060295469</v>
      </c>
      <c r="BG740" s="18">
        <f t="shared" si="22"/>
        <v>1.908531844</v>
      </c>
      <c r="BH740" s="14">
        <f t="shared" si="23"/>
        <v>24.17473669</v>
      </c>
      <c r="BI740" s="14">
        <f t="shared" si="24"/>
        <v>27.24959355</v>
      </c>
      <c r="BJ740" s="14">
        <f t="shared" si="25"/>
        <v>42.09373012</v>
      </c>
      <c r="BK740" s="14">
        <f t="shared" si="26"/>
        <v>51.42433025</v>
      </c>
      <c r="BL740" s="14">
        <f t="shared" si="27"/>
        <v>-9.330600127</v>
      </c>
      <c r="BM740" s="19">
        <v>10.0</v>
      </c>
      <c r="BN740" s="19">
        <v>18.0</v>
      </c>
      <c r="BO740" s="26">
        <v>218.0</v>
      </c>
      <c r="BP740" s="26">
        <v>239.0</v>
      </c>
      <c r="BQ740" s="19">
        <v>83.0</v>
      </c>
      <c r="BR740" s="19">
        <v>127.0</v>
      </c>
      <c r="BS740" s="19">
        <v>86.0</v>
      </c>
      <c r="BT740" s="19">
        <v>101.0</v>
      </c>
      <c r="BU740" s="19">
        <v>175.0</v>
      </c>
      <c r="BV740" s="19">
        <v>196.0</v>
      </c>
      <c r="BW740" s="13">
        <f t="shared" si="28"/>
        <v>0.4716981132</v>
      </c>
      <c r="BX740" s="14">
        <v>-6.25</v>
      </c>
      <c r="BY740" s="29">
        <f t="shared" si="29"/>
        <v>-7.138105745</v>
      </c>
      <c r="BZ740" s="18">
        <f t="shared" si="30"/>
        <v>2.490730292</v>
      </c>
      <c r="CA740" s="18">
        <f t="shared" si="31"/>
        <v>1.934547799</v>
      </c>
      <c r="CB740" s="14">
        <f t="shared" si="32"/>
        <v>27.76076092</v>
      </c>
      <c r="CC740" s="14">
        <f t="shared" si="33"/>
        <v>27.42221506</v>
      </c>
      <c r="CD740" s="14">
        <f t="shared" si="34"/>
        <v>47.78333065</v>
      </c>
      <c r="CE740" s="14">
        <f t="shared" si="35"/>
        <v>50.03224246</v>
      </c>
      <c r="CF740" s="14">
        <f t="shared" si="36"/>
        <v>-7.08168831</v>
      </c>
      <c r="CG740" s="7">
        <v>2481.2</v>
      </c>
      <c r="CH740" s="7">
        <v>103.0</v>
      </c>
      <c r="CI740" s="7">
        <v>80.0</v>
      </c>
      <c r="CJ740" s="26">
        <v>1045.0</v>
      </c>
      <c r="CK740" s="7">
        <v>1054.0</v>
      </c>
      <c r="CL740" s="7">
        <v>419.0</v>
      </c>
      <c r="CM740" s="7">
        <v>475.0</v>
      </c>
      <c r="CN740" s="7">
        <v>409.0</v>
      </c>
      <c r="CO740" s="7">
        <v>460.0</v>
      </c>
      <c r="CP740" s="19">
        <v>3.0</v>
      </c>
      <c r="CQ740" s="19">
        <v>10.0</v>
      </c>
      <c r="CR740" s="26">
        <f t="shared" si="37"/>
        <v>7</v>
      </c>
      <c r="CS740" s="18">
        <f t="shared" si="38"/>
        <v>0.3184619467</v>
      </c>
      <c r="CT740" s="18">
        <f t="shared" si="39"/>
        <v>1.061539822</v>
      </c>
      <c r="CU740" s="18">
        <f t="shared" si="40"/>
        <v>0.7430778757</v>
      </c>
      <c r="CV740" s="30">
        <v>16.18</v>
      </c>
      <c r="CW740" s="30">
        <v>18.59</v>
      </c>
      <c r="CX740" s="30">
        <v>23.99</v>
      </c>
      <c r="CY740" s="30">
        <v>20.31</v>
      </c>
      <c r="CZ740" s="30">
        <v>19.52</v>
      </c>
      <c r="DA740" s="30">
        <v>17.67</v>
      </c>
      <c r="DB740" s="7">
        <v>15.0</v>
      </c>
      <c r="DC740" s="7">
        <v>15.0</v>
      </c>
      <c r="DD740" s="13">
        <f t="shared" si="41"/>
        <v>0.5</v>
      </c>
      <c r="DE740" s="7">
        <v>-0.12</v>
      </c>
      <c r="DF740" s="7">
        <v>-1.1</v>
      </c>
      <c r="DG740" s="7">
        <v>20.0</v>
      </c>
      <c r="DH740" s="7">
        <v>6.0</v>
      </c>
      <c r="DI740" s="7">
        <v>3.0</v>
      </c>
      <c r="DJ740" s="8" t="s">
        <v>5144</v>
      </c>
      <c r="DK740" s="7" t="s">
        <v>5145</v>
      </c>
    </row>
    <row r="741" ht="12.75" customHeight="1">
      <c r="A741" s="7" t="s">
        <v>2566</v>
      </c>
      <c r="B741" s="7" t="s">
        <v>3110</v>
      </c>
      <c r="C741" s="8" t="s">
        <v>136</v>
      </c>
      <c r="D741" s="9" t="s">
        <v>150</v>
      </c>
      <c r="E741" s="7">
        <v>81.0</v>
      </c>
      <c r="F741" s="7">
        <v>10.0</v>
      </c>
      <c r="G741" s="7">
        <v>10.0</v>
      </c>
      <c r="H741" s="24">
        <f t="shared" si="1"/>
        <v>20</v>
      </c>
      <c r="I741" s="25">
        <f t="shared" si="2"/>
        <v>1.231632426</v>
      </c>
      <c r="J741" s="19">
        <v>9.0</v>
      </c>
      <c r="K741" s="19">
        <v>5.0</v>
      </c>
      <c r="L741" s="19">
        <v>5.0</v>
      </c>
      <c r="M741" s="19">
        <v>95.0</v>
      </c>
      <c r="N741" s="19">
        <v>33.0</v>
      </c>
      <c r="O741" s="19">
        <v>33.0</v>
      </c>
      <c r="P741" s="19">
        <v>102.0</v>
      </c>
      <c r="Q741" s="10">
        <f t="shared" si="3"/>
        <v>0.1052631579</v>
      </c>
      <c r="R741" s="10">
        <f t="shared" si="4"/>
        <v>0.06211180124</v>
      </c>
      <c r="S741" s="7">
        <v>58459.0</v>
      </c>
      <c r="T741" s="14">
        <f t="shared" si="5"/>
        <v>12.02860082</v>
      </c>
      <c r="U741" s="14">
        <v>927.92</v>
      </c>
      <c r="V741" s="14">
        <f t="shared" si="6"/>
        <v>11.45580247</v>
      </c>
      <c r="W741" s="14">
        <v>2881.87</v>
      </c>
      <c r="X741" s="14">
        <f t="shared" si="7"/>
        <v>35.57864198</v>
      </c>
      <c r="Y741" s="13">
        <f t="shared" si="8"/>
        <v>0.2435619811</v>
      </c>
      <c r="Z741" s="12">
        <f t="shared" si="9"/>
        <v>75.34482759</v>
      </c>
      <c r="AA741" s="19">
        <v>21.0</v>
      </c>
      <c r="AB741" s="19">
        <v>66.0</v>
      </c>
      <c r="AC741" s="19">
        <v>86.0</v>
      </c>
      <c r="AD741" s="19">
        <v>18.0</v>
      </c>
      <c r="AE741" s="19">
        <v>17.0</v>
      </c>
      <c r="AF741" s="10">
        <f t="shared" si="10"/>
        <v>0.3103448276</v>
      </c>
      <c r="AG741" s="10">
        <f t="shared" si="11"/>
        <v>0.3448275862</v>
      </c>
      <c r="AH741" s="10">
        <f t="shared" si="12"/>
        <v>0.6551724138</v>
      </c>
      <c r="AI741" s="19">
        <v>267.0</v>
      </c>
      <c r="AJ741" s="13">
        <f t="shared" si="13"/>
        <v>0.3119158879</v>
      </c>
      <c r="AK741" s="19">
        <v>281.0</v>
      </c>
      <c r="AL741" s="13">
        <f t="shared" si="14"/>
        <v>0.328271028</v>
      </c>
      <c r="AM741" s="19">
        <v>308.0</v>
      </c>
      <c r="AN741" s="13">
        <f t="shared" si="15"/>
        <v>0.3598130841</v>
      </c>
      <c r="AO741" s="13">
        <f t="shared" si="16"/>
        <v>0.4872262774</v>
      </c>
      <c r="AP741" s="8">
        <v>6.0</v>
      </c>
      <c r="AQ741" s="14">
        <v>-6.51</v>
      </c>
      <c r="AR741" s="19">
        <v>17.11</v>
      </c>
      <c r="AS741" s="26">
        <v>11.0</v>
      </c>
      <c r="AT741" s="27">
        <v>0.23700000000000002</v>
      </c>
      <c r="AU741" s="8">
        <v>10.0</v>
      </c>
      <c r="AV741" s="27">
        <v>-0.527</v>
      </c>
      <c r="AW741" s="19">
        <v>49.73</v>
      </c>
      <c r="AX741" s="19">
        <v>17.45</v>
      </c>
      <c r="AY741" s="27">
        <v>1.681</v>
      </c>
      <c r="AZ741" s="27">
        <v>4.554</v>
      </c>
      <c r="BA741" s="19">
        <v>52.36</v>
      </c>
      <c r="BB741" s="13">
        <f t="shared" si="17"/>
        <v>0.06636155606</v>
      </c>
      <c r="BC741" s="28">
        <f t="shared" si="18"/>
        <v>0.9193205945</v>
      </c>
      <c r="BD741" s="26">
        <f t="shared" si="19"/>
        <v>985.6821505</v>
      </c>
      <c r="BE741" s="13">
        <f t="shared" si="20"/>
        <v>-0.01431784946</v>
      </c>
      <c r="BF741" s="18">
        <f t="shared" si="21"/>
        <v>1.875161652</v>
      </c>
      <c r="BG741" s="18">
        <f t="shared" si="22"/>
        <v>2.457108371</v>
      </c>
      <c r="BH741" s="14">
        <f t="shared" si="23"/>
        <v>28.25674627</v>
      </c>
      <c r="BI741" s="14">
        <f t="shared" si="24"/>
        <v>30.45521166</v>
      </c>
      <c r="BJ741" s="14">
        <f t="shared" si="25"/>
        <v>52.37520476</v>
      </c>
      <c r="BK741" s="14">
        <f t="shared" si="26"/>
        <v>49.46547116</v>
      </c>
      <c r="BL741" s="14">
        <f t="shared" si="27"/>
        <v>2.909733598</v>
      </c>
      <c r="BM741" s="19">
        <v>29.0</v>
      </c>
      <c r="BN741" s="19">
        <v>38.0</v>
      </c>
      <c r="BO741" s="26">
        <v>408.0</v>
      </c>
      <c r="BP741" s="26">
        <v>433.0</v>
      </c>
      <c r="BQ741" s="19">
        <v>176.0</v>
      </c>
      <c r="BR741" s="19">
        <v>142.0</v>
      </c>
      <c r="BS741" s="19">
        <v>197.0</v>
      </c>
      <c r="BT741" s="19">
        <v>152.0</v>
      </c>
      <c r="BU741" s="19">
        <v>420.0</v>
      </c>
      <c r="BV741" s="19">
        <v>384.0</v>
      </c>
      <c r="BW741" s="13">
        <f t="shared" si="28"/>
        <v>0.5223880597</v>
      </c>
      <c r="BX741" s="14">
        <v>1.42</v>
      </c>
      <c r="BY741" s="29">
        <f t="shared" si="29"/>
        <v>-1.954697059</v>
      </c>
      <c r="BZ741" s="18">
        <f t="shared" si="30"/>
        <v>2.012622568</v>
      </c>
      <c r="CA741" s="18">
        <f t="shared" si="31"/>
        <v>2.154135092</v>
      </c>
      <c r="CB741" s="14">
        <f t="shared" si="32"/>
        <v>28.75848966</v>
      </c>
      <c r="CC741" s="14">
        <f t="shared" si="33"/>
        <v>29.16730362</v>
      </c>
      <c r="CD741" s="14">
        <f t="shared" si="34"/>
        <v>52.81561879</v>
      </c>
      <c r="CE741" s="14">
        <f t="shared" si="35"/>
        <v>49.4193182</v>
      </c>
      <c r="CF741" s="14">
        <f t="shared" si="36"/>
        <v>-0.4865669851</v>
      </c>
      <c r="CG741" s="7">
        <v>3815.916667</v>
      </c>
      <c r="CH741" s="7">
        <v>128.0</v>
      </c>
      <c r="CI741" s="7">
        <v>137.0</v>
      </c>
      <c r="CJ741" s="26">
        <v>1701.0</v>
      </c>
      <c r="CK741" s="7">
        <v>1718.0</v>
      </c>
      <c r="CL741" s="7">
        <v>708.0</v>
      </c>
      <c r="CM741" s="7">
        <v>660.0</v>
      </c>
      <c r="CN741" s="7">
        <v>822.0</v>
      </c>
      <c r="CO741" s="7">
        <v>628.0</v>
      </c>
      <c r="CP741" s="19">
        <v>6.0</v>
      </c>
      <c r="CQ741" s="19">
        <v>4.0</v>
      </c>
      <c r="CR741" s="26">
        <f t="shared" si="37"/>
        <v>-2</v>
      </c>
      <c r="CS741" s="18">
        <f t="shared" si="38"/>
        <v>0.3694897278</v>
      </c>
      <c r="CT741" s="18">
        <f t="shared" si="39"/>
        <v>0.2463264852</v>
      </c>
      <c r="CU741" s="18">
        <f t="shared" si="40"/>
        <v>-0.1231632426</v>
      </c>
      <c r="CV741" s="30">
        <v>35.18</v>
      </c>
      <c r="CW741" s="30">
        <v>34.69</v>
      </c>
      <c r="CX741" s="30">
        <v>33.62</v>
      </c>
      <c r="CY741" s="30">
        <v>33.71</v>
      </c>
      <c r="CZ741" s="30">
        <v>37.35</v>
      </c>
      <c r="DA741" s="30">
        <v>32.96</v>
      </c>
      <c r="DB741" s="7">
        <v>289.0</v>
      </c>
      <c r="DC741" s="7">
        <v>337.0</v>
      </c>
      <c r="DD741" s="13">
        <f t="shared" si="41"/>
        <v>0.4616613419</v>
      </c>
      <c r="DE741" s="7">
        <v>1.96</v>
      </c>
      <c r="DF741" s="7">
        <v>-11.46</v>
      </c>
      <c r="DG741" s="7">
        <v>188.0</v>
      </c>
      <c r="DH741" s="7">
        <v>235.0</v>
      </c>
      <c r="DI741" s="7">
        <v>182.0</v>
      </c>
      <c r="DJ741" s="8" t="s">
        <v>5146</v>
      </c>
      <c r="DK741" s="7" t="s">
        <v>5147</v>
      </c>
    </row>
    <row r="742" ht="12.75" customHeight="1">
      <c r="A742" s="7" t="s">
        <v>3113</v>
      </c>
      <c r="B742" s="7" t="s">
        <v>3114</v>
      </c>
      <c r="C742" s="8" t="s">
        <v>231</v>
      </c>
      <c r="D742" s="9" t="s">
        <v>159</v>
      </c>
      <c r="E742" s="7">
        <v>44.0</v>
      </c>
      <c r="F742" s="7">
        <v>7.0</v>
      </c>
      <c r="G742" s="7">
        <v>3.0</v>
      </c>
      <c r="H742" s="24">
        <f t="shared" si="1"/>
        <v>10</v>
      </c>
      <c r="I742" s="25">
        <f t="shared" si="2"/>
        <v>1.517706577</v>
      </c>
      <c r="J742" s="19">
        <v>7.0</v>
      </c>
      <c r="K742" s="19">
        <v>2.0</v>
      </c>
      <c r="L742" s="19">
        <v>1.0</v>
      </c>
      <c r="M742" s="19">
        <v>42.0</v>
      </c>
      <c r="N742" s="19">
        <v>13.0</v>
      </c>
      <c r="O742" s="19">
        <v>20.0</v>
      </c>
      <c r="P742" s="19">
        <v>54.0</v>
      </c>
      <c r="Q742" s="10">
        <f t="shared" si="3"/>
        <v>0.1666666667</v>
      </c>
      <c r="R742" s="10">
        <f t="shared" si="4"/>
        <v>0.09333333333</v>
      </c>
      <c r="S742" s="7">
        <v>23720.0</v>
      </c>
      <c r="T742" s="14">
        <f t="shared" si="5"/>
        <v>8.984848485</v>
      </c>
      <c r="U742" s="14">
        <v>386.59</v>
      </c>
      <c r="V742" s="14">
        <f t="shared" si="6"/>
        <v>8.786136364</v>
      </c>
      <c r="W742" s="14">
        <v>1732.57</v>
      </c>
      <c r="X742" s="14">
        <f t="shared" si="7"/>
        <v>39.37659091</v>
      </c>
      <c r="Y742" s="13">
        <f t="shared" si="8"/>
        <v>0.1824260556</v>
      </c>
      <c r="Z742" s="12">
        <f t="shared" si="9"/>
        <v>33.38461538</v>
      </c>
      <c r="AA742" s="19">
        <v>5.0</v>
      </c>
      <c r="AB742" s="19">
        <v>15.0</v>
      </c>
      <c r="AC742" s="19">
        <v>52.0</v>
      </c>
      <c r="AD742" s="19">
        <v>7.0</v>
      </c>
      <c r="AE742" s="19">
        <v>7.0</v>
      </c>
      <c r="AF742" s="10">
        <f t="shared" si="10"/>
        <v>0.5384615385</v>
      </c>
      <c r="AG742" s="10">
        <f t="shared" si="11"/>
        <v>0.2307692308</v>
      </c>
      <c r="AH742" s="10">
        <f t="shared" si="12"/>
        <v>0.7692307692</v>
      </c>
      <c r="AI742" s="19">
        <v>121.0</v>
      </c>
      <c r="AJ742" s="13">
        <f t="shared" si="13"/>
        <v>0.3805031447</v>
      </c>
      <c r="AK742" s="19">
        <v>74.0</v>
      </c>
      <c r="AL742" s="13">
        <f t="shared" si="14"/>
        <v>0.2327044025</v>
      </c>
      <c r="AM742" s="19">
        <v>123.0</v>
      </c>
      <c r="AN742" s="13">
        <f t="shared" si="15"/>
        <v>0.3867924528</v>
      </c>
      <c r="AO742" s="13">
        <f t="shared" si="16"/>
        <v>0.6205128205</v>
      </c>
      <c r="AP742" s="8">
        <v>13.0</v>
      </c>
      <c r="AQ742" s="14">
        <v>10.59</v>
      </c>
      <c r="AR742" s="19">
        <v>16.74</v>
      </c>
      <c r="AS742" s="26">
        <v>14.0</v>
      </c>
      <c r="AT742" s="27">
        <v>-0.373</v>
      </c>
      <c r="AU742" s="8">
        <v>15.0</v>
      </c>
      <c r="AV742" s="27">
        <v>-0.6970000000000001</v>
      </c>
      <c r="AW742" s="19">
        <v>49.83</v>
      </c>
      <c r="AX742" s="19">
        <v>16.52</v>
      </c>
      <c r="AY742" s="27">
        <v>-0.585</v>
      </c>
      <c r="AZ742" s="27">
        <v>4.91</v>
      </c>
      <c r="BA742" s="19">
        <v>51.67</v>
      </c>
      <c r="BB742" s="13">
        <f t="shared" si="17"/>
        <v>0.0599078341</v>
      </c>
      <c r="BC742" s="28">
        <f t="shared" si="18"/>
        <v>0.9268292683</v>
      </c>
      <c r="BD742" s="26">
        <f t="shared" si="19"/>
        <v>986.7371024</v>
      </c>
      <c r="BE742" s="13">
        <f t="shared" si="20"/>
        <v>-0.01326289761</v>
      </c>
      <c r="BF742" s="18">
        <f t="shared" si="21"/>
        <v>2.017641429</v>
      </c>
      <c r="BG742" s="18">
        <f t="shared" si="22"/>
        <v>1.862438242</v>
      </c>
      <c r="BH742" s="14">
        <f t="shared" si="23"/>
        <v>33.67909154</v>
      </c>
      <c r="BI742" s="14">
        <f t="shared" si="24"/>
        <v>25.45332264</v>
      </c>
      <c r="BJ742" s="14">
        <f t="shared" si="25"/>
        <v>59.59802375</v>
      </c>
      <c r="BK742" s="14">
        <f t="shared" si="26"/>
        <v>43.76729869</v>
      </c>
      <c r="BL742" s="14">
        <f t="shared" si="27"/>
        <v>15.83072506</v>
      </c>
      <c r="BM742" s="19">
        <v>13.0</v>
      </c>
      <c r="BN742" s="19">
        <v>12.0</v>
      </c>
      <c r="BO742" s="26">
        <v>204.0</v>
      </c>
      <c r="BP742" s="26">
        <v>152.0</v>
      </c>
      <c r="BQ742" s="19">
        <v>78.0</v>
      </c>
      <c r="BR742" s="19">
        <v>60.0</v>
      </c>
      <c r="BS742" s="19">
        <v>89.0</v>
      </c>
      <c r="BT742" s="19">
        <v>58.0</v>
      </c>
      <c r="BU742" s="19">
        <v>203.0</v>
      </c>
      <c r="BV742" s="19">
        <v>139.0</v>
      </c>
      <c r="BW742" s="13">
        <f t="shared" si="28"/>
        <v>0.5935672515</v>
      </c>
      <c r="BX742" s="14">
        <v>2.76</v>
      </c>
      <c r="BY742" s="29">
        <f t="shared" si="29"/>
        <v>7.241417365</v>
      </c>
      <c r="BZ742" s="18">
        <f t="shared" si="30"/>
        <v>2.746103395</v>
      </c>
      <c r="CA742" s="18">
        <f t="shared" si="31"/>
        <v>1.925103411</v>
      </c>
      <c r="CB742" s="14">
        <f t="shared" si="32"/>
        <v>34.28382692</v>
      </c>
      <c r="CC742" s="14">
        <f t="shared" si="33"/>
        <v>27.31948223</v>
      </c>
      <c r="CD742" s="14">
        <f t="shared" si="34"/>
        <v>60.64075745</v>
      </c>
      <c r="CE742" s="14">
        <f t="shared" si="35"/>
        <v>49.62803352</v>
      </c>
      <c r="CF742" s="14">
        <f t="shared" si="36"/>
        <v>4.818001132</v>
      </c>
      <c r="CG742" s="7">
        <v>2119.366667</v>
      </c>
      <c r="CH742" s="7">
        <v>97.0</v>
      </c>
      <c r="CI742" s="7">
        <v>68.0</v>
      </c>
      <c r="CJ742" s="26">
        <v>1114.0</v>
      </c>
      <c r="CK742" s="7">
        <v>897.0</v>
      </c>
      <c r="CL742" s="7">
        <v>399.0</v>
      </c>
      <c r="CM742" s="7">
        <v>349.0</v>
      </c>
      <c r="CN742" s="7">
        <v>532.0</v>
      </c>
      <c r="CO742" s="7">
        <v>439.0</v>
      </c>
      <c r="CP742" s="19">
        <v>3.0</v>
      </c>
      <c r="CQ742" s="19">
        <v>7.0</v>
      </c>
      <c r="CR742" s="26">
        <f t="shared" si="37"/>
        <v>4</v>
      </c>
      <c r="CS742" s="18">
        <f t="shared" si="38"/>
        <v>0.455311973</v>
      </c>
      <c r="CT742" s="18">
        <f t="shared" si="39"/>
        <v>1.062394604</v>
      </c>
      <c r="CU742" s="18">
        <f t="shared" si="40"/>
        <v>0.6070826307</v>
      </c>
      <c r="CV742" s="30">
        <v>17.48</v>
      </c>
      <c r="CW742" s="30">
        <v>11.32</v>
      </c>
      <c r="CX742" s="30">
        <v>14.73</v>
      </c>
      <c r="CY742" s="30">
        <v>9.5</v>
      </c>
      <c r="CZ742" s="30">
        <v>18.44</v>
      </c>
      <c r="DA742" s="30">
        <v>15.09</v>
      </c>
      <c r="DB742" s="7">
        <v>1.0</v>
      </c>
      <c r="DC742" s="7">
        <v>5.0</v>
      </c>
      <c r="DD742" s="13">
        <f t="shared" si="41"/>
        <v>0.1666666667</v>
      </c>
      <c r="DE742" s="7">
        <v>-0.02</v>
      </c>
      <c r="DF742" s="7">
        <v>2.27</v>
      </c>
      <c r="DG742" s="7">
        <v>4.0</v>
      </c>
      <c r="DH742" s="7">
        <v>1.0</v>
      </c>
      <c r="DI742" s="7">
        <v>1.0</v>
      </c>
      <c r="DJ742" s="8" t="s">
        <v>5148</v>
      </c>
      <c r="DK742" s="7" t="s">
        <v>5149</v>
      </c>
    </row>
    <row r="743" ht="12.75" customHeight="1">
      <c r="A743" s="7" t="s">
        <v>3116</v>
      </c>
      <c r="B743" s="7" t="s">
        <v>3117</v>
      </c>
      <c r="C743" s="8" t="s">
        <v>158</v>
      </c>
      <c r="D743" s="9" t="s">
        <v>260</v>
      </c>
      <c r="E743" s="7">
        <v>8.0</v>
      </c>
      <c r="F743" s="7">
        <v>1.0</v>
      </c>
      <c r="G743" s="7">
        <v>0.0</v>
      </c>
      <c r="H743" s="24">
        <f t="shared" si="1"/>
        <v>1</v>
      </c>
      <c r="I743" s="25">
        <f t="shared" si="2"/>
        <v>0.5738880918</v>
      </c>
      <c r="J743" s="19">
        <v>1.0</v>
      </c>
      <c r="K743" s="19">
        <v>0.0</v>
      </c>
      <c r="L743" s="19">
        <v>0.0</v>
      </c>
      <c r="M743" s="19">
        <v>10.0</v>
      </c>
      <c r="N743" s="19">
        <v>7.0</v>
      </c>
      <c r="O743" s="19">
        <v>3.0</v>
      </c>
      <c r="P743" s="19">
        <v>15.0</v>
      </c>
      <c r="Q743" s="10">
        <f t="shared" si="3"/>
        <v>0.1</v>
      </c>
      <c r="R743" s="10">
        <f t="shared" si="4"/>
        <v>0.05</v>
      </c>
      <c r="S743" s="7">
        <v>6273.0</v>
      </c>
      <c r="T743" s="14">
        <f t="shared" si="5"/>
        <v>13.06875</v>
      </c>
      <c r="U743" s="14">
        <v>104.35</v>
      </c>
      <c r="V743" s="14">
        <f t="shared" si="6"/>
        <v>13.04375</v>
      </c>
      <c r="W743" s="14">
        <v>270.97</v>
      </c>
      <c r="X743" s="14">
        <f t="shared" si="7"/>
        <v>33.87125</v>
      </c>
      <c r="Y743" s="13">
        <f t="shared" si="8"/>
        <v>0.2780294149</v>
      </c>
      <c r="Z743" s="12">
        <f t="shared" si="9"/>
        <v>0</v>
      </c>
      <c r="AA743" s="19">
        <v>3.0</v>
      </c>
      <c r="AB743" s="19">
        <v>8.0</v>
      </c>
      <c r="AC743" s="19">
        <v>17.0</v>
      </c>
      <c r="AD743" s="19">
        <v>2.0</v>
      </c>
      <c r="AE743" s="19">
        <v>1.0</v>
      </c>
      <c r="AF743" s="10">
        <f t="shared" si="10"/>
        <v>1</v>
      </c>
      <c r="AG743" s="10">
        <f t="shared" si="11"/>
        <v>0</v>
      </c>
      <c r="AH743" s="10">
        <f t="shared" si="12"/>
        <v>1</v>
      </c>
      <c r="AI743" s="19">
        <v>24.0</v>
      </c>
      <c r="AJ743" s="13">
        <f t="shared" si="13"/>
        <v>0.2376237624</v>
      </c>
      <c r="AK743" s="19">
        <v>40.0</v>
      </c>
      <c r="AL743" s="13">
        <f t="shared" si="14"/>
        <v>0.396039604</v>
      </c>
      <c r="AM743" s="19">
        <v>37.0</v>
      </c>
      <c r="AN743" s="13">
        <f t="shared" si="15"/>
        <v>0.3663366337</v>
      </c>
      <c r="AO743" s="13">
        <f t="shared" si="16"/>
        <v>0.375</v>
      </c>
      <c r="AP743" s="8">
        <v>2.0</v>
      </c>
      <c r="AQ743" s="14">
        <v>-13.25</v>
      </c>
      <c r="AR743" s="19">
        <v>17.23</v>
      </c>
      <c r="AS743" s="26">
        <v>8.0</v>
      </c>
      <c r="AT743" s="27">
        <v>0.158</v>
      </c>
      <c r="AU743" s="8">
        <v>7.0</v>
      </c>
      <c r="AV743" s="27">
        <v>2.968</v>
      </c>
      <c r="AW743" s="19">
        <v>50.95</v>
      </c>
      <c r="AX743" s="19">
        <v>17.61</v>
      </c>
      <c r="AY743" s="27">
        <v>2.326</v>
      </c>
      <c r="AZ743" s="27">
        <v>-2.043</v>
      </c>
      <c r="BA743" s="19">
        <v>49.24</v>
      </c>
      <c r="BB743" s="13">
        <f t="shared" si="17"/>
        <v>0.02222222222</v>
      </c>
      <c r="BC743" s="28">
        <f t="shared" si="18"/>
        <v>0.8717948718</v>
      </c>
      <c r="BD743" s="26">
        <f t="shared" si="19"/>
        <v>894.017094</v>
      </c>
      <c r="BE743" s="13">
        <f t="shared" si="20"/>
        <v>-0.105982906</v>
      </c>
      <c r="BF743" s="18">
        <f t="shared" si="21"/>
        <v>0.5749880211</v>
      </c>
      <c r="BG743" s="18">
        <f t="shared" si="22"/>
        <v>2.874940105</v>
      </c>
      <c r="BH743" s="14">
        <f t="shared" si="23"/>
        <v>25.87446095</v>
      </c>
      <c r="BI743" s="14">
        <f t="shared" si="24"/>
        <v>22.42453282</v>
      </c>
      <c r="BJ743" s="14">
        <f t="shared" si="25"/>
        <v>48.87398179</v>
      </c>
      <c r="BK743" s="14">
        <f t="shared" si="26"/>
        <v>50.59894586</v>
      </c>
      <c r="BL743" s="14">
        <f t="shared" si="27"/>
        <v>-1.724964063</v>
      </c>
      <c r="BM743" s="19">
        <v>1.0</v>
      </c>
      <c r="BN743" s="19">
        <v>5.0</v>
      </c>
      <c r="BO743" s="26">
        <v>44.0</v>
      </c>
      <c r="BP743" s="26">
        <v>34.0</v>
      </c>
      <c r="BQ743" s="19">
        <v>23.0</v>
      </c>
      <c r="BR743" s="19">
        <v>31.0</v>
      </c>
      <c r="BS743" s="19">
        <v>17.0</v>
      </c>
      <c r="BT743" s="19">
        <v>18.0</v>
      </c>
      <c r="BU743" s="19">
        <v>45.0</v>
      </c>
      <c r="BV743" s="19">
        <v>47.0</v>
      </c>
      <c r="BW743" s="13">
        <f t="shared" si="28"/>
        <v>0.4891304348</v>
      </c>
      <c r="BX743" s="14">
        <v>1.78</v>
      </c>
      <c r="BY743" s="29">
        <f t="shared" si="29"/>
        <v>6.196035937</v>
      </c>
      <c r="BZ743" s="18">
        <f t="shared" si="30"/>
        <v>2.654622548</v>
      </c>
      <c r="CA743" s="18">
        <f t="shared" si="31"/>
        <v>2.820536458</v>
      </c>
      <c r="CB743" s="14">
        <f t="shared" si="32"/>
        <v>27.70762285</v>
      </c>
      <c r="CC743" s="14">
        <f t="shared" si="33"/>
        <v>26.54622548</v>
      </c>
      <c r="CD743" s="14">
        <f t="shared" si="34"/>
        <v>51.9310536</v>
      </c>
      <c r="CE743" s="14">
        <f t="shared" si="35"/>
        <v>54.58567615</v>
      </c>
      <c r="CF743" s="14">
        <f t="shared" si="36"/>
        <v>0.9296584851</v>
      </c>
      <c r="CG743" s="7">
        <v>361.633333</v>
      </c>
      <c r="CH743" s="7">
        <v>16.0</v>
      </c>
      <c r="CI743" s="7">
        <v>17.0</v>
      </c>
      <c r="CJ743" s="26">
        <v>151.0</v>
      </c>
      <c r="CK743" s="7">
        <v>143.0</v>
      </c>
      <c r="CL743" s="7">
        <v>66.0</v>
      </c>
      <c r="CM743" s="7">
        <v>90.0</v>
      </c>
      <c r="CN743" s="7">
        <v>80.0</v>
      </c>
      <c r="CO743" s="7">
        <v>79.0</v>
      </c>
      <c r="CP743" s="19">
        <v>1.0</v>
      </c>
      <c r="CQ743" s="19">
        <v>1.0</v>
      </c>
      <c r="CR743" s="26">
        <f t="shared" si="37"/>
        <v>0</v>
      </c>
      <c r="CS743" s="18">
        <f t="shared" si="38"/>
        <v>0.5738880918</v>
      </c>
      <c r="CT743" s="18">
        <f t="shared" si="39"/>
        <v>0.5738880918</v>
      </c>
      <c r="CU743" s="18">
        <f t="shared" si="40"/>
        <v>0</v>
      </c>
      <c r="CV743" s="30">
        <v>3.64</v>
      </c>
      <c r="CW743" s="30">
        <v>3.96</v>
      </c>
      <c r="CX743" s="30">
        <v>9.05</v>
      </c>
      <c r="CY743" s="30">
        <v>4.52</v>
      </c>
      <c r="CZ743" s="30">
        <v>5.13</v>
      </c>
      <c r="DA743" s="30">
        <v>3.66</v>
      </c>
      <c r="DB743" s="7">
        <v>0.0</v>
      </c>
      <c r="DC743" s="7">
        <v>1.0</v>
      </c>
      <c r="DD743" s="13">
        <f t="shared" si="41"/>
        <v>0</v>
      </c>
      <c r="DE743" s="7">
        <v>-0.01</v>
      </c>
      <c r="DF743" s="7">
        <v>-1.24</v>
      </c>
      <c r="DG743" s="7">
        <v>1.0</v>
      </c>
      <c r="DH743" s="7">
        <v>0.0</v>
      </c>
      <c r="DI743" s="7">
        <v>0.0</v>
      </c>
      <c r="DJ743" s="8" t="s">
        <v>5150</v>
      </c>
      <c r="DK743" s="7" t="s">
        <v>5151</v>
      </c>
    </row>
    <row r="744" ht="12.75" customHeight="1">
      <c r="A744" s="7" t="s">
        <v>3121</v>
      </c>
      <c r="B744" s="7" t="s">
        <v>3122</v>
      </c>
      <c r="C744" s="8" t="s">
        <v>399</v>
      </c>
      <c r="D744" s="9" t="s">
        <v>150</v>
      </c>
      <c r="E744" s="7">
        <v>3.0</v>
      </c>
      <c r="F744" s="7">
        <v>0.0</v>
      </c>
      <c r="G744" s="7">
        <v>0.0</v>
      </c>
      <c r="H744" s="24">
        <f t="shared" si="1"/>
        <v>0</v>
      </c>
      <c r="I744" s="25">
        <f t="shared" si="2"/>
        <v>0</v>
      </c>
      <c r="J744" s="19">
        <v>0.0</v>
      </c>
      <c r="K744" s="19">
        <v>0.0</v>
      </c>
      <c r="L744" s="19">
        <v>0.0</v>
      </c>
      <c r="M744" s="19">
        <v>1.0</v>
      </c>
      <c r="N744" s="19">
        <v>0.0</v>
      </c>
      <c r="O744" s="19">
        <v>1.0</v>
      </c>
      <c r="P744" s="19">
        <v>2.0</v>
      </c>
      <c r="Q744" s="10">
        <f t="shared" si="3"/>
        <v>0</v>
      </c>
      <c r="R744" s="10">
        <f t="shared" si="4"/>
        <v>0</v>
      </c>
      <c r="S744" s="7">
        <v>2176.0</v>
      </c>
      <c r="T744" s="14">
        <f t="shared" si="5"/>
        <v>12.08888889</v>
      </c>
      <c r="U744" s="14">
        <v>35.62</v>
      </c>
      <c r="V744" s="14">
        <f t="shared" si="6"/>
        <v>11.87333333</v>
      </c>
      <c r="W744" s="14">
        <v>114.92</v>
      </c>
      <c r="X744" s="14">
        <f t="shared" si="7"/>
        <v>38.30666667</v>
      </c>
      <c r="Y744" s="13">
        <f t="shared" si="8"/>
        <v>0.2366148532</v>
      </c>
      <c r="Z744" s="12">
        <f t="shared" si="9"/>
        <v>0</v>
      </c>
      <c r="AA744" s="19">
        <v>0.0</v>
      </c>
      <c r="AB744" s="19">
        <v>2.0</v>
      </c>
      <c r="AC744" s="19">
        <v>4.0</v>
      </c>
      <c r="AD744" s="19">
        <v>1.0</v>
      </c>
      <c r="AE744" s="19">
        <v>0.0</v>
      </c>
      <c r="AF744" s="10">
        <f t="shared" si="10"/>
        <v>0</v>
      </c>
      <c r="AG744" s="10">
        <f t="shared" si="11"/>
        <v>0</v>
      </c>
      <c r="AH744" s="10">
        <f t="shared" si="12"/>
        <v>0</v>
      </c>
      <c r="AI744" s="19">
        <v>9.0</v>
      </c>
      <c r="AJ744" s="13">
        <f t="shared" si="13"/>
        <v>0.2647058824</v>
      </c>
      <c r="AK744" s="19">
        <v>11.0</v>
      </c>
      <c r="AL744" s="13">
        <f t="shared" si="14"/>
        <v>0.3235294118</v>
      </c>
      <c r="AM744" s="19">
        <v>14.0</v>
      </c>
      <c r="AN744" s="13">
        <f t="shared" si="15"/>
        <v>0.4117647059</v>
      </c>
      <c r="AO744" s="13">
        <f t="shared" si="16"/>
        <v>0.45</v>
      </c>
      <c r="AP744" s="8">
        <v>3.0</v>
      </c>
      <c r="AQ744" s="14">
        <v>-1.43</v>
      </c>
      <c r="AR744" s="19">
        <v>16.99</v>
      </c>
      <c r="AS744" s="26">
        <v>13.0</v>
      </c>
      <c r="AT744" s="27">
        <v>-0.364</v>
      </c>
      <c r="AU744" s="8">
        <v>15.0</v>
      </c>
      <c r="AV744" s="27">
        <v>1.104</v>
      </c>
      <c r="AW744" s="19">
        <v>52.01</v>
      </c>
      <c r="AX744" s="19">
        <v>17.33</v>
      </c>
      <c r="AY744" s="27">
        <v>1.301</v>
      </c>
      <c r="AZ744" s="27">
        <v>6.26</v>
      </c>
      <c r="BA744" s="19">
        <v>53.05</v>
      </c>
      <c r="BB744" s="13">
        <f t="shared" si="17"/>
        <v>0.2</v>
      </c>
      <c r="BC744" s="28">
        <f t="shared" si="18"/>
        <v>0.9523809524</v>
      </c>
      <c r="BD744" s="26">
        <f t="shared" si="19"/>
        <v>1152.380952</v>
      </c>
      <c r="BE744" s="13">
        <f t="shared" si="20"/>
        <v>0.1523809524</v>
      </c>
      <c r="BF744" s="18">
        <f t="shared" si="21"/>
        <v>3.36889388</v>
      </c>
      <c r="BG744" s="18">
        <f t="shared" si="22"/>
        <v>1.68444694</v>
      </c>
      <c r="BH744" s="14">
        <f t="shared" si="23"/>
        <v>16.8444694</v>
      </c>
      <c r="BI744" s="14">
        <f t="shared" si="24"/>
        <v>35.37338574</v>
      </c>
      <c r="BJ744" s="14">
        <f t="shared" si="25"/>
        <v>33.6889388</v>
      </c>
      <c r="BK744" s="14">
        <f t="shared" si="26"/>
        <v>67.3778776</v>
      </c>
      <c r="BL744" s="14">
        <f t="shared" si="27"/>
        <v>-33.6889388</v>
      </c>
      <c r="BM744" s="19">
        <v>2.0</v>
      </c>
      <c r="BN744" s="19">
        <v>1.0</v>
      </c>
      <c r="BO744" s="26">
        <v>8.0</v>
      </c>
      <c r="BP744" s="26">
        <v>20.0</v>
      </c>
      <c r="BQ744" s="19">
        <v>6.0</v>
      </c>
      <c r="BR744" s="19">
        <v>12.0</v>
      </c>
      <c r="BS744" s="19">
        <v>4.0</v>
      </c>
      <c r="BT744" s="19">
        <v>7.0</v>
      </c>
      <c r="BU744" s="19">
        <v>13.0</v>
      </c>
      <c r="BV744" s="19">
        <v>24.0</v>
      </c>
      <c r="BW744" s="13">
        <f t="shared" si="28"/>
        <v>0.3513513514</v>
      </c>
      <c r="BX744" s="14">
        <v>-17.16</v>
      </c>
      <c r="BY744" s="29">
        <f t="shared" si="29"/>
        <v>-37.7349388</v>
      </c>
      <c r="BZ744" s="18">
        <f t="shared" si="30"/>
        <v>2.389116253</v>
      </c>
      <c r="CA744" s="18">
        <f t="shared" si="31"/>
        <v>1.194558127</v>
      </c>
      <c r="CB744" s="14">
        <f t="shared" si="32"/>
        <v>23.49297649</v>
      </c>
      <c r="CC744" s="14">
        <f t="shared" si="33"/>
        <v>29.46576713</v>
      </c>
      <c r="CD744" s="14">
        <f t="shared" si="34"/>
        <v>50.17144132</v>
      </c>
      <c r="CE744" s="14">
        <f t="shared" si="35"/>
        <v>58.53334821</v>
      </c>
      <c r="CF744" s="14">
        <f t="shared" si="36"/>
        <v>-25.32703191</v>
      </c>
      <c r="CG744" s="7">
        <v>150.683333</v>
      </c>
      <c r="CH744" s="7">
        <v>6.0</v>
      </c>
      <c r="CI744" s="7">
        <v>3.0</v>
      </c>
      <c r="CJ744" s="26">
        <v>53.0</v>
      </c>
      <c r="CK744" s="7">
        <v>71.0</v>
      </c>
      <c r="CL744" s="7">
        <v>39.0</v>
      </c>
      <c r="CM744" s="7">
        <v>38.0</v>
      </c>
      <c r="CN744" s="7">
        <v>28.0</v>
      </c>
      <c r="CO744" s="7">
        <v>35.0</v>
      </c>
      <c r="CP744" s="19">
        <v>0.0</v>
      </c>
      <c r="CQ744" s="19">
        <v>0.0</v>
      </c>
      <c r="CR744" s="26">
        <f t="shared" si="37"/>
        <v>0</v>
      </c>
      <c r="CS744" s="18">
        <f t="shared" si="38"/>
        <v>0</v>
      </c>
      <c r="CT744" s="18">
        <f t="shared" si="39"/>
        <v>0</v>
      </c>
      <c r="CU744" s="18">
        <f t="shared" si="40"/>
        <v>0</v>
      </c>
      <c r="CV744" s="30">
        <v>0.85</v>
      </c>
      <c r="CW744" s="30">
        <v>2.55</v>
      </c>
      <c r="CX744" s="30">
        <v>8.47</v>
      </c>
      <c r="CY744" s="30">
        <v>0.41</v>
      </c>
      <c r="CZ744" s="30">
        <v>2.71</v>
      </c>
      <c r="DA744" s="30">
        <v>1.37</v>
      </c>
      <c r="DB744" s="7">
        <v>0.0</v>
      </c>
      <c r="DC744" s="7">
        <v>1.0</v>
      </c>
      <c r="DD744" s="13">
        <f t="shared" si="41"/>
        <v>0</v>
      </c>
      <c r="DE744" s="7">
        <v>0.0</v>
      </c>
      <c r="DF744" s="7">
        <v>0.0</v>
      </c>
      <c r="DG744" s="7">
        <v>0.0</v>
      </c>
      <c r="DH744" s="7">
        <v>1.0</v>
      </c>
      <c r="DI744" s="7">
        <v>0.0</v>
      </c>
      <c r="DJ744" s="8" t="s">
        <v>5152</v>
      </c>
      <c r="DK744" s="7" t="s">
        <v>5153</v>
      </c>
    </row>
    <row r="745" ht="12.75" customHeight="1">
      <c r="A745" s="7" t="s">
        <v>1121</v>
      </c>
      <c r="B745" s="7" t="s">
        <v>3122</v>
      </c>
      <c r="C745" s="8" t="s">
        <v>158</v>
      </c>
      <c r="D745" s="9" t="s">
        <v>275</v>
      </c>
      <c r="E745" s="7">
        <v>2.0</v>
      </c>
      <c r="F745" s="7">
        <v>0.0</v>
      </c>
      <c r="G745" s="7">
        <v>1.0</v>
      </c>
      <c r="H745" s="24">
        <f t="shared" si="1"/>
        <v>1</v>
      </c>
      <c r="I745" s="25">
        <f t="shared" si="2"/>
        <v>2.745995423</v>
      </c>
      <c r="J745" s="19">
        <v>0.0</v>
      </c>
      <c r="K745" s="19">
        <v>1.0</v>
      </c>
      <c r="L745" s="19">
        <v>0.0</v>
      </c>
      <c r="M745" s="19">
        <v>3.0</v>
      </c>
      <c r="N745" s="19">
        <v>0.0</v>
      </c>
      <c r="O745" s="19">
        <v>0.0</v>
      </c>
      <c r="P745" s="19">
        <v>1.0</v>
      </c>
      <c r="Q745" s="10">
        <f t="shared" si="3"/>
        <v>0</v>
      </c>
      <c r="R745" s="10">
        <f t="shared" si="4"/>
        <v>0</v>
      </c>
      <c r="S745" s="7">
        <v>1311.0</v>
      </c>
      <c r="T745" s="14">
        <f t="shared" si="5"/>
        <v>10.925</v>
      </c>
      <c r="U745" s="14">
        <v>22.66</v>
      </c>
      <c r="V745" s="14">
        <f t="shared" si="6"/>
        <v>11.33</v>
      </c>
      <c r="W745" s="14">
        <v>63.88</v>
      </c>
      <c r="X745" s="14">
        <f t="shared" si="7"/>
        <v>31.94</v>
      </c>
      <c r="Y745" s="13">
        <f t="shared" si="8"/>
        <v>0.2618442339</v>
      </c>
      <c r="Z745" s="12">
        <f t="shared" si="9"/>
        <v>10</v>
      </c>
      <c r="AA745" s="19">
        <v>1.0</v>
      </c>
      <c r="AB745" s="19">
        <v>0.0</v>
      </c>
      <c r="AC745" s="19">
        <v>2.0</v>
      </c>
      <c r="AD745" s="19">
        <v>0.0</v>
      </c>
      <c r="AE745" s="19">
        <v>1.0</v>
      </c>
      <c r="AF745" s="10">
        <f t="shared" si="10"/>
        <v>0</v>
      </c>
      <c r="AG745" s="10">
        <f t="shared" si="11"/>
        <v>1</v>
      </c>
      <c r="AH745" s="10">
        <f t="shared" si="12"/>
        <v>1</v>
      </c>
      <c r="AI745" s="19">
        <v>4.0</v>
      </c>
      <c r="AJ745" s="13">
        <f t="shared" si="13"/>
        <v>0.2222222222</v>
      </c>
      <c r="AK745" s="19">
        <v>6.0</v>
      </c>
      <c r="AL745" s="13">
        <f t="shared" si="14"/>
        <v>0.3333333333</v>
      </c>
      <c r="AM745" s="19">
        <v>8.0</v>
      </c>
      <c r="AN745" s="13">
        <f t="shared" si="15"/>
        <v>0.4444444444</v>
      </c>
      <c r="AO745" s="13">
        <f t="shared" si="16"/>
        <v>0.4</v>
      </c>
      <c r="AP745" s="8">
        <v>3.0</v>
      </c>
      <c r="AQ745" s="14">
        <v>11.43</v>
      </c>
      <c r="AR745" s="19">
        <v>16.7</v>
      </c>
      <c r="AS745" s="26">
        <v>12.0</v>
      </c>
      <c r="AT745" s="27">
        <v>-0.639</v>
      </c>
      <c r="AU745" s="8">
        <v>12.0</v>
      </c>
      <c r="AV745" s="27">
        <v>-6.851</v>
      </c>
      <c r="AW745" s="19">
        <v>46.49</v>
      </c>
      <c r="AX745" s="19">
        <v>16.98</v>
      </c>
      <c r="AY745" s="27">
        <v>-0.18</v>
      </c>
      <c r="AZ745" s="27">
        <v>-3.552</v>
      </c>
      <c r="BA745" s="19">
        <v>48.33</v>
      </c>
      <c r="BB745" s="13">
        <f t="shared" si="17"/>
        <v>0.1</v>
      </c>
      <c r="BC745" s="28">
        <f t="shared" si="18"/>
        <v>0.8571428571</v>
      </c>
      <c r="BD745" s="26">
        <f t="shared" si="19"/>
        <v>957.1428571</v>
      </c>
      <c r="BE745" s="13">
        <f t="shared" si="20"/>
        <v>-0.04285714286</v>
      </c>
      <c r="BF745" s="18">
        <f t="shared" si="21"/>
        <v>2.647837599</v>
      </c>
      <c r="BG745" s="18">
        <f t="shared" si="22"/>
        <v>2.647837599</v>
      </c>
      <c r="BH745" s="14">
        <f t="shared" si="23"/>
        <v>26.47837599</v>
      </c>
      <c r="BI745" s="14">
        <f t="shared" si="24"/>
        <v>18.5348632</v>
      </c>
      <c r="BJ745" s="14">
        <f t="shared" si="25"/>
        <v>47.66107679</v>
      </c>
      <c r="BK745" s="14">
        <f t="shared" si="26"/>
        <v>42.36540159</v>
      </c>
      <c r="BL745" s="14">
        <f t="shared" si="27"/>
        <v>5.295675199</v>
      </c>
      <c r="BM745" s="19">
        <v>1.0</v>
      </c>
      <c r="BN745" s="19">
        <v>1.0</v>
      </c>
      <c r="BO745" s="26">
        <v>9.0</v>
      </c>
      <c r="BP745" s="26">
        <v>6.0</v>
      </c>
      <c r="BQ745" s="19">
        <v>3.0</v>
      </c>
      <c r="BR745" s="19">
        <v>5.0</v>
      </c>
      <c r="BS745" s="19">
        <v>5.0</v>
      </c>
      <c r="BT745" s="19">
        <v>4.0</v>
      </c>
      <c r="BU745" s="19">
        <v>6.0</v>
      </c>
      <c r="BV745" s="19">
        <v>7.0</v>
      </c>
      <c r="BW745" s="13">
        <f t="shared" si="28"/>
        <v>0.4615384615</v>
      </c>
      <c r="BX745" s="14">
        <v>-4.72</v>
      </c>
      <c r="BY745" s="29">
        <f t="shared" si="29"/>
        <v>4.306675199</v>
      </c>
      <c r="BZ745" s="18">
        <f t="shared" si="30"/>
        <v>4.947320179</v>
      </c>
      <c r="CA745" s="18">
        <f t="shared" si="31"/>
        <v>2.473660089</v>
      </c>
      <c r="CB745" s="14">
        <f t="shared" si="32"/>
        <v>39.57856143</v>
      </c>
      <c r="CC745" s="14">
        <f t="shared" si="33"/>
        <v>24.73660089</v>
      </c>
      <c r="CD745" s="14">
        <f t="shared" si="34"/>
        <v>58.54328878</v>
      </c>
      <c r="CE745" s="14">
        <f t="shared" si="35"/>
        <v>46.17498834</v>
      </c>
      <c r="CF745" s="14">
        <f t="shared" si="36"/>
        <v>-7.072625249</v>
      </c>
      <c r="CG745" s="7">
        <v>72.766667</v>
      </c>
      <c r="CH745" s="7">
        <v>6.0</v>
      </c>
      <c r="CI745" s="7">
        <v>3.0</v>
      </c>
      <c r="CJ745" s="26">
        <v>42.0</v>
      </c>
      <c r="CK745" s="7">
        <v>27.0</v>
      </c>
      <c r="CL745" s="7">
        <v>12.0</v>
      </c>
      <c r="CM745" s="7">
        <v>14.0</v>
      </c>
      <c r="CN745" s="7">
        <v>11.0</v>
      </c>
      <c r="CO745" s="7">
        <v>12.0</v>
      </c>
      <c r="CP745" s="19">
        <v>0.0</v>
      </c>
      <c r="CQ745" s="19">
        <v>0.0</v>
      </c>
      <c r="CR745" s="26">
        <f t="shared" si="37"/>
        <v>0</v>
      </c>
      <c r="CS745" s="18">
        <f t="shared" si="38"/>
        <v>0</v>
      </c>
      <c r="CT745" s="18">
        <f t="shared" si="39"/>
        <v>0</v>
      </c>
      <c r="CU745" s="18">
        <f t="shared" si="40"/>
        <v>0</v>
      </c>
      <c r="CV745" s="30">
        <v>0.52</v>
      </c>
      <c r="CW745" s="30">
        <v>0.76</v>
      </c>
      <c r="CX745" s="30">
        <v>1.6</v>
      </c>
      <c r="CY745" s="30">
        <v>0.86</v>
      </c>
      <c r="CZ745" s="30">
        <v>1.0</v>
      </c>
      <c r="DA745" s="30">
        <v>0.89</v>
      </c>
      <c r="DB745" s="7">
        <v>3.0</v>
      </c>
      <c r="DC745" s="7">
        <v>3.0</v>
      </c>
      <c r="DD745" s="13">
        <f t="shared" si="41"/>
        <v>0.5</v>
      </c>
      <c r="DE745" s="7">
        <v>0.0</v>
      </c>
      <c r="DF745" s="7">
        <v>0.24</v>
      </c>
      <c r="DG745" s="7">
        <v>1.0</v>
      </c>
      <c r="DH745" s="7">
        <v>3.0</v>
      </c>
      <c r="DI745" s="7">
        <v>2.0</v>
      </c>
      <c r="DJ745" s="8" t="s">
        <v>5154</v>
      </c>
      <c r="DK745" s="7" t="s">
        <v>5155</v>
      </c>
    </row>
    <row r="746" ht="12.75" customHeight="1">
      <c r="A746" s="7" t="s">
        <v>482</v>
      </c>
      <c r="B746" s="7" t="s">
        <v>3122</v>
      </c>
      <c r="C746" s="8" t="s">
        <v>197</v>
      </c>
      <c r="D746" s="9" t="s">
        <v>150</v>
      </c>
      <c r="E746" s="7">
        <v>68.0</v>
      </c>
      <c r="F746" s="7">
        <v>3.0</v>
      </c>
      <c r="G746" s="7">
        <v>5.0</v>
      </c>
      <c r="H746" s="24">
        <f t="shared" si="1"/>
        <v>8</v>
      </c>
      <c r="I746" s="25">
        <f t="shared" si="2"/>
        <v>0.6362812894</v>
      </c>
      <c r="J746" s="19">
        <v>3.0</v>
      </c>
      <c r="K746" s="19">
        <v>2.0</v>
      </c>
      <c r="L746" s="19">
        <v>2.0</v>
      </c>
      <c r="M746" s="19">
        <v>78.0</v>
      </c>
      <c r="N746" s="19">
        <v>33.0</v>
      </c>
      <c r="O746" s="19">
        <v>29.0</v>
      </c>
      <c r="P746" s="19">
        <v>82.0</v>
      </c>
      <c r="Q746" s="10">
        <f t="shared" si="3"/>
        <v>0.03846153846</v>
      </c>
      <c r="R746" s="10">
        <f t="shared" si="4"/>
        <v>0.02142857143</v>
      </c>
      <c r="S746" s="7">
        <v>45263.0</v>
      </c>
      <c r="T746" s="14">
        <f t="shared" si="5"/>
        <v>11.09387255</v>
      </c>
      <c r="U746" s="14">
        <v>757.91</v>
      </c>
      <c r="V746" s="14">
        <f t="shared" si="6"/>
        <v>11.14573529</v>
      </c>
      <c r="W746" s="14">
        <v>2506.78</v>
      </c>
      <c r="X746" s="14">
        <f t="shared" si="7"/>
        <v>36.86441176</v>
      </c>
      <c r="Y746" s="13">
        <f t="shared" si="8"/>
        <v>0.232153742</v>
      </c>
      <c r="Z746" s="12">
        <f t="shared" si="9"/>
        <v>73.63636364</v>
      </c>
      <c r="AA746" s="19">
        <v>15.0</v>
      </c>
      <c r="AB746" s="19">
        <v>92.0</v>
      </c>
      <c r="AC746" s="19">
        <v>67.0</v>
      </c>
      <c r="AD746" s="19">
        <v>7.0</v>
      </c>
      <c r="AE746" s="19">
        <v>10.0</v>
      </c>
      <c r="AF746" s="10">
        <f t="shared" si="10"/>
        <v>0.2727272727</v>
      </c>
      <c r="AG746" s="10">
        <f t="shared" si="11"/>
        <v>0.3636363636</v>
      </c>
      <c r="AH746" s="10">
        <f t="shared" si="12"/>
        <v>0.6363636364</v>
      </c>
      <c r="AI746" s="19">
        <v>250.0</v>
      </c>
      <c r="AJ746" s="13">
        <f t="shared" si="13"/>
        <v>0.365497076</v>
      </c>
      <c r="AK746" s="19">
        <v>212.0</v>
      </c>
      <c r="AL746" s="13">
        <f t="shared" si="14"/>
        <v>0.3099415205</v>
      </c>
      <c r="AM746" s="19">
        <v>222.0</v>
      </c>
      <c r="AN746" s="13">
        <f t="shared" si="15"/>
        <v>0.3245614035</v>
      </c>
      <c r="AO746" s="13">
        <f t="shared" si="16"/>
        <v>0.5411255411</v>
      </c>
      <c r="AP746" s="8">
        <v>4.0</v>
      </c>
      <c r="AQ746" s="14">
        <v>-1.46</v>
      </c>
      <c r="AR746" s="19">
        <v>17.11</v>
      </c>
      <c r="AS746" s="26">
        <v>10.0</v>
      </c>
      <c r="AT746" s="27">
        <v>0.113</v>
      </c>
      <c r="AU746" s="8">
        <v>10.0</v>
      </c>
      <c r="AV746" s="27">
        <v>-1.043</v>
      </c>
      <c r="AW746" s="19">
        <v>49.51</v>
      </c>
      <c r="AX746" s="19">
        <v>17.38</v>
      </c>
      <c r="AY746" s="27">
        <v>-1.419</v>
      </c>
      <c r="AZ746" s="27">
        <v>11.432</v>
      </c>
      <c r="BA746" s="19">
        <v>55.12</v>
      </c>
      <c r="BB746" s="13">
        <f t="shared" si="17"/>
        <v>0.02716049383</v>
      </c>
      <c r="BC746" s="28">
        <f t="shared" si="18"/>
        <v>0.9213483146</v>
      </c>
      <c r="BD746" s="26">
        <f t="shared" si="19"/>
        <v>948.5088084</v>
      </c>
      <c r="BE746" s="13">
        <f t="shared" si="20"/>
        <v>-0.05149119157</v>
      </c>
      <c r="BF746" s="18">
        <f t="shared" si="21"/>
        <v>0.8708157961</v>
      </c>
      <c r="BG746" s="18">
        <f t="shared" si="22"/>
        <v>1.66246652</v>
      </c>
      <c r="BH746" s="14">
        <f t="shared" si="23"/>
        <v>32.06185431</v>
      </c>
      <c r="BI746" s="14">
        <f t="shared" si="24"/>
        <v>21.13707432</v>
      </c>
      <c r="BJ746" s="14">
        <f t="shared" si="25"/>
        <v>63.72788326</v>
      </c>
      <c r="BK746" s="14">
        <f t="shared" si="26"/>
        <v>40.37418691</v>
      </c>
      <c r="BL746" s="14">
        <f t="shared" si="27"/>
        <v>23.35369635</v>
      </c>
      <c r="BM746" s="19">
        <v>11.0</v>
      </c>
      <c r="BN746" s="19">
        <v>21.0</v>
      </c>
      <c r="BO746" s="26">
        <v>394.0</v>
      </c>
      <c r="BP746" s="26">
        <v>246.0</v>
      </c>
      <c r="BQ746" s="19">
        <v>185.0</v>
      </c>
      <c r="BR746" s="19">
        <v>110.0</v>
      </c>
      <c r="BS746" s="19">
        <v>215.0</v>
      </c>
      <c r="BT746" s="19">
        <v>133.0</v>
      </c>
      <c r="BU746" s="19">
        <v>345.0</v>
      </c>
      <c r="BV746" s="19">
        <v>238.0</v>
      </c>
      <c r="BW746" s="13">
        <f t="shared" si="28"/>
        <v>0.5917667238</v>
      </c>
      <c r="BX746" s="14">
        <v>6.12</v>
      </c>
      <c r="BY746" s="29">
        <f t="shared" si="29"/>
        <v>9.801683362</v>
      </c>
      <c r="BZ746" s="18">
        <f t="shared" si="30"/>
        <v>2.0603069</v>
      </c>
      <c r="CA746" s="18">
        <f t="shared" si="31"/>
        <v>1.821164135</v>
      </c>
      <c r="CB746" s="14">
        <f t="shared" si="32"/>
        <v>30.94139469</v>
      </c>
      <c r="CC746" s="14">
        <f t="shared" si="33"/>
        <v>25.86420983</v>
      </c>
      <c r="CD746" s="14">
        <f t="shared" si="34"/>
        <v>61.34931706</v>
      </c>
      <c r="CE746" s="14">
        <f t="shared" si="35"/>
        <v>48.21486058</v>
      </c>
      <c r="CF746" s="14">
        <f t="shared" si="36"/>
        <v>10.21923986</v>
      </c>
      <c r="CG746" s="7">
        <v>3261.65</v>
      </c>
      <c r="CH746" s="7">
        <v>112.0</v>
      </c>
      <c r="CI746" s="7">
        <v>99.0</v>
      </c>
      <c r="CJ746" s="26">
        <v>1570.0</v>
      </c>
      <c r="CK746" s="7">
        <v>1307.0</v>
      </c>
      <c r="CL746" s="7">
        <v>796.0</v>
      </c>
      <c r="CM746" s="7">
        <v>562.0</v>
      </c>
      <c r="CN746" s="7">
        <v>857.0</v>
      </c>
      <c r="CO746" s="7">
        <v>653.0</v>
      </c>
      <c r="CP746" s="19">
        <v>13.0</v>
      </c>
      <c r="CQ746" s="19">
        <v>3.0</v>
      </c>
      <c r="CR746" s="26">
        <f t="shared" si="37"/>
        <v>-10</v>
      </c>
      <c r="CS746" s="18">
        <f t="shared" si="38"/>
        <v>1.033957095</v>
      </c>
      <c r="CT746" s="18">
        <f t="shared" si="39"/>
        <v>0.2386054835</v>
      </c>
      <c r="CU746" s="18">
        <f t="shared" si="40"/>
        <v>-0.7953516117</v>
      </c>
      <c r="CV746" s="30">
        <v>27.55</v>
      </c>
      <c r="CW746" s="30">
        <v>18.63</v>
      </c>
      <c r="CX746" s="30">
        <v>29.41</v>
      </c>
      <c r="CY746" s="30">
        <v>25.28</v>
      </c>
      <c r="CZ746" s="30">
        <v>25.95</v>
      </c>
      <c r="DA746" s="30">
        <v>26.3</v>
      </c>
      <c r="DB746" s="7">
        <v>343.0</v>
      </c>
      <c r="DC746" s="7">
        <v>318.0</v>
      </c>
      <c r="DD746" s="13">
        <f t="shared" si="41"/>
        <v>0.5189107413</v>
      </c>
      <c r="DE746" s="7">
        <v>0.85</v>
      </c>
      <c r="DF746" s="7">
        <v>25.68</v>
      </c>
      <c r="DG746" s="7">
        <v>226.0</v>
      </c>
      <c r="DH746" s="7">
        <v>214.0</v>
      </c>
      <c r="DI746" s="7">
        <v>204.0</v>
      </c>
      <c r="DJ746" s="8" t="s">
        <v>5156</v>
      </c>
      <c r="DK746" s="7" t="s">
        <v>5157</v>
      </c>
    </row>
    <row r="747" ht="12.75" customHeight="1">
      <c r="A747" s="7" t="s">
        <v>684</v>
      </c>
      <c r="B747" s="7" t="s">
        <v>3129</v>
      </c>
      <c r="C747" s="8" t="s">
        <v>158</v>
      </c>
      <c r="D747" s="9" t="s">
        <v>174</v>
      </c>
      <c r="E747" s="7">
        <v>1.0</v>
      </c>
      <c r="F747" s="7">
        <v>1.0</v>
      </c>
      <c r="G747" s="7">
        <v>0.0</v>
      </c>
      <c r="H747" s="24">
        <f t="shared" si="1"/>
        <v>1</v>
      </c>
      <c r="I747" s="25">
        <f t="shared" si="2"/>
        <v>3.891891892</v>
      </c>
      <c r="J747" s="19">
        <v>1.0</v>
      </c>
      <c r="K747" s="19">
        <v>0.0</v>
      </c>
      <c r="L747" s="19">
        <v>0.0</v>
      </c>
      <c r="M747" s="19">
        <v>0.0</v>
      </c>
      <c r="N747" s="19">
        <v>0.0</v>
      </c>
      <c r="O747" s="19">
        <v>2.0</v>
      </c>
      <c r="P747" s="19">
        <v>1.0</v>
      </c>
      <c r="Q747" s="10">
        <f t="shared" si="3"/>
        <v>0</v>
      </c>
      <c r="R747" s="10">
        <f t="shared" si="4"/>
        <v>0.5</v>
      </c>
      <c r="S747" s="7">
        <v>925.0</v>
      </c>
      <c r="T747" s="14">
        <f t="shared" si="5"/>
        <v>15.41666667</v>
      </c>
      <c r="U747" s="14">
        <v>17.23</v>
      </c>
      <c r="V747" s="14">
        <f t="shared" si="6"/>
        <v>17.23</v>
      </c>
      <c r="W747" s="14">
        <v>25.93</v>
      </c>
      <c r="X747" s="14">
        <f t="shared" si="7"/>
        <v>25.93</v>
      </c>
      <c r="Y747" s="13">
        <f t="shared" si="8"/>
        <v>0.3992122335</v>
      </c>
      <c r="Z747" s="12">
        <f t="shared" si="9"/>
        <v>0</v>
      </c>
      <c r="AA747" s="19">
        <v>1.0</v>
      </c>
      <c r="AB747" s="19">
        <v>3.0</v>
      </c>
      <c r="AC747" s="19">
        <v>1.0</v>
      </c>
      <c r="AD747" s="19">
        <v>0.0</v>
      </c>
      <c r="AE747" s="19">
        <v>0.0</v>
      </c>
      <c r="AF747" s="10">
        <f t="shared" si="10"/>
        <v>1</v>
      </c>
      <c r="AG747" s="10">
        <f t="shared" si="11"/>
        <v>0</v>
      </c>
      <c r="AH747" s="10">
        <f t="shared" si="12"/>
        <v>1</v>
      </c>
      <c r="AI747" s="19">
        <v>2.0</v>
      </c>
      <c r="AJ747" s="13">
        <f t="shared" si="13"/>
        <v>0.1428571429</v>
      </c>
      <c r="AK747" s="19">
        <v>6.0</v>
      </c>
      <c r="AL747" s="13">
        <f t="shared" si="14"/>
        <v>0.4285714286</v>
      </c>
      <c r="AM747" s="19">
        <v>6.0</v>
      </c>
      <c r="AN747" s="13">
        <f t="shared" si="15"/>
        <v>0.4285714286</v>
      </c>
      <c r="AO747" s="13">
        <f t="shared" si="16"/>
        <v>0.25</v>
      </c>
      <c r="AP747" s="8">
        <v>1.0</v>
      </c>
      <c r="AQ747" s="14">
        <v>-3.57</v>
      </c>
      <c r="AR747" s="19">
        <v>16.85</v>
      </c>
      <c r="AS747" s="26">
        <v>7.0</v>
      </c>
      <c r="AT747" s="27"/>
      <c r="AU747" s="8">
        <v>9.0</v>
      </c>
      <c r="AV747" s="27"/>
      <c r="AW747" s="19">
        <v>45.63</v>
      </c>
      <c r="AX747" s="19">
        <v>16.16</v>
      </c>
      <c r="AY747" s="27"/>
      <c r="AZ747" s="27"/>
      <c r="BA747" s="19">
        <v>48.64</v>
      </c>
      <c r="BB747" s="13">
        <f t="shared" si="17"/>
        <v>0.2</v>
      </c>
      <c r="BC747" s="28">
        <f t="shared" si="18"/>
        <v>1</v>
      </c>
      <c r="BD747" s="26">
        <f t="shared" si="19"/>
        <v>1200</v>
      </c>
      <c r="BE747" s="13">
        <f t="shared" si="20"/>
        <v>0.2</v>
      </c>
      <c r="BF747" s="18">
        <f t="shared" si="21"/>
        <v>3.482298317</v>
      </c>
      <c r="BG747" s="18">
        <f t="shared" si="22"/>
        <v>0</v>
      </c>
      <c r="BH747" s="14">
        <f t="shared" si="23"/>
        <v>17.41149158</v>
      </c>
      <c r="BI747" s="14">
        <f t="shared" si="24"/>
        <v>10.44689495</v>
      </c>
      <c r="BJ747" s="14">
        <f t="shared" si="25"/>
        <v>41.7875798</v>
      </c>
      <c r="BK747" s="14">
        <f t="shared" si="26"/>
        <v>38.30528149</v>
      </c>
      <c r="BL747" s="14">
        <f t="shared" si="27"/>
        <v>3.482298317</v>
      </c>
      <c r="BM747" s="19">
        <v>1.0</v>
      </c>
      <c r="BN747" s="19">
        <v>0.0</v>
      </c>
      <c r="BO747" s="26">
        <v>4.0</v>
      </c>
      <c r="BP747" s="26">
        <v>3.0</v>
      </c>
      <c r="BQ747" s="19">
        <v>3.0</v>
      </c>
      <c r="BR747" s="19">
        <v>3.0</v>
      </c>
      <c r="BS747" s="19">
        <v>4.0</v>
      </c>
      <c r="BT747" s="19">
        <v>5.0</v>
      </c>
      <c r="BU747" s="19">
        <v>5.0</v>
      </c>
      <c r="BV747" s="19">
        <v>3.0</v>
      </c>
      <c r="BW747" s="13">
        <f t="shared" si="28"/>
        <v>0.625</v>
      </c>
      <c r="BX747" s="14">
        <v>23.37</v>
      </c>
      <c r="BY747" s="29">
        <f t="shared" si="29"/>
        <v>9.392298317</v>
      </c>
      <c r="BZ747" s="18">
        <f t="shared" si="30"/>
        <v>4.013377926</v>
      </c>
      <c r="CA747" s="18">
        <f t="shared" si="31"/>
        <v>2.006688963</v>
      </c>
      <c r="CB747" s="14">
        <f t="shared" si="32"/>
        <v>34.11371237</v>
      </c>
      <c r="CC747" s="14">
        <f t="shared" si="33"/>
        <v>16.05351171</v>
      </c>
      <c r="CD747" s="14">
        <f t="shared" si="34"/>
        <v>50.16722408</v>
      </c>
      <c r="CE747" s="14">
        <f t="shared" si="35"/>
        <v>36.12040134</v>
      </c>
      <c r="CF747" s="14">
        <f t="shared" si="36"/>
        <v>-10.56452443</v>
      </c>
      <c r="CG747" s="7">
        <v>29.9</v>
      </c>
      <c r="CH747" s="7">
        <v>2.0</v>
      </c>
      <c r="CI747" s="7">
        <v>1.0</v>
      </c>
      <c r="CJ747" s="26">
        <v>15.0</v>
      </c>
      <c r="CK747" s="7">
        <v>7.0</v>
      </c>
      <c r="CL747" s="7">
        <v>3.0</v>
      </c>
      <c r="CM747" s="7">
        <v>4.0</v>
      </c>
      <c r="CN747" s="7">
        <v>5.0</v>
      </c>
      <c r="CO747" s="7">
        <v>6.0</v>
      </c>
      <c r="CP747" s="19">
        <v>1.0</v>
      </c>
      <c r="CQ747" s="19">
        <v>0.0</v>
      </c>
      <c r="CR747" s="26">
        <f t="shared" si="37"/>
        <v>-1</v>
      </c>
      <c r="CS747" s="18">
        <f t="shared" si="38"/>
        <v>3.891891892</v>
      </c>
      <c r="CT747" s="18">
        <f t="shared" si="39"/>
        <v>0</v>
      </c>
      <c r="CU747" s="18">
        <f t="shared" si="40"/>
        <v>-3.891891892</v>
      </c>
      <c r="CV747" s="30">
        <v>0.1</v>
      </c>
      <c r="CW747" s="30">
        <v>0.13</v>
      </c>
      <c r="CX747" s="30">
        <v>0.42</v>
      </c>
      <c r="CY747" s="30">
        <v>0.46</v>
      </c>
      <c r="CZ747" s="30">
        <v>0.47</v>
      </c>
      <c r="DA747" s="30">
        <v>0.6000000000000001</v>
      </c>
      <c r="DB747" s="7">
        <v>0.0</v>
      </c>
      <c r="DC747" s="7">
        <v>0.0</v>
      </c>
      <c r="DD747" s="13" t="str">
        <f t="shared" si="41"/>
        <v> </v>
      </c>
      <c r="DE747" s="7">
        <v>0.0</v>
      </c>
      <c r="DF747" s="7">
        <v>0.0</v>
      </c>
      <c r="DG747" s="7">
        <v>0.0</v>
      </c>
      <c r="DH747" s="7">
        <v>0.0</v>
      </c>
      <c r="DI747" s="7">
        <v>0.0</v>
      </c>
      <c r="DJ747" s="8"/>
      <c r="DK747" s="7" t="s">
        <v>5158</v>
      </c>
    </row>
    <row r="748" ht="12.75" customHeight="1">
      <c r="A748" s="7" t="s">
        <v>3131</v>
      </c>
      <c r="B748" s="7" t="s">
        <v>3132</v>
      </c>
      <c r="C748" s="8" t="s">
        <v>458</v>
      </c>
      <c r="D748" s="9" t="s">
        <v>183</v>
      </c>
      <c r="E748" s="7">
        <v>82.0</v>
      </c>
      <c r="F748" s="7">
        <v>18.0</v>
      </c>
      <c r="G748" s="7">
        <v>16.0</v>
      </c>
      <c r="H748" s="24">
        <f t="shared" si="1"/>
        <v>34</v>
      </c>
      <c r="I748" s="25">
        <f t="shared" si="2"/>
        <v>1.814516129</v>
      </c>
      <c r="J748" s="19">
        <v>14.0</v>
      </c>
      <c r="K748" s="19">
        <v>8.0</v>
      </c>
      <c r="L748" s="19">
        <v>4.0</v>
      </c>
      <c r="M748" s="19">
        <v>169.0</v>
      </c>
      <c r="N748" s="19">
        <v>66.0</v>
      </c>
      <c r="O748" s="19">
        <v>63.0</v>
      </c>
      <c r="P748" s="19">
        <v>152.0</v>
      </c>
      <c r="Q748" s="10">
        <f t="shared" si="3"/>
        <v>0.1065088757</v>
      </c>
      <c r="R748" s="10">
        <f t="shared" si="4"/>
        <v>0.06040268456</v>
      </c>
      <c r="S748" s="7">
        <v>67456.0</v>
      </c>
      <c r="T748" s="14">
        <f t="shared" si="5"/>
        <v>13.71056911</v>
      </c>
      <c r="U748" s="14">
        <v>1059.81</v>
      </c>
      <c r="V748" s="14">
        <f t="shared" si="6"/>
        <v>12.9245122</v>
      </c>
      <c r="W748" s="14">
        <v>2818.75</v>
      </c>
      <c r="X748" s="14">
        <f t="shared" si="7"/>
        <v>34.375</v>
      </c>
      <c r="Y748" s="13">
        <f t="shared" si="8"/>
        <v>0.273248319</v>
      </c>
      <c r="Z748" s="12">
        <f t="shared" si="9"/>
        <v>133.5757576</v>
      </c>
      <c r="AA748" s="19">
        <v>42.0</v>
      </c>
      <c r="AB748" s="19">
        <v>82.0</v>
      </c>
      <c r="AC748" s="19">
        <v>121.0</v>
      </c>
      <c r="AD748" s="19">
        <v>35.0</v>
      </c>
      <c r="AE748" s="19">
        <v>31.0</v>
      </c>
      <c r="AF748" s="10">
        <f t="shared" si="10"/>
        <v>0.4242424242</v>
      </c>
      <c r="AG748" s="10">
        <f t="shared" si="11"/>
        <v>0.3636363636</v>
      </c>
      <c r="AH748" s="10">
        <f t="shared" si="12"/>
        <v>0.7878787879</v>
      </c>
      <c r="AI748" s="19">
        <v>270.0</v>
      </c>
      <c r="AJ748" s="13">
        <f t="shared" si="13"/>
        <v>0.263671875</v>
      </c>
      <c r="AK748" s="19">
        <v>371.0</v>
      </c>
      <c r="AL748" s="13">
        <f t="shared" si="14"/>
        <v>0.3623046875</v>
      </c>
      <c r="AM748" s="19">
        <v>383.0</v>
      </c>
      <c r="AN748" s="13">
        <f t="shared" si="15"/>
        <v>0.3740234375</v>
      </c>
      <c r="AO748" s="13">
        <f t="shared" si="16"/>
        <v>0.4212168487</v>
      </c>
      <c r="AP748" s="8">
        <v>4.0</v>
      </c>
      <c r="AQ748" s="14">
        <v>-10.29</v>
      </c>
      <c r="AR748" s="19">
        <v>17.87</v>
      </c>
      <c r="AS748" s="26">
        <v>1.0</v>
      </c>
      <c r="AT748" s="27">
        <v>1.921</v>
      </c>
      <c r="AU748" s="8">
        <v>1.0</v>
      </c>
      <c r="AV748" s="27">
        <v>1.109</v>
      </c>
      <c r="AW748" s="19">
        <v>50.63</v>
      </c>
      <c r="AX748" s="19">
        <v>18.05</v>
      </c>
      <c r="AY748" s="27">
        <v>0.38</v>
      </c>
      <c r="AZ748" s="27">
        <v>5.833</v>
      </c>
      <c r="BA748" s="19">
        <v>52.51</v>
      </c>
      <c r="BB748" s="13">
        <f t="shared" si="17"/>
        <v>0.05989110708</v>
      </c>
      <c r="BC748" s="28">
        <f t="shared" si="18"/>
        <v>0.9193899782</v>
      </c>
      <c r="BD748" s="26">
        <f t="shared" si="19"/>
        <v>979.2810853</v>
      </c>
      <c r="BE748" s="13">
        <f t="shared" si="20"/>
        <v>-0.02071891471</v>
      </c>
      <c r="BF748" s="18">
        <f t="shared" si="21"/>
        <v>1.868259405</v>
      </c>
      <c r="BG748" s="18">
        <f t="shared" si="22"/>
        <v>2.09471509</v>
      </c>
      <c r="BH748" s="14">
        <f t="shared" si="23"/>
        <v>31.19427067</v>
      </c>
      <c r="BI748" s="14">
        <f t="shared" si="24"/>
        <v>25.98578991</v>
      </c>
      <c r="BJ748" s="14">
        <f t="shared" si="25"/>
        <v>59.50123135</v>
      </c>
      <c r="BK748" s="14">
        <f t="shared" si="26"/>
        <v>50.32977609</v>
      </c>
      <c r="BL748" s="14">
        <f t="shared" si="27"/>
        <v>9.171455261</v>
      </c>
      <c r="BM748" s="19">
        <v>33.0</v>
      </c>
      <c r="BN748" s="19">
        <v>37.0</v>
      </c>
      <c r="BO748" s="26">
        <v>518.0</v>
      </c>
      <c r="BP748" s="26">
        <v>422.0</v>
      </c>
      <c r="BQ748" s="19">
        <v>241.0</v>
      </c>
      <c r="BR748" s="19">
        <v>193.0</v>
      </c>
      <c r="BS748" s="19">
        <v>259.0</v>
      </c>
      <c r="BT748" s="19">
        <v>237.0</v>
      </c>
      <c r="BU748" s="19">
        <v>487.0</v>
      </c>
      <c r="BV748" s="19">
        <v>384.0</v>
      </c>
      <c r="BW748" s="13">
        <f t="shared" si="28"/>
        <v>0.5591274397</v>
      </c>
      <c r="BX748" s="14">
        <v>4.73</v>
      </c>
      <c r="BY748" s="29">
        <f t="shared" si="29"/>
        <v>6.248250893</v>
      </c>
      <c r="BZ748" s="18">
        <f t="shared" si="30"/>
        <v>1.947282562</v>
      </c>
      <c r="CA748" s="18">
        <f t="shared" si="31"/>
        <v>2.02455568</v>
      </c>
      <c r="CB748" s="14">
        <f t="shared" si="32"/>
        <v>29.34833004</v>
      </c>
      <c r="CC748" s="14">
        <f t="shared" si="33"/>
        <v>26.2264961</v>
      </c>
      <c r="CD748" s="14">
        <f t="shared" si="34"/>
        <v>55.77573625</v>
      </c>
      <c r="CE748" s="14">
        <f t="shared" si="35"/>
        <v>50.53661888</v>
      </c>
      <c r="CF748" s="14">
        <f t="shared" si="36"/>
        <v>3.932337891</v>
      </c>
      <c r="CG748" s="7">
        <v>3882.333333</v>
      </c>
      <c r="CH748" s="7">
        <v>126.0</v>
      </c>
      <c r="CI748" s="7">
        <v>131.0</v>
      </c>
      <c r="CJ748" s="26">
        <v>1773.0</v>
      </c>
      <c r="CK748" s="7">
        <v>1566.0</v>
      </c>
      <c r="CL748" s="7">
        <v>819.0</v>
      </c>
      <c r="CM748" s="7">
        <v>691.0</v>
      </c>
      <c r="CN748" s="7">
        <v>891.0</v>
      </c>
      <c r="CO748" s="7">
        <v>882.0</v>
      </c>
      <c r="CP748" s="19">
        <v>13.0</v>
      </c>
      <c r="CQ748" s="19">
        <v>16.0</v>
      </c>
      <c r="CR748" s="26">
        <f t="shared" si="37"/>
        <v>3</v>
      </c>
      <c r="CS748" s="18">
        <f t="shared" si="38"/>
        <v>0.6937855787</v>
      </c>
      <c r="CT748" s="18">
        <f t="shared" si="39"/>
        <v>0.8538899431</v>
      </c>
      <c r="CU748" s="18">
        <f t="shared" si="40"/>
        <v>0.1601043643</v>
      </c>
      <c r="CV748" s="30">
        <v>43.86</v>
      </c>
      <c r="CW748" s="30">
        <v>35.73</v>
      </c>
      <c r="CX748" s="30">
        <v>35.31</v>
      </c>
      <c r="CY748" s="30">
        <v>33.31</v>
      </c>
      <c r="CZ748" s="30">
        <v>41.8</v>
      </c>
      <c r="DA748" s="30">
        <v>41.49</v>
      </c>
      <c r="DB748" s="7">
        <v>2.0</v>
      </c>
      <c r="DC748" s="7">
        <v>10.0</v>
      </c>
      <c r="DD748" s="13">
        <f t="shared" si="41"/>
        <v>0.1666666667</v>
      </c>
      <c r="DE748" s="7">
        <v>-0.02</v>
      </c>
      <c r="DF748" s="7">
        <v>0.03</v>
      </c>
      <c r="DG748" s="7">
        <v>5.0</v>
      </c>
      <c r="DH748" s="7">
        <v>2.0</v>
      </c>
      <c r="DI748" s="7">
        <v>1.0</v>
      </c>
      <c r="DJ748" s="8" t="s">
        <v>5159</v>
      </c>
      <c r="DK748" s="7" t="s">
        <v>5160</v>
      </c>
    </row>
    <row r="749" ht="12.75" customHeight="1">
      <c r="A749" s="7" t="s">
        <v>512</v>
      </c>
      <c r="B749" s="7" t="s">
        <v>3135</v>
      </c>
      <c r="C749" s="8" t="s">
        <v>173</v>
      </c>
      <c r="D749" s="9" t="s">
        <v>260</v>
      </c>
      <c r="E749" s="7">
        <v>10.0</v>
      </c>
      <c r="F749" s="7">
        <v>1.0</v>
      </c>
      <c r="G749" s="7">
        <v>0.0</v>
      </c>
      <c r="H749" s="24">
        <f t="shared" si="1"/>
        <v>1</v>
      </c>
      <c r="I749" s="25">
        <f t="shared" si="2"/>
        <v>0.6559766764</v>
      </c>
      <c r="J749" s="19">
        <v>1.0</v>
      </c>
      <c r="K749" s="19">
        <v>0.0</v>
      </c>
      <c r="L749" s="19">
        <v>0.0</v>
      </c>
      <c r="M749" s="19">
        <v>12.0</v>
      </c>
      <c r="N749" s="19">
        <v>3.0</v>
      </c>
      <c r="O749" s="19">
        <v>7.0</v>
      </c>
      <c r="P749" s="19">
        <v>11.0</v>
      </c>
      <c r="Q749" s="10">
        <f t="shared" si="3"/>
        <v>0.08333333333</v>
      </c>
      <c r="R749" s="10">
        <f t="shared" si="4"/>
        <v>0.04545454545</v>
      </c>
      <c r="S749" s="7">
        <v>5488.0</v>
      </c>
      <c r="T749" s="14">
        <f t="shared" si="5"/>
        <v>9.146666667</v>
      </c>
      <c r="U749" s="14">
        <v>93.22</v>
      </c>
      <c r="V749" s="14">
        <f t="shared" si="6"/>
        <v>9.322</v>
      </c>
      <c r="W749" s="14">
        <v>387.18</v>
      </c>
      <c r="X749" s="14">
        <f t="shared" si="7"/>
        <v>38.718</v>
      </c>
      <c r="Y749" s="13">
        <f t="shared" si="8"/>
        <v>0.1940466278</v>
      </c>
      <c r="Z749" s="12">
        <f t="shared" si="9"/>
        <v>0</v>
      </c>
      <c r="AA749" s="19">
        <v>6.0</v>
      </c>
      <c r="AB749" s="19">
        <v>20.0</v>
      </c>
      <c r="AC749" s="19">
        <v>9.0</v>
      </c>
      <c r="AD749" s="19">
        <v>3.0</v>
      </c>
      <c r="AE749" s="19">
        <v>4.0</v>
      </c>
      <c r="AF749" s="10">
        <f t="shared" si="10"/>
        <v>0.3333333333</v>
      </c>
      <c r="AG749" s="10">
        <f t="shared" si="11"/>
        <v>0</v>
      </c>
      <c r="AH749" s="10">
        <f t="shared" si="12"/>
        <v>0.3333333333</v>
      </c>
      <c r="AI749" s="19">
        <v>25.0</v>
      </c>
      <c r="AJ749" s="13">
        <f t="shared" si="13"/>
        <v>0.3125</v>
      </c>
      <c r="AK749" s="19">
        <v>26.0</v>
      </c>
      <c r="AL749" s="13">
        <f t="shared" si="14"/>
        <v>0.325</v>
      </c>
      <c r="AM749" s="19">
        <v>29.0</v>
      </c>
      <c r="AN749" s="13">
        <f t="shared" si="15"/>
        <v>0.3625</v>
      </c>
      <c r="AO749" s="13">
        <f t="shared" si="16"/>
        <v>0.4901960784</v>
      </c>
      <c r="AP749" s="8">
        <v>6.0</v>
      </c>
      <c r="AQ749" s="14">
        <v>-9.23</v>
      </c>
      <c r="AR749" s="19">
        <v>16.56</v>
      </c>
      <c r="AS749" s="26">
        <v>13.0</v>
      </c>
      <c r="AT749" s="27">
        <v>-0.562</v>
      </c>
      <c r="AU749" s="8">
        <v>13.0</v>
      </c>
      <c r="AV749" s="27">
        <v>-4.035</v>
      </c>
      <c r="AW749" s="19">
        <v>48.69</v>
      </c>
      <c r="AX749" s="19">
        <v>15.97</v>
      </c>
      <c r="AY749" s="27">
        <v>-1.653</v>
      </c>
      <c r="AZ749" s="27">
        <v>-0.327</v>
      </c>
      <c r="BA749" s="19">
        <v>49.18</v>
      </c>
      <c r="BB749" s="13">
        <f t="shared" si="17"/>
        <v>0.06382978723</v>
      </c>
      <c r="BC749" s="28">
        <f t="shared" si="18"/>
        <v>0.9393939394</v>
      </c>
      <c r="BD749" s="26">
        <f t="shared" si="19"/>
        <v>1003.223727</v>
      </c>
      <c r="BE749" s="13">
        <f t="shared" si="20"/>
        <v>0.003223726628</v>
      </c>
      <c r="BF749" s="18">
        <f t="shared" si="21"/>
        <v>1.930916112</v>
      </c>
      <c r="BG749" s="18">
        <f t="shared" si="22"/>
        <v>1.287277408</v>
      </c>
      <c r="BH749" s="14">
        <f t="shared" si="23"/>
        <v>30.25101909</v>
      </c>
      <c r="BI749" s="14">
        <f t="shared" si="24"/>
        <v>21.24007724</v>
      </c>
      <c r="BJ749" s="14">
        <f t="shared" si="25"/>
        <v>52.13473504</v>
      </c>
      <c r="BK749" s="14">
        <f t="shared" si="26"/>
        <v>48.91654151</v>
      </c>
      <c r="BL749" s="14">
        <f t="shared" si="27"/>
        <v>3.218193521</v>
      </c>
      <c r="BM749" s="19">
        <v>3.0</v>
      </c>
      <c r="BN749" s="19">
        <v>2.0</v>
      </c>
      <c r="BO749" s="26">
        <v>44.0</v>
      </c>
      <c r="BP749" s="26">
        <v>31.0</v>
      </c>
      <c r="BQ749" s="19">
        <v>12.0</v>
      </c>
      <c r="BR749" s="19">
        <v>19.0</v>
      </c>
      <c r="BS749" s="19">
        <v>22.0</v>
      </c>
      <c r="BT749" s="19">
        <v>24.0</v>
      </c>
      <c r="BU749" s="19">
        <v>38.0</v>
      </c>
      <c r="BV749" s="19">
        <v>35.0</v>
      </c>
      <c r="BW749" s="13">
        <f t="shared" si="28"/>
        <v>0.5205479452</v>
      </c>
      <c r="BX749" s="14">
        <v>-1.96</v>
      </c>
      <c r="BY749" s="29">
        <f t="shared" si="29"/>
        <v>-0.3445123616</v>
      </c>
      <c r="BZ749" s="18">
        <f t="shared" si="30"/>
        <v>2.632953714</v>
      </c>
      <c r="CA749" s="18">
        <f t="shared" si="31"/>
        <v>2.006059973</v>
      </c>
      <c r="CB749" s="14">
        <f t="shared" si="32"/>
        <v>31.21930833</v>
      </c>
      <c r="CC749" s="14">
        <f t="shared" si="33"/>
        <v>25.32650716</v>
      </c>
      <c r="CD749" s="14">
        <f t="shared" si="34"/>
        <v>57.67422422</v>
      </c>
      <c r="CE749" s="14">
        <f t="shared" si="35"/>
        <v>51.27990806</v>
      </c>
      <c r="CF749" s="14">
        <f t="shared" si="36"/>
        <v>-3.176122643</v>
      </c>
      <c r="CG749" s="7">
        <v>478.55</v>
      </c>
      <c r="CH749" s="7">
        <v>21.0</v>
      </c>
      <c r="CI749" s="7">
        <v>16.0</v>
      </c>
      <c r="CJ749" s="26">
        <v>228.0</v>
      </c>
      <c r="CK749" s="7">
        <v>186.0</v>
      </c>
      <c r="CL749" s="7">
        <v>94.0</v>
      </c>
      <c r="CM749" s="7">
        <v>91.0</v>
      </c>
      <c r="CN749" s="7">
        <v>117.0</v>
      </c>
      <c r="CO749" s="7">
        <v>116.0</v>
      </c>
      <c r="CP749" s="19">
        <v>1.0</v>
      </c>
      <c r="CQ749" s="19">
        <v>2.0</v>
      </c>
      <c r="CR749" s="26">
        <f t="shared" si="37"/>
        <v>1</v>
      </c>
      <c r="CS749" s="18">
        <f t="shared" si="38"/>
        <v>0.6559766764</v>
      </c>
      <c r="CT749" s="18">
        <f t="shared" si="39"/>
        <v>1.311953353</v>
      </c>
      <c r="CU749" s="18">
        <f t="shared" si="40"/>
        <v>0.6559766764</v>
      </c>
      <c r="CV749" s="30">
        <v>3.12</v>
      </c>
      <c r="CW749" s="30">
        <v>3.78</v>
      </c>
      <c r="CX749" s="30">
        <v>4.69</v>
      </c>
      <c r="CY749" s="30">
        <v>4.04</v>
      </c>
      <c r="CZ749" s="30">
        <v>3.39</v>
      </c>
      <c r="DA749" s="30">
        <v>3.51</v>
      </c>
      <c r="DB749" s="7">
        <v>29.0</v>
      </c>
      <c r="DC749" s="7">
        <v>41.0</v>
      </c>
      <c r="DD749" s="13">
        <f t="shared" si="41"/>
        <v>0.4142857143</v>
      </c>
      <c r="DE749" s="7">
        <v>0.0</v>
      </c>
      <c r="DF749" s="7">
        <v>2.0</v>
      </c>
      <c r="DG749" s="7">
        <v>22.0</v>
      </c>
      <c r="DH749" s="7">
        <v>25.0</v>
      </c>
      <c r="DI749" s="7">
        <v>22.0</v>
      </c>
      <c r="DJ749" s="8" t="s">
        <v>5161</v>
      </c>
      <c r="DK749" s="7" t="s">
        <v>5162</v>
      </c>
    </row>
    <row r="750" ht="12.75" customHeight="1">
      <c r="A750" s="7" t="s">
        <v>3137</v>
      </c>
      <c r="B750" s="7" t="s">
        <v>3138</v>
      </c>
      <c r="C750" s="8" t="s">
        <v>394</v>
      </c>
      <c r="D750" s="9" t="s">
        <v>183</v>
      </c>
      <c r="E750" s="7">
        <v>81.0</v>
      </c>
      <c r="F750" s="7">
        <v>19.0</v>
      </c>
      <c r="G750" s="7">
        <v>20.0</v>
      </c>
      <c r="H750" s="24">
        <f t="shared" si="1"/>
        <v>39</v>
      </c>
      <c r="I750" s="25">
        <f t="shared" si="2"/>
        <v>2.126499455</v>
      </c>
      <c r="J750" s="19">
        <v>15.0</v>
      </c>
      <c r="K750" s="19">
        <v>11.0</v>
      </c>
      <c r="L750" s="19">
        <v>7.0</v>
      </c>
      <c r="M750" s="19">
        <v>147.0</v>
      </c>
      <c r="N750" s="19">
        <v>59.0</v>
      </c>
      <c r="O750" s="19">
        <v>64.0</v>
      </c>
      <c r="P750" s="19">
        <v>160.0</v>
      </c>
      <c r="Q750" s="10">
        <f t="shared" si="3"/>
        <v>0.1292517007</v>
      </c>
      <c r="R750" s="10">
        <f t="shared" si="4"/>
        <v>0.07037037037</v>
      </c>
      <c r="S750" s="7">
        <v>66024.0</v>
      </c>
      <c r="T750" s="14">
        <f t="shared" si="5"/>
        <v>13.58518519</v>
      </c>
      <c r="U750" s="14">
        <v>1037.85</v>
      </c>
      <c r="V750" s="14">
        <f t="shared" si="6"/>
        <v>12.81296296</v>
      </c>
      <c r="W750" s="14">
        <v>2760.82</v>
      </c>
      <c r="X750" s="14">
        <f t="shared" si="7"/>
        <v>34.08419753</v>
      </c>
      <c r="Y750" s="13">
        <f t="shared" si="8"/>
        <v>0.273214046</v>
      </c>
      <c r="Z750" s="12">
        <f t="shared" si="9"/>
        <v>131.5319149</v>
      </c>
      <c r="AA750" s="19">
        <v>39.0</v>
      </c>
      <c r="AB750" s="19">
        <v>177.0</v>
      </c>
      <c r="AC750" s="19">
        <v>100.0</v>
      </c>
      <c r="AD750" s="19">
        <v>25.0</v>
      </c>
      <c r="AE750" s="19">
        <v>17.0</v>
      </c>
      <c r="AF750" s="10">
        <f t="shared" si="10"/>
        <v>0.3191489362</v>
      </c>
      <c r="AG750" s="10">
        <f t="shared" si="11"/>
        <v>0.3829787234</v>
      </c>
      <c r="AH750" s="10">
        <f t="shared" si="12"/>
        <v>0.7021276596</v>
      </c>
      <c r="AI750" s="19">
        <v>361.0</v>
      </c>
      <c r="AJ750" s="13">
        <f t="shared" si="13"/>
        <v>0.3085470085</v>
      </c>
      <c r="AK750" s="19">
        <v>404.0</v>
      </c>
      <c r="AL750" s="13">
        <f t="shared" si="14"/>
        <v>0.3452991453</v>
      </c>
      <c r="AM750" s="19">
        <v>405.0</v>
      </c>
      <c r="AN750" s="13">
        <f t="shared" si="15"/>
        <v>0.3461538462</v>
      </c>
      <c r="AO750" s="13">
        <f t="shared" si="16"/>
        <v>0.4718954248</v>
      </c>
      <c r="AP750" s="8">
        <v>2.0</v>
      </c>
      <c r="AQ750" s="14">
        <v>-4.37</v>
      </c>
      <c r="AR750" s="19">
        <v>17.84</v>
      </c>
      <c r="AS750" s="26">
        <v>2.0</v>
      </c>
      <c r="AT750" s="27">
        <v>0.717</v>
      </c>
      <c r="AU750" s="8">
        <v>6.0</v>
      </c>
      <c r="AV750" s="27">
        <v>0.632</v>
      </c>
      <c r="AW750" s="19">
        <v>50.52</v>
      </c>
      <c r="AX750" s="19">
        <v>18.49</v>
      </c>
      <c r="AY750" s="27">
        <v>2.422</v>
      </c>
      <c r="AZ750" s="27">
        <v>2.918</v>
      </c>
      <c r="BA750" s="19">
        <v>50.35</v>
      </c>
      <c r="BB750" s="13">
        <f t="shared" si="17"/>
        <v>0.08362989324</v>
      </c>
      <c r="BC750" s="28">
        <f t="shared" si="18"/>
        <v>0.9184466019</v>
      </c>
      <c r="BD750" s="26">
        <f t="shared" si="19"/>
        <v>1002.076495</v>
      </c>
      <c r="BE750" s="13">
        <f t="shared" si="20"/>
        <v>0.00207649518</v>
      </c>
      <c r="BF750" s="18">
        <f t="shared" si="21"/>
        <v>2.717155658</v>
      </c>
      <c r="BG750" s="18">
        <f t="shared" si="22"/>
        <v>2.428096546</v>
      </c>
      <c r="BH750" s="14">
        <f t="shared" si="23"/>
        <v>32.49024425</v>
      </c>
      <c r="BI750" s="14">
        <f t="shared" si="24"/>
        <v>29.7730886</v>
      </c>
      <c r="BJ750" s="14">
        <f t="shared" si="25"/>
        <v>63.88206388</v>
      </c>
      <c r="BK750" s="14">
        <f t="shared" si="26"/>
        <v>56.42433878</v>
      </c>
      <c r="BL750" s="14">
        <f t="shared" si="27"/>
        <v>7.457725105</v>
      </c>
      <c r="BM750" s="19">
        <v>47.0</v>
      </c>
      <c r="BN750" s="19">
        <v>42.0</v>
      </c>
      <c r="BO750" s="26">
        <v>515.0</v>
      </c>
      <c r="BP750" s="26">
        <v>473.0</v>
      </c>
      <c r="BQ750" s="19">
        <v>215.0</v>
      </c>
      <c r="BR750" s="19">
        <v>178.0</v>
      </c>
      <c r="BS750" s="19">
        <v>328.0</v>
      </c>
      <c r="BT750" s="19">
        <v>283.0</v>
      </c>
      <c r="BU750" s="19">
        <v>526.0</v>
      </c>
      <c r="BV750" s="19">
        <v>479.0</v>
      </c>
      <c r="BW750" s="13">
        <f t="shared" si="28"/>
        <v>0.5233830846</v>
      </c>
      <c r="BX750" s="14">
        <v>4.18</v>
      </c>
      <c r="BY750" s="29">
        <f t="shared" si="29"/>
        <v>5.756234909</v>
      </c>
      <c r="BZ750" s="18">
        <f t="shared" si="30"/>
        <v>2.038129345</v>
      </c>
      <c r="CA750" s="18">
        <f t="shared" si="31"/>
        <v>1.959132083</v>
      </c>
      <c r="CB750" s="14">
        <f t="shared" si="32"/>
        <v>29.33958289</v>
      </c>
      <c r="CC750" s="14">
        <f t="shared" si="33"/>
        <v>30.38234675</v>
      </c>
      <c r="CD750" s="14">
        <f t="shared" si="34"/>
        <v>57.81019591</v>
      </c>
      <c r="CE750" s="14">
        <f t="shared" si="35"/>
        <v>56.48304192</v>
      </c>
      <c r="CF750" s="14">
        <f t="shared" si="36"/>
        <v>6.130571113</v>
      </c>
      <c r="CG750" s="7">
        <v>3797.6</v>
      </c>
      <c r="CH750" s="7">
        <v>129.0</v>
      </c>
      <c r="CI750" s="7">
        <v>124.0</v>
      </c>
      <c r="CJ750" s="26">
        <v>1728.0</v>
      </c>
      <c r="CK750" s="7">
        <v>1799.0</v>
      </c>
      <c r="CL750" s="7">
        <v>750.0</v>
      </c>
      <c r="CM750" s="7">
        <v>649.0</v>
      </c>
      <c r="CN750" s="7">
        <v>1052.0</v>
      </c>
      <c r="CO750" s="7">
        <v>1003.0</v>
      </c>
      <c r="CP750" s="19">
        <v>17.0</v>
      </c>
      <c r="CQ750" s="19">
        <v>14.0</v>
      </c>
      <c r="CR750" s="26">
        <f t="shared" si="37"/>
        <v>-3</v>
      </c>
      <c r="CS750" s="18">
        <f t="shared" si="38"/>
        <v>0.9269356598</v>
      </c>
      <c r="CT750" s="18">
        <f t="shared" si="39"/>
        <v>0.7633587786</v>
      </c>
      <c r="CU750" s="18">
        <f t="shared" si="40"/>
        <v>-0.1635768811</v>
      </c>
      <c r="CV750" s="30">
        <v>39.75</v>
      </c>
      <c r="CW750" s="30">
        <v>38.84</v>
      </c>
      <c r="CX750" s="30">
        <v>29.18</v>
      </c>
      <c r="CY750" s="30">
        <v>54.11</v>
      </c>
      <c r="CZ750" s="30">
        <v>36.66</v>
      </c>
      <c r="DA750" s="30">
        <v>46.59</v>
      </c>
      <c r="DB750" s="7">
        <v>5.0</v>
      </c>
      <c r="DC750" s="7">
        <v>2.0</v>
      </c>
      <c r="DD750" s="13">
        <f t="shared" si="41"/>
        <v>0.7142857143</v>
      </c>
      <c r="DE750" s="7">
        <v>-0.01</v>
      </c>
      <c r="DF750" s="7">
        <v>1.51</v>
      </c>
      <c r="DG750" s="7">
        <v>3.0</v>
      </c>
      <c r="DH750" s="7">
        <v>2.0</v>
      </c>
      <c r="DI750" s="7">
        <v>1.0</v>
      </c>
      <c r="DJ750" s="8" t="s">
        <v>5163</v>
      </c>
      <c r="DK750" s="7" t="s">
        <v>5164</v>
      </c>
    </row>
    <row r="751" ht="12.75" customHeight="1">
      <c r="A751" s="7" t="s">
        <v>3141</v>
      </c>
      <c r="B751" s="7" t="s">
        <v>1071</v>
      </c>
      <c r="C751" s="8" t="s">
        <v>231</v>
      </c>
      <c r="D751" s="9" t="s">
        <v>150</v>
      </c>
      <c r="E751" s="7">
        <v>3.0</v>
      </c>
      <c r="F751" s="7">
        <v>0.0</v>
      </c>
      <c r="G751" s="7">
        <v>1.0</v>
      </c>
      <c r="H751" s="24">
        <f t="shared" si="1"/>
        <v>1</v>
      </c>
      <c r="I751" s="25">
        <f t="shared" si="2"/>
        <v>3.2936871</v>
      </c>
      <c r="J751" s="19">
        <v>0.0</v>
      </c>
      <c r="K751" s="19">
        <v>1.0</v>
      </c>
      <c r="L751" s="19">
        <v>0.0</v>
      </c>
      <c r="M751" s="19">
        <v>2.0</v>
      </c>
      <c r="N751" s="19">
        <v>0.0</v>
      </c>
      <c r="O751" s="19">
        <v>0.0</v>
      </c>
      <c r="P751" s="19">
        <v>2.0</v>
      </c>
      <c r="Q751" s="10">
        <f t="shared" si="3"/>
        <v>0</v>
      </c>
      <c r="R751" s="10">
        <f t="shared" si="4"/>
        <v>0</v>
      </c>
      <c r="S751" s="7">
        <v>1093.0</v>
      </c>
      <c r="T751" s="14">
        <f t="shared" si="5"/>
        <v>6.072222222</v>
      </c>
      <c r="U751" s="14">
        <v>17.93</v>
      </c>
      <c r="V751" s="14">
        <f t="shared" si="6"/>
        <v>5.976666667</v>
      </c>
      <c r="W751" s="14">
        <v>118.63</v>
      </c>
      <c r="X751" s="14">
        <f t="shared" si="7"/>
        <v>39.54333333</v>
      </c>
      <c r="Y751" s="13">
        <f t="shared" si="8"/>
        <v>0.1312975981</v>
      </c>
      <c r="Z751" s="12">
        <f t="shared" si="9"/>
        <v>14</v>
      </c>
      <c r="AA751" s="19">
        <v>1.0</v>
      </c>
      <c r="AB751" s="19">
        <v>1.0</v>
      </c>
      <c r="AC751" s="19">
        <v>0.0</v>
      </c>
      <c r="AD751" s="19">
        <v>1.0</v>
      </c>
      <c r="AE751" s="19">
        <v>0.0</v>
      </c>
      <c r="AF751" s="10">
        <f t="shared" si="10"/>
        <v>0</v>
      </c>
      <c r="AG751" s="10">
        <f t="shared" si="11"/>
        <v>1</v>
      </c>
      <c r="AH751" s="10">
        <f t="shared" si="12"/>
        <v>1</v>
      </c>
      <c r="AI751" s="19">
        <v>6.0</v>
      </c>
      <c r="AJ751" s="13">
        <f t="shared" si="13"/>
        <v>0.375</v>
      </c>
      <c r="AK751" s="19">
        <v>1.0</v>
      </c>
      <c r="AL751" s="13">
        <f t="shared" si="14"/>
        <v>0.0625</v>
      </c>
      <c r="AM751" s="19">
        <v>9.0</v>
      </c>
      <c r="AN751" s="13">
        <f t="shared" si="15"/>
        <v>0.5625</v>
      </c>
      <c r="AO751" s="13">
        <f t="shared" si="16"/>
        <v>0.8571428571</v>
      </c>
      <c r="AP751" s="8">
        <v>16.0</v>
      </c>
      <c r="AQ751" s="14">
        <v>37.38</v>
      </c>
      <c r="AR751" s="19">
        <v>16.92</v>
      </c>
      <c r="AS751" s="26">
        <v>13.0</v>
      </c>
      <c r="AT751" s="27">
        <v>-0.259</v>
      </c>
      <c r="AU751" s="8">
        <v>15.0</v>
      </c>
      <c r="AV751" s="27">
        <v>-2.252</v>
      </c>
      <c r="AW751" s="19">
        <v>49.33</v>
      </c>
      <c r="AX751" s="19">
        <v>16.49</v>
      </c>
      <c r="AY751" s="27">
        <v>-2.507</v>
      </c>
      <c r="AZ751" s="27">
        <v>5.03</v>
      </c>
      <c r="BA751" s="19">
        <v>52.49</v>
      </c>
      <c r="BB751" s="13">
        <f t="shared" si="17"/>
        <v>0.07142857143</v>
      </c>
      <c r="BC751" s="28">
        <f t="shared" si="18"/>
        <v>0.8571428571</v>
      </c>
      <c r="BD751" s="26">
        <f t="shared" si="19"/>
        <v>928.5714286</v>
      </c>
      <c r="BE751" s="13">
        <f t="shared" si="20"/>
        <v>-0.07142857143</v>
      </c>
      <c r="BF751" s="18">
        <f t="shared" si="21"/>
        <v>3.346346905</v>
      </c>
      <c r="BG751" s="18">
        <f t="shared" si="22"/>
        <v>3.346346905</v>
      </c>
      <c r="BH751" s="14">
        <f t="shared" si="23"/>
        <v>46.84885666</v>
      </c>
      <c r="BI751" s="14">
        <f t="shared" si="24"/>
        <v>23.42442833</v>
      </c>
      <c r="BJ751" s="14">
        <f t="shared" si="25"/>
        <v>63.58059119</v>
      </c>
      <c r="BK751" s="14">
        <f t="shared" si="26"/>
        <v>43.50250976</v>
      </c>
      <c r="BL751" s="14">
        <f t="shared" si="27"/>
        <v>20.07808143</v>
      </c>
      <c r="BM751" s="19">
        <v>1.0</v>
      </c>
      <c r="BN751" s="19">
        <v>1.0</v>
      </c>
      <c r="BO751" s="26">
        <v>13.0</v>
      </c>
      <c r="BP751" s="26">
        <v>6.0</v>
      </c>
      <c r="BQ751" s="19">
        <v>1.0</v>
      </c>
      <c r="BR751" s="19">
        <v>2.0</v>
      </c>
      <c r="BS751" s="19">
        <v>4.0</v>
      </c>
      <c r="BT751" s="19">
        <v>4.0</v>
      </c>
      <c r="BU751" s="19">
        <v>11.0</v>
      </c>
      <c r="BV751" s="19">
        <v>5.0</v>
      </c>
      <c r="BW751" s="13">
        <f t="shared" si="28"/>
        <v>0.6875</v>
      </c>
      <c r="BX751" s="14">
        <v>12.15</v>
      </c>
      <c r="BY751" s="29">
        <f t="shared" si="29"/>
        <v>4.134652856</v>
      </c>
      <c r="BZ751" s="18">
        <f t="shared" si="30"/>
        <v>3.52552332</v>
      </c>
      <c r="CA751" s="18">
        <f t="shared" si="31"/>
        <v>1.76276166</v>
      </c>
      <c r="CB751" s="14">
        <f t="shared" si="32"/>
        <v>37.01799486</v>
      </c>
      <c r="CC751" s="14">
        <f t="shared" si="33"/>
        <v>26.4414249</v>
      </c>
      <c r="CD751" s="14">
        <f t="shared" si="34"/>
        <v>63.01872934</v>
      </c>
      <c r="CE751" s="14">
        <f t="shared" si="35"/>
        <v>49.35732648</v>
      </c>
      <c r="CF751" s="14">
        <f t="shared" si="36"/>
        <v>6.416678563</v>
      </c>
      <c r="CG751" s="7">
        <v>136.15</v>
      </c>
      <c r="CH751" s="7">
        <v>8.0</v>
      </c>
      <c r="CI751" s="7">
        <v>4.0</v>
      </c>
      <c r="CJ751" s="26">
        <v>76.0</v>
      </c>
      <c r="CK751" s="7">
        <v>56.0</v>
      </c>
      <c r="CL751" s="7">
        <v>16.0</v>
      </c>
      <c r="CM751" s="7">
        <v>21.0</v>
      </c>
      <c r="CN751" s="7">
        <v>43.0</v>
      </c>
      <c r="CO751" s="7">
        <v>31.0</v>
      </c>
      <c r="CP751" s="19">
        <v>0.0</v>
      </c>
      <c r="CQ751" s="19">
        <v>0.0</v>
      </c>
      <c r="CR751" s="26">
        <f t="shared" si="37"/>
        <v>0</v>
      </c>
      <c r="CS751" s="18">
        <f t="shared" si="38"/>
        <v>0</v>
      </c>
      <c r="CT751" s="18">
        <f t="shared" si="39"/>
        <v>0</v>
      </c>
      <c r="CU751" s="18">
        <f t="shared" si="40"/>
        <v>0</v>
      </c>
      <c r="CV751" s="30">
        <v>1.41</v>
      </c>
      <c r="CW751" s="30">
        <v>0.51</v>
      </c>
      <c r="CX751" s="30">
        <v>1.24</v>
      </c>
      <c r="CY751" s="30">
        <v>0.49</v>
      </c>
      <c r="CZ751" s="30">
        <v>0.83</v>
      </c>
      <c r="DA751" s="30">
        <v>0.53</v>
      </c>
      <c r="DB751" s="7">
        <v>0.0</v>
      </c>
      <c r="DC751" s="7">
        <v>0.0</v>
      </c>
      <c r="DD751" s="13" t="str">
        <f t="shared" si="41"/>
        <v> </v>
      </c>
      <c r="DE751" s="7">
        <v>0.0</v>
      </c>
      <c r="DF751" s="7">
        <v>0.0</v>
      </c>
      <c r="DG751" s="7">
        <v>0.0</v>
      </c>
      <c r="DH751" s="7">
        <v>0.0</v>
      </c>
      <c r="DI751" s="7">
        <v>0.0</v>
      </c>
      <c r="DJ751" s="8" t="s">
        <v>5165</v>
      </c>
      <c r="DK751" s="7" t="s">
        <v>5166</v>
      </c>
    </row>
    <row r="752" ht="12.75" customHeight="1">
      <c r="A752" s="7" t="s">
        <v>213</v>
      </c>
      <c r="B752" s="7" t="s">
        <v>3144</v>
      </c>
      <c r="C752" s="8" t="s">
        <v>490</v>
      </c>
      <c r="D752" s="9" t="s">
        <v>247</v>
      </c>
      <c r="E752" s="7">
        <v>18.0</v>
      </c>
      <c r="F752" s="7">
        <v>2.0</v>
      </c>
      <c r="G752" s="7">
        <v>1.0</v>
      </c>
      <c r="H752" s="24">
        <f t="shared" si="1"/>
        <v>3</v>
      </c>
      <c r="I752" s="25">
        <f t="shared" si="2"/>
        <v>0.8892548374</v>
      </c>
      <c r="J752" s="19">
        <v>2.0</v>
      </c>
      <c r="K752" s="19">
        <v>0.0</v>
      </c>
      <c r="L752" s="19">
        <v>1.0</v>
      </c>
      <c r="M752" s="19">
        <v>23.0</v>
      </c>
      <c r="N752" s="19">
        <v>15.0</v>
      </c>
      <c r="O752" s="19">
        <v>3.0</v>
      </c>
      <c r="P752" s="19">
        <v>18.0</v>
      </c>
      <c r="Q752" s="10">
        <f t="shared" si="3"/>
        <v>0.08695652174</v>
      </c>
      <c r="R752" s="10">
        <f t="shared" si="4"/>
        <v>0.0487804878</v>
      </c>
      <c r="S752" s="7">
        <v>12145.0</v>
      </c>
      <c r="T752" s="14">
        <f t="shared" si="5"/>
        <v>11.24537037</v>
      </c>
      <c r="U752" s="14">
        <v>201.14</v>
      </c>
      <c r="V752" s="14">
        <f t="shared" si="6"/>
        <v>11.17444444</v>
      </c>
      <c r="W752" s="14">
        <v>642.88</v>
      </c>
      <c r="X752" s="14">
        <f t="shared" si="7"/>
        <v>35.71555556</v>
      </c>
      <c r="Y752" s="13">
        <f t="shared" si="8"/>
        <v>0.2383118883</v>
      </c>
      <c r="Z752" s="12">
        <f t="shared" si="9"/>
        <v>0</v>
      </c>
      <c r="AA752" s="19">
        <v>6.0</v>
      </c>
      <c r="AB752" s="19">
        <v>25.0</v>
      </c>
      <c r="AC752" s="19">
        <v>22.0</v>
      </c>
      <c r="AD752" s="19">
        <v>2.0</v>
      </c>
      <c r="AE752" s="19">
        <v>2.0</v>
      </c>
      <c r="AF752" s="10">
        <f t="shared" si="10"/>
        <v>0.5</v>
      </c>
      <c r="AG752" s="10">
        <f t="shared" si="11"/>
        <v>0.25</v>
      </c>
      <c r="AH752" s="10">
        <f t="shared" si="12"/>
        <v>0.75</v>
      </c>
      <c r="AI752" s="19">
        <v>54.0</v>
      </c>
      <c r="AJ752" s="13">
        <f t="shared" si="13"/>
        <v>0.3272727273</v>
      </c>
      <c r="AK752" s="19">
        <v>51.0</v>
      </c>
      <c r="AL752" s="13">
        <f t="shared" si="14"/>
        <v>0.3090909091</v>
      </c>
      <c r="AM752" s="19">
        <v>60.0</v>
      </c>
      <c r="AN752" s="13">
        <f t="shared" si="15"/>
        <v>0.3636363636</v>
      </c>
      <c r="AO752" s="13">
        <f t="shared" si="16"/>
        <v>0.5142857143</v>
      </c>
      <c r="AP752" s="8">
        <v>16.0</v>
      </c>
      <c r="AQ752" s="14">
        <v>12.22</v>
      </c>
      <c r="AR752" s="19">
        <v>17.09</v>
      </c>
      <c r="AS752" s="26">
        <v>12.0</v>
      </c>
      <c r="AT752" s="27">
        <v>0.023</v>
      </c>
      <c r="AU752" s="8">
        <v>10.0</v>
      </c>
      <c r="AV752" s="27">
        <v>1.53</v>
      </c>
      <c r="AW752" s="19">
        <v>50.54</v>
      </c>
      <c r="AX752" s="19">
        <v>17.38</v>
      </c>
      <c r="AY752" s="27">
        <v>0.784</v>
      </c>
      <c r="AZ752" s="27">
        <v>-7.572</v>
      </c>
      <c r="BA752" s="19">
        <v>46.5</v>
      </c>
      <c r="BB752" s="13">
        <f t="shared" si="17"/>
        <v>0.05970149254</v>
      </c>
      <c r="BC752" s="28">
        <f t="shared" si="18"/>
        <v>0.9240506329</v>
      </c>
      <c r="BD752" s="26">
        <f t="shared" si="19"/>
        <v>983.7521254</v>
      </c>
      <c r="BE752" s="13">
        <f t="shared" si="20"/>
        <v>-0.01624787455</v>
      </c>
      <c r="BF752" s="18">
        <f t="shared" si="21"/>
        <v>1.193198767</v>
      </c>
      <c r="BG752" s="18">
        <f t="shared" si="22"/>
        <v>1.789798151</v>
      </c>
      <c r="BH752" s="14">
        <f t="shared" si="23"/>
        <v>19.98607935</v>
      </c>
      <c r="BI752" s="14">
        <f t="shared" si="24"/>
        <v>23.56567565</v>
      </c>
      <c r="BJ752" s="14">
        <f t="shared" si="25"/>
        <v>39.37555931</v>
      </c>
      <c r="BK752" s="14">
        <f t="shared" si="26"/>
        <v>52.79904544</v>
      </c>
      <c r="BL752" s="14">
        <f t="shared" si="27"/>
        <v>-13.42348613</v>
      </c>
      <c r="BM752" s="19">
        <v>4.0</v>
      </c>
      <c r="BN752" s="19">
        <v>6.0</v>
      </c>
      <c r="BO752" s="26">
        <v>63.0</v>
      </c>
      <c r="BP752" s="26">
        <v>73.0</v>
      </c>
      <c r="BQ752" s="19">
        <v>37.0</v>
      </c>
      <c r="BR752" s="19">
        <v>41.0</v>
      </c>
      <c r="BS752" s="19">
        <v>28.0</v>
      </c>
      <c r="BT752" s="19">
        <v>57.0</v>
      </c>
      <c r="BU752" s="19">
        <v>52.0</v>
      </c>
      <c r="BV752" s="19">
        <v>83.0</v>
      </c>
      <c r="BW752" s="13">
        <f t="shared" si="28"/>
        <v>0.3851851852</v>
      </c>
      <c r="BX752" s="14">
        <v>-6.62</v>
      </c>
      <c r="BY752" s="29">
        <f t="shared" si="29"/>
        <v>-4.754343272</v>
      </c>
      <c r="BZ752" s="18">
        <f t="shared" si="30"/>
        <v>1.703906758</v>
      </c>
      <c r="CA752" s="18">
        <f t="shared" si="31"/>
        <v>1.987891217</v>
      </c>
      <c r="CB752" s="14">
        <f t="shared" si="32"/>
        <v>22.15078785</v>
      </c>
      <c r="CC752" s="14">
        <f t="shared" si="33"/>
        <v>28.68243042</v>
      </c>
      <c r="CD752" s="14">
        <f t="shared" si="34"/>
        <v>41.60372334</v>
      </c>
      <c r="CE752" s="14">
        <f t="shared" si="35"/>
        <v>53.60206675</v>
      </c>
      <c r="CF752" s="14">
        <f t="shared" si="36"/>
        <v>-1.42514271</v>
      </c>
      <c r="CG752" s="7">
        <v>845.116667</v>
      </c>
      <c r="CH752" s="7">
        <v>24.0</v>
      </c>
      <c r="CI752" s="7">
        <v>28.0</v>
      </c>
      <c r="CJ752" s="26">
        <v>288.0</v>
      </c>
      <c r="CK752" s="7">
        <v>376.0</v>
      </c>
      <c r="CL752" s="7">
        <v>132.0</v>
      </c>
      <c r="CM752" s="7">
        <v>152.0</v>
      </c>
      <c r="CN752" s="7">
        <v>142.0</v>
      </c>
      <c r="CO752" s="7">
        <v>199.0</v>
      </c>
      <c r="CP752" s="19">
        <v>2.0</v>
      </c>
      <c r="CQ752" s="19">
        <v>1.0</v>
      </c>
      <c r="CR752" s="26">
        <f t="shared" si="37"/>
        <v>-1</v>
      </c>
      <c r="CS752" s="18">
        <f t="shared" si="38"/>
        <v>0.5928365583</v>
      </c>
      <c r="CT752" s="18">
        <f t="shared" si="39"/>
        <v>0.2964182791</v>
      </c>
      <c r="CU752" s="18">
        <f t="shared" si="40"/>
        <v>-0.2964182791</v>
      </c>
      <c r="CV752" s="30">
        <v>4.59</v>
      </c>
      <c r="CW752" s="30">
        <v>6.57</v>
      </c>
      <c r="CX752" s="30">
        <v>6.39</v>
      </c>
      <c r="CY752" s="30">
        <v>6.49</v>
      </c>
      <c r="CZ752" s="30">
        <v>7.78</v>
      </c>
      <c r="DA752" s="30">
        <v>9.35</v>
      </c>
      <c r="DB752" s="7">
        <v>0.0</v>
      </c>
      <c r="DC752" s="7">
        <v>2.0</v>
      </c>
      <c r="DD752" s="13">
        <f t="shared" si="41"/>
        <v>0</v>
      </c>
      <c r="DE752" s="7">
        <v>-0.01</v>
      </c>
      <c r="DF752" s="7">
        <v>-0.48</v>
      </c>
      <c r="DG752" s="7">
        <v>2.0</v>
      </c>
      <c r="DH752" s="7">
        <v>0.0</v>
      </c>
      <c r="DI752" s="7">
        <v>0.0</v>
      </c>
      <c r="DJ752" s="8" t="s">
        <v>5167</v>
      </c>
      <c r="DK752" s="7" t="s">
        <v>5168</v>
      </c>
    </row>
    <row r="753" ht="12.75" customHeight="1">
      <c r="A753" s="7" t="s">
        <v>2726</v>
      </c>
      <c r="B753" s="7" t="s">
        <v>3146</v>
      </c>
      <c r="C753" s="8" t="s">
        <v>254</v>
      </c>
      <c r="D753" s="9" t="s">
        <v>275</v>
      </c>
      <c r="E753" s="7">
        <v>34.0</v>
      </c>
      <c r="F753" s="7">
        <v>4.0</v>
      </c>
      <c r="G753" s="7">
        <v>2.0</v>
      </c>
      <c r="H753" s="24">
        <f t="shared" si="1"/>
        <v>6</v>
      </c>
      <c r="I753" s="25">
        <f t="shared" si="2"/>
        <v>1.201802704</v>
      </c>
      <c r="J753" s="19">
        <v>4.0</v>
      </c>
      <c r="K753" s="19">
        <v>0.0</v>
      </c>
      <c r="L753" s="19">
        <v>2.0</v>
      </c>
      <c r="M753" s="19">
        <v>19.0</v>
      </c>
      <c r="N753" s="19">
        <v>9.0</v>
      </c>
      <c r="O753" s="19">
        <v>9.0</v>
      </c>
      <c r="P753" s="19">
        <v>25.0</v>
      </c>
      <c r="Q753" s="10">
        <f t="shared" si="3"/>
        <v>0.2105263158</v>
      </c>
      <c r="R753" s="10">
        <f t="shared" si="4"/>
        <v>0.1081081081</v>
      </c>
      <c r="S753" s="7">
        <v>17973.0</v>
      </c>
      <c r="T753" s="14">
        <f t="shared" si="5"/>
        <v>8.810294118</v>
      </c>
      <c r="U753" s="14">
        <v>295.05</v>
      </c>
      <c r="V753" s="14">
        <f t="shared" si="6"/>
        <v>8.677941176</v>
      </c>
      <c r="W753" s="14">
        <v>1332.75</v>
      </c>
      <c r="X753" s="14">
        <f t="shared" si="7"/>
        <v>39.19852941</v>
      </c>
      <c r="Y753" s="13">
        <f t="shared" si="8"/>
        <v>0.1812569112</v>
      </c>
      <c r="Z753" s="12">
        <f t="shared" si="9"/>
        <v>0</v>
      </c>
      <c r="AA753" s="19">
        <v>18.0</v>
      </c>
      <c r="AB753" s="19">
        <v>34.0</v>
      </c>
      <c r="AC753" s="19">
        <v>20.0</v>
      </c>
      <c r="AD753" s="19">
        <v>4.0</v>
      </c>
      <c r="AE753" s="19">
        <v>5.0</v>
      </c>
      <c r="AF753" s="10">
        <f t="shared" si="10"/>
        <v>0.3076923077</v>
      </c>
      <c r="AG753" s="10">
        <f t="shared" si="11"/>
        <v>0.1538461538</v>
      </c>
      <c r="AH753" s="10">
        <f t="shared" si="12"/>
        <v>0.4615384615</v>
      </c>
      <c r="AI753" s="19">
        <v>52.0</v>
      </c>
      <c r="AJ753" s="13">
        <f t="shared" si="13"/>
        <v>0.2047244094</v>
      </c>
      <c r="AK753" s="19">
        <v>105.0</v>
      </c>
      <c r="AL753" s="13">
        <f t="shared" si="14"/>
        <v>0.4133858268</v>
      </c>
      <c r="AM753" s="19">
        <v>97.0</v>
      </c>
      <c r="AN753" s="13">
        <f t="shared" si="15"/>
        <v>0.3818897638</v>
      </c>
      <c r="AO753" s="13">
        <f t="shared" si="16"/>
        <v>0.3312101911</v>
      </c>
      <c r="AP753" s="8">
        <v>6.0</v>
      </c>
      <c r="AQ753" s="14">
        <v>-24.54</v>
      </c>
      <c r="AR753" s="19">
        <v>16.89</v>
      </c>
      <c r="AS753" s="26">
        <v>16.0</v>
      </c>
      <c r="AT753" s="27">
        <v>0.199</v>
      </c>
      <c r="AU753" s="8">
        <v>14.0</v>
      </c>
      <c r="AV753" s="27">
        <v>-0.294</v>
      </c>
      <c r="AW753" s="19">
        <v>50.01</v>
      </c>
      <c r="AX753" s="19">
        <v>16.64</v>
      </c>
      <c r="AY753" s="27">
        <v>-3.247</v>
      </c>
      <c r="AZ753" s="27">
        <v>2.959</v>
      </c>
      <c r="BA753" s="19">
        <v>51.05</v>
      </c>
      <c r="BB753" s="13">
        <f t="shared" si="17"/>
        <v>0.09489051095</v>
      </c>
      <c r="BC753" s="28">
        <f t="shared" si="18"/>
        <v>0.9259259259</v>
      </c>
      <c r="BD753" s="26">
        <f t="shared" si="19"/>
        <v>1020.816437</v>
      </c>
      <c r="BE753" s="13">
        <f t="shared" si="20"/>
        <v>0.02081643687</v>
      </c>
      <c r="BF753" s="18">
        <f t="shared" si="21"/>
        <v>2.643619725</v>
      </c>
      <c r="BG753" s="18">
        <f t="shared" si="22"/>
        <v>1.626842908</v>
      </c>
      <c r="BH753" s="14">
        <f t="shared" si="23"/>
        <v>27.8596848</v>
      </c>
      <c r="BI753" s="14">
        <f t="shared" si="24"/>
        <v>21.96237926</v>
      </c>
      <c r="BJ753" s="14">
        <f t="shared" si="25"/>
        <v>54.09252669</v>
      </c>
      <c r="BK753" s="14">
        <f t="shared" si="26"/>
        <v>49.0086426</v>
      </c>
      <c r="BL753" s="14">
        <f t="shared" si="27"/>
        <v>5.083884087</v>
      </c>
      <c r="BM753" s="19">
        <v>13.0</v>
      </c>
      <c r="BN753" s="19">
        <v>8.0</v>
      </c>
      <c r="BO753" s="26">
        <v>124.0</v>
      </c>
      <c r="BP753" s="26">
        <v>100.0</v>
      </c>
      <c r="BQ753" s="19">
        <v>53.0</v>
      </c>
      <c r="BR753" s="19">
        <v>48.0</v>
      </c>
      <c r="BS753" s="19">
        <v>76.0</v>
      </c>
      <c r="BT753" s="19">
        <v>85.0</v>
      </c>
      <c r="BU753" s="19">
        <v>125.0</v>
      </c>
      <c r="BV753" s="19">
        <v>87.0</v>
      </c>
      <c r="BW753" s="13">
        <f t="shared" si="28"/>
        <v>0.5896226415</v>
      </c>
      <c r="BX753" s="14">
        <v>3.32</v>
      </c>
      <c r="BY753" s="29">
        <f t="shared" si="29"/>
        <v>5.791839501</v>
      </c>
      <c r="BZ753" s="18">
        <f t="shared" si="30"/>
        <v>2.243334355</v>
      </c>
      <c r="CA753" s="18">
        <f t="shared" si="31"/>
        <v>2.169782409</v>
      </c>
      <c r="CB753" s="14">
        <f t="shared" si="32"/>
        <v>30.37695372</v>
      </c>
      <c r="CC753" s="14">
        <f t="shared" si="33"/>
        <v>25.89028501</v>
      </c>
      <c r="CD753" s="14">
        <f t="shared" si="34"/>
        <v>58.21636531</v>
      </c>
      <c r="CE753" s="14">
        <f t="shared" si="35"/>
        <v>49.095924</v>
      </c>
      <c r="CF753" s="14">
        <f t="shared" si="36"/>
        <v>-4.036557224</v>
      </c>
      <c r="CG753" s="7">
        <v>1631.5</v>
      </c>
      <c r="CH753" s="7">
        <v>61.0</v>
      </c>
      <c r="CI753" s="7">
        <v>59.0</v>
      </c>
      <c r="CJ753" s="26">
        <v>765.0</v>
      </c>
      <c r="CK753" s="7">
        <v>645.0</v>
      </c>
      <c r="CL753" s="7">
        <v>347.0</v>
      </c>
      <c r="CM753" s="7">
        <v>242.0</v>
      </c>
      <c r="CN753" s="7">
        <v>410.0</v>
      </c>
      <c r="CO753" s="7">
        <v>389.0</v>
      </c>
      <c r="CP753" s="19">
        <v>1.0</v>
      </c>
      <c r="CQ753" s="19">
        <v>1.0</v>
      </c>
      <c r="CR753" s="26">
        <f t="shared" si="37"/>
        <v>0</v>
      </c>
      <c r="CS753" s="18">
        <f t="shared" si="38"/>
        <v>0.2003004507</v>
      </c>
      <c r="CT753" s="18">
        <f t="shared" si="39"/>
        <v>0.2003004507</v>
      </c>
      <c r="CU753" s="18">
        <f t="shared" si="40"/>
        <v>0</v>
      </c>
      <c r="CV753" s="30">
        <v>10.35</v>
      </c>
      <c r="CW753" s="30">
        <v>7.74</v>
      </c>
      <c r="CX753" s="30">
        <v>7.04</v>
      </c>
      <c r="CY753" s="30">
        <v>8.99</v>
      </c>
      <c r="CZ753" s="30">
        <v>11.99</v>
      </c>
      <c r="DA753" s="30">
        <v>12.06</v>
      </c>
      <c r="DB753" s="7">
        <v>128.0</v>
      </c>
      <c r="DC753" s="7">
        <v>101.0</v>
      </c>
      <c r="DD753" s="13">
        <f t="shared" si="41"/>
        <v>0.5589519651</v>
      </c>
      <c r="DE753" s="7">
        <v>0.23</v>
      </c>
      <c r="DF753" s="7">
        <v>-4.78</v>
      </c>
      <c r="DG753" s="7">
        <v>50.0</v>
      </c>
      <c r="DH753" s="7">
        <v>92.0</v>
      </c>
      <c r="DI753" s="7">
        <v>84.0</v>
      </c>
      <c r="DJ753" s="8" t="s">
        <v>5169</v>
      </c>
      <c r="DK753" s="7" t="s">
        <v>5170</v>
      </c>
    </row>
    <row r="754" ht="12.75" customHeight="1">
      <c r="A754" s="7" t="s">
        <v>1211</v>
      </c>
      <c r="B754" s="7" t="s">
        <v>3148</v>
      </c>
      <c r="C754" s="8" t="s">
        <v>166</v>
      </c>
      <c r="D754" s="9" t="s">
        <v>183</v>
      </c>
      <c r="E754" s="7">
        <v>74.0</v>
      </c>
      <c r="F754" s="7">
        <v>8.0</v>
      </c>
      <c r="G754" s="7">
        <v>6.0</v>
      </c>
      <c r="H754" s="24">
        <f t="shared" si="1"/>
        <v>14</v>
      </c>
      <c r="I754" s="25">
        <f t="shared" si="2"/>
        <v>1.325025633</v>
      </c>
      <c r="J754" s="19">
        <v>7.0</v>
      </c>
      <c r="K754" s="19">
        <v>6.0</v>
      </c>
      <c r="L754" s="19">
        <v>0.0</v>
      </c>
      <c r="M754" s="19">
        <v>93.0</v>
      </c>
      <c r="N754" s="19">
        <v>36.0</v>
      </c>
      <c r="O754" s="19">
        <v>32.0</v>
      </c>
      <c r="P754" s="19">
        <v>91.0</v>
      </c>
      <c r="Q754" s="10">
        <f t="shared" si="3"/>
        <v>0.08602150538</v>
      </c>
      <c r="R754" s="10">
        <f t="shared" si="4"/>
        <v>0.04968944099</v>
      </c>
      <c r="S754" s="7">
        <v>38037.0</v>
      </c>
      <c r="T754" s="14">
        <f t="shared" si="5"/>
        <v>8.566891892</v>
      </c>
      <c r="U754" s="14">
        <v>631.38</v>
      </c>
      <c r="V754" s="14">
        <f t="shared" si="6"/>
        <v>8.532162162</v>
      </c>
      <c r="W754" s="14">
        <v>2885.28</v>
      </c>
      <c r="X754" s="14">
        <f t="shared" si="7"/>
        <v>38.99027027</v>
      </c>
      <c r="Y754" s="13">
        <f t="shared" si="8"/>
        <v>0.1795396769</v>
      </c>
      <c r="Z754" s="12">
        <f t="shared" si="9"/>
        <v>91</v>
      </c>
      <c r="AA754" s="19">
        <v>22.0</v>
      </c>
      <c r="AB754" s="19">
        <v>96.0</v>
      </c>
      <c r="AC754" s="19">
        <v>74.0</v>
      </c>
      <c r="AD754" s="19">
        <v>8.0</v>
      </c>
      <c r="AE754" s="19">
        <v>15.0</v>
      </c>
      <c r="AF754" s="10">
        <f t="shared" si="10"/>
        <v>0.3888888889</v>
      </c>
      <c r="AG754" s="10">
        <f t="shared" si="11"/>
        <v>0.3333333333</v>
      </c>
      <c r="AH754" s="10">
        <f t="shared" si="12"/>
        <v>0.7222222222</v>
      </c>
      <c r="AI754" s="19">
        <v>150.0</v>
      </c>
      <c r="AJ754" s="13">
        <f t="shared" si="13"/>
        <v>0.2407704655</v>
      </c>
      <c r="AK754" s="19">
        <v>207.0</v>
      </c>
      <c r="AL754" s="13">
        <f t="shared" si="14"/>
        <v>0.3322632424</v>
      </c>
      <c r="AM754" s="19">
        <v>266.0</v>
      </c>
      <c r="AN754" s="13">
        <f t="shared" si="15"/>
        <v>0.4269662921</v>
      </c>
      <c r="AO754" s="13">
        <f t="shared" si="16"/>
        <v>0.4201680672</v>
      </c>
      <c r="AP754" s="8">
        <v>6.0</v>
      </c>
      <c r="AQ754" s="14">
        <v>-5.78</v>
      </c>
      <c r="AR754" s="19">
        <v>16.77</v>
      </c>
      <c r="AS754" s="26">
        <v>13.0</v>
      </c>
      <c r="AT754" s="27">
        <v>-1.063</v>
      </c>
      <c r="AU754" s="8">
        <v>13.0</v>
      </c>
      <c r="AV754" s="27">
        <v>-0.179</v>
      </c>
      <c r="AW754" s="19">
        <v>50.19</v>
      </c>
      <c r="AX754" s="19">
        <v>16.76</v>
      </c>
      <c r="AY754" s="27">
        <v>-1.512</v>
      </c>
      <c r="AZ754" s="27">
        <v>-13.435</v>
      </c>
      <c r="BA754" s="19">
        <v>43.96</v>
      </c>
      <c r="BB754" s="13">
        <f t="shared" si="17"/>
        <v>0.06593406593</v>
      </c>
      <c r="BC754" s="28">
        <f t="shared" si="18"/>
        <v>0.9346590909</v>
      </c>
      <c r="BD754" s="26">
        <f t="shared" si="19"/>
        <v>1000.593157</v>
      </c>
      <c r="BE754" s="13">
        <f t="shared" si="20"/>
        <v>0.0005931568432</v>
      </c>
      <c r="BF754" s="18">
        <f t="shared" si="21"/>
        <v>1.71053882</v>
      </c>
      <c r="BG754" s="18">
        <f t="shared" si="22"/>
        <v>2.185688492</v>
      </c>
      <c r="BH754" s="14">
        <f t="shared" si="23"/>
        <v>25.9431721</v>
      </c>
      <c r="BI754" s="14">
        <f t="shared" si="24"/>
        <v>33.45053692</v>
      </c>
      <c r="BJ754" s="14">
        <f t="shared" si="25"/>
        <v>44.94915899</v>
      </c>
      <c r="BK754" s="14">
        <f t="shared" si="26"/>
        <v>62.81478666</v>
      </c>
      <c r="BL754" s="14">
        <f t="shared" si="27"/>
        <v>-17.86562767</v>
      </c>
      <c r="BM754" s="19">
        <v>18.0</v>
      </c>
      <c r="BN754" s="19">
        <v>23.0</v>
      </c>
      <c r="BO754" s="26">
        <v>255.0</v>
      </c>
      <c r="BP754" s="26">
        <v>329.0</v>
      </c>
      <c r="BQ754" s="19">
        <v>94.0</v>
      </c>
      <c r="BR754" s="19">
        <v>129.0</v>
      </c>
      <c r="BS754" s="19">
        <v>106.0</v>
      </c>
      <c r="BT754" s="19">
        <v>180.0</v>
      </c>
      <c r="BU754" s="19">
        <v>214.0</v>
      </c>
      <c r="BV754" s="19">
        <v>319.0</v>
      </c>
      <c r="BW754" s="13">
        <f t="shared" si="28"/>
        <v>0.4015009381</v>
      </c>
      <c r="BX754" s="14">
        <v>-4.48</v>
      </c>
      <c r="BY754" s="29">
        <f t="shared" si="29"/>
        <v>-2.783661286</v>
      </c>
      <c r="BZ754" s="18">
        <f t="shared" si="30"/>
        <v>2.182438193</v>
      </c>
      <c r="CA754" s="18">
        <f t="shared" si="31"/>
        <v>2.301790281</v>
      </c>
      <c r="CB754" s="14">
        <f t="shared" si="32"/>
        <v>27.58738278</v>
      </c>
      <c r="CC754" s="14">
        <f t="shared" si="33"/>
        <v>31.5601023</v>
      </c>
      <c r="CD754" s="14">
        <f t="shared" si="34"/>
        <v>49.76982097</v>
      </c>
      <c r="CE754" s="14">
        <f t="shared" si="35"/>
        <v>61.41517477</v>
      </c>
      <c r="CF754" s="14">
        <f t="shared" si="36"/>
        <v>-6.220273879</v>
      </c>
      <c r="CG754" s="7">
        <v>3519.0</v>
      </c>
      <c r="CH754" s="7">
        <v>128.0</v>
      </c>
      <c r="CI754" s="7">
        <v>135.0</v>
      </c>
      <c r="CJ754" s="26">
        <v>1490.0</v>
      </c>
      <c r="CK754" s="7">
        <v>1716.0</v>
      </c>
      <c r="CL754" s="7">
        <v>584.0</v>
      </c>
      <c r="CM754" s="7">
        <v>742.0</v>
      </c>
      <c r="CN754" s="7">
        <v>717.0</v>
      </c>
      <c r="CO754" s="7">
        <v>1009.0</v>
      </c>
      <c r="CP754" s="19">
        <v>3.0</v>
      </c>
      <c r="CQ754" s="19">
        <v>7.0</v>
      </c>
      <c r="CR754" s="26">
        <f t="shared" si="37"/>
        <v>4</v>
      </c>
      <c r="CS754" s="18">
        <f t="shared" si="38"/>
        <v>0.2839340642</v>
      </c>
      <c r="CT754" s="18">
        <f t="shared" si="39"/>
        <v>0.6625128165</v>
      </c>
      <c r="CU754" s="18">
        <f t="shared" si="40"/>
        <v>0.3785787523</v>
      </c>
      <c r="CV754" s="30">
        <v>17.94</v>
      </c>
      <c r="CW754" s="30">
        <v>26.28</v>
      </c>
      <c r="CX754" s="30">
        <v>21.74</v>
      </c>
      <c r="CY754" s="30">
        <v>30.37</v>
      </c>
      <c r="CZ754" s="30">
        <v>22.96</v>
      </c>
      <c r="DA754" s="30">
        <v>24.19</v>
      </c>
      <c r="DB754" s="7">
        <v>4.0</v>
      </c>
      <c r="DC754" s="7">
        <v>13.0</v>
      </c>
      <c r="DD754" s="13">
        <f t="shared" si="41"/>
        <v>0.2352941176</v>
      </c>
      <c r="DE754" s="7">
        <v>-0.04</v>
      </c>
      <c r="DF754" s="7">
        <v>1.79</v>
      </c>
      <c r="DG754" s="7">
        <v>10.0</v>
      </c>
      <c r="DH754" s="7">
        <v>2.0</v>
      </c>
      <c r="DI754" s="7">
        <v>5.0</v>
      </c>
      <c r="DJ754" s="8" t="s">
        <v>5171</v>
      </c>
      <c r="DK754" s="7" t="s">
        <v>5172</v>
      </c>
    </row>
    <row r="755" ht="12.75" customHeight="1">
      <c r="A755" s="7" t="s">
        <v>797</v>
      </c>
      <c r="B755" s="7" t="s">
        <v>3150</v>
      </c>
      <c r="C755" s="8" t="s">
        <v>685</v>
      </c>
      <c r="D755" s="9" t="s">
        <v>159</v>
      </c>
      <c r="E755" s="7">
        <v>82.0</v>
      </c>
      <c r="F755" s="7">
        <v>24.0</v>
      </c>
      <c r="G755" s="7">
        <v>20.0</v>
      </c>
      <c r="H755" s="24">
        <f t="shared" si="1"/>
        <v>44</v>
      </c>
      <c r="I755" s="25">
        <f t="shared" si="2"/>
        <v>2.249265155</v>
      </c>
      <c r="J755" s="19">
        <v>20.0</v>
      </c>
      <c r="K755" s="19">
        <v>17.0</v>
      </c>
      <c r="L755" s="19">
        <v>2.0</v>
      </c>
      <c r="M755" s="19">
        <v>174.0</v>
      </c>
      <c r="N755" s="19">
        <v>66.0</v>
      </c>
      <c r="O755" s="19">
        <v>73.0</v>
      </c>
      <c r="P755" s="19">
        <v>206.0</v>
      </c>
      <c r="Q755" s="10">
        <f t="shared" si="3"/>
        <v>0.1379310345</v>
      </c>
      <c r="R755" s="10">
        <f t="shared" si="4"/>
        <v>0.07667731629</v>
      </c>
      <c r="S755" s="7">
        <v>70423.0</v>
      </c>
      <c r="T755" s="14">
        <f t="shared" si="5"/>
        <v>14.31361789</v>
      </c>
      <c r="U755" s="14">
        <v>1105.76</v>
      </c>
      <c r="V755" s="14">
        <f t="shared" si="6"/>
        <v>13.48487805</v>
      </c>
      <c r="W755" s="14">
        <v>2933.82</v>
      </c>
      <c r="X755" s="14">
        <f t="shared" si="7"/>
        <v>35.77829268</v>
      </c>
      <c r="Y755" s="13">
        <f t="shared" si="8"/>
        <v>0.2737314275</v>
      </c>
      <c r="Z755" s="12">
        <f t="shared" si="9"/>
        <v>194.0833333</v>
      </c>
      <c r="AA755" s="19">
        <v>16.0</v>
      </c>
      <c r="AB755" s="19">
        <v>20.0</v>
      </c>
      <c r="AC755" s="19">
        <v>75.0</v>
      </c>
      <c r="AD755" s="19">
        <v>38.0</v>
      </c>
      <c r="AE755" s="19">
        <v>71.0</v>
      </c>
      <c r="AF755" s="10">
        <f t="shared" si="10"/>
        <v>0.4166666667</v>
      </c>
      <c r="AG755" s="10">
        <f t="shared" si="11"/>
        <v>0.3958333333</v>
      </c>
      <c r="AH755" s="10">
        <f t="shared" si="12"/>
        <v>0.8125</v>
      </c>
      <c r="AI755" s="19">
        <v>376.0</v>
      </c>
      <c r="AJ755" s="13">
        <f t="shared" si="13"/>
        <v>0.3974630021</v>
      </c>
      <c r="AK755" s="19">
        <v>269.0</v>
      </c>
      <c r="AL755" s="13">
        <f t="shared" si="14"/>
        <v>0.2843551797</v>
      </c>
      <c r="AM755" s="19">
        <v>301.0</v>
      </c>
      <c r="AN755" s="13">
        <f t="shared" si="15"/>
        <v>0.3181818182</v>
      </c>
      <c r="AO755" s="13">
        <f t="shared" si="16"/>
        <v>0.5829457364</v>
      </c>
      <c r="AP755" s="8">
        <v>13.0</v>
      </c>
      <c r="AQ755" s="14">
        <v>9.47</v>
      </c>
      <c r="AR755" s="19">
        <v>17.33</v>
      </c>
      <c r="AS755" s="26">
        <v>7.0</v>
      </c>
      <c r="AT755" s="27">
        <v>0.24</v>
      </c>
      <c r="AU755" s="8">
        <v>7.0</v>
      </c>
      <c r="AV755" s="27">
        <v>-0.47500000000000003</v>
      </c>
      <c r="AW755" s="19">
        <v>49.83</v>
      </c>
      <c r="AX755" s="19">
        <v>17.58</v>
      </c>
      <c r="AY755" s="27">
        <v>-0.8210000000000001</v>
      </c>
      <c r="AZ755" s="27">
        <v>2.053</v>
      </c>
      <c r="BA755" s="19">
        <v>51.74</v>
      </c>
      <c r="BB755" s="13">
        <f t="shared" si="17"/>
        <v>0.08759124088</v>
      </c>
      <c r="BC755" s="28">
        <f t="shared" si="18"/>
        <v>0.9171270718</v>
      </c>
      <c r="BD755" s="26">
        <f t="shared" si="19"/>
        <v>1004.718313</v>
      </c>
      <c r="BE755" s="13">
        <f t="shared" si="20"/>
        <v>0.004718312699</v>
      </c>
      <c r="BF755" s="18">
        <f t="shared" si="21"/>
        <v>2.604543481</v>
      </c>
      <c r="BG755" s="18">
        <f t="shared" si="22"/>
        <v>2.441759514</v>
      </c>
      <c r="BH755" s="14">
        <f t="shared" si="23"/>
        <v>29.73520475</v>
      </c>
      <c r="BI755" s="14">
        <f t="shared" si="24"/>
        <v>29.46389813</v>
      </c>
      <c r="BJ755" s="14">
        <f t="shared" si="25"/>
        <v>55.99768485</v>
      </c>
      <c r="BK755" s="14">
        <f t="shared" si="26"/>
        <v>54.20706121</v>
      </c>
      <c r="BL755" s="14">
        <f t="shared" si="27"/>
        <v>1.790623643</v>
      </c>
      <c r="BM755" s="19">
        <v>48.0</v>
      </c>
      <c r="BN755" s="19">
        <v>45.0</v>
      </c>
      <c r="BO755" s="26">
        <v>500.0</v>
      </c>
      <c r="BP755" s="26">
        <v>498.0</v>
      </c>
      <c r="BQ755" s="19">
        <v>221.0</v>
      </c>
      <c r="BR755" s="19">
        <v>223.0</v>
      </c>
      <c r="BS755" s="19">
        <v>263.0</v>
      </c>
      <c r="BT755" s="19">
        <v>233.0</v>
      </c>
      <c r="BU755" s="19">
        <v>503.0</v>
      </c>
      <c r="BV755" s="19">
        <v>538.0</v>
      </c>
      <c r="BW755" s="13">
        <f t="shared" si="28"/>
        <v>0.4831892411</v>
      </c>
      <c r="BX755" s="14">
        <v>-1.72</v>
      </c>
      <c r="BY755" s="29">
        <f t="shared" si="29"/>
        <v>-2.818074031</v>
      </c>
      <c r="BZ755" s="18">
        <f t="shared" si="30"/>
        <v>1.946990339</v>
      </c>
      <c r="CA755" s="18">
        <f t="shared" si="31"/>
        <v>2.348278425</v>
      </c>
      <c r="CB755" s="14">
        <f t="shared" si="32"/>
        <v>28.49145405</v>
      </c>
      <c r="CC755" s="14">
        <f t="shared" si="33"/>
        <v>27.4956651</v>
      </c>
      <c r="CD755" s="14">
        <f t="shared" si="34"/>
        <v>54.73866733</v>
      </c>
      <c r="CE755" s="14">
        <f t="shared" si="35"/>
        <v>51.64726282</v>
      </c>
      <c r="CF755" s="14">
        <f t="shared" si="36"/>
        <v>-1.300780865</v>
      </c>
      <c r="CG755" s="7">
        <v>4037.0</v>
      </c>
      <c r="CH755" s="7">
        <v>131.0</v>
      </c>
      <c r="CI755" s="7">
        <v>158.0</v>
      </c>
      <c r="CJ755" s="26">
        <v>1786.0</v>
      </c>
      <c r="CK755" s="7">
        <v>1692.0</v>
      </c>
      <c r="CL755" s="7">
        <v>815.0</v>
      </c>
      <c r="CM755" s="7">
        <v>810.0</v>
      </c>
      <c r="CN755" s="7">
        <v>951.0</v>
      </c>
      <c r="CO755" s="7">
        <v>815.0</v>
      </c>
      <c r="CP755" s="19">
        <v>4.0</v>
      </c>
      <c r="CQ755" s="19">
        <v>22.0</v>
      </c>
      <c r="CR755" s="26">
        <f t="shared" si="37"/>
        <v>18</v>
      </c>
      <c r="CS755" s="18">
        <f t="shared" si="38"/>
        <v>0.2044786504</v>
      </c>
      <c r="CT755" s="18">
        <f t="shared" si="39"/>
        <v>1.124632577</v>
      </c>
      <c r="CU755" s="18">
        <f t="shared" si="40"/>
        <v>0.920153927</v>
      </c>
      <c r="CV755" s="30">
        <v>46.17</v>
      </c>
      <c r="CW755" s="30">
        <v>43.04</v>
      </c>
      <c r="CX755" s="30">
        <v>27.14</v>
      </c>
      <c r="CY755" s="30">
        <v>36.08</v>
      </c>
      <c r="CZ755" s="30">
        <v>37.71</v>
      </c>
      <c r="DA755" s="30">
        <v>41.74</v>
      </c>
      <c r="DB755" s="7">
        <v>8.0</v>
      </c>
      <c r="DC755" s="7">
        <v>16.0</v>
      </c>
      <c r="DD755" s="13">
        <f t="shared" si="41"/>
        <v>0.3333333333</v>
      </c>
      <c r="DE755" s="7">
        <v>0.87</v>
      </c>
      <c r="DF755" s="7">
        <v>3.41</v>
      </c>
      <c r="DG755" s="7">
        <v>19.0</v>
      </c>
      <c r="DH755" s="7">
        <v>1.0</v>
      </c>
      <c r="DI755" s="7">
        <v>0.0</v>
      </c>
      <c r="DJ755" s="8" t="s">
        <v>5173</v>
      </c>
      <c r="DK755" s="7" t="s">
        <v>5174</v>
      </c>
    </row>
    <row r="756" ht="12.75" customHeight="1">
      <c r="A756" s="7" t="s">
        <v>3152</v>
      </c>
      <c r="B756" s="7" t="s">
        <v>3153</v>
      </c>
      <c r="C756" s="8" t="s">
        <v>610</v>
      </c>
      <c r="D756" s="9" t="s">
        <v>174</v>
      </c>
      <c r="E756" s="7">
        <v>7.0</v>
      </c>
      <c r="F756" s="7">
        <v>0.0</v>
      </c>
      <c r="G756" s="7">
        <v>0.0</v>
      </c>
      <c r="H756" s="24">
        <f t="shared" si="1"/>
        <v>0</v>
      </c>
      <c r="I756" s="25">
        <f t="shared" si="2"/>
        <v>0</v>
      </c>
      <c r="J756" s="19">
        <v>0.0</v>
      </c>
      <c r="K756" s="19">
        <v>0.0</v>
      </c>
      <c r="L756" s="19">
        <v>0.0</v>
      </c>
      <c r="M756" s="19">
        <v>4.0</v>
      </c>
      <c r="N756" s="19">
        <v>3.0</v>
      </c>
      <c r="O756" s="19">
        <v>8.0</v>
      </c>
      <c r="P756" s="19">
        <v>4.0</v>
      </c>
      <c r="Q756" s="10">
        <f t="shared" si="3"/>
        <v>0</v>
      </c>
      <c r="R756" s="10">
        <f t="shared" si="4"/>
        <v>0</v>
      </c>
      <c r="S756" s="7">
        <v>6283.0</v>
      </c>
      <c r="T756" s="14">
        <f t="shared" si="5"/>
        <v>14.95952381</v>
      </c>
      <c r="U756" s="14">
        <v>103.16</v>
      </c>
      <c r="V756" s="14">
        <f t="shared" si="6"/>
        <v>14.73714286</v>
      </c>
      <c r="W756" s="14">
        <v>218.72</v>
      </c>
      <c r="X756" s="14">
        <f t="shared" si="7"/>
        <v>31.24571429</v>
      </c>
      <c r="Y756" s="13">
        <f t="shared" si="8"/>
        <v>0.3204921089</v>
      </c>
      <c r="Z756" s="12">
        <f t="shared" si="9"/>
        <v>0</v>
      </c>
      <c r="AA756" s="19">
        <v>8.0</v>
      </c>
      <c r="AB756" s="19">
        <v>10.0</v>
      </c>
      <c r="AC756" s="19">
        <v>7.0</v>
      </c>
      <c r="AD756" s="19">
        <v>3.0</v>
      </c>
      <c r="AE756" s="19">
        <v>2.0</v>
      </c>
      <c r="AF756" s="10">
        <f t="shared" si="10"/>
        <v>0</v>
      </c>
      <c r="AG756" s="10">
        <f t="shared" si="11"/>
        <v>0</v>
      </c>
      <c r="AH756" s="10">
        <f t="shared" si="12"/>
        <v>0</v>
      </c>
      <c r="AI756" s="19">
        <v>18.0</v>
      </c>
      <c r="AJ756" s="13">
        <f t="shared" si="13"/>
        <v>0.2368421053</v>
      </c>
      <c r="AK756" s="19">
        <v>25.0</v>
      </c>
      <c r="AL756" s="13">
        <f t="shared" si="14"/>
        <v>0.3289473684</v>
      </c>
      <c r="AM756" s="19">
        <v>33.0</v>
      </c>
      <c r="AN756" s="13">
        <f t="shared" si="15"/>
        <v>0.4342105263</v>
      </c>
      <c r="AO756" s="13">
        <f t="shared" si="16"/>
        <v>0.4186046512</v>
      </c>
      <c r="AP756" s="8">
        <v>3.0</v>
      </c>
      <c r="AQ756" s="14">
        <v>-13.18</v>
      </c>
      <c r="AR756" s="19">
        <v>17.19</v>
      </c>
      <c r="AS756" s="26">
        <v>5.0</v>
      </c>
      <c r="AT756" s="27">
        <v>-0.541</v>
      </c>
      <c r="AU756" s="8">
        <v>6.0</v>
      </c>
      <c r="AV756" s="27">
        <v>-2.528</v>
      </c>
      <c r="AW756" s="19">
        <v>48.85</v>
      </c>
      <c r="AX756" s="19">
        <v>16.4</v>
      </c>
      <c r="AY756" s="27">
        <v>2.934</v>
      </c>
      <c r="AZ756" s="27">
        <v>-3.342</v>
      </c>
      <c r="BA756" s="19">
        <v>48.53</v>
      </c>
      <c r="BB756" s="13">
        <f t="shared" si="17"/>
        <v>0.0487804878</v>
      </c>
      <c r="BC756" s="28">
        <f t="shared" si="18"/>
        <v>0.9516129032</v>
      </c>
      <c r="BD756" s="26">
        <f t="shared" si="19"/>
        <v>1000.393391</v>
      </c>
      <c r="BE756" s="13">
        <f t="shared" si="20"/>
        <v>0.0003933910307</v>
      </c>
      <c r="BF756" s="18">
        <f t="shared" si="21"/>
        <v>1.163241566</v>
      </c>
      <c r="BG756" s="18">
        <f t="shared" si="22"/>
        <v>1.74486235</v>
      </c>
      <c r="BH756" s="14">
        <f t="shared" si="23"/>
        <v>23.84645211</v>
      </c>
      <c r="BI756" s="14">
        <f t="shared" si="24"/>
        <v>36.06048856</v>
      </c>
      <c r="BJ756" s="14">
        <f t="shared" si="25"/>
        <v>47.69290423</v>
      </c>
      <c r="BK756" s="14">
        <f t="shared" si="26"/>
        <v>59.32531989</v>
      </c>
      <c r="BL756" s="14">
        <f t="shared" si="27"/>
        <v>-11.63241566</v>
      </c>
      <c r="BM756" s="19">
        <v>2.0</v>
      </c>
      <c r="BN756" s="19">
        <v>3.0</v>
      </c>
      <c r="BO756" s="26">
        <v>39.0</v>
      </c>
      <c r="BP756" s="26">
        <v>59.0</v>
      </c>
      <c r="BQ756" s="19">
        <v>17.0</v>
      </c>
      <c r="BR756" s="19">
        <v>18.0</v>
      </c>
      <c r="BS756" s="19">
        <v>24.0</v>
      </c>
      <c r="BT756" s="19">
        <v>22.0</v>
      </c>
      <c r="BU756" s="19">
        <v>37.0</v>
      </c>
      <c r="BV756" s="19">
        <v>41.0</v>
      </c>
      <c r="BW756" s="13">
        <f t="shared" si="28"/>
        <v>0.4743589744</v>
      </c>
      <c r="BX756" s="14">
        <v>0.69</v>
      </c>
      <c r="BY756" s="29">
        <f t="shared" si="29"/>
        <v>-8.954927293</v>
      </c>
      <c r="BZ756" s="18">
        <f t="shared" si="30"/>
        <v>2.239502333</v>
      </c>
      <c r="CA756" s="18">
        <f t="shared" si="31"/>
        <v>2.239502333</v>
      </c>
      <c r="CB756" s="14">
        <f t="shared" si="32"/>
        <v>24.26127527</v>
      </c>
      <c r="CC756" s="14">
        <f t="shared" si="33"/>
        <v>30.0466563</v>
      </c>
      <c r="CD756" s="14">
        <f t="shared" si="34"/>
        <v>48.70917574</v>
      </c>
      <c r="CE756" s="14">
        <f t="shared" si="35"/>
        <v>52.62830482</v>
      </c>
      <c r="CF756" s="14">
        <f t="shared" si="36"/>
        <v>-7.713286583</v>
      </c>
      <c r="CG756" s="7">
        <v>321.5</v>
      </c>
      <c r="CH756" s="7">
        <v>12.0</v>
      </c>
      <c r="CI756" s="7">
        <v>12.0</v>
      </c>
      <c r="CJ756" s="26">
        <v>118.0</v>
      </c>
      <c r="CK756" s="7">
        <v>149.0</v>
      </c>
      <c r="CL756" s="7">
        <v>58.0</v>
      </c>
      <c r="CM756" s="7">
        <v>61.0</v>
      </c>
      <c r="CN756" s="7">
        <v>73.0</v>
      </c>
      <c r="CO756" s="7">
        <v>60.0</v>
      </c>
      <c r="CP756" s="19">
        <v>2.0</v>
      </c>
      <c r="CQ756" s="19">
        <v>0.0</v>
      </c>
      <c r="CR756" s="26">
        <f t="shared" si="37"/>
        <v>-2</v>
      </c>
      <c r="CS756" s="18">
        <f t="shared" si="38"/>
        <v>1.145949387</v>
      </c>
      <c r="CT756" s="18">
        <f t="shared" si="39"/>
        <v>0</v>
      </c>
      <c r="CU756" s="18">
        <f t="shared" si="40"/>
        <v>-1.145949387</v>
      </c>
      <c r="CV756" s="30">
        <v>2.8</v>
      </c>
      <c r="CW756" s="30">
        <v>4.77</v>
      </c>
      <c r="CX756" s="30">
        <v>3.6</v>
      </c>
      <c r="CY756" s="30">
        <v>2.54</v>
      </c>
      <c r="CZ756" s="30">
        <v>3.06</v>
      </c>
      <c r="DA756" s="30">
        <v>2.2800000000000002</v>
      </c>
      <c r="DB756" s="7">
        <v>0.0</v>
      </c>
      <c r="DC756" s="7">
        <v>0.0</v>
      </c>
      <c r="DD756" s="13" t="str">
        <f t="shared" si="41"/>
        <v> </v>
      </c>
      <c r="DE756" s="7">
        <v>0.0</v>
      </c>
      <c r="DF756" s="7">
        <v>0.0</v>
      </c>
      <c r="DG756" s="7">
        <v>0.0</v>
      </c>
      <c r="DH756" s="7">
        <v>0.0</v>
      </c>
      <c r="DI756" s="7">
        <v>0.0</v>
      </c>
      <c r="DJ756" s="8" t="s">
        <v>5175</v>
      </c>
      <c r="DK756" s="7" t="s">
        <v>5176</v>
      </c>
    </row>
    <row r="757" ht="12.75" customHeight="1">
      <c r="A757" s="7" t="s">
        <v>3155</v>
      </c>
      <c r="B757" s="7" t="s">
        <v>3156</v>
      </c>
      <c r="C757" s="8" t="s">
        <v>685</v>
      </c>
      <c r="D757" s="9" t="s">
        <v>174</v>
      </c>
      <c r="E757" s="7">
        <v>63.0</v>
      </c>
      <c r="F757" s="7">
        <v>2.0</v>
      </c>
      <c r="G757" s="7">
        <v>13.0</v>
      </c>
      <c r="H757" s="24">
        <f t="shared" si="1"/>
        <v>15</v>
      </c>
      <c r="I757" s="25">
        <f t="shared" si="2"/>
        <v>0.7927652828</v>
      </c>
      <c r="J757" s="19">
        <v>2.0</v>
      </c>
      <c r="K757" s="19">
        <v>2.0</v>
      </c>
      <c r="L757" s="19">
        <v>8.0</v>
      </c>
      <c r="M757" s="19">
        <v>69.0</v>
      </c>
      <c r="N757" s="19">
        <v>31.0</v>
      </c>
      <c r="O757" s="19">
        <v>50.0</v>
      </c>
      <c r="P757" s="19">
        <v>41.0</v>
      </c>
      <c r="Q757" s="10">
        <f t="shared" si="3"/>
        <v>0.02898550725</v>
      </c>
      <c r="R757" s="10">
        <f t="shared" si="4"/>
        <v>0.01333333333</v>
      </c>
      <c r="S757" s="7">
        <v>68116.0</v>
      </c>
      <c r="T757" s="14">
        <f t="shared" si="5"/>
        <v>18.02010582</v>
      </c>
      <c r="U757" s="14">
        <v>1088.25</v>
      </c>
      <c r="V757" s="14">
        <f t="shared" si="6"/>
        <v>17.27380952</v>
      </c>
      <c r="W757" s="14">
        <v>2018.08</v>
      </c>
      <c r="X757" s="14">
        <f t="shared" si="7"/>
        <v>32.03301587</v>
      </c>
      <c r="Y757" s="13">
        <f t="shared" si="8"/>
        <v>0.3503330297</v>
      </c>
      <c r="Z757" s="12">
        <f t="shared" si="9"/>
        <v>28.91891892</v>
      </c>
      <c r="AA757" s="19">
        <v>88.0</v>
      </c>
      <c r="AB757" s="19">
        <v>33.0</v>
      </c>
      <c r="AC757" s="19">
        <v>99.0</v>
      </c>
      <c r="AD757" s="19">
        <v>22.0</v>
      </c>
      <c r="AE757" s="19">
        <v>42.0</v>
      </c>
      <c r="AF757" s="10">
        <f t="shared" si="10"/>
        <v>0.05405405405</v>
      </c>
      <c r="AG757" s="10">
        <f t="shared" si="11"/>
        <v>0.2702702703</v>
      </c>
      <c r="AH757" s="10">
        <f t="shared" si="12"/>
        <v>0.3243243243</v>
      </c>
      <c r="AI757" s="19">
        <v>338.0</v>
      </c>
      <c r="AJ757" s="13">
        <f t="shared" si="13"/>
        <v>0.3284742468</v>
      </c>
      <c r="AK757" s="19">
        <v>336.0</v>
      </c>
      <c r="AL757" s="13">
        <f t="shared" si="14"/>
        <v>0.3265306122</v>
      </c>
      <c r="AM757" s="19">
        <v>355.0</v>
      </c>
      <c r="AN757" s="13">
        <f t="shared" si="15"/>
        <v>0.3449951409</v>
      </c>
      <c r="AO757" s="13">
        <f t="shared" si="16"/>
        <v>0.5014836795</v>
      </c>
      <c r="AP757" s="8">
        <v>3.0</v>
      </c>
      <c r="AQ757" s="14">
        <v>-0.25</v>
      </c>
      <c r="AR757" s="19">
        <v>17.52</v>
      </c>
      <c r="AS757" s="26">
        <v>3.0</v>
      </c>
      <c r="AT757" s="27">
        <v>0.997</v>
      </c>
      <c r="AU757" s="8">
        <v>3.0</v>
      </c>
      <c r="AV757" s="27">
        <v>0.139</v>
      </c>
      <c r="AW757" s="19">
        <v>49.94</v>
      </c>
      <c r="AX757" s="19">
        <v>16.8</v>
      </c>
      <c r="AY757" s="27">
        <v>0.3</v>
      </c>
      <c r="AZ757" s="27">
        <v>2.827</v>
      </c>
      <c r="BA757" s="19">
        <v>51.97</v>
      </c>
      <c r="BB757" s="13">
        <f t="shared" si="17"/>
        <v>0.0691588785</v>
      </c>
      <c r="BC757" s="28">
        <f t="shared" si="18"/>
        <v>0.9213709677</v>
      </c>
      <c r="BD757" s="26">
        <f t="shared" si="19"/>
        <v>990.5298462</v>
      </c>
      <c r="BE757" s="13">
        <f t="shared" si="20"/>
        <v>-0.009470153753</v>
      </c>
      <c r="BF757" s="18">
        <f t="shared" si="21"/>
        <v>2.039972433</v>
      </c>
      <c r="BG757" s="18">
        <f t="shared" si="22"/>
        <v>2.150241213</v>
      </c>
      <c r="BH757" s="14">
        <f t="shared" si="23"/>
        <v>29.49689869</v>
      </c>
      <c r="BI757" s="14">
        <f t="shared" si="24"/>
        <v>27.34665748</v>
      </c>
      <c r="BJ757" s="14">
        <f t="shared" si="25"/>
        <v>54.96898691</v>
      </c>
      <c r="BK757" s="14">
        <f t="shared" si="26"/>
        <v>53.14955203</v>
      </c>
      <c r="BL757" s="14">
        <f t="shared" si="27"/>
        <v>1.819434873</v>
      </c>
      <c r="BM757" s="19">
        <v>37.0</v>
      </c>
      <c r="BN757" s="19">
        <v>39.0</v>
      </c>
      <c r="BO757" s="26">
        <v>498.0</v>
      </c>
      <c r="BP757" s="26">
        <v>457.0</v>
      </c>
      <c r="BQ757" s="19">
        <v>218.0</v>
      </c>
      <c r="BR757" s="19">
        <v>215.0</v>
      </c>
      <c r="BS757" s="19">
        <v>244.0</v>
      </c>
      <c r="BT757" s="19">
        <v>253.0</v>
      </c>
      <c r="BU757" s="19">
        <v>489.0</v>
      </c>
      <c r="BV757" s="19">
        <v>475.0</v>
      </c>
      <c r="BW757" s="13">
        <f t="shared" si="28"/>
        <v>0.5072614108</v>
      </c>
      <c r="BX757" s="14">
        <v>3.01</v>
      </c>
      <c r="BY757" s="29">
        <f t="shared" si="29"/>
        <v>-0.9941734361</v>
      </c>
      <c r="BZ757" s="18">
        <f t="shared" si="30"/>
        <v>2.127945404</v>
      </c>
      <c r="CA757" s="18">
        <f t="shared" si="31"/>
        <v>2.244015154</v>
      </c>
      <c r="CB757" s="14">
        <f t="shared" si="32"/>
        <v>28.53381338</v>
      </c>
      <c r="CC757" s="14">
        <f t="shared" si="33"/>
        <v>28.59184825</v>
      </c>
      <c r="CD757" s="14">
        <f t="shared" si="34"/>
        <v>54.03046832</v>
      </c>
      <c r="CE757" s="14">
        <f t="shared" si="35"/>
        <v>53.08256536</v>
      </c>
      <c r="CF757" s="14">
        <f t="shared" si="36"/>
        <v>0.8715319196</v>
      </c>
      <c r="CG757" s="7">
        <v>3101.583333</v>
      </c>
      <c r="CH757" s="7">
        <v>110.0</v>
      </c>
      <c r="CI757" s="7">
        <v>116.0</v>
      </c>
      <c r="CJ757" s="26">
        <v>1365.0</v>
      </c>
      <c r="CK757" s="7">
        <v>1362.0</v>
      </c>
      <c r="CL757" s="7">
        <v>604.0</v>
      </c>
      <c r="CM757" s="7">
        <v>630.0</v>
      </c>
      <c r="CN757" s="7">
        <v>714.0</v>
      </c>
      <c r="CO757" s="7">
        <v>636.0</v>
      </c>
      <c r="CP757" s="19">
        <v>2.0</v>
      </c>
      <c r="CQ757" s="19">
        <v>8.0</v>
      </c>
      <c r="CR757" s="26">
        <f t="shared" si="37"/>
        <v>6</v>
      </c>
      <c r="CS757" s="18">
        <f t="shared" si="38"/>
        <v>0.1057020377</v>
      </c>
      <c r="CT757" s="18">
        <f t="shared" si="39"/>
        <v>0.4228081508</v>
      </c>
      <c r="CU757" s="18">
        <f t="shared" si="40"/>
        <v>0.3171061131</v>
      </c>
      <c r="CV757" s="30">
        <v>40.52</v>
      </c>
      <c r="CW757" s="30">
        <v>39.25</v>
      </c>
      <c r="CX757" s="30">
        <v>38.03</v>
      </c>
      <c r="CY757" s="30">
        <v>63.77</v>
      </c>
      <c r="CZ757" s="30">
        <v>37.9</v>
      </c>
      <c r="DA757" s="30">
        <v>44.84</v>
      </c>
      <c r="DB757" s="7">
        <v>0.0</v>
      </c>
      <c r="DC757" s="7">
        <v>0.0</v>
      </c>
      <c r="DD757" s="13" t="str">
        <f t="shared" si="41"/>
        <v> </v>
      </c>
      <c r="DE757" s="7">
        <v>0.0</v>
      </c>
      <c r="DF757" s="7">
        <v>0.0</v>
      </c>
      <c r="DG757" s="7">
        <v>0.0</v>
      </c>
      <c r="DH757" s="7">
        <v>0.0</v>
      </c>
      <c r="DI757" s="7">
        <v>0.0</v>
      </c>
      <c r="DJ757" s="8" t="s">
        <v>5177</v>
      </c>
      <c r="DK757" s="7" t="s">
        <v>5178</v>
      </c>
    </row>
    <row r="758" ht="12.75" customHeight="1">
      <c r="A758" s="7" t="s">
        <v>2170</v>
      </c>
      <c r="B758" s="7" t="s">
        <v>3159</v>
      </c>
      <c r="C758" s="8" t="s">
        <v>860</v>
      </c>
      <c r="D758" s="9" t="s">
        <v>159</v>
      </c>
      <c r="E758" s="7">
        <v>11.0</v>
      </c>
      <c r="F758" s="7">
        <v>0.0</v>
      </c>
      <c r="G758" s="7">
        <v>1.0</v>
      </c>
      <c r="H758" s="24">
        <f t="shared" si="1"/>
        <v>1</v>
      </c>
      <c r="I758" s="25">
        <f t="shared" si="2"/>
        <v>0.642627633</v>
      </c>
      <c r="J758" s="19">
        <v>0.0</v>
      </c>
      <c r="K758" s="19">
        <v>1.0</v>
      </c>
      <c r="L758" s="19">
        <v>0.0</v>
      </c>
      <c r="M758" s="19">
        <v>5.0</v>
      </c>
      <c r="N758" s="19">
        <v>4.0</v>
      </c>
      <c r="O758" s="19">
        <v>7.0</v>
      </c>
      <c r="P758" s="19">
        <v>9.0</v>
      </c>
      <c r="Q758" s="10">
        <f t="shared" si="3"/>
        <v>0</v>
      </c>
      <c r="R758" s="10">
        <f t="shared" si="4"/>
        <v>0</v>
      </c>
      <c r="S758" s="7">
        <v>5602.0</v>
      </c>
      <c r="T758" s="14">
        <f t="shared" si="5"/>
        <v>8.487878788</v>
      </c>
      <c r="U758" s="14">
        <v>90.08</v>
      </c>
      <c r="V758" s="14">
        <f t="shared" si="6"/>
        <v>8.189090909</v>
      </c>
      <c r="W758" s="14">
        <v>426.64</v>
      </c>
      <c r="X758" s="14">
        <f t="shared" si="7"/>
        <v>38.78545455</v>
      </c>
      <c r="Y758" s="13">
        <f t="shared" si="8"/>
        <v>0.1743303917</v>
      </c>
      <c r="Z758" s="12">
        <f t="shared" si="9"/>
        <v>15.5</v>
      </c>
      <c r="AA758" s="19">
        <v>1.0</v>
      </c>
      <c r="AB758" s="19">
        <v>13.0</v>
      </c>
      <c r="AC758" s="19">
        <v>7.0</v>
      </c>
      <c r="AD758" s="19">
        <v>2.0</v>
      </c>
      <c r="AE758" s="19">
        <v>2.0</v>
      </c>
      <c r="AF758" s="10">
        <f t="shared" si="10"/>
        <v>0</v>
      </c>
      <c r="AG758" s="10">
        <f t="shared" si="11"/>
        <v>0.5</v>
      </c>
      <c r="AH758" s="10">
        <f t="shared" si="12"/>
        <v>0.5</v>
      </c>
      <c r="AI758" s="19">
        <v>25.0</v>
      </c>
      <c r="AJ758" s="13">
        <f t="shared" si="13"/>
        <v>0.2941176471</v>
      </c>
      <c r="AK758" s="19">
        <v>22.0</v>
      </c>
      <c r="AL758" s="13">
        <f t="shared" si="14"/>
        <v>0.2588235294</v>
      </c>
      <c r="AM758" s="19">
        <v>38.0</v>
      </c>
      <c r="AN758" s="13">
        <f t="shared" si="15"/>
        <v>0.4470588235</v>
      </c>
      <c r="AO758" s="13">
        <f t="shared" si="16"/>
        <v>0.5319148936</v>
      </c>
      <c r="AP758" s="8">
        <v>15.0</v>
      </c>
      <c r="AQ758" s="14">
        <v>4.69</v>
      </c>
      <c r="AR758" s="19">
        <v>16.8</v>
      </c>
      <c r="AS758" s="26">
        <v>15.0</v>
      </c>
      <c r="AT758" s="27">
        <v>-0.051000000000000004</v>
      </c>
      <c r="AU758" s="8">
        <v>10.0</v>
      </c>
      <c r="AV758" s="27">
        <v>0.403</v>
      </c>
      <c r="AW758" s="19">
        <v>50.23</v>
      </c>
      <c r="AX758" s="19">
        <v>16.36</v>
      </c>
      <c r="AY758" s="27">
        <v>-2.002</v>
      </c>
      <c r="AZ758" s="27">
        <v>-4.162</v>
      </c>
      <c r="BA758" s="19">
        <v>46.91</v>
      </c>
      <c r="BB758" s="13">
        <f t="shared" si="17"/>
        <v>0.06451612903</v>
      </c>
      <c r="BC758" s="28">
        <f t="shared" si="18"/>
        <v>0.8444444444</v>
      </c>
      <c r="BD758" s="26">
        <f t="shared" si="19"/>
        <v>908.9605735</v>
      </c>
      <c r="BE758" s="13">
        <f t="shared" si="20"/>
        <v>-0.09103942652</v>
      </c>
      <c r="BF758" s="18">
        <f t="shared" si="21"/>
        <v>1.332149201</v>
      </c>
      <c r="BG758" s="18">
        <f t="shared" si="22"/>
        <v>4.662522202</v>
      </c>
      <c r="BH758" s="14">
        <f t="shared" si="23"/>
        <v>20.64831261</v>
      </c>
      <c r="BI758" s="14">
        <f t="shared" si="24"/>
        <v>29.97335702</v>
      </c>
      <c r="BJ758" s="14">
        <f t="shared" si="25"/>
        <v>45.29307282</v>
      </c>
      <c r="BK758" s="14">
        <f t="shared" si="26"/>
        <v>48.62344583</v>
      </c>
      <c r="BL758" s="14">
        <f t="shared" si="27"/>
        <v>-3.330373002</v>
      </c>
      <c r="BM758" s="19">
        <v>2.0</v>
      </c>
      <c r="BN758" s="19">
        <v>7.0</v>
      </c>
      <c r="BO758" s="26">
        <v>29.0</v>
      </c>
      <c r="BP758" s="26">
        <v>38.0</v>
      </c>
      <c r="BQ758" s="19">
        <v>13.0</v>
      </c>
      <c r="BR758" s="19">
        <v>20.0</v>
      </c>
      <c r="BS758" s="19">
        <v>24.0</v>
      </c>
      <c r="BT758" s="19">
        <v>8.0</v>
      </c>
      <c r="BU758" s="19">
        <v>33.0</v>
      </c>
      <c r="BV758" s="19">
        <v>37.0</v>
      </c>
      <c r="BW758" s="13">
        <f t="shared" si="28"/>
        <v>0.4714285714</v>
      </c>
      <c r="BX758" s="14">
        <v>1.45</v>
      </c>
      <c r="BY758" s="29">
        <f t="shared" si="29"/>
        <v>0.3786695514</v>
      </c>
      <c r="BZ758" s="18">
        <f t="shared" si="30"/>
        <v>1.98032617</v>
      </c>
      <c r="CA758" s="18">
        <f t="shared" si="31"/>
        <v>3.261713692</v>
      </c>
      <c r="CB758" s="14">
        <f t="shared" si="32"/>
        <v>25.16179134</v>
      </c>
      <c r="CC758" s="14">
        <f t="shared" si="33"/>
        <v>29.9378721</v>
      </c>
      <c r="CD758" s="14">
        <f t="shared" si="34"/>
        <v>48.92570538</v>
      </c>
      <c r="CE758" s="14">
        <f t="shared" si="35"/>
        <v>54.51721456</v>
      </c>
      <c r="CF758" s="14">
        <f t="shared" si="36"/>
        <v>2.261136184</v>
      </c>
      <c r="CG758" s="7">
        <v>515.066667</v>
      </c>
      <c r="CH758" s="7">
        <v>17.0</v>
      </c>
      <c r="CI758" s="7">
        <v>28.0</v>
      </c>
      <c r="CJ758" s="26">
        <v>199.0</v>
      </c>
      <c r="CK758" s="7">
        <v>229.0</v>
      </c>
      <c r="CL758" s="7">
        <v>81.0</v>
      </c>
      <c r="CM758" s="7">
        <v>91.0</v>
      </c>
      <c r="CN758" s="7">
        <v>123.0</v>
      </c>
      <c r="CO758" s="7">
        <v>120.0</v>
      </c>
      <c r="CP758" s="19">
        <v>1.0</v>
      </c>
      <c r="CQ758" s="19">
        <v>1.0</v>
      </c>
      <c r="CR758" s="26">
        <f t="shared" si="37"/>
        <v>0</v>
      </c>
      <c r="CS758" s="18">
        <f t="shared" si="38"/>
        <v>0.642627633</v>
      </c>
      <c r="CT758" s="18">
        <f t="shared" si="39"/>
        <v>0.642627633</v>
      </c>
      <c r="CU758" s="18">
        <f t="shared" si="40"/>
        <v>0</v>
      </c>
      <c r="CV758" s="30">
        <v>2.11</v>
      </c>
      <c r="CW758" s="30">
        <v>4.14</v>
      </c>
      <c r="CX758" s="30">
        <v>2.19</v>
      </c>
      <c r="CY758" s="30">
        <v>5.91</v>
      </c>
      <c r="CZ758" s="30">
        <v>2.83</v>
      </c>
      <c r="DA758" s="30">
        <v>3.78</v>
      </c>
      <c r="DB758" s="7">
        <v>1.0</v>
      </c>
      <c r="DC758" s="7">
        <v>0.0</v>
      </c>
      <c r="DD758" s="13">
        <f t="shared" si="41"/>
        <v>1</v>
      </c>
      <c r="DE758" s="7">
        <v>0.0</v>
      </c>
      <c r="DF758" s="7">
        <v>0.0</v>
      </c>
      <c r="DG758" s="7">
        <v>0.0</v>
      </c>
      <c r="DH758" s="7">
        <v>1.0</v>
      </c>
      <c r="DI758" s="7">
        <v>0.0</v>
      </c>
      <c r="DJ758" s="8" t="s">
        <v>5179</v>
      </c>
      <c r="DK758" s="7" t="s">
        <v>5180</v>
      </c>
    </row>
    <row r="759" ht="12.75" customHeight="1">
      <c r="A759" s="7" t="s">
        <v>3162</v>
      </c>
      <c r="B759" s="7" t="s">
        <v>3163</v>
      </c>
      <c r="C759" s="8" t="s">
        <v>158</v>
      </c>
      <c r="D759" s="9" t="s">
        <v>174</v>
      </c>
      <c r="E759" s="7">
        <v>22.0</v>
      </c>
      <c r="F759" s="7">
        <v>0.0</v>
      </c>
      <c r="G759" s="7">
        <v>0.0</v>
      </c>
      <c r="H759" s="24">
        <f t="shared" si="1"/>
        <v>0</v>
      </c>
      <c r="I759" s="25">
        <f t="shared" si="2"/>
        <v>0</v>
      </c>
      <c r="J759" s="19">
        <v>0.0</v>
      </c>
      <c r="K759" s="19">
        <v>0.0</v>
      </c>
      <c r="L759" s="19">
        <v>0.0</v>
      </c>
      <c r="M759" s="19">
        <v>11.0</v>
      </c>
      <c r="N759" s="19">
        <v>4.0</v>
      </c>
      <c r="O759" s="19">
        <v>9.0</v>
      </c>
      <c r="P759" s="19">
        <v>6.0</v>
      </c>
      <c r="Q759" s="10">
        <f t="shared" si="3"/>
        <v>0</v>
      </c>
      <c r="R759" s="10">
        <f t="shared" si="4"/>
        <v>0</v>
      </c>
      <c r="S759" s="7">
        <v>14571.0</v>
      </c>
      <c r="T759" s="14">
        <f t="shared" si="5"/>
        <v>11.03863636</v>
      </c>
      <c r="U759" s="14">
        <v>247.35</v>
      </c>
      <c r="V759" s="14">
        <f t="shared" si="6"/>
        <v>11.24318182</v>
      </c>
      <c r="W759" s="14">
        <v>793.36</v>
      </c>
      <c r="X759" s="14">
        <f t="shared" si="7"/>
        <v>36.06181818</v>
      </c>
      <c r="Y759" s="13">
        <f t="shared" si="8"/>
        <v>0.2376742801</v>
      </c>
      <c r="Z759" s="12">
        <f t="shared" si="9"/>
        <v>0</v>
      </c>
      <c r="AA759" s="19">
        <v>31.0</v>
      </c>
      <c r="AB759" s="19">
        <v>38.0</v>
      </c>
      <c r="AC759" s="19">
        <v>14.0</v>
      </c>
      <c r="AD759" s="19">
        <v>4.0</v>
      </c>
      <c r="AE759" s="19">
        <v>1.0</v>
      </c>
      <c r="AF759" s="10">
        <f t="shared" si="10"/>
        <v>0</v>
      </c>
      <c r="AG759" s="10">
        <f t="shared" si="11"/>
        <v>0</v>
      </c>
      <c r="AH759" s="10">
        <f t="shared" si="12"/>
        <v>0</v>
      </c>
      <c r="AI759" s="19">
        <v>62.0</v>
      </c>
      <c r="AJ759" s="13">
        <f t="shared" si="13"/>
        <v>0.3039215686</v>
      </c>
      <c r="AK759" s="19">
        <v>65.0</v>
      </c>
      <c r="AL759" s="13">
        <f t="shared" si="14"/>
        <v>0.318627451</v>
      </c>
      <c r="AM759" s="19">
        <v>77.0</v>
      </c>
      <c r="AN759" s="13">
        <f t="shared" si="15"/>
        <v>0.3774509804</v>
      </c>
      <c r="AO759" s="13">
        <f t="shared" si="16"/>
        <v>0.4881889764</v>
      </c>
      <c r="AP759" s="8">
        <v>4.0</v>
      </c>
      <c r="AQ759" s="14">
        <v>-0.4</v>
      </c>
      <c r="AR759" s="19">
        <v>16.67</v>
      </c>
      <c r="AS759" s="26">
        <v>8.0</v>
      </c>
      <c r="AT759" s="27">
        <v>-0.91</v>
      </c>
      <c r="AU759" s="8">
        <v>7.0</v>
      </c>
      <c r="AV759" s="27">
        <v>-1.307</v>
      </c>
      <c r="AW759" s="19">
        <v>49.47</v>
      </c>
      <c r="AX759" s="19">
        <v>15.49</v>
      </c>
      <c r="AY759" s="27">
        <v>-1.702</v>
      </c>
      <c r="AZ759" s="27">
        <v>-5.304</v>
      </c>
      <c r="BA759" s="19">
        <v>46.7</v>
      </c>
      <c r="BB759" s="13">
        <f t="shared" si="17"/>
        <v>0.06722689076</v>
      </c>
      <c r="BC759" s="28">
        <f t="shared" si="18"/>
        <v>0.8648648649</v>
      </c>
      <c r="BD759" s="26">
        <f t="shared" si="19"/>
        <v>932.0917556</v>
      </c>
      <c r="BE759" s="13">
        <f t="shared" si="20"/>
        <v>-0.06790824438</v>
      </c>
      <c r="BF759" s="18">
        <f t="shared" si="21"/>
        <v>1.940570042</v>
      </c>
      <c r="BG759" s="18">
        <f t="shared" si="22"/>
        <v>3.63856883</v>
      </c>
      <c r="BH759" s="14">
        <f t="shared" si="23"/>
        <v>28.86597938</v>
      </c>
      <c r="BI759" s="14">
        <f t="shared" si="24"/>
        <v>26.92540934</v>
      </c>
      <c r="BJ759" s="14">
        <f t="shared" si="25"/>
        <v>51.66767738</v>
      </c>
      <c r="BK759" s="14">
        <f t="shared" si="26"/>
        <v>58.70224378</v>
      </c>
      <c r="BL759" s="14">
        <f t="shared" si="27"/>
        <v>-7.034566404</v>
      </c>
      <c r="BM759" s="19">
        <v>8.0</v>
      </c>
      <c r="BN759" s="19">
        <v>15.0</v>
      </c>
      <c r="BO759" s="26">
        <v>111.0</v>
      </c>
      <c r="BP759" s="26">
        <v>96.0</v>
      </c>
      <c r="BQ759" s="19">
        <v>46.0</v>
      </c>
      <c r="BR759" s="19">
        <v>52.0</v>
      </c>
      <c r="BS759" s="19">
        <v>48.0</v>
      </c>
      <c r="BT759" s="19">
        <v>79.0</v>
      </c>
      <c r="BU759" s="19">
        <v>101.0</v>
      </c>
      <c r="BV759" s="19">
        <v>111.0</v>
      </c>
      <c r="BW759" s="13">
        <f t="shared" si="28"/>
        <v>0.4764150943</v>
      </c>
      <c r="BX759" s="14">
        <v>-4.54</v>
      </c>
      <c r="BY759" s="29">
        <f t="shared" si="29"/>
        <v>-2.844101837</v>
      </c>
      <c r="BZ759" s="18">
        <f t="shared" si="30"/>
        <v>2.310506387</v>
      </c>
      <c r="CA759" s="18">
        <f t="shared" si="31"/>
        <v>2.426031706</v>
      </c>
      <c r="CB759" s="14">
        <f t="shared" si="32"/>
        <v>29.28566845</v>
      </c>
      <c r="CC759" s="14">
        <f t="shared" si="33"/>
        <v>29.86329505</v>
      </c>
      <c r="CD759" s="14">
        <f t="shared" si="34"/>
        <v>54.81676403</v>
      </c>
      <c r="CE759" s="14">
        <f t="shared" si="35"/>
        <v>57.87818499</v>
      </c>
      <c r="CF759" s="14">
        <f t="shared" si="36"/>
        <v>-3.973145441</v>
      </c>
      <c r="CG759" s="7">
        <v>1038.733333</v>
      </c>
      <c r="CH759" s="7">
        <v>40.0</v>
      </c>
      <c r="CI759" s="7">
        <v>42.0</v>
      </c>
      <c r="CJ759" s="26">
        <v>467.0</v>
      </c>
      <c r="CK759" s="7">
        <v>475.0</v>
      </c>
      <c r="CL759" s="7">
        <v>204.0</v>
      </c>
      <c r="CM759" s="7">
        <v>203.0</v>
      </c>
      <c r="CN759" s="7">
        <v>238.0</v>
      </c>
      <c r="CO759" s="7">
        <v>282.0</v>
      </c>
      <c r="CP759" s="19">
        <v>1.0</v>
      </c>
      <c r="CQ759" s="19">
        <v>1.0</v>
      </c>
      <c r="CR759" s="26">
        <f t="shared" si="37"/>
        <v>0</v>
      </c>
      <c r="CS759" s="18">
        <f t="shared" si="38"/>
        <v>0.2470660902</v>
      </c>
      <c r="CT759" s="18">
        <f t="shared" si="39"/>
        <v>0.2470660902</v>
      </c>
      <c r="CU759" s="18">
        <f t="shared" si="40"/>
        <v>0</v>
      </c>
      <c r="CV759" s="30">
        <v>10.24</v>
      </c>
      <c r="CW759" s="30">
        <v>8.63</v>
      </c>
      <c r="CX759" s="30">
        <v>6.66</v>
      </c>
      <c r="CY759" s="30">
        <v>13.14</v>
      </c>
      <c r="CZ759" s="30">
        <v>9.93</v>
      </c>
      <c r="DA759" s="30">
        <v>11.36</v>
      </c>
      <c r="DB759" s="7">
        <v>0.0</v>
      </c>
      <c r="DC759" s="7">
        <v>0.0</v>
      </c>
      <c r="DD759" s="13" t="str">
        <f t="shared" si="41"/>
        <v> </v>
      </c>
      <c r="DE759" s="7">
        <v>0.0</v>
      </c>
      <c r="DF759" s="7">
        <v>0.0</v>
      </c>
      <c r="DG759" s="7">
        <v>0.0</v>
      </c>
      <c r="DH759" s="7">
        <v>0.0</v>
      </c>
      <c r="DI759" s="7">
        <v>0.0</v>
      </c>
      <c r="DJ759" s="8" t="s">
        <v>5181</v>
      </c>
      <c r="DK759" s="7" t="s">
        <v>5182</v>
      </c>
    </row>
    <row r="760" ht="12.75" customHeight="1">
      <c r="A760" s="7" t="s">
        <v>825</v>
      </c>
      <c r="B760" s="7" t="s">
        <v>3166</v>
      </c>
      <c r="C760" s="8" t="s">
        <v>237</v>
      </c>
      <c r="D760" s="9" t="s">
        <v>238</v>
      </c>
      <c r="E760" s="7">
        <v>22.0</v>
      </c>
      <c r="F760" s="7">
        <v>2.0</v>
      </c>
      <c r="G760" s="7">
        <v>4.0</v>
      </c>
      <c r="H760" s="24">
        <f t="shared" si="1"/>
        <v>6</v>
      </c>
      <c r="I760" s="25">
        <f t="shared" si="2"/>
        <v>1.581490701</v>
      </c>
      <c r="J760" s="19">
        <v>2.0</v>
      </c>
      <c r="K760" s="19">
        <v>0.0</v>
      </c>
      <c r="L760" s="19">
        <v>2.0</v>
      </c>
      <c r="M760" s="19">
        <v>15.0</v>
      </c>
      <c r="N760" s="19">
        <v>9.0</v>
      </c>
      <c r="O760" s="19">
        <v>8.0</v>
      </c>
      <c r="P760" s="19">
        <v>21.0</v>
      </c>
      <c r="Q760" s="10">
        <f t="shared" si="3"/>
        <v>0.1333333333</v>
      </c>
      <c r="R760" s="10">
        <f t="shared" si="4"/>
        <v>0.0625</v>
      </c>
      <c r="S760" s="7">
        <v>13658.0</v>
      </c>
      <c r="T760" s="14">
        <f t="shared" si="5"/>
        <v>10.3469697</v>
      </c>
      <c r="U760" s="14">
        <v>224.58</v>
      </c>
      <c r="V760" s="14">
        <f t="shared" si="6"/>
        <v>10.20818182</v>
      </c>
      <c r="W760" s="14">
        <v>834.4</v>
      </c>
      <c r="X760" s="14">
        <f t="shared" si="7"/>
        <v>37.92727273</v>
      </c>
      <c r="Y760" s="13">
        <f t="shared" si="8"/>
        <v>0.2120719938</v>
      </c>
      <c r="Z760" s="12">
        <f t="shared" si="9"/>
        <v>0</v>
      </c>
      <c r="AA760" s="19">
        <v>10.0</v>
      </c>
      <c r="AB760" s="19">
        <v>17.0</v>
      </c>
      <c r="AC760" s="19">
        <v>37.0</v>
      </c>
      <c r="AD760" s="19">
        <v>2.0</v>
      </c>
      <c r="AE760" s="19">
        <v>7.0</v>
      </c>
      <c r="AF760" s="10">
        <f t="shared" si="10"/>
        <v>0.2857142857</v>
      </c>
      <c r="AG760" s="10">
        <f t="shared" si="11"/>
        <v>0.2857142857</v>
      </c>
      <c r="AH760" s="10">
        <f t="shared" si="12"/>
        <v>0.5714285714</v>
      </c>
      <c r="AI760" s="19">
        <v>44.0</v>
      </c>
      <c r="AJ760" s="13">
        <f t="shared" si="13"/>
        <v>0.2189054726</v>
      </c>
      <c r="AK760" s="19">
        <v>84.0</v>
      </c>
      <c r="AL760" s="13">
        <f t="shared" si="14"/>
        <v>0.4179104478</v>
      </c>
      <c r="AM760" s="19">
        <v>73.0</v>
      </c>
      <c r="AN760" s="13">
        <f t="shared" si="15"/>
        <v>0.3631840796</v>
      </c>
      <c r="AO760" s="13">
        <f t="shared" si="16"/>
        <v>0.34375</v>
      </c>
      <c r="AP760" s="8">
        <v>2.0</v>
      </c>
      <c r="AQ760" s="14">
        <v>-19.37</v>
      </c>
      <c r="AR760" s="19">
        <v>16.96</v>
      </c>
      <c r="AS760" s="26">
        <v>12.0</v>
      </c>
      <c r="AT760" s="27">
        <v>0.328</v>
      </c>
      <c r="AU760" s="8">
        <v>8.0</v>
      </c>
      <c r="AV760" s="27">
        <v>-0.321</v>
      </c>
      <c r="AW760" s="19">
        <v>49.92</v>
      </c>
      <c r="AX760" s="19">
        <v>16.55</v>
      </c>
      <c r="AY760" s="27">
        <v>0.81</v>
      </c>
      <c r="AZ760" s="27">
        <v>4.291</v>
      </c>
      <c r="BA760" s="19">
        <v>51.8</v>
      </c>
      <c r="BB760" s="13">
        <f t="shared" si="17"/>
        <v>0.07608695652</v>
      </c>
      <c r="BC760" s="28">
        <f t="shared" si="18"/>
        <v>0.9333333333</v>
      </c>
      <c r="BD760" s="26">
        <f t="shared" si="19"/>
        <v>1009.42029</v>
      </c>
      <c r="BE760" s="13">
        <f t="shared" si="20"/>
        <v>0.009420289855</v>
      </c>
      <c r="BF760" s="18">
        <f t="shared" si="21"/>
        <v>1.870157628</v>
      </c>
      <c r="BG760" s="18">
        <f t="shared" si="22"/>
        <v>2.137323003</v>
      </c>
      <c r="BH760" s="14">
        <f t="shared" si="23"/>
        <v>24.57921453</v>
      </c>
      <c r="BI760" s="14">
        <f t="shared" si="24"/>
        <v>32.05984504</v>
      </c>
      <c r="BJ760" s="14">
        <f t="shared" si="25"/>
        <v>52.36441357</v>
      </c>
      <c r="BK760" s="14">
        <f t="shared" si="26"/>
        <v>59.84504408</v>
      </c>
      <c r="BL760" s="14">
        <f t="shared" si="27"/>
        <v>-7.48063051</v>
      </c>
      <c r="BM760" s="19">
        <v>7.0</v>
      </c>
      <c r="BN760" s="19">
        <v>8.0</v>
      </c>
      <c r="BO760" s="26">
        <v>85.0</v>
      </c>
      <c r="BP760" s="26">
        <v>112.0</v>
      </c>
      <c r="BQ760" s="19">
        <v>49.0</v>
      </c>
      <c r="BR760" s="19">
        <v>51.0</v>
      </c>
      <c r="BS760" s="19">
        <v>55.0</v>
      </c>
      <c r="BT760" s="19">
        <v>53.0</v>
      </c>
      <c r="BU760" s="19">
        <v>97.0</v>
      </c>
      <c r="BV760" s="19">
        <v>94.0</v>
      </c>
      <c r="BW760" s="13">
        <f t="shared" si="28"/>
        <v>0.5078534031</v>
      </c>
      <c r="BX760" s="14">
        <v>-0.5600000000000002</v>
      </c>
      <c r="BY760" s="29">
        <f t="shared" si="29"/>
        <v>-8.43263051</v>
      </c>
      <c r="BZ760" s="18">
        <f t="shared" si="30"/>
        <v>1.647623256</v>
      </c>
      <c r="CA760" s="18">
        <f t="shared" si="31"/>
        <v>2.443027586</v>
      </c>
      <c r="CB760" s="14">
        <f t="shared" si="32"/>
        <v>28.18003913</v>
      </c>
      <c r="CC760" s="14">
        <f t="shared" si="33"/>
        <v>28.63455589</v>
      </c>
      <c r="CD760" s="14">
        <f t="shared" si="34"/>
        <v>56.24644907</v>
      </c>
      <c r="CE760" s="14">
        <f t="shared" si="35"/>
        <v>53.86023608</v>
      </c>
      <c r="CF760" s="14">
        <f t="shared" si="36"/>
        <v>-9.866843501</v>
      </c>
      <c r="CG760" s="7">
        <v>1056.066667</v>
      </c>
      <c r="CH760" s="7">
        <v>29.0</v>
      </c>
      <c r="CI760" s="7">
        <v>43.0</v>
      </c>
      <c r="CJ760" s="26">
        <v>467.0</v>
      </c>
      <c r="CK760" s="7">
        <v>461.0</v>
      </c>
      <c r="CL760" s="7">
        <v>230.0</v>
      </c>
      <c r="CM760" s="7">
        <v>214.0</v>
      </c>
      <c r="CN760" s="7">
        <v>264.0</v>
      </c>
      <c r="CO760" s="7">
        <v>230.0</v>
      </c>
      <c r="CP760" s="19">
        <v>0.0</v>
      </c>
      <c r="CQ760" s="19">
        <v>0.0</v>
      </c>
      <c r="CR760" s="26">
        <f t="shared" si="37"/>
        <v>0</v>
      </c>
      <c r="CS760" s="18">
        <f t="shared" si="38"/>
        <v>0</v>
      </c>
      <c r="CT760" s="18">
        <f t="shared" si="39"/>
        <v>0</v>
      </c>
      <c r="CU760" s="18">
        <f t="shared" si="40"/>
        <v>0</v>
      </c>
      <c r="CV760" s="30">
        <v>6.75</v>
      </c>
      <c r="CW760" s="30">
        <v>8.65</v>
      </c>
      <c r="CX760" s="30">
        <v>10.56</v>
      </c>
      <c r="CY760" s="30">
        <v>5.89</v>
      </c>
      <c r="CZ760" s="30">
        <v>9.29</v>
      </c>
      <c r="DA760" s="30">
        <v>8.91</v>
      </c>
      <c r="DB760" s="7">
        <v>66.0</v>
      </c>
      <c r="DC760" s="7">
        <v>61.0</v>
      </c>
      <c r="DD760" s="13">
        <f t="shared" si="41"/>
        <v>0.5196850394</v>
      </c>
      <c r="DE760" s="7">
        <v>-0.72</v>
      </c>
      <c r="DF760" s="7">
        <v>-2.09</v>
      </c>
      <c r="DG760" s="7">
        <v>15.0</v>
      </c>
      <c r="DH760" s="7">
        <v>51.0</v>
      </c>
      <c r="DI760" s="7">
        <v>56.0</v>
      </c>
      <c r="DJ760" s="8" t="s">
        <v>5183</v>
      </c>
      <c r="DK760" s="7" t="s">
        <v>5184</v>
      </c>
    </row>
    <row r="761" ht="12.75" customHeight="1">
      <c r="A761" s="7" t="s">
        <v>1437</v>
      </c>
      <c r="B761" s="7" t="s">
        <v>3166</v>
      </c>
      <c r="C761" s="8" t="s">
        <v>136</v>
      </c>
      <c r="D761" s="9" t="s">
        <v>174</v>
      </c>
      <c r="E761" s="7">
        <v>63.0</v>
      </c>
      <c r="F761" s="7">
        <v>2.0</v>
      </c>
      <c r="G761" s="7">
        <v>12.0</v>
      </c>
      <c r="H761" s="24">
        <f t="shared" si="1"/>
        <v>14</v>
      </c>
      <c r="I761" s="25">
        <f t="shared" si="2"/>
        <v>0.8423022929</v>
      </c>
      <c r="J761" s="19">
        <v>2.0</v>
      </c>
      <c r="K761" s="19">
        <v>6.0</v>
      </c>
      <c r="L761" s="19">
        <v>4.0</v>
      </c>
      <c r="M761" s="19">
        <v>66.0</v>
      </c>
      <c r="N761" s="19">
        <v>30.0</v>
      </c>
      <c r="O761" s="19">
        <v>51.0</v>
      </c>
      <c r="P761" s="19">
        <v>40.0</v>
      </c>
      <c r="Q761" s="10">
        <f t="shared" si="3"/>
        <v>0.0303030303</v>
      </c>
      <c r="R761" s="10">
        <f t="shared" si="4"/>
        <v>0.01360544218</v>
      </c>
      <c r="S761" s="7">
        <v>59836.0</v>
      </c>
      <c r="T761" s="14">
        <f t="shared" si="5"/>
        <v>15.82962963</v>
      </c>
      <c r="U761" s="14">
        <v>947.08</v>
      </c>
      <c r="V761" s="14">
        <f t="shared" si="6"/>
        <v>15.03301587</v>
      </c>
      <c r="W761" s="14">
        <v>2030.1</v>
      </c>
      <c r="X761" s="14">
        <f t="shared" si="7"/>
        <v>32.22380952</v>
      </c>
      <c r="Y761" s="13">
        <f t="shared" si="8"/>
        <v>0.3181131138</v>
      </c>
      <c r="Z761" s="12">
        <f t="shared" si="9"/>
        <v>77.38461538</v>
      </c>
      <c r="AA761" s="19">
        <v>28.0</v>
      </c>
      <c r="AB761" s="19">
        <v>79.0</v>
      </c>
      <c r="AC761" s="19">
        <v>104.0</v>
      </c>
      <c r="AD761" s="19">
        <v>30.0</v>
      </c>
      <c r="AE761" s="19">
        <v>9.0</v>
      </c>
      <c r="AF761" s="10">
        <f t="shared" si="10"/>
        <v>0.05128205128</v>
      </c>
      <c r="AG761" s="10">
        <f t="shared" si="11"/>
        <v>0.2564102564</v>
      </c>
      <c r="AH761" s="10">
        <f t="shared" si="12"/>
        <v>0.3076923077</v>
      </c>
      <c r="AI761" s="19">
        <v>322.0</v>
      </c>
      <c r="AJ761" s="13">
        <f t="shared" si="13"/>
        <v>0.3975308642</v>
      </c>
      <c r="AK761" s="19">
        <v>208.0</v>
      </c>
      <c r="AL761" s="13">
        <f t="shared" si="14"/>
        <v>0.2567901235</v>
      </c>
      <c r="AM761" s="19">
        <v>280.0</v>
      </c>
      <c r="AN761" s="13">
        <f t="shared" si="15"/>
        <v>0.3456790123</v>
      </c>
      <c r="AO761" s="13">
        <f t="shared" si="16"/>
        <v>0.6075471698</v>
      </c>
      <c r="AP761" s="8">
        <v>6.0</v>
      </c>
      <c r="AQ761" s="14">
        <v>10.01</v>
      </c>
      <c r="AR761" s="19">
        <v>17.07</v>
      </c>
      <c r="AS761" s="26">
        <v>7.0</v>
      </c>
      <c r="AT761" s="27">
        <v>-0.28200000000000003</v>
      </c>
      <c r="AU761" s="8">
        <v>6.0</v>
      </c>
      <c r="AV761" s="27">
        <v>-0.59</v>
      </c>
      <c r="AW761" s="19">
        <v>49.83</v>
      </c>
      <c r="AX761" s="19">
        <v>16.36</v>
      </c>
      <c r="AY761" s="27">
        <v>2.205</v>
      </c>
      <c r="AZ761" s="27">
        <v>4.842</v>
      </c>
      <c r="BA761" s="19">
        <v>52.43</v>
      </c>
      <c r="BB761" s="13">
        <f t="shared" si="17"/>
        <v>0.07753479125</v>
      </c>
      <c r="BC761" s="28">
        <f t="shared" si="18"/>
        <v>0.9221411192</v>
      </c>
      <c r="BD761" s="26">
        <f t="shared" si="19"/>
        <v>999.6759105</v>
      </c>
      <c r="BE761" s="13">
        <f t="shared" si="20"/>
        <v>-0.0003240895261</v>
      </c>
      <c r="BF761" s="18">
        <f t="shared" si="21"/>
        <v>2.470752207</v>
      </c>
      <c r="BG761" s="18">
        <f t="shared" si="22"/>
        <v>2.027283862</v>
      </c>
      <c r="BH761" s="14">
        <f t="shared" si="23"/>
        <v>31.86636821</v>
      </c>
      <c r="BI761" s="14">
        <f t="shared" si="24"/>
        <v>26.0379271</v>
      </c>
      <c r="BJ761" s="14">
        <f t="shared" si="25"/>
        <v>58.28441103</v>
      </c>
      <c r="BK761" s="14">
        <f t="shared" si="26"/>
        <v>44.093424</v>
      </c>
      <c r="BL761" s="14">
        <f t="shared" si="27"/>
        <v>14.19098703</v>
      </c>
      <c r="BM761" s="19">
        <v>39.0</v>
      </c>
      <c r="BN761" s="19">
        <v>32.0</v>
      </c>
      <c r="BO761" s="26">
        <v>464.0</v>
      </c>
      <c r="BP761" s="26">
        <v>379.0</v>
      </c>
      <c r="BQ761" s="19">
        <v>182.0</v>
      </c>
      <c r="BR761" s="19">
        <v>147.0</v>
      </c>
      <c r="BS761" s="19">
        <v>235.0</v>
      </c>
      <c r="BT761" s="19">
        <v>138.0</v>
      </c>
      <c r="BU761" s="19">
        <v>450.0</v>
      </c>
      <c r="BV761" s="19">
        <v>361.0</v>
      </c>
      <c r="BW761" s="13">
        <f t="shared" si="28"/>
        <v>0.5548705302</v>
      </c>
      <c r="BX761" s="14">
        <v>6.6</v>
      </c>
      <c r="BY761" s="29">
        <f t="shared" si="29"/>
        <v>6.087854958</v>
      </c>
      <c r="BZ761" s="18">
        <f t="shared" si="30"/>
        <v>2.111779034</v>
      </c>
      <c r="CA761" s="18">
        <f t="shared" si="31"/>
        <v>2.111779034</v>
      </c>
      <c r="CB761" s="14">
        <f t="shared" si="32"/>
        <v>29.08221412</v>
      </c>
      <c r="CC761" s="14">
        <f t="shared" si="33"/>
        <v>29.16266285</v>
      </c>
      <c r="CD761" s="14">
        <f t="shared" si="34"/>
        <v>52.61346622</v>
      </c>
      <c r="CE761" s="14">
        <f t="shared" si="35"/>
        <v>49.13405886</v>
      </c>
      <c r="CF761" s="14">
        <f t="shared" si="36"/>
        <v>10.71157967</v>
      </c>
      <c r="CG761" s="7">
        <v>2983.266667</v>
      </c>
      <c r="CH761" s="7">
        <v>105.0</v>
      </c>
      <c r="CI761" s="7">
        <v>105.0</v>
      </c>
      <c r="CJ761" s="26">
        <v>1341.0</v>
      </c>
      <c r="CK761" s="7">
        <v>1345.0</v>
      </c>
      <c r="CL761" s="7">
        <v>525.0</v>
      </c>
      <c r="CM761" s="7">
        <v>524.0</v>
      </c>
      <c r="CN761" s="7">
        <v>645.0</v>
      </c>
      <c r="CO761" s="7">
        <v>469.0</v>
      </c>
      <c r="CP761" s="19">
        <v>18.0</v>
      </c>
      <c r="CQ761" s="19">
        <v>12.0</v>
      </c>
      <c r="CR761" s="26">
        <f t="shared" si="37"/>
        <v>-6</v>
      </c>
      <c r="CS761" s="18">
        <f t="shared" si="38"/>
        <v>1.082960091</v>
      </c>
      <c r="CT761" s="18">
        <f t="shared" si="39"/>
        <v>0.7219733939</v>
      </c>
      <c r="CU761" s="18">
        <f t="shared" si="40"/>
        <v>-0.360986697</v>
      </c>
      <c r="CV761" s="30">
        <v>38.18</v>
      </c>
      <c r="CW761" s="30">
        <v>30.53</v>
      </c>
      <c r="CX761" s="30">
        <v>25.52</v>
      </c>
      <c r="CY761" s="30">
        <v>38.0</v>
      </c>
      <c r="CZ761" s="30">
        <v>38.12</v>
      </c>
      <c r="DA761" s="30">
        <v>38.07</v>
      </c>
      <c r="DB761" s="7">
        <v>0.0</v>
      </c>
      <c r="DC761" s="7">
        <v>0.0</v>
      </c>
      <c r="DD761" s="13" t="str">
        <f t="shared" si="41"/>
        <v> </v>
      </c>
      <c r="DE761" s="7">
        <v>0.0</v>
      </c>
      <c r="DF761" s="7">
        <v>0.0</v>
      </c>
      <c r="DG761" s="7">
        <v>0.0</v>
      </c>
      <c r="DH761" s="7">
        <v>0.0</v>
      </c>
      <c r="DI761" s="7">
        <v>0.0</v>
      </c>
      <c r="DJ761" s="8" t="s">
        <v>5185</v>
      </c>
      <c r="DK761" s="7" t="s">
        <v>5186</v>
      </c>
    </row>
    <row r="762" ht="12.75" customHeight="1">
      <c r="A762" s="7" t="s">
        <v>979</v>
      </c>
      <c r="B762" s="7" t="s">
        <v>3166</v>
      </c>
      <c r="C762" s="8" t="s">
        <v>254</v>
      </c>
      <c r="D762" s="9" t="s">
        <v>247</v>
      </c>
      <c r="E762" s="7">
        <v>82.0</v>
      </c>
      <c r="F762" s="7">
        <v>19.0</v>
      </c>
      <c r="G762" s="7">
        <v>13.0</v>
      </c>
      <c r="H762" s="24">
        <f t="shared" si="1"/>
        <v>32</v>
      </c>
      <c r="I762" s="25">
        <f t="shared" si="2"/>
        <v>1.797247964</v>
      </c>
      <c r="J762" s="19">
        <v>19.0</v>
      </c>
      <c r="K762" s="19">
        <v>12.0</v>
      </c>
      <c r="L762" s="19">
        <v>1.0</v>
      </c>
      <c r="M762" s="19">
        <v>147.0</v>
      </c>
      <c r="N762" s="19">
        <v>63.0</v>
      </c>
      <c r="O762" s="19">
        <v>58.0</v>
      </c>
      <c r="P762" s="19">
        <v>178.0</v>
      </c>
      <c r="Q762" s="10">
        <f t="shared" si="3"/>
        <v>0.1292517007</v>
      </c>
      <c r="R762" s="10">
        <f t="shared" si="4"/>
        <v>0.07089552239</v>
      </c>
      <c r="S762" s="7">
        <v>64098.0</v>
      </c>
      <c r="T762" s="14">
        <f t="shared" si="5"/>
        <v>13.02804878</v>
      </c>
      <c r="U762" s="14">
        <v>1038.03</v>
      </c>
      <c r="V762" s="14">
        <f t="shared" si="6"/>
        <v>12.65890244</v>
      </c>
      <c r="W762" s="14">
        <v>2882.04</v>
      </c>
      <c r="X762" s="14">
        <f t="shared" si="7"/>
        <v>35.14682927</v>
      </c>
      <c r="Y762" s="13">
        <f t="shared" si="8"/>
        <v>0.2647988429</v>
      </c>
      <c r="Z762" s="12">
        <f t="shared" si="9"/>
        <v>137.04</v>
      </c>
      <c r="AA762" s="19">
        <v>16.0</v>
      </c>
      <c r="AB762" s="19">
        <v>79.0</v>
      </c>
      <c r="AC762" s="19">
        <v>92.0</v>
      </c>
      <c r="AD762" s="19">
        <v>34.0</v>
      </c>
      <c r="AE762" s="19">
        <v>41.0</v>
      </c>
      <c r="AF762" s="10">
        <f t="shared" si="10"/>
        <v>0.38</v>
      </c>
      <c r="AG762" s="10">
        <f t="shared" si="11"/>
        <v>0.26</v>
      </c>
      <c r="AH762" s="10">
        <f t="shared" si="12"/>
        <v>0.64</v>
      </c>
      <c r="AI762" s="19">
        <v>462.0</v>
      </c>
      <c r="AJ762" s="13">
        <f t="shared" si="13"/>
        <v>0.4777662875</v>
      </c>
      <c r="AK762" s="19">
        <v>134.0</v>
      </c>
      <c r="AL762" s="13">
        <f t="shared" si="14"/>
        <v>0.1385729059</v>
      </c>
      <c r="AM762" s="19">
        <v>371.0</v>
      </c>
      <c r="AN762" s="13">
        <f t="shared" si="15"/>
        <v>0.3836608066</v>
      </c>
      <c r="AO762" s="13">
        <f t="shared" si="16"/>
        <v>0.7751677852</v>
      </c>
      <c r="AP762" s="8">
        <v>15.0</v>
      </c>
      <c r="AQ762" s="14">
        <v>34.29</v>
      </c>
      <c r="AR762" s="19">
        <v>17.44</v>
      </c>
      <c r="AS762" s="26">
        <v>6.0</v>
      </c>
      <c r="AT762" s="27">
        <v>0.296</v>
      </c>
      <c r="AU762" s="8">
        <v>11.0</v>
      </c>
      <c r="AV762" s="27">
        <v>-0.076</v>
      </c>
      <c r="AW762" s="19">
        <v>50.08</v>
      </c>
      <c r="AX762" s="19">
        <v>18.39</v>
      </c>
      <c r="AY762" s="27">
        <v>4.719</v>
      </c>
      <c r="AZ762" s="27">
        <v>8.664</v>
      </c>
      <c r="BA762" s="19">
        <v>53.6</v>
      </c>
      <c r="BB762" s="13">
        <f t="shared" si="17"/>
        <v>0.08756567426</v>
      </c>
      <c r="BC762" s="28">
        <f t="shared" si="18"/>
        <v>0.9147121535</v>
      </c>
      <c r="BD762" s="26">
        <f t="shared" si="19"/>
        <v>1002.277828</v>
      </c>
      <c r="BE762" s="13">
        <f t="shared" si="20"/>
        <v>0.002277827774</v>
      </c>
      <c r="BF762" s="18">
        <f t="shared" si="21"/>
        <v>2.890089882</v>
      </c>
      <c r="BG762" s="18">
        <f t="shared" si="22"/>
        <v>2.312071905</v>
      </c>
      <c r="BH762" s="14">
        <f t="shared" si="23"/>
        <v>33.00482645</v>
      </c>
      <c r="BI762" s="14">
        <f t="shared" si="24"/>
        <v>27.10904309</v>
      </c>
      <c r="BJ762" s="14">
        <f t="shared" si="25"/>
        <v>62.36813965</v>
      </c>
      <c r="BK762" s="14">
        <f t="shared" si="26"/>
        <v>47.74428485</v>
      </c>
      <c r="BL762" s="14">
        <f t="shared" si="27"/>
        <v>14.6238548</v>
      </c>
      <c r="BM762" s="19">
        <v>50.0</v>
      </c>
      <c r="BN762" s="19">
        <v>40.0</v>
      </c>
      <c r="BO762" s="26">
        <v>521.0</v>
      </c>
      <c r="BP762" s="26">
        <v>429.0</v>
      </c>
      <c r="BQ762" s="19">
        <v>237.0</v>
      </c>
      <c r="BR762" s="19">
        <v>140.0</v>
      </c>
      <c r="BS762" s="19">
        <v>271.0</v>
      </c>
      <c r="BT762" s="19">
        <v>217.0</v>
      </c>
      <c r="BU762" s="19">
        <v>530.0</v>
      </c>
      <c r="BV762" s="19">
        <v>396.0</v>
      </c>
      <c r="BW762" s="13">
        <f t="shared" si="28"/>
        <v>0.5723542117</v>
      </c>
      <c r="BX762" s="14">
        <v>5.0</v>
      </c>
      <c r="BY762" s="29">
        <f t="shared" si="29"/>
        <v>-0.8101720438</v>
      </c>
      <c r="BZ762" s="18">
        <f t="shared" si="30"/>
        <v>2.156100669</v>
      </c>
      <c r="CA762" s="18">
        <f t="shared" si="31"/>
        <v>2.079643198</v>
      </c>
      <c r="CB762" s="14">
        <f t="shared" si="32"/>
        <v>29.68079006</v>
      </c>
      <c r="CC762" s="14">
        <f t="shared" si="33"/>
        <v>26.66836572</v>
      </c>
      <c r="CD762" s="14">
        <f t="shared" si="34"/>
        <v>56.13507486</v>
      </c>
      <c r="CE762" s="14">
        <f t="shared" si="35"/>
        <v>50.78305193</v>
      </c>
      <c r="CF762" s="14">
        <f t="shared" si="36"/>
        <v>9.271831865</v>
      </c>
      <c r="CG762" s="7">
        <v>3923.75</v>
      </c>
      <c r="CH762" s="7">
        <v>141.0</v>
      </c>
      <c r="CI762" s="7">
        <v>136.0</v>
      </c>
      <c r="CJ762" s="26">
        <v>1800.0</v>
      </c>
      <c r="CK762" s="7">
        <v>1608.0</v>
      </c>
      <c r="CL762" s="7">
        <v>791.0</v>
      </c>
      <c r="CM762" s="7">
        <v>623.0</v>
      </c>
      <c r="CN762" s="7">
        <v>939.0</v>
      </c>
      <c r="CO762" s="7">
        <v>954.0</v>
      </c>
      <c r="CP762" s="19">
        <v>15.0</v>
      </c>
      <c r="CQ762" s="19">
        <v>12.0</v>
      </c>
      <c r="CR762" s="26">
        <f t="shared" si="37"/>
        <v>-3</v>
      </c>
      <c r="CS762" s="18">
        <f t="shared" si="38"/>
        <v>0.8424599832</v>
      </c>
      <c r="CT762" s="18">
        <f t="shared" si="39"/>
        <v>0.6739679865</v>
      </c>
      <c r="CU762" s="18">
        <f t="shared" si="40"/>
        <v>-0.1684919966</v>
      </c>
      <c r="CV762" s="30">
        <v>44.98</v>
      </c>
      <c r="CW762" s="30">
        <v>36.43</v>
      </c>
      <c r="CX762" s="30">
        <v>33.59</v>
      </c>
      <c r="CY762" s="30">
        <v>39.05</v>
      </c>
      <c r="CZ762" s="30">
        <v>35.92</v>
      </c>
      <c r="DA762" s="30">
        <v>36.26</v>
      </c>
      <c r="DB762" s="7">
        <v>60.0</v>
      </c>
      <c r="DC762" s="7">
        <v>121.0</v>
      </c>
      <c r="DD762" s="13">
        <f t="shared" si="41"/>
        <v>0.3314917127</v>
      </c>
      <c r="DE762" s="7">
        <v>-0.09</v>
      </c>
      <c r="DF762" s="7">
        <v>4.84</v>
      </c>
      <c r="DG762" s="7">
        <v>163.0</v>
      </c>
      <c r="DH762" s="7">
        <v>8.0</v>
      </c>
      <c r="DI762" s="7">
        <v>1.0</v>
      </c>
      <c r="DJ762" s="8" t="s">
        <v>5187</v>
      </c>
      <c r="DK762" s="7" t="s">
        <v>5188</v>
      </c>
    </row>
    <row r="763" ht="12.75" customHeight="1">
      <c r="A763" s="7" t="s">
        <v>2919</v>
      </c>
      <c r="B763" s="7" t="s">
        <v>3166</v>
      </c>
      <c r="C763" s="8" t="s">
        <v>325</v>
      </c>
      <c r="D763" s="9" t="s">
        <v>183</v>
      </c>
      <c r="E763" s="7">
        <v>82.0</v>
      </c>
      <c r="F763" s="7">
        <v>20.0</v>
      </c>
      <c r="G763" s="7">
        <v>18.0</v>
      </c>
      <c r="H763" s="24">
        <f t="shared" si="1"/>
        <v>38</v>
      </c>
      <c r="I763" s="25">
        <f t="shared" si="2"/>
        <v>2.021007845</v>
      </c>
      <c r="J763" s="19">
        <v>17.0</v>
      </c>
      <c r="K763" s="19">
        <v>9.0</v>
      </c>
      <c r="L763" s="19">
        <v>7.0</v>
      </c>
      <c r="M763" s="19">
        <v>108.0</v>
      </c>
      <c r="N763" s="19">
        <v>38.0</v>
      </c>
      <c r="O763" s="19">
        <v>49.0</v>
      </c>
      <c r="P763" s="19">
        <v>125.0</v>
      </c>
      <c r="Q763" s="10">
        <f t="shared" si="3"/>
        <v>0.1851851852</v>
      </c>
      <c r="R763" s="10">
        <f t="shared" si="4"/>
        <v>0.1025641026</v>
      </c>
      <c r="S763" s="7">
        <v>67689.0</v>
      </c>
      <c r="T763" s="14">
        <f t="shared" si="5"/>
        <v>13.75792683</v>
      </c>
      <c r="U763" s="14">
        <v>1042.12</v>
      </c>
      <c r="V763" s="14">
        <f t="shared" si="6"/>
        <v>12.70878049</v>
      </c>
      <c r="W763" s="14">
        <v>2828.07</v>
      </c>
      <c r="X763" s="14">
        <f t="shared" si="7"/>
        <v>34.48865854</v>
      </c>
      <c r="Y763" s="13">
        <f t="shared" si="8"/>
        <v>0.2692684338</v>
      </c>
      <c r="Z763" s="12">
        <f t="shared" si="9"/>
        <v>98.4375</v>
      </c>
      <c r="AA763" s="19">
        <v>22.0</v>
      </c>
      <c r="AB763" s="19">
        <v>69.0</v>
      </c>
      <c r="AC763" s="19">
        <v>95.0</v>
      </c>
      <c r="AD763" s="19">
        <v>21.0</v>
      </c>
      <c r="AE763" s="19">
        <v>37.0</v>
      </c>
      <c r="AF763" s="10">
        <f t="shared" si="10"/>
        <v>0.3541666667</v>
      </c>
      <c r="AG763" s="10">
        <f t="shared" si="11"/>
        <v>0.3333333333</v>
      </c>
      <c r="AH763" s="10">
        <f t="shared" si="12"/>
        <v>0.6875</v>
      </c>
      <c r="AI763" s="19">
        <v>346.0</v>
      </c>
      <c r="AJ763" s="13">
        <f t="shared" si="13"/>
        <v>0.3070097604</v>
      </c>
      <c r="AK763" s="19">
        <v>379.0</v>
      </c>
      <c r="AL763" s="13">
        <f t="shared" si="14"/>
        <v>0.3362910382</v>
      </c>
      <c r="AM763" s="19">
        <v>402.0</v>
      </c>
      <c r="AN763" s="13">
        <f t="shared" si="15"/>
        <v>0.3566992014</v>
      </c>
      <c r="AO763" s="13">
        <f t="shared" si="16"/>
        <v>0.4772413793</v>
      </c>
      <c r="AP763" s="8">
        <v>7.0</v>
      </c>
      <c r="AQ763" s="14">
        <v>-0.86</v>
      </c>
      <c r="AR763" s="19">
        <v>17.57</v>
      </c>
      <c r="AS763" s="26">
        <v>5.0</v>
      </c>
      <c r="AT763" s="27">
        <v>1.133</v>
      </c>
      <c r="AU763" s="8">
        <v>3.0</v>
      </c>
      <c r="AV763" s="27">
        <v>0.664</v>
      </c>
      <c r="AW763" s="19">
        <v>50.06</v>
      </c>
      <c r="AX763" s="19">
        <v>18.25</v>
      </c>
      <c r="AY763" s="27">
        <v>2.662</v>
      </c>
      <c r="AZ763" s="27">
        <v>-0.601</v>
      </c>
      <c r="BA763" s="19">
        <v>50.3</v>
      </c>
      <c r="BB763" s="13">
        <f t="shared" si="17"/>
        <v>0.09142857143</v>
      </c>
      <c r="BC763" s="28">
        <f t="shared" si="18"/>
        <v>0.9443298969</v>
      </c>
      <c r="BD763" s="26">
        <f t="shared" si="19"/>
        <v>1035.758468</v>
      </c>
      <c r="BE763" s="13">
        <f t="shared" si="20"/>
        <v>0.03575846834</v>
      </c>
      <c r="BF763" s="18">
        <f t="shared" si="21"/>
        <v>2.763597282</v>
      </c>
      <c r="BG763" s="18">
        <f t="shared" si="22"/>
        <v>1.554523471</v>
      </c>
      <c r="BH763" s="14">
        <f t="shared" si="23"/>
        <v>30.22684528</v>
      </c>
      <c r="BI763" s="14">
        <f t="shared" si="24"/>
        <v>27.92384754</v>
      </c>
      <c r="BJ763" s="14">
        <f t="shared" si="25"/>
        <v>52.91137297</v>
      </c>
      <c r="BK763" s="14">
        <f t="shared" si="26"/>
        <v>48.59325222</v>
      </c>
      <c r="BL763" s="14">
        <f t="shared" si="27"/>
        <v>4.318120754</v>
      </c>
      <c r="BM763" s="19">
        <v>48.0</v>
      </c>
      <c r="BN763" s="19">
        <v>27.0</v>
      </c>
      <c r="BO763" s="26">
        <v>477.0</v>
      </c>
      <c r="BP763" s="26">
        <v>458.0</v>
      </c>
      <c r="BQ763" s="19">
        <v>179.0</v>
      </c>
      <c r="BR763" s="19">
        <v>194.0</v>
      </c>
      <c r="BS763" s="19">
        <v>215.0</v>
      </c>
      <c r="BT763" s="19">
        <v>165.0</v>
      </c>
      <c r="BU763" s="19">
        <v>440.0</v>
      </c>
      <c r="BV763" s="19">
        <v>378.0</v>
      </c>
      <c r="BW763" s="13">
        <f t="shared" si="28"/>
        <v>0.5378973105</v>
      </c>
      <c r="BX763" s="14">
        <v>4.44</v>
      </c>
      <c r="BY763" s="29">
        <f t="shared" si="29"/>
        <v>6.03932765</v>
      </c>
      <c r="BZ763" s="18">
        <f t="shared" si="30"/>
        <v>2.466943645</v>
      </c>
      <c r="CA763" s="18">
        <f t="shared" si="31"/>
        <v>1.923905736</v>
      </c>
      <c r="CB763" s="14">
        <f t="shared" si="32"/>
        <v>27.89663317</v>
      </c>
      <c r="CC763" s="14">
        <f t="shared" si="33"/>
        <v>28.64137087</v>
      </c>
      <c r="CD763" s="14">
        <f t="shared" si="34"/>
        <v>48.20625097</v>
      </c>
      <c r="CE763" s="14">
        <f t="shared" si="35"/>
        <v>50.7818022</v>
      </c>
      <c r="CF763" s="14">
        <f t="shared" si="36"/>
        <v>6.893671981</v>
      </c>
      <c r="CG763" s="7">
        <v>3867.133333</v>
      </c>
      <c r="CH763" s="7">
        <v>159.0</v>
      </c>
      <c r="CI763" s="7">
        <v>124.0</v>
      </c>
      <c r="CJ763" s="26">
        <v>1639.0</v>
      </c>
      <c r="CK763" s="7">
        <v>1722.0</v>
      </c>
      <c r="CL763" s="7">
        <v>650.0</v>
      </c>
      <c r="CM763" s="7">
        <v>709.0</v>
      </c>
      <c r="CN763" s="7">
        <v>659.0</v>
      </c>
      <c r="CO763" s="7">
        <v>718.0</v>
      </c>
      <c r="CP763" s="19">
        <v>6.0</v>
      </c>
      <c r="CQ763" s="19">
        <v>13.0</v>
      </c>
      <c r="CR763" s="26">
        <f t="shared" si="37"/>
        <v>7</v>
      </c>
      <c r="CS763" s="18">
        <f t="shared" si="38"/>
        <v>0.3191065018</v>
      </c>
      <c r="CT763" s="18">
        <f t="shared" si="39"/>
        <v>0.6913974206</v>
      </c>
      <c r="CU763" s="18">
        <f t="shared" si="40"/>
        <v>0.3722909188</v>
      </c>
      <c r="CV763" s="30">
        <v>40.1</v>
      </c>
      <c r="CW763" s="30">
        <v>36.99</v>
      </c>
      <c r="CX763" s="30">
        <v>50.68</v>
      </c>
      <c r="CY763" s="30">
        <v>35.0</v>
      </c>
      <c r="CZ763" s="30">
        <v>39.43</v>
      </c>
      <c r="DA763" s="30">
        <v>34.92</v>
      </c>
      <c r="DB763" s="7">
        <v>0.0</v>
      </c>
      <c r="DC763" s="7">
        <v>2.0</v>
      </c>
      <c r="DD763" s="13">
        <f t="shared" si="41"/>
        <v>0</v>
      </c>
      <c r="DE763" s="7">
        <v>0.01</v>
      </c>
      <c r="DF763" s="7">
        <v>0.24</v>
      </c>
      <c r="DG763" s="7">
        <v>0.0</v>
      </c>
      <c r="DH763" s="7">
        <v>0.0</v>
      </c>
      <c r="DI763" s="7">
        <v>1.0</v>
      </c>
      <c r="DJ763" s="9" t="s">
        <v>5189</v>
      </c>
      <c r="DK763" s="7" t="s">
        <v>5190</v>
      </c>
    </row>
    <row r="764" ht="12.75" customHeight="1">
      <c r="A764" s="7" t="s">
        <v>2007</v>
      </c>
      <c r="B764" s="7" t="s">
        <v>3166</v>
      </c>
      <c r="C764" s="8" t="s">
        <v>542</v>
      </c>
      <c r="D764" s="9" t="s">
        <v>260</v>
      </c>
      <c r="E764" s="7">
        <v>81.0</v>
      </c>
      <c r="F764" s="7">
        <v>16.0</v>
      </c>
      <c r="G764" s="7">
        <v>9.0</v>
      </c>
      <c r="H764" s="24">
        <f t="shared" si="1"/>
        <v>25</v>
      </c>
      <c r="I764" s="25">
        <f t="shared" si="2"/>
        <v>1.482970555</v>
      </c>
      <c r="J764" s="19">
        <v>16.0</v>
      </c>
      <c r="K764" s="19">
        <v>6.0</v>
      </c>
      <c r="L764" s="19">
        <v>2.0</v>
      </c>
      <c r="M764" s="19">
        <v>78.0</v>
      </c>
      <c r="N764" s="19">
        <v>44.0</v>
      </c>
      <c r="O764" s="19">
        <v>32.0</v>
      </c>
      <c r="P764" s="19">
        <v>97.0</v>
      </c>
      <c r="Q764" s="10">
        <f t="shared" si="3"/>
        <v>0.2051282051</v>
      </c>
      <c r="R764" s="10">
        <f t="shared" si="4"/>
        <v>0.1038961039</v>
      </c>
      <c r="S764" s="7">
        <v>60689.0</v>
      </c>
      <c r="T764" s="14">
        <f t="shared" si="5"/>
        <v>12.48744856</v>
      </c>
      <c r="U764" s="14">
        <v>970.15</v>
      </c>
      <c r="V764" s="14">
        <f t="shared" si="6"/>
        <v>11.97716049</v>
      </c>
      <c r="W764" s="14">
        <v>2936.21</v>
      </c>
      <c r="X764" s="14">
        <f t="shared" si="7"/>
        <v>36.24950617</v>
      </c>
      <c r="Y764" s="13">
        <f t="shared" si="8"/>
        <v>0.2483514064</v>
      </c>
      <c r="Z764" s="12">
        <f t="shared" si="9"/>
        <v>74.27027027</v>
      </c>
      <c r="AA764" s="19">
        <v>23.0</v>
      </c>
      <c r="AB764" s="19">
        <v>162.0</v>
      </c>
      <c r="AC764" s="19">
        <v>99.0</v>
      </c>
      <c r="AD764" s="19">
        <v>22.0</v>
      </c>
      <c r="AE764" s="19">
        <v>27.0</v>
      </c>
      <c r="AF764" s="10">
        <f t="shared" si="10"/>
        <v>0.4324324324</v>
      </c>
      <c r="AG764" s="10">
        <f t="shared" si="11"/>
        <v>0.2162162162</v>
      </c>
      <c r="AH764" s="10">
        <f t="shared" si="12"/>
        <v>0.6486486486</v>
      </c>
      <c r="AI764" s="19">
        <v>228.0</v>
      </c>
      <c r="AJ764" s="13">
        <f t="shared" si="13"/>
        <v>0.2464864865</v>
      </c>
      <c r="AK764" s="19">
        <v>327.0</v>
      </c>
      <c r="AL764" s="13">
        <f t="shared" si="14"/>
        <v>0.3535135135</v>
      </c>
      <c r="AM764" s="19">
        <v>370.0</v>
      </c>
      <c r="AN764" s="13">
        <f t="shared" si="15"/>
        <v>0.4</v>
      </c>
      <c r="AO764" s="13">
        <f t="shared" si="16"/>
        <v>0.4108108108</v>
      </c>
      <c r="AP764" s="8">
        <v>4.0</v>
      </c>
      <c r="AQ764" s="14">
        <v>-11.17</v>
      </c>
      <c r="AR764" s="19">
        <v>17.4</v>
      </c>
      <c r="AS764" s="26">
        <v>7.0</v>
      </c>
      <c r="AT764" s="27">
        <v>0.508</v>
      </c>
      <c r="AU764" s="8">
        <v>5.0</v>
      </c>
      <c r="AV764" s="27">
        <v>0.481</v>
      </c>
      <c r="AW764" s="19">
        <v>50.06</v>
      </c>
      <c r="AX764" s="19">
        <v>18.08</v>
      </c>
      <c r="AY764" s="27">
        <v>1.7429999999999999</v>
      </c>
      <c r="AZ764" s="27">
        <v>-4.491</v>
      </c>
      <c r="BA764" s="19">
        <v>48.55</v>
      </c>
      <c r="BB764" s="13">
        <f t="shared" si="17"/>
        <v>0.0807860262</v>
      </c>
      <c r="BC764" s="28">
        <f t="shared" si="18"/>
        <v>0.9438444924</v>
      </c>
      <c r="BD764" s="26">
        <f t="shared" si="19"/>
        <v>1024.630519</v>
      </c>
      <c r="BE764" s="13">
        <f t="shared" si="20"/>
        <v>0.02463051864</v>
      </c>
      <c r="BF764" s="18">
        <f t="shared" si="21"/>
        <v>2.288305932</v>
      </c>
      <c r="BG764" s="18">
        <f t="shared" si="22"/>
        <v>1.607998763</v>
      </c>
      <c r="BH764" s="14">
        <f t="shared" si="23"/>
        <v>28.32551667</v>
      </c>
      <c r="BI764" s="14">
        <f t="shared" si="24"/>
        <v>28.6347472</v>
      </c>
      <c r="BJ764" s="14">
        <f t="shared" si="25"/>
        <v>56.89841777</v>
      </c>
      <c r="BK764" s="14">
        <f t="shared" si="26"/>
        <v>55.29041901</v>
      </c>
      <c r="BL764" s="14">
        <f t="shared" si="27"/>
        <v>1.607998763</v>
      </c>
      <c r="BM764" s="19">
        <v>37.0</v>
      </c>
      <c r="BN764" s="19">
        <v>26.0</v>
      </c>
      <c r="BO764" s="26">
        <v>421.0</v>
      </c>
      <c r="BP764" s="26">
        <v>437.0</v>
      </c>
      <c r="BQ764" s="19">
        <v>212.0</v>
      </c>
      <c r="BR764" s="19">
        <v>204.0</v>
      </c>
      <c r="BS764" s="19">
        <v>250.0</v>
      </c>
      <c r="BT764" s="19">
        <v>227.0</v>
      </c>
      <c r="BU764" s="19">
        <v>422.0</v>
      </c>
      <c r="BV764" s="19">
        <v>453.0</v>
      </c>
      <c r="BW764" s="13">
        <f t="shared" si="28"/>
        <v>0.4822857143</v>
      </c>
      <c r="BX764" s="14">
        <v>2.71</v>
      </c>
      <c r="BY764" s="29">
        <f t="shared" si="29"/>
        <v>8.630539304</v>
      </c>
      <c r="BZ764" s="18">
        <f t="shared" si="30"/>
        <v>2.250761173</v>
      </c>
      <c r="CA764" s="18">
        <f t="shared" si="31"/>
        <v>2.250761173</v>
      </c>
      <c r="CB764" s="14">
        <f t="shared" si="32"/>
        <v>27.53328394</v>
      </c>
      <c r="CC764" s="14">
        <f t="shared" si="33"/>
        <v>31.72648284</v>
      </c>
      <c r="CD764" s="14">
        <f t="shared" si="34"/>
        <v>52.72330968</v>
      </c>
      <c r="CE764" s="14">
        <f t="shared" si="35"/>
        <v>57.85689509</v>
      </c>
      <c r="CF764" s="14">
        <f t="shared" si="36"/>
        <v>6.741584179</v>
      </c>
      <c r="CG764" s="7">
        <v>3892.016667</v>
      </c>
      <c r="CH764" s="7">
        <v>146.0</v>
      </c>
      <c r="CI764" s="7">
        <v>146.0</v>
      </c>
      <c r="CJ764" s="26">
        <v>1640.0</v>
      </c>
      <c r="CK764" s="7">
        <v>1912.0</v>
      </c>
      <c r="CL764" s="7">
        <v>699.0</v>
      </c>
      <c r="CM764" s="7">
        <v>752.0</v>
      </c>
      <c r="CN764" s="7">
        <v>935.0</v>
      </c>
      <c r="CO764" s="7">
        <v>943.0</v>
      </c>
      <c r="CP764" s="19">
        <v>12.0</v>
      </c>
      <c r="CQ764" s="19">
        <v>16.0</v>
      </c>
      <c r="CR764" s="26">
        <f t="shared" si="37"/>
        <v>4</v>
      </c>
      <c r="CS764" s="18">
        <f t="shared" si="38"/>
        <v>0.7118258663</v>
      </c>
      <c r="CT764" s="18">
        <f t="shared" si="39"/>
        <v>0.9491011551</v>
      </c>
      <c r="CU764" s="18">
        <f t="shared" si="40"/>
        <v>0.2372752888</v>
      </c>
      <c r="CV764" s="30">
        <v>34.27</v>
      </c>
      <c r="CW764" s="30">
        <v>34.32</v>
      </c>
      <c r="CX764" s="30">
        <v>29.53</v>
      </c>
      <c r="CY764" s="30">
        <v>43.7</v>
      </c>
      <c r="CZ764" s="30">
        <v>32.05</v>
      </c>
      <c r="DA764" s="30">
        <v>45.45</v>
      </c>
      <c r="DB764" s="7">
        <v>304.0</v>
      </c>
      <c r="DC764" s="7">
        <v>261.0</v>
      </c>
      <c r="DD764" s="13">
        <f t="shared" si="41"/>
        <v>0.5380530973</v>
      </c>
      <c r="DE764" s="7">
        <v>-0.6</v>
      </c>
      <c r="DF764" s="7">
        <v>4.5</v>
      </c>
      <c r="DG764" s="7">
        <v>131.0</v>
      </c>
      <c r="DH764" s="7">
        <v>213.0</v>
      </c>
      <c r="DI764" s="7">
        <v>191.0</v>
      </c>
      <c r="DJ764" s="8" t="s">
        <v>5191</v>
      </c>
      <c r="DK764" s="7" t="s">
        <v>5192</v>
      </c>
    </row>
    <row r="765" ht="12.75" customHeight="1">
      <c r="A765" s="7" t="s">
        <v>3175</v>
      </c>
      <c r="B765" s="7" t="s">
        <v>3176</v>
      </c>
      <c r="C765" s="8" t="s">
        <v>490</v>
      </c>
      <c r="D765" s="9" t="s">
        <v>238</v>
      </c>
      <c r="E765" s="7">
        <v>64.0</v>
      </c>
      <c r="F765" s="7">
        <v>14.0</v>
      </c>
      <c r="G765" s="7">
        <v>10.0</v>
      </c>
      <c r="H765" s="24">
        <f t="shared" si="1"/>
        <v>24</v>
      </c>
      <c r="I765" s="25">
        <f t="shared" si="2"/>
        <v>2.008554956</v>
      </c>
      <c r="J765" s="19">
        <v>14.0</v>
      </c>
      <c r="K765" s="19">
        <v>3.0</v>
      </c>
      <c r="L765" s="19">
        <v>6.0</v>
      </c>
      <c r="M765" s="19">
        <v>72.0</v>
      </c>
      <c r="N765" s="19">
        <v>29.0</v>
      </c>
      <c r="O765" s="19">
        <v>19.0</v>
      </c>
      <c r="P765" s="19">
        <v>77.0</v>
      </c>
      <c r="Q765" s="10">
        <f t="shared" si="3"/>
        <v>0.1944444444</v>
      </c>
      <c r="R765" s="10">
        <f t="shared" si="4"/>
        <v>0.1166666667</v>
      </c>
      <c r="S765" s="7">
        <v>43016.0</v>
      </c>
      <c r="T765" s="14">
        <f t="shared" si="5"/>
        <v>11.20208333</v>
      </c>
      <c r="U765" s="14">
        <v>698.77</v>
      </c>
      <c r="V765" s="14">
        <f t="shared" si="6"/>
        <v>10.91828125</v>
      </c>
      <c r="W765" s="14">
        <v>2349.17</v>
      </c>
      <c r="X765" s="14">
        <f t="shared" si="7"/>
        <v>36.70578125</v>
      </c>
      <c r="Y765" s="13">
        <f t="shared" si="8"/>
        <v>0.2292597623</v>
      </c>
      <c r="Z765" s="12">
        <f t="shared" si="9"/>
        <v>33.64285714</v>
      </c>
      <c r="AA765" s="19">
        <v>20.0</v>
      </c>
      <c r="AB765" s="19">
        <v>99.0</v>
      </c>
      <c r="AC765" s="19">
        <v>96.0</v>
      </c>
      <c r="AD765" s="19">
        <v>15.0</v>
      </c>
      <c r="AE765" s="19">
        <v>7.0</v>
      </c>
      <c r="AF765" s="10">
        <f t="shared" si="10"/>
        <v>0.5</v>
      </c>
      <c r="AG765" s="10">
        <f t="shared" si="11"/>
        <v>0.3214285714</v>
      </c>
      <c r="AH765" s="10">
        <f t="shared" si="12"/>
        <v>0.8214285714</v>
      </c>
      <c r="AI765" s="19">
        <v>179.0</v>
      </c>
      <c r="AJ765" s="13">
        <f t="shared" si="13"/>
        <v>0.2560801144</v>
      </c>
      <c r="AK765" s="19">
        <v>267.0</v>
      </c>
      <c r="AL765" s="13">
        <f t="shared" si="14"/>
        <v>0.3819742489</v>
      </c>
      <c r="AM765" s="19">
        <v>253.0</v>
      </c>
      <c r="AN765" s="13">
        <f t="shared" si="15"/>
        <v>0.3619456366</v>
      </c>
      <c r="AO765" s="13">
        <f t="shared" si="16"/>
        <v>0.4013452915</v>
      </c>
      <c r="AP765" s="8">
        <v>3.0</v>
      </c>
      <c r="AQ765" s="14">
        <v>-8.75</v>
      </c>
      <c r="AR765" s="19">
        <v>17.27</v>
      </c>
      <c r="AS765" s="26">
        <v>9.0</v>
      </c>
      <c r="AT765" s="27">
        <v>0.176</v>
      </c>
      <c r="AU765" s="8">
        <v>9.0</v>
      </c>
      <c r="AV765" s="27">
        <v>-0.501</v>
      </c>
      <c r="AW765" s="19">
        <v>49.84</v>
      </c>
      <c r="AX765" s="19">
        <v>17.26</v>
      </c>
      <c r="AY765" s="27">
        <v>-1.8010000000000002</v>
      </c>
      <c r="AZ765" s="27">
        <v>-0.988</v>
      </c>
      <c r="BA765" s="19">
        <v>48.74</v>
      </c>
      <c r="BB765" s="13">
        <f t="shared" si="17"/>
        <v>0.08917197452</v>
      </c>
      <c r="BC765" s="28">
        <f t="shared" si="18"/>
        <v>0.9169139466</v>
      </c>
      <c r="BD765" s="26">
        <f t="shared" si="19"/>
        <v>1006.085921</v>
      </c>
      <c r="BE765" s="13">
        <f t="shared" si="20"/>
        <v>0.00608592111</v>
      </c>
      <c r="BF765" s="18">
        <f t="shared" si="21"/>
        <v>2.404224566</v>
      </c>
      <c r="BG765" s="18">
        <f t="shared" si="22"/>
        <v>2.404224566</v>
      </c>
      <c r="BH765" s="14">
        <f t="shared" si="23"/>
        <v>26.9616612</v>
      </c>
      <c r="BI765" s="14">
        <f t="shared" si="24"/>
        <v>28.93655996</v>
      </c>
      <c r="BJ765" s="14">
        <f t="shared" si="25"/>
        <v>46.71064871</v>
      </c>
      <c r="BK765" s="14">
        <f t="shared" si="26"/>
        <v>51.69082817</v>
      </c>
      <c r="BL765" s="14">
        <f t="shared" si="27"/>
        <v>-4.980179458</v>
      </c>
      <c r="BM765" s="19">
        <v>28.0</v>
      </c>
      <c r="BN765" s="19">
        <v>28.0</v>
      </c>
      <c r="BO765" s="26">
        <v>286.0</v>
      </c>
      <c r="BP765" s="26">
        <v>309.0</v>
      </c>
      <c r="BQ765" s="19">
        <v>95.0</v>
      </c>
      <c r="BR765" s="19">
        <v>120.0</v>
      </c>
      <c r="BS765" s="19">
        <v>135.0</v>
      </c>
      <c r="BT765" s="19">
        <v>145.0</v>
      </c>
      <c r="BU765" s="19">
        <v>240.0</v>
      </c>
      <c r="BV765" s="19">
        <v>295.0</v>
      </c>
      <c r="BW765" s="13">
        <f t="shared" si="28"/>
        <v>0.4485981308</v>
      </c>
      <c r="BX765" s="14">
        <v>-4.56</v>
      </c>
      <c r="BY765" s="29">
        <f t="shared" si="29"/>
        <v>-2.215466454</v>
      </c>
      <c r="BZ765" s="18">
        <f t="shared" si="30"/>
        <v>2.24565397</v>
      </c>
      <c r="CA765" s="18">
        <f t="shared" si="31"/>
        <v>2.186557813</v>
      </c>
      <c r="CB765" s="14">
        <f t="shared" si="32"/>
        <v>28.12977079</v>
      </c>
      <c r="CC765" s="14">
        <f t="shared" si="33"/>
        <v>28.2479631</v>
      </c>
      <c r="CD765" s="14">
        <f t="shared" si="34"/>
        <v>52.71377215</v>
      </c>
      <c r="CE765" s="14">
        <f t="shared" si="35"/>
        <v>52.67437471</v>
      </c>
      <c r="CF765" s="14">
        <f t="shared" si="36"/>
        <v>-5.019576896</v>
      </c>
      <c r="CG765" s="7">
        <v>3045.883333</v>
      </c>
      <c r="CH765" s="7">
        <v>114.0</v>
      </c>
      <c r="CI765" s="7">
        <v>111.0</v>
      </c>
      <c r="CJ765" s="26">
        <v>1314.0</v>
      </c>
      <c r="CK765" s="7">
        <v>1323.0</v>
      </c>
      <c r="CL765" s="7">
        <v>525.0</v>
      </c>
      <c r="CM765" s="7">
        <v>527.0</v>
      </c>
      <c r="CN765" s="7">
        <v>723.0</v>
      </c>
      <c r="CO765" s="7">
        <v>713.0</v>
      </c>
      <c r="CP765" s="19">
        <v>8.0</v>
      </c>
      <c r="CQ765" s="19">
        <v>14.0</v>
      </c>
      <c r="CR765" s="26">
        <f t="shared" si="37"/>
        <v>6</v>
      </c>
      <c r="CS765" s="18">
        <f t="shared" si="38"/>
        <v>0.6695183188</v>
      </c>
      <c r="CT765" s="18">
        <f t="shared" si="39"/>
        <v>1.171657058</v>
      </c>
      <c r="CU765" s="18">
        <f t="shared" si="40"/>
        <v>0.5021387391</v>
      </c>
      <c r="CV765" s="30">
        <v>24.93</v>
      </c>
      <c r="CW765" s="30">
        <v>26.32</v>
      </c>
      <c r="CX765" s="30">
        <v>16.48</v>
      </c>
      <c r="CY765" s="30">
        <v>28.18</v>
      </c>
      <c r="CZ765" s="30">
        <v>24.07</v>
      </c>
      <c r="DA765" s="30">
        <v>32.51</v>
      </c>
      <c r="DB765" s="7">
        <v>1.0</v>
      </c>
      <c r="DC765" s="7">
        <v>3.0</v>
      </c>
      <c r="DD765" s="13">
        <f t="shared" si="41"/>
        <v>0.25</v>
      </c>
      <c r="DE765" s="7">
        <v>-0.01</v>
      </c>
      <c r="DF765" s="7">
        <v>-0.24</v>
      </c>
      <c r="DG765" s="7">
        <v>1.0</v>
      </c>
      <c r="DH765" s="7">
        <v>2.0</v>
      </c>
      <c r="DI765" s="7">
        <v>0.0</v>
      </c>
      <c r="DJ765" s="8" t="s">
        <v>5193</v>
      </c>
      <c r="DK765" s="7" t="s">
        <v>5194</v>
      </c>
    </row>
    <row r="766" ht="12.75" customHeight="1">
      <c r="A766" s="7" t="s">
        <v>1663</v>
      </c>
      <c r="B766" s="7" t="s">
        <v>3180</v>
      </c>
      <c r="C766" s="8" t="s">
        <v>166</v>
      </c>
      <c r="D766" s="9" t="s">
        <v>150</v>
      </c>
      <c r="E766" s="7">
        <v>82.0</v>
      </c>
      <c r="F766" s="7">
        <v>8.0</v>
      </c>
      <c r="G766" s="7">
        <v>27.0</v>
      </c>
      <c r="H766" s="24">
        <f t="shared" si="1"/>
        <v>35</v>
      </c>
      <c r="I766" s="25">
        <f t="shared" si="2"/>
        <v>1.861812164</v>
      </c>
      <c r="J766" s="19">
        <v>4.0</v>
      </c>
      <c r="K766" s="19">
        <v>15.0</v>
      </c>
      <c r="L766" s="19">
        <v>8.0</v>
      </c>
      <c r="M766" s="19">
        <v>106.0</v>
      </c>
      <c r="N766" s="19">
        <v>37.0</v>
      </c>
      <c r="O766" s="19">
        <v>36.0</v>
      </c>
      <c r="P766" s="19">
        <v>98.0</v>
      </c>
      <c r="Q766" s="10">
        <f t="shared" si="3"/>
        <v>0.07547169811</v>
      </c>
      <c r="R766" s="10">
        <f t="shared" si="4"/>
        <v>0.04469273743</v>
      </c>
      <c r="S766" s="7">
        <v>67676.0</v>
      </c>
      <c r="T766" s="14">
        <f t="shared" si="5"/>
        <v>13.75528455</v>
      </c>
      <c r="U766" s="14">
        <v>1052.34</v>
      </c>
      <c r="V766" s="14">
        <f t="shared" si="6"/>
        <v>12.83341463</v>
      </c>
      <c r="W766" s="14">
        <v>2835.77</v>
      </c>
      <c r="X766" s="14">
        <f t="shared" si="7"/>
        <v>34.58256098</v>
      </c>
      <c r="Y766" s="13">
        <f t="shared" si="8"/>
        <v>0.2706559228</v>
      </c>
      <c r="Z766" s="12">
        <f t="shared" si="9"/>
        <v>192.2368421</v>
      </c>
      <c r="AA766" s="19">
        <v>56.0</v>
      </c>
      <c r="AB766" s="19">
        <v>25.0</v>
      </c>
      <c r="AC766" s="19">
        <v>64.0</v>
      </c>
      <c r="AD766" s="19">
        <v>17.0</v>
      </c>
      <c r="AE766" s="19">
        <v>26.0</v>
      </c>
      <c r="AF766" s="10">
        <f t="shared" si="10"/>
        <v>0.1052631579</v>
      </c>
      <c r="AG766" s="10">
        <f t="shared" si="11"/>
        <v>0.6052631579</v>
      </c>
      <c r="AH766" s="10">
        <f t="shared" si="12"/>
        <v>0.7105263158</v>
      </c>
      <c r="AI766" s="19">
        <v>241.0</v>
      </c>
      <c r="AJ766" s="13">
        <f t="shared" si="13"/>
        <v>0.2469262295</v>
      </c>
      <c r="AK766" s="19">
        <v>403.0</v>
      </c>
      <c r="AL766" s="13">
        <f t="shared" si="14"/>
        <v>0.4129098361</v>
      </c>
      <c r="AM766" s="19">
        <v>332.0</v>
      </c>
      <c r="AN766" s="13">
        <f t="shared" si="15"/>
        <v>0.3401639344</v>
      </c>
      <c r="AO766" s="13">
        <f t="shared" si="16"/>
        <v>0.3742236025</v>
      </c>
      <c r="AP766" s="8">
        <v>2.0</v>
      </c>
      <c r="AQ766" s="14">
        <v>-13.01</v>
      </c>
      <c r="AR766" s="19">
        <v>17.59</v>
      </c>
      <c r="AS766" s="26">
        <v>6.0</v>
      </c>
      <c r="AT766" s="27">
        <v>0.859</v>
      </c>
      <c r="AU766" s="8">
        <v>3.0</v>
      </c>
      <c r="AV766" s="27">
        <v>1.235</v>
      </c>
      <c r="AW766" s="19">
        <v>50.57</v>
      </c>
      <c r="AX766" s="19">
        <v>18.61</v>
      </c>
      <c r="AY766" s="27">
        <v>1.117</v>
      </c>
      <c r="AZ766" s="27">
        <v>-11.424</v>
      </c>
      <c r="BA766" s="19">
        <v>45.13</v>
      </c>
      <c r="BB766" s="13">
        <f t="shared" si="17"/>
        <v>0.07802874743</v>
      </c>
      <c r="BC766" s="28">
        <f t="shared" si="18"/>
        <v>0.9252873563</v>
      </c>
      <c r="BD766" s="26">
        <f t="shared" si="19"/>
        <v>1003.316104</v>
      </c>
      <c r="BE766" s="13">
        <f t="shared" si="20"/>
        <v>0.003316103755</v>
      </c>
      <c r="BF766" s="18">
        <f t="shared" si="21"/>
        <v>2.166600148</v>
      </c>
      <c r="BG766" s="18">
        <f t="shared" si="22"/>
        <v>2.223615942</v>
      </c>
      <c r="BH766" s="14">
        <f t="shared" si="23"/>
        <v>27.76669137</v>
      </c>
      <c r="BI766" s="14">
        <f t="shared" si="24"/>
        <v>29.76224414</v>
      </c>
      <c r="BJ766" s="14">
        <f t="shared" si="25"/>
        <v>49.31866127</v>
      </c>
      <c r="BK766" s="14">
        <f t="shared" si="26"/>
        <v>59.86658304</v>
      </c>
      <c r="BL766" s="14">
        <f t="shared" si="27"/>
        <v>-10.54792177</v>
      </c>
      <c r="BM766" s="19">
        <v>38.0</v>
      </c>
      <c r="BN766" s="19">
        <v>39.0</v>
      </c>
      <c r="BO766" s="26">
        <v>449.0</v>
      </c>
      <c r="BP766" s="26">
        <v>483.0</v>
      </c>
      <c r="BQ766" s="19">
        <v>173.0</v>
      </c>
      <c r="BR766" s="19">
        <v>217.0</v>
      </c>
      <c r="BS766" s="19">
        <v>205.0</v>
      </c>
      <c r="BT766" s="19">
        <v>311.0</v>
      </c>
      <c r="BU766" s="19">
        <v>377.0</v>
      </c>
      <c r="BV766" s="19">
        <v>527.0</v>
      </c>
      <c r="BW766" s="13">
        <f t="shared" si="28"/>
        <v>0.4170353982</v>
      </c>
      <c r="BX766" s="14">
        <v>-2.21</v>
      </c>
      <c r="BY766" s="29">
        <f t="shared" si="29"/>
        <v>5.039711766</v>
      </c>
      <c r="BZ766" s="18">
        <f t="shared" si="30"/>
        <v>2.1275229</v>
      </c>
      <c r="CA766" s="18">
        <f t="shared" si="31"/>
        <v>2.312524892</v>
      </c>
      <c r="CB766" s="14">
        <f t="shared" si="32"/>
        <v>27.30321056</v>
      </c>
      <c r="CC766" s="14">
        <f t="shared" si="33"/>
        <v>31.959094</v>
      </c>
      <c r="CD766" s="14">
        <f t="shared" si="34"/>
        <v>49.22594653</v>
      </c>
      <c r="CE766" s="14">
        <f t="shared" si="35"/>
        <v>62.20691959</v>
      </c>
      <c r="CF766" s="14">
        <f t="shared" si="36"/>
        <v>2.433051285</v>
      </c>
      <c r="CG766" s="7">
        <v>3891.85</v>
      </c>
      <c r="CH766" s="7">
        <v>138.0</v>
      </c>
      <c r="CI766" s="7">
        <v>150.0</v>
      </c>
      <c r="CJ766" s="26">
        <v>1633.0</v>
      </c>
      <c r="CK766" s="7">
        <v>1923.0</v>
      </c>
      <c r="CL766" s="7">
        <v>636.0</v>
      </c>
      <c r="CM766" s="7">
        <v>839.0</v>
      </c>
      <c r="CN766" s="7">
        <v>786.0</v>
      </c>
      <c r="CO766" s="7">
        <v>1123.0</v>
      </c>
      <c r="CP766" s="19">
        <v>11.0</v>
      </c>
      <c r="CQ766" s="19">
        <v>20.0</v>
      </c>
      <c r="CR766" s="26">
        <f t="shared" si="37"/>
        <v>9</v>
      </c>
      <c r="CS766" s="18">
        <f t="shared" si="38"/>
        <v>0.5851409658</v>
      </c>
      <c r="CT766" s="18">
        <f t="shared" si="39"/>
        <v>1.063892665</v>
      </c>
      <c r="CU766" s="18">
        <f t="shared" si="40"/>
        <v>0.4787516993</v>
      </c>
      <c r="CV766" s="30">
        <v>31.46</v>
      </c>
      <c r="CW766" s="30">
        <v>42.45</v>
      </c>
      <c r="CX766" s="30">
        <v>44.46</v>
      </c>
      <c r="CY766" s="30">
        <v>71.82</v>
      </c>
      <c r="CZ766" s="30">
        <v>36.88</v>
      </c>
      <c r="DA766" s="30">
        <v>49.35</v>
      </c>
      <c r="DB766" s="7">
        <v>267.0</v>
      </c>
      <c r="DC766" s="7">
        <v>304.0</v>
      </c>
      <c r="DD766" s="13">
        <f t="shared" si="41"/>
        <v>0.4676007005</v>
      </c>
      <c r="DE766" s="7">
        <v>0.65</v>
      </c>
      <c r="DF766" s="7">
        <v>-23.79</v>
      </c>
      <c r="DG766" s="7">
        <v>117.0</v>
      </c>
      <c r="DH766" s="7">
        <v>217.0</v>
      </c>
      <c r="DI766" s="7">
        <v>213.0</v>
      </c>
      <c r="DJ766" s="8" t="s">
        <v>5195</v>
      </c>
      <c r="DK766" s="7" t="s">
        <v>5196</v>
      </c>
    </row>
    <row r="767" ht="12.75" customHeight="1">
      <c r="A767" s="7" t="s">
        <v>2129</v>
      </c>
      <c r="B767" s="7" t="s">
        <v>3184</v>
      </c>
      <c r="C767" s="8" t="s">
        <v>237</v>
      </c>
      <c r="D767" s="9" t="s">
        <v>247</v>
      </c>
      <c r="E767" s="7">
        <v>11.0</v>
      </c>
      <c r="F767" s="7">
        <v>1.0</v>
      </c>
      <c r="G767" s="7">
        <v>3.0</v>
      </c>
      <c r="H767" s="24">
        <f t="shared" si="1"/>
        <v>4</v>
      </c>
      <c r="I767" s="25">
        <f t="shared" si="2"/>
        <v>1.552728057</v>
      </c>
      <c r="J767" s="19">
        <v>1.0</v>
      </c>
      <c r="K767" s="19">
        <v>1.0</v>
      </c>
      <c r="L767" s="19">
        <v>2.0</v>
      </c>
      <c r="M767" s="19">
        <v>26.0</v>
      </c>
      <c r="N767" s="19">
        <v>7.0</v>
      </c>
      <c r="O767" s="19">
        <v>11.0</v>
      </c>
      <c r="P767" s="19">
        <v>28.0</v>
      </c>
      <c r="Q767" s="10">
        <f t="shared" si="3"/>
        <v>0.03846153846</v>
      </c>
      <c r="R767" s="10">
        <f t="shared" si="4"/>
        <v>0.02272727273</v>
      </c>
      <c r="S767" s="7">
        <v>9274.0</v>
      </c>
      <c r="T767" s="14">
        <f t="shared" si="5"/>
        <v>14.05151515</v>
      </c>
      <c r="U767" s="14">
        <v>149.57</v>
      </c>
      <c r="V767" s="14">
        <f t="shared" si="6"/>
        <v>13.59727273</v>
      </c>
      <c r="W767" s="14">
        <v>389.55</v>
      </c>
      <c r="X767" s="14">
        <f t="shared" si="7"/>
        <v>35.41363636</v>
      </c>
      <c r="Y767" s="13">
        <f t="shared" si="8"/>
        <v>0.2774335955</v>
      </c>
      <c r="Z767" s="12">
        <f t="shared" si="9"/>
        <v>19.5</v>
      </c>
      <c r="AA767" s="19">
        <v>6.0</v>
      </c>
      <c r="AB767" s="19">
        <v>34.0</v>
      </c>
      <c r="AC767" s="19">
        <v>27.0</v>
      </c>
      <c r="AD767" s="19">
        <v>3.0</v>
      </c>
      <c r="AE767" s="19">
        <v>2.0</v>
      </c>
      <c r="AF767" s="10">
        <f t="shared" si="10"/>
        <v>0.25</v>
      </c>
      <c r="AG767" s="10">
        <f t="shared" si="11"/>
        <v>0.75</v>
      </c>
      <c r="AH767" s="10">
        <f t="shared" si="12"/>
        <v>1</v>
      </c>
      <c r="AI767" s="19">
        <v>48.0</v>
      </c>
      <c r="AJ767" s="13">
        <f t="shared" si="13"/>
        <v>0.345323741</v>
      </c>
      <c r="AK767" s="19">
        <v>45.0</v>
      </c>
      <c r="AL767" s="13">
        <f t="shared" si="14"/>
        <v>0.3237410072</v>
      </c>
      <c r="AM767" s="19">
        <v>46.0</v>
      </c>
      <c r="AN767" s="13">
        <f t="shared" si="15"/>
        <v>0.3309352518</v>
      </c>
      <c r="AO767" s="13">
        <f t="shared" si="16"/>
        <v>0.5161290323</v>
      </c>
      <c r="AP767" s="8">
        <v>12.0</v>
      </c>
      <c r="AQ767" s="14">
        <v>3.1</v>
      </c>
      <c r="AR767" s="19">
        <v>18.06</v>
      </c>
      <c r="AS767" s="26">
        <v>1.0</v>
      </c>
      <c r="AT767" s="27">
        <v>1.496</v>
      </c>
      <c r="AU767" s="8">
        <v>1.0</v>
      </c>
      <c r="AV767" s="27">
        <v>-0.47100000000000003</v>
      </c>
      <c r="AW767" s="19">
        <v>49.68</v>
      </c>
      <c r="AX767" s="19">
        <v>19.22</v>
      </c>
      <c r="AY767" s="27">
        <v>2.125</v>
      </c>
      <c r="AZ767" s="27">
        <v>6.245</v>
      </c>
      <c r="BA767" s="19">
        <v>52.79</v>
      </c>
      <c r="BB767" s="13">
        <f t="shared" si="17"/>
        <v>0.05128205128</v>
      </c>
      <c r="BC767" s="28">
        <f t="shared" si="18"/>
        <v>0.8709677419</v>
      </c>
      <c r="BD767" s="26">
        <f t="shared" si="19"/>
        <v>922.2497932</v>
      </c>
      <c r="BE767" s="13">
        <f t="shared" si="20"/>
        <v>-0.07775020678</v>
      </c>
      <c r="BF767" s="18">
        <f t="shared" si="21"/>
        <v>1.604599853</v>
      </c>
      <c r="BG767" s="18">
        <f t="shared" si="22"/>
        <v>3.209199706</v>
      </c>
      <c r="BH767" s="14">
        <f t="shared" si="23"/>
        <v>31.28969713</v>
      </c>
      <c r="BI767" s="14">
        <f t="shared" si="24"/>
        <v>24.87129772</v>
      </c>
      <c r="BJ767" s="14">
        <f t="shared" si="25"/>
        <v>63.78284415</v>
      </c>
      <c r="BK767" s="14">
        <f t="shared" si="26"/>
        <v>55.75984489</v>
      </c>
      <c r="BL767" s="14">
        <f t="shared" si="27"/>
        <v>8.022999265</v>
      </c>
      <c r="BM767" s="19">
        <v>4.0</v>
      </c>
      <c r="BN767" s="19">
        <v>8.0</v>
      </c>
      <c r="BO767" s="26">
        <v>74.0</v>
      </c>
      <c r="BP767" s="26">
        <v>54.0</v>
      </c>
      <c r="BQ767" s="19">
        <v>34.0</v>
      </c>
      <c r="BR767" s="19">
        <v>33.0</v>
      </c>
      <c r="BS767" s="19">
        <v>47.0</v>
      </c>
      <c r="BT767" s="19">
        <v>44.0</v>
      </c>
      <c r="BU767" s="19">
        <v>79.0</v>
      </c>
      <c r="BV767" s="19">
        <v>63.0</v>
      </c>
      <c r="BW767" s="13">
        <f t="shared" si="28"/>
        <v>0.5563380282</v>
      </c>
      <c r="BX767" s="14">
        <v>1.21</v>
      </c>
      <c r="BY767" s="29">
        <f t="shared" si="29"/>
        <v>0.8299024904</v>
      </c>
      <c r="BZ767" s="18">
        <f t="shared" si="30"/>
        <v>1.568041814</v>
      </c>
      <c r="CA767" s="18">
        <f t="shared" si="31"/>
        <v>2.240059735</v>
      </c>
      <c r="CB767" s="14">
        <f t="shared" si="32"/>
        <v>30.01680045</v>
      </c>
      <c r="CC767" s="14">
        <f t="shared" si="33"/>
        <v>27.66473773</v>
      </c>
      <c r="CD767" s="14">
        <f t="shared" si="34"/>
        <v>62.27366063</v>
      </c>
      <c r="CE767" s="14">
        <f t="shared" si="35"/>
        <v>53.2014187</v>
      </c>
      <c r="CF767" s="14">
        <f t="shared" si="36"/>
        <v>-1.049242662</v>
      </c>
      <c r="CG767" s="7">
        <v>535.7</v>
      </c>
      <c r="CH767" s="7">
        <v>14.0</v>
      </c>
      <c r="CI767" s="7">
        <v>20.0</v>
      </c>
      <c r="CJ767" s="26">
        <v>254.0</v>
      </c>
      <c r="CK767" s="7">
        <v>227.0</v>
      </c>
      <c r="CL767" s="7">
        <v>132.0</v>
      </c>
      <c r="CM767" s="7">
        <v>108.0</v>
      </c>
      <c r="CN767" s="7">
        <v>156.0</v>
      </c>
      <c r="CO767" s="7">
        <v>120.0</v>
      </c>
      <c r="CP767" s="19">
        <v>2.0</v>
      </c>
      <c r="CQ767" s="19">
        <v>3.0</v>
      </c>
      <c r="CR767" s="26">
        <f t="shared" si="37"/>
        <v>1</v>
      </c>
      <c r="CS767" s="18">
        <f t="shared" si="38"/>
        <v>0.7763640285</v>
      </c>
      <c r="CT767" s="18">
        <f t="shared" si="39"/>
        <v>1.164546043</v>
      </c>
      <c r="CU767" s="18">
        <f t="shared" si="40"/>
        <v>0.3881820142</v>
      </c>
      <c r="CV767" s="30">
        <v>5.54</v>
      </c>
      <c r="CW767" s="30">
        <v>5.18</v>
      </c>
      <c r="CX767" s="30">
        <v>2.87</v>
      </c>
      <c r="CY767" s="30">
        <v>9.12</v>
      </c>
      <c r="CZ767" s="30">
        <v>6.59</v>
      </c>
      <c r="DA767" s="30">
        <v>7.39</v>
      </c>
      <c r="DB767" s="7">
        <v>0.0</v>
      </c>
      <c r="DC767" s="7">
        <v>1.0</v>
      </c>
      <c r="DD767" s="13">
        <f t="shared" si="41"/>
        <v>0</v>
      </c>
      <c r="DE767" s="7">
        <v>0.01</v>
      </c>
      <c r="DF767" s="7">
        <v>0.24</v>
      </c>
      <c r="DG767" s="7">
        <v>0.0</v>
      </c>
      <c r="DH767" s="7">
        <v>0.0</v>
      </c>
      <c r="DI767" s="7">
        <v>1.0</v>
      </c>
      <c r="DJ767" s="8" t="s">
        <v>5197</v>
      </c>
      <c r="DK767" s="7" t="s">
        <v>5198</v>
      </c>
    </row>
    <row r="768" ht="12.75" customHeight="1">
      <c r="A768" s="7" t="s">
        <v>482</v>
      </c>
      <c r="B768" s="7" t="s">
        <v>3187</v>
      </c>
      <c r="C768" s="8" t="s">
        <v>628</v>
      </c>
      <c r="D768" s="9" t="s">
        <v>260</v>
      </c>
      <c r="E768" s="7">
        <v>58.0</v>
      </c>
      <c r="F768" s="7">
        <v>3.0</v>
      </c>
      <c r="G768" s="7">
        <v>10.0</v>
      </c>
      <c r="H768" s="24">
        <f t="shared" si="1"/>
        <v>13</v>
      </c>
      <c r="I768" s="25">
        <f t="shared" si="2"/>
        <v>1.120797011</v>
      </c>
      <c r="J768" s="19">
        <v>3.0</v>
      </c>
      <c r="K768" s="19">
        <v>3.0</v>
      </c>
      <c r="L768" s="19">
        <v>5.0</v>
      </c>
      <c r="M768" s="19">
        <v>46.0</v>
      </c>
      <c r="N768" s="19">
        <v>22.0</v>
      </c>
      <c r="O768" s="19">
        <v>29.0</v>
      </c>
      <c r="P768" s="19">
        <v>70.0</v>
      </c>
      <c r="Q768" s="10">
        <f t="shared" si="3"/>
        <v>0.0652173913</v>
      </c>
      <c r="R768" s="10">
        <f t="shared" si="4"/>
        <v>0.03092783505</v>
      </c>
      <c r="S768" s="7">
        <v>41756.0</v>
      </c>
      <c r="T768" s="14">
        <f t="shared" si="5"/>
        <v>11.99885057</v>
      </c>
      <c r="U768" s="14">
        <v>666.93</v>
      </c>
      <c r="V768" s="14">
        <f t="shared" si="6"/>
        <v>11.4987931</v>
      </c>
      <c r="W768" s="14">
        <v>2091.32</v>
      </c>
      <c r="X768" s="14">
        <f t="shared" si="7"/>
        <v>36.05724138</v>
      </c>
      <c r="Y768" s="13">
        <f t="shared" si="8"/>
        <v>0.2417946162</v>
      </c>
      <c r="Z768" s="12">
        <f t="shared" si="9"/>
        <v>39.6</v>
      </c>
      <c r="AA768" s="19">
        <v>27.0</v>
      </c>
      <c r="AB768" s="19">
        <v>60.0</v>
      </c>
      <c r="AC768" s="19">
        <v>46.0</v>
      </c>
      <c r="AD768" s="19">
        <v>11.0</v>
      </c>
      <c r="AE768" s="19">
        <v>28.0</v>
      </c>
      <c r="AF768" s="10">
        <f t="shared" si="10"/>
        <v>0.15</v>
      </c>
      <c r="AG768" s="10">
        <f t="shared" si="11"/>
        <v>0.4</v>
      </c>
      <c r="AH768" s="10">
        <f t="shared" si="12"/>
        <v>0.55</v>
      </c>
      <c r="AI768" s="19">
        <v>157.0</v>
      </c>
      <c r="AJ768" s="13">
        <f t="shared" si="13"/>
        <v>0.2422839506</v>
      </c>
      <c r="AK768" s="19">
        <v>225.0</v>
      </c>
      <c r="AL768" s="13">
        <f t="shared" si="14"/>
        <v>0.3472222222</v>
      </c>
      <c r="AM768" s="19">
        <v>266.0</v>
      </c>
      <c r="AN768" s="13">
        <f t="shared" si="15"/>
        <v>0.4104938272</v>
      </c>
      <c r="AO768" s="13">
        <f t="shared" si="16"/>
        <v>0.4109947644</v>
      </c>
      <c r="AP768" s="8">
        <v>1.0</v>
      </c>
      <c r="AQ768" s="14">
        <v>-11.61</v>
      </c>
      <c r="AR768" s="19">
        <v>17.38</v>
      </c>
      <c r="AS768" s="26">
        <v>7.0</v>
      </c>
      <c r="AT768" s="27">
        <v>0.964</v>
      </c>
      <c r="AU768" s="8">
        <v>1.0</v>
      </c>
      <c r="AV768" s="27">
        <v>-0.708</v>
      </c>
      <c r="AW768" s="19">
        <v>49.66</v>
      </c>
      <c r="AX768" s="19">
        <v>17.38</v>
      </c>
      <c r="AY768" s="27">
        <v>-3.69</v>
      </c>
      <c r="AZ768" s="27">
        <v>0.999</v>
      </c>
      <c r="BA768" s="19">
        <v>49.46</v>
      </c>
      <c r="BB768" s="13">
        <f t="shared" si="17"/>
        <v>0.07575757576</v>
      </c>
      <c r="BC768" s="28">
        <f t="shared" si="18"/>
        <v>0.9255952381</v>
      </c>
      <c r="BD768" s="26">
        <f t="shared" si="19"/>
        <v>1001.352814</v>
      </c>
      <c r="BE768" s="13">
        <f t="shared" si="20"/>
        <v>0.001352813853</v>
      </c>
      <c r="BF768" s="18">
        <f t="shared" si="21"/>
        <v>1.799289281</v>
      </c>
      <c r="BG768" s="18">
        <f t="shared" si="22"/>
        <v>2.249111601</v>
      </c>
      <c r="BH768" s="14">
        <f t="shared" si="23"/>
        <v>23.75061851</v>
      </c>
      <c r="BI768" s="14">
        <f t="shared" si="24"/>
        <v>30.22805992</v>
      </c>
      <c r="BJ768" s="14">
        <f t="shared" si="25"/>
        <v>48.22095272</v>
      </c>
      <c r="BK768" s="14">
        <f t="shared" si="26"/>
        <v>57.39732806</v>
      </c>
      <c r="BL768" s="14">
        <f t="shared" si="27"/>
        <v>-9.176375332</v>
      </c>
      <c r="BM768" s="19">
        <v>20.0</v>
      </c>
      <c r="BN768" s="19">
        <v>25.0</v>
      </c>
      <c r="BO768" s="26">
        <v>244.0</v>
      </c>
      <c r="BP768" s="26">
        <v>311.0</v>
      </c>
      <c r="BQ768" s="19">
        <v>117.0</v>
      </c>
      <c r="BR768" s="19">
        <v>126.0</v>
      </c>
      <c r="BS768" s="19">
        <v>155.0</v>
      </c>
      <c r="BT768" s="19">
        <v>176.0</v>
      </c>
      <c r="BU768" s="19">
        <v>262.0</v>
      </c>
      <c r="BV768" s="19">
        <v>288.0</v>
      </c>
      <c r="BW768" s="13">
        <f t="shared" si="28"/>
        <v>0.4763636364</v>
      </c>
      <c r="BX768" s="14">
        <v>-8.94</v>
      </c>
      <c r="BY768" s="29">
        <f t="shared" si="29"/>
        <v>-8.837249677</v>
      </c>
      <c r="BZ768" s="18">
        <f t="shared" si="30"/>
        <v>2.156262478</v>
      </c>
      <c r="CA768" s="18">
        <f t="shared" si="31"/>
        <v>2.156262478</v>
      </c>
      <c r="CB768" s="14">
        <f t="shared" si="32"/>
        <v>30.38369856</v>
      </c>
      <c r="CC768" s="14">
        <f t="shared" si="33"/>
        <v>27.98785136</v>
      </c>
      <c r="CD768" s="14">
        <f t="shared" si="34"/>
        <v>58.80715849</v>
      </c>
      <c r="CE768" s="14">
        <f t="shared" si="35"/>
        <v>51.85920162</v>
      </c>
      <c r="CF768" s="14">
        <f t="shared" si="36"/>
        <v>-16.12433221</v>
      </c>
      <c r="CG768" s="7">
        <v>2754.766667</v>
      </c>
      <c r="CH768" s="7">
        <v>99.0</v>
      </c>
      <c r="CI768" s="7">
        <v>99.0</v>
      </c>
      <c r="CJ768" s="26">
        <v>1296.0</v>
      </c>
      <c r="CK768" s="7">
        <v>1186.0</v>
      </c>
      <c r="CL768" s="7">
        <v>588.0</v>
      </c>
      <c r="CM768" s="7">
        <v>488.0</v>
      </c>
      <c r="CN768" s="7">
        <v>717.0</v>
      </c>
      <c r="CO768" s="7">
        <v>608.0</v>
      </c>
      <c r="CP768" s="19">
        <v>10.0</v>
      </c>
      <c r="CQ768" s="19">
        <v>1.0</v>
      </c>
      <c r="CR768" s="26">
        <f t="shared" si="37"/>
        <v>-9</v>
      </c>
      <c r="CS768" s="18">
        <f t="shared" si="38"/>
        <v>0.8621515471</v>
      </c>
      <c r="CT768" s="18">
        <f t="shared" si="39"/>
        <v>0.08621515471</v>
      </c>
      <c r="CU768" s="18">
        <f t="shared" si="40"/>
        <v>-0.7759363924</v>
      </c>
      <c r="CV768" s="30">
        <v>21.69</v>
      </c>
      <c r="CW768" s="30">
        <v>23.87</v>
      </c>
      <c r="CX768" s="30">
        <v>27.67</v>
      </c>
      <c r="CY768" s="30">
        <v>19.75</v>
      </c>
      <c r="CZ768" s="30">
        <v>30.1</v>
      </c>
      <c r="DA768" s="30">
        <v>19.87</v>
      </c>
      <c r="DB768" s="7">
        <v>247.0</v>
      </c>
      <c r="DC768" s="7">
        <v>221.0</v>
      </c>
      <c r="DD768" s="13">
        <f t="shared" si="41"/>
        <v>0.5277777778</v>
      </c>
      <c r="DE768" s="7">
        <v>-0.77</v>
      </c>
      <c r="DF768" s="7">
        <v>-3.78</v>
      </c>
      <c r="DG768" s="7">
        <v>103.0</v>
      </c>
      <c r="DH768" s="7">
        <v>208.0</v>
      </c>
      <c r="DI768" s="7">
        <v>137.0</v>
      </c>
      <c r="DJ768" s="8" t="s">
        <v>5199</v>
      </c>
      <c r="DK768" s="7" t="s">
        <v>5200</v>
      </c>
    </row>
    <row r="769" ht="12.75" customHeight="1">
      <c r="A769" s="7" t="s">
        <v>832</v>
      </c>
      <c r="B769" s="7" t="s">
        <v>3189</v>
      </c>
      <c r="C769" s="8" t="s">
        <v>399</v>
      </c>
      <c r="D769" s="9" t="s">
        <v>150</v>
      </c>
      <c r="E769" s="7">
        <v>75.0</v>
      </c>
      <c r="F769" s="7">
        <v>24.0</v>
      </c>
      <c r="G769" s="7">
        <v>15.0</v>
      </c>
      <c r="H769" s="24">
        <f t="shared" si="1"/>
        <v>39</v>
      </c>
      <c r="I769" s="25">
        <f t="shared" si="2"/>
        <v>2.347826087</v>
      </c>
      <c r="J769" s="19">
        <v>21.0</v>
      </c>
      <c r="K769" s="19">
        <v>9.0</v>
      </c>
      <c r="L769" s="19">
        <v>4.0</v>
      </c>
      <c r="M769" s="19">
        <v>138.0</v>
      </c>
      <c r="N769" s="19">
        <v>68.0</v>
      </c>
      <c r="O769" s="19">
        <v>76.0</v>
      </c>
      <c r="P769" s="19">
        <v>172.0</v>
      </c>
      <c r="Q769" s="10">
        <f t="shared" si="3"/>
        <v>0.1739130435</v>
      </c>
      <c r="R769" s="10">
        <f t="shared" si="4"/>
        <v>0.08510638298</v>
      </c>
      <c r="S769" s="7">
        <v>59800.0</v>
      </c>
      <c r="T769" s="14">
        <f t="shared" si="5"/>
        <v>13.28888889</v>
      </c>
      <c r="U769" s="14">
        <v>951.46</v>
      </c>
      <c r="V769" s="14">
        <f t="shared" si="6"/>
        <v>12.68613333</v>
      </c>
      <c r="W769" s="14">
        <v>2668.39</v>
      </c>
      <c r="X769" s="14">
        <f t="shared" si="7"/>
        <v>35.57853333</v>
      </c>
      <c r="Y769" s="13">
        <f t="shared" si="8"/>
        <v>0.2628451455</v>
      </c>
      <c r="Z769" s="12">
        <f t="shared" si="9"/>
        <v>117.627907</v>
      </c>
      <c r="AA769" s="19">
        <v>17.0</v>
      </c>
      <c r="AB769" s="19">
        <v>9.0</v>
      </c>
      <c r="AC769" s="19">
        <v>26.0</v>
      </c>
      <c r="AD769" s="19">
        <v>43.0</v>
      </c>
      <c r="AE769" s="19">
        <v>41.0</v>
      </c>
      <c r="AF769" s="10">
        <f t="shared" si="10"/>
        <v>0.488372093</v>
      </c>
      <c r="AG769" s="10">
        <f t="shared" si="11"/>
        <v>0.3023255814</v>
      </c>
      <c r="AH769" s="10">
        <f t="shared" si="12"/>
        <v>0.7906976744</v>
      </c>
      <c r="AI769" s="19">
        <v>344.0</v>
      </c>
      <c r="AJ769" s="13">
        <f t="shared" si="13"/>
        <v>0.364021164</v>
      </c>
      <c r="AK769" s="19">
        <v>278.0</v>
      </c>
      <c r="AL769" s="13">
        <f t="shared" si="14"/>
        <v>0.2941798942</v>
      </c>
      <c r="AM769" s="19">
        <v>323.0</v>
      </c>
      <c r="AN769" s="13">
        <f t="shared" si="15"/>
        <v>0.3417989418</v>
      </c>
      <c r="AO769" s="13">
        <f t="shared" si="16"/>
        <v>0.5530546624</v>
      </c>
      <c r="AP769" s="8">
        <v>12.0</v>
      </c>
      <c r="AQ769" s="14">
        <v>5.45</v>
      </c>
      <c r="AR769" s="19">
        <v>17.48</v>
      </c>
      <c r="AS769" s="26">
        <v>6.0</v>
      </c>
      <c r="AT769" s="27">
        <v>0.507</v>
      </c>
      <c r="AU769" s="8">
        <v>6.0</v>
      </c>
      <c r="AV769" s="27">
        <v>0.083</v>
      </c>
      <c r="AW769" s="19">
        <v>50.15</v>
      </c>
      <c r="AX769" s="19">
        <v>17.85</v>
      </c>
      <c r="AY769" s="27">
        <v>0.534</v>
      </c>
      <c r="AZ769" s="27">
        <v>6.143</v>
      </c>
      <c r="BA769" s="19">
        <v>53.12</v>
      </c>
      <c r="BB769" s="13">
        <f t="shared" si="17"/>
        <v>0.07651245552</v>
      </c>
      <c r="BC769" s="28">
        <f t="shared" si="18"/>
        <v>0.9342105263</v>
      </c>
      <c r="BD769" s="26">
        <f t="shared" si="19"/>
        <v>1010.722982</v>
      </c>
      <c r="BE769" s="13">
        <f t="shared" si="20"/>
        <v>0.01072298183</v>
      </c>
      <c r="BF769" s="18">
        <f t="shared" si="21"/>
        <v>2.711622139</v>
      </c>
      <c r="BG769" s="18">
        <f t="shared" si="22"/>
        <v>1.891829399</v>
      </c>
      <c r="BH769" s="14">
        <f t="shared" si="23"/>
        <v>35.44027074</v>
      </c>
      <c r="BI769" s="14">
        <f t="shared" si="24"/>
        <v>28.75580687</v>
      </c>
      <c r="BJ769" s="14">
        <f t="shared" si="25"/>
        <v>68.67340718</v>
      </c>
      <c r="BK769" s="14">
        <f t="shared" si="26"/>
        <v>57.07018687</v>
      </c>
      <c r="BL769" s="14">
        <f t="shared" si="27"/>
        <v>11.60322031</v>
      </c>
      <c r="BM769" s="19">
        <v>43.0</v>
      </c>
      <c r="BN769" s="19">
        <v>30.0</v>
      </c>
      <c r="BO769" s="26">
        <v>519.0</v>
      </c>
      <c r="BP769" s="26">
        <v>426.0</v>
      </c>
      <c r="BQ769" s="19">
        <v>241.0</v>
      </c>
      <c r="BR769" s="19">
        <v>199.0</v>
      </c>
      <c r="BS769" s="19">
        <v>286.0</v>
      </c>
      <c r="BT769" s="19">
        <v>250.0</v>
      </c>
      <c r="BU769" s="19">
        <v>577.0</v>
      </c>
      <c r="BV769" s="19">
        <v>470.0</v>
      </c>
      <c r="BW769" s="13">
        <f t="shared" si="28"/>
        <v>0.5510983763</v>
      </c>
      <c r="BX769" s="14">
        <v>3.11</v>
      </c>
      <c r="BY769" s="29">
        <f t="shared" si="29"/>
        <v>4.179908417</v>
      </c>
      <c r="BZ769" s="18">
        <f t="shared" si="30"/>
        <v>2.51649191</v>
      </c>
      <c r="CA769" s="18">
        <f t="shared" si="31"/>
        <v>2.349836817</v>
      </c>
      <c r="CB769" s="14">
        <f t="shared" si="32"/>
        <v>31.44781612</v>
      </c>
      <c r="CC769" s="14">
        <f t="shared" si="33"/>
        <v>28.14804527</v>
      </c>
      <c r="CD769" s="14">
        <f t="shared" si="34"/>
        <v>61.67905007</v>
      </c>
      <c r="CE769" s="14">
        <f t="shared" si="35"/>
        <v>55.91278383</v>
      </c>
      <c r="CF769" s="14">
        <f t="shared" si="36"/>
        <v>5.836954083</v>
      </c>
      <c r="CG769" s="7">
        <v>3600.25</v>
      </c>
      <c r="CH769" s="7">
        <v>151.0</v>
      </c>
      <c r="CI769" s="7">
        <v>141.0</v>
      </c>
      <c r="CJ769" s="26">
        <v>1736.0</v>
      </c>
      <c r="CK769" s="7">
        <v>1548.0</v>
      </c>
      <c r="CL769" s="7">
        <v>828.0</v>
      </c>
      <c r="CM769" s="7">
        <v>772.0</v>
      </c>
      <c r="CN769" s="7">
        <v>986.0</v>
      </c>
      <c r="CO769" s="7">
        <v>894.0</v>
      </c>
      <c r="CP769" s="19">
        <v>9.0</v>
      </c>
      <c r="CQ769" s="19">
        <v>7.0</v>
      </c>
      <c r="CR769" s="26">
        <f t="shared" si="37"/>
        <v>-2</v>
      </c>
      <c r="CS769" s="18">
        <f t="shared" si="38"/>
        <v>0.5418060201</v>
      </c>
      <c r="CT769" s="18">
        <f t="shared" si="39"/>
        <v>0.4214046823</v>
      </c>
      <c r="CU769" s="18">
        <f t="shared" si="40"/>
        <v>-0.1204013378</v>
      </c>
      <c r="CV769" s="30">
        <v>43.75</v>
      </c>
      <c r="CW769" s="30">
        <v>38.94</v>
      </c>
      <c r="CX769" s="30">
        <v>39.95</v>
      </c>
      <c r="CY769" s="30">
        <v>59.46</v>
      </c>
      <c r="CZ769" s="30">
        <v>37.88</v>
      </c>
      <c r="DA769" s="30">
        <v>42.81</v>
      </c>
      <c r="DB769" s="7">
        <v>419.0</v>
      </c>
      <c r="DC769" s="7">
        <v>364.0</v>
      </c>
      <c r="DD769" s="13">
        <f t="shared" si="41"/>
        <v>0.5351213282</v>
      </c>
      <c r="DE769" s="7">
        <v>0.58</v>
      </c>
      <c r="DF769" s="7">
        <v>13.77</v>
      </c>
      <c r="DG769" s="7">
        <v>278.0</v>
      </c>
      <c r="DH769" s="7">
        <v>252.0</v>
      </c>
      <c r="DI769" s="7">
        <v>215.0</v>
      </c>
      <c r="DJ769" s="8" t="s">
        <v>5201</v>
      </c>
      <c r="DK769" s="7" t="s">
        <v>5202</v>
      </c>
    </row>
    <row r="770" ht="12.75" customHeight="1">
      <c r="A770" s="7" t="s">
        <v>732</v>
      </c>
      <c r="B770" s="7" t="s">
        <v>3191</v>
      </c>
      <c r="C770" s="8" t="s">
        <v>149</v>
      </c>
      <c r="D770" s="9" t="s">
        <v>260</v>
      </c>
      <c r="E770" s="7">
        <v>80.0</v>
      </c>
      <c r="F770" s="7">
        <v>7.0</v>
      </c>
      <c r="G770" s="7">
        <v>25.0</v>
      </c>
      <c r="H770" s="24">
        <f t="shared" si="1"/>
        <v>32</v>
      </c>
      <c r="I770" s="25">
        <f t="shared" si="2"/>
        <v>1.966608624</v>
      </c>
      <c r="J770" s="19">
        <v>7.0</v>
      </c>
      <c r="K770" s="19">
        <v>18.0</v>
      </c>
      <c r="L770" s="19">
        <v>6.0</v>
      </c>
      <c r="M770" s="19">
        <v>105.0</v>
      </c>
      <c r="N770" s="19">
        <v>32.0</v>
      </c>
      <c r="O770" s="19">
        <v>34.0</v>
      </c>
      <c r="P770" s="19">
        <v>94.0</v>
      </c>
      <c r="Q770" s="10">
        <f t="shared" si="3"/>
        <v>0.06666666667</v>
      </c>
      <c r="R770" s="10">
        <f t="shared" si="4"/>
        <v>0.04093567251</v>
      </c>
      <c r="S770" s="7">
        <v>58578.0</v>
      </c>
      <c r="T770" s="14">
        <f t="shared" si="5"/>
        <v>12.20375</v>
      </c>
      <c r="U770" s="14">
        <v>933.23</v>
      </c>
      <c r="V770" s="14">
        <f t="shared" si="6"/>
        <v>11.665375</v>
      </c>
      <c r="W770" s="14">
        <v>2913.4</v>
      </c>
      <c r="X770" s="14">
        <f t="shared" si="7"/>
        <v>36.4175</v>
      </c>
      <c r="Y770" s="13">
        <f t="shared" si="8"/>
        <v>0.2426097649</v>
      </c>
      <c r="Z770" s="12">
        <f t="shared" si="9"/>
        <v>225</v>
      </c>
      <c r="AA770" s="19">
        <v>15.0</v>
      </c>
      <c r="AB770" s="19">
        <v>51.0</v>
      </c>
      <c r="AC770" s="19">
        <v>50.0</v>
      </c>
      <c r="AD770" s="19">
        <v>25.0</v>
      </c>
      <c r="AE770" s="19">
        <v>24.0</v>
      </c>
      <c r="AF770" s="10">
        <f t="shared" si="10"/>
        <v>0.1842105263</v>
      </c>
      <c r="AG770" s="10">
        <f t="shared" si="11"/>
        <v>0.6315789474</v>
      </c>
      <c r="AH770" s="10">
        <f t="shared" si="12"/>
        <v>0.8157894737</v>
      </c>
      <c r="AI770" s="19">
        <v>327.0</v>
      </c>
      <c r="AJ770" s="13">
        <f t="shared" si="13"/>
        <v>0.3649553571</v>
      </c>
      <c r="AK770" s="19">
        <v>267.0</v>
      </c>
      <c r="AL770" s="13">
        <f t="shared" si="14"/>
        <v>0.2979910714</v>
      </c>
      <c r="AM770" s="19">
        <v>302.0</v>
      </c>
      <c r="AN770" s="13">
        <f t="shared" si="15"/>
        <v>0.3370535714</v>
      </c>
      <c r="AO770" s="13">
        <f t="shared" si="16"/>
        <v>0.5505050505</v>
      </c>
      <c r="AP770" s="8">
        <v>15.0</v>
      </c>
      <c r="AQ770" s="14">
        <v>7.14</v>
      </c>
      <c r="AR770" s="19">
        <v>16.99</v>
      </c>
      <c r="AS770" s="26">
        <v>9.0</v>
      </c>
      <c r="AT770" s="27">
        <v>-0.065</v>
      </c>
      <c r="AU770" s="8">
        <v>10.0</v>
      </c>
      <c r="AV770" s="27">
        <v>-0.027</v>
      </c>
      <c r="AW770" s="19">
        <v>49.83</v>
      </c>
      <c r="AX770" s="19">
        <v>17.88</v>
      </c>
      <c r="AY770" s="27">
        <v>-0.497</v>
      </c>
      <c r="AZ770" s="27">
        <v>-1.19</v>
      </c>
      <c r="BA770" s="19">
        <v>49.61</v>
      </c>
      <c r="BB770" s="13">
        <f t="shared" si="17"/>
        <v>0.08</v>
      </c>
      <c r="BC770" s="28">
        <f t="shared" si="18"/>
        <v>0.9262948207</v>
      </c>
      <c r="BD770" s="26">
        <f t="shared" si="19"/>
        <v>1006.294821</v>
      </c>
      <c r="BE770" s="13">
        <f t="shared" si="20"/>
        <v>0.006294820717</v>
      </c>
      <c r="BF770" s="18">
        <f t="shared" si="21"/>
        <v>2.443127632</v>
      </c>
      <c r="BG770" s="18">
        <f t="shared" si="22"/>
        <v>2.3788348</v>
      </c>
      <c r="BH770" s="14">
        <f t="shared" si="23"/>
        <v>30.5390954</v>
      </c>
      <c r="BI770" s="14">
        <f t="shared" si="24"/>
        <v>32.27500188</v>
      </c>
      <c r="BJ770" s="14">
        <f t="shared" si="25"/>
        <v>52.14148709</v>
      </c>
      <c r="BK770" s="14">
        <f t="shared" si="26"/>
        <v>58.8922345</v>
      </c>
      <c r="BL770" s="14">
        <f t="shared" si="27"/>
        <v>-6.750747404</v>
      </c>
      <c r="BM770" s="19">
        <v>38.0</v>
      </c>
      <c r="BN770" s="19">
        <v>37.0</v>
      </c>
      <c r="BO770" s="26">
        <v>437.0</v>
      </c>
      <c r="BP770" s="26">
        <v>465.0</v>
      </c>
      <c r="BQ770" s="19">
        <v>145.0</v>
      </c>
      <c r="BR770" s="19">
        <v>220.0</v>
      </c>
      <c r="BS770" s="19">
        <v>191.0</v>
      </c>
      <c r="BT770" s="19">
        <v>194.0</v>
      </c>
      <c r="BU770" s="19">
        <v>393.0</v>
      </c>
      <c r="BV770" s="19">
        <v>482.0</v>
      </c>
      <c r="BW770" s="13">
        <f t="shared" si="28"/>
        <v>0.4491428571</v>
      </c>
      <c r="BX770" s="14">
        <v>-4.94</v>
      </c>
      <c r="BY770" s="29">
        <f t="shared" si="29"/>
        <v>-6.889868616</v>
      </c>
      <c r="BZ770" s="18">
        <f t="shared" si="30"/>
        <v>2.398318063</v>
      </c>
      <c r="CA770" s="18">
        <f t="shared" si="31"/>
        <v>2.304877099</v>
      </c>
      <c r="CB770" s="14">
        <f t="shared" si="32"/>
        <v>30.88223843</v>
      </c>
      <c r="CC770" s="14">
        <f t="shared" si="33"/>
        <v>30.02569626</v>
      </c>
      <c r="CD770" s="14">
        <f t="shared" si="34"/>
        <v>54.61624315</v>
      </c>
      <c r="CE770" s="14">
        <f t="shared" si="35"/>
        <v>56.08015158</v>
      </c>
      <c r="CF770" s="14">
        <f t="shared" si="36"/>
        <v>-5.286838976</v>
      </c>
      <c r="CG770" s="7">
        <v>3852.7</v>
      </c>
      <c r="CH770" s="7">
        <v>154.0</v>
      </c>
      <c r="CI770" s="7">
        <v>148.0</v>
      </c>
      <c r="CJ770" s="26">
        <v>1829.0</v>
      </c>
      <c r="CK770" s="7">
        <v>1780.0</v>
      </c>
      <c r="CL770" s="7">
        <v>669.0</v>
      </c>
      <c r="CM770" s="7">
        <v>781.0</v>
      </c>
      <c r="CN770" s="7">
        <v>855.0</v>
      </c>
      <c r="CO770" s="7">
        <v>892.0</v>
      </c>
      <c r="CP770" s="19">
        <v>7.0</v>
      </c>
      <c r="CQ770" s="19">
        <v>5.0</v>
      </c>
      <c r="CR770" s="26">
        <f t="shared" si="37"/>
        <v>-2</v>
      </c>
      <c r="CS770" s="18">
        <f t="shared" si="38"/>
        <v>0.4301956366</v>
      </c>
      <c r="CT770" s="18">
        <f t="shared" si="39"/>
        <v>0.3072825976</v>
      </c>
      <c r="CU770" s="18">
        <f t="shared" si="40"/>
        <v>-0.122913039</v>
      </c>
      <c r="CV770" s="30">
        <v>36.96</v>
      </c>
      <c r="CW770" s="30">
        <v>38.76</v>
      </c>
      <c r="CX770" s="30">
        <v>36.89</v>
      </c>
      <c r="CY770" s="30">
        <v>33.89</v>
      </c>
      <c r="CZ770" s="30">
        <v>36.21</v>
      </c>
      <c r="DA770" s="30">
        <v>35.81</v>
      </c>
      <c r="DB770" s="7">
        <v>295.0</v>
      </c>
      <c r="DC770" s="7">
        <v>392.0</v>
      </c>
      <c r="DD770" s="13">
        <f t="shared" si="41"/>
        <v>0.4294032023</v>
      </c>
      <c r="DE770" s="7">
        <v>3.62</v>
      </c>
      <c r="DF770" s="7">
        <v>-8.78</v>
      </c>
      <c r="DG770" s="7">
        <v>231.0</v>
      </c>
      <c r="DH770" s="7">
        <v>254.0</v>
      </c>
      <c r="DI770" s="7">
        <v>174.0</v>
      </c>
      <c r="DJ770" s="8" t="s">
        <v>5203</v>
      </c>
      <c r="DK770" s="7" t="s">
        <v>5204</v>
      </c>
    </row>
    <row r="771" ht="12.75" customHeight="1">
      <c r="A771" s="7" t="s">
        <v>785</v>
      </c>
      <c r="B771" s="7" t="s">
        <v>3197</v>
      </c>
      <c r="C771" s="8" t="s">
        <v>231</v>
      </c>
      <c r="D771" s="9" t="s">
        <v>247</v>
      </c>
      <c r="E771" s="7">
        <v>18.0</v>
      </c>
      <c r="F771" s="7">
        <v>2.0</v>
      </c>
      <c r="G771" s="7">
        <v>0.0</v>
      </c>
      <c r="H771" s="24">
        <f t="shared" si="1"/>
        <v>2</v>
      </c>
      <c r="I771" s="25">
        <f t="shared" si="2"/>
        <v>0.8074464506</v>
      </c>
      <c r="J771" s="19">
        <v>2.0</v>
      </c>
      <c r="K771" s="19">
        <v>0.0</v>
      </c>
      <c r="L771" s="19">
        <v>0.0</v>
      </c>
      <c r="M771" s="19">
        <v>21.0</v>
      </c>
      <c r="N771" s="19">
        <v>7.0</v>
      </c>
      <c r="O771" s="19">
        <v>9.0</v>
      </c>
      <c r="P771" s="19">
        <v>19.0</v>
      </c>
      <c r="Q771" s="10">
        <f t="shared" si="3"/>
        <v>0.09523809524</v>
      </c>
      <c r="R771" s="10">
        <f t="shared" si="4"/>
        <v>0.05405405405</v>
      </c>
      <c r="S771" s="7">
        <v>8917.0</v>
      </c>
      <c r="T771" s="14">
        <f t="shared" si="5"/>
        <v>8.256481481</v>
      </c>
      <c r="U771" s="14">
        <v>146.69</v>
      </c>
      <c r="V771" s="14">
        <f t="shared" si="6"/>
        <v>8.149444444</v>
      </c>
      <c r="W771" s="14">
        <v>694.13</v>
      </c>
      <c r="X771" s="14">
        <f t="shared" si="7"/>
        <v>38.56277778</v>
      </c>
      <c r="Y771" s="13">
        <f t="shared" si="8"/>
        <v>0.1744606456</v>
      </c>
      <c r="Z771" s="12">
        <f t="shared" si="9"/>
        <v>0</v>
      </c>
      <c r="AA771" s="19">
        <v>3.0</v>
      </c>
      <c r="AB771" s="19">
        <v>14.0</v>
      </c>
      <c r="AC771" s="19">
        <v>15.0</v>
      </c>
      <c r="AD771" s="19">
        <v>5.0</v>
      </c>
      <c r="AE771" s="19">
        <v>4.0</v>
      </c>
      <c r="AF771" s="10">
        <f t="shared" si="10"/>
        <v>1</v>
      </c>
      <c r="AG771" s="10">
        <f t="shared" si="11"/>
        <v>0</v>
      </c>
      <c r="AH771" s="10">
        <f t="shared" si="12"/>
        <v>1</v>
      </c>
      <c r="AI771" s="19">
        <v>52.0</v>
      </c>
      <c r="AJ771" s="13">
        <f t="shared" si="13"/>
        <v>0.3489932886</v>
      </c>
      <c r="AK771" s="19">
        <v>47.0</v>
      </c>
      <c r="AL771" s="13">
        <f t="shared" si="14"/>
        <v>0.3154362416</v>
      </c>
      <c r="AM771" s="19">
        <v>50.0</v>
      </c>
      <c r="AN771" s="13">
        <f t="shared" si="15"/>
        <v>0.3355704698</v>
      </c>
      <c r="AO771" s="13">
        <f t="shared" si="16"/>
        <v>0.5252525253</v>
      </c>
      <c r="AP771" s="8">
        <v>9.0</v>
      </c>
      <c r="AQ771" s="14">
        <v>1.0</v>
      </c>
      <c r="AR771" s="19">
        <v>16.93</v>
      </c>
      <c r="AS771" s="26">
        <v>13.0</v>
      </c>
      <c r="AT771" s="27">
        <v>-0.219</v>
      </c>
      <c r="AU771" s="8">
        <v>15.0</v>
      </c>
      <c r="AV771" s="27">
        <v>-1.251</v>
      </c>
      <c r="AW771" s="19">
        <v>49.48</v>
      </c>
      <c r="AX771" s="19">
        <v>17.05</v>
      </c>
      <c r="AY771" s="27">
        <v>-2.758</v>
      </c>
      <c r="AZ771" s="27">
        <v>2.529</v>
      </c>
      <c r="BA771" s="19">
        <v>50.56</v>
      </c>
      <c r="BB771" s="13">
        <f t="shared" si="17"/>
        <v>0.02985074627</v>
      </c>
      <c r="BC771" s="28">
        <f t="shared" si="18"/>
        <v>0.9605263158</v>
      </c>
      <c r="BD771" s="26">
        <f t="shared" si="19"/>
        <v>990.3770621</v>
      </c>
      <c r="BE771" s="13">
        <f t="shared" si="20"/>
        <v>-0.009622937942</v>
      </c>
      <c r="BF771" s="18">
        <f t="shared" si="21"/>
        <v>0.8180516736</v>
      </c>
      <c r="BG771" s="18">
        <f t="shared" si="22"/>
        <v>1.22707751</v>
      </c>
      <c r="BH771" s="14">
        <f t="shared" si="23"/>
        <v>27.40473107</v>
      </c>
      <c r="BI771" s="14">
        <f t="shared" si="24"/>
        <v>31.0859636</v>
      </c>
      <c r="BJ771" s="14">
        <f t="shared" si="25"/>
        <v>49.49212625</v>
      </c>
      <c r="BK771" s="14">
        <f t="shared" si="26"/>
        <v>58.08166883</v>
      </c>
      <c r="BL771" s="14">
        <f t="shared" si="27"/>
        <v>-8.589542573</v>
      </c>
      <c r="BM771" s="19">
        <v>2.0</v>
      </c>
      <c r="BN771" s="19">
        <v>3.0</v>
      </c>
      <c r="BO771" s="26">
        <v>65.0</v>
      </c>
      <c r="BP771" s="26">
        <v>73.0</v>
      </c>
      <c r="BQ771" s="19">
        <v>30.0</v>
      </c>
      <c r="BR771" s="19">
        <v>35.0</v>
      </c>
      <c r="BS771" s="19">
        <v>24.0</v>
      </c>
      <c r="BT771" s="19">
        <v>31.0</v>
      </c>
      <c r="BU771" s="19">
        <v>54.0</v>
      </c>
      <c r="BV771" s="19">
        <v>82.0</v>
      </c>
      <c r="BW771" s="13">
        <f t="shared" si="28"/>
        <v>0.3970588235</v>
      </c>
      <c r="BX771" s="14">
        <v>-11.96</v>
      </c>
      <c r="BY771" s="29">
        <f t="shared" si="29"/>
        <v>-13.06560318</v>
      </c>
      <c r="BZ771" s="18">
        <f t="shared" si="30"/>
        <v>1.785749718</v>
      </c>
      <c r="CA771" s="18">
        <f t="shared" si="31"/>
        <v>2.000039684</v>
      </c>
      <c r="CB771" s="14">
        <f t="shared" si="32"/>
        <v>31.85777497</v>
      </c>
      <c r="CC771" s="14">
        <f t="shared" si="33"/>
        <v>30.64346516</v>
      </c>
      <c r="CD771" s="14">
        <f t="shared" si="34"/>
        <v>56.85827102</v>
      </c>
      <c r="CE771" s="14">
        <f t="shared" si="35"/>
        <v>56.28683111</v>
      </c>
      <c r="CF771" s="14">
        <f t="shared" si="36"/>
        <v>-9.160982483</v>
      </c>
      <c r="CG771" s="7">
        <v>839.983333</v>
      </c>
      <c r="CH771" s="7">
        <v>25.0</v>
      </c>
      <c r="CI771" s="7">
        <v>28.0</v>
      </c>
      <c r="CJ771" s="26">
        <v>421.0</v>
      </c>
      <c r="CK771" s="7">
        <v>401.0</v>
      </c>
      <c r="CL771" s="7">
        <v>153.0</v>
      </c>
      <c r="CM771" s="7">
        <v>167.0</v>
      </c>
      <c r="CN771" s="7">
        <v>197.0</v>
      </c>
      <c r="CO771" s="7">
        <v>192.0</v>
      </c>
      <c r="CP771" s="19">
        <v>0.0</v>
      </c>
      <c r="CQ771" s="19">
        <v>1.0</v>
      </c>
      <c r="CR771" s="26">
        <f t="shared" si="37"/>
        <v>1</v>
      </c>
      <c r="CS771" s="18">
        <f t="shared" si="38"/>
        <v>0</v>
      </c>
      <c r="CT771" s="18">
        <f t="shared" si="39"/>
        <v>0.4037232253</v>
      </c>
      <c r="CU771" s="18">
        <f t="shared" si="40"/>
        <v>0.4037232253</v>
      </c>
      <c r="CV771" s="30">
        <v>3.77</v>
      </c>
      <c r="CW771" s="30">
        <v>6.51</v>
      </c>
      <c r="CX771" s="30">
        <v>6.43</v>
      </c>
      <c r="CY771" s="30">
        <v>4.77</v>
      </c>
      <c r="CZ771" s="30">
        <v>5.65</v>
      </c>
      <c r="DA771" s="30">
        <v>6.53</v>
      </c>
      <c r="DB771" s="7">
        <v>1.0</v>
      </c>
      <c r="DC771" s="7">
        <v>1.0</v>
      </c>
      <c r="DD771" s="13">
        <f t="shared" si="41"/>
        <v>0.5</v>
      </c>
      <c r="DE771" s="7">
        <v>-0.01</v>
      </c>
      <c r="DF771" s="7">
        <v>0.52</v>
      </c>
      <c r="DG771" s="7">
        <v>2.0</v>
      </c>
      <c r="DH771" s="7">
        <v>0.0</v>
      </c>
      <c r="DI771" s="7">
        <v>0.0</v>
      </c>
      <c r="DJ771" s="8" t="s">
        <v>5205</v>
      </c>
      <c r="DK771" s="7" t="s">
        <v>5206</v>
      </c>
    </row>
    <row r="772" ht="12.75" customHeight="1">
      <c r="A772" s="7" t="s">
        <v>519</v>
      </c>
      <c r="B772" s="7" t="s">
        <v>3199</v>
      </c>
      <c r="C772" s="8" t="s">
        <v>447</v>
      </c>
      <c r="D772" s="9" t="s">
        <v>174</v>
      </c>
      <c r="E772" s="7">
        <v>77.0</v>
      </c>
      <c r="F772" s="7">
        <v>6.0</v>
      </c>
      <c r="G772" s="7">
        <v>7.0</v>
      </c>
      <c r="H772" s="24">
        <f t="shared" si="1"/>
        <v>13</v>
      </c>
      <c r="I772" s="25">
        <f t="shared" si="2"/>
        <v>0.5289928789</v>
      </c>
      <c r="J772" s="19">
        <v>6.0</v>
      </c>
      <c r="K772" s="19">
        <v>3.0</v>
      </c>
      <c r="L772" s="19">
        <v>3.0</v>
      </c>
      <c r="M772" s="19">
        <v>88.0</v>
      </c>
      <c r="N772" s="19">
        <v>41.0</v>
      </c>
      <c r="O772" s="19">
        <v>54.0</v>
      </c>
      <c r="P772" s="19">
        <v>48.0</v>
      </c>
      <c r="Q772" s="10">
        <f t="shared" si="3"/>
        <v>0.06818181818</v>
      </c>
      <c r="R772" s="10">
        <f t="shared" si="4"/>
        <v>0.03278688525</v>
      </c>
      <c r="S772" s="7">
        <v>88470.0</v>
      </c>
      <c r="T772" s="14">
        <f t="shared" si="5"/>
        <v>19.14935065</v>
      </c>
      <c r="U772" s="14">
        <v>1395.9</v>
      </c>
      <c r="V772" s="14">
        <f t="shared" si="6"/>
        <v>18.12857143</v>
      </c>
      <c r="W772" s="14">
        <v>2360.87</v>
      </c>
      <c r="X772" s="14">
        <f t="shared" si="7"/>
        <v>30.66064935</v>
      </c>
      <c r="Y772" s="13">
        <f t="shared" si="8"/>
        <v>0.3715691937</v>
      </c>
      <c r="Z772" s="12">
        <f t="shared" si="9"/>
        <v>37.96363636</v>
      </c>
      <c r="AA772" s="19">
        <v>116.0</v>
      </c>
      <c r="AB772" s="19">
        <v>48.0</v>
      </c>
      <c r="AC772" s="19">
        <v>102.0</v>
      </c>
      <c r="AD772" s="19">
        <v>17.0</v>
      </c>
      <c r="AE772" s="19">
        <v>15.0</v>
      </c>
      <c r="AF772" s="10">
        <f t="shared" si="10"/>
        <v>0.1090909091</v>
      </c>
      <c r="AG772" s="10">
        <f t="shared" si="11"/>
        <v>0.1090909091</v>
      </c>
      <c r="AH772" s="10">
        <f t="shared" si="12"/>
        <v>0.2181818182</v>
      </c>
      <c r="AI772" s="19">
        <v>529.0</v>
      </c>
      <c r="AJ772" s="13">
        <f t="shared" si="13"/>
        <v>0.337372449</v>
      </c>
      <c r="AK772" s="19">
        <v>447.0</v>
      </c>
      <c r="AL772" s="13">
        <f t="shared" si="14"/>
        <v>0.2850765306</v>
      </c>
      <c r="AM772" s="19">
        <v>592.0</v>
      </c>
      <c r="AN772" s="13">
        <f t="shared" si="15"/>
        <v>0.3775510204</v>
      </c>
      <c r="AO772" s="13">
        <f t="shared" si="16"/>
        <v>0.5420081967</v>
      </c>
      <c r="AP772" s="8">
        <v>6.0</v>
      </c>
      <c r="AQ772" s="14">
        <v>8.2</v>
      </c>
      <c r="AR772" s="19">
        <v>17.68</v>
      </c>
      <c r="AS772" s="26">
        <v>1.0</v>
      </c>
      <c r="AT772" s="27">
        <v>0.8230000000000001</v>
      </c>
      <c r="AU772" s="8">
        <v>1.0</v>
      </c>
      <c r="AV772" s="27">
        <v>1.013</v>
      </c>
      <c r="AW772" s="19">
        <v>50.56</v>
      </c>
      <c r="AX772" s="19">
        <v>18.46</v>
      </c>
      <c r="AY772" s="27">
        <v>4.259</v>
      </c>
      <c r="AZ772" s="27">
        <v>-1.891</v>
      </c>
      <c r="BA772" s="19">
        <v>49.33</v>
      </c>
      <c r="BB772" s="13">
        <f t="shared" si="17"/>
        <v>0.07902298851</v>
      </c>
      <c r="BC772" s="28">
        <f t="shared" si="18"/>
        <v>0.9189189189</v>
      </c>
      <c r="BD772" s="26">
        <f t="shared" si="19"/>
        <v>997.9419074</v>
      </c>
      <c r="BE772" s="13">
        <f t="shared" si="20"/>
        <v>-0.002058092575</v>
      </c>
      <c r="BF772" s="18">
        <f t="shared" si="21"/>
        <v>2.364066194</v>
      </c>
      <c r="BG772" s="18">
        <f t="shared" si="22"/>
        <v>2.192134107</v>
      </c>
      <c r="BH772" s="14">
        <f t="shared" si="23"/>
        <v>29.91618311</v>
      </c>
      <c r="BI772" s="14">
        <f t="shared" si="24"/>
        <v>27.03632065</v>
      </c>
      <c r="BJ772" s="14">
        <f t="shared" si="25"/>
        <v>53.38491296</v>
      </c>
      <c r="BK772" s="14">
        <f t="shared" si="26"/>
        <v>53.90070922</v>
      </c>
      <c r="BL772" s="14">
        <f t="shared" si="27"/>
        <v>-0.5157962605</v>
      </c>
      <c r="BM772" s="19">
        <v>55.0</v>
      </c>
      <c r="BN772" s="19">
        <v>51.0</v>
      </c>
      <c r="BO772" s="26">
        <v>641.0</v>
      </c>
      <c r="BP772" s="26">
        <v>578.0</v>
      </c>
      <c r="BQ772" s="19">
        <v>245.0</v>
      </c>
      <c r="BR772" s="19">
        <v>287.0</v>
      </c>
      <c r="BS772" s="19">
        <v>301.0</v>
      </c>
      <c r="BT772" s="19">
        <v>338.0</v>
      </c>
      <c r="BU772" s="19">
        <v>618.0</v>
      </c>
      <c r="BV772" s="19">
        <v>553.0</v>
      </c>
      <c r="BW772" s="13">
        <f t="shared" si="28"/>
        <v>0.5277540564</v>
      </c>
      <c r="BX772" s="14">
        <v>7.01</v>
      </c>
      <c r="BY772" s="29">
        <f t="shared" si="29"/>
        <v>1.290007018</v>
      </c>
      <c r="BZ772" s="18">
        <f t="shared" si="30"/>
        <v>2.10560679</v>
      </c>
      <c r="CA772" s="18">
        <f t="shared" si="31"/>
        <v>1.893413858</v>
      </c>
      <c r="CB772" s="14">
        <f t="shared" si="32"/>
        <v>26.85056721</v>
      </c>
      <c r="CC772" s="14">
        <f t="shared" si="33"/>
        <v>27.86256427</v>
      </c>
      <c r="CD772" s="14">
        <f t="shared" si="34"/>
        <v>49.60417857</v>
      </c>
      <c r="CE772" s="14">
        <f t="shared" si="35"/>
        <v>55.52925814</v>
      </c>
      <c r="CF772" s="14">
        <f t="shared" si="36"/>
        <v>5.409283312</v>
      </c>
      <c r="CG772" s="7">
        <v>3675.9</v>
      </c>
      <c r="CH772" s="7">
        <v>129.0</v>
      </c>
      <c r="CI772" s="7">
        <v>116.0</v>
      </c>
      <c r="CJ772" s="26">
        <v>1516.0</v>
      </c>
      <c r="CK772" s="7">
        <v>1591.0</v>
      </c>
      <c r="CL772" s="7">
        <v>644.0</v>
      </c>
      <c r="CM772" s="7">
        <v>758.0</v>
      </c>
      <c r="CN772" s="7">
        <v>750.0</v>
      </c>
      <c r="CO772" s="7">
        <v>937.0</v>
      </c>
      <c r="CP772" s="19">
        <v>7.0</v>
      </c>
      <c r="CQ772" s="19">
        <v>7.0</v>
      </c>
      <c r="CR772" s="26">
        <f t="shared" si="37"/>
        <v>0</v>
      </c>
      <c r="CS772" s="18">
        <f t="shared" si="38"/>
        <v>0.2848423194</v>
      </c>
      <c r="CT772" s="18">
        <f t="shared" si="39"/>
        <v>0.2848423194</v>
      </c>
      <c r="CU772" s="18">
        <f t="shared" si="40"/>
        <v>0</v>
      </c>
      <c r="CV772" s="30">
        <v>50.11</v>
      </c>
      <c r="CW772" s="30">
        <v>44.72</v>
      </c>
      <c r="CX772" s="30">
        <v>53.95</v>
      </c>
      <c r="CY772" s="30">
        <v>38.76</v>
      </c>
      <c r="CZ772" s="30">
        <v>47.14</v>
      </c>
      <c r="DA772" s="30">
        <v>51.16</v>
      </c>
      <c r="DB772" s="7">
        <v>0.0</v>
      </c>
      <c r="DC772" s="7">
        <v>0.0</v>
      </c>
      <c r="DD772" s="13" t="str">
        <f t="shared" si="41"/>
        <v> </v>
      </c>
      <c r="DE772" s="7">
        <v>0.0</v>
      </c>
      <c r="DF772" s="7">
        <v>0.0</v>
      </c>
      <c r="DG772" s="7">
        <v>0.0</v>
      </c>
      <c r="DH772" s="7">
        <v>0.0</v>
      </c>
      <c r="DI772" s="7">
        <v>0.0</v>
      </c>
      <c r="DJ772" s="8" t="s">
        <v>5207</v>
      </c>
      <c r="DK772" s="7" t="s">
        <v>5208</v>
      </c>
    </row>
    <row r="773" ht="12.75" customHeight="1">
      <c r="A773" s="7" t="s">
        <v>563</v>
      </c>
      <c r="B773" s="7" t="s">
        <v>3203</v>
      </c>
      <c r="C773" s="8" t="s">
        <v>610</v>
      </c>
      <c r="D773" s="9" t="s">
        <v>260</v>
      </c>
      <c r="E773" s="7">
        <v>83.0</v>
      </c>
      <c r="F773" s="7">
        <v>12.0</v>
      </c>
      <c r="G773" s="7">
        <v>20.0</v>
      </c>
      <c r="H773" s="24">
        <f t="shared" si="1"/>
        <v>32</v>
      </c>
      <c r="I773" s="25">
        <f t="shared" si="2"/>
        <v>1.478781033</v>
      </c>
      <c r="J773" s="19">
        <v>10.0</v>
      </c>
      <c r="K773" s="19">
        <v>9.0</v>
      </c>
      <c r="L773" s="19">
        <v>8.0</v>
      </c>
      <c r="M773" s="19">
        <v>146.0</v>
      </c>
      <c r="N773" s="19">
        <v>79.0</v>
      </c>
      <c r="O773" s="19">
        <v>69.0</v>
      </c>
      <c r="P773" s="19">
        <v>186.0</v>
      </c>
      <c r="Q773" s="10">
        <f t="shared" si="3"/>
        <v>0.08219178082</v>
      </c>
      <c r="R773" s="10">
        <f t="shared" si="4"/>
        <v>0.04081632653</v>
      </c>
      <c r="S773" s="7">
        <v>77902.0</v>
      </c>
      <c r="T773" s="14">
        <f t="shared" si="5"/>
        <v>15.64297189</v>
      </c>
      <c r="U773" s="14">
        <v>1217.24</v>
      </c>
      <c r="V773" s="14">
        <f t="shared" si="6"/>
        <v>14.66554217</v>
      </c>
      <c r="W773" s="14">
        <v>2856.94</v>
      </c>
      <c r="X773" s="14">
        <f t="shared" si="7"/>
        <v>34.42096386</v>
      </c>
      <c r="Y773" s="13">
        <f t="shared" si="8"/>
        <v>0.2987693229</v>
      </c>
      <c r="Z773" s="12">
        <f t="shared" si="9"/>
        <v>130.5</v>
      </c>
      <c r="AA773" s="19">
        <v>28.0</v>
      </c>
      <c r="AB773" s="19">
        <v>69.0</v>
      </c>
      <c r="AC773" s="19">
        <v>89.0</v>
      </c>
      <c r="AD773" s="19">
        <v>33.0</v>
      </c>
      <c r="AE773" s="19">
        <v>54.0</v>
      </c>
      <c r="AF773" s="10">
        <f t="shared" si="10"/>
        <v>0.2272727273</v>
      </c>
      <c r="AG773" s="10">
        <f t="shared" si="11"/>
        <v>0.3863636364</v>
      </c>
      <c r="AH773" s="10">
        <f t="shared" si="12"/>
        <v>0.6136363636</v>
      </c>
      <c r="AI773" s="19">
        <v>419.0</v>
      </c>
      <c r="AJ773" s="13">
        <f t="shared" si="13"/>
        <v>0.3578138343</v>
      </c>
      <c r="AK773" s="19">
        <v>324.0</v>
      </c>
      <c r="AL773" s="13">
        <f t="shared" si="14"/>
        <v>0.2766865927</v>
      </c>
      <c r="AM773" s="19">
        <v>428.0</v>
      </c>
      <c r="AN773" s="13">
        <f t="shared" si="15"/>
        <v>0.365499573</v>
      </c>
      <c r="AO773" s="13">
        <f t="shared" si="16"/>
        <v>0.5639300135</v>
      </c>
      <c r="AP773" s="8">
        <v>7.0</v>
      </c>
      <c r="AQ773" s="14">
        <v>7.85</v>
      </c>
      <c r="AR773" s="19">
        <v>17.58</v>
      </c>
      <c r="AS773" s="26">
        <v>6.0</v>
      </c>
      <c r="AT773" s="27">
        <v>0.582</v>
      </c>
      <c r="AU773" s="8">
        <v>5.0</v>
      </c>
      <c r="AV773" s="27">
        <v>0.8150000000000001</v>
      </c>
      <c r="AW773" s="19">
        <v>50.29</v>
      </c>
      <c r="AX773" s="19">
        <v>18.14</v>
      </c>
      <c r="AY773" s="27">
        <v>2.111</v>
      </c>
      <c r="AZ773" s="27">
        <v>2.9859999999999998</v>
      </c>
      <c r="BA773" s="19">
        <v>52.16</v>
      </c>
      <c r="BB773" s="13">
        <f t="shared" si="17"/>
        <v>0.06896551724</v>
      </c>
      <c r="BC773" s="28">
        <f t="shared" si="18"/>
        <v>0.9227941176</v>
      </c>
      <c r="BD773" s="26">
        <f t="shared" si="19"/>
        <v>991.7596349</v>
      </c>
      <c r="BE773" s="13">
        <f t="shared" si="20"/>
        <v>-0.008240365112</v>
      </c>
      <c r="BF773" s="18">
        <f t="shared" si="21"/>
        <v>2.168840985</v>
      </c>
      <c r="BG773" s="18">
        <f t="shared" si="22"/>
        <v>2.070257303</v>
      </c>
      <c r="BH773" s="14">
        <f t="shared" si="23"/>
        <v>31.44819428</v>
      </c>
      <c r="BI773" s="14">
        <f t="shared" si="24"/>
        <v>26.81476126</v>
      </c>
      <c r="BJ773" s="14">
        <f t="shared" si="25"/>
        <v>62.74851303</v>
      </c>
      <c r="BK773" s="14">
        <f t="shared" si="26"/>
        <v>50.86917946</v>
      </c>
      <c r="BL773" s="14">
        <f t="shared" si="27"/>
        <v>11.87933357</v>
      </c>
      <c r="BM773" s="19">
        <v>44.0</v>
      </c>
      <c r="BN773" s="19">
        <v>42.0</v>
      </c>
      <c r="BO773" s="26">
        <v>594.0</v>
      </c>
      <c r="BP773" s="26">
        <v>502.0</v>
      </c>
      <c r="BQ773" s="19">
        <v>301.0</v>
      </c>
      <c r="BR773" s="19">
        <v>248.0</v>
      </c>
      <c r="BS773" s="19">
        <v>334.0</v>
      </c>
      <c r="BT773" s="19">
        <v>240.0</v>
      </c>
      <c r="BU773" s="19">
        <v>614.0</v>
      </c>
      <c r="BV773" s="19">
        <v>503.0</v>
      </c>
      <c r="BW773" s="13">
        <f t="shared" si="28"/>
        <v>0.5496866607</v>
      </c>
      <c r="BX773" s="14">
        <v>6.95</v>
      </c>
      <c r="BY773" s="29">
        <f t="shared" si="29"/>
        <v>8.084013251</v>
      </c>
      <c r="BZ773" s="18">
        <f t="shared" si="30"/>
        <v>2.033373853</v>
      </c>
      <c r="CA773" s="18">
        <f t="shared" si="31"/>
        <v>2.283861937</v>
      </c>
      <c r="CB773" s="14">
        <f t="shared" si="32"/>
        <v>28.1430729</v>
      </c>
      <c r="CC773" s="14">
        <f t="shared" si="33"/>
        <v>27.62736214</v>
      </c>
      <c r="CD773" s="14">
        <f t="shared" si="34"/>
        <v>55.22525509</v>
      </c>
      <c r="CE773" s="14">
        <f t="shared" si="35"/>
        <v>52.89718938</v>
      </c>
      <c r="CF773" s="14">
        <f t="shared" si="36"/>
        <v>9.551267858</v>
      </c>
      <c r="CG773" s="7">
        <v>4072.05</v>
      </c>
      <c r="CH773" s="7">
        <v>138.0</v>
      </c>
      <c r="CI773" s="7">
        <v>155.0</v>
      </c>
      <c r="CJ773" s="26">
        <v>1772.0</v>
      </c>
      <c r="CK773" s="7">
        <v>1720.0</v>
      </c>
      <c r="CL773" s="7">
        <v>850.0</v>
      </c>
      <c r="CM773" s="7">
        <v>828.0</v>
      </c>
      <c r="CN773" s="7">
        <v>988.0</v>
      </c>
      <c r="CO773" s="7">
        <v>887.0</v>
      </c>
      <c r="CP773" s="19">
        <v>12.0</v>
      </c>
      <c r="CQ773" s="19">
        <v>16.0</v>
      </c>
      <c r="CR773" s="26">
        <f t="shared" si="37"/>
        <v>4</v>
      </c>
      <c r="CS773" s="18">
        <f t="shared" si="38"/>
        <v>0.5545428872</v>
      </c>
      <c r="CT773" s="18">
        <f t="shared" si="39"/>
        <v>0.7393905163</v>
      </c>
      <c r="CU773" s="18">
        <f t="shared" si="40"/>
        <v>0.1848476291</v>
      </c>
      <c r="CV773" s="30">
        <v>51.58</v>
      </c>
      <c r="CW773" s="30">
        <v>42.16</v>
      </c>
      <c r="CX773" s="30">
        <v>33.91</v>
      </c>
      <c r="CY773" s="30">
        <v>58.67</v>
      </c>
      <c r="CZ773" s="30">
        <v>49.62</v>
      </c>
      <c r="DA773" s="30">
        <v>47.19</v>
      </c>
      <c r="DB773" s="7">
        <v>381.0</v>
      </c>
      <c r="DC773" s="7">
        <v>341.0</v>
      </c>
      <c r="DD773" s="13">
        <f t="shared" si="41"/>
        <v>0.527700831</v>
      </c>
      <c r="DE773" s="7">
        <v>-2.17</v>
      </c>
      <c r="DF773" s="7">
        <v>5.72</v>
      </c>
      <c r="DG773" s="7">
        <v>228.0</v>
      </c>
      <c r="DH773" s="7">
        <v>254.0</v>
      </c>
      <c r="DI773" s="7">
        <v>202.0</v>
      </c>
      <c r="DJ773" s="8" t="s">
        <v>5209</v>
      </c>
      <c r="DK773" s="7" t="s">
        <v>5210</v>
      </c>
    </row>
    <row r="774" ht="12.75" customHeight="1">
      <c r="A774" s="7" t="s">
        <v>777</v>
      </c>
      <c r="B774" s="7" t="s">
        <v>3203</v>
      </c>
      <c r="C774" s="8" t="s">
        <v>685</v>
      </c>
      <c r="D774" s="9" t="s">
        <v>150</v>
      </c>
      <c r="E774" s="7">
        <v>82.0</v>
      </c>
      <c r="F774" s="7">
        <v>14.0</v>
      </c>
      <c r="G774" s="7">
        <v>22.0</v>
      </c>
      <c r="H774" s="24">
        <f t="shared" si="1"/>
        <v>36</v>
      </c>
      <c r="I774" s="25">
        <f t="shared" si="2"/>
        <v>1.787684838</v>
      </c>
      <c r="J774" s="19">
        <v>9.0</v>
      </c>
      <c r="K774" s="19">
        <v>13.0</v>
      </c>
      <c r="L774" s="19">
        <v>3.0</v>
      </c>
      <c r="M774" s="19">
        <v>91.0</v>
      </c>
      <c r="N774" s="19">
        <v>49.0</v>
      </c>
      <c r="O774" s="19">
        <v>46.0</v>
      </c>
      <c r="P774" s="19">
        <v>125.0</v>
      </c>
      <c r="Q774" s="10">
        <f t="shared" si="3"/>
        <v>0.1538461538</v>
      </c>
      <c r="R774" s="10">
        <f t="shared" si="4"/>
        <v>0.0752688172</v>
      </c>
      <c r="S774" s="7">
        <v>72496.0</v>
      </c>
      <c r="T774" s="14">
        <f t="shared" si="5"/>
        <v>14.73495935</v>
      </c>
      <c r="U774" s="14">
        <v>1112.23</v>
      </c>
      <c r="V774" s="14">
        <f t="shared" si="6"/>
        <v>13.56378049</v>
      </c>
      <c r="W774" s="14">
        <v>2927.34</v>
      </c>
      <c r="X774" s="14">
        <f t="shared" si="7"/>
        <v>35.69926829</v>
      </c>
      <c r="Y774" s="13">
        <f t="shared" si="8"/>
        <v>0.2753337608</v>
      </c>
      <c r="Z774" s="12">
        <f t="shared" si="9"/>
        <v>185.8648649</v>
      </c>
      <c r="AA774" s="19">
        <v>26.0</v>
      </c>
      <c r="AB774" s="19">
        <v>143.0</v>
      </c>
      <c r="AC774" s="19">
        <v>98.0</v>
      </c>
      <c r="AD774" s="19">
        <v>41.0</v>
      </c>
      <c r="AE774" s="19">
        <v>43.0</v>
      </c>
      <c r="AF774" s="10">
        <f t="shared" si="10"/>
        <v>0.2432432432</v>
      </c>
      <c r="AG774" s="10">
        <f t="shared" si="11"/>
        <v>0.4324324324</v>
      </c>
      <c r="AH774" s="10">
        <f t="shared" si="12"/>
        <v>0.6756756757</v>
      </c>
      <c r="AI774" s="19">
        <v>279.0</v>
      </c>
      <c r="AJ774" s="13">
        <f t="shared" si="13"/>
        <v>0.2571428571</v>
      </c>
      <c r="AK774" s="19">
        <v>365.0</v>
      </c>
      <c r="AL774" s="13">
        <f t="shared" si="14"/>
        <v>0.33640553</v>
      </c>
      <c r="AM774" s="19">
        <v>441.0</v>
      </c>
      <c r="AN774" s="13">
        <f t="shared" si="15"/>
        <v>0.4064516129</v>
      </c>
      <c r="AO774" s="13">
        <f t="shared" si="16"/>
        <v>0.4332298137</v>
      </c>
      <c r="AP774" s="8">
        <v>2.0</v>
      </c>
      <c r="AQ774" s="14">
        <v>-11.31</v>
      </c>
      <c r="AR774" s="19">
        <v>17.85</v>
      </c>
      <c r="AS774" s="26">
        <v>1.0</v>
      </c>
      <c r="AT774" s="27">
        <v>1.412</v>
      </c>
      <c r="AU774" s="8">
        <v>2.0</v>
      </c>
      <c r="AV774" s="27">
        <v>0.582</v>
      </c>
      <c r="AW774" s="19">
        <v>50.16</v>
      </c>
      <c r="AX774" s="19">
        <v>18.19</v>
      </c>
      <c r="AY774" s="27">
        <v>0.281</v>
      </c>
      <c r="AZ774" s="27">
        <v>2.863</v>
      </c>
      <c r="BA774" s="19">
        <v>52.27</v>
      </c>
      <c r="BB774" s="13">
        <f t="shared" si="17"/>
        <v>0.06994328922</v>
      </c>
      <c r="BC774" s="28">
        <f t="shared" si="18"/>
        <v>0.9275362319</v>
      </c>
      <c r="BD774" s="26">
        <f t="shared" si="19"/>
        <v>997.4795211</v>
      </c>
      <c r="BE774" s="13">
        <f t="shared" si="20"/>
        <v>-0.002520478891</v>
      </c>
      <c r="BF774" s="18">
        <f t="shared" si="21"/>
        <v>1.995990038</v>
      </c>
      <c r="BG774" s="18">
        <f t="shared" si="22"/>
        <v>1.888098685</v>
      </c>
      <c r="BH774" s="14">
        <f t="shared" si="23"/>
        <v>28.53726298</v>
      </c>
      <c r="BI774" s="14">
        <f t="shared" si="24"/>
        <v>26.05576185</v>
      </c>
      <c r="BJ774" s="14">
        <f t="shared" si="25"/>
        <v>55.67193836</v>
      </c>
      <c r="BK774" s="14">
        <f t="shared" si="26"/>
        <v>48.33532633</v>
      </c>
      <c r="BL774" s="14">
        <f t="shared" si="27"/>
        <v>7.336612032</v>
      </c>
      <c r="BM774" s="19">
        <v>37.0</v>
      </c>
      <c r="BN774" s="19">
        <v>35.0</v>
      </c>
      <c r="BO774" s="26">
        <v>492.0</v>
      </c>
      <c r="BP774" s="26">
        <v>448.0</v>
      </c>
      <c r="BQ774" s="19">
        <v>220.0</v>
      </c>
      <c r="BR774" s="19">
        <v>198.0</v>
      </c>
      <c r="BS774" s="19">
        <v>283.0</v>
      </c>
      <c r="BT774" s="19">
        <v>215.0</v>
      </c>
      <c r="BU774" s="19">
        <v>474.0</v>
      </c>
      <c r="BV774" s="19">
        <v>434.0</v>
      </c>
      <c r="BW774" s="13">
        <f t="shared" si="28"/>
        <v>0.5220264317</v>
      </c>
      <c r="BX774" s="14">
        <v>3.62</v>
      </c>
      <c r="BY774" s="29">
        <f t="shared" si="29"/>
        <v>6.568096504</v>
      </c>
      <c r="BZ774" s="18">
        <f t="shared" si="30"/>
        <v>1.946990339</v>
      </c>
      <c r="CA774" s="18">
        <f t="shared" si="31"/>
        <v>2.348278425</v>
      </c>
      <c r="CB774" s="14">
        <f t="shared" si="32"/>
        <v>28.49145405</v>
      </c>
      <c r="CC774" s="14">
        <f t="shared" si="33"/>
        <v>27.4956651</v>
      </c>
      <c r="CD774" s="14">
        <f t="shared" si="34"/>
        <v>54.73866733</v>
      </c>
      <c r="CE774" s="14">
        <f t="shared" si="35"/>
        <v>51.64726282</v>
      </c>
      <c r="CF774" s="14">
        <f t="shared" si="36"/>
        <v>4.245207523</v>
      </c>
      <c r="CG774" s="7">
        <v>4037.0</v>
      </c>
      <c r="CH774" s="7">
        <v>131.0</v>
      </c>
      <c r="CI774" s="7">
        <v>158.0</v>
      </c>
      <c r="CJ774" s="26">
        <v>1786.0</v>
      </c>
      <c r="CK774" s="7">
        <v>1692.0</v>
      </c>
      <c r="CL774" s="7">
        <v>815.0</v>
      </c>
      <c r="CM774" s="7">
        <v>810.0</v>
      </c>
      <c r="CN774" s="7">
        <v>951.0</v>
      </c>
      <c r="CO774" s="7">
        <v>815.0</v>
      </c>
      <c r="CP774" s="19">
        <v>8.0</v>
      </c>
      <c r="CQ774" s="19">
        <v>10.0</v>
      </c>
      <c r="CR774" s="26">
        <f t="shared" si="37"/>
        <v>2</v>
      </c>
      <c r="CS774" s="18">
        <f t="shared" si="38"/>
        <v>0.3972632973</v>
      </c>
      <c r="CT774" s="18">
        <f t="shared" si="39"/>
        <v>0.4965791216</v>
      </c>
      <c r="CU774" s="18">
        <f t="shared" si="40"/>
        <v>0.09931582432</v>
      </c>
      <c r="CV774" s="30">
        <v>39.26</v>
      </c>
      <c r="CW774" s="30">
        <v>39.22</v>
      </c>
      <c r="CX774" s="30">
        <v>34.56</v>
      </c>
      <c r="CY774" s="30">
        <v>44.99</v>
      </c>
      <c r="CZ774" s="30">
        <v>38.64</v>
      </c>
      <c r="DA774" s="30">
        <v>46.5</v>
      </c>
      <c r="DB774" s="7">
        <v>627.0</v>
      </c>
      <c r="DC774" s="7">
        <v>479.0</v>
      </c>
      <c r="DD774" s="13">
        <f t="shared" si="41"/>
        <v>0.5669077758</v>
      </c>
      <c r="DE774" s="7">
        <v>-0.3</v>
      </c>
      <c r="DF774" s="7">
        <v>44.66</v>
      </c>
      <c r="DG774" s="7">
        <v>237.0</v>
      </c>
      <c r="DH774" s="7">
        <v>428.0</v>
      </c>
      <c r="DI774" s="7">
        <v>339.0</v>
      </c>
      <c r="DJ774" s="8" t="s">
        <v>5211</v>
      </c>
      <c r="DK774" s="7" t="s">
        <v>5212</v>
      </c>
    </row>
    <row r="775" ht="12.75" customHeight="1">
      <c r="A775" s="7" t="s">
        <v>2468</v>
      </c>
      <c r="B775" s="7" t="s">
        <v>3203</v>
      </c>
      <c r="C775" s="8" t="s">
        <v>610</v>
      </c>
      <c r="D775" s="9" t="s">
        <v>174</v>
      </c>
      <c r="E775" s="7">
        <v>77.0</v>
      </c>
      <c r="F775" s="7">
        <v>2.0</v>
      </c>
      <c r="G775" s="7">
        <v>13.0</v>
      </c>
      <c r="H775" s="24">
        <f t="shared" si="1"/>
        <v>15</v>
      </c>
      <c r="I775" s="25">
        <f t="shared" si="2"/>
        <v>0.675794058</v>
      </c>
      <c r="J775" s="19">
        <v>2.0</v>
      </c>
      <c r="K775" s="19">
        <v>5.0</v>
      </c>
      <c r="L775" s="19">
        <v>8.0</v>
      </c>
      <c r="M775" s="19">
        <v>58.0</v>
      </c>
      <c r="N775" s="19">
        <v>26.0</v>
      </c>
      <c r="O775" s="19">
        <v>51.0</v>
      </c>
      <c r="P775" s="19">
        <v>39.0</v>
      </c>
      <c r="Q775" s="10">
        <f t="shared" si="3"/>
        <v>0.03448275862</v>
      </c>
      <c r="R775" s="10">
        <f t="shared" si="4"/>
        <v>0.01481481481</v>
      </c>
      <c r="S775" s="7">
        <v>79906.0</v>
      </c>
      <c r="T775" s="14">
        <f t="shared" si="5"/>
        <v>17.295671</v>
      </c>
      <c r="U775" s="14">
        <v>1288.76</v>
      </c>
      <c r="V775" s="14">
        <f t="shared" si="6"/>
        <v>16.73714286</v>
      </c>
      <c r="W775" s="14">
        <v>2462.18</v>
      </c>
      <c r="X775" s="14">
        <f t="shared" si="7"/>
        <v>31.97636364</v>
      </c>
      <c r="Y775" s="13">
        <f t="shared" si="8"/>
        <v>0.3435832085</v>
      </c>
      <c r="Z775" s="12">
        <f t="shared" si="9"/>
        <v>63.95348837</v>
      </c>
      <c r="AA775" s="19">
        <v>92.0</v>
      </c>
      <c r="AB775" s="19">
        <v>58.0</v>
      </c>
      <c r="AC775" s="19">
        <v>123.0</v>
      </c>
      <c r="AD775" s="19">
        <v>47.0</v>
      </c>
      <c r="AE775" s="19">
        <v>17.0</v>
      </c>
      <c r="AF775" s="10">
        <f t="shared" si="10"/>
        <v>0.04651162791</v>
      </c>
      <c r="AG775" s="10">
        <f t="shared" si="11"/>
        <v>0.3023255814</v>
      </c>
      <c r="AH775" s="10">
        <f t="shared" si="12"/>
        <v>0.3488372093</v>
      </c>
      <c r="AI775" s="19">
        <v>244.0</v>
      </c>
      <c r="AJ775" s="13">
        <f t="shared" si="13"/>
        <v>0.2273998136</v>
      </c>
      <c r="AK775" s="19">
        <v>357.0</v>
      </c>
      <c r="AL775" s="13">
        <f t="shared" si="14"/>
        <v>0.3327120224</v>
      </c>
      <c r="AM775" s="19">
        <v>472.0</v>
      </c>
      <c r="AN775" s="13">
        <f t="shared" si="15"/>
        <v>0.439888164</v>
      </c>
      <c r="AO775" s="13">
        <f t="shared" si="16"/>
        <v>0.4059900166</v>
      </c>
      <c r="AP775" s="8">
        <v>2.0</v>
      </c>
      <c r="AQ775" s="14">
        <v>-11.69</v>
      </c>
      <c r="AR775" s="19">
        <v>17.38</v>
      </c>
      <c r="AS775" s="26">
        <v>4.0</v>
      </c>
      <c r="AT775" s="27">
        <v>0.485</v>
      </c>
      <c r="AU775" s="8">
        <v>4.0</v>
      </c>
      <c r="AV775" s="27">
        <v>0.429</v>
      </c>
      <c r="AW775" s="19">
        <v>50.19</v>
      </c>
      <c r="AX775" s="19">
        <v>16.2</v>
      </c>
      <c r="AY775" s="27">
        <v>0.59</v>
      </c>
      <c r="AZ775" s="27">
        <v>-4.953</v>
      </c>
      <c r="BA775" s="19">
        <v>48.19</v>
      </c>
      <c r="BB775" s="13">
        <f t="shared" si="17"/>
        <v>0.07818181818</v>
      </c>
      <c r="BC775" s="28">
        <f t="shared" si="18"/>
        <v>0.9334341906</v>
      </c>
      <c r="BD775" s="26">
        <f t="shared" si="19"/>
        <v>1011.616009</v>
      </c>
      <c r="BE775" s="13">
        <f t="shared" si="20"/>
        <v>0.0116160088</v>
      </c>
      <c r="BF775" s="18">
        <f t="shared" si="21"/>
        <v>2.00192433</v>
      </c>
      <c r="BG775" s="18">
        <f t="shared" si="22"/>
        <v>2.04848071</v>
      </c>
      <c r="BH775" s="14">
        <f t="shared" si="23"/>
        <v>25.60600888</v>
      </c>
      <c r="BI775" s="14">
        <f t="shared" si="24"/>
        <v>30.77376703</v>
      </c>
      <c r="BJ775" s="14">
        <f t="shared" si="25"/>
        <v>48.93075514</v>
      </c>
      <c r="BK775" s="14">
        <f t="shared" si="26"/>
        <v>59.03348956</v>
      </c>
      <c r="BL775" s="14">
        <f t="shared" si="27"/>
        <v>-10.10273441</v>
      </c>
      <c r="BM775" s="19">
        <v>43.0</v>
      </c>
      <c r="BN775" s="19">
        <v>44.0</v>
      </c>
      <c r="BO775" s="26">
        <v>507.0</v>
      </c>
      <c r="BP775" s="26">
        <v>617.0</v>
      </c>
      <c r="BQ775" s="19">
        <v>232.0</v>
      </c>
      <c r="BR775" s="19">
        <v>260.0</v>
      </c>
      <c r="BS775" s="19">
        <v>269.0</v>
      </c>
      <c r="BT775" s="19">
        <v>347.0</v>
      </c>
      <c r="BU775" s="19">
        <v>488.0</v>
      </c>
      <c r="BV775" s="19">
        <v>594.0</v>
      </c>
      <c r="BW775" s="13">
        <f t="shared" si="28"/>
        <v>0.4510166359</v>
      </c>
      <c r="BX775" s="14">
        <v>-2.4</v>
      </c>
      <c r="BY775" s="29">
        <f t="shared" si="29"/>
        <v>-2.554494811</v>
      </c>
      <c r="BZ775" s="18">
        <f t="shared" si="30"/>
        <v>2.447423496</v>
      </c>
      <c r="CA775" s="18">
        <f t="shared" si="31"/>
        <v>1.871559144</v>
      </c>
      <c r="CB775" s="14">
        <f t="shared" si="32"/>
        <v>27.22558686</v>
      </c>
      <c r="CC775" s="14">
        <f t="shared" si="33"/>
        <v>29.68900659</v>
      </c>
      <c r="CD775" s="14">
        <f t="shared" si="34"/>
        <v>51.41188965</v>
      </c>
      <c r="CE775" s="14">
        <f t="shared" si="35"/>
        <v>57.986341</v>
      </c>
      <c r="CF775" s="14">
        <f t="shared" si="36"/>
        <v>-3.528283059</v>
      </c>
      <c r="CG775" s="7">
        <v>3750.883333</v>
      </c>
      <c r="CH775" s="7">
        <v>153.0</v>
      </c>
      <c r="CI775" s="7">
        <v>117.0</v>
      </c>
      <c r="CJ775" s="26">
        <v>1549.0</v>
      </c>
      <c r="CK775" s="7">
        <v>1739.0</v>
      </c>
      <c r="CL775" s="7">
        <v>687.0</v>
      </c>
      <c r="CM775" s="7">
        <v>770.0</v>
      </c>
      <c r="CN775" s="7">
        <v>825.0</v>
      </c>
      <c r="CO775" s="7">
        <v>999.0</v>
      </c>
      <c r="CP775" s="19">
        <v>14.0</v>
      </c>
      <c r="CQ775" s="19">
        <v>2.0</v>
      </c>
      <c r="CR775" s="26">
        <f t="shared" si="37"/>
        <v>-12</v>
      </c>
      <c r="CS775" s="18">
        <f t="shared" si="38"/>
        <v>0.6307411208</v>
      </c>
      <c r="CT775" s="18">
        <f t="shared" si="39"/>
        <v>0.0901058744</v>
      </c>
      <c r="CU775" s="18">
        <f t="shared" si="40"/>
        <v>-0.5406352464</v>
      </c>
      <c r="CV775" s="30">
        <v>47.76</v>
      </c>
      <c r="CW775" s="30">
        <v>54.09</v>
      </c>
      <c r="CX775" s="30">
        <v>64.77</v>
      </c>
      <c r="CY775" s="30">
        <v>35.69</v>
      </c>
      <c r="CZ775" s="30">
        <v>53.18</v>
      </c>
      <c r="DA775" s="30">
        <v>52.42</v>
      </c>
      <c r="DB775" s="7">
        <v>0.0</v>
      </c>
      <c r="DC775" s="7">
        <v>1.0</v>
      </c>
      <c r="DD775" s="13">
        <f t="shared" si="41"/>
        <v>0</v>
      </c>
      <c r="DE775" s="7">
        <v>0.0</v>
      </c>
      <c r="DF775" s="7">
        <v>0.0</v>
      </c>
      <c r="DG775" s="7">
        <v>0.0</v>
      </c>
      <c r="DH775" s="7">
        <v>1.0</v>
      </c>
      <c r="DI775" s="7">
        <v>0.0</v>
      </c>
      <c r="DJ775" s="8" t="s">
        <v>5213</v>
      </c>
      <c r="DK775" s="7" t="s">
        <v>5214</v>
      </c>
    </row>
    <row r="776" ht="12.75" customHeight="1">
      <c r="A776" s="7" t="s">
        <v>1121</v>
      </c>
      <c r="B776" s="7" t="s">
        <v>3210</v>
      </c>
      <c r="C776" s="8" t="s">
        <v>246</v>
      </c>
      <c r="D776" s="9" t="s">
        <v>238</v>
      </c>
      <c r="E776" s="7">
        <v>78.0</v>
      </c>
      <c r="F776" s="7">
        <v>14.0</v>
      </c>
      <c r="G776" s="7">
        <v>12.0</v>
      </c>
      <c r="H776" s="24">
        <f t="shared" si="1"/>
        <v>26</v>
      </c>
      <c r="I776" s="25">
        <f t="shared" si="2"/>
        <v>1.362247126</v>
      </c>
      <c r="J776" s="19">
        <v>12.0</v>
      </c>
      <c r="K776" s="19">
        <v>6.0</v>
      </c>
      <c r="L776" s="19">
        <v>6.0</v>
      </c>
      <c r="M776" s="19">
        <v>138.0</v>
      </c>
      <c r="N776" s="19">
        <v>26.0</v>
      </c>
      <c r="O776" s="19">
        <v>50.0</v>
      </c>
      <c r="P776" s="19">
        <v>124.0</v>
      </c>
      <c r="Q776" s="10">
        <f t="shared" si="3"/>
        <v>0.1014492754</v>
      </c>
      <c r="R776" s="10">
        <f t="shared" si="4"/>
        <v>0.06542056075</v>
      </c>
      <c r="S776" s="7">
        <v>68710.0</v>
      </c>
      <c r="T776" s="14">
        <f t="shared" si="5"/>
        <v>14.68162393</v>
      </c>
      <c r="U776" s="14">
        <v>1054.45</v>
      </c>
      <c r="V776" s="14">
        <f t="shared" si="6"/>
        <v>13.51858974</v>
      </c>
      <c r="W776" s="14">
        <v>2619.17</v>
      </c>
      <c r="X776" s="14">
        <f t="shared" si="7"/>
        <v>33.57910256</v>
      </c>
      <c r="Y776" s="13">
        <f t="shared" si="8"/>
        <v>0.2870329539</v>
      </c>
      <c r="Z776" s="12">
        <f t="shared" si="9"/>
        <v>90.5</v>
      </c>
      <c r="AA776" s="19">
        <v>9.0</v>
      </c>
      <c r="AB776" s="19">
        <v>52.0</v>
      </c>
      <c r="AC776" s="19">
        <v>56.0</v>
      </c>
      <c r="AD776" s="19">
        <v>29.0</v>
      </c>
      <c r="AE776" s="19">
        <v>22.0</v>
      </c>
      <c r="AF776" s="10">
        <f t="shared" si="10"/>
        <v>0.3333333333</v>
      </c>
      <c r="AG776" s="10">
        <f t="shared" si="11"/>
        <v>0.3333333333</v>
      </c>
      <c r="AH776" s="10">
        <f t="shared" si="12"/>
        <v>0.6666666667</v>
      </c>
      <c r="AI776" s="19">
        <v>329.0</v>
      </c>
      <c r="AJ776" s="13">
        <f t="shared" si="13"/>
        <v>0.3340101523</v>
      </c>
      <c r="AK776" s="19">
        <v>280.0</v>
      </c>
      <c r="AL776" s="13">
        <f t="shared" si="14"/>
        <v>0.2842639594</v>
      </c>
      <c r="AM776" s="19">
        <v>376.0</v>
      </c>
      <c r="AN776" s="13">
        <f t="shared" si="15"/>
        <v>0.3817258883</v>
      </c>
      <c r="AO776" s="13">
        <f t="shared" si="16"/>
        <v>0.5402298851</v>
      </c>
      <c r="AP776" s="8">
        <v>12.0</v>
      </c>
      <c r="AQ776" s="14">
        <v>3.7</v>
      </c>
      <c r="AR776" s="19">
        <v>17.5</v>
      </c>
      <c r="AS776" s="26">
        <v>4.0</v>
      </c>
      <c r="AT776" s="27">
        <v>0.76</v>
      </c>
      <c r="AU776" s="8">
        <v>5.0</v>
      </c>
      <c r="AV776" s="27">
        <v>0.261</v>
      </c>
      <c r="AW776" s="19">
        <v>50.29</v>
      </c>
      <c r="AX776" s="19">
        <v>18.63</v>
      </c>
      <c r="AY776" s="27">
        <v>2.218</v>
      </c>
      <c r="AZ776" s="27">
        <v>4.68</v>
      </c>
      <c r="BA776" s="19">
        <v>52.26</v>
      </c>
      <c r="BB776" s="13">
        <f t="shared" si="17"/>
        <v>0.06629834254</v>
      </c>
      <c r="BC776" s="28">
        <f t="shared" si="18"/>
        <v>0.8866799205</v>
      </c>
      <c r="BD776" s="26">
        <f t="shared" si="19"/>
        <v>952.978263</v>
      </c>
      <c r="BE776" s="13">
        <f t="shared" si="20"/>
        <v>-0.04702173698</v>
      </c>
      <c r="BF776" s="18">
        <f t="shared" si="21"/>
        <v>2.048461283</v>
      </c>
      <c r="BG776" s="18">
        <f t="shared" si="22"/>
        <v>3.243397032</v>
      </c>
      <c r="BH776" s="14">
        <f t="shared" si="23"/>
        <v>30.89762435</v>
      </c>
      <c r="BI776" s="14">
        <f t="shared" si="24"/>
        <v>28.62155626</v>
      </c>
      <c r="BJ776" s="14">
        <f t="shared" si="25"/>
        <v>55.19465124</v>
      </c>
      <c r="BK776" s="14">
        <f t="shared" si="26"/>
        <v>52.23576272</v>
      </c>
      <c r="BL776" s="14">
        <f t="shared" si="27"/>
        <v>2.95888852</v>
      </c>
      <c r="BM776" s="19">
        <v>36.0</v>
      </c>
      <c r="BN776" s="19">
        <v>57.0</v>
      </c>
      <c r="BO776" s="26">
        <v>507.0</v>
      </c>
      <c r="BP776" s="26">
        <v>446.0</v>
      </c>
      <c r="BQ776" s="19">
        <v>180.0</v>
      </c>
      <c r="BR776" s="19">
        <v>185.0</v>
      </c>
      <c r="BS776" s="19">
        <v>247.0</v>
      </c>
      <c r="BT776" s="19">
        <v>230.0</v>
      </c>
      <c r="BU776" s="19">
        <v>471.0</v>
      </c>
      <c r="BV776" s="19">
        <v>483.0</v>
      </c>
      <c r="BW776" s="13">
        <f t="shared" si="28"/>
        <v>0.4937106918</v>
      </c>
      <c r="BX776" s="14">
        <v>-2.09</v>
      </c>
      <c r="BY776" s="29">
        <f t="shared" si="29"/>
        <v>-2.515628721</v>
      </c>
      <c r="BZ776" s="18">
        <f t="shared" si="30"/>
        <v>2.303827458</v>
      </c>
      <c r="CA776" s="18">
        <f t="shared" si="31"/>
        <v>2.287488256</v>
      </c>
      <c r="CB776" s="14">
        <f t="shared" si="32"/>
        <v>29.34520649</v>
      </c>
      <c r="CC776" s="14">
        <f t="shared" si="33"/>
        <v>28.11976635</v>
      </c>
      <c r="CD776" s="14">
        <f t="shared" si="34"/>
        <v>54.88337895</v>
      </c>
      <c r="CE776" s="14">
        <f t="shared" si="35"/>
        <v>52.38348107</v>
      </c>
      <c r="CF776" s="14">
        <f t="shared" si="36"/>
        <v>0.4589906401</v>
      </c>
      <c r="CG776" s="7">
        <v>3672.15</v>
      </c>
      <c r="CH776" s="7">
        <v>141.0</v>
      </c>
      <c r="CI776" s="7">
        <v>140.0</v>
      </c>
      <c r="CJ776" s="26">
        <v>1655.0</v>
      </c>
      <c r="CK776" s="7">
        <v>1581.0</v>
      </c>
      <c r="CL776" s="7">
        <v>689.0</v>
      </c>
      <c r="CM776" s="7">
        <v>654.0</v>
      </c>
      <c r="CN776" s="7">
        <v>874.0</v>
      </c>
      <c r="CO776" s="7">
        <v>831.0</v>
      </c>
      <c r="CP776" s="19">
        <v>7.0</v>
      </c>
      <c r="CQ776" s="19">
        <v>6.0</v>
      </c>
      <c r="CR776" s="26">
        <f t="shared" si="37"/>
        <v>-1</v>
      </c>
      <c r="CS776" s="18">
        <f t="shared" si="38"/>
        <v>0.3667588415</v>
      </c>
      <c r="CT776" s="18">
        <f t="shared" si="39"/>
        <v>0.3143647213</v>
      </c>
      <c r="CU776" s="18">
        <f t="shared" si="40"/>
        <v>-0.05239412022</v>
      </c>
      <c r="CV776" s="30">
        <v>44.13</v>
      </c>
      <c r="CW776" s="30">
        <v>40.27</v>
      </c>
      <c r="CX776" s="30">
        <v>41.73</v>
      </c>
      <c r="CY776" s="30">
        <v>45.41</v>
      </c>
      <c r="CZ776" s="30">
        <v>37.52</v>
      </c>
      <c r="DA776" s="30">
        <v>58.99</v>
      </c>
      <c r="DB776" s="7">
        <v>35.0</v>
      </c>
      <c r="DC776" s="7">
        <v>33.0</v>
      </c>
      <c r="DD776" s="13">
        <f t="shared" si="41"/>
        <v>0.5147058824</v>
      </c>
      <c r="DE776" s="7">
        <v>0.71</v>
      </c>
      <c r="DF776" s="7">
        <v>-0.16</v>
      </c>
      <c r="DG776" s="7">
        <v>44.0</v>
      </c>
      <c r="DH776" s="7">
        <v>12.0</v>
      </c>
      <c r="DI776" s="7">
        <v>2.0</v>
      </c>
      <c r="DJ776" s="8" t="s">
        <v>5215</v>
      </c>
      <c r="DK776" s="7" t="s">
        <v>5216</v>
      </c>
    </row>
    <row r="777" ht="12.75" customHeight="1">
      <c r="A777" s="7" t="s">
        <v>339</v>
      </c>
      <c r="B777" s="7" t="s">
        <v>3212</v>
      </c>
      <c r="C777" s="8" t="s">
        <v>158</v>
      </c>
      <c r="D777" s="9" t="s">
        <v>150</v>
      </c>
      <c r="E777" s="7">
        <v>80.0</v>
      </c>
      <c r="F777" s="7">
        <v>4.0</v>
      </c>
      <c r="G777" s="7">
        <v>10.0</v>
      </c>
      <c r="H777" s="24">
        <f t="shared" si="1"/>
        <v>14</v>
      </c>
      <c r="I777" s="25">
        <f t="shared" si="2"/>
        <v>0.9507460716</v>
      </c>
      <c r="J777" s="19">
        <v>4.0</v>
      </c>
      <c r="K777" s="19">
        <v>7.0</v>
      </c>
      <c r="L777" s="19">
        <v>3.0</v>
      </c>
      <c r="M777" s="19">
        <v>48.0</v>
      </c>
      <c r="N777" s="19">
        <v>23.0</v>
      </c>
      <c r="O777" s="19">
        <v>27.0</v>
      </c>
      <c r="P777" s="19">
        <v>64.0</v>
      </c>
      <c r="Q777" s="10">
        <f t="shared" si="3"/>
        <v>0.08333333333</v>
      </c>
      <c r="R777" s="10">
        <f t="shared" si="4"/>
        <v>0.04081632653</v>
      </c>
      <c r="S777" s="7">
        <v>53011.0</v>
      </c>
      <c r="T777" s="14">
        <f t="shared" si="5"/>
        <v>11.04395833</v>
      </c>
      <c r="U777" s="14">
        <v>877.7</v>
      </c>
      <c r="V777" s="14">
        <f t="shared" si="6"/>
        <v>10.97125</v>
      </c>
      <c r="W777" s="14">
        <v>3002.79</v>
      </c>
      <c r="X777" s="14">
        <f t="shared" si="7"/>
        <v>37.534875</v>
      </c>
      <c r="Y777" s="13">
        <f t="shared" si="8"/>
        <v>0.2261827759</v>
      </c>
      <c r="Z777" s="12">
        <f t="shared" si="9"/>
        <v>95.03846154</v>
      </c>
      <c r="AA777" s="19">
        <v>41.0</v>
      </c>
      <c r="AB777" s="19">
        <v>76.0</v>
      </c>
      <c r="AC777" s="19">
        <v>59.0</v>
      </c>
      <c r="AD777" s="19">
        <v>31.0</v>
      </c>
      <c r="AE777" s="19">
        <v>30.0</v>
      </c>
      <c r="AF777" s="10">
        <f t="shared" si="10"/>
        <v>0.1538461538</v>
      </c>
      <c r="AG777" s="10">
        <f t="shared" si="11"/>
        <v>0.3846153846</v>
      </c>
      <c r="AH777" s="10">
        <f t="shared" si="12"/>
        <v>0.5384615385</v>
      </c>
      <c r="AI777" s="19">
        <v>168.0</v>
      </c>
      <c r="AJ777" s="13">
        <f t="shared" si="13"/>
        <v>0.214559387</v>
      </c>
      <c r="AK777" s="19">
        <v>307.0</v>
      </c>
      <c r="AL777" s="13">
        <f t="shared" si="14"/>
        <v>0.3920817369</v>
      </c>
      <c r="AM777" s="19">
        <v>308.0</v>
      </c>
      <c r="AN777" s="13">
        <f t="shared" si="15"/>
        <v>0.3933588761</v>
      </c>
      <c r="AO777" s="13">
        <f t="shared" si="16"/>
        <v>0.3536842105</v>
      </c>
      <c r="AP777" s="8">
        <v>1.0</v>
      </c>
      <c r="AQ777" s="14">
        <v>-16.86</v>
      </c>
      <c r="AR777" s="19">
        <v>17.08</v>
      </c>
      <c r="AS777" s="26">
        <v>9.0</v>
      </c>
      <c r="AT777" s="27">
        <v>0.129</v>
      </c>
      <c r="AU777" s="8">
        <v>7.0</v>
      </c>
      <c r="AV777" s="27">
        <v>0.232</v>
      </c>
      <c r="AW777" s="19">
        <v>50.21</v>
      </c>
      <c r="AX777" s="19">
        <v>17.13</v>
      </c>
      <c r="AY777" s="27">
        <v>-2.114</v>
      </c>
      <c r="AZ777" s="27">
        <v>-5.452</v>
      </c>
      <c r="BA777" s="19">
        <v>46.71</v>
      </c>
      <c r="BB777" s="13">
        <f t="shared" si="17"/>
        <v>0.07365439093</v>
      </c>
      <c r="BC777" s="28">
        <f t="shared" si="18"/>
        <v>0.9212962963</v>
      </c>
      <c r="BD777" s="26">
        <f t="shared" si="19"/>
        <v>994.9506872</v>
      </c>
      <c r="BE777" s="13">
        <f t="shared" si="20"/>
        <v>-0.005049312769</v>
      </c>
      <c r="BF777" s="18">
        <f t="shared" si="21"/>
        <v>1.777372679</v>
      </c>
      <c r="BG777" s="18">
        <f t="shared" si="22"/>
        <v>2.32425658</v>
      </c>
      <c r="BH777" s="14">
        <f t="shared" si="23"/>
        <v>24.13125214</v>
      </c>
      <c r="BI777" s="14">
        <f t="shared" si="24"/>
        <v>29.53173066</v>
      </c>
      <c r="BJ777" s="14">
        <f t="shared" si="25"/>
        <v>47.30545745</v>
      </c>
      <c r="BK777" s="14">
        <f t="shared" si="26"/>
        <v>60.70411302</v>
      </c>
      <c r="BL777" s="14">
        <f t="shared" si="27"/>
        <v>-13.39865558</v>
      </c>
      <c r="BM777" s="19">
        <v>26.0</v>
      </c>
      <c r="BN777" s="19">
        <v>34.0</v>
      </c>
      <c r="BO777" s="26">
        <v>327.0</v>
      </c>
      <c r="BP777" s="26">
        <v>398.0</v>
      </c>
      <c r="BQ777" s="19">
        <v>157.0</v>
      </c>
      <c r="BR777" s="19">
        <v>181.0</v>
      </c>
      <c r="BS777" s="19">
        <v>182.0</v>
      </c>
      <c r="BT777" s="19">
        <v>275.0</v>
      </c>
      <c r="BU777" s="19">
        <v>336.0</v>
      </c>
      <c r="BV777" s="19">
        <v>410.0</v>
      </c>
      <c r="BW777" s="13">
        <f t="shared" si="28"/>
        <v>0.4504021448</v>
      </c>
      <c r="BX777" s="14">
        <v>-5.34</v>
      </c>
      <c r="BY777" s="29">
        <f t="shared" si="29"/>
        <v>-4.29307663</v>
      </c>
      <c r="BZ777" s="18">
        <f t="shared" si="30"/>
        <v>2.315702222</v>
      </c>
      <c r="CA777" s="18">
        <f t="shared" si="31"/>
        <v>2.548826607</v>
      </c>
      <c r="CB777" s="14">
        <f t="shared" si="32"/>
        <v>28.06817593</v>
      </c>
      <c r="CC777" s="14">
        <f t="shared" si="33"/>
        <v>28.5344247</v>
      </c>
      <c r="CD777" s="14">
        <f t="shared" si="34"/>
        <v>53.18344299</v>
      </c>
      <c r="CE777" s="14">
        <f t="shared" si="35"/>
        <v>57.25534891</v>
      </c>
      <c r="CF777" s="14">
        <f t="shared" si="36"/>
        <v>-9.326749656</v>
      </c>
      <c r="CG777" s="7">
        <v>3860.6</v>
      </c>
      <c r="CH777" s="7">
        <v>149.0</v>
      </c>
      <c r="CI777" s="7">
        <v>164.0</v>
      </c>
      <c r="CJ777" s="26">
        <v>1657.0</v>
      </c>
      <c r="CK777" s="7">
        <v>1672.0</v>
      </c>
      <c r="CL777" s="7">
        <v>676.0</v>
      </c>
      <c r="CM777" s="7">
        <v>787.0</v>
      </c>
      <c r="CN777" s="7">
        <v>940.0</v>
      </c>
      <c r="CO777" s="7">
        <v>1061.0</v>
      </c>
      <c r="CP777" s="19">
        <v>12.0</v>
      </c>
      <c r="CQ777" s="19">
        <v>8.0</v>
      </c>
      <c r="CR777" s="26">
        <f t="shared" si="37"/>
        <v>-4</v>
      </c>
      <c r="CS777" s="18">
        <f t="shared" si="38"/>
        <v>0.8149252042</v>
      </c>
      <c r="CT777" s="18">
        <f t="shared" si="39"/>
        <v>0.5432834695</v>
      </c>
      <c r="CU777" s="18">
        <f t="shared" si="40"/>
        <v>-0.2716417347</v>
      </c>
      <c r="CV777" s="30">
        <v>28.25</v>
      </c>
      <c r="CW777" s="30">
        <v>34.63</v>
      </c>
      <c r="CX777" s="30">
        <v>35.36</v>
      </c>
      <c r="CY777" s="30">
        <v>36.48</v>
      </c>
      <c r="CZ777" s="30">
        <v>33.36</v>
      </c>
      <c r="DA777" s="30">
        <v>33.29</v>
      </c>
      <c r="DB777" s="7">
        <v>324.0</v>
      </c>
      <c r="DC777" s="7">
        <v>353.0</v>
      </c>
      <c r="DD777" s="13">
        <f t="shared" si="41"/>
        <v>0.4785819793</v>
      </c>
      <c r="DE777" s="7">
        <v>-0.96</v>
      </c>
      <c r="DF777" s="7">
        <v>-23.78</v>
      </c>
      <c r="DG777" s="7">
        <v>119.0</v>
      </c>
      <c r="DH777" s="7">
        <v>280.0</v>
      </c>
      <c r="DI777" s="7">
        <v>273.0</v>
      </c>
      <c r="DJ777" s="8" t="s">
        <v>5217</v>
      </c>
      <c r="DK777" s="7" t="s">
        <v>5218</v>
      </c>
    </row>
    <row r="778" ht="12.75" customHeight="1">
      <c r="A778" s="7" t="s">
        <v>252</v>
      </c>
      <c r="B778" s="7" t="s">
        <v>3214</v>
      </c>
      <c r="C778" s="8" t="s">
        <v>610</v>
      </c>
      <c r="D778" s="9" t="s">
        <v>255</v>
      </c>
      <c r="E778" s="7">
        <v>75.0</v>
      </c>
      <c r="F778" s="7">
        <v>9.0</v>
      </c>
      <c r="G778" s="7">
        <v>11.0</v>
      </c>
      <c r="H778" s="24">
        <f t="shared" si="1"/>
        <v>20</v>
      </c>
      <c r="I778" s="25">
        <f t="shared" si="2"/>
        <v>1.469147894</v>
      </c>
      <c r="J778" s="19">
        <v>8.0</v>
      </c>
      <c r="K778" s="19">
        <v>5.0</v>
      </c>
      <c r="L778" s="19">
        <v>5.0</v>
      </c>
      <c r="M778" s="19">
        <v>104.0</v>
      </c>
      <c r="N778" s="19">
        <v>47.0</v>
      </c>
      <c r="O778" s="19">
        <v>34.0</v>
      </c>
      <c r="P778" s="19">
        <v>116.0</v>
      </c>
      <c r="Q778" s="10">
        <f t="shared" si="3"/>
        <v>0.08653846154</v>
      </c>
      <c r="R778" s="10">
        <f t="shared" si="4"/>
        <v>0.04864864865</v>
      </c>
      <c r="S778" s="7">
        <v>49008.0</v>
      </c>
      <c r="T778" s="14">
        <f t="shared" si="5"/>
        <v>10.89066667</v>
      </c>
      <c r="U778" s="14">
        <v>817.39</v>
      </c>
      <c r="V778" s="14">
        <f t="shared" si="6"/>
        <v>10.89853333</v>
      </c>
      <c r="W778" s="14">
        <v>2838.12</v>
      </c>
      <c r="X778" s="14">
        <f t="shared" si="7"/>
        <v>37.8416</v>
      </c>
      <c r="Y778" s="13">
        <f t="shared" si="8"/>
        <v>0.2236049142</v>
      </c>
      <c r="Z778" s="12">
        <f t="shared" si="9"/>
        <v>67.5</v>
      </c>
      <c r="AA778" s="19">
        <v>22.0</v>
      </c>
      <c r="AB778" s="19">
        <v>138.0</v>
      </c>
      <c r="AC778" s="19">
        <v>104.0</v>
      </c>
      <c r="AD778" s="19">
        <v>21.0</v>
      </c>
      <c r="AE778" s="19">
        <v>20.0</v>
      </c>
      <c r="AF778" s="10">
        <f t="shared" si="10"/>
        <v>0.2857142857</v>
      </c>
      <c r="AG778" s="10">
        <f t="shared" si="11"/>
        <v>0.3571428571</v>
      </c>
      <c r="AH778" s="10">
        <f t="shared" si="12"/>
        <v>0.6428571429</v>
      </c>
      <c r="AI778" s="19">
        <v>203.0</v>
      </c>
      <c r="AJ778" s="13">
        <f t="shared" si="13"/>
        <v>0.2908309456</v>
      </c>
      <c r="AK778" s="19">
        <v>222.0</v>
      </c>
      <c r="AL778" s="13">
        <f t="shared" si="14"/>
        <v>0.3180515759</v>
      </c>
      <c r="AM778" s="19">
        <v>273.0</v>
      </c>
      <c r="AN778" s="13">
        <f t="shared" si="15"/>
        <v>0.3911174785</v>
      </c>
      <c r="AO778" s="13">
        <f t="shared" si="16"/>
        <v>0.4776470588</v>
      </c>
      <c r="AP778" s="8">
        <v>4.0</v>
      </c>
      <c r="AQ778" s="14">
        <v>-1.73</v>
      </c>
      <c r="AR778" s="19">
        <v>17.04</v>
      </c>
      <c r="AS778" s="26">
        <v>11.0</v>
      </c>
      <c r="AT778" s="27">
        <v>0.125</v>
      </c>
      <c r="AU778" s="8">
        <v>11.0</v>
      </c>
      <c r="AV778" s="27">
        <v>-0.038</v>
      </c>
      <c r="AW778" s="19">
        <v>50.06</v>
      </c>
      <c r="AX778" s="19">
        <v>17.04</v>
      </c>
      <c r="AY778" s="27">
        <v>-2.032</v>
      </c>
      <c r="AZ778" s="27">
        <v>-6.798</v>
      </c>
      <c r="BA778" s="19">
        <v>47.8</v>
      </c>
      <c r="BB778" s="13">
        <f t="shared" si="17"/>
        <v>0.07407407407</v>
      </c>
      <c r="BC778" s="28">
        <f t="shared" si="18"/>
        <v>0.9502487562</v>
      </c>
      <c r="BD778" s="26">
        <f t="shared" si="19"/>
        <v>1024.32283</v>
      </c>
      <c r="BE778" s="13">
        <f t="shared" si="20"/>
        <v>0.02432283029</v>
      </c>
      <c r="BF778" s="18">
        <f t="shared" si="21"/>
        <v>2.055322429</v>
      </c>
      <c r="BG778" s="18">
        <f t="shared" si="22"/>
        <v>1.468087449</v>
      </c>
      <c r="BH778" s="14">
        <f t="shared" si="23"/>
        <v>27.74685279</v>
      </c>
      <c r="BI778" s="14">
        <f t="shared" si="24"/>
        <v>29.50855773</v>
      </c>
      <c r="BJ778" s="14">
        <f t="shared" si="25"/>
        <v>50.20859076</v>
      </c>
      <c r="BK778" s="14">
        <f t="shared" si="26"/>
        <v>55.4203012</v>
      </c>
      <c r="BL778" s="14">
        <f t="shared" si="27"/>
        <v>-5.211710444</v>
      </c>
      <c r="BM778" s="19">
        <v>28.0</v>
      </c>
      <c r="BN778" s="19">
        <v>20.0</v>
      </c>
      <c r="BO778" s="26">
        <v>350.0</v>
      </c>
      <c r="BP778" s="26">
        <v>382.0</v>
      </c>
      <c r="BQ778" s="19">
        <v>145.0</v>
      </c>
      <c r="BR778" s="19">
        <v>149.0</v>
      </c>
      <c r="BS778" s="19">
        <v>161.0</v>
      </c>
      <c r="BT778" s="19">
        <v>204.0</v>
      </c>
      <c r="BU778" s="19">
        <v>338.0</v>
      </c>
      <c r="BV778" s="19">
        <v>360.0</v>
      </c>
      <c r="BW778" s="13">
        <f t="shared" si="28"/>
        <v>0.4842406877</v>
      </c>
      <c r="BX778" s="14">
        <v>2.12</v>
      </c>
      <c r="BY778" s="29">
        <f t="shared" si="29"/>
        <v>1.994760144</v>
      </c>
      <c r="BZ778" s="18">
        <f t="shared" si="30"/>
        <v>2.380018785</v>
      </c>
      <c r="CA778" s="18">
        <f t="shared" si="31"/>
        <v>1.887601105</v>
      </c>
      <c r="CB778" s="14">
        <f t="shared" si="32"/>
        <v>27.24711161</v>
      </c>
      <c r="CC778" s="14">
        <f t="shared" si="33"/>
        <v>29.65995824</v>
      </c>
      <c r="CD778" s="14">
        <f t="shared" si="34"/>
        <v>51.57254498</v>
      </c>
      <c r="CE778" s="14">
        <f t="shared" si="35"/>
        <v>57.54721283</v>
      </c>
      <c r="CF778" s="14">
        <f t="shared" si="36"/>
        <v>0.7629574024</v>
      </c>
      <c r="CG778" s="7">
        <v>3655.433333</v>
      </c>
      <c r="CH778" s="7">
        <v>145.0</v>
      </c>
      <c r="CI778" s="7">
        <v>115.0</v>
      </c>
      <c r="CJ778" s="26">
        <v>1515.0</v>
      </c>
      <c r="CK778" s="7">
        <v>1692.0</v>
      </c>
      <c r="CL778" s="7">
        <v>666.0</v>
      </c>
      <c r="CM778" s="7">
        <v>742.0</v>
      </c>
      <c r="CN778" s="7">
        <v>816.0</v>
      </c>
      <c r="CO778" s="7">
        <v>957.0</v>
      </c>
      <c r="CP778" s="19">
        <v>9.0</v>
      </c>
      <c r="CQ778" s="19">
        <v>12.0</v>
      </c>
      <c r="CR778" s="26">
        <f t="shared" si="37"/>
        <v>3</v>
      </c>
      <c r="CS778" s="18">
        <f t="shared" si="38"/>
        <v>0.6611165524</v>
      </c>
      <c r="CT778" s="18">
        <f t="shared" si="39"/>
        <v>0.8814887365</v>
      </c>
      <c r="CU778" s="18">
        <f t="shared" si="40"/>
        <v>0.2203721841</v>
      </c>
      <c r="CV778" s="30">
        <v>33.1</v>
      </c>
      <c r="CW778" s="30">
        <v>33.33</v>
      </c>
      <c r="CX778" s="30">
        <v>28.0</v>
      </c>
      <c r="CY778" s="30">
        <v>22.19</v>
      </c>
      <c r="CZ778" s="30">
        <v>26.69</v>
      </c>
      <c r="DA778" s="30">
        <v>29.74</v>
      </c>
      <c r="DB778" s="7">
        <v>0.0</v>
      </c>
      <c r="DC778" s="7">
        <v>3.0</v>
      </c>
      <c r="DD778" s="13">
        <f t="shared" si="41"/>
        <v>0</v>
      </c>
      <c r="DE778" s="7">
        <v>-0.02</v>
      </c>
      <c r="DF778" s="7">
        <v>-0.73</v>
      </c>
      <c r="DG778" s="7">
        <v>3.0</v>
      </c>
      <c r="DH778" s="7">
        <v>0.0</v>
      </c>
      <c r="DI778" s="7">
        <v>0.0</v>
      </c>
      <c r="DJ778" s="8" t="s">
        <v>5219</v>
      </c>
      <c r="DK778" s="7" t="s">
        <v>5220</v>
      </c>
    </row>
    <row r="779" ht="12.75" customHeight="1">
      <c r="A779" s="7" t="s">
        <v>1979</v>
      </c>
      <c r="B779" s="7" t="s">
        <v>3216</v>
      </c>
      <c r="C779" s="8" t="s">
        <v>215</v>
      </c>
      <c r="D779" s="9" t="s">
        <v>275</v>
      </c>
      <c r="E779" s="7">
        <v>77.0</v>
      </c>
      <c r="F779" s="7">
        <v>21.0</v>
      </c>
      <c r="G779" s="7">
        <v>17.0</v>
      </c>
      <c r="H779" s="24">
        <f t="shared" si="1"/>
        <v>38</v>
      </c>
      <c r="I779" s="25">
        <f t="shared" si="2"/>
        <v>1.910721269</v>
      </c>
      <c r="J779" s="19">
        <v>17.0</v>
      </c>
      <c r="K779" s="19">
        <v>10.0</v>
      </c>
      <c r="L779" s="19">
        <v>4.0</v>
      </c>
      <c r="M779" s="19">
        <v>103.0</v>
      </c>
      <c r="N779" s="19">
        <v>55.0</v>
      </c>
      <c r="O779" s="19">
        <v>55.0</v>
      </c>
      <c r="P779" s="19">
        <v>134.0</v>
      </c>
      <c r="Q779" s="10">
        <f t="shared" si="3"/>
        <v>0.2038834951</v>
      </c>
      <c r="R779" s="10">
        <f t="shared" si="4"/>
        <v>0.0985915493</v>
      </c>
      <c r="S779" s="7">
        <v>71596.0</v>
      </c>
      <c r="T779" s="14">
        <f t="shared" si="5"/>
        <v>15.4969697</v>
      </c>
      <c r="U779" s="14">
        <v>1100.21</v>
      </c>
      <c r="V779" s="14">
        <f t="shared" si="6"/>
        <v>14.28844156</v>
      </c>
      <c r="W779" s="14">
        <v>2512.14</v>
      </c>
      <c r="X779" s="14">
        <f t="shared" si="7"/>
        <v>32.62519481</v>
      </c>
      <c r="Y779" s="13">
        <f t="shared" si="8"/>
        <v>0.3045690478</v>
      </c>
      <c r="Z779" s="12">
        <f t="shared" si="9"/>
        <v>109.787234</v>
      </c>
      <c r="AA779" s="19">
        <v>21.0</v>
      </c>
      <c r="AB779" s="19">
        <v>95.0</v>
      </c>
      <c r="AC779" s="19">
        <v>61.0</v>
      </c>
      <c r="AD779" s="19">
        <v>31.0</v>
      </c>
      <c r="AE779" s="19">
        <v>32.0</v>
      </c>
      <c r="AF779" s="10">
        <f t="shared" si="10"/>
        <v>0.3617021277</v>
      </c>
      <c r="AG779" s="10">
        <f t="shared" si="11"/>
        <v>0.2978723404</v>
      </c>
      <c r="AH779" s="10">
        <f t="shared" si="12"/>
        <v>0.6595744681</v>
      </c>
      <c r="AI779" s="19">
        <v>414.0</v>
      </c>
      <c r="AJ779" s="13">
        <f t="shared" si="13"/>
        <v>0.3829787234</v>
      </c>
      <c r="AK779" s="19">
        <v>344.0</v>
      </c>
      <c r="AL779" s="13">
        <f t="shared" si="14"/>
        <v>0.3182238668</v>
      </c>
      <c r="AM779" s="19">
        <v>323.0</v>
      </c>
      <c r="AN779" s="13">
        <f t="shared" si="15"/>
        <v>0.2987974098</v>
      </c>
      <c r="AO779" s="13">
        <f t="shared" si="16"/>
        <v>0.5461741425</v>
      </c>
      <c r="AP779" s="8">
        <v>12.0</v>
      </c>
      <c r="AQ779" s="14">
        <v>4.02</v>
      </c>
      <c r="AR779" s="19">
        <v>17.76</v>
      </c>
      <c r="AS779" s="26">
        <v>1.0</v>
      </c>
      <c r="AT779" s="27">
        <v>0.342</v>
      </c>
      <c r="AU779" s="8">
        <v>7.0</v>
      </c>
      <c r="AV779" s="27">
        <v>0.268</v>
      </c>
      <c r="AW779" s="19">
        <v>50.0</v>
      </c>
      <c r="AX779" s="19">
        <v>17.84</v>
      </c>
      <c r="AY779" s="27">
        <v>1.36</v>
      </c>
      <c r="AZ779" s="27">
        <v>4.73</v>
      </c>
      <c r="BA779" s="19">
        <v>51.78</v>
      </c>
      <c r="BB779" s="13">
        <f t="shared" si="17"/>
        <v>0.09108527132</v>
      </c>
      <c r="BC779" s="28">
        <f t="shared" si="18"/>
        <v>0.9309701493</v>
      </c>
      <c r="BD779" s="26">
        <f t="shared" si="19"/>
        <v>1022.055421</v>
      </c>
      <c r="BE779" s="13">
        <f t="shared" si="20"/>
        <v>0.02205542057</v>
      </c>
      <c r="BF779" s="18">
        <f t="shared" si="21"/>
        <v>2.563147036</v>
      </c>
      <c r="BG779" s="18">
        <f t="shared" si="22"/>
        <v>2.017796602</v>
      </c>
      <c r="BH779" s="14">
        <f t="shared" si="23"/>
        <v>28.14008235</v>
      </c>
      <c r="BI779" s="14">
        <f t="shared" si="24"/>
        <v>29.23078321</v>
      </c>
      <c r="BJ779" s="14">
        <f t="shared" si="25"/>
        <v>57.37086556</v>
      </c>
      <c r="BK779" s="14">
        <f t="shared" si="26"/>
        <v>54.04422792</v>
      </c>
      <c r="BL779" s="14">
        <f t="shared" si="27"/>
        <v>3.326637642</v>
      </c>
      <c r="BM779" s="19">
        <v>47.0</v>
      </c>
      <c r="BN779" s="19">
        <v>37.0</v>
      </c>
      <c r="BO779" s="26">
        <v>469.0</v>
      </c>
      <c r="BP779" s="26">
        <v>499.0</v>
      </c>
      <c r="BQ779" s="19">
        <v>236.0</v>
      </c>
      <c r="BR779" s="19">
        <v>213.0</v>
      </c>
      <c r="BS779" s="19">
        <v>300.0</v>
      </c>
      <c r="BT779" s="19">
        <v>242.0</v>
      </c>
      <c r="BU779" s="19">
        <v>517.0</v>
      </c>
      <c r="BV779" s="19">
        <v>514.0</v>
      </c>
      <c r="BW779" s="13">
        <f t="shared" si="28"/>
        <v>0.5014548982</v>
      </c>
      <c r="BX779" s="14">
        <v>-3.85</v>
      </c>
      <c r="BY779" s="29">
        <f t="shared" si="29"/>
        <v>-2.333541778</v>
      </c>
      <c r="BZ779" s="18">
        <f t="shared" si="30"/>
        <v>2.294105424</v>
      </c>
      <c r="CA779" s="18">
        <f t="shared" si="31"/>
        <v>1.928378472</v>
      </c>
      <c r="CB779" s="14">
        <f t="shared" si="32"/>
        <v>29.27478008</v>
      </c>
      <c r="CC779" s="14">
        <f t="shared" si="33"/>
        <v>27.87836808</v>
      </c>
      <c r="CD779" s="14">
        <f t="shared" si="34"/>
        <v>55.82323197</v>
      </c>
      <c r="CE779" s="14">
        <f t="shared" si="35"/>
        <v>51.28489298</v>
      </c>
      <c r="CF779" s="14">
        <f t="shared" si="36"/>
        <v>-1.211701348</v>
      </c>
      <c r="CG779" s="7">
        <v>3609.25</v>
      </c>
      <c r="CH779" s="7">
        <v>138.0</v>
      </c>
      <c r="CI779" s="7">
        <v>116.0</v>
      </c>
      <c r="CJ779" s="26">
        <v>1623.0</v>
      </c>
      <c r="CK779" s="7">
        <v>1561.0</v>
      </c>
      <c r="CL779" s="7">
        <v>733.0</v>
      </c>
      <c r="CM779" s="7">
        <v>666.0</v>
      </c>
      <c r="CN779" s="7">
        <v>864.0</v>
      </c>
      <c r="CO779" s="7">
        <v>742.0</v>
      </c>
      <c r="CP779" s="19">
        <v>12.0</v>
      </c>
      <c r="CQ779" s="19">
        <v>11.0</v>
      </c>
      <c r="CR779" s="26">
        <f t="shared" si="37"/>
        <v>-1</v>
      </c>
      <c r="CS779" s="18">
        <f t="shared" si="38"/>
        <v>0.603385664</v>
      </c>
      <c r="CT779" s="18">
        <f t="shared" si="39"/>
        <v>0.5531035253</v>
      </c>
      <c r="CU779" s="18">
        <f t="shared" si="40"/>
        <v>-0.05028213867</v>
      </c>
      <c r="CV779" s="30">
        <v>41.45</v>
      </c>
      <c r="CW779" s="30">
        <v>41.44</v>
      </c>
      <c r="CX779" s="30">
        <v>41.7</v>
      </c>
      <c r="CY779" s="30">
        <v>40.01</v>
      </c>
      <c r="CZ779" s="30">
        <v>39.42</v>
      </c>
      <c r="DA779" s="30">
        <v>43.16</v>
      </c>
      <c r="DB779" s="7">
        <v>394.0</v>
      </c>
      <c r="DC779" s="7">
        <v>393.0</v>
      </c>
      <c r="DD779" s="13">
        <f t="shared" si="41"/>
        <v>0.500635324</v>
      </c>
      <c r="DE779" s="7">
        <v>-1.19</v>
      </c>
      <c r="DF779" s="7">
        <v>-0.01</v>
      </c>
      <c r="DG779" s="7">
        <v>268.0</v>
      </c>
      <c r="DH779" s="7">
        <v>229.0</v>
      </c>
      <c r="DI779" s="7">
        <v>239.0</v>
      </c>
      <c r="DJ779" s="8" t="s">
        <v>5221</v>
      </c>
      <c r="DK779" s="7" t="s">
        <v>5222</v>
      </c>
    </row>
    <row r="780" ht="12.75" customHeight="1">
      <c r="A780" s="7" t="s">
        <v>732</v>
      </c>
      <c r="B780" s="7" t="s">
        <v>3220</v>
      </c>
      <c r="C780" s="8" t="s">
        <v>173</v>
      </c>
      <c r="D780" s="9" t="s">
        <v>174</v>
      </c>
      <c r="E780" s="7">
        <v>1.0</v>
      </c>
      <c r="F780" s="7">
        <v>0.0</v>
      </c>
      <c r="G780" s="7">
        <v>0.0</v>
      </c>
      <c r="H780" s="24">
        <f t="shared" si="1"/>
        <v>0</v>
      </c>
      <c r="I780" s="25">
        <f t="shared" si="2"/>
        <v>0</v>
      </c>
      <c r="J780" s="19">
        <v>0.0</v>
      </c>
      <c r="K780" s="19">
        <v>0.0</v>
      </c>
      <c r="L780" s="19">
        <v>0.0</v>
      </c>
      <c r="M780" s="19">
        <v>0.0</v>
      </c>
      <c r="N780" s="19">
        <v>0.0</v>
      </c>
      <c r="O780" s="19">
        <v>0.0</v>
      </c>
      <c r="P780" s="19">
        <v>0.0</v>
      </c>
      <c r="Q780" s="10">
        <f t="shared" si="3"/>
        <v>0</v>
      </c>
      <c r="R780" s="10">
        <f t="shared" si="4"/>
        <v>0</v>
      </c>
      <c r="S780" s="7">
        <v>521.0</v>
      </c>
      <c r="T780" s="14">
        <f t="shared" si="5"/>
        <v>8.683333333</v>
      </c>
      <c r="U780" s="14">
        <v>8.96</v>
      </c>
      <c r="V780" s="14">
        <f t="shared" si="6"/>
        <v>8.96</v>
      </c>
      <c r="W780" s="14">
        <v>42.6</v>
      </c>
      <c r="X780" s="14">
        <f t="shared" si="7"/>
        <v>42.6</v>
      </c>
      <c r="Y780" s="13">
        <f t="shared" si="8"/>
        <v>0.1737781226</v>
      </c>
      <c r="Z780" s="12">
        <f t="shared" si="9"/>
        <v>0</v>
      </c>
      <c r="AA780" s="19">
        <v>0.0</v>
      </c>
      <c r="AB780" s="19">
        <v>0.0</v>
      </c>
      <c r="AC780" s="19">
        <v>1.0</v>
      </c>
      <c r="AD780" s="19">
        <v>0.0</v>
      </c>
      <c r="AE780" s="19">
        <v>0.0</v>
      </c>
      <c r="AF780" s="10">
        <f t="shared" si="10"/>
        <v>0</v>
      </c>
      <c r="AG780" s="10">
        <f t="shared" si="11"/>
        <v>0</v>
      </c>
      <c r="AH780" s="10">
        <f t="shared" si="12"/>
        <v>0</v>
      </c>
      <c r="AI780" s="19">
        <v>2.0</v>
      </c>
      <c r="AJ780" s="13">
        <f t="shared" si="13"/>
        <v>0.2</v>
      </c>
      <c r="AK780" s="19">
        <v>1.0</v>
      </c>
      <c r="AL780" s="13">
        <f t="shared" si="14"/>
        <v>0.1</v>
      </c>
      <c r="AM780" s="19">
        <v>7.0</v>
      </c>
      <c r="AN780" s="13">
        <f t="shared" si="15"/>
        <v>0.7</v>
      </c>
      <c r="AO780" s="13">
        <f t="shared" si="16"/>
        <v>0.6666666667</v>
      </c>
      <c r="AP780" s="8">
        <v>9.0</v>
      </c>
      <c r="AQ780" s="14">
        <v>7.29</v>
      </c>
      <c r="AR780" s="19">
        <v>15.68</v>
      </c>
      <c r="AS780" s="26">
        <v>9.0</v>
      </c>
      <c r="AT780" s="27">
        <v>-5.327</v>
      </c>
      <c r="AU780" s="8">
        <v>9.0</v>
      </c>
      <c r="AV780" s="27">
        <v>-9.623</v>
      </c>
      <c r="AW780" s="19">
        <v>45.95</v>
      </c>
      <c r="AX780" s="19">
        <v>14.84</v>
      </c>
      <c r="AY780" s="27">
        <v>-1.016</v>
      </c>
      <c r="AZ780" s="27">
        <v>-0.20600000000000002</v>
      </c>
      <c r="BA780" s="19">
        <v>49.93</v>
      </c>
      <c r="BB780" s="13">
        <f t="shared" si="17"/>
        <v>0.2</v>
      </c>
      <c r="BC780" s="28">
        <f t="shared" si="18"/>
        <v>0.75</v>
      </c>
      <c r="BD780" s="26">
        <f t="shared" si="19"/>
        <v>950</v>
      </c>
      <c r="BE780" s="13">
        <f t="shared" si="20"/>
        <v>-0.05</v>
      </c>
      <c r="BF780" s="18">
        <f t="shared" si="21"/>
        <v>6.696428571</v>
      </c>
      <c r="BG780" s="18">
        <f t="shared" si="22"/>
        <v>13.39285714</v>
      </c>
      <c r="BH780" s="14">
        <f t="shared" si="23"/>
        <v>33.48214286</v>
      </c>
      <c r="BI780" s="14">
        <f t="shared" si="24"/>
        <v>53.57142857</v>
      </c>
      <c r="BJ780" s="14">
        <f t="shared" si="25"/>
        <v>53.57142857</v>
      </c>
      <c r="BK780" s="14">
        <f t="shared" si="26"/>
        <v>73.66071429</v>
      </c>
      <c r="BL780" s="14">
        <f t="shared" si="27"/>
        <v>-20.08928571</v>
      </c>
      <c r="BM780" s="19">
        <v>1.0</v>
      </c>
      <c r="BN780" s="19">
        <v>2.0</v>
      </c>
      <c r="BO780" s="26">
        <v>4.0</v>
      </c>
      <c r="BP780" s="26">
        <v>6.0</v>
      </c>
      <c r="BQ780" s="19">
        <v>0.0</v>
      </c>
      <c r="BR780" s="19">
        <v>1.0</v>
      </c>
      <c r="BS780" s="19">
        <v>3.0</v>
      </c>
      <c r="BT780" s="19">
        <v>2.0</v>
      </c>
      <c r="BU780" s="19">
        <v>4.0</v>
      </c>
      <c r="BV780" s="19">
        <v>7.0</v>
      </c>
      <c r="BW780" s="13">
        <f t="shared" si="28"/>
        <v>0.3636363636</v>
      </c>
      <c r="BX780" s="14">
        <v>8.36</v>
      </c>
      <c r="BY780" s="29">
        <f t="shared" si="29"/>
        <v>-33.59628571</v>
      </c>
      <c r="BZ780" s="18">
        <f t="shared" si="30"/>
        <v>3.488372093</v>
      </c>
      <c r="CA780" s="18">
        <f t="shared" si="31"/>
        <v>2.325581395</v>
      </c>
      <c r="CB780" s="14">
        <f t="shared" si="32"/>
        <v>25.58139535</v>
      </c>
      <c r="CC780" s="14">
        <f t="shared" si="33"/>
        <v>31.39534884</v>
      </c>
      <c r="CD780" s="14">
        <f t="shared" si="34"/>
        <v>48.8372093</v>
      </c>
      <c r="CE780" s="14">
        <f t="shared" si="35"/>
        <v>59.30232558</v>
      </c>
      <c r="CF780" s="14">
        <f t="shared" si="36"/>
        <v>-9.624169435</v>
      </c>
      <c r="CG780" s="7">
        <v>51.6</v>
      </c>
      <c r="CH780" s="7">
        <v>3.0</v>
      </c>
      <c r="CI780" s="7">
        <v>2.0</v>
      </c>
      <c r="CJ780" s="26">
        <v>19.0</v>
      </c>
      <c r="CK780" s="7">
        <v>25.0</v>
      </c>
      <c r="CL780" s="7">
        <v>5.0</v>
      </c>
      <c r="CM780" s="7">
        <v>8.0</v>
      </c>
      <c r="CN780" s="7">
        <v>15.0</v>
      </c>
      <c r="CO780" s="7">
        <v>16.0</v>
      </c>
      <c r="CP780" s="19">
        <v>1.0</v>
      </c>
      <c r="CQ780" s="19">
        <v>0.0</v>
      </c>
      <c r="CR780" s="26">
        <f t="shared" si="37"/>
        <v>-1</v>
      </c>
      <c r="CS780" s="18">
        <f t="shared" si="38"/>
        <v>6.909788868</v>
      </c>
      <c r="CT780" s="18">
        <f t="shared" si="39"/>
        <v>0</v>
      </c>
      <c r="CU780" s="18">
        <f t="shared" si="40"/>
        <v>-6.909788868</v>
      </c>
      <c r="CV780" s="30">
        <v>0.62</v>
      </c>
      <c r="CW780" s="30">
        <v>0.73</v>
      </c>
      <c r="CX780" s="30">
        <v>0.23</v>
      </c>
      <c r="CY780" s="30">
        <v>0.0</v>
      </c>
      <c r="CZ780" s="30">
        <v>0.22</v>
      </c>
      <c r="DA780" s="30">
        <v>0.51</v>
      </c>
      <c r="DB780" s="7">
        <v>0.0</v>
      </c>
      <c r="DC780" s="7">
        <v>0.0</v>
      </c>
      <c r="DD780" s="13" t="str">
        <f t="shared" si="41"/>
        <v> </v>
      </c>
      <c r="DE780" s="7">
        <v>0.0</v>
      </c>
      <c r="DF780" s="7">
        <v>0.0</v>
      </c>
      <c r="DG780" s="7">
        <v>0.0</v>
      </c>
      <c r="DH780" s="7">
        <v>0.0</v>
      </c>
      <c r="DI780" s="7">
        <v>0.0</v>
      </c>
      <c r="DJ780" s="8" t="s">
        <v>5223</v>
      </c>
      <c r="DK780" s="7" t="s">
        <v>5224</v>
      </c>
    </row>
    <row r="781" ht="12.75" customHeight="1">
      <c r="A781" s="7" t="s">
        <v>726</v>
      </c>
      <c r="B781" s="7" t="s">
        <v>3222</v>
      </c>
      <c r="C781" s="8" t="s">
        <v>274</v>
      </c>
      <c r="D781" s="9" t="s">
        <v>150</v>
      </c>
      <c r="E781" s="7">
        <v>64.0</v>
      </c>
      <c r="F781" s="7">
        <v>8.0</v>
      </c>
      <c r="G781" s="7">
        <v>27.0</v>
      </c>
      <c r="H781" s="24">
        <f t="shared" si="1"/>
        <v>35</v>
      </c>
      <c r="I781" s="25">
        <f t="shared" si="2"/>
        <v>2.12960146</v>
      </c>
      <c r="J781" s="19">
        <v>8.0</v>
      </c>
      <c r="K781" s="19">
        <v>10.0</v>
      </c>
      <c r="L781" s="19">
        <v>11.0</v>
      </c>
      <c r="M781" s="19">
        <v>73.0</v>
      </c>
      <c r="N781" s="19">
        <v>38.0</v>
      </c>
      <c r="O781" s="19">
        <v>20.0</v>
      </c>
      <c r="P781" s="19">
        <v>110.0</v>
      </c>
      <c r="Q781" s="10">
        <f t="shared" si="3"/>
        <v>0.1095890411</v>
      </c>
      <c r="R781" s="10">
        <f t="shared" si="4"/>
        <v>0.06106870229</v>
      </c>
      <c r="S781" s="7">
        <v>59166.0</v>
      </c>
      <c r="T781" s="14">
        <f t="shared" si="5"/>
        <v>15.4078125</v>
      </c>
      <c r="U781" s="14">
        <v>920.69</v>
      </c>
      <c r="V781" s="14">
        <f t="shared" si="6"/>
        <v>14.38578125</v>
      </c>
      <c r="W781" s="14">
        <v>2154.63</v>
      </c>
      <c r="X781" s="14">
        <f t="shared" si="7"/>
        <v>33.66609375</v>
      </c>
      <c r="Y781" s="13">
        <f t="shared" si="8"/>
        <v>0.2993802271</v>
      </c>
      <c r="Z781" s="12">
        <f t="shared" si="9"/>
        <v>130.25</v>
      </c>
      <c r="AA781" s="19">
        <v>31.0</v>
      </c>
      <c r="AB781" s="19">
        <v>26.0</v>
      </c>
      <c r="AC781" s="19">
        <v>42.0</v>
      </c>
      <c r="AD781" s="19">
        <v>3.0</v>
      </c>
      <c r="AE781" s="19">
        <v>18.0</v>
      </c>
      <c r="AF781" s="10">
        <f t="shared" si="10"/>
        <v>0.2</v>
      </c>
      <c r="AG781" s="10">
        <f t="shared" si="11"/>
        <v>0.525</v>
      </c>
      <c r="AH781" s="10">
        <f t="shared" si="12"/>
        <v>0.725</v>
      </c>
      <c r="AI781" s="19">
        <v>344.0</v>
      </c>
      <c r="AJ781" s="13">
        <f t="shared" si="13"/>
        <v>0.3583333333</v>
      </c>
      <c r="AK781" s="19">
        <v>321.0</v>
      </c>
      <c r="AL781" s="13">
        <f t="shared" si="14"/>
        <v>0.334375</v>
      </c>
      <c r="AM781" s="19">
        <v>295.0</v>
      </c>
      <c r="AN781" s="13">
        <f t="shared" si="15"/>
        <v>0.3072916667</v>
      </c>
      <c r="AO781" s="13">
        <f t="shared" si="16"/>
        <v>0.5172932331</v>
      </c>
      <c r="AP781" s="8">
        <v>11.0</v>
      </c>
      <c r="AQ781" s="14">
        <v>4.85</v>
      </c>
      <c r="AR781" s="19">
        <v>17.71</v>
      </c>
      <c r="AS781" s="26">
        <v>3.0</v>
      </c>
      <c r="AT781" s="27">
        <v>0.937</v>
      </c>
      <c r="AU781" s="8">
        <v>3.0</v>
      </c>
      <c r="AV781" s="27">
        <v>-0.171</v>
      </c>
      <c r="AW781" s="19">
        <v>49.77</v>
      </c>
      <c r="AX781" s="19">
        <v>18.47</v>
      </c>
      <c r="AY781" s="27">
        <v>0.068</v>
      </c>
      <c r="AZ781" s="27">
        <v>3.423</v>
      </c>
      <c r="BA781" s="19">
        <v>51.8</v>
      </c>
      <c r="BB781" s="13">
        <f t="shared" si="17"/>
        <v>0.07677543186</v>
      </c>
      <c r="BC781" s="28">
        <f t="shared" si="18"/>
        <v>0.9279661017</v>
      </c>
      <c r="BD781" s="26">
        <f t="shared" si="19"/>
        <v>1004.741534</v>
      </c>
      <c r="BE781" s="13">
        <f t="shared" si="20"/>
        <v>0.004741533557</v>
      </c>
      <c r="BF781" s="18">
        <f t="shared" si="21"/>
        <v>2.606740597</v>
      </c>
      <c r="BG781" s="18">
        <f t="shared" si="22"/>
        <v>2.215729507</v>
      </c>
      <c r="BH781" s="14">
        <f t="shared" si="23"/>
        <v>33.95279627</v>
      </c>
      <c r="BI781" s="14">
        <f t="shared" si="24"/>
        <v>30.75953904</v>
      </c>
      <c r="BJ781" s="14">
        <f t="shared" si="25"/>
        <v>62.10559472</v>
      </c>
      <c r="BK781" s="14">
        <f t="shared" si="26"/>
        <v>54.41570996</v>
      </c>
      <c r="BL781" s="14">
        <f t="shared" si="27"/>
        <v>7.68988476</v>
      </c>
      <c r="BM781" s="19">
        <v>40.0</v>
      </c>
      <c r="BN781" s="19">
        <v>34.0</v>
      </c>
      <c r="BO781" s="26">
        <v>481.0</v>
      </c>
      <c r="BP781" s="26">
        <v>438.0</v>
      </c>
      <c r="BQ781" s="19">
        <v>196.0</v>
      </c>
      <c r="BR781" s="19">
        <v>151.0</v>
      </c>
      <c r="BS781" s="19">
        <v>236.0</v>
      </c>
      <c r="BT781" s="19">
        <v>212.0</v>
      </c>
      <c r="BU781" s="19">
        <v>489.0</v>
      </c>
      <c r="BV781" s="19">
        <v>434.0</v>
      </c>
      <c r="BW781" s="13">
        <f t="shared" si="28"/>
        <v>0.5297941495</v>
      </c>
      <c r="BX781" s="14">
        <v>1.61</v>
      </c>
      <c r="BY781" s="29">
        <f t="shared" si="29"/>
        <v>3.590847166</v>
      </c>
      <c r="BZ781" s="18">
        <f t="shared" si="30"/>
        <v>2.146783619</v>
      </c>
      <c r="CA781" s="18">
        <f t="shared" si="31"/>
        <v>1.854040398</v>
      </c>
      <c r="CB781" s="14">
        <f t="shared" si="32"/>
        <v>30.25013282</v>
      </c>
      <c r="CC781" s="14">
        <f t="shared" si="33"/>
        <v>27.94721948</v>
      </c>
      <c r="CD781" s="14">
        <f t="shared" si="34"/>
        <v>55.93347139</v>
      </c>
      <c r="CE781" s="14">
        <f t="shared" si="35"/>
        <v>51.48377443</v>
      </c>
      <c r="CF781" s="14">
        <f t="shared" si="36"/>
        <v>3.240187804</v>
      </c>
      <c r="CG781" s="7">
        <v>3074.366667</v>
      </c>
      <c r="CH781" s="7">
        <v>110.0</v>
      </c>
      <c r="CI781" s="7">
        <v>95.0</v>
      </c>
      <c r="CJ781" s="26">
        <v>1440.0</v>
      </c>
      <c r="CK781" s="7">
        <v>1337.0</v>
      </c>
      <c r="CL781" s="7">
        <v>581.0</v>
      </c>
      <c r="CM781" s="7">
        <v>526.0</v>
      </c>
      <c r="CN781" s="7">
        <v>735.0</v>
      </c>
      <c r="CO781" s="7">
        <v>680.0</v>
      </c>
      <c r="CP781" s="19">
        <v>9.0</v>
      </c>
      <c r="CQ781" s="19">
        <v>8.0</v>
      </c>
      <c r="CR781" s="26">
        <f t="shared" si="37"/>
        <v>-1</v>
      </c>
      <c r="CS781" s="18">
        <f t="shared" si="38"/>
        <v>0.5476118041</v>
      </c>
      <c r="CT781" s="18">
        <f t="shared" si="39"/>
        <v>0.4867660481</v>
      </c>
      <c r="CU781" s="18">
        <f t="shared" si="40"/>
        <v>-0.06084575601</v>
      </c>
      <c r="CV781" s="30">
        <v>43.13</v>
      </c>
      <c r="CW781" s="30">
        <v>38.29</v>
      </c>
      <c r="CX781" s="30">
        <v>37.84</v>
      </c>
      <c r="CY781" s="30">
        <v>24.59</v>
      </c>
      <c r="CZ781" s="30">
        <v>35.16</v>
      </c>
      <c r="DA781" s="30">
        <v>34.72</v>
      </c>
      <c r="DB781" s="7">
        <v>565.0</v>
      </c>
      <c r="DC781" s="7">
        <v>436.0</v>
      </c>
      <c r="DD781" s="13">
        <f t="shared" si="41"/>
        <v>0.5644355644</v>
      </c>
      <c r="DE781" s="7">
        <v>-2.18</v>
      </c>
      <c r="DF781" s="7">
        <v>31.48</v>
      </c>
      <c r="DG781" s="7">
        <v>332.0</v>
      </c>
      <c r="DH781" s="7">
        <v>287.0</v>
      </c>
      <c r="DI781" s="7">
        <v>305.0</v>
      </c>
      <c r="DJ781" s="8" t="s">
        <v>5225</v>
      </c>
      <c r="DK781" s="7" t="s">
        <v>5226</v>
      </c>
    </row>
    <row r="782" ht="12.75" customHeight="1">
      <c r="A782" s="7" t="s">
        <v>700</v>
      </c>
      <c r="B782" s="7" t="s">
        <v>3225</v>
      </c>
      <c r="C782" s="8" t="s">
        <v>274</v>
      </c>
      <c r="D782" s="9" t="s">
        <v>167</v>
      </c>
      <c r="E782" s="7">
        <v>67.0</v>
      </c>
      <c r="F782" s="7">
        <v>14.0</v>
      </c>
      <c r="G782" s="7">
        <v>16.0</v>
      </c>
      <c r="H782" s="24">
        <f t="shared" si="1"/>
        <v>30</v>
      </c>
      <c r="I782" s="25">
        <f t="shared" si="2"/>
        <v>1.719361926</v>
      </c>
      <c r="J782" s="19">
        <v>12.0</v>
      </c>
      <c r="K782" s="19">
        <v>7.0</v>
      </c>
      <c r="L782" s="19">
        <v>6.0</v>
      </c>
      <c r="M782" s="19">
        <v>98.0</v>
      </c>
      <c r="N782" s="19">
        <v>31.0</v>
      </c>
      <c r="O782" s="19">
        <v>37.0</v>
      </c>
      <c r="P782" s="19">
        <v>98.0</v>
      </c>
      <c r="Q782" s="10">
        <f t="shared" si="3"/>
        <v>0.1428571429</v>
      </c>
      <c r="R782" s="10">
        <f t="shared" si="4"/>
        <v>0.0843373494</v>
      </c>
      <c r="S782" s="7">
        <v>62814.0</v>
      </c>
      <c r="T782" s="14">
        <f t="shared" si="5"/>
        <v>15.62537313</v>
      </c>
      <c r="U782" s="14">
        <v>959.7</v>
      </c>
      <c r="V782" s="14">
        <f t="shared" si="6"/>
        <v>14.3238806</v>
      </c>
      <c r="W782" s="14">
        <v>2240.53</v>
      </c>
      <c r="X782" s="14">
        <f t="shared" si="7"/>
        <v>33.44074627</v>
      </c>
      <c r="Y782" s="13">
        <f t="shared" si="8"/>
        <v>0.2998846958</v>
      </c>
      <c r="Z782" s="12">
        <f t="shared" si="9"/>
        <v>92.13513514</v>
      </c>
      <c r="AA782" s="19">
        <v>25.0</v>
      </c>
      <c r="AB782" s="19">
        <v>43.0</v>
      </c>
      <c r="AC782" s="19">
        <v>85.0</v>
      </c>
      <c r="AD782" s="19">
        <v>14.0</v>
      </c>
      <c r="AE782" s="19">
        <v>28.0</v>
      </c>
      <c r="AF782" s="10">
        <f t="shared" si="10"/>
        <v>0.3243243243</v>
      </c>
      <c r="AG782" s="10">
        <f t="shared" si="11"/>
        <v>0.3513513514</v>
      </c>
      <c r="AH782" s="10">
        <f t="shared" si="12"/>
        <v>0.6756756757</v>
      </c>
      <c r="AI782" s="19">
        <v>360.0</v>
      </c>
      <c r="AJ782" s="13">
        <f t="shared" si="13"/>
        <v>0.3311867525</v>
      </c>
      <c r="AK782" s="19">
        <v>357.0</v>
      </c>
      <c r="AL782" s="13">
        <f t="shared" si="14"/>
        <v>0.3284268629</v>
      </c>
      <c r="AM782" s="19">
        <v>370.0</v>
      </c>
      <c r="AN782" s="13">
        <f t="shared" si="15"/>
        <v>0.3403863845</v>
      </c>
      <c r="AO782" s="13">
        <f t="shared" si="16"/>
        <v>0.5020920502</v>
      </c>
      <c r="AP782" s="8">
        <v>10.0</v>
      </c>
      <c r="AQ782" s="14">
        <v>3.53</v>
      </c>
      <c r="AR782" s="19">
        <v>17.92</v>
      </c>
      <c r="AS782" s="26">
        <v>1.0</v>
      </c>
      <c r="AT782" s="27">
        <v>1.103</v>
      </c>
      <c r="AU782" s="8">
        <v>1.0</v>
      </c>
      <c r="AV782" s="27">
        <v>0.6880000000000001</v>
      </c>
      <c r="AW782" s="19">
        <v>50.16</v>
      </c>
      <c r="AX782" s="19">
        <v>18.95</v>
      </c>
      <c r="AY782" s="27">
        <v>-0.178</v>
      </c>
      <c r="AZ782" s="27">
        <v>3.383</v>
      </c>
      <c r="BA782" s="19">
        <v>52.5</v>
      </c>
      <c r="BB782" s="13">
        <f t="shared" si="17"/>
        <v>0.07597535934</v>
      </c>
      <c r="BC782" s="28">
        <f t="shared" si="18"/>
        <v>0.9339207048</v>
      </c>
      <c r="BD782" s="26">
        <f t="shared" si="19"/>
        <v>1009.896064</v>
      </c>
      <c r="BE782" s="13">
        <f t="shared" si="20"/>
        <v>0.009896064189</v>
      </c>
      <c r="BF782" s="18">
        <f t="shared" si="21"/>
        <v>2.313222882</v>
      </c>
      <c r="BG782" s="18">
        <f t="shared" si="22"/>
        <v>1.875586121</v>
      </c>
      <c r="BH782" s="14">
        <f t="shared" si="23"/>
        <v>30.44701469</v>
      </c>
      <c r="BI782" s="14">
        <f t="shared" si="24"/>
        <v>28.38386996</v>
      </c>
      <c r="BJ782" s="14">
        <f t="shared" si="25"/>
        <v>55.20475148</v>
      </c>
      <c r="BK782" s="14">
        <f t="shared" si="26"/>
        <v>54.8921538</v>
      </c>
      <c r="BL782" s="14">
        <f t="shared" si="27"/>
        <v>0.3125976868</v>
      </c>
      <c r="BM782" s="19">
        <v>37.0</v>
      </c>
      <c r="BN782" s="19">
        <v>30.0</v>
      </c>
      <c r="BO782" s="26">
        <v>450.0</v>
      </c>
      <c r="BP782" s="26">
        <v>424.0</v>
      </c>
      <c r="BQ782" s="19">
        <v>166.0</v>
      </c>
      <c r="BR782" s="19">
        <v>185.0</v>
      </c>
      <c r="BS782" s="19">
        <v>230.0</v>
      </c>
      <c r="BT782" s="19">
        <v>239.0</v>
      </c>
      <c r="BU782" s="19">
        <v>430.0</v>
      </c>
      <c r="BV782" s="19">
        <v>421.0</v>
      </c>
      <c r="BW782" s="13">
        <f t="shared" si="28"/>
        <v>0.5052878966</v>
      </c>
      <c r="BX782" s="14">
        <v>0.02</v>
      </c>
      <c r="BY782" s="29">
        <f t="shared" si="29"/>
        <v>-2.522611518</v>
      </c>
      <c r="BZ782" s="18">
        <f t="shared" si="30"/>
        <v>2.064586092</v>
      </c>
      <c r="CA782" s="18">
        <f t="shared" si="31"/>
        <v>1.895665412</v>
      </c>
      <c r="CB782" s="14">
        <f t="shared" si="32"/>
        <v>29.46727422</v>
      </c>
      <c r="CC782" s="14">
        <f t="shared" si="33"/>
        <v>27.60914674</v>
      </c>
      <c r="CD782" s="14">
        <f t="shared" si="34"/>
        <v>54.12969354</v>
      </c>
      <c r="CE782" s="14">
        <f t="shared" si="35"/>
        <v>51.63342126</v>
      </c>
      <c r="CF782" s="14">
        <f t="shared" si="36"/>
        <v>-2.183674588</v>
      </c>
      <c r="CG782" s="7">
        <v>3196.766667</v>
      </c>
      <c r="CH782" s="7">
        <v>110.0</v>
      </c>
      <c r="CI782" s="7">
        <v>101.0</v>
      </c>
      <c r="CJ782" s="26">
        <v>1460.0</v>
      </c>
      <c r="CK782" s="7">
        <v>1370.0</v>
      </c>
      <c r="CL782" s="7">
        <v>570.0</v>
      </c>
      <c r="CM782" s="7">
        <v>555.0</v>
      </c>
      <c r="CN782" s="7">
        <v>744.0</v>
      </c>
      <c r="CO782" s="7">
        <v>725.0</v>
      </c>
      <c r="CP782" s="19">
        <v>13.0</v>
      </c>
      <c r="CQ782" s="19">
        <v>9.0</v>
      </c>
      <c r="CR782" s="26">
        <f t="shared" si="37"/>
        <v>-4</v>
      </c>
      <c r="CS782" s="18">
        <f t="shared" si="38"/>
        <v>0.7450568345</v>
      </c>
      <c r="CT782" s="18">
        <f t="shared" si="39"/>
        <v>0.5158085777</v>
      </c>
      <c r="CU782" s="18">
        <f t="shared" si="40"/>
        <v>-0.2292482568</v>
      </c>
      <c r="CV782" s="30">
        <v>37.2</v>
      </c>
      <c r="CW782" s="30">
        <v>36.81</v>
      </c>
      <c r="CX782" s="30">
        <v>41.18</v>
      </c>
      <c r="CY782" s="30">
        <v>36.74</v>
      </c>
      <c r="CZ782" s="30">
        <v>44.83</v>
      </c>
      <c r="DA782" s="30">
        <v>38.77</v>
      </c>
      <c r="DB782" s="7">
        <v>122.0</v>
      </c>
      <c r="DC782" s="7">
        <v>133.0</v>
      </c>
      <c r="DD782" s="13">
        <f t="shared" si="41"/>
        <v>0.4784313725</v>
      </c>
      <c r="DE782" s="7">
        <v>2.06</v>
      </c>
      <c r="DF782" s="7">
        <v>-6.58</v>
      </c>
      <c r="DG782" s="7">
        <v>66.0</v>
      </c>
      <c r="DH782" s="7">
        <v>89.0</v>
      </c>
      <c r="DI782" s="7">
        <v>76.0</v>
      </c>
      <c r="DJ782" s="8" t="s">
        <v>5227</v>
      </c>
      <c r="DK782" s="7" t="s">
        <v>5228</v>
      </c>
    </row>
    <row r="783" ht="12.75" customHeight="1">
      <c r="A783" s="7" t="s">
        <v>2211</v>
      </c>
      <c r="B783" s="7" t="s">
        <v>3229</v>
      </c>
      <c r="C783" s="8" t="s">
        <v>149</v>
      </c>
      <c r="D783" s="9" t="s">
        <v>247</v>
      </c>
      <c r="E783" s="7">
        <v>82.0</v>
      </c>
      <c r="F783" s="7">
        <v>15.0</v>
      </c>
      <c r="G783" s="7">
        <v>23.0</v>
      </c>
      <c r="H783" s="24">
        <f t="shared" si="1"/>
        <v>38</v>
      </c>
      <c r="I783" s="25">
        <f t="shared" si="2"/>
        <v>1.93119415</v>
      </c>
      <c r="J783" s="19">
        <v>12.0</v>
      </c>
      <c r="K783" s="19">
        <v>7.0</v>
      </c>
      <c r="L783" s="19">
        <v>13.0</v>
      </c>
      <c r="M783" s="19">
        <v>98.0</v>
      </c>
      <c r="N783" s="19">
        <v>36.0</v>
      </c>
      <c r="O783" s="19">
        <v>52.0</v>
      </c>
      <c r="P783" s="19">
        <v>129.0</v>
      </c>
      <c r="Q783" s="10">
        <f t="shared" si="3"/>
        <v>0.1530612245</v>
      </c>
      <c r="R783" s="10">
        <f t="shared" si="4"/>
        <v>0.08064516129</v>
      </c>
      <c r="S783" s="7">
        <v>70837.0</v>
      </c>
      <c r="T783" s="14">
        <f t="shared" si="5"/>
        <v>14.39776423</v>
      </c>
      <c r="U783" s="14">
        <v>1094.95</v>
      </c>
      <c r="V783" s="14">
        <f t="shared" si="6"/>
        <v>13.35304878</v>
      </c>
      <c r="W783" s="14">
        <v>2801.88</v>
      </c>
      <c r="X783" s="14">
        <f t="shared" si="7"/>
        <v>34.16926829</v>
      </c>
      <c r="Y783" s="13">
        <f t="shared" si="8"/>
        <v>0.2809848005</v>
      </c>
      <c r="Z783" s="12">
        <f t="shared" si="9"/>
        <v>73.27659574</v>
      </c>
      <c r="AA783" s="19">
        <v>25.0</v>
      </c>
      <c r="AB783" s="19">
        <v>99.0</v>
      </c>
      <c r="AC783" s="19">
        <v>59.0</v>
      </c>
      <c r="AD783" s="19">
        <v>25.0</v>
      </c>
      <c r="AE783" s="19">
        <v>24.0</v>
      </c>
      <c r="AF783" s="10">
        <f t="shared" si="10"/>
        <v>0.2553191489</v>
      </c>
      <c r="AG783" s="10">
        <f t="shared" si="11"/>
        <v>0.4255319149</v>
      </c>
      <c r="AH783" s="10">
        <f t="shared" si="12"/>
        <v>0.6808510638</v>
      </c>
      <c r="AI783" s="19">
        <v>372.0</v>
      </c>
      <c r="AJ783" s="13">
        <f t="shared" si="13"/>
        <v>0.3489681051</v>
      </c>
      <c r="AK783" s="19">
        <v>323.0</v>
      </c>
      <c r="AL783" s="13">
        <f t="shared" si="14"/>
        <v>0.3030018762</v>
      </c>
      <c r="AM783" s="19">
        <v>371.0</v>
      </c>
      <c r="AN783" s="13">
        <f t="shared" si="15"/>
        <v>0.3480300188</v>
      </c>
      <c r="AO783" s="13">
        <f t="shared" si="16"/>
        <v>0.5352517986</v>
      </c>
      <c r="AP783" s="8">
        <v>14.0</v>
      </c>
      <c r="AQ783" s="14">
        <v>6.43</v>
      </c>
      <c r="AR783" s="19">
        <v>17.79</v>
      </c>
      <c r="AS783" s="26">
        <v>3.0</v>
      </c>
      <c r="AT783" s="27">
        <v>0.983</v>
      </c>
      <c r="AU783" s="8">
        <v>5.0</v>
      </c>
      <c r="AV783" s="27">
        <v>0.34400000000000003</v>
      </c>
      <c r="AW783" s="19">
        <v>50.33</v>
      </c>
      <c r="AX783" s="19">
        <v>18.34</v>
      </c>
      <c r="AY783" s="27">
        <v>2.115</v>
      </c>
      <c r="AZ783" s="27">
        <v>-3.926</v>
      </c>
      <c r="BA783" s="19">
        <v>48.42</v>
      </c>
      <c r="BB783" s="13">
        <f t="shared" si="17"/>
        <v>0.09552845528</v>
      </c>
      <c r="BC783" s="28">
        <f t="shared" si="18"/>
        <v>0.9196078431</v>
      </c>
      <c r="BD783" s="26">
        <f t="shared" si="19"/>
        <v>1015.136298</v>
      </c>
      <c r="BE783" s="13">
        <f t="shared" si="20"/>
        <v>0.01513629842</v>
      </c>
      <c r="BF783" s="18">
        <f t="shared" si="21"/>
        <v>2.575460067</v>
      </c>
      <c r="BG783" s="18">
        <f t="shared" si="22"/>
        <v>2.24667793</v>
      </c>
      <c r="BH783" s="14">
        <f t="shared" si="23"/>
        <v>26.96013517</v>
      </c>
      <c r="BI783" s="14">
        <f t="shared" si="24"/>
        <v>27.94648157</v>
      </c>
      <c r="BJ783" s="14">
        <f t="shared" si="25"/>
        <v>48.82414722</v>
      </c>
      <c r="BK783" s="14">
        <f t="shared" si="26"/>
        <v>51.78318645</v>
      </c>
      <c r="BL783" s="14">
        <f t="shared" si="27"/>
        <v>-2.959039226</v>
      </c>
      <c r="BM783" s="19">
        <v>47.0</v>
      </c>
      <c r="BN783" s="19">
        <v>41.0</v>
      </c>
      <c r="BO783" s="26">
        <v>445.0</v>
      </c>
      <c r="BP783" s="26">
        <v>469.0</v>
      </c>
      <c r="BQ783" s="19">
        <v>183.0</v>
      </c>
      <c r="BR783" s="19">
        <v>194.0</v>
      </c>
      <c r="BS783" s="19">
        <v>216.0</v>
      </c>
      <c r="BT783" s="19">
        <v>241.0</v>
      </c>
      <c r="BU783" s="19">
        <v>462.0</v>
      </c>
      <c r="BV783" s="19">
        <v>422.0</v>
      </c>
      <c r="BW783" s="13">
        <f t="shared" si="28"/>
        <v>0.5226244344</v>
      </c>
      <c r="BX783" s="14">
        <v>4.48</v>
      </c>
      <c r="BY783" s="29">
        <f t="shared" si="29"/>
        <v>0.374917609</v>
      </c>
      <c r="BZ783" s="18">
        <f t="shared" si="30"/>
        <v>1.698164182</v>
      </c>
      <c r="CA783" s="18">
        <f t="shared" si="31"/>
        <v>1.976045593</v>
      </c>
      <c r="CB783" s="14">
        <f t="shared" si="32"/>
        <v>25.84297127</v>
      </c>
      <c r="CC783" s="14">
        <f t="shared" si="33"/>
        <v>27.00081049</v>
      </c>
      <c r="CD783" s="14">
        <f t="shared" si="34"/>
        <v>46.37532001</v>
      </c>
      <c r="CE783" s="14">
        <f t="shared" si="35"/>
        <v>49.40113983</v>
      </c>
      <c r="CF783" s="14">
        <f t="shared" si="36"/>
        <v>0.06678058895</v>
      </c>
      <c r="CG783" s="7">
        <v>3886.55</v>
      </c>
      <c r="CH783" s="7">
        <v>110.0</v>
      </c>
      <c r="CI783" s="7">
        <v>128.0</v>
      </c>
      <c r="CJ783" s="26">
        <v>1564.0</v>
      </c>
      <c r="CK783" s="7">
        <v>1621.0</v>
      </c>
      <c r="CL783" s="7">
        <v>618.0</v>
      </c>
      <c r="CM783" s="7">
        <v>642.0</v>
      </c>
      <c r="CN783" s="7">
        <v>712.0</v>
      </c>
      <c r="CO783" s="7">
        <v>809.0</v>
      </c>
      <c r="CP783" s="19">
        <v>13.0</v>
      </c>
      <c r="CQ783" s="19">
        <v>8.0</v>
      </c>
      <c r="CR783" s="26">
        <f t="shared" si="37"/>
        <v>-5</v>
      </c>
      <c r="CS783" s="18">
        <f t="shared" si="38"/>
        <v>0.6606716829</v>
      </c>
      <c r="CT783" s="18">
        <f t="shared" si="39"/>
        <v>0.4065671895</v>
      </c>
      <c r="CU783" s="18">
        <f t="shared" si="40"/>
        <v>-0.2541044934</v>
      </c>
      <c r="CV783" s="30">
        <v>41.0</v>
      </c>
      <c r="CW783" s="30">
        <v>38.0</v>
      </c>
      <c r="CX783" s="30">
        <v>35.66</v>
      </c>
      <c r="CY783" s="30">
        <v>50.5</v>
      </c>
      <c r="CZ783" s="30">
        <v>35.38</v>
      </c>
      <c r="DA783" s="30">
        <v>43.45</v>
      </c>
      <c r="DB783" s="7">
        <v>1.0</v>
      </c>
      <c r="DC783" s="7">
        <v>9.0</v>
      </c>
      <c r="DD783" s="13">
        <f t="shared" si="41"/>
        <v>0.1</v>
      </c>
      <c r="DE783" s="7">
        <v>0.0</v>
      </c>
      <c r="DF783" s="7">
        <v>0.0</v>
      </c>
      <c r="DG783" s="7">
        <v>2.0</v>
      </c>
      <c r="DH783" s="7">
        <v>1.0</v>
      </c>
      <c r="DI783" s="7">
        <v>2.0</v>
      </c>
      <c r="DJ783" s="8" t="s">
        <v>5229</v>
      </c>
      <c r="DK783" s="7" t="s">
        <v>5230</v>
      </c>
    </row>
    <row r="784" ht="12.75" customHeight="1">
      <c r="A784" s="7" t="s">
        <v>1115</v>
      </c>
      <c r="B784" s="7" t="s">
        <v>3233</v>
      </c>
      <c r="C784" s="8" t="s">
        <v>610</v>
      </c>
      <c r="D784" s="9" t="s">
        <v>150</v>
      </c>
      <c r="E784" s="7">
        <v>72.0</v>
      </c>
      <c r="F784" s="7">
        <v>14.0</v>
      </c>
      <c r="G784" s="7">
        <v>22.0</v>
      </c>
      <c r="H784" s="24">
        <f t="shared" si="1"/>
        <v>36</v>
      </c>
      <c r="I784" s="25">
        <f t="shared" si="2"/>
        <v>2.193598619</v>
      </c>
      <c r="J784" s="19">
        <v>13.0</v>
      </c>
      <c r="K784" s="19">
        <v>13.0</v>
      </c>
      <c r="L784" s="19">
        <v>8.0</v>
      </c>
      <c r="M784" s="19">
        <v>121.0</v>
      </c>
      <c r="N784" s="19">
        <v>46.0</v>
      </c>
      <c r="O784" s="19">
        <v>35.0</v>
      </c>
      <c r="P784" s="19">
        <v>108.0</v>
      </c>
      <c r="Q784" s="10">
        <f t="shared" si="3"/>
        <v>0.1157024793</v>
      </c>
      <c r="R784" s="10">
        <f t="shared" si="4"/>
        <v>0.06930693069</v>
      </c>
      <c r="S784" s="7">
        <v>59081.0</v>
      </c>
      <c r="T784" s="14">
        <f t="shared" si="5"/>
        <v>13.67615741</v>
      </c>
      <c r="U784" s="14">
        <v>921.23</v>
      </c>
      <c r="V784" s="14">
        <f t="shared" si="6"/>
        <v>12.79486111</v>
      </c>
      <c r="W784" s="14">
        <v>2589.14</v>
      </c>
      <c r="X784" s="14">
        <f t="shared" si="7"/>
        <v>35.96027778</v>
      </c>
      <c r="Y784" s="13">
        <f t="shared" si="8"/>
        <v>0.2624310258</v>
      </c>
      <c r="Z784" s="12">
        <f t="shared" si="9"/>
        <v>122.9347826</v>
      </c>
      <c r="AA784" s="19">
        <v>28.0</v>
      </c>
      <c r="AB784" s="19">
        <v>32.0</v>
      </c>
      <c r="AC784" s="19">
        <v>74.0</v>
      </c>
      <c r="AD784" s="19">
        <v>16.0</v>
      </c>
      <c r="AE784" s="19">
        <v>44.0</v>
      </c>
      <c r="AF784" s="10">
        <f t="shared" si="10"/>
        <v>0.2826086957</v>
      </c>
      <c r="AG784" s="10">
        <f t="shared" si="11"/>
        <v>0.4565217391</v>
      </c>
      <c r="AH784" s="10">
        <f t="shared" si="12"/>
        <v>0.7391304348</v>
      </c>
      <c r="AI784" s="19">
        <v>286.0</v>
      </c>
      <c r="AJ784" s="13">
        <f t="shared" si="13"/>
        <v>0.3135964912</v>
      </c>
      <c r="AK784" s="19">
        <v>290.0</v>
      </c>
      <c r="AL784" s="13">
        <f t="shared" si="14"/>
        <v>0.3179824561</v>
      </c>
      <c r="AM784" s="19">
        <v>336.0</v>
      </c>
      <c r="AN784" s="13">
        <f t="shared" si="15"/>
        <v>0.3684210526</v>
      </c>
      <c r="AO784" s="13">
        <f t="shared" si="16"/>
        <v>0.4965277778</v>
      </c>
      <c r="AP784" s="8">
        <v>5.0</v>
      </c>
      <c r="AQ784" s="14">
        <v>0.8</v>
      </c>
      <c r="AR784" s="19">
        <v>17.88</v>
      </c>
      <c r="AS784" s="26">
        <v>2.0</v>
      </c>
      <c r="AT784" s="27">
        <v>0.851</v>
      </c>
      <c r="AU784" s="8">
        <v>2.0</v>
      </c>
      <c r="AV784" s="27">
        <v>1.17</v>
      </c>
      <c r="AW784" s="19">
        <v>50.49</v>
      </c>
      <c r="AX784" s="19">
        <v>18.08</v>
      </c>
      <c r="AY784" s="27">
        <v>2.081</v>
      </c>
      <c r="AZ784" s="27">
        <v>-3.735</v>
      </c>
      <c r="BA784" s="19">
        <v>48.4</v>
      </c>
      <c r="BB784" s="13">
        <f t="shared" si="17"/>
        <v>0.1057471264</v>
      </c>
      <c r="BC784" s="28">
        <f t="shared" si="18"/>
        <v>0.9223946785</v>
      </c>
      <c r="BD784" s="26">
        <f t="shared" si="19"/>
        <v>1028.141805</v>
      </c>
      <c r="BE784" s="13">
        <f t="shared" si="20"/>
        <v>0.02814180493</v>
      </c>
      <c r="BF784" s="18">
        <f t="shared" si="21"/>
        <v>2.995994486</v>
      </c>
      <c r="BG784" s="18">
        <f t="shared" si="22"/>
        <v>2.279561022</v>
      </c>
      <c r="BH784" s="14">
        <f t="shared" si="23"/>
        <v>28.33168698</v>
      </c>
      <c r="BI784" s="14">
        <f t="shared" si="24"/>
        <v>29.37377202</v>
      </c>
      <c r="BJ784" s="14">
        <f t="shared" si="25"/>
        <v>55.10024641</v>
      </c>
      <c r="BK784" s="14">
        <f t="shared" si="26"/>
        <v>57.31467712</v>
      </c>
      <c r="BL784" s="14">
        <f t="shared" si="27"/>
        <v>-2.214430707</v>
      </c>
      <c r="BM784" s="19">
        <v>46.0</v>
      </c>
      <c r="BN784" s="19">
        <v>35.0</v>
      </c>
      <c r="BO784" s="26">
        <v>389.0</v>
      </c>
      <c r="BP784" s="26">
        <v>416.0</v>
      </c>
      <c r="BQ784" s="19">
        <v>199.0</v>
      </c>
      <c r="BR784" s="19">
        <v>189.0</v>
      </c>
      <c r="BS784" s="19">
        <v>212.0</v>
      </c>
      <c r="BT784" s="19">
        <v>240.0</v>
      </c>
      <c r="BU784" s="19">
        <v>386.0</v>
      </c>
      <c r="BV784" s="19">
        <v>433.0</v>
      </c>
      <c r="BW784" s="13">
        <f t="shared" si="28"/>
        <v>0.4713064713</v>
      </c>
      <c r="BX784" s="14">
        <v>0.67</v>
      </c>
      <c r="BY784" s="29">
        <f t="shared" si="29"/>
        <v>2.683902627</v>
      </c>
      <c r="BZ784" s="18">
        <f t="shared" si="30"/>
        <v>2.512748925</v>
      </c>
      <c r="CA784" s="18">
        <f t="shared" si="31"/>
        <v>1.829007721</v>
      </c>
      <c r="CB784" s="14">
        <f t="shared" si="32"/>
        <v>27.40092875</v>
      </c>
      <c r="CC784" s="14">
        <f t="shared" si="33"/>
        <v>29.5889006</v>
      </c>
      <c r="CD784" s="14">
        <f t="shared" si="34"/>
        <v>51.53699325</v>
      </c>
      <c r="CE784" s="14">
        <f t="shared" si="35"/>
        <v>57.5881029</v>
      </c>
      <c r="CF784" s="14">
        <f t="shared" si="36"/>
        <v>3.836678948</v>
      </c>
      <c r="CG784" s="7">
        <v>3510.1</v>
      </c>
      <c r="CH784" s="7">
        <v>147.0</v>
      </c>
      <c r="CI784" s="7">
        <v>107.0</v>
      </c>
      <c r="CJ784" s="26">
        <v>1456.0</v>
      </c>
      <c r="CK784" s="7">
        <v>1624.0</v>
      </c>
      <c r="CL784" s="7">
        <v>647.0</v>
      </c>
      <c r="CM784" s="7">
        <v>734.0</v>
      </c>
      <c r="CN784" s="7">
        <v>765.0</v>
      </c>
      <c r="CO784" s="7">
        <v>904.0</v>
      </c>
      <c r="CP784" s="19">
        <v>6.0</v>
      </c>
      <c r="CQ784" s="19">
        <v>8.0</v>
      </c>
      <c r="CR784" s="26">
        <f t="shared" si="37"/>
        <v>2</v>
      </c>
      <c r="CS784" s="18">
        <f t="shared" si="38"/>
        <v>0.3655997698</v>
      </c>
      <c r="CT784" s="18">
        <f t="shared" si="39"/>
        <v>0.4874663597</v>
      </c>
      <c r="CU784" s="18">
        <f t="shared" si="40"/>
        <v>0.1218665899</v>
      </c>
      <c r="CV784" s="30">
        <v>36.67</v>
      </c>
      <c r="CW784" s="30">
        <v>38.57</v>
      </c>
      <c r="CX784" s="30">
        <v>31.66</v>
      </c>
      <c r="CY784" s="30">
        <v>27.87</v>
      </c>
      <c r="CZ784" s="30">
        <v>35.1</v>
      </c>
      <c r="DA784" s="30">
        <v>35.99</v>
      </c>
      <c r="DB784" s="7">
        <v>419.0</v>
      </c>
      <c r="DC784" s="7">
        <v>479.0</v>
      </c>
      <c r="DD784" s="13">
        <f t="shared" si="41"/>
        <v>0.4665924276</v>
      </c>
      <c r="DE784" s="7">
        <v>-0.88</v>
      </c>
      <c r="DF784" s="7">
        <v>5.35</v>
      </c>
      <c r="DG784" s="7">
        <v>246.0</v>
      </c>
      <c r="DH784" s="7">
        <v>322.0</v>
      </c>
      <c r="DI784" s="7">
        <v>264.0</v>
      </c>
      <c r="DJ784" s="8" t="s">
        <v>5231</v>
      </c>
      <c r="DK784" s="7" t="s">
        <v>5232</v>
      </c>
    </row>
    <row r="785" ht="12.75" customHeight="1">
      <c r="A785" s="7" t="s">
        <v>3237</v>
      </c>
      <c r="B785" s="7" t="s">
        <v>3238</v>
      </c>
      <c r="C785" s="8" t="s">
        <v>173</v>
      </c>
      <c r="D785" s="9" t="s">
        <v>150</v>
      </c>
      <c r="E785" s="7">
        <v>9.0</v>
      </c>
      <c r="F785" s="7">
        <v>0.0</v>
      </c>
      <c r="G785" s="7">
        <v>0.0</v>
      </c>
      <c r="H785" s="24">
        <f t="shared" si="1"/>
        <v>0</v>
      </c>
      <c r="I785" s="25">
        <f t="shared" si="2"/>
        <v>0</v>
      </c>
      <c r="J785" s="19">
        <v>0.0</v>
      </c>
      <c r="K785" s="19">
        <v>0.0</v>
      </c>
      <c r="L785" s="19">
        <v>0.0</v>
      </c>
      <c r="M785" s="19">
        <v>2.0</v>
      </c>
      <c r="N785" s="19">
        <v>1.0</v>
      </c>
      <c r="O785" s="19">
        <v>1.0</v>
      </c>
      <c r="P785" s="19">
        <v>4.0</v>
      </c>
      <c r="Q785" s="10">
        <f t="shared" si="3"/>
        <v>0</v>
      </c>
      <c r="R785" s="10">
        <f t="shared" si="4"/>
        <v>0</v>
      </c>
      <c r="S785" s="7">
        <v>4210.0</v>
      </c>
      <c r="T785" s="14">
        <f t="shared" si="5"/>
        <v>7.796296296</v>
      </c>
      <c r="U785" s="14">
        <v>68.86</v>
      </c>
      <c r="V785" s="14">
        <f t="shared" si="6"/>
        <v>7.651111111</v>
      </c>
      <c r="W785" s="14">
        <v>383.55</v>
      </c>
      <c r="X785" s="14">
        <f t="shared" si="7"/>
        <v>42.61666667</v>
      </c>
      <c r="Y785" s="13">
        <f t="shared" si="8"/>
        <v>0.1522070688</v>
      </c>
      <c r="Z785" s="12">
        <f t="shared" si="9"/>
        <v>0</v>
      </c>
      <c r="AA785" s="19">
        <v>4.0</v>
      </c>
      <c r="AB785" s="19">
        <v>5.0</v>
      </c>
      <c r="AC785" s="19">
        <v>9.0</v>
      </c>
      <c r="AD785" s="19">
        <v>1.0</v>
      </c>
      <c r="AE785" s="19">
        <v>3.0</v>
      </c>
      <c r="AF785" s="10">
        <f t="shared" si="10"/>
        <v>0</v>
      </c>
      <c r="AG785" s="10">
        <f t="shared" si="11"/>
        <v>0</v>
      </c>
      <c r="AH785" s="10">
        <f t="shared" si="12"/>
        <v>0</v>
      </c>
      <c r="AI785" s="19">
        <v>26.0</v>
      </c>
      <c r="AJ785" s="13">
        <f t="shared" si="13"/>
        <v>0.4642857143</v>
      </c>
      <c r="AK785" s="19">
        <v>15.0</v>
      </c>
      <c r="AL785" s="13">
        <f t="shared" si="14"/>
        <v>0.2678571429</v>
      </c>
      <c r="AM785" s="19">
        <v>15.0</v>
      </c>
      <c r="AN785" s="13">
        <f t="shared" si="15"/>
        <v>0.2678571429</v>
      </c>
      <c r="AO785" s="13">
        <f t="shared" si="16"/>
        <v>0.6341463415</v>
      </c>
      <c r="AP785" s="8">
        <v>15.0</v>
      </c>
      <c r="AQ785" s="14">
        <v>8.96</v>
      </c>
      <c r="AR785" s="19">
        <v>15.98</v>
      </c>
      <c r="AS785" s="26">
        <v>15.0</v>
      </c>
      <c r="AT785" s="27">
        <v>-2.282</v>
      </c>
      <c r="AU785" s="8">
        <v>15.0</v>
      </c>
      <c r="AV785" s="27">
        <v>-2.777</v>
      </c>
      <c r="AW785" s="19">
        <v>49.41</v>
      </c>
      <c r="AX785" s="19">
        <v>16.05</v>
      </c>
      <c r="AY785" s="27">
        <v>-1.107</v>
      </c>
      <c r="AZ785" s="27">
        <v>0.322</v>
      </c>
      <c r="BA785" s="19">
        <v>50.9</v>
      </c>
      <c r="BB785" s="13">
        <f t="shared" si="17"/>
        <v>0</v>
      </c>
      <c r="BC785" s="28">
        <f t="shared" si="18"/>
        <v>0.8695652174</v>
      </c>
      <c r="BD785" s="26">
        <f t="shared" si="19"/>
        <v>869.5652174</v>
      </c>
      <c r="BE785" s="13">
        <f t="shared" si="20"/>
        <v>-0.1304347826</v>
      </c>
      <c r="BF785" s="18">
        <f t="shared" si="21"/>
        <v>0</v>
      </c>
      <c r="BG785" s="18">
        <f t="shared" si="22"/>
        <v>2.613999419</v>
      </c>
      <c r="BH785" s="14">
        <f t="shared" si="23"/>
        <v>20.91199535</v>
      </c>
      <c r="BI785" s="14">
        <f t="shared" si="24"/>
        <v>20.04066221</v>
      </c>
      <c r="BJ785" s="14">
        <f t="shared" si="25"/>
        <v>51.40865524</v>
      </c>
      <c r="BK785" s="14">
        <f t="shared" si="26"/>
        <v>42.69532385</v>
      </c>
      <c r="BL785" s="14">
        <f t="shared" si="27"/>
        <v>8.713331397</v>
      </c>
      <c r="BM785" s="19">
        <v>0.0</v>
      </c>
      <c r="BN785" s="19">
        <v>3.0</v>
      </c>
      <c r="BO785" s="26">
        <v>24.0</v>
      </c>
      <c r="BP785" s="26">
        <v>20.0</v>
      </c>
      <c r="BQ785" s="19">
        <v>14.0</v>
      </c>
      <c r="BR785" s="19">
        <v>14.0</v>
      </c>
      <c r="BS785" s="19">
        <v>21.0</v>
      </c>
      <c r="BT785" s="19">
        <v>12.0</v>
      </c>
      <c r="BU785" s="19">
        <v>23.0</v>
      </c>
      <c r="BV785" s="19">
        <v>22.0</v>
      </c>
      <c r="BW785" s="13">
        <f t="shared" si="28"/>
        <v>0.5111111111</v>
      </c>
      <c r="BX785" s="14">
        <v>-3.01</v>
      </c>
      <c r="BY785" s="29">
        <f t="shared" si="29"/>
        <v>2.304819202</v>
      </c>
      <c r="BZ785" s="18">
        <f t="shared" si="30"/>
        <v>2.785659013</v>
      </c>
      <c r="CA785" s="18">
        <f t="shared" si="31"/>
        <v>2.255057296</v>
      </c>
      <c r="CB785" s="14">
        <f t="shared" si="32"/>
        <v>30.77489957</v>
      </c>
      <c r="CC785" s="14">
        <f t="shared" si="33"/>
        <v>22.55057296</v>
      </c>
      <c r="CD785" s="14">
        <f t="shared" si="34"/>
        <v>55.31522897</v>
      </c>
      <c r="CE785" s="14">
        <f t="shared" si="35"/>
        <v>44.70319463</v>
      </c>
      <c r="CF785" s="14">
        <f t="shared" si="36"/>
        <v>-1.898702937</v>
      </c>
      <c r="CG785" s="7">
        <v>452.316667</v>
      </c>
      <c r="CH785" s="7">
        <v>21.0</v>
      </c>
      <c r="CI785" s="7">
        <v>17.0</v>
      </c>
      <c r="CJ785" s="26">
        <v>211.0</v>
      </c>
      <c r="CK785" s="7">
        <v>153.0</v>
      </c>
      <c r="CL785" s="7">
        <v>83.0</v>
      </c>
      <c r="CM785" s="7">
        <v>77.0</v>
      </c>
      <c r="CN785" s="7">
        <v>102.0</v>
      </c>
      <c r="CO785" s="7">
        <v>90.0</v>
      </c>
      <c r="CP785" s="19">
        <v>1.0</v>
      </c>
      <c r="CQ785" s="19">
        <v>0.0</v>
      </c>
      <c r="CR785" s="26">
        <f t="shared" si="37"/>
        <v>-1</v>
      </c>
      <c r="CS785" s="18">
        <f t="shared" si="38"/>
        <v>0.8551068884</v>
      </c>
      <c r="CT785" s="18">
        <f t="shared" si="39"/>
        <v>0</v>
      </c>
      <c r="CU785" s="18">
        <f t="shared" si="40"/>
        <v>-0.8551068884</v>
      </c>
      <c r="CV785" s="30">
        <v>1.97</v>
      </c>
      <c r="CW785" s="30">
        <v>2.29</v>
      </c>
      <c r="CX785" s="30">
        <v>7.68</v>
      </c>
      <c r="CY785" s="30">
        <v>1.43</v>
      </c>
      <c r="CZ785" s="30">
        <v>4.08</v>
      </c>
      <c r="DA785" s="30">
        <v>2.11</v>
      </c>
      <c r="DB785" s="7">
        <v>30.0</v>
      </c>
      <c r="DC785" s="7">
        <v>25.0</v>
      </c>
      <c r="DD785" s="13">
        <f t="shared" si="41"/>
        <v>0.5454545455</v>
      </c>
      <c r="DE785" s="7">
        <v>-0.08</v>
      </c>
      <c r="DF785" s="7">
        <v>3.34</v>
      </c>
      <c r="DG785" s="7">
        <v>25.0</v>
      </c>
      <c r="DH785" s="7">
        <v>15.0</v>
      </c>
      <c r="DI785" s="7">
        <v>14.0</v>
      </c>
      <c r="DJ785" s="8" t="s">
        <v>5233</v>
      </c>
      <c r="DK785" s="7" t="s">
        <v>5234</v>
      </c>
    </row>
    <row r="786" ht="12.75" customHeight="1">
      <c r="A786" s="7" t="s">
        <v>464</v>
      </c>
      <c r="B786" s="7" t="s">
        <v>3240</v>
      </c>
      <c r="C786" s="8" t="s">
        <v>458</v>
      </c>
      <c r="D786" s="9" t="s">
        <v>247</v>
      </c>
      <c r="E786" s="7">
        <v>56.0</v>
      </c>
      <c r="F786" s="7">
        <v>7.0</v>
      </c>
      <c r="G786" s="7">
        <v>8.0</v>
      </c>
      <c r="H786" s="24">
        <f t="shared" si="1"/>
        <v>15</v>
      </c>
      <c r="I786" s="25">
        <f t="shared" si="2"/>
        <v>1.657000829</v>
      </c>
      <c r="J786" s="19">
        <v>6.0</v>
      </c>
      <c r="K786" s="19">
        <v>5.0</v>
      </c>
      <c r="L786" s="19">
        <v>3.0</v>
      </c>
      <c r="M786" s="19">
        <v>60.0</v>
      </c>
      <c r="N786" s="19">
        <v>28.0</v>
      </c>
      <c r="O786" s="19">
        <v>20.0</v>
      </c>
      <c r="P786" s="19">
        <v>58.0</v>
      </c>
      <c r="Q786" s="10">
        <f t="shared" si="3"/>
        <v>0.1166666667</v>
      </c>
      <c r="R786" s="10">
        <f t="shared" si="4"/>
        <v>0.06481481481</v>
      </c>
      <c r="S786" s="7">
        <v>32589.0</v>
      </c>
      <c r="T786" s="14">
        <f t="shared" si="5"/>
        <v>9.699107143</v>
      </c>
      <c r="U786" s="14">
        <v>541.54</v>
      </c>
      <c r="V786" s="14">
        <f t="shared" si="6"/>
        <v>9.670357143</v>
      </c>
      <c r="W786" s="14">
        <v>2103.59</v>
      </c>
      <c r="X786" s="14">
        <f t="shared" si="7"/>
        <v>37.56410714</v>
      </c>
      <c r="Y786" s="13">
        <f t="shared" si="8"/>
        <v>0.2047309584</v>
      </c>
      <c r="Z786" s="12">
        <f t="shared" si="9"/>
        <v>57.72727273</v>
      </c>
      <c r="AA786" s="19">
        <v>9.0</v>
      </c>
      <c r="AB786" s="19">
        <v>72.0</v>
      </c>
      <c r="AC786" s="19">
        <v>50.0</v>
      </c>
      <c r="AD786" s="19">
        <v>17.0</v>
      </c>
      <c r="AE786" s="19">
        <v>12.0</v>
      </c>
      <c r="AF786" s="10">
        <f t="shared" si="10"/>
        <v>0.2727272727</v>
      </c>
      <c r="AG786" s="10">
        <f t="shared" si="11"/>
        <v>0.3636363636</v>
      </c>
      <c r="AH786" s="10">
        <f t="shared" si="12"/>
        <v>0.6363636364</v>
      </c>
      <c r="AI786" s="19">
        <v>167.0</v>
      </c>
      <c r="AJ786" s="13">
        <f t="shared" si="13"/>
        <v>0.3576017131</v>
      </c>
      <c r="AK786" s="19">
        <v>145.0</v>
      </c>
      <c r="AL786" s="13">
        <f t="shared" si="14"/>
        <v>0.3104925054</v>
      </c>
      <c r="AM786" s="19">
        <v>155.0</v>
      </c>
      <c r="AN786" s="13">
        <f t="shared" si="15"/>
        <v>0.3319057816</v>
      </c>
      <c r="AO786" s="13">
        <f t="shared" si="16"/>
        <v>0.5352564103</v>
      </c>
      <c r="AP786" s="8">
        <v>11.0</v>
      </c>
      <c r="AQ786" s="14">
        <v>6.31</v>
      </c>
      <c r="AR786" s="19">
        <v>16.78</v>
      </c>
      <c r="AS786" s="26">
        <v>13.0</v>
      </c>
      <c r="AT786" s="27">
        <v>-0.138</v>
      </c>
      <c r="AU786" s="8">
        <v>13.0</v>
      </c>
      <c r="AV786" s="27">
        <v>-0.293</v>
      </c>
      <c r="AW786" s="19">
        <v>50.22</v>
      </c>
      <c r="AX786" s="19">
        <v>17.26</v>
      </c>
      <c r="AY786" s="27">
        <v>-0.181</v>
      </c>
      <c r="AZ786" s="27">
        <v>4.993</v>
      </c>
      <c r="BA786" s="19">
        <v>51.5</v>
      </c>
      <c r="BB786" s="13">
        <f t="shared" si="17"/>
        <v>0.08661417323</v>
      </c>
      <c r="BC786" s="28">
        <f t="shared" si="18"/>
        <v>0.9249011858</v>
      </c>
      <c r="BD786" s="26">
        <f t="shared" si="19"/>
        <v>1011.515359</v>
      </c>
      <c r="BE786" s="13">
        <f t="shared" si="20"/>
        <v>0.011515359</v>
      </c>
      <c r="BF786" s="18">
        <f t="shared" si="21"/>
        <v>2.437493075</v>
      </c>
      <c r="BG786" s="18">
        <f t="shared" si="22"/>
        <v>2.105107656</v>
      </c>
      <c r="BH786" s="14">
        <f t="shared" si="23"/>
        <v>28.14196551</v>
      </c>
      <c r="BI786" s="14">
        <f t="shared" si="24"/>
        <v>28.03117037</v>
      </c>
      <c r="BJ786" s="14">
        <f t="shared" si="25"/>
        <v>55.28677475</v>
      </c>
      <c r="BK786" s="14">
        <f t="shared" si="26"/>
        <v>52.51689626</v>
      </c>
      <c r="BL786" s="14">
        <f t="shared" si="27"/>
        <v>2.769878495</v>
      </c>
      <c r="BM786" s="19">
        <v>22.0</v>
      </c>
      <c r="BN786" s="19">
        <v>19.0</v>
      </c>
      <c r="BO786" s="26">
        <v>232.0</v>
      </c>
      <c r="BP786" s="26">
        <v>234.0</v>
      </c>
      <c r="BQ786" s="19">
        <v>116.0</v>
      </c>
      <c r="BR786" s="19">
        <v>102.0</v>
      </c>
      <c r="BS786" s="19">
        <v>129.0</v>
      </c>
      <c r="BT786" s="19">
        <v>119.0</v>
      </c>
      <c r="BU786" s="19">
        <v>231.0</v>
      </c>
      <c r="BV786" s="19">
        <v>223.0</v>
      </c>
      <c r="BW786" s="13">
        <f t="shared" si="28"/>
        <v>0.5088105727</v>
      </c>
      <c r="BX786" s="14">
        <v>-0.49</v>
      </c>
      <c r="BY786" s="29">
        <f t="shared" si="29"/>
        <v>-3.452275351</v>
      </c>
      <c r="BZ786" s="18">
        <f t="shared" si="30"/>
        <v>1.97040616</v>
      </c>
      <c r="CA786" s="18">
        <f t="shared" si="31"/>
        <v>2.264834667</v>
      </c>
      <c r="CB786" s="14">
        <f t="shared" si="32"/>
        <v>29.23901555</v>
      </c>
      <c r="CC786" s="14">
        <f t="shared" si="33"/>
        <v>27.13271931</v>
      </c>
      <c r="CD786" s="14">
        <f t="shared" si="34"/>
        <v>56.03200966</v>
      </c>
      <c r="CE786" s="14">
        <f t="shared" si="35"/>
        <v>51.84206553</v>
      </c>
      <c r="CF786" s="14">
        <f t="shared" si="36"/>
        <v>-1.420065639</v>
      </c>
      <c r="CG786" s="7">
        <v>2649.2</v>
      </c>
      <c r="CH786" s="7">
        <v>87.0</v>
      </c>
      <c r="CI786" s="7">
        <v>100.0</v>
      </c>
      <c r="CJ786" s="26">
        <v>1204.0</v>
      </c>
      <c r="CK786" s="7">
        <v>1098.0</v>
      </c>
      <c r="CL786" s="7">
        <v>575.0</v>
      </c>
      <c r="CM786" s="7">
        <v>489.0</v>
      </c>
      <c r="CN786" s="7">
        <v>608.0</v>
      </c>
      <c r="CO786" s="7">
        <v>602.0</v>
      </c>
      <c r="CP786" s="19">
        <v>5.0</v>
      </c>
      <c r="CQ786" s="19">
        <v>5.0</v>
      </c>
      <c r="CR786" s="26">
        <f t="shared" si="37"/>
        <v>0</v>
      </c>
      <c r="CS786" s="18">
        <f t="shared" si="38"/>
        <v>0.5523336095</v>
      </c>
      <c r="CT786" s="18">
        <f t="shared" si="39"/>
        <v>0.5523336095</v>
      </c>
      <c r="CU786" s="18">
        <f t="shared" si="40"/>
        <v>0</v>
      </c>
      <c r="CV786" s="30">
        <v>21.09</v>
      </c>
      <c r="CW786" s="30">
        <v>20.35</v>
      </c>
      <c r="CX786" s="30">
        <v>18.23</v>
      </c>
      <c r="CY786" s="30">
        <v>50.99</v>
      </c>
      <c r="CZ786" s="30">
        <v>20.62</v>
      </c>
      <c r="DA786" s="30">
        <v>26.52</v>
      </c>
      <c r="DB786" s="7">
        <v>2.0</v>
      </c>
      <c r="DC786" s="7">
        <v>6.0</v>
      </c>
      <c r="DD786" s="13">
        <f t="shared" si="41"/>
        <v>0.25</v>
      </c>
      <c r="DE786" s="7">
        <v>-0.02</v>
      </c>
      <c r="DF786" s="7">
        <v>-0.97</v>
      </c>
      <c r="DG786" s="7">
        <v>5.0</v>
      </c>
      <c r="DH786" s="7">
        <v>2.0</v>
      </c>
      <c r="DI786" s="7">
        <v>1.0</v>
      </c>
      <c r="DJ786" s="8" t="s">
        <v>5235</v>
      </c>
      <c r="DK786" s="7" t="s">
        <v>5236</v>
      </c>
    </row>
    <row r="787" ht="12.75" customHeight="1">
      <c r="A787" s="7" t="s">
        <v>3243</v>
      </c>
      <c r="B787" s="7" t="s">
        <v>3244</v>
      </c>
      <c r="C787" s="8" t="s">
        <v>447</v>
      </c>
      <c r="D787" s="9" t="s">
        <v>150</v>
      </c>
      <c r="E787" s="7">
        <v>80.0</v>
      </c>
      <c r="F787" s="7">
        <v>4.0</v>
      </c>
      <c r="G787" s="7">
        <v>5.0</v>
      </c>
      <c r="H787" s="24">
        <f t="shared" si="1"/>
        <v>9</v>
      </c>
      <c r="I787" s="25">
        <f t="shared" si="2"/>
        <v>0.6508507262</v>
      </c>
      <c r="J787" s="19">
        <v>4.0</v>
      </c>
      <c r="K787" s="19">
        <v>1.0</v>
      </c>
      <c r="L787" s="19">
        <v>4.0</v>
      </c>
      <c r="M787" s="19">
        <v>39.0</v>
      </c>
      <c r="N787" s="19">
        <v>16.0</v>
      </c>
      <c r="O787" s="19">
        <v>11.0</v>
      </c>
      <c r="P787" s="19">
        <v>37.0</v>
      </c>
      <c r="Q787" s="10">
        <f t="shared" si="3"/>
        <v>0.1025641026</v>
      </c>
      <c r="R787" s="10">
        <f t="shared" si="4"/>
        <v>0.06060606061</v>
      </c>
      <c r="S787" s="7">
        <v>49781.0</v>
      </c>
      <c r="T787" s="14">
        <f t="shared" si="5"/>
        <v>10.37104167</v>
      </c>
      <c r="U787" s="14">
        <v>806.98</v>
      </c>
      <c r="V787" s="14">
        <f t="shared" si="6"/>
        <v>10.08725</v>
      </c>
      <c r="W787" s="14">
        <v>3101.62</v>
      </c>
      <c r="X787" s="14">
        <f t="shared" si="7"/>
        <v>38.77025</v>
      </c>
      <c r="Y787" s="13">
        <f t="shared" si="8"/>
        <v>0.2064626721</v>
      </c>
      <c r="Z787" s="12">
        <f t="shared" si="9"/>
        <v>15.76470588</v>
      </c>
      <c r="AA787" s="19">
        <v>58.0</v>
      </c>
      <c r="AB787" s="19">
        <v>112.0</v>
      </c>
      <c r="AC787" s="19">
        <v>89.0</v>
      </c>
      <c r="AD787" s="19">
        <v>7.0</v>
      </c>
      <c r="AE787" s="19">
        <v>3.0</v>
      </c>
      <c r="AF787" s="10">
        <f t="shared" si="10"/>
        <v>0.2352941176</v>
      </c>
      <c r="AG787" s="10">
        <f t="shared" si="11"/>
        <v>0.2941176471</v>
      </c>
      <c r="AH787" s="10">
        <f t="shared" si="12"/>
        <v>0.5294117647</v>
      </c>
      <c r="AI787" s="19">
        <v>116.0</v>
      </c>
      <c r="AJ787" s="13">
        <f t="shared" si="13"/>
        <v>0.1435643564</v>
      </c>
      <c r="AK787" s="19">
        <v>427.0</v>
      </c>
      <c r="AL787" s="13">
        <f t="shared" si="14"/>
        <v>0.5284653465</v>
      </c>
      <c r="AM787" s="19">
        <v>265.0</v>
      </c>
      <c r="AN787" s="13">
        <f t="shared" si="15"/>
        <v>0.327970297</v>
      </c>
      <c r="AO787" s="13">
        <f t="shared" si="16"/>
        <v>0.2136279926</v>
      </c>
      <c r="AP787" s="8">
        <v>1.0</v>
      </c>
      <c r="AQ787" s="14">
        <v>-37.02</v>
      </c>
      <c r="AR787" s="19">
        <v>16.9</v>
      </c>
      <c r="AS787" s="26">
        <v>13.0</v>
      </c>
      <c r="AT787" s="27">
        <v>-0.089</v>
      </c>
      <c r="AU787" s="8">
        <v>13.0</v>
      </c>
      <c r="AV787" s="27">
        <v>-0.611</v>
      </c>
      <c r="AW787" s="19">
        <v>49.93</v>
      </c>
      <c r="AX787" s="19">
        <v>16.84</v>
      </c>
      <c r="AY787" s="27">
        <v>-4.209</v>
      </c>
      <c r="AZ787" s="27">
        <v>-8.183</v>
      </c>
      <c r="BA787" s="19">
        <v>46.47</v>
      </c>
      <c r="BB787" s="13">
        <f t="shared" si="17"/>
        <v>0.06343283582</v>
      </c>
      <c r="BC787" s="28">
        <f t="shared" si="18"/>
        <v>0.9545454545</v>
      </c>
      <c r="BD787" s="26">
        <f t="shared" si="19"/>
        <v>1017.97829</v>
      </c>
      <c r="BE787" s="13">
        <f t="shared" si="20"/>
        <v>0.01797829037</v>
      </c>
      <c r="BF787" s="18">
        <f t="shared" si="21"/>
        <v>1.263971846</v>
      </c>
      <c r="BG787" s="18">
        <f t="shared" si="22"/>
        <v>1.338323131</v>
      </c>
      <c r="BH787" s="14">
        <f t="shared" si="23"/>
        <v>19.92614439</v>
      </c>
      <c r="BI787" s="14">
        <f t="shared" si="24"/>
        <v>29.44310888</v>
      </c>
      <c r="BJ787" s="14">
        <f t="shared" si="25"/>
        <v>35.31686039</v>
      </c>
      <c r="BK787" s="14">
        <f t="shared" si="26"/>
        <v>59.92713574</v>
      </c>
      <c r="BL787" s="14">
        <f t="shared" si="27"/>
        <v>-24.61027535</v>
      </c>
      <c r="BM787" s="19">
        <v>17.0</v>
      </c>
      <c r="BN787" s="19">
        <v>18.0</v>
      </c>
      <c r="BO787" s="26">
        <v>251.0</v>
      </c>
      <c r="BP787" s="26">
        <v>378.0</v>
      </c>
      <c r="BQ787" s="19">
        <v>98.0</v>
      </c>
      <c r="BR787" s="19">
        <v>178.0</v>
      </c>
      <c r="BS787" s="19">
        <v>109.0</v>
      </c>
      <c r="BT787" s="19">
        <v>232.0</v>
      </c>
      <c r="BU787" s="19">
        <v>208.0</v>
      </c>
      <c r="BV787" s="19">
        <v>382.0</v>
      </c>
      <c r="BW787" s="13">
        <f t="shared" si="28"/>
        <v>0.3525423729</v>
      </c>
      <c r="BX787" s="14">
        <v>-14.13</v>
      </c>
      <c r="BY787" s="29">
        <f t="shared" si="29"/>
        <v>-10.25534717</v>
      </c>
      <c r="BZ787" s="18">
        <f t="shared" si="30"/>
        <v>2.227308323</v>
      </c>
      <c r="CA787" s="18">
        <f t="shared" si="31"/>
        <v>1.822343174</v>
      </c>
      <c r="CB787" s="14">
        <f t="shared" si="32"/>
        <v>27.35072319</v>
      </c>
      <c r="CC787" s="14">
        <f t="shared" si="33"/>
        <v>28.34756048</v>
      </c>
      <c r="CD787" s="14">
        <f t="shared" si="34"/>
        <v>49.12538777</v>
      </c>
      <c r="CE787" s="14">
        <f t="shared" si="35"/>
        <v>56.07209765</v>
      </c>
      <c r="CF787" s="14">
        <f t="shared" si="36"/>
        <v>-17.66356547</v>
      </c>
      <c r="CG787" s="7">
        <v>3852.183333</v>
      </c>
      <c r="CH787" s="7">
        <v>143.0</v>
      </c>
      <c r="CI787" s="7">
        <v>117.0</v>
      </c>
      <c r="CJ787" s="26">
        <v>1613.0</v>
      </c>
      <c r="CK787" s="7">
        <v>1703.0</v>
      </c>
      <c r="CL787" s="7">
        <v>641.0</v>
      </c>
      <c r="CM787" s="7">
        <v>779.0</v>
      </c>
      <c r="CN787" s="7">
        <v>757.0</v>
      </c>
      <c r="CO787" s="7">
        <v>1001.0</v>
      </c>
      <c r="CP787" s="19">
        <v>12.0</v>
      </c>
      <c r="CQ787" s="19">
        <v>6.0</v>
      </c>
      <c r="CR787" s="26">
        <f t="shared" si="37"/>
        <v>-6</v>
      </c>
      <c r="CS787" s="18">
        <f t="shared" si="38"/>
        <v>0.8678009682</v>
      </c>
      <c r="CT787" s="18">
        <f t="shared" si="39"/>
        <v>0.4339004841</v>
      </c>
      <c r="CU787" s="18">
        <f t="shared" si="40"/>
        <v>-0.4339004841</v>
      </c>
      <c r="CV787" s="30">
        <v>19.97</v>
      </c>
      <c r="CW787" s="30">
        <v>30.5</v>
      </c>
      <c r="CX787" s="30">
        <v>42.42</v>
      </c>
      <c r="CY787" s="30">
        <v>29.09</v>
      </c>
      <c r="CZ787" s="30">
        <v>35.76</v>
      </c>
      <c r="DA787" s="30">
        <v>34.98</v>
      </c>
      <c r="DB787" s="7">
        <v>387.0</v>
      </c>
      <c r="DC787" s="7">
        <v>285.0</v>
      </c>
      <c r="DD787" s="13">
        <f t="shared" si="41"/>
        <v>0.5758928571</v>
      </c>
      <c r="DE787" s="7">
        <v>0.61</v>
      </c>
      <c r="DF787" s="7">
        <v>3.53</v>
      </c>
      <c r="DG787" s="7">
        <v>97.0</v>
      </c>
      <c r="DH787" s="7">
        <v>211.0</v>
      </c>
      <c r="DI787" s="7">
        <v>335.0</v>
      </c>
      <c r="DJ787" s="8" t="s">
        <v>5237</v>
      </c>
      <c r="DK787" s="7" t="s">
        <v>5238</v>
      </c>
    </row>
    <row r="788" ht="12.75" customHeight="1">
      <c r="A788" s="7" t="s">
        <v>235</v>
      </c>
      <c r="B788" s="7" t="s">
        <v>3247</v>
      </c>
      <c r="C788" s="8" t="s">
        <v>542</v>
      </c>
      <c r="D788" s="9" t="s">
        <v>247</v>
      </c>
      <c r="E788" s="7">
        <v>75.0</v>
      </c>
      <c r="F788" s="7">
        <v>17.0</v>
      </c>
      <c r="G788" s="7">
        <v>26.0</v>
      </c>
      <c r="H788" s="24">
        <f t="shared" si="1"/>
        <v>43</v>
      </c>
      <c r="I788" s="25">
        <f t="shared" si="2"/>
        <v>2.163310368</v>
      </c>
      <c r="J788" s="19">
        <v>12.0</v>
      </c>
      <c r="K788" s="19">
        <v>12.0</v>
      </c>
      <c r="L788" s="19">
        <v>10.0</v>
      </c>
      <c r="M788" s="19">
        <v>88.0</v>
      </c>
      <c r="N788" s="19">
        <v>43.0</v>
      </c>
      <c r="O788" s="19">
        <v>47.0</v>
      </c>
      <c r="P788" s="19">
        <v>113.0</v>
      </c>
      <c r="Q788" s="10">
        <f t="shared" si="3"/>
        <v>0.1931818182</v>
      </c>
      <c r="R788" s="10">
        <f t="shared" si="4"/>
        <v>0.09550561798</v>
      </c>
      <c r="S788" s="7">
        <v>71557.0</v>
      </c>
      <c r="T788" s="14">
        <f t="shared" si="5"/>
        <v>15.90155556</v>
      </c>
      <c r="U788" s="14">
        <v>1087.25</v>
      </c>
      <c r="V788" s="14">
        <f t="shared" si="6"/>
        <v>14.49666667</v>
      </c>
      <c r="W788" s="14">
        <v>2510.31</v>
      </c>
      <c r="X788" s="14">
        <f t="shared" si="7"/>
        <v>33.4708</v>
      </c>
      <c r="Y788" s="13">
        <f t="shared" si="8"/>
        <v>0.302218726</v>
      </c>
      <c r="Z788" s="12">
        <f t="shared" si="9"/>
        <v>149.3333333</v>
      </c>
      <c r="AA788" s="19">
        <v>43.0</v>
      </c>
      <c r="AB788" s="19">
        <v>47.0</v>
      </c>
      <c r="AC788" s="19">
        <v>82.0</v>
      </c>
      <c r="AD788" s="19">
        <v>41.0</v>
      </c>
      <c r="AE788" s="19">
        <v>106.0</v>
      </c>
      <c r="AF788" s="10">
        <f t="shared" si="10"/>
        <v>0.2666666667</v>
      </c>
      <c r="AG788" s="10">
        <f t="shared" si="11"/>
        <v>0.4888888889</v>
      </c>
      <c r="AH788" s="10">
        <f t="shared" si="12"/>
        <v>0.7555555556</v>
      </c>
      <c r="AI788" s="19">
        <v>373.0</v>
      </c>
      <c r="AJ788" s="13">
        <f t="shared" si="13"/>
        <v>0.3422018349</v>
      </c>
      <c r="AK788" s="19">
        <v>345.0</v>
      </c>
      <c r="AL788" s="13">
        <f t="shared" si="14"/>
        <v>0.3165137615</v>
      </c>
      <c r="AM788" s="19">
        <v>372.0</v>
      </c>
      <c r="AN788" s="13">
        <f t="shared" si="15"/>
        <v>0.3412844037</v>
      </c>
      <c r="AO788" s="13">
        <f t="shared" si="16"/>
        <v>0.5194986072</v>
      </c>
      <c r="AP788" s="8">
        <v>9.0</v>
      </c>
      <c r="AQ788" s="14">
        <v>3.0</v>
      </c>
      <c r="AR788" s="19">
        <v>17.76</v>
      </c>
      <c r="AS788" s="26">
        <v>2.0</v>
      </c>
      <c r="AT788" s="27">
        <v>0.664</v>
      </c>
      <c r="AU788" s="8">
        <v>3.0</v>
      </c>
      <c r="AV788" s="27">
        <v>0.48</v>
      </c>
      <c r="AW788" s="19">
        <v>50.11</v>
      </c>
      <c r="AX788" s="19">
        <v>18.7</v>
      </c>
      <c r="AY788" s="27">
        <v>2.758</v>
      </c>
      <c r="AZ788" s="27">
        <v>-3.981</v>
      </c>
      <c r="BA788" s="19">
        <v>48.78</v>
      </c>
      <c r="BB788" s="13">
        <f t="shared" si="17"/>
        <v>0.08035714286</v>
      </c>
      <c r="BC788" s="28">
        <f t="shared" si="18"/>
        <v>0.9209558824</v>
      </c>
      <c r="BD788" s="26">
        <f t="shared" si="19"/>
        <v>1001.313025</v>
      </c>
      <c r="BE788" s="13">
        <f t="shared" si="20"/>
        <v>0.00131302521</v>
      </c>
      <c r="BF788" s="18">
        <f t="shared" si="21"/>
        <v>2.483329501</v>
      </c>
      <c r="BG788" s="18">
        <f t="shared" si="22"/>
        <v>2.372959301</v>
      </c>
      <c r="BH788" s="14">
        <f t="shared" si="23"/>
        <v>30.90365601</v>
      </c>
      <c r="BI788" s="14">
        <f t="shared" si="24"/>
        <v>30.02069441</v>
      </c>
      <c r="BJ788" s="14">
        <f t="shared" si="25"/>
        <v>61.08990573</v>
      </c>
      <c r="BK788" s="14">
        <f t="shared" si="26"/>
        <v>57.39250402</v>
      </c>
      <c r="BL788" s="14">
        <f t="shared" si="27"/>
        <v>3.697401702</v>
      </c>
      <c r="BM788" s="19">
        <v>45.0</v>
      </c>
      <c r="BN788" s="19">
        <v>43.0</v>
      </c>
      <c r="BO788" s="26">
        <v>515.0</v>
      </c>
      <c r="BP788" s="26">
        <v>501.0</v>
      </c>
      <c r="BQ788" s="19">
        <v>231.0</v>
      </c>
      <c r="BR788" s="19">
        <v>219.0</v>
      </c>
      <c r="BS788" s="19">
        <v>316.0</v>
      </c>
      <c r="BT788" s="19">
        <v>277.0</v>
      </c>
      <c r="BU788" s="19">
        <v>510.0</v>
      </c>
      <c r="BV788" s="19">
        <v>507.0</v>
      </c>
      <c r="BW788" s="13">
        <f t="shared" si="28"/>
        <v>0.5014749263</v>
      </c>
      <c r="BX788" s="14">
        <v>5.75</v>
      </c>
      <c r="BY788" s="29">
        <f t="shared" si="29"/>
        <v>7.600435128</v>
      </c>
      <c r="BZ788" s="18">
        <f t="shared" si="30"/>
        <v>2.210499874</v>
      </c>
      <c r="CA788" s="18">
        <f t="shared" si="31"/>
        <v>2.29423093</v>
      </c>
      <c r="CB788" s="14">
        <f t="shared" si="32"/>
        <v>27.39680147</v>
      </c>
      <c r="CC788" s="14">
        <f t="shared" si="33"/>
        <v>31.7843088</v>
      </c>
      <c r="CD788" s="14">
        <f t="shared" si="34"/>
        <v>52.95151972</v>
      </c>
      <c r="CE788" s="14">
        <f t="shared" si="35"/>
        <v>58.07586034</v>
      </c>
      <c r="CF788" s="14">
        <f t="shared" si="36"/>
        <v>8.821742319</v>
      </c>
      <c r="CG788" s="7">
        <v>3582.9</v>
      </c>
      <c r="CH788" s="7">
        <v>132.0</v>
      </c>
      <c r="CI788" s="7">
        <v>137.0</v>
      </c>
      <c r="CJ788" s="26">
        <v>1504.0</v>
      </c>
      <c r="CK788" s="7">
        <v>1761.0</v>
      </c>
      <c r="CL788" s="7">
        <v>651.0</v>
      </c>
      <c r="CM788" s="7">
        <v>704.0</v>
      </c>
      <c r="CN788" s="7">
        <v>875.0</v>
      </c>
      <c r="CO788" s="7">
        <v>866.0</v>
      </c>
      <c r="CP788" s="19">
        <v>12.0</v>
      </c>
      <c r="CQ788" s="19">
        <v>4.0</v>
      </c>
      <c r="CR788" s="26">
        <f t="shared" si="37"/>
        <v>-8</v>
      </c>
      <c r="CS788" s="18">
        <f t="shared" si="38"/>
        <v>0.6037145213</v>
      </c>
      <c r="CT788" s="18">
        <f t="shared" si="39"/>
        <v>0.2012381738</v>
      </c>
      <c r="CU788" s="18">
        <f t="shared" si="40"/>
        <v>-0.4024763475</v>
      </c>
      <c r="CV788" s="30">
        <v>42.44</v>
      </c>
      <c r="CW788" s="30">
        <v>41.1</v>
      </c>
      <c r="CX788" s="30">
        <v>35.21</v>
      </c>
      <c r="CY788" s="30">
        <v>48.99</v>
      </c>
      <c r="CZ788" s="30">
        <v>40.43</v>
      </c>
      <c r="DA788" s="30">
        <v>48.56</v>
      </c>
      <c r="DB788" s="7">
        <v>7.0</v>
      </c>
      <c r="DC788" s="7">
        <v>5.0</v>
      </c>
      <c r="DD788" s="13">
        <f t="shared" si="41"/>
        <v>0.5833333333</v>
      </c>
      <c r="DE788" s="7">
        <v>-0.06</v>
      </c>
      <c r="DF788" s="7">
        <v>-2.18</v>
      </c>
      <c r="DG788" s="7">
        <v>9.0</v>
      </c>
      <c r="DH788" s="7">
        <v>1.0</v>
      </c>
      <c r="DI788" s="7">
        <v>0.0</v>
      </c>
      <c r="DJ788" s="8" t="s">
        <v>5239</v>
      </c>
      <c r="DK788" s="7" t="s">
        <v>5240</v>
      </c>
    </row>
    <row r="789" ht="12.75" customHeight="1">
      <c r="A789" s="7" t="s">
        <v>743</v>
      </c>
      <c r="B789" s="7" t="s">
        <v>3247</v>
      </c>
      <c r="C789" s="8" t="s">
        <v>839</v>
      </c>
      <c r="D789" s="9" t="s">
        <v>174</v>
      </c>
      <c r="E789" s="7">
        <v>75.0</v>
      </c>
      <c r="F789" s="7">
        <v>6.0</v>
      </c>
      <c r="G789" s="7">
        <v>16.0</v>
      </c>
      <c r="H789" s="24">
        <f t="shared" si="1"/>
        <v>22</v>
      </c>
      <c r="I789" s="25">
        <f t="shared" si="2"/>
        <v>1.007723334</v>
      </c>
      <c r="J789" s="19">
        <v>5.0</v>
      </c>
      <c r="K789" s="19">
        <v>6.0</v>
      </c>
      <c r="L789" s="19">
        <v>7.0</v>
      </c>
      <c r="M789" s="19">
        <v>105.0</v>
      </c>
      <c r="N789" s="19">
        <v>67.0</v>
      </c>
      <c r="O789" s="19">
        <v>78.0</v>
      </c>
      <c r="P789" s="19">
        <v>62.0</v>
      </c>
      <c r="Q789" s="10">
        <f t="shared" si="3"/>
        <v>0.05714285714</v>
      </c>
      <c r="R789" s="10">
        <f t="shared" si="4"/>
        <v>0.024</v>
      </c>
      <c r="S789" s="7">
        <v>78593.0</v>
      </c>
      <c r="T789" s="14">
        <f t="shared" si="5"/>
        <v>17.46511111</v>
      </c>
      <c r="U789" s="14">
        <v>1240.38</v>
      </c>
      <c r="V789" s="14">
        <f t="shared" si="6"/>
        <v>16.5384</v>
      </c>
      <c r="W789" s="14">
        <v>2201.34</v>
      </c>
      <c r="X789" s="14">
        <f t="shared" si="7"/>
        <v>29.3512</v>
      </c>
      <c r="Y789" s="13">
        <f t="shared" si="8"/>
        <v>0.3603953837</v>
      </c>
      <c r="Z789" s="12">
        <f t="shared" si="9"/>
        <v>82.53658537</v>
      </c>
      <c r="AA789" s="19">
        <v>106.0</v>
      </c>
      <c r="AB789" s="19">
        <v>118.0</v>
      </c>
      <c r="AC789" s="19">
        <v>135.0</v>
      </c>
      <c r="AD789" s="19">
        <v>12.0</v>
      </c>
      <c r="AE789" s="19">
        <v>13.0</v>
      </c>
      <c r="AF789" s="10">
        <f t="shared" si="10"/>
        <v>0.1219512195</v>
      </c>
      <c r="AG789" s="10">
        <f t="shared" si="11"/>
        <v>0.3170731707</v>
      </c>
      <c r="AH789" s="10">
        <f t="shared" si="12"/>
        <v>0.4390243902</v>
      </c>
      <c r="AI789" s="19">
        <v>396.0</v>
      </c>
      <c r="AJ789" s="13">
        <f t="shared" si="13"/>
        <v>0.3034482759</v>
      </c>
      <c r="AK789" s="19">
        <v>448.0</v>
      </c>
      <c r="AL789" s="13">
        <f t="shared" si="14"/>
        <v>0.3432950192</v>
      </c>
      <c r="AM789" s="19">
        <v>461.0</v>
      </c>
      <c r="AN789" s="13">
        <f t="shared" si="15"/>
        <v>0.353256705</v>
      </c>
      <c r="AO789" s="13">
        <f t="shared" si="16"/>
        <v>0.4691943128</v>
      </c>
      <c r="AP789" s="8">
        <v>3.0</v>
      </c>
      <c r="AQ789" s="14">
        <v>-0.81</v>
      </c>
      <c r="AR789" s="19">
        <v>17.45</v>
      </c>
      <c r="AS789" s="26">
        <v>2.0</v>
      </c>
      <c r="AT789" s="27">
        <v>0.589</v>
      </c>
      <c r="AU789" s="8">
        <v>4.0</v>
      </c>
      <c r="AV789" s="27">
        <v>0.604</v>
      </c>
      <c r="AW789" s="19">
        <v>50.34</v>
      </c>
      <c r="AX789" s="19">
        <v>16.78</v>
      </c>
      <c r="AY789" s="27">
        <v>1.447</v>
      </c>
      <c r="AZ789" s="27">
        <v>-5.473</v>
      </c>
      <c r="BA789" s="19">
        <v>48.28</v>
      </c>
      <c r="BB789" s="13">
        <f t="shared" si="17"/>
        <v>0.07269503546</v>
      </c>
      <c r="BC789" s="28">
        <f t="shared" si="18"/>
        <v>0.9330357143</v>
      </c>
      <c r="BD789" s="26">
        <f t="shared" si="19"/>
        <v>1005.73075</v>
      </c>
      <c r="BE789" s="13">
        <f t="shared" si="20"/>
        <v>0.005730749747</v>
      </c>
      <c r="BF789" s="18">
        <f t="shared" si="21"/>
        <v>1.983263194</v>
      </c>
      <c r="BG789" s="18">
        <f t="shared" si="22"/>
        <v>2.176752286</v>
      </c>
      <c r="BH789" s="14">
        <f t="shared" si="23"/>
        <v>27.28196198</v>
      </c>
      <c r="BI789" s="14">
        <f t="shared" si="24"/>
        <v>32.50616746</v>
      </c>
      <c r="BJ789" s="14">
        <f t="shared" si="25"/>
        <v>53.25787259</v>
      </c>
      <c r="BK789" s="14">
        <f t="shared" si="26"/>
        <v>59.49789581</v>
      </c>
      <c r="BL789" s="14">
        <f t="shared" si="27"/>
        <v>-6.240023219</v>
      </c>
      <c r="BM789" s="19">
        <v>41.0</v>
      </c>
      <c r="BN789" s="19">
        <v>45.0</v>
      </c>
      <c r="BO789" s="26">
        <v>523.0</v>
      </c>
      <c r="BP789" s="26">
        <v>627.0</v>
      </c>
      <c r="BQ789" s="19">
        <v>255.0</v>
      </c>
      <c r="BR789" s="19">
        <v>266.0</v>
      </c>
      <c r="BS789" s="19">
        <v>282.0</v>
      </c>
      <c r="BT789" s="19">
        <v>292.0</v>
      </c>
      <c r="BU789" s="19">
        <v>519.0</v>
      </c>
      <c r="BV789" s="19">
        <v>583.0</v>
      </c>
      <c r="BW789" s="13">
        <f t="shared" si="28"/>
        <v>0.4709618875</v>
      </c>
      <c r="BX789" s="14">
        <v>0.38</v>
      </c>
      <c r="BY789" s="29">
        <f t="shared" si="29"/>
        <v>0.4863132742</v>
      </c>
      <c r="BZ789" s="18">
        <f t="shared" si="30"/>
        <v>2.060615468</v>
      </c>
      <c r="CA789" s="18">
        <f t="shared" si="31"/>
        <v>2.200318212</v>
      </c>
      <c r="CB789" s="14">
        <f t="shared" si="32"/>
        <v>26.66576118</v>
      </c>
      <c r="CC789" s="14">
        <f t="shared" si="33"/>
        <v>30.96162055</v>
      </c>
      <c r="CD789" s="14">
        <f t="shared" si="34"/>
        <v>51.74240366</v>
      </c>
      <c r="CE789" s="14">
        <f t="shared" si="35"/>
        <v>58.32589545</v>
      </c>
      <c r="CF789" s="14">
        <f t="shared" si="36"/>
        <v>0.3434685731</v>
      </c>
      <c r="CG789" s="7">
        <v>3435.866667</v>
      </c>
      <c r="CH789" s="7">
        <v>118.0</v>
      </c>
      <c r="CI789" s="7">
        <v>126.0</v>
      </c>
      <c r="CJ789" s="26">
        <v>1409.0</v>
      </c>
      <c r="CK789" s="7">
        <v>1647.0</v>
      </c>
      <c r="CL789" s="7">
        <v>666.0</v>
      </c>
      <c r="CM789" s="7">
        <v>759.0</v>
      </c>
      <c r="CN789" s="7">
        <v>770.0</v>
      </c>
      <c r="CO789" s="7">
        <v>808.0</v>
      </c>
      <c r="CP789" s="19">
        <v>19.0</v>
      </c>
      <c r="CQ789" s="19">
        <v>6.0</v>
      </c>
      <c r="CR789" s="26">
        <f t="shared" si="37"/>
        <v>-13</v>
      </c>
      <c r="CS789" s="18">
        <f t="shared" si="38"/>
        <v>0.8703065158</v>
      </c>
      <c r="CT789" s="18">
        <f t="shared" si="39"/>
        <v>0.2748336366</v>
      </c>
      <c r="CU789" s="18">
        <f t="shared" si="40"/>
        <v>-0.5954728793</v>
      </c>
      <c r="CV789" s="30">
        <v>41.93</v>
      </c>
      <c r="CW789" s="30">
        <v>49.39</v>
      </c>
      <c r="CX789" s="30">
        <v>50.0</v>
      </c>
      <c r="CY789" s="30">
        <v>50.98</v>
      </c>
      <c r="CZ789" s="30">
        <v>44.38</v>
      </c>
      <c r="DA789" s="30">
        <v>48.01</v>
      </c>
      <c r="DB789" s="7">
        <v>0.0</v>
      </c>
      <c r="DC789" s="7">
        <v>1.0</v>
      </c>
      <c r="DD789" s="13">
        <f t="shared" si="41"/>
        <v>0</v>
      </c>
      <c r="DE789" s="7">
        <v>-0.01</v>
      </c>
      <c r="DF789" s="7">
        <v>-0.24</v>
      </c>
      <c r="DG789" s="7">
        <v>1.0</v>
      </c>
      <c r="DH789" s="7">
        <v>0.0</v>
      </c>
      <c r="DI789" s="7">
        <v>0.0</v>
      </c>
      <c r="DJ789" s="8" t="s">
        <v>5241</v>
      </c>
      <c r="DK789" s="7" t="s">
        <v>5242</v>
      </c>
    </row>
    <row r="790" ht="12.75" customHeight="1">
      <c r="A790" s="7" t="s">
        <v>3250</v>
      </c>
      <c r="B790" s="7" t="s">
        <v>3251</v>
      </c>
      <c r="C790" s="8" t="s">
        <v>458</v>
      </c>
      <c r="D790" s="9" t="s">
        <v>174</v>
      </c>
      <c r="E790" s="7">
        <v>50.0</v>
      </c>
      <c r="F790" s="7">
        <v>1.0</v>
      </c>
      <c r="G790" s="7">
        <v>4.0</v>
      </c>
      <c r="H790" s="24">
        <f t="shared" si="1"/>
        <v>5</v>
      </c>
      <c r="I790" s="25">
        <f t="shared" si="2"/>
        <v>0.4442470013</v>
      </c>
      <c r="J790" s="19">
        <v>0.0</v>
      </c>
      <c r="K790" s="19">
        <v>1.0</v>
      </c>
      <c r="L790" s="19">
        <v>3.0</v>
      </c>
      <c r="M790" s="19">
        <v>29.0</v>
      </c>
      <c r="N790" s="19">
        <v>16.0</v>
      </c>
      <c r="O790" s="19">
        <v>23.0</v>
      </c>
      <c r="P790" s="19">
        <v>16.0</v>
      </c>
      <c r="Q790" s="10">
        <f t="shared" si="3"/>
        <v>0.03448275862</v>
      </c>
      <c r="R790" s="10">
        <f t="shared" si="4"/>
        <v>0.01470588235</v>
      </c>
      <c r="S790" s="7">
        <v>40518.0</v>
      </c>
      <c r="T790" s="14">
        <f t="shared" si="5"/>
        <v>13.506</v>
      </c>
      <c r="U790" s="14">
        <v>667.07</v>
      </c>
      <c r="V790" s="14">
        <f t="shared" si="6"/>
        <v>13.3414</v>
      </c>
      <c r="W790" s="14">
        <v>1712.79</v>
      </c>
      <c r="X790" s="14">
        <f t="shared" si="7"/>
        <v>34.2558</v>
      </c>
      <c r="Y790" s="13">
        <f t="shared" si="8"/>
        <v>0.2802980007</v>
      </c>
      <c r="Z790" s="12">
        <f t="shared" si="9"/>
        <v>15.84210526</v>
      </c>
      <c r="AA790" s="19">
        <v>44.0</v>
      </c>
      <c r="AB790" s="19">
        <v>113.0</v>
      </c>
      <c r="AC790" s="19">
        <v>108.0</v>
      </c>
      <c r="AD790" s="19">
        <v>26.0</v>
      </c>
      <c r="AE790" s="19">
        <v>2.0</v>
      </c>
      <c r="AF790" s="10">
        <f t="shared" si="10"/>
        <v>0</v>
      </c>
      <c r="AG790" s="10">
        <f t="shared" si="11"/>
        <v>0.2105263158</v>
      </c>
      <c r="AH790" s="10">
        <f t="shared" si="12"/>
        <v>0.2105263158</v>
      </c>
      <c r="AI790" s="19">
        <v>220.0</v>
      </c>
      <c r="AJ790" s="13">
        <f t="shared" si="13"/>
        <v>0.3497615262</v>
      </c>
      <c r="AK790" s="19">
        <v>206.0</v>
      </c>
      <c r="AL790" s="13">
        <f t="shared" si="14"/>
        <v>0.3275039746</v>
      </c>
      <c r="AM790" s="19">
        <v>203.0</v>
      </c>
      <c r="AN790" s="13">
        <f t="shared" si="15"/>
        <v>0.3227344992</v>
      </c>
      <c r="AO790" s="13">
        <f t="shared" si="16"/>
        <v>0.5164319249</v>
      </c>
      <c r="AP790" s="8">
        <v>8.0</v>
      </c>
      <c r="AQ790" s="14">
        <v>2.2</v>
      </c>
      <c r="AR790" s="19">
        <v>17.01</v>
      </c>
      <c r="AS790" s="26">
        <v>7.0</v>
      </c>
      <c r="AT790" s="27">
        <v>-0.152</v>
      </c>
      <c r="AU790" s="8">
        <v>8.0</v>
      </c>
      <c r="AV790" s="27">
        <v>-0.64</v>
      </c>
      <c r="AW790" s="19">
        <v>50.13</v>
      </c>
      <c r="AX790" s="19">
        <v>16.18</v>
      </c>
      <c r="AY790" s="27">
        <v>-0.653</v>
      </c>
      <c r="AZ790" s="27">
        <v>4.602</v>
      </c>
      <c r="BA790" s="19">
        <v>51.49</v>
      </c>
      <c r="BB790" s="13">
        <f t="shared" si="17"/>
        <v>0.06312292359</v>
      </c>
      <c r="BC790" s="28">
        <f t="shared" si="18"/>
        <v>0.93728223</v>
      </c>
      <c r="BD790" s="26">
        <f t="shared" si="19"/>
        <v>1000.405154</v>
      </c>
      <c r="BE790" s="13">
        <f t="shared" si="20"/>
        <v>0.0004051535532</v>
      </c>
      <c r="BF790" s="18">
        <f t="shared" si="21"/>
        <v>1.708966076</v>
      </c>
      <c r="BG790" s="18">
        <f t="shared" si="22"/>
        <v>1.619020493</v>
      </c>
      <c r="BH790" s="14">
        <f t="shared" si="23"/>
        <v>27.07362046</v>
      </c>
      <c r="BI790" s="14">
        <f t="shared" si="24"/>
        <v>25.8143823</v>
      </c>
      <c r="BJ790" s="14">
        <f t="shared" si="25"/>
        <v>52.43827484</v>
      </c>
      <c r="BK790" s="14">
        <f t="shared" si="26"/>
        <v>49.20023386</v>
      </c>
      <c r="BL790" s="14">
        <f t="shared" si="27"/>
        <v>3.238040985</v>
      </c>
      <c r="BM790" s="19">
        <v>19.0</v>
      </c>
      <c r="BN790" s="19">
        <v>18.0</v>
      </c>
      <c r="BO790" s="26">
        <v>282.0</v>
      </c>
      <c r="BP790" s="26">
        <v>269.0</v>
      </c>
      <c r="BQ790" s="19">
        <v>131.0</v>
      </c>
      <c r="BR790" s="19">
        <v>122.0</v>
      </c>
      <c r="BS790" s="19">
        <v>151.0</v>
      </c>
      <c r="BT790" s="19">
        <v>138.0</v>
      </c>
      <c r="BU790" s="19">
        <v>268.0</v>
      </c>
      <c r="BV790" s="19">
        <v>242.0</v>
      </c>
      <c r="BW790" s="13">
        <f t="shared" si="28"/>
        <v>0.5254901961</v>
      </c>
      <c r="BX790" s="14">
        <v>-0.26</v>
      </c>
      <c r="BY790" s="29">
        <f t="shared" si="29"/>
        <v>-2.488325212</v>
      </c>
      <c r="BZ790" s="18">
        <f t="shared" si="30"/>
        <v>1.762262409</v>
      </c>
      <c r="CA790" s="18">
        <f t="shared" si="31"/>
        <v>1.812612764</v>
      </c>
      <c r="CB790" s="14">
        <f t="shared" si="32"/>
        <v>28.29689926</v>
      </c>
      <c r="CC790" s="14">
        <f t="shared" si="33"/>
        <v>25.67868082</v>
      </c>
      <c r="CD790" s="14">
        <f t="shared" si="34"/>
        <v>53.92522972</v>
      </c>
      <c r="CE790" s="14">
        <f t="shared" si="35"/>
        <v>49.82167583</v>
      </c>
      <c r="CF790" s="14">
        <f t="shared" si="36"/>
        <v>-0.8655129107</v>
      </c>
      <c r="CG790" s="7">
        <v>2383.3</v>
      </c>
      <c r="CH790" s="7">
        <v>70.0</v>
      </c>
      <c r="CI790" s="7">
        <v>72.0</v>
      </c>
      <c r="CJ790" s="26">
        <v>1054.0</v>
      </c>
      <c r="CK790" s="7">
        <v>948.0</v>
      </c>
      <c r="CL790" s="7">
        <v>496.0</v>
      </c>
      <c r="CM790" s="7">
        <v>438.0</v>
      </c>
      <c r="CN790" s="7">
        <v>522.0</v>
      </c>
      <c r="CO790" s="7">
        <v>521.0</v>
      </c>
      <c r="CP790" s="19">
        <v>10.0</v>
      </c>
      <c r="CQ790" s="19">
        <v>1.0</v>
      </c>
      <c r="CR790" s="26">
        <f t="shared" si="37"/>
        <v>-9</v>
      </c>
      <c r="CS790" s="18">
        <f t="shared" si="38"/>
        <v>0.8884940027</v>
      </c>
      <c r="CT790" s="18">
        <f t="shared" si="39"/>
        <v>0.08884940027</v>
      </c>
      <c r="CU790" s="18">
        <f t="shared" si="40"/>
        <v>-0.7996446024</v>
      </c>
      <c r="CV790" s="30">
        <v>25.37</v>
      </c>
      <c r="CW790" s="30">
        <v>21.92</v>
      </c>
      <c r="CX790" s="30">
        <v>22.61</v>
      </c>
      <c r="CY790" s="30">
        <v>25.13</v>
      </c>
      <c r="CZ790" s="30">
        <v>26.66</v>
      </c>
      <c r="DA790" s="30">
        <v>26.77</v>
      </c>
      <c r="DB790" s="7">
        <v>0.0</v>
      </c>
      <c r="DC790" s="7">
        <v>0.0</v>
      </c>
      <c r="DD790" s="13" t="str">
        <f t="shared" si="41"/>
        <v> </v>
      </c>
      <c r="DE790" s="7">
        <v>0.0</v>
      </c>
      <c r="DF790" s="7">
        <v>0.0</v>
      </c>
      <c r="DG790" s="7">
        <v>0.0</v>
      </c>
      <c r="DH790" s="7">
        <v>0.0</v>
      </c>
      <c r="DI790" s="7">
        <v>0.0</v>
      </c>
      <c r="DJ790" s="8" t="s">
        <v>5243</v>
      </c>
      <c r="DK790" s="7" t="s">
        <v>5244</v>
      </c>
    </row>
    <row r="791" ht="12.75" customHeight="1">
      <c r="A791" s="7" t="s">
        <v>331</v>
      </c>
      <c r="B791" s="7" t="s">
        <v>3254</v>
      </c>
      <c r="C791" s="8" t="s">
        <v>447</v>
      </c>
      <c r="D791" s="9" t="s">
        <v>174</v>
      </c>
      <c r="E791" s="7">
        <v>2.0</v>
      </c>
      <c r="F791" s="7">
        <v>0.0</v>
      </c>
      <c r="G791" s="7">
        <v>0.0</v>
      </c>
      <c r="H791" s="24">
        <f t="shared" si="1"/>
        <v>0</v>
      </c>
      <c r="I791" s="25">
        <f t="shared" si="2"/>
        <v>0</v>
      </c>
      <c r="J791" s="19">
        <v>0.0</v>
      </c>
      <c r="K791" s="19">
        <v>0.0</v>
      </c>
      <c r="L791" s="19">
        <v>0.0</v>
      </c>
      <c r="M791" s="19">
        <v>0.0</v>
      </c>
      <c r="N791" s="19">
        <v>1.0</v>
      </c>
      <c r="O791" s="19">
        <v>1.0</v>
      </c>
      <c r="P791" s="19">
        <v>1.0</v>
      </c>
      <c r="Q791" s="10">
        <f t="shared" si="3"/>
        <v>0</v>
      </c>
      <c r="R791" s="10">
        <f t="shared" si="4"/>
        <v>0</v>
      </c>
      <c r="S791" s="7">
        <v>906.0</v>
      </c>
      <c r="T791" s="14">
        <f t="shared" si="5"/>
        <v>7.55</v>
      </c>
      <c r="U791" s="14">
        <v>15.34</v>
      </c>
      <c r="V791" s="14">
        <f t="shared" si="6"/>
        <v>7.67</v>
      </c>
      <c r="W791" s="14">
        <v>86.53</v>
      </c>
      <c r="X791" s="14">
        <f t="shared" si="7"/>
        <v>43.265</v>
      </c>
      <c r="Y791" s="13">
        <f t="shared" si="8"/>
        <v>0.1505840777</v>
      </c>
      <c r="Z791" s="12">
        <f t="shared" si="9"/>
        <v>0</v>
      </c>
      <c r="AA791" s="19">
        <v>0.0</v>
      </c>
      <c r="AB791" s="19">
        <v>4.0</v>
      </c>
      <c r="AC791" s="19">
        <v>1.0</v>
      </c>
      <c r="AD791" s="19">
        <v>0.0</v>
      </c>
      <c r="AE791" s="19">
        <v>0.0</v>
      </c>
      <c r="AF791" s="10">
        <f t="shared" si="10"/>
        <v>0</v>
      </c>
      <c r="AG791" s="10">
        <f t="shared" si="11"/>
        <v>0</v>
      </c>
      <c r="AH791" s="10">
        <f t="shared" si="12"/>
        <v>0</v>
      </c>
      <c r="AI791" s="19">
        <v>2.0</v>
      </c>
      <c r="AJ791" s="13">
        <f t="shared" si="13"/>
        <v>0.4</v>
      </c>
      <c r="AK791" s="19">
        <v>3.0</v>
      </c>
      <c r="AL791" s="13">
        <f t="shared" si="14"/>
        <v>0.6</v>
      </c>
      <c r="AM791" s="19">
        <v>0.0</v>
      </c>
      <c r="AN791" s="13">
        <f t="shared" si="15"/>
        <v>0</v>
      </c>
      <c r="AO791" s="13">
        <f t="shared" si="16"/>
        <v>0.4</v>
      </c>
      <c r="AP791" s="8">
        <v>2.0</v>
      </c>
      <c r="AQ791" s="14">
        <v>-12.08</v>
      </c>
      <c r="AR791" s="19">
        <v>17.49</v>
      </c>
      <c r="AS791" s="26">
        <v>3.0</v>
      </c>
      <c r="AT791" s="27">
        <v>-1.056</v>
      </c>
      <c r="AU791" s="8">
        <v>9.0</v>
      </c>
      <c r="AV791" s="27">
        <v>-3.683</v>
      </c>
      <c r="AW791" s="19">
        <v>47.91</v>
      </c>
      <c r="AX791" s="19">
        <v>16.48</v>
      </c>
      <c r="AY791" s="27">
        <v>-3.231</v>
      </c>
      <c r="AZ791" s="27">
        <v>-6.973</v>
      </c>
      <c r="BA791" s="19">
        <v>47.85</v>
      </c>
      <c r="BB791" s="13">
        <f t="shared" si="17"/>
        <v>0.1428571429</v>
      </c>
      <c r="BC791" s="28">
        <f t="shared" si="18"/>
        <v>1</v>
      </c>
      <c r="BD791" s="26">
        <f t="shared" si="19"/>
        <v>1142.857143</v>
      </c>
      <c r="BE791" s="13">
        <f t="shared" si="20"/>
        <v>0.1428571429</v>
      </c>
      <c r="BF791" s="18">
        <f t="shared" si="21"/>
        <v>3.911342894</v>
      </c>
      <c r="BG791" s="18">
        <f t="shared" si="22"/>
        <v>0</v>
      </c>
      <c r="BH791" s="14">
        <f t="shared" si="23"/>
        <v>27.37940026</v>
      </c>
      <c r="BI791" s="14">
        <f t="shared" si="24"/>
        <v>23.46805737</v>
      </c>
      <c r="BJ791" s="14">
        <f t="shared" si="25"/>
        <v>58.67014342</v>
      </c>
      <c r="BK791" s="14">
        <f t="shared" si="26"/>
        <v>39.11342894</v>
      </c>
      <c r="BL791" s="14">
        <f t="shared" si="27"/>
        <v>19.55671447</v>
      </c>
      <c r="BM791" s="19">
        <v>1.0</v>
      </c>
      <c r="BN791" s="19">
        <v>0.0</v>
      </c>
      <c r="BO791" s="26">
        <v>6.0</v>
      </c>
      <c r="BP791" s="26">
        <v>6.0</v>
      </c>
      <c r="BQ791" s="19">
        <v>5.0</v>
      </c>
      <c r="BR791" s="19">
        <v>1.0</v>
      </c>
      <c r="BS791" s="19">
        <v>3.0</v>
      </c>
      <c r="BT791" s="19">
        <v>3.0</v>
      </c>
      <c r="BU791" s="19">
        <v>8.0</v>
      </c>
      <c r="BV791" s="19">
        <v>4.0</v>
      </c>
      <c r="BW791" s="13">
        <f t="shared" si="28"/>
        <v>0.6666666667</v>
      </c>
      <c r="BX791" s="14">
        <v>21.54</v>
      </c>
      <c r="BY791" s="29">
        <f t="shared" si="29"/>
        <v>25.15671447</v>
      </c>
      <c r="BZ791" s="18">
        <f t="shared" si="30"/>
        <v>1.745031508</v>
      </c>
      <c r="CA791" s="18">
        <f t="shared" si="31"/>
        <v>1.745031508</v>
      </c>
      <c r="CB791" s="14">
        <f t="shared" si="32"/>
        <v>29.08385846</v>
      </c>
      <c r="CC791" s="14">
        <f t="shared" si="33"/>
        <v>29.66553563</v>
      </c>
      <c r="CD791" s="14">
        <f t="shared" si="34"/>
        <v>51.18759089</v>
      </c>
      <c r="CE791" s="14">
        <f t="shared" si="35"/>
        <v>61.07610276</v>
      </c>
      <c r="CF791" s="14">
        <f t="shared" si="36"/>
        <v>29.44522635</v>
      </c>
      <c r="CG791" s="7">
        <v>103.15</v>
      </c>
      <c r="CH791" s="7">
        <v>3.0</v>
      </c>
      <c r="CI791" s="7">
        <v>3.0</v>
      </c>
      <c r="CJ791" s="26">
        <v>47.0</v>
      </c>
      <c r="CK791" s="7">
        <v>48.0</v>
      </c>
      <c r="CL791" s="7">
        <v>17.0</v>
      </c>
      <c r="CM791" s="7">
        <v>29.0</v>
      </c>
      <c r="CN791" s="7">
        <v>21.0</v>
      </c>
      <c r="CO791" s="7">
        <v>25.0</v>
      </c>
      <c r="CP791" s="19">
        <v>0.0</v>
      </c>
      <c r="CQ791" s="19">
        <v>0.0</v>
      </c>
      <c r="CR791" s="26">
        <f t="shared" si="37"/>
        <v>0</v>
      </c>
      <c r="CS791" s="18">
        <f t="shared" si="38"/>
        <v>0</v>
      </c>
      <c r="CT791" s="18">
        <f t="shared" si="39"/>
        <v>0</v>
      </c>
      <c r="CU791" s="18">
        <f t="shared" si="40"/>
        <v>0</v>
      </c>
      <c r="CV791" s="30">
        <v>0.54</v>
      </c>
      <c r="CW791" s="30">
        <v>0.2</v>
      </c>
      <c r="CX791" s="30">
        <v>0.19</v>
      </c>
      <c r="CY791" s="30">
        <v>0.72</v>
      </c>
      <c r="CZ791" s="30">
        <v>0.49</v>
      </c>
      <c r="DA791" s="30">
        <v>0.66</v>
      </c>
      <c r="DB791" s="7">
        <v>0.0</v>
      </c>
      <c r="DC791" s="7">
        <v>0.0</v>
      </c>
      <c r="DD791" s="13" t="str">
        <f t="shared" si="41"/>
        <v> </v>
      </c>
      <c r="DE791" s="7">
        <v>0.0</v>
      </c>
      <c r="DF791" s="7">
        <v>0.0</v>
      </c>
      <c r="DG791" s="7">
        <v>0.0</v>
      </c>
      <c r="DH791" s="7">
        <v>0.0</v>
      </c>
      <c r="DI791" s="7">
        <v>0.0</v>
      </c>
      <c r="DJ791" s="8" t="s">
        <v>5245</v>
      </c>
      <c r="DK791" s="7" t="s">
        <v>5246</v>
      </c>
    </row>
    <row r="792" ht="12.75" customHeight="1">
      <c r="A792" s="7" t="s">
        <v>603</v>
      </c>
      <c r="B792" s="7" t="s">
        <v>3257</v>
      </c>
      <c r="C792" s="8" t="s">
        <v>305</v>
      </c>
      <c r="D792" s="9" t="s">
        <v>174</v>
      </c>
      <c r="E792" s="7">
        <v>52.0</v>
      </c>
      <c r="F792" s="7">
        <v>1.0</v>
      </c>
      <c r="G792" s="7">
        <v>4.0</v>
      </c>
      <c r="H792" s="24">
        <f t="shared" si="1"/>
        <v>5</v>
      </c>
      <c r="I792" s="25">
        <f t="shared" si="2"/>
        <v>0.4172365036</v>
      </c>
      <c r="J792" s="19">
        <v>1.0</v>
      </c>
      <c r="K792" s="19">
        <v>0.0</v>
      </c>
      <c r="L792" s="19">
        <v>4.0</v>
      </c>
      <c r="M792" s="19">
        <v>41.0</v>
      </c>
      <c r="N792" s="19">
        <v>26.0</v>
      </c>
      <c r="O792" s="19">
        <v>40.0</v>
      </c>
      <c r="P792" s="19">
        <v>19.0</v>
      </c>
      <c r="Q792" s="10">
        <f t="shared" si="3"/>
        <v>0.0243902439</v>
      </c>
      <c r="R792" s="10">
        <f t="shared" si="4"/>
        <v>0.009345794393</v>
      </c>
      <c r="S792" s="7">
        <v>43141.0</v>
      </c>
      <c r="T792" s="14">
        <f t="shared" si="5"/>
        <v>13.82724359</v>
      </c>
      <c r="U792" s="14">
        <v>707.83</v>
      </c>
      <c r="V792" s="14">
        <f t="shared" si="6"/>
        <v>13.61211538</v>
      </c>
      <c r="W792" s="14">
        <v>1849.33</v>
      </c>
      <c r="X792" s="14">
        <f t="shared" si="7"/>
        <v>35.56403846</v>
      </c>
      <c r="Y792" s="13">
        <f t="shared" si="8"/>
        <v>0.2768031723</v>
      </c>
      <c r="Z792" s="12">
        <f t="shared" si="9"/>
        <v>0</v>
      </c>
      <c r="AA792" s="19">
        <v>57.0</v>
      </c>
      <c r="AB792" s="19">
        <v>98.0</v>
      </c>
      <c r="AC792" s="19">
        <v>81.0</v>
      </c>
      <c r="AD792" s="19">
        <v>18.0</v>
      </c>
      <c r="AE792" s="19">
        <v>7.0</v>
      </c>
      <c r="AF792" s="10">
        <f t="shared" si="10"/>
        <v>0.04347826087</v>
      </c>
      <c r="AG792" s="10">
        <f t="shared" si="11"/>
        <v>0.1739130435</v>
      </c>
      <c r="AH792" s="10">
        <f t="shared" si="12"/>
        <v>0.2173913043</v>
      </c>
      <c r="AI792" s="19">
        <v>195.0</v>
      </c>
      <c r="AJ792" s="13">
        <f t="shared" si="13"/>
        <v>0.3679245283</v>
      </c>
      <c r="AK792" s="19">
        <v>164.0</v>
      </c>
      <c r="AL792" s="13">
        <f t="shared" si="14"/>
        <v>0.3094339623</v>
      </c>
      <c r="AM792" s="19">
        <v>171.0</v>
      </c>
      <c r="AN792" s="13">
        <f t="shared" si="15"/>
        <v>0.3226415094</v>
      </c>
      <c r="AO792" s="13">
        <f t="shared" si="16"/>
        <v>0.5431754875</v>
      </c>
      <c r="AP792" s="8">
        <v>6.0</v>
      </c>
      <c r="AQ792" s="14">
        <v>3.22</v>
      </c>
      <c r="AR792" s="19">
        <v>17.06</v>
      </c>
      <c r="AS792" s="26">
        <v>6.0</v>
      </c>
      <c r="AT792" s="27">
        <v>-0.136</v>
      </c>
      <c r="AU792" s="8">
        <v>6.0</v>
      </c>
      <c r="AV792" s="27">
        <v>0.328</v>
      </c>
      <c r="AW792" s="19">
        <v>50.01</v>
      </c>
      <c r="AX792" s="19">
        <v>15.87</v>
      </c>
      <c r="AY792" s="27">
        <v>-0.10200000000000001</v>
      </c>
      <c r="AZ792" s="27">
        <v>-1.6139999999999999</v>
      </c>
      <c r="BA792" s="19">
        <v>50.66</v>
      </c>
      <c r="BB792" s="13">
        <f t="shared" si="17"/>
        <v>0.07324840764</v>
      </c>
      <c r="BC792" s="28">
        <f t="shared" si="18"/>
        <v>0.9349593496</v>
      </c>
      <c r="BD792" s="26">
        <f t="shared" si="19"/>
        <v>1008.207757</v>
      </c>
      <c r="BE792" s="13">
        <f t="shared" si="20"/>
        <v>0.008207757237</v>
      </c>
      <c r="BF792" s="18">
        <f t="shared" si="21"/>
        <v>1.949620672</v>
      </c>
      <c r="BG792" s="18">
        <f t="shared" si="22"/>
        <v>2.034386788</v>
      </c>
      <c r="BH792" s="14">
        <f t="shared" si="23"/>
        <v>26.61656047</v>
      </c>
      <c r="BI792" s="14">
        <f t="shared" si="24"/>
        <v>31.27869686</v>
      </c>
      <c r="BJ792" s="14">
        <f t="shared" si="25"/>
        <v>51.70733086</v>
      </c>
      <c r="BK792" s="14">
        <f t="shared" si="26"/>
        <v>57.98002345</v>
      </c>
      <c r="BL792" s="14">
        <f t="shared" si="27"/>
        <v>-6.272692596</v>
      </c>
      <c r="BM792" s="19">
        <v>23.0</v>
      </c>
      <c r="BN792" s="19">
        <v>24.0</v>
      </c>
      <c r="BO792" s="26">
        <v>291.0</v>
      </c>
      <c r="BP792" s="26">
        <v>345.0</v>
      </c>
      <c r="BQ792" s="19">
        <v>127.0</v>
      </c>
      <c r="BR792" s="19">
        <v>121.0</v>
      </c>
      <c r="BS792" s="19">
        <v>169.0</v>
      </c>
      <c r="BT792" s="19">
        <v>194.0</v>
      </c>
      <c r="BU792" s="19">
        <v>288.0</v>
      </c>
      <c r="BV792" s="19">
        <v>355.0</v>
      </c>
      <c r="BW792" s="13">
        <f t="shared" si="28"/>
        <v>0.4479004666</v>
      </c>
      <c r="BX792" s="14">
        <v>-5.87</v>
      </c>
      <c r="BY792" s="29">
        <f t="shared" si="29"/>
        <v>-5.456904295</v>
      </c>
      <c r="BZ792" s="18">
        <f t="shared" si="30"/>
        <v>2.062526856</v>
      </c>
      <c r="CA792" s="18">
        <f t="shared" si="31"/>
        <v>2.015651245</v>
      </c>
      <c r="CB792" s="14">
        <f t="shared" si="32"/>
        <v>28.54724671</v>
      </c>
      <c r="CC792" s="14">
        <f t="shared" si="33"/>
        <v>28.992565</v>
      </c>
      <c r="CD792" s="14">
        <f t="shared" si="34"/>
        <v>56.03979218</v>
      </c>
      <c r="CE792" s="14">
        <f t="shared" si="35"/>
        <v>55.50072266</v>
      </c>
      <c r="CF792" s="14">
        <f t="shared" si="36"/>
        <v>-6.811762115</v>
      </c>
      <c r="CG792" s="7">
        <v>2559.966667</v>
      </c>
      <c r="CH792" s="7">
        <v>88.0</v>
      </c>
      <c r="CI792" s="7">
        <v>86.0</v>
      </c>
      <c r="CJ792" s="26">
        <v>1130.0</v>
      </c>
      <c r="CK792" s="7">
        <v>1151.0</v>
      </c>
      <c r="CL792" s="7">
        <v>498.0</v>
      </c>
      <c r="CM792" s="7">
        <v>450.0</v>
      </c>
      <c r="CN792" s="7">
        <v>675.0</v>
      </c>
      <c r="CO792" s="7">
        <v>681.0</v>
      </c>
      <c r="CP792" s="19">
        <v>9.0</v>
      </c>
      <c r="CQ792" s="19">
        <v>3.0</v>
      </c>
      <c r="CR792" s="26">
        <f t="shared" si="37"/>
        <v>-6</v>
      </c>
      <c r="CS792" s="18">
        <f t="shared" si="38"/>
        <v>0.7510257064</v>
      </c>
      <c r="CT792" s="18">
        <f t="shared" si="39"/>
        <v>0.2503419021</v>
      </c>
      <c r="CU792" s="18">
        <f t="shared" si="40"/>
        <v>-0.5006838043</v>
      </c>
      <c r="CV792" s="30">
        <v>24.45</v>
      </c>
      <c r="CW792" s="30">
        <v>31.23</v>
      </c>
      <c r="CX792" s="30">
        <v>30.87</v>
      </c>
      <c r="CY792" s="30">
        <v>21.64</v>
      </c>
      <c r="CZ792" s="30">
        <v>30.82</v>
      </c>
      <c r="DA792" s="30">
        <v>25.89</v>
      </c>
      <c r="DB792" s="7">
        <v>0.0</v>
      </c>
      <c r="DC792" s="7">
        <v>0.0</v>
      </c>
      <c r="DD792" s="13" t="str">
        <f t="shared" si="41"/>
        <v> </v>
      </c>
      <c r="DE792" s="7">
        <v>0.0</v>
      </c>
      <c r="DF792" s="7">
        <v>0.0</v>
      </c>
      <c r="DG792" s="7">
        <v>0.0</v>
      </c>
      <c r="DH792" s="7">
        <v>0.0</v>
      </c>
      <c r="DI792" s="7">
        <v>0.0</v>
      </c>
      <c r="DJ792" s="8" t="s">
        <v>5247</v>
      </c>
      <c r="DK792" s="7" t="s">
        <v>5248</v>
      </c>
    </row>
    <row r="793" ht="12.75" customHeight="1">
      <c r="A793" s="7" t="s">
        <v>2170</v>
      </c>
      <c r="B793" s="7" t="s">
        <v>3260</v>
      </c>
      <c r="C793" s="8" t="s">
        <v>215</v>
      </c>
      <c r="D793" s="9" t="s">
        <v>174</v>
      </c>
      <c r="E793" s="7">
        <v>73.0</v>
      </c>
      <c r="F793" s="7">
        <v>8.0</v>
      </c>
      <c r="G793" s="7">
        <v>14.0</v>
      </c>
      <c r="H793" s="24">
        <f t="shared" si="1"/>
        <v>22</v>
      </c>
      <c r="I793" s="25">
        <f t="shared" si="2"/>
        <v>1.059305032</v>
      </c>
      <c r="J793" s="19">
        <v>7.0</v>
      </c>
      <c r="K793" s="19">
        <v>3.0</v>
      </c>
      <c r="L793" s="19">
        <v>7.0</v>
      </c>
      <c r="M793" s="19">
        <v>91.0</v>
      </c>
      <c r="N793" s="19">
        <v>35.0</v>
      </c>
      <c r="O793" s="19">
        <v>54.0</v>
      </c>
      <c r="P793" s="19">
        <v>62.0</v>
      </c>
      <c r="Q793" s="10">
        <f t="shared" si="3"/>
        <v>0.08791208791</v>
      </c>
      <c r="R793" s="10">
        <f t="shared" si="4"/>
        <v>0.04444444444</v>
      </c>
      <c r="S793" s="7">
        <v>74766.0</v>
      </c>
      <c r="T793" s="14">
        <f t="shared" si="5"/>
        <v>17.06986301</v>
      </c>
      <c r="U793" s="14">
        <v>1152.49</v>
      </c>
      <c r="V793" s="14">
        <f t="shared" si="6"/>
        <v>15.78753425</v>
      </c>
      <c r="W793" s="14">
        <v>2279.12</v>
      </c>
      <c r="X793" s="14">
        <f t="shared" si="7"/>
        <v>31.22082192</v>
      </c>
      <c r="Y793" s="13">
        <f t="shared" si="8"/>
        <v>0.3358452738</v>
      </c>
      <c r="Z793" s="12">
        <f t="shared" si="9"/>
        <v>45.2195122</v>
      </c>
      <c r="AA793" s="19">
        <v>56.0</v>
      </c>
      <c r="AB793" s="19">
        <v>79.0</v>
      </c>
      <c r="AC793" s="19">
        <v>93.0</v>
      </c>
      <c r="AD793" s="19">
        <v>21.0</v>
      </c>
      <c r="AE793" s="19">
        <v>22.0</v>
      </c>
      <c r="AF793" s="10">
        <f t="shared" si="10"/>
        <v>0.1707317073</v>
      </c>
      <c r="AG793" s="10">
        <f t="shared" si="11"/>
        <v>0.243902439</v>
      </c>
      <c r="AH793" s="10">
        <f t="shared" si="12"/>
        <v>0.4146341463</v>
      </c>
      <c r="AI793" s="19">
        <v>426.0</v>
      </c>
      <c r="AJ793" s="13">
        <f t="shared" si="13"/>
        <v>0.3650385604</v>
      </c>
      <c r="AK793" s="19">
        <v>345.0</v>
      </c>
      <c r="AL793" s="13">
        <f t="shared" si="14"/>
        <v>0.2956298201</v>
      </c>
      <c r="AM793" s="19">
        <v>396.0</v>
      </c>
      <c r="AN793" s="13">
        <f t="shared" si="15"/>
        <v>0.3393316195</v>
      </c>
      <c r="AO793" s="13">
        <f t="shared" si="16"/>
        <v>0.5525291829</v>
      </c>
      <c r="AP793" s="8">
        <v>5.0</v>
      </c>
      <c r="AQ793" s="14">
        <v>4.71</v>
      </c>
      <c r="AR793" s="19">
        <v>17.68</v>
      </c>
      <c r="AS793" s="26">
        <v>1.0</v>
      </c>
      <c r="AT793" s="27">
        <v>0.752</v>
      </c>
      <c r="AU793" s="8">
        <v>2.0</v>
      </c>
      <c r="AV793" s="27">
        <v>0.39</v>
      </c>
      <c r="AW793" s="19">
        <v>49.98</v>
      </c>
      <c r="AX793" s="19">
        <v>17.17</v>
      </c>
      <c r="AY793" s="27">
        <v>2.904</v>
      </c>
      <c r="AZ793" s="27">
        <v>5.802</v>
      </c>
      <c r="BA793" s="19">
        <v>52.15</v>
      </c>
      <c r="BB793" s="13">
        <f t="shared" si="17"/>
        <v>0.06634304207</v>
      </c>
      <c r="BC793" s="28">
        <f t="shared" si="18"/>
        <v>0.9490835031</v>
      </c>
      <c r="BD793" s="26">
        <f t="shared" si="19"/>
        <v>1015.426545</v>
      </c>
      <c r="BE793" s="13">
        <f t="shared" si="20"/>
        <v>0.01542654513</v>
      </c>
      <c r="BF793" s="18">
        <f t="shared" si="21"/>
        <v>2.134508759</v>
      </c>
      <c r="BG793" s="18">
        <f t="shared" si="22"/>
        <v>1.301529731</v>
      </c>
      <c r="BH793" s="14">
        <f t="shared" si="23"/>
        <v>32.17381496</v>
      </c>
      <c r="BI793" s="14">
        <f t="shared" si="24"/>
        <v>25.56204392</v>
      </c>
      <c r="BJ793" s="14">
        <f t="shared" si="25"/>
        <v>58.15234839</v>
      </c>
      <c r="BK793" s="14">
        <f t="shared" si="26"/>
        <v>47.63598816</v>
      </c>
      <c r="BL793" s="14">
        <f t="shared" si="27"/>
        <v>10.51636023</v>
      </c>
      <c r="BM793" s="19">
        <v>41.0</v>
      </c>
      <c r="BN793" s="19">
        <v>25.0</v>
      </c>
      <c r="BO793" s="26">
        <v>577.0</v>
      </c>
      <c r="BP793" s="26">
        <v>466.0</v>
      </c>
      <c r="BQ793" s="19">
        <v>227.0</v>
      </c>
      <c r="BR793" s="19">
        <v>189.0</v>
      </c>
      <c r="BS793" s="19">
        <v>272.0</v>
      </c>
      <c r="BT793" s="19">
        <v>235.0</v>
      </c>
      <c r="BU793" s="19">
        <v>568.0</v>
      </c>
      <c r="BV793" s="19">
        <v>423.0</v>
      </c>
      <c r="BW793" s="13">
        <f t="shared" si="28"/>
        <v>0.5731584258</v>
      </c>
      <c r="BX793" s="14">
        <v>6.48</v>
      </c>
      <c r="BY793" s="29">
        <f t="shared" si="29"/>
        <v>3.75365984</v>
      </c>
      <c r="BZ793" s="18">
        <f t="shared" si="30"/>
        <v>2.36237696</v>
      </c>
      <c r="CA793" s="18">
        <f t="shared" si="31"/>
        <v>1.942398833</v>
      </c>
      <c r="CB793" s="14">
        <f t="shared" si="32"/>
        <v>29.15348159</v>
      </c>
      <c r="CC793" s="14">
        <f t="shared" si="33"/>
        <v>27.70105724</v>
      </c>
      <c r="CD793" s="14">
        <f t="shared" si="34"/>
        <v>55.75209624</v>
      </c>
      <c r="CE793" s="14">
        <f t="shared" si="35"/>
        <v>51.32482683</v>
      </c>
      <c r="CF793" s="14">
        <f t="shared" si="36"/>
        <v>6.089090816</v>
      </c>
      <c r="CG793" s="7">
        <v>3428.75</v>
      </c>
      <c r="CH793" s="7">
        <v>135.0</v>
      </c>
      <c r="CI793" s="7">
        <v>111.0</v>
      </c>
      <c r="CJ793" s="26">
        <v>1531.0</v>
      </c>
      <c r="CK793" s="7">
        <v>1472.0</v>
      </c>
      <c r="CL793" s="7">
        <v>697.0</v>
      </c>
      <c r="CM793" s="7">
        <v>636.0</v>
      </c>
      <c r="CN793" s="7">
        <v>823.0</v>
      </c>
      <c r="CO793" s="7">
        <v>714.0</v>
      </c>
      <c r="CP793" s="19">
        <v>7.0</v>
      </c>
      <c r="CQ793" s="19">
        <v>1.0</v>
      </c>
      <c r="CR793" s="26">
        <f t="shared" si="37"/>
        <v>-6</v>
      </c>
      <c r="CS793" s="18">
        <f t="shared" si="38"/>
        <v>0.337051601</v>
      </c>
      <c r="CT793" s="18">
        <f t="shared" si="39"/>
        <v>0.04815022871</v>
      </c>
      <c r="CU793" s="18">
        <f t="shared" si="40"/>
        <v>-0.2889013723</v>
      </c>
      <c r="CV793" s="30">
        <v>45.28</v>
      </c>
      <c r="CW793" s="30">
        <v>33.92</v>
      </c>
      <c r="CX793" s="30">
        <v>47.6</v>
      </c>
      <c r="CY793" s="30">
        <v>44.02</v>
      </c>
      <c r="CZ793" s="30">
        <v>44.78</v>
      </c>
      <c r="DA793" s="30">
        <v>42.07</v>
      </c>
      <c r="DB793" s="7">
        <v>0.0</v>
      </c>
      <c r="DC793" s="7">
        <v>0.0</v>
      </c>
      <c r="DD793" s="13" t="str">
        <f t="shared" si="41"/>
        <v> </v>
      </c>
      <c r="DE793" s="7">
        <v>0.0</v>
      </c>
      <c r="DF793" s="7">
        <v>0.0</v>
      </c>
      <c r="DG793" s="7">
        <v>0.0</v>
      </c>
      <c r="DH793" s="7">
        <v>0.0</v>
      </c>
      <c r="DI793" s="7">
        <v>0.0</v>
      </c>
      <c r="DJ793" s="8" t="s">
        <v>5249</v>
      </c>
      <c r="DK793" s="7" t="s">
        <v>5250</v>
      </c>
    </row>
    <row r="794" ht="12.75" customHeight="1">
      <c r="A794" s="7" t="s">
        <v>825</v>
      </c>
      <c r="B794" s="7" t="s">
        <v>3264</v>
      </c>
      <c r="C794" s="8" t="s">
        <v>166</v>
      </c>
      <c r="D794" s="9" t="s">
        <v>150</v>
      </c>
      <c r="E794" s="7">
        <v>7.0</v>
      </c>
      <c r="F794" s="7">
        <v>0.0</v>
      </c>
      <c r="G794" s="7">
        <v>0.0</v>
      </c>
      <c r="H794" s="24">
        <f t="shared" si="1"/>
        <v>0</v>
      </c>
      <c r="I794" s="25">
        <f t="shared" si="2"/>
        <v>0</v>
      </c>
      <c r="J794" s="19">
        <v>0.0</v>
      </c>
      <c r="K794" s="19">
        <v>0.0</v>
      </c>
      <c r="L794" s="19">
        <v>0.0</v>
      </c>
      <c r="M794" s="19">
        <v>8.0</v>
      </c>
      <c r="N794" s="19">
        <v>1.0</v>
      </c>
      <c r="O794" s="19">
        <v>1.0</v>
      </c>
      <c r="P794" s="19">
        <v>7.0</v>
      </c>
      <c r="Q794" s="10">
        <f t="shared" si="3"/>
        <v>0</v>
      </c>
      <c r="R794" s="10">
        <f t="shared" si="4"/>
        <v>0</v>
      </c>
      <c r="S794" s="7">
        <v>3085.0</v>
      </c>
      <c r="T794" s="14">
        <f t="shared" si="5"/>
        <v>7.345238095</v>
      </c>
      <c r="U794" s="14">
        <v>52.2</v>
      </c>
      <c r="V794" s="14">
        <f t="shared" si="6"/>
        <v>7.457142857</v>
      </c>
      <c r="W794" s="14">
        <v>281.82</v>
      </c>
      <c r="X794" s="14">
        <f t="shared" si="7"/>
        <v>40.26</v>
      </c>
      <c r="Y794" s="13">
        <f t="shared" si="8"/>
        <v>0.1562780672</v>
      </c>
      <c r="Z794" s="12">
        <f t="shared" si="9"/>
        <v>0</v>
      </c>
      <c r="AA794" s="19">
        <v>4.0</v>
      </c>
      <c r="AB794" s="19">
        <v>6.0</v>
      </c>
      <c r="AC794" s="19">
        <v>8.0</v>
      </c>
      <c r="AD794" s="19">
        <v>2.0</v>
      </c>
      <c r="AE794" s="19">
        <v>0.0</v>
      </c>
      <c r="AF794" s="10">
        <f t="shared" si="10"/>
        <v>0</v>
      </c>
      <c r="AG794" s="10">
        <f t="shared" si="11"/>
        <v>0</v>
      </c>
      <c r="AH794" s="10">
        <f t="shared" si="12"/>
        <v>0</v>
      </c>
      <c r="AI794" s="19">
        <v>9.0</v>
      </c>
      <c r="AJ794" s="13">
        <f t="shared" si="13"/>
        <v>0.1764705882</v>
      </c>
      <c r="AK794" s="19">
        <v>19.0</v>
      </c>
      <c r="AL794" s="13">
        <f t="shared" si="14"/>
        <v>0.3725490196</v>
      </c>
      <c r="AM794" s="19">
        <v>23.0</v>
      </c>
      <c r="AN794" s="13">
        <f t="shared" si="15"/>
        <v>0.4509803922</v>
      </c>
      <c r="AO794" s="13">
        <f t="shared" si="16"/>
        <v>0.3214285714</v>
      </c>
      <c r="AP794" s="8">
        <v>1.0</v>
      </c>
      <c r="AQ794" s="14">
        <v>-18.19</v>
      </c>
      <c r="AR794" s="19">
        <v>16.66</v>
      </c>
      <c r="AS794" s="26">
        <v>14.0</v>
      </c>
      <c r="AT794" s="27">
        <v>-0.404</v>
      </c>
      <c r="AU794" s="8">
        <v>12.0</v>
      </c>
      <c r="AV794" s="27">
        <v>-1.451</v>
      </c>
      <c r="AW794" s="19">
        <v>48.83</v>
      </c>
      <c r="AX794" s="19">
        <v>16.17</v>
      </c>
      <c r="AY794" s="27">
        <v>-4.798</v>
      </c>
      <c r="AZ794" s="27">
        <v>-15.637</v>
      </c>
      <c r="BA794" s="19">
        <v>44.29</v>
      </c>
      <c r="BB794" s="13">
        <f t="shared" si="17"/>
        <v>0.06896551724</v>
      </c>
      <c r="BC794" s="28">
        <f t="shared" si="18"/>
        <v>0.90625</v>
      </c>
      <c r="BD794" s="26">
        <f t="shared" si="19"/>
        <v>975.2155172</v>
      </c>
      <c r="BE794" s="13">
        <f t="shared" si="20"/>
        <v>-0.02478448276</v>
      </c>
      <c r="BF794" s="18">
        <f t="shared" si="21"/>
        <v>2.298850575</v>
      </c>
      <c r="BG794" s="18">
        <f t="shared" si="22"/>
        <v>3.448275862</v>
      </c>
      <c r="BH794" s="14">
        <f t="shared" si="23"/>
        <v>33.33333333</v>
      </c>
      <c r="BI794" s="14">
        <f t="shared" si="24"/>
        <v>36.7816092</v>
      </c>
      <c r="BJ794" s="14">
        <f t="shared" si="25"/>
        <v>54.02298851</v>
      </c>
      <c r="BK794" s="14">
        <f t="shared" si="26"/>
        <v>77.01149425</v>
      </c>
      <c r="BL794" s="14">
        <f t="shared" si="27"/>
        <v>-22.98850575</v>
      </c>
      <c r="BM794" s="19">
        <v>2.0</v>
      </c>
      <c r="BN794" s="19">
        <v>3.0</v>
      </c>
      <c r="BO794" s="26">
        <v>27.0</v>
      </c>
      <c r="BP794" s="26">
        <v>29.0</v>
      </c>
      <c r="BQ794" s="19">
        <v>7.0</v>
      </c>
      <c r="BR794" s="19">
        <v>13.0</v>
      </c>
      <c r="BS794" s="19">
        <v>11.0</v>
      </c>
      <c r="BT794" s="19">
        <v>22.0</v>
      </c>
      <c r="BU794" s="19">
        <v>23.0</v>
      </c>
      <c r="BV794" s="19">
        <v>29.0</v>
      </c>
      <c r="BW794" s="13">
        <f t="shared" si="28"/>
        <v>0.4423076923</v>
      </c>
      <c r="BX794" s="14">
        <v>-7.48</v>
      </c>
      <c r="BY794" s="29">
        <f t="shared" si="29"/>
        <v>-4.606791461</v>
      </c>
      <c r="BZ794" s="18">
        <f t="shared" si="30"/>
        <v>2.884182064</v>
      </c>
      <c r="CA794" s="18">
        <f t="shared" si="31"/>
        <v>1.622352411</v>
      </c>
      <c r="CB794" s="14">
        <f t="shared" si="32"/>
        <v>31.90626408</v>
      </c>
      <c r="CC794" s="14">
        <f t="shared" si="33"/>
        <v>28.84182064</v>
      </c>
      <c r="CD794" s="14">
        <f t="shared" si="34"/>
        <v>54.25867508</v>
      </c>
      <c r="CE794" s="14">
        <f t="shared" si="35"/>
        <v>58.58494817</v>
      </c>
      <c r="CF794" s="14">
        <f t="shared" si="36"/>
        <v>-18.66223265</v>
      </c>
      <c r="CG794" s="7">
        <v>332.85</v>
      </c>
      <c r="CH794" s="7">
        <v>16.0</v>
      </c>
      <c r="CI794" s="7">
        <v>9.0</v>
      </c>
      <c r="CJ794" s="26">
        <v>161.0</v>
      </c>
      <c r="CK794" s="7">
        <v>151.0</v>
      </c>
      <c r="CL794" s="7">
        <v>60.0</v>
      </c>
      <c r="CM794" s="7">
        <v>70.0</v>
      </c>
      <c r="CN794" s="7">
        <v>64.0</v>
      </c>
      <c r="CO794" s="7">
        <v>95.0</v>
      </c>
      <c r="CP794" s="19">
        <v>2.0</v>
      </c>
      <c r="CQ794" s="19">
        <v>1.0</v>
      </c>
      <c r="CR794" s="26">
        <f t="shared" si="37"/>
        <v>-1</v>
      </c>
      <c r="CS794" s="18">
        <f t="shared" si="38"/>
        <v>2.333873582</v>
      </c>
      <c r="CT794" s="18">
        <f t="shared" si="39"/>
        <v>1.166936791</v>
      </c>
      <c r="CU794" s="18">
        <f t="shared" si="40"/>
        <v>-1.166936791</v>
      </c>
      <c r="CV794" s="30">
        <v>1.9</v>
      </c>
      <c r="CW794" s="30">
        <v>2.76</v>
      </c>
      <c r="CX794" s="30">
        <v>1.24</v>
      </c>
      <c r="CY794" s="30">
        <v>0.75</v>
      </c>
      <c r="CZ794" s="30">
        <v>1.97</v>
      </c>
      <c r="DA794" s="30">
        <v>1.34</v>
      </c>
      <c r="DB794" s="7">
        <v>26.0</v>
      </c>
      <c r="DC794" s="7">
        <v>21.0</v>
      </c>
      <c r="DD794" s="13">
        <f t="shared" si="41"/>
        <v>0.5531914894</v>
      </c>
      <c r="DE794" s="7">
        <v>0.07</v>
      </c>
      <c r="DF794" s="7">
        <v>0.66</v>
      </c>
      <c r="DG794" s="7">
        <v>7.0</v>
      </c>
      <c r="DH794" s="7">
        <v>22.0</v>
      </c>
      <c r="DI794" s="7">
        <v>18.0</v>
      </c>
      <c r="DJ794" s="8" t="s">
        <v>5251</v>
      </c>
      <c r="DK794" s="7" t="s">
        <v>5252</v>
      </c>
    </row>
    <row r="795" ht="12.75" customHeight="1">
      <c r="A795" s="7" t="s">
        <v>235</v>
      </c>
      <c r="B795" s="7" t="s">
        <v>3266</v>
      </c>
      <c r="C795" s="8" t="s">
        <v>394</v>
      </c>
      <c r="D795" s="9" t="s">
        <v>174</v>
      </c>
      <c r="E795" s="7">
        <v>62.0</v>
      </c>
      <c r="F795" s="7">
        <v>4.0</v>
      </c>
      <c r="G795" s="7">
        <v>11.0</v>
      </c>
      <c r="H795" s="24">
        <f t="shared" si="1"/>
        <v>15</v>
      </c>
      <c r="I795" s="25">
        <f t="shared" si="2"/>
        <v>0.8381318971</v>
      </c>
      <c r="J795" s="19">
        <v>4.0</v>
      </c>
      <c r="K795" s="19">
        <v>2.0</v>
      </c>
      <c r="L795" s="19">
        <v>7.0</v>
      </c>
      <c r="M795" s="19">
        <v>61.0</v>
      </c>
      <c r="N795" s="19">
        <v>24.0</v>
      </c>
      <c r="O795" s="19">
        <v>40.0</v>
      </c>
      <c r="P795" s="19">
        <v>41.0</v>
      </c>
      <c r="Q795" s="10">
        <f t="shared" si="3"/>
        <v>0.06557377049</v>
      </c>
      <c r="R795" s="10">
        <f t="shared" si="4"/>
        <v>0.032</v>
      </c>
      <c r="S795" s="7">
        <v>64429.0</v>
      </c>
      <c r="T795" s="14">
        <f t="shared" si="5"/>
        <v>17.31962366</v>
      </c>
      <c r="U795" s="14">
        <v>977.29</v>
      </c>
      <c r="V795" s="14">
        <f t="shared" si="6"/>
        <v>15.76274194</v>
      </c>
      <c r="W795" s="14">
        <v>1906.57</v>
      </c>
      <c r="X795" s="14">
        <f t="shared" si="7"/>
        <v>30.75112903</v>
      </c>
      <c r="Y795" s="13">
        <f t="shared" si="8"/>
        <v>0.3388826087</v>
      </c>
      <c r="Z795" s="12">
        <f t="shared" si="9"/>
        <v>27.14285714</v>
      </c>
      <c r="AA795" s="19">
        <v>74.0</v>
      </c>
      <c r="AB795" s="19">
        <v>27.0</v>
      </c>
      <c r="AC795" s="19">
        <v>60.0</v>
      </c>
      <c r="AD795" s="19">
        <v>31.0</v>
      </c>
      <c r="AE795" s="19">
        <v>11.0</v>
      </c>
      <c r="AF795" s="10">
        <f t="shared" si="10"/>
        <v>0.1142857143</v>
      </c>
      <c r="AG795" s="10">
        <f t="shared" si="11"/>
        <v>0.2571428571</v>
      </c>
      <c r="AH795" s="10">
        <f t="shared" si="12"/>
        <v>0.3714285714</v>
      </c>
      <c r="AI795" s="19">
        <v>301.0</v>
      </c>
      <c r="AJ795" s="13">
        <f t="shared" si="13"/>
        <v>0.2902603664</v>
      </c>
      <c r="AK795" s="19">
        <v>341.0</v>
      </c>
      <c r="AL795" s="13">
        <f t="shared" si="14"/>
        <v>0.3288331726</v>
      </c>
      <c r="AM795" s="19">
        <v>395.0</v>
      </c>
      <c r="AN795" s="13">
        <f t="shared" si="15"/>
        <v>0.3809064609</v>
      </c>
      <c r="AO795" s="13">
        <f t="shared" si="16"/>
        <v>0.468847352</v>
      </c>
      <c r="AP795" s="8">
        <v>2.0</v>
      </c>
      <c r="AQ795" s="14">
        <v>-6.46</v>
      </c>
      <c r="AR795" s="19">
        <v>17.57</v>
      </c>
      <c r="AS795" s="26">
        <v>2.0</v>
      </c>
      <c r="AT795" s="27">
        <v>0.765</v>
      </c>
      <c r="AU795" s="8">
        <v>3.0</v>
      </c>
      <c r="AV795" s="27">
        <v>0.156</v>
      </c>
      <c r="AW795" s="19">
        <v>50.23</v>
      </c>
      <c r="AX795" s="19">
        <v>16.45</v>
      </c>
      <c r="AY795" s="27">
        <v>-0.5640000000000001</v>
      </c>
      <c r="AZ795" s="27">
        <v>0.537</v>
      </c>
      <c r="BA795" s="19">
        <v>49.44</v>
      </c>
      <c r="BB795" s="13">
        <f t="shared" si="17"/>
        <v>0.07368421053</v>
      </c>
      <c r="BC795" s="28">
        <f t="shared" si="18"/>
        <v>0.9430255403</v>
      </c>
      <c r="BD795" s="26">
        <f t="shared" si="19"/>
        <v>1016.709751</v>
      </c>
      <c r="BE795" s="13">
        <f t="shared" si="20"/>
        <v>0.0167097508</v>
      </c>
      <c r="BF795" s="18">
        <f t="shared" si="21"/>
        <v>2.148799231</v>
      </c>
      <c r="BG795" s="18">
        <f t="shared" si="22"/>
        <v>1.780433648</v>
      </c>
      <c r="BH795" s="14">
        <f t="shared" si="23"/>
        <v>29.16227527</v>
      </c>
      <c r="BI795" s="14">
        <f t="shared" si="24"/>
        <v>31.24968024</v>
      </c>
      <c r="BJ795" s="14">
        <f t="shared" si="25"/>
        <v>56.17575131</v>
      </c>
      <c r="BK795" s="14">
        <f t="shared" si="26"/>
        <v>59.06128171</v>
      </c>
      <c r="BL795" s="14">
        <f t="shared" si="27"/>
        <v>-2.885530395</v>
      </c>
      <c r="BM795" s="19">
        <v>35.0</v>
      </c>
      <c r="BN795" s="19">
        <v>29.0</v>
      </c>
      <c r="BO795" s="26">
        <v>440.0</v>
      </c>
      <c r="BP795" s="26">
        <v>480.0</v>
      </c>
      <c r="BQ795" s="19">
        <v>192.0</v>
      </c>
      <c r="BR795" s="19">
        <v>171.0</v>
      </c>
      <c r="BS795" s="19">
        <v>248.0</v>
      </c>
      <c r="BT795" s="19">
        <v>282.0</v>
      </c>
      <c r="BU795" s="19">
        <v>452.0</v>
      </c>
      <c r="BV795" s="19">
        <v>482.0</v>
      </c>
      <c r="BW795" s="13">
        <f t="shared" si="28"/>
        <v>0.4839400428</v>
      </c>
      <c r="BX795" s="14">
        <v>-0.41</v>
      </c>
      <c r="BY795" s="29">
        <f t="shared" si="29"/>
        <v>-2.608866844</v>
      </c>
      <c r="BZ795" s="18">
        <f t="shared" si="30"/>
        <v>2.165739209</v>
      </c>
      <c r="CA795" s="18">
        <f t="shared" si="31"/>
        <v>2.082441547</v>
      </c>
      <c r="CB795" s="14">
        <f t="shared" si="32"/>
        <v>29.54984556</v>
      </c>
      <c r="CC795" s="14">
        <f t="shared" si="33"/>
        <v>30.36199776</v>
      </c>
      <c r="CD795" s="14">
        <f t="shared" si="34"/>
        <v>57.97517268</v>
      </c>
      <c r="CE795" s="14">
        <f t="shared" si="35"/>
        <v>56.70488333</v>
      </c>
      <c r="CF795" s="14">
        <f t="shared" si="36"/>
        <v>-4.155819739</v>
      </c>
      <c r="CG795" s="7">
        <v>2881.233333</v>
      </c>
      <c r="CH795" s="7">
        <v>104.0</v>
      </c>
      <c r="CI795" s="7">
        <v>100.0</v>
      </c>
      <c r="CJ795" s="26">
        <v>1315.0</v>
      </c>
      <c r="CK795" s="7">
        <v>1358.0</v>
      </c>
      <c r="CL795" s="7">
        <v>578.0</v>
      </c>
      <c r="CM795" s="7">
        <v>496.0</v>
      </c>
      <c r="CN795" s="7">
        <v>787.0</v>
      </c>
      <c r="CO795" s="7">
        <v>769.0</v>
      </c>
      <c r="CP795" s="19">
        <v>7.0</v>
      </c>
      <c r="CQ795" s="19">
        <v>9.0</v>
      </c>
      <c r="CR795" s="26">
        <f t="shared" si="37"/>
        <v>2</v>
      </c>
      <c r="CS795" s="18">
        <f t="shared" si="38"/>
        <v>0.3911282187</v>
      </c>
      <c r="CT795" s="18">
        <f t="shared" si="39"/>
        <v>0.5028791383</v>
      </c>
      <c r="CU795" s="18">
        <f t="shared" si="40"/>
        <v>0.1117509196</v>
      </c>
      <c r="CV795" s="30">
        <v>34.5</v>
      </c>
      <c r="CW795" s="30">
        <v>38.45</v>
      </c>
      <c r="CX795" s="30">
        <v>40.18</v>
      </c>
      <c r="CY795" s="30">
        <v>39.94</v>
      </c>
      <c r="CZ795" s="30">
        <v>35.65</v>
      </c>
      <c r="DA795" s="30">
        <v>40.07</v>
      </c>
      <c r="DB795" s="7">
        <v>0.0</v>
      </c>
      <c r="DC795" s="7">
        <v>0.0</v>
      </c>
      <c r="DD795" s="13" t="str">
        <f t="shared" si="41"/>
        <v> </v>
      </c>
      <c r="DE795" s="7">
        <v>0.0</v>
      </c>
      <c r="DF795" s="7">
        <v>0.0</v>
      </c>
      <c r="DG795" s="7">
        <v>0.0</v>
      </c>
      <c r="DH795" s="7">
        <v>0.0</v>
      </c>
      <c r="DI795" s="7">
        <v>0.0</v>
      </c>
      <c r="DJ795" s="8" t="s">
        <v>5253</v>
      </c>
      <c r="DK795" s="7" t="s">
        <v>5254</v>
      </c>
    </row>
    <row r="796" ht="12.75" customHeight="1">
      <c r="A796" s="7" t="s">
        <v>732</v>
      </c>
      <c r="B796" s="7" t="s">
        <v>3269</v>
      </c>
      <c r="C796" s="7" t="s">
        <v>305</v>
      </c>
      <c r="D796" s="8" t="s">
        <v>238</v>
      </c>
      <c r="E796" s="7">
        <v>71.0</v>
      </c>
      <c r="F796" s="7">
        <v>7.0</v>
      </c>
      <c r="G796" s="7">
        <v>17.0</v>
      </c>
      <c r="H796" s="24">
        <f t="shared" si="1"/>
        <v>24</v>
      </c>
      <c r="I796" s="25">
        <f t="shared" si="2"/>
        <v>1.43302594</v>
      </c>
      <c r="J796" s="19">
        <v>5.0</v>
      </c>
      <c r="K796" s="19">
        <v>10.0</v>
      </c>
      <c r="L796" s="19">
        <v>6.0</v>
      </c>
      <c r="M796" s="19">
        <v>107.0</v>
      </c>
      <c r="N796" s="19">
        <v>40.0</v>
      </c>
      <c r="O796" s="19">
        <v>34.0</v>
      </c>
      <c r="P796" s="19">
        <v>102.0</v>
      </c>
      <c r="Q796" s="10">
        <f t="shared" si="3"/>
        <v>0.06542056075</v>
      </c>
      <c r="R796" s="10">
        <f t="shared" si="4"/>
        <v>0.03867403315</v>
      </c>
      <c r="S796" s="7">
        <v>60292.0</v>
      </c>
      <c r="T796" s="14">
        <f t="shared" si="5"/>
        <v>14.15305164</v>
      </c>
      <c r="U796" s="14">
        <v>939.79</v>
      </c>
      <c r="V796" s="14">
        <f t="shared" si="6"/>
        <v>13.23647887</v>
      </c>
      <c r="W796" s="14">
        <v>2549.89</v>
      </c>
      <c r="X796" s="14">
        <f t="shared" si="7"/>
        <v>35.91394366</v>
      </c>
      <c r="Y796" s="13">
        <f t="shared" si="8"/>
        <v>0.2693054951</v>
      </c>
      <c r="Z796" s="12">
        <f t="shared" si="9"/>
        <v>129.2307692</v>
      </c>
      <c r="AA796" s="19">
        <v>17.0</v>
      </c>
      <c r="AB796" s="19">
        <v>76.0</v>
      </c>
      <c r="AC796" s="19">
        <v>50.0</v>
      </c>
      <c r="AD796" s="19">
        <v>32.0</v>
      </c>
      <c r="AE796" s="19">
        <v>31.0</v>
      </c>
      <c r="AF796" s="10">
        <f t="shared" si="10"/>
        <v>0.1282051282</v>
      </c>
      <c r="AG796" s="10">
        <f t="shared" si="11"/>
        <v>0.4102564103</v>
      </c>
      <c r="AH796" s="10">
        <f t="shared" si="12"/>
        <v>0.5384615385</v>
      </c>
      <c r="AI796" s="19">
        <v>301.0</v>
      </c>
      <c r="AJ796" s="13">
        <f t="shared" si="13"/>
        <v>0.3739130435</v>
      </c>
      <c r="AK796" s="19">
        <v>229.0</v>
      </c>
      <c r="AL796" s="13">
        <f t="shared" si="14"/>
        <v>0.2844720497</v>
      </c>
      <c r="AM796" s="19">
        <v>275.0</v>
      </c>
      <c r="AN796" s="13">
        <f t="shared" si="15"/>
        <v>0.3416149068</v>
      </c>
      <c r="AO796" s="13">
        <f t="shared" si="16"/>
        <v>0.5679245283</v>
      </c>
      <c r="AP796" s="8">
        <v>12.0</v>
      </c>
      <c r="AQ796" s="14">
        <v>8.19</v>
      </c>
      <c r="AR796" s="19">
        <v>17.61</v>
      </c>
      <c r="AS796" s="26">
        <v>5.0</v>
      </c>
      <c r="AT796" s="27">
        <v>0.598</v>
      </c>
      <c r="AU796" s="8">
        <v>6.0</v>
      </c>
      <c r="AV796" s="27">
        <v>-0.085</v>
      </c>
      <c r="AW796" s="19">
        <v>49.8</v>
      </c>
      <c r="AX796" s="19">
        <v>18.18</v>
      </c>
      <c r="AY796" s="27">
        <v>1.154</v>
      </c>
      <c r="AZ796" s="27">
        <v>-0.789</v>
      </c>
      <c r="BA796" s="19">
        <v>50.59</v>
      </c>
      <c r="BB796" s="13">
        <f t="shared" si="17"/>
        <v>0.07738095238</v>
      </c>
      <c r="BC796" s="28">
        <f t="shared" si="18"/>
        <v>0.9128712871</v>
      </c>
      <c r="BD796" s="26">
        <f t="shared" si="19"/>
        <v>990.2522395</v>
      </c>
      <c r="BE796" s="13">
        <f t="shared" si="20"/>
        <v>-0.00974776049</v>
      </c>
      <c r="BF796" s="18">
        <f t="shared" si="21"/>
        <v>2.48991796</v>
      </c>
      <c r="BG796" s="18">
        <f t="shared" si="22"/>
        <v>2.809138212</v>
      </c>
      <c r="BH796" s="14">
        <f t="shared" si="23"/>
        <v>32.17740133</v>
      </c>
      <c r="BI796" s="14">
        <f t="shared" si="24"/>
        <v>32.24124538</v>
      </c>
      <c r="BJ796" s="14">
        <f t="shared" si="25"/>
        <v>60.65184775</v>
      </c>
      <c r="BK796" s="14">
        <f t="shared" si="26"/>
        <v>59.75803105</v>
      </c>
      <c r="BL796" s="14">
        <f t="shared" si="27"/>
        <v>0.8938167037</v>
      </c>
      <c r="BM796" s="19">
        <v>39.0</v>
      </c>
      <c r="BN796" s="19">
        <v>44.0</v>
      </c>
      <c r="BO796" s="26">
        <v>465.0</v>
      </c>
      <c r="BP796" s="26">
        <v>461.0</v>
      </c>
      <c r="BQ796" s="19">
        <v>210.0</v>
      </c>
      <c r="BR796" s="19">
        <v>169.0</v>
      </c>
      <c r="BS796" s="19">
        <v>236.0</v>
      </c>
      <c r="BT796" s="19">
        <v>262.0</v>
      </c>
      <c r="BU796" s="19">
        <v>479.0</v>
      </c>
      <c r="BV796" s="19">
        <v>487.0</v>
      </c>
      <c r="BW796" s="13">
        <f t="shared" si="28"/>
        <v>0.4958592133</v>
      </c>
      <c r="BX796" s="14">
        <v>1.07</v>
      </c>
      <c r="BY796" s="29">
        <f t="shared" si="29"/>
        <v>-0.1223719755</v>
      </c>
      <c r="BZ796" s="18">
        <f t="shared" si="30"/>
        <v>2.268582613</v>
      </c>
      <c r="CA796" s="18">
        <f t="shared" si="31"/>
        <v>2.285768845</v>
      </c>
      <c r="CB796" s="14">
        <f t="shared" si="32"/>
        <v>28.28853774</v>
      </c>
      <c r="CC796" s="14">
        <f t="shared" si="33"/>
        <v>29.5087602</v>
      </c>
      <c r="CD796" s="14">
        <f t="shared" si="34"/>
        <v>55.0303146</v>
      </c>
      <c r="CE796" s="14">
        <f t="shared" si="35"/>
        <v>56.06148851</v>
      </c>
      <c r="CF796" s="14">
        <f t="shared" si="36"/>
        <v>1.924990619</v>
      </c>
      <c r="CG796" s="7">
        <v>3491.166667</v>
      </c>
      <c r="CH796" s="7">
        <v>132.0</v>
      </c>
      <c r="CI796" s="7">
        <v>133.0</v>
      </c>
      <c r="CJ796" s="26">
        <v>1514.0</v>
      </c>
      <c r="CK796" s="7">
        <v>1584.0</v>
      </c>
      <c r="CL796" s="7">
        <v>704.0</v>
      </c>
      <c r="CM796" s="7">
        <v>625.0</v>
      </c>
      <c r="CN796" s="7">
        <v>852.0</v>
      </c>
      <c r="CO796" s="7">
        <v>920.0</v>
      </c>
      <c r="CP796" s="19">
        <v>10.0</v>
      </c>
      <c r="CQ796" s="19">
        <v>7.0</v>
      </c>
      <c r="CR796" s="26">
        <f t="shared" si="37"/>
        <v>-3</v>
      </c>
      <c r="CS796" s="18">
        <f t="shared" si="38"/>
        <v>0.5970941418</v>
      </c>
      <c r="CT796" s="18">
        <f t="shared" si="39"/>
        <v>0.4179658993</v>
      </c>
      <c r="CU796" s="18">
        <f t="shared" si="40"/>
        <v>-0.1791282426</v>
      </c>
      <c r="CV796" s="30">
        <v>41.19</v>
      </c>
      <c r="CW796" s="30">
        <v>41.33</v>
      </c>
      <c r="CX796" s="30">
        <v>37.81</v>
      </c>
      <c r="CY796" s="30">
        <v>67.29</v>
      </c>
      <c r="CZ796" s="30">
        <v>36.18</v>
      </c>
      <c r="DA796" s="30">
        <v>40.69</v>
      </c>
      <c r="DB796" s="7">
        <v>33.0</v>
      </c>
      <c r="DC796" s="7">
        <v>43.0</v>
      </c>
      <c r="DD796" s="13">
        <f t="shared" si="41"/>
        <v>0.4342105263</v>
      </c>
      <c r="DE796" s="7">
        <v>0.84</v>
      </c>
      <c r="DF796" s="7">
        <v>2.44</v>
      </c>
      <c r="DG796" s="7">
        <v>38.0</v>
      </c>
      <c r="DH796" s="7">
        <v>20.0</v>
      </c>
      <c r="DI796" s="7">
        <v>15.0</v>
      </c>
      <c r="DJ796" s="8" t="s">
        <v>5255</v>
      </c>
      <c r="DK796" s="7" t="s">
        <v>5256</v>
      </c>
    </row>
    <row r="797" ht="12.75" customHeight="1">
      <c r="A797" s="7" t="s">
        <v>594</v>
      </c>
      <c r="B797" s="7" t="s">
        <v>2768</v>
      </c>
      <c r="C797" s="8" t="s">
        <v>166</v>
      </c>
      <c r="D797" s="9" t="s">
        <v>174</v>
      </c>
      <c r="E797" s="7">
        <v>6.0</v>
      </c>
      <c r="F797" s="7">
        <v>0.0</v>
      </c>
      <c r="G797" s="7">
        <v>0.0</v>
      </c>
      <c r="H797" s="24">
        <f t="shared" si="1"/>
        <v>0</v>
      </c>
      <c r="I797" s="25">
        <f t="shared" si="2"/>
        <v>0</v>
      </c>
      <c r="J797" s="19">
        <v>0.0</v>
      </c>
      <c r="K797" s="19">
        <v>0.0</v>
      </c>
      <c r="L797" s="19">
        <v>0.0</v>
      </c>
      <c r="M797" s="19">
        <v>0.0</v>
      </c>
      <c r="N797" s="19">
        <v>3.0</v>
      </c>
      <c r="O797" s="19">
        <v>1.0</v>
      </c>
      <c r="P797" s="19">
        <v>1.0</v>
      </c>
      <c r="Q797" s="10">
        <f t="shared" si="3"/>
        <v>0</v>
      </c>
      <c r="R797" s="10">
        <f t="shared" si="4"/>
        <v>0</v>
      </c>
      <c r="S797" s="7">
        <v>4733.0</v>
      </c>
      <c r="T797" s="14">
        <f t="shared" si="5"/>
        <v>13.14722222</v>
      </c>
      <c r="U797" s="14">
        <v>80.17</v>
      </c>
      <c r="V797" s="14">
        <f t="shared" si="6"/>
        <v>13.36166667</v>
      </c>
      <c r="W797" s="14">
        <v>211.38</v>
      </c>
      <c r="X797" s="14">
        <f t="shared" si="7"/>
        <v>35.23</v>
      </c>
      <c r="Y797" s="13">
        <f t="shared" si="8"/>
        <v>0.2749785629</v>
      </c>
      <c r="Z797" s="12">
        <f t="shared" si="9"/>
        <v>0</v>
      </c>
      <c r="AA797" s="19">
        <v>7.0</v>
      </c>
      <c r="AB797" s="19">
        <v>9.0</v>
      </c>
      <c r="AC797" s="19">
        <v>7.0</v>
      </c>
      <c r="AD797" s="19">
        <v>3.0</v>
      </c>
      <c r="AE797" s="19">
        <v>0.0</v>
      </c>
      <c r="AF797" s="10">
        <f t="shared" si="10"/>
        <v>0</v>
      </c>
      <c r="AG797" s="10">
        <f t="shared" si="11"/>
        <v>0</v>
      </c>
      <c r="AH797" s="10">
        <f t="shared" si="12"/>
        <v>0</v>
      </c>
      <c r="AI797" s="19">
        <v>15.0</v>
      </c>
      <c r="AJ797" s="13">
        <f t="shared" si="13"/>
        <v>0.2112676056</v>
      </c>
      <c r="AK797" s="19">
        <v>25.0</v>
      </c>
      <c r="AL797" s="13">
        <f t="shared" si="14"/>
        <v>0.3521126761</v>
      </c>
      <c r="AM797" s="19">
        <v>31.0</v>
      </c>
      <c r="AN797" s="13">
        <f t="shared" si="15"/>
        <v>0.4366197183</v>
      </c>
      <c r="AO797" s="13">
        <f t="shared" si="16"/>
        <v>0.375</v>
      </c>
      <c r="AP797" s="8">
        <v>1.0</v>
      </c>
      <c r="AQ797" s="14">
        <v>-6.76</v>
      </c>
      <c r="AR797" s="19">
        <v>16.74</v>
      </c>
      <c r="AS797" s="26">
        <v>9.0</v>
      </c>
      <c r="AT797" s="27">
        <v>-2.071</v>
      </c>
      <c r="AU797" s="8">
        <v>12.0</v>
      </c>
      <c r="AV797" s="27">
        <v>-0.724</v>
      </c>
      <c r="AW797" s="19">
        <v>49.84</v>
      </c>
      <c r="AX797" s="19">
        <v>15.73</v>
      </c>
      <c r="AY797" s="27">
        <v>-2.269</v>
      </c>
      <c r="AZ797" s="27">
        <v>-14.291</v>
      </c>
      <c r="BA797" s="19">
        <v>44.31</v>
      </c>
      <c r="BB797" s="13">
        <f t="shared" si="17"/>
        <v>0.03333333333</v>
      </c>
      <c r="BC797" s="28">
        <f t="shared" si="18"/>
        <v>0.90625</v>
      </c>
      <c r="BD797" s="26">
        <f t="shared" si="19"/>
        <v>939.5833333</v>
      </c>
      <c r="BE797" s="13">
        <f t="shared" si="20"/>
        <v>-0.06041666667</v>
      </c>
      <c r="BF797" s="18">
        <f t="shared" si="21"/>
        <v>0.7484096295</v>
      </c>
      <c r="BG797" s="18">
        <f t="shared" si="22"/>
        <v>2.245228889</v>
      </c>
      <c r="BH797" s="14">
        <f t="shared" si="23"/>
        <v>22.45228889</v>
      </c>
      <c r="BI797" s="14">
        <f t="shared" si="24"/>
        <v>23.94910815</v>
      </c>
      <c r="BJ797" s="14">
        <f t="shared" si="25"/>
        <v>37.42048148</v>
      </c>
      <c r="BK797" s="14">
        <f t="shared" si="26"/>
        <v>49.39503555</v>
      </c>
      <c r="BL797" s="14">
        <f t="shared" si="27"/>
        <v>-11.97455407</v>
      </c>
      <c r="BM797" s="19">
        <v>1.0</v>
      </c>
      <c r="BN797" s="19">
        <v>3.0</v>
      </c>
      <c r="BO797" s="26">
        <v>29.0</v>
      </c>
      <c r="BP797" s="26">
        <v>29.0</v>
      </c>
      <c r="BQ797" s="19">
        <v>8.0</v>
      </c>
      <c r="BR797" s="19">
        <v>9.0</v>
      </c>
      <c r="BS797" s="19">
        <v>12.0</v>
      </c>
      <c r="BT797" s="19">
        <v>25.0</v>
      </c>
      <c r="BU797" s="19">
        <v>21.0</v>
      </c>
      <c r="BV797" s="19">
        <v>26.0</v>
      </c>
      <c r="BW797" s="13">
        <f t="shared" si="28"/>
        <v>0.4468085106</v>
      </c>
      <c r="BX797" s="14">
        <v>3.28</v>
      </c>
      <c r="BY797" s="29">
        <f t="shared" si="29"/>
        <v>4.502445927</v>
      </c>
      <c r="BZ797" s="18">
        <f t="shared" si="30"/>
        <v>1.645902391</v>
      </c>
      <c r="CA797" s="18">
        <f t="shared" si="31"/>
        <v>2.674591385</v>
      </c>
      <c r="CB797" s="14">
        <f t="shared" si="32"/>
        <v>27.36312725</v>
      </c>
      <c r="CC797" s="14">
        <f t="shared" si="33"/>
        <v>32.09509662</v>
      </c>
      <c r="CD797" s="14">
        <f t="shared" si="34"/>
        <v>45.05657795</v>
      </c>
      <c r="CE797" s="14">
        <f t="shared" si="35"/>
        <v>59.66396166</v>
      </c>
      <c r="CF797" s="14">
        <f t="shared" si="36"/>
        <v>2.632829645</v>
      </c>
      <c r="CG797" s="7">
        <v>291.633333</v>
      </c>
      <c r="CH797" s="7">
        <v>8.0</v>
      </c>
      <c r="CI797" s="7">
        <v>13.0</v>
      </c>
      <c r="CJ797" s="26">
        <v>125.0</v>
      </c>
      <c r="CK797" s="7">
        <v>143.0</v>
      </c>
      <c r="CL797" s="7">
        <v>47.0</v>
      </c>
      <c r="CM797" s="7">
        <v>53.0</v>
      </c>
      <c r="CN797" s="7">
        <v>39.0</v>
      </c>
      <c r="CO797" s="7">
        <v>81.0</v>
      </c>
      <c r="CP797" s="19">
        <v>0.0</v>
      </c>
      <c r="CQ797" s="19">
        <v>0.0</v>
      </c>
      <c r="CR797" s="26">
        <f t="shared" si="37"/>
        <v>0</v>
      </c>
      <c r="CS797" s="18">
        <f t="shared" si="38"/>
        <v>0</v>
      </c>
      <c r="CT797" s="18">
        <f t="shared" si="39"/>
        <v>0</v>
      </c>
      <c r="CU797" s="18">
        <f t="shared" si="40"/>
        <v>0</v>
      </c>
      <c r="CV797" s="30">
        <v>2.14</v>
      </c>
      <c r="CW797" s="30">
        <v>2.19</v>
      </c>
      <c r="CX797" s="30">
        <v>1.56</v>
      </c>
      <c r="CY797" s="30">
        <v>4.27</v>
      </c>
      <c r="CZ797" s="30">
        <v>1.96</v>
      </c>
      <c r="DA797" s="30">
        <v>3.56</v>
      </c>
      <c r="DB797" s="7">
        <v>0.0</v>
      </c>
      <c r="DC797" s="7">
        <v>0.0</v>
      </c>
      <c r="DD797" s="13" t="str">
        <f t="shared" si="41"/>
        <v> </v>
      </c>
      <c r="DE797" s="7">
        <v>0.0</v>
      </c>
      <c r="DF797" s="7">
        <v>0.0</v>
      </c>
      <c r="DG797" s="7">
        <v>0.0</v>
      </c>
      <c r="DH797" s="7">
        <v>0.0</v>
      </c>
      <c r="DI797" s="7">
        <v>0.0</v>
      </c>
      <c r="DJ797" s="8" t="s">
        <v>5257</v>
      </c>
      <c r="DK797" s="7" t="s">
        <v>5258</v>
      </c>
    </row>
    <row r="798" ht="12.75" customHeight="1">
      <c r="A798" s="7" t="s">
        <v>235</v>
      </c>
      <c r="B798" s="7" t="s">
        <v>2768</v>
      </c>
      <c r="C798" s="8" t="s">
        <v>246</v>
      </c>
      <c r="D798" s="9" t="s">
        <v>174</v>
      </c>
      <c r="E798" s="7">
        <v>64.0</v>
      </c>
      <c r="F798" s="7">
        <v>1.0</v>
      </c>
      <c r="G798" s="7">
        <v>1.0</v>
      </c>
      <c r="H798" s="24">
        <f t="shared" si="1"/>
        <v>2</v>
      </c>
      <c r="I798" s="25">
        <f t="shared" si="2"/>
        <v>0.1396025206</v>
      </c>
      <c r="J798" s="19">
        <v>0.0</v>
      </c>
      <c r="K798" s="19">
        <v>0.0</v>
      </c>
      <c r="L798" s="19">
        <v>1.0</v>
      </c>
      <c r="M798" s="19">
        <v>36.0</v>
      </c>
      <c r="N798" s="19">
        <v>25.0</v>
      </c>
      <c r="O798" s="19">
        <v>40.0</v>
      </c>
      <c r="P798" s="19">
        <v>20.0</v>
      </c>
      <c r="Q798" s="10">
        <f t="shared" si="3"/>
        <v>0.02777777778</v>
      </c>
      <c r="R798" s="10">
        <f t="shared" si="4"/>
        <v>0.009900990099</v>
      </c>
      <c r="S798" s="7">
        <v>51575.0</v>
      </c>
      <c r="T798" s="14">
        <f t="shared" si="5"/>
        <v>13.43098958</v>
      </c>
      <c r="U798" s="14">
        <v>860.08</v>
      </c>
      <c r="V798" s="14">
        <f t="shared" si="6"/>
        <v>13.43875</v>
      </c>
      <c r="W798" s="14">
        <v>2154.34</v>
      </c>
      <c r="X798" s="14">
        <f t="shared" si="7"/>
        <v>33.6615625</v>
      </c>
      <c r="Y798" s="13">
        <f t="shared" si="8"/>
        <v>0.2853218861</v>
      </c>
      <c r="Z798" s="12">
        <f t="shared" si="9"/>
        <v>0</v>
      </c>
      <c r="AA798" s="19">
        <v>80.0</v>
      </c>
      <c r="AB798" s="19">
        <v>132.0</v>
      </c>
      <c r="AC798" s="19">
        <v>75.0</v>
      </c>
      <c r="AD798" s="19">
        <v>32.0</v>
      </c>
      <c r="AE798" s="19">
        <v>3.0</v>
      </c>
      <c r="AF798" s="10">
        <f t="shared" si="10"/>
        <v>0</v>
      </c>
      <c r="AG798" s="10">
        <f t="shared" si="11"/>
        <v>0.04347826087</v>
      </c>
      <c r="AH798" s="10">
        <f t="shared" si="12"/>
        <v>0.04347826087</v>
      </c>
      <c r="AI798" s="19">
        <v>236.0</v>
      </c>
      <c r="AJ798" s="13">
        <f t="shared" si="13"/>
        <v>0.3029525032</v>
      </c>
      <c r="AK798" s="19">
        <v>220.0</v>
      </c>
      <c r="AL798" s="13">
        <f t="shared" si="14"/>
        <v>0.2824133504</v>
      </c>
      <c r="AM798" s="19">
        <v>323.0</v>
      </c>
      <c r="AN798" s="13">
        <f t="shared" si="15"/>
        <v>0.4146341463</v>
      </c>
      <c r="AO798" s="13">
        <f t="shared" si="16"/>
        <v>0.5175438596</v>
      </c>
      <c r="AP798" s="8">
        <v>4.0</v>
      </c>
      <c r="AQ798" s="14">
        <v>-0.16</v>
      </c>
      <c r="AR798" s="19">
        <v>16.93</v>
      </c>
      <c r="AS798" s="26">
        <v>6.0</v>
      </c>
      <c r="AT798" s="27">
        <v>-0.20500000000000002</v>
      </c>
      <c r="AU798" s="8">
        <v>6.0</v>
      </c>
      <c r="AV798" s="27">
        <v>-0.332</v>
      </c>
      <c r="AW798" s="19">
        <v>50.05</v>
      </c>
      <c r="AX798" s="19">
        <v>16.3</v>
      </c>
      <c r="AY798" s="27">
        <v>-0.9510000000000001</v>
      </c>
      <c r="AZ798" s="27">
        <v>2.09</v>
      </c>
      <c r="BA798" s="19">
        <v>50.9</v>
      </c>
      <c r="BB798" s="13">
        <f t="shared" si="17"/>
        <v>0.06406685237</v>
      </c>
      <c r="BC798" s="28">
        <f t="shared" si="18"/>
        <v>0.914507772</v>
      </c>
      <c r="BD798" s="26">
        <f t="shared" si="19"/>
        <v>978.5746244</v>
      </c>
      <c r="BE798" s="13">
        <f t="shared" si="20"/>
        <v>-0.02142537561</v>
      </c>
      <c r="BF798" s="18">
        <f t="shared" si="21"/>
        <v>1.604501907</v>
      </c>
      <c r="BG798" s="18">
        <f t="shared" si="22"/>
        <v>2.302111431</v>
      </c>
      <c r="BH798" s="14">
        <f t="shared" si="23"/>
        <v>25.04418194</v>
      </c>
      <c r="BI798" s="14">
        <f t="shared" si="24"/>
        <v>26.92772765</v>
      </c>
      <c r="BJ798" s="14">
        <f t="shared" si="25"/>
        <v>47.92577435</v>
      </c>
      <c r="BK798" s="14">
        <f t="shared" si="26"/>
        <v>54.27402102</v>
      </c>
      <c r="BL798" s="14">
        <f t="shared" si="27"/>
        <v>-6.348246675</v>
      </c>
      <c r="BM798" s="19">
        <v>23.0</v>
      </c>
      <c r="BN798" s="19">
        <v>33.0</v>
      </c>
      <c r="BO798" s="26">
        <v>336.0</v>
      </c>
      <c r="BP798" s="26">
        <v>353.0</v>
      </c>
      <c r="BQ798" s="19">
        <v>150.0</v>
      </c>
      <c r="BR798" s="19">
        <v>159.0</v>
      </c>
      <c r="BS798" s="19">
        <v>178.0</v>
      </c>
      <c r="BT798" s="19">
        <v>233.0</v>
      </c>
      <c r="BU798" s="19">
        <v>328.0</v>
      </c>
      <c r="BV798" s="19">
        <v>361.0</v>
      </c>
      <c r="BW798" s="13">
        <f t="shared" si="28"/>
        <v>0.4760522496</v>
      </c>
      <c r="BX798" s="14">
        <v>-4.85</v>
      </c>
      <c r="BY798" s="29">
        <f t="shared" si="29"/>
        <v>-9.281299306</v>
      </c>
      <c r="BZ798" s="18">
        <f t="shared" si="30"/>
        <v>2.229656869</v>
      </c>
      <c r="CA798" s="18">
        <f t="shared" si="31"/>
        <v>2.050488014</v>
      </c>
      <c r="CB798" s="14">
        <f t="shared" si="32"/>
        <v>29.16470816</v>
      </c>
      <c r="CC798" s="14">
        <f t="shared" si="33"/>
        <v>27.59200376</v>
      </c>
      <c r="CD798" s="14">
        <f t="shared" si="34"/>
        <v>55.34326872</v>
      </c>
      <c r="CE798" s="14">
        <f t="shared" si="35"/>
        <v>52.41684408</v>
      </c>
      <c r="CF798" s="14">
        <f t="shared" si="36"/>
        <v>-9.274671316</v>
      </c>
      <c r="CG798" s="7">
        <v>3013.916667</v>
      </c>
      <c r="CH798" s="7">
        <v>112.0</v>
      </c>
      <c r="CI798" s="7">
        <v>103.0</v>
      </c>
      <c r="CJ798" s="26">
        <v>1353.0</v>
      </c>
      <c r="CK798" s="7">
        <v>1283.0</v>
      </c>
      <c r="CL798" s="7">
        <v>585.0</v>
      </c>
      <c r="CM798" s="7">
        <v>552.0</v>
      </c>
      <c r="CN798" s="7">
        <v>730.0</v>
      </c>
      <c r="CO798" s="7">
        <v>695.0</v>
      </c>
      <c r="CP798" s="19">
        <v>15.0</v>
      </c>
      <c r="CQ798" s="19">
        <v>6.0</v>
      </c>
      <c r="CR798" s="26">
        <f t="shared" si="37"/>
        <v>-9</v>
      </c>
      <c r="CS798" s="18">
        <f t="shared" si="38"/>
        <v>1.047018905</v>
      </c>
      <c r="CT798" s="18">
        <f t="shared" si="39"/>
        <v>0.4188075618</v>
      </c>
      <c r="CU798" s="18">
        <f t="shared" si="40"/>
        <v>-0.6282113427</v>
      </c>
      <c r="CV798" s="30">
        <v>30.58</v>
      </c>
      <c r="CW798" s="30">
        <v>29.49</v>
      </c>
      <c r="CX798" s="30">
        <v>37.94</v>
      </c>
      <c r="CY798" s="30">
        <v>23.18</v>
      </c>
      <c r="CZ798" s="30">
        <v>34.52</v>
      </c>
      <c r="DA798" s="30">
        <v>29.25</v>
      </c>
      <c r="DB798" s="7">
        <v>0.0</v>
      </c>
      <c r="DC798" s="7">
        <v>0.0</v>
      </c>
      <c r="DD798" s="13" t="str">
        <f t="shared" si="41"/>
        <v> </v>
      </c>
      <c r="DE798" s="7">
        <v>0.0</v>
      </c>
      <c r="DF798" s="7">
        <v>0.0</v>
      </c>
      <c r="DG798" s="7">
        <v>0.0</v>
      </c>
      <c r="DH798" s="7">
        <v>0.0</v>
      </c>
      <c r="DI798" s="7">
        <v>0.0</v>
      </c>
      <c r="DJ798" s="8" t="s">
        <v>5259</v>
      </c>
      <c r="DK798" s="7" t="s">
        <v>5260</v>
      </c>
    </row>
    <row r="799" ht="12.75" customHeight="1">
      <c r="A799" s="7" t="s">
        <v>3276</v>
      </c>
      <c r="B799" s="7" t="s">
        <v>3277</v>
      </c>
      <c r="C799" s="8" t="s">
        <v>206</v>
      </c>
      <c r="D799" s="9" t="s">
        <v>174</v>
      </c>
      <c r="E799" s="7">
        <v>68.0</v>
      </c>
      <c r="F799" s="7">
        <v>4.0</v>
      </c>
      <c r="G799" s="7">
        <v>23.0</v>
      </c>
      <c r="H799" s="24">
        <f t="shared" si="1"/>
        <v>27</v>
      </c>
      <c r="I799" s="25">
        <f t="shared" si="2"/>
        <v>1.227877364</v>
      </c>
      <c r="J799" s="19">
        <v>4.0</v>
      </c>
      <c r="K799" s="19">
        <v>12.0</v>
      </c>
      <c r="L799" s="19">
        <v>9.0</v>
      </c>
      <c r="M799" s="19">
        <v>96.0</v>
      </c>
      <c r="N799" s="19">
        <v>37.0</v>
      </c>
      <c r="O799" s="19">
        <v>66.0</v>
      </c>
      <c r="P799" s="19">
        <v>34.0</v>
      </c>
      <c r="Q799" s="10">
        <f t="shared" si="3"/>
        <v>0.04166666667</v>
      </c>
      <c r="R799" s="10">
        <f t="shared" si="4"/>
        <v>0.02010050251</v>
      </c>
      <c r="S799" s="7">
        <v>79161.0</v>
      </c>
      <c r="T799" s="14">
        <f t="shared" si="5"/>
        <v>19.40220588</v>
      </c>
      <c r="U799" s="14">
        <v>1209.53</v>
      </c>
      <c r="V799" s="14">
        <f t="shared" si="6"/>
        <v>17.78720588</v>
      </c>
      <c r="W799" s="14">
        <v>2031.23</v>
      </c>
      <c r="X799" s="14">
        <f t="shared" si="7"/>
        <v>29.87102941</v>
      </c>
      <c r="Y799" s="13">
        <f t="shared" si="8"/>
        <v>0.373224182</v>
      </c>
      <c r="Z799" s="12">
        <f t="shared" si="9"/>
        <v>128</v>
      </c>
      <c r="AA799" s="19">
        <v>63.0</v>
      </c>
      <c r="AB799" s="19">
        <v>91.0</v>
      </c>
      <c r="AC799" s="19">
        <v>103.0</v>
      </c>
      <c r="AD799" s="19">
        <v>79.0</v>
      </c>
      <c r="AE799" s="19">
        <v>16.0</v>
      </c>
      <c r="AF799" s="10">
        <f t="shared" si="10"/>
        <v>0.06349206349</v>
      </c>
      <c r="AG799" s="10">
        <f t="shared" si="11"/>
        <v>0.3333333333</v>
      </c>
      <c r="AH799" s="10">
        <f t="shared" si="12"/>
        <v>0.3968253968</v>
      </c>
      <c r="AI799" s="19">
        <v>418.0</v>
      </c>
      <c r="AJ799" s="13">
        <f t="shared" si="13"/>
        <v>0.3273296789</v>
      </c>
      <c r="AK799" s="19">
        <v>390.0</v>
      </c>
      <c r="AL799" s="13">
        <f t="shared" si="14"/>
        <v>0.305403289</v>
      </c>
      <c r="AM799" s="19">
        <v>469.0</v>
      </c>
      <c r="AN799" s="13">
        <f t="shared" si="15"/>
        <v>0.3672670321</v>
      </c>
      <c r="AO799" s="13">
        <f t="shared" si="16"/>
        <v>0.5173267327</v>
      </c>
      <c r="AP799" s="8">
        <v>8.0</v>
      </c>
      <c r="AQ799" s="14">
        <v>4.38</v>
      </c>
      <c r="AR799" s="19">
        <v>17.67</v>
      </c>
      <c r="AS799" s="26">
        <v>1.0</v>
      </c>
      <c r="AT799" s="27">
        <v>0.83</v>
      </c>
      <c r="AU799" s="8">
        <v>2.0</v>
      </c>
      <c r="AV799" s="27">
        <v>0.159</v>
      </c>
      <c r="AW799" s="19">
        <v>50.29</v>
      </c>
      <c r="AX799" s="19">
        <v>16.6</v>
      </c>
      <c r="AY799" s="27">
        <v>0.518</v>
      </c>
      <c r="AZ799" s="27">
        <v>4.345</v>
      </c>
      <c r="BA799" s="19">
        <v>51.68</v>
      </c>
      <c r="BB799" s="13">
        <f t="shared" si="17"/>
        <v>0.09375</v>
      </c>
      <c r="BC799" s="28">
        <f t="shared" si="18"/>
        <v>0.91875</v>
      </c>
      <c r="BD799" s="26">
        <f t="shared" si="19"/>
        <v>1012.5</v>
      </c>
      <c r="BE799" s="13">
        <f t="shared" si="20"/>
        <v>0.0125</v>
      </c>
      <c r="BF799" s="18">
        <f t="shared" si="21"/>
        <v>3.125180855</v>
      </c>
      <c r="BG799" s="18">
        <f t="shared" si="22"/>
        <v>2.579514357</v>
      </c>
      <c r="BH799" s="14">
        <f t="shared" si="23"/>
        <v>33.33526246</v>
      </c>
      <c r="BI799" s="14">
        <f t="shared" si="24"/>
        <v>31.74786901</v>
      </c>
      <c r="BJ799" s="14">
        <f t="shared" si="25"/>
        <v>61.80913247</v>
      </c>
      <c r="BK799" s="14">
        <f t="shared" si="26"/>
        <v>56.00522517</v>
      </c>
      <c r="BL799" s="14">
        <f t="shared" si="27"/>
        <v>5.803907303</v>
      </c>
      <c r="BM799" s="19">
        <v>63.0</v>
      </c>
      <c r="BN799" s="19">
        <v>52.0</v>
      </c>
      <c r="BO799" s="26">
        <v>609.0</v>
      </c>
      <c r="BP799" s="26">
        <v>588.0</v>
      </c>
      <c r="BQ799" s="19">
        <v>234.0</v>
      </c>
      <c r="BR799" s="19">
        <v>215.0</v>
      </c>
      <c r="BS799" s="19">
        <v>340.0</v>
      </c>
      <c r="BT799" s="19">
        <v>274.0</v>
      </c>
      <c r="BU799" s="19">
        <v>553.0</v>
      </c>
      <c r="BV799" s="19">
        <v>563.0</v>
      </c>
      <c r="BW799" s="13">
        <f t="shared" si="28"/>
        <v>0.4955197133</v>
      </c>
      <c r="BX799" s="14">
        <v>-0.06</v>
      </c>
      <c r="BY799" s="29">
        <f t="shared" si="29"/>
        <v>1.112065719</v>
      </c>
      <c r="BZ799" s="18">
        <f t="shared" si="30"/>
        <v>2.239496576</v>
      </c>
      <c r="CA799" s="18">
        <f t="shared" si="31"/>
        <v>2.313529521</v>
      </c>
      <c r="CB799" s="14">
        <f t="shared" si="32"/>
        <v>30.57560614</v>
      </c>
      <c r="CC799" s="14">
        <f t="shared" si="33"/>
        <v>28.24356839</v>
      </c>
      <c r="CD799" s="14">
        <f t="shared" si="34"/>
        <v>57.43105682</v>
      </c>
      <c r="CE799" s="14">
        <f t="shared" si="35"/>
        <v>52.67444013</v>
      </c>
      <c r="CF799" s="14">
        <f t="shared" si="36"/>
        <v>1.047290608</v>
      </c>
      <c r="CG799" s="7">
        <v>3241.8</v>
      </c>
      <c r="CH799" s="7">
        <v>121.0</v>
      </c>
      <c r="CI799" s="7">
        <v>125.0</v>
      </c>
      <c r="CJ799" s="26">
        <v>1531.0</v>
      </c>
      <c r="CK799" s="7">
        <v>1401.0</v>
      </c>
      <c r="CL799" s="7">
        <v>587.0</v>
      </c>
      <c r="CM799" s="7">
        <v>566.0</v>
      </c>
      <c r="CN799" s="7">
        <v>864.0</v>
      </c>
      <c r="CO799" s="7">
        <v>754.0</v>
      </c>
      <c r="CP799" s="19">
        <v>16.0</v>
      </c>
      <c r="CQ799" s="19">
        <v>6.0</v>
      </c>
      <c r="CR799" s="26">
        <f t="shared" si="37"/>
        <v>-10</v>
      </c>
      <c r="CS799" s="18">
        <f t="shared" si="38"/>
        <v>0.7276310304</v>
      </c>
      <c r="CT799" s="18">
        <f t="shared" si="39"/>
        <v>0.2728616364</v>
      </c>
      <c r="CU799" s="18">
        <f t="shared" si="40"/>
        <v>-0.454769394</v>
      </c>
      <c r="CV799" s="30">
        <v>50.75</v>
      </c>
      <c r="CW799" s="30">
        <v>49.83</v>
      </c>
      <c r="CX799" s="30">
        <v>39.92</v>
      </c>
      <c r="CY799" s="30">
        <v>39.02</v>
      </c>
      <c r="CZ799" s="30">
        <v>47.58</v>
      </c>
      <c r="DA799" s="30">
        <v>43.45</v>
      </c>
      <c r="DB799" s="7">
        <v>0.0</v>
      </c>
      <c r="DC799" s="7">
        <v>0.0</v>
      </c>
      <c r="DD799" s="13" t="str">
        <f t="shared" si="41"/>
        <v> </v>
      </c>
      <c r="DE799" s="7">
        <v>0.0</v>
      </c>
      <c r="DF799" s="7">
        <v>0.0</v>
      </c>
      <c r="DG799" s="7">
        <v>0.0</v>
      </c>
      <c r="DH799" s="7">
        <v>0.0</v>
      </c>
      <c r="DI799" s="7">
        <v>0.0</v>
      </c>
      <c r="DJ799" s="8" t="s">
        <v>5261</v>
      </c>
      <c r="DK799" s="7" t="s">
        <v>5262</v>
      </c>
    </row>
    <row r="800" ht="12.75" customHeight="1">
      <c r="A800" s="7" t="s">
        <v>464</v>
      </c>
      <c r="B800" s="7" t="s">
        <v>3279</v>
      </c>
      <c r="C800" s="8" t="s">
        <v>610</v>
      </c>
      <c r="D800" s="9" t="s">
        <v>174</v>
      </c>
      <c r="E800" s="7">
        <v>3.0</v>
      </c>
      <c r="F800" s="7">
        <v>0.0</v>
      </c>
      <c r="G800" s="7">
        <v>0.0</v>
      </c>
      <c r="H800" s="24">
        <f t="shared" si="1"/>
        <v>0</v>
      </c>
      <c r="I800" s="25">
        <f t="shared" si="2"/>
        <v>0</v>
      </c>
      <c r="J800" s="19">
        <v>0.0</v>
      </c>
      <c r="K800" s="19">
        <v>0.0</v>
      </c>
      <c r="L800" s="19">
        <v>0.0</v>
      </c>
      <c r="M800" s="19">
        <v>5.0</v>
      </c>
      <c r="N800" s="19">
        <v>1.0</v>
      </c>
      <c r="O800" s="19">
        <v>1.0</v>
      </c>
      <c r="P800" s="19">
        <v>2.0</v>
      </c>
      <c r="Q800" s="10">
        <f t="shared" si="3"/>
        <v>0</v>
      </c>
      <c r="R800" s="10">
        <f t="shared" si="4"/>
        <v>0</v>
      </c>
      <c r="S800" s="7">
        <v>2570.0</v>
      </c>
      <c r="T800" s="14">
        <f t="shared" si="5"/>
        <v>14.27777778</v>
      </c>
      <c r="U800" s="14">
        <v>38.39</v>
      </c>
      <c r="V800" s="14">
        <f t="shared" si="6"/>
        <v>12.79666667</v>
      </c>
      <c r="W800" s="14">
        <v>102.32</v>
      </c>
      <c r="X800" s="14">
        <f t="shared" si="7"/>
        <v>34.10666667</v>
      </c>
      <c r="Y800" s="13">
        <f t="shared" si="8"/>
        <v>0.2728306446</v>
      </c>
      <c r="Z800" s="12">
        <f t="shared" si="9"/>
        <v>0</v>
      </c>
      <c r="AA800" s="19">
        <v>1.0</v>
      </c>
      <c r="AB800" s="19">
        <v>4.0</v>
      </c>
      <c r="AC800" s="19">
        <v>3.0</v>
      </c>
      <c r="AD800" s="19">
        <v>0.0</v>
      </c>
      <c r="AE800" s="19">
        <v>0.0</v>
      </c>
      <c r="AF800" s="10">
        <f t="shared" si="10"/>
        <v>0</v>
      </c>
      <c r="AG800" s="10">
        <f t="shared" si="11"/>
        <v>0</v>
      </c>
      <c r="AH800" s="10">
        <f t="shared" si="12"/>
        <v>0</v>
      </c>
      <c r="AI800" s="19">
        <v>8.0</v>
      </c>
      <c r="AJ800" s="13">
        <f t="shared" si="13"/>
        <v>0.2051282051</v>
      </c>
      <c r="AK800" s="19">
        <v>14.0</v>
      </c>
      <c r="AL800" s="13">
        <f t="shared" si="14"/>
        <v>0.358974359</v>
      </c>
      <c r="AM800" s="19">
        <v>17.0</v>
      </c>
      <c r="AN800" s="13">
        <f t="shared" si="15"/>
        <v>0.4358974359</v>
      </c>
      <c r="AO800" s="13">
        <f t="shared" si="16"/>
        <v>0.3636363636</v>
      </c>
      <c r="AP800" s="8">
        <v>1.0</v>
      </c>
      <c r="AQ800" s="14">
        <v>-24.29</v>
      </c>
      <c r="AR800" s="19">
        <v>17.0</v>
      </c>
      <c r="AS800" s="26">
        <v>7.0</v>
      </c>
      <c r="AT800" s="27">
        <v>-0.254</v>
      </c>
      <c r="AU800" s="8">
        <v>5.0</v>
      </c>
      <c r="AV800" s="27">
        <v>2.771</v>
      </c>
      <c r="AW800" s="19">
        <v>50.91</v>
      </c>
      <c r="AX800" s="19">
        <v>16.08</v>
      </c>
      <c r="AY800" s="27">
        <v>0.671</v>
      </c>
      <c r="AZ800" s="27">
        <v>-4.743</v>
      </c>
      <c r="BA800" s="19">
        <v>47.88</v>
      </c>
      <c r="BB800" s="13">
        <f t="shared" si="17"/>
        <v>0.04347826087</v>
      </c>
      <c r="BC800" s="28">
        <f t="shared" si="18"/>
        <v>0.8421052632</v>
      </c>
      <c r="BD800" s="26">
        <f t="shared" si="19"/>
        <v>885.583524</v>
      </c>
      <c r="BE800" s="13">
        <f t="shared" si="20"/>
        <v>-0.114416476</v>
      </c>
      <c r="BF800" s="18">
        <f t="shared" si="21"/>
        <v>1.562907007</v>
      </c>
      <c r="BG800" s="18">
        <f t="shared" si="22"/>
        <v>4.688721021</v>
      </c>
      <c r="BH800" s="14">
        <f t="shared" si="23"/>
        <v>35.94686116</v>
      </c>
      <c r="BI800" s="14">
        <f t="shared" si="24"/>
        <v>29.69523313</v>
      </c>
      <c r="BJ800" s="14">
        <f t="shared" si="25"/>
        <v>57.82755926</v>
      </c>
      <c r="BK800" s="14">
        <f t="shared" si="26"/>
        <v>56.26465225</v>
      </c>
      <c r="BL800" s="14">
        <f t="shared" si="27"/>
        <v>1.562907007</v>
      </c>
      <c r="BM800" s="19">
        <v>1.0</v>
      </c>
      <c r="BN800" s="19">
        <v>3.0</v>
      </c>
      <c r="BO800" s="26">
        <v>22.0</v>
      </c>
      <c r="BP800" s="26">
        <v>16.0</v>
      </c>
      <c r="BQ800" s="19">
        <v>8.0</v>
      </c>
      <c r="BR800" s="19">
        <v>8.0</v>
      </c>
      <c r="BS800" s="19">
        <v>6.0</v>
      </c>
      <c r="BT800" s="19">
        <v>9.0</v>
      </c>
      <c r="BU800" s="19">
        <v>17.0</v>
      </c>
      <c r="BV800" s="19">
        <v>18.0</v>
      </c>
      <c r="BW800" s="13">
        <f t="shared" si="28"/>
        <v>0.4857142857</v>
      </c>
      <c r="BX800" s="14">
        <v>9.38</v>
      </c>
      <c r="BY800" s="29">
        <f t="shared" si="29"/>
        <v>12.25963428</v>
      </c>
      <c r="BZ800" s="18">
        <f t="shared" si="30"/>
        <v>2.160604969</v>
      </c>
      <c r="CA800" s="18">
        <f t="shared" si="31"/>
        <v>4.321209939</v>
      </c>
      <c r="CB800" s="14">
        <f t="shared" si="32"/>
        <v>27.22362261</v>
      </c>
      <c r="CC800" s="14">
        <f t="shared" si="33"/>
        <v>28.0878646</v>
      </c>
      <c r="CD800" s="14">
        <f t="shared" si="34"/>
        <v>55.31148722</v>
      </c>
      <c r="CE800" s="14">
        <f t="shared" si="35"/>
        <v>50.99027728</v>
      </c>
      <c r="CF800" s="14">
        <f t="shared" si="36"/>
        <v>-2.758302932</v>
      </c>
      <c r="CG800" s="7">
        <v>138.85</v>
      </c>
      <c r="CH800" s="7">
        <v>5.0</v>
      </c>
      <c r="CI800" s="7">
        <v>10.0</v>
      </c>
      <c r="CJ800" s="26">
        <v>58.0</v>
      </c>
      <c r="CK800" s="7">
        <v>55.0</v>
      </c>
      <c r="CL800" s="7">
        <v>34.0</v>
      </c>
      <c r="CM800" s="7">
        <v>25.0</v>
      </c>
      <c r="CN800" s="7">
        <v>31.0</v>
      </c>
      <c r="CO800" s="7">
        <v>28.0</v>
      </c>
      <c r="CP800" s="19">
        <v>2.0</v>
      </c>
      <c r="CQ800" s="19">
        <v>2.0</v>
      </c>
      <c r="CR800" s="26">
        <f t="shared" si="37"/>
        <v>0</v>
      </c>
      <c r="CS800" s="18">
        <f t="shared" si="38"/>
        <v>2.80155642</v>
      </c>
      <c r="CT800" s="18">
        <f t="shared" si="39"/>
        <v>2.80155642</v>
      </c>
      <c r="CU800" s="18">
        <f t="shared" si="40"/>
        <v>0</v>
      </c>
      <c r="CV800" s="30">
        <v>1.71</v>
      </c>
      <c r="CW800" s="30">
        <v>2.16</v>
      </c>
      <c r="CX800" s="30">
        <v>2.12</v>
      </c>
      <c r="CY800" s="30">
        <v>2.98</v>
      </c>
      <c r="CZ800" s="30">
        <v>1.57</v>
      </c>
      <c r="DA800" s="30">
        <v>1.92</v>
      </c>
      <c r="DB800" s="7">
        <v>0.0</v>
      </c>
      <c r="DC800" s="7">
        <v>0.0</v>
      </c>
      <c r="DD800" s="13" t="str">
        <f t="shared" si="41"/>
        <v> </v>
      </c>
      <c r="DE800" s="7">
        <v>0.0</v>
      </c>
      <c r="DF800" s="7">
        <v>0.0</v>
      </c>
      <c r="DG800" s="7">
        <v>0.0</v>
      </c>
      <c r="DH800" s="7">
        <v>0.0</v>
      </c>
      <c r="DI800" s="7">
        <v>0.0</v>
      </c>
      <c r="DJ800" s="8" t="s">
        <v>5263</v>
      </c>
      <c r="DK800" s="7" t="s">
        <v>5264</v>
      </c>
    </row>
    <row r="801" ht="12.75" customHeight="1">
      <c r="A801" s="7" t="s">
        <v>3281</v>
      </c>
      <c r="B801" s="7" t="s">
        <v>3282</v>
      </c>
      <c r="C801" s="8" t="s">
        <v>231</v>
      </c>
      <c r="D801" s="9" t="s">
        <v>275</v>
      </c>
      <c r="E801" s="7">
        <v>18.0</v>
      </c>
      <c r="F801" s="7">
        <v>0.0</v>
      </c>
      <c r="G801" s="7">
        <v>3.0</v>
      </c>
      <c r="H801" s="24">
        <f t="shared" si="1"/>
        <v>3</v>
      </c>
      <c r="I801" s="25">
        <f t="shared" si="2"/>
        <v>1.014465527</v>
      </c>
      <c r="J801" s="19">
        <v>0.0</v>
      </c>
      <c r="K801" s="19">
        <v>2.0</v>
      </c>
      <c r="L801" s="19">
        <v>1.0</v>
      </c>
      <c r="M801" s="19">
        <v>12.0</v>
      </c>
      <c r="N801" s="19">
        <v>6.0</v>
      </c>
      <c r="O801" s="19">
        <v>2.0</v>
      </c>
      <c r="P801" s="19">
        <v>15.0</v>
      </c>
      <c r="Q801" s="10">
        <f t="shared" si="3"/>
        <v>0</v>
      </c>
      <c r="R801" s="10">
        <f t="shared" si="4"/>
        <v>0</v>
      </c>
      <c r="S801" s="7">
        <v>10646.0</v>
      </c>
      <c r="T801" s="14">
        <f t="shared" si="5"/>
        <v>9.857407407</v>
      </c>
      <c r="U801" s="14">
        <v>175.68</v>
      </c>
      <c r="V801" s="14">
        <f t="shared" si="6"/>
        <v>9.76</v>
      </c>
      <c r="W801" s="14">
        <v>700.98</v>
      </c>
      <c r="X801" s="14">
        <f t="shared" si="7"/>
        <v>38.94333333</v>
      </c>
      <c r="Y801" s="13">
        <f t="shared" si="8"/>
        <v>0.2003969612</v>
      </c>
      <c r="Z801" s="12">
        <f t="shared" si="9"/>
        <v>45.5</v>
      </c>
      <c r="AA801" s="19">
        <v>5.0</v>
      </c>
      <c r="AB801" s="19">
        <v>18.0</v>
      </c>
      <c r="AC801" s="19">
        <v>26.0</v>
      </c>
      <c r="AD801" s="19">
        <v>1.0</v>
      </c>
      <c r="AE801" s="19">
        <v>6.0</v>
      </c>
      <c r="AF801" s="10">
        <f t="shared" si="10"/>
        <v>0</v>
      </c>
      <c r="AG801" s="10">
        <f t="shared" si="11"/>
        <v>0.75</v>
      </c>
      <c r="AH801" s="10">
        <f t="shared" si="12"/>
        <v>0.75</v>
      </c>
      <c r="AI801" s="19">
        <v>41.0</v>
      </c>
      <c r="AJ801" s="13">
        <f t="shared" si="13"/>
        <v>0.2971014493</v>
      </c>
      <c r="AK801" s="19">
        <v>35.0</v>
      </c>
      <c r="AL801" s="13">
        <f t="shared" si="14"/>
        <v>0.2536231884</v>
      </c>
      <c r="AM801" s="19">
        <v>62.0</v>
      </c>
      <c r="AN801" s="13">
        <f t="shared" si="15"/>
        <v>0.4492753623</v>
      </c>
      <c r="AO801" s="13">
        <f t="shared" si="16"/>
        <v>0.5394736842</v>
      </c>
      <c r="AP801" s="8">
        <v>11.0</v>
      </c>
      <c r="AQ801" s="14">
        <v>3.23</v>
      </c>
      <c r="AR801" s="19">
        <v>16.78</v>
      </c>
      <c r="AS801" s="26">
        <v>14.0</v>
      </c>
      <c r="AT801" s="27">
        <v>-0.587</v>
      </c>
      <c r="AU801" s="8">
        <v>16.0</v>
      </c>
      <c r="AV801" s="27">
        <v>0.029</v>
      </c>
      <c r="AW801" s="19">
        <v>50.14</v>
      </c>
      <c r="AX801" s="19">
        <v>16.45</v>
      </c>
      <c r="AY801" s="27">
        <v>-3.2720000000000002</v>
      </c>
      <c r="AZ801" s="27">
        <v>5.083</v>
      </c>
      <c r="BA801" s="19">
        <v>52.54</v>
      </c>
      <c r="BB801" s="13">
        <f t="shared" si="17"/>
        <v>0.04395604396</v>
      </c>
      <c r="BC801" s="28">
        <f t="shared" si="18"/>
        <v>0.9438202247</v>
      </c>
      <c r="BD801" s="26">
        <f t="shared" si="19"/>
        <v>987.7762687</v>
      </c>
      <c r="BE801" s="13">
        <f t="shared" si="20"/>
        <v>-0.01222373132</v>
      </c>
      <c r="BF801" s="18">
        <f t="shared" si="21"/>
        <v>1.366120219</v>
      </c>
      <c r="BG801" s="18">
        <f t="shared" si="22"/>
        <v>1.707650273</v>
      </c>
      <c r="BH801" s="14">
        <f t="shared" si="23"/>
        <v>31.07923497</v>
      </c>
      <c r="BI801" s="14">
        <f t="shared" si="24"/>
        <v>30.39617486</v>
      </c>
      <c r="BJ801" s="14">
        <f t="shared" si="25"/>
        <v>50.88797814</v>
      </c>
      <c r="BK801" s="14">
        <f t="shared" si="26"/>
        <v>53.27868852</v>
      </c>
      <c r="BL801" s="14">
        <f t="shared" si="27"/>
        <v>-2.390710383</v>
      </c>
      <c r="BM801" s="19">
        <v>4.0</v>
      </c>
      <c r="BN801" s="19">
        <v>5.0</v>
      </c>
      <c r="BO801" s="26">
        <v>87.0</v>
      </c>
      <c r="BP801" s="26">
        <v>84.0</v>
      </c>
      <c r="BQ801" s="19">
        <v>25.0</v>
      </c>
      <c r="BR801" s="19">
        <v>39.0</v>
      </c>
      <c r="BS801" s="19">
        <v>33.0</v>
      </c>
      <c r="BT801" s="19">
        <v>28.0</v>
      </c>
      <c r="BU801" s="19">
        <v>72.0</v>
      </c>
      <c r="BV801" s="19">
        <v>71.0</v>
      </c>
      <c r="BW801" s="13">
        <f t="shared" si="28"/>
        <v>0.5034965035</v>
      </c>
      <c r="BX801" s="14">
        <v>-7.71</v>
      </c>
      <c r="BY801" s="29">
        <f t="shared" si="29"/>
        <v>-8.482078804</v>
      </c>
      <c r="BZ801" s="18">
        <f t="shared" si="30"/>
        <v>3.007518797</v>
      </c>
      <c r="CA801" s="18">
        <f t="shared" si="31"/>
        <v>2.392344498</v>
      </c>
      <c r="CB801" s="14">
        <f t="shared" si="32"/>
        <v>32.12576897</v>
      </c>
      <c r="CC801" s="14">
        <f t="shared" si="33"/>
        <v>28.50307587</v>
      </c>
      <c r="CD801" s="14">
        <f t="shared" si="34"/>
        <v>58.03144224</v>
      </c>
      <c r="CE801" s="14">
        <f t="shared" si="35"/>
        <v>53.11004785</v>
      </c>
      <c r="CF801" s="14">
        <f t="shared" si="36"/>
        <v>-7.312104778</v>
      </c>
      <c r="CG801" s="7">
        <v>877.8</v>
      </c>
      <c r="CH801" s="7">
        <v>44.0</v>
      </c>
      <c r="CI801" s="7">
        <v>35.0</v>
      </c>
      <c r="CJ801" s="26">
        <v>426.0</v>
      </c>
      <c r="CK801" s="7">
        <v>382.0</v>
      </c>
      <c r="CL801" s="7">
        <v>162.0</v>
      </c>
      <c r="CM801" s="7">
        <v>154.0</v>
      </c>
      <c r="CN801" s="7">
        <v>217.0</v>
      </c>
      <c r="CO801" s="7">
        <v>206.0</v>
      </c>
      <c r="CP801" s="19">
        <v>1.0</v>
      </c>
      <c r="CQ801" s="19">
        <v>1.0</v>
      </c>
      <c r="CR801" s="26">
        <f t="shared" si="37"/>
        <v>0</v>
      </c>
      <c r="CS801" s="18">
        <f t="shared" si="38"/>
        <v>0.3381551757</v>
      </c>
      <c r="CT801" s="18">
        <f t="shared" si="39"/>
        <v>0.3381551757</v>
      </c>
      <c r="CU801" s="18">
        <f t="shared" si="40"/>
        <v>0</v>
      </c>
      <c r="CV801" s="30">
        <v>6.09</v>
      </c>
      <c r="CW801" s="30">
        <v>6.67</v>
      </c>
      <c r="CX801" s="30">
        <v>7.07</v>
      </c>
      <c r="CY801" s="30">
        <v>5.1</v>
      </c>
      <c r="CZ801" s="30">
        <v>7.78</v>
      </c>
      <c r="DA801" s="30">
        <v>6.97</v>
      </c>
      <c r="DB801" s="7">
        <v>58.0</v>
      </c>
      <c r="DC801" s="7">
        <v>73.0</v>
      </c>
      <c r="DD801" s="13">
        <f t="shared" si="41"/>
        <v>0.4427480916</v>
      </c>
      <c r="DE801" s="7">
        <v>-0.07</v>
      </c>
      <c r="DF801" s="7">
        <v>6.34</v>
      </c>
      <c r="DG801" s="7">
        <v>40.0</v>
      </c>
      <c r="DH801" s="7">
        <v>62.0</v>
      </c>
      <c r="DI801" s="7">
        <v>29.0</v>
      </c>
      <c r="DJ801" s="8" t="s">
        <v>5265</v>
      </c>
      <c r="DK801" s="7" t="s">
        <v>5266</v>
      </c>
    </row>
    <row r="802" ht="12.75" customHeight="1">
      <c r="A802" s="7" t="s">
        <v>2587</v>
      </c>
      <c r="B802" s="7" t="s">
        <v>3285</v>
      </c>
      <c r="C802" s="8" t="s">
        <v>215</v>
      </c>
      <c r="D802" s="9" t="s">
        <v>174</v>
      </c>
      <c r="E802" s="7">
        <v>77.0</v>
      </c>
      <c r="F802" s="7">
        <v>4.0</v>
      </c>
      <c r="G802" s="7">
        <v>17.0</v>
      </c>
      <c r="H802" s="24">
        <f t="shared" si="1"/>
        <v>21</v>
      </c>
      <c r="I802" s="25">
        <f t="shared" si="2"/>
        <v>1.096160538</v>
      </c>
      <c r="J802" s="19">
        <v>4.0</v>
      </c>
      <c r="K802" s="19">
        <v>4.0</v>
      </c>
      <c r="L802" s="19">
        <v>12.0</v>
      </c>
      <c r="M802" s="19">
        <v>56.0</v>
      </c>
      <c r="N802" s="19">
        <v>32.0</v>
      </c>
      <c r="O802" s="19">
        <v>42.0</v>
      </c>
      <c r="P802" s="19">
        <v>35.0</v>
      </c>
      <c r="Q802" s="10">
        <f t="shared" si="3"/>
        <v>0.07142857143</v>
      </c>
      <c r="R802" s="10">
        <f t="shared" si="4"/>
        <v>0.03076923077</v>
      </c>
      <c r="S802" s="7">
        <v>68968.0</v>
      </c>
      <c r="T802" s="14">
        <f t="shared" si="5"/>
        <v>14.92813853</v>
      </c>
      <c r="U802" s="14">
        <v>1118.45</v>
      </c>
      <c r="V802" s="14">
        <f t="shared" si="6"/>
        <v>14.52532468</v>
      </c>
      <c r="W802" s="14">
        <v>2468.28</v>
      </c>
      <c r="X802" s="14">
        <f t="shared" si="7"/>
        <v>32.05558442</v>
      </c>
      <c r="Y802" s="13">
        <f t="shared" si="8"/>
        <v>0.3118299956</v>
      </c>
      <c r="Z802" s="12">
        <f t="shared" si="9"/>
        <v>41.87234043</v>
      </c>
      <c r="AA802" s="19">
        <v>55.0</v>
      </c>
      <c r="AB802" s="19">
        <v>25.0</v>
      </c>
      <c r="AC802" s="19">
        <v>116.0</v>
      </c>
      <c r="AD802" s="19">
        <v>28.0</v>
      </c>
      <c r="AE802" s="19">
        <v>13.0</v>
      </c>
      <c r="AF802" s="10">
        <f t="shared" si="10"/>
        <v>0.08510638298</v>
      </c>
      <c r="AG802" s="10">
        <f t="shared" si="11"/>
        <v>0.3404255319</v>
      </c>
      <c r="AH802" s="10">
        <f t="shared" si="12"/>
        <v>0.4255319149</v>
      </c>
      <c r="AI802" s="19">
        <v>253.0</v>
      </c>
      <c r="AJ802" s="13">
        <f t="shared" si="13"/>
        <v>0.2632674298</v>
      </c>
      <c r="AK802" s="19">
        <v>317.0</v>
      </c>
      <c r="AL802" s="13">
        <f t="shared" si="14"/>
        <v>0.3298647242</v>
      </c>
      <c r="AM802" s="19">
        <v>391.0</v>
      </c>
      <c r="AN802" s="13">
        <f t="shared" si="15"/>
        <v>0.406867846</v>
      </c>
      <c r="AO802" s="13">
        <f t="shared" si="16"/>
        <v>0.4438596491</v>
      </c>
      <c r="AP802" s="8">
        <v>1.0</v>
      </c>
      <c r="AQ802" s="14">
        <v>-10.32</v>
      </c>
      <c r="AR802" s="19">
        <v>17.35</v>
      </c>
      <c r="AS802" s="26">
        <v>5.0</v>
      </c>
      <c r="AT802" s="27">
        <v>0.41100000000000003</v>
      </c>
      <c r="AU802" s="8">
        <v>4.0</v>
      </c>
      <c r="AV802" s="27">
        <v>-0.263</v>
      </c>
      <c r="AW802" s="19">
        <v>49.58</v>
      </c>
      <c r="AX802" s="19">
        <v>16.5</v>
      </c>
      <c r="AY802" s="27">
        <v>-0.41600000000000004</v>
      </c>
      <c r="AZ802" s="27">
        <v>3.722</v>
      </c>
      <c r="BA802" s="19">
        <v>51.22</v>
      </c>
      <c r="BB802" s="13">
        <f t="shared" si="17"/>
        <v>0.09552845528</v>
      </c>
      <c r="BC802" s="28">
        <f t="shared" si="18"/>
        <v>0.9148550725</v>
      </c>
      <c r="BD802" s="26">
        <f t="shared" si="19"/>
        <v>1010.383528</v>
      </c>
      <c r="BE802" s="13">
        <f t="shared" si="20"/>
        <v>0.01038352775</v>
      </c>
      <c r="BF802" s="18">
        <f t="shared" si="21"/>
        <v>2.521346506</v>
      </c>
      <c r="BG802" s="18">
        <f t="shared" si="22"/>
        <v>2.521346506</v>
      </c>
      <c r="BH802" s="14">
        <f t="shared" si="23"/>
        <v>26.39366981</v>
      </c>
      <c r="BI802" s="14">
        <f t="shared" si="24"/>
        <v>29.61241003</v>
      </c>
      <c r="BJ802" s="14">
        <f t="shared" si="25"/>
        <v>52.68004828</v>
      </c>
      <c r="BK802" s="14">
        <f t="shared" si="26"/>
        <v>52.4654656</v>
      </c>
      <c r="BL802" s="14">
        <f t="shared" si="27"/>
        <v>0.2145826814</v>
      </c>
      <c r="BM802" s="19">
        <v>47.0</v>
      </c>
      <c r="BN802" s="19">
        <v>47.0</v>
      </c>
      <c r="BO802" s="26">
        <v>445.0</v>
      </c>
      <c r="BP802" s="26">
        <v>505.0</v>
      </c>
      <c r="BQ802" s="19">
        <v>236.0</v>
      </c>
      <c r="BR802" s="19">
        <v>203.0</v>
      </c>
      <c r="BS802" s="19">
        <v>254.0</v>
      </c>
      <c r="BT802" s="19">
        <v>223.0</v>
      </c>
      <c r="BU802" s="19">
        <v>511.0</v>
      </c>
      <c r="BV802" s="19">
        <v>508.0</v>
      </c>
      <c r="BW802" s="13">
        <f t="shared" si="28"/>
        <v>0.5014720314</v>
      </c>
      <c r="BX802" s="14">
        <v>-4.25</v>
      </c>
      <c r="BY802" s="29">
        <f t="shared" si="29"/>
        <v>-2.513048898</v>
      </c>
      <c r="BZ802" s="18">
        <f t="shared" si="30"/>
        <v>2.258983643</v>
      </c>
      <c r="CA802" s="18">
        <f t="shared" si="31"/>
        <v>1.941052612</v>
      </c>
      <c r="CB802" s="14">
        <f t="shared" si="32"/>
        <v>29.26638809</v>
      </c>
      <c r="CC802" s="14">
        <f t="shared" si="33"/>
        <v>27.81059863</v>
      </c>
      <c r="CD802" s="14">
        <f t="shared" si="34"/>
        <v>55.65466369</v>
      </c>
      <c r="CE802" s="14">
        <f t="shared" si="35"/>
        <v>50.66816646</v>
      </c>
      <c r="CF802" s="14">
        <f t="shared" si="36"/>
        <v>-4.771914546</v>
      </c>
      <c r="CG802" s="7">
        <v>3585.683333</v>
      </c>
      <c r="CH802" s="7">
        <v>135.0</v>
      </c>
      <c r="CI802" s="7">
        <v>116.0</v>
      </c>
      <c r="CJ802" s="26">
        <v>1614.0</v>
      </c>
      <c r="CK802" s="7">
        <v>1546.0</v>
      </c>
      <c r="CL802" s="7">
        <v>706.0</v>
      </c>
      <c r="CM802" s="7">
        <v>657.0</v>
      </c>
      <c r="CN802" s="7">
        <v>871.0</v>
      </c>
      <c r="CO802" s="7">
        <v>709.0</v>
      </c>
      <c r="CP802" s="19">
        <v>12.0</v>
      </c>
      <c r="CQ802" s="19">
        <v>3.0</v>
      </c>
      <c r="CR802" s="26">
        <f t="shared" si="37"/>
        <v>-9</v>
      </c>
      <c r="CS802" s="18">
        <f t="shared" si="38"/>
        <v>0.6263774504</v>
      </c>
      <c r="CT802" s="18">
        <f t="shared" si="39"/>
        <v>0.1565943626</v>
      </c>
      <c r="CU802" s="18">
        <f t="shared" si="40"/>
        <v>-0.4697830878</v>
      </c>
      <c r="CV802" s="30">
        <v>39.45</v>
      </c>
      <c r="CW802" s="30">
        <v>43.31</v>
      </c>
      <c r="CX802" s="30">
        <v>44.76</v>
      </c>
      <c r="CY802" s="30">
        <v>31.04</v>
      </c>
      <c r="CZ802" s="30">
        <v>46.83</v>
      </c>
      <c r="DA802" s="30">
        <v>35.92</v>
      </c>
      <c r="DB802" s="7">
        <v>0.0</v>
      </c>
      <c r="DC802" s="7">
        <v>0.0</v>
      </c>
      <c r="DD802" s="13" t="str">
        <f t="shared" si="41"/>
        <v> </v>
      </c>
      <c r="DE802" s="7">
        <v>0.0</v>
      </c>
      <c r="DF802" s="7">
        <v>0.0</v>
      </c>
      <c r="DG802" s="7">
        <v>0.0</v>
      </c>
      <c r="DH802" s="7">
        <v>0.0</v>
      </c>
      <c r="DI802" s="7">
        <v>0.0</v>
      </c>
      <c r="DJ802" s="8" t="s">
        <v>5267</v>
      </c>
      <c r="DK802" s="7" t="s">
        <v>5268</v>
      </c>
    </row>
    <row r="803" ht="12.75" customHeight="1">
      <c r="A803" s="7" t="s">
        <v>732</v>
      </c>
      <c r="B803" s="7" t="s">
        <v>3288</v>
      </c>
      <c r="C803" s="8" t="s">
        <v>447</v>
      </c>
      <c r="D803" s="9" t="s">
        <v>174</v>
      </c>
      <c r="E803" s="7">
        <v>82.0</v>
      </c>
      <c r="F803" s="7">
        <v>4.0</v>
      </c>
      <c r="G803" s="7">
        <v>24.0</v>
      </c>
      <c r="H803" s="24">
        <f t="shared" si="1"/>
        <v>28</v>
      </c>
      <c r="I803" s="25">
        <f t="shared" si="2"/>
        <v>0.8924223778</v>
      </c>
      <c r="J803" s="19">
        <v>4.0</v>
      </c>
      <c r="K803" s="19">
        <v>9.0</v>
      </c>
      <c r="L803" s="19">
        <v>9.0</v>
      </c>
      <c r="M803" s="19">
        <v>118.0</v>
      </c>
      <c r="N803" s="19">
        <v>46.0</v>
      </c>
      <c r="O803" s="19">
        <v>83.0</v>
      </c>
      <c r="P803" s="19">
        <v>71.0</v>
      </c>
      <c r="Q803" s="10">
        <f t="shared" si="3"/>
        <v>0.03389830508</v>
      </c>
      <c r="R803" s="10">
        <f t="shared" si="4"/>
        <v>0.01619433198</v>
      </c>
      <c r="S803" s="7">
        <v>112951.0</v>
      </c>
      <c r="T803" s="14">
        <f t="shared" si="5"/>
        <v>22.95752033</v>
      </c>
      <c r="U803" s="14">
        <v>1767.2</v>
      </c>
      <c r="V803" s="14">
        <f t="shared" si="6"/>
        <v>21.55121951</v>
      </c>
      <c r="W803" s="14">
        <v>2218.43</v>
      </c>
      <c r="X803" s="14">
        <f t="shared" si="7"/>
        <v>27.05402439</v>
      </c>
      <c r="Y803" s="13">
        <f t="shared" si="8"/>
        <v>0.443392889</v>
      </c>
      <c r="Z803" s="12">
        <f t="shared" si="9"/>
        <v>118.880597</v>
      </c>
      <c r="AA803" s="19">
        <v>108.0</v>
      </c>
      <c r="AB803" s="19">
        <v>53.0</v>
      </c>
      <c r="AC803" s="19">
        <v>55.0</v>
      </c>
      <c r="AD803" s="19">
        <v>34.0</v>
      </c>
      <c r="AE803" s="19">
        <v>27.0</v>
      </c>
      <c r="AF803" s="10">
        <f t="shared" si="10"/>
        <v>0.05970149254</v>
      </c>
      <c r="AG803" s="10">
        <f t="shared" si="11"/>
        <v>0.2686567164</v>
      </c>
      <c r="AH803" s="10">
        <f t="shared" si="12"/>
        <v>0.328358209</v>
      </c>
      <c r="AI803" s="19">
        <v>640.0</v>
      </c>
      <c r="AJ803" s="13">
        <f t="shared" si="13"/>
        <v>0.3368421053</v>
      </c>
      <c r="AK803" s="19">
        <v>568.0</v>
      </c>
      <c r="AL803" s="13">
        <f t="shared" si="14"/>
        <v>0.2989473684</v>
      </c>
      <c r="AM803" s="19">
        <v>692.0</v>
      </c>
      <c r="AN803" s="13">
        <f t="shared" si="15"/>
        <v>0.3642105263</v>
      </c>
      <c r="AO803" s="13">
        <f t="shared" si="16"/>
        <v>0.5298013245</v>
      </c>
      <c r="AP803" s="8">
        <v>5.0</v>
      </c>
      <c r="AQ803" s="14">
        <v>5.55</v>
      </c>
      <c r="AR803" s="19">
        <v>17.65</v>
      </c>
      <c r="AS803" s="26">
        <v>2.0</v>
      </c>
      <c r="AT803" s="27">
        <v>0.6930000000000001</v>
      </c>
      <c r="AU803" s="8">
        <v>2.0</v>
      </c>
      <c r="AV803" s="27">
        <v>0.923</v>
      </c>
      <c r="AW803" s="19">
        <v>50.55</v>
      </c>
      <c r="AX803" s="19">
        <v>17.34</v>
      </c>
      <c r="AY803" s="27">
        <v>3.137</v>
      </c>
      <c r="AZ803" s="27">
        <v>-2.706</v>
      </c>
      <c r="BA803" s="19">
        <v>49.12</v>
      </c>
      <c r="BB803" s="13">
        <f t="shared" si="17"/>
        <v>0.07570621469</v>
      </c>
      <c r="BC803" s="28">
        <f t="shared" si="18"/>
        <v>0.9290240811</v>
      </c>
      <c r="BD803" s="26">
        <f t="shared" si="19"/>
        <v>1004.730296</v>
      </c>
      <c r="BE803" s="13">
        <f t="shared" si="20"/>
        <v>0.004730295805</v>
      </c>
      <c r="BF803" s="18">
        <f t="shared" si="21"/>
        <v>2.274784971</v>
      </c>
      <c r="BG803" s="18">
        <f t="shared" si="22"/>
        <v>1.901312811</v>
      </c>
      <c r="BH803" s="14">
        <f t="shared" si="23"/>
        <v>30.04753282</v>
      </c>
      <c r="BI803" s="14">
        <f t="shared" si="24"/>
        <v>26.78813943</v>
      </c>
      <c r="BJ803" s="14">
        <f t="shared" si="25"/>
        <v>53.81394296</v>
      </c>
      <c r="BK803" s="14">
        <f t="shared" si="26"/>
        <v>53.27071073</v>
      </c>
      <c r="BL803" s="14">
        <f t="shared" si="27"/>
        <v>0.5432322318</v>
      </c>
      <c r="BM803" s="19">
        <v>67.0</v>
      </c>
      <c r="BN803" s="19">
        <v>56.0</v>
      </c>
      <c r="BO803" s="26">
        <v>818.0</v>
      </c>
      <c r="BP803" s="26">
        <v>733.0</v>
      </c>
      <c r="BQ803" s="19">
        <v>321.0</v>
      </c>
      <c r="BR803" s="19">
        <v>358.0</v>
      </c>
      <c r="BS803" s="19">
        <v>379.0</v>
      </c>
      <c r="BT803" s="19">
        <v>422.0</v>
      </c>
      <c r="BU803" s="19">
        <v>788.0</v>
      </c>
      <c r="BV803" s="19">
        <v>697.0</v>
      </c>
      <c r="BW803" s="13">
        <f t="shared" si="28"/>
        <v>0.5306397306</v>
      </c>
      <c r="BX803" s="14">
        <v>8.47</v>
      </c>
      <c r="BY803" s="29">
        <f t="shared" si="29"/>
        <v>3.367000444</v>
      </c>
      <c r="BZ803" s="18">
        <f t="shared" si="30"/>
        <v>2.104544485</v>
      </c>
      <c r="CA803" s="18">
        <f t="shared" si="31"/>
        <v>1.935566461</v>
      </c>
      <c r="CB803" s="14">
        <f t="shared" si="32"/>
        <v>27.11329209</v>
      </c>
      <c r="CC803" s="14">
        <f t="shared" si="33"/>
        <v>27.72775763</v>
      </c>
      <c r="CD803" s="14">
        <f t="shared" si="34"/>
        <v>50.23255814</v>
      </c>
      <c r="CE803" s="14">
        <f t="shared" si="35"/>
        <v>55.11755921</v>
      </c>
      <c r="CF803" s="14">
        <f t="shared" si="36"/>
        <v>5.428233299</v>
      </c>
      <c r="CG803" s="7">
        <v>3905.833333</v>
      </c>
      <c r="CH803" s="7">
        <v>137.0</v>
      </c>
      <c r="CI803" s="7">
        <v>126.0</v>
      </c>
      <c r="CJ803" s="26">
        <v>1628.0</v>
      </c>
      <c r="CK803" s="7">
        <v>1679.0</v>
      </c>
      <c r="CL803" s="7">
        <v>693.0</v>
      </c>
      <c r="CM803" s="7">
        <v>806.0</v>
      </c>
      <c r="CN803" s="7">
        <v>812.0</v>
      </c>
      <c r="CO803" s="7">
        <v>977.0</v>
      </c>
      <c r="CP803" s="19">
        <v>12.0</v>
      </c>
      <c r="CQ803" s="19">
        <v>3.0</v>
      </c>
      <c r="CR803" s="26">
        <f t="shared" si="37"/>
        <v>-9</v>
      </c>
      <c r="CS803" s="18">
        <f t="shared" si="38"/>
        <v>0.3824667334</v>
      </c>
      <c r="CT803" s="18">
        <f t="shared" si="39"/>
        <v>0.09561668334</v>
      </c>
      <c r="CU803" s="18">
        <f t="shared" si="40"/>
        <v>-0.28685005</v>
      </c>
      <c r="CV803" s="30">
        <v>61.02</v>
      </c>
      <c r="CW803" s="30">
        <v>57.94</v>
      </c>
      <c r="CX803" s="30">
        <v>75.65</v>
      </c>
      <c r="CY803" s="30">
        <v>69.43</v>
      </c>
      <c r="CZ803" s="30">
        <v>63.38</v>
      </c>
      <c r="DA803" s="30">
        <v>64.03</v>
      </c>
      <c r="DB803" s="7">
        <v>0.0</v>
      </c>
      <c r="DC803" s="7">
        <v>0.0</v>
      </c>
      <c r="DD803" s="13" t="str">
        <f t="shared" si="41"/>
        <v> </v>
      </c>
      <c r="DE803" s="7">
        <v>0.0</v>
      </c>
      <c r="DF803" s="7">
        <v>0.0</v>
      </c>
      <c r="DG803" s="7">
        <v>0.0</v>
      </c>
      <c r="DH803" s="7">
        <v>0.0</v>
      </c>
      <c r="DI803" s="7">
        <v>0.0</v>
      </c>
      <c r="DJ803" s="8" t="s">
        <v>5269</v>
      </c>
      <c r="DK803" s="7" t="s">
        <v>5270</v>
      </c>
    </row>
    <row r="804" ht="12.75" customHeight="1">
      <c r="A804" s="7" t="s">
        <v>532</v>
      </c>
      <c r="B804" s="7" t="s">
        <v>3292</v>
      </c>
      <c r="C804" s="8" t="s">
        <v>297</v>
      </c>
      <c r="D804" s="9" t="s">
        <v>150</v>
      </c>
      <c r="E804" s="7">
        <v>20.0</v>
      </c>
      <c r="F804" s="7">
        <v>3.0</v>
      </c>
      <c r="G804" s="7">
        <v>4.0</v>
      </c>
      <c r="H804" s="24">
        <f t="shared" si="1"/>
        <v>7</v>
      </c>
      <c r="I804" s="25">
        <f t="shared" si="2"/>
        <v>1.555075594</v>
      </c>
      <c r="J804" s="19">
        <v>3.0</v>
      </c>
      <c r="K804" s="19">
        <v>0.0</v>
      </c>
      <c r="L804" s="19">
        <v>3.0</v>
      </c>
      <c r="M804" s="19">
        <v>26.0</v>
      </c>
      <c r="N804" s="19">
        <v>10.0</v>
      </c>
      <c r="O804" s="19">
        <v>4.0</v>
      </c>
      <c r="P804" s="19">
        <v>27.0</v>
      </c>
      <c r="Q804" s="10">
        <f t="shared" si="3"/>
        <v>0.1153846154</v>
      </c>
      <c r="R804" s="10">
        <f t="shared" si="4"/>
        <v>0.075</v>
      </c>
      <c r="S804" s="7">
        <v>16205.0</v>
      </c>
      <c r="T804" s="14">
        <f t="shared" si="5"/>
        <v>13.50416667</v>
      </c>
      <c r="U804" s="14">
        <v>248.4</v>
      </c>
      <c r="V804" s="14">
        <f t="shared" si="6"/>
        <v>12.42</v>
      </c>
      <c r="W804" s="14">
        <v>720.58</v>
      </c>
      <c r="X804" s="14">
        <f t="shared" si="7"/>
        <v>36.029</v>
      </c>
      <c r="Y804" s="13">
        <f t="shared" si="8"/>
        <v>0.2563520403</v>
      </c>
      <c r="Z804" s="12">
        <f t="shared" si="9"/>
        <v>0</v>
      </c>
      <c r="AA804" s="19">
        <v>7.0</v>
      </c>
      <c r="AB804" s="19">
        <v>10.0</v>
      </c>
      <c r="AC804" s="19">
        <v>18.0</v>
      </c>
      <c r="AD804" s="19">
        <v>4.0</v>
      </c>
      <c r="AE804" s="19">
        <v>2.0</v>
      </c>
      <c r="AF804" s="10">
        <f t="shared" si="10"/>
        <v>0.3</v>
      </c>
      <c r="AG804" s="10">
        <f t="shared" si="11"/>
        <v>0.3</v>
      </c>
      <c r="AH804" s="10">
        <f t="shared" si="12"/>
        <v>0.6</v>
      </c>
      <c r="AI804" s="19">
        <v>76.0</v>
      </c>
      <c r="AJ804" s="13">
        <f t="shared" si="13"/>
        <v>0.3408071749</v>
      </c>
      <c r="AK804" s="19">
        <v>71.0</v>
      </c>
      <c r="AL804" s="13">
        <f t="shared" si="14"/>
        <v>0.3183856502</v>
      </c>
      <c r="AM804" s="19">
        <v>76.0</v>
      </c>
      <c r="AN804" s="13">
        <f t="shared" si="15"/>
        <v>0.3408071749</v>
      </c>
      <c r="AO804" s="13">
        <f t="shared" si="16"/>
        <v>0.5170068027</v>
      </c>
      <c r="AP804" s="8">
        <v>11.0</v>
      </c>
      <c r="AQ804" s="14">
        <v>1.58</v>
      </c>
      <c r="AR804" s="19">
        <v>17.45</v>
      </c>
      <c r="AS804" s="26">
        <v>4.0</v>
      </c>
      <c r="AT804" s="27">
        <v>0.135</v>
      </c>
      <c r="AU804" s="8">
        <v>7.0</v>
      </c>
      <c r="AV804" s="27">
        <v>1.21</v>
      </c>
      <c r="AW804" s="19">
        <v>49.81</v>
      </c>
      <c r="AX804" s="19">
        <v>17.24</v>
      </c>
      <c r="AY804" s="27">
        <v>1.811</v>
      </c>
      <c r="AZ804" s="27">
        <v>-3.759</v>
      </c>
      <c r="BA804" s="19">
        <v>50.51</v>
      </c>
      <c r="BB804" s="13">
        <f t="shared" si="17"/>
        <v>0.09009009009</v>
      </c>
      <c r="BC804" s="28">
        <f t="shared" si="18"/>
        <v>0.9541284404</v>
      </c>
      <c r="BD804" s="26">
        <f t="shared" si="19"/>
        <v>1044.21853</v>
      </c>
      <c r="BE804" s="13">
        <f t="shared" si="20"/>
        <v>0.04421853046</v>
      </c>
      <c r="BF804" s="18">
        <f t="shared" si="21"/>
        <v>2.415458937</v>
      </c>
      <c r="BG804" s="18">
        <f t="shared" si="22"/>
        <v>1.207729469</v>
      </c>
      <c r="BH804" s="14">
        <f t="shared" si="23"/>
        <v>26.8115942</v>
      </c>
      <c r="BI804" s="14">
        <f t="shared" si="24"/>
        <v>26.32850242</v>
      </c>
      <c r="BJ804" s="14">
        <f t="shared" si="25"/>
        <v>49.27536232</v>
      </c>
      <c r="BK804" s="14">
        <f t="shared" si="26"/>
        <v>49.27536232</v>
      </c>
      <c r="BL804" s="14">
        <f t="shared" si="27"/>
        <v>0</v>
      </c>
      <c r="BM804" s="19">
        <v>10.0</v>
      </c>
      <c r="BN804" s="19">
        <v>5.0</v>
      </c>
      <c r="BO804" s="26">
        <v>101.0</v>
      </c>
      <c r="BP804" s="26">
        <v>104.0</v>
      </c>
      <c r="BQ804" s="19">
        <v>52.0</v>
      </c>
      <c r="BR804" s="19">
        <v>36.0</v>
      </c>
      <c r="BS804" s="19">
        <v>41.0</v>
      </c>
      <c r="BT804" s="19">
        <v>59.0</v>
      </c>
      <c r="BU804" s="19">
        <v>88.0</v>
      </c>
      <c r="BV804" s="19">
        <v>108.0</v>
      </c>
      <c r="BW804" s="13">
        <f t="shared" si="28"/>
        <v>0.4489795918</v>
      </c>
      <c r="BX804" s="14">
        <v>-2.58</v>
      </c>
      <c r="BY804" s="29">
        <f t="shared" si="29"/>
        <v>4.470836735</v>
      </c>
      <c r="BZ804" s="18">
        <f t="shared" si="30"/>
        <v>2.171215881</v>
      </c>
      <c r="CA804" s="18">
        <f t="shared" si="31"/>
        <v>1.736972705</v>
      </c>
      <c r="CB804" s="14">
        <f t="shared" si="32"/>
        <v>29.65260546</v>
      </c>
      <c r="CC804" s="14">
        <f t="shared" si="33"/>
        <v>27.79156328</v>
      </c>
      <c r="CD804" s="14">
        <f t="shared" si="34"/>
        <v>49.87593052</v>
      </c>
      <c r="CE804" s="14">
        <f t="shared" si="35"/>
        <v>51.17866005</v>
      </c>
      <c r="CF804" s="14">
        <f t="shared" si="36"/>
        <v>1.302729529</v>
      </c>
      <c r="CG804" s="7">
        <v>967.2</v>
      </c>
      <c r="CH804" s="7">
        <v>35.0</v>
      </c>
      <c r="CI804" s="7">
        <v>28.0</v>
      </c>
      <c r="CJ804" s="26">
        <v>443.0</v>
      </c>
      <c r="CK804" s="7">
        <v>420.0</v>
      </c>
      <c r="CL804" s="7">
        <v>171.0</v>
      </c>
      <c r="CM804" s="7">
        <v>160.0</v>
      </c>
      <c r="CN804" s="7">
        <v>155.0</v>
      </c>
      <c r="CO804" s="7">
        <v>217.0</v>
      </c>
      <c r="CP804" s="19">
        <v>1.0</v>
      </c>
      <c r="CQ804" s="19">
        <v>1.0</v>
      </c>
      <c r="CR804" s="26">
        <f t="shared" si="37"/>
        <v>0</v>
      </c>
      <c r="CS804" s="18">
        <f t="shared" si="38"/>
        <v>0.2221536563</v>
      </c>
      <c r="CT804" s="18">
        <f t="shared" si="39"/>
        <v>0.2221536563</v>
      </c>
      <c r="CU804" s="18">
        <f t="shared" si="40"/>
        <v>0</v>
      </c>
      <c r="CV804" s="30">
        <v>7.84</v>
      </c>
      <c r="CW804" s="30">
        <v>8.63</v>
      </c>
      <c r="CX804" s="30">
        <v>7.44</v>
      </c>
      <c r="CY804" s="30">
        <v>14.07</v>
      </c>
      <c r="CZ804" s="30">
        <v>11.63</v>
      </c>
      <c r="DA804" s="30">
        <v>12.09</v>
      </c>
      <c r="DB804" s="7">
        <v>108.0</v>
      </c>
      <c r="DC804" s="7">
        <v>91.0</v>
      </c>
      <c r="DD804" s="13">
        <f t="shared" si="41"/>
        <v>0.5427135678</v>
      </c>
      <c r="DE804" s="7">
        <v>-0.06</v>
      </c>
      <c r="DF804" s="7">
        <v>7.82</v>
      </c>
      <c r="DG804" s="7">
        <v>63.0</v>
      </c>
      <c r="DH804" s="7">
        <v>63.0</v>
      </c>
      <c r="DI804" s="7">
        <v>54.0</v>
      </c>
      <c r="DJ804" s="8" t="s">
        <v>5271</v>
      </c>
      <c r="DK804" s="7" t="s">
        <v>5272</v>
      </c>
    </row>
    <row r="805" ht="12.75" customHeight="1">
      <c r="A805" s="7" t="s">
        <v>3296</v>
      </c>
      <c r="B805" s="7" t="s">
        <v>3292</v>
      </c>
      <c r="C805" s="8" t="s">
        <v>685</v>
      </c>
      <c r="D805" s="9" t="s">
        <v>150</v>
      </c>
      <c r="E805" s="7">
        <v>8.0</v>
      </c>
      <c r="F805" s="7">
        <v>0.0</v>
      </c>
      <c r="G805" s="7">
        <v>0.0</v>
      </c>
      <c r="H805" s="24">
        <f t="shared" si="1"/>
        <v>0</v>
      </c>
      <c r="I805" s="25">
        <f t="shared" si="2"/>
        <v>0</v>
      </c>
      <c r="J805" s="19">
        <v>0.0</v>
      </c>
      <c r="K805" s="19">
        <v>0.0</v>
      </c>
      <c r="L805" s="19">
        <v>0.0</v>
      </c>
      <c r="M805" s="19">
        <v>7.0</v>
      </c>
      <c r="N805" s="19">
        <v>2.0</v>
      </c>
      <c r="O805" s="19">
        <v>0.0</v>
      </c>
      <c r="P805" s="19">
        <v>7.0</v>
      </c>
      <c r="Q805" s="10">
        <f t="shared" si="3"/>
        <v>0</v>
      </c>
      <c r="R805" s="10">
        <f t="shared" si="4"/>
        <v>0</v>
      </c>
      <c r="S805" s="7">
        <v>4304.0</v>
      </c>
      <c r="T805" s="14">
        <f t="shared" si="5"/>
        <v>8.966666667</v>
      </c>
      <c r="U805" s="14">
        <v>75.08</v>
      </c>
      <c r="V805" s="14">
        <f t="shared" si="6"/>
        <v>9.385</v>
      </c>
      <c r="W805" s="14">
        <v>328.6</v>
      </c>
      <c r="X805" s="14">
        <f t="shared" si="7"/>
        <v>41.075</v>
      </c>
      <c r="Y805" s="13">
        <f t="shared" si="8"/>
        <v>0.1859889021</v>
      </c>
      <c r="Z805" s="12">
        <f t="shared" si="9"/>
        <v>0</v>
      </c>
      <c r="AA805" s="19">
        <v>0.0</v>
      </c>
      <c r="AB805" s="19">
        <v>21.0</v>
      </c>
      <c r="AC805" s="19">
        <v>8.0</v>
      </c>
      <c r="AD805" s="19">
        <v>1.0</v>
      </c>
      <c r="AE805" s="19">
        <v>1.0</v>
      </c>
      <c r="AF805" s="10">
        <f t="shared" si="10"/>
        <v>0</v>
      </c>
      <c r="AG805" s="10">
        <f t="shared" si="11"/>
        <v>0</v>
      </c>
      <c r="AH805" s="10">
        <f t="shared" si="12"/>
        <v>0</v>
      </c>
      <c r="AI805" s="19">
        <v>14.0</v>
      </c>
      <c r="AJ805" s="13">
        <f t="shared" si="13"/>
        <v>0.28</v>
      </c>
      <c r="AK805" s="19">
        <v>18.0</v>
      </c>
      <c r="AL805" s="13">
        <f t="shared" si="14"/>
        <v>0.36</v>
      </c>
      <c r="AM805" s="19">
        <v>18.0</v>
      </c>
      <c r="AN805" s="13">
        <f t="shared" si="15"/>
        <v>0.36</v>
      </c>
      <c r="AO805" s="13">
        <f t="shared" si="16"/>
        <v>0.4375</v>
      </c>
      <c r="AP805" s="8">
        <v>3.0</v>
      </c>
      <c r="AQ805" s="14">
        <v>-0.19</v>
      </c>
      <c r="AR805" s="19">
        <v>16.63</v>
      </c>
      <c r="AS805" s="26">
        <v>13.0</v>
      </c>
      <c r="AT805" s="27">
        <v>-0.269</v>
      </c>
      <c r="AU805" s="8">
        <v>9.0</v>
      </c>
      <c r="AV805" s="27">
        <v>-2.199</v>
      </c>
      <c r="AW805" s="19">
        <v>49.21</v>
      </c>
      <c r="AX805" s="19">
        <v>16.16</v>
      </c>
      <c r="AY805" s="27">
        <v>-3.142</v>
      </c>
      <c r="AZ805" s="27">
        <v>-0.261</v>
      </c>
      <c r="BA805" s="19">
        <v>49.17</v>
      </c>
      <c r="BB805" s="13">
        <f t="shared" si="17"/>
        <v>0</v>
      </c>
      <c r="BC805" s="28">
        <f t="shared" si="18"/>
        <v>0.9318181818</v>
      </c>
      <c r="BD805" s="26">
        <f t="shared" si="19"/>
        <v>931.8181818</v>
      </c>
      <c r="BE805" s="13">
        <f t="shared" si="20"/>
        <v>-0.06818181818</v>
      </c>
      <c r="BF805" s="18">
        <f t="shared" si="21"/>
        <v>0</v>
      </c>
      <c r="BG805" s="18">
        <f t="shared" si="22"/>
        <v>2.397442728</v>
      </c>
      <c r="BH805" s="14">
        <f t="shared" si="23"/>
        <v>17.58124667</v>
      </c>
      <c r="BI805" s="14">
        <f t="shared" si="24"/>
        <v>35.16249334</v>
      </c>
      <c r="BJ805" s="14">
        <f t="shared" si="25"/>
        <v>34.36334576</v>
      </c>
      <c r="BK805" s="14">
        <f t="shared" si="26"/>
        <v>59.93606819</v>
      </c>
      <c r="BL805" s="14">
        <f t="shared" si="27"/>
        <v>-25.57272243</v>
      </c>
      <c r="BM805" s="19">
        <v>0.0</v>
      </c>
      <c r="BN805" s="19">
        <v>3.0</v>
      </c>
      <c r="BO805" s="26">
        <v>22.0</v>
      </c>
      <c r="BP805" s="26">
        <v>41.0</v>
      </c>
      <c r="BQ805" s="19">
        <v>8.0</v>
      </c>
      <c r="BR805" s="19">
        <v>17.0</v>
      </c>
      <c r="BS805" s="19">
        <v>13.0</v>
      </c>
      <c r="BT805" s="19">
        <v>14.0</v>
      </c>
      <c r="BU805" s="19">
        <v>18.0</v>
      </c>
      <c r="BV805" s="19">
        <v>39.0</v>
      </c>
      <c r="BW805" s="13">
        <f t="shared" si="28"/>
        <v>0.3157894737</v>
      </c>
      <c r="BX805" s="14">
        <v>-6.86</v>
      </c>
      <c r="BY805" s="29">
        <f t="shared" si="29"/>
        <v>-26.10072243</v>
      </c>
      <c r="BZ805" s="18">
        <f t="shared" si="30"/>
        <v>1.937166273</v>
      </c>
      <c r="CA805" s="18">
        <f t="shared" si="31"/>
        <v>2.384204644</v>
      </c>
      <c r="CB805" s="14">
        <f t="shared" si="32"/>
        <v>26.97131504</v>
      </c>
      <c r="CC805" s="14">
        <f t="shared" si="33"/>
        <v>33.52787781</v>
      </c>
      <c r="CD805" s="14">
        <f t="shared" si="34"/>
        <v>47.98211847</v>
      </c>
      <c r="CE805" s="14">
        <f t="shared" si="35"/>
        <v>58.86005215</v>
      </c>
      <c r="CF805" s="14">
        <f t="shared" si="36"/>
        <v>-14.69478874</v>
      </c>
      <c r="CG805" s="7">
        <v>402.65</v>
      </c>
      <c r="CH805" s="7">
        <v>13.0</v>
      </c>
      <c r="CI805" s="7">
        <v>16.0</v>
      </c>
      <c r="CJ805" s="26">
        <v>168.0</v>
      </c>
      <c r="CK805" s="7">
        <v>209.0</v>
      </c>
      <c r="CL805" s="7">
        <v>58.0</v>
      </c>
      <c r="CM805" s="7">
        <v>88.0</v>
      </c>
      <c r="CN805" s="7">
        <v>83.0</v>
      </c>
      <c r="CO805" s="7">
        <v>82.0</v>
      </c>
      <c r="CP805" s="19">
        <v>0.0</v>
      </c>
      <c r="CQ805" s="19">
        <v>0.0</v>
      </c>
      <c r="CR805" s="26">
        <f t="shared" si="37"/>
        <v>0</v>
      </c>
      <c r="CS805" s="18">
        <f t="shared" si="38"/>
        <v>0</v>
      </c>
      <c r="CT805" s="18">
        <f t="shared" si="39"/>
        <v>0</v>
      </c>
      <c r="CU805" s="18">
        <f t="shared" si="40"/>
        <v>0</v>
      </c>
      <c r="CV805" s="30">
        <v>1.38</v>
      </c>
      <c r="CW805" s="30">
        <v>3.59</v>
      </c>
      <c r="CX805" s="30">
        <v>1.87</v>
      </c>
      <c r="CY805" s="30">
        <v>3.41</v>
      </c>
      <c r="CZ805" s="30">
        <v>2.49</v>
      </c>
      <c r="DA805" s="30">
        <v>2.91</v>
      </c>
      <c r="DB805" s="7">
        <v>9.0</v>
      </c>
      <c r="DC805" s="7">
        <v>4.0</v>
      </c>
      <c r="DD805" s="13">
        <f t="shared" si="41"/>
        <v>0.6923076923</v>
      </c>
      <c r="DE805" s="7">
        <v>0.0</v>
      </c>
      <c r="DF805" s="7">
        <v>-4.0</v>
      </c>
      <c r="DG805" s="7">
        <v>3.0</v>
      </c>
      <c r="DH805" s="7">
        <v>7.0</v>
      </c>
      <c r="DI805" s="7">
        <v>3.0</v>
      </c>
      <c r="DJ805" s="8" t="s">
        <v>5273</v>
      </c>
      <c r="DK805" s="7" t="s">
        <v>5274</v>
      </c>
    </row>
    <row r="806" ht="12.75" customHeight="1">
      <c r="A806" s="7" t="s">
        <v>252</v>
      </c>
      <c r="B806" s="7" t="s">
        <v>3297</v>
      </c>
      <c r="C806" s="8" t="s">
        <v>222</v>
      </c>
      <c r="D806" s="9" t="s">
        <v>174</v>
      </c>
      <c r="E806" s="7">
        <v>27.0</v>
      </c>
      <c r="F806" s="7">
        <v>2.0</v>
      </c>
      <c r="G806" s="7">
        <v>2.0</v>
      </c>
      <c r="H806" s="24">
        <f t="shared" si="1"/>
        <v>4</v>
      </c>
      <c r="I806" s="25">
        <f t="shared" si="2"/>
        <v>0.6088280061</v>
      </c>
      <c r="J806" s="19">
        <v>2.0</v>
      </c>
      <c r="K806" s="19">
        <v>0.0</v>
      </c>
      <c r="L806" s="19">
        <v>2.0</v>
      </c>
      <c r="M806" s="19">
        <v>37.0</v>
      </c>
      <c r="N806" s="19">
        <v>14.0</v>
      </c>
      <c r="O806" s="19">
        <v>34.0</v>
      </c>
      <c r="P806" s="19">
        <v>20.0</v>
      </c>
      <c r="Q806" s="10">
        <f t="shared" si="3"/>
        <v>0.05405405405</v>
      </c>
      <c r="R806" s="10">
        <f t="shared" si="4"/>
        <v>0.02352941176</v>
      </c>
      <c r="S806" s="7">
        <v>23652.0</v>
      </c>
      <c r="T806" s="14">
        <f t="shared" si="5"/>
        <v>14.6</v>
      </c>
      <c r="U806" s="14">
        <v>392.99</v>
      </c>
      <c r="V806" s="14">
        <f t="shared" si="6"/>
        <v>14.55518519</v>
      </c>
      <c r="W806" s="14">
        <v>903.63</v>
      </c>
      <c r="X806" s="14">
        <f t="shared" si="7"/>
        <v>33.46777778</v>
      </c>
      <c r="Y806" s="13">
        <f t="shared" si="8"/>
        <v>0.3030880289</v>
      </c>
      <c r="Z806" s="12">
        <f t="shared" si="9"/>
        <v>0</v>
      </c>
      <c r="AA806" s="19">
        <v>23.0</v>
      </c>
      <c r="AB806" s="19">
        <v>10.0</v>
      </c>
      <c r="AC806" s="19">
        <v>40.0</v>
      </c>
      <c r="AD806" s="19">
        <v>10.0</v>
      </c>
      <c r="AE806" s="19">
        <v>5.0</v>
      </c>
      <c r="AF806" s="10">
        <f t="shared" si="10"/>
        <v>0.1666666667</v>
      </c>
      <c r="AG806" s="10">
        <f t="shared" si="11"/>
        <v>0.1666666667</v>
      </c>
      <c r="AH806" s="10">
        <f t="shared" si="12"/>
        <v>0.3333333333</v>
      </c>
      <c r="AI806" s="19">
        <v>116.0</v>
      </c>
      <c r="AJ806" s="13">
        <f t="shared" si="13"/>
        <v>0.3012987013</v>
      </c>
      <c r="AK806" s="19">
        <v>115.0</v>
      </c>
      <c r="AL806" s="13">
        <f t="shared" si="14"/>
        <v>0.2987012987</v>
      </c>
      <c r="AM806" s="19">
        <v>154.0</v>
      </c>
      <c r="AN806" s="13">
        <f t="shared" si="15"/>
        <v>0.4</v>
      </c>
      <c r="AO806" s="13">
        <f t="shared" si="16"/>
        <v>0.5021645022</v>
      </c>
      <c r="AP806" s="8">
        <v>3.0</v>
      </c>
      <c r="AQ806" s="14">
        <v>-2.68</v>
      </c>
      <c r="AR806" s="19">
        <v>17.24</v>
      </c>
      <c r="AS806" s="26">
        <v>5.0</v>
      </c>
      <c r="AT806" s="27">
        <v>-0.096</v>
      </c>
      <c r="AU806" s="8">
        <v>5.0</v>
      </c>
      <c r="AV806" s="27">
        <v>-0.197</v>
      </c>
      <c r="AW806" s="19">
        <v>50.07</v>
      </c>
      <c r="AX806" s="19">
        <v>16.94</v>
      </c>
      <c r="AY806" s="27">
        <v>-1.6560000000000001</v>
      </c>
      <c r="AZ806" s="27">
        <v>0.493</v>
      </c>
      <c r="BA806" s="19">
        <v>50.7</v>
      </c>
      <c r="BB806" s="13">
        <f t="shared" si="17"/>
        <v>0.06282722513</v>
      </c>
      <c r="BC806" s="28">
        <f t="shared" si="18"/>
        <v>0.9234234234</v>
      </c>
      <c r="BD806" s="26">
        <f t="shared" si="19"/>
        <v>986.2506486</v>
      </c>
      <c r="BE806" s="13">
        <f t="shared" si="20"/>
        <v>-0.01374935145</v>
      </c>
      <c r="BF806" s="18">
        <f t="shared" si="21"/>
        <v>1.832107687</v>
      </c>
      <c r="BG806" s="18">
        <f t="shared" si="22"/>
        <v>2.59548589</v>
      </c>
      <c r="BH806" s="14">
        <f t="shared" si="23"/>
        <v>29.16104735</v>
      </c>
      <c r="BI806" s="14">
        <f t="shared" si="24"/>
        <v>33.89399221</v>
      </c>
      <c r="BJ806" s="14">
        <f t="shared" si="25"/>
        <v>53.28379857</v>
      </c>
      <c r="BK806" s="14">
        <f t="shared" si="26"/>
        <v>58.78012163</v>
      </c>
      <c r="BL806" s="14">
        <f t="shared" si="27"/>
        <v>-5.496323062</v>
      </c>
      <c r="BM806" s="19">
        <v>12.0</v>
      </c>
      <c r="BN806" s="19">
        <v>17.0</v>
      </c>
      <c r="BO806" s="26">
        <v>179.0</v>
      </c>
      <c r="BP806" s="26">
        <v>205.0</v>
      </c>
      <c r="BQ806" s="19">
        <v>60.0</v>
      </c>
      <c r="BR806" s="19">
        <v>74.0</v>
      </c>
      <c r="BS806" s="19">
        <v>98.0</v>
      </c>
      <c r="BT806" s="19">
        <v>89.0</v>
      </c>
      <c r="BU806" s="19">
        <v>152.0</v>
      </c>
      <c r="BV806" s="19">
        <v>184.0</v>
      </c>
      <c r="BW806" s="13">
        <f t="shared" si="28"/>
        <v>0.4523809524</v>
      </c>
      <c r="BX806" s="14">
        <v>-6.35</v>
      </c>
      <c r="BY806" s="29">
        <f t="shared" si="29"/>
        <v>-6.328271114</v>
      </c>
      <c r="BZ806" s="18">
        <f t="shared" si="30"/>
        <v>1.993946029</v>
      </c>
      <c r="CA806" s="18">
        <f t="shared" si="31"/>
        <v>2.457654408</v>
      </c>
      <c r="CB806" s="14">
        <f t="shared" si="32"/>
        <v>28.93540284</v>
      </c>
      <c r="CC806" s="14">
        <f t="shared" si="33"/>
        <v>29.44548206</v>
      </c>
      <c r="CD806" s="14">
        <f t="shared" si="34"/>
        <v>55.18129708</v>
      </c>
      <c r="CE806" s="14">
        <f t="shared" si="35"/>
        <v>54.06839697</v>
      </c>
      <c r="CF806" s="14">
        <f t="shared" si="36"/>
        <v>-6.609223171</v>
      </c>
      <c r="CG806" s="7">
        <v>1293.916667</v>
      </c>
      <c r="CH806" s="7">
        <v>43.0</v>
      </c>
      <c r="CI806" s="7">
        <v>53.0</v>
      </c>
      <c r="CJ806" s="26">
        <v>581.0</v>
      </c>
      <c r="CK806" s="7">
        <v>582.0</v>
      </c>
      <c r="CL806" s="7">
        <v>208.0</v>
      </c>
      <c r="CM806" s="7">
        <v>218.0</v>
      </c>
      <c r="CN806" s="7">
        <v>358.0</v>
      </c>
      <c r="CO806" s="7">
        <v>313.0</v>
      </c>
      <c r="CP806" s="19">
        <v>2.0</v>
      </c>
      <c r="CQ806" s="19">
        <v>1.0</v>
      </c>
      <c r="CR806" s="26">
        <f t="shared" si="37"/>
        <v>-1</v>
      </c>
      <c r="CS806" s="18">
        <f t="shared" si="38"/>
        <v>0.304414003</v>
      </c>
      <c r="CT806" s="18">
        <f t="shared" si="39"/>
        <v>0.1522070015</v>
      </c>
      <c r="CU806" s="18">
        <f t="shared" si="40"/>
        <v>-0.1522070015</v>
      </c>
      <c r="CV806" s="30">
        <v>14.21</v>
      </c>
      <c r="CW806" s="30">
        <v>18.0</v>
      </c>
      <c r="CX806" s="30">
        <v>13.58</v>
      </c>
      <c r="CY806" s="30">
        <v>13.04</v>
      </c>
      <c r="CZ806" s="30">
        <v>13.69</v>
      </c>
      <c r="DA806" s="30">
        <v>15.68</v>
      </c>
      <c r="DB806" s="7">
        <v>0.0</v>
      </c>
      <c r="DC806" s="7">
        <v>0.0</v>
      </c>
      <c r="DD806" s="13" t="str">
        <f t="shared" si="41"/>
        <v> </v>
      </c>
      <c r="DE806" s="7">
        <v>0.0</v>
      </c>
      <c r="DF806" s="7">
        <v>0.0</v>
      </c>
      <c r="DG806" s="7">
        <v>0.0</v>
      </c>
      <c r="DH806" s="7">
        <v>0.0</v>
      </c>
      <c r="DI806" s="7">
        <v>0.0</v>
      </c>
      <c r="DJ806" s="8" t="s">
        <v>5275</v>
      </c>
      <c r="DK806" s="7" t="s">
        <v>5276</v>
      </c>
    </row>
    <row r="807" ht="12.75" customHeight="1">
      <c r="A807" s="7" t="s">
        <v>1103</v>
      </c>
      <c r="B807" s="7" t="s">
        <v>3300</v>
      </c>
      <c r="C807" s="8" t="s">
        <v>149</v>
      </c>
      <c r="D807" s="9" t="s">
        <v>150</v>
      </c>
      <c r="E807" s="7">
        <v>38.0</v>
      </c>
      <c r="F807" s="7">
        <v>2.0</v>
      </c>
      <c r="G807" s="7">
        <v>4.0</v>
      </c>
      <c r="H807" s="24">
        <f t="shared" si="1"/>
        <v>6</v>
      </c>
      <c r="I807" s="25">
        <f t="shared" si="2"/>
        <v>1.013323325</v>
      </c>
      <c r="J807" s="19">
        <v>2.0</v>
      </c>
      <c r="K807" s="19">
        <v>2.0</v>
      </c>
      <c r="L807" s="19">
        <v>2.0</v>
      </c>
      <c r="M807" s="19">
        <v>26.0</v>
      </c>
      <c r="N807" s="19">
        <v>3.0</v>
      </c>
      <c r="O807" s="19">
        <v>9.0</v>
      </c>
      <c r="P807" s="19">
        <v>31.0</v>
      </c>
      <c r="Q807" s="10">
        <f t="shared" si="3"/>
        <v>0.07692307692</v>
      </c>
      <c r="R807" s="10">
        <f t="shared" si="4"/>
        <v>0.05263157895</v>
      </c>
      <c r="S807" s="7">
        <v>21316.0</v>
      </c>
      <c r="T807" s="14">
        <f t="shared" si="5"/>
        <v>9.349122807</v>
      </c>
      <c r="U807" s="14">
        <v>360.12</v>
      </c>
      <c r="V807" s="14">
        <f t="shared" si="6"/>
        <v>9.476842105</v>
      </c>
      <c r="W807" s="14">
        <v>1454.28</v>
      </c>
      <c r="X807" s="14">
        <f t="shared" si="7"/>
        <v>38.27052632</v>
      </c>
      <c r="Y807" s="13">
        <f t="shared" si="8"/>
        <v>0.198478836</v>
      </c>
      <c r="Z807" s="12">
        <f t="shared" si="9"/>
        <v>30</v>
      </c>
      <c r="AA807" s="19">
        <v>18.0</v>
      </c>
      <c r="AB807" s="19">
        <v>65.0</v>
      </c>
      <c r="AC807" s="19">
        <v>58.0</v>
      </c>
      <c r="AD807" s="19">
        <v>0.0</v>
      </c>
      <c r="AE807" s="19">
        <v>8.0</v>
      </c>
      <c r="AF807" s="10">
        <f t="shared" si="10"/>
        <v>0.2222222222</v>
      </c>
      <c r="AG807" s="10">
        <f t="shared" si="11"/>
        <v>0.4444444444</v>
      </c>
      <c r="AH807" s="10">
        <f t="shared" si="12"/>
        <v>0.6666666667</v>
      </c>
      <c r="AI807" s="19">
        <v>79.0</v>
      </c>
      <c r="AJ807" s="13">
        <f t="shared" si="13"/>
        <v>0.2393939394</v>
      </c>
      <c r="AK807" s="19">
        <v>129.0</v>
      </c>
      <c r="AL807" s="13">
        <f t="shared" si="14"/>
        <v>0.3909090909</v>
      </c>
      <c r="AM807" s="19">
        <v>122.0</v>
      </c>
      <c r="AN807" s="13">
        <f t="shared" si="15"/>
        <v>0.3696969697</v>
      </c>
      <c r="AO807" s="13">
        <f t="shared" si="16"/>
        <v>0.3798076923</v>
      </c>
      <c r="AP807" s="8">
        <v>1.0</v>
      </c>
      <c r="AQ807" s="14">
        <v>-13.99</v>
      </c>
      <c r="AR807" s="19">
        <v>16.56</v>
      </c>
      <c r="AS807" s="26">
        <v>14.0</v>
      </c>
      <c r="AT807" s="27">
        <v>-0.727</v>
      </c>
      <c r="AU807" s="8">
        <v>14.0</v>
      </c>
      <c r="AV807" s="27">
        <v>-0.371</v>
      </c>
      <c r="AW807" s="19">
        <v>49.32</v>
      </c>
      <c r="AX807" s="19">
        <v>16.42</v>
      </c>
      <c r="AY807" s="27">
        <v>-6.815</v>
      </c>
      <c r="AZ807" s="27">
        <v>-6.835</v>
      </c>
      <c r="BA807" s="19">
        <v>47.34</v>
      </c>
      <c r="BB807" s="13">
        <f t="shared" si="17"/>
        <v>0.06666666667</v>
      </c>
      <c r="BC807" s="28">
        <f t="shared" si="18"/>
        <v>0.8894472362</v>
      </c>
      <c r="BD807" s="26">
        <f t="shared" si="19"/>
        <v>956.1139028</v>
      </c>
      <c r="BE807" s="13">
        <f t="shared" si="20"/>
        <v>-0.04388609715</v>
      </c>
      <c r="BF807" s="18">
        <f t="shared" si="21"/>
        <v>1.499500167</v>
      </c>
      <c r="BG807" s="18">
        <f t="shared" si="22"/>
        <v>3.665444852</v>
      </c>
      <c r="BH807" s="14">
        <f t="shared" si="23"/>
        <v>22.4925025</v>
      </c>
      <c r="BI807" s="14">
        <f t="shared" si="24"/>
        <v>33.1556148</v>
      </c>
      <c r="BJ807" s="14">
        <f t="shared" si="25"/>
        <v>41.31956015</v>
      </c>
      <c r="BK807" s="14">
        <f t="shared" si="26"/>
        <v>60.47984005</v>
      </c>
      <c r="BL807" s="14">
        <f t="shared" si="27"/>
        <v>-19.16027991</v>
      </c>
      <c r="BM807" s="19">
        <v>9.0</v>
      </c>
      <c r="BN807" s="19">
        <v>22.0</v>
      </c>
      <c r="BO807" s="26">
        <v>126.0</v>
      </c>
      <c r="BP807" s="26">
        <v>177.0</v>
      </c>
      <c r="BQ807" s="19">
        <v>48.0</v>
      </c>
      <c r="BR807" s="19">
        <v>68.0</v>
      </c>
      <c r="BS807" s="19">
        <v>65.0</v>
      </c>
      <c r="BT807" s="19">
        <v>96.0</v>
      </c>
      <c r="BU807" s="19">
        <v>127.0</v>
      </c>
      <c r="BV807" s="19">
        <v>188.0</v>
      </c>
      <c r="BW807" s="13">
        <f t="shared" si="28"/>
        <v>0.4031746032</v>
      </c>
      <c r="BX807" s="14">
        <v>-9.93</v>
      </c>
      <c r="BY807" s="29">
        <f t="shared" si="29"/>
        <v>-9.901664522</v>
      </c>
      <c r="BZ807" s="18">
        <f t="shared" si="30"/>
        <v>2.341860294</v>
      </c>
      <c r="CA807" s="18">
        <f t="shared" si="31"/>
        <v>2.539763981</v>
      </c>
      <c r="CB807" s="14">
        <f t="shared" si="32"/>
        <v>31.73055779</v>
      </c>
      <c r="CC807" s="14">
        <f t="shared" si="33"/>
        <v>31.56563805</v>
      </c>
      <c r="CD807" s="14">
        <f t="shared" si="34"/>
        <v>55.18214468</v>
      </c>
      <c r="CE807" s="14">
        <f t="shared" si="35"/>
        <v>57.8208605</v>
      </c>
      <c r="CF807" s="14">
        <f t="shared" si="36"/>
        <v>-16.52156408</v>
      </c>
      <c r="CG807" s="7">
        <v>1819.066667</v>
      </c>
      <c r="CH807" s="7">
        <v>71.0</v>
      </c>
      <c r="CI807" s="7">
        <v>77.0</v>
      </c>
      <c r="CJ807" s="26">
        <v>891.0</v>
      </c>
      <c r="CK807" s="7">
        <v>880.0</v>
      </c>
      <c r="CL807" s="7">
        <v>303.0</v>
      </c>
      <c r="CM807" s="7">
        <v>379.0</v>
      </c>
      <c r="CN807" s="7">
        <v>408.0</v>
      </c>
      <c r="CO807" s="7">
        <v>417.0</v>
      </c>
      <c r="CP807" s="19">
        <v>4.0</v>
      </c>
      <c r="CQ807" s="19">
        <v>3.0</v>
      </c>
      <c r="CR807" s="26">
        <f t="shared" si="37"/>
        <v>-1</v>
      </c>
      <c r="CS807" s="18">
        <f t="shared" si="38"/>
        <v>0.6755488835</v>
      </c>
      <c r="CT807" s="18">
        <f t="shared" si="39"/>
        <v>0.5066616626</v>
      </c>
      <c r="CU807" s="18">
        <f t="shared" si="40"/>
        <v>-0.1688872209</v>
      </c>
      <c r="CV807" s="30">
        <v>9.9</v>
      </c>
      <c r="CW807" s="30">
        <v>15.63</v>
      </c>
      <c r="CX807" s="30">
        <v>23.29</v>
      </c>
      <c r="CY807" s="30">
        <v>17.23</v>
      </c>
      <c r="CZ807" s="30">
        <v>12.83</v>
      </c>
      <c r="DA807" s="30">
        <v>20.45</v>
      </c>
      <c r="DB807" s="7">
        <v>141.0</v>
      </c>
      <c r="DC807" s="7">
        <v>144.0</v>
      </c>
      <c r="DD807" s="13">
        <f t="shared" si="41"/>
        <v>0.4947368421</v>
      </c>
      <c r="DE807" s="7">
        <v>-1.76</v>
      </c>
      <c r="DF807" s="7">
        <v>-11.29</v>
      </c>
      <c r="DG807" s="7">
        <v>71.0</v>
      </c>
      <c r="DH807" s="7">
        <v>103.0</v>
      </c>
      <c r="DI807" s="7">
        <v>107.0</v>
      </c>
      <c r="DJ807" s="9" t="s">
        <v>5277</v>
      </c>
      <c r="DK807" s="7" t="s">
        <v>5278</v>
      </c>
    </row>
    <row r="808" ht="12.75" customHeight="1">
      <c r="A808" s="7" t="s">
        <v>532</v>
      </c>
      <c r="B808" s="7" t="s">
        <v>3302</v>
      </c>
      <c r="C808" s="8" t="s">
        <v>246</v>
      </c>
      <c r="D808" s="9" t="s">
        <v>159</v>
      </c>
      <c r="E808" s="7">
        <v>3.0</v>
      </c>
      <c r="F808" s="7">
        <v>0.0</v>
      </c>
      <c r="G808" s="7">
        <v>0.0</v>
      </c>
      <c r="H808" s="24">
        <f t="shared" si="1"/>
        <v>0</v>
      </c>
      <c r="I808" s="25">
        <f t="shared" si="2"/>
        <v>0</v>
      </c>
      <c r="J808" s="19"/>
      <c r="K808" s="19"/>
      <c r="L808" s="19"/>
      <c r="M808" s="19"/>
      <c r="N808" s="19"/>
      <c r="O808" s="19"/>
      <c r="P808" s="19"/>
      <c r="Q808" s="10">
        <f t="shared" si="3"/>
        <v>0</v>
      </c>
      <c r="R808" s="10">
        <f t="shared" si="4"/>
        <v>0</v>
      </c>
      <c r="S808" s="7">
        <v>1960.0</v>
      </c>
      <c r="T808" s="14">
        <f t="shared" si="5"/>
        <v>10.88888889</v>
      </c>
      <c r="U808" s="14"/>
      <c r="V808" s="14">
        <f t="shared" si="6"/>
        <v>0</v>
      </c>
      <c r="W808" s="14"/>
      <c r="X808" s="14">
        <f t="shared" si="7"/>
        <v>0</v>
      </c>
      <c r="Y808" s="13">
        <f t="shared" si="8"/>
        <v>0</v>
      </c>
      <c r="Z808" s="12">
        <f t="shared" si="9"/>
        <v>0</v>
      </c>
      <c r="AA808" s="19"/>
      <c r="AB808" s="19"/>
      <c r="AC808" s="19"/>
      <c r="AD808" s="19"/>
      <c r="AE808" s="19"/>
      <c r="AF808" s="10">
        <f t="shared" si="10"/>
        <v>0</v>
      </c>
      <c r="AG808" s="10">
        <f t="shared" si="11"/>
        <v>0</v>
      </c>
      <c r="AH808" s="10">
        <f t="shared" si="12"/>
        <v>0</v>
      </c>
      <c r="AI808" s="19"/>
      <c r="AJ808" s="13">
        <f t="shared" si="13"/>
        <v>0</v>
      </c>
      <c r="AK808" s="19"/>
      <c r="AL808" s="13">
        <f t="shared" si="14"/>
        <v>0</v>
      </c>
      <c r="AM808" s="19"/>
      <c r="AN808" s="13">
        <f t="shared" si="15"/>
        <v>0</v>
      </c>
      <c r="AO808" s="13">
        <f t="shared" si="16"/>
        <v>0</v>
      </c>
      <c r="AP808" s="8">
        <v>1.0</v>
      </c>
      <c r="AQ808" s="14"/>
      <c r="AR808" s="19"/>
      <c r="AS808" s="26">
        <v>16.0</v>
      </c>
      <c r="AT808" s="27">
        <v>0.643</v>
      </c>
      <c r="AU808" s="8">
        <v>6.0</v>
      </c>
      <c r="AV808" s="27">
        <v>7.564</v>
      </c>
      <c r="AW808" s="19"/>
      <c r="AX808" s="19"/>
      <c r="AY808" s="27">
        <v>-8.406</v>
      </c>
      <c r="AZ808" s="27">
        <v>-3.758</v>
      </c>
      <c r="BA808" s="19"/>
      <c r="BB808" s="13">
        <f t="shared" si="17"/>
        <v>0</v>
      </c>
      <c r="BC808" s="28">
        <f t="shared" si="18"/>
        <v>0</v>
      </c>
      <c r="BD808" s="26">
        <f t="shared" si="19"/>
        <v>0</v>
      </c>
      <c r="BE808" s="13">
        <f t="shared" si="20"/>
        <v>-1</v>
      </c>
      <c r="BF808" s="18">
        <f t="shared" si="21"/>
        <v>0</v>
      </c>
      <c r="BG808" s="18">
        <f t="shared" si="22"/>
        <v>0</v>
      </c>
      <c r="BH808" s="14">
        <f t="shared" si="23"/>
        <v>0</v>
      </c>
      <c r="BI808" s="14">
        <f t="shared" si="24"/>
        <v>0</v>
      </c>
      <c r="BJ808" s="14">
        <f t="shared" si="25"/>
        <v>0</v>
      </c>
      <c r="BK808" s="14">
        <f t="shared" si="26"/>
        <v>0</v>
      </c>
      <c r="BL808" s="14">
        <f t="shared" si="27"/>
        <v>0</v>
      </c>
      <c r="BM808" s="19"/>
      <c r="BN808" s="19"/>
      <c r="BO808" s="26">
        <v>0.0</v>
      </c>
      <c r="BP808" s="26">
        <v>0.0</v>
      </c>
      <c r="BQ808" s="19">
        <v>0.0</v>
      </c>
      <c r="BR808" s="19">
        <v>0.0</v>
      </c>
      <c r="BS808" s="19">
        <v>0.0</v>
      </c>
      <c r="BT808" s="19">
        <v>0.0</v>
      </c>
      <c r="BU808" s="19"/>
      <c r="BV808" s="19"/>
      <c r="BW808" s="13">
        <f t="shared" si="28"/>
        <v>0</v>
      </c>
      <c r="BX808" s="14"/>
      <c r="BY808" s="29">
        <f t="shared" si="29"/>
        <v>23.232</v>
      </c>
      <c r="BZ808" s="18">
        <f t="shared" si="30"/>
        <v>0</v>
      </c>
      <c r="CA808" s="18">
        <f t="shared" si="31"/>
        <v>0</v>
      </c>
      <c r="CB808" s="14">
        <f t="shared" si="32"/>
        <v>0</v>
      </c>
      <c r="CC808" s="14">
        <f t="shared" si="33"/>
        <v>0</v>
      </c>
      <c r="CD808" s="14">
        <f t="shared" si="34"/>
        <v>0</v>
      </c>
      <c r="CE808" s="14">
        <f t="shared" si="35"/>
        <v>0</v>
      </c>
      <c r="CF808" s="14">
        <f t="shared" si="36"/>
        <v>0</v>
      </c>
      <c r="CG808" s="7">
        <v>153.85</v>
      </c>
      <c r="CH808" s="7">
        <v>7.0</v>
      </c>
      <c r="CI808" s="7">
        <v>5.0</v>
      </c>
      <c r="CJ808" s="26">
        <v>57.0</v>
      </c>
      <c r="CK808" s="7">
        <v>59.0</v>
      </c>
      <c r="CL808" s="7">
        <v>26.0</v>
      </c>
      <c r="CM808" s="7">
        <v>33.0</v>
      </c>
      <c r="CN808" s="7">
        <v>30.0</v>
      </c>
      <c r="CO808" s="7">
        <v>41.0</v>
      </c>
      <c r="CP808" s="19"/>
      <c r="CQ808" s="19"/>
      <c r="CR808" s="26">
        <f t="shared" si="37"/>
        <v>0</v>
      </c>
      <c r="CS808" s="18">
        <f t="shared" si="38"/>
        <v>0</v>
      </c>
      <c r="CT808" s="18">
        <f t="shared" si="39"/>
        <v>0</v>
      </c>
      <c r="CU808" s="18">
        <f t="shared" si="40"/>
        <v>0</v>
      </c>
      <c r="CV808" s="30">
        <v>0.89</v>
      </c>
      <c r="CW808" s="30">
        <v>1.57</v>
      </c>
      <c r="CX808" s="30">
        <v>0.95</v>
      </c>
      <c r="CY808" s="30">
        <v>0.56</v>
      </c>
      <c r="CZ808" s="30">
        <v>0.64</v>
      </c>
      <c r="DA808" s="30">
        <v>0.95</v>
      </c>
      <c r="DB808" s="7">
        <v>0.0</v>
      </c>
      <c r="DC808" s="7">
        <v>0.0</v>
      </c>
      <c r="DD808" s="13" t="str">
        <f t="shared" si="41"/>
        <v> </v>
      </c>
      <c r="DE808" s="7">
        <v>0.0</v>
      </c>
      <c r="DF808" s="7">
        <v>0.0</v>
      </c>
      <c r="DG808" s="7">
        <v>0.0</v>
      </c>
      <c r="DH808" s="7">
        <v>0.0</v>
      </c>
      <c r="DI808" s="7">
        <v>0.0</v>
      </c>
      <c r="DJ808" s="8" t="s">
        <v>5279</v>
      </c>
    </row>
    <row r="809" ht="12.75" customHeight="1">
      <c r="A809" s="7" t="s">
        <v>3304</v>
      </c>
      <c r="B809" s="7" t="s">
        <v>3302</v>
      </c>
      <c r="C809" s="8" t="s">
        <v>297</v>
      </c>
      <c r="D809" s="9" t="s">
        <v>174</v>
      </c>
      <c r="E809" s="7">
        <v>69.0</v>
      </c>
      <c r="F809" s="7">
        <v>2.0</v>
      </c>
      <c r="G809" s="7">
        <v>12.0</v>
      </c>
      <c r="H809" s="24">
        <f t="shared" si="1"/>
        <v>14</v>
      </c>
      <c r="I809" s="25">
        <f t="shared" si="2"/>
        <v>0.6900517539</v>
      </c>
      <c r="J809" s="19">
        <v>1.0</v>
      </c>
      <c r="K809" s="19">
        <v>4.0</v>
      </c>
      <c r="L809" s="19">
        <v>6.0</v>
      </c>
      <c r="M809" s="19">
        <v>31.0</v>
      </c>
      <c r="N809" s="19">
        <v>17.0</v>
      </c>
      <c r="O809" s="19">
        <v>31.0</v>
      </c>
      <c r="P809" s="19">
        <v>22.0</v>
      </c>
      <c r="Q809" s="10">
        <f t="shared" si="3"/>
        <v>0.06451612903</v>
      </c>
      <c r="R809" s="10">
        <f t="shared" si="4"/>
        <v>0.0253164557</v>
      </c>
      <c r="S809" s="7">
        <v>73038.0</v>
      </c>
      <c r="T809" s="14">
        <f t="shared" si="5"/>
        <v>17.64202899</v>
      </c>
      <c r="U809" s="14">
        <v>1160.07</v>
      </c>
      <c r="V809" s="14">
        <f t="shared" si="6"/>
        <v>16.8126087</v>
      </c>
      <c r="W809" s="14">
        <v>2172.97</v>
      </c>
      <c r="X809" s="14">
        <f t="shared" si="7"/>
        <v>31.49231884</v>
      </c>
      <c r="Y809" s="13">
        <f t="shared" si="8"/>
        <v>0.3480516285</v>
      </c>
      <c r="Z809" s="12">
        <f t="shared" si="9"/>
        <v>64.84848485</v>
      </c>
      <c r="AA809" s="19">
        <v>124.0</v>
      </c>
      <c r="AB809" s="19">
        <v>16.0</v>
      </c>
      <c r="AC809" s="19">
        <v>153.0</v>
      </c>
      <c r="AD809" s="19">
        <v>31.0</v>
      </c>
      <c r="AE809" s="19">
        <v>11.0</v>
      </c>
      <c r="AF809" s="10">
        <f t="shared" si="10"/>
        <v>0.0303030303</v>
      </c>
      <c r="AG809" s="10">
        <f t="shared" si="11"/>
        <v>0.303030303</v>
      </c>
      <c r="AH809" s="10">
        <f t="shared" si="12"/>
        <v>0.3333333333</v>
      </c>
      <c r="AI809" s="19">
        <v>361.0</v>
      </c>
      <c r="AJ809" s="13">
        <f t="shared" si="13"/>
        <v>0.2642752562</v>
      </c>
      <c r="AK809" s="19">
        <v>471.0</v>
      </c>
      <c r="AL809" s="13">
        <f t="shared" si="14"/>
        <v>0.3448023426</v>
      </c>
      <c r="AM809" s="19">
        <v>534.0</v>
      </c>
      <c r="AN809" s="13">
        <f t="shared" si="15"/>
        <v>0.3909224012</v>
      </c>
      <c r="AO809" s="13">
        <f t="shared" si="16"/>
        <v>0.4338942308</v>
      </c>
      <c r="AP809" s="8">
        <v>2.0</v>
      </c>
      <c r="AQ809" s="14">
        <v>-12.04</v>
      </c>
      <c r="AR809" s="19">
        <v>17.52</v>
      </c>
      <c r="AS809" s="26">
        <v>2.0</v>
      </c>
      <c r="AT809" s="27">
        <v>0.585</v>
      </c>
      <c r="AU809" s="8">
        <v>2.0</v>
      </c>
      <c r="AV809" s="27">
        <v>0.242</v>
      </c>
      <c r="AW809" s="19">
        <v>49.93</v>
      </c>
      <c r="AX809" s="19">
        <v>16.7</v>
      </c>
      <c r="AY809" s="27">
        <v>1.072</v>
      </c>
      <c r="AZ809" s="27">
        <v>-4.659</v>
      </c>
      <c r="BA809" s="19">
        <v>48.78</v>
      </c>
      <c r="BB809" s="13">
        <f t="shared" si="17"/>
        <v>0.06168224299</v>
      </c>
      <c r="BC809" s="28">
        <f t="shared" si="18"/>
        <v>0.9113402062</v>
      </c>
      <c r="BD809" s="26">
        <f t="shared" si="19"/>
        <v>973.0224492</v>
      </c>
      <c r="BE809" s="13">
        <f t="shared" si="20"/>
        <v>-0.02697755082</v>
      </c>
      <c r="BF809" s="18">
        <f t="shared" si="21"/>
        <v>1.706793556</v>
      </c>
      <c r="BG809" s="18">
        <f t="shared" si="22"/>
        <v>2.224003724</v>
      </c>
      <c r="BH809" s="14">
        <f t="shared" si="23"/>
        <v>27.67074401</v>
      </c>
      <c r="BI809" s="14">
        <f t="shared" si="24"/>
        <v>25.08469317</v>
      </c>
      <c r="BJ809" s="14">
        <f t="shared" si="25"/>
        <v>49.49701311</v>
      </c>
      <c r="BK809" s="14">
        <f t="shared" si="26"/>
        <v>50.73831752</v>
      </c>
      <c r="BL809" s="14">
        <f t="shared" si="27"/>
        <v>-1.241304404</v>
      </c>
      <c r="BM809" s="19">
        <v>33.0</v>
      </c>
      <c r="BN809" s="19">
        <v>43.0</v>
      </c>
      <c r="BO809" s="26">
        <v>502.0</v>
      </c>
      <c r="BP809" s="26">
        <v>442.0</v>
      </c>
      <c r="BQ809" s="19">
        <v>191.0</v>
      </c>
      <c r="BR809" s="19">
        <v>193.0</v>
      </c>
      <c r="BS809" s="19">
        <v>231.0</v>
      </c>
      <c r="BT809" s="19">
        <v>303.0</v>
      </c>
      <c r="BU809" s="19">
        <v>431.0</v>
      </c>
      <c r="BV809" s="19">
        <v>491.0</v>
      </c>
      <c r="BW809" s="13">
        <f t="shared" si="28"/>
        <v>0.467462039</v>
      </c>
      <c r="BX809" s="14">
        <v>1.97</v>
      </c>
      <c r="BY809" s="29">
        <f t="shared" si="29"/>
        <v>5.156234057</v>
      </c>
      <c r="BZ809" s="18">
        <f t="shared" si="30"/>
        <v>2.002917162</v>
      </c>
      <c r="CA809" s="18">
        <f t="shared" si="31"/>
        <v>2.291625942</v>
      </c>
      <c r="CB809" s="14">
        <f t="shared" si="32"/>
        <v>28.29346045</v>
      </c>
      <c r="CC809" s="14">
        <f t="shared" si="33"/>
        <v>30.24224471</v>
      </c>
      <c r="CD809" s="14">
        <f t="shared" si="34"/>
        <v>50.43381502</v>
      </c>
      <c r="CE809" s="14">
        <f t="shared" si="35"/>
        <v>54.71031382</v>
      </c>
      <c r="CF809" s="14">
        <f t="shared" si="36"/>
        <v>3.035194401</v>
      </c>
      <c r="CG809" s="7">
        <v>3325.15</v>
      </c>
      <c r="CH809" s="7">
        <v>111.0</v>
      </c>
      <c r="CI809" s="7">
        <v>127.0</v>
      </c>
      <c r="CJ809" s="26">
        <v>1457.0</v>
      </c>
      <c r="CK809" s="7">
        <v>1549.0</v>
      </c>
      <c r="CL809" s="7">
        <v>546.0</v>
      </c>
      <c r="CM809" s="7">
        <v>624.0</v>
      </c>
      <c r="CN809" s="7">
        <v>681.0</v>
      </c>
      <c r="CO809" s="7">
        <v>732.0</v>
      </c>
      <c r="CP809" s="19">
        <v>2.0</v>
      </c>
      <c r="CQ809" s="19">
        <v>8.0</v>
      </c>
      <c r="CR809" s="26">
        <f t="shared" si="37"/>
        <v>6</v>
      </c>
      <c r="CS809" s="18">
        <f t="shared" si="38"/>
        <v>0.09857882198</v>
      </c>
      <c r="CT809" s="18">
        <f t="shared" si="39"/>
        <v>0.3943152879</v>
      </c>
      <c r="CU809" s="18">
        <f t="shared" si="40"/>
        <v>0.2957364659</v>
      </c>
      <c r="CV809" s="30">
        <v>38.95</v>
      </c>
      <c r="CW809" s="30">
        <v>40.76</v>
      </c>
      <c r="CX809" s="30">
        <v>46.41</v>
      </c>
      <c r="CY809" s="30">
        <v>50.53</v>
      </c>
      <c r="CZ809" s="30">
        <v>44.89</v>
      </c>
      <c r="DA809" s="30">
        <v>55.66</v>
      </c>
      <c r="DB809" s="7">
        <v>0.0</v>
      </c>
      <c r="DC809" s="7">
        <v>0.0</v>
      </c>
      <c r="DD809" s="13" t="str">
        <f t="shared" si="41"/>
        <v> </v>
      </c>
      <c r="DE809" s="7">
        <v>0.0</v>
      </c>
      <c r="DF809" s="7">
        <v>0.0</v>
      </c>
      <c r="DG809" s="7">
        <v>0.0</v>
      </c>
      <c r="DH809" s="7">
        <v>0.0</v>
      </c>
      <c r="DI809" s="7">
        <v>0.0</v>
      </c>
      <c r="DJ809" s="9" t="s">
        <v>5280</v>
      </c>
      <c r="DK809" s="7" t="s">
        <v>5281</v>
      </c>
    </row>
    <row r="810" ht="12.75" customHeight="1">
      <c r="A810" s="7" t="s">
        <v>563</v>
      </c>
      <c r="B810" s="7" t="s">
        <v>3307</v>
      </c>
      <c r="C810" s="8" t="s">
        <v>136</v>
      </c>
      <c r="D810" s="9" t="s">
        <v>159</v>
      </c>
      <c r="E810" s="7">
        <v>1.0</v>
      </c>
      <c r="F810" s="7">
        <v>0.0</v>
      </c>
      <c r="G810" s="7">
        <v>0.0</v>
      </c>
      <c r="H810" s="24">
        <f t="shared" si="1"/>
        <v>0</v>
      </c>
      <c r="I810" s="25">
        <f t="shared" si="2"/>
        <v>0</v>
      </c>
      <c r="J810" s="19">
        <v>0.0</v>
      </c>
      <c r="K810" s="19">
        <v>0.0</v>
      </c>
      <c r="L810" s="19">
        <v>0.0</v>
      </c>
      <c r="M810" s="19">
        <v>0.0</v>
      </c>
      <c r="N810" s="19">
        <v>0.0</v>
      </c>
      <c r="O810" s="19">
        <v>0.0</v>
      </c>
      <c r="P810" s="19">
        <v>0.0</v>
      </c>
      <c r="Q810" s="10">
        <f t="shared" si="3"/>
        <v>0</v>
      </c>
      <c r="R810" s="10">
        <f t="shared" si="4"/>
        <v>0</v>
      </c>
      <c r="S810" s="7">
        <v>415.0</v>
      </c>
      <c r="T810" s="14">
        <f t="shared" si="5"/>
        <v>6.916666667</v>
      </c>
      <c r="U810" s="14">
        <v>6.33</v>
      </c>
      <c r="V810" s="14">
        <f t="shared" si="6"/>
        <v>6.33</v>
      </c>
      <c r="W810" s="14">
        <v>47.73</v>
      </c>
      <c r="X810" s="14">
        <f t="shared" si="7"/>
        <v>47.73</v>
      </c>
      <c r="Y810" s="13">
        <f t="shared" si="8"/>
        <v>0.1170921199</v>
      </c>
      <c r="Z810" s="12">
        <f t="shared" si="9"/>
        <v>0</v>
      </c>
      <c r="AA810" s="19">
        <v>0.0</v>
      </c>
      <c r="AB810" s="19">
        <v>1.0</v>
      </c>
      <c r="AC810" s="19">
        <v>1.0</v>
      </c>
      <c r="AD810" s="19">
        <v>0.0</v>
      </c>
      <c r="AE810" s="19">
        <v>0.0</v>
      </c>
      <c r="AF810" s="10">
        <f t="shared" si="10"/>
        <v>0</v>
      </c>
      <c r="AG810" s="10">
        <f t="shared" si="11"/>
        <v>0</v>
      </c>
      <c r="AH810" s="10">
        <f t="shared" si="12"/>
        <v>0</v>
      </c>
      <c r="AI810" s="19">
        <v>1.0</v>
      </c>
      <c r="AJ810" s="13">
        <f t="shared" si="13"/>
        <v>0.2</v>
      </c>
      <c r="AK810" s="19">
        <v>2.0</v>
      </c>
      <c r="AL810" s="13">
        <f t="shared" si="14"/>
        <v>0.4</v>
      </c>
      <c r="AM810" s="19">
        <v>2.0</v>
      </c>
      <c r="AN810" s="13">
        <f t="shared" si="15"/>
        <v>0.4</v>
      </c>
      <c r="AO810" s="13">
        <f t="shared" si="16"/>
        <v>0.3333333333</v>
      </c>
      <c r="AP810" s="8">
        <v>3.0</v>
      </c>
      <c r="AQ810" s="14">
        <v>-7.58</v>
      </c>
      <c r="AR810" s="19">
        <v>16.7</v>
      </c>
      <c r="AS810" s="26">
        <v>14.0</v>
      </c>
      <c r="AT810" s="27">
        <v>-0.842</v>
      </c>
      <c r="AU810" s="8">
        <v>16.0</v>
      </c>
      <c r="AV810" s="27">
        <v>-1.651</v>
      </c>
      <c r="AW810" s="19">
        <v>50.74</v>
      </c>
      <c r="AX810" s="19">
        <v>15.97</v>
      </c>
      <c r="AY810" s="27">
        <v>-7.004</v>
      </c>
      <c r="AZ810" s="27">
        <v>-1.528</v>
      </c>
      <c r="BA810" s="19">
        <v>50.63</v>
      </c>
      <c r="BB810" s="13">
        <f t="shared" si="17"/>
        <v>0</v>
      </c>
      <c r="BC810" s="28">
        <f t="shared" si="18"/>
        <v>1</v>
      </c>
      <c r="BD810" s="26">
        <f t="shared" si="19"/>
        <v>1000</v>
      </c>
      <c r="BE810" s="13">
        <f t="shared" si="20"/>
        <v>0</v>
      </c>
      <c r="BF810" s="18">
        <f t="shared" si="21"/>
        <v>0</v>
      </c>
      <c r="BG810" s="18">
        <f t="shared" si="22"/>
        <v>0</v>
      </c>
      <c r="BH810" s="14">
        <f t="shared" si="23"/>
        <v>28.43601896</v>
      </c>
      <c r="BI810" s="14">
        <f t="shared" si="24"/>
        <v>9.478672986</v>
      </c>
      <c r="BJ810" s="14">
        <f t="shared" si="25"/>
        <v>66.3507109</v>
      </c>
      <c r="BK810" s="14">
        <f t="shared" si="26"/>
        <v>37.91469194</v>
      </c>
      <c r="BL810" s="14">
        <f t="shared" si="27"/>
        <v>28.43601896</v>
      </c>
      <c r="BM810" s="19">
        <v>0.0</v>
      </c>
      <c r="BN810" s="19">
        <v>0.0</v>
      </c>
      <c r="BO810" s="26">
        <v>3.0</v>
      </c>
      <c r="BP810" s="26">
        <v>1.0</v>
      </c>
      <c r="BQ810" s="19">
        <v>2.0</v>
      </c>
      <c r="BR810" s="19">
        <v>1.0</v>
      </c>
      <c r="BS810" s="19">
        <v>2.0</v>
      </c>
      <c r="BT810" s="19">
        <v>2.0</v>
      </c>
      <c r="BU810" s="19">
        <v>2.0</v>
      </c>
      <c r="BV810" s="19">
        <v>2.0</v>
      </c>
      <c r="BW810" s="13">
        <f t="shared" si="28"/>
        <v>0.5</v>
      </c>
      <c r="BX810" s="14">
        <v>4.35</v>
      </c>
      <c r="BY810" s="29">
        <f t="shared" si="29"/>
        <v>32.22301896</v>
      </c>
      <c r="BZ810" s="18">
        <f t="shared" si="30"/>
        <v>2.175226573</v>
      </c>
      <c r="CA810" s="18">
        <f t="shared" si="31"/>
        <v>2.175226573</v>
      </c>
      <c r="CB810" s="14">
        <f t="shared" si="32"/>
        <v>23.9274923</v>
      </c>
      <c r="CC810" s="14">
        <f t="shared" si="33"/>
        <v>28.27794545</v>
      </c>
      <c r="CD810" s="14">
        <f t="shared" si="34"/>
        <v>46.76737132</v>
      </c>
      <c r="CE810" s="14">
        <f t="shared" si="35"/>
        <v>55.46827761</v>
      </c>
      <c r="CF810" s="14">
        <f t="shared" si="36"/>
        <v>37.13692525</v>
      </c>
      <c r="CG810" s="7">
        <v>55.166667</v>
      </c>
      <c r="CH810" s="7">
        <v>2.0</v>
      </c>
      <c r="CI810" s="7">
        <v>2.0</v>
      </c>
      <c r="CJ810" s="26">
        <v>20.0</v>
      </c>
      <c r="CK810" s="7">
        <v>24.0</v>
      </c>
      <c r="CL810" s="7">
        <v>12.0</v>
      </c>
      <c r="CM810" s="7">
        <v>9.0</v>
      </c>
      <c r="CN810" s="7">
        <v>9.0</v>
      </c>
      <c r="CO810" s="7">
        <v>16.0</v>
      </c>
      <c r="CP810" s="19">
        <v>0.0</v>
      </c>
      <c r="CQ810" s="19">
        <v>0.0</v>
      </c>
      <c r="CR810" s="26">
        <f t="shared" si="37"/>
        <v>0</v>
      </c>
      <c r="CS810" s="18">
        <f t="shared" si="38"/>
        <v>0</v>
      </c>
      <c r="CT810" s="18">
        <f t="shared" si="39"/>
        <v>0</v>
      </c>
      <c r="CU810" s="18">
        <f t="shared" si="40"/>
        <v>0</v>
      </c>
      <c r="CV810" s="30">
        <v>0.16</v>
      </c>
      <c r="CW810" s="30">
        <v>0.08</v>
      </c>
      <c r="CX810" s="30">
        <v>0.17</v>
      </c>
      <c r="CY810" s="30">
        <v>0.15</v>
      </c>
      <c r="CZ810" s="30">
        <v>0.2</v>
      </c>
      <c r="DA810" s="30">
        <v>0.31</v>
      </c>
      <c r="DB810" s="7">
        <v>0.0</v>
      </c>
      <c r="DC810" s="7">
        <v>1.0</v>
      </c>
      <c r="DD810" s="13">
        <f t="shared" si="41"/>
        <v>0</v>
      </c>
      <c r="DE810" s="7">
        <v>0.0</v>
      </c>
      <c r="DF810" s="7">
        <v>0.0</v>
      </c>
      <c r="DG810" s="7">
        <v>0.0</v>
      </c>
      <c r="DH810" s="7">
        <v>1.0</v>
      </c>
      <c r="DI810" s="7">
        <v>0.0</v>
      </c>
      <c r="DJ810" s="8" t="s">
        <v>5282</v>
      </c>
      <c r="DK810" s="7" t="s">
        <v>5283</v>
      </c>
    </row>
    <row r="811" ht="12.75" customHeight="1">
      <c r="A811" s="7" t="s">
        <v>452</v>
      </c>
      <c r="B811" s="7" t="s">
        <v>3310</v>
      </c>
      <c r="C811" s="8" t="s">
        <v>839</v>
      </c>
      <c r="D811" s="9" t="s">
        <v>255</v>
      </c>
      <c r="E811" s="7">
        <v>70.0</v>
      </c>
      <c r="F811" s="7">
        <v>7.0</v>
      </c>
      <c r="G811" s="7">
        <v>18.0</v>
      </c>
      <c r="H811" s="24">
        <f t="shared" si="1"/>
        <v>25</v>
      </c>
      <c r="I811" s="25">
        <f t="shared" si="2"/>
        <v>1.649560117</v>
      </c>
      <c r="J811" s="19">
        <v>7.0</v>
      </c>
      <c r="K811" s="19">
        <v>13.0</v>
      </c>
      <c r="L811" s="19">
        <v>5.0</v>
      </c>
      <c r="M811" s="19">
        <v>47.0</v>
      </c>
      <c r="N811" s="19">
        <v>21.0</v>
      </c>
      <c r="O811" s="19">
        <v>18.0</v>
      </c>
      <c r="P811" s="19">
        <v>60.0</v>
      </c>
      <c r="Q811" s="10">
        <f t="shared" si="3"/>
        <v>0.1489361702</v>
      </c>
      <c r="R811" s="10">
        <f t="shared" si="4"/>
        <v>0.08139534884</v>
      </c>
      <c r="S811" s="7">
        <v>54560.0</v>
      </c>
      <c r="T811" s="14">
        <f t="shared" si="5"/>
        <v>12.99047619</v>
      </c>
      <c r="U811" s="14">
        <v>877.38</v>
      </c>
      <c r="V811" s="14">
        <f t="shared" si="6"/>
        <v>12.534</v>
      </c>
      <c r="W811" s="14">
        <v>2417.67</v>
      </c>
      <c r="X811" s="14">
        <f t="shared" si="7"/>
        <v>34.53814286</v>
      </c>
      <c r="Y811" s="13">
        <f t="shared" si="8"/>
        <v>0.2662721355</v>
      </c>
      <c r="Z811" s="12">
        <f t="shared" si="9"/>
        <v>148.2</v>
      </c>
      <c r="AA811" s="19">
        <v>33.0</v>
      </c>
      <c r="AB811" s="19">
        <v>20.0</v>
      </c>
      <c r="AC811" s="19">
        <v>33.0</v>
      </c>
      <c r="AD811" s="19">
        <v>11.0</v>
      </c>
      <c r="AE811" s="19">
        <v>24.0</v>
      </c>
      <c r="AF811" s="10">
        <f t="shared" si="10"/>
        <v>0.175</v>
      </c>
      <c r="AG811" s="10">
        <f t="shared" si="11"/>
        <v>0.45</v>
      </c>
      <c r="AH811" s="10">
        <f t="shared" si="12"/>
        <v>0.625</v>
      </c>
      <c r="AI811" s="19">
        <v>293.0</v>
      </c>
      <c r="AJ811" s="13">
        <f t="shared" si="13"/>
        <v>0.3564476886</v>
      </c>
      <c r="AK811" s="19">
        <v>248.0</v>
      </c>
      <c r="AL811" s="13">
        <f t="shared" si="14"/>
        <v>0.301703163</v>
      </c>
      <c r="AM811" s="19">
        <v>281.0</v>
      </c>
      <c r="AN811" s="13">
        <f t="shared" si="15"/>
        <v>0.3418491484</v>
      </c>
      <c r="AO811" s="13">
        <f t="shared" si="16"/>
        <v>0.5415896488</v>
      </c>
      <c r="AP811" s="8">
        <v>12.0</v>
      </c>
      <c r="AQ811" s="14">
        <v>9.38</v>
      </c>
      <c r="AR811" s="19">
        <v>17.64</v>
      </c>
      <c r="AS811" s="26">
        <v>1.0</v>
      </c>
      <c r="AT811" s="27">
        <v>0.515</v>
      </c>
      <c r="AU811" s="8">
        <v>8.0</v>
      </c>
      <c r="AV811" s="27">
        <v>0.668</v>
      </c>
      <c r="AW811" s="19">
        <v>50.48</v>
      </c>
      <c r="AX811" s="19">
        <v>18.5</v>
      </c>
      <c r="AY811" s="27">
        <v>1.329</v>
      </c>
      <c r="AZ811" s="27">
        <v>-10.265</v>
      </c>
      <c r="BA811" s="19">
        <v>45.14</v>
      </c>
      <c r="BB811" s="13">
        <f t="shared" si="17"/>
        <v>0.08771929825</v>
      </c>
      <c r="BC811" s="28">
        <f t="shared" si="18"/>
        <v>0.9404517454</v>
      </c>
      <c r="BD811" s="26">
        <f t="shared" si="19"/>
        <v>1028.171044</v>
      </c>
      <c r="BE811" s="13">
        <f t="shared" si="20"/>
        <v>0.02817104363</v>
      </c>
      <c r="BF811" s="18">
        <f t="shared" si="21"/>
        <v>2.735416809</v>
      </c>
      <c r="BG811" s="18">
        <f t="shared" si="22"/>
        <v>1.983177187</v>
      </c>
      <c r="BH811" s="14">
        <f t="shared" si="23"/>
        <v>31.18375162</v>
      </c>
      <c r="BI811" s="14">
        <f t="shared" si="24"/>
        <v>33.30369965</v>
      </c>
      <c r="BJ811" s="14">
        <f t="shared" si="25"/>
        <v>54.29802366</v>
      </c>
      <c r="BK811" s="14">
        <f t="shared" si="26"/>
        <v>65.03453464</v>
      </c>
      <c r="BL811" s="14">
        <f t="shared" si="27"/>
        <v>-10.73651098</v>
      </c>
      <c r="BM811" s="19">
        <v>40.0</v>
      </c>
      <c r="BN811" s="19">
        <v>29.0</v>
      </c>
      <c r="BO811" s="26">
        <v>416.0</v>
      </c>
      <c r="BP811" s="26">
        <v>458.0</v>
      </c>
      <c r="BQ811" s="19">
        <v>147.0</v>
      </c>
      <c r="BR811" s="19">
        <v>208.0</v>
      </c>
      <c r="BS811" s="19">
        <v>191.0</v>
      </c>
      <c r="BT811" s="19">
        <v>256.0</v>
      </c>
      <c r="BU811" s="19">
        <v>376.0</v>
      </c>
      <c r="BV811" s="19">
        <v>464.0</v>
      </c>
      <c r="BW811" s="13">
        <f t="shared" si="28"/>
        <v>0.4476190476</v>
      </c>
      <c r="BX811" s="14">
        <v>2.96</v>
      </c>
      <c r="BY811" s="29">
        <f t="shared" si="29"/>
        <v>-0.891662547</v>
      </c>
      <c r="BZ811" s="18">
        <f t="shared" si="30"/>
        <v>1.836716137</v>
      </c>
      <c r="CA811" s="18">
        <f t="shared" si="31"/>
        <v>2.000383912</v>
      </c>
      <c r="CB811" s="14">
        <f t="shared" si="32"/>
        <v>27.04155343</v>
      </c>
      <c r="CC811" s="14">
        <f t="shared" si="33"/>
        <v>32.00614259</v>
      </c>
      <c r="CD811" s="14">
        <f t="shared" si="34"/>
        <v>49.19125892</v>
      </c>
      <c r="CE811" s="14">
        <f t="shared" si="35"/>
        <v>62.63020175</v>
      </c>
      <c r="CF811" s="14">
        <f t="shared" si="36"/>
        <v>2.70243185</v>
      </c>
      <c r="CG811" s="7">
        <v>3299.366667</v>
      </c>
      <c r="CH811" s="7">
        <v>101.0</v>
      </c>
      <c r="CI811" s="7">
        <v>110.0</v>
      </c>
      <c r="CJ811" s="26">
        <v>1386.0</v>
      </c>
      <c r="CK811" s="7">
        <v>1650.0</v>
      </c>
      <c r="CL811" s="7">
        <v>556.0</v>
      </c>
      <c r="CM811" s="7">
        <v>743.0</v>
      </c>
      <c r="CN811" s="7">
        <v>662.0</v>
      </c>
      <c r="CO811" s="7">
        <v>941.0</v>
      </c>
      <c r="CP811" s="19">
        <v>10.0</v>
      </c>
      <c r="CQ811" s="19">
        <v>10.0</v>
      </c>
      <c r="CR811" s="26">
        <f t="shared" si="37"/>
        <v>0</v>
      </c>
      <c r="CS811" s="18">
        <f t="shared" si="38"/>
        <v>0.6598240469</v>
      </c>
      <c r="CT811" s="18">
        <f t="shared" si="39"/>
        <v>0.6598240469</v>
      </c>
      <c r="CU811" s="18">
        <f t="shared" si="40"/>
        <v>0</v>
      </c>
      <c r="CV811" s="30">
        <v>32.39</v>
      </c>
      <c r="CW811" s="30">
        <v>37.03</v>
      </c>
      <c r="CX811" s="30">
        <v>27.85</v>
      </c>
      <c r="CY811" s="30">
        <v>36.16</v>
      </c>
      <c r="CZ811" s="30">
        <v>25.16</v>
      </c>
      <c r="DA811" s="30">
        <v>38.45</v>
      </c>
      <c r="DB811" s="7">
        <v>1.0</v>
      </c>
      <c r="DC811" s="7">
        <v>2.0</v>
      </c>
      <c r="DD811" s="13">
        <f t="shared" si="41"/>
        <v>0.3333333333</v>
      </c>
      <c r="DE811" s="7">
        <v>0.0</v>
      </c>
      <c r="DF811" s="7">
        <v>-0.24</v>
      </c>
      <c r="DG811" s="7">
        <v>2.0</v>
      </c>
      <c r="DH811" s="7">
        <v>0.0</v>
      </c>
      <c r="DI811" s="7">
        <v>1.0</v>
      </c>
      <c r="DJ811" s="8" t="s">
        <v>5284</v>
      </c>
      <c r="DK811" s="7" t="s">
        <v>5285</v>
      </c>
    </row>
    <row r="812" ht="12.75" customHeight="1">
      <c r="A812" s="7" t="s">
        <v>339</v>
      </c>
      <c r="B812" s="7" t="s">
        <v>3313</v>
      </c>
      <c r="C812" s="8" t="s">
        <v>215</v>
      </c>
      <c r="D812" s="9" t="s">
        <v>174</v>
      </c>
      <c r="E812" s="7">
        <v>3.0</v>
      </c>
      <c r="F812" s="7">
        <v>0.0</v>
      </c>
      <c r="G812" s="7">
        <v>0.0</v>
      </c>
      <c r="H812" s="24">
        <f t="shared" si="1"/>
        <v>0</v>
      </c>
      <c r="I812" s="25">
        <f t="shared" si="2"/>
        <v>0</v>
      </c>
      <c r="J812" s="19">
        <v>0.0</v>
      </c>
      <c r="K812" s="19">
        <v>0.0</v>
      </c>
      <c r="L812" s="19">
        <v>0.0</v>
      </c>
      <c r="M812" s="19">
        <v>2.0</v>
      </c>
      <c r="N812" s="19">
        <v>2.0</v>
      </c>
      <c r="O812" s="19">
        <v>1.0</v>
      </c>
      <c r="P812" s="19">
        <v>1.0</v>
      </c>
      <c r="Q812" s="10">
        <f t="shared" si="3"/>
        <v>0</v>
      </c>
      <c r="R812" s="10">
        <f t="shared" si="4"/>
        <v>0</v>
      </c>
      <c r="S812" s="7">
        <v>2358.0</v>
      </c>
      <c r="T812" s="14">
        <f t="shared" si="5"/>
        <v>13.1</v>
      </c>
      <c r="U812" s="14">
        <v>38.57</v>
      </c>
      <c r="V812" s="14">
        <f t="shared" si="6"/>
        <v>12.85666667</v>
      </c>
      <c r="W812" s="14">
        <v>104.83</v>
      </c>
      <c r="X812" s="14">
        <f t="shared" si="7"/>
        <v>34.94333333</v>
      </c>
      <c r="Y812" s="13">
        <f t="shared" si="8"/>
        <v>0.2689679219</v>
      </c>
      <c r="Z812" s="12">
        <f t="shared" si="9"/>
        <v>0</v>
      </c>
      <c r="AA812" s="19">
        <v>3.0</v>
      </c>
      <c r="AB812" s="19">
        <v>1.0</v>
      </c>
      <c r="AC812" s="19">
        <v>1.0</v>
      </c>
      <c r="AD812" s="19">
        <v>2.0</v>
      </c>
      <c r="AE812" s="19">
        <v>0.0</v>
      </c>
      <c r="AF812" s="10">
        <f t="shared" si="10"/>
        <v>0</v>
      </c>
      <c r="AG812" s="10">
        <f t="shared" si="11"/>
        <v>0</v>
      </c>
      <c r="AH812" s="10">
        <f t="shared" si="12"/>
        <v>0</v>
      </c>
      <c r="AI812" s="19">
        <v>10.0</v>
      </c>
      <c r="AJ812" s="13">
        <f t="shared" si="13"/>
        <v>0.2857142857</v>
      </c>
      <c r="AK812" s="19">
        <v>11.0</v>
      </c>
      <c r="AL812" s="13">
        <f t="shared" si="14"/>
        <v>0.3142857143</v>
      </c>
      <c r="AM812" s="19">
        <v>14.0</v>
      </c>
      <c r="AN812" s="13">
        <f t="shared" si="15"/>
        <v>0.4</v>
      </c>
      <c r="AO812" s="13">
        <f t="shared" si="16"/>
        <v>0.4761904762</v>
      </c>
      <c r="AP812" s="8">
        <v>4.0</v>
      </c>
      <c r="AQ812" s="14">
        <v>-3.15</v>
      </c>
      <c r="AR812" s="19">
        <v>17.01</v>
      </c>
      <c r="AS812" s="26">
        <v>7.0</v>
      </c>
      <c r="AT812" s="27">
        <v>0.263</v>
      </c>
      <c r="AU812" s="8">
        <v>6.0</v>
      </c>
      <c r="AV812" s="27">
        <v>-2.364</v>
      </c>
      <c r="AW812" s="19">
        <v>48.86</v>
      </c>
      <c r="AX812" s="19">
        <v>15.9</v>
      </c>
      <c r="AY812" s="27">
        <v>-0.602</v>
      </c>
      <c r="AZ812" s="27">
        <v>3.604</v>
      </c>
      <c r="BA812" s="19">
        <v>51.34</v>
      </c>
      <c r="BB812" s="13">
        <f t="shared" si="17"/>
        <v>0.09090909091</v>
      </c>
      <c r="BC812" s="28">
        <f t="shared" si="18"/>
        <v>0.9444444444</v>
      </c>
      <c r="BD812" s="26">
        <f t="shared" si="19"/>
        <v>1035.353535</v>
      </c>
      <c r="BE812" s="13">
        <f t="shared" si="20"/>
        <v>0.03535353535</v>
      </c>
      <c r="BF812" s="18">
        <f t="shared" si="21"/>
        <v>1.555613171</v>
      </c>
      <c r="BG812" s="18">
        <f t="shared" si="22"/>
        <v>1.555613171</v>
      </c>
      <c r="BH812" s="14">
        <f t="shared" si="23"/>
        <v>17.11174488</v>
      </c>
      <c r="BI812" s="14">
        <f t="shared" si="24"/>
        <v>28.00103708</v>
      </c>
      <c r="BJ812" s="14">
        <f t="shared" si="25"/>
        <v>38.89032927</v>
      </c>
      <c r="BK812" s="14">
        <f t="shared" si="26"/>
        <v>38.89032927</v>
      </c>
      <c r="BL812" s="14">
        <f t="shared" si="27"/>
        <v>0</v>
      </c>
      <c r="BM812" s="19">
        <v>1.0</v>
      </c>
      <c r="BN812" s="19">
        <v>1.0</v>
      </c>
      <c r="BO812" s="26">
        <v>10.0</v>
      </c>
      <c r="BP812" s="26">
        <v>17.0</v>
      </c>
      <c r="BQ812" s="19">
        <v>4.0</v>
      </c>
      <c r="BR812" s="19">
        <v>3.0</v>
      </c>
      <c r="BS812" s="19">
        <v>10.0</v>
      </c>
      <c r="BT812" s="19">
        <v>4.0</v>
      </c>
      <c r="BU812" s="19">
        <v>9.0</v>
      </c>
      <c r="BV812" s="19">
        <v>13.0</v>
      </c>
      <c r="BW812" s="13">
        <f t="shared" si="28"/>
        <v>0.4090909091</v>
      </c>
      <c r="BX812" s="14">
        <v>-16.84</v>
      </c>
      <c r="BY812" s="29">
        <f t="shared" si="29"/>
        <v>-5.486571429</v>
      </c>
      <c r="BZ812" s="18">
        <f t="shared" si="30"/>
        <v>2.088651664</v>
      </c>
      <c r="CA812" s="18">
        <f t="shared" si="31"/>
        <v>1.670921331</v>
      </c>
      <c r="CB812" s="14">
        <f t="shared" si="32"/>
        <v>29.2411233</v>
      </c>
      <c r="CC812" s="14">
        <f t="shared" si="33"/>
        <v>22.13970764</v>
      </c>
      <c r="CD812" s="14">
        <f t="shared" si="34"/>
        <v>51.79856127</v>
      </c>
      <c r="CE812" s="14">
        <f t="shared" si="35"/>
        <v>43.02622428</v>
      </c>
      <c r="CF812" s="14">
        <f t="shared" si="36"/>
        <v>-8.772336989</v>
      </c>
      <c r="CG812" s="7">
        <v>143.633333</v>
      </c>
      <c r="CH812" s="7">
        <v>5.0</v>
      </c>
      <c r="CI812" s="7">
        <v>4.0</v>
      </c>
      <c r="CJ812" s="26">
        <v>65.0</v>
      </c>
      <c r="CK812" s="7">
        <v>49.0</v>
      </c>
      <c r="CL812" s="7">
        <v>22.0</v>
      </c>
      <c r="CM812" s="7">
        <v>29.0</v>
      </c>
      <c r="CN812" s="7">
        <v>32.0</v>
      </c>
      <c r="CO812" s="7">
        <v>21.0</v>
      </c>
      <c r="CP812" s="19">
        <v>0.0</v>
      </c>
      <c r="CQ812" s="19">
        <v>1.0</v>
      </c>
      <c r="CR812" s="26">
        <f t="shared" si="37"/>
        <v>1</v>
      </c>
      <c r="CS812" s="18">
        <f t="shared" si="38"/>
        <v>0</v>
      </c>
      <c r="CT812" s="18">
        <f t="shared" si="39"/>
        <v>1.526717557</v>
      </c>
      <c r="CU812" s="18">
        <f t="shared" si="40"/>
        <v>1.526717557</v>
      </c>
      <c r="CV812" s="30">
        <v>0.92</v>
      </c>
      <c r="CW812" s="30">
        <v>1.64</v>
      </c>
      <c r="CX812" s="30">
        <v>3.75</v>
      </c>
      <c r="CY812" s="30">
        <v>0.8</v>
      </c>
      <c r="CZ812" s="30">
        <v>1.34</v>
      </c>
      <c r="DA812" s="30">
        <v>0.91</v>
      </c>
      <c r="DB812" s="7">
        <v>0.0</v>
      </c>
      <c r="DC812" s="7">
        <v>0.0</v>
      </c>
      <c r="DD812" s="13" t="str">
        <f t="shared" si="41"/>
        <v> </v>
      </c>
      <c r="DE812" s="7">
        <v>0.0</v>
      </c>
      <c r="DF812" s="7">
        <v>0.0</v>
      </c>
      <c r="DG812" s="7">
        <v>0.0</v>
      </c>
      <c r="DH812" s="7">
        <v>0.0</v>
      </c>
      <c r="DI812" s="7">
        <v>0.0</v>
      </c>
      <c r="DJ812" s="8" t="s">
        <v>5286</v>
      </c>
      <c r="DK812" s="7" t="s">
        <v>5287</v>
      </c>
    </row>
    <row r="813" ht="12.75" customHeight="1">
      <c r="A813" s="7" t="s">
        <v>3315</v>
      </c>
      <c r="B813" s="7" t="s">
        <v>3316</v>
      </c>
      <c r="C813" s="8" t="s">
        <v>274</v>
      </c>
      <c r="D813" s="9" t="s">
        <v>247</v>
      </c>
      <c r="E813" s="7">
        <v>80.0</v>
      </c>
      <c r="F813" s="7">
        <v>28.0</v>
      </c>
      <c r="G813" s="7">
        <v>22.0</v>
      </c>
      <c r="H813" s="24">
        <f t="shared" si="1"/>
        <v>50</v>
      </c>
      <c r="I813" s="25">
        <f t="shared" si="2"/>
        <v>2.4348673</v>
      </c>
      <c r="J813" s="19">
        <v>22.0</v>
      </c>
      <c r="K813" s="19">
        <v>11.0</v>
      </c>
      <c r="L813" s="19">
        <v>10.0</v>
      </c>
      <c r="M813" s="19">
        <v>188.0</v>
      </c>
      <c r="N813" s="19">
        <v>63.0</v>
      </c>
      <c r="O813" s="19">
        <v>113.0</v>
      </c>
      <c r="P813" s="19">
        <v>234.0</v>
      </c>
      <c r="Q813" s="10">
        <f t="shared" si="3"/>
        <v>0.1489361702</v>
      </c>
      <c r="R813" s="10">
        <f t="shared" si="4"/>
        <v>0.07692307692</v>
      </c>
      <c r="S813" s="7">
        <v>73926.0</v>
      </c>
      <c r="T813" s="14">
        <f t="shared" si="5"/>
        <v>15.40125</v>
      </c>
      <c r="U813" s="14">
        <v>1128.45</v>
      </c>
      <c r="V813" s="14">
        <f t="shared" si="6"/>
        <v>14.105625</v>
      </c>
      <c r="W813" s="14">
        <v>2684.99</v>
      </c>
      <c r="X813" s="14">
        <f t="shared" si="7"/>
        <v>33.562375</v>
      </c>
      <c r="Y813" s="13">
        <f t="shared" si="8"/>
        <v>0.2959139255</v>
      </c>
      <c r="Z813" s="12">
        <f t="shared" si="9"/>
        <v>129.7169811</v>
      </c>
      <c r="AA813" s="19">
        <v>24.0</v>
      </c>
      <c r="AB813" s="19">
        <v>28.0</v>
      </c>
      <c r="AC813" s="19">
        <v>77.0</v>
      </c>
      <c r="AD813" s="19">
        <v>29.0</v>
      </c>
      <c r="AE813" s="19">
        <v>29.0</v>
      </c>
      <c r="AF813" s="10">
        <f t="shared" si="10"/>
        <v>0.4150943396</v>
      </c>
      <c r="AG813" s="10">
        <f t="shared" si="11"/>
        <v>0.3962264151</v>
      </c>
      <c r="AH813" s="10">
        <f t="shared" si="12"/>
        <v>0.8113207547</v>
      </c>
      <c r="AI813" s="19">
        <v>504.0</v>
      </c>
      <c r="AJ813" s="13">
        <f t="shared" si="13"/>
        <v>0.4472049689</v>
      </c>
      <c r="AK813" s="19">
        <v>268.0</v>
      </c>
      <c r="AL813" s="13">
        <f t="shared" si="14"/>
        <v>0.2377994676</v>
      </c>
      <c r="AM813" s="19">
        <v>355.0</v>
      </c>
      <c r="AN813" s="13">
        <f t="shared" si="15"/>
        <v>0.3149955634</v>
      </c>
      <c r="AO813" s="13">
        <f t="shared" si="16"/>
        <v>0.6528497409</v>
      </c>
      <c r="AP813" s="8">
        <v>15.0</v>
      </c>
      <c r="AQ813" s="14">
        <v>24.21</v>
      </c>
      <c r="AR813" s="19">
        <v>17.74</v>
      </c>
      <c r="AS813" s="26">
        <v>2.0</v>
      </c>
      <c r="AT813" s="27">
        <v>0.446</v>
      </c>
      <c r="AU813" s="8">
        <v>8.0</v>
      </c>
      <c r="AV813" s="27">
        <v>0.178</v>
      </c>
      <c r="AW813" s="19">
        <v>49.89</v>
      </c>
      <c r="AX813" s="19">
        <v>18.56</v>
      </c>
      <c r="AY813" s="27">
        <v>0.546</v>
      </c>
      <c r="AZ813" s="27">
        <v>4.027</v>
      </c>
      <c r="BA813" s="19">
        <v>52.65</v>
      </c>
      <c r="BB813" s="13">
        <f t="shared" si="17"/>
        <v>0.0848</v>
      </c>
      <c r="BC813" s="28">
        <f t="shared" si="18"/>
        <v>0.9277978339</v>
      </c>
      <c r="BD813" s="26">
        <f t="shared" si="19"/>
        <v>1012.597834</v>
      </c>
      <c r="BE813" s="13">
        <f t="shared" si="20"/>
        <v>0.01259783394</v>
      </c>
      <c r="BF813" s="18">
        <f t="shared" si="21"/>
        <v>2.818024724</v>
      </c>
      <c r="BG813" s="18">
        <f t="shared" si="22"/>
        <v>2.126811113</v>
      </c>
      <c r="BH813" s="14">
        <f t="shared" si="23"/>
        <v>33.23142363</v>
      </c>
      <c r="BI813" s="14">
        <f t="shared" si="24"/>
        <v>29.45633391</v>
      </c>
      <c r="BJ813" s="14">
        <f t="shared" si="25"/>
        <v>61.8370331</v>
      </c>
      <c r="BK813" s="14">
        <f t="shared" si="26"/>
        <v>53.86149143</v>
      </c>
      <c r="BL813" s="14">
        <f t="shared" si="27"/>
        <v>7.975541672</v>
      </c>
      <c r="BM813" s="19">
        <v>53.0</v>
      </c>
      <c r="BN813" s="19">
        <v>40.0</v>
      </c>
      <c r="BO813" s="26">
        <v>572.0</v>
      </c>
      <c r="BP813" s="26">
        <v>514.0</v>
      </c>
      <c r="BQ813" s="19">
        <v>240.0</v>
      </c>
      <c r="BR813" s="19">
        <v>204.0</v>
      </c>
      <c r="BS813" s="19">
        <v>298.0</v>
      </c>
      <c r="BT813" s="19">
        <v>255.0</v>
      </c>
      <c r="BU813" s="19">
        <v>610.0</v>
      </c>
      <c r="BV813" s="19">
        <v>502.0</v>
      </c>
      <c r="BW813" s="13">
        <f t="shared" si="28"/>
        <v>0.5485611511</v>
      </c>
      <c r="BX813" s="14">
        <v>4.57</v>
      </c>
      <c r="BY813" s="29">
        <f t="shared" si="29"/>
        <v>0.3681478898</v>
      </c>
      <c r="BZ813" s="18">
        <f t="shared" si="30"/>
        <v>2.157621891</v>
      </c>
      <c r="CA813" s="18">
        <f t="shared" si="31"/>
        <v>1.874138723</v>
      </c>
      <c r="CB813" s="14">
        <f t="shared" si="32"/>
        <v>30.37994619</v>
      </c>
      <c r="CC813" s="14">
        <f t="shared" si="33"/>
        <v>27.82859768</v>
      </c>
      <c r="CD813" s="14">
        <f t="shared" si="34"/>
        <v>55.59419909</v>
      </c>
      <c r="CE813" s="14">
        <f t="shared" si="35"/>
        <v>51.53094035</v>
      </c>
      <c r="CF813" s="14">
        <f t="shared" si="36"/>
        <v>3.912282928</v>
      </c>
      <c r="CG813" s="7">
        <v>3809.75</v>
      </c>
      <c r="CH813" s="7">
        <v>137.0</v>
      </c>
      <c r="CI813" s="7">
        <v>119.0</v>
      </c>
      <c r="CJ813" s="26">
        <v>1792.0</v>
      </c>
      <c r="CK813" s="7">
        <v>1648.0</v>
      </c>
      <c r="CL813" s="7">
        <v>708.0</v>
      </c>
      <c r="CM813" s="7">
        <v>650.0</v>
      </c>
      <c r="CN813" s="7">
        <v>893.0</v>
      </c>
      <c r="CO813" s="7">
        <v>855.0</v>
      </c>
      <c r="CP813" s="19">
        <v>7.0</v>
      </c>
      <c r="CQ813" s="19">
        <v>20.0</v>
      </c>
      <c r="CR813" s="26">
        <f t="shared" si="37"/>
        <v>13</v>
      </c>
      <c r="CS813" s="18">
        <f t="shared" si="38"/>
        <v>0.340881422</v>
      </c>
      <c r="CT813" s="18">
        <f t="shared" si="39"/>
        <v>0.9739469199</v>
      </c>
      <c r="CU813" s="18">
        <f t="shared" si="40"/>
        <v>0.6330654979</v>
      </c>
      <c r="CV813" s="30">
        <v>53.01</v>
      </c>
      <c r="CW813" s="30">
        <v>43.55</v>
      </c>
      <c r="CX813" s="30">
        <v>47.81</v>
      </c>
      <c r="CY813" s="30">
        <v>40.4</v>
      </c>
      <c r="CZ813" s="30">
        <v>48.6</v>
      </c>
      <c r="DA813" s="30">
        <v>43.84</v>
      </c>
      <c r="DB813" s="7">
        <v>0.0</v>
      </c>
      <c r="DC813" s="7">
        <v>1.0</v>
      </c>
      <c r="DD813" s="13">
        <f t="shared" si="41"/>
        <v>0</v>
      </c>
      <c r="DE813" s="7">
        <v>0.0</v>
      </c>
      <c r="DF813" s="7">
        <v>0.0</v>
      </c>
      <c r="DG813" s="7">
        <v>0.0</v>
      </c>
      <c r="DH813" s="7">
        <v>0.0</v>
      </c>
      <c r="DI813" s="7">
        <v>0.0</v>
      </c>
      <c r="DJ813" s="8" t="s">
        <v>5288</v>
      </c>
      <c r="DK813" s="7" t="s">
        <v>5289</v>
      </c>
    </row>
    <row r="814" ht="12.75" customHeight="1">
      <c r="A814" s="7" t="s">
        <v>1361</v>
      </c>
      <c r="B814" s="7" t="s">
        <v>3321</v>
      </c>
      <c r="C814" s="8" t="s">
        <v>136</v>
      </c>
      <c r="D814" s="9" t="s">
        <v>255</v>
      </c>
      <c r="E814" s="7">
        <v>81.0</v>
      </c>
      <c r="F814" s="7">
        <v>14.0</v>
      </c>
      <c r="G814" s="7">
        <v>16.0</v>
      </c>
      <c r="H814" s="24">
        <f t="shared" si="1"/>
        <v>30</v>
      </c>
      <c r="I814" s="25">
        <f t="shared" si="2"/>
        <v>1.855191961</v>
      </c>
      <c r="J814" s="19">
        <v>13.0</v>
      </c>
      <c r="K814" s="19">
        <v>10.0</v>
      </c>
      <c r="L814" s="19">
        <v>3.0</v>
      </c>
      <c r="M814" s="19">
        <v>110.0</v>
      </c>
      <c r="N814" s="19">
        <v>48.0</v>
      </c>
      <c r="O814" s="19">
        <v>50.0</v>
      </c>
      <c r="P814" s="19">
        <v>143.0</v>
      </c>
      <c r="Q814" s="10">
        <f t="shared" si="3"/>
        <v>0.1272727273</v>
      </c>
      <c r="R814" s="10">
        <f t="shared" si="4"/>
        <v>0.06730769231</v>
      </c>
      <c r="S814" s="7">
        <v>58215.0</v>
      </c>
      <c r="T814" s="14">
        <f t="shared" si="5"/>
        <v>11.97839506</v>
      </c>
      <c r="U814" s="14">
        <v>920.1</v>
      </c>
      <c r="V814" s="14">
        <f t="shared" si="6"/>
        <v>11.35925926</v>
      </c>
      <c r="W814" s="14">
        <v>2887.48</v>
      </c>
      <c r="X814" s="14">
        <f t="shared" si="7"/>
        <v>35.64790123</v>
      </c>
      <c r="Y814" s="13">
        <f t="shared" si="8"/>
        <v>0.2416495517</v>
      </c>
      <c r="Z814" s="12">
        <f t="shared" si="9"/>
        <v>119.5</v>
      </c>
      <c r="AA814" s="19">
        <v>17.0</v>
      </c>
      <c r="AB814" s="19">
        <v>68.0</v>
      </c>
      <c r="AC814" s="19">
        <v>71.0</v>
      </c>
      <c r="AD814" s="19">
        <v>20.0</v>
      </c>
      <c r="AE814" s="19">
        <v>27.0</v>
      </c>
      <c r="AF814" s="10">
        <f t="shared" si="10"/>
        <v>0.325</v>
      </c>
      <c r="AG814" s="10">
        <f t="shared" si="11"/>
        <v>0.325</v>
      </c>
      <c r="AH814" s="10">
        <f t="shared" si="12"/>
        <v>0.65</v>
      </c>
      <c r="AI814" s="19">
        <v>323.0</v>
      </c>
      <c r="AJ814" s="13">
        <f t="shared" si="13"/>
        <v>0.3896260555</v>
      </c>
      <c r="AK814" s="19">
        <v>212.0</v>
      </c>
      <c r="AL814" s="13">
        <f t="shared" si="14"/>
        <v>0.2557297949</v>
      </c>
      <c r="AM814" s="19">
        <v>294.0</v>
      </c>
      <c r="AN814" s="13">
        <f t="shared" si="15"/>
        <v>0.3546441496</v>
      </c>
      <c r="AO814" s="13">
        <f t="shared" si="16"/>
        <v>0.6037383178</v>
      </c>
      <c r="AP814" s="8">
        <v>11.0</v>
      </c>
      <c r="AQ814" s="14">
        <v>8.85</v>
      </c>
      <c r="AR814" s="19">
        <v>17.23</v>
      </c>
      <c r="AS814" s="26">
        <v>7.0</v>
      </c>
      <c r="AT814" s="27">
        <v>0.297</v>
      </c>
      <c r="AU814" s="8">
        <v>9.0</v>
      </c>
      <c r="AV814" s="27">
        <v>-0.366</v>
      </c>
      <c r="AW814" s="19">
        <v>49.87</v>
      </c>
      <c r="AX814" s="19">
        <v>17.67</v>
      </c>
      <c r="AY814" s="27">
        <v>2.016</v>
      </c>
      <c r="AZ814" s="27">
        <v>4.985</v>
      </c>
      <c r="BA814" s="19">
        <v>52.61</v>
      </c>
      <c r="BB814" s="13">
        <f t="shared" si="17"/>
        <v>0.08368200837</v>
      </c>
      <c r="BC814" s="28">
        <f t="shared" si="18"/>
        <v>0.9146341463</v>
      </c>
      <c r="BD814" s="26">
        <f t="shared" si="19"/>
        <v>998.3161547</v>
      </c>
      <c r="BE814" s="13">
        <f t="shared" si="20"/>
        <v>-0.00168384529</v>
      </c>
      <c r="BF814" s="18">
        <f t="shared" si="21"/>
        <v>2.608412129</v>
      </c>
      <c r="BG814" s="18">
        <f t="shared" si="22"/>
        <v>2.282360613</v>
      </c>
      <c r="BH814" s="14">
        <f t="shared" si="23"/>
        <v>31.17052494</v>
      </c>
      <c r="BI814" s="14">
        <f t="shared" si="24"/>
        <v>26.73622432</v>
      </c>
      <c r="BJ814" s="14">
        <f t="shared" si="25"/>
        <v>57.25464623</v>
      </c>
      <c r="BK814" s="14">
        <f t="shared" si="26"/>
        <v>44.01695468</v>
      </c>
      <c r="BL814" s="14">
        <f t="shared" si="27"/>
        <v>13.23769156</v>
      </c>
      <c r="BM814" s="19">
        <v>40.0</v>
      </c>
      <c r="BN814" s="19">
        <v>35.0</v>
      </c>
      <c r="BO814" s="26">
        <v>438.0</v>
      </c>
      <c r="BP814" s="26">
        <v>375.0</v>
      </c>
      <c r="BQ814" s="19">
        <v>188.0</v>
      </c>
      <c r="BR814" s="19">
        <v>140.0</v>
      </c>
      <c r="BS814" s="19">
        <v>212.0</v>
      </c>
      <c r="BT814" s="19">
        <v>125.0</v>
      </c>
      <c r="BU814" s="19">
        <v>442.0</v>
      </c>
      <c r="BV814" s="19">
        <v>344.0</v>
      </c>
      <c r="BW814" s="13">
        <f t="shared" si="28"/>
        <v>0.5623409669</v>
      </c>
      <c r="BX814" s="14">
        <v>6.92</v>
      </c>
      <c r="BY814" s="29">
        <f t="shared" si="29"/>
        <v>5.306971929</v>
      </c>
      <c r="BZ814" s="18">
        <f t="shared" si="30"/>
        <v>2.029134953</v>
      </c>
      <c r="CA814" s="18">
        <f t="shared" si="31"/>
        <v>2.139243051</v>
      </c>
      <c r="CB814" s="14">
        <f t="shared" si="32"/>
        <v>28.75394336</v>
      </c>
      <c r="CC814" s="14">
        <f t="shared" si="33"/>
        <v>29.16291629</v>
      </c>
      <c r="CD814" s="14">
        <f t="shared" si="34"/>
        <v>52.82042768</v>
      </c>
      <c r="CE814" s="14">
        <f t="shared" si="35"/>
        <v>49.53291446</v>
      </c>
      <c r="CF814" s="14">
        <f t="shared" si="36"/>
        <v>9.950178338</v>
      </c>
      <c r="CG814" s="7">
        <v>3814.433333</v>
      </c>
      <c r="CH814" s="7">
        <v>129.0</v>
      </c>
      <c r="CI814" s="7">
        <v>136.0</v>
      </c>
      <c r="CJ814" s="26">
        <v>1699.0</v>
      </c>
      <c r="CK814" s="7">
        <v>1718.0</v>
      </c>
      <c r="CL814" s="7">
        <v>707.0</v>
      </c>
      <c r="CM814" s="7">
        <v>666.0</v>
      </c>
      <c r="CN814" s="7">
        <v>823.0</v>
      </c>
      <c r="CO814" s="7">
        <v>629.0</v>
      </c>
      <c r="CP814" s="19">
        <v>6.0</v>
      </c>
      <c r="CQ814" s="19">
        <v>11.0</v>
      </c>
      <c r="CR814" s="26">
        <f t="shared" si="37"/>
        <v>5</v>
      </c>
      <c r="CS814" s="18">
        <f t="shared" si="38"/>
        <v>0.3710383922</v>
      </c>
      <c r="CT814" s="18">
        <f t="shared" si="39"/>
        <v>0.6802370523</v>
      </c>
      <c r="CU814" s="18">
        <f t="shared" si="40"/>
        <v>0.3091986601</v>
      </c>
      <c r="CV814" s="30">
        <v>38.69</v>
      </c>
      <c r="CW814" s="30">
        <v>30.19</v>
      </c>
      <c r="CX814" s="30">
        <v>26.84</v>
      </c>
      <c r="CY814" s="30">
        <v>31.83</v>
      </c>
      <c r="CZ814" s="30">
        <v>35.63</v>
      </c>
      <c r="DA814" s="30">
        <v>35.08</v>
      </c>
      <c r="DB814" s="7">
        <v>6.0</v>
      </c>
      <c r="DC814" s="7">
        <v>17.0</v>
      </c>
      <c r="DD814" s="13">
        <f t="shared" si="41"/>
        <v>0.2608695652</v>
      </c>
      <c r="DE814" s="7">
        <v>-0.07</v>
      </c>
      <c r="DF814" s="7">
        <v>-0.65</v>
      </c>
      <c r="DG814" s="7">
        <v>14.0</v>
      </c>
      <c r="DH814" s="7">
        <v>4.0</v>
      </c>
      <c r="DI814" s="7">
        <v>3.0</v>
      </c>
      <c r="DJ814" s="8" t="s">
        <v>5290</v>
      </c>
      <c r="DK814" s="7" t="s">
        <v>5291</v>
      </c>
    </row>
    <row r="815" ht="12.75" customHeight="1">
      <c r="A815" s="7" t="s">
        <v>770</v>
      </c>
      <c r="B815" s="7" t="s">
        <v>3323</v>
      </c>
      <c r="C815" s="8" t="s">
        <v>305</v>
      </c>
      <c r="D815" s="9" t="s">
        <v>150</v>
      </c>
      <c r="E815" s="7">
        <v>78.0</v>
      </c>
      <c r="F815" s="7">
        <v>26.0</v>
      </c>
      <c r="G815" s="7">
        <v>25.0</v>
      </c>
      <c r="H815" s="24">
        <f t="shared" si="1"/>
        <v>51</v>
      </c>
      <c r="I815" s="25">
        <f t="shared" si="2"/>
        <v>2.33578871</v>
      </c>
      <c r="J815" s="19">
        <v>22.0</v>
      </c>
      <c r="K815" s="19">
        <v>20.0</v>
      </c>
      <c r="L815" s="19">
        <v>3.0</v>
      </c>
      <c r="M815" s="19">
        <v>139.0</v>
      </c>
      <c r="N815" s="19">
        <v>58.0</v>
      </c>
      <c r="O815" s="19">
        <v>77.0</v>
      </c>
      <c r="P815" s="19">
        <v>206.0</v>
      </c>
      <c r="Q815" s="10">
        <f t="shared" si="3"/>
        <v>0.1870503597</v>
      </c>
      <c r="R815" s="10">
        <f t="shared" si="4"/>
        <v>0.09489051095</v>
      </c>
      <c r="S815" s="7">
        <v>78603.0</v>
      </c>
      <c r="T815" s="14">
        <f t="shared" si="5"/>
        <v>16.79551282</v>
      </c>
      <c r="U815" s="14">
        <v>1194.61</v>
      </c>
      <c r="V815" s="14">
        <f t="shared" si="6"/>
        <v>15.31551282</v>
      </c>
      <c r="W815" s="14">
        <v>2612.1</v>
      </c>
      <c r="X815" s="14">
        <f t="shared" si="7"/>
        <v>33.48846154</v>
      </c>
      <c r="Y815" s="13">
        <f t="shared" si="8"/>
        <v>0.313816918</v>
      </c>
      <c r="Z815" s="12">
        <f t="shared" si="9"/>
        <v>233.5849057</v>
      </c>
      <c r="AA815" s="19">
        <v>26.0</v>
      </c>
      <c r="AB815" s="19">
        <v>45.0</v>
      </c>
      <c r="AC815" s="19">
        <v>73.0</v>
      </c>
      <c r="AD815" s="19">
        <v>63.0</v>
      </c>
      <c r="AE815" s="19">
        <v>63.0</v>
      </c>
      <c r="AF815" s="10">
        <f t="shared" si="10"/>
        <v>0.4150943396</v>
      </c>
      <c r="AG815" s="10">
        <f t="shared" si="11"/>
        <v>0.4339622642</v>
      </c>
      <c r="AH815" s="10">
        <f t="shared" si="12"/>
        <v>0.8490566038</v>
      </c>
      <c r="AI815" s="19">
        <v>448.0</v>
      </c>
      <c r="AJ815" s="13">
        <f t="shared" si="13"/>
        <v>0.4258555133</v>
      </c>
      <c r="AK815" s="19">
        <v>249.0</v>
      </c>
      <c r="AL815" s="13">
        <f t="shared" si="14"/>
        <v>0.2366920152</v>
      </c>
      <c r="AM815" s="19">
        <v>355.0</v>
      </c>
      <c r="AN815" s="13">
        <f t="shared" si="15"/>
        <v>0.3374524715</v>
      </c>
      <c r="AO815" s="13">
        <f t="shared" si="16"/>
        <v>0.6427546628</v>
      </c>
      <c r="AP815" s="8">
        <v>14.0</v>
      </c>
      <c r="AQ815" s="14">
        <v>19.24</v>
      </c>
      <c r="AR815" s="19">
        <v>17.89</v>
      </c>
      <c r="AS815" s="26">
        <v>1.0</v>
      </c>
      <c r="AT815" s="27">
        <v>0.717</v>
      </c>
      <c r="AU815" s="8">
        <v>5.0</v>
      </c>
      <c r="AV815" s="27">
        <v>0.522</v>
      </c>
      <c r="AW815" s="19">
        <v>50.19</v>
      </c>
      <c r="AX815" s="19">
        <v>18.59</v>
      </c>
      <c r="AY815" s="27">
        <v>0.908</v>
      </c>
      <c r="AZ815" s="27">
        <v>-0.872</v>
      </c>
      <c r="BA815" s="19">
        <v>50.57</v>
      </c>
      <c r="BB815" s="13">
        <f t="shared" si="17"/>
        <v>0.08562197092</v>
      </c>
      <c r="BC815" s="28">
        <f t="shared" si="18"/>
        <v>0.9309791332</v>
      </c>
      <c r="BD815" s="26">
        <f t="shared" si="19"/>
        <v>1016.601104</v>
      </c>
      <c r="BE815" s="13">
        <f t="shared" si="20"/>
        <v>0.01660110415</v>
      </c>
      <c r="BF815" s="18">
        <f t="shared" si="21"/>
        <v>2.661956622</v>
      </c>
      <c r="BG815" s="18">
        <f t="shared" si="22"/>
        <v>2.159700655</v>
      </c>
      <c r="BH815" s="14">
        <f t="shared" si="23"/>
        <v>31.08964432</v>
      </c>
      <c r="BI815" s="14">
        <f t="shared" si="24"/>
        <v>31.29054671</v>
      </c>
      <c r="BJ815" s="14">
        <f t="shared" si="25"/>
        <v>61.02409992</v>
      </c>
      <c r="BK815" s="14">
        <f t="shared" si="26"/>
        <v>57.30740576</v>
      </c>
      <c r="BL815" s="14">
        <f t="shared" si="27"/>
        <v>3.716694151</v>
      </c>
      <c r="BM815" s="19">
        <v>53.0</v>
      </c>
      <c r="BN815" s="19">
        <v>43.0</v>
      </c>
      <c r="BO815" s="26">
        <v>566.0</v>
      </c>
      <c r="BP815" s="26">
        <v>580.0</v>
      </c>
      <c r="BQ815" s="19">
        <v>269.0</v>
      </c>
      <c r="BR815" s="19">
        <v>211.0</v>
      </c>
      <c r="BS815" s="19">
        <v>327.0</v>
      </c>
      <c r="BT815" s="19">
        <v>307.0</v>
      </c>
      <c r="BU815" s="19">
        <v>610.0</v>
      </c>
      <c r="BV815" s="19">
        <v>601.0</v>
      </c>
      <c r="BW815" s="13">
        <f t="shared" si="28"/>
        <v>0.5037159372</v>
      </c>
      <c r="BX815" s="14">
        <v>2.35</v>
      </c>
      <c r="BY815" s="29">
        <f t="shared" si="29"/>
        <v>1.594582243</v>
      </c>
      <c r="BZ815" s="18">
        <f t="shared" si="30"/>
        <v>2.347565779</v>
      </c>
      <c r="CA815" s="18">
        <f t="shared" si="31"/>
        <v>2.190011029</v>
      </c>
      <c r="CB815" s="14">
        <f t="shared" si="32"/>
        <v>28.56467622</v>
      </c>
      <c r="CC815" s="14">
        <f t="shared" si="33"/>
        <v>29.79360328</v>
      </c>
      <c r="CD815" s="14">
        <f t="shared" si="34"/>
        <v>55.36473925</v>
      </c>
      <c r="CE815" s="14">
        <f t="shared" si="35"/>
        <v>56.62517725</v>
      </c>
      <c r="CF815" s="14">
        <f t="shared" si="36"/>
        <v>4.977132153</v>
      </c>
      <c r="CG815" s="7">
        <v>3808.2</v>
      </c>
      <c r="CH815" s="7">
        <v>149.0</v>
      </c>
      <c r="CI815" s="7">
        <v>139.0</v>
      </c>
      <c r="CJ815" s="26">
        <v>1664.0</v>
      </c>
      <c r="CK815" s="7">
        <v>1752.0</v>
      </c>
      <c r="CL815" s="7">
        <v>746.0</v>
      </c>
      <c r="CM815" s="7">
        <v>707.0</v>
      </c>
      <c r="CN815" s="7">
        <v>955.0</v>
      </c>
      <c r="CO815" s="7">
        <v>996.0</v>
      </c>
      <c r="CP815" s="19">
        <v>6.0</v>
      </c>
      <c r="CQ815" s="19">
        <v>19.0</v>
      </c>
      <c r="CR815" s="26">
        <f t="shared" si="37"/>
        <v>13</v>
      </c>
      <c r="CS815" s="18">
        <f t="shared" si="38"/>
        <v>0.2747986718</v>
      </c>
      <c r="CT815" s="18">
        <f t="shared" si="39"/>
        <v>0.8701957941</v>
      </c>
      <c r="CU815" s="18">
        <f t="shared" si="40"/>
        <v>0.5953971222</v>
      </c>
      <c r="CV815" s="30">
        <v>51.52</v>
      </c>
      <c r="CW815" s="30">
        <v>53.18</v>
      </c>
      <c r="CX815" s="30">
        <v>68.03</v>
      </c>
      <c r="CY815" s="30">
        <v>74.9</v>
      </c>
      <c r="CZ815" s="30">
        <v>53.06</v>
      </c>
      <c r="DA815" s="30">
        <v>50.63</v>
      </c>
      <c r="DB815" s="7">
        <v>600.0</v>
      </c>
      <c r="DC815" s="7">
        <v>512.0</v>
      </c>
      <c r="DD815" s="13">
        <f t="shared" si="41"/>
        <v>0.5395683453</v>
      </c>
      <c r="DE815" s="7">
        <v>1.76</v>
      </c>
      <c r="DF815" s="7">
        <v>16.76</v>
      </c>
      <c r="DG815" s="7">
        <v>428.0</v>
      </c>
      <c r="DH815" s="7">
        <v>346.0</v>
      </c>
      <c r="DI815" s="7">
        <v>245.0</v>
      </c>
      <c r="DJ815" s="8" t="s">
        <v>5292</v>
      </c>
      <c r="DK815" s="7" t="s">
        <v>5293</v>
      </c>
    </row>
    <row r="816" ht="12.75" customHeight="1">
      <c r="A816" s="7" t="s">
        <v>339</v>
      </c>
      <c r="B816" s="7" t="s">
        <v>3325</v>
      </c>
      <c r="C816" s="8" t="s">
        <v>628</v>
      </c>
      <c r="D816" s="9" t="s">
        <v>174</v>
      </c>
      <c r="E816" s="7">
        <v>29.0</v>
      </c>
      <c r="F816" s="7">
        <v>0.0</v>
      </c>
      <c r="G816" s="7">
        <v>3.0</v>
      </c>
      <c r="H816" s="24">
        <f t="shared" si="1"/>
        <v>3</v>
      </c>
      <c r="I816" s="25">
        <f t="shared" si="2"/>
        <v>0.6759294029</v>
      </c>
      <c r="J816" s="19">
        <v>1.0</v>
      </c>
      <c r="K816" s="19">
        <v>0.0</v>
      </c>
      <c r="L816" s="19">
        <v>2.0</v>
      </c>
      <c r="M816" s="19">
        <v>17.0</v>
      </c>
      <c r="N816" s="19">
        <v>11.0</v>
      </c>
      <c r="O816" s="19">
        <v>21.0</v>
      </c>
      <c r="P816" s="19">
        <v>9.0</v>
      </c>
      <c r="Q816" s="10">
        <f t="shared" si="3"/>
        <v>0</v>
      </c>
      <c r="R816" s="10">
        <f t="shared" si="4"/>
        <v>0</v>
      </c>
      <c r="S816" s="7">
        <v>15978.0</v>
      </c>
      <c r="T816" s="14">
        <f t="shared" si="5"/>
        <v>9.182758621</v>
      </c>
      <c r="U816" s="14">
        <v>263.12</v>
      </c>
      <c r="V816" s="14">
        <f t="shared" si="6"/>
        <v>9.073103448</v>
      </c>
      <c r="W816" s="14">
        <v>1101.03</v>
      </c>
      <c r="X816" s="14">
        <f t="shared" si="7"/>
        <v>37.96655172</v>
      </c>
      <c r="Y816" s="13">
        <f t="shared" si="8"/>
        <v>0.1928820144</v>
      </c>
      <c r="Z816" s="12">
        <f t="shared" si="9"/>
        <v>0</v>
      </c>
      <c r="AA816" s="19">
        <v>18.0</v>
      </c>
      <c r="AB816" s="19">
        <v>22.0</v>
      </c>
      <c r="AC816" s="19">
        <v>52.0</v>
      </c>
      <c r="AD816" s="19">
        <v>14.0</v>
      </c>
      <c r="AE816" s="19">
        <v>1.0</v>
      </c>
      <c r="AF816" s="10">
        <f t="shared" si="10"/>
        <v>0.09090909091</v>
      </c>
      <c r="AG816" s="10">
        <f t="shared" si="11"/>
        <v>0.1818181818</v>
      </c>
      <c r="AH816" s="10">
        <f t="shared" si="12"/>
        <v>0.2727272727</v>
      </c>
      <c r="AI816" s="19">
        <v>98.0</v>
      </c>
      <c r="AJ816" s="13">
        <f t="shared" si="13"/>
        <v>0.362962963</v>
      </c>
      <c r="AK816" s="19">
        <v>63.0</v>
      </c>
      <c r="AL816" s="13">
        <f t="shared" si="14"/>
        <v>0.2333333333</v>
      </c>
      <c r="AM816" s="19">
        <v>109.0</v>
      </c>
      <c r="AN816" s="13">
        <f t="shared" si="15"/>
        <v>0.4037037037</v>
      </c>
      <c r="AO816" s="13">
        <f t="shared" si="16"/>
        <v>0.6086956522</v>
      </c>
      <c r="AP816" s="8">
        <v>8.0</v>
      </c>
      <c r="AQ816" s="14">
        <v>16.46</v>
      </c>
      <c r="AR816" s="19">
        <v>16.55</v>
      </c>
      <c r="AS816" s="26">
        <v>8.0</v>
      </c>
      <c r="AT816" s="27">
        <v>-1.54</v>
      </c>
      <c r="AU816" s="8">
        <v>8.0</v>
      </c>
      <c r="AV816" s="27">
        <v>-0.865</v>
      </c>
      <c r="AW816" s="19">
        <v>50.09</v>
      </c>
      <c r="AX816" s="19">
        <v>16.03</v>
      </c>
      <c r="AY816" s="27">
        <v>-2.635</v>
      </c>
      <c r="AZ816" s="27">
        <v>0.53</v>
      </c>
      <c r="BA816" s="19">
        <v>50.45</v>
      </c>
      <c r="BB816" s="13">
        <f t="shared" si="17"/>
        <v>0.0873015873</v>
      </c>
      <c r="BC816" s="28">
        <f t="shared" si="18"/>
        <v>0.9090909091</v>
      </c>
      <c r="BD816" s="26">
        <f t="shared" si="19"/>
        <v>996.3924964</v>
      </c>
      <c r="BE816" s="13">
        <f t="shared" si="20"/>
        <v>-0.003607503608</v>
      </c>
      <c r="BF816" s="18">
        <f t="shared" si="21"/>
        <v>2.508361204</v>
      </c>
      <c r="BG816" s="18">
        <f t="shared" si="22"/>
        <v>2.508361204</v>
      </c>
      <c r="BH816" s="14">
        <f t="shared" si="23"/>
        <v>28.73213743</v>
      </c>
      <c r="BI816" s="14">
        <f t="shared" si="24"/>
        <v>27.59197324</v>
      </c>
      <c r="BJ816" s="14">
        <f t="shared" si="25"/>
        <v>50.62328975</v>
      </c>
      <c r="BK816" s="14">
        <f t="shared" si="26"/>
        <v>57.00820918</v>
      </c>
      <c r="BL816" s="14">
        <f t="shared" si="27"/>
        <v>-6.384919428</v>
      </c>
      <c r="BM816" s="19">
        <v>11.0</v>
      </c>
      <c r="BN816" s="19">
        <v>11.0</v>
      </c>
      <c r="BO816" s="26">
        <v>115.0</v>
      </c>
      <c r="BP816" s="26">
        <v>110.0</v>
      </c>
      <c r="BQ816" s="19">
        <v>41.0</v>
      </c>
      <c r="BR816" s="19">
        <v>52.0</v>
      </c>
      <c r="BS816" s="19">
        <v>55.0</v>
      </c>
      <c r="BT816" s="19">
        <v>77.0</v>
      </c>
      <c r="BU816" s="19">
        <v>110.0</v>
      </c>
      <c r="BV816" s="19">
        <v>131.0</v>
      </c>
      <c r="BW816" s="13">
        <f t="shared" si="28"/>
        <v>0.4564315353</v>
      </c>
      <c r="BX816" s="14">
        <v>-7.41</v>
      </c>
      <c r="BY816" s="29">
        <f t="shared" si="29"/>
        <v>-10.47861508</v>
      </c>
      <c r="BZ816" s="18">
        <f t="shared" si="30"/>
        <v>2.448778542</v>
      </c>
      <c r="CA816" s="18">
        <f t="shared" si="31"/>
        <v>2.322117583</v>
      </c>
      <c r="CB816" s="14">
        <f t="shared" si="32"/>
        <v>27.14766556</v>
      </c>
      <c r="CC816" s="14">
        <f t="shared" si="33"/>
        <v>25.66995437</v>
      </c>
      <c r="CD816" s="14">
        <f t="shared" si="34"/>
        <v>50.57994299</v>
      </c>
      <c r="CE816" s="14">
        <f t="shared" si="35"/>
        <v>51.50879002</v>
      </c>
      <c r="CF816" s="14">
        <f t="shared" si="36"/>
        <v>-5.456072395</v>
      </c>
      <c r="CG816" s="7">
        <v>1421.116667</v>
      </c>
      <c r="CH816" s="7">
        <v>58.0</v>
      </c>
      <c r="CI816" s="7">
        <v>55.0</v>
      </c>
      <c r="CJ816" s="26">
        <v>585.0</v>
      </c>
      <c r="CK816" s="7">
        <v>553.0</v>
      </c>
      <c r="CL816" s="7">
        <v>251.0</v>
      </c>
      <c r="CM816" s="7">
        <v>238.0</v>
      </c>
      <c r="CN816" s="7">
        <v>304.0</v>
      </c>
      <c r="CO816" s="7">
        <v>374.0</v>
      </c>
      <c r="CP816" s="19">
        <v>0.0</v>
      </c>
      <c r="CQ816" s="19">
        <v>1.0</v>
      </c>
      <c r="CR816" s="26">
        <f t="shared" si="37"/>
        <v>1</v>
      </c>
      <c r="CS816" s="18">
        <f t="shared" si="38"/>
        <v>0</v>
      </c>
      <c r="CT816" s="18">
        <f t="shared" si="39"/>
        <v>0.225309801</v>
      </c>
      <c r="CU816" s="18">
        <f t="shared" si="40"/>
        <v>0.225309801</v>
      </c>
      <c r="CV816" s="30">
        <v>9.4</v>
      </c>
      <c r="CW816" s="30">
        <v>10.32</v>
      </c>
      <c r="CX816" s="30">
        <v>7.07</v>
      </c>
      <c r="CY816" s="30">
        <v>8.6</v>
      </c>
      <c r="CZ816" s="30">
        <v>10.2</v>
      </c>
      <c r="DA816" s="30">
        <v>9.67</v>
      </c>
      <c r="DB816" s="7">
        <v>0.0</v>
      </c>
      <c r="DC816" s="7">
        <v>0.0</v>
      </c>
      <c r="DD816" s="13" t="str">
        <f t="shared" si="41"/>
        <v> </v>
      </c>
      <c r="DE816" s="7">
        <v>0.0</v>
      </c>
      <c r="DF816" s="7">
        <v>0.0</v>
      </c>
      <c r="DG816" s="7">
        <v>0.0</v>
      </c>
      <c r="DH816" s="7">
        <v>0.0</v>
      </c>
      <c r="DI816" s="7">
        <v>0.0</v>
      </c>
      <c r="DJ816" s="8" t="s">
        <v>5294</v>
      </c>
      <c r="DK816" s="7" t="s">
        <v>5295</v>
      </c>
    </row>
    <row r="817" ht="12.75" customHeight="1">
      <c r="A817" s="7" t="s">
        <v>3327</v>
      </c>
      <c r="B817" s="7" t="s">
        <v>3328</v>
      </c>
      <c r="C817" s="8" t="s">
        <v>222</v>
      </c>
      <c r="D817" s="9" t="s">
        <v>150</v>
      </c>
      <c r="E817" s="7">
        <v>78.0</v>
      </c>
      <c r="F817" s="7">
        <v>11.0</v>
      </c>
      <c r="G817" s="7">
        <v>14.0</v>
      </c>
      <c r="H817" s="24">
        <f t="shared" si="1"/>
        <v>25</v>
      </c>
      <c r="I817" s="25">
        <f t="shared" si="2"/>
        <v>1.501351216</v>
      </c>
      <c r="J817" s="19">
        <v>9.0</v>
      </c>
      <c r="K817" s="19">
        <v>8.0</v>
      </c>
      <c r="L817" s="19">
        <v>3.0</v>
      </c>
      <c r="M817" s="19">
        <v>99.0</v>
      </c>
      <c r="N817" s="19">
        <v>37.0</v>
      </c>
      <c r="O817" s="19">
        <v>51.0</v>
      </c>
      <c r="P817" s="19">
        <v>106.0</v>
      </c>
      <c r="Q817" s="10">
        <f t="shared" si="3"/>
        <v>0.1111111111</v>
      </c>
      <c r="R817" s="10">
        <f t="shared" si="4"/>
        <v>0.05882352941</v>
      </c>
      <c r="S817" s="7">
        <v>59946.0</v>
      </c>
      <c r="T817" s="14">
        <f t="shared" si="5"/>
        <v>12.80897436</v>
      </c>
      <c r="U817" s="14">
        <v>928.01</v>
      </c>
      <c r="V817" s="14">
        <f t="shared" si="6"/>
        <v>11.8975641</v>
      </c>
      <c r="W817" s="14">
        <v>2863.93</v>
      </c>
      <c r="X817" s="14">
        <f t="shared" si="7"/>
        <v>36.71705128</v>
      </c>
      <c r="Y817" s="13">
        <f t="shared" si="8"/>
        <v>0.2447322479</v>
      </c>
      <c r="Z817" s="12">
        <f t="shared" si="9"/>
        <v>145.5384615</v>
      </c>
      <c r="AA817" s="19">
        <v>22.0</v>
      </c>
      <c r="AB817" s="19">
        <v>21.0</v>
      </c>
      <c r="AC817" s="19">
        <v>55.0</v>
      </c>
      <c r="AD817" s="19">
        <v>19.0</v>
      </c>
      <c r="AE817" s="19">
        <v>28.0</v>
      </c>
      <c r="AF817" s="10">
        <f t="shared" si="10"/>
        <v>0.3461538462</v>
      </c>
      <c r="AG817" s="10">
        <f t="shared" si="11"/>
        <v>0.4230769231</v>
      </c>
      <c r="AH817" s="10">
        <f t="shared" si="12"/>
        <v>0.7692307692</v>
      </c>
      <c r="AI817" s="19">
        <v>253.0</v>
      </c>
      <c r="AJ817" s="13">
        <f t="shared" si="13"/>
        <v>0.2792494481</v>
      </c>
      <c r="AK817" s="19">
        <v>328.0</v>
      </c>
      <c r="AL817" s="13">
        <f t="shared" si="14"/>
        <v>0.3620309051</v>
      </c>
      <c r="AM817" s="19">
        <v>325.0</v>
      </c>
      <c r="AN817" s="13">
        <f t="shared" si="15"/>
        <v>0.3587196468</v>
      </c>
      <c r="AO817" s="13">
        <f t="shared" si="16"/>
        <v>0.4354561102</v>
      </c>
      <c r="AP817" s="8">
        <v>4.0</v>
      </c>
      <c r="AQ817" s="14">
        <v>-10.96</v>
      </c>
      <c r="AR817" s="19">
        <v>17.36</v>
      </c>
      <c r="AS817" s="26">
        <v>8.0</v>
      </c>
      <c r="AT817" s="27">
        <v>0.8240000000000001</v>
      </c>
      <c r="AU817" s="8">
        <v>4.0</v>
      </c>
      <c r="AV817" s="27">
        <v>0.961</v>
      </c>
      <c r="AW817" s="19">
        <v>50.42</v>
      </c>
      <c r="AX817" s="19">
        <v>17.84</v>
      </c>
      <c r="AY817" s="27">
        <v>-0.125</v>
      </c>
      <c r="AZ817" s="27">
        <v>1.802</v>
      </c>
      <c r="BA817" s="19">
        <v>50.96</v>
      </c>
      <c r="BB817" s="13">
        <f t="shared" si="17"/>
        <v>0.05496828753</v>
      </c>
      <c r="BC817" s="28">
        <f t="shared" si="18"/>
        <v>0.9322429907</v>
      </c>
      <c r="BD817" s="26">
        <f t="shared" si="19"/>
        <v>987.2112782</v>
      </c>
      <c r="BE817" s="13">
        <f t="shared" si="20"/>
        <v>-0.01278872182</v>
      </c>
      <c r="BF817" s="18">
        <f t="shared" si="21"/>
        <v>1.681016368</v>
      </c>
      <c r="BG817" s="18">
        <f t="shared" si="22"/>
        <v>1.874979795</v>
      </c>
      <c r="BH817" s="14">
        <f t="shared" si="23"/>
        <v>30.58156701</v>
      </c>
      <c r="BI817" s="14">
        <f t="shared" si="24"/>
        <v>27.6721156</v>
      </c>
      <c r="BJ817" s="14">
        <f t="shared" si="25"/>
        <v>53.66321484</v>
      </c>
      <c r="BK817" s="14">
        <f t="shared" si="26"/>
        <v>51.07703581</v>
      </c>
      <c r="BL817" s="14">
        <f t="shared" si="27"/>
        <v>2.586179028</v>
      </c>
      <c r="BM817" s="19">
        <v>26.0</v>
      </c>
      <c r="BN817" s="19">
        <v>29.0</v>
      </c>
      <c r="BO817" s="26">
        <v>447.0</v>
      </c>
      <c r="BP817" s="26">
        <v>399.0</v>
      </c>
      <c r="BQ817" s="19">
        <v>144.0</v>
      </c>
      <c r="BR817" s="19">
        <v>159.0</v>
      </c>
      <c r="BS817" s="19">
        <v>213.0</v>
      </c>
      <c r="BT817" s="19">
        <v>203.0</v>
      </c>
      <c r="BU817" s="19">
        <v>375.0</v>
      </c>
      <c r="BV817" s="19">
        <v>342.0</v>
      </c>
      <c r="BW817" s="13">
        <f t="shared" si="28"/>
        <v>0.5230125523</v>
      </c>
      <c r="BX817" s="14">
        <v>3.31</v>
      </c>
      <c r="BY817" s="29">
        <f t="shared" si="29"/>
        <v>3.204232385</v>
      </c>
      <c r="BZ817" s="18">
        <f t="shared" si="30"/>
        <v>2.027696004</v>
      </c>
      <c r="CA817" s="18">
        <f t="shared" si="31"/>
        <v>2.106902879</v>
      </c>
      <c r="CB817" s="14">
        <f t="shared" si="32"/>
        <v>29.98772293</v>
      </c>
      <c r="CC817" s="14">
        <f t="shared" si="33"/>
        <v>29.78178506</v>
      </c>
      <c r="CD817" s="14">
        <f t="shared" si="34"/>
        <v>55.34976436</v>
      </c>
      <c r="CE817" s="14">
        <f t="shared" si="35"/>
        <v>54.35175773</v>
      </c>
      <c r="CF817" s="14">
        <f t="shared" si="36"/>
        <v>1.588172401</v>
      </c>
      <c r="CG817" s="7">
        <v>3787.55</v>
      </c>
      <c r="CH817" s="7">
        <v>128.0</v>
      </c>
      <c r="CI817" s="7">
        <v>133.0</v>
      </c>
      <c r="CJ817" s="26">
        <v>1765.0</v>
      </c>
      <c r="CK817" s="7">
        <v>1747.0</v>
      </c>
      <c r="CL817" s="7">
        <v>642.0</v>
      </c>
      <c r="CM817" s="7">
        <v>655.0</v>
      </c>
      <c r="CN817" s="7">
        <v>959.0</v>
      </c>
      <c r="CO817" s="7">
        <v>896.0</v>
      </c>
      <c r="CP817" s="19">
        <v>8.0</v>
      </c>
      <c r="CQ817" s="19">
        <v>12.0</v>
      </c>
      <c r="CR817" s="26">
        <f t="shared" si="37"/>
        <v>4</v>
      </c>
      <c r="CS817" s="18">
        <f t="shared" si="38"/>
        <v>0.4804323892</v>
      </c>
      <c r="CT817" s="18">
        <f t="shared" si="39"/>
        <v>0.7206485837</v>
      </c>
      <c r="CU817" s="18">
        <f t="shared" si="40"/>
        <v>0.2402161946</v>
      </c>
      <c r="CV817" s="30">
        <v>35.73</v>
      </c>
      <c r="CW817" s="30">
        <v>34.04</v>
      </c>
      <c r="CX817" s="30">
        <v>36.31</v>
      </c>
      <c r="CY817" s="30">
        <v>51.58</v>
      </c>
      <c r="CZ817" s="30">
        <v>38.99</v>
      </c>
      <c r="DA817" s="30">
        <v>43.5</v>
      </c>
      <c r="DB817" s="7">
        <v>104.0</v>
      </c>
      <c r="DC817" s="7">
        <v>155.0</v>
      </c>
      <c r="DD817" s="13">
        <f t="shared" si="41"/>
        <v>0.4015444015</v>
      </c>
      <c r="DE817" s="7">
        <v>-4.04</v>
      </c>
      <c r="DF817" s="7">
        <v>-17.45</v>
      </c>
      <c r="DG817" s="7">
        <v>79.0</v>
      </c>
      <c r="DH817" s="7">
        <v>84.0</v>
      </c>
      <c r="DI817" s="7">
        <v>73.0</v>
      </c>
      <c r="DJ817" s="8" t="s">
        <v>5296</v>
      </c>
      <c r="DK817" s="7" t="s">
        <v>5297</v>
      </c>
    </row>
    <row r="818" ht="12.75" customHeight="1">
      <c r="A818" s="7" t="s">
        <v>464</v>
      </c>
      <c r="B818" s="7" t="s">
        <v>3330</v>
      </c>
      <c r="C818" s="8" t="s">
        <v>685</v>
      </c>
      <c r="D818" s="9" t="s">
        <v>255</v>
      </c>
      <c r="E818" s="7">
        <v>68.0</v>
      </c>
      <c r="F818" s="7">
        <v>8.0</v>
      </c>
      <c r="G818" s="7">
        <v>3.0</v>
      </c>
      <c r="H818" s="24">
        <f t="shared" si="1"/>
        <v>11</v>
      </c>
      <c r="I818" s="25">
        <f t="shared" si="2"/>
        <v>0.905184237</v>
      </c>
      <c r="J818" s="19">
        <v>8.0</v>
      </c>
      <c r="K818" s="19">
        <v>2.0</v>
      </c>
      <c r="L818" s="19">
        <v>1.0</v>
      </c>
      <c r="M818" s="19">
        <v>65.0</v>
      </c>
      <c r="N818" s="19">
        <v>29.0</v>
      </c>
      <c r="O818" s="19">
        <v>35.0</v>
      </c>
      <c r="P818" s="19">
        <v>63.0</v>
      </c>
      <c r="Q818" s="10">
        <f t="shared" si="3"/>
        <v>0.1230769231</v>
      </c>
      <c r="R818" s="10">
        <f t="shared" si="4"/>
        <v>0.06201550388</v>
      </c>
      <c r="S818" s="7">
        <v>43748.0</v>
      </c>
      <c r="T818" s="14">
        <f t="shared" si="5"/>
        <v>10.72254902</v>
      </c>
      <c r="U818" s="14">
        <v>711.58</v>
      </c>
      <c r="V818" s="14">
        <f t="shared" si="6"/>
        <v>10.46441176</v>
      </c>
      <c r="W818" s="14">
        <v>2623.5</v>
      </c>
      <c r="X818" s="14">
        <f t="shared" si="7"/>
        <v>38.58088235</v>
      </c>
      <c r="Y818" s="13">
        <f t="shared" si="8"/>
        <v>0.2133621982</v>
      </c>
      <c r="Z818" s="12">
        <f t="shared" si="9"/>
        <v>32.84210526</v>
      </c>
      <c r="AA818" s="19">
        <v>21.0</v>
      </c>
      <c r="AB818" s="19">
        <v>81.0</v>
      </c>
      <c r="AC818" s="19">
        <v>79.0</v>
      </c>
      <c r="AD818" s="19">
        <v>20.0</v>
      </c>
      <c r="AE818" s="19">
        <v>21.0</v>
      </c>
      <c r="AF818" s="10">
        <f t="shared" si="10"/>
        <v>0.4210526316</v>
      </c>
      <c r="AG818" s="10">
        <f t="shared" si="11"/>
        <v>0.1578947368</v>
      </c>
      <c r="AH818" s="10">
        <f t="shared" si="12"/>
        <v>0.5789473684</v>
      </c>
      <c r="AI818" s="19">
        <v>208.0</v>
      </c>
      <c r="AJ818" s="13">
        <f t="shared" si="13"/>
        <v>0.3204930663</v>
      </c>
      <c r="AK818" s="19">
        <v>197.0</v>
      </c>
      <c r="AL818" s="13">
        <f t="shared" si="14"/>
        <v>0.3035439137</v>
      </c>
      <c r="AM818" s="19">
        <v>244.0</v>
      </c>
      <c r="AN818" s="13">
        <f t="shared" si="15"/>
        <v>0.37596302</v>
      </c>
      <c r="AO818" s="13">
        <f t="shared" si="16"/>
        <v>0.5135802469</v>
      </c>
      <c r="AP818" s="8">
        <v>9.0</v>
      </c>
      <c r="AQ818" s="14">
        <v>0.23</v>
      </c>
      <c r="AR818" s="19">
        <v>16.89</v>
      </c>
      <c r="AS818" s="26">
        <v>11.0</v>
      </c>
      <c r="AT818" s="27">
        <v>0.01</v>
      </c>
      <c r="AU818" s="8">
        <v>8.0</v>
      </c>
      <c r="AV818" s="27">
        <v>-1.224</v>
      </c>
      <c r="AW818" s="19">
        <v>49.32</v>
      </c>
      <c r="AX818" s="19">
        <v>16.91</v>
      </c>
      <c r="AY818" s="27">
        <v>-1.434</v>
      </c>
      <c r="AZ818" s="27">
        <v>1.512</v>
      </c>
      <c r="BA818" s="19">
        <v>51.14</v>
      </c>
      <c r="BB818" s="13">
        <f t="shared" si="17"/>
        <v>0.0608974359</v>
      </c>
      <c r="BC818" s="28">
        <f t="shared" si="18"/>
        <v>0.9146341463</v>
      </c>
      <c r="BD818" s="26">
        <f t="shared" si="19"/>
        <v>975.5315822</v>
      </c>
      <c r="BE818" s="13">
        <f t="shared" si="20"/>
        <v>-0.02446841776</v>
      </c>
      <c r="BF818" s="18">
        <f t="shared" si="21"/>
        <v>1.602068636</v>
      </c>
      <c r="BG818" s="18">
        <f t="shared" si="22"/>
        <v>2.360943253</v>
      </c>
      <c r="BH818" s="14">
        <f t="shared" si="23"/>
        <v>26.30765339</v>
      </c>
      <c r="BI818" s="14">
        <f t="shared" si="24"/>
        <v>27.65676382</v>
      </c>
      <c r="BJ818" s="14">
        <f t="shared" si="25"/>
        <v>50.00140532</v>
      </c>
      <c r="BK818" s="14">
        <f t="shared" si="26"/>
        <v>54.21737542</v>
      </c>
      <c r="BL818" s="14">
        <f t="shared" si="27"/>
        <v>-4.215970095</v>
      </c>
      <c r="BM818" s="19">
        <v>19.0</v>
      </c>
      <c r="BN818" s="19">
        <v>28.0</v>
      </c>
      <c r="BO818" s="26">
        <v>293.0</v>
      </c>
      <c r="BP818" s="26">
        <v>300.0</v>
      </c>
      <c r="BQ818" s="19">
        <v>127.0</v>
      </c>
      <c r="BR818" s="19">
        <v>164.0</v>
      </c>
      <c r="BS818" s="19">
        <v>154.0</v>
      </c>
      <c r="BT818" s="19">
        <v>151.0</v>
      </c>
      <c r="BU818" s="19">
        <v>263.0</v>
      </c>
      <c r="BV818" s="19">
        <v>313.0</v>
      </c>
      <c r="BW818" s="13">
        <f t="shared" si="28"/>
        <v>0.4565972222</v>
      </c>
      <c r="BX818" s="14">
        <v>-4.38</v>
      </c>
      <c r="BY818" s="29">
        <f t="shared" si="29"/>
        <v>-7.367896021</v>
      </c>
      <c r="BZ818" s="18">
        <f t="shared" si="30"/>
        <v>1.961744973</v>
      </c>
      <c r="CA818" s="18">
        <f t="shared" si="31"/>
        <v>2.37569116</v>
      </c>
      <c r="CB818" s="14">
        <f t="shared" si="32"/>
        <v>28.76026116</v>
      </c>
      <c r="CC818" s="14">
        <f t="shared" si="33"/>
        <v>27.46442962</v>
      </c>
      <c r="CD818" s="14">
        <f t="shared" si="34"/>
        <v>55.00084988</v>
      </c>
      <c r="CE818" s="14">
        <f t="shared" si="35"/>
        <v>51.99524061</v>
      </c>
      <c r="CF818" s="14">
        <f t="shared" si="36"/>
        <v>-7.221579365</v>
      </c>
      <c r="CG818" s="7">
        <v>3333.766667</v>
      </c>
      <c r="CH818" s="7">
        <v>109.0</v>
      </c>
      <c r="CI818" s="7">
        <v>132.0</v>
      </c>
      <c r="CJ818" s="26">
        <v>1489.0</v>
      </c>
      <c r="CK818" s="7">
        <v>1394.0</v>
      </c>
      <c r="CL818" s="7">
        <v>680.0</v>
      </c>
      <c r="CM818" s="7">
        <v>676.0</v>
      </c>
      <c r="CN818" s="7">
        <v>778.0</v>
      </c>
      <c r="CO818" s="7">
        <v>687.0</v>
      </c>
      <c r="CP818" s="19">
        <v>7.0</v>
      </c>
      <c r="CQ818" s="19">
        <v>8.0</v>
      </c>
      <c r="CR818" s="26">
        <f t="shared" si="37"/>
        <v>1</v>
      </c>
      <c r="CS818" s="18">
        <f t="shared" si="38"/>
        <v>0.5760263326</v>
      </c>
      <c r="CT818" s="18">
        <f t="shared" si="39"/>
        <v>0.6583158087</v>
      </c>
      <c r="CU818" s="18">
        <f t="shared" si="40"/>
        <v>0.08228947609</v>
      </c>
      <c r="CV818" s="30">
        <v>23.57</v>
      </c>
      <c r="CW818" s="30">
        <v>25.28</v>
      </c>
      <c r="CX818" s="30">
        <v>25.61</v>
      </c>
      <c r="CY818" s="30">
        <v>29.45</v>
      </c>
      <c r="CZ818" s="30">
        <v>25.6</v>
      </c>
      <c r="DA818" s="30">
        <v>34.96</v>
      </c>
      <c r="DB818" s="7">
        <v>1.0</v>
      </c>
      <c r="DC818" s="7">
        <v>7.0</v>
      </c>
      <c r="DD818" s="13">
        <f t="shared" si="41"/>
        <v>0.125</v>
      </c>
      <c r="DE818" s="7">
        <v>0.02</v>
      </c>
      <c r="DF818" s="7">
        <v>-1.51</v>
      </c>
      <c r="DG818" s="7">
        <v>2.0</v>
      </c>
      <c r="DH818" s="7">
        <v>2.0</v>
      </c>
      <c r="DI818" s="7">
        <v>4.0</v>
      </c>
      <c r="DJ818" s="8" t="s">
        <v>5298</v>
      </c>
      <c r="DK818" s="7" t="s">
        <v>5299</v>
      </c>
    </row>
    <row r="819" ht="12.75" customHeight="1">
      <c r="A819" s="7" t="s">
        <v>3332</v>
      </c>
      <c r="B819" s="7" t="s">
        <v>3333</v>
      </c>
      <c r="C819" s="8" t="s">
        <v>458</v>
      </c>
      <c r="D819" s="9" t="s">
        <v>174</v>
      </c>
      <c r="E819" s="7">
        <v>19.0</v>
      </c>
      <c r="F819" s="7">
        <v>1.0</v>
      </c>
      <c r="G819" s="7">
        <v>4.0</v>
      </c>
      <c r="H819" s="24">
        <f t="shared" si="1"/>
        <v>5</v>
      </c>
      <c r="I819" s="25">
        <f t="shared" si="2"/>
        <v>1.042873696</v>
      </c>
      <c r="J819" s="19">
        <v>1.0</v>
      </c>
      <c r="K819" s="19">
        <v>3.0</v>
      </c>
      <c r="L819" s="19">
        <v>1.0</v>
      </c>
      <c r="M819" s="19">
        <v>11.0</v>
      </c>
      <c r="N819" s="19">
        <v>9.0</v>
      </c>
      <c r="O819" s="19">
        <v>12.0</v>
      </c>
      <c r="P819" s="19">
        <v>9.0</v>
      </c>
      <c r="Q819" s="10">
        <f t="shared" si="3"/>
        <v>0.09090909091</v>
      </c>
      <c r="R819" s="10">
        <f t="shared" si="4"/>
        <v>0.03125</v>
      </c>
      <c r="S819" s="7">
        <v>17260.0</v>
      </c>
      <c r="T819" s="14">
        <f t="shared" si="5"/>
        <v>15.14035088</v>
      </c>
      <c r="U819" s="14">
        <v>274.41</v>
      </c>
      <c r="V819" s="14">
        <f t="shared" si="6"/>
        <v>14.44263158</v>
      </c>
      <c r="W819" s="14">
        <v>618.66</v>
      </c>
      <c r="X819" s="14">
        <f t="shared" si="7"/>
        <v>32.56105263</v>
      </c>
      <c r="Y819" s="13">
        <f t="shared" si="8"/>
        <v>0.3072659478</v>
      </c>
      <c r="Z819" s="12">
        <f t="shared" si="9"/>
        <v>32.75</v>
      </c>
      <c r="AA819" s="19">
        <v>18.0</v>
      </c>
      <c r="AB819" s="19">
        <v>5.0</v>
      </c>
      <c r="AC819" s="19">
        <v>16.0</v>
      </c>
      <c r="AD819" s="19">
        <v>14.0</v>
      </c>
      <c r="AE819" s="19">
        <v>7.0</v>
      </c>
      <c r="AF819" s="10">
        <f t="shared" si="10"/>
        <v>0.08333333333</v>
      </c>
      <c r="AG819" s="10">
        <f t="shared" si="11"/>
        <v>0.3333333333</v>
      </c>
      <c r="AH819" s="10">
        <f t="shared" si="12"/>
        <v>0.4166666667</v>
      </c>
      <c r="AI819" s="19">
        <v>96.0</v>
      </c>
      <c r="AJ819" s="13">
        <f t="shared" si="13"/>
        <v>0.3779527559</v>
      </c>
      <c r="AK819" s="19">
        <v>88.0</v>
      </c>
      <c r="AL819" s="13">
        <f t="shared" si="14"/>
        <v>0.3464566929</v>
      </c>
      <c r="AM819" s="19">
        <v>70.0</v>
      </c>
      <c r="AN819" s="13">
        <f t="shared" si="15"/>
        <v>0.2755905512</v>
      </c>
      <c r="AO819" s="13">
        <f t="shared" si="16"/>
        <v>0.5217391304</v>
      </c>
      <c r="AP819" s="8">
        <v>9.0</v>
      </c>
      <c r="AQ819" s="14">
        <v>1.4</v>
      </c>
      <c r="AR819" s="19">
        <v>17.07</v>
      </c>
      <c r="AS819" s="26">
        <v>7.0</v>
      </c>
      <c r="AT819" s="27">
        <v>0.17200000000000001</v>
      </c>
      <c r="AU819" s="8">
        <v>7.0</v>
      </c>
      <c r="AV819" s="27">
        <v>-0.725</v>
      </c>
      <c r="AW819" s="19">
        <v>49.75</v>
      </c>
      <c r="AX819" s="19">
        <v>16.22</v>
      </c>
      <c r="AY819" s="27">
        <v>0.261</v>
      </c>
      <c r="AZ819" s="27">
        <v>5.186</v>
      </c>
      <c r="BA819" s="19">
        <v>52.6</v>
      </c>
      <c r="BB819" s="13">
        <f t="shared" si="17"/>
        <v>0.09160305344</v>
      </c>
      <c r="BC819" s="28">
        <f t="shared" si="18"/>
        <v>0.9677419355</v>
      </c>
      <c r="BD819" s="26">
        <f t="shared" si="19"/>
        <v>1059.344989</v>
      </c>
      <c r="BE819" s="13">
        <f t="shared" si="20"/>
        <v>0.05934498892</v>
      </c>
      <c r="BF819" s="18">
        <f t="shared" si="21"/>
        <v>2.623811086</v>
      </c>
      <c r="BG819" s="18">
        <f t="shared" si="22"/>
        <v>0.8746036952</v>
      </c>
      <c r="BH819" s="14">
        <f t="shared" si="23"/>
        <v>28.64327102</v>
      </c>
      <c r="BI819" s="14">
        <f t="shared" si="24"/>
        <v>27.11271455</v>
      </c>
      <c r="BJ819" s="14">
        <f t="shared" si="25"/>
        <v>51.60161802</v>
      </c>
      <c r="BK819" s="14">
        <f t="shared" si="26"/>
        <v>53.78812725</v>
      </c>
      <c r="BL819" s="14">
        <f t="shared" si="27"/>
        <v>-2.186509238</v>
      </c>
      <c r="BM819" s="19">
        <v>12.0</v>
      </c>
      <c r="BN819" s="19">
        <v>4.0</v>
      </c>
      <c r="BO819" s="26">
        <v>119.0</v>
      </c>
      <c r="BP819" s="26">
        <v>120.0</v>
      </c>
      <c r="BQ819" s="19">
        <v>53.0</v>
      </c>
      <c r="BR819" s="19">
        <v>58.0</v>
      </c>
      <c r="BS819" s="19">
        <v>52.0</v>
      </c>
      <c r="BT819" s="19">
        <v>64.0</v>
      </c>
      <c r="BU819" s="19">
        <v>106.0</v>
      </c>
      <c r="BV819" s="19">
        <v>108.0</v>
      </c>
      <c r="BW819" s="13">
        <f t="shared" si="28"/>
        <v>0.4953271028</v>
      </c>
      <c r="BX819" s="14">
        <v>-7.81</v>
      </c>
      <c r="BY819" s="29">
        <f t="shared" si="29"/>
        <v>-8.709248368</v>
      </c>
      <c r="BZ819" s="18">
        <f t="shared" si="30"/>
        <v>2.744361602</v>
      </c>
      <c r="CA819" s="18">
        <f t="shared" si="31"/>
        <v>2.008069465</v>
      </c>
      <c r="CB819" s="14">
        <f t="shared" si="32"/>
        <v>31.19201236</v>
      </c>
      <c r="CC819" s="14">
        <f t="shared" si="33"/>
        <v>25.36861091</v>
      </c>
      <c r="CD819" s="14">
        <f t="shared" si="34"/>
        <v>56.49368762</v>
      </c>
      <c r="CE819" s="14">
        <f t="shared" si="35"/>
        <v>50.13480098</v>
      </c>
      <c r="CF819" s="14">
        <f t="shared" si="36"/>
        <v>-8.545395877</v>
      </c>
      <c r="CG819" s="7">
        <v>896.383333</v>
      </c>
      <c r="CH819" s="7">
        <v>41.0</v>
      </c>
      <c r="CI819" s="7">
        <v>30.0</v>
      </c>
      <c r="CJ819" s="26">
        <v>425.0</v>
      </c>
      <c r="CK819" s="7">
        <v>349.0</v>
      </c>
      <c r="CL819" s="7">
        <v>197.0</v>
      </c>
      <c r="CM819" s="7">
        <v>159.0</v>
      </c>
      <c r="CN819" s="7">
        <v>181.0</v>
      </c>
      <c r="CO819" s="7">
        <v>211.0</v>
      </c>
      <c r="CP819" s="19">
        <v>1.0</v>
      </c>
      <c r="CQ819" s="19">
        <v>1.0</v>
      </c>
      <c r="CR819" s="26">
        <f t="shared" si="37"/>
        <v>0</v>
      </c>
      <c r="CS819" s="18">
        <f t="shared" si="38"/>
        <v>0.2085747393</v>
      </c>
      <c r="CT819" s="18">
        <f t="shared" si="39"/>
        <v>0.2085747393</v>
      </c>
      <c r="CU819" s="18">
        <f t="shared" si="40"/>
        <v>0</v>
      </c>
      <c r="CV819" s="30">
        <v>11.17</v>
      </c>
      <c r="CW819" s="30">
        <v>11.19</v>
      </c>
      <c r="CX819" s="30">
        <v>10.89</v>
      </c>
      <c r="CY819" s="30">
        <v>16.22</v>
      </c>
      <c r="CZ819" s="30">
        <v>12.63</v>
      </c>
      <c r="DA819" s="30">
        <v>9.96</v>
      </c>
      <c r="DB819" s="7">
        <v>0.0</v>
      </c>
      <c r="DC819" s="7">
        <v>0.0</v>
      </c>
      <c r="DD819" s="13" t="str">
        <f t="shared" si="41"/>
        <v> </v>
      </c>
      <c r="DE819" s="7">
        <v>0.0</v>
      </c>
      <c r="DF819" s="7">
        <v>0.0</v>
      </c>
      <c r="DG819" s="7">
        <v>0.0</v>
      </c>
      <c r="DH819" s="7">
        <v>0.0</v>
      </c>
      <c r="DI819" s="7">
        <v>0.0</v>
      </c>
      <c r="DJ819" s="8" t="s">
        <v>5300</v>
      </c>
      <c r="DK819" s="7" t="s">
        <v>5301</v>
      </c>
    </row>
    <row r="820" ht="12.75" customHeight="1">
      <c r="A820" s="7" t="s">
        <v>1206</v>
      </c>
      <c r="B820" s="7" t="s">
        <v>1790</v>
      </c>
      <c r="C820" s="8" t="s">
        <v>839</v>
      </c>
      <c r="D820" s="9" t="s">
        <v>255</v>
      </c>
      <c r="E820" s="7">
        <v>6.0</v>
      </c>
      <c r="F820" s="7">
        <v>0.0</v>
      </c>
      <c r="G820" s="7">
        <v>2.0</v>
      </c>
      <c r="H820" s="24">
        <f t="shared" si="1"/>
        <v>2</v>
      </c>
      <c r="I820" s="25">
        <f t="shared" si="2"/>
        <v>2.256345973</v>
      </c>
      <c r="J820" s="19">
        <v>0.0</v>
      </c>
      <c r="K820" s="19">
        <v>2.0</v>
      </c>
      <c r="L820" s="19">
        <v>0.0</v>
      </c>
      <c r="M820" s="19">
        <v>9.0</v>
      </c>
      <c r="N820" s="19">
        <v>0.0</v>
      </c>
      <c r="O820" s="19">
        <v>3.0</v>
      </c>
      <c r="P820" s="19">
        <v>4.0</v>
      </c>
      <c r="Q820" s="10">
        <f t="shared" si="3"/>
        <v>0</v>
      </c>
      <c r="R820" s="10">
        <f t="shared" si="4"/>
        <v>0</v>
      </c>
      <c r="S820" s="7">
        <v>3191.0</v>
      </c>
      <c r="T820" s="14">
        <f t="shared" si="5"/>
        <v>8.863888889</v>
      </c>
      <c r="U820" s="14">
        <v>52.3</v>
      </c>
      <c r="V820" s="14">
        <f t="shared" si="6"/>
        <v>8.716666667</v>
      </c>
      <c r="W820" s="14">
        <v>231.76</v>
      </c>
      <c r="X820" s="14">
        <f t="shared" si="7"/>
        <v>38.62666667</v>
      </c>
      <c r="Y820" s="13">
        <f t="shared" si="8"/>
        <v>0.1841160318</v>
      </c>
      <c r="Z820" s="12">
        <f t="shared" si="9"/>
        <v>29</v>
      </c>
      <c r="AA820" s="19">
        <v>1.0</v>
      </c>
      <c r="AB820" s="19">
        <v>5.0</v>
      </c>
      <c r="AC820" s="19">
        <v>9.0</v>
      </c>
      <c r="AD820" s="19">
        <v>1.0</v>
      </c>
      <c r="AE820" s="19">
        <v>1.0</v>
      </c>
      <c r="AF820" s="10">
        <f t="shared" si="10"/>
        <v>0</v>
      </c>
      <c r="AG820" s="10">
        <f t="shared" si="11"/>
        <v>1</v>
      </c>
      <c r="AH820" s="10">
        <f t="shared" si="12"/>
        <v>1</v>
      </c>
      <c r="AI820" s="19">
        <v>14.0</v>
      </c>
      <c r="AJ820" s="13">
        <f t="shared" si="13"/>
        <v>0.3255813953</v>
      </c>
      <c r="AK820" s="19">
        <v>13.0</v>
      </c>
      <c r="AL820" s="13">
        <f t="shared" si="14"/>
        <v>0.3023255814</v>
      </c>
      <c r="AM820" s="19">
        <v>16.0</v>
      </c>
      <c r="AN820" s="13">
        <f t="shared" si="15"/>
        <v>0.3720930233</v>
      </c>
      <c r="AO820" s="13">
        <f t="shared" si="16"/>
        <v>0.5185185185</v>
      </c>
      <c r="AP820" s="8">
        <v>11.0</v>
      </c>
      <c r="AQ820" s="14">
        <v>-7.04</v>
      </c>
      <c r="AR820" s="19">
        <v>16.66</v>
      </c>
      <c r="AS820" s="26">
        <v>16.0</v>
      </c>
      <c r="AT820" s="27">
        <v>-1.905</v>
      </c>
      <c r="AU820" s="8">
        <v>16.0</v>
      </c>
      <c r="AV820" s="27">
        <v>-2.733</v>
      </c>
      <c r="AW820" s="19">
        <v>49.51</v>
      </c>
      <c r="AX820" s="19">
        <v>16.63</v>
      </c>
      <c r="AY820" s="27">
        <v>-3.855</v>
      </c>
      <c r="AZ820" s="27">
        <v>0.163</v>
      </c>
      <c r="BA820" s="19">
        <v>48.88</v>
      </c>
      <c r="BB820" s="13">
        <f t="shared" si="17"/>
        <v>0.06896551724</v>
      </c>
      <c r="BC820" s="28">
        <f t="shared" si="18"/>
        <v>0.9523809524</v>
      </c>
      <c r="BD820" s="26">
        <f t="shared" si="19"/>
        <v>1021.34647</v>
      </c>
      <c r="BE820" s="13">
        <f t="shared" si="20"/>
        <v>0.02134646962</v>
      </c>
      <c r="BF820" s="18">
        <f t="shared" si="21"/>
        <v>2.294455067</v>
      </c>
      <c r="BG820" s="18">
        <f t="shared" si="22"/>
        <v>1.147227533</v>
      </c>
      <c r="BH820" s="14">
        <f t="shared" si="23"/>
        <v>33.26959847</v>
      </c>
      <c r="BI820" s="14">
        <f t="shared" si="24"/>
        <v>24.0917782</v>
      </c>
      <c r="BJ820" s="14">
        <f t="shared" si="25"/>
        <v>60.80305927</v>
      </c>
      <c r="BK820" s="14">
        <f t="shared" si="26"/>
        <v>42.44741874</v>
      </c>
      <c r="BL820" s="14">
        <f t="shared" si="27"/>
        <v>18.35564054</v>
      </c>
      <c r="BM820" s="19">
        <v>2.0</v>
      </c>
      <c r="BN820" s="19">
        <v>1.0</v>
      </c>
      <c r="BO820" s="26">
        <v>27.0</v>
      </c>
      <c r="BP820" s="26">
        <v>20.0</v>
      </c>
      <c r="BQ820" s="19">
        <v>8.0</v>
      </c>
      <c r="BR820" s="19">
        <v>4.0</v>
      </c>
      <c r="BS820" s="19">
        <v>16.0</v>
      </c>
      <c r="BT820" s="19">
        <v>12.0</v>
      </c>
      <c r="BU820" s="19">
        <v>17.0</v>
      </c>
      <c r="BV820" s="19">
        <v>18.0</v>
      </c>
      <c r="BW820" s="13">
        <f t="shared" si="28"/>
        <v>0.4857142857</v>
      </c>
      <c r="BX820" s="14">
        <v>-6.38</v>
      </c>
      <c r="BY820" s="29">
        <f t="shared" si="29"/>
        <v>14.92519609</v>
      </c>
      <c r="BZ820" s="18">
        <f t="shared" si="30"/>
        <v>1.689050498</v>
      </c>
      <c r="CA820" s="18">
        <f t="shared" si="31"/>
        <v>2.322444434</v>
      </c>
      <c r="CB820" s="14">
        <f t="shared" si="32"/>
        <v>33.14761601</v>
      </c>
      <c r="CC820" s="14">
        <f t="shared" si="33"/>
        <v>28.50272715</v>
      </c>
      <c r="CD820" s="14">
        <f t="shared" si="34"/>
        <v>65.45070678</v>
      </c>
      <c r="CE820" s="14">
        <f t="shared" si="35"/>
        <v>51.9383028</v>
      </c>
      <c r="CF820" s="14">
        <f t="shared" si="36"/>
        <v>4.843236555</v>
      </c>
      <c r="CG820" s="7">
        <v>284.183333</v>
      </c>
      <c r="CH820" s="7">
        <v>8.0</v>
      </c>
      <c r="CI820" s="7">
        <v>11.0</v>
      </c>
      <c r="CJ820" s="26">
        <v>149.0</v>
      </c>
      <c r="CK820" s="7">
        <v>124.0</v>
      </c>
      <c r="CL820" s="7">
        <v>63.0</v>
      </c>
      <c r="CM820" s="7">
        <v>46.0</v>
      </c>
      <c r="CN820" s="7">
        <v>90.0</v>
      </c>
      <c r="CO820" s="7">
        <v>65.0</v>
      </c>
      <c r="CP820" s="19">
        <v>1.0</v>
      </c>
      <c r="CQ820" s="19">
        <v>0.0</v>
      </c>
      <c r="CR820" s="26">
        <f t="shared" si="37"/>
        <v>-1</v>
      </c>
      <c r="CS820" s="18">
        <f t="shared" si="38"/>
        <v>1.128172987</v>
      </c>
      <c r="CT820" s="18">
        <f t="shared" si="39"/>
        <v>0</v>
      </c>
      <c r="CU820" s="18">
        <f t="shared" si="40"/>
        <v>-1.128172987</v>
      </c>
      <c r="CV820" s="30">
        <v>1.44</v>
      </c>
      <c r="CW820" s="30">
        <v>1.69</v>
      </c>
      <c r="CX820" s="30">
        <v>0.78</v>
      </c>
      <c r="CY820" s="30">
        <v>9.65</v>
      </c>
      <c r="CZ820" s="30">
        <v>1.59</v>
      </c>
      <c r="DA820" s="30">
        <v>3.95</v>
      </c>
      <c r="DB820" s="7">
        <v>0.0</v>
      </c>
      <c r="DC820" s="7">
        <v>0.0</v>
      </c>
      <c r="DD820" s="13" t="str">
        <f t="shared" si="41"/>
        <v> </v>
      </c>
      <c r="DE820" s="7">
        <v>0.0</v>
      </c>
      <c r="DF820" s="7">
        <v>0.0</v>
      </c>
      <c r="DG820" s="7">
        <v>0.0</v>
      </c>
      <c r="DH820" s="7">
        <v>0.0</v>
      </c>
      <c r="DI820" s="7">
        <v>0.0</v>
      </c>
      <c r="DJ820" s="8" t="s">
        <v>5302</v>
      </c>
      <c r="DK820" s="7" t="s">
        <v>5303</v>
      </c>
    </row>
    <row r="821" ht="12.75" customHeight="1">
      <c r="A821" s="7" t="s">
        <v>1659</v>
      </c>
      <c r="B821" s="7" t="s">
        <v>3337</v>
      </c>
      <c r="C821" s="8" t="s">
        <v>458</v>
      </c>
      <c r="D821" s="9" t="s">
        <v>150</v>
      </c>
      <c r="E821" s="7">
        <v>49.0</v>
      </c>
      <c r="F821" s="7">
        <v>2.0</v>
      </c>
      <c r="G821" s="7">
        <v>3.0</v>
      </c>
      <c r="H821" s="24">
        <f t="shared" si="1"/>
        <v>5</v>
      </c>
      <c r="I821" s="25">
        <f t="shared" si="2"/>
        <v>0.6196213425</v>
      </c>
      <c r="J821" s="19">
        <v>2.0</v>
      </c>
      <c r="K821" s="19">
        <v>2.0</v>
      </c>
      <c r="L821" s="19">
        <v>1.0</v>
      </c>
      <c r="M821" s="19">
        <v>37.0</v>
      </c>
      <c r="N821" s="19">
        <v>13.0</v>
      </c>
      <c r="O821" s="19">
        <v>17.0</v>
      </c>
      <c r="P821" s="19">
        <v>38.0</v>
      </c>
      <c r="Q821" s="10">
        <f t="shared" si="3"/>
        <v>0.05405405405</v>
      </c>
      <c r="R821" s="10">
        <f t="shared" si="4"/>
        <v>0.02985074627</v>
      </c>
      <c r="S821" s="7">
        <v>29050.0</v>
      </c>
      <c r="T821" s="14">
        <f t="shared" si="5"/>
        <v>9.880952381</v>
      </c>
      <c r="U821" s="14">
        <v>467.72</v>
      </c>
      <c r="V821" s="14">
        <f t="shared" si="6"/>
        <v>9.545306122</v>
      </c>
      <c r="W821" s="14">
        <v>1812.38</v>
      </c>
      <c r="X821" s="14">
        <f t="shared" si="7"/>
        <v>36.98734694</v>
      </c>
      <c r="Y821" s="13">
        <f t="shared" si="8"/>
        <v>0.2051313539</v>
      </c>
      <c r="Z821" s="12">
        <f t="shared" si="9"/>
        <v>38.36363636</v>
      </c>
      <c r="AA821" s="19">
        <v>31.0</v>
      </c>
      <c r="AB821" s="19">
        <v>102.0</v>
      </c>
      <c r="AC821" s="19">
        <v>39.0</v>
      </c>
      <c r="AD821" s="19">
        <v>12.0</v>
      </c>
      <c r="AE821" s="19">
        <v>4.0</v>
      </c>
      <c r="AF821" s="10">
        <f t="shared" si="10"/>
        <v>0.1818181818</v>
      </c>
      <c r="AG821" s="10">
        <f t="shared" si="11"/>
        <v>0.2727272727</v>
      </c>
      <c r="AH821" s="10">
        <f t="shared" si="12"/>
        <v>0.4545454545</v>
      </c>
      <c r="AI821" s="19">
        <v>139.0</v>
      </c>
      <c r="AJ821" s="13">
        <f t="shared" si="13"/>
        <v>0.3061674009</v>
      </c>
      <c r="AK821" s="19">
        <v>150.0</v>
      </c>
      <c r="AL821" s="13">
        <f t="shared" si="14"/>
        <v>0.3303964758</v>
      </c>
      <c r="AM821" s="19">
        <v>165.0</v>
      </c>
      <c r="AN821" s="13">
        <f t="shared" si="15"/>
        <v>0.3634361233</v>
      </c>
      <c r="AO821" s="13">
        <f t="shared" si="16"/>
        <v>0.4809688581</v>
      </c>
      <c r="AP821" s="8">
        <v>7.0</v>
      </c>
      <c r="AQ821" s="14">
        <v>-1.39</v>
      </c>
      <c r="AR821" s="19">
        <v>16.69</v>
      </c>
      <c r="AS821" s="26">
        <v>15.0</v>
      </c>
      <c r="AT821" s="27">
        <v>-0.034</v>
      </c>
      <c r="AU821" s="8">
        <v>12.0</v>
      </c>
      <c r="AV821" s="27">
        <v>0.199</v>
      </c>
      <c r="AW821" s="19">
        <v>49.83</v>
      </c>
      <c r="AX821" s="19">
        <v>16.69</v>
      </c>
      <c r="AY821" s="27">
        <v>-0.252</v>
      </c>
      <c r="AZ821" s="27">
        <v>4.736</v>
      </c>
      <c r="BA821" s="19">
        <v>52.11</v>
      </c>
      <c r="BB821" s="13">
        <f t="shared" si="17"/>
        <v>0.05213270142</v>
      </c>
      <c r="BC821" s="28">
        <f t="shared" si="18"/>
        <v>0.9368932039</v>
      </c>
      <c r="BD821" s="26">
        <f t="shared" si="19"/>
        <v>989.0259053</v>
      </c>
      <c r="BE821" s="13">
        <f t="shared" si="20"/>
        <v>-0.01097409469</v>
      </c>
      <c r="BF821" s="18">
        <f t="shared" si="21"/>
        <v>1.411100659</v>
      </c>
      <c r="BG821" s="18">
        <f t="shared" si="22"/>
        <v>1.667664415</v>
      </c>
      <c r="BH821" s="14">
        <f t="shared" si="23"/>
        <v>27.06747627</v>
      </c>
      <c r="BI821" s="14">
        <f t="shared" si="24"/>
        <v>26.42606688</v>
      </c>
      <c r="BJ821" s="14">
        <f t="shared" si="25"/>
        <v>50.41477807</v>
      </c>
      <c r="BK821" s="14">
        <f t="shared" si="26"/>
        <v>52.85213376</v>
      </c>
      <c r="BL821" s="14">
        <f t="shared" si="27"/>
        <v>-2.437355683</v>
      </c>
      <c r="BM821" s="19">
        <v>11.0</v>
      </c>
      <c r="BN821" s="19">
        <v>13.0</v>
      </c>
      <c r="BO821" s="26">
        <v>200.0</v>
      </c>
      <c r="BP821" s="26">
        <v>193.0</v>
      </c>
      <c r="BQ821" s="19">
        <v>72.0</v>
      </c>
      <c r="BR821" s="19">
        <v>78.0</v>
      </c>
      <c r="BS821" s="19">
        <v>110.0</v>
      </c>
      <c r="BT821" s="19">
        <v>128.0</v>
      </c>
      <c r="BU821" s="19">
        <v>166.0</v>
      </c>
      <c r="BV821" s="19">
        <v>172.0</v>
      </c>
      <c r="BW821" s="13">
        <f t="shared" si="28"/>
        <v>0.4911242604</v>
      </c>
      <c r="BX821" s="14">
        <v>-7.01</v>
      </c>
      <c r="BY821" s="29">
        <f t="shared" si="29"/>
        <v>-6.607608278</v>
      </c>
      <c r="BZ821" s="18">
        <f t="shared" si="30"/>
        <v>2.101468839</v>
      </c>
      <c r="CA821" s="18">
        <f t="shared" si="31"/>
        <v>1.891321955</v>
      </c>
      <c r="CB821" s="14">
        <f t="shared" si="32"/>
        <v>29.68324735</v>
      </c>
      <c r="CC821" s="14">
        <f t="shared" si="33"/>
        <v>25.50657803</v>
      </c>
      <c r="CD821" s="14">
        <f t="shared" si="34"/>
        <v>56.39816996</v>
      </c>
      <c r="CE821" s="14">
        <f t="shared" si="35"/>
        <v>50.8555459</v>
      </c>
      <c r="CF821" s="14">
        <f t="shared" si="36"/>
        <v>-7.979979745</v>
      </c>
      <c r="CG821" s="7">
        <v>2284.116667</v>
      </c>
      <c r="CH821" s="7">
        <v>80.0</v>
      </c>
      <c r="CI821" s="7">
        <v>72.0</v>
      </c>
      <c r="CJ821" s="26">
        <v>1050.0</v>
      </c>
      <c r="CK821" s="7">
        <v>899.0</v>
      </c>
      <c r="CL821" s="7">
        <v>506.0</v>
      </c>
      <c r="CM821" s="7">
        <v>422.0</v>
      </c>
      <c r="CN821" s="7">
        <v>511.0</v>
      </c>
      <c r="CO821" s="7">
        <v>543.0</v>
      </c>
      <c r="CP821" s="19">
        <v>9.0</v>
      </c>
      <c r="CQ821" s="19">
        <v>3.0</v>
      </c>
      <c r="CR821" s="26">
        <f t="shared" si="37"/>
        <v>-6</v>
      </c>
      <c r="CS821" s="18">
        <f t="shared" si="38"/>
        <v>1.115318417</v>
      </c>
      <c r="CT821" s="18">
        <f t="shared" si="39"/>
        <v>0.3717728055</v>
      </c>
      <c r="CU821" s="18">
        <f t="shared" si="40"/>
        <v>-0.743545611</v>
      </c>
      <c r="CV821" s="30">
        <v>15.98</v>
      </c>
      <c r="CW821" s="30">
        <v>16.27</v>
      </c>
      <c r="CX821" s="30">
        <v>14.09</v>
      </c>
      <c r="CY821" s="30">
        <v>21.66</v>
      </c>
      <c r="CZ821" s="30">
        <v>19.16</v>
      </c>
      <c r="DA821" s="30">
        <v>15.97</v>
      </c>
      <c r="DB821" s="7">
        <v>203.0</v>
      </c>
      <c r="DC821" s="7">
        <v>181.0</v>
      </c>
      <c r="DD821" s="13">
        <f t="shared" si="41"/>
        <v>0.5286458333</v>
      </c>
      <c r="DE821" s="7">
        <v>-2.05</v>
      </c>
      <c r="DF821" s="7">
        <v>-2.45</v>
      </c>
      <c r="DG821" s="7">
        <v>116.0</v>
      </c>
      <c r="DH821" s="7">
        <v>146.0</v>
      </c>
      <c r="DI821" s="7">
        <v>110.0</v>
      </c>
      <c r="DJ821" s="8" t="s">
        <v>5304</v>
      </c>
      <c r="DK821" s="7" t="s">
        <v>5305</v>
      </c>
    </row>
    <row r="822" ht="12.75" customHeight="1">
      <c r="A822" s="7" t="s">
        <v>726</v>
      </c>
      <c r="B822" s="7" t="s">
        <v>3337</v>
      </c>
      <c r="C822" s="8" t="s">
        <v>490</v>
      </c>
      <c r="D822" s="9" t="s">
        <v>247</v>
      </c>
      <c r="E822" s="7">
        <v>3.0</v>
      </c>
      <c r="F822" s="7">
        <v>0.0</v>
      </c>
      <c r="G822" s="7">
        <v>0.0</v>
      </c>
      <c r="H822" s="24">
        <f t="shared" si="1"/>
        <v>0</v>
      </c>
      <c r="I822" s="25">
        <f t="shared" si="2"/>
        <v>0</v>
      </c>
      <c r="J822" s="19">
        <v>0.0</v>
      </c>
      <c r="K822" s="19">
        <v>0.0</v>
      </c>
      <c r="L822" s="19">
        <v>0.0</v>
      </c>
      <c r="M822" s="19">
        <v>3.0</v>
      </c>
      <c r="N822" s="19">
        <v>0.0</v>
      </c>
      <c r="O822" s="19">
        <v>1.0</v>
      </c>
      <c r="P822" s="19">
        <v>0.0</v>
      </c>
      <c r="Q822" s="10">
        <f t="shared" si="3"/>
        <v>0</v>
      </c>
      <c r="R822" s="10">
        <f t="shared" si="4"/>
        <v>0</v>
      </c>
      <c r="S822" s="7">
        <v>2240.0</v>
      </c>
      <c r="T822" s="14">
        <f t="shared" si="5"/>
        <v>12.44444444</v>
      </c>
      <c r="U822" s="14">
        <v>37.75</v>
      </c>
      <c r="V822" s="14">
        <f t="shared" si="6"/>
        <v>12.58333333</v>
      </c>
      <c r="W822" s="14">
        <v>101.4</v>
      </c>
      <c r="X822" s="14">
        <f t="shared" si="7"/>
        <v>33.8</v>
      </c>
      <c r="Y822" s="13">
        <f t="shared" si="8"/>
        <v>0.2712899748</v>
      </c>
      <c r="Z822" s="12">
        <f t="shared" si="9"/>
        <v>0</v>
      </c>
      <c r="AA822" s="19">
        <v>0.0</v>
      </c>
      <c r="AB822" s="19">
        <v>3.0</v>
      </c>
      <c r="AC822" s="19">
        <v>5.0</v>
      </c>
      <c r="AD822" s="19">
        <v>0.0</v>
      </c>
      <c r="AE822" s="19">
        <v>1.0</v>
      </c>
      <c r="AF822" s="10">
        <f t="shared" si="10"/>
        <v>0</v>
      </c>
      <c r="AG822" s="10">
        <f t="shared" si="11"/>
        <v>0</v>
      </c>
      <c r="AH822" s="10">
        <f t="shared" si="12"/>
        <v>0</v>
      </c>
      <c r="AI822" s="19">
        <v>12.0</v>
      </c>
      <c r="AJ822" s="13">
        <f t="shared" si="13"/>
        <v>0.3529411765</v>
      </c>
      <c r="AK822" s="19">
        <v>12.0</v>
      </c>
      <c r="AL822" s="13">
        <f t="shared" si="14"/>
        <v>0.3529411765</v>
      </c>
      <c r="AM822" s="19">
        <v>10.0</v>
      </c>
      <c r="AN822" s="13">
        <f t="shared" si="15"/>
        <v>0.2941176471</v>
      </c>
      <c r="AO822" s="13">
        <f t="shared" si="16"/>
        <v>0.5</v>
      </c>
      <c r="AP822" s="8">
        <v>15.0</v>
      </c>
      <c r="AQ822" s="14">
        <v>21.74</v>
      </c>
      <c r="AR822" s="19">
        <v>16.87</v>
      </c>
      <c r="AS822" s="26">
        <v>12.0</v>
      </c>
      <c r="AT822" s="27">
        <v>-0.971</v>
      </c>
      <c r="AU822" s="8">
        <v>13.0</v>
      </c>
      <c r="AV822" s="27">
        <v>-1.936</v>
      </c>
      <c r="AW822" s="19">
        <v>49.5</v>
      </c>
      <c r="AX822" s="19">
        <v>16.29</v>
      </c>
      <c r="AY822" s="27">
        <v>-1.5779999999999998</v>
      </c>
      <c r="AZ822" s="27">
        <v>-6.575</v>
      </c>
      <c r="BA822" s="19">
        <v>48.88</v>
      </c>
      <c r="BB822" s="13">
        <f t="shared" si="17"/>
        <v>0.1</v>
      </c>
      <c r="BC822" s="28">
        <f t="shared" si="18"/>
        <v>0.9333333333</v>
      </c>
      <c r="BD822" s="26">
        <f t="shared" si="19"/>
        <v>1033.333333</v>
      </c>
      <c r="BE822" s="13">
        <f t="shared" si="20"/>
        <v>0.03333333333</v>
      </c>
      <c r="BF822" s="18">
        <f t="shared" si="21"/>
        <v>1.589403974</v>
      </c>
      <c r="BG822" s="18">
        <f t="shared" si="22"/>
        <v>1.589403974</v>
      </c>
      <c r="BH822" s="14">
        <f t="shared" si="23"/>
        <v>15.89403974</v>
      </c>
      <c r="BI822" s="14">
        <f t="shared" si="24"/>
        <v>23.8410596</v>
      </c>
      <c r="BJ822" s="14">
        <f t="shared" si="25"/>
        <v>38.14569536</v>
      </c>
      <c r="BK822" s="14">
        <f t="shared" si="26"/>
        <v>46.09271523</v>
      </c>
      <c r="BL822" s="14">
        <f t="shared" si="27"/>
        <v>-7.947019868</v>
      </c>
      <c r="BM822" s="19">
        <v>1.0</v>
      </c>
      <c r="BN822" s="19">
        <v>1.0</v>
      </c>
      <c r="BO822" s="26">
        <v>9.0</v>
      </c>
      <c r="BP822" s="26">
        <v>14.0</v>
      </c>
      <c r="BQ822" s="19">
        <v>6.0</v>
      </c>
      <c r="BR822" s="19">
        <v>6.0</v>
      </c>
      <c r="BS822" s="19">
        <v>8.0</v>
      </c>
      <c r="BT822" s="19">
        <v>8.0</v>
      </c>
      <c r="BU822" s="19">
        <v>12.0</v>
      </c>
      <c r="BV822" s="19">
        <v>18.0</v>
      </c>
      <c r="BW822" s="13">
        <f t="shared" si="28"/>
        <v>0.4</v>
      </c>
      <c r="BX822" s="14">
        <v>-13.66</v>
      </c>
      <c r="BY822" s="29">
        <f t="shared" si="29"/>
        <v>-3.398019868</v>
      </c>
      <c r="BZ822" s="18">
        <f t="shared" si="30"/>
        <v>2.145155524</v>
      </c>
      <c r="CA822" s="18">
        <f t="shared" si="31"/>
        <v>2.574186629</v>
      </c>
      <c r="CB822" s="14">
        <f t="shared" si="32"/>
        <v>21.02252413</v>
      </c>
      <c r="CC822" s="14">
        <f t="shared" si="33"/>
        <v>29.17411512</v>
      </c>
      <c r="CD822" s="14">
        <f t="shared" si="34"/>
        <v>47.62245263</v>
      </c>
      <c r="CE822" s="14">
        <f t="shared" si="35"/>
        <v>48.05148373</v>
      </c>
      <c r="CF822" s="14">
        <f t="shared" si="36"/>
        <v>-7.517988763</v>
      </c>
      <c r="CG822" s="7">
        <v>139.85</v>
      </c>
      <c r="CH822" s="7">
        <v>5.0</v>
      </c>
      <c r="CI822" s="7">
        <v>6.0</v>
      </c>
      <c r="CJ822" s="26">
        <v>44.0</v>
      </c>
      <c r="CK822" s="7">
        <v>62.0</v>
      </c>
      <c r="CL822" s="7">
        <v>31.0</v>
      </c>
      <c r="CM822" s="7">
        <v>19.0</v>
      </c>
      <c r="CN822" s="7">
        <v>31.0</v>
      </c>
      <c r="CO822" s="7">
        <v>25.0</v>
      </c>
      <c r="CP822" s="19">
        <v>1.0</v>
      </c>
      <c r="CQ822" s="19">
        <v>0.0</v>
      </c>
      <c r="CR822" s="26">
        <f t="shared" si="37"/>
        <v>-1</v>
      </c>
      <c r="CS822" s="18">
        <f t="shared" si="38"/>
        <v>1.607142857</v>
      </c>
      <c r="CT822" s="18">
        <f t="shared" si="39"/>
        <v>0</v>
      </c>
      <c r="CU822" s="18">
        <f t="shared" si="40"/>
        <v>-1.607142857</v>
      </c>
      <c r="CV822" s="30">
        <v>0.53</v>
      </c>
      <c r="CW822" s="30">
        <v>1.12</v>
      </c>
      <c r="CX822" s="30">
        <v>0.88</v>
      </c>
      <c r="CY822" s="30">
        <v>6.96</v>
      </c>
      <c r="CZ822" s="30">
        <v>1.08</v>
      </c>
      <c r="DA822" s="30">
        <v>3.1</v>
      </c>
      <c r="DB822" s="7">
        <v>0.0</v>
      </c>
      <c r="DC822" s="7">
        <v>0.0</v>
      </c>
      <c r="DD822" s="13" t="str">
        <f t="shared" si="41"/>
        <v> </v>
      </c>
      <c r="DE822" s="7">
        <v>0.0</v>
      </c>
      <c r="DF822" s="7">
        <v>0.0</v>
      </c>
      <c r="DG822" s="7">
        <v>0.0</v>
      </c>
      <c r="DH822" s="7">
        <v>0.0</v>
      </c>
      <c r="DI822" s="7">
        <v>0.0</v>
      </c>
      <c r="DJ822" s="8" t="s">
        <v>5306</v>
      </c>
      <c r="DK822" s="7" t="s">
        <v>5307</v>
      </c>
    </row>
    <row r="823" ht="12.75" customHeight="1">
      <c r="A823" s="7" t="s">
        <v>464</v>
      </c>
      <c r="B823" s="7" t="s">
        <v>3342</v>
      </c>
      <c r="C823" s="8" t="s">
        <v>246</v>
      </c>
      <c r="D823" s="9" t="s">
        <v>183</v>
      </c>
      <c r="E823" s="7">
        <v>82.0</v>
      </c>
      <c r="F823" s="7">
        <v>5.0</v>
      </c>
      <c r="G823" s="7">
        <v>6.0</v>
      </c>
      <c r="H823" s="24">
        <f t="shared" si="1"/>
        <v>11</v>
      </c>
      <c r="I823" s="25">
        <f t="shared" si="2"/>
        <v>0.8605889384</v>
      </c>
      <c r="J823" s="19">
        <v>5.0</v>
      </c>
      <c r="K823" s="19">
        <v>4.0</v>
      </c>
      <c r="L823" s="19">
        <v>2.0</v>
      </c>
      <c r="M823" s="19">
        <v>61.0</v>
      </c>
      <c r="N823" s="19">
        <v>23.0</v>
      </c>
      <c r="O823" s="19">
        <v>21.0</v>
      </c>
      <c r="P823" s="19">
        <v>61.0</v>
      </c>
      <c r="Q823" s="10">
        <f t="shared" si="3"/>
        <v>0.08196721311</v>
      </c>
      <c r="R823" s="10">
        <f t="shared" si="4"/>
        <v>0.04761904762</v>
      </c>
      <c r="S823" s="7">
        <v>46015.0</v>
      </c>
      <c r="T823" s="14">
        <f t="shared" si="5"/>
        <v>9.352642276</v>
      </c>
      <c r="U823" s="14">
        <v>759.29</v>
      </c>
      <c r="V823" s="14">
        <f t="shared" si="6"/>
        <v>9.259634146</v>
      </c>
      <c r="W823" s="14">
        <v>3107.53</v>
      </c>
      <c r="X823" s="14">
        <f t="shared" si="7"/>
        <v>37.89670732</v>
      </c>
      <c r="Y823" s="13">
        <f t="shared" si="8"/>
        <v>0.1963603167</v>
      </c>
      <c r="Z823" s="12">
        <f t="shared" si="9"/>
        <v>60</v>
      </c>
      <c r="AA823" s="19">
        <v>27.0</v>
      </c>
      <c r="AB823" s="19">
        <v>137.0</v>
      </c>
      <c r="AC823" s="19">
        <v>76.0</v>
      </c>
      <c r="AD823" s="19">
        <v>15.0</v>
      </c>
      <c r="AE823" s="19">
        <v>9.0</v>
      </c>
      <c r="AF823" s="10">
        <f t="shared" si="10"/>
        <v>0.2380952381</v>
      </c>
      <c r="AG823" s="10">
        <f t="shared" si="11"/>
        <v>0.2857142857</v>
      </c>
      <c r="AH823" s="10">
        <f t="shared" si="12"/>
        <v>0.5238095238</v>
      </c>
      <c r="AI823" s="19">
        <v>235.0</v>
      </c>
      <c r="AJ823" s="13">
        <f t="shared" si="13"/>
        <v>0.3150134048</v>
      </c>
      <c r="AK823" s="19">
        <v>235.0</v>
      </c>
      <c r="AL823" s="13">
        <f t="shared" si="14"/>
        <v>0.3150134048</v>
      </c>
      <c r="AM823" s="19">
        <v>276.0</v>
      </c>
      <c r="AN823" s="13">
        <f t="shared" si="15"/>
        <v>0.3699731903</v>
      </c>
      <c r="AO823" s="13">
        <f t="shared" si="16"/>
        <v>0.5</v>
      </c>
      <c r="AP823" s="8">
        <v>4.0</v>
      </c>
      <c r="AQ823" s="14">
        <v>-2.17</v>
      </c>
      <c r="AR823" s="19">
        <v>16.88</v>
      </c>
      <c r="AS823" s="26">
        <v>12.0</v>
      </c>
      <c r="AT823" s="27">
        <v>0.211</v>
      </c>
      <c r="AU823" s="8">
        <v>10.0</v>
      </c>
      <c r="AV823" s="27">
        <v>-0.17400000000000002</v>
      </c>
      <c r="AW823" s="19">
        <v>50.09</v>
      </c>
      <c r="AX823" s="19">
        <v>17.05</v>
      </c>
      <c r="AY823" s="27">
        <v>-3.412</v>
      </c>
      <c r="AZ823" s="27">
        <v>0.216</v>
      </c>
      <c r="BA823" s="19">
        <v>50.29</v>
      </c>
      <c r="BB823" s="13">
        <f t="shared" si="17"/>
        <v>0.06666666667</v>
      </c>
      <c r="BC823" s="28">
        <f t="shared" si="18"/>
        <v>0.9344262295</v>
      </c>
      <c r="BD823" s="26">
        <f t="shared" si="19"/>
        <v>1001.092896</v>
      </c>
      <c r="BE823" s="13">
        <f t="shared" si="20"/>
        <v>0.001092896175</v>
      </c>
      <c r="BF823" s="18">
        <f t="shared" si="21"/>
        <v>1.659445008</v>
      </c>
      <c r="BG823" s="18">
        <f t="shared" si="22"/>
        <v>1.89650858</v>
      </c>
      <c r="BH823" s="14">
        <f t="shared" si="23"/>
        <v>24.89167512</v>
      </c>
      <c r="BI823" s="14">
        <f t="shared" si="24"/>
        <v>28.92175585</v>
      </c>
      <c r="BJ823" s="14">
        <f t="shared" si="25"/>
        <v>46.6225026</v>
      </c>
      <c r="BK823" s="14">
        <f t="shared" si="26"/>
        <v>55.78896074</v>
      </c>
      <c r="BL823" s="14">
        <f t="shared" si="27"/>
        <v>-9.166458139</v>
      </c>
      <c r="BM823" s="19">
        <v>21.0</v>
      </c>
      <c r="BN823" s="19">
        <v>24.0</v>
      </c>
      <c r="BO823" s="26">
        <v>294.0</v>
      </c>
      <c r="BP823" s="26">
        <v>342.0</v>
      </c>
      <c r="BQ823" s="19">
        <v>121.0</v>
      </c>
      <c r="BR823" s="19">
        <v>158.0</v>
      </c>
      <c r="BS823" s="19">
        <v>154.0</v>
      </c>
      <c r="BT823" s="19">
        <v>182.0</v>
      </c>
      <c r="BU823" s="19">
        <v>277.0</v>
      </c>
      <c r="BV823" s="19">
        <v>322.0</v>
      </c>
      <c r="BW823" s="13">
        <f t="shared" si="28"/>
        <v>0.4624373957</v>
      </c>
      <c r="BX823" s="14">
        <v>-6.02</v>
      </c>
      <c r="BY823" s="29">
        <f t="shared" si="29"/>
        <v>-9.646458139</v>
      </c>
      <c r="BZ823" s="18">
        <f t="shared" si="30"/>
        <v>2.235581277</v>
      </c>
      <c r="CA823" s="18">
        <f t="shared" si="31"/>
        <v>2.204531537</v>
      </c>
      <c r="CB823" s="14">
        <f t="shared" si="32"/>
        <v>29.38857887</v>
      </c>
      <c r="CC823" s="14">
        <f t="shared" si="33"/>
        <v>27.9758157</v>
      </c>
      <c r="CD823" s="14">
        <f t="shared" si="34"/>
        <v>55.05118894</v>
      </c>
      <c r="CE823" s="14">
        <f t="shared" si="35"/>
        <v>52.0238393</v>
      </c>
      <c r="CF823" s="14">
        <f t="shared" si="36"/>
        <v>-12.19380778</v>
      </c>
      <c r="CG823" s="7">
        <v>3864.766667</v>
      </c>
      <c r="CH823" s="7">
        <v>144.0</v>
      </c>
      <c r="CI823" s="7">
        <v>142.0</v>
      </c>
      <c r="CJ823" s="26">
        <v>1749.0</v>
      </c>
      <c r="CK823" s="7">
        <v>1660.0</v>
      </c>
      <c r="CL823" s="7">
        <v>727.0</v>
      </c>
      <c r="CM823" s="7">
        <v>687.0</v>
      </c>
      <c r="CN823" s="7">
        <v>926.0</v>
      </c>
      <c r="CO823" s="7">
        <v>862.0</v>
      </c>
      <c r="CP823" s="19">
        <v>14.0</v>
      </c>
      <c r="CQ823" s="19">
        <v>5.0</v>
      </c>
      <c r="CR823" s="26">
        <f t="shared" si="37"/>
        <v>-9</v>
      </c>
      <c r="CS823" s="18">
        <f t="shared" si="38"/>
        <v>1.095295012</v>
      </c>
      <c r="CT823" s="18">
        <f t="shared" si="39"/>
        <v>0.3911767902</v>
      </c>
      <c r="CU823" s="18">
        <f t="shared" si="40"/>
        <v>-0.7041182223</v>
      </c>
      <c r="CV823" s="30">
        <v>24.33</v>
      </c>
      <c r="CW823" s="30">
        <v>26.69</v>
      </c>
      <c r="CX823" s="30">
        <v>30.61</v>
      </c>
      <c r="CY823" s="30">
        <v>19.15</v>
      </c>
      <c r="CZ823" s="30">
        <v>27.98</v>
      </c>
      <c r="DA823" s="30">
        <v>26.47</v>
      </c>
      <c r="DB823" s="7">
        <v>64.0</v>
      </c>
      <c r="DC823" s="7">
        <v>49.0</v>
      </c>
      <c r="DD823" s="13">
        <f t="shared" si="41"/>
        <v>0.5663716814</v>
      </c>
      <c r="DE823" s="7">
        <v>-0.44</v>
      </c>
      <c r="DF823" s="7">
        <v>7.29</v>
      </c>
      <c r="DG823" s="7">
        <v>78.0</v>
      </c>
      <c r="DH823" s="7">
        <v>21.0</v>
      </c>
      <c r="DI823" s="7">
        <v>13.0</v>
      </c>
      <c r="DJ823" s="8" t="s">
        <v>5308</v>
      </c>
      <c r="DK823" s="7" t="s">
        <v>5309</v>
      </c>
    </row>
    <row r="824" ht="12.75" customHeight="1">
      <c r="A824" s="7" t="s">
        <v>892</v>
      </c>
      <c r="B824" s="7" t="s">
        <v>3345</v>
      </c>
      <c r="C824" s="8" t="s">
        <v>628</v>
      </c>
      <c r="D824" s="9" t="s">
        <v>150</v>
      </c>
      <c r="E824" s="7">
        <v>82.0</v>
      </c>
      <c r="F824" s="7">
        <v>11.0</v>
      </c>
      <c r="G824" s="7">
        <v>42.0</v>
      </c>
      <c r="H824" s="24">
        <f t="shared" si="1"/>
        <v>53</v>
      </c>
      <c r="I824" s="25">
        <f t="shared" si="2"/>
        <v>2.642695882</v>
      </c>
      <c r="J824" s="19">
        <v>8.0</v>
      </c>
      <c r="K824" s="19">
        <v>18.0</v>
      </c>
      <c r="L824" s="19">
        <v>20.0</v>
      </c>
      <c r="M824" s="19">
        <v>68.0</v>
      </c>
      <c r="N824" s="19">
        <v>30.0</v>
      </c>
      <c r="O824" s="19">
        <v>21.0</v>
      </c>
      <c r="P824" s="19">
        <v>59.0</v>
      </c>
      <c r="Q824" s="10">
        <f t="shared" si="3"/>
        <v>0.1617647059</v>
      </c>
      <c r="R824" s="10">
        <f t="shared" si="4"/>
        <v>0.09243697479</v>
      </c>
      <c r="S824" s="7">
        <v>72199.0</v>
      </c>
      <c r="T824" s="14">
        <f t="shared" si="5"/>
        <v>14.6745935</v>
      </c>
      <c r="U824" s="14">
        <v>1118.59</v>
      </c>
      <c r="V824" s="14">
        <f t="shared" si="6"/>
        <v>13.64134146</v>
      </c>
      <c r="W824" s="14">
        <v>2833.42</v>
      </c>
      <c r="X824" s="14">
        <f t="shared" si="7"/>
        <v>34.55390244</v>
      </c>
      <c r="Y824" s="13">
        <f t="shared" si="8"/>
        <v>0.2830433121</v>
      </c>
      <c r="Z824" s="12">
        <f t="shared" si="9"/>
        <v>170.8615385</v>
      </c>
      <c r="AA824" s="19">
        <v>30.0</v>
      </c>
      <c r="AB824" s="19">
        <v>44.0</v>
      </c>
      <c r="AC824" s="19">
        <v>58.0</v>
      </c>
      <c r="AD824" s="19">
        <v>79.0</v>
      </c>
      <c r="AE824" s="19">
        <v>65.0</v>
      </c>
      <c r="AF824" s="10">
        <f t="shared" si="10"/>
        <v>0.1230769231</v>
      </c>
      <c r="AG824" s="10">
        <f t="shared" si="11"/>
        <v>0.5846153846</v>
      </c>
      <c r="AH824" s="10">
        <f t="shared" si="12"/>
        <v>0.7076923077</v>
      </c>
      <c r="AI824" s="19">
        <v>428.0</v>
      </c>
      <c r="AJ824" s="13">
        <f t="shared" si="13"/>
        <v>0.3627118644</v>
      </c>
      <c r="AK824" s="19">
        <v>341.0</v>
      </c>
      <c r="AL824" s="13">
        <f t="shared" si="14"/>
        <v>0.2889830508</v>
      </c>
      <c r="AM824" s="19">
        <v>411.0</v>
      </c>
      <c r="AN824" s="13">
        <f t="shared" si="15"/>
        <v>0.3483050847</v>
      </c>
      <c r="AO824" s="13">
        <f t="shared" si="16"/>
        <v>0.5565669701</v>
      </c>
      <c r="AP824" s="8">
        <v>12.0</v>
      </c>
      <c r="AQ824" s="14">
        <v>9.39</v>
      </c>
      <c r="AR824" s="19">
        <v>17.86</v>
      </c>
      <c r="AS824" s="26">
        <v>1.0</v>
      </c>
      <c r="AT824" s="27">
        <v>0.5730000000000001</v>
      </c>
      <c r="AU824" s="8">
        <v>6.0</v>
      </c>
      <c r="AV824" s="27">
        <v>-0.14</v>
      </c>
      <c r="AW824" s="19">
        <v>49.9</v>
      </c>
      <c r="AX824" s="19">
        <v>19.11</v>
      </c>
      <c r="AY824" s="27">
        <v>4.709</v>
      </c>
      <c r="AZ824" s="27">
        <v>6.419</v>
      </c>
      <c r="BA824" s="19">
        <v>53.4</v>
      </c>
      <c r="BB824" s="13">
        <f t="shared" si="17"/>
        <v>0.1053484603</v>
      </c>
      <c r="BC824" s="28">
        <f t="shared" si="18"/>
        <v>0.9389140271</v>
      </c>
      <c r="BD824" s="26">
        <f t="shared" si="19"/>
        <v>1044.262487</v>
      </c>
      <c r="BE824" s="13">
        <f t="shared" si="20"/>
        <v>0.04426248744</v>
      </c>
      <c r="BF824" s="18">
        <f t="shared" si="21"/>
        <v>3.486532152</v>
      </c>
      <c r="BG824" s="18">
        <f t="shared" si="22"/>
        <v>1.448251817</v>
      </c>
      <c r="BH824" s="14">
        <f t="shared" si="23"/>
        <v>33.09523597</v>
      </c>
      <c r="BI824" s="14">
        <f t="shared" si="24"/>
        <v>23.70841863</v>
      </c>
      <c r="BJ824" s="14">
        <f t="shared" si="25"/>
        <v>62.27482813</v>
      </c>
      <c r="BK824" s="14">
        <f t="shared" si="26"/>
        <v>48.27506057</v>
      </c>
      <c r="BL824" s="14">
        <f t="shared" si="27"/>
        <v>13.99976756</v>
      </c>
      <c r="BM824" s="19">
        <v>65.0</v>
      </c>
      <c r="BN824" s="19">
        <v>27.0</v>
      </c>
      <c r="BO824" s="26">
        <v>552.0</v>
      </c>
      <c r="BP824" s="26">
        <v>415.0</v>
      </c>
      <c r="BQ824" s="19">
        <v>256.0</v>
      </c>
      <c r="BR824" s="19">
        <v>187.0</v>
      </c>
      <c r="BS824" s="19">
        <v>288.0</v>
      </c>
      <c r="BT824" s="19">
        <v>271.0</v>
      </c>
      <c r="BU824" s="19">
        <v>572.0</v>
      </c>
      <c r="BV824" s="19">
        <v>419.0</v>
      </c>
      <c r="BW824" s="13">
        <f t="shared" si="28"/>
        <v>0.5771947528</v>
      </c>
      <c r="BX824" s="14">
        <v>5.15</v>
      </c>
      <c r="BY824" s="29">
        <f t="shared" si="29"/>
        <v>5.993160282</v>
      </c>
      <c r="BZ824" s="18">
        <f t="shared" si="30"/>
        <v>2.230379864</v>
      </c>
      <c r="CA824" s="18">
        <f t="shared" si="31"/>
        <v>1.98761743</v>
      </c>
      <c r="CB824" s="14">
        <f t="shared" si="32"/>
        <v>28.64596724</v>
      </c>
      <c r="CC824" s="14">
        <f t="shared" si="33"/>
        <v>25.79350864</v>
      </c>
      <c r="CD824" s="14">
        <f t="shared" si="34"/>
        <v>54.94017339</v>
      </c>
      <c r="CE824" s="14">
        <f t="shared" si="35"/>
        <v>51.37460014</v>
      </c>
      <c r="CF824" s="14">
        <f t="shared" si="36"/>
        <v>10.43419431</v>
      </c>
      <c r="CG824" s="7">
        <v>3954.483333</v>
      </c>
      <c r="CH824" s="7">
        <v>147.0</v>
      </c>
      <c r="CI824" s="7">
        <v>131.0</v>
      </c>
      <c r="CJ824" s="26">
        <v>1741.0</v>
      </c>
      <c r="CK824" s="7">
        <v>1569.0</v>
      </c>
      <c r="CL824" s="7">
        <v>774.0</v>
      </c>
      <c r="CM824" s="7">
        <v>665.0</v>
      </c>
      <c r="CN824" s="7">
        <v>959.0</v>
      </c>
      <c r="CO824" s="7">
        <v>1021.0</v>
      </c>
      <c r="CP824" s="19">
        <v>12.0</v>
      </c>
      <c r="CQ824" s="19">
        <v>11.0</v>
      </c>
      <c r="CR824" s="26">
        <f t="shared" si="37"/>
        <v>-1</v>
      </c>
      <c r="CS824" s="18">
        <f t="shared" si="38"/>
        <v>0.5983462375</v>
      </c>
      <c r="CT824" s="18">
        <f t="shared" si="39"/>
        <v>0.548484051</v>
      </c>
      <c r="CU824" s="18">
        <f t="shared" si="40"/>
        <v>-0.04986218646</v>
      </c>
      <c r="CV824" s="30">
        <v>51.86</v>
      </c>
      <c r="CW824" s="30">
        <v>36.15</v>
      </c>
      <c r="CX824" s="30">
        <v>27.67</v>
      </c>
      <c r="CY824" s="30">
        <v>41.12</v>
      </c>
      <c r="CZ824" s="30">
        <v>44.07</v>
      </c>
      <c r="DA824" s="30">
        <v>44.18</v>
      </c>
      <c r="DB824" s="7">
        <v>307.0</v>
      </c>
      <c r="DC824" s="7">
        <v>285.0</v>
      </c>
      <c r="DD824" s="13">
        <f t="shared" si="41"/>
        <v>0.5185810811</v>
      </c>
      <c r="DE824" s="7">
        <v>3.95</v>
      </c>
      <c r="DF824" s="7">
        <v>23.31</v>
      </c>
      <c r="DG824" s="7">
        <v>167.0</v>
      </c>
      <c r="DH824" s="7">
        <v>228.0</v>
      </c>
      <c r="DI824" s="7">
        <v>160.0</v>
      </c>
      <c r="DJ824" s="8" t="s">
        <v>5310</v>
      </c>
      <c r="DK824" s="7" t="s">
        <v>5311</v>
      </c>
    </row>
    <row r="825" ht="12.75" customHeight="1">
      <c r="A825" s="7" t="s">
        <v>1824</v>
      </c>
      <c r="B825" s="7" t="s">
        <v>3345</v>
      </c>
      <c r="C825" s="8" t="s">
        <v>325</v>
      </c>
      <c r="D825" s="9" t="s">
        <v>255</v>
      </c>
      <c r="E825" s="7">
        <v>50.0</v>
      </c>
      <c r="F825" s="7">
        <v>1.0</v>
      </c>
      <c r="G825" s="7">
        <v>4.0</v>
      </c>
      <c r="H825" s="24">
        <f t="shared" si="1"/>
        <v>5</v>
      </c>
      <c r="I825" s="25">
        <f t="shared" si="2"/>
        <v>0.6993278682</v>
      </c>
      <c r="J825" s="19">
        <v>1.0</v>
      </c>
      <c r="K825" s="19">
        <v>4.0</v>
      </c>
      <c r="L825" s="19">
        <v>0.0</v>
      </c>
      <c r="M825" s="19">
        <v>56.0</v>
      </c>
      <c r="N825" s="19">
        <v>19.0</v>
      </c>
      <c r="O825" s="19">
        <v>11.0</v>
      </c>
      <c r="P825" s="19">
        <v>34.0</v>
      </c>
      <c r="Q825" s="10">
        <f t="shared" si="3"/>
        <v>0.01785714286</v>
      </c>
      <c r="R825" s="10">
        <f t="shared" si="4"/>
        <v>0.01162790698</v>
      </c>
      <c r="S825" s="7">
        <v>25739.0</v>
      </c>
      <c r="T825" s="14">
        <f t="shared" si="5"/>
        <v>8.579666667</v>
      </c>
      <c r="U825" s="14">
        <v>420.44</v>
      </c>
      <c r="V825" s="14">
        <f t="shared" si="6"/>
        <v>8.4088</v>
      </c>
      <c r="W825" s="14">
        <v>1982.36</v>
      </c>
      <c r="X825" s="14">
        <f t="shared" si="7"/>
        <v>39.6472</v>
      </c>
      <c r="Y825" s="13">
        <f t="shared" si="8"/>
        <v>0.1749791909</v>
      </c>
      <c r="Z825" s="12">
        <f t="shared" si="9"/>
        <v>88.5</v>
      </c>
      <c r="AA825" s="19">
        <v>2.0</v>
      </c>
      <c r="AB825" s="19">
        <v>73.0</v>
      </c>
      <c r="AC825" s="19">
        <v>20.0</v>
      </c>
      <c r="AD825" s="19">
        <v>4.0</v>
      </c>
      <c r="AE825" s="19">
        <v>9.0</v>
      </c>
      <c r="AF825" s="10">
        <f t="shared" si="10"/>
        <v>0.125</v>
      </c>
      <c r="AG825" s="10">
        <f t="shared" si="11"/>
        <v>0.5</v>
      </c>
      <c r="AH825" s="10">
        <f t="shared" si="12"/>
        <v>0.625</v>
      </c>
      <c r="AI825" s="19">
        <v>137.0</v>
      </c>
      <c r="AJ825" s="13">
        <f t="shared" si="13"/>
        <v>0.3826815642</v>
      </c>
      <c r="AK825" s="19">
        <v>102.0</v>
      </c>
      <c r="AL825" s="13">
        <f t="shared" si="14"/>
        <v>0.2849162011</v>
      </c>
      <c r="AM825" s="19">
        <v>119.0</v>
      </c>
      <c r="AN825" s="13">
        <f t="shared" si="15"/>
        <v>0.3324022346</v>
      </c>
      <c r="AO825" s="13">
        <f t="shared" si="16"/>
        <v>0.5732217573</v>
      </c>
      <c r="AP825" s="8">
        <v>16.0</v>
      </c>
      <c r="AQ825" s="14">
        <v>10.09</v>
      </c>
      <c r="AR825" s="19">
        <v>16.58</v>
      </c>
      <c r="AS825" s="26">
        <v>18.0</v>
      </c>
      <c r="AT825" s="27">
        <v>-0.786</v>
      </c>
      <c r="AU825" s="8">
        <v>18.0</v>
      </c>
      <c r="AV825" s="27">
        <v>-1.02</v>
      </c>
      <c r="AW825" s="19">
        <v>49.4</v>
      </c>
      <c r="AX825" s="19">
        <v>16.38</v>
      </c>
      <c r="AY825" s="27">
        <v>-2.286</v>
      </c>
      <c r="AZ825" s="27">
        <v>-4.33</v>
      </c>
      <c r="BA825" s="19">
        <v>48.73</v>
      </c>
      <c r="BB825" s="13">
        <f t="shared" si="17"/>
        <v>0.04519774011</v>
      </c>
      <c r="BC825" s="28">
        <f t="shared" si="18"/>
        <v>0.9476439791</v>
      </c>
      <c r="BD825" s="26">
        <f t="shared" si="19"/>
        <v>992.8417192</v>
      </c>
      <c r="BE825" s="13">
        <f t="shared" si="20"/>
        <v>-0.007158280829</v>
      </c>
      <c r="BF825" s="18">
        <f t="shared" si="21"/>
        <v>1.141661117</v>
      </c>
      <c r="BG825" s="18">
        <f t="shared" si="22"/>
        <v>1.427076396</v>
      </c>
      <c r="BH825" s="14">
        <f t="shared" si="23"/>
        <v>25.25925221</v>
      </c>
      <c r="BI825" s="14">
        <f t="shared" si="24"/>
        <v>27.25715917</v>
      </c>
      <c r="BJ825" s="14">
        <f t="shared" si="25"/>
        <v>41.52792313</v>
      </c>
      <c r="BK825" s="14">
        <f t="shared" si="26"/>
        <v>45.66644468</v>
      </c>
      <c r="BL825" s="14">
        <f t="shared" si="27"/>
        <v>-4.138521549</v>
      </c>
      <c r="BM825" s="19">
        <v>8.0</v>
      </c>
      <c r="BN825" s="19">
        <v>10.0</v>
      </c>
      <c r="BO825" s="26">
        <v>169.0</v>
      </c>
      <c r="BP825" s="26">
        <v>181.0</v>
      </c>
      <c r="BQ825" s="19">
        <v>61.0</v>
      </c>
      <c r="BR825" s="19">
        <v>60.0</v>
      </c>
      <c r="BS825" s="19">
        <v>53.0</v>
      </c>
      <c r="BT825" s="19">
        <v>69.0</v>
      </c>
      <c r="BU825" s="19">
        <v>107.0</v>
      </c>
      <c r="BV825" s="19">
        <v>147.0</v>
      </c>
      <c r="BW825" s="13">
        <f t="shared" si="28"/>
        <v>0.4212598425</v>
      </c>
      <c r="BX825" s="14">
        <v>-9.83</v>
      </c>
      <c r="BY825" s="29">
        <f t="shared" si="29"/>
        <v>-2.675843725</v>
      </c>
      <c r="BZ825" s="18">
        <f t="shared" si="30"/>
        <v>2.676468341</v>
      </c>
      <c r="CA825" s="18">
        <f t="shared" si="31"/>
        <v>2.026111548</v>
      </c>
      <c r="CB825" s="14">
        <f t="shared" si="32"/>
        <v>28.16545188</v>
      </c>
      <c r="CC825" s="14">
        <f t="shared" si="33"/>
        <v>29.09095963</v>
      </c>
      <c r="CD825" s="14">
        <f t="shared" si="34"/>
        <v>48.07637524</v>
      </c>
      <c r="CE825" s="14">
        <f t="shared" si="35"/>
        <v>50.40265146</v>
      </c>
      <c r="CF825" s="14">
        <f t="shared" si="36"/>
        <v>-1.812245328</v>
      </c>
      <c r="CG825" s="7">
        <v>2398.683333</v>
      </c>
      <c r="CH825" s="7">
        <v>107.0</v>
      </c>
      <c r="CI825" s="7">
        <v>81.0</v>
      </c>
      <c r="CJ825" s="26">
        <v>1019.0</v>
      </c>
      <c r="CK825" s="7">
        <v>1082.0</v>
      </c>
      <c r="CL825" s="7">
        <v>379.0</v>
      </c>
      <c r="CM825" s="7">
        <v>418.0</v>
      </c>
      <c r="CN825" s="7">
        <v>417.0</v>
      </c>
      <c r="CO825" s="7">
        <v>434.0</v>
      </c>
      <c r="CP825" s="19">
        <v>8.0</v>
      </c>
      <c r="CQ825" s="19">
        <v>3.0</v>
      </c>
      <c r="CR825" s="26">
        <f t="shared" si="37"/>
        <v>-5</v>
      </c>
      <c r="CS825" s="18">
        <f t="shared" si="38"/>
        <v>1.118924589</v>
      </c>
      <c r="CT825" s="18">
        <f t="shared" si="39"/>
        <v>0.4195967209</v>
      </c>
      <c r="CU825" s="18">
        <f t="shared" si="40"/>
        <v>-0.6993278682</v>
      </c>
      <c r="CV825" s="30">
        <v>11.01</v>
      </c>
      <c r="CW825" s="30">
        <v>13.53</v>
      </c>
      <c r="CX825" s="30">
        <v>20.52</v>
      </c>
      <c r="CY825" s="30">
        <v>10.12</v>
      </c>
      <c r="CZ825" s="30">
        <v>14.25</v>
      </c>
      <c r="DA825" s="30">
        <v>14.58</v>
      </c>
      <c r="DB825" s="7">
        <v>6.0</v>
      </c>
      <c r="DC825" s="7">
        <v>7.0</v>
      </c>
      <c r="DD825" s="13">
        <f t="shared" si="41"/>
        <v>0.4615384615</v>
      </c>
      <c r="DE825" s="7">
        <v>-0.04</v>
      </c>
      <c r="DF825" s="7">
        <v>-1.69</v>
      </c>
      <c r="DG825" s="7">
        <v>8.0</v>
      </c>
      <c r="DH825" s="7">
        <v>4.0</v>
      </c>
      <c r="DI825" s="7">
        <v>1.0</v>
      </c>
      <c r="DJ825" s="8" t="s">
        <v>5312</v>
      </c>
      <c r="DK825" s="7" t="s">
        <v>5313</v>
      </c>
    </row>
    <row r="826" ht="12.75" customHeight="1">
      <c r="A826" s="7" t="s">
        <v>464</v>
      </c>
      <c r="B826" s="7" t="s">
        <v>3350</v>
      </c>
      <c r="C826" s="8" t="s">
        <v>628</v>
      </c>
      <c r="D826" s="9" t="s">
        <v>150</v>
      </c>
      <c r="E826" s="7">
        <v>79.0</v>
      </c>
      <c r="F826" s="7">
        <v>5.0</v>
      </c>
      <c r="G826" s="7">
        <v>13.0</v>
      </c>
      <c r="H826" s="24">
        <f t="shared" si="1"/>
        <v>18</v>
      </c>
      <c r="I826" s="25">
        <f t="shared" si="2"/>
        <v>1.188663671</v>
      </c>
      <c r="J826" s="19">
        <v>3.0</v>
      </c>
      <c r="K826" s="19">
        <v>9.0</v>
      </c>
      <c r="L826" s="19">
        <v>3.0</v>
      </c>
      <c r="M826" s="19">
        <v>80.0</v>
      </c>
      <c r="N826" s="19">
        <v>28.0</v>
      </c>
      <c r="O826" s="19">
        <v>17.0</v>
      </c>
      <c r="P826" s="19">
        <v>94.0</v>
      </c>
      <c r="Q826" s="10">
        <f t="shared" si="3"/>
        <v>0.0625</v>
      </c>
      <c r="R826" s="10">
        <f t="shared" si="4"/>
        <v>0.04</v>
      </c>
      <c r="S826" s="7">
        <v>54515.0</v>
      </c>
      <c r="T826" s="14">
        <f t="shared" si="5"/>
        <v>11.50105485</v>
      </c>
      <c r="U826" s="14">
        <v>886.72</v>
      </c>
      <c r="V826" s="14">
        <f t="shared" si="6"/>
        <v>11.2243038</v>
      </c>
      <c r="W826" s="14">
        <v>2925.81</v>
      </c>
      <c r="X826" s="14">
        <f t="shared" si="7"/>
        <v>37.03556962</v>
      </c>
      <c r="Y826" s="13">
        <f t="shared" si="8"/>
        <v>0.2325804649</v>
      </c>
      <c r="Z826" s="12">
        <f t="shared" si="9"/>
        <v>166.5</v>
      </c>
      <c r="AA826" s="19">
        <v>28.0</v>
      </c>
      <c r="AB826" s="19">
        <v>22.0</v>
      </c>
      <c r="AC826" s="19">
        <v>68.0</v>
      </c>
      <c r="AD826" s="19">
        <v>34.0</v>
      </c>
      <c r="AE826" s="19">
        <v>26.0</v>
      </c>
      <c r="AF826" s="10">
        <f t="shared" si="10"/>
        <v>0.1363636364</v>
      </c>
      <c r="AG826" s="10">
        <f t="shared" si="11"/>
        <v>0.5454545455</v>
      </c>
      <c r="AH826" s="10">
        <f t="shared" si="12"/>
        <v>0.6818181818</v>
      </c>
      <c r="AI826" s="19">
        <v>190.0</v>
      </c>
      <c r="AJ826" s="13">
        <f t="shared" si="13"/>
        <v>0.2543507363</v>
      </c>
      <c r="AK826" s="19">
        <v>234.0</v>
      </c>
      <c r="AL826" s="13">
        <f t="shared" si="14"/>
        <v>0.313253012</v>
      </c>
      <c r="AM826" s="19">
        <v>323.0</v>
      </c>
      <c r="AN826" s="13">
        <f t="shared" si="15"/>
        <v>0.4323962517</v>
      </c>
      <c r="AO826" s="13">
        <f t="shared" si="16"/>
        <v>0.4481132075</v>
      </c>
      <c r="AP826" s="8">
        <v>4.0</v>
      </c>
      <c r="AQ826" s="14">
        <v>-5.7</v>
      </c>
      <c r="AR826" s="19">
        <v>16.86</v>
      </c>
      <c r="AS826" s="26">
        <v>12.0</v>
      </c>
      <c r="AT826" s="27">
        <v>-0.31</v>
      </c>
      <c r="AU826" s="8">
        <v>12.0</v>
      </c>
      <c r="AV826" s="27">
        <v>-0.92</v>
      </c>
      <c r="AW826" s="19">
        <v>49.61</v>
      </c>
      <c r="AX826" s="19">
        <v>17.1</v>
      </c>
      <c r="AY826" s="27">
        <v>-2.982</v>
      </c>
      <c r="AZ826" s="27">
        <v>0.684</v>
      </c>
      <c r="BA826" s="19">
        <v>50.31</v>
      </c>
      <c r="BB826" s="13">
        <f t="shared" si="17"/>
        <v>0.05405405405</v>
      </c>
      <c r="BC826" s="28">
        <f t="shared" si="18"/>
        <v>0.9016393443</v>
      </c>
      <c r="BD826" s="26">
        <f t="shared" si="19"/>
        <v>955.6933983</v>
      </c>
      <c r="BE826" s="13">
        <f t="shared" si="20"/>
        <v>-0.04430660168</v>
      </c>
      <c r="BF826" s="18">
        <f t="shared" si="21"/>
        <v>1.488632263</v>
      </c>
      <c r="BG826" s="18">
        <f t="shared" si="22"/>
        <v>2.84193432</v>
      </c>
      <c r="BH826" s="14">
        <f t="shared" si="23"/>
        <v>27.53969686</v>
      </c>
      <c r="BI826" s="14">
        <f t="shared" si="24"/>
        <v>28.89299892</v>
      </c>
      <c r="BJ826" s="14">
        <f t="shared" si="25"/>
        <v>50.34283652</v>
      </c>
      <c r="BK826" s="14">
        <f t="shared" si="26"/>
        <v>54.74106821</v>
      </c>
      <c r="BL826" s="14">
        <f t="shared" si="27"/>
        <v>-4.398231685</v>
      </c>
      <c r="BM826" s="19">
        <v>22.0</v>
      </c>
      <c r="BN826" s="19">
        <v>42.0</v>
      </c>
      <c r="BO826" s="26">
        <v>385.0</v>
      </c>
      <c r="BP826" s="26">
        <v>385.0</v>
      </c>
      <c r="BQ826" s="19">
        <v>157.0</v>
      </c>
      <c r="BR826" s="19">
        <v>149.0</v>
      </c>
      <c r="BS826" s="19">
        <v>180.0</v>
      </c>
      <c r="BT826" s="19">
        <v>233.0</v>
      </c>
      <c r="BU826" s="19">
        <v>380.0</v>
      </c>
      <c r="BV826" s="19">
        <v>375.0</v>
      </c>
      <c r="BW826" s="13">
        <f t="shared" si="28"/>
        <v>0.5033112583</v>
      </c>
      <c r="BX826" s="14">
        <v>-5.15</v>
      </c>
      <c r="BY826" s="29">
        <f t="shared" si="29"/>
        <v>-4.846948666</v>
      </c>
      <c r="BZ826" s="18">
        <f t="shared" si="30"/>
        <v>2.264972015</v>
      </c>
      <c r="CA826" s="18">
        <f t="shared" si="31"/>
        <v>2.013308458</v>
      </c>
      <c r="CB826" s="14">
        <f t="shared" si="32"/>
        <v>28.7053745</v>
      </c>
      <c r="CC826" s="14">
        <f t="shared" si="33"/>
        <v>25.66968284</v>
      </c>
      <c r="CD826" s="14">
        <f t="shared" si="34"/>
        <v>54.95702932</v>
      </c>
      <c r="CE826" s="14">
        <f t="shared" si="35"/>
        <v>51.33936568</v>
      </c>
      <c r="CF826" s="14">
        <f t="shared" si="36"/>
        <v>-8.015895321</v>
      </c>
      <c r="CG826" s="7">
        <v>3814.616667</v>
      </c>
      <c r="CH826" s="7">
        <v>144.0</v>
      </c>
      <c r="CI826" s="7">
        <v>128.0</v>
      </c>
      <c r="CJ826" s="26">
        <v>1681.0</v>
      </c>
      <c r="CK826" s="7">
        <v>1504.0</v>
      </c>
      <c r="CL826" s="7">
        <v>742.0</v>
      </c>
      <c r="CM826" s="7">
        <v>644.0</v>
      </c>
      <c r="CN826" s="7">
        <v>927.0</v>
      </c>
      <c r="CO826" s="7">
        <v>988.0</v>
      </c>
      <c r="CP826" s="19">
        <v>9.0</v>
      </c>
      <c r="CQ826" s="19">
        <v>15.0</v>
      </c>
      <c r="CR826" s="26">
        <f t="shared" si="37"/>
        <v>6</v>
      </c>
      <c r="CS826" s="18">
        <f t="shared" si="38"/>
        <v>0.5943318353</v>
      </c>
      <c r="CT826" s="18">
        <f t="shared" si="39"/>
        <v>0.9905530588</v>
      </c>
      <c r="CU826" s="18">
        <f t="shared" si="40"/>
        <v>0.3962212235</v>
      </c>
      <c r="CV826" s="30">
        <v>30.8</v>
      </c>
      <c r="CW826" s="30">
        <v>33.46</v>
      </c>
      <c r="CX826" s="30">
        <v>37.48</v>
      </c>
      <c r="CY826" s="30">
        <v>26.99</v>
      </c>
      <c r="CZ826" s="30">
        <v>34.55</v>
      </c>
      <c r="DA826" s="30">
        <v>27.42</v>
      </c>
      <c r="DB826" s="7">
        <v>297.0</v>
      </c>
      <c r="DC826" s="7">
        <v>354.0</v>
      </c>
      <c r="DD826" s="13">
        <f t="shared" si="41"/>
        <v>0.4562211982</v>
      </c>
      <c r="DE826" s="7">
        <v>-5.68</v>
      </c>
      <c r="DF826" s="7">
        <v>-21.64</v>
      </c>
      <c r="DG826" s="7">
        <v>146.0</v>
      </c>
      <c r="DH826" s="7">
        <v>304.0</v>
      </c>
      <c r="DI826" s="7">
        <v>193.0</v>
      </c>
      <c r="DJ826" s="8" t="s">
        <v>5314</v>
      </c>
      <c r="DK826" s="7" t="s">
        <v>5315</v>
      </c>
    </row>
    <row r="827" ht="12.75" customHeight="1">
      <c r="A827" s="7" t="s">
        <v>252</v>
      </c>
      <c r="B827" s="7" t="s">
        <v>3352</v>
      </c>
      <c r="C827" s="8" t="s">
        <v>839</v>
      </c>
      <c r="D827" s="9" t="s">
        <v>238</v>
      </c>
      <c r="E827" s="7">
        <v>50.0</v>
      </c>
      <c r="F827" s="7">
        <v>1.0</v>
      </c>
      <c r="G827" s="7">
        <v>3.0</v>
      </c>
      <c r="H827" s="24">
        <f t="shared" si="1"/>
        <v>4</v>
      </c>
      <c r="I827" s="25">
        <f t="shared" si="2"/>
        <v>0.4514106583</v>
      </c>
      <c r="J827" s="19">
        <v>1.0</v>
      </c>
      <c r="K827" s="19">
        <v>1.0</v>
      </c>
      <c r="L827" s="19">
        <v>2.0</v>
      </c>
      <c r="M827" s="19">
        <v>35.0</v>
      </c>
      <c r="N827" s="19">
        <v>20.0</v>
      </c>
      <c r="O827" s="19">
        <v>16.0</v>
      </c>
      <c r="P827" s="19">
        <v>53.0</v>
      </c>
      <c r="Q827" s="10">
        <f t="shared" si="3"/>
        <v>0.02857142857</v>
      </c>
      <c r="R827" s="10">
        <f t="shared" si="4"/>
        <v>0.01408450704</v>
      </c>
      <c r="S827" s="7">
        <v>31900.0</v>
      </c>
      <c r="T827" s="14">
        <f t="shared" si="5"/>
        <v>10.63333333</v>
      </c>
      <c r="U827" s="14">
        <v>516.23</v>
      </c>
      <c r="V827" s="14">
        <f t="shared" si="6"/>
        <v>10.3246</v>
      </c>
      <c r="W827" s="14">
        <v>1825.05</v>
      </c>
      <c r="X827" s="14">
        <f t="shared" si="7"/>
        <v>36.501</v>
      </c>
      <c r="Y827" s="13">
        <f t="shared" si="8"/>
        <v>0.2204905009</v>
      </c>
      <c r="Z827" s="12">
        <f t="shared" si="9"/>
        <v>29.57142857</v>
      </c>
      <c r="AA827" s="19">
        <v>25.0</v>
      </c>
      <c r="AB827" s="19">
        <v>54.0</v>
      </c>
      <c r="AC827" s="19">
        <v>56.0</v>
      </c>
      <c r="AD827" s="19">
        <v>10.0</v>
      </c>
      <c r="AE827" s="19">
        <v>10.0</v>
      </c>
      <c r="AF827" s="10">
        <f t="shared" si="10"/>
        <v>0.1428571429</v>
      </c>
      <c r="AG827" s="10">
        <f t="shared" si="11"/>
        <v>0.4285714286</v>
      </c>
      <c r="AH827" s="10">
        <f t="shared" si="12"/>
        <v>0.5714285714</v>
      </c>
      <c r="AI827" s="19">
        <v>141.0</v>
      </c>
      <c r="AJ827" s="13">
        <f t="shared" si="13"/>
        <v>0.2993630573</v>
      </c>
      <c r="AK827" s="19">
        <v>159.0</v>
      </c>
      <c r="AL827" s="13">
        <f t="shared" si="14"/>
        <v>0.3375796178</v>
      </c>
      <c r="AM827" s="19">
        <v>171.0</v>
      </c>
      <c r="AN827" s="13">
        <f t="shared" si="15"/>
        <v>0.3630573248</v>
      </c>
      <c r="AO827" s="13">
        <f t="shared" si="16"/>
        <v>0.47</v>
      </c>
      <c r="AP827" s="8">
        <v>6.0</v>
      </c>
      <c r="AQ827" s="14">
        <v>-2.75</v>
      </c>
      <c r="AR827" s="19">
        <v>17.19</v>
      </c>
      <c r="AS827" s="26">
        <v>10.0</v>
      </c>
      <c r="AT827" s="27">
        <v>0.38</v>
      </c>
      <c r="AU827" s="8">
        <v>9.0</v>
      </c>
      <c r="AV827" s="27">
        <v>1.259</v>
      </c>
      <c r="AW827" s="19">
        <v>50.66</v>
      </c>
      <c r="AX827" s="19">
        <v>17.22</v>
      </c>
      <c r="AY827" s="27">
        <v>0.047</v>
      </c>
      <c r="AZ827" s="27">
        <v>-4.996</v>
      </c>
      <c r="BA827" s="19">
        <v>48.24</v>
      </c>
      <c r="BB827" s="13">
        <f t="shared" si="17"/>
        <v>0.03381642512</v>
      </c>
      <c r="BC827" s="28">
        <f t="shared" si="18"/>
        <v>0.9387755102</v>
      </c>
      <c r="BD827" s="26">
        <f t="shared" si="19"/>
        <v>972.5919353</v>
      </c>
      <c r="BE827" s="13">
        <f t="shared" si="20"/>
        <v>-0.02740806468</v>
      </c>
      <c r="BF827" s="18">
        <f t="shared" si="21"/>
        <v>0.8135908413</v>
      </c>
      <c r="BG827" s="18">
        <f t="shared" si="22"/>
        <v>1.743408946</v>
      </c>
      <c r="BH827" s="14">
        <f t="shared" si="23"/>
        <v>24.05904345</v>
      </c>
      <c r="BI827" s="14">
        <f t="shared" si="24"/>
        <v>28.47567945</v>
      </c>
      <c r="BJ827" s="14">
        <f t="shared" si="25"/>
        <v>47.07204153</v>
      </c>
      <c r="BK827" s="14">
        <f t="shared" si="26"/>
        <v>57.18381342</v>
      </c>
      <c r="BL827" s="14">
        <f t="shared" si="27"/>
        <v>-10.11177188</v>
      </c>
      <c r="BM827" s="19">
        <v>7.0</v>
      </c>
      <c r="BN827" s="19">
        <v>15.0</v>
      </c>
      <c r="BO827" s="26">
        <v>200.0</v>
      </c>
      <c r="BP827" s="26">
        <v>230.0</v>
      </c>
      <c r="BQ827" s="19">
        <v>96.0</v>
      </c>
      <c r="BR827" s="19">
        <v>115.0</v>
      </c>
      <c r="BS827" s="19">
        <v>102.0</v>
      </c>
      <c r="BT827" s="19">
        <v>132.0</v>
      </c>
      <c r="BU827" s="19">
        <v>192.0</v>
      </c>
      <c r="BV827" s="19">
        <v>199.0</v>
      </c>
      <c r="BW827" s="13">
        <f t="shared" si="28"/>
        <v>0.4910485934</v>
      </c>
      <c r="BX827" s="14">
        <v>2.75</v>
      </c>
      <c r="BY827" s="29">
        <f t="shared" si="29"/>
        <v>-3.226771885</v>
      </c>
      <c r="BZ827" s="18">
        <f t="shared" si="30"/>
        <v>1.767191702</v>
      </c>
      <c r="CA827" s="18">
        <f t="shared" si="31"/>
        <v>1.844026124</v>
      </c>
      <c r="CB827" s="14">
        <f t="shared" si="32"/>
        <v>26.99449353</v>
      </c>
      <c r="CC827" s="14">
        <f t="shared" si="33"/>
        <v>30.60571136</v>
      </c>
      <c r="CD827" s="14">
        <f t="shared" si="34"/>
        <v>52.19618389</v>
      </c>
      <c r="CE827" s="14">
        <f t="shared" si="35"/>
        <v>59.23933922</v>
      </c>
      <c r="CF827" s="14">
        <f t="shared" si="36"/>
        <v>-3.068616551</v>
      </c>
      <c r="CG827" s="7">
        <v>2342.7</v>
      </c>
      <c r="CH827" s="7">
        <v>69.0</v>
      </c>
      <c r="CI827" s="7">
        <v>72.0</v>
      </c>
      <c r="CJ827" s="26">
        <v>985.0</v>
      </c>
      <c r="CK827" s="7">
        <v>1123.0</v>
      </c>
      <c r="CL827" s="7">
        <v>432.0</v>
      </c>
      <c r="CM827" s="7">
        <v>513.0</v>
      </c>
      <c r="CN827" s="7">
        <v>552.0</v>
      </c>
      <c r="CO827" s="7">
        <v>605.0</v>
      </c>
      <c r="CP827" s="19">
        <v>9.0</v>
      </c>
      <c r="CQ827" s="19">
        <v>7.0</v>
      </c>
      <c r="CR827" s="26">
        <f t="shared" si="37"/>
        <v>-2</v>
      </c>
      <c r="CS827" s="18">
        <f t="shared" si="38"/>
        <v>1.015673981</v>
      </c>
      <c r="CT827" s="18">
        <f t="shared" si="39"/>
        <v>0.789968652</v>
      </c>
      <c r="CU827" s="18">
        <f t="shared" si="40"/>
        <v>-0.2257053292</v>
      </c>
      <c r="CV827" s="30">
        <v>15.54</v>
      </c>
      <c r="CW827" s="30">
        <v>17.79</v>
      </c>
      <c r="CX827" s="30">
        <v>12.91</v>
      </c>
      <c r="CY827" s="30">
        <v>14.79</v>
      </c>
      <c r="CZ827" s="30">
        <v>17.02</v>
      </c>
      <c r="DA827" s="30">
        <v>20.11</v>
      </c>
      <c r="DB827" s="7">
        <v>39.0</v>
      </c>
      <c r="DC827" s="7">
        <v>58.0</v>
      </c>
      <c r="DD827" s="13">
        <f t="shared" si="41"/>
        <v>0.4020618557</v>
      </c>
      <c r="DE827" s="7">
        <v>-0.12</v>
      </c>
      <c r="DF827" s="7">
        <v>-4.11</v>
      </c>
      <c r="DG827" s="7">
        <v>41.0</v>
      </c>
      <c r="DH827" s="7">
        <v>32.0</v>
      </c>
      <c r="DI827" s="7">
        <v>24.0</v>
      </c>
      <c r="DJ827" s="8" t="s">
        <v>5316</v>
      </c>
      <c r="DK827" s="7" t="s">
        <v>5317</v>
      </c>
    </row>
    <row r="828" ht="12.75" customHeight="1">
      <c r="A828" s="7" t="s">
        <v>3355</v>
      </c>
      <c r="B828" s="7" t="s">
        <v>3356</v>
      </c>
      <c r="C828" s="8" t="s">
        <v>839</v>
      </c>
      <c r="D828" s="9" t="s">
        <v>174</v>
      </c>
      <c r="E828" s="7">
        <v>10.0</v>
      </c>
      <c r="F828" s="7">
        <v>0.0</v>
      </c>
      <c r="G828" s="7">
        <v>0.0</v>
      </c>
      <c r="H828" s="24">
        <f t="shared" si="1"/>
        <v>0</v>
      </c>
      <c r="I828" s="25">
        <f t="shared" si="2"/>
        <v>0</v>
      </c>
      <c r="J828" s="19">
        <v>0.0</v>
      </c>
      <c r="K828" s="19">
        <v>0.0</v>
      </c>
      <c r="L828" s="19">
        <v>0.0</v>
      </c>
      <c r="M828" s="19">
        <v>2.0</v>
      </c>
      <c r="N828" s="19">
        <v>5.0</v>
      </c>
      <c r="O828" s="19">
        <v>1.0</v>
      </c>
      <c r="P828" s="19">
        <v>0.0</v>
      </c>
      <c r="Q828" s="10">
        <f t="shared" si="3"/>
        <v>0</v>
      </c>
      <c r="R828" s="10">
        <f t="shared" si="4"/>
        <v>0</v>
      </c>
      <c r="S828" s="7">
        <v>7395.0</v>
      </c>
      <c r="T828" s="14">
        <f t="shared" si="5"/>
        <v>12.325</v>
      </c>
      <c r="U828" s="14">
        <v>119.7</v>
      </c>
      <c r="V828" s="14">
        <f t="shared" si="6"/>
        <v>11.97</v>
      </c>
      <c r="W828" s="14">
        <v>336.76</v>
      </c>
      <c r="X828" s="14">
        <f t="shared" si="7"/>
        <v>33.676</v>
      </c>
      <c r="Y828" s="13">
        <f t="shared" si="8"/>
        <v>0.2622354642</v>
      </c>
      <c r="Z828" s="12">
        <f t="shared" si="9"/>
        <v>0</v>
      </c>
      <c r="AA828" s="19">
        <v>9.0</v>
      </c>
      <c r="AB828" s="19">
        <v>18.0</v>
      </c>
      <c r="AC828" s="19">
        <v>16.0</v>
      </c>
      <c r="AD828" s="19">
        <v>0.0</v>
      </c>
      <c r="AE828" s="19">
        <v>1.0</v>
      </c>
      <c r="AF828" s="10">
        <f t="shared" si="10"/>
        <v>0</v>
      </c>
      <c r="AG828" s="10">
        <f t="shared" si="11"/>
        <v>0</v>
      </c>
      <c r="AH828" s="10">
        <f t="shared" si="12"/>
        <v>0</v>
      </c>
      <c r="AI828" s="19">
        <v>32.0</v>
      </c>
      <c r="AJ828" s="13">
        <f t="shared" si="13"/>
        <v>0.3440860215</v>
      </c>
      <c r="AK828" s="19">
        <v>33.0</v>
      </c>
      <c r="AL828" s="13">
        <f t="shared" si="14"/>
        <v>0.3548387097</v>
      </c>
      <c r="AM828" s="19">
        <v>28.0</v>
      </c>
      <c r="AN828" s="13">
        <f t="shared" si="15"/>
        <v>0.3010752688</v>
      </c>
      <c r="AO828" s="13">
        <f t="shared" si="16"/>
        <v>0.4923076923</v>
      </c>
      <c r="AP828" s="8">
        <v>6.0</v>
      </c>
      <c r="AQ828" s="14">
        <v>-0.55</v>
      </c>
      <c r="AR828" s="19">
        <v>17.48</v>
      </c>
      <c r="AS828" s="26">
        <v>2.0</v>
      </c>
      <c r="AT828" s="27">
        <v>0.20700000000000002</v>
      </c>
      <c r="AU828" s="8">
        <v>7.0</v>
      </c>
      <c r="AV828" s="27">
        <v>2.725</v>
      </c>
      <c r="AW828" s="19">
        <v>51.51</v>
      </c>
      <c r="AX828" s="19">
        <v>16.27</v>
      </c>
      <c r="AY828" s="27">
        <v>-0.404</v>
      </c>
      <c r="AZ828" s="27">
        <v>-3.422</v>
      </c>
      <c r="BA828" s="19">
        <v>48.72</v>
      </c>
      <c r="BB828" s="13">
        <f t="shared" si="17"/>
        <v>0.06818181818</v>
      </c>
      <c r="BC828" s="28">
        <f t="shared" si="18"/>
        <v>0.9014084507</v>
      </c>
      <c r="BD828" s="26">
        <f t="shared" si="19"/>
        <v>969.5902689</v>
      </c>
      <c r="BE828" s="13">
        <f t="shared" si="20"/>
        <v>-0.03040973111</v>
      </c>
      <c r="BF828" s="18">
        <f t="shared" si="21"/>
        <v>1.503759398</v>
      </c>
      <c r="BG828" s="18">
        <f t="shared" si="22"/>
        <v>3.50877193</v>
      </c>
      <c r="BH828" s="14">
        <f t="shared" si="23"/>
        <v>22.05513784</v>
      </c>
      <c r="BI828" s="14">
        <f t="shared" si="24"/>
        <v>35.58897243</v>
      </c>
      <c r="BJ828" s="14">
        <f t="shared" si="25"/>
        <v>47.61904762</v>
      </c>
      <c r="BK828" s="14">
        <f t="shared" si="26"/>
        <v>63.15789474</v>
      </c>
      <c r="BL828" s="14">
        <f t="shared" si="27"/>
        <v>-15.53884712</v>
      </c>
      <c r="BM828" s="19">
        <v>3.0</v>
      </c>
      <c r="BN828" s="19">
        <v>7.0</v>
      </c>
      <c r="BO828" s="26">
        <v>41.0</v>
      </c>
      <c r="BP828" s="26">
        <v>64.0</v>
      </c>
      <c r="BQ828" s="19">
        <v>20.0</v>
      </c>
      <c r="BR828" s="19">
        <v>22.0</v>
      </c>
      <c r="BS828" s="19">
        <v>31.0</v>
      </c>
      <c r="BT828" s="19">
        <v>33.0</v>
      </c>
      <c r="BU828" s="19">
        <v>47.0</v>
      </c>
      <c r="BV828" s="19">
        <v>60.0</v>
      </c>
      <c r="BW828" s="13">
        <f t="shared" si="28"/>
        <v>0.4392523364</v>
      </c>
      <c r="BX828" s="14">
        <v>-10.07</v>
      </c>
      <c r="BY828" s="29">
        <f t="shared" si="29"/>
        <v>-9.297231733</v>
      </c>
      <c r="BZ828" s="18">
        <f t="shared" si="30"/>
        <v>1.576009631</v>
      </c>
      <c r="CA828" s="18">
        <f t="shared" si="31"/>
        <v>2.758016855</v>
      </c>
      <c r="CB828" s="14">
        <f t="shared" si="32"/>
        <v>29.81284886</v>
      </c>
      <c r="CC828" s="14">
        <f t="shared" si="33"/>
        <v>29.02484404</v>
      </c>
      <c r="CD828" s="14">
        <f t="shared" si="34"/>
        <v>57.3930174</v>
      </c>
      <c r="CE828" s="14">
        <f t="shared" si="35"/>
        <v>54.109664</v>
      </c>
      <c r="CF828" s="14">
        <f t="shared" si="36"/>
        <v>-18.82220052</v>
      </c>
      <c r="CG828" s="7">
        <v>456.85</v>
      </c>
      <c r="CH828" s="7">
        <v>12.0</v>
      </c>
      <c r="CI828" s="7">
        <v>21.0</v>
      </c>
      <c r="CJ828" s="26">
        <v>215.0</v>
      </c>
      <c r="CK828" s="7">
        <v>200.0</v>
      </c>
      <c r="CL828" s="7">
        <v>92.0</v>
      </c>
      <c r="CM828" s="7">
        <v>77.0</v>
      </c>
      <c r="CN828" s="7">
        <v>118.0</v>
      </c>
      <c r="CO828" s="7">
        <v>114.0</v>
      </c>
      <c r="CP828" s="19">
        <v>1.0</v>
      </c>
      <c r="CQ828" s="19">
        <v>1.0</v>
      </c>
      <c r="CR828" s="26">
        <f t="shared" si="37"/>
        <v>0</v>
      </c>
      <c r="CS828" s="18">
        <f t="shared" si="38"/>
        <v>0.4868154158</v>
      </c>
      <c r="CT828" s="18">
        <f t="shared" si="39"/>
        <v>0.4868154158</v>
      </c>
      <c r="CU828" s="18">
        <f t="shared" si="40"/>
        <v>0</v>
      </c>
      <c r="CV828" s="30">
        <v>4.23</v>
      </c>
      <c r="CW828" s="30">
        <v>4.57</v>
      </c>
      <c r="CX828" s="30">
        <v>3.43</v>
      </c>
      <c r="CY828" s="30">
        <v>4.64</v>
      </c>
      <c r="CZ828" s="30">
        <v>5.27</v>
      </c>
      <c r="DA828" s="30">
        <v>3.99</v>
      </c>
      <c r="DB828" s="7">
        <v>0.0</v>
      </c>
      <c r="DC828" s="7">
        <v>0.0</v>
      </c>
      <c r="DD828" s="13" t="str">
        <f t="shared" si="41"/>
        <v> </v>
      </c>
      <c r="DE828" s="7">
        <v>0.0</v>
      </c>
      <c r="DF828" s="7">
        <v>0.0</v>
      </c>
      <c r="DG828" s="7">
        <v>0.0</v>
      </c>
      <c r="DH828" s="7">
        <v>0.0</v>
      </c>
      <c r="DI828" s="7">
        <v>0.0</v>
      </c>
      <c r="DJ828" s="8" t="s">
        <v>5318</v>
      </c>
      <c r="DK828" s="7" t="s">
        <v>5319</v>
      </c>
    </row>
    <row r="829" ht="12.75" customHeight="1">
      <c r="A829" s="7" t="s">
        <v>1855</v>
      </c>
      <c r="B829" s="7" t="s">
        <v>3359</v>
      </c>
      <c r="C829" s="8" t="s">
        <v>490</v>
      </c>
      <c r="D829" s="9" t="s">
        <v>255</v>
      </c>
      <c r="E829" s="7">
        <v>30.0</v>
      </c>
      <c r="F829" s="7">
        <v>1.0</v>
      </c>
      <c r="G829" s="7">
        <v>1.0</v>
      </c>
      <c r="H829" s="24">
        <f t="shared" si="1"/>
        <v>2</v>
      </c>
      <c r="I829" s="25">
        <f t="shared" si="2"/>
        <v>0.3208842143</v>
      </c>
      <c r="J829" s="19">
        <v>1.0</v>
      </c>
      <c r="K829" s="19">
        <v>1.0</v>
      </c>
      <c r="L829" s="19">
        <v>0.0</v>
      </c>
      <c r="M829" s="19">
        <v>33.0</v>
      </c>
      <c r="N829" s="19">
        <v>11.0</v>
      </c>
      <c r="O829" s="19">
        <v>14.0</v>
      </c>
      <c r="P829" s="19">
        <v>32.0</v>
      </c>
      <c r="Q829" s="10">
        <f t="shared" si="3"/>
        <v>0.0303030303</v>
      </c>
      <c r="R829" s="10">
        <f t="shared" si="4"/>
        <v>0.01724137931</v>
      </c>
      <c r="S829" s="7">
        <v>22438.0</v>
      </c>
      <c r="T829" s="14">
        <f t="shared" si="5"/>
        <v>12.46555556</v>
      </c>
      <c r="U829" s="14">
        <v>364.59</v>
      </c>
      <c r="V829" s="14">
        <f t="shared" si="6"/>
        <v>12.153</v>
      </c>
      <c r="W829" s="14">
        <v>1066.53</v>
      </c>
      <c r="X829" s="14">
        <f t="shared" si="7"/>
        <v>35.551</v>
      </c>
      <c r="Y829" s="13">
        <f t="shared" si="8"/>
        <v>0.2547585108</v>
      </c>
      <c r="Z829" s="12">
        <f t="shared" si="9"/>
        <v>25</v>
      </c>
      <c r="AA829" s="19">
        <v>13.0</v>
      </c>
      <c r="AB829" s="19">
        <v>38.0</v>
      </c>
      <c r="AC829" s="19">
        <v>34.0</v>
      </c>
      <c r="AD829" s="19">
        <v>4.0</v>
      </c>
      <c r="AE829" s="19">
        <v>7.0</v>
      </c>
      <c r="AF829" s="10">
        <f t="shared" si="10"/>
        <v>0.1666666667</v>
      </c>
      <c r="AG829" s="10">
        <f t="shared" si="11"/>
        <v>0.1666666667</v>
      </c>
      <c r="AH829" s="10">
        <f t="shared" si="12"/>
        <v>0.3333333333</v>
      </c>
      <c r="AI829" s="19">
        <v>91.0</v>
      </c>
      <c r="AJ829" s="13">
        <f t="shared" si="13"/>
        <v>0.2724550898</v>
      </c>
      <c r="AK829" s="19">
        <v>125.0</v>
      </c>
      <c r="AL829" s="13">
        <f t="shared" si="14"/>
        <v>0.374251497</v>
      </c>
      <c r="AM829" s="19">
        <v>118.0</v>
      </c>
      <c r="AN829" s="13">
        <f t="shared" si="15"/>
        <v>0.3532934132</v>
      </c>
      <c r="AO829" s="13">
        <f t="shared" si="16"/>
        <v>0.4212962963</v>
      </c>
      <c r="AP829" s="8">
        <v>7.0</v>
      </c>
      <c r="AQ829" s="14">
        <v>-6.32</v>
      </c>
      <c r="AR829" s="19">
        <v>17.55</v>
      </c>
      <c r="AS829" s="26">
        <v>6.0</v>
      </c>
      <c r="AT829" s="27">
        <v>0.92</v>
      </c>
      <c r="AU829" s="8">
        <v>3.0</v>
      </c>
      <c r="AV829" s="27">
        <v>0.749</v>
      </c>
      <c r="AW829" s="19">
        <v>50.55</v>
      </c>
      <c r="AX829" s="19">
        <v>17.91</v>
      </c>
      <c r="AY829" s="27">
        <v>-0.40900000000000003</v>
      </c>
      <c r="AZ829" s="27">
        <v>-7.427</v>
      </c>
      <c r="BA829" s="19">
        <v>48.14</v>
      </c>
      <c r="BB829" s="13">
        <f t="shared" si="17"/>
        <v>0.04</v>
      </c>
      <c r="BC829" s="28">
        <f t="shared" si="18"/>
        <v>0.9591836735</v>
      </c>
      <c r="BD829" s="26">
        <f t="shared" si="19"/>
        <v>999.1836735</v>
      </c>
      <c r="BE829" s="13">
        <f t="shared" si="20"/>
        <v>-0.0008163265306</v>
      </c>
      <c r="BF829" s="18">
        <f t="shared" si="21"/>
        <v>0.9874105159</v>
      </c>
      <c r="BG829" s="18">
        <f t="shared" si="22"/>
        <v>0.9874105159</v>
      </c>
      <c r="BH829" s="14">
        <f t="shared" si="23"/>
        <v>24.6852629</v>
      </c>
      <c r="BI829" s="14">
        <f t="shared" si="24"/>
        <v>24.19155764</v>
      </c>
      <c r="BJ829" s="14">
        <f t="shared" si="25"/>
        <v>43.61063112</v>
      </c>
      <c r="BK829" s="14">
        <f t="shared" si="26"/>
        <v>46.40829425</v>
      </c>
      <c r="BL829" s="14">
        <f t="shared" si="27"/>
        <v>-2.797663128</v>
      </c>
      <c r="BM829" s="19">
        <v>6.0</v>
      </c>
      <c r="BN829" s="19">
        <v>6.0</v>
      </c>
      <c r="BO829" s="26">
        <v>144.0</v>
      </c>
      <c r="BP829" s="26">
        <v>141.0</v>
      </c>
      <c r="BQ829" s="19">
        <v>62.0</v>
      </c>
      <c r="BR829" s="19">
        <v>48.0</v>
      </c>
      <c r="BS829" s="19">
        <v>53.0</v>
      </c>
      <c r="BT829" s="19">
        <v>87.0</v>
      </c>
      <c r="BU829" s="19">
        <v>128.0</v>
      </c>
      <c r="BV829" s="19">
        <v>127.0</v>
      </c>
      <c r="BW829" s="13">
        <f t="shared" si="28"/>
        <v>0.5019607843</v>
      </c>
      <c r="BX829" s="14">
        <v>2.5</v>
      </c>
      <c r="BY829" s="29">
        <f t="shared" si="29"/>
        <v>7.17722576</v>
      </c>
      <c r="BZ829" s="18">
        <f t="shared" si="30"/>
        <v>1.472547507</v>
      </c>
      <c r="CA829" s="18">
        <f t="shared" si="31"/>
        <v>1.935348152</v>
      </c>
      <c r="CB829" s="14">
        <f t="shared" si="32"/>
        <v>24.36014305</v>
      </c>
      <c r="CC829" s="14">
        <f t="shared" si="33"/>
        <v>26.04305448</v>
      </c>
      <c r="CD829" s="14">
        <f t="shared" si="34"/>
        <v>42.83009607</v>
      </c>
      <c r="CE829" s="14">
        <f t="shared" si="35"/>
        <v>47.07944744</v>
      </c>
      <c r="CF829" s="14">
        <f t="shared" si="36"/>
        <v>1.451688249</v>
      </c>
      <c r="CG829" s="7">
        <v>1426.1</v>
      </c>
      <c r="CH829" s="7">
        <v>35.0</v>
      </c>
      <c r="CI829" s="7">
        <v>46.0</v>
      </c>
      <c r="CJ829" s="26">
        <v>544.0</v>
      </c>
      <c r="CK829" s="7">
        <v>573.0</v>
      </c>
      <c r="CL829" s="7">
        <v>223.0</v>
      </c>
      <c r="CM829" s="7">
        <v>221.0</v>
      </c>
      <c r="CN829" s="7">
        <v>216.0</v>
      </c>
      <c r="CO829" s="7">
        <v>279.0</v>
      </c>
      <c r="CP829" s="19">
        <v>2.0</v>
      </c>
      <c r="CQ829" s="19">
        <v>1.0</v>
      </c>
      <c r="CR829" s="26">
        <f t="shared" si="37"/>
        <v>-1</v>
      </c>
      <c r="CS829" s="18">
        <f t="shared" si="38"/>
        <v>0.3208842143</v>
      </c>
      <c r="CT829" s="18">
        <f t="shared" si="39"/>
        <v>0.1604421071</v>
      </c>
      <c r="CU829" s="18">
        <f t="shared" si="40"/>
        <v>-0.1604421071</v>
      </c>
      <c r="CV829" s="30">
        <v>11.02</v>
      </c>
      <c r="CW829" s="30">
        <v>11.54</v>
      </c>
      <c r="CX829" s="30">
        <v>10.77</v>
      </c>
      <c r="CY829" s="30">
        <v>18.05</v>
      </c>
      <c r="CZ829" s="30">
        <v>11.89</v>
      </c>
      <c r="DA829" s="30">
        <v>11.69</v>
      </c>
      <c r="DB829" s="7">
        <v>0.0</v>
      </c>
      <c r="DC829" s="7">
        <v>0.0</v>
      </c>
      <c r="DD829" s="13" t="str">
        <f t="shared" si="41"/>
        <v> </v>
      </c>
      <c r="DE829" s="7">
        <v>0.0</v>
      </c>
      <c r="DF829" s="7">
        <v>0.0</v>
      </c>
      <c r="DG829" s="7">
        <v>0.0</v>
      </c>
      <c r="DH829" s="7">
        <v>0.0</v>
      </c>
      <c r="DI829" s="7">
        <v>0.0</v>
      </c>
      <c r="DJ829" s="8" t="s">
        <v>5320</v>
      </c>
      <c r="DK829" s="7" t="s">
        <v>5321</v>
      </c>
    </row>
    <row r="830" ht="12.75" customHeight="1">
      <c r="A830" s="7" t="s">
        <v>1144</v>
      </c>
      <c r="B830" s="7" t="s">
        <v>3362</v>
      </c>
      <c r="C830" s="8" t="s">
        <v>222</v>
      </c>
      <c r="D830" s="9" t="s">
        <v>150</v>
      </c>
      <c r="E830" s="7">
        <v>80.0</v>
      </c>
      <c r="F830" s="7">
        <v>18.0</v>
      </c>
      <c r="G830" s="7">
        <v>24.0</v>
      </c>
      <c r="H830" s="24">
        <f t="shared" si="1"/>
        <v>42</v>
      </c>
      <c r="I830" s="25">
        <f t="shared" si="2"/>
        <v>2.046201941</v>
      </c>
      <c r="J830" s="19">
        <v>11.0</v>
      </c>
      <c r="K830" s="19">
        <v>12.0</v>
      </c>
      <c r="L830" s="19">
        <v>7.0</v>
      </c>
      <c r="M830" s="19">
        <v>116.0</v>
      </c>
      <c r="N830" s="19">
        <v>37.0</v>
      </c>
      <c r="O830" s="19">
        <v>31.0</v>
      </c>
      <c r="P830" s="19">
        <v>125.0</v>
      </c>
      <c r="Q830" s="10">
        <f t="shared" si="3"/>
        <v>0.1551724138</v>
      </c>
      <c r="R830" s="10">
        <f t="shared" si="4"/>
        <v>0.09782608696</v>
      </c>
      <c r="S830" s="7">
        <v>73893.0</v>
      </c>
      <c r="T830" s="14">
        <f t="shared" si="5"/>
        <v>15.394375</v>
      </c>
      <c r="U830" s="14">
        <v>1129.4</v>
      </c>
      <c r="V830" s="14">
        <f t="shared" si="6"/>
        <v>14.1175</v>
      </c>
      <c r="W830" s="14">
        <v>2761.28</v>
      </c>
      <c r="X830" s="14">
        <f t="shared" si="7"/>
        <v>34.516</v>
      </c>
      <c r="Y830" s="13">
        <f t="shared" si="8"/>
        <v>0.2902834466</v>
      </c>
      <c r="Z830" s="12">
        <f t="shared" si="9"/>
        <v>180.3076923</v>
      </c>
      <c r="AA830" s="19">
        <v>28.0</v>
      </c>
      <c r="AB830" s="19">
        <v>70.0</v>
      </c>
      <c r="AC830" s="19">
        <v>113.0</v>
      </c>
      <c r="AD830" s="19">
        <v>23.0</v>
      </c>
      <c r="AE830" s="19">
        <v>39.0</v>
      </c>
      <c r="AF830" s="10">
        <f t="shared" si="10"/>
        <v>0.2820512821</v>
      </c>
      <c r="AG830" s="10">
        <f t="shared" si="11"/>
        <v>0.4871794872</v>
      </c>
      <c r="AH830" s="10">
        <f t="shared" si="12"/>
        <v>0.7692307692</v>
      </c>
      <c r="AI830" s="19">
        <v>386.0</v>
      </c>
      <c r="AJ830" s="13">
        <f t="shared" si="13"/>
        <v>0.3330457291</v>
      </c>
      <c r="AK830" s="19">
        <v>319.0</v>
      </c>
      <c r="AL830" s="13">
        <f t="shared" si="14"/>
        <v>0.2752372735</v>
      </c>
      <c r="AM830" s="19">
        <v>454.0</v>
      </c>
      <c r="AN830" s="13">
        <f t="shared" si="15"/>
        <v>0.3917169974</v>
      </c>
      <c r="AO830" s="13">
        <f t="shared" si="16"/>
        <v>0.5475177305</v>
      </c>
      <c r="AP830" s="8">
        <v>10.0</v>
      </c>
      <c r="AQ830" s="14">
        <v>4.57</v>
      </c>
      <c r="AR830" s="19">
        <v>18.05</v>
      </c>
      <c r="AS830" s="26">
        <v>1.0</v>
      </c>
      <c r="AT830" s="27">
        <v>1.458</v>
      </c>
      <c r="AU830" s="8">
        <v>2.0</v>
      </c>
      <c r="AV830" s="27">
        <v>1.677</v>
      </c>
      <c r="AW830" s="19">
        <v>50.76</v>
      </c>
      <c r="AX830" s="19">
        <v>18.38</v>
      </c>
      <c r="AY830" s="27">
        <v>0.7030000000000001</v>
      </c>
      <c r="AZ830" s="27">
        <v>2.768</v>
      </c>
      <c r="BA830" s="19">
        <v>51.43</v>
      </c>
      <c r="BB830" s="13">
        <f t="shared" si="17"/>
        <v>0.06655290102</v>
      </c>
      <c r="BC830" s="28">
        <f t="shared" si="18"/>
        <v>0.9299820467</v>
      </c>
      <c r="BD830" s="26">
        <f t="shared" si="19"/>
        <v>996.5349477</v>
      </c>
      <c r="BE830" s="13">
        <f t="shared" si="20"/>
        <v>-0.003465052297</v>
      </c>
      <c r="BF830" s="18">
        <f t="shared" si="21"/>
        <v>2.071896582</v>
      </c>
      <c r="BG830" s="18">
        <f t="shared" si="22"/>
        <v>2.071896582</v>
      </c>
      <c r="BH830" s="14">
        <f t="shared" si="23"/>
        <v>31.13157429</v>
      </c>
      <c r="BI830" s="14">
        <f t="shared" si="24"/>
        <v>29.59093324</v>
      </c>
      <c r="BJ830" s="14">
        <f t="shared" si="25"/>
        <v>58.06622986</v>
      </c>
      <c r="BK830" s="14">
        <f t="shared" si="26"/>
        <v>55.83495661</v>
      </c>
      <c r="BL830" s="14">
        <f t="shared" si="27"/>
        <v>2.231273242</v>
      </c>
      <c r="BM830" s="19">
        <v>39.0</v>
      </c>
      <c r="BN830" s="19">
        <v>39.0</v>
      </c>
      <c r="BO830" s="26">
        <v>547.0</v>
      </c>
      <c r="BP830" s="26">
        <v>518.0</v>
      </c>
      <c r="BQ830" s="19">
        <v>210.0</v>
      </c>
      <c r="BR830" s="19">
        <v>226.0</v>
      </c>
      <c r="BS830" s="19">
        <v>297.0</v>
      </c>
      <c r="BT830" s="19">
        <v>268.0</v>
      </c>
      <c r="BU830" s="19">
        <v>497.0</v>
      </c>
      <c r="BV830" s="19">
        <v>502.0</v>
      </c>
      <c r="BW830" s="13">
        <f t="shared" si="28"/>
        <v>0.4974974975</v>
      </c>
      <c r="BX830" s="14">
        <v>0.06</v>
      </c>
      <c r="BY830" s="29">
        <f t="shared" si="29"/>
        <v>-0.09015228949</v>
      </c>
      <c r="BZ830" s="18">
        <f t="shared" si="30"/>
        <v>1.991696974</v>
      </c>
      <c r="CA830" s="18">
        <f t="shared" si="31"/>
        <v>2.084334043</v>
      </c>
      <c r="CB830" s="14">
        <f t="shared" si="32"/>
        <v>29.7210595</v>
      </c>
      <c r="CC830" s="14">
        <f t="shared" si="33"/>
        <v>29.7210595</v>
      </c>
      <c r="CD830" s="14">
        <f t="shared" si="34"/>
        <v>55.18081384</v>
      </c>
      <c r="CE830" s="14">
        <f t="shared" si="35"/>
        <v>54.34708022</v>
      </c>
      <c r="CF830" s="14">
        <f t="shared" si="36"/>
        <v>1.397539625</v>
      </c>
      <c r="CG830" s="7">
        <v>3886.133333</v>
      </c>
      <c r="CH830" s="7">
        <v>129.0</v>
      </c>
      <c r="CI830" s="7">
        <v>135.0</v>
      </c>
      <c r="CJ830" s="26">
        <v>1796.0</v>
      </c>
      <c r="CK830" s="7">
        <v>1790.0</v>
      </c>
      <c r="CL830" s="7">
        <v>660.0</v>
      </c>
      <c r="CM830" s="7">
        <v>679.0</v>
      </c>
      <c r="CN830" s="7">
        <v>989.0</v>
      </c>
      <c r="CO830" s="7">
        <v>916.0</v>
      </c>
      <c r="CP830" s="19">
        <v>13.0</v>
      </c>
      <c r="CQ830" s="19">
        <v>23.0</v>
      </c>
      <c r="CR830" s="26">
        <f t="shared" si="37"/>
        <v>10</v>
      </c>
      <c r="CS830" s="18">
        <f t="shared" si="38"/>
        <v>0.6333482197</v>
      </c>
      <c r="CT830" s="18">
        <f t="shared" si="39"/>
        <v>1.120539158</v>
      </c>
      <c r="CU830" s="18">
        <f t="shared" si="40"/>
        <v>0.4871909382</v>
      </c>
      <c r="CV830" s="30">
        <v>45.8</v>
      </c>
      <c r="CW830" s="30">
        <v>47.11</v>
      </c>
      <c r="CX830" s="30">
        <v>37.67</v>
      </c>
      <c r="CY830" s="30">
        <v>57.37</v>
      </c>
      <c r="CZ830" s="30">
        <v>42.33</v>
      </c>
      <c r="DA830" s="30">
        <v>56.53</v>
      </c>
      <c r="DB830" s="7">
        <v>740.0</v>
      </c>
      <c r="DC830" s="7">
        <v>524.0</v>
      </c>
      <c r="DD830" s="13">
        <f t="shared" si="41"/>
        <v>0.585443038</v>
      </c>
      <c r="DE830" s="7">
        <v>-2.38</v>
      </c>
      <c r="DF830" s="7">
        <v>-20.78</v>
      </c>
      <c r="DG830" s="7">
        <v>374.0</v>
      </c>
      <c r="DH830" s="7">
        <v>454.0</v>
      </c>
      <c r="DI830" s="7">
        <v>317.0</v>
      </c>
      <c r="DJ830" s="8" t="s">
        <v>5322</v>
      </c>
      <c r="DK830" s="7" t="s">
        <v>5323</v>
      </c>
    </row>
    <row r="831" ht="12.75" customHeight="1">
      <c r="A831" s="7" t="s">
        <v>614</v>
      </c>
      <c r="B831" s="7" t="s">
        <v>3364</v>
      </c>
      <c r="C831" s="8" t="s">
        <v>197</v>
      </c>
      <c r="D831" s="9" t="s">
        <v>1445</v>
      </c>
      <c r="E831" s="7">
        <v>82.0</v>
      </c>
      <c r="F831" s="7">
        <v>21.0</v>
      </c>
      <c r="G831" s="7">
        <v>25.0</v>
      </c>
      <c r="H831" s="24">
        <f t="shared" si="1"/>
        <v>46</v>
      </c>
      <c r="I831" s="25">
        <f t="shared" si="2"/>
        <v>2.416671531</v>
      </c>
      <c r="J831" s="19">
        <v>20.0</v>
      </c>
      <c r="K831" s="19">
        <v>9.0</v>
      </c>
      <c r="L831" s="19">
        <v>7.0</v>
      </c>
      <c r="M831" s="19">
        <v>141.0</v>
      </c>
      <c r="N831" s="19">
        <v>82.0</v>
      </c>
      <c r="O831" s="19">
        <v>86.0</v>
      </c>
      <c r="P831" s="19">
        <v>201.0</v>
      </c>
      <c r="Q831" s="10">
        <f t="shared" si="3"/>
        <v>0.1489361702</v>
      </c>
      <c r="R831" s="10">
        <f t="shared" si="4"/>
        <v>0.06796116505</v>
      </c>
      <c r="S831" s="7">
        <v>68524.0</v>
      </c>
      <c r="T831" s="14">
        <f t="shared" si="5"/>
        <v>13.92764228</v>
      </c>
      <c r="U831" s="14">
        <v>1075.28</v>
      </c>
      <c r="V831" s="14">
        <f t="shared" si="6"/>
        <v>13.11317073</v>
      </c>
      <c r="W831" s="14">
        <v>2861.43</v>
      </c>
      <c r="X831" s="14">
        <f t="shared" si="7"/>
        <v>34.8954878</v>
      </c>
      <c r="Y831" s="13">
        <f t="shared" si="8"/>
        <v>0.2731417859</v>
      </c>
      <c r="Z831" s="12">
        <f t="shared" si="9"/>
        <v>99</v>
      </c>
      <c r="AA831" s="19">
        <v>14.0</v>
      </c>
      <c r="AB831" s="19">
        <v>67.0</v>
      </c>
      <c r="AC831" s="19">
        <v>76.0</v>
      </c>
      <c r="AD831" s="19">
        <v>30.0</v>
      </c>
      <c r="AE831" s="19">
        <v>22.0</v>
      </c>
      <c r="AF831" s="10">
        <f t="shared" si="10"/>
        <v>0.3636363636</v>
      </c>
      <c r="AG831" s="10">
        <f t="shared" si="11"/>
        <v>0.2909090909</v>
      </c>
      <c r="AH831" s="10">
        <f t="shared" si="12"/>
        <v>0.6545454545</v>
      </c>
      <c r="AI831" s="19">
        <v>428.0</v>
      </c>
      <c r="AJ831" s="13">
        <f t="shared" si="13"/>
        <v>0.382484361</v>
      </c>
      <c r="AK831" s="19">
        <v>314.0</v>
      </c>
      <c r="AL831" s="13">
        <f t="shared" si="14"/>
        <v>0.2806076854</v>
      </c>
      <c r="AM831" s="19">
        <v>377.0</v>
      </c>
      <c r="AN831" s="13">
        <f t="shared" si="15"/>
        <v>0.3369079535</v>
      </c>
      <c r="AO831" s="13">
        <f t="shared" si="16"/>
        <v>0.576819407</v>
      </c>
      <c r="AP831" s="8">
        <v>10.0</v>
      </c>
      <c r="AQ831" s="14">
        <v>2.51</v>
      </c>
      <c r="AR831" s="19">
        <v>17.67</v>
      </c>
      <c r="AS831" s="26">
        <v>4.0</v>
      </c>
      <c r="AT831" s="27">
        <v>0.577</v>
      </c>
      <c r="AU831" s="8">
        <v>4.0</v>
      </c>
      <c r="AV831" s="27">
        <v>-0.358</v>
      </c>
      <c r="AW831" s="19">
        <v>49.81</v>
      </c>
      <c r="AX831" s="19">
        <v>18.72</v>
      </c>
      <c r="AY831" s="27">
        <v>1.581</v>
      </c>
      <c r="AZ831" s="27">
        <v>13.893</v>
      </c>
      <c r="BA831" s="19">
        <v>55.59</v>
      </c>
      <c r="BB831" s="13">
        <f t="shared" si="17"/>
        <v>0.09090909091</v>
      </c>
      <c r="BC831" s="28">
        <f t="shared" si="18"/>
        <v>0.9389473684</v>
      </c>
      <c r="BD831" s="26">
        <f t="shared" si="19"/>
        <v>1029.856459</v>
      </c>
      <c r="BE831" s="13">
        <f t="shared" si="20"/>
        <v>0.02985645933</v>
      </c>
      <c r="BF831" s="18">
        <f t="shared" si="21"/>
        <v>3.068968083</v>
      </c>
      <c r="BG831" s="18">
        <f t="shared" si="22"/>
        <v>1.618183171</v>
      </c>
      <c r="BH831" s="14">
        <f t="shared" si="23"/>
        <v>33.75864891</v>
      </c>
      <c r="BI831" s="14">
        <f t="shared" si="24"/>
        <v>26.50472435</v>
      </c>
      <c r="BJ831" s="14">
        <f t="shared" si="25"/>
        <v>70.47466706</v>
      </c>
      <c r="BK831" s="14">
        <f t="shared" si="26"/>
        <v>48.15489919</v>
      </c>
      <c r="BL831" s="14">
        <f t="shared" si="27"/>
        <v>22.31976787</v>
      </c>
      <c r="BM831" s="19">
        <v>55.0</v>
      </c>
      <c r="BN831" s="19">
        <v>29.0</v>
      </c>
      <c r="BO831" s="26">
        <v>550.0</v>
      </c>
      <c r="BP831" s="26">
        <v>446.0</v>
      </c>
      <c r="BQ831" s="19">
        <v>297.0</v>
      </c>
      <c r="BR831" s="19">
        <v>198.0</v>
      </c>
      <c r="BS831" s="19">
        <v>361.0</v>
      </c>
      <c r="BT831" s="19">
        <v>190.0</v>
      </c>
      <c r="BU831" s="19">
        <v>605.0</v>
      </c>
      <c r="BV831" s="19">
        <v>435.0</v>
      </c>
      <c r="BW831" s="13">
        <f t="shared" si="28"/>
        <v>0.5817307692</v>
      </c>
      <c r="BX831" s="14">
        <v>5.09</v>
      </c>
      <c r="BY831" s="29">
        <f t="shared" si="29"/>
        <v>6.135102106</v>
      </c>
      <c r="BZ831" s="18">
        <f t="shared" si="30"/>
        <v>2.134525957</v>
      </c>
      <c r="CA831" s="18">
        <f t="shared" si="31"/>
        <v>1.829593678</v>
      </c>
      <c r="CB831" s="14">
        <f t="shared" si="32"/>
        <v>31.45376464</v>
      </c>
      <c r="CC831" s="14">
        <f t="shared" si="33"/>
        <v>26.08695652</v>
      </c>
      <c r="CD831" s="14">
        <f t="shared" si="34"/>
        <v>62.23667827</v>
      </c>
      <c r="CE831" s="14">
        <f t="shared" si="35"/>
        <v>48.16405357</v>
      </c>
      <c r="CF831" s="14">
        <f t="shared" si="36"/>
        <v>8.24714317</v>
      </c>
      <c r="CG831" s="7">
        <v>3935.3</v>
      </c>
      <c r="CH831" s="7">
        <v>140.0</v>
      </c>
      <c r="CI831" s="7">
        <v>120.0</v>
      </c>
      <c r="CJ831" s="26">
        <v>1923.0</v>
      </c>
      <c r="CK831" s="7">
        <v>1591.0</v>
      </c>
      <c r="CL831" s="7">
        <v>990.0</v>
      </c>
      <c r="CM831" s="7">
        <v>670.0</v>
      </c>
      <c r="CN831" s="7">
        <v>1029.0</v>
      </c>
      <c r="CO831" s="7">
        <v>778.0</v>
      </c>
      <c r="CP831" s="19">
        <v>7.0</v>
      </c>
      <c r="CQ831" s="19">
        <v>8.0</v>
      </c>
      <c r="CR831" s="26">
        <f t="shared" si="37"/>
        <v>1</v>
      </c>
      <c r="CS831" s="18">
        <f t="shared" si="38"/>
        <v>0.3677543634</v>
      </c>
      <c r="CT831" s="18">
        <f t="shared" si="39"/>
        <v>0.4202907011</v>
      </c>
      <c r="CU831" s="18">
        <f t="shared" si="40"/>
        <v>0.05253633763</v>
      </c>
      <c r="CV831" s="30">
        <v>46.05</v>
      </c>
      <c r="CW831" s="30">
        <v>36.77</v>
      </c>
      <c r="CX831" s="30">
        <v>33.19</v>
      </c>
      <c r="CY831" s="30">
        <v>32.3</v>
      </c>
      <c r="CZ831" s="30">
        <v>44.47</v>
      </c>
      <c r="DA831" s="30">
        <v>37.54</v>
      </c>
      <c r="DB831" s="7">
        <v>0.0</v>
      </c>
      <c r="DC831" s="7">
        <v>3.0</v>
      </c>
      <c r="DD831" s="13">
        <f t="shared" si="41"/>
        <v>0</v>
      </c>
      <c r="DE831" s="7">
        <v>0.0</v>
      </c>
      <c r="DF831" s="7">
        <v>0.0</v>
      </c>
      <c r="DG831" s="7">
        <v>0.0</v>
      </c>
      <c r="DH831" s="7">
        <v>1.0</v>
      </c>
      <c r="DI831" s="7">
        <v>0.0</v>
      </c>
      <c r="DJ831" s="8" t="s">
        <v>5324</v>
      </c>
      <c r="DK831" s="7" t="s">
        <v>5325</v>
      </c>
    </row>
    <row r="832" ht="12.75" customHeight="1">
      <c r="A832" s="7" t="s">
        <v>1976</v>
      </c>
      <c r="B832" s="7" t="s">
        <v>3367</v>
      </c>
      <c r="C832" s="7" t="s">
        <v>685</v>
      </c>
      <c r="D832" s="9" t="s">
        <v>159</v>
      </c>
      <c r="E832" s="7">
        <v>2.0</v>
      </c>
      <c r="F832" s="7">
        <v>0.0</v>
      </c>
      <c r="G832" s="7">
        <v>1.0</v>
      </c>
      <c r="H832" s="24">
        <f t="shared" si="1"/>
        <v>1</v>
      </c>
      <c r="I832" s="25">
        <f t="shared" si="2"/>
        <v>2.544169611</v>
      </c>
      <c r="J832" s="19">
        <v>0.0</v>
      </c>
      <c r="K832" s="19">
        <v>1.0</v>
      </c>
      <c r="L832" s="19">
        <v>0.0</v>
      </c>
      <c r="M832" s="19">
        <v>1.0</v>
      </c>
      <c r="N832" s="19">
        <v>0.0</v>
      </c>
      <c r="O832" s="19">
        <v>2.0</v>
      </c>
      <c r="P832" s="19">
        <v>1.0</v>
      </c>
      <c r="Q832" s="10">
        <f t="shared" si="3"/>
        <v>0</v>
      </c>
      <c r="R832" s="10">
        <f t="shared" si="4"/>
        <v>0</v>
      </c>
      <c r="S832" s="7">
        <v>1415.0</v>
      </c>
      <c r="T832" s="14">
        <f t="shared" si="5"/>
        <v>11.79166667</v>
      </c>
      <c r="U832" s="14">
        <v>22.73</v>
      </c>
      <c r="V832" s="14">
        <f t="shared" si="6"/>
        <v>11.365</v>
      </c>
      <c r="W832" s="14">
        <v>75.42</v>
      </c>
      <c r="X832" s="14">
        <f t="shared" si="7"/>
        <v>37.71</v>
      </c>
      <c r="Y832" s="13">
        <f t="shared" si="8"/>
        <v>0.2315843097</v>
      </c>
      <c r="Z832" s="12">
        <f t="shared" si="9"/>
        <v>11</v>
      </c>
      <c r="AA832" s="19">
        <v>0.0</v>
      </c>
      <c r="AB832" s="19">
        <v>1.0</v>
      </c>
      <c r="AC832" s="19">
        <v>1.0</v>
      </c>
      <c r="AD832" s="19">
        <v>0.0</v>
      </c>
      <c r="AE832" s="19">
        <v>1.0</v>
      </c>
      <c r="AF832" s="10">
        <f t="shared" si="10"/>
        <v>0</v>
      </c>
      <c r="AG832" s="10">
        <f t="shared" si="11"/>
        <v>1</v>
      </c>
      <c r="AH832" s="10">
        <f t="shared" si="12"/>
        <v>1</v>
      </c>
      <c r="AI832" s="19">
        <v>5.0</v>
      </c>
      <c r="AJ832" s="13">
        <f t="shared" si="13"/>
        <v>0.25</v>
      </c>
      <c r="AK832" s="19">
        <v>8.0</v>
      </c>
      <c r="AL832" s="13">
        <f t="shared" si="14"/>
        <v>0.4</v>
      </c>
      <c r="AM832" s="19">
        <v>7.0</v>
      </c>
      <c r="AN832" s="13">
        <f t="shared" si="15"/>
        <v>0.35</v>
      </c>
      <c r="AO832" s="13">
        <f t="shared" si="16"/>
        <v>0.3846153846</v>
      </c>
      <c r="AP832" s="8">
        <v>1.0</v>
      </c>
      <c r="AQ832" s="14">
        <v>-11.54</v>
      </c>
      <c r="AR832" s="19">
        <v>17.4</v>
      </c>
      <c r="AS832" s="26">
        <v>7.0</v>
      </c>
      <c r="AT832" s="27">
        <v>2.299</v>
      </c>
      <c r="AU832" s="8">
        <v>1.0</v>
      </c>
      <c r="AV832" s="27">
        <v>-0.631</v>
      </c>
      <c r="AW832" s="19">
        <v>48.6</v>
      </c>
      <c r="AX832" s="19">
        <v>17.66</v>
      </c>
      <c r="AY832" s="27">
        <v>1.912</v>
      </c>
      <c r="AZ832" s="27">
        <v>2.5789999999999997</v>
      </c>
      <c r="BA832" s="19">
        <v>49.56</v>
      </c>
      <c r="BB832" s="13">
        <f t="shared" si="17"/>
        <v>0.09090909091</v>
      </c>
      <c r="BC832" s="28">
        <f t="shared" si="18"/>
        <v>1</v>
      </c>
      <c r="BD832" s="26">
        <f t="shared" si="19"/>
        <v>1090.909091</v>
      </c>
      <c r="BE832" s="13">
        <f t="shared" si="20"/>
        <v>0.09090909091</v>
      </c>
      <c r="BF832" s="18">
        <f t="shared" si="21"/>
        <v>2.639683238</v>
      </c>
      <c r="BG832" s="18">
        <f t="shared" si="22"/>
        <v>0</v>
      </c>
      <c r="BH832" s="14">
        <f t="shared" si="23"/>
        <v>29.03651562</v>
      </c>
      <c r="BI832" s="14">
        <f t="shared" si="24"/>
        <v>10.55873295</v>
      </c>
      <c r="BJ832" s="14">
        <f t="shared" si="25"/>
        <v>55.433348</v>
      </c>
      <c r="BK832" s="14">
        <f t="shared" si="26"/>
        <v>39.59524857</v>
      </c>
      <c r="BL832" s="14">
        <f t="shared" si="27"/>
        <v>15.83809943</v>
      </c>
      <c r="BM832" s="19">
        <v>1.0</v>
      </c>
      <c r="BN832" s="19">
        <v>0.0</v>
      </c>
      <c r="BO832" s="26">
        <v>10.0</v>
      </c>
      <c r="BP832" s="26">
        <v>4.0</v>
      </c>
      <c r="BQ832" s="19">
        <v>6.0</v>
      </c>
      <c r="BR832" s="19">
        <v>5.0</v>
      </c>
      <c r="BS832" s="19">
        <v>4.0</v>
      </c>
      <c r="BT832" s="19">
        <v>6.0</v>
      </c>
      <c r="BU832" s="19">
        <v>9.0</v>
      </c>
      <c r="BV832" s="19">
        <v>7.0</v>
      </c>
      <c r="BW832" s="13">
        <f t="shared" si="28"/>
        <v>0.5625</v>
      </c>
      <c r="BX832" s="14">
        <v>9.58</v>
      </c>
      <c r="BY832" s="29">
        <f t="shared" si="29"/>
        <v>15.3073302</v>
      </c>
      <c r="BZ832" s="18">
        <f t="shared" si="30"/>
        <v>2.438198451</v>
      </c>
      <c r="CA832" s="18">
        <f t="shared" si="31"/>
        <v>1.828648838</v>
      </c>
      <c r="CB832" s="14">
        <f t="shared" si="32"/>
        <v>28.03928218</v>
      </c>
      <c r="CC832" s="14">
        <f t="shared" si="33"/>
        <v>29.25838141</v>
      </c>
      <c r="CD832" s="14">
        <f t="shared" si="34"/>
        <v>51.20216746</v>
      </c>
      <c r="CE832" s="14">
        <f t="shared" si="35"/>
        <v>55.46901475</v>
      </c>
      <c r="CF832" s="14">
        <f t="shared" si="36"/>
        <v>20.10494672</v>
      </c>
      <c r="CG832" s="7">
        <v>98.433333</v>
      </c>
      <c r="CH832" s="7">
        <v>4.0</v>
      </c>
      <c r="CI832" s="7">
        <v>3.0</v>
      </c>
      <c r="CJ832" s="26">
        <v>42.0</v>
      </c>
      <c r="CK832" s="7">
        <v>45.0</v>
      </c>
      <c r="CL832" s="7">
        <v>23.0</v>
      </c>
      <c r="CM832" s="7">
        <v>17.0</v>
      </c>
      <c r="CN832" s="7">
        <v>15.0</v>
      </c>
      <c r="CO832" s="7">
        <v>26.0</v>
      </c>
      <c r="CP832" s="19">
        <v>0.0</v>
      </c>
      <c r="CQ832" s="19">
        <v>0.0</v>
      </c>
      <c r="CR832" s="26">
        <f t="shared" si="37"/>
        <v>0</v>
      </c>
      <c r="CS832" s="18">
        <f t="shared" si="38"/>
        <v>0</v>
      </c>
      <c r="CT832" s="18">
        <f t="shared" si="39"/>
        <v>0</v>
      </c>
      <c r="CU832" s="18">
        <f t="shared" si="40"/>
        <v>0</v>
      </c>
      <c r="CV832" s="30">
        <v>0.61</v>
      </c>
      <c r="CW832" s="30">
        <v>0.55</v>
      </c>
      <c r="CX832" s="30">
        <v>1.15</v>
      </c>
      <c r="CY832" s="30">
        <v>1.0</v>
      </c>
      <c r="CZ832" s="30">
        <v>0.82</v>
      </c>
      <c r="DA832" s="30">
        <v>0.85</v>
      </c>
      <c r="DB832" s="7">
        <v>0.0</v>
      </c>
      <c r="DC832" s="7">
        <v>1.0</v>
      </c>
      <c r="DD832" s="13">
        <f t="shared" si="41"/>
        <v>0</v>
      </c>
      <c r="DE832" s="7">
        <v>0.0</v>
      </c>
      <c r="DF832" s="7">
        <v>0.0</v>
      </c>
      <c r="DG832" s="7">
        <v>0.0</v>
      </c>
      <c r="DH832" s="7">
        <v>0.0</v>
      </c>
      <c r="DI832" s="7">
        <v>0.0</v>
      </c>
      <c r="DJ832" s="8" t="s">
        <v>5326</v>
      </c>
      <c r="DK832" s="7" t="s">
        <v>5327</v>
      </c>
    </row>
    <row r="833" ht="12.75" customHeight="1">
      <c r="A833" s="7" t="s">
        <v>3370</v>
      </c>
      <c r="B833" s="7" t="s">
        <v>3371</v>
      </c>
      <c r="C833" s="8" t="s">
        <v>490</v>
      </c>
      <c r="D833" s="9" t="s">
        <v>247</v>
      </c>
      <c r="E833" s="7">
        <v>66.0</v>
      </c>
      <c r="F833" s="7">
        <v>2.0</v>
      </c>
      <c r="G833" s="7">
        <v>2.0</v>
      </c>
      <c r="H833" s="24">
        <f t="shared" si="1"/>
        <v>4</v>
      </c>
      <c r="I833" s="25">
        <f t="shared" si="2"/>
        <v>0.3532442046</v>
      </c>
      <c r="J833" s="19">
        <v>2.0</v>
      </c>
      <c r="K833" s="19">
        <v>2.0</v>
      </c>
      <c r="L833" s="19">
        <v>0.0</v>
      </c>
      <c r="M833" s="19">
        <v>80.0</v>
      </c>
      <c r="N833" s="19">
        <v>28.0</v>
      </c>
      <c r="O833" s="19">
        <v>16.0</v>
      </c>
      <c r="P833" s="19">
        <v>62.0</v>
      </c>
      <c r="Q833" s="10">
        <f t="shared" si="3"/>
        <v>0.025</v>
      </c>
      <c r="R833" s="10">
        <f t="shared" si="4"/>
        <v>0.01612903226</v>
      </c>
      <c r="S833" s="7">
        <v>40765.0</v>
      </c>
      <c r="T833" s="14">
        <f t="shared" si="5"/>
        <v>10.29419192</v>
      </c>
      <c r="U833" s="14">
        <v>681.03</v>
      </c>
      <c r="V833" s="14">
        <f t="shared" si="6"/>
        <v>10.31863636</v>
      </c>
      <c r="W833" s="14">
        <v>2452.07</v>
      </c>
      <c r="X833" s="14">
        <f t="shared" si="7"/>
        <v>37.15257576</v>
      </c>
      <c r="Y833" s="13">
        <f t="shared" si="8"/>
        <v>0.2173661868</v>
      </c>
      <c r="Z833" s="12">
        <f t="shared" si="9"/>
        <v>84.66666667</v>
      </c>
      <c r="AA833" s="19">
        <v>18.0</v>
      </c>
      <c r="AB833" s="19">
        <v>99.0</v>
      </c>
      <c r="AC833" s="19">
        <v>57.0</v>
      </c>
      <c r="AD833" s="19">
        <v>22.0</v>
      </c>
      <c r="AE833" s="19">
        <v>17.0</v>
      </c>
      <c r="AF833" s="10">
        <f t="shared" si="10"/>
        <v>0.3333333333</v>
      </c>
      <c r="AG833" s="10">
        <f t="shared" si="11"/>
        <v>0.3333333333</v>
      </c>
      <c r="AH833" s="10">
        <f t="shared" si="12"/>
        <v>0.6666666667</v>
      </c>
      <c r="AI833" s="19">
        <v>138.0</v>
      </c>
      <c r="AJ833" s="13">
        <f t="shared" si="13"/>
        <v>0.2429577465</v>
      </c>
      <c r="AK833" s="19">
        <v>211.0</v>
      </c>
      <c r="AL833" s="13">
        <f t="shared" si="14"/>
        <v>0.3714788732</v>
      </c>
      <c r="AM833" s="19">
        <v>219.0</v>
      </c>
      <c r="AN833" s="13">
        <f t="shared" si="15"/>
        <v>0.3855633803</v>
      </c>
      <c r="AO833" s="13">
        <f t="shared" si="16"/>
        <v>0.3954154728</v>
      </c>
      <c r="AP833" s="8">
        <v>2.0</v>
      </c>
      <c r="AQ833" s="14">
        <v>-8.12</v>
      </c>
      <c r="AR833" s="19">
        <v>16.78</v>
      </c>
      <c r="AS833" s="26">
        <v>13.0</v>
      </c>
      <c r="AT833" s="27">
        <v>-1.074</v>
      </c>
      <c r="AU833" s="8">
        <v>14.0</v>
      </c>
      <c r="AV833" s="27">
        <v>-0.717</v>
      </c>
      <c r="AW833" s="19">
        <v>49.76</v>
      </c>
      <c r="AX833" s="19">
        <v>16.76</v>
      </c>
      <c r="AY833" s="27">
        <v>-0.47</v>
      </c>
      <c r="AZ833" s="27">
        <v>-7.465</v>
      </c>
      <c r="BA833" s="19">
        <v>47.4</v>
      </c>
      <c r="BB833" s="13">
        <f t="shared" si="17"/>
        <v>0.02362204724</v>
      </c>
      <c r="BC833" s="28">
        <f t="shared" si="18"/>
        <v>0.9068100358</v>
      </c>
      <c r="BD833" s="26">
        <f t="shared" si="19"/>
        <v>930.4320831</v>
      </c>
      <c r="BE833" s="13">
        <f t="shared" si="20"/>
        <v>-0.06956791691</v>
      </c>
      <c r="BF833" s="18">
        <f t="shared" si="21"/>
        <v>0.5286110744</v>
      </c>
      <c r="BG833" s="18">
        <f t="shared" si="22"/>
        <v>2.290647989</v>
      </c>
      <c r="BH833" s="14">
        <f t="shared" si="23"/>
        <v>22.37786882</v>
      </c>
      <c r="BI833" s="14">
        <f t="shared" si="24"/>
        <v>24.58041496</v>
      </c>
      <c r="BJ833" s="14">
        <f t="shared" si="25"/>
        <v>40.35064535</v>
      </c>
      <c r="BK833" s="14">
        <f t="shared" si="26"/>
        <v>46.16536716</v>
      </c>
      <c r="BL833" s="14">
        <f t="shared" si="27"/>
        <v>-5.814721818</v>
      </c>
      <c r="BM833" s="19">
        <v>6.0</v>
      </c>
      <c r="BN833" s="19">
        <v>26.0</v>
      </c>
      <c r="BO833" s="26">
        <v>248.0</v>
      </c>
      <c r="BP833" s="26">
        <v>253.0</v>
      </c>
      <c r="BQ833" s="19">
        <v>109.0</v>
      </c>
      <c r="BR833" s="19">
        <v>103.0</v>
      </c>
      <c r="BS833" s="19">
        <v>95.0</v>
      </c>
      <c r="BT833" s="19">
        <v>142.0</v>
      </c>
      <c r="BU833" s="19">
        <v>202.0</v>
      </c>
      <c r="BV833" s="19">
        <v>244.0</v>
      </c>
      <c r="BW833" s="13">
        <f t="shared" si="28"/>
        <v>0.4529147982</v>
      </c>
      <c r="BX833" s="14">
        <v>-3.45</v>
      </c>
      <c r="BY833" s="29">
        <f t="shared" si="29"/>
        <v>3.353306835</v>
      </c>
      <c r="BZ833" s="18">
        <f t="shared" si="30"/>
        <v>1.63271404</v>
      </c>
      <c r="CA833" s="18">
        <f t="shared" si="31"/>
        <v>1.959256849</v>
      </c>
      <c r="CB833" s="14">
        <f t="shared" si="32"/>
        <v>23.49187378</v>
      </c>
      <c r="CC833" s="14">
        <f t="shared" si="33"/>
        <v>26.85334387</v>
      </c>
      <c r="CD833" s="14">
        <f t="shared" si="34"/>
        <v>42.52739865</v>
      </c>
      <c r="CE833" s="14">
        <f t="shared" si="35"/>
        <v>48.77012881</v>
      </c>
      <c r="CF833" s="14">
        <f t="shared" si="36"/>
        <v>0.4280083362</v>
      </c>
      <c r="CG833" s="7">
        <v>3123.633333</v>
      </c>
      <c r="CH833" s="7">
        <v>85.0</v>
      </c>
      <c r="CI833" s="7">
        <v>102.0</v>
      </c>
      <c r="CJ833" s="26">
        <v>1138.0</v>
      </c>
      <c r="CK833" s="7">
        <v>1296.0</v>
      </c>
      <c r="CL833" s="7">
        <v>469.0</v>
      </c>
      <c r="CM833" s="7">
        <v>485.0</v>
      </c>
      <c r="CN833" s="7">
        <v>522.0</v>
      </c>
      <c r="CO833" s="7">
        <v>656.0</v>
      </c>
      <c r="CP833" s="19">
        <v>11.0</v>
      </c>
      <c r="CQ833" s="19">
        <v>8.0</v>
      </c>
      <c r="CR833" s="26">
        <f t="shared" si="37"/>
        <v>-3</v>
      </c>
      <c r="CS833" s="18">
        <f t="shared" si="38"/>
        <v>0.9714215626</v>
      </c>
      <c r="CT833" s="18">
        <f t="shared" si="39"/>
        <v>0.7064884092</v>
      </c>
      <c r="CU833" s="18">
        <f t="shared" si="40"/>
        <v>-0.2649331534</v>
      </c>
      <c r="CV833" s="30">
        <v>17.12</v>
      </c>
      <c r="CW833" s="30">
        <v>21.83</v>
      </c>
      <c r="CX833" s="30">
        <v>17.47</v>
      </c>
      <c r="CY833" s="30">
        <v>23.5</v>
      </c>
      <c r="CZ833" s="30">
        <v>20.92</v>
      </c>
      <c r="DA833" s="30">
        <v>24.71</v>
      </c>
      <c r="DB833" s="7">
        <v>0.0</v>
      </c>
      <c r="DC833" s="7">
        <v>2.0</v>
      </c>
      <c r="DD833" s="13">
        <f t="shared" si="41"/>
        <v>0</v>
      </c>
      <c r="DE833" s="7">
        <v>0.0</v>
      </c>
      <c r="DF833" s="7">
        <v>0.0</v>
      </c>
      <c r="DG833" s="7">
        <v>0.0</v>
      </c>
      <c r="DH833" s="7">
        <v>2.0</v>
      </c>
      <c r="DI833" s="7">
        <v>0.0</v>
      </c>
      <c r="DJ833" s="8" t="s">
        <v>5328</v>
      </c>
      <c r="DK833" s="7" t="s">
        <v>5329</v>
      </c>
    </row>
    <row r="834" ht="12.75" customHeight="1">
      <c r="A834" s="7" t="s">
        <v>1797</v>
      </c>
      <c r="B834" s="7" t="s">
        <v>3372</v>
      </c>
      <c r="C834" s="8" t="s">
        <v>325</v>
      </c>
      <c r="D834" s="9" t="s">
        <v>150</v>
      </c>
      <c r="E834" s="7">
        <v>76.0</v>
      </c>
      <c r="F834" s="7">
        <v>20.0</v>
      </c>
      <c r="G834" s="7">
        <v>19.0</v>
      </c>
      <c r="H834" s="24">
        <f t="shared" si="1"/>
        <v>39</v>
      </c>
      <c r="I834" s="25">
        <f t="shared" si="2"/>
        <v>2.153572415</v>
      </c>
      <c r="J834" s="19">
        <v>19.0</v>
      </c>
      <c r="K834" s="19">
        <v>13.0</v>
      </c>
      <c r="L834" s="19">
        <v>5.0</v>
      </c>
      <c r="M834" s="19">
        <v>104.0</v>
      </c>
      <c r="N834" s="19">
        <v>48.0</v>
      </c>
      <c r="O834" s="19">
        <v>44.0</v>
      </c>
      <c r="P834" s="19">
        <v>145.0</v>
      </c>
      <c r="Q834" s="10">
        <f t="shared" si="3"/>
        <v>0.1923076923</v>
      </c>
      <c r="R834" s="10">
        <f t="shared" si="4"/>
        <v>0.1020408163</v>
      </c>
      <c r="S834" s="7">
        <v>65194.0</v>
      </c>
      <c r="T834" s="14">
        <f t="shared" si="5"/>
        <v>14.29692982</v>
      </c>
      <c r="U834" s="14">
        <v>1022.68</v>
      </c>
      <c r="V834" s="14">
        <f t="shared" si="6"/>
        <v>13.45631579</v>
      </c>
      <c r="W834" s="14">
        <v>2565.55</v>
      </c>
      <c r="X834" s="14">
        <f t="shared" si="7"/>
        <v>33.75723684</v>
      </c>
      <c r="Y834" s="13">
        <f t="shared" si="8"/>
        <v>0.2850096008</v>
      </c>
      <c r="Z834" s="12">
        <f t="shared" si="9"/>
        <v>129.48</v>
      </c>
      <c r="AA834" s="19">
        <v>32.0</v>
      </c>
      <c r="AB834" s="19">
        <v>119.0</v>
      </c>
      <c r="AC834" s="19">
        <v>125.0</v>
      </c>
      <c r="AD834" s="19">
        <v>20.0</v>
      </c>
      <c r="AE834" s="19">
        <v>38.0</v>
      </c>
      <c r="AF834" s="10">
        <f t="shared" si="10"/>
        <v>0.38</v>
      </c>
      <c r="AG834" s="10">
        <f t="shared" si="11"/>
        <v>0.36</v>
      </c>
      <c r="AH834" s="10">
        <f t="shared" si="12"/>
        <v>0.74</v>
      </c>
      <c r="AI834" s="19">
        <v>333.0</v>
      </c>
      <c r="AJ834" s="13">
        <f t="shared" si="13"/>
        <v>0.3162393162</v>
      </c>
      <c r="AK834" s="19">
        <v>352.0</v>
      </c>
      <c r="AL834" s="13">
        <f t="shared" si="14"/>
        <v>0.3342830009</v>
      </c>
      <c r="AM834" s="19">
        <v>368.0</v>
      </c>
      <c r="AN834" s="13">
        <f t="shared" si="15"/>
        <v>0.3494776828</v>
      </c>
      <c r="AO834" s="13">
        <f t="shared" si="16"/>
        <v>0.4861313869</v>
      </c>
      <c r="AP834" s="8">
        <v>10.0</v>
      </c>
      <c r="AQ834" s="14">
        <v>1.02</v>
      </c>
      <c r="AR834" s="19">
        <v>17.6</v>
      </c>
      <c r="AS834" s="26">
        <v>4.0</v>
      </c>
      <c r="AT834" s="27">
        <v>1.25</v>
      </c>
      <c r="AU834" s="8">
        <v>1.0</v>
      </c>
      <c r="AV834" s="27">
        <v>0.73</v>
      </c>
      <c r="AW834" s="19">
        <v>50.13</v>
      </c>
      <c r="AX834" s="19">
        <v>17.98</v>
      </c>
      <c r="AY834" s="27">
        <v>2.868</v>
      </c>
      <c r="AZ834" s="27">
        <v>-0.397</v>
      </c>
      <c r="BA834" s="19">
        <v>50.32</v>
      </c>
      <c r="BB834" s="13">
        <f t="shared" si="17"/>
        <v>0.1004016064</v>
      </c>
      <c r="BC834" s="28">
        <f t="shared" si="18"/>
        <v>0.9343220339</v>
      </c>
      <c r="BD834" s="26">
        <f t="shared" si="19"/>
        <v>1034.72364</v>
      </c>
      <c r="BE834" s="13">
        <f t="shared" si="20"/>
        <v>0.03472364032</v>
      </c>
      <c r="BF834" s="18">
        <f t="shared" si="21"/>
        <v>2.933468925</v>
      </c>
      <c r="BG834" s="18">
        <f t="shared" si="22"/>
        <v>1.818750733</v>
      </c>
      <c r="BH834" s="14">
        <f t="shared" si="23"/>
        <v>29.21735049</v>
      </c>
      <c r="BI834" s="14">
        <f t="shared" si="24"/>
        <v>27.69194665</v>
      </c>
      <c r="BJ834" s="14">
        <f t="shared" si="25"/>
        <v>51.98106935</v>
      </c>
      <c r="BK834" s="14">
        <f t="shared" si="26"/>
        <v>48.98893104</v>
      </c>
      <c r="BL834" s="14">
        <f t="shared" si="27"/>
        <v>2.992138303</v>
      </c>
      <c r="BM834" s="19">
        <v>50.0</v>
      </c>
      <c r="BN834" s="19">
        <v>31.0</v>
      </c>
      <c r="BO834" s="26">
        <v>448.0</v>
      </c>
      <c r="BP834" s="26">
        <v>441.0</v>
      </c>
      <c r="BQ834" s="19">
        <v>183.0</v>
      </c>
      <c r="BR834" s="19">
        <v>183.0</v>
      </c>
      <c r="BS834" s="19">
        <v>205.0</v>
      </c>
      <c r="BT834" s="19">
        <v>180.0</v>
      </c>
      <c r="BU834" s="19">
        <v>423.0</v>
      </c>
      <c r="BV834" s="19">
        <v>371.0</v>
      </c>
      <c r="BW834" s="13">
        <f t="shared" si="28"/>
        <v>0.5327455919</v>
      </c>
      <c r="BX834" s="14">
        <v>4.11</v>
      </c>
      <c r="BY834" s="29">
        <f t="shared" si="29"/>
        <v>4.361985019</v>
      </c>
      <c r="BZ834" s="18">
        <f t="shared" si="30"/>
        <v>2.377287418</v>
      </c>
      <c r="CA834" s="18">
        <f t="shared" si="31"/>
        <v>1.94200944</v>
      </c>
      <c r="CB834" s="14">
        <f t="shared" si="32"/>
        <v>27.60666868</v>
      </c>
      <c r="CC834" s="14">
        <f t="shared" si="33"/>
        <v>28.82879531</v>
      </c>
      <c r="CD834" s="14">
        <f t="shared" si="34"/>
        <v>48.03125072</v>
      </c>
      <c r="CE834" s="14">
        <f t="shared" si="35"/>
        <v>51.12842095</v>
      </c>
      <c r="CF834" s="14">
        <f t="shared" si="36"/>
        <v>6.089308531</v>
      </c>
      <c r="CG834" s="7">
        <v>3583.916667</v>
      </c>
      <c r="CH834" s="7">
        <v>142.0</v>
      </c>
      <c r="CI834" s="7">
        <v>116.0</v>
      </c>
      <c r="CJ834" s="26">
        <v>1507.0</v>
      </c>
      <c r="CK834" s="7">
        <v>1606.0</v>
      </c>
      <c r="CL834" s="7">
        <v>612.0</v>
      </c>
      <c r="CM834" s="7">
        <v>653.0</v>
      </c>
      <c r="CN834" s="7">
        <v>608.0</v>
      </c>
      <c r="CO834" s="7">
        <v>679.0</v>
      </c>
      <c r="CP834" s="19">
        <v>15.0</v>
      </c>
      <c r="CQ834" s="19">
        <v>18.0</v>
      </c>
      <c r="CR834" s="26">
        <f t="shared" si="37"/>
        <v>3</v>
      </c>
      <c r="CS834" s="18">
        <f t="shared" si="38"/>
        <v>0.8282970826</v>
      </c>
      <c r="CT834" s="18">
        <f t="shared" si="39"/>
        <v>0.9939564991</v>
      </c>
      <c r="CU834" s="18">
        <f t="shared" si="40"/>
        <v>0.1656594165</v>
      </c>
      <c r="CV834" s="30">
        <v>38.86</v>
      </c>
      <c r="CW834" s="30">
        <v>37.16</v>
      </c>
      <c r="CX834" s="30">
        <v>31.92</v>
      </c>
      <c r="CY834" s="30">
        <v>48.07</v>
      </c>
      <c r="CZ834" s="30">
        <v>33.11</v>
      </c>
      <c r="DA834" s="30">
        <v>40.37</v>
      </c>
      <c r="DB834" s="7">
        <v>475.0</v>
      </c>
      <c r="DC834" s="7">
        <v>491.0</v>
      </c>
      <c r="DD834" s="13">
        <f t="shared" si="41"/>
        <v>0.4917184265</v>
      </c>
      <c r="DE834" s="7">
        <v>3.14</v>
      </c>
      <c r="DF834" s="7">
        <v>30.08</v>
      </c>
      <c r="DG834" s="7">
        <v>285.0</v>
      </c>
      <c r="DH834" s="7">
        <v>323.0</v>
      </c>
      <c r="DI834" s="7">
        <v>306.0</v>
      </c>
      <c r="DJ834" s="8" t="s">
        <v>5330</v>
      </c>
      <c r="DK834" s="7" t="s">
        <v>5331</v>
      </c>
    </row>
    <row r="835" ht="12.75" customHeight="1">
      <c r="A835" s="7" t="s">
        <v>512</v>
      </c>
      <c r="B835" s="7" t="s">
        <v>3374</v>
      </c>
      <c r="C835" s="8" t="s">
        <v>149</v>
      </c>
      <c r="D835" s="9" t="s">
        <v>174</v>
      </c>
      <c r="E835" s="7">
        <v>38.0</v>
      </c>
      <c r="F835" s="7">
        <v>2.0</v>
      </c>
      <c r="G835" s="7">
        <v>5.0</v>
      </c>
      <c r="H835" s="24">
        <f t="shared" si="1"/>
        <v>7</v>
      </c>
      <c r="I835" s="25">
        <f t="shared" si="2"/>
        <v>0.6703197319</v>
      </c>
      <c r="J835" s="19">
        <v>2.0</v>
      </c>
      <c r="K835" s="19">
        <v>1.0</v>
      </c>
      <c r="L835" s="19">
        <v>3.0</v>
      </c>
      <c r="M835" s="19">
        <v>56.0</v>
      </c>
      <c r="N835" s="19">
        <v>14.0</v>
      </c>
      <c r="O835" s="19">
        <v>41.0</v>
      </c>
      <c r="P835" s="19">
        <v>21.0</v>
      </c>
      <c r="Q835" s="10">
        <f t="shared" si="3"/>
        <v>0.03571428571</v>
      </c>
      <c r="R835" s="10">
        <f t="shared" si="4"/>
        <v>0.01801801802</v>
      </c>
      <c r="S835" s="7">
        <v>37594.0</v>
      </c>
      <c r="T835" s="14">
        <f t="shared" si="5"/>
        <v>16.48859649</v>
      </c>
      <c r="U835" s="14">
        <v>613.8</v>
      </c>
      <c r="V835" s="14">
        <f t="shared" si="6"/>
        <v>16.15263158</v>
      </c>
      <c r="W835" s="14">
        <v>1212.92</v>
      </c>
      <c r="X835" s="14">
        <f t="shared" si="7"/>
        <v>31.91894737</v>
      </c>
      <c r="Y835" s="13">
        <f t="shared" si="8"/>
        <v>0.3360120872</v>
      </c>
      <c r="Z835" s="12">
        <f t="shared" si="9"/>
        <v>12.18518519</v>
      </c>
      <c r="AA835" s="19">
        <v>41.0</v>
      </c>
      <c r="AB835" s="19">
        <v>64.0</v>
      </c>
      <c r="AC835" s="19">
        <v>96.0</v>
      </c>
      <c r="AD835" s="19">
        <v>15.0</v>
      </c>
      <c r="AE835" s="19">
        <v>2.0</v>
      </c>
      <c r="AF835" s="10">
        <f t="shared" si="10"/>
        <v>0.07407407407</v>
      </c>
      <c r="AG835" s="10">
        <f t="shared" si="11"/>
        <v>0.1481481481</v>
      </c>
      <c r="AH835" s="10">
        <f t="shared" si="12"/>
        <v>0.2222222222</v>
      </c>
      <c r="AI835" s="19">
        <v>172.0</v>
      </c>
      <c r="AJ835" s="13">
        <f t="shared" si="13"/>
        <v>0.2774193548</v>
      </c>
      <c r="AK835" s="19">
        <v>225.0</v>
      </c>
      <c r="AL835" s="13">
        <f t="shared" si="14"/>
        <v>0.3629032258</v>
      </c>
      <c r="AM835" s="19">
        <v>223.0</v>
      </c>
      <c r="AN835" s="13">
        <f t="shared" si="15"/>
        <v>0.3596774194</v>
      </c>
      <c r="AO835" s="13">
        <f t="shared" si="16"/>
        <v>0.4332493703</v>
      </c>
      <c r="AP835" s="8">
        <v>1.0</v>
      </c>
      <c r="AQ835" s="14">
        <v>-7.12</v>
      </c>
      <c r="AR835" s="19">
        <v>17.74</v>
      </c>
      <c r="AS835" s="26">
        <v>2.0</v>
      </c>
      <c r="AT835" s="27">
        <v>1.03</v>
      </c>
      <c r="AU835" s="8">
        <v>2.0</v>
      </c>
      <c r="AV835" s="27">
        <v>0.337</v>
      </c>
      <c r="AW835" s="19">
        <v>49.79</v>
      </c>
      <c r="AX835" s="19">
        <v>17.27</v>
      </c>
      <c r="AY835" s="27">
        <v>1.678</v>
      </c>
      <c r="AZ835" s="27">
        <v>0.067</v>
      </c>
      <c r="BA835" s="19">
        <v>50.41</v>
      </c>
      <c r="BB835" s="13">
        <f t="shared" si="17"/>
        <v>0.0820668693</v>
      </c>
      <c r="BC835" s="28">
        <f t="shared" si="18"/>
        <v>0.9166666667</v>
      </c>
      <c r="BD835" s="26">
        <f t="shared" si="19"/>
        <v>998.733536</v>
      </c>
      <c r="BE835" s="13">
        <f t="shared" si="20"/>
        <v>-0.001266464032</v>
      </c>
      <c r="BF835" s="18">
        <f t="shared" si="21"/>
        <v>2.639296188</v>
      </c>
      <c r="BG835" s="18">
        <f t="shared" si="22"/>
        <v>2.639296188</v>
      </c>
      <c r="BH835" s="14">
        <f t="shared" si="23"/>
        <v>32.16031281</v>
      </c>
      <c r="BI835" s="14">
        <f t="shared" si="24"/>
        <v>31.67155425</v>
      </c>
      <c r="BJ835" s="14">
        <f t="shared" si="25"/>
        <v>54.74095797</v>
      </c>
      <c r="BK835" s="14">
        <f t="shared" si="26"/>
        <v>58.84652981</v>
      </c>
      <c r="BL835" s="14">
        <f t="shared" si="27"/>
        <v>-4.105571848</v>
      </c>
      <c r="BM835" s="19">
        <v>27.0</v>
      </c>
      <c r="BN835" s="19">
        <v>27.0</v>
      </c>
      <c r="BO835" s="26">
        <v>302.0</v>
      </c>
      <c r="BP835" s="26">
        <v>297.0</v>
      </c>
      <c r="BQ835" s="19">
        <v>103.0</v>
      </c>
      <c r="BR835" s="19">
        <v>147.0</v>
      </c>
      <c r="BS835" s="19">
        <v>128.0</v>
      </c>
      <c r="BT835" s="19">
        <v>131.0</v>
      </c>
      <c r="BU835" s="19">
        <v>253.0</v>
      </c>
      <c r="BV835" s="19">
        <v>302.0</v>
      </c>
      <c r="BW835" s="13">
        <f t="shared" si="28"/>
        <v>0.4558558559</v>
      </c>
      <c r="BX835" s="14">
        <v>-3.94</v>
      </c>
      <c r="BY835" s="29">
        <f t="shared" si="29"/>
        <v>-2.323556734</v>
      </c>
      <c r="BZ835" s="18">
        <f t="shared" si="30"/>
        <v>2.622401501</v>
      </c>
      <c r="CA835" s="18">
        <f t="shared" si="31"/>
        <v>2.327381332</v>
      </c>
      <c r="CB835" s="14">
        <f t="shared" si="32"/>
        <v>31.66549813</v>
      </c>
      <c r="CC835" s="14">
        <f t="shared" si="33"/>
        <v>31.59993809</v>
      </c>
      <c r="CD835" s="14">
        <f t="shared" si="34"/>
        <v>54.34927111</v>
      </c>
      <c r="CE835" s="14">
        <f t="shared" si="35"/>
        <v>57.59449297</v>
      </c>
      <c r="CF835" s="14">
        <f t="shared" si="36"/>
        <v>-0.8603499899</v>
      </c>
      <c r="CG835" s="7">
        <v>1830.383333</v>
      </c>
      <c r="CH835" s="7">
        <v>80.0</v>
      </c>
      <c r="CI835" s="7">
        <v>71.0</v>
      </c>
      <c r="CJ835" s="26">
        <v>886.0</v>
      </c>
      <c r="CK835" s="7">
        <v>893.0</v>
      </c>
      <c r="CL835" s="7">
        <v>309.0</v>
      </c>
      <c r="CM835" s="7">
        <v>371.0</v>
      </c>
      <c r="CN835" s="7">
        <v>383.0</v>
      </c>
      <c r="CO835" s="7">
        <v>422.0</v>
      </c>
      <c r="CP835" s="19">
        <v>9.0</v>
      </c>
      <c r="CQ835" s="19">
        <v>2.0</v>
      </c>
      <c r="CR835" s="26">
        <f t="shared" si="37"/>
        <v>-7</v>
      </c>
      <c r="CS835" s="18">
        <f t="shared" si="38"/>
        <v>0.8618396553</v>
      </c>
      <c r="CT835" s="18">
        <f t="shared" si="39"/>
        <v>0.1915199234</v>
      </c>
      <c r="CU835" s="18">
        <f t="shared" si="40"/>
        <v>-0.6703197319</v>
      </c>
      <c r="CV835" s="30">
        <v>20.79</v>
      </c>
      <c r="CW835" s="30">
        <v>24.98</v>
      </c>
      <c r="CX835" s="30">
        <v>30.89</v>
      </c>
      <c r="CY835" s="30">
        <v>23.97</v>
      </c>
      <c r="CZ835" s="30">
        <v>26.33</v>
      </c>
      <c r="DA835" s="30">
        <v>23.83</v>
      </c>
      <c r="DB835" s="7">
        <v>0.0</v>
      </c>
      <c r="DC835" s="7">
        <v>0.0</v>
      </c>
      <c r="DD835" s="13" t="str">
        <f t="shared" si="41"/>
        <v> </v>
      </c>
      <c r="DE835" s="7">
        <v>0.0</v>
      </c>
      <c r="DF835" s="7">
        <v>0.0</v>
      </c>
      <c r="DG835" s="7">
        <v>0.0</v>
      </c>
      <c r="DH835" s="7">
        <v>0.0</v>
      </c>
      <c r="DI835" s="7">
        <v>0.0</v>
      </c>
      <c r="DJ835" s="8" t="s">
        <v>5332</v>
      </c>
      <c r="DK835" s="7" t="s">
        <v>5333</v>
      </c>
    </row>
    <row r="836" ht="12.75" customHeight="1">
      <c r="A836" s="7" t="s">
        <v>1030</v>
      </c>
      <c r="B836" s="7" t="s">
        <v>3376</v>
      </c>
      <c r="C836" s="8" t="s">
        <v>246</v>
      </c>
      <c r="D836" s="9" t="s">
        <v>174</v>
      </c>
      <c r="E836" s="7">
        <v>81.0</v>
      </c>
      <c r="F836" s="7">
        <v>5.0</v>
      </c>
      <c r="G836" s="7">
        <v>10.0</v>
      </c>
      <c r="H836" s="24">
        <f t="shared" si="1"/>
        <v>15</v>
      </c>
      <c r="I836" s="25">
        <f t="shared" si="2"/>
        <v>0.6153355288</v>
      </c>
      <c r="J836" s="19">
        <v>5.0</v>
      </c>
      <c r="K836" s="19">
        <v>4.0</v>
      </c>
      <c r="L836" s="19">
        <v>4.0</v>
      </c>
      <c r="M836" s="19">
        <v>99.0</v>
      </c>
      <c r="N836" s="19">
        <v>37.0</v>
      </c>
      <c r="O836" s="19">
        <v>81.0</v>
      </c>
      <c r="P836" s="19">
        <v>62.0</v>
      </c>
      <c r="Q836" s="10">
        <f t="shared" si="3"/>
        <v>0.05050505051</v>
      </c>
      <c r="R836" s="10">
        <f t="shared" si="4"/>
        <v>0.02304147465</v>
      </c>
      <c r="S836" s="7">
        <v>87757.0</v>
      </c>
      <c r="T836" s="14">
        <f t="shared" si="5"/>
        <v>18.05699588</v>
      </c>
      <c r="U836" s="14">
        <v>1392.28</v>
      </c>
      <c r="V836" s="14">
        <f t="shared" si="6"/>
        <v>17.18864198</v>
      </c>
      <c r="W836" s="14">
        <v>2426.52</v>
      </c>
      <c r="X836" s="14">
        <f t="shared" si="7"/>
        <v>29.95703704</v>
      </c>
      <c r="Y836" s="13">
        <f t="shared" si="8"/>
        <v>0.3645857337</v>
      </c>
      <c r="Z836" s="12">
        <f t="shared" si="9"/>
        <v>51.92727273</v>
      </c>
      <c r="AA836" s="19">
        <v>129.0</v>
      </c>
      <c r="AB836" s="19">
        <v>125.0</v>
      </c>
      <c r="AC836" s="19">
        <v>106.0</v>
      </c>
      <c r="AD836" s="19">
        <v>52.0</v>
      </c>
      <c r="AE836" s="19">
        <v>20.0</v>
      </c>
      <c r="AF836" s="10">
        <f t="shared" si="10"/>
        <v>0.09090909091</v>
      </c>
      <c r="AG836" s="10">
        <f t="shared" si="11"/>
        <v>0.1454545455</v>
      </c>
      <c r="AH836" s="10">
        <f t="shared" si="12"/>
        <v>0.2363636364</v>
      </c>
      <c r="AI836" s="19">
        <v>373.0</v>
      </c>
      <c r="AJ836" s="13">
        <f t="shared" si="13"/>
        <v>0.3129194631</v>
      </c>
      <c r="AK836" s="19">
        <v>357.0</v>
      </c>
      <c r="AL836" s="13">
        <f t="shared" si="14"/>
        <v>0.2994966443</v>
      </c>
      <c r="AM836" s="19">
        <v>462.0</v>
      </c>
      <c r="AN836" s="13">
        <f t="shared" si="15"/>
        <v>0.3875838926</v>
      </c>
      <c r="AO836" s="13">
        <f t="shared" si="16"/>
        <v>0.5109589041</v>
      </c>
      <c r="AP836" s="8">
        <v>2.0</v>
      </c>
      <c r="AQ836" s="14">
        <v>-0.64</v>
      </c>
      <c r="AR836" s="19">
        <v>17.33</v>
      </c>
      <c r="AS836" s="26">
        <v>4.0</v>
      </c>
      <c r="AT836" s="27">
        <v>0.7030000000000001</v>
      </c>
      <c r="AU836" s="8">
        <v>4.0</v>
      </c>
      <c r="AV836" s="27">
        <v>0.168</v>
      </c>
      <c r="AW836" s="19">
        <v>50.23</v>
      </c>
      <c r="AX836" s="19">
        <v>16.82</v>
      </c>
      <c r="AY836" s="27">
        <v>-0.281</v>
      </c>
      <c r="AZ836" s="27">
        <v>2.613</v>
      </c>
      <c r="BA836" s="19">
        <v>51.28</v>
      </c>
      <c r="BB836" s="13">
        <f t="shared" si="17"/>
        <v>0.07703081232</v>
      </c>
      <c r="BC836" s="28">
        <f t="shared" si="18"/>
        <v>0.9268680445</v>
      </c>
      <c r="BD836" s="26">
        <f t="shared" si="19"/>
        <v>1003.898857</v>
      </c>
      <c r="BE836" s="13">
        <f t="shared" si="20"/>
        <v>0.00389885684</v>
      </c>
      <c r="BF836" s="18">
        <f t="shared" si="21"/>
        <v>2.370212888</v>
      </c>
      <c r="BG836" s="18">
        <f t="shared" si="22"/>
        <v>1.98235987</v>
      </c>
      <c r="BH836" s="14">
        <f t="shared" si="23"/>
        <v>30.76967277</v>
      </c>
      <c r="BI836" s="14">
        <f t="shared" si="24"/>
        <v>27.10661649</v>
      </c>
      <c r="BJ836" s="14">
        <f t="shared" si="25"/>
        <v>56.75582498</v>
      </c>
      <c r="BK836" s="14">
        <f t="shared" si="26"/>
        <v>52.8772948</v>
      </c>
      <c r="BL836" s="14">
        <f t="shared" si="27"/>
        <v>3.878530181</v>
      </c>
      <c r="BM836" s="19">
        <v>55.0</v>
      </c>
      <c r="BN836" s="19">
        <v>46.0</v>
      </c>
      <c r="BO836" s="26">
        <v>659.0</v>
      </c>
      <c r="BP836" s="26">
        <v>583.0</v>
      </c>
      <c r="BQ836" s="19">
        <v>252.0</v>
      </c>
      <c r="BR836" s="19">
        <v>250.0</v>
      </c>
      <c r="BS836" s="19">
        <v>351.0</v>
      </c>
      <c r="BT836" s="19">
        <v>348.0</v>
      </c>
      <c r="BU836" s="19">
        <v>684.0</v>
      </c>
      <c r="BV836" s="19">
        <v>577.0</v>
      </c>
      <c r="BW836" s="13">
        <f t="shared" si="28"/>
        <v>0.5424266455</v>
      </c>
      <c r="BX836" s="14">
        <v>4.92</v>
      </c>
      <c r="BY836" s="29">
        <f t="shared" si="29"/>
        <v>1.080516482</v>
      </c>
      <c r="BZ836" s="18">
        <f t="shared" si="30"/>
        <v>2.216942401</v>
      </c>
      <c r="CA836" s="18">
        <f t="shared" si="31"/>
        <v>2.201219405</v>
      </c>
      <c r="CB836" s="14">
        <f t="shared" si="32"/>
        <v>29.40200206</v>
      </c>
      <c r="CC836" s="14">
        <f t="shared" si="33"/>
        <v>27.89259447</v>
      </c>
      <c r="CD836" s="14">
        <f t="shared" si="34"/>
        <v>55.09337712</v>
      </c>
      <c r="CE836" s="14">
        <f t="shared" si="35"/>
        <v>52.02739295</v>
      </c>
      <c r="CF836" s="14">
        <f t="shared" si="36"/>
        <v>0.8125460088</v>
      </c>
      <c r="CG836" s="7">
        <v>3816.066667</v>
      </c>
      <c r="CH836" s="7">
        <v>141.0</v>
      </c>
      <c r="CI836" s="7">
        <v>140.0</v>
      </c>
      <c r="CJ836" s="26">
        <v>1729.0</v>
      </c>
      <c r="CK836" s="7">
        <v>1634.0</v>
      </c>
      <c r="CL836" s="7">
        <v>719.0</v>
      </c>
      <c r="CM836" s="7">
        <v>681.0</v>
      </c>
      <c r="CN836" s="7">
        <v>915.0</v>
      </c>
      <c r="CO836" s="7">
        <v>854.0</v>
      </c>
      <c r="CP836" s="19">
        <v>15.0</v>
      </c>
      <c r="CQ836" s="19">
        <v>8.0</v>
      </c>
      <c r="CR836" s="26">
        <f t="shared" si="37"/>
        <v>-7</v>
      </c>
      <c r="CS836" s="18">
        <f t="shared" si="38"/>
        <v>0.6153355288</v>
      </c>
      <c r="CT836" s="18">
        <f t="shared" si="39"/>
        <v>0.3281789487</v>
      </c>
      <c r="CU836" s="18">
        <f t="shared" si="40"/>
        <v>-0.2871565801</v>
      </c>
      <c r="CV836" s="30">
        <v>61.09</v>
      </c>
      <c r="CW836" s="30">
        <v>48.51</v>
      </c>
      <c r="CX836" s="30">
        <v>46.99</v>
      </c>
      <c r="CY836" s="30">
        <v>58.98</v>
      </c>
      <c r="CZ836" s="30">
        <v>52.88</v>
      </c>
      <c r="DA836" s="30">
        <v>56.42</v>
      </c>
      <c r="DB836" s="7">
        <v>0.0</v>
      </c>
      <c r="DC836" s="7">
        <v>1.0</v>
      </c>
      <c r="DD836" s="13">
        <f t="shared" si="41"/>
        <v>0</v>
      </c>
      <c r="DE836" s="7">
        <v>0.01</v>
      </c>
      <c r="DF836" s="7">
        <v>-0.76</v>
      </c>
      <c r="DG836" s="7">
        <v>0.0</v>
      </c>
      <c r="DH836" s="7">
        <v>0.0</v>
      </c>
      <c r="DI836" s="7">
        <v>1.0</v>
      </c>
      <c r="DJ836" s="8" t="s">
        <v>5334</v>
      </c>
      <c r="DK836" s="7" t="s">
        <v>5335</v>
      </c>
    </row>
    <row r="837" ht="12.75" customHeight="1">
      <c r="A837" s="7" t="s">
        <v>2129</v>
      </c>
      <c r="B837" s="7" t="s">
        <v>3379</v>
      </c>
      <c r="C837" s="8" t="s">
        <v>297</v>
      </c>
      <c r="D837" s="9" t="s">
        <v>174</v>
      </c>
      <c r="E837" s="7">
        <v>13.0</v>
      </c>
      <c r="F837" s="7">
        <v>1.0</v>
      </c>
      <c r="G837" s="7">
        <v>1.0</v>
      </c>
      <c r="H837" s="24">
        <f t="shared" si="1"/>
        <v>2</v>
      </c>
      <c r="I837" s="25">
        <f t="shared" si="2"/>
        <v>0.5711565921</v>
      </c>
      <c r="J837" s="19">
        <v>1.0</v>
      </c>
      <c r="K837" s="19">
        <v>0.0</v>
      </c>
      <c r="L837" s="19">
        <v>1.0</v>
      </c>
      <c r="M837" s="19">
        <v>10.0</v>
      </c>
      <c r="N837" s="19">
        <v>12.0</v>
      </c>
      <c r="O837" s="19">
        <v>10.0</v>
      </c>
      <c r="P837" s="19">
        <v>11.0</v>
      </c>
      <c r="Q837" s="10">
        <f t="shared" si="3"/>
        <v>0.1</v>
      </c>
      <c r="R837" s="10">
        <f t="shared" si="4"/>
        <v>0.03125</v>
      </c>
      <c r="S837" s="7">
        <v>12606.0</v>
      </c>
      <c r="T837" s="14">
        <f t="shared" si="5"/>
        <v>16.16153846</v>
      </c>
      <c r="U837" s="14">
        <v>202.56</v>
      </c>
      <c r="V837" s="14">
        <f t="shared" si="6"/>
        <v>15.58153846</v>
      </c>
      <c r="W837" s="14">
        <v>435.67</v>
      </c>
      <c r="X837" s="14">
        <f t="shared" si="7"/>
        <v>33.51307692</v>
      </c>
      <c r="Y837" s="13">
        <f t="shared" si="8"/>
        <v>0.3173777478</v>
      </c>
      <c r="Z837" s="12">
        <f t="shared" si="9"/>
        <v>0</v>
      </c>
      <c r="AA837" s="19">
        <v>23.0</v>
      </c>
      <c r="AB837" s="19">
        <v>31.0</v>
      </c>
      <c r="AC837" s="19">
        <v>20.0</v>
      </c>
      <c r="AD837" s="19">
        <v>3.0</v>
      </c>
      <c r="AE837" s="19">
        <v>1.0</v>
      </c>
      <c r="AF837" s="10">
        <f t="shared" si="10"/>
        <v>0.1428571429</v>
      </c>
      <c r="AG837" s="10">
        <f t="shared" si="11"/>
        <v>0.1428571429</v>
      </c>
      <c r="AH837" s="10">
        <f t="shared" si="12"/>
        <v>0.2857142857</v>
      </c>
      <c r="AI837" s="19">
        <v>74.0</v>
      </c>
      <c r="AJ837" s="13">
        <f t="shared" si="13"/>
        <v>0.3410138249</v>
      </c>
      <c r="AK837" s="19">
        <v>73.0</v>
      </c>
      <c r="AL837" s="13">
        <f t="shared" si="14"/>
        <v>0.33640553</v>
      </c>
      <c r="AM837" s="19">
        <v>70.0</v>
      </c>
      <c r="AN837" s="13">
        <f t="shared" si="15"/>
        <v>0.3225806452</v>
      </c>
      <c r="AO837" s="13">
        <f t="shared" si="16"/>
        <v>0.5034013605</v>
      </c>
      <c r="AP837" s="8">
        <v>3.0</v>
      </c>
      <c r="AQ837" s="14">
        <v>1.49</v>
      </c>
      <c r="AR837" s="19">
        <v>17.37</v>
      </c>
      <c r="AS837" s="26">
        <v>4.0</v>
      </c>
      <c r="AT837" s="27">
        <v>0.093</v>
      </c>
      <c r="AU837" s="8">
        <v>4.0</v>
      </c>
      <c r="AV837" s="27">
        <v>1.663</v>
      </c>
      <c r="AW837" s="19">
        <v>50.8</v>
      </c>
      <c r="AX837" s="19">
        <v>16.67</v>
      </c>
      <c r="AY837" s="27">
        <v>1.094</v>
      </c>
      <c r="AZ837" s="27">
        <v>-4.804</v>
      </c>
      <c r="BA837" s="19">
        <v>47.49</v>
      </c>
      <c r="BB837" s="13">
        <f t="shared" si="17"/>
        <v>0.07865168539</v>
      </c>
      <c r="BC837" s="28">
        <f t="shared" si="18"/>
        <v>0.9236641221</v>
      </c>
      <c r="BD837" s="26">
        <f t="shared" si="19"/>
        <v>1002.315808</v>
      </c>
      <c r="BE837" s="13">
        <f t="shared" si="20"/>
        <v>0.002315807531</v>
      </c>
      <c r="BF837" s="18">
        <f t="shared" si="21"/>
        <v>2.073459716</v>
      </c>
      <c r="BG837" s="18">
        <f t="shared" si="22"/>
        <v>2.962085308</v>
      </c>
      <c r="BH837" s="14">
        <f t="shared" si="23"/>
        <v>26.36255924</v>
      </c>
      <c r="BI837" s="14">
        <f t="shared" si="24"/>
        <v>38.80331754</v>
      </c>
      <c r="BJ837" s="14">
        <f t="shared" si="25"/>
        <v>51.24407583</v>
      </c>
      <c r="BK837" s="14">
        <f t="shared" si="26"/>
        <v>66.64691943</v>
      </c>
      <c r="BL837" s="14">
        <f t="shared" si="27"/>
        <v>-15.4028436</v>
      </c>
      <c r="BM837" s="19">
        <v>7.0</v>
      </c>
      <c r="BN837" s="19">
        <v>10.0</v>
      </c>
      <c r="BO837" s="26">
        <v>82.0</v>
      </c>
      <c r="BP837" s="26">
        <v>121.0</v>
      </c>
      <c r="BQ837" s="19">
        <v>36.0</v>
      </c>
      <c r="BR837" s="19">
        <v>45.0</v>
      </c>
      <c r="BS837" s="19">
        <v>48.0</v>
      </c>
      <c r="BT837" s="19">
        <v>49.0</v>
      </c>
      <c r="BU837" s="19">
        <v>94.0</v>
      </c>
      <c r="BV837" s="19">
        <v>126.0</v>
      </c>
      <c r="BW837" s="13">
        <f t="shared" si="28"/>
        <v>0.4272727273</v>
      </c>
      <c r="BX837" s="14">
        <v>-4.47</v>
      </c>
      <c r="BY837" s="29">
        <f t="shared" si="29"/>
        <v>-9.107476255</v>
      </c>
      <c r="BZ837" s="18">
        <f t="shared" si="30"/>
        <v>1.788936838</v>
      </c>
      <c r="CA837" s="18">
        <f t="shared" si="31"/>
        <v>2.824637113</v>
      </c>
      <c r="CB837" s="14">
        <f t="shared" si="32"/>
        <v>26.92820714</v>
      </c>
      <c r="CC837" s="14">
        <f t="shared" si="33"/>
        <v>36.53197332</v>
      </c>
      <c r="CD837" s="14">
        <f t="shared" si="34"/>
        <v>53.19733229</v>
      </c>
      <c r="CE837" s="14">
        <f t="shared" si="35"/>
        <v>60.54138878</v>
      </c>
      <c r="CF837" s="14">
        <f t="shared" si="36"/>
        <v>-8.058787109</v>
      </c>
      <c r="CG837" s="7">
        <v>637.25</v>
      </c>
      <c r="CH837" s="7">
        <v>19.0</v>
      </c>
      <c r="CI837" s="7">
        <v>30.0</v>
      </c>
      <c r="CJ837" s="26">
        <v>267.0</v>
      </c>
      <c r="CK837" s="7">
        <v>358.0</v>
      </c>
      <c r="CL837" s="7">
        <v>107.0</v>
      </c>
      <c r="CM837" s="7">
        <v>128.0</v>
      </c>
      <c r="CN837" s="7">
        <v>172.0</v>
      </c>
      <c r="CO837" s="7">
        <v>127.0</v>
      </c>
      <c r="CP837" s="19">
        <v>4.0</v>
      </c>
      <c r="CQ837" s="19">
        <v>1.0</v>
      </c>
      <c r="CR837" s="26">
        <f t="shared" si="37"/>
        <v>-3</v>
      </c>
      <c r="CS837" s="18">
        <f t="shared" si="38"/>
        <v>1.142313184</v>
      </c>
      <c r="CT837" s="18">
        <f t="shared" si="39"/>
        <v>0.285578296</v>
      </c>
      <c r="CU837" s="18">
        <f t="shared" si="40"/>
        <v>-0.8567348881</v>
      </c>
      <c r="CV837" s="30">
        <v>8.63</v>
      </c>
      <c r="CW837" s="30">
        <v>11.16</v>
      </c>
      <c r="CX837" s="30">
        <v>4.47</v>
      </c>
      <c r="CY837" s="30">
        <v>8.06</v>
      </c>
      <c r="CZ837" s="30">
        <v>8.05</v>
      </c>
      <c r="DA837" s="30">
        <v>10.68</v>
      </c>
      <c r="DB837" s="7">
        <v>0.0</v>
      </c>
      <c r="DC837" s="7">
        <v>0.0</v>
      </c>
      <c r="DD837" s="13" t="str">
        <f t="shared" si="41"/>
        <v> </v>
      </c>
      <c r="DE837" s="7">
        <v>0.0</v>
      </c>
      <c r="DF837" s="7">
        <v>0.0</v>
      </c>
      <c r="DG837" s="7">
        <v>0.0</v>
      </c>
      <c r="DH837" s="7">
        <v>0.0</v>
      </c>
      <c r="DI837" s="7">
        <v>0.0</v>
      </c>
      <c r="DJ837" s="8" t="s">
        <v>5336</v>
      </c>
      <c r="DK837" s="7" t="s">
        <v>5337</v>
      </c>
    </row>
    <row r="838" ht="12.75" customHeight="1">
      <c r="A838" s="7" t="s">
        <v>354</v>
      </c>
      <c r="B838" s="7" t="s">
        <v>3381</v>
      </c>
      <c r="C838" s="8" t="s">
        <v>542</v>
      </c>
      <c r="D838" s="9" t="s">
        <v>150</v>
      </c>
      <c r="E838" s="7">
        <v>57.0</v>
      </c>
      <c r="F838" s="7">
        <v>10.0</v>
      </c>
      <c r="G838" s="7">
        <v>11.0</v>
      </c>
      <c r="H838" s="24">
        <f t="shared" si="1"/>
        <v>21</v>
      </c>
      <c r="I838" s="25">
        <f t="shared" si="2"/>
        <v>1.369763734</v>
      </c>
      <c r="J838" s="19">
        <v>9.0</v>
      </c>
      <c r="K838" s="19">
        <v>5.0</v>
      </c>
      <c r="L838" s="19">
        <v>4.0</v>
      </c>
      <c r="M838" s="19">
        <v>78.0</v>
      </c>
      <c r="N838" s="19">
        <v>30.0</v>
      </c>
      <c r="O838" s="19">
        <v>32.0</v>
      </c>
      <c r="P838" s="19">
        <v>100.0</v>
      </c>
      <c r="Q838" s="10">
        <f t="shared" si="3"/>
        <v>0.1282051282</v>
      </c>
      <c r="R838" s="10">
        <f t="shared" si="4"/>
        <v>0.07142857143</v>
      </c>
      <c r="S838" s="7">
        <v>55192.0</v>
      </c>
      <c r="T838" s="14">
        <f t="shared" si="5"/>
        <v>16.1380117</v>
      </c>
      <c r="U838" s="14">
        <v>833.26</v>
      </c>
      <c r="V838" s="14">
        <f t="shared" si="6"/>
        <v>14.61859649</v>
      </c>
      <c r="W838" s="14">
        <v>1895.03</v>
      </c>
      <c r="X838" s="14">
        <f t="shared" si="7"/>
        <v>33.24614035</v>
      </c>
      <c r="Y838" s="13">
        <f t="shared" si="8"/>
        <v>0.305414747</v>
      </c>
      <c r="Z838" s="12">
        <f t="shared" si="9"/>
        <v>70.71428571</v>
      </c>
      <c r="AA838" s="19">
        <v>29.0</v>
      </c>
      <c r="AB838" s="19">
        <v>40.0</v>
      </c>
      <c r="AC838" s="19">
        <v>53.0</v>
      </c>
      <c r="AD838" s="19">
        <v>21.0</v>
      </c>
      <c r="AE838" s="19">
        <v>14.0</v>
      </c>
      <c r="AF838" s="10">
        <f t="shared" si="10"/>
        <v>0.3214285714</v>
      </c>
      <c r="AG838" s="10">
        <f t="shared" si="11"/>
        <v>0.3214285714</v>
      </c>
      <c r="AH838" s="10">
        <f t="shared" si="12"/>
        <v>0.6428571429</v>
      </c>
      <c r="AI838" s="19">
        <v>307.0</v>
      </c>
      <c r="AJ838" s="13">
        <f t="shared" si="13"/>
        <v>0.3813664596</v>
      </c>
      <c r="AK838" s="19">
        <v>232.0</v>
      </c>
      <c r="AL838" s="13">
        <f t="shared" si="14"/>
        <v>0.2881987578</v>
      </c>
      <c r="AM838" s="19">
        <v>266.0</v>
      </c>
      <c r="AN838" s="13">
        <f t="shared" si="15"/>
        <v>0.3304347826</v>
      </c>
      <c r="AO838" s="13">
        <f t="shared" si="16"/>
        <v>0.5695732839</v>
      </c>
      <c r="AP838" s="8">
        <v>11.0</v>
      </c>
      <c r="AQ838" s="14">
        <v>10.95</v>
      </c>
      <c r="AR838" s="19">
        <v>17.81</v>
      </c>
      <c r="AS838" s="26">
        <v>1.0</v>
      </c>
      <c r="AT838" s="27">
        <v>0.193</v>
      </c>
      <c r="AU838" s="8">
        <v>10.0</v>
      </c>
      <c r="AV838" s="27">
        <v>0.544</v>
      </c>
      <c r="AW838" s="19">
        <v>50.13</v>
      </c>
      <c r="AX838" s="19">
        <v>18.72</v>
      </c>
      <c r="AY838" s="27">
        <v>3.79</v>
      </c>
      <c r="AZ838" s="27">
        <v>-3.226</v>
      </c>
      <c r="BA838" s="19">
        <v>49.12</v>
      </c>
      <c r="BB838" s="13">
        <f t="shared" si="17"/>
        <v>0.07070707071</v>
      </c>
      <c r="BC838" s="28">
        <f t="shared" si="18"/>
        <v>0.9187358916</v>
      </c>
      <c r="BD838" s="26">
        <f t="shared" si="19"/>
        <v>989.4429624</v>
      </c>
      <c r="BE838" s="13">
        <f t="shared" si="20"/>
        <v>-0.01055703765</v>
      </c>
      <c r="BF838" s="18">
        <f t="shared" si="21"/>
        <v>2.016177424</v>
      </c>
      <c r="BG838" s="18">
        <f t="shared" si="22"/>
        <v>2.592228116</v>
      </c>
      <c r="BH838" s="14">
        <f t="shared" si="23"/>
        <v>28.51450928</v>
      </c>
      <c r="BI838" s="14">
        <f t="shared" si="24"/>
        <v>31.8988071</v>
      </c>
      <c r="BJ838" s="14">
        <f t="shared" si="25"/>
        <v>56.88500588</v>
      </c>
      <c r="BK838" s="14">
        <f t="shared" si="26"/>
        <v>57.67707558</v>
      </c>
      <c r="BL838" s="14">
        <f t="shared" si="27"/>
        <v>-0.7920697021</v>
      </c>
      <c r="BM838" s="19">
        <v>28.0</v>
      </c>
      <c r="BN838" s="19">
        <v>36.0</v>
      </c>
      <c r="BO838" s="26">
        <v>368.0</v>
      </c>
      <c r="BP838" s="26">
        <v>407.0</v>
      </c>
      <c r="BQ838" s="19">
        <v>166.0</v>
      </c>
      <c r="BR838" s="19">
        <v>163.0</v>
      </c>
      <c r="BS838" s="19">
        <v>228.0</v>
      </c>
      <c r="BT838" s="19">
        <v>195.0</v>
      </c>
      <c r="BU838" s="19">
        <v>374.0</v>
      </c>
      <c r="BV838" s="19">
        <v>385.0</v>
      </c>
      <c r="BW838" s="13">
        <f t="shared" si="28"/>
        <v>0.4927536232</v>
      </c>
      <c r="BX838" s="14">
        <v>5.36</v>
      </c>
      <c r="BY838" s="29">
        <f t="shared" si="29"/>
        <v>1.218171485</v>
      </c>
      <c r="BZ838" s="18">
        <f t="shared" si="30"/>
        <v>2.146901687</v>
      </c>
      <c r="CA838" s="18">
        <f t="shared" si="31"/>
        <v>2.146901687</v>
      </c>
      <c r="CB838" s="14">
        <f t="shared" si="32"/>
        <v>26.86947059</v>
      </c>
      <c r="CC838" s="14">
        <f t="shared" si="33"/>
        <v>32.18139229</v>
      </c>
      <c r="CD838" s="14">
        <f t="shared" si="34"/>
        <v>51.9019016</v>
      </c>
      <c r="CE838" s="14">
        <f t="shared" si="35"/>
        <v>58.49753771</v>
      </c>
      <c r="CF838" s="14">
        <f t="shared" si="36"/>
        <v>5.803566407</v>
      </c>
      <c r="CG838" s="7">
        <v>2710.883333</v>
      </c>
      <c r="CH838" s="7">
        <v>97.0</v>
      </c>
      <c r="CI838" s="7">
        <v>97.0</v>
      </c>
      <c r="CJ838" s="26">
        <v>1117.0</v>
      </c>
      <c r="CK838" s="7">
        <v>1357.0</v>
      </c>
      <c r="CL838" s="7">
        <v>486.0</v>
      </c>
      <c r="CM838" s="7">
        <v>542.0</v>
      </c>
      <c r="CN838" s="7">
        <v>645.0</v>
      </c>
      <c r="CO838" s="7">
        <v>647.0</v>
      </c>
      <c r="CP838" s="19">
        <v>8.0</v>
      </c>
      <c r="CQ838" s="19">
        <v>10.0</v>
      </c>
      <c r="CR838" s="26">
        <f t="shared" si="37"/>
        <v>2</v>
      </c>
      <c r="CS838" s="18">
        <f t="shared" si="38"/>
        <v>0.5218147558</v>
      </c>
      <c r="CT838" s="18">
        <f t="shared" si="39"/>
        <v>0.6522684447</v>
      </c>
      <c r="CU838" s="18">
        <f t="shared" si="40"/>
        <v>0.1304536889</v>
      </c>
      <c r="CV838" s="30">
        <v>30.53</v>
      </c>
      <c r="CW838" s="30">
        <v>33.5</v>
      </c>
      <c r="CX838" s="30">
        <v>36.43</v>
      </c>
      <c r="CY838" s="30">
        <v>24.08</v>
      </c>
      <c r="CZ838" s="30">
        <v>35.33</v>
      </c>
      <c r="DA838" s="30">
        <v>32.15</v>
      </c>
      <c r="DB838" s="7">
        <v>426.0</v>
      </c>
      <c r="DC838" s="7">
        <v>408.0</v>
      </c>
      <c r="DD838" s="13">
        <f t="shared" si="41"/>
        <v>0.5107913669</v>
      </c>
      <c r="DE838" s="7">
        <v>-2.36</v>
      </c>
      <c r="DF838" s="7">
        <v>-1.05</v>
      </c>
      <c r="DG838" s="7">
        <v>284.0</v>
      </c>
      <c r="DH838" s="7">
        <v>257.0</v>
      </c>
      <c r="DI838" s="7">
        <v>230.0</v>
      </c>
      <c r="DJ838" s="8" t="s">
        <v>5338</v>
      </c>
      <c r="DK838" s="7" t="s">
        <v>5339</v>
      </c>
    </row>
    <row r="839" ht="12.75" customHeight="1">
      <c r="A839" s="7" t="s">
        <v>3384</v>
      </c>
      <c r="B839" s="7" t="s">
        <v>3385</v>
      </c>
      <c r="C839" s="8" t="s">
        <v>182</v>
      </c>
      <c r="D839" s="9" t="s">
        <v>174</v>
      </c>
      <c r="E839" s="7">
        <v>61.0</v>
      </c>
      <c r="F839" s="7">
        <v>1.0</v>
      </c>
      <c r="G839" s="7">
        <v>2.0</v>
      </c>
      <c r="H839" s="24">
        <f t="shared" si="1"/>
        <v>3</v>
      </c>
      <c r="I839" s="25">
        <f t="shared" si="2"/>
        <v>0.1917783894</v>
      </c>
      <c r="J839" s="19">
        <v>1.0</v>
      </c>
      <c r="K839" s="19">
        <v>2.0</v>
      </c>
      <c r="L839" s="19">
        <v>0.0</v>
      </c>
      <c r="M839" s="19">
        <v>22.0</v>
      </c>
      <c r="N839" s="19">
        <v>19.0</v>
      </c>
      <c r="O839" s="19">
        <v>30.0</v>
      </c>
      <c r="P839" s="19">
        <v>16.0</v>
      </c>
      <c r="Q839" s="10">
        <f t="shared" si="3"/>
        <v>0.04545454545</v>
      </c>
      <c r="R839" s="10">
        <f t="shared" si="4"/>
        <v>0.01408450704</v>
      </c>
      <c r="S839" s="7">
        <v>56315.0</v>
      </c>
      <c r="T839" s="14">
        <f t="shared" si="5"/>
        <v>15.38661202</v>
      </c>
      <c r="U839" s="14">
        <v>912.7</v>
      </c>
      <c r="V839" s="14">
        <f t="shared" si="6"/>
        <v>14.96229508</v>
      </c>
      <c r="W839" s="14">
        <v>1984.65</v>
      </c>
      <c r="X839" s="14">
        <f t="shared" si="7"/>
        <v>32.5352459</v>
      </c>
      <c r="Y839" s="13">
        <f t="shared" si="8"/>
        <v>0.3150119937</v>
      </c>
      <c r="Z839" s="12">
        <f t="shared" si="9"/>
        <v>28.85714286</v>
      </c>
      <c r="AA839" s="19">
        <v>54.0</v>
      </c>
      <c r="AB839" s="19">
        <v>111.0</v>
      </c>
      <c r="AC839" s="19">
        <v>104.0</v>
      </c>
      <c r="AD839" s="19">
        <v>8.0</v>
      </c>
      <c r="AE839" s="19">
        <v>5.0</v>
      </c>
      <c r="AF839" s="10">
        <f t="shared" si="10"/>
        <v>0.03571428571</v>
      </c>
      <c r="AG839" s="10">
        <f t="shared" si="11"/>
        <v>0.07142857143</v>
      </c>
      <c r="AH839" s="10">
        <f t="shared" si="12"/>
        <v>0.1071428571</v>
      </c>
      <c r="AI839" s="19">
        <v>285.0</v>
      </c>
      <c r="AJ839" s="13">
        <f t="shared" si="13"/>
        <v>0.3209459459</v>
      </c>
      <c r="AK839" s="19">
        <v>284.0</v>
      </c>
      <c r="AL839" s="13">
        <f t="shared" si="14"/>
        <v>0.3198198198</v>
      </c>
      <c r="AM839" s="19">
        <v>319.0</v>
      </c>
      <c r="AN839" s="13">
        <f t="shared" si="15"/>
        <v>0.3592342342</v>
      </c>
      <c r="AO839" s="13">
        <f t="shared" si="16"/>
        <v>0.5008787346</v>
      </c>
      <c r="AP839" s="8">
        <v>7.0</v>
      </c>
      <c r="AQ839" s="14">
        <v>3.32</v>
      </c>
      <c r="AR839" s="19">
        <v>17.22</v>
      </c>
      <c r="AS839" s="26">
        <v>6.0</v>
      </c>
      <c r="AT839" s="27">
        <v>0.2</v>
      </c>
      <c r="AU839" s="8">
        <v>4.0</v>
      </c>
      <c r="AV839" s="27">
        <v>-0.129</v>
      </c>
      <c r="AW839" s="19">
        <v>49.92</v>
      </c>
      <c r="AX839" s="19">
        <v>16.18</v>
      </c>
      <c r="AY839" s="27">
        <v>0.117</v>
      </c>
      <c r="AZ839" s="27">
        <v>-5.121</v>
      </c>
      <c r="BA839" s="19">
        <v>48.44</v>
      </c>
      <c r="BB839" s="13">
        <f t="shared" si="17"/>
        <v>0.06930693069</v>
      </c>
      <c r="BC839" s="28">
        <f t="shared" si="18"/>
        <v>0.9048780488</v>
      </c>
      <c r="BD839" s="26">
        <f t="shared" si="19"/>
        <v>974.1849795</v>
      </c>
      <c r="BE839" s="13">
        <f t="shared" si="20"/>
        <v>-0.02581502053</v>
      </c>
      <c r="BF839" s="18">
        <f t="shared" si="21"/>
        <v>1.840692451</v>
      </c>
      <c r="BG839" s="18">
        <f t="shared" si="22"/>
        <v>2.563821628</v>
      </c>
      <c r="BH839" s="14">
        <f t="shared" si="23"/>
        <v>26.55856251</v>
      </c>
      <c r="BI839" s="14">
        <f t="shared" si="24"/>
        <v>26.9529966</v>
      </c>
      <c r="BJ839" s="14">
        <f t="shared" si="25"/>
        <v>51.14495453</v>
      </c>
      <c r="BK839" s="14">
        <f t="shared" si="26"/>
        <v>49.69869618</v>
      </c>
      <c r="BL839" s="14">
        <f t="shared" si="27"/>
        <v>1.446258354</v>
      </c>
      <c r="BM839" s="19">
        <v>28.0</v>
      </c>
      <c r="BN839" s="19">
        <v>39.0</v>
      </c>
      <c r="BO839" s="26">
        <v>376.0</v>
      </c>
      <c r="BP839" s="26">
        <v>371.0</v>
      </c>
      <c r="BQ839" s="19">
        <v>170.0</v>
      </c>
      <c r="BR839" s="19">
        <v>150.0</v>
      </c>
      <c r="BS839" s="19">
        <v>204.0</v>
      </c>
      <c r="BT839" s="19">
        <v>196.0</v>
      </c>
      <c r="BU839" s="19">
        <v>402.0</v>
      </c>
      <c r="BV839" s="19">
        <v>345.0</v>
      </c>
      <c r="BW839" s="13">
        <f t="shared" si="28"/>
        <v>0.5381526104</v>
      </c>
      <c r="BX839" s="14">
        <v>4.91</v>
      </c>
      <c r="BY839" s="29">
        <f t="shared" si="29"/>
        <v>6.327168723</v>
      </c>
      <c r="BZ839" s="18">
        <f t="shared" si="30"/>
        <v>2.217399564</v>
      </c>
      <c r="CA839" s="18">
        <f t="shared" si="31"/>
        <v>2.569696691</v>
      </c>
      <c r="CB839" s="14">
        <f t="shared" si="32"/>
        <v>29.40644842</v>
      </c>
      <c r="CC839" s="14">
        <f t="shared" si="33"/>
        <v>29.92453243</v>
      </c>
      <c r="CD839" s="14">
        <f t="shared" si="34"/>
        <v>53.6527801</v>
      </c>
      <c r="CE839" s="14">
        <f t="shared" si="35"/>
        <v>56.4297104</v>
      </c>
      <c r="CF839" s="14">
        <f t="shared" si="36"/>
        <v>4.223188649</v>
      </c>
      <c r="CG839" s="7">
        <v>2895.283333</v>
      </c>
      <c r="CH839" s="7">
        <v>107.0</v>
      </c>
      <c r="CI839" s="7">
        <v>124.0</v>
      </c>
      <c r="CJ839" s="26">
        <v>1312.0</v>
      </c>
      <c r="CK839" s="7">
        <v>1320.0</v>
      </c>
      <c r="CL839" s="7">
        <v>517.0</v>
      </c>
      <c r="CM839" s="7">
        <v>550.0</v>
      </c>
      <c r="CN839" s="7">
        <v>653.0</v>
      </c>
      <c r="CO839" s="7">
        <v>729.0</v>
      </c>
      <c r="CP839" s="19">
        <v>10.0</v>
      </c>
      <c r="CQ839" s="19">
        <v>5.0</v>
      </c>
      <c r="CR839" s="26">
        <f t="shared" si="37"/>
        <v>-5</v>
      </c>
      <c r="CS839" s="18">
        <f t="shared" si="38"/>
        <v>0.6392612981</v>
      </c>
      <c r="CT839" s="18">
        <f t="shared" si="39"/>
        <v>0.319630649</v>
      </c>
      <c r="CU839" s="18">
        <f t="shared" si="40"/>
        <v>-0.319630649</v>
      </c>
      <c r="CV839" s="30">
        <v>33.93</v>
      </c>
      <c r="CW839" s="30">
        <v>29.17</v>
      </c>
      <c r="CX839" s="30">
        <v>56.51</v>
      </c>
      <c r="CY839" s="30">
        <v>46.9</v>
      </c>
      <c r="CZ839" s="30">
        <v>39.57</v>
      </c>
      <c r="DA839" s="30">
        <v>45.88</v>
      </c>
      <c r="DB839" s="7">
        <v>0.0</v>
      </c>
      <c r="DC839" s="7">
        <v>0.0</v>
      </c>
      <c r="DD839" s="13" t="str">
        <f t="shared" si="41"/>
        <v> </v>
      </c>
      <c r="DE839" s="7">
        <v>0.0</v>
      </c>
      <c r="DF839" s="7">
        <v>0.0</v>
      </c>
      <c r="DG839" s="7">
        <v>0.0</v>
      </c>
      <c r="DH839" s="7">
        <v>0.0</v>
      </c>
      <c r="DI839" s="7">
        <v>0.0</v>
      </c>
      <c r="DJ839" s="8" t="s">
        <v>5340</v>
      </c>
      <c r="DK839" s="7" t="s">
        <v>5341</v>
      </c>
    </row>
    <row r="840" ht="12.75" customHeight="1">
      <c r="A840" s="7" t="s">
        <v>3388</v>
      </c>
      <c r="B840" s="7" t="s">
        <v>3389</v>
      </c>
      <c r="C840" s="8" t="s">
        <v>394</v>
      </c>
      <c r="D840" s="9" t="s">
        <v>1682</v>
      </c>
      <c r="E840" s="7">
        <v>39.0</v>
      </c>
      <c r="F840" s="7">
        <v>1.0</v>
      </c>
      <c r="G840" s="7">
        <v>8.0</v>
      </c>
      <c r="H840" s="24">
        <f t="shared" si="1"/>
        <v>9</v>
      </c>
      <c r="I840" s="25">
        <f t="shared" si="2"/>
        <v>1.452784504</v>
      </c>
      <c r="J840" s="19">
        <v>1.0</v>
      </c>
      <c r="K840" s="19">
        <v>7.0</v>
      </c>
      <c r="L840" s="19">
        <v>1.0</v>
      </c>
      <c r="M840" s="19">
        <v>43.0</v>
      </c>
      <c r="N840" s="19">
        <v>12.0</v>
      </c>
      <c r="O840" s="19">
        <v>12.0</v>
      </c>
      <c r="P840" s="19">
        <v>41.0</v>
      </c>
      <c r="Q840" s="10">
        <f t="shared" si="3"/>
        <v>0.02325581395</v>
      </c>
      <c r="R840" s="10">
        <f t="shared" si="4"/>
        <v>0.01492537313</v>
      </c>
      <c r="S840" s="7">
        <v>22302.0</v>
      </c>
      <c r="T840" s="14">
        <f t="shared" si="5"/>
        <v>9.530769231</v>
      </c>
      <c r="U840" s="14">
        <v>366.69</v>
      </c>
      <c r="V840" s="14">
        <f t="shared" si="6"/>
        <v>9.402307692</v>
      </c>
      <c r="W840" s="14">
        <v>1458.52</v>
      </c>
      <c r="X840" s="14">
        <f t="shared" si="7"/>
        <v>37.39794872</v>
      </c>
      <c r="Y840" s="13">
        <f t="shared" si="8"/>
        <v>0.2009029098</v>
      </c>
      <c r="Z840" s="12">
        <f t="shared" si="9"/>
        <v>81.66666667</v>
      </c>
      <c r="AA840" s="19">
        <v>14.0</v>
      </c>
      <c r="AB840" s="19">
        <v>58.0</v>
      </c>
      <c r="AC840" s="19">
        <v>42.0</v>
      </c>
      <c r="AD840" s="19">
        <v>7.0</v>
      </c>
      <c r="AE840" s="19">
        <v>4.0</v>
      </c>
      <c r="AF840" s="10">
        <f t="shared" si="10"/>
        <v>0.06666666667</v>
      </c>
      <c r="AG840" s="10">
        <f t="shared" si="11"/>
        <v>0.5333333333</v>
      </c>
      <c r="AH840" s="10">
        <f t="shared" si="12"/>
        <v>0.6</v>
      </c>
      <c r="AI840" s="19">
        <v>119.0</v>
      </c>
      <c r="AJ840" s="13">
        <f t="shared" si="13"/>
        <v>0.34</v>
      </c>
      <c r="AK840" s="19">
        <v>109.0</v>
      </c>
      <c r="AL840" s="13">
        <f t="shared" si="14"/>
        <v>0.3114285714</v>
      </c>
      <c r="AM840" s="19">
        <v>122.0</v>
      </c>
      <c r="AN840" s="13">
        <f t="shared" si="15"/>
        <v>0.3485714286</v>
      </c>
      <c r="AO840" s="13">
        <f t="shared" si="16"/>
        <v>0.5219298246</v>
      </c>
      <c r="AP840" s="8">
        <v>10.0</v>
      </c>
      <c r="AQ840" s="14">
        <v>5.76</v>
      </c>
      <c r="AR840" s="19">
        <v>16.73</v>
      </c>
      <c r="AS840" s="26">
        <v>14.0</v>
      </c>
      <c r="AT840" s="27">
        <v>-0.5660000000000001</v>
      </c>
      <c r="AU840" s="8">
        <v>13.0</v>
      </c>
      <c r="AV840" s="27">
        <v>-0.977</v>
      </c>
      <c r="AW840" s="19">
        <v>49.76</v>
      </c>
      <c r="AX840" s="19">
        <v>16.83</v>
      </c>
      <c r="AY840" s="27">
        <v>-0.545</v>
      </c>
      <c r="AZ840" s="27">
        <v>0.8240000000000001</v>
      </c>
      <c r="BA840" s="19">
        <v>48.77</v>
      </c>
      <c r="BB840" s="13">
        <f t="shared" si="17"/>
        <v>0.08571428571</v>
      </c>
      <c r="BC840" s="28">
        <f t="shared" si="18"/>
        <v>0.9346733668</v>
      </c>
      <c r="BD840" s="26">
        <f t="shared" si="19"/>
        <v>1020.387653</v>
      </c>
      <c r="BE840" s="13">
        <f t="shared" si="20"/>
        <v>0.02038765255</v>
      </c>
      <c r="BF840" s="18">
        <f t="shared" si="21"/>
        <v>2.454389266</v>
      </c>
      <c r="BG840" s="18">
        <f t="shared" si="22"/>
        <v>2.127137364</v>
      </c>
      <c r="BH840" s="14">
        <f t="shared" si="23"/>
        <v>28.63454144</v>
      </c>
      <c r="BI840" s="14">
        <f t="shared" si="24"/>
        <v>32.56156426</v>
      </c>
      <c r="BJ840" s="14">
        <f t="shared" si="25"/>
        <v>50.88767078</v>
      </c>
      <c r="BK840" s="14">
        <f t="shared" si="26"/>
        <v>60.05072404</v>
      </c>
      <c r="BL840" s="14">
        <f t="shared" si="27"/>
        <v>-9.16305326</v>
      </c>
      <c r="BM840" s="19">
        <v>15.0</v>
      </c>
      <c r="BN840" s="19">
        <v>13.0</v>
      </c>
      <c r="BO840" s="26">
        <v>160.0</v>
      </c>
      <c r="BP840" s="26">
        <v>186.0</v>
      </c>
      <c r="BQ840" s="19">
        <v>60.0</v>
      </c>
      <c r="BR840" s="19">
        <v>71.0</v>
      </c>
      <c r="BS840" s="19">
        <v>76.0</v>
      </c>
      <c r="BT840" s="19">
        <v>97.0</v>
      </c>
      <c r="BU840" s="19">
        <v>134.0</v>
      </c>
      <c r="BV840" s="19">
        <v>175.0</v>
      </c>
      <c r="BW840" s="13">
        <f t="shared" si="28"/>
        <v>0.4336569579</v>
      </c>
      <c r="BX840" s="14">
        <v>-5.48</v>
      </c>
      <c r="BY840" s="29">
        <f t="shared" si="29"/>
        <v>-11.58036905</v>
      </c>
      <c r="BZ840" s="18">
        <f t="shared" si="30"/>
        <v>2.136713115</v>
      </c>
      <c r="CA840" s="18">
        <f t="shared" si="31"/>
        <v>1.972350567</v>
      </c>
      <c r="CB840" s="14">
        <f t="shared" si="32"/>
        <v>28.5004657</v>
      </c>
      <c r="CC840" s="14">
        <f t="shared" si="33"/>
        <v>30.53856129</v>
      </c>
      <c r="CD840" s="14">
        <f t="shared" si="34"/>
        <v>55.55454098</v>
      </c>
      <c r="CE840" s="14">
        <f t="shared" si="35"/>
        <v>56.01475611</v>
      </c>
      <c r="CF840" s="14">
        <f t="shared" si="36"/>
        <v>-8.702838128</v>
      </c>
      <c r="CG840" s="7">
        <v>1825.233333</v>
      </c>
      <c r="CH840" s="7">
        <v>65.0</v>
      </c>
      <c r="CI840" s="7">
        <v>60.0</v>
      </c>
      <c r="CJ840" s="26">
        <v>802.0</v>
      </c>
      <c r="CK840" s="7">
        <v>869.0</v>
      </c>
      <c r="CL840" s="7">
        <v>343.0</v>
      </c>
      <c r="CM840" s="7">
        <v>319.0</v>
      </c>
      <c r="CN840" s="7">
        <v>480.0</v>
      </c>
      <c r="CO840" s="7">
        <v>456.0</v>
      </c>
      <c r="CP840" s="19">
        <v>4.0</v>
      </c>
      <c r="CQ840" s="19">
        <v>4.0</v>
      </c>
      <c r="CR840" s="26">
        <f t="shared" si="37"/>
        <v>0</v>
      </c>
      <c r="CS840" s="18">
        <f t="shared" si="38"/>
        <v>0.6456820016</v>
      </c>
      <c r="CT840" s="18">
        <f t="shared" si="39"/>
        <v>0.6456820016</v>
      </c>
      <c r="CU840" s="18">
        <f t="shared" si="40"/>
        <v>0</v>
      </c>
      <c r="CV840" s="30">
        <v>12.34</v>
      </c>
      <c r="CW840" s="30">
        <v>14.85</v>
      </c>
      <c r="CX840" s="30">
        <v>19.28</v>
      </c>
      <c r="CY840" s="30">
        <v>14.11</v>
      </c>
      <c r="CZ840" s="30">
        <v>16.23</v>
      </c>
      <c r="DA840" s="30">
        <v>15.74</v>
      </c>
      <c r="DB840" s="7">
        <v>2.0</v>
      </c>
      <c r="DC840" s="7">
        <v>0.0</v>
      </c>
      <c r="DD840" s="13">
        <f t="shared" si="41"/>
        <v>1</v>
      </c>
      <c r="DE840" s="7">
        <v>-0.01</v>
      </c>
      <c r="DF840" s="7">
        <v>-0.48</v>
      </c>
      <c r="DG840" s="7">
        <v>2.0</v>
      </c>
      <c r="DH840" s="7">
        <v>0.0</v>
      </c>
      <c r="DI840" s="7">
        <v>0.0</v>
      </c>
      <c r="DJ840" s="8" t="s">
        <v>5342</v>
      </c>
      <c r="DK840" s="7" t="s">
        <v>5343</v>
      </c>
    </row>
    <row r="841" ht="12.75" customHeight="1">
      <c r="A841" s="7" t="s">
        <v>3392</v>
      </c>
      <c r="B841" s="7" t="s">
        <v>3393</v>
      </c>
      <c r="C841" s="8" t="s">
        <v>274</v>
      </c>
      <c r="D841" s="9" t="s">
        <v>183</v>
      </c>
      <c r="E841" s="7">
        <v>70.0</v>
      </c>
      <c r="F841" s="7">
        <v>6.0</v>
      </c>
      <c r="G841" s="7">
        <v>5.0</v>
      </c>
      <c r="H841" s="24">
        <f t="shared" si="1"/>
        <v>11</v>
      </c>
      <c r="I841" s="25">
        <f t="shared" si="2"/>
        <v>0.9764517322</v>
      </c>
      <c r="J841" s="19">
        <v>6.0</v>
      </c>
      <c r="K841" s="19">
        <v>4.0</v>
      </c>
      <c r="L841" s="19">
        <v>1.0</v>
      </c>
      <c r="M841" s="19">
        <v>102.0</v>
      </c>
      <c r="N841" s="19">
        <v>33.0</v>
      </c>
      <c r="O841" s="19">
        <v>32.0</v>
      </c>
      <c r="P841" s="19">
        <v>92.0</v>
      </c>
      <c r="Q841" s="10">
        <f t="shared" si="3"/>
        <v>0.05882352941</v>
      </c>
      <c r="R841" s="10">
        <f t="shared" si="4"/>
        <v>0.03592814371</v>
      </c>
      <c r="S841" s="7">
        <v>40555.0</v>
      </c>
      <c r="T841" s="14">
        <f t="shared" si="5"/>
        <v>9.655952381</v>
      </c>
      <c r="U841" s="14">
        <v>661.94</v>
      </c>
      <c r="V841" s="14">
        <f t="shared" si="6"/>
        <v>9.456285714</v>
      </c>
      <c r="W841" s="14">
        <v>2671.22</v>
      </c>
      <c r="X841" s="14">
        <f t="shared" si="7"/>
        <v>38.16028571</v>
      </c>
      <c r="Y841" s="13">
        <f t="shared" si="8"/>
        <v>0.1985923268</v>
      </c>
      <c r="Z841" s="12">
        <f t="shared" si="9"/>
        <v>63.61904762</v>
      </c>
      <c r="AA841" s="19">
        <v>11.0</v>
      </c>
      <c r="AB841" s="19">
        <v>87.0</v>
      </c>
      <c r="AC841" s="19">
        <v>68.0</v>
      </c>
      <c r="AD841" s="19">
        <v>10.0</v>
      </c>
      <c r="AE841" s="19">
        <v>16.0</v>
      </c>
      <c r="AF841" s="10">
        <f t="shared" si="10"/>
        <v>0.2857142857</v>
      </c>
      <c r="AG841" s="10">
        <f t="shared" si="11"/>
        <v>0.2380952381</v>
      </c>
      <c r="AH841" s="10">
        <f t="shared" si="12"/>
        <v>0.5238095238</v>
      </c>
      <c r="AI841" s="19">
        <v>146.0</v>
      </c>
      <c r="AJ841" s="13">
        <f t="shared" si="13"/>
        <v>0.2351046699</v>
      </c>
      <c r="AK841" s="19">
        <v>232.0</v>
      </c>
      <c r="AL841" s="13">
        <f t="shared" si="14"/>
        <v>0.3735909823</v>
      </c>
      <c r="AM841" s="19">
        <v>243.0</v>
      </c>
      <c r="AN841" s="13">
        <f t="shared" si="15"/>
        <v>0.3913043478</v>
      </c>
      <c r="AO841" s="13">
        <f t="shared" si="16"/>
        <v>0.3862433862</v>
      </c>
      <c r="AP841" s="8">
        <v>4.0</v>
      </c>
      <c r="AQ841" s="14">
        <v>-12.36</v>
      </c>
      <c r="AR841" s="19">
        <v>16.93</v>
      </c>
      <c r="AS841" s="26">
        <v>13.0</v>
      </c>
      <c r="AT841" s="27">
        <v>-0.195</v>
      </c>
      <c r="AU841" s="8">
        <v>13.0</v>
      </c>
      <c r="AV841" s="27">
        <v>-0.388</v>
      </c>
      <c r="AW841" s="19">
        <v>49.82</v>
      </c>
      <c r="AX841" s="19">
        <v>16.97</v>
      </c>
      <c r="AY841" s="27">
        <v>-1.204</v>
      </c>
      <c r="AZ841" s="27">
        <v>2.421</v>
      </c>
      <c r="BA841" s="19">
        <v>51.06</v>
      </c>
      <c r="BB841" s="13">
        <f t="shared" si="17"/>
        <v>0.0628742515</v>
      </c>
      <c r="BC841" s="28">
        <f t="shared" si="18"/>
        <v>0.9337979094</v>
      </c>
      <c r="BD841" s="26">
        <f t="shared" si="19"/>
        <v>996.6721609</v>
      </c>
      <c r="BE841" s="13">
        <f t="shared" si="20"/>
        <v>-0.003327839095</v>
      </c>
      <c r="BF841" s="18">
        <f t="shared" si="21"/>
        <v>1.903495785</v>
      </c>
      <c r="BG841" s="18">
        <f t="shared" si="22"/>
        <v>1.722210472</v>
      </c>
      <c r="BH841" s="14">
        <f t="shared" si="23"/>
        <v>30.27464725</v>
      </c>
      <c r="BI841" s="14">
        <f t="shared" si="24"/>
        <v>26.0144424</v>
      </c>
      <c r="BJ841" s="14">
        <f t="shared" si="25"/>
        <v>52.66338339</v>
      </c>
      <c r="BK841" s="14">
        <f t="shared" si="26"/>
        <v>48.67510651</v>
      </c>
      <c r="BL841" s="14">
        <f t="shared" si="27"/>
        <v>3.988276883</v>
      </c>
      <c r="BM841" s="19">
        <v>21.0</v>
      </c>
      <c r="BN841" s="19">
        <v>19.0</v>
      </c>
      <c r="BO841" s="26">
        <v>313.0</v>
      </c>
      <c r="BP841" s="26">
        <v>268.0</v>
      </c>
      <c r="BQ841" s="19">
        <v>108.0</v>
      </c>
      <c r="BR841" s="19">
        <v>106.0</v>
      </c>
      <c r="BS841" s="19">
        <v>139.0</v>
      </c>
      <c r="BT841" s="19">
        <v>144.0</v>
      </c>
      <c r="BU841" s="19">
        <v>273.0</v>
      </c>
      <c r="BV841" s="19">
        <v>268.0</v>
      </c>
      <c r="BW841" s="13">
        <f t="shared" si="28"/>
        <v>0.5046210721</v>
      </c>
      <c r="BX841" s="14">
        <v>-1.92</v>
      </c>
      <c r="BY841" s="29">
        <f t="shared" si="29"/>
        <v>3.819435613</v>
      </c>
      <c r="BZ841" s="18">
        <f t="shared" si="30"/>
        <v>2.161880837</v>
      </c>
      <c r="CA841" s="18">
        <f t="shared" si="31"/>
        <v>1.945692753</v>
      </c>
      <c r="CB841" s="14">
        <f t="shared" si="32"/>
        <v>30.01411228</v>
      </c>
      <c r="CC841" s="14">
        <f t="shared" si="33"/>
        <v>28.03238818</v>
      </c>
      <c r="CD841" s="14">
        <f t="shared" si="34"/>
        <v>55.39819644</v>
      </c>
      <c r="CE841" s="14">
        <f t="shared" si="35"/>
        <v>51.2545915</v>
      </c>
      <c r="CF841" s="14">
        <f t="shared" si="36"/>
        <v>-0.1553280536</v>
      </c>
      <c r="CG841" s="7">
        <v>3330.433333</v>
      </c>
      <c r="CH841" s="7">
        <v>120.0</v>
      </c>
      <c r="CI841" s="7">
        <v>108.0</v>
      </c>
      <c r="CJ841" s="26">
        <v>1546.0</v>
      </c>
      <c r="CK841" s="7">
        <v>1448.0</v>
      </c>
      <c r="CL841" s="7">
        <v>624.0</v>
      </c>
      <c r="CM841" s="7">
        <v>558.0</v>
      </c>
      <c r="CN841" s="7">
        <v>785.0</v>
      </c>
      <c r="CO841" s="7">
        <v>731.0</v>
      </c>
      <c r="CP841" s="19">
        <v>10.0</v>
      </c>
      <c r="CQ841" s="19">
        <v>18.0</v>
      </c>
      <c r="CR841" s="26">
        <f t="shared" si="37"/>
        <v>8</v>
      </c>
      <c r="CS841" s="18">
        <f t="shared" si="38"/>
        <v>0.8876833929</v>
      </c>
      <c r="CT841" s="18">
        <f t="shared" si="39"/>
        <v>1.597830107</v>
      </c>
      <c r="CU841" s="18">
        <f t="shared" si="40"/>
        <v>0.7101467143</v>
      </c>
      <c r="CV841" s="30">
        <v>24.1</v>
      </c>
      <c r="CW841" s="30">
        <v>22.94</v>
      </c>
      <c r="CX841" s="30">
        <v>21.43</v>
      </c>
      <c r="CY841" s="30">
        <v>23.88</v>
      </c>
      <c r="CZ841" s="30">
        <v>27.13</v>
      </c>
      <c r="DA841" s="30">
        <v>26.05</v>
      </c>
      <c r="DB841" s="7">
        <v>11.0</v>
      </c>
      <c r="DC841" s="7">
        <v>17.0</v>
      </c>
      <c r="DD841" s="13">
        <f t="shared" si="41"/>
        <v>0.3928571429</v>
      </c>
      <c r="DE841" s="7">
        <v>0.02</v>
      </c>
      <c r="DF841" s="7">
        <v>-1.51</v>
      </c>
      <c r="DG841" s="7">
        <v>8.0</v>
      </c>
      <c r="DH841" s="7">
        <v>10.0</v>
      </c>
      <c r="DI841" s="7">
        <v>10.0</v>
      </c>
      <c r="DJ841" s="8" t="s">
        <v>5344</v>
      </c>
      <c r="DK841" s="7" t="s">
        <v>5345</v>
      </c>
    </row>
    <row r="842" ht="12.75" customHeight="1">
      <c r="A842" s="7" t="s">
        <v>3397</v>
      </c>
      <c r="B842" s="7" t="s">
        <v>3398</v>
      </c>
      <c r="C842" s="8" t="s">
        <v>237</v>
      </c>
      <c r="D842" s="9" t="s">
        <v>174</v>
      </c>
      <c r="E842" s="7">
        <v>10.0</v>
      </c>
      <c r="F842" s="7">
        <v>0.0</v>
      </c>
      <c r="G842" s="7">
        <v>0.0</v>
      </c>
      <c r="H842" s="24">
        <f t="shared" si="1"/>
        <v>0</v>
      </c>
      <c r="I842" s="25">
        <f t="shared" si="2"/>
        <v>0</v>
      </c>
      <c r="J842" s="19">
        <v>0.0</v>
      </c>
      <c r="K842" s="19">
        <v>0.0</v>
      </c>
      <c r="L842" s="19">
        <v>0.0</v>
      </c>
      <c r="M842" s="19">
        <v>6.0</v>
      </c>
      <c r="N842" s="19">
        <v>3.0</v>
      </c>
      <c r="O842" s="19">
        <v>8.0</v>
      </c>
      <c r="P842" s="19">
        <v>4.0</v>
      </c>
      <c r="Q842" s="10">
        <f t="shared" si="3"/>
        <v>0</v>
      </c>
      <c r="R842" s="10">
        <f t="shared" si="4"/>
        <v>0</v>
      </c>
      <c r="S842" s="7">
        <v>7345.0</v>
      </c>
      <c r="T842" s="14">
        <f t="shared" si="5"/>
        <v>12.24166667</v>
      </c>
      <c r="U842" s="14">
        <v>118.5</v>
      </c>
      <c r="V842" s="14">
        <f t="shared" si="6"/>
        <v>11.85</v>
      </c>
      <c r="W842" s="14">
        <v>347.6</v>
      </c>
      <c r="X842" s="14">
        <f t="shared" si="7"/>
        <v>34.76</v>
      </c>
      <c r="Y842" s="13">
        <f t="shared" si="8"/>
        <v>0.2542372881</v>
      </c>
      <c r="Z842" s="12">
        <f t="shared" si="9"/>
        <v>0</v>
      </c>
      <c r="AA842" s="19">
        <v>4.0</v>
      </c>
      <c r="AB842" s="19">
        <v>8.0</v>
      </c>
      <c r="AC842" s="19">
        <v>15.0</v>
      </c>
      <c r="AD842" s="19">
        <v>3.0</v>
      </c>
      <c r="AE842" s="19">
        <v>1.0</v>
      </c>
      <c r="AF842" s="10">
        <f t="shared" si="10"/>
        <v>0</v>
      </c>
      <c r="AG842" s="10">
        <f t="shared" si="11"/>
        <v>0</v>
      </c>
      <c r="AH842" s="10">
        <f t="shared" si="12"/>
        <v>0</v>
      </c>
      <c r="AI842" s="19">
        <v>42.0</v>
      </c>
      <c r="AJ842" s="13">
        <f t="shared" si="13"/>
        <v>0.3684210526</v>
      </c>
      <c r="AK842" s="19">
        <v>39.0</v>
      </c>
      <c r="AL842" s="13">
        <f t="shared" si="14"/>
        <v>0.3421052632</v>
      </c>
      <c r="AM842" s="19">
        <v>33.0</v>
      </c>
      <c r="AN842" s="13">
        <f t="shared" si="15"/>
        <v>0.2894736842</v>
      </c>
      <c r="AO842" s="13">
        <f t="shared" si="16"/>
        <v>0.5185185185</v>
      </c>
      <c r="AP842" s="8">
        <v>4.0</v>
      </c>
      <c r="AQ842" s="14">
        <v>1.17</v>
      </c>
      <c r="AR842" s="19">
        <v>16.45</v>
      </c>
      <c r="AS842" s="26">
        <v>6.0</v>
      </c>
      <c r="AT842" s="27">
        <v>-0.606</v>
      </c>
      <c r="AU842" s="8">
        <v>6.0</v>
      </c>
      <c r="AV842" s="27">
        <v>-0.94</v>
      </c>
      <c r="AW842" s="19">
        <v>49.51</v>
      </c>
      <c r="AX842" s="19">
        <v>15.36</v>
      </c>
      <c r="AY842" s="27">
        <v>2.285</v>
      </c>
      <c r="AZ842" s="27">
        <v>6.744</v>
      </c>
      <c r="BA842" s="19">
        <v>52.47</v>
      </c>
      <c r="BB842" s="13">
        <f t="shared" si="17"/>
        <v>0.06896551724</v>
      </c>
      <c r="BC842" s="28">
        <f t="shared" si="18"/>
        <v>0.92</v>
      </c>
      <c r="BD842" s="26">
        <f t="shared" si="19"/>
        <v>988.9655172</v>
      </c>
      <c r="BE842" s="13">
        <f t="shared" si="20"/>
        <v>-0.01103448276</v>
      </c>
      <c r="BF842" s="18">
        <f t="shared" si="21"/>
        <v>2.025316456</v>
      </c>
      <c r="BG842" s="18">
        <f t="shared" si="22"/>
        <v>2.025316456</v>
      </c>
      <c r="BH842" s="14">
        <f t="shared" si="23"/>
        <v>29.36708861</v>
      </c>
      <c r="BI842" s="14">
        <f t="shared" si="24"/>
        <v>25.3164557</v>
      </c>
      <c r="BJ842" s="14">
        <f t="shared" si="25"/>
        <v>52.65822785</v>
      </c>
      <c r="BK842" s="14">
        <f t="shared" si="26"/>
        <v>49.11392405</v>
      </c>
      <c r="BL842" s="14">
        <f t="shared" si="27"/>
        <v>3.544303797</v>
      </c>
      <c r="BM842" s="19">
        <v>4.0</v>
      </c>
      <c r="BN842" s="19">
        <v>4.0</v>
      </c>
      <c r="BO842" s="26">
        <v>54.0</v>
      </c>
      <c r="BP842" s="26">
        <v>46.0</v>
      </c>
      <c r="BQ842" s="19">
        <v>22.0</v>
      </c>
      <c r="BR842" s="19">
        <v>20.0</v>
      </c>
      <c r="BS842" s="19">
        <v>24.0</v>
      </c>
      <c r="BT842" s="19">
        <v>27.0</v>
      </c>
      <c r="BU842" s="19">
        <v>41.0</v>
      </c>
      <c r="BV842" s="19">
        <v>40.0</v>
      </c>
      <c r="BW842" s="13">
        <f t="shared" si="28"/>
        <v>0.5061728395</v>
      </c>
      <c r="BX842" s="14">
        <v>-0.69</v>
      </c>
      <c r="BY842" s="29">
        <f t="shared" si="29"/>
        <v>-4.674140647</v>
      </c>
      <c r="BZ842" s="18">
        <f t="shared" si="30"/>
        <v>1.67573761</v>
      </c>
      <c r="CA842" s="18">
        <f t="shared" si="31"/>
        <v>1.933543396</v>
      </c>
      <c r="CB842" s="14">
        <f t="shared" si="32"/>
        <v>27.8430249</v>
      </c>
      <c r="CC842" s="14">
        <f t="shared" si="33"/>
        <v>28.74534515</v>
      </c>
      <c r="CD842" s="14">
        <f t="shared" si="34"/>
        <v>58.39301056</v>
      </c>
      <c r="CE842" s="14">
        <f t="shared" si="35"/>
        <v>54.01031219</v>
      </c>
      <c r="CF842" s="14">
        <f t="shared" si="36"/>
        <v>-0.8383945666</v>
      </c>
      <c r="CG842" s="7">
        <v>465.466667</v>
      </c>
      <c r="CH842" s="7">
        <v>13.0</v>
      </c>
      <c r="CI842" s="7">
        <v>15.0</v>
      </c>
      <c r="CJ842" s="26">
        <v>203.0</v>
      </c>
      <c r="CK842" s="7">
        <v>208.0</v>
      </c>
      <c r="CL842" s="7">
        <v>119.0</v>
      </c>
      <c r="CM842" s="7">
        <v>100.0</v>
      </c>
      <c r="CN842" s="7">
        <v>118.0</v>
      </c>
      <c r="CO842" s="7">
        <v>96.0</v>
      </c>
      <c r="CP842" s="19">
        <v>0.0</v>
      </c>
      <c r="CQ842" s="19">
        <v>2.0</v>
      </c>
      <c r="CR842" s="26">
        <f t="shared" si="37"/>
        <v>2</v>
      </c>
      <c r="CS842" s="18">
        <f t="shared" si="38"/>
        <v>0</v>
      </c>
      <c r="CT842" s="18">
        <f t="shared" si="39"/>
        <v>0.9802586794</v>
      </c>
      <c r="CU842" s="18">
        <f t="shared" si="40"/>
        <v>0.9802586794</v>
      </c>
      <c r="CV842" s="30">
        <v>3.51</v>
      </c>
      <c r="CW842" s="30">
        <v>2.9</v>
      </c>
      <c r="CX842" s="30">
        <v>6.09</v>
      </c>
      <c r="CY842" s="30">
        <v>4.06</v>
      </c>
      <c r="CZ842" s="30">
        <v>4.8</v>
      </c>
      <c r="DA842" s="30">
        <v>4.84</v>
      </c>
      <c r="DB842" s="7">
        <v>0.0</v>
      </c>
      <c r="DC842" s="7">
        <v>0.0</v>
      </c>
      <c r="DD842" s="13" t="str">
        <f t="shared" si="41"/>
        <v> </v>
      </c>
      <c r="DE842" s="7">
        <v>0.0</v>
      </c>
      <c r="DF842" s="7">
        <v>0.0</v>
      </c>
      <c r="DG842" s="7">
        <v>0.0</v>
      </c>
      <c r="DH842" s="7">
        <v>0.0</v>
      </c>
      <c r="DI842" s="7">
        <v>0.0</v>
      </c>
      <c r="DJ842" s="8" t="s">
        <v>5346</v>
      </c>
      <c r="DK842" s="7" t="s">
        <v>5347</v>
      </c>
    </row>
    <row r="843" ht="12.75" customHeight="1">
      <c r="A843" s="7" t="s">
        <v>2570</v>
      </c>
      <c r="B843" s="7" t="s">
        <v>3401</v>
      </c>
      <c r="C843" s="8" t="s">
        <v>237</v>
      </c>
      <c r="D843" s="9" t="s">
        <v>159</v>
      </c>
      <c r="E843" s="7">
        <v>40.0</v>
      </c>
      <c r="F843" s="7">
        <v>9.0</v>
      </c>
      <c r="G843" s="7">
        <v>11.0</v>
      </c>
      <c r="H843" s="24">
        <f t="shared" si="1"/>
        <v>20</v>
      </c>
      <c r="I843" s="25">
        <f t="shared" si="2"/>
        <v>2.005124206</v>
      </c>
      <c r="J843" s="19">
        <v>8.0</v>
      </c>
      <c r="K843" s="19">
        <v>5.0</v>
      </c>
      <c r="L843" s="19">
        <v>3.0</v>
      </c>
      <c r="M843" s="19">
        <v>80.0</v>
      </c>
      <c r="N843" s="19">
        <v>34.0</v>
      </c>
      <c r="O843" s="19">
        <v>34.0</v>
      </c>
      <c r="P843" s="19">
        <v>95.0</v>
      </c>
      <c r="Q843" s="10">
        <f t="shared" si="3"/>
        <v>0.1125</v>
      </c>
      <c r="R843" s="10">
        <f t="shared" si="4"/>
        <v>0.06081081081</v>
      </c>
      <c r="S843" s="7">
        <v>35908.0</v>
      </c>
      <c r="T843" s="14">
        <f t="shared" si="5"/>
        <v>14.96166667</v>
      </c>
      <c r="U843" s="14">
        <v>564.43</v>
      </c>
      <c r="V843" s="14">
        <f t="shared" si="6"/>
        <v>14.11075</v>
      </c>
      <c r="W843" s="14">
        <v>1352.46</v>
      </c>
      <c r="X843" s="14">
        <f t="shared" si="7"/>
        <v>33.8115</v>
      </c>
      <c r="Y843" s="13">
        <f t="shared" si="8"/>
        <v>0.2944509075</v>
      </c>
      <c r="Z843" s="12">
        <f t="shared" si="9"/>
        <v>64.7826087</v>
      </c>
      <c r="AA843" s="19">
        <v>6.0</v>
      </c>
      <c r="AB843" s="19">
        <v>48.0</v>
      </c>
      <c r="AC843" s="19">
        <v>56.0</v>
      </c>
      <c r="AD843" s="19">
        <v>11.0</v>
      </c>
      <c r="AE843" s="19">
        <v>28.0</v>
      </c>
      <c r="AF843" s="10">
        <f t="shared" si="10"/>
        <v>0.347826087</v>
      </c>
      <c r="AG843" s="10">
        <f t="shared" si="11"/>
        <v>0.347826087</v>
      </c>
      <c r="AH843" s="10">
        <f t="shared" si="12"/>
        <v>0.6956521739</v>
      </c>
      <c r="AI843" s="19">
        <v>245.0</v>
      </c>
      <c r="AJ843" s="13">
        <f t="shared" si="13"/>
        <v>0.4224137931</v>
      </c>
      <c r="AK843" s="19">
        <v>141.0</v>
      </c>
      <c r="AL843" s="13">
        <f t="shared" si="14"/>
        <v>0.2431034483</v>
      </c>
      <c r="AM843" s="19">
        <v>194.0</v>
      </c>
      <c r="AN843" s="13">
        <f t="shared" si="15"/>
        <v>0.3344827586</v>
      </c>
      <c r="AO843" s="13">
        <f t="shared" si="16"/>
        <v>0.6347150259</v>
      </c>
      <c r="AP843" s="8">
        <v>15.0</v>
      </c>
      <c r="AQ843" s="14">
        <v>20.2</v>
      </c>
      <c r="AR843" s="19">
        <v>17.75</v>
      </c>
      <c r="AS843" s="26">
        <v>4.0</v>
      </c>
      <c r="AT843" s="27">
        <v>0.718</v>
      </c>
      <c r="AU843" s="8">
        <v>5.0</v>
      </c>
      <c r="AV843" s="27">
        <v>0.714</v>
      </c>
      <c r="AW843" s="19">
        <v>50.53</v>
      </c>
      <c r="AX843" s="19">
        <v>18.98</v>
      </c>
      <c r="AY843" s="27">
        <v>3.201</v>
      </c>
      <c r="AZ843" s="27">
        <v>5.592</v>
      </c>
      <c r="BA843" s="19">
        <v>49.7</v>
      </c>
      <c r="BB843" s="13">
        <f t="shared" si="17"/>
        <v>0.07718120805</v>
      </c>
      <c r="BC843" s="28">
        <f t="shared" si="18"/>
        <v>0.9330985915</v>
      </c>
      <c r="BD843" s="26">
        <f t="shared" si="19"/>
        <v>1010.2798</v>
      </c>
      <c r="BE843" s="13">
        <f t="shared" si="20"/>
        <v>0.0102797996</v>
      </c>
      <c r="BF843" s="18">
        <f t="shared" si="21"/>
        <v>2.444944457</v>
      </c>
      <c r="BG843" s="18">
        <f t="shared" si="22"/>
        <v>2.019736726</v>
      </c>
      <c r="BH843" s="14">
        <f t="shared" si="23"/>
        <v>31.67797601</v>
      </c>
      <c r="BI843" s="14">
        <f t="shared" si="24"/>
        <v>30.18974895</v>
      </c>
      <c r="BJ843" s="14">
        <f t="shared" si="25"/>
        <v>64.95048102</v>
      </c>
      <c r="BK843" s="14">
        <f t="shared" si="26"/>
        <v>54.10768386</v>
      </c>
      <c r="BL843" s="14">
        <f t="shared" si="27"/>
        <v>10.84279716</v>
      </c>
      <c r="BM843" s="19">
        <v>23.0</v>
      </c>
      <c r="BN843" s="19">
        <v>19.0</v>
      </c>
      <c r="BO843" s="26">
        <v>275.0</v>
      </c>
      <c r="BP843" s="26">
        <v>265.0</v>
      </c>
      <c r="BQ843" s="19">
        <v>152.0</v>
      </c>
      <c r="BR843" s="19">
        <v>116.0</v>
      </c>
      <c r="BS843" s="19">
        <v>161.0</v>
      </c>
      <c r="BT843" s="19">
        <v>109.0</v>
      </c>
      <c r="BU843" s="19">
        <v>324.0</v>
      </c>
      <c r="BV843" s="19">
        <v>238.0</v>
      </c>
      <c r="BW843" s="13">
        <f t="shared" si="28"/>
        <v>0.5765124555</v>
      </c>
      <c r="BX843" s="14">
        <v>9.72</v>
      </c>
      <c r="BY843" s="29">
        <f t="shared" si="29"/>
        <v>2.641636536</v>
      </c>
      <c r="BZ843" s="18">
        <f t="shared" si="30"/>
        <v>2.004402029</v>
      </c>
      <c r="CA843" s="18">
        <f t="shared" si="31"/>
        <v>2.160995938</v>
      </c>
      <c r="CB843" s="14">
        <f t="shared" si="32"/>
        <v>29.31437968</v>
      </c>
      <c r="CC843" s="14">
        <f t="shared" si="33"/>
        <v>31.1621878</v>
      </c>
      <c r="CD843" s="14">
        <f t="shared" si="34"/>
        <v>56.62435732</v>
      </c>
      <c r="CE843" s="14">
        <f t="shared" si="35"/>
        <v>57.18809539</v>
      </c>
      <c r="CF843" s="14">
        <f t="shared" si="36"/>
        <v>11.40653523</v>
      </c>
      <c r="CG843" s="7">
        <v>1915.783333</v>
      </c>
      <c r="CH843" s="7">
        <v>64.0</v>
      </c>
      <c r="CI843" s="7">
        <v>69.0</v>
      </c>
      <c r="CJ843" s="26">
        <v>872.0</v>
      </c>
      <c r="CK843" s="7">
        <v>926.0</v>
      </c>
      <c r="CL843" s="7">
        <v>422.0</v>
      </c>
      <c r="CM843" s="7">
        <v>419.0</v>
      </c>
      <c r="CN843" s="7">
        <v>450.0</v>
      </c>
      <c r="CO843" s="7">
        <v>412.0</v>
      </c>
      <c r="CP843" s="19">
        <v>1.0</v>
      </c>
      <c r="CQ843" s="19">
        <v>2.0</v>
      </c>
      <c r="CR843" s="26">
        <f t="shared" si="37"/>
        <v>1</v>
      </c>
      <c r="CS843" s="18">
        <f t="shared" si="38"/>
        <v>0.1002562103</v>
      </c>
      <c r="CT843" s="18">
        <f t="shared" si="39"/>
        <v>0.2005124206</v>
      </c>
      <c r="CU843" s="18">
        <f t="shared" si="40"/>
        <v>0.1002562103</v>
      </c>
      <c r="CV843" s="30">
        <v>24.93</v>
      </c>
      <c r="CW843" s="30">
        <v>18.86</v>
      </c>
      <c r="CX843" s="30">
        <v>41.89</v>
      </c>
      <c r="CY843" s="30">
        <v>23.24</v>
      </c>
      <c r="CZ843" s="30">
        <v>23.13</v>
      </c>
      <c r="DA843" s="30">
        <v>20.08</v>
      </c>
      <c r="DB843" s="7">
        <v>1.0</v>
      </c>
      <c r="DC843" s="7">
        <v>0.0</v>
      </c>
      <c r="DD843" s="13">
        <f t="shared" si="41"/>
        <v>1</v>
      </c>
      <c r="DE843" s="7">
        <v>0.0</v>
      </c>
      <c r="DF843" s="7">
        <v>0.0</v>
      </c>
      <c r="DG843" s="7">
        <v>0.0</v>
      </c>
      <c r="DH843" s="7">
        <v>0.0</v>
      </c>
      <c r="DI843" s="7">
        <v>0.0</v>
      </c>
      <c r="DJ843" s="9" t="s">
        <v>5348</v>
      </c>
      <c r="DK843" s="7" t="s">
        <v>5349</v>
      </c>
    </row>
    <row r="844" ht="12.75" customHeight="1">
      <c r="A844" s="7" t="s">
        <v>795</v>
      </c>
      <c r="B844" s="7" t="s">
        <v>3401</v>
      </c>
      <c r="C844" s="8" t="s">
        <v>222</v>
      </c>
      <c r="D844" s="9" t="s">
        <v>174</v>
      </c>
      <c r="E844" s="7">
        <v>82.0</v>
      </c>
      <c r="F844" s="7">
        <v>3.0</v>
      </c>
      <c r="G844" s="7">
        <v>8.0</v>
      </c>
      <c r="H844" s="24">
        <f t="shared" si="1"/>
        <v>11</v>
      </c>
      <c r="I844" s="25">
        <f t="shared" si="2"/>
        <v>0.4550939493</v>
      </c>
      <c r="J844" s="19">
        <v>2.0</v>
      </c>
      <c r="K844" s="19">
        <v>6.0</v>
      </c>
      <c r="L844" s="19">
        <v>1.0</v>
      </c>
      <c r="M844" s="19">
        <v>65.0</v>
      </c>
      <c r="N844" s="19">
        <v>32.0</v>
      </c>
      <c r="O844" s="19">
        <v>65.0</v>
      </c>
      <c r="P844" s="19">
        <v>46.0</v>
      </c>
      <c r="Q844" s="10">
        <f t="shared" si="3"/>
        <v>0.04615384615</v>
      </c>
      <c r="R844" s="10">
        <f t="shared" si="4"/>
        <v>0.01851851852</v>
      </c>
      <c r="S844" s="7">
        <v>87015.0</v>
      </c>
      <c r="T844" s="14">
        <f t="shared" si="5"/>
        <v>17.68597561</v>
      </c>
      <c r="U844" s="14">
        <v>1401.43</v>
      </c>
      <c r="V844" s="14">
        <f t="shared" si="6"/>
        <v>17.09060976</v>
      </c>
      <c r="W844" s="14">
        <v>2588.1</v>
      </c>
      <c r="X844" s="14">
        <f t="shared" si="7"/>
        <v>31.56219512</v>
      </c>
      <c r="Y844" s="13">
        <f t="shared" si="8"/>
        <v>0.3512769675</v>
      </c>
      <c r="Z844" s="12">
        <f t="shared" si="9"/>
        <v>89.33333333</v>
      </c>
      <c r="AA844" s="19">
        <v>137.0</v>
      </c>
      <c r="AB844" s="19">
        <v>39.0</v>
      </c>
      <c r="AC844" s="19">
        <v>117.0</v>
      </c>
      <c r="AD844" s="19">
        <v>35.0</v>
      </c>
      <c r="AE844" s="19">
        <v>14.0</v>
      </c>
      <c r="AF844" s="10">
        <f t="shared" si="10"/>
        <v>0.04444444444</v>
      </c>
      <c r="AG844" s="10">
        <f t="shared" si="11"/>
        <v>0.1555555556</v>
      </c>
      <c r="AH844" s="10">
        <f t="shared" si="12"/>
        <v>0.2</v>
      </c>
      <c r="AI844" s="19">
        <v>424.0</v>
      </c>
      <c r="AJ844" s="13">
        <f t="shared" si="13"/>
        <v>0.3408360129</v>
      </c>
      <c r="AK844" s="19">
        <v>373.0</v>
      </c>
      <c r="AL844" s="13">
        <f t="shared" si="14"/>
        <v>0.2998392283</v>
      </c>
      <c r="AM844" s="19">
        <v>447.0</v>
      </c>
      <c r="AN844" s="13">
        <f t="shared" si="15"/>
        <v>0.3593247588</v>
      </c>
      <c r="AO844" s="13">
        <f t="shared" si="16"/>
        <v>0.5319949812</v>
      </c>
      <c r="AP844" s="8">
        <v>4.0</v>
      </c>
      <c r="AQ844" s="14">
        <v>2.18</v>
      </c>
      <c r="AR844" s="19">
        <v>17.44</v>
      </c>
      <c r="AS844" s="26">
        <v>3.0</v>
      </c>
      <c r="AT844" s="27">
        <v>0.539</v>
      </c>
      <c r="AU844" s="8">
        <v>4.0</v>
      </c>
      <c r="AV844" s="27">
        <v>0.793</v>
      </c>
      <c r="AW844" s="19">
        <v>50.41</v>
      </c>
      <c r="AX844" s="19">
        <v>16.88</v>
      </c>
      <c r="AY844" s="27">
        <v>0.09</v>
      </c>
      <c r="AZ844" s="27">
        <v>1.889</v>
      </c>
      <c r="BA844" s="19">
        <v>50.84</v>
      </c>
      <c r="BB844" s="13">
        <f t="shared" si="17"/>
        <v>0.0671641791</v>
      </c>
      <c r="BC844" s="28">
        <f t="shared" si="18"/>
        <v>0.9222720478</v>
      </c>
      <c r="BD844" s="26">
        <f t="shared" si="19"/>
        <v>989.4362269</v>
      </c>
      <c r="BE844" s="13">
        <f t="shared" si="20"/>
        <v>-0.01056377306</v>
      </c>
      <c r="BF844" s="18">
        <f t="shared" si="21"/>
        <v>1.926603541</v>
      </c>
      <c r="BG844" s="18">
        <f t="shared" si="22"/>
        <v>2.226297425</v>
      </c>
      <c r="BH844" s="14">
        <f t="shared" si="23"/>
        <v>28.68498605</v>
      </c>
      <c r="BI844" s="14">
        <f t="shared" si="24"/>
        <v>28.64217264</v>
      </c>
      <c r="BJ844" s="14">
        <f t="shared" si="25"/>
        <v>53.64520525</v>
      </c>
      <c r="BK844" s="14">
        <f t="shared" si="26"/>
        <v>54.33021985</v>
      </c>
      <c r="BL844" s="14">
        <f t="shared" si="27"/>
        <v>-0.6850145922</v>
      </c>
      <c r="BM844" s="19">
        <v>45.0</v>
      </c>
      <c r="BN844" s="19">
        <v>52.0</v>
      </c>
      <c r="BO844" s="26">
        <v>625.0</v>
      </c>
      <c r="BP844" s="26">
        <v>617.0</v>
      </c>
      <c r="BQ844" s="19">
        <v>226.0</v>
      </c>
      <c r="BR844" s="19">
        <v>232.0</v>
      </c>
      <c r="BS844" s="19">
        <v>357.0</v>
      </c>
      <c r="BT844" s="19">
        <v>368.0</v>
      </c>
      <c r="BU844" s="19">
        <v>565.0</v>
      </c>
      <c r="BV844" s="19">
        <v>578.0</v>
      </c>
      <c r="BW844" s="13">
        <f t="shared" si="28"/>
        <v>0.4943132108</v>
      </c>
      <c r="BX844" s="14">
        <v>-0.73</v>
      </c>
      <c r="BY844" s="29">
        <f t="shared" si="29"/>
        <v>-2.638894141</v>
      </c>
      <c r="BZ844" s="18">
        <f t="shared" si="30"/>
        <v>2.017557434</v>
      </c>
      <c r="CA844" s="18">
        <f t="shared" si="31"/>
        <v>2.107895826</v>
      </c>
      <c r="CB844" s="14">
        <f t="shared" si="32"/>
        <v>29.84178234</v>
      </c>
      <c r="CC844" s="14">
        <f t="shared" si="33"/>
        <v>29.54065437</v>
      </c>
      <c r="CD844" s="14">
        <f t="shared" si="34"/>
        <v>55.40754743</v>
      </c>
      <c r="CE844" s="14">
        <f t="shared" si="35"/>
        <v>53.97718955</v>
      </c>
      <c r="CF844" s="14">
        <f t="shared" si="36"/>
        <v>-2.115372474</v>
      </c>
      <c r="CG844" s="7">
        <v>3985.016667</v>
      </c>
      <c r="CH844" s="7">
        <v>134.0</v>
      </c>
      <c r="CI844" s="7">
        <v>140.0</v>
      </c>
      <c r="CJ844" s="26">
        <v>1848.0</v>
      </c>
      <c r="CK844" s="7">
        <v>1822.0</v>
      </c>
      <c r="CL844" s="7">
        <v>682.0</v>
      </c>
      <c r="CM844" s="7">
        <v>689.0</v>
      </c>
      <c r="CN844" s="7">
        <v>1016.0</v>
      </c>
      <c r="CO844" s="7">
        <v>934.0</v>
      </c>
      <c r="CP844" s="19">
        <v>10.0</v>
      </c>
      <c r="CQ844" s="19">
        <v>8.0</v>
      </c>
      <c r="CR844" s="26">
        <f t="shared" si="37"/>
        <v>-2</v>
      </c>
      <c r="CS844" s="18">
        <f t="shared" si="38"/>
        <v>0.4137217721</v>
      </c>
      <c r="CT844" s="18">
        <f t="shared" si="39"/>
        <v>0.3309774177</v>
      </c>
      <c r="CU844" s="18">
        <f t="shared" si="40"/>
        <v>-0.08274435442</v>
      </c>
      <c r="CV844" s="30">
        <v>52.02</v>
      </c>
      <c r="CW844" s="30">
        <v>54.92</v>
      </c>
      <c r="CX844" s="30">
        <v>50.22</v>
      </c>
      <c r="CY844" s="30">
        <v>61.04</v>
      </c>
      <c r="CZ844" s="30">
        <v>55.61</v>
      </c>
      <c r="DA844" s="30">
        <v>59.78</v>
      </c>
      <c r="DB844" s="7">
        <v>0.0</v>
      </c>
      <c r="DC844" s="7">
        <v>0.0</v>
      </c>
      <c r="DD844" s="13" t="str">
        <f t="shared" si="41"/>
        <v> </v>
      </c>
      <c r="DE844" s="7">
        <v>0.0</v>
      </c>
      <c r="DF844" s="7">
        <v>0.0</v>
      </c>
      <c r="DG844" s="7">
        <v>0.0</v>
      </c>
      <c r="DH844" s="7">
        <v>0.0</v>
      </c>
      <c r="DI844" s="7">
        <v>0.0</v>
      </c>
      <c r="DJ844" s="9" t="s">
        <v>5350</v>
      </c>
      <c r="DK844" s="7" t="s">
        <v>5351</v>
      </c>
    </row>
    <row r="845" ht="12.75" customHeight="1">
      <c r="A845" s="7" t="s">
        <v>464</v>
      </c>
      <c r="B845" s="7" t="s">
        <v>3405</v>
      </c>
      <c r="C845" s="8" t="s">
        <v>394</v>
      </c>
      <c r="D845" s="9" t="s">
        <v>150</v>
      </c>
      <c r="E845" s="7">
        <v>79.0</v>
      </c>
      <c r="F845" s="7">
        <v>1.0</v>
      </c>
      <c r="G845" s="7">
        <v>12.0</v>
      </c>
      <c r="H845" s="24">
        <f t="shared" si="1"/>
        <v>13</v>
      </c>
      <c r="I845" s="25">
        <f t="shared" si="2"/>
        <v>0.8847215396</v>
      </c>
      <c r="J845" s="19">
        <v>1.0</v>
      </c>
      <c r="K845" s="19">
        <v>5.0</v>
      </c>
      <c r="L845" s="19">
        <v>5.0</v>
      </c>
      <c r="M845" s="19">
        <v>73.0</v>
      </c>
      <c r="N845" s="19">
        <v>29.0</v>
      </c>
      <c r="O845" s="19">
        <v>19.0</v>
      </c>
      <c r="P845" s="19">
        <v>88.0</v>
      </c>
      <c r="Q845" s="10">
        <f t="shared" si="3"/>
        <v>0.01369863014</v>
      </c>
      <c r="R845" s="10">
        <f t="shared" si="4"/>
        <v>0.00826446281</v>
      </c>
      <c r="S845" s="7">
        <v>52898.0</v>
      </c>
      <c r="T845" s="14">
        <f t="shared" si="5"/>
        <v>11.15991561</v>
      </c>
      <c r="U845" s="14">
        <v>875.46</v>
      </c>
      <c r="V845" s="14">
        <f t="shared" si="6"/>
        <v>11.08177215</v>
      </c>
      <c r="W845" s="14">
        <v>2838.28</v>
      </c>
      <c r="X845" s="14">
        <f t="shared" si="7"/>
        <v>35.92759494</v>
      </c>
      <c r="Y845" s="13">
        <f t="shared" si="8"/>
        <v>0.2357354042</v>
      </c>
      <c r="Z845" s="12">
        <f t="shared" si="9"/>
        <v>102.2222222</v>
      </c>
      <c r="AA845" s="19">
        <v>39.0</v>
      </c>
      <c r="AB845" s="19">
        <v>135.0</v>
      </c>
      <c r="AC845" s="19">
        <v>154.0</v>
      </c>
      <c r="AD845" s="19">
        <v>13.0</v>
      </c>
      <c r="AE845" s="19">
        <v>14.0</v>
      </c>
      <c r="AF845" s="10">
        <f t="shared" si="10"/>
        <v>0.05555555556</v>
      </c>
      <c r="AG845" s="10">
        <f t="shared" si="11"/>
        <v>0.5555555556</v>
      </c>
      <c r="AH845" s="10">
        <f t="shared" si="12"/>
        <v>0.6111111111</v>
      </c>
      <c r="AI845" s="19">
        <v>229.0</v>
      </c>
      <c r="AJ845" s="13">
        <f t="shared" si="13"/>
        <v>0.3262108262</v>
      </c>
      <c r="AK845" s="19">
        <v>229.0</v>
      </c>
      <c r="AL845" s="13">
        <f t="shared" si="14"/>
        <v>0.3262108262</v>
      </c>
      <c r="AM845" s="19">
        <v>244.0</v>
      </c>
      <c r="AN845" s="13">
        <f t="shared" si="15"/>
        <v>0.3475783476</v>
      </c>
      <c r="AO845" s="13">
        <f t="shared" si="16"/>
        <v>0.5</v>
      </c>
      <c r="AP845" s="8">
        <v>6.0</v>
      </c>
      <c r="AQ845" s="14">
        <v>-0.30000000000000004</v>
      </c>
      <c r="AR845" s="19">
        <v>16.86</v>
      </c>
      <c r="AS845" s="26">
        <v>9.0</v>
      </c>
      <c r="AT845" s="27">
        <v>0.114</v>
      </c>
      <c r="AU845" s="8">
        <v>8.0</v>
      </c>
      <c r="AV845" s="27">
        <v>-0.03</v>
      </c>
      <c r="AW845" s="19">
        <v>50.12</v>
      </c>
      <c r="AX845" s="19">
        <v>17.02</v>
      </c>
      <c r="AY845" s="27">
        <v>-3.886</v>
      </c>
      <c r="AZ845" s="27">
        <v>-1.82</v>
      </c>
      <c r="BA845" s="19">
        <v>48.4</v>
      </c>
      <c r="BB845" s="13">
        <f t="shared" si="17"/>
        <v>0.04891304348</v>
      </c>
      <c r="BC845" s="28">
        <f t="shared" si="18"/>
        <v>0.9323144105</v>
      </c>
      <c r="BD845" s="26">
        <f t="shared" si="19"/>
        <v>981.227454</v>
      </c>
      <c r="BE845" s="13">
        <f t="shared" si="20"/>
        <v>-0.01877254604</v>
      </c>
      <c r="BF845" s="18">
        <f t="shared" si="21"/>
        <v>1.233637174</v>
      </c>
      <c r="BG845" s="18">
        <f t="shared" si="22"/>
        <v>2.124597355</v>
      </c>
      <c r="BH845" s="14">
        <f t="shared" si="23"/>
        <v>25.22102666</v>
      </c>
      <c r="BI845" s="14">
        <f t="shared" si="24"/>
        <v>31.38921253</v>
      </c>
      <c r="BJ845" s="14">
        <f t="shared" si="25"/>
        <v>51.67569049</v>
      </c>
      <c r="BK845" s="14">
        <f t="shared" si="26"/>
        <v>60.03700912</v>
      </c>
      <c r="BL845" s="14">
        <f t="shared" si="27"/>
        <v>-8.361318621</v>
      </c>
      <c r="BM845" s="19">
        <v>18.0</v>
      </c>
      <c r="BN845" s="19">
        <v>31.0</v>
      </c>
      <c r="BO845" s="26">
        <v>350.0</v>
      </c>
      <c r="BP845" s="26">
        <v>427.0</v>
      </c>
      <c r="BQ845" s="19">
        <v>175.0</v>
      </c>
      <c r="BR845" s="19">
        <v>160.0</v>
      </c>
      <c r="BS845" s="19">
        <v>211.0</v>
      </c>
      <c r="BT845" s="19">
        <v>258.0</v>
      </c>
      <c r="BU845" s="19">
        <v>331.0</v>
      </c>
      <c r="BV845" s="19">
        <v>431.0</v>
      </c>
      <c r="BW845" s="13">
        <f t="shared" si="28"/>
        <v>0.4343832021</v>
      </c>
      <c r="BX845" s="14">
        <v>-8.28</v>
      </c>
      <c r="BY845" s="29">
        <f t="shared" si="29"/>
        <v>-6.661318621</v>
      </c>
      <c r="BZ845" s="18">
        <f t="shared" si="30"/>
        <v>2.035376787</v>
      </c>
      <c r="CA845" s="18">
        <f t="shared" si="31"/>
        <v>1.970761651</v>
      </c>
      <c r="CB845" s="14">
        <f t="shared" si="32"/>
        <v>29.41604071</v>
      </c>
      <c r="CC845" s="14">
        <f t="shared" si="33"/>
        <v>29.98142315</v>
      </c>
      <c r="CD845" s="14">
        <f t="shared" si="34"/>
        <v>57.81439302</v>
      </c>
      <c r="CE845" s="14">
        <f t="shared" si="35"/>
        <v>55.7144011</v>
      </c>
      <c r="CF845" s="14">
        <f t="shared" si="36"/>
        <v>-10.46131054</v>
      </c>
      <c r="CG845" s="7">
        <v>3714.3</v>
      </c>
      <c r="CH845" s="7">
        <v>126.0</v>
      </c>
      <c r="CI845" s="7">
        <v>122.0</v>
      </c>
      <c r="CJ845" s="26">
        <v>1695.0</v>
      </c>
      <c r="CK845" s="7">
        <v>1734.0</v>
      </c>
      <c r="CL845" s="7">
        <v>734.0</v>
      </c>
      <c r="CM845" s="7">
        <v>627.0</v>
      </c>
      <c r="CN845" s="7">
        <v>1024.0</v>
      </c>
      <c r="CO845" s="7">
        <v>966.0</v>
      </c>
      <c r="CP845" s="19">
        <v>8.0</v>
      </c>
      <c r="CQ845" s="19">
        <v>5.0</v>
      </c>
      <c r="CR845" s="26">
        <f t="shared" si="37"/>
        <v>-3</v>
      </c>
      <c r="CS845" s="18">
        <f t="shared" si="38"/>
        <v>0.5444440243</v>
      </c>
      <c r="CT845" s="18">
        <f t="shared" si="39"/>
        <v>0.3402775152</v>
      </c>
      <c r="CU845" s="18">
        <f t="shared" si="40"/>
        <v>-0.2041665091</v>
      </c>
      <c r="CV845" s="30">
        <v>26.03</v>
      </c>
      <c r="CW845" s="30">
        <v>35.88</v>
      </c>
      <c r="CX845" s="30">
        <v>29.33</v>
      </c>
      <c r="CY845" s="30">
        <v>31.23</v>
      </c>
      <c r="CZ845" s="30">
        <v>28.55</v>
      </c>
      <c r="DA845" s="30">
        <v>34.08</v>
      </c>
      <c r="DB845" s="7">
        <v>3.0</v>
      </c>
      <c r="DC845" s="7">
        <v>8.0</v>
      </c>
      <c r="DD845" s="13">
        <f t="shared" si="41"/>
        <v>0.2727272727</v>
      </c>
      <c r="DE845" s="7">
        <v>-0.99</v>
      </c>
      <c r="DF845" s="7">
        <v>0.24</v>
      </c>
      <c r="DG845" s="7">
        <v>3.0</v>
      </c>
      <c r="DH845" s="7">
        <v>4.0</v>
      </c>
      <c r="DI845" s="7">
        <v>4.0</v>
      </c>
      <c r="DJ845" s="8" t="s">
        <v>5352</v>
      </c>
      <c r="DK845" s="7" t="s">
        <v>5353</v>
      </c>
    </row>
    <row r="846" ht="12.75" customHeight="1">
      <c r="A846" s="7" t="s">
        <v>1790</v>
      </c>
      <c r="B846" s="7" t="s">
        <v>3407</v>
      </c>
      <c r="C846" s="8" t="s">
        <v>447</v>
      </c>
      <c r="D846" s="9" t="s">
        <v>255</v>
      </c>
      <c r="E846" s="7">
        <v>74.0</v>
      </c>
      <c r="F846" s="7">
        <v>12.0</v>
      </c>
      <c r="G846" s="7">
        <v>15.0</v>
      </c>
      <c r="H846" s="24">
        <f t="shared" si="1"/>
        <v>27</v>
      </c>
      <c r="I846" s="25">
        <f t="shared" si="2"/>
        <v>1.68469218</v>
      </c>
      <c r="J846" s="19">
        <v>10.0</v>
      </c>
      <c r="K846" s="19">
        <v>12.0</v>
      </c>
      <c r="L846" s="19">
        <v>2.0</v>
      </c>
      <c r="M846" s="19">
        <v>89.0</v>
      </c>
      <c r="N846" s="19">
        <v>33.0</v>
      </c>
      <c r="O846" s="19">
        <v>46.0</v>
      </c>
      <c r="P846" s="19">
        <v>89.0</v>
      </c>
      <c r="Q846" s="10">
        <f t="shared" si="3"/>
        <v>0.1348314607</v>
      </c>
      <c r="R846" s="10">
        <f t="shared" si="4"/>
        <v>0.07142857143</v>
      </c>
      <c r="S846" s="7">
        <v>57696.0</v>
      </c>
      <c r="T846" s="14">
        <f t="shared" si="5"/>
        <v>12.99459459</v>
      </c>
      <c r="U846" s="14">
        <v>917.25</v>
      </c>
      <c r="V846" s="14">
        <f t="shared" si="6"/>
        <v>12.39527027</v>
      </c>
      <c r="W846" s="14">
        <v>2678.08</v>
      </c>
      <c r="X846" s="14">
        <f t="shared" si="7"/>
        <v>36.19027027</v>
      </c>
      <c r="Y846" s="13">
        <f t="shared" si="8"/>
        <v>0.2551226174</v>
      </c>
      <c r="Z846" s="12">
        <f t="shared" si="9"/>
        <v>144.7272727</v>
      </c>
      <c r="AA846" s="19">
        <v>15.0</v>
      </c>
      <c r="AB846" s="19">
        <v>15.0</v>
      </c>
      <c r="AC846" s="19">
        <v>21.0</v>
      </c>
      <c r="AD846" s="19">
        <v>37.0</v>
      </c>
      <c r="AE846" s="19">
        <v>19.0</v>
      </c>
      <c r="AF846" s="10">
        <f t="shared" si="10"/>
        <v>0.303030303</v>
      </c>
      <c r="AG846" s="10">
        <f t="shared" si="11"/>
        <v>0.4242424242</v>
      </c>
      <c r="AH846" s="10">
        <f t="shared" si="12"/>
        <v>0.7272727273</v>
      </c>
      <c r="AI846" s="19">
        <v>338.0</v>
      </c>
      <c r="AJ846" s="13">
        <f t="shared" si="13"/>
        <v>0.4009489917</v>
      </c>
      <c r="AK846" s="19">
        <v>225.0</v>
      </c>
      <c r="AL846" s="13">
        <f t="shared" si="14"/>
        <v>0.2669039146</v>
      </c>
      <c r="AM846" s="19">
        <v>280.0</v>
      </c>
      <c r="AN846" s="13">
        <f t="shared" si="15"/>
        <v>0.3321470937</v>
      </c>
      <c r="AO846" s="13">
        <f t="shared" si="16"/>
        <v>0.6003552398</v>
      </c>
      <c r="AP846" s="8">
        <v>14.0</v>
      </c>
      <c r="AQ846" s="14">
        <v>13.56</v>
      </c>
      <c r="AR846" s="19">
        <v>17.12</v>
      </c>
      <c r="AS846" s="26">
        <v>10.0</v>
      </c>
      <c r="AT846" s="27">
        <v>0.038</v>
      </c>
      <c r="AU846" s="8">
        <v>12.0</v>
      </c>
      <c r="AV846" s="27">
        <v>0.265</v>
      </c>
      <c r="AW846" s="19">
        <v>50.26</v>
      </c>
      <c r="AX846" s="19">
        <v>18.0</v>
      </c>
      <c r="AY846" s="27">
        <v>0.512</v>
      </c>
      <c r="AZ846" s="27">
        <v>-4.374</v>
      </c>
      <c r="BA846" s="19">
        <v>48.6</v>
      </c>
      <c r="BB846" s="13">
        <f t="shared" si="17"/>
        <v>0.08291457286</v>
      </c>
      <c r="BC846" s="28">
        <f t="shared" si="18"/>
        <v>0.9294871795</v>
      </c>
      <c r="BD846" s="26">
        <f t="shared" si="19"/>
        <v>1012.401752</v>
      </c>
      <c r="BE846" s="13">
        <f t="shared" si="20"/>
        <v>0.01240175235</v>
      </c>
      <c r="BF846" s="18">
        <f t="shared" si="21"/>
        <v>2.158626329</v>
      </c>
      <c r="BG846" s="18">
        <f t="shared" si="22"/>
        <v>2.158626329</v>
      </c>
      <c r="BH846" s="14">
        <f t="shared" si="23"/>
        <v>26.03434178</v>
      </c>
      <c r="BI846" s="14">
        <f t="shared" si="24"/>
        <v>30.61324612</v>
      </c>
      <c r="BJ846" s="14">
        <f t="shared" si="25"/>
        <v>49.97547016</v>
      </c>
      <c r="BK846" s="14">
        <f t="shared" si="26"/>
        <v>58.87162715</v>
      </c>
      <c r="BL846" s="14">
        <f t="shared" si="27"/>
        <v>-8.896156991</v>
      </c>
      <c r="BM846" s="19">
        <v>33.0</v>
      </c>
      <c r="BN846" s="19">
        <v>33.0</v>
      </c>
      <c r="BO846" s="26">
        <v>365.0</v>
      </c>
      <c r="BP846" s="26">
        <v>435.0</v>
      </c>
      <c r="BQ846" s="19">
        <v>159.0</v>
      </c>
      <c r="BR846" s="19">
        <v>206.0</v>
      </c>
      <c r="BS846" s="19">
        <v>207.0</v>
      </c>
      <c r="BT846" s="19">
        <v>226.0</v>
      </c>
      <c r="BU846" s="19">
        <v>359.0</v>
      </c>
      <c r="BV846" s="19">
        <v>414.0</v>
      </c>
      <c r="BW846" s="13">
        <f t="shared" si="28"/>
        <v>0.4644243208</v>
      </c>
      <c r="BX846" s="14">
        <v>-2.55</v>
      </c>
      <c r="BY846" s="29">
        <f t="shared" si="29"/>
        <v>-6.755682746</v>
      </c>
      <c r="BZ846" s="18">
        <f t="shared" si="30"/>
        <v>2.175657938</v>
      </c>
      <c r="CA846" s="18">
        <f t="shared" si="31"/>
        <v>1.886703368</v>
      </c>
      <c r="CB846" s="14">
        <f t="shared" si="32"/>
        <v>27.19572423</v>
      </c>
      <c r="CC846" s="14">
        <f t="shared" si="33"/>
        <v>27.80762802</v>
      </c>
      <c r="CD846" s="14">
        <f t="shared" si="34"/>
        <v>50.60104439</v>
      </c>
      <c r="CE846" s="14">
        <f t="shared" si="35"/>
        <v>55.73423733</v>
      </c>
      <c r="CF846" s="14">
        <f t="shared" si="36"/>
        <v>-3.762964043</v>
      </c>
      <c r="CG846" s="7">
        <v>3529.966667</v>
      </c>
      <c r="CH846" s="7">
        <v>128.0</v>
      </c>
      <c r="CI846" s="7">
        <v>111.0</v>
      </c>
      <c r="CJ846" s="26">
        <v>1472.0</v>
      </c>
      <c r="CK846" s="7">
        <v>1525.0</v>
      </c>
      <c r="CL846" s="7">
        <v>638.0</v>
      </c>
      <c r="CM846" s="7">
        <v>745.0</v>
      </c>
      <c r="CN846" s="7">
        <v>739.0</v>
      </c>
      <c r="CO846" s="7">
        <v>898.0</v>
      </c>
      <c r="CP846" s="19">
        <v>9.0</v>
      </c>
      <c r="CQ846" s="19">
        <v>7.0</v>
      </c>
      <c r="CR846" s="26">
        <f t="shared" si="37"/>
        <v>-2</v>
      </c>
      <c r="CS846" s="18">
        <f t="shared" si="38"/>
        <v>0.5615640599</v>
      </c>
      <c r="CT846" s="18">
        <f t="shared" si="39"/>
        <v>0.4367720466</v>
      </c>
      <c r="CU846" s="18">
        <f t="shared" si="40"/>
        <v>-0.1247920133</v>
      </c>
      <c r="CV846" s="30">
        <v>31.54</v>
      </c>
      <c r="CW846" s="30">
        <v>33.48</v>
      </c>
      <c r="CX846" s="30">
        <v>35.35</v>
      </c>
      <c r="CY846" s="30">
        <v>31.97</v>
      </c>
      <c r="CZ846" s="30">
        <v>28.14</v>
      </c>
      <c r="DA846" s="30">
        <v>33.33</v>
      </c>
      <c r="DB846" s="7">
        <v>7.0</v>
      </c>
      <c r="DC846" s="7">
        <v>19.0</v>
      </c>
      <c r="DD846" s="13">
        <f t="shared" si="41"/>
        <v>0.2692307692</v>
      </c>
      <c r="DE846" s="7">
        <v>-0.15</v>
      </c>
      <c r="DF846" s="7">
        <v>-3.32</v>
      </c>
      <c r="DG846" s="7">
        <v>23.0</v>
      </c>
      <c r="DH846" s="7">
        <v>2.0</v>
      </c>
      <c r="DI846" s="7">
        <v>1.0</v>
      </c>
      <c r="DJ846" s="8" t="s">
        <v>5354</v>
      </c>
      <c r="DK846" s="7" t="s">
        <v>5355</v>
      </c>
    </row>
    <row r="847" ht="12.75" customHeight="1">
      <c r="A847" s="7" t="s">
        <v>2044</v>
      </c>
      <c r="B847" s="7" t="s">
        <v>3411</v>
      </c>
      <c r="C847" s="8" t="s">
        <v>542</v>
      </c>
      <c r="D847" s="9" t="s">
        <v>260</v>
      </c>
      <c r="E847" s="7">
        <v>6.0</v>
      </c>
      <c r="F847" s="7">
        <v>1.0</v>
      </c>
      <c r="G847" s="7">
        <v>2.0</v>
      </c>
      <c r="H847" s="24">
        <f t="shared" si="1"/>
        <v>3</v>
      </c>
      <c r="I847" s="25">
        <f t="shared" si="2"/>
        <v>3.525954946</v>
      </c>
      <c r="J847" s="19">
        <v>1.0</v>
      </c>
      <c r="K847" s="19">
        <v>1.0</v>
      </c>
      <c r="L847" s="19">
        <v>0.0</v>
      </c>
      <c r="M847" s="19">
        <v>1.0</v>
      </c>
      <c r="N847" s="19">
        <v>0.0</v>
      </c>
      <c r="O847" s="19">
        <v>1.0</v>
      </c>
      <c r="P847" s="19">
        <v>2.0</v>
      </c>
      <c r="Q847" s="10">
        <f t="shared" si="3"/>
        <v>1</v>
      </c>
      <c r="R847" s="10">
        <f t="shared" si="4"/>
        <v>0.5</v>
      </c>
      <c r="S847" s="7">
        <v>3063.0</v>
      </c>
      <c r="T847" s="14">
        <f t="shared" si="5"/>
        <v>8.508333333</v>
      </c>
      <c r="U847" s="14">
        <v>34.82</v>
      </c>
      <c r="V847" s="14">
        <f t="shared" si="6"/>
        <v>5.803333333</v>
      </c>
      <c r="W847" s="14">
        <v>203.12</v>
      </c>
      <c r="X847" s="14">
        <f t="shared" si="7"/>
        <v>33.85333333</v>
      </c>
      <c r="Y847" s="13">
        <f t="shared" si="8"/>
        <v>0.1463394133</v>
      </c>
      <c r="Z847" s="12">
        <f t="shared" si="9"/>
        <v>6</v>
      </c>
      <c r="AA847" s="19">
        <v>4.0</v>
      </c>
      <c r="AB847" s="19">
        <v>3.0</v>
      </c>
      <c r="AC847" s="19">
        <v>1.0</v>
      </c>
      <c r="AD847" s="19">
        <v>0.0</v>
      </c>
      <c r="AE847" s="19">
        <v>0.0</v>
      </c>
      <c r="AF847" s="10">
        <f t="shared" si="10"/>
        <v>0.5</v>
      </c>
      <c r="AG847" s="10">
        <f t="shared" si="11"/>
        <v>0.5</v>
      </c>
      <c r="AH847" s="10">
        <f t="shared" si="12"/>
        <v>1</v>
      </c>
      <c r="AI847" s="19">
        <v>8.0</v>
      </c>
      <c r="AJ847" s="13">
        <f t="shared" si="13"/>
        <v>0.3076923077</v>
      </c>
      <c r="AK847" s="19">
        <v>10.0</v>
      </c>
      <c r="AL847" s="13">
        <f t="shared" si="14"/>
        <v>0.3846153846</v>
      </c>
      <c r="AM847" s="19">
        <v>8.0</v>
      </c>
      <c r="AN847" s="13">
        <f t="shared" si="15"/>
        <v>0.3076923077</v>
      </c>
      <c r="AO847" s="13">
        <f t="shared" si="16"/>
        <v>0.4444444444</v>
      </c>
      <c r="AP847" s="8">
        <v>7.0</v>
      </c>
      <c r="AQ847" s="14">
        <v>0.97</v>
      </c>
      <c r="AR847" s="19">
        <v>16.86</v>
      </c>
      <c r="AS847" s="26">
        <v>12.0</v>
      </c>
      <c r="AT847" s="27">
        <v>0.305</v>
      </c>
      <c r="AU847" s="8">
        <v>9.0</v>
      </c>
      <c r="AV847" s="27">
        <v>-1.6139999999999999</v>
      </c>
      <c r="AW847" s="19">
        <v>49.41</v>
      </c>
      <c r="AX847" s="19">
        <v>17.4</v>
      </c>
      <c r="AY847" s="27">
        <v>-1.259</v>
      </c>
      <c r="AZ847" s="27">
        <v>-6.479</v>
      </c>
      <c r="BA847" s="19">
        <v>46.62</v>
      </c>
      <c r="BB847" s="13">
        <f t="shared" si="17"/>
        <v>0.1666666667</v>
      </c>
      <c r="BC847" s="28">
        <f t="shared" si="18"/>
        <v>0.9473684211</v>
      </c>
      <c r="BD847" s="26">
        <f t="shared" si="19"/>
        <v>1114.035088</v>
      </c>
      <c r="BE847" s="13">
        <f t="shared" si="20"/>
        <v>0.1140350877</v>
      </c>
      <c r="BF847" s="18">
        <f t="shared" si="21"/>
        <v>3.446295233</v>
      </c>
      <c r="BG847" s="18">
        <f t="shared" si="22"/>
        <v>1.723147616</v>
      </c>
      <c r="BH847" s="14">
        <f t="shared" si="23"/>
        <v>20.6777714</v>
      </c>
      <c r="BI847" s="14">
        <f t="shared" si="24"/>
        <v>32.73980471</v>
      </c>
      <c r="BJ847" s="14">
        <f t="shared" si="25"/>
        <v>43.07869041</v>
      </c>
      <c r="BK847" s="14">
        <f t="shared" si="26"/>
        <v>72.37219989</v>
      </c>
      <c r="BL847" s="14">
        <f t="shared" si="27"/>
        <v>-29.29350948</v>
      </c>
      <c r="BM847" s="19">
        <v>2.0</v>
      </c>
      <c r="BN847" s="19">
        <v>1.0</v>
      </c>
      <c r="BO847" s="26">
        <v>10.0</v>
      </c>
      <c r="BP847" s="26">
        <v>18.0</v>
      </c>
      <c r="BQ847" s="19">
        <v>4.0</v>
      </c>
      <c r="BR847" s="19">
        <v>16.0</v>
      </c>
      <c r="BS847" s="19">
        <v>9.0</v>
      </c>
      <c r="BT847" s="19">
        <v>7.0</v>
      </c>
      <c r="BU847" s="19">
        <v>14.0</v>
      </c>
      <c r="BV847" s="19">
        <v>22.0</v>
      </c>
      <c r="BW847" s="13">
        <f t="shared" si="28"/>
        <v>0.3888888889</v>
      </c>
      <c r="BX847" s="14">
        <v>-11.11</v>
      </c>
      <c r="BY847" s="29">
        <f t="shared" si="29"/>
        <v>-23.18517614</v>
      </c>
      <c r="BZ847" s="18">
        <f t="shared" si="30"/>
        <v>2.086956522</v>
      </c>
      <c r="CA847" s="18">
        <f t="shared" si="31"/>
        <v>1.87826087</v>
      </c>
      <c r="CB847" s="14">
        <f t="shared" si="32"/>
        <v>24.62608696</v>
      </c>
      <c r="CC847" s="14">
        <f t="shared" si="33"/>
        <v>33.6</v>
      </c>
      <c r="CD847" s="14">
        <f t="shared" si="34"/>
        <v>44.45217391</v>
      </c>
      <c r="CE847" s="14">
        <f t="shared" si="35"/>
        <v>60.52173913</v>
      </c>
      <c r="CF847" s="14">
        <f t="shared" si="36"/>
        <v>-13.22394426</v>
      </c>
      <c r="CG847" s="7">
        <v>287.5</v>
      </c>
      <c r="CH847" s="7">
        <v>10.0</v>
      </c>
      <c r="CI847" s="7">
        <v>9.0</v>
      </c>
      <c r="CJ847" s="26">
        <v>108.0</v>
      </c>
      <c r="CK847" s="7">
        <v>152.0</v>
      </c>
      <c r="CL847" s="7">
        <v>49.0</v>
      </c>
      <c r="CM847" s="7">
        <v>78.0</v>
      </c>
      <c r="CN847" s="7">
        <v>46.0</v>
      </c>
      <c r="CO847" s="7">
        <v>51.0</v>
      </c>
      <c r="CP847" s="19">
        <v>1.0</v>
      </c>
      <c r="CQ847" s="19">
        <v>1.0</v>
      </c>
      <c r="CR847" s="26">
        <f t="shared" si="37"/>
        <v>0</v>
      </c>
      <c r="CS847" s="18">
        <f t="shared" si="38"/>
        <v>1.175318315</v>
      </c>
      <c r="CT847" s="18">
        <f t="shared" si="39"/>
        <v>1.175318315</v>
      </c>
      <c r="CU847" s="18">
        <f t="shared" si="40"/>
        <v>0</v>
      </c>
      <c r="CV847" s="30">
        <v>1.6800000000000002</v>
      </c>
      <c r="CW847" s="30">
        <v>2.5</v>
      </c>
      <c r="CX847" s="30">
        <v>2.31</v>
      </c>
      <c r="CY847" s="30">
        <v>1.89</v>
      </c>
      <c r="CZ847" s="30">
        <v>1.9500000000000002</v>
      </c>
      <c r="DA847" s="30">
        <v>1.6800000000000002</v>
      </c>
      <c r="DB847" s="7">
        <v>10.0</v>
      </c>
      <c r="DC847" s="7">
        <v>8.0</v>
      </c>
      <c r="DD847" s="13">
        <f t="shared" si="41"/>
        <v>0.5555555556</v>
      </c>
      <c r="DE847" s="7">
        <v>0.01</v>
      </c>
      <c r="DF847" s="7">
        <v>-1.76</v>
      </c>
      <c r="DG847" s="7">
        <v>5.0</v>
      </c>
      <c r="DH847" s="7">
        <v>7.0</v>
      </c>
      <c r="DI847" s="7">
        <v>6.0</v>
      </c>
      <c r="DJ847" s="9" t="s">
        <v>5356</v>
      </c>
      <c r="DK847" s="7" t="s">
        <v>5357</v>
      </c>
    </row>
    <row r="848" ht="12.75" customHeight="1">
      <c r="A848" s="7" t="s">
        <v>3415</v>
      </c>
      <c r="B848" s="7" t="s">
        <v>3416</v>
      </c>
      <c r="C848" s="8" t="s">
        <v>458</v>
      </c>
      <c r="D848" s="9" t="s">
        <v>174</v>
      </c>
      <c r="E848" s="7">
        <v>71.0</v>
      </c>
      <c r="F848" s="7">
        <v>5.0</v>
      </c>
      <c r="G848" s="7">
        <v>14.0</v>
      </c>
      <c r="H848" s="24">
        <f t="shared" si="1"/>
        <v>19</v>
      </c>
      <c r="I848" s="25">
        <f t="shared" si="2"/>
        <v>0.9911894273</v>
      </c>
      <c r="J848" s="19">
        <v>5.0</v>
      </c>
      <c r="K848" s="19">
        <v>7.0</v>
      </c>
      <c r="L848" s="19">
        <v>2.0</v>
      </c>
      <c r="M848" s="19">
        <v>68.0</v>
      </c>
      <c r="N848" s="19">
        <v>31.0</v>
      </c>
      <c r="O848" s="19">
        <v>56.0</v>
      </c>
      <c r="P848" s="19">
        <v>43.0</v>
      </c>
      <c r="Q848" s="10">
        <f t="shared" si="3"/>
        <v>0.07352941176</v>
      </c>
      <c r="R848" s="10">
        <f t="shared" si="4"/>
        <v>0.03225806452</v>
      </c>
      <c r="S848" s="7">
        <v>69008.0</v>
      </c>
      <c r="T848" s="14">
        <f t="shared" si="5"/>
        <v>16.19906103</v>
      </c>
      <c r="U848" s="14">
        <v>1087.88</v>
      </c>
      <c r="V848" s="14">
        <f t="shared" si="6"/>
        <v>15.32225352</v>
      </c>
      <c r="W848" s="14">
        <v>2263.22</v>
      </c>
      <c r="X848" s="14">
        <f t="shared" si="7"/>
        <v>31.87633803</v>
      </c>
      <c r="Y848" s="13">
        <f t="shared" si="8"/>
        <v>0.3246337024</v>
      </c>
      <c r="Z848" s="12">
        <f t="shared" si="9"/>
        <v>100.3333333</v>
      </c>
      <c r="AA848" s="19">
        <v>74.0</v>
      </c>
      <c r="AB848" s="19">
        <v>72.0</v>
      </c>
      <c r="AC848" s="19">
        <v>91.0</v>
      </c>
      <c r="AD848" s="19">
        <v>41.0</v>
      </c>
      <c r="AE848" s="19">
        <v>26.0</v>
      </c>
      <c r="AF848" s="10">
        <f t="shared" si="10"/>
        <v>0.1388888889</v>
      </c>
      <c r="AG848" s="10">
        <f t="shared" si="11"/>
        <v>0.25</v>
      </c>
      <c r="AH848" s="10">
        <f t="shared" si="12"/>
        <v>0.3888888889</v>
      </c>
      <c r="AI848" s="19">
        <v>364.0</v>
      </c>
      <c r="AJ848" s="13">
        <f t="shared" si="13"/>
        <v>0.3333333333</v>
      </c>
      <c r="AK848" s="19">
        <v>349.0</v>
      </c>
      <c r="AL848" s="13">
        <f t="shared" si="14"/>
        <v>0.3195970696</v>
      </c>
      <c r="AM848" s="19">
        <v>379.0</v>
      </c>
      <c r="AN848" s="13">
        <f t="shared" si="15"/>
        <v>0.3470695971</v>
      </c>
      <c r="AO848" s="13">
        <f t="shared" si="16"/>
        <v>0.5105189341</v>
      </c>
      <c r="AP848" s="8">
        <v>7.0</v>
      </c>
      <c r="AQ848" s="14">
        <v>2.2</v>
      </c>
      <c r="AR848" s="19">
        <v>17.32</v>
      </c>
      <c r="AS848" s="26">
        <v>6.0</v>
      </c>
      <c r="AT848" s="27">
        <v>0.396</v>
      </c>
      <c r="AU848" s="8">
        <v>6.0</v>
      </c>
      <c r="AV848" s="27">
        <v>0.108</v>
      </c>
      <c r="AW848" s="19">
        <v>50.26</v>
      </c>
      <c r="AX848" s="19">
        <v>16.46</v>
      </c>
      <c r="AY848" s="27">
        <v>-0.108</v>
      </c>
      <c r="AZ848" s="27">
        <v>5.211</v>
      </c>
      <c r="BA848" s="19">
        <v>52.04</v>
      </c>
      <c r="BB848" s="13">
        <f t="shared" si="17"/>
        <v>0.06976744186</v>
      </c>
      <c r="BC848" s="28">
        <f t="shared" si="18"/>
        <v>0.9285714286</v>
      </c>
      <c r="BD848" s="26">
        <f t="shared" si="19"/>
        <v>998.3388704</v>
      </c>
      <c r="BE848" s="13">
        <f t="shared" si="20"/>
        <v>-0.001661129568</v>
      </c>
      <c r="BF848" s="18">
        <f t="shared" si="21"/>
        <v>1.985513108</v>
      </c>
      <c r="BG848" s="18">
        <f t="shared" si="22"/>
        <v>2.04066625</v>
      </c>
      <c r="BH848" s="14">
        <f t="shared" si="23"/>
        <v>28.45902122</v>
      </c>
      <c r="BI848" s="14">
        <f t="shared" si="24"/>
        <v>28.5693275</v>
      </c>
      <c r="BJ848" s="14">
        <f t="shared" si="25"/>
        <v>56.20105159</v>
      </c>
      <c r="BK848" s="14">
        <f t="shared" si="26"/>
        <v>55.09798875</v>
      </c>
      <c r="BL848" s="14">
        <f t="shared" si="27"/>
        <v>1.103062838</v>
      </c>
      <c r="BM848" s="19">
        <v>36.0</v>
      </c>
      <c r="BN848" s="19">
        <v>37.0</v>
      </c>
      <c r="BO848" s="26">
        <v>480.0</v>
      </c>
      <c r="BP848" s="26">
        <v>481.0</v>
      </c>
      <c r="BQ848" s="19">
        <v>236.0</v>
      </c>
      <c r="BR848" s="19">
        <v>203.0</v>
      </c>
      <c r="BS848" s="19">
        <v>267.0</v>
      </c>
      <c r="BT848" s="19">
        <v>278.0</v>
      </c>
      <c r="BU848" s="19">
        <v>460.0</v>
      </c>
      <c r="BV848" s="19">
        <v>446.0</v>
      </c>
      <c r="BW848" s="13">
        <f t="shared" si="28"/>
        <v>0.5077262693</v>
      </c>
      <c r="BX848" s="14">
        <v>-2.8</v>
      </c>
      <c r="BY848" s="29">
        <f t="shared" si="29"/>
        <v>-4.34239158</v>
      </c>
      <c r="BZ848" s="18">
        <f t="shared" si="30"/>
        <v>1.82502249</v>
      </c>
      <c r="CA848" s="18">
        <f t="shared" si="31"/>
        <v>1.950269131</v>
      </c>
      <c r="CB848" s="14">
        <f t="shared" si="32"/>
        <v>29.50453025</v>
      </c>
      <c r="CC848" s="14">
        <f t="shared" si="33"/>
        <v>26.10497856</v>
      </c>
      <c r="CD848" s="14">
        <f t="shared" si="34"/>
        <v>56.34309628</v>
      </c>
      <c r="CE848" s="14">
        <f t="shared" si="35"/>
        <v>50.61753553</v>
      </c>
      <c r="CF848" s="14">
        <f t="shared" si="36"/>
        <v>-4.622497915</v>
      </c>
      <c r="CG848" s="7">
        <v>3353.383333</v>
      </c>
      <c r="CH848" s="7">
        <v>102.0</v>
      </c>
      <c r="CI848" s="7">
        <v>109.0</v>
      </c>
      <c r="CJ848" s="26">
        <v>1547.0</v>
      </c>
      <c r="CK848" s="7">
        <v>1350.0</v>
      </c>
      <c r="CL848" s="7">
        <v>722.0</v>
      </c>
      <c r="CM848" s="7">
        <v>604.0</v>
      </c>
      <c r="CN848" s="7">
        <v>778.0</v>
      </c>
      <c r="CO848" s="7">
        <v>766.0</v>
      </c>
      <c r="CP848" s="19">
        <v>9.0</v>
      </c>
      <c r="CQ848" s="19">
        <v>5.0</v>
      </c>
      <c r="CR848" s="26">
        <f t="shared" si="37"/>
        <v>-4</v>
      </c>
      <c r="CS848" s="18">
        <f t="shared" si="38"/>
        <v>0.4695107814</v>
      </c>
      <c r="CT848" s="18">
        <f t="shared" si="39"/>
        <v>0.260839323</v>
      </c>
      <c r="CU848" s="18">
        <f t="shared" si="40"/>
        <v>-0.2086714584</v>
      </c>
      <c r="CV848" s="30">
        <v>41.78</v>
      </c>
      <c r="CW848" s="30">
        <v>42.06</v>
      </c>
      <c r="CX848" s="30">
        <v>39.71</v>
      </c>
      <c r="CY848" s="30">
        <v>39.39</v>
      </c>
      <c r="CZ848" s="30">
        <v>46.93</v>
      </c>
      <c r="DA848" s="30">
        <v>39.57</v>
      </c>
      <c r="DB848" s="7">
        <v>0.0</v>
      </c>
      <c r="DC848" s="7">
        <v>0.0</v>
      </c>
      <c r="DD848" s="13" t="str">
        <f t="shared" si="41"/>
        <v> </v>
      </c>
      <c r="DE848" s="7">
        <v>0.0</v>
      </c>
      <c r="DF848" s="7">
        <v>0.0</v>
      </c>
      <c r="DG848" s="7">
        <v>0.0</v>
      </c>
      <c r="DH848" s="7">
        <v>0.0</v>
      </c>
      <c r="DI848" s="7">
        <v>0.0</v>
      </c>
      <c r="DJ848" s="8" t="s">
        <v>5358</v>
      </c>
      <c r="DK848" s="7" t="s">
        <v>5359</v>
      </c>
    </row>
    <row r="849" ht="12.75" customHeight="1">
      <c r="A849" s="7" t="s">
        <v>931</v>
      </c>
      <c r="B849" s="7" t="s">
        <v>3421</v>
      </c>
      <c r="C849" s="8" t="s">
        <v>149</v>
      </c>
      <c r="D849" s="9" t="s">
        <v>150</v>
      </c>
      <c r="E849" s="7">
        <v>39.0</v>
      </c>
      <c r="F849" s="7">
        <v>8.0</v>
      </c>
      <c r="G849" s="7">
        <v>3.0</v>
      </c>
      <c r="H849" s="24">
        <f t="shared" si="1"/>
        <v>11</v>
      </c>
      <c r="I849" s="25">
        <f t="shared" si="2"/>
        <v>1.449328405</v>
      </c>
      <c r="J849" s="19">
        <v>7.0</v>
      </c>
      <c r="K849" s="19">
        <v>2.0</v>
      </c>
      <c r="L849" s="19">
        <v>0.0</v>
      </c>
      <c r="M849" s="19">
        <v>85.0</v>
      </c>
      <c r="N849" s="19">
        <v>19.0</v>
      </c>
      <c r="O849" s="19">
        <v>23.0</v>
      </c>
      <c r="P849" s="19">
        <v>72.0</v>
      </c>
      <c r="Q849" s="10">
        <f t="shared" si="3"/>
        <v>0.09411764706</v>
      </c>
      <c r="R849" s="10">
        <f t="shared" si="4"/>
        <v>0.06299212598</v>
      </c>
      <c r="S849" s="7">
        <v>27323.0</v>
      </c>
      <c r="T849" s="14">
        <f t="shared" si="5"/>
        <v>11.67649573</v>
      </c>
      <c r="U849" s="14">
        <v>436.63</v>
      </c>
      <c r="V849" s="14">
        <f t="shared" si="6"/>
        <v>11.19564103</v>
      </c>
      <c r="W849" s="14">
        <v>1433.92</v>
      </c>
      <c r="X849" s="14">
        <f t="shared" si="7"/>
        <v>36.76717949</v>
      </c>
      <c r="Y849" s="13">
        <f t="shared" si="8"/>
        <v>0.2334233247</v>
      </c>
      <c r="Z849" s="12">
        <f t="shared" si="9"/>
        <v>34.30769231</v>
      </c>
      <c r="AA849" s="19">
        <v>23.0</v>
      </c>
      <c r="AB849" s="19">
        <v>60.0</v>
      </c>
      <c r="AC849" s="19">
        <v>48.0</v>
      </c>
      <c r="AD849" s="19">
        <v>11.0</v>
      </c>
      <c r="AE849" s="19">
        <v>16.0</v>
      </c>
      <c r="AF849" s="10">
        <f t="shared" si="10"/>
        <v>0.5384615385</v>
      </c>
      <c r="AG849" s="10">
        <f t="shared" si="11"/>
        <v>0.1538461538</v>
      </c>
      <c r="AH849" s="10">
        <f t="shared" si="12"/>
        <v>0.6923076923</v>
      </c>
      <c r="AI849" s="19">
        <v>168.0</v>
      </c>
      <c r="AJ849" s="13">
        <f t="shared" si="13"/>
        <v>0.4009546539</v>
      </c>
      <c r="AK849" s="19">
        <v>97.0</v>
      </c>
      <c r="AL849" s="13">
        <f t="shared" si="14"/>
        <v>0.23150358</v>
      </c>
      <c r="AM849" s="19">
        <v>154.0</v>
      </c>
      <c r="AN849" s="13">
        <f t="shared" si="15"/>
        <v>0.3675417661</v>
      </c>
      <c r="AO849" s="13">
        <f t="shared" si="16"/>
        <v>0.6339622642</v>
      </c>
      <c r="AP849" s="8">
        <v>16.0</v>
      </c>
      <c r="AQ849" s="14">
        <v>13.18</v>
      </c>
      <c r="AR849" s="19">
        <v>16.9</v>
      </c>
      <c r="AS849" s="26">
        <v>11.0</v>
      </c>
      <c r="AT849" s="27">
        <v>-0.061</v>
      </c>
      <c r="AU849" s="8">
        <v>9.0</v>
      </c>
      <c r="AV849" s="27">
        <v>-1.219</v>
      </c>
      <c r="AW849" s="19">
        <v>49.36</v>
      </c>
      <c r="AX849" s="19">
        <v>17.55</v>
      </c>
      <c r="AY849" s="27">
        <v>-1.9500000000000002</v>
      </c>
      <c r="AZ849" s="27">
        <v>-2.424</v>
      </c>
      <c r="BA849" s="19">
        <v>49.3</v>
      </c>
      <c r="BB849" s="13">
        <f t="shared" si="17"/>
        <v>0.05829596413</v>
      </c>
      <c r="BC849" s="28">
        <f t="shared" si="18"/>
        <v>0.9057591623</v>
      </c>
      <c r="BD849" s="26">
        <f t="shared" si="19"/>
        <v>964.0551264</v>
      </c>
      <c r="BE849" s="13">
        <f t="shared" si="20"/>
        <v>-0.03594487357</v>
      </c>
      <c r="BF849" s="18">
        <f t="shared" si="21"/>
        <v>1.786409546</v>
      </c>
      <c r="BG849" s="18">
        <f t="shared" si="22"/>
        <v>2.47349014</v>
      </c>
      <c r="BH849" s="14">
        <f t="shared" si="23"/>
        <v>30.64379452</v>
      </c>
      <c r="BI849" s="14">
        <f t="shared" si="24"/>
        <v>26.24647871</v>
      </c>
      <c r="BJ849" s="14">
        <f t="shared" si="25"/>
        <v>51.53104459</v>
      </c>
      <c r="BK849" s="14">
        <f t="shared" si="26"/>
        <v>53.72970249</v>
      </c>
      <c r="BL849" s="14">
        <f t="shared" si="27"/>
        <v>-2.198657903</v>
      </c>
      <c r="BM849" s="19">
        <v>13.0</v>
      </c>
      <c r="BN849" s="19">
        <v>18.0</v>
      </c>
      <c r="BO849" s="26">
        <v>210.0</v>
      </c>
      <c r="BP849" s="26">
        <v>173.0</v>
      </c>
      <c r="BQ849" s="19">
        <v>63.0</v>
      </c>
      <c r="BR849" s="19">
        <v>95.0</v>
      </c>
      <c r="BS849" s="19">
        <v>89.0</v>
      </c>
      <c r="BT849" s="19">
        <v>105.0</v>
      </c>
      <c r="BU849" s="19">
        <v>184.0</v>
      </c>
      <c r="BV849" s="19">
        <v>190.0</v>
      </c>
      <c r="BW849" s="13">
        <f t="shared" si="28"/>
        <v>0.4919786096</v>
      </c>
      <c r="BX849" s="14">
        <v>-1.64</v>
      </c>
      <c r="BY849" s="29">
        <f t="shared" si="29"/>
        <v>-4.298752242</v>
      </c>
      <c r="BZ849" s="18">
        <f t="shared" si="30"/>
        <v>2.436526524</v>
      </c>
      <c r="CA849" s="18">
        <f t="shared" si="31"/>
        <v>2.212109608</v>
      </c>
      <c r="CB849" s="14">
        <f t="shared" si="32"/>
        <v>32.54045292</v>
      </c>
      <c r="CC849" s="14">
        <f t="shared" si="33"/>
        <v>28.88566314</v>
      </c>
      <c r="CD849" s="14">
        <f t="shared" si="34"/>
        <v>55.8477527</v>
      </c>
      <c r="CE849" s="14">
        <f t="shared" si="35"/>
        <v>53.95623869</v>
      </c>
      <c r="CF849" s="14">
        <f t="shared" si="36"/>
        <v>-4.090171915</v>
      </c>
      <c r="CG849" s="7">
        <v>1871.516667</v>
      </c>
      <c r="CH849" s="7">
        <v>76.0</v>
      </c>
      <c r="CI849" s="7">
        <v>69.0</v>
      </c>
      <c r="CJ849" s="26">
        <v>939.0</v>
      </c>
      <c r="CK849" s="7">
        <v>832.0</v>
      </c>
      <c r="CL849" s="7">
        <v>324.0</v>
      </c>
      <c r="CM849" s="7">
        <v>334.0</v>
      </c>
      <c r="CN849" s="7">
        <v>403.0</v>
      </c>
      <c r="CO849" s="7">
        <v>448.0</v>
      </c>
      <c r="CP849" s="19">
        <v>5.0</v>
      </c>
      <c r="CQ849" s="19">
        <v>4.0</v>
      </c>
      <c r="CR849" s="26">
        <f t="shared" si="37"/>
        <v>-1</v>
      </c>
      <c r="CS849" s="18">
        <f t="shared" si="38"/>
        <v>0.6587856385</v>
      </c>
      <c r="CT849" s="18">
        <f t="shared" si="39"/>
        <v>0.5270285108</v>
      </c>
      <c r="CU849" s="18">
        <f t="shared" si="40"/>
        <v>-0.1317571277</v>
      </c>
      <c r="CV849" s="30">
        <v>15.86</v>
      </c>
      <c r="CW849" s="30">
        <v>14.36</v>
      </c>
      <c r="CX849" s="30">
        <v>21.37</v>
      </c>
      <c r="CY849" s="30">
        <v>12.57</v>
      </c>
      <c r="CZ849" s="30">
        <v>18.35</v>
      </c>
      <c r="DA849" s="30">
        <v>18.12</v>
      </c>
      <c r="DB849" s="7">
        <v>0.0</v>
      </c>
      <c r="DC849" s="7">
        <v>3.0</v>
      </c>
      <c r="DD849" s="13">
        <f t="shared" si="41"/>
        <v>0</v>
      </c>
      <c r="DE849" s="7">
        <v>0.0</v>
      </c>
      <c r="DF849" s="7">
        <v>-0.24</v>
      </c>
      <c r="DG849" s="7">
        <v>2.0</v>
      </c>
      <c r="DH849" s="7">
        <v>0.0</v>
      </c>
      <c r="DI849" s="7">
        <v>1.0</v>
      </c>
      <c r="DJ849" s="8" t="s">
        <v>5360</v>
      </c>
      <c r="DK849" s="7" t="s">
        <v>5361</v>
      </c>
    </row>
    <row r="850" ht="12.75" customHeight="1">
      <c r="A850" s="7" t="s">
        <v>2964</v>
      </c>
      <c r="B850" s="7" t="s">
        <v>3424</v>
      </c>
      <c r="C850" s="8" t="s">
        <v>839</v>
      </c>
      <c r="D850" s="9" t="s">
        <v>150</v>
      </c>
      <c r="E850" s="7">
        <v>76.0</v>
      </c>
      <c r="F850" s="7">
        <v>10.0</v>
      </c>
      <c r="G850" s="7">
        <v>11.0</v>
      </c>
      <c r="H850" s="24">
        <f t="shared" si="1"/>
        <v>21</v>
      </c>
      <c r="I850" s="25">
        <f t="shared" si="2"/>
        <v>1.300533287</v>
      </c>
      <c r="J850" s="19">
        <v>8.0</v>
      </c>
      <c r="K850" s="19">
        <v>4.0</v>
      </c>
      <c r="L850" s="19">
        <v>4.0</v>
      </c>
      <c r="M850" s="19">
        <v>80.0</v>
      </c>
      <c r="N850" s="19">
        <v>25.0</v>
      </c>
      <c r="O850" s="19">
        <v>26.0</v>
      </c>
      <c r="P850" s="19">
        <v>72.0</v>
      </c>
      <c r="Q850" s="10">
        <f t="shared" si="3"/>
        <v>0.125</v>
      </c>
      <c r="R850" s="10">
        <f t="shared" si="4"/>
        <v>0.07633587786</v>
      </c>
      <c r="S850" s="7">
        <v>58130.0</v>
      </c>
      <c r="T850" s="14">
        <f t="shared" si="5"/>
        <v>12.74780702</v>
      </c>
      <c r="U850" s="14">
        <v>925.49</v>
      </c>
      <c r="V850" s="14">
        <f t="shared" si="6"/>
        <v>12.1775</v>
      </c>
      <c r="W850" s="14">
        <v>2567.71</v>
      </c>
      <c r="X850" s="14">
        <f t="shared" si="7"/>
        <v>33.78565789</v>
      </c>
      <c r="Y850" s="13">
        <f t="shared" si="8"/>
        <v>0.2649404557</v>
      </c>
      <c r="Z850" s="12">
        <f t="shared" si="9"/>
        <v>52.24242424</v>
      </c>
      <c r="AA850" s="19">
        <v>50.0</v>
      </c>
      <c r="AB850" s="19">
        <v>52.0</v>
      </c>
      <c r="AC850" s="19">
        <v>53.0</v>
      </c>
      <c r="AD850" s="19">
        <v>19.0</v>
      </c>
      <c r="AE850" s="19">
        <v>20.0</v>
      </c>
      <c r="AF850" s="10">
        <f t="shared" si="10"/>
        <v>0.2424242424</v>
      </c>
      <c r="AG850" s="10">
        <f t="shared" si="11"/>
        <v>0.2424242424</v>
      </c>
      <c r="AH850" s="10">
        <f t="shared" si="12"/>
        <v>0.4848484848</v>
      </c>
      <c r="AI850" s="19">
        <v>320.0</v>
      </c>
      <c r="AJ850" s="13">
        <f t="shared" si="13"/>
        <v>0.3216080402</v>
      </c>
      <c r="AK850" s="19">
        <v>334.0</v>
      </c>
      <c r="AL850" s="13">
        <f t="shared" si="14"/>
        <v>0.335678392</v>
      </c>
      <c r="AM850" s="19">
        <v>341.0</v>
      </c>
      <c r="AN850" s="13">
        <f t="shared" si="15"/>
        <v>0.3427135678</v>
      </c>
      <c r="AO850" s="13">
        <f t="shared" si="16"/>
        <v>0.4892966361</v>
      </c>
      <c r="AP850" s="8">
        <v>9.0</v>
      </c>
      <c r="AQ850" s="14">
        <v>1.98</v>
      </c>
      <c r="AR850" s="19">
        <v>17.48</v>
      </c>
      <c r="AS850" s="26">
        <v>5.0</v>
      </c>
      <c r="AT850" s="27">
        <v>0.53</v>
      </c>
      <c r="AU850" s="8">
        <v>7.0</v>
      </c>
      <c r="AV850" s="27">
        <v>1.079</v>
      </c>
      <c r="AW850" s="19">
        <v>50.45</v>
      </c>
      <c r="AX850" s="19">
        <v>18.24</v>
      </c>
      <c r="AY850" s="27">
        <v>1.424</v>
      </c>
      <c r="AZ850" s="27">
        <v>-5.891</v>
      </c>
      <c r="BA850" s="19">
        <v>47.78</v>
      </c>
      <c r="BB850" s="13">
        <f t="shared" si="17"/>
        <v>0.07656612529</v>
      </c>
      <c r="BC850" s="28">
        <f t="shared" si="18"/>
        <v>0.9158316633</v>
      </c>
      <c r="BD850" s="26">
        <f t="shared" si="19"/>
        <v>992.3977886</v>
      </c>
      <c r="BE850" s="13">
        <f t="shared" si="20"/>
        <v>-0.007602211383</v>
      </c>
      <c r="BF850" s="18">
        <f t="shared" si="21"/>
        <v>2.139407233</v>
      </c>
      <c r="BG850" s="18">
        <f t="shared" si="22"/>
        <v>2.722881933</v>
      </c>
      <c r="BH850" s="14">
        <f t="shared" si="23"/>
        <v>27.94195507</v>
      </c>
      <c r="BI850" s="14">
        <f t="shared" si="24"/>
        <v>32.35043058</v>
      </c>
      <c r="BJ850" s="14">
        <f t="shared" si="25"/>
        <v>52.18857038</v>
      </c>
      <c r="BK850" s="14">
        <f t="shared" si="26"/>
        <v>60.74619931</v>
      </c>
      <c r="BL850" s="14">
        <f t="shared" si="27"/>
        <v>-8.557628932</v>
      </c>
      <c r="BM850" s="19">
        <v>33.0</v>
      </c>
      <c r="BN850" s="19">
        <v>42.0</v>
      </c>
      <c r="BO850" s="26">
        <v>398.0</v>
      </c>
      <c r="BP850" s="26">
        <v>457.0</v>
      </c>
      <c r="BQ850" s="19">
        <v>173.0</v>
      </c>
      <c r="BR850" s="19">
        <v>199.0</v>
      </c>
      <c r="BS850" s="19">
        <v>201.0</v>
      </c>
      <c r="BT850" s="19">
        <v>239.0</v>
      </c>
      <c r="BU850" s="19">
        <v>365.0</v>
      </c>
      <c r="BV850" s="19">
        <v>466.0</v>
      </c>
      <c r="BW850" s="13">
        <f t="shared" si="28"/>
        <v>0.4392298436</v>
      </c>
      <c r="BX850" s="14">
        <v>-3.14</v>
      </c>
      <c r="BY850" s="29">
        <f t="shared" si="29"/>
        <v>-1.420748198</v>
      </c>
      <c r="BZ850" s="18">
        <f t="shared" si="30"/>
        <v>2.048290701</v>
      </c>
      <c r="CA850" s="18">
        <f t="shared" si="31"/>
        <v>2.065503228</v>
      </c>
      <c r="CB850" s="14">
        <f t="shared" si="32"/>
        <v>26.73105427</v>
      </c>
      <c r="CC850" s="14">
        <f t="shared" si="33"/>
        <v>30.86206072</v>
      </c>
      <c r="CD850" s="14">
        <f t="shared" si="34"/>
        <v>51.48266795</v>
      </c>
      <c r="CE850" s="14">
        <f t="shared" si="35"/>
        <v>58.69471672</v>
      </c>
      <c r="CF850" s="14">
        <f t="shared" si="36"/>
        <v>-1.345580162</v>
      </c>
      <c r="CG850" s="7">
        <v>3485.833333</v>
      </c>
      <c r="CH850" s="7">
        <v>119.0</v>
      </c>
      <c r="CI850" s="7">
        <v>120.0</v>
      </c>
      <c r="CJ850" s="26">
        <v>1434.0</v>
      </c>
      <c r="CK850" s="7">
        <v>1673.0</v>
      </c>
      <c r="CL850" s="7">
        <v>661.0</v>
      </c>
      <c r="CM850" s="7">
        <v>778.0</v>
      </c>
      <c r="CN850" s="7">
        <v>777.0</v>
      </c>
      <c r="CO850" s="7">
        <v>839.0</v>
      </c>
      <c r="CP850" s="19">
        <v>26.0</v>
      </c>
      <c r="CQ850" s="19">
        <v>6.0</v>
      </c>
      <c r="CR850" s="26">
        <f t="shared" si="37"/>
        <v>-20</v>
      </c>
      <c r="CS850" s="18">
        <f t="shared" si="38"/>
        <v>1.61018407</v>
      </c>
      <c r="CT850" s="18">
        <f t="shared" si="39"/>
        <v>0.3715809393</v>
      </c>
      <c r="CU850" s="18">
        <f t="shared" si="40"/>
        <v>-1.238603131</v>
      </c>
      <c r="CV850" s="30">
        <v>32.61</v>
      </c>
      <c r="CW850" s="30">
        <v>38.71</v>
      </c>
      <c r="CX850" s="30">
        <v>28.68</v>
      </c>
      <c r="CY850" s="30">
        <v>43.24</v>
      </c>
      <c r="CZ850" s="30">
        <v>33.93</v>
      </c>
      <c r="DA850" s="30">
        <v>37.35</v>
      </c>
      <c r="DB850" s="7">
        <v>555.0</v>
      </c>
      <c r="DC850" s="7">
        <v>462.0</v>
      </c>
      <c r="DD850" s="13">
        <f t="shared" si="41"/>
        <v>0.5457227139</v>
      </c>
      <c r="DE850" s="7">
        <v>1.96</v>
      </c>
      <c r="DF850" s="7">
        <v>17.31</v>
      </c>
      <c r="DG850" s="7">
        <v>315.0</v>
      </c>
      <c r="DH850" s="7">
        <v>340.0</v>
      </c>
      <c r="DI850" s="7">
        <v>308.0</v>
      </c>
      <c r="DJ850" s="8" t="s">
        <v>5362</v>
      </c>
      <c r="DK850" s="7" t="s">
        <v>5363</v>
      </c>
    </row>
    <row r="851" ht="12.75" customHeight="1">
      <c r="A851" s="7" t="s">
        <v>244</v>
      </c>
      <c r="B851" s="7" t="s">
        <v>3426</v>
      </c>
      <c r="C851" s="8" t="s">
        <v>215</v>
      </c>
      <c r="D851" s="9" t="s">
        <v>247</v>
      </c>
      <c r="E851" s="7">
        <v>6.0</v>
      </c>
      <c r="F851" s="7">
        <v>0.0</v>
      </c>
      <c r="G851" s="7">
        <v>1.0</v>
      </c>
      <c r="H851" s="24">
        <f t="shared" si="1"/>
        <v>1</v>
      </c>
      <c r="I851" s="25">
        <f t="shared" si="2"/>
        <v>1.204819277</v>
      </c>
      <c r="J851" s="19">
        <v>0.0</v>
      </c>
      <c r="K851" s="19">
        <v>0.0</v>
      </c>
      <c r="L851" s="19">
        <v>1.0</v>
      </c>
      <c r="M851" s="19">
        <v>1.0</v>
      </c>
      <c r="N851" s="19">
        <v>2.0</v>
      </c>
      <c r="O851" s="19">
        <v>2.0</v>
      </c>
      <c r="P851" s="19">
        <v>4.0</v>
      </c>
      <c r="Q851" s="10">
        <f t="shared" si="3"/>
        <v>0</v>
      </c>
      <c r="R851" s="10">
        <f t="shared" si="4"/>
        <v>0</v>
      </c>
      <c r="S851" s="7">
        <v>2988.0</v>
      </c>
      <c r="T851" s="14">
        <f t="shared" si="5"/>
        <v>8.3</v>
      </c>
      <c r="U851" s="14">
        <v>50.6</v>
      </c>
      <c r="V851" s="14">
        <f t="shared" si="6"/>
        <v>8.433333333</v>
      </c>
      <c r="W851" s="14">
        <v>236.28</v>
      </c>
      <c r="X851" s="14">
        <f t="shared" si="7"/>
        <v>39.38</v>
      </c>
      <c r="Y851" s="13">
        <f t="shared" si="8"/>
        <v>0.1763803681</v>
      </c>
      <c r="Z851" s="12">
        <f t="shared" si="9"/>
        <v>0</v>
      </c>
      <c r="AA851" s="19">
        <v>2.0</v>
      </c>
      <c r="AB851" s="19">
        <v>6.0</v>
      </c>
      <c r="AC851" s="19">
        <v>14.0</v>
      </c>
      <c r="AD851" s="19">
        <v>1.0</v>
      </c>
      <c r="AE851" s="19">
        <v>0.0</v>
      </c>
      <c r="AF851" s="10">
        <f t="shared" si="10"/>
        <v>0</v>
      </c>
      <c r="AG851" s="10">
        <f t="shared" si="11"/>
        <v>0.5</v>
      </c>
      <c r="AH851" s="10">
        <f t="shared" si="12"/>
        <v>0.5</v>
      </c>
      <c r="AI851" s="19">
        <v>16.0</v>
      </c>
      <c r="AJ851" s="13">
        <f t="shared" si="13"/>
        <v>0.3720930233</v>
      </c>
      <c r="AK851" s="19">
        <v>12.0</v>
      </c>
      <c r="AL851" s="13">
        <f t="shared" si="14"/>
        <v>0.2790697674</v>
      </c>
      <c r="AM851" s="19">
        <v>15.0</v>
      </c>
      <c r="AN851" s="13">
        <f t="shared" si="15"/>
        <v>0.3488372093</v>
      </c>
      <c r="AO851" s="13">
        <f t="shared" si="16"/>
        <v>0.5714285714</v>
      </c>
      <c r="AP851" s="8">
        <v>14.0</v>
      </c>
      <c r="AQ851" s="14">
        <v>3.2</v>
      </c>
      <c r="AR851" s="19">
        <v>16.33</v>
      </c>
      <c r="AS851" s="26">
        <v>16.0</v>
      </c>
      <c r="AT851" s="27">
        <v>-1.47</v>
      </c>
      <c r="AU851" s="8">
        <v>16.0</v>
      </c>
      <c r="AV851" s="27">
        <v>0.927</v>
      </c>
      <c r="AW851" s="19">
        <v>50.65</v>
      </c>
      <c r="AX851" s="19">
        <v>16.54</v>
      </c>
      <c r="AY851" s="27">
        <v>2.208</v>
      </c>
      <c r="AZ851" s="27">
        <v>6.251</v>
      </c>
      <c r="BA851" s="19">
        <v>50.58</v>
      </c>
      <c r="BB851" s="13">
        <f t="shared" si="17"/>
        <v>0.1176470588</v>
      </c>
      <c r="BC851" s="28">
        <f t="shared" si="18"/>
        <v>0.9230769231</v>
      </c>
      <c r="BD851" s="26">
        <f t="shared" si="19"/>
        <v>1040.723982</v>
      </c>
      <c r="BE851" s="13">
        <f t="shared" si="20"/>
        <v>0.0407239819</v>
      </c>
      <c r="BF851" s="18">
        <f t="shared" si="21"/>
        <v>2.371541502</v>
      </c>
      <c r="BG851" s="18">
        <f t="shared" si="22"/>
        <v>1.185770751</v>
      </c>
      <c r="BH851" s="14">
        <f t="shared" si="23"/>
        <v>20.15810277</v>
      </c>
      <c r="BI851" s="14">
        <f t="shared" si="24"/>
        <v>15.41501976</v>
      </c>
      <c r="BJ851" s="14">
        <f t="shared" si="25"/>
        <v>41.50197628</v>
      </c>
      <c r="BK851" s="14">
        <f t="shared" si="26"/>
        <v>39.13043478</v>
      </c>
      <c r="BL851" s="14">
        <f t="shared" si="27"/>
        <v>2.371541502</v>
      </c>
      <c r="BM851" s="19">
        <v>2.0</v>
      </c>
      <c r="BN851" s="19">
        <v>1.0</v>
      </c>
      <c r="BO851" s="26">
        <v>15.0</v>
      </c>
      <c r="BP851" s="26">
        <v>12.0</v>
      </c>
      <c r="BQ851" s="19">
        <v>10.0</v>
      </c>
      <c r="BR851" s="19">
        <v>12.0</v>
      </c>
      <c r="BS851" s="19">
        <v>8.0</v>
      </c>
      <c r="BT851" s="19">
        <v>8.0</v>
      </c>
      <c r="BU851" s="19">
        <v>19.0</v>
      </c>
      <c r="BV851" s="19">
        <v>10.0</v>
      </c>
      <c r="BW851" s="13">
        <f t="shared" si="28"/>
        <v>0.6551724138</v>
      </c>
      <c r="BX851" s="14">
        <v>18.12</v>
      </c>
      <c r="BY851" s="29">
        <f t="shared" si="29"/>
        <v>-4.756744212</v>
      </c>
      <c r="BZ851" s="18">
        <f t="shared" si="30"/>
        <v>1.884159107</v>
      </c>
      <c r="CA851" s="18">
        <f t="shared" si="31"/>
        <v>1.465457083</v>
      </c>
      <c r="CB851" s="14">
        <f t="shared" si="32"/>
        <v>28.2623866</v>
      </c>
      <c r="CC851" s="14">
        <f t="shared" si="33"/>
        <v>26.16887648</v>
      </c>
      <c r="CD851" s="14">
        <f t="shared" si="34"/>
        <v>53.17515701</v>
      </c>
      <c r="CE851" s="14">
        <f t="shared" si="35"/>
        <v>48.98813678</v>
      </c>
      <c r="CF851" s="14">
        <f t="shared" si="36"/>
        <v>-1.815478735</v>
      </c>
      <c r="CG851" s="7">
        <v>286.6</v>
      </c>
      <c r="CH851" s="7">
        <v>9.0</v>
      </c>
      <c r="CI851" s="7">
        <v>7.0</v>
      </c>
      <c r="CJ851" s="26">
        <v>126.0</v>
      </c>
      <c r="CK851" s="7">
        <v>118.0</v>
      </c>
      <c r="CL851" s="7">
        <v>47.0</v>
      </c>
      <c r="CM851" s="7">
        <v>53.0</v>
      </c>
      <c r="CN851" s="7">
        <v>72.0</v>
      </c>
      <c r="CO851" s="7">
        <v>56.0</v>
      </c>
      <c r="CP851" s="19">
        <v>0.0</v>
      </c>
      <c r="CQ851" s="19">
        <v>0.0</v>
      </c>
      <c r="CR851" s="26">
        <f t="shared" si="37"/>
        <v>0</v>
      </c>
      <c r="CS851" s="18">
        <f t="shared" si="38"/>
        <v>0</v>
      </c>
      <c r="CT851" s="18">
        <f t="shared" si="39"/>
        <v>0</v>
      </c>
      <c r="CU851" s="18">
        <f t="shared" si="40"/>
        <v>0</v>
      </c>
      <c r="CV851" s="30">
        <v>1.45</v>
      </c>
      <c r="CW851" s="30">
        <v>1.3</v>
      </c>
      <c r="CX851" s="30">
        <v>1.12</v>
      </c>
      <c r="CY851" s="30">
        <v>0.76</v>
      </c>
      <c r="CZ851" s="30">
        <v>3.58</v>
      </c>
      <c r="DA851" s="30">
        <v>1.73</v>
      </c>
      <c r="DB851" s="7">
        <v>1.0</v>
      </c>
      <c r="DC851" s="7">
        <v>0.0</v>
      </c>
      <c r="DD851" s="13">
        <f t="shared" si="41"/>
        <v>1</v>
      </c>
      <c r="DE851" s="7">
        <v>0.0</v>
      </c>
      <c r="DF851" s="7">
        <v>0.0</v>
      </c>
      <c r="DG851" s="7">
        <v>0.0</v>
      </c>
      <c r="DH851" s="7">
        <v>0.0</v>
      </c>
      <c r="DI851" s="7">
        <v>0.0</v>
      </c>
      <c r="DJ851" s="8" t="s">
        <v>5364</v>
      </c>
      <c r="DK851" s="7" t="s">
        <v>5365</v>
      </c>
    </row>
    <row r="852" ht="12.75" customHeight="1">
      <c r="A852" s="7" t="s">
        <v>2237</v>
      </c>
      <c r="B852" s="7" t="s">
        <v>3427</v>
      </c>
      <c r="C852" s="8" t="s">
        <v>197</v>
      </c>
      <c r="D852" s="9" t="s">
        <v>183</v>
      </c>
      <c r="E852" s="7">
        <v>77.0</v>
      </c>
      <c r="F852" s="7">
        <v>13.0</v>
      </c>
      <c r="G852" s="7">
        <v>16.0</v>
      </c>
      <c r="H852" s="24">
        <f t="shared" si="1"/>
        <v>29</v>
      </c>
      <c r="I852" s="25">
        <f t="shared" si="2"/>
        <v>1.660965715</v>
      </c>
      <c r="J852" s="19">
        <v>12.0</v>
      </c>
      <c r="K852" s="19">
        <v>8.0</v>
      </c>
      <c r="L852" s="19">
        <v>7.0</v>
      </c>
      <c r="M852" s="19">
        <v>115.0</v>
      </c>
      <c r="N852" s="19">
        <v>55.0</v>
      </c>
      <c r="O852" s="19">
        <v>43.0</v>
      </c>
      <c r="P852" s="19">
        <v>138.0</v>
      </c>
      <c r="Q852" s="10">
        <f t="shared" si="3"/>
        <v>0.1130434783</v>
      </c>
      <c r="R852" s="10">
        <f t="shared" si="4"/>
        <v>0.06103286385</v>
      </c>
      <c r="S852" s="7">
        <v>62855.0</v>
      </c>
      <c r="T852" s="14">
        <f t="shared" si="5"/>
        <v>13.60497835</v>
      </c>
      <c r="U852" s="14">
        <v>1011.1</v>
      </c>
      <c r="V852" s="14">
        <f t="shared" si="6"/>
        <v>13.13116883</v>
      </c>
      <c r="W852" s="14">
        <v>2760.05</v>
      </c>
      <c r="X852" s="14">
        <f t="shared" si="7"/>
        <v>35.84480519</v>
      </c>
      <c r="Y852" s="13">
        <f t="shared" si="8"/>
        <v>0.2681145009</v>
      </c>
      <c r="Z852" s="12">
        <f t="shared" si="9"/>
        <v>119.5555556</v>
      </c>
      <c r="AA852" s="19">
        <v>32.0</v>
      </c>
      <c r="AB852" s="19">
        <v>17.0</v>
      </c>
      <c r="AC852" s="19">
        <v>78.0</v>
      </c>
      <c r="AD852" s="19">
        <v>30.0</v>
      </c>
      <c r="AE852" s="19">
        <v>34.0</v>
      </c>
      <c r="AF852" s="10">
        <f t="shared" si="10"/>
        <v>0.3333333333</v>
      </c>
      <c r="AG852" s="10">
        <f t="shared" si="11"/>
        <v>0.4166666667</v>
      </c>
      <c r="AH852" s="10">
        <f t="shared" si="12"/>
        <v>0.75</v>
      </c>
      <c r="AI852" s="19">
        <v>366.0</v>
      </c>
      <c r="AJ852" s="13">
        <f t="shared" si="13"/>
        <v>0.375</v>
      </c>
      <c r="AK852" s="19">
        <v>251.0</v>
      </c>
      <c r="AL852" s="13">
        <f t="shared" si="14"/>
        <v>0.2571721311</v>
      </c>
      <c r="AM852" s="19">
        <v>359.0</v>
      </c>
      <c r="AN852" s="13">
        <f t="shared" si="15"/>
        <v>0.3678278689</v>
      </c>
      <c r="AO852" s="13">
        <f t="shared" si="16"/>
        <v>0.5931928687</v>
      </c>
      <c r="AP852" s="8">
        <v>14.0</v>
      </c>
      <c r="AQ852" s="14">
        <v>8.07</v>
      </c>
      <c r="AR852" s="19">
        <v>17.46</v>
      </c>
      <c r="AS852" s="26">
        <v>7.0</v>
      </c>
      <c r="AT852" s="27">
        <v>0.017</v>
      </c>
      <c r="AU852" s="8">
        <v>11.0</v>
      </c>
      <c r="AV852" s="27">
        <v>-0.162</v>
      </c>
      <c r="AW852" s="19">
        <v>49.89</v>
      </c>
      <c r="AX852" s="19">
        <v>18.31</v>
      </c>
      <c r="AY852" s="27">
        <v>1.832</v>
      </c>
      <c r="AZ852" s="27">
        <v>5.193</v>
      </c>
      <c r="BA852" s="19">
        <v>54.08</v>
      </c>
      <c r="BB852" s="13">
        <f t="shared" si="17"/>
        <v>0.06691449814</v>
      </c>
      <c r="BC852" s="28">
        <f t="shared" si="18"/>
        <v>0.9208633094</v>
      </c>
      <c r="BD852" s="26">
        <f t="shared" si="19"/>
        <v>987.7778075</v>
      </c>
      <c r="BE852" s="13">
        <f t="shared" si="20"/>
        <v>-0.01222219251</v>
      </c>
      <c r="BF852" s="18">
        <f t="shared" si="21"/>
        <v>2.136287212</v>
      </c>
      <c r="BG852" s="18">
        <f t="shared" si="22"/>
        <v>1.958263278</v>
      </c>
      <c r="BH852" s="14">
        <f t="shared" si="23"/>
        <v>31.92562556</v>
      </c>
      <c r="BI852" s="14">
        <f t="shared" si="24"/>
        <v>24.74532687</v>
      </c>
      <c r="BJ852" s="14">
        <f t="shared" si="25"/>
        <v>63.67322718</v>
      </c>
      <c r="BK852" s="14">
        <f t="shared" si="26"/>
        <v>48.18514489</v>
      </c>
      <c r="BL852" s="14">
        <f t="shared" si="27"/>
        <v>15.48808229</v>
      </c>
      <c r="BM852" s="19">
        <v>36.0</v>
      </c>
      <c r="BN852" s="19">
        <v>33.0</v>
      </c>
      <c r="BO852" s="26">
        <v>502.0</v>
      </c>
      <c r="BP852" s="26">
        <v>384.0</v>
      </c>
      <c r="BQ852" s="19">
        <v>243.0</v>
      </c>
      <c r="BR852" s="19">
        <v>197.0</v>
      </c>
      <c r="BS852" s="19">
        <v>292.0</v>
      </c>
      <c r="BT852" s="19">
        <v>198.0</v>
      </c>
      <c r="BU852" s="19">
        <v>526.0</v>
      </c>
      <c r="BV852" s="19">
        <v>394.0</v>
      </c>
      <c r="BW852" s="13">
        <f t="shared" si="28"/>
        <v>0.5717391304</v>
      </c>
      <c r="BX852" s="14">
        <v>7.81</v>
      </c>
      <c r="BY852" s="29">
        <f t="shared" si="29"/>
        <v>7.806453437</v>
      </c>
      <c r="BZ852" s="18">
        <f t="shared" si="30"/>
        <v>2.181837486</v>
      </c>
      <c r="CA852" s="18">
        <f t="shared" si="31"/>
        <v>2.181837486</v>
      </c>
      <c r="CB852" s="14">
        <f t="shared" si="32"/>
        <v>29.00092016</v>
      </c>
      <c r="CC852" s="14">
        <f t="shared" si="33"/>
        <v>25.97501415</v>
      </c>
      <c r="CD852" s="14">
        <f t="shared" si="34"/>
        <v>56.80740373</v>
      </c>
      <c r="CE852" s="14">
        <f t="shared" si="35"/>
        <v>50.18226217</v>
      </c>
      <c r="CF852" s="14">
        <f t="shared" si="36"/>
        <v>8.862940724</v>
      </c>
      <c r="CG852" s="7">
        <v>3767.466667</v>
      </c>
      <c r="CH852" s="7">
        <v>137.0</v>
      </c>
      <c r="CI852" s="7">
        <v>137.0</v>
      </c>
      <c r="CJ852" s="26">
        <v>1684.0</v>
      </c>
      <c r="CK852" s="7">
        <v>1494.0</v>
      </c>
      <c r="CL852" s="7">
        <v>820.0</v>
      </c>
      <c r="CM852" s="7">
        <v>737.0</v>
      </c>
      <c r="CN852" s="7">
        <v>926.0</v>
      </c>
      <c r="CO852" s="7">
        <v>783.0</v>
      </c>
      <c r="CP852" s="19">
        <v>11.0</v>
      </c>
      <c r="CQ852" s="19">
        <v>16.0</v>
      </c>
      <c r="CR852" s="26">
        <f t="shared" si="37"/>
        <v>5</v>
      </c>
      <c r="CS852" s="18">
        <f t="shared" si="38"/>
        <v>0.630021478</v>
      </c>
      <c r="CT852" s="18">
        <f t="shared" si="39"/>
        <v>0.9163948771</v>
      </c>
      <c r="CU852" s="18">
        <f t="shared" si="40"/>
        <v>0.2863733991</v>
      </c>
      <c r="CV852" s="30">
        <v>42.94</v>
      </c>
      <c r="CW852" s="30">
        <v>32.66</v>
      </c>
      <c r="CX852" s="30">
        <v>37.4</v>
      </c>
      <c r="CY852" s="30">
        <v>34.36</v>
      </c>
      <c r="CZ852" s="30">
        <v>35.67</v>
      </c>
      <c r="DA852" s="30">
        <v>39.33</v>
      </c>
      <c r="DB852" s="7">
        <v>5.0</v>
      </c>
      <c r="DC852" s="7">
        <v>5.0</v>
      </c>
      <c r="DD852" s="13">
        <f t="shared" si="41"/>
        <v>0.5</v>
      </c>
      <c r="DE852" s="7">
        <v>-0.04</v>
      </c>
      <c r="DF852" s="7">
        <v>0.55</v>
      </c>
      <c r="DG852" s="7">
        <v>6.0</v>
      </c>
      <c r="DH852" s="7">
        <v>1.0</v>
      </c>
      <c r="DI852" s="7">
        <v>0.0</v>
      </c>
      <c r="DJ852" s="8" t="s">
        <v>5366</v>
      </c>
      <c r="DK852" s="7" t="s">
        <v>5367</v>
      </c>
    </row>
    <row r="853" ht="12.75" customHeight="1">
      <c r="A853" s="7" t="s">
        <v>3430</v>
      </c>
      <c r="B853" s="7" t="s">
        <v>3431</v>
      </c>
      <c r="C853" s="8" t="s">
        <v>297</v>
      </c>
      <c r="D853" s="9" t="s">
        <v>238</v>
      </c>
      <c r="E853" s="7">
        <v>41.0</v>
      </c>
      <c r="F853" s="7">
        <v>1.0</v>
      </c>
      <c r="G853" s="7">
        <v>9.0</v>
      </c>
      <c r="H853" s="24">
        <f t="shared" si="1"/>
        <v>10</v>
      </c>
      <c r="I853" s="25">
        <f t="shared" si="2"/>
        <v>1.134787543</v>
      </c>
      <c r="J853" s="19">
        <v>1.0</v>
      </c>
      <c r="K853" s="19">
        <v>4.0</v>
      </c>
      <c r="L853" s="19">
        <v>2.0</v>
      </c>
      <c r="M853" s="19">
        <v>28.0</v>
      </c>
      <c r="N853" s="19">
        <v>12.0</v>
      </c>
      <c r="O853" s="19">
        <v>11.0</v>
      </c>
      <c r="P853" s="19">
        <v>37.0</v>
      </c>
      <c r="Q853" s="10">
        <f t="shared" si="3"/>
        <v>0.03571428571</v>
      </c>
      <c r="R853" s="10">
        <f t="shared" si="4"/>
        <v>0.01960784314</v>
      </c>
      <c r="S853" s="7">
        <v>31724.0</v>
      </c>
      <c r="T853" s="14">
        <f t="shared" si="5"/>
        <v>12.89593496</v>
      </c>
      <c r="U853" s="14">
        <v>499.58</v>
      </c>
      <c r="V853" s="14">
        <f t="shared" si="6"/>
        <v>12.18487805</v>
      </c>
      <c r="W853" s="14">
        <v>1521.3</v>
      </c>
      <c r="X853" s="14">
        <f t="shared" si="7"/>
        <v>37.10487805</v>
      </c>
      <c r="Y853" s="13">
        <f t="shared" si="8"/>
        <v>0.2472091366</v>
      </c>
      <c r="Z853" s="12">
        <f t="shared" si="9"/>
        <v>93.6</v>
      </c>
      <c r="AA853" s="19">
        <v>8.0</v>
      </c>
      <c r="AB853" s="19">
        <v>4.0</v>
      </c>
      <c r="AC853" s="19">
        <v>32.0</v>
      </c>
      <c r="AD853" s="19">
        <v>13.0</v>
      </c>
      <c r="AE853" s="19">
        <v>15.0</v>
      </c>
      <c r="AF853" s="10">
        <f t="shared" si="10"/>
        <v>0.1</v>
      </c>
      <c r="AG853" s="10">
        <f t="shared" si="11"/>
        <v>0.6</v>
      </c>
      <c r="AH853" s="10">
        <f t="shared" si="12"/>
        <v>0.7</v>
      </c>
      <c r="AI853" s="19">
        <v>146.0</v>
      </c>
      <c r="AJ853" s="13">
        <f t="shared" si="13"/>
        <v>0.3348623853</v>
      </c>
      <c r="AK853" s="19">
        <v>172.0</v>
      </c>
      <c r="AL853" s="13">
        <f t="shared" si="14"/>
        <v>0.3944954128</v>
      </c>
      <c r="AM853" s="19">
        <v>118.0</v>
      </c>
      <c r="AN853" s="13">
        <f t="shared" si="15"/>
        <v>0.2706422018</v>
      </c>
      <c r="AO853" s="13">
        <f t="shared" si="16"/>
        <v>0.4591194969</v>
      </c>
      <c r="AP853" s="8">
        <v>5.0</v>
      </c>
      <c r="AQ853" s="14">
        <v>-3.82</v>
      </c>
      <c r="AR853" s="19">
        <v>17.02</v>
      </c>
      <c r="AS853" s="26">
        <v>14.0</v>
      </c>
      <c r="AT853" s="27">
        <v>-0.34900000000000003</v>
      </c>
      <c r="AU853" s="8">
        <v>14.0</v>
      </c>
      <c r="AV853" s="27">
        <v>0.145</v>
      </c>
      <c r="AW853" s="19">
        <v>50.09</v>
      </c>
      <c r="AX853" s="19">
        <v>17.4</v>
      </c>
      <c r="AY853" s="27">
        <v>-0.672</v>
      </c>
      <c r="AZ853" s="27">
        <v>-6.33</v>
      </c>
      <c r="BA853" s="19">
        <v>47.27</v>
      </c>
      <c r="BB853" s="13">
        <f t="shared" si="17"/>
        <v>0.04273504274</v>
      </c>
      <c r="BC853" s="28">
        <f t="shared" si="18"/>
        <v>0.9384057971</v>
      </c>
      <c r="BD853" s="26">
        <f t="shared" si="19"/>
        <v>981.1408398</v>
      </c>
      <c r="BE853" s="13">
        <f t="shared" si="20"/>
        <v>-0.01885916016</v>
      </c>
      <c r="BF853" s="18">
        <f t="shared" si="21"/>
        <v>1.201008847</v>
      </c>
      <c r="BG853" s="18">
        <f t="shared" si="22"/>
        <v>2.041715041</v>
      </c>
      <c r="BH853" s="14">
        <f t="shared" si="23"/>
        <v>28.10360703</v>
      </c>
      <c r="BI853" s="14">
        <f t="shared" si="24"/>
        <v>33.14784419</v>
      </c>
      <c r="BJ853" s="14">
        <f t="shared" si="25"/>
        <v>48.0403539</v>
      </c>
      <c r="BK853" s="14">
        <f t="shared" si="26"/>
        <v>59.32983706</v>
      </c>
      <c r="BL853" s="14">
        <f t="shared" si="27"/>
        <v>-11.28948317</v>
      </c>
      <c r="BM853" s="19">
        <v>10.0</v>
      </c>
      <c r="BN853" s="19">
        <v>17.0</v>
      </c>
      <c r="BO853" s="26">
        <v>224.0</v>
      </c>
      <c r="BP853" s="26">
        <v>259.0</v>
      </c>
      <c r="BQ853" s="19">
        <v>70.0</v>
      </c>
      <c r="BR853" s="19">
        <v>100.0</v>
      </c>
      <c r="BS853" s="19">
        <v>96.0</v>
      </c>
      <c r="BT853" s="19">
        <v>118.0</v>
      </c>
      <c r="BU853" s="19">
        <v>212.0</v>
      </c>
      <c r="BV853" s="19">
        <v>270.0</v>
      </c>
      <c r="BW853" s="13">
        <f t="shared" si="28"/>
        <v>0.4398340249</v>
      </c>
      <c r="BX853" s="14">
        <v>-1.62</v>
      </c>
      <c r="BY853" s="29">
        <f t="shared" si="29"/>
        <v>-3.92335109</v>
      </c>
      <c r="BZ853" s="18">
        <f t="shared" si="30"/>
        <v>1.756329899</v>
      </c>
      <c r="CA853" s="18">
        <f t="shared" si="31"/>
        <v>2.351695966</v>
      </c>
      <c r="CB853" s="14">
        <f t="shared" si="32"/>
        <v>27.02961946</v>
      </c>
      <c r="CC853" s="14">
        <f t="shared" si="33"/>
        <v>32.03069442</v>
      </c>
      <c r="CD853" s="14">
        <f t="shared" si="34"/>
        <v>49.44515189</v>
      </c>
      <c r="CE853" s="14">
        <f t="shared" si="35"/>
        <v>56.47047149</v>
      </c>
      <c r="CF853" s="14">
        <f t="shared" si="36"/>
        <v>-4.264163571</v>
      </c>
      <c r="CG853" s="7">
        <v>2015.566667</v>
      </c>
      <c r="CH853" s="7">
        <v>59.0</v>
      </c>
      <c r="CI853" s="7">
        <v>79.0</v>
      </c>
      <c r="CJ853" s="26">
        <v>849.0</v>
      </c>
      <c r="CK853" s="7">
        <v>997.0</v>
      </c>
      <c r="CL853" s="7">
        <v>302.0</v>
      </c>
      <c r="CM853" s="7">
        <v>403.0</v>
      </c>
      <c r="CN853" s="7">
        <v>451.0</v>
      </c>
      <c r="CO853" s="7">
        <v>418.0</v>
      </c>
      <c r="CP853" s="19">
        <v>1.0</v>
      </c>
      <c r="CQ853" s="19">
        <v>2.0</v>
      </c>
      <c r="CR853" s="26">
        <f t="shared" si="37"/>
        <v>1</v>
      </c>
      <c r="CS853" s="18">
        <f t="shared" si="38"/>
        <v>0.1134787543</v>
      </c>
      <c r="CT853" s="18">
        <f t="shared" si="39"/>
        <v>0.2269575085</v>
      </c>
      <c r="CU853" s="18">
        <f t="shared" si="40"/>
        <v>0.1134787543</v>
      </c>
      <c r="CV853" s="30">
        <v>18.26</v>
      </c>
      <c r="CW853" s="30">
        <v>24.35</v>
      </c>
      <c r="CX853" s="30">
        <v>11.44</v>
      </c>
      <c r="CY853" s="30">
        <v>18.59</v>
      </c>
      <c r="CZ853" s="30">
        <v>16.5</v>
      </c>
      <c r="DA853" s="30">
        <v>24.1</v>
      </c>
      <c r="DB853" s="7">
        <v>170.0</v>
      </c>
      <c r="DC853" s="7">
        <v>216.0</v>
      </c>
      <c r="DD853" s="13">
        <f t="shared" si="41"/>
        <v>0.4404145078</v>
      </c>
      <c r="DE853" s="7">
        <v>0.11</v>
      </c>
      <c r="DF853" s="7">
        <v>-14.89</v>
      </c>
      <c r="DG853" s="7">
        <v>124.0</v>
      </c>
      <c r="DH853" s="7">
        <v>107.0</v>
      </c>
      <c r="DI853" s="7">
        <v>141.0</v>
      </c>
      <c r="DJ853" s="8" t="s">
        <v>5368</v>
      </c>
      <c r="DK853" s="7" t="s">
        <v>5369</v>
      </c>
    </row>
    <row r="854" ht="12.75" customHeight="1">
      <c r="A854" s="7" t="s">
        <v>1449</v>
      </c>
      <c r="B854" s="7" t="s">
        <v>3433</v>
      </c>
      <c r="C854" s="8" t="s">
        <v>297</v>
      </c>
      <c r="D854" s="9" t="s">
        <v>183</v>
      </c>
      <c r="E854" s="7">
        <v>55.0</v>
      </c>
      <c r="F854" s="7">
        <v>6.0</v>
      </c>
      <c r="G854" s="7">
        <v>6.0</v>
      </c>
      <c r="H854" s="24">
        <f t="shared" si="1"/>
        <v>12</v>
      </c>
      <c r="I854" s="25">
        <f t="shared" si="2"/>
        <v>1.229053458</v>
      </c>
      <c r="J854" s="19">
        <v>6.0</v>
      </c>
      <c r="K854" s="19">
        <v>4.0</v>
      </c>
      <c r="L854" s="19">
        <v>1.0</v>
      </c>
      <c r="M854" s="19">
        <v>81.0</v>
      </c>
      <c r="N854" s="19">
        <v>40.0</v>
      </c>
      <c r="O854" s="19">
        <v>35.0</v>
      </c>
      <c r="P854" s="19">
        <v>84.0</v>
      </c>
      <c r="Q854" s="10">
        <f t="shared" si="3"/>
        <v>0.07407407407</v>
      </c>
      <c r="R854" s="10">
        <f t="shared" si="4"/>
        <v>0.03846153846</v>
      </c>
      <c r="S854" s="7">
        <v>35149.0</v>
      </c>
      <c r="T854" s="14">
        <f t="shared" si="5"/>
        <v>10.65121212</v>
      </c>
      <c r="U854" s="14">
        <v>598.12</v>
      </c>
      <c r="V854" s="14">
        <f t="shared" si="6"/>
        <v>10.87490909</v>
      </c>
      <c r="W854" s="14">
        <v>2058.97</v>
      </c>
      <c r="X854" s="14">
        <f t="shared" si="7"/>
        <v>37.43581818</v>
      </c>
      <c r="Y854" s="13">
        <f t="shared" si="8"/>
        <v>0.2251034026</v>
      </c>
      <c r="Z854" s="12">
        <f t="shared" si="9"/>
        <v>51</v>
      </c>
      <c r="AA854" s="19">
        <v>22.0</v>
      </c>
      <c r="AB854" s="19">
        <v>127.0</v>
      </c>
      <c r="AC854" s="19">
        <v>57.0</v>
      </c>
      <c r="AD854" s="19">
        <v>12.0</v>
      </c>
      <c r="AE854" s="19">
        <v>20.0</v>
      </c>
      <c r="AF854" s="10">
        <f t="shared" si="10"/>
        <v>0.3</v>
      </c>
      <c r="AG854" s="10">
        <f t="shared" si="11"/>
        <v>0.25</v>
      </c>
      <c r="AH854" s="10">
        <f t="shared" si="12"/>
        <v>0.55</v>
      </c>
      <c r="AI854" s="19">
        <v>182.0</v>
      </c>
      <c r="AJ854" s="13">
        <f t="shared" si="13"/>
        <v>0.335174954</v>
      </c>
      <c r="AK854" s="19">
        <v>167.0</v>
      </c>
      <c r="AL854" s="13">
        <f t="shared" si="14"/>
        <v>0.3075506446</v>
      </c>
      <c r="AM854" s="19">
        <v>194.0</v>
      </c>
      <c r="AN854" s="13">
        <f t="shared" si="15"/>
        <v>0.3572744015</v>
      </c>
      <c r="AO854" s="13">
        <f t="shared" si="16"/>
        <v>0.5214899713</v>
      </c>
      <c r="AP854" s="8">
        <v>12.0</v>
      </c>
      <c r="AQ854" s="14">
        <v>0.03</v>
      </c>
      <c r="AR854" s="19">
        <v>17.24</v>
      </c>
      <c r="AS854" s="26">
        <v>8.0</v>
      </c>
      <c r="AT854" s="27">
        <v>-0.20800000000000002</v>
      </c>
      <c r="AU854" s="8">
        <v>10.0</v>
      </c>
      <c r="AV854" s="27">
        <v>0.33</v>
      </c>
      <c r="AW854" s="19">
        <v>49.98</v>
      </c>
      <c r="AX854" s="19">
        <v>17.39</v>
      </c>
      <c r="AY854" s="27">
        <v>-0.877</v>
      </c>
      <c r="AZ854" s="27">
        <v>-6.178</v>
      </c>
      <c r="BA854" s="19">
        <v>47.79</v>
      </c>
      <c r="BB854" s="13">
        <f t="shared" si="17"/>
        <v>0.07843137255</v>
      </c>
      <c r="BC854" s="28">
        <f t="shared" si="18"/>
        <v>0.9026217228</v>
      </c>
      <c r="BD854" s="26">
        <f t="shared" si="19"/>
        <v>981.0530954</v>
      </c>
      <c r="BE854" s="13">
        <f t="shared" si="20"/>
        <v>-0.0189469046</v>
      </c>
      <c r="BF854" s="18">
        <f t="shared" si="21"/>
        <v>2.006286364</v>
      </c>
      <c r="BG854" s="18">
        <f t="shared" si="22"/>
        <v>2.608172273</v>
      </c>
      <c r="BH854" s="14">
        <f t="shared" si="23"/>
        <v>25.58015114</v>
      </c>
      <c r="BI854" s="14">
        <f t="shared" si="24"/>
        <v>26.78392296</v>
      </c>
      <c r="BJ854" s="14">
        <f t="shared" si="25"/>
        <v>49.45495887</v>
      </c>
      <c r="BK854" s="14">
        <f t="shared" si="26"/>
        <v>47.44867251</v>
      </c>
      <c r="BL854" s="14">
        <f t="shared" si="27"/>
        <v>2.006286364</v>
      </c>
      <c r="BM854" s="19">
        <v>20.0</v>
      </c>
      <c r="BN854" s="19">
        <v>26.0</v>
      </c>
      <c r="BO854" s="26">
        <v>235.0</v>
      </c>
      <c r="BP854" s="26">
        <v>241.0</v>
      </c>
      <c r="BQ854" s="19">
        <v>109.0</v>
      </c>
      <c r="BR854" s="19">
        <v>87.0</v>
      </c>
      <c r="BS854" s="19">
        <v>129.0</v>
      </c>
      <c r="BT854" s="19">
        <v>119.0</v>
      </c>
      <c r="BU854" s="19">
        <v>236.0</v>
      </c>
      <c r="BV854" s="19">
        <v>247.0</v>
      </c>
      <c r="BW854" s="13">
        <f t="shared" si="28"/>
        <v>0.4886128364</v>
      </c>
      <c r="BX854" s="14">
        <v>2.83</v>
      </c>
      <c r="BY854" s="29">
        <f t="shared" si="29"/>
        <v>7.908527052</v>
      </c>
      <c r="BZ854" s="18">
        <f t="shared" si="30"/>
        <v>1.786645391</v>
      </c>
      <c r="CA854" s="18">
        <f t="shared" si="31"/>
        <v>2.623428675</v>
      </c>
      <c r="CB854" s="14">
        <f t="shared" si="32"/>
        <v>27.52338533</v>
      </c>
      <c r="CC854" s="14">
        <f t="shared" si="33"/>
        <v>30.68959235</v>
      </c>
      <c r="CD854" s="14">
        <f t="shared" si="34"/>
        <v>50.65931235</v>
      </c>
      <c r="CE854" s="14">
        <f t="shared" si="35"/>
        <v>54.32306619</v>
      </c>
      <c r="CF854" s="14">
        <f t="shared" si="36"/>
        <v>5.670040203</v>
      </c>
      <c r="CG854" s="7">
        <v>2653.016667</v>
      </c>
      <c r="CH854" s="7">
        <v>79.0</v>
      </c>
      <c r="CI854" s="7">
        <v>116.0</v>
      </c>
      <c r="CJ854" s="26">
        <v>1138.0</v>
      </c>
      <c r="CK854" s="7">
        <v>1241.0</v>
      </c>
      <c r="CL854" s="7">
        <v>448.0</v>
      </c>
      <c r="CM854" s="7">
        <v>480.0</v>
      </c>
      <c r="CN854" s="7">
        <v>575.0</v>
      </c>
      <c r="CO854" s="7">
        <v>565.0</v>
      </c>
      <c r="CP854" s="19">
        <v>7.0</v>
      </c>
      <c r="CQ854" s="19">
        <v>9.0</v>
      </c>
      <c r="CR854" s="26">
        <f t="shared" si="37"/>
        <v>2</v>
      </c>
      <c r="CS854" s="18">
        <f t="shared" si="38"/>
        <v>0.7169478506</v>
      </c>
      <c r="CT854" s="18">
        <f t="shared" si="39"/>
        <v>0.9217900936</v>
      </c>
      <c r="CU854" s="18">
        <f t="shared" si="40"/>
        <v>0.204842243</v>
      </c>
      <c r="CV854" s="30">
        <v>20.66</v>
      </c>
      <c r="CW854" s="30">
        <v>21.53</v>
      </c>
      <c r="CX854" s="30">
        <v>14.27</v>
      </c>
      <c r="CY854" s="30">
        <v>35.37</v>
      </c>
      <c r="CZ854" s="30">
        <v>19.46</v>
      </c>
      <c r="DA854" s="30">
        <v>27.02</v>
      </c>
      <c r="DB854" s="7">
        <v>2.0</v>
      </c>
      <c r="DC854" s="7">
        <v>3.0</v>
      </c>
      <c r="DD854" s="13">
        <f t="shared" si="41"/>
        <v>0.4</v>
      </c>
      <c r="DE854" s="7">
        <v>0.0</v>
      </c>
      <c r="DF854" s="7">
        <v>-1.0</v>
      </c>
      <c r="DG854" s="7">
        <v>2.0</v>
      </c>
      <c r="DH854" s="7">
        <v>1.0</v>
      </c>
      <c r="DI854" s="7">
        <v>2.0</v>
      </c>
      <c r="DJ854" s="8" t="s">
        <v>5370</v>
      </c>
      <c r="DK854" s="7" t="s">
        <v>5371</v>
      </c>
    </row>
    <row r="855" ht="12.75" customHeight="1">
      <c r="A855" s="7" t="s">
        <v>892</v>
      </c>
      <c r="B855" s="7" t="s">
        <v>3436</v>
      </c>
      <c r="C855" s="8" t="s">
        <v>839</v>
      </c>
      <c r="D855" s="9" t="s">
        <v>275</v>
      </c>
      <c r="E855" s="7">
        <v>1.0</v>
      </c>
      <c r="F855" s="7">
        <v>0.0</v>
      </c>
      <c r="G855" s="7">
        <v>0.0</v>
      </c>
      <c r="H855" s="24">
        <f t="shared" si="1"/>
        <v>0</v>
      </c>
      <c r="I855" s="25">
        <f t="shared" si="2"/>
        <v>0</v>
      </c>
      <c r="J855" s="19">
        <v>0.0</v>
      </c>
      <c r="K855" s="19">
        <v>0.0</v>
      </c>
      <c r="L855" s="19">
        <v>0.0</v>
      </c>
      <c r="M855" s="19">
        <v>1.0</v>
      </c>
      <c r="N855" s="19">
        <v>1.0</v>
      </c>
      <c r="O855" s="19">
        <v>0.0</v>
      </c>
      <c r="P855" s="19">
        <v>2.0</v>
      </c>
      <c r="Q855" s="10">
        <f t="shared" si="3"/>
        <v>0</v>
      </c>
      <c r="R855" s="10">
        <f t="shared" si="4"/>
        <v>0</v>
      </c>
      <c r="S855" s="7">
        <v>311.0</v>
      </c>
      <c r="T855" s="14">
        <f t="shared" si="5"/>
        <v>5.183333333</v>
      </c>
      <c r="U855" s="14">
        <v>5.47</v>
      </c>
      <c r="V855" s="14">
        <f t="shared" si="6"/>
        <v>5.47</v>
      </c>
      <c r="W855" s="14">
        <v>36.23</v>
      </c>
      <c r="X855" s="14">
        <f t="shared" si="7"/>
        <v>36.23</v>
      </c>
      <c r="Y855" s="13">
        <f t="shared" si="8"/>
        <v>0.13117506</v>
      </c>
      <c r="Z855" s="12">
        <f t="shared" si="9"/>
        <v>0</v>
      </c>
      <c r="AA855" s="19">
        <v>0.0</v>
      </c>
      <c r="AB855" s="19">
        <v>1.0</v>
      </c>
      <c r="AC855" s="19">
        <v>2.0</v>
      </c>
      <c r="AD855" s="19">
        <v>0.0</v>
      </c>
      <c r="AE855" s="19">
        <v>0.0</v>
      </c>
      <c r="AF855" s="10">
        <f t="shared" si="10"/>
        <v>0</v>
      </c>
      <c r="AG855" s="10">
        <f t="shared" si="11"/>
        <v>0</v>
      </c>
      <c r="AH855" s="10">
        <f t="shared" si="12"/>
        <v>0</v>
      </c>
      <c r="AI855" s="19">
        <v>2.0</v>
      </c>
      <c r="AJ855" s="13">
        <f t="shared" si="13"/>
        <v>0.5</v>
      </c>
      <c r="AK855" s="19">
        <v>1.0</v>
      </c>
      <c r="AL855" s="13">
        <f t="shared" si="14"/>
        <v>0.25</v>
      </c>
      <c r="AM855" s="19">
        <v>1.0</v>
      </c>
      <c r="AN855" s="13">
        <f t="shared" si="15"/>
        <v>0.25</v>
      </c>
      <c r="AO855" s="13">
        <f t="shared" si="16"/>
        <v>0.6666666667</v>
      </c>
      <c r="AP855" s="8">
        <v>16.0</v>
      </c>
      <c r="AQ855" s="14">
        <v>24.56</v>
      </c>
      <c r="AR855" s="19">
        <v>16.82</v>
      </c>
      <c r="AS855" s="26">
        <v>16.0</v>
      </c>
      <c r="AT855" s="27">
        <v>-1.064</v>
      </c>
      <c r="AU855" s="8">
        <v>16.0</v>
      </c>
      <c r="AV855" s="27">
        <v>-1.717</v>
      </c>
      <c r="AW855" s="19">
        <v>51.33</v>
      </c>
      <c r="AX855" s="19">
        <v>17.9</v>
      </c>
      <c r="AY855" s="27">
        <v>-0.892</v>
      </c>
      <c r="AZ855" s="27">
        <v>-7.12</v>
      </c>
      <c r="BA855" s="19">
        <v>48.04</v>
      </c>
      <c r="BB855" s="13">
        <f t="shared" si="17"/>
        <v>0.5</v>
      </c>
      <c r="BC855" s="28">
        <f t="shared" si="18"/>
        <v>1</v>
      </c>
      <c r="BD855" s="26">
        <f t="shared" si="19"/>
        <v>1500</v>
      </c>
      <c r="BE855" s="13">
        <f t="shared" si="20"/>
        <v>0.5</v>
      </c>
      <c r="BF855" s="18">
        <f t="shared" si="21"/>
        <v>10.96892139</v>
      </c>
      <c r="BG855" s="18">
        <f t="shared" si="22"/>
        <v>0</v>
      </c>
      <c r="BH855" s="14">
        <f t="shared" si="23"/>
        <v>21.93784278</v>
      </c>
      <c r="BI855" s="14">
        <f t="shared" si="24"/>
        <v>32.90676417</v>
      </c>
      <c r="BJ855" s="14">
        <f t="shared" si="25"/>
        <v>76.78244973</v>
      </c>
      <c r="BK855" s="14">
        <f t="shared" si="26"/>
        <v>65.81352834</v>
      </c>
      <c r="BL855" s="14">
        <f t="shared" si="27"/>
        <v>10.96892139</v>
      </c>
      <c r="BM855" s="19">
        <v>1.0</v>
      </c>
      <c r="BN855" s="19">
        <v>0.0</v>
      </c>
      <c r="BO855" s="26">
        <v>1.0</v>
      </c>
      <c r="BP855" s="26">
        <v>3.0</v>
      </c>
      <c r="BQ855" s="19">
        <v>2.0</v>
      </c>
      <c r="BR855" s="19">
        <v>1.0</v>
      </c>
      <c r="BS855" s="19">
        <v>3.0</v>
      </c>
      <c r="BT855" s="19">
        <v>2.0</v>
      </c>
      <c r="BU855" s="19">
        <v>6.0</v>
      </c>
      <c r="BV855" s="19">
        <v>3.0</v>
      </c>
      <c r="BW855" s="13">
        <f t="shared" si="28"/>
        <v>0.6666666667</v>
      </c>
      <c r="BX855" s="14">
        <v>8.6</v>
      </c>
      <c r="BY855" s="29">
        <f t="shared" si="29"/>
        <v>12.28192139</v>
      </c>
      <c r="BZ855" s="18">
        <f t="shared" si="30"/>
        <v>2.852614874</v>
      </c>
      <c r="CA855" s="18">
        <f t="shared" si="31"/>
        <v>1.426307437</v>
      </c>
      <c r="CB855" s="14">
        <f t="shared" si="32"/>
        <v>25.67353387</v>
      </c>
      <c r="CC855" s="14">
        <f t="shared" si="33"/>
        <v>34.23137849</v>
      </c>
      <c r="CD855" s="14">
        <f t="shared" si="34"/>
        <v>61.3312198</v>
      </c>
      <c r="CE855" s="14">
        <f t="shared" si="35"/>
        <v>62.75752724</v>
      </c>
      <c r="CF855" s="14">
        <f t="shared" si="36"/>
        <v>12.39522883</v>
      </c>
      <c r="CG855" s="7">
        <v>42.066667</v>
      </c>
      <c r="CH855" s="7">
        <v>2.0</v>
      </c>
      <c r="CI855" s="7">
        <v>1.0</v>
      </c>
      <c r="CJ855" s="26">
        <v>16.0</v>
      </c>
      <c r="CK855" s="7">
        <v>23.0</v>
      </c>
      <c r="CL855" s="7">
        <v>8.0</v>
      </c>
      <c r="CM855" s="7">
        <v>11.0</v>
      </c>
      <c r="CN855" s="7">
        <v>17.0</v>
      </c>
      <c r="CO855" s="7">
        <v>9.0</v>
      </c>
      <c r="CP855" s="19">
        <v>0.0</v>
      </c>
      <c r="CQ855" s="19">
        <v>2.0</v>
      </c>
      <c r="CR855" s="26">
        <f t="shared" si="37"/>
        <v>2</v>
      </c>
      <c r="CS855" s="18">
        <f t="shared" si="38"/>
        <v>0</v>
      </c>
      <c r="CT855" s="18">
        <f t="shared" si="39"/>
        <v>23.1511254</v>
      </c>
      <c r="CU855" s="18">
        <f t="shared" si="40"/>
        <v>23.1511254</v>
      </c>
      <c r="CV855" s="30">
        <v>0.38</v>
      </c>
      <c r="CW855" s="30">
        <v>0.23</v>
      </c>
      <c r="CX855" s="30">
        <v>0.25</v>
      </c>
      <c r="CY855" s="30">
        <v>0.35</v>
      </c>
      <c r="CZ855" s="30">
        <v>0.18</v>
      </c>
      <c r="DA855" s="30">
        <v>0.12</v>
      </c>
      <c r="DB855" s="7">
        <v>0.0</v>
      </c>
      <c r="DC855" s="7">
        <v>1.0</v>
      </c>
      <c r="DD855" s="13">
        <f t="shared" si="41"/>
        <v>0</v>
      </c>
      <c r="DE855" s="7">
        <v>-0.01</v>
      </c>
      <c r="DF855" s="7">
        <v>-0.24</v>
      </c>
      <c r="DG855" s="7">
        <v>1.0</v>
      </c>
      <c r="DH855" s="7">
        <v>0.0</v>
      </c>
      <c r="DI855" s="7">
        <v>0.0</v>
      </c>
      <c r="DJ855" s="8" t="s">
        <v>5372</v>
      </c>
      <c r="DK855" s="7" t="s">
        <v>5373</v>
      </c>
    </row>
    <row r="856" ht="12.75" customHeight="1">
      <c r="A856" s="7" t="s">
        <v>3439</v>
      </c>
      <c r="B856" s="7" t="s">
        <v>3440</v>
      </c>
      <c r="C856" s="8" t="s">
        <v>628</v>
      </c>
      <c r="D856" s="9" t="s">
        <v>174</v>
      </c>
      <c r="E856" s="7">
        <v>67.0</v>
      </c>
      <c r="F856" s="7">
        <v>6.0</v>
      </c>
      <c r="G856" s="7">
        <v>21.0</v>
      </c>
      <c r="H856" s="24">
        <f t="shared" si="1"/>
        <v>27</v>
      </c>
      <c r="I856" s="25">
        <f t="shared" si="2"/>
        <v>1.281223225</v>
      </c>
      <c r="J856" s="19">
        <v>6.0</v>
      </c>
      <c r="K856" s="19">
        <v>6.0</v>
      </c>
      <c r="L856" s="19">
        <v>11.0</v>
      </c>
      <c r="M856" s="19">
        <v>76.0</v>
      </c>
      <c r="N856" s="19">
        <v>51.0</v>
      </c>
      <c r="O856" s="19">
        <v>65.0</v>
      </c>
      <c r="P856" s="19">
        <v>53.0</v>
      </c>
      <c r="Q856" s="10">
        <f t="shared" si="3"/>
        <v>0.07894736842</v>
      </c>
      <c r="R856" s="10">
        <f t="shared" si="4"/>
        <v>0.03125</v>
      </c>
      <c r="S856" s="7">
        <v>75865.0</v>
      </c>
      <c r="T856" s="14">
        <f t="shared" si="5"/>
        <v>18.87189055</v>
      </c>
      <c r="U856" s="14">
        <v>1181.72</v>
      </c>
      <c r="V856" s="14">
        <f t="shared" si="6"/>
        <v>17.63761194</v>
      </c>
      <c r="W856" s="14">
        <v>2067.48</v>
      </c>
      <c r="X856" s="14">
        <f t="shared" si="7"/>
        <v>30.85791045</v>
      </c>
      <c r="Y856" s="13">
        <f t="shared" si="8"/>
        <v>0.3636956789</v>
      </c>
      <c r="Z856" s="12">
        <f t="shared" si="9"/>
        <v>59.89285714</v>
      </c>
      <c r="AA856" s="19">
        <v>87.0</v>
      </c>
      <c r="AB856" s="19">
        <v>42.0</v>
      </c>
      <c r="AC856" s="19">
        <v>114.0</v>
      </c>
      <c r="AD856" s="19">
        <v>20.0</v>
      </c>
      <c r="AE856" s="19">
        <v>9.0</v>
      </c>
      <c r="AF856" s="10">
        <f t="shared" si="10"/>
        <v>0.1071428571</v>
      </c>
      <c r="AG856" s="10">
        <f t="shared" si="11"/>
        <v>0.3035714286</v>
      </c>
      <c r="AH856" s="10">
        <f t="shared" si="12"/>
        <v>0.4107142857</v>
      </c>
      <c r="AI856" s="19">
        <v>300.0</v>
      </c>
      <c r="AJ856" s="13">
        <f t="shared" si="13"/>
        <v>0.264084507</v>
      </c>
      <c r="AK856" s="19">
        <v>381.0</v>
      </c>
      <c r="AL856" s="13">
        <f t="shared" si="14"/>
        <v>0.3353873239</v>
      </c>
      <c r="AM856" s="19">
        <v>455.0</v>
      </c>
      <c r="AN856" s="13">
        <f t="shared" si="15"/>
        <v>0.400528169</v>
      </c>
      <c r="AO856" s="13">
        <f t="shared" si="16"/>
        <v>0.4405286344</v>
      </c>
      <c r="AP856" s="8">
        <v>2.0</v>
      </c>
      <c r="AQ856" s="14">
        <v>-7.72</v>
      </c>
      <c r="AR856" s="19">
        <v>17.76</v>
      </c>
      <c r="AS856" s="26">
        <v>1.0</v>
      </c>
      <c r="AT856" s="27">
        <v>1.092</v>
      </c>
      <c r="AU856" s="8">
        <v>1.0</v>
      </c>
      <c r="AV856" s="27">
        <v>0.304</v>
      </c>
      <c r="AW856" s="19">
        <v>50.02</v>
      </c>
      <c r="AX856" s="19">
        <v>17.15</v>
      </c>
      <c r="AY856" s="27">
        <v>0.961</v>
      </c>
      <c r="AZ856" s="27">
        <v>3.91</v>
      </c>
      <c r="BA856" s="19">
        <v>51.65</v>
      </c>
      <c r="BB856" s="13">
        <f t="shared" si="17"/>
        <v>0.1001788909</v>
      </c>
      <c r="BC856" s="28">
        <f t="shared" si="18"/>
        <v>0.9100204499</v>
      </c>
      <c r="BD856" s="26">
        <f t="shared" si="19"/>
        <v>1010.199341</v>
      </c>
      <c r="BE856" s="13">
        <f t="shared" si="20"/>
        <v>0.01019934077</v>
      </c>
      <c r="BF856" s="18">
        <f t="shared" si="21"/>
        <v>2.843313137</v>
      </c>
      <c r="BG856" s="18">
        <f t="shared" si="22"/>
        <v>2.23403175</v>
      </c>
      <c r="BH856" s="14">
        <f t="shared" si="23"/>
        <v>28.38235792</v>
      </c>
      <c r="BI856" s="14">
        <f t="shared" si="24"/>
        <v>24.8282165</v>
      </c>
      <c r="BJ856" s="14">
        <f t="shared" si="25"/>
        <v>55.13996547</v>
      </c>
      <c r="BK856" s="14">
        <f t="shared" si="26"/>
        <v>49.3517923</v>
      </c>
      <c r="BL856" s="14">
        <f t="shared" si="27"/>
        <v>5.788173171</v>
      </c>
      <c r="BM856" s="19">
        <v>56.0</v>
      </c>
      <c r="BN856" s="19">
        <v>44.0</v>
      </c>
      <c r="BO856" s="26">
        <v>503.0</v>
      </c>
      <c r="BP856" s="26">
        <v>445.0</v>
      </c>
      <c r="BQ856" s="19">
        <v>238.0</v>
      </c>
      <c r="BR856" s="19">
        <v>190.0</v>
      </c>
      <c r="BS856" s="19">
        <v>289.0</v>
      </c>
      <c r="BT856" s="19">
        <v>293.0</v>
      </c>
      <c r="BU856" s="19">
        <v>542.0</v>
      </c>
      <c r="BV856" s="19">
        <v>397.0</v>
      </c>
      <c r="BW856" s="13">
        <f t="shared" si="28"/>
        <v>0.5772097977</v>
      </c>
      <c r="BX856" s="14">
        <v>6.56</v>
      </c>
      <c r="BY856" s="29">
        <f t="shared" si="29"/>
        <v>3.519485947</v>
      </c>
      <c r="BZ856" s="18">
        <f t="shared" si="30"/>
        <v>2.305103499</v>
      </c>
      <c r="CA856" s="18">
        <f t="shared" si="31"/>
        <v>1.936286939</v>
      </c>
      <c r="CB856" s="14">
        <f t="shared" si="32"/>
        <v>28.25134849</v>
      </c>
      <c r="CC856" s="14">
        <f t="shared" si="33"/>
        <v>26.05688995</v>
      </c>
      <c r="CD856" s="14">
        <f t="shared" si="34"/>
        <v>53.8840994</v>
      </c>
      <c r="CE856" s="14">
        <f t="shared" si="35"/>
        <v>51.80028583</v>
      </c>
      <c r="CF856" s="14">
        <f t="shared" si="36"/>
        <v>3.704359608</v>
      </c>
      <c r="CG856" s="7">
        <v>3253.65</v>
      </c>
      <c r="CH856" s="7">
        <v>125.0</v>
      </c>
      <c r="CI856" s="7">
        <v>105.0</v>
      </c>
      <c r="CJ856" s="26">
        <v>1407.0</v>
      </c>
      <c r="CK856" s="7">
        <v>1308.0</v>
      </c>
      <c r="CL856" s="7">
        <v>625.0</v>
      </c>
      <c r="CM856" s="7">
        <v>564.0</v>
      </c>
      <c r="CN856" s="7">
        <v>765.0</v>
      </c>
      <c r="CO856" s="7">
        <v>832.0</v>
      </c>
      <c r="CP856" s="19">
        <v>6.0</v>
      </c>
      <c r="CQ856" s="19">
        <v>4.0</v>
      </c>
      <c r="CR856" s="26">
        <f t="shared" si="37"/>
        <v>-2</v>
      </c>
      <c r="CS856" s="18">
        <f t="shared" si="38"/>
        <v>0.2847162723</v>
      </c>
      <c r="CT856" s="18">
        <f t="shared" si="39"/>
        <v>0.1898108482</v>
      </c>
      <c r="CU856" s="18">
        <f t="shared" si="40"/>
        <v>-0.09490542411</v>
      </c>
      <c r="CV856" s="30">
        <v>47.26</v>
      </c>
      <c r="CW856" s="30">
        <v>34.46</v>
      </c>
      <c r="CX856" s="30">
        <v>44.24</v>
      </c>
      <c r="CY856" s="30">
        <v>29.67</v>
      </c>
      <c r="CZ856" s="30">
        <v>49.86</v>
      </c>
      <c r="DA856" s="30">
        <v>44.67</v>
      </c>
      <c r="DB856" s="7">
        <v>0.0</v>
      </c>
      <c r="DC856" s="7">
        <v>0.0</v>
      </c>
      <c r="DD856" s="13" t="str">
        <f t="shared" si="41"/>
        <v> </v>
      </c>
      <c r="DE856" s="7">
        <v>0.0</v>
      </c>
      <c r="DF856" s="7">
        <v>0.0</v>
      </c>
      <c r="DG856" s="7">
        <v>0.0</v>
      </c>
      <c r="DH856" s="7">
        <v>0.0</v>
      </c>
      <c r="DI856" s="7">
        <v>0.0</v>
      </c>
      <c r="DJ856" s="8" t="s">
        <v>5374</v>
      </c>
      <c r="DK856" s="7" t="s">
        <v>5375</v>
      </c>
    </row>
    <row r="857" ht="12.75" customHeight="1">
      <c r="A857" s="7" t="s">
        <v>2056</v>
      </c>
      <c r="B857" s="7" t="s">
        <v>3442</v>
      </c>
      <c r="C857" s="8" t="s">
        <v>394</v>
      </c>
      <c r="D857" s="9" t="s">
        <v>247</v>
      </c>
      <c r="E857" s="7">
        <v>73.0</v>
      </c>
      <c r="F857" s="7">
        <v>10.0</v>
      </c>
      <c r="G857" s="7">
        <v>22.0</v>
      </c>
      <c r="H857" s="24">
        <f t="shared" si="1"/>
        <v>32</v>
      </c>
      <c r="I857" s="25">
        <f t="shared" si="2"/>
        <v>1.751958026</v>
      </c>
      <c r="J857" s="19">
        <v>8.0</v>
      </c>
      <c r="K857" s="19">
        <v>13.0</v>
      </c>
      <c r="L857" s="19">
        <v>6.0</v>
      </c>
      <c r="M857" s="19">
        <v>111.0</v>
      </c>
      <c r="N857" s="19">
        <v>34.0</v>
      </c>
      <c r="O857" s="19">
        <v>60.0</v>
      </c>
      <c r="P857" s="19">
        <v>105.0</v>
      </c>
      <c r="Q857" s="10">
        <f t="shared" si="3"/>
        <v>0.09009009009</v>
      </c>
      <c r="R857" s="10">
        <f t="shared" si="4"/>
        <v>0.0487804878</v>
      </c>
      <c r="S857" s="7">
        <v>65755.0</v>
      </c>
      <c r="T857" s="14">
        <f t="shared" si="5"/>
        <v>15.01255708</v>
      </c>
      <c r="U857" s="14">
        <v>993.6</v>
      </c>
      <c r="V857" s="14">
        <f t="shared" si="6"/>
        <v>13.6109589</v>
      </c>
      <c r="W857" s="14">
        <v>2432.16</v>
      </c>
      <c r="X857" s="14">
        <f t="shared" si="7"/>
        <v>33.31726027</v>
      </c>
      <c r="Y857" s="13">
        <f t="shared" si="8"/>
        <v>0.290037831</v>
      </c>
      <c r="Z857" s="12">
        <f t="shared" si="9"/>
        <v>182.7222222</v>
      </c>
      <c r="AA857" s="19">
        <v>30.0</v>
      </c>
      <c r="AB857" s="19">
        <v>46.0</v>
      </c>
      <c r="AC857" s="19">
        <v>107.0</v>
      </c>
      <c r="AD857" s="19">
        <v>34.0</v>
      </c>
      <c r="AE857" s="19">
        <v>24.0</v>
      </c>
      <c r="AF857" s="10">
        <f t="shared" si="10"/>
        <v>0.2222222222</v>
      </c>
      <c r="AG857" s="10">
        <f t="shared" si="11"/>
        <v>0.5277777778</v>
      </c>
      <c r="AH857" s="10">
        <f t="shared" si="12"/>
        <v>0.75</v>
      </c>
      <c r="AI857" s="19">
        <v>349.0</v>
      </c>
      <c r="AJ857" s="13">
        <f t="shared" si="13"/>
        <v>0.3172727273</v>
      </c>
      <c r="AK857" s="19">
        <v>359.0</v>
      </c>
      <c r="AL857" s="13">
        <f t="shared" si="14"/>
        <v>0.3263636364</v>
      </c>
      <c r="AM857" s="19">
        <v>392.0</v>
      </c>
      <c r="AN857" s="13">
        <f t="shared" si="15"/>
        <v>0.3563636364</v>
      </c>
      <c r="AO857" s="13">
        <f t="shared" si="16"/>
        <v>0.4929378531</v>
      </c>
      <c r="AP857" s="8">
        <v>5.0</v>
      </c>
      <c r="AQ857" s="14">
        <v>-1.24</v>
      </c>
      <c r="AR857" s="19">
        <v>17.72</v>
      </c>
      <c r="AS857" s="26">
        <v>4.0</v>
      </c>
      <c r="AT857" s="27">
        <v>0.73</v>
      </c>
      <c r="AU857" s="8">
        <v>5.0</v>
      </c>
      <c r="AV857" s="27">
        <v>0.513</v>
      </c>
      <c r="AW857" s="19">
        <v>50.53</v>
      </c>
      <c r="AX857" s="19">
        <v>18.24</v>
      </c>
      <c r="AY857" s="27">
        <v>2.236</v>
      </c>
      <c r="AZ857" s="27">
        <v>2.627</v>
      </c>
      <c r="BA857" s="19">
        <v>50.36</v>
      </c>
      <c r="BB857" s="13">
        <f t="shared" si="17"/>
        <v>0.07114624506</v>
      </c>
      <c r="BC857" s="28">
        <f t="shared" si="18"/>
        <v>0.9363817097</v>
      </c>
      <c r="BD857" s="26">
        <f t="shared" si="19"/>
        <v>1007.527955</v>
      </c>
      <c r="BE857" s="13">
        <f t="shared" si="20"/>
        <v>0.007527954801</v>
      </c>
      <c r="BF857" s="18">
        <f t="shared" si="21"/>
        <v>2.173913043</v>
      </c>
      <c r="BG857" s="18">
        <f t="shared" si="22"/>
        <v>1.93236715</v>
      </c>
      <c r="BH857" s="14">
        <f t="shared" si="23"/>
        <v>30.55555556</v>
      </c>
      <c r="BI857" s="14">
        <f t="shared" si="24"/>
        <v>30.37439614</v>
      </c>
      <c r="BJ857" s="14">
        <f t="shared" si="25"/>
        <v>60.38647343</v>
      </c>
      <c r="BK857" s="14">
        <f t="shared" si="26"/>
        <v>55.31400966</v>
      </c>
      <c r="BL857" s="14">
        <f t="shared" si="27"/>
        <v>5.072463768</v>
      </c>
      <c r="BM857" s="19">
        <v>36.0</v>
      </c>
      <c r="BN857" s="19">
        <v>32.0</v>
      </c>
      <c r="BO857" s="26">
        <v>470.0</v>
      </c>
      <c r="BP857" s="26">
        <v>471.0</v>
      </c>
      <c r="BQ857" s="19">
        <v>197.0</v>
      </c>
      <c r="BR857" s="19">
        <v>150.0</v>
      </c>
      <c r="BS857" s="19">
        <v>297.0</v>
      </c>
      <c r="BT857" s="19">
        <v>263.0</v>
      </c>
      <c r="BU857" s="19">
        <v>476.0</v>
      </c>
      <c r="BV857" s="19">
        <v>446.0</v>
      </c>
      <c r="BW857" s="13">
        <f t="shared" si="28"/>
        <v>0.5162689805</v>
      </c>
      <c r="BX857" s="14">
        <v>3.42</v>
      </c>
      <c r="BY857" s="29">
        <f t="shared" si="29"/>
        <v>3.037955294</v>
      </c>
      <c r="BZ857" s="18">
        <f t="shared" si="30"/>
        <v>1.89218258</v>
      </c>
      <c r="CA857" s="18">
        <f t="shared" si="31"/>
        <v>1.927222998</v>
      </c>
      <c r="CB857" s="14">
        <f t="shared" si="32"/>
        <v>29.04850664</v>
      </c>
      <c r="CC857" s="14">
        <f t="shared" si="33"/>
        <v>30.41508295</v>
      </c>
      <c r="CD857" s="14">
        <f t="shared" si="34"/>
        <v>57.22100283</v>
      </c>
      <c r="CE857" s="14">
        <f t="shared" si="35"/>
        <v>55.78434569</v>
      </c>
      <c r="CF857" s="14">
        <f t="shared" si="36"/>
        <v>3.635806624</v>
      </c>
      <c r="CG857" s="7">
        <v>3424.616667</v>
      </c>
      <c r="CH857" s="7">
        <v>108.0</v>
      </c>
      <c r="CI857" s="7">
        <v>110.0</v>
      </c>
      <c r="CJ857" s="26">
        <v>1550.0</v>
      </c>
      <c r="CK857" s="7">
        <v>1626.0</v>
      </c>
      <c r="CL857" s="7">
        <v>669.0</v>
      </c>
      <c r="CM857" s="7">
        <v>577.0</v>
      </c>
      <c r="CN857" s="7">
        <v>939.0</v>
      </c>
      <c r="CO857" s="7">
        <v>871.0</v>
      </c>
      <c r="CP857" s="19">
        <v>12.0</v>
      </c>
      <c r="CQ857" s="19">
        <v>14.0</v>
      </c>
      <c r="CR857" s="26">
        <f t="shared" si="37"/>
        <v>2</v>
      </c>
      <c r="CS857" s="18">
        <f t="shared" si="38"/>
        <v>0.6569842598</v>
      </c>
      <c r="CT857" s="18">
        <f t="shared" si="39"/>
        <v>0.7664816364</v>
      </c>
      <c r="CU857" s="18">
        <f t="shared" si="40"/>
        <v>0.1094973766</v>
      </c>
      <c r="CV857" s="30">
        <v>38.62</v>
      </c>
      <c r="CW857" s="30">
        <v>37.2</v>
      </c>
      <c r="CX857" s="30">
        <v>24.47</v>
      </c>
      <c r="CY857" s="30">
        <v>33.18</v>
      </c>
      <c r="CZ857" s="30">
        <v>36.17</v>
      </c>
      <c r="DA857" s="30">
        <v>44.19</v>
      </c>
      <c r="DB857" s="7">
        <v>2.0</v>
      </c>
      <c r="DC857" s="7">
        <v>3.0</v>
      </c>
      <c r="DD857" s="13">
        <f t="shared" si="41"/>
        <v>0.4</v>
      </c>
      <c r="DE857" s="7">
        <v>-0.02</v>
      </c>
      <c r="DF857" s="7">
        <v>0.27</v>
      </c>
      <c r="DG857" s="7">
        <v>3.0</v>
      </c>
      <c r="DH857" s="7">
        <v>1.0</v>
      </c>
      <c r="DI857" s="7">
        <v>0.0</v>
      </c>
      <c r="DJ857" s="8" t="s">
        <v>5376</v>
      </c>
      <c r="DK857" s="7" t="s">
        <v>5377</v>
      </c>
    </row>
    <row r="858" ht="12.75" customHeight="1">
      <c r="A858" s="7" t="s">
        <v>3445</v>
      </c>
      <c r="B858" s="7" t="s">
        <v>3446</v>
      </c>
      <c r="C858" s="8" t="s">
        <v>297</v>
      </c>
      <c r="D858" s="9" t="s">
        <v>247</v>
      </c>
      <c r="E858" s="7">
        <v>63.0</v>
      </c>
      <c r="F858" s="7">
        <v>8.0</v>
      </c>
      <c r="G858" s="7">
        <v>10.0</v>
      </c>
      <c r="H858" s="24">
        <f t="shared" si="1"/>
        <v>18</v>
      </c>
      <c r="I858" s="25">
        <f t="shared" si="2"/>
        <v>1.305556675</v>
      </c>
      <c r="J858" s="19">
        <v>8.0</v>
      </c>
      <c r="K858" s="19">
        <v>3.0</v>
      </c>
      <c r="L858" s="19">
        <v>3.0</v>
      </c>
      <c r="M858" s="19">
        <v>126.0</v>
      </c>
      <c r="N858" s="19">
        <v>35.0</v>
      </c>
      <c r="O858" s="19">
        <v>47.0</v>
      </c>
      <c r="P858" s="19">
        <v>105.0</v>
      </c>
      <c r="Q858" s="10">
        <f t="shared" si="3"/>
        <v>0.06349206349</v>
      </c>
      <c r="R858" s="10">
        <f t="shared" si="4"/>
        <v>0.03846153846</v>
      </c>
      <c r="S858" s="7">
        <v>49634.0</v>
      </c>
      <c r="T858" s="14">
        <f t="shared" si="5"/>
        <v>13.13068783</v>
      </c>
      <c r="U858" s="14">
        <v>772.27</v>
      </c>
      <c r="V858" s="14">
        <f t="shared" si="6"/>
        <v>12.25825397</v>
      </c>
      <c r="W858" s="14">
        <v>2270.53</v>
      </c>
      <c r="X858" s="14">
        <f t="shared" si="7"/>
        <v>36.04015873</v>
      </c>
      <c r="Y858" s="13">
        <f t="shared" si="8"/>
        <v>0.2538024188</v>
      </c>
      <c r="Z858" s="12">
        <f t="shared" si="9"/>
        <v>57.45</v>
      </c>
      <c r="AA858" s="19">
        <v>12.0</v>
      </c>
      <c r="AB858" s="19">
        <v>14.0</v>
      </c>
      <c r="AC858" s="19">
        <v>27.0</v>
      </c>
      <c r="AD858" s="19">
        <v>21.0</v>
      </c>
      <c r="AE858" s="19">
        <v>15.0</v>
      </c>
      <c r="AF858" s="10">
        <f t="shared" si="10"/>
        <v>0.4</v>
      </c>
      <c r="AG858" s="10">
        <f t="shared" si="11"/>
        <v>0.3</v>
      </c>
      <c r="AH858" s="10">
        <f t="shared" si="12"/>
        <v>0.7</v>
      </c>
      <c r="AI858" s="19">
        <v>255.0</v>
      </c>
      <c r="AJ858" s="13">
        <f t="shared" si="13"/>
        <v>0.3311688312</v>
      </c>
      <c r="AK858" s="19">
        <v>267.0</v>
      </c>
      <c r="AL858" s="13">
        <f t="shared" si="14"/>
        <v>0.3467532468</v>
      </c>
      <c r="AM858" s="19">
        <v>248.0</v>
      </c>
      <c r="AN858" s="13">
        <f t="shared" si="15"/>
        <v>0.3220779221</v>
      </c>
      <c r="AO858" s="13">
        <f t="shared" si="16"/>
        <v>0.4885057471</v>
      </c>
      <c r="AP858" s="8">
        <v>9.0</v>
      </c>
      <c r="AQ858" s="14">
        <v>-1.26</v>
      </c>
      <c r="AR858" s="19">
        <v>17.33</v>
      </c>
      <c r="AS858" s="26">
        <v>6.0</v>
      </c>
      <c r="AT858" s="27">
        <v>0.014</v>
      </c>
      <c r="AU858" s="8">
        <v>8.0</v>
      </c>
      <c r="AV858" s="27">
        <v>0.379</v>
      </c>
      <c r="AW858" s="19">
        <v>50.0</v>
      </c>
      <c r="AX858" s="19">
        <v>17.5</v>
      </c>
      <c r="AY858" s="27">
        <v>0.25</v>
      </c>
      <c r="AZ858" s="27">
        <v>-5.316</v>
      </c>
      <c r="BA858" s="19">
        <v>48.94</v>
      </c>
      <c r="BB858" s="13">
        <f t="shared" si="17"/>
        <v>0.05221932115</v>
      </c>
      <c r="BC858" s="28">
        <f t="shared" si="18"/>
        <v>0.9088729017</v>
      </c>
      <c r="BD858" s="26">
        <f t="shared" si="19"/>
        <v>961.0922228</v>
      </c>
      <c r="BE858" s="13">
        <f t="shared" si="20"/>
        <v>-0.03890777717</v>
      </c>
      <c r="BF858" s="18">
        <f t="shared" si="21"/>
        <v>1.553860696</v>
      </c>
      <c r="BG858" s="18">
        <f t="shared" si="22"/>
        <v>2.952335323</v>
      </c>
      <c r="BH858" s="14">
        <f t="shared" si="23"/>
        <v>29.75643234</v>
      </c>
      <c r="BI858" s="14">
        <f t="shared" si="24"/>
        <v>32.39799552</v>
      </c>
      <c r="BJ858" s="14">
        <f t="shared" si="25"/>
        <v>50.73355174</v>
      </c>
      <c r="BK858" s="14">
        <f t="shared" si="26"/>
        <v>57.3374597</v>
      </c>
      <c r="BL858" s="14">
        <f t="shared" si="27"/>
        <v>-6.60390796</v>
      </c>
      <c r="BM858" s="19">
        <v>20.0</v>
      </c>
      <c r="BN858" s="19">
        <v>38.0</v>
      </c>
      <c r="BO858" s="26">
        <v>363.0</v>
      </c>
      <c r="BP858" s="26">
        <v>379.0</v>
      </c>
      <c r="BQ858" s="19">
        <v>123.0</v>
      </c>
      <c r="BR858" s="19">
        <v>149.0</v>
      </c>
      <c r="BS858" s="19">
        <v>147.0</v>
      </c>
      <c r="BT858" s="19">
        <v>172.0</v>
      </c>
      <c r="BU858" s="19">
        <v>317.0</v>
      </c>
      <c r="BV858" s="19">
        <v>400.0</v>
      </c>
      <c r="BW858" s="13">
        <f t="shared" si="28"/>
        <v>0.4421199442</v>
      </c>
      <c r="BX858" s="14">
        <v>-0.88</v>
      </c>
      <c r="BY858" s="29">
        <f t="shared" si="29"/>
        <v>-0.7230458907</v>
      </c>
      <c r="BZ858" s="18">
        <f t="shared" si="30"/>
        <v>1.876749163</v>
      </c>
      <c r="CA858" s="18">
        <f t="shared" si="31"/>
        <v>2.192833232</v>
      </c>
      <c r="CB858" s="14">
        <f t="shared" si="32"/>
        <v>27.71662185</v>
      </c>
      <c r="CC858" s="14">
        <f t="shared" si="33"/>
        <v>30.16627339</v>
      </c>
      <c r="CD858" s="14">
        <f t="shared" si="34"/>
        <v>49.5461779</v>
      </c>
      <c r="CE858" s="14">
        <f t="shared" si="35"/>
        <v>54.74180979</v>
      </c>
      <c r="CF858" s="14">
        <f t="shared" si="36"/>
        <v>-1.408276066</v>
      </c>
      <c r="CG858" s="7">
        <v>3037.166667</v>
      </c>
      <c r="CH858" s="7">
        <v>95.0</v>
      </c>
      <c r="CI858" s="7">
        <v>111.0</v>
      </c>
      <c r="CJ858" s="26">
        <v>1308.0</v>
      </c>
      <c r="CK858" s="7">
        <v>1416.0</v>
      </c>
      <c r="CL858" s="7">
        <v>494.0</v>
      </c>
      <c r="CM858" s="7">
        <v>589.0</v>
      </c>
      <c r="CN858" s="7">
        <v>611.0</v>
      </c>
      <c r="CO858" s="7">
        <v>655.0</v>
      </c>
      <c r="CP858" s="19">
        <v>6.0</v>
      </c>
      <c r="CQ858" s="19">
        <v>2.0</v>
      </c>
      <c r="CR858" s="26">
        <f t="shared" si="37"/>
        <v>-4</v>
      </c>
      <c r="CS858" s="18">
        <f t="shared" si="38"/>
        <v>0.4351855583</v>
      </c>
      <c r="CT858" s="18">
        <f t="shared" si="39"/>
        <v>0.1450618528</v>
      </c>
      <c r="CU858" s="18">
        <f t="shared" si="40"/>
        <v>-0.2901237055</v>
      </c>
      <c r="CV858" s="30">
        <v>28.05</v>
      </c>
      <c r="CW858" s="30">
        <v>37.37</v>
      </c>
      <c r="CX858" s="30">
        <v>30.48</v>
      </c>
      <c r="CY858" s="30">
        <v>35.56</v>
      </c>
      <c r="CZ858" s="30">
        <v>28.91</v>
      </c>
      <c r="DA858" s="30">
        <v>33.29</v>
      </c>
      <c r="DB858" s="7">
        <v>4.0</v>
      </c>
      <c r="DC858" s="7">
        <v>8.0</v>
      </c>
      <c r="DD858" s="13">
        <f t="shared" si="41"/>
        <v>0.3333333333</v>
      </c>
      <c r="DE858" s="7">
        <v>-0.07</v>
      </c>
      <c r="DF858" s="7">
        <v>0.34</v>
      </c>
      <c r="DG858" s="7">
        <v>11.0</v>
      </c>
      <c r="DH858" s="7">
        <v>0.0</v>
      </c>
      <c r="DI858" s="7">
        <v>0.0</v>
      </c>
      <c r="DJ858" s="8" t="s">
        <v>5378</v>
      </c>
      <c r="DK858" s="7" t="s">
        <v>5379</v>
      </c>
    </row>
    <row r="859" ht="12.75" customHeight="1">
      <c r="A859" s="7" t="s">
        <v>464</v>
      </c>
      <c r="B859" s="7" t="s">
        <v>3449</v>
      </c>
      <c r="C859" s="8" t="s">
        <v>458</v>
      </c>
      <c r="D859" s="9" t="s">
        <v>275</v>
      </c>
      <c r="E859" s="7">
        <v>43.0</v>
      </c>
      <c r="F859" s="7">
        <v>4.0</v>
      </c>
      <c r="G859" s="7">
        <v>2.0</v>
      </c>
      <c r="H859" s="24">
        <f t="shared" si="1"/>
        <v>6</v>
      </c>
      <c r="I859" s="25">
        <f t="shared" si="2"/>
        <v>0.976845152</v>
      </c>
      <c r="J859" s="19">
        <v>4.0</v>
      </c>
      <c r="K859" s="19">
        <v>1.0</v>
      </c>
      <c r="L859" s="19">
        <v>1.0</v>
      </c>
      <c r="M859" s="19">
        <v>49.0</v>
      </c>
      <c r="N859" s="19">
        <v>15.0</v>
      </c>
      <c r="O859" s="19">
        <v>17.0</v>
      </c>
      <c r="P859" s="19">
        <v>42.0</v>
      </c>
      <c r="Q859" s="10">
        <f t="shared" si="3"/>
        <v>0.08163265306</v>
      </c>
      <c r="R859" s="10">
        <f t="shared" si="4"/>
        <v>0.04938271605</v>
      </c>
      <c r="S859" s="7">
        <v>22112.0</v>
      </c>
      <c r="T859" s="14">
        <f t="shared" si="5"/>
        <v>8.570542636</v>
      </c>
      <c r="U859" s="14">
        <v>370.8</v>
      </c>
      <c r="V859" s="14">
        <f t="shared" si="6"/>
        <v>8.623255814</v>
      </c>
      <c r="W859" s="14">
        <v>1648.5</v>
      </c>
      <c r="X859" s="14">
        <f t="shared" si="7"/>
        <v>38.3372093</v>
      </c>
      <c r="Y859" s="13">
        <f t="shared" si="8"/>
        <v>0.1836279899</v>
      </c>
      <c r="Z859" s="12">
        <f t="shared" si="9"/>
        <v>20.57142857</v>
      </c>
      <c r="AA859" s="19">
        <v>24.0</v>
      </c>
      <c r="AB859" s="19">
        <v>92.0</v>
      </c>
      <c r="AC859" s="19">
        <v>49.0</v>
      </c>
      <c r="AD859" s="19">
        <v>10.0</v>
      </c>
      <c r="AE859" s="19">
        <v>3.0</v>
      </c>
      <c r="AF859" s="10">
        <f t="shared" si="10"/>
        <v>0.5714285714</v>
      </c>
      <c r="AG859" s="10">
        <f t="shared" si="11"/>
        <v>0.2857142857</v>
      </c>
      <c r="AH859" s="10">
        <f t="shared" si="12"/>
        <v>0.8571428571</v>
      </c>
      <c r="AI859" s="19">
        <v>81.0</v>
      </c>
      <c r="AJ859" s="13">
        <f t="shared" si="13"/>
        <v>0.2547169811</v>
      </c>
      <c r="AK859" s="19">
        <v>90.0</v>
      </c>
      <c r="AL859" s="13">
        <f t="shared" si="14"/>
        <v>0.2830188679</v>
      </c>
      <c r="AM859" s="19">
        <v>147.0</v>
      </c>
      <c r="AN859" s="13">
        <f t="shared" si="15"/>
        <v>0.4622641509</v>
      </c>
      <c r="AO859" s="13">
        <f t="shared" si="16"/>
        <v>0.4736842105</v>
      </c>
      <c r="AP859" s="8">
        <v>6.0</v>
      </c>
      <c r="AQ859" s="14">
        <v>-0.88</v>
      </c>
      <c r="AR859" s="19">
        <v>16.42</v>
      </c>
      <c r="AS859" s="26">
        <v>16.0</v>
      </c>
      <c r="AT859" s="27">
        <v>-1.135</v>
      </c>
      <c r="AU859" s="8">
        <v>16.0</v>
      </c>
      <c r="AV859" s="27">
        <v>-1.34</v>
      </c>
      <c r="AW859" s="19">
        <v>49.65</v>
      </c>
      <c r="AX859" s="19">
        <v>16.39</v>
      </c>
      <c r="AY859" s="27">
        <v>-2.391</v>
      </c>
      <c r="AZ859" s="27">
        <v>-7.386</v>
      </c>
      <c r="BA859" s="19">
        <v>46.76</v>
      </c>
      <c r="BB859" s="13">
        <f t="shared" si="17"/>
        <v>0.04861111111</v>
      </c>
      <c r="BC859" s="28">
        <f t="shared" si="18"/>
        <v>0.9461077844</v>
      </c>
      <c r="BD859" s="26">
        <f t="shared" si="19"/>
        <v>994.7188955</v>
      </c>
      <c r="BE859" s="13">
        <f t="shared" si="20"/>
        <v>-0.005281104458</v>
      </c>
      <c r="BF859" s="18">
        <f t="shared" si="21"/>
        <v>1.132686084</v>
      </c>
      <c r="BG859" s="18">
        <f t="shared" si="22"/>
        <v>1.45631068</v>
      </c>
      <c r="BH859" s="14">
        <f t="shared" si="23"/>
        <v>23.30097087</v>
      </c>
      <c r="BI859" s="14">
        <f t="shared" si="24"/>
        <v>27.02265372</v>
      </c>
      <c r="BJ859" s="14">
        <f t="shared" si="25"/>
        <v>46.11650485</v>
      </c>
      <c r="BK859" s="14">
        <f t="shared" si="26"/>
        <v>54.20711974</v>
      </c>
      <c r="BL859" s="14">
        <f t="shared" si="27"/>
        <v>-8.090614887</v>
      </c>
      <c r="BM859" s="19">
        <v>7.0</v>
      </c>
      <c r="BN859" s="19">
        <v>9.0</v>
      </c>
      <c r="BO859" s="26">
        <v>137.0</v>
      </c>
      <c r="BP859" s="26">
        <v>158.0</v>
      </c>
      <c r="BQ859" s="19">
        <v>63.0</v>
      </c>
      <c r="BR859" s="19">
        <v>75.0</v>
      </c>
      <c r="BS859" s="19">
        <v>78.0</v>
      </c>
      <c r="BT859" s="19">
        <v>93.0</v>
      </c>
      <c r="BU859" s="19">
        <v>126.0</v>
      </c>
      <c r="BV859" s="19">
        <v>142.0</v>
      </c>
      <c r="BW859" s="13">
        <f t="shared" si="28"/>
        <v>0.4701492537</v>
      </c>
      <c r="BX859" s="14">
        <v>3.02</v>
      </c>
      <c r="BY859" s="29">
        <f t="shared" si="29"/>
        <v>-1.503035939</v>
      </c>
      <c r="BZ859" s="18">
        <f t="shared" si="30"/>
        <v>1.630595909</v>
      </c>
      <c r="CA859" s="18">
        <f t="shared" si="31"/>
        <v>2.193892677</v>
      </c>
      <c r="CB859" s="14">
        <f t="shared" si="32"/>
        <v>26.56388971</v>
      </c>
      <c r="CC859" s="14">
        <f t="shared" si="33"/>
        <v>28.93566558</v>
      </c>
      <c r="CD859" s="14">
        <f t="shared" si="34"/>
        <v>48.73999407</v>
      </c>
      <c r="CE859" s="14">
        <f t="shared" si="35"/>
        <v>56.56685443</v>
      </c>
      <c r="CF859" s="14">
        <f t="shared" si="36"/>
        <v>-0.263754525</v>
      </c>
      <c r="CG859" s="7">
        <v>2023.8</v>
      </c>
      <c r="CH859" s="7">
        <v>55.0</v>
      </c>
      <c r="CI859" s="7">
        <v>74.0</v>
      </c>
      <c r="CJ859" s="26">
        <v>841.0</v>
      </c>
      <c r="CK859" s="7">
        <v>902.0</v>
      </c>
      <c r="CL859" s="7">
        <v>343.0</v>
      </c>
      <c r="CM859" s="7">
        <v>435.0</v>
      </c>
      <c r="CN859" s="7">
        <v>405.0</v>
      </c>
      <c r="CO859" s="7">
        <v>497.0</v>
      </c>
      <c r="CP859" s="19">
        <v>3.0</v>
      </c>
      <c r="CQ859" s="19">
        <v>3.0</v>
      </c>
      <c r="CR859" s="26">
        <f t="shared" si="37"/>
        <v>0</v>
      </c>
      <c r="CS859" s="18">
        <f t="shared" si="38"/>
        <v>0.488422576</v>
      </c>
      <c r="CT859" s="18">
        <f t="shared" si="39"/>
        <v>0.488422576</v>
      </c>
      <c r="CU859" s="18">
        <f t="shared" si="40"/>
        <v>0</v>
      </c>
      <c r="CV859" s="30">
        <v>10.13</v>
      </c>
      <c r="CW859" s="30">
        <v>13.02</v>
      </c>
      <c r="CX859" s="30">
        <v>8.5</v>
      </c>
      <c r="CY859" s="30">
        <v>23.72</v>
      </c>
      <c r="CZ859" s="30">
        <v>12.7</v>
      </c>
      <c r="DA859" s="30">
        <v>16.81</v>
      </c>
      <c r="DB859" s="7">
        <v>142.0</v>
      </c>
      <c r="DC859" s="7">
        <v>115.0</v>
      </c>
      <c r="DD859" s="13">
        <f t="shared" si="41"/>
        <v>0.5525291829</v>
      </c>
      <c r="DE859" s="7">
        <v>-0.94</v>
      </c>
      <c r="DF859" s="7">
        <v>0.42</v>
      </c>
      <c r="DG859" s="7">
        <v>63.0</v>
      </c>
      <c r="DH859" s="7">
        <v>121.0</v>
      </c>
      <c r="DI859" s="7">
        <v>73.0</v>
      </c>
      <c r="DJ859" s="8" t="s">
        <v>5380</v>
      </c>
      <c r="DK859" s="7" t="s">
        <v>5381</v>
      </c>
    </row>
    <row r="860" ht="12.75" customHeight="1">
      <c r="A860" s="7" t="s">
        <v>244</v>
      </c>
      <c r="B860" s="7" t="s">
        <v>3452</v>
      </c>
      <c r="C860" s="8" t="s">
        <v>628</v>
      </c>
      <c r="D860" s="9" t="s">
        <v>247</v>
      </c>
      <c r="E860" s="7">
        <v>79.0</v>
      </c>
      <c r="F860" s="7">
        <v>15.0</v>
      </c>
      <c r="G860" s="7">
        <v>14.0</v>
      </c>
      <c r="H860" s="24">
        <f t="shared" si="1"/>
        <v>29</v>
      </c>
      <c r="I860" s="25">
        <f t="shared" si="2"/>
        <v>1.627232769</v>
      </c>
      <c r="J860" s="19">
        <v>12.0</v>
      </c>
      <c r="K860" s="19">
        <v>8.0</v>
      </c>
      <c r="L860" s="19">
        <v>6.0</v>
      </c>
      <c r="M860" s="19">
        <v>90.0</v>
      </c>
      <c r="N860" s="19">
        <v>41.0</v>
      </c>
      <c r="O860" s="19">
        <v>32.0</v>
      </c>
      <c r="P860" s="19">
        <v>114.0</v>
      </c>
      <c r="Q860" s="10">
        <f t="shared" si="3"/>
        <v>0.1666666667</v>
      </c>
      <c r="R860" s="10">
        <f t="shared" si="4"/>
        <v>0.09202453988</v>
      </c>
      <c r="S860" s="7">
        <v>64158.0</v>
      </c>
      <c r="T860" s="14">
        <f t="shared" si="5"/>
        <v>13.53544304</v>
      </c>
      <c r="U860" s="14">
        <v>1018.54</v>
      </c>
      <c r="V860" s="14">
        <f t="shared" si="6"/>
        <v>12.89291139</v>
      </c>
      <c r="W860" s="14">
        <v>2787.52</v>
      </c>
      <c r="X860" s="14">
        <f t="shared" si="7"/>
        <v>35.28506329</v>
      </c>
      <c r="Y860" s="13">
        <f t="shared" si="8"/>
        <v>0.2676100745</v>
      </c>
      <c r="Z860" s="12">
        <f t="shared" si="9"/>
        <v>112.4571429</v>
      </c>
      <c r="AA860" s="19">
        <v>37.0</v>
      </c>
      <c r="AB860" s="19">
        <v>62.0</v>
      </c>
      <c r="AC860" s="19">
        <v>79.0</v>
      </c>
      <c r="AD860" s="19">
        <v>42.0</v>
      </c>
      <c r="AE860" s="19">
        <v>33.0</v>
      </c>
      <c r="AF860" s="10">
        <f t="shared" si="10"/>
        <v>0.3428571429</v>
      </c>
      <c r="AG860" s="10">
        <f t="shared" si="11"/>
        <v>0.4</v>
      </c>
      <c r="AH860" s="10">
        <f t="shared" si="12"/>
        <v>0.7428571429</v>
      </c>
      <c r="AI860" s="19">
        <v>290.0</v>
      </c>
      <c r="AJ860" s="13">
        <f t="shared" si="13"/>
        <v>0.2888446215</v>
      </c>
      <c r="AK860" s="19">
        <v>327.0</v>
      </c>
      <c r="AL860" s="13">
        <f t="shared" si="14"/>
        <v>0.3256972112</v>
      </c>
      <c r="AM860" s="19">
        <v>387.0</v>
      </c>
      <c r="AN860" s="13">
        <f t="shared" si="15"/>
        <v>0.3854581673</v>
      </c>
      <c r="AO860" s="13">
        <f t="shared" si="16"/>
        <v>0.4700162075</v>
      </c>
      <c r="AP860" s="8">
        <v>6.0</v>
      </c>
      <c r="AQ860" s="14">
        <v>-4.09</v>
      </c>
      <c r="AR860" s="19">
        <v>17.51</v>
      </c>
      <c r="AS860" s="26">
        <v>5.0</v>
      </c>
      <c r="AT860" s="27">
        <v>0.589</v>
      </c>
      <c r="AU860" s="8">
        <v>5.0</v>
      </c>
      <c r="AV860" s="27">
        <v>-0.303</v>
      </c>
      <c r="AW860" s="19">
        <v>49.72</v>
      </c>
      <c r="AX860" s="19">
        <v>18.33</v>
      </c>
      <c r="AY860" s="27">
        <v>-0.11</v>
      </c>
      <c r="AZ860" s="27">
        <v>3.003</v>
      </c>
      <c r="BA860" s="19">
        <v>51.12</v>
      </c>
      <c r="BB860" s="13">
        <f t="shared" si="17"/>
        <v>0.07113821138</v>
      </c>
      <c r="BC860" s="28">
        <f t="shared" si="18"/>
        <v>0.9115646259</v>
      </c>
      <c r="BD860" s="26">
        <f t="shared" si="19"/>
        <v>982.7028372</v>
      </c>
      <c r="BE860" s="13">
        <f t="shared" si="20"/>
        <v>-0.01729716277</v>
      </c>
      <c r="BF860" s="18">
        <f t="shared" si="21"/>
        <v>2.061774697</v>
      </c>
      <c r="BG860" s="18">
        <f t="shared" si="22"/>
        <v>2.297406091</v>
      </c>
      <c r="BH860" s="14">
        <f t="shared" si="23"/>
        <v>28.98266146</v>
      </c>
      <c r="BI860" s="14">
        <f t="shared" si="24"/>
        <v>25.97836118</v>
      </c>
      <c r="BJ860" s="14">
        <f t="shared" si="25"/>
        <v>56.02136391</v>
      </c>
      <c r="BK860" s="14">
        <f t="shared" si="26"/>
        <v>50.6607497</v>
      </c>
      <c r="BL860" s="14">
        <f t="shared" si="27"/>
        <v>5.360614213</v>
      </c>
      <c r="BM860" s="19">
        <v>35.0</v>
      </c>
      <c r="BN860" s="19">
        <v>39.0</v>
      </c>
      <c r="BO860" s="26">
        <v>457.0</v>
      </c>
      <c r="BP860" s="26">
        <v>402.0</v>
      </c>
      <c r="BQ860" s="19">
        <v>200.0</v>
      </c>
      <c r="BR860" s="19">
        <v>150.0</v>
      </c>
      <c r="BS860" s="19">
        <v>259.0</v>
      </c>
      <c r="BT860" s="19">
        <v>269.0</v>
      </c>
      <c r="BU860" s="19">
        <v>467.0</v>
      </c>
      <c r="BV860" s="19">
        <v>390.0</v>
      </c>
      <c r="BW860" s="13">
        <f t="shared" si="28"/>
        <v>0.544924154</v>
      </c>
      <c r="BX860" s="14">
        <v>0.25</v>
      </c>
      <c r="BY860" s="29">
        <f t="shared" si="29"/>
        <v>2.684225234</v>
      </c>
      <c r="BZ860" s="18">
        <f t="shared" si="30"/>
        <v>2.22137615</v>
      </c>
      <c r="CA860" s="18">
        <f t="shared" si="31"/>
        <v>1.969305098</v>
      </c>
      <c r="CB860" s="14">
        <f t="shared" si="32"/>
        <v>28.6258189</v>
      </c>
      <c r="CC860" s="14">
        <f t="shared" si="33"/>
        <v>25.58521183</v>
      </c>
      <c r="CD860" s="14">
        <f t="shared" si="34"/>
        <v>55.28233271</v>
      </c>
      <c r="CE860" s="14">
        <f t="shared" si="35"/>
        <v>51.1074059</v>
      </c>
      <c r="CF860" s="14">
        <f t="shared" si="36"/>
        <v>1.185687405</v>
      </c>
      <c r="CG860" s="7">
        <v>3808.45</v>
      </c>
      <c r="CH860" s="7">
        <v>141.0</v>
      </c>
      <c r="CI860" s="7">
        <v>125.0</v>
      </c>
      <c r="CJ860" s="26">
        <v>1676.0</v>
      </c>
      <c r="CK860" s="7">
        <v>1499.0</v>
      </c>
      <c r="CL860" s="7">
        <v>755.0</v>
      </c>
      <c r="CM860" s="7">
        <v>632.0</v>
      </c>
      <c r="CN860" s="7">
        <v>937.0</v>
      </c>
      <c r="CO860" s="7">
        <v>988.0</v>
      </c>
      <c r="CP860" s="19">
        <v>9.0</v>
      </c>
      <c r="CQ860" s="19">
        <v>5.0</v>
      </c>
      <c r="CR860" s="26">
        <f t="shared" si="37"/>
        <v>-4</v>
      </c>
      <c r="CS860" s="18">
        <f t="shared" si="38"/>
        <v>0.5050032732</v>
      </c>
      <c r="CT860" s="18">
        <f t="shared" si="39"/>
        <v>0.280557374</v>
      </c>
      <c r="CU860" s="18">
        <f t="shared" si="40"/>
        <v>-0.2244458992</v>
      </c>
      <c r="CV860" s="30">
        <v>42.13</v>
      </c>
      <c r="CW860" s="30">
        <v>36.59</v>
      </c>
      <c r="CX860" s="30">
        <v>28.51</v>
      </c>
      <c r="CY860" s="30">
        <v>33.02</v>
      </c>
      <c r="CZ860" s="30">
        <v>42.36</v>
      </c>
      <c r="DA860" s="30">
        <v>38.06</v>
      </c>
      <c r="DB860" s="7">
        <v>176.0</v>
      </c>
      <c r="DC860" s="7">
        <v>184.0</v>
      </c>
      <c r="DD860" s="13">
        <f t="shared" si="41"/>
        <v>0.4888888889</v>
      </c>
      <c r="DE860" s="7">
        <v>-0.64</v>
      </c>
      <c r="DF860" s="7">
        <v>3.05</v>
      </c>
      <c r="DG860" s="7">
        <v>109.0</v>
      </c>
      <c r="DH860" s="7">
        <v>77.0</v>
      </c>
      <c r="DI860" s="7">
        <v>163.0</v>
      </c>
      <c r="DJ860" s="8" t="s">
        <v>5382</v>
      </c>
      <c r="DK860" s="7" t="s">
        <v>5383</v>
      </c>
    </row>
    <row r="861" ht="12.75" customHeight="1">
      <c r="A861" s="7" t="s">
        <v>272</v>
      </c>
      <c r="B861" s="7" t="s">
        <v>3456</v>
      </c>
      <c r="C861" s="8" t="s">
        <v>490</v>
      </c>
      <c r="D861" s="9" t="s">
        <v>174</v>
      </c>
      <c r="E861" s="7">
        <v>22.0</v>
      </c>
      <c r="F861" s="7">
        <v>0.0</v>
      </c>
      <c r="G861" s="7">
        <v>0.0</v>
      </c>
      <c r="H861" s="24">
        <f t="shared" si="1"/>
        <v>0</v>
      </c>
      <c r="I861" s="25">
        <f t="shared" si="2"/>
        <v>0</v>
      </c>
      <c r="J861" s="19">
        <v>0.0</v>
      </c>
      <c r="K861" s="19">
        <v>0.0</v>
      </c>
      <c r="L861" s="19">
        <v>0.0</v>
      </c>
      <c r="M861" s="19">
        <v>33.0</v>
      </c>
      <c r="N861" s="19">
        <v>19.0</v>
      </c>
      <c r="O861" s="19">
        <v>12.0</v>
      </c>
      <c r="P861" s="19">
        <v>14.0</v>
      </c>
      <c r="Q861" s="10">
        <f t="shared" si="3"/>
        <v>0</v>
      </c>
      <c r="R861" s="10">
        <f t="shared" si="4"/>
        <v>0</v>
      </c>
      <c r="S861" s="7">
        <v>19680.0</v>
      </c>
      <c r="T861" s="14">
        <f t="shared" si="5"/>
        <v>14.90909091</v>
      </c>
      <c r="U861" s="14">
        <v>322.79</v>
      </c>
      <c r="V861" s="14">
        <f t="shared" si="6"/>
        <v>14.67227273</v>
      </c>
      <c r="W861" s="14">
        <v>743.4</v>
      </c>
      <c r="X861" s="14">
        <f t="shared" si="7"/>
        <v>33.79090909</v>
      </c>
      <c r="Y861" s="13">
        <f t="shared" si="8"/>
        <v>0.3027509168</v>
      </c>
      <c r="Z861" s="12">
        <f t="shared" si="9"/>
        <v>0</v>
      </c>
      <c r="AA861" s="19">
        <v>22.0</v>
      </c>
      <c r="AB861" s="19">
        <v>5.0</v>
      </c>
      <c r="AC861" s="19">
        <v>26.0</v>
      </c>
      <c r="AD861" s="19">
        <v>16.0</v>
      </c>
      <c r="AE861" s="19">
        <v>2.0</v>
      </c>
      <c r="AF861" s="10">
        <f t="shared" si="10"/>
        <v>0</v>
      </c>
      <c r="AG861" s="10">
        <f t="shared" si="11"/>
        <v>0</v>
      </c>
      <c r="AH861" s="10">
        <f t="shared" si="12"/>
        <v>0</v>
      </c>
      <c r="AI861" s="19">
        <v>116.0</v>
      </c>
      <c r="AJ861" s="13">
        <f t="shared" si="13"/>
        <v>0.4427480916</v>
      </c>
      <c r="AK861" s="19">
        <v>64.0</v>
      </c>
      <c r="AL861" s="13">
        <f t="shared" si="14"/>
        <v>0.2442748092</v>
      </c>
      <c r="AM861" s="19">
        <v>82.0</v>
      </c>
      <c r="AN861" s="13">
        <f t="shared" si="15"/>
        <v>0.3129770992</v>
      </c>
      <c r="AO861" s="13">
        <f t="shared" si="16"/>
        <v>0.6444444444</v>
      </c>
      <c r="AP861" s="8">
        <v>7.0</v>
      </c>
      <c r="AQ861" s="14">
        <v>24.77</v>
      </c>
      <c r="AR861" s="19">
        <v>16.97</v>
      </c>
      <c r="AS861" s="26">
        <v>7.0</v>
      </c>
      <c r="AT861" s="27">
        <v>-1.166</v>
      </c>
      <c r="AU861" s="8">
        <v>7.0</v>
      </c>
      <c r="AV861" s="27">
        <v>1.863</v>
      </c>
      <c r="AW861" s="19">
        <v>50.97</v>
      </c>
      <c r="AX861" s="19">
        <v>15.81</v>
      </c>
      <c r="AY861" s="27">
        <v>0.456</v>
      </c>
      <c r="AZ861" s="27">
        <v>-0.628</v>
      </c>
      <c r="BA861" s="19">
        <v>49.15</v>
      </c>
      <c r="BB861" s="13">
        <f t="shared" si="17"/>
        <v>0.02923976608</v>
      </c>
      <c r="BC861" s="28">
        <f t="shared" si="18"/>
        <v>0.9155844156</v>
      </c>
      <c r="BD861" s="26">
        <f t="shared" si="19"/>
        <v>944.8241817</v>
      </c>
      <c r="BE861" s="13">
        <f t="shared" si="20"/>
        <v>-0.05517581833</v>
      </c>
      <c r="BF861" s="18">
        <f t="shared" si="21"/>
        <v>0.9293968215</v>
      </c>
      <c r="BG861" s="18">
        <f t="shared" si="22"/>
        <v>2.416431736</v>
      </c>
      <c r="BH861" s="14">
        <f t="shared" si="23"/>
        <v>31.78537129</v>
      </c>
      <c r="BI861" s="14">
        <f t="shared" si="24"/>
        <v>28.6254221</v>
      </c>
      <c r="BJ861" s="14">
        <f t="shared" si="25"/>
        <v>57.06496484</v>
      </c>
      <c r="BK861" s="14">
        <f t="shared" si="26"/>
        <v>50.93094582</v>
      </c>
      <c r="BL861" s="14">
        <f t="shared" si="27"/>
        <v>6.134019022</v>
      </c>
      <c r="BM861" s="19">
        <v>5.0</v>
      </c>
      <c r="BN861" s="19">
        <v>13.0</v>
      </c>
      <c r="BO861" s="26">
        <v>166.0</v>
      </c>
      <c r="BP861" s="26">
        <v>141.0</v>
      </c>
      <c r="BQ861" s="19">
        <v>66.0</v>
      </c>
      <c r="BR861" s="19">
        <v>61.0</v>
      </c>
      <c r="BS861" s="19">
        <v>70.0</v>
      </c>
      <c r="BT861" s="19">
        <v>59.0</v>
      </c>
      <c r="BU861" s="19">
        <v>135.0</v>
      </c>
      <c r="BV861" s="19">
        <v>149.0</v>
      </c>
      <c r="BW861" s="13">
        <f t="shared" si="28"/>
        <v>0.4753521127</v>
      </c>
      <c r="BX861" s="14">
        <v>-0.2800000000000001</v>
      </c>
      <c r="BY861" s="29">
        <f t="shared" si="29"/>
        <v>5.068352355</v>
      </c>
      <c r="BZ861" s="18">
        <f t="shared" si="30"/>
        <v>1.742143961</v>
      </c>
      <c r="CA861" s="18">
        <f t="shared" si="31"/>
        <v>1.854540346</v>
      </c>
      <c r="CB861" s="14">
        <f t="shared" si="32"/>
        <v>27.42471784</v>
      </c>
      <c r="CC861" s="14">
        <f t="shared" si="33"/>
        <v>28.99826722</v>
      </c>
      <c r="CD861" s="14">
        <f t="shared" si="34"/>
        <v>50.01639114</v>
      </c>
      <c r="CE861" s="14">
        <f t="shared" si="35"/>
        <v>53.44448087</v>
      </c>
      <c r="CF861" s="14">
        <f t="shared" si="36"/>
        <v>9.562108751</v>
      </c>
      <c r="CG861" s="7">
        <v>1067.65</v>
      </c>
      <c r="CH861" s="7">
        <v>31.0</v>
      </c>
      <c r="CI861" s="7">
        <v>33.0</v>
      </c>
      <c r="CJ861" s="26">
        <v>457.0</v>
      </c>
      <c r="CK861" s="7">
        <v>483.0</v>
      </c>
      <c r="CL861" s="7">
        <v>195.0</v>
      </c>
      <c r="CM861" s="7">
        <v>196.0</v>
      </c>
      <c r="CN861" s="7">
        <v>207.0</v>
      </c>
      <c r="CO861" s="7">
        <v>239.0</v>
      </c>
      <c r="CP861" s="19">
        <v>1.0</v>
      </c>
      <c r="CQ861" s="19">
        <v>3.0</v>
      </c>
      <c r="CR861" s="26">
        <f t="shared" si="37"/>
        <v>2</v>
      </c>
      <c r="CS861" s="18">
        <f t="shared" si="38"/>
        <v>0.1829268293</v>
      </c>
      <c r="CT861" s="18">
        <f t="shared" si="39"/>
        <v>0.5487804878</v>
      </c>
      <c r="CU861" s="18">
        <f t="shared" si="40"/>
        <v>0.3658536585</v>
      </c>
      <c r="CV861" s="30">
        <v>11.95</v>
      </c>
      <c r="CW861" s="30">
        <v>11.87</v>
      </c>
      <c r="CX861" s="30">
        <v>9.08</v>
      </c>
      <c r="CY861" s="30">
        <v>21.19</v>
      </c>
      <c r="CZ861" s="30">
        <v>9.6</v>
      </c>
      <c r="DA861" s="30">
        <v>13.75</v>
      </c>
      <c r="DB861" s="7">
        <v>0.0</v>
      </c>
      <c r="DC861" s="7">
        <v>0.0</v>
      </c>
      <c r="DD861" s="13" t="str">
        <f t="shared" si="41"/>
        <v> </v>
      </c>
      <c r="DE861" s="7">
        <v>0.0</v>
      </c>
      <c r="DF861" s="7">
        <v>0.0</v>
      </c>
      <c r="DG861" s="7">
        <v>0.0</v>
      </c>
      <c r="DH861" s="7">
        <v>0.0</v>
      </c>
      <c r="DI861" s="7">
        <v>0.0</v>
      </c>
      <c r="DJ861" s="8" t="s">
        <v>5384</v>
      </c>
      <c r="DK861" s="7" t="s">
        <v>5385</v>
      </c>
    </row>
    <row r="862" ht="12.75" customHeight="1">
      <c r="A862" s="7" t="s">
        <v>3458</v>
      </c>
      <c r="B862" s="7" t="s">
        <v>3459</v>
      </c>
      <c r="C862" s="8" t="s">
        <v>254</v>
      </c>
      <c r="D862" s="9" t="s">
        <v>3460</v>
      </c>
      <c r="E862" s="7">
        <v>57.0</v>
      </c>
      <c r="F862" s="7">
        <v>3.0</v>
      </c>
      <c r="G862" s="7">
        <v>7.0</v>
      </c>
      <c r="H862" s="24">
        <f t="shared" si="1"/>
        <v>10</v>
      </c>
      <c r="I862" s="25">
        <f t="shared" si="2"/>
        <v>1.144856098</v>
      </c>
      <c r="J862" s="19">
        <v>2.0</v>
      </c>
      <c r="K862" s="19">
        <v>4.0</v>
      </c>
      <c r="L862" s="19">
        <v>2.0</v>
      </c>
      <c r="M862" s="19">
        <v>51.0</v>
      </c>
      <c r="N862" s="19">
        <v>15.0</v>
      </c>
      <c r="O862" s="19">
        <v>20.0</v>
      </c>
      <c r="P862" s="19">
        <v>49.0</v>
      </c>
      <c r="Q862" s="10">
        <f t="shared" si="3"/>
        <v>0.05882352941</v>
      </c>
      <c r="R862" s="10">
        <f t="shared" si="4"/>
        <v>0.03488372093</v>
      </c>
      <c r="S862" s="7">
        <v>31445.0</v>
      </c>
      <c r="T862" s="14">
        <f t="shared" si="5"/>
        <v>9.194444444</v>
      </c>
      <c r="U862" s="14">
        <v>506.32</v>
      </c>
      <c r="V862" s="14">
        <f t="shared" si="6"/>
        <v>8.882807018</v>
      </c>
      <c r="W862" s="14">
        <v>2214.37</v>
      </c>
      <c r="X862" s="14">
        <f t="shared" si="7"/>
        <v>38.84859649</v>
      </c>
      <c r="Y862" s="13">
        <f t="shared" si="8"/>
        <v>0.1860998497</v>
      </c>
      <c r="Z862" s="12">
        <f t="shared" si="9"/>
        <v>60.30769231</v>
      </c>
      <c r="AA862" s="19">
        <v>40.0</v>
      </c>
      <c r="AB862" s="19">
        <v>74.0</v>
      </c>
      <c r="AC862" s="19">
        <v>52.0</v>
      </c>
      <c r="AD862" s="19">
        <v>9.0</v>
      </c>
      <c r="AE862" s="19">
        <v>9.0</v>
      </c>
      <c r="AF862" s="10">
        <f t="shared" si="10"/>
        <v>0.1538461538</v>
      </c>
      <c r="AG862" s="10">
        <f t="shared" si="11"/>
        <v>0.4615384615</v>
      </c>
      <c r="AH862" s="10">
        <f t="shared" si="12"/>
        <v>0.6153846154</v>
      </c>
      <c r="AI862" s="19">
        <v>62.0</v>
      </c>
      <c r="AJ862" s="13">
        <f t="shared" si="13"/>
        <v>0.123752495</v>
      </c>
      <c r="AK862" s="19">
        <v>276.0</v>
      </c>
      <c r="AL862" s="13">
        <f t="shared" si="14"/>
        <v>0.5508982036</v>
      </c>
      <c r="AM862" s="19">
        <v>163.0</v>
      </c>
      <c r="AN862" s="13">
        <f t="shared" si="15"/>
        <v>0.3253493014</v>
      </c>
      <c r="AO862" s="13">
        <f t="shared" si="16"/>
        <v>0.1834319527</v>
      </c>
      <c r="AP862" s="8">
        <v>3.0</v>
      </c>
      <c r="AQ862" s="14">
        <v>-40.43</v>
      </c>
      <c r="AR862" s="19">
        <v>16.94</v>
      </c>
      <c r="AS862" s="26">
        <v>15.0</v>
      </c>
      <c r="AT862" s="27">
        <v>0.362</v>
      </c>
      <c r="AU862" s="8">
        <v>10.0</v>
      </c>
      <c r="AV862" s="27">
        <v>0.129</v>
      </c>
      <c r="AW862" s="19">
        <v>50.05</v>
      </c>
      <c r="AX862" s="19">
        <v>16.45</v>
      </c>
      <c r="AY862" s="27">
        <v>-7.358</v>
      </c>
      <c r="AZ862" s="27">
        <v>-0.562</v>
      </c>
      <c r="BA862" s="19">
        <v>49.79</v>
      </c>
      <c r="BB862" s="13">
        <f t="shared" si="17"/>
        <v>0.06632653061</v>
      </c>
      <c r="BC862" s="28">
        <f t="shared" si="18"/>
        <v>0.8975609756</v>
      </c>
      <c r="BD862" s="26">
        <f t="shared" si="19"/>
        <v>963.8875062</v>
      </c>
      <c r="BE862" s="13">
        <f t="shared" si="20"/>
        <v>-0.03611249378</v>
      </c>
      <c r="BF862" s="18">
        <f t="shared" si="21"/>
        <v>1.540527729</v>
      </c>
      <c r="BG862" s="18">
        <f t="shared" si="22"/>
        <v>2.488544794</v>
      </c>
      <c r="BH862" s="14">
        <f t="shared" si="23"/>
        <v>23.22641808</v>
      </c>
      <c r="BI862" s="14">
        <f t="shared" si="24"/>
        <v>24.29293727</v>
      </c>
      <c r="BJ862" s="14">
        <f t="shared" si="25"/>
        <v>43.72728709</v>
      </c>
      <c r="BK862" s="14">
        <f t="shared" si="26"/>
        <v>52.61494707</v>
      </c>
      <c r="BL862" s="14">
        <f t="shared" si="27"/>
        <v>-8.887659978</v>
      </c>
      <c r="BM862" s="19">
        <v>13.0</v>
      </c>
      <c r="BN862" s="19">
        <v>21.0</v>
      </c>
      <c r="BO862" s="26">
        <v>183.0</v>
      </c>
      <c r="BP862" s="26">
        <v>184.0</v>
      </c>
      <c r="BQ862" s="19">
        <v>71.0</v>
      </c>
      <c r="BR862" s="19">
        <v>86.0</v>
      </c>
      <c r="BS862" s="19">
        <v>102.0</v>
      </c>
      <c r="BT862" s="19">
        <v>153.0</v>
      </c>
      <c r="BU862" s="19">
        <v>151.0</v>
      </c>
      <c r="BV862" s="19">
        <v>166.0</v>
      </c>
      <c r="BW862" s="13">
        <f t="shared" si="28"/>
        <v>0.476340694</v>
      </c>
      <c r="BX862" s="14">
        <v>-7.55</v>
      </c>
      <c r="BY862" s="29">
        <f t="shared" si="29"/>
        <v>-0.6890268418</v>
      </c>
      <c r="BZ862" s="18">
        <f t="shared" si="30"/>
        <v>2.137178459</v>
      </c>
      <c r="CA862" s="18">
        <f t="shared" si="31"/>
        <v>2.071080156</v>
      </c>
      <c r="CB862" s="14">
        <f t="shared" si="32"/>
        <v>29.74423629</v>
      </c>
      <c r="CC862" s="14">
        <f t="shared" si="33"/>
        <v>26.46135391</v>
      </c>
      <c r="CD862" s="14">
        <f t="shared" si="34"/>
        <v>56.38185234</v>
      </c>
      <c r="CE862" s="14">
        <f t="shared" si="35"/>
        <v>50.52113615</v>
      </c>
      <c r="CF862" s="14">
        <f t="shared" si="36"/>
        <v>-14.74837616</v>
      </c>
      <c r="CG862" s="7">
        <v>2723.216667</v>
      </c>
      <c r="CH862" s="7">
        <v>97.0</v>
      </c>
      <c r="CI862" s="7">
        <v>94.0</v>
      </c>
      <c r="CJ862" s="26">
        <v>1253.0</v>
      </c>
      <c r="CK862" s="7">
        <v>1107.0</v>
      </c>
      <c r="CL862" s="7">
        <v>526.0</v>
      </c>
      <c r="CM862" s="7">
        <v>417.0</v>
      </c>
      <c r="CN862" s="7">
        <v>683.0</v>
      </c>
      <c r="CO862" s="7">
        <v>675.0</v>
      </c>
      <c r="CP862" s="19">
        <v>5.0</v>
      </c>
      <c r="CQ862" s="19">
        <v>1.0</v>
      </c>
      <c r="CR862" s="26">
        <f t="shared" si="37"/>
        <v>-4</v>
      </c>
      <c r="CS862" s="18">
        <f t="shared" si="38"/>
        <v>0.572428049</v>
      </c>
      <c r="CT862" s="18">
        <f t="shared" si="39"/>
        <v>0.1144856098</v>
      </c>
      <c r="CU862" s="18">
        <f t="shared" si="40"/>
        <v>-0.4579424392</v>
      </c>
      <c r="CV862" s="30">
        <v>12.48</v>
      </c>
      <c r="CW862" s="30">
        <v>14.38</v>
      </c>
      <c r="CX862" s="30">
        <v>14.82</v>
      </c>
      <c r="CY862" s="30">
        <v>16.77</v>
      </c>
      <c r="CZ862" s="30">
        <v>17.91</v>
      </c>
      <c r="DA862" s="30">
        <v>18.68</v>
      </c>
      <c r="DB862" s="7">
        <v>6.0</v>
      </c>
      <c r="DC862" s="7">
        <v>6.0</v>
      </c>
      <c r="DD862" s="13">
        <f t="shared" si="41"/>
        <v>0.5</v>
      </c>
      <c r="DE862" s="7">
        <v>0.02</v>
      </c>
      <c r="DF862" s="7">
        <v>0.49</v>
      </c>
      <c r="DG862" s="7">
        <v>2.0</v>
      </c>
      <c r="DH862" s="7">
        <v>6.0</v>
      </c>
      <c r="DI862" s="7">
        <v>4.0</v>
      </c>
      <c r="DJ862" s="8" t="s">
        <v>5386</v>
      </c>
      <c r="DK862" s="7" t="s">
        <v>5387</v>
      </c>
    </row>
    <row r="863" ht="12.75" customHeight="1">
      <c r="A863" s="7" t="s">
        <v>777</v>
      </c>
      <c r="B863" s="7" t="s">
        <v>3462</v>
      </c>
      <c r="C863" s="8" t="s">
        <v>394</v>
      </c>
      <c r="D863" s="9" t="s">
        <v>150</v>
      </c>
      <c r="E863" s="7">
        <v>14.0</v>
      </c>
      <c r="F863" s="7">
        <v>0.0</v>
      </c>
      <c r="G863" s="7">
        <v>0.0</v>
      </c>
      <c r="H863" s="24">
        <f t="shared" si="1"/>
        <v>0</v>
      </c>
      <c r="I863" s="25">
        <f t="shared" si="2"/>
        <v>0</v>
      </c>
      <c r="J863" s="19">
        <v>0.0</v>
      </c>
      <c r="K863" s="19">
        <v>0.0</v>
      </c>
      <c r="L863" s="19">
        <v>0.0</v>
      </c>
      <c r="M863" s="19">
        <v>3.0</v>
      </c>
      <c r="N863" s="19">
        <v>5.0</v>
      </c>
      <c r="O863" s="19">
        <v>2.0</v>
      </c>
      <c r="P863" s="19">
        <v>6.0</v>
      </c>
      <c r="Q863" s="10">
        <f t="shared" si="3"/>
        <v>0</v>
      </c>
      <c r="R863" s="10">
        <f t="shared" si="4"/>
        <v>0</v>
      </c>
      <c r="S863" s="7">
        <v>7242.0</v>
      </c>
      <c r="T863" s="14">
        <f t="shared" si="5"/>
        <v>8.621428571</v>
      </c>
      <c r="U863" s="14">
        <v>112.26</v>
      </c>
      <c r="V863" s="14">
        <f t="shared" si="6"/>
        <v>8.018571429</v>
      </c>
      <c r="W863" s="14">
        <v>563.31</v>
      </c>
      <c r="X863" s="14">
        <f t="shared" si="7"/>
        <v>40.23642857</v>
      </c>
      <c r="Y863" s="13">
        <f t="shared" si="8"/>
        <v>0.1661707891</v>
      </c>
      <c r="Z863" s="12">
        <f t="shared" si="9"/>
        <v>0</v>
      </c>
      <c r="AA863" s="19">
        <v>2.0</v>
      </c>
      <c r="AB863" s="19">
        <v>5.0</v>
      </c>
      <c r="AC863" s="19">
        <v>10.0</v>
      </c>
      <c r="AD863" s="19">
        <v>4.0</v>
      </c>
      <c r="AE863" s="19">
        <v>5.0</v>
      </c>
      <c r="AF863" s="10">
        <f t="shared" si="10"/>
        <v>0</v>
      </c>
      <c r="AG863" s="10">
        <f t="shared" si="11"/>
        <v>0</v>
      </c>
      <c r="AH863" s="10">
        <f t="shared" si="12"/>
        <v>0</v>
      </c>
      <c r="AI863" s="19">
        <v>25.0</v>
      </c>
      <c r="AJ863" s="13">
        <f t="shared" si="13"/>
        <v>0.3333333333</v>
      </c>
      <c r="AK863" s="19">
        <v>21.0</v>
      </c>
      <c r="AL863" s="13">
        <f t="shared" si="14"/>
        <v>0.28</v>
      </c>
      <c r="AM863" s="19">
        <v>29.0</v>
      </c>
      <c r="AN863" s="13">
        <f t="shared" si="15"/>
        <v>0.3866666667</v>
      </c>
      <c r="AO863" s="13">
        <f t="shared" si="16"/>
        <v>0.5434782609</v>
      </c>
      <c r="AP863" s="8">
        <v>14.0</v>
      </c>
      <c r="AQ863" s="14">
        <v>2.82</v>
      </c>
      <c r="AR863" s="19">
        <v>16.5</v>
      </c>
      <c r="AS863" s="26">
        <v>15.0</v>
      </c>
      <c r="AT863" s="27">
        <v>0.34400000000000003</v>
      </c>
      <c r="AU863" s="8">
        <v>8.0</v>
      </c>
      <c r="AV863" s="27">
        <v>-0.671</v>
      </c>
      <c r="AW863" s="19">
        <v>49.54</v>
      </c>
      <c r="AX863" s="19">
        <v>16.46</v>
      </c>
      <c r="AY863" s="27">
        <v>-4.483</v>
      </c>
      <c r="AZ863" s="27">
        <v>6.793</v>
      </c>
      <c r="BA863" s="19">
        <v>51.83</v>
      </c>
      <c r="BB863" s="13">
        <f t="shared" si="17"/>
        <v>0.03921568627</v>
      </c>
      <c r="BC863" s="28">
        <f t="shared" si="18"/>
        <v>0.9818181818</v>
      </c>
      <c r="BD863" s="26">
        <f t="shared" si="19"/>
        <v>1021.033868</v>
      </c>
      <c r="BE863" s="13">
        <f t="shared" si="20"/>
        <v>0.02103386809</v>
      </c>
      <c r="BF863" s="18">
        <f t="shared" si="21"/>
        <v>1.068947087</v>
      </c>
      <c r="BG863" s="18">
        <f t="shared" si="22"/>
        <v>0.5344735436</v>
      </c>
      <c r="BH863" s="14">
        <f t="shared" si="23"/>
        <v>27.25815072</v>
      </c>
      <c r="BI863" s="14">
        <f t="shared" si="24"/>
        <v>29.3960449</v>
      </c>
      <c r="BJ863" s="14">
        <f t="shared" si="25"/>
        <v>48.63709246</v>
      </c>
      <c r="BK863" s="14">
        <f t="shared" si="26"/>
        <v>55.58524853</v>
      </c>
      <c r="BL863" s="14">
        <f t="shared" si="27"/>
        <v>-6.948156066</v>
      </c>
      <c r="BM863" s="19">
        <v>2.0</v>
      </c>
      <c r="BN863" s="19">
        <v>1.0</v>
      </c>
      <c r="BO863" s="26">
        <v>49.0</v>
      </c>
      <c r="BP863" s="26">
        <v>54.0</v>
      </c>
      <c r="BQ863" s="19">
        <v>21.0</v>
      </c>
      <c r="BR863" s="19">
        <v>23.0</v>
      </c>
      <c r="BS863" s="19">
        <v>19.0</v>
      </c>
      <c r="BT863" s="19">
        <v>26.0</v>
      </c>
      <c r="BU863" s="19">
        <v>42.0</v>
      </c>
      <c r="BV863" s="19">
        <v>48.0</v>
      </c>
      <c r="BW863" s="13">
        <f t="shared" si="28"/>
        <v>0.4666666667</v>
      </c>
      <c r="BX863" s="14">
        <v>-9.06</v>
      </c>
      <c r="BY863" s="29">
        <f t="shared" si="29"/>
        <v>-15.54563433</v>
      </c>
      <c r="BZ863" s="18">
        <f t="shared" si="30"/>
        <v>2.318323674</v>
      </c>
      <c r="CA863" s="18">
        <f t="shared" si="31"/>
        <v>1.248328132</v>
      </c>
      <c r="CB863" s="14">
        <f t="shared" si="32"/>
        <v>30.22737405</v>
      </c>
      <c r="CC863" s="14">
        <f t="shared" si="33"/>
        <v>27.73071779</v>
      </c>
      <c r="CD863" s="14">
        <f t="shared" si="34"/>
        <v>58.13642443</v>
      </c>
      <c r="CE863" s="14">
        <f t="shared" si="35"/>
        <v>49.93312528</v>
      </c>
      <c r="CF863" s="14">
        <f t="shared" si="36"/>
        <v>-15.15145522</v>
      </c>
      <c r="CG863" s="7">
        <v>672.9</v>
      </c>
      <c r="CH863" s="7">
        <v>26.0</v>
      </c>
      <c r="CI863" s="7">
        <v>14.0</v>
      </c>
      <c r="CJ863" s="26">
        <v>313.0</v>
      </c>
      <c r="CK863" s="7">
        <v>297.0</v>
      </c>
      <c r="CL863" s="7">
        <v>140.0</v>
      </c>
      <c r="CM863" s="7">
        <v>103.0</v>
      </c>
      <c r="CN863" s="7">
        <v>173.0</v>
      </c>
      <c r="CO863" s="7">
        <v>146.0</v>
      </c>
      <c r="CP863" s="19">
        <v>1.0</v>
      </c>
      <c r="CQ863" s="19">
        <v>1.0</v>
      </c>
      <c r="CR863" s="26">
        <f t="shared" si="37"/>
        <v>0</v>
      </c>
      <c r="CS863" s="18">
        <f t="shared" si="38"/>
        <v>0.4971002486</v>
      </c>
      <c r="CT863" s="18">
        <f t="shared" si="39"/>
        <v>0.4971002486</v>
      </c>
      <c r="CU863" s="18">
        <f t="shared" si="40"/>
        <v>0</v>
      </c>
      <c r="CV863" s="30">
        <v>3.64</v>
      </c>
      <c r="CW863" s="30">
        <v>3.57</v>
      </c>
      <c r="CX863" s="30">
        <v>3.28</v>
      </c>
      <c r="CY863" s="30">
        <v>1.92</v>
      </c>
      <c r="CZ863" s="30">
        <v>4.58</v>
      </c>
      <c r="DA863" s="30">
        <v>4.08</v>
      </c>
      <c r="DB863" s="7">
        <v>31.0</v>
      </c>
      <c r="DC863" s="7">
        <v>32.0</v>
      </c>
      <c r="DD863" s="13">
        <f t="shared" si="41"/>
        <v>0.4920634921</v>
      </c>
      <c r="DE863" s="7">
        <v>-0.03</v>
      </c>
      <c r="DF863" s="7">
        <v>-1.96</v>
      </c>
      <c r="DG863" s="7">
        <v>20.0</v>
      </c>
      <c r="DH863" s="7">
        <v>25.0</v>
      </c>
      <c r="DI863" s="7">
        <v>16.0</v>
      </c>
      <c r="DJ863" s="8" t="s">
        <v>5388</v>
      </c>
      <c r="DK863" s="7" t="s">
        <v>5389</v>
      </c>
    </row>
    <row r="864" ht="12.75" customHeight="1">
      <c r="A864" s="7" t="s">
        <v>213</v>
      </c>
      <c r="B864" s="7" t="s">
        <v>3465</v>
      </c>
      <c r="C864" s="8" t="s">
        <v>173</v>
      </c>
      <c r="D864" s="9" t="s">
        <v>174</v>
      </c>
      <c r="E864" s="7">
        <v>45.0</v>
      </c>
      <c r="F864" s="7">
        <v>1.0</v>
      </c>
      <c r="G864" s="7">
        <v>4.0</v>
      </c>
      <c r="H864" s="24">
        <f t="shared" si="1"/>
        <v>5</v>
      </c>
      <c r="I864" s="25">
        <f t="shared" si="2"/>
        <v>0.4773143115</v>
      </c>
      <c r="J864" s="19">
        <v>1.0</v>
      </c>
      <c r="K864" s="19">
        <v>3.0</v>
      </c>
      <c r="L864" s="19">
        <v>1.0</v>
      </c>
      <c r="M864" s="19">
        <v>38.0</v>
      </c>
      <c r="N864" s="19">
        <v>15.0</v>
      </c>
      <c r="O864" s="19">
        <v>22.0</v>
      </c>
      <c r="P864" s="19">
        <v>22.0</v>
      </c>
      <c r="Q864" s="10">
        <f t="shared" si="3"/>
        <v>0.02631578947</v>
      </c>
      <c r="R864" s="10">
        <f t="shared" si="4"/>
        <v>0.01333333333</v>
      </c>
      <c r="S864" s="7">
        <v>37711.0</v>
      </c>
      <c r="T864" s="14">
        <f t="shared" si="5"/>
        <v>13.96703704</v>
      </c>
      <c r="U864" s="14">
        <v>620.49</v>
      </c>
      <c r="V864" s="14">
        <f t="shared" si="6"/>
        <v>13.78866667</v>
      </c>
      <c r="W864" s="14">
        <v>1573.37</v>
      </c>
      <c r="X864" s="14">
        <f t="shared" si="7"/>
        <v>34.96377778</v>
      </c>
      <c r="Y864" s="13">
        <f t="shared" si="8"/>
        <v>0.2828302626</v>
      </c>
      <c r="Z864" s="12">
        <f t="shared" si="9"/>
        <v>51</v>
      </c>
      <c r="AA864" s="19">
        <v>53.0</v>
      </c>
      <c r="AB864" s="19">
        <v>104.0</v>
      </c>
      <c r="AC864" s="19">
        <v>35.0</v>
      </c>
      <c r="AD864" s="19">
        <v>17.0</v>
      </c>
      <c r="AE864" s="19">
        <v>2.0</v>
      </c>
      <c r="AF864" s="10">
        <f t="shared" si="10"/>
        <v>0.05882352941</v>
      </c>
      <c r="AG864" s="10">
        <f t="shared" si="11"/>
        <v>0.2352941176</v>
      </c>
      <c r="AH864" s="10">
        <f t="shared" si="12"/>
        <v>0.2941176471</v>
      </c>
      <c r="AI864" s="19">
        <v>176.0</v>
      </c>
      <c r="AJ864" s="13">
        <f t="shared" si="13"/>
        <v>0.3142857143</v>
      </c>
      <c r="AK864" s="19">
        <v>180.0</v>
      </c>
      <c r="AL864" s="13">
        <f t="shared" si="14"/>
        <v>0.3214285714</v>
      </c>
      <c r="AM864" s="19">
        <v>204.0</v>
      </c>
      <c r="AN864" s="13">
        <f t="shared" si="15"/>
        <v>0.3642857143</v>
      </c>
      <c r="AO864" s="13">
        <f t="shared" si="16"/>
        <v>0.4943820225</v>
      </c>
      <c r="AP864" s="8">
        <v>4.0</v>
      </c>
      <c r="AQ864" s="14">
        <v>2.36</v>
      </c>
      <c r="AR864" s="19">
        <v>16.91</v>
      </c>
      <c r="AS864" s="26">
        <v>7.0</v>
      </c>
      <c r="AT864" s="27">
        <v>-0.528</v>
      </c>
      <c r="AU864" s="8">
        <v>6.0</v>
      </c>
      <c r="AV864" s="27">
        <v>-0.088</v>
      </c>
      <c r="AW864" s="19">
        <v>50.1</v>
      </c>
      <c r="AX864" s="19">
        <v>16.23</v>
      </c>
      <c r="AY864" s="27">
        <v>1.114</v>
      </c>
      <c r="AZ864" s="27">
        <v>-3.154</v>
      </c>
      <c r="BA864" s="19">
        <v>47.45</v>
      </c>
      <c r="BB864" s="13">
        <f t="shared" si="17"/>
        <v>0.05882352941</v>
      </c>
      <c r="BC864" s="28">
        <f t="shared" si="18"/>
        <v>0.9403508772</v>
      </c>
      <c r="BD864" s="26">
        <f t="shared" si="19"/>
        <v>999.1744066</v>
      </c>
      <c r="BE864" s="13">
        <f t="shared" si="20"/>
        <v>-0.0008255933953</v>
      </c>
      <c r="BF864" s="18">
        <f t="shared" si="21"/>
        <v>1.643862109</v>
      </c>
      <c r="BG864" s="18">
        <f t="shared" si="22"/>
        <v>1.643862109</v>
      </c>
      <c r="BH864" s="14">
        <f t="shared" si="23"/>
        <v>27.94565585</v>
      </c>
      <c r="BI864" s="14">
        <f t="shared" si="24"/>
        <v>27.55886477</v>
      </c>
      <c r="BJ864" s="14">
        <f t="shared" si="25"/>
        <v>49.8960499</v>
      </c>
      <c r="BK864" s="14">
        <f t="shared" si="26"/>
        <v>50.37953875</v>
      </c>
      <c r="BL864" s="14">
        <f t="shared" si="27"/>
        <v>-0.4834888556</v>
      </c>
      <c r="BM864" s="19">
        <v>17.0</v>
      </c>
      <c r="BN864" s="19">
        <v>17.0</v>
      </c>
      <c r="BO864" s="26">
        <v>272.0</v>
      </c>
      <c r="BP864" s="26">
        <v>268.0</v>
      </c>
      <c r="BQ864" s="19">
        <v>110.0</v>
      </c>
      <c r="BR864" s="19">
        <v>113.0</v>
      </c>
      <c r="BS864" s="19">
        <v>117.0</v>
      </c>
      <c r="BT864" s="19">
        <v>123.0</v>
      </c>
      <c r="BU864" s="19">
        <v>251.0</v>
      </c>
      <c r="BV864" s="19">
        <v>224.0</v>
      </c>
      <c r="BW864" s="13">
        <f t="shared" si="28"/>
        <v>0.5284210526</v>
      </c>
      <c r="BX864" s="14">
        <v>3.18</v>
      </c>
      <c r="BY864" s="29">
        <f t="shared" si="29"/>
        <v>2.627342605</v>
      </c>
      <c r="BZ864" s="18">
        <f t="shared" si="30"/>
        <v>1.722932937</v>
      </c>
      <c r="CA864" s="18">
        <f t="shared" si="31"/>
        <v>2.51602905</v>
      </c>
      <c r="CB864" s="14">
        <f t="shared" si="32"/>
        <v>28.46941567</v>
      </c>
      <c r="CC864" s="14">
        <f t="shared" si="33"/>
        <v>29.61803762</v>
      </c>
      <c r="CD864" s="14">
        <f t="shared" si="34"/>
        <v>51.33246225</v>
      </c>
      <c r="CE864" s="14">
        <f t="shared" si="35"/>
        <v>53.27418032</v>
      </c>
      <c r="CF864" s="14">
        <f t="shared" si="36"/>
        <v>1.458229216</v>
      </c>
      <c r="CG864" s="7">
        <v>2193.933333</v>
      </c>
      <c r="CH864" s="7">
        <v>63.0</v>
      </c>
      <c r="CI864" s="7">
        <v>92.0</v>
      </c>
      <c r="CJ864" s="26">
        <v>978.0</v>
      </c>
      <c r="CK864" s="7">
        <v>991.0</v>
      </c>
      <c r="CL864" s="7">
        <v>375.0</v>
      </c>
      <c r="CM864" s="7">
        <v>430.0</v>
      </c>
      <c r="CN864" s="7">
        <v>461.0</v>
      </c>
      <c r="CO864" s="7">
        <v>435.0</v>
      </c>
      <c r="CP864" s="19">
        <v>14.0</v>
      </c>
      <c r="CQ864" s="19">
        <v>3.0</v>
      </c>
      <c r="CR864" s="26">
        <f t="shared" si="37"/>
        <v>-11</v>
      </c>
      <c r="CS864" s="18">
        <f t="shared" si="38"/>
        <v>1.336480072</v>
      </c>
      <c r="CT864" s="18">
        <f t="shared" si="39"/>
        <v>0.2863885869</v>
      </c>
      <c r="CU864" s="18">
        <f t="shared" si="40"/>
        <v>-1.050091485</v>
      </c>
      <c r="CV864" s="30">
        <v>21.74</v>
      </c>
      <c r="CW864" s="30">
        <v>20.77</v>
      </c>
      <c r="CX864" s="30">
        <v>22.01</v>
      </c>
      <c r="CY864" s="30">
        <v>32.57</v>
      </c>
      <c r="CZ864" s="30">
        <v>21.24</v>
      </c>
      <c r="DA864" s="30">
        <v>23.84</v>
      </c>
      <c r="DB864" s="7">
        <v>0.0</v>
      </c>
      <c r="DC864" s="7">
        <v>0.0</v>
      </c>
      <c r="DD864" s="13" t="str">
        <f t="shared" si="41"/>
        <v> </v>
      </c>
      <c r="DE864" s="7">
        <v>0.0</v>
      </c>
      <c r="DF864" s="7">
        <v>0.0</v>
      </c>
      <c r="DG864" s="7">
        <v>0.0</v>
      </c>
      <c r="DH864" s="7">
        <v>0.0</v>
      </c>
      <c r="DI864" s="7">
        <v>0.0</v>
      </c>
      <c r="DJ864" s="8" t="s">
        <v>5390</v>
      </c>
      <c r="DK864" s="7" t="s">
        <v>5391</v>
      </c>
    </row>
    <row r="865" ht="12.75" customHeight="1">
      <c r="A865" s="7" t="s">
        <v>3332</v>
      </c>
      <c r="B865" s="7" t="s">
        <v>3465</v>
      </c>
      <c r="C865" s="8" t="s">
        <v>254</v>
      </c>
      <c r="D865" s="9" t="s">
        <v>174</v>
      </c>
      <c r="E865" s="7">
        <v>78.0</v>
      </c>
      <c r="F865" s="7">
        <v>6.0</v>
      </c>
      <c r="G865" s="7">
        <v>18.0</v>
      </c>
      <c r="H865" s="24">
        <f t="shared" si="1"/>
        <v>24</v>
      </c>
      <c r="I865" s="25">
        <f t="shared" si="2"/>
        <v>0.9483562922</v>
      </c>
      <c r="J865" s="19">
        <v>4.0</v>
      </c>
      <c r="K865" s="19">
        <v>10.0</v>
      </c>
      <c r="L865" s="19">
        <v>7.0</v>
      </c>
      <c r="M865" s="19">
        <v>108.0</v>
      </c>
      <c r="N865" s="19">
        <v>57.0</v>
      </c>
      <c r="O865" s="19">
        <v>72.0</v>
      </c>
      <c r="P865" s="19">
        <v>52.0</v>
      </c>
      <c r="Q865" s="10">
        <f t="shared" si="3"/>
        <v>0.05555555556</v>
      </c>
      <c r="R865" s="10">
        <f t="shared" si="4"/>
        <v>0.0253164557</v>
      </c>
      <c r="S865" s="7">
        <v>91105.0</v>
      </c>
      <c r="T865" s="14">
        <f t="shared" si="5"/>
        <v>19.46688034</v>
      </c>
      <c r="U865" s="14">
        <v>1431.56</v>
      </c>
      <c r="V865" s="14">
        <f t="shared" si="6"/>
        <v>18.35333333</v>
      </c>
      <c r="W865" s="14">
        <v>2294.61</v>
      </c>
      <c r="X865" s="14">
        <f t="shared" si="7"/>
        <v>29.41807692</v>
      </c>
      <c r="Y865" s="13">
        <f t="shared" si="8"/>
        <v>0.3841907374</v>
      </c>
      <c r="Z865" s="12">
        <f t="shared" si="9"/>
        <v>146.2</v>
      </c>
      <c r="AA865" s="19">
        <v>109.0</v>
      </c>
      <c r="AB865" s="19">
        <v>142.0</v>
      </c>
      <c r="AC865" s="19">
        <v>53.0</v>
      </c>
      <c r="AD865" s="19">
        <v>30.0</v>
      </c>
      <c r="AE865" s="19">
        <v>8.0</v>
      </c>
      <c r="AF865" s="10">
        <f t="shared" si="10"/>
        <v>0.08</v>
      </c>
      <c r="AG865" s="10">
        <f t="shared" si="11"/>
        <v>0.34</v>
      </c>
      <c r="AH865" s="10">
        <f t="shared" si="12"/>
        <v>0.42</v>
      </c>
      <c r="AI865" s="19">
        <v>508.0</v>
      </c>
      <c r="AJ865" s="13">
        <f t="shared" si="13"/>
        <v>0.3186951066</v>
      </c>
      <c r="AK865" s="19">
        <v>490.0</v>
      </c>
      <c r="AL865" s="13">
        <f t="shared" si="14"/>
        <v>0.3074027604</v>
      </c>
      <c r="AM865" s="19">
        <v>596.0</v>
      </c>
      <c r="AN865" s="13">
        <f t="shared" si="15"/>
        <v>0.373902133</v>
      </c>
      <c r="AO865" s="13">
        <f t="shared" si="16"/>
        <v>0.5090180361</v>
      </c>
      <c r="AP865" s="8">
        <v>3.0</v>
      </c>
      <c r="AQ865" s="14">
        <v>-1.24</v>
      </c>
      <c r="AR865" s="19">
        <v>17.85</v>
      </c>
      <c r="AS865" s="26">
        <v>1.0</v>
      </c>
      <c r="AT865" s="27">
        <v>1.439</v>
      </c>
      <c r="AU865" s="8">
        <v>1.0</v>
      </c>
      <c r="AV865" s="27">
        <v>0.538</v>
      </c>
      <c r="AW865" s="19">
        <v>50.46</v>
      </c>
      <c r="AX865" s="19">
        <v>17.47</v>
      </c>
      <c r="AY865" s="27">
        <v>-0.751</v>
      </c>
      <c r="AZ865" s="27">
        <v>4.651</v>
      </c>
      <c r="BA865" s="19">
        <v>51.84</v>
      </c>
      <c r="BB865" s="13">
        <f t="shared" si="17"/>
        <v>0.0683994528</v>
      </c>
      <c r="BC865" s="28">
        <f t="shared" si="18"/>
        <v>0.9144542773</v>
      </c>
      <c r="BD865" s="26">
        <f t="shared" si="19"/>
        <v>982.8537301</v>
      </c>
      <c r="BE865" s="13">
        <f t="shared" si="20"/>
        <v>-0.01714626991</v>
      </c>
      <c r="BF865" s="18">
        <f t="shared" si="21"/>
        <v>2.095615971</v>
      </c>
      <c r="BG865" s="18">
        <f t="shared" si="22"/>
        <v>2.430914527</v>
      </c>
      <c r="BH865" s="14">
        <f t="shared" si="23"/>
        <v>30.6379055</v>
      </c>
      <c r="BI865" s="14">
        <f t="shared" si="24"/>
        <v>28.41655257</v>
      </c>
      <c r="BJ865" s="14">
        <f t="shared" si="25"/>
        <v>58.34194864</v>
      </c>
      <c r="BK865" s="14">
        <f t="shared" si="26"/>
        <v>55.28234933</v>
      </c>
      <c r="BL865" s="14">
        <f t="shared" si="27"/>
        <v>3.059599318</v>
      </c>
      <c r="BM865" s="19">
        <v>50.0</v>
      </c>
      <c r="BN865" s="19">
        <v>58.0</v>
      </c>
      <c r="BO865" s="26">
        <v>681.0</v>
      </c>
      <c r="BP865" s="26">
        <v>620.0</v>
      </c>
      <c r="BQ865" s="19">
        <v>324.0</v>
      </c>
      <c r="BR865" s="19">
        <v>250.0</v>
      </c>
      <c r="BS865" s="19">
        <v>337.0</v>
      </c>
      <c r="BT865" s="19">
        <v>391.0</v>
      </c>
      <c r="BU865" s="19">
        <v>639.0</v>
      </c>
      <c r="BV865" s="19">
        <v>542.0</v>
      </c>
      <c r="BW865" s="13">
        <f t="shared" si="28"/>
        <v>0.5410668925</v>
      </c>
      <c r="BX865" s="14">
        <v>-0.14</v>
      </c>
      <c r="BY865" s="29">
        <f t="shared" si="29"/>
        <v>-1.359833548</v>
      </c>
      <c r="BZ865" s="18">
        <f t="shared" si="30"/>
        <v>2.12394127</v>
      </c>
      <c r="CA865" s="18">
        <f t="shared" si="31"/>
        <v>2.140031734</v>
      </c>
      <c r="CB865" s="14">
        <f t="shared" si="32"/>
        <v>29.78344917</v>
      </c>
      <c r="CC865" s="14">
        <f t="shared" si="33"/>
        <v>26.51708494</v>
      </c>
      <c r="CD865" s="14">
        <f t="shared" si="34"/>
        <v>56.55798154</v>
      </c>
      <c r="CE865" s="14">
        <f t="shared" si="35"/>
        <v>50.12179587</v>
      </c>
      <c r="CF865" s="14">
        <f t="shared" si="36"/>
        <v>-3.376586347</v>
      </c>
      <c r="CG865" s="7">
        <v>3728.916667</v>
      </c>
      <c r="CH865" s="7">
        <v>132.0</v>
      </c>
      <c r="CI865" s="7">
        <v>133.0</v>
      </c>
      <c r="CJ865" s="26">
        <v>1719.0</v>
      </c>
      <c r="CK865" s="7">
        <v>1515.0</v>
      </c>
      <c r="CL865" s="7">
        <v>762.0</v>
      </c>
      <c r="CM865" s="7">
        <v>575.0</v>
      </c>
      <c r="CN865" s="7">
        <v>902.0</v>
      </c>
      <c r="CO865" s="7">
        <v>892.0</v>
      </c>
      <c r="CP865" s="19">
        <v>5.0</v>
      </c>
      <c r="CQ865" s="19">
        <v>3.0</v>
      </c>
      <c r="CR865" s="26">
        <f t="shared" si="37"/>
        <v>-2</v>
      </c>
      <c r="CS865" s="18">
        <f t="shared" si="38"/>
        <v>0.1975742275</v>
      </c>
      <c r="CT865" s="18">
        <f t="shared" si="39"/>
        <v>0.1185445365</v>
      </c>
      <c r="CU865" s="18">
        <f t="shared" si="40"/>
        <v>-0.07902969102</v>
      </c>
      <c r="CV865" s="30">
        <v>53.09</v>
      </c>
      <c r="CW865" s="30">
        <v>45.27</v>
      </c>
      <c r="CX865" s="30">
        <v>52.01</v>
      </c>
      <c r="CY865" s="30">
        <v>48.52</v>
      </c>
      <c r="CZ865" s="30">
        <v>55.25</v>
      </c>
      <c r="DA865" s="30">
        <v>51.59</v>
      </c>
      <c r="DB865" s="7">
        <v>0.0</v>
      </c>
      <c r="DC865" s="7">
        <v>0.0</v>
      </c>
      <c r="DD865" s="13" t="str">
        <f t="shared" si="41"/>
        <v> </v>
      </c>
      <c r="DE865" s="7">
        <v>0.0</v>
      </c>
      <c r="DF865" s="7">
        <v>0.0</v>
      </c>
      <c r="DG865" s="7">
        <v>0.0</v>
      </c>
      <c r="DH865" s="7">
        <v>0.0</v>
      </c>
      <c r="DI865" s="7">
        <v>0.0</v>
      </c>
      <c r="DJ865" s="8" t="s">
        <v>5392</v>
      </c>
      <c r="DK865" s="7" t="s">
        <v>5393</v>
      </c>
    </row>
    <row r="866" ht="12.75" customHeight="1">
      <c r="A866" s="7" t="s">
        <v>3470</v>
      </c>
      <c r="B866" s="7" t="s">
        <v>3465</v>
      </c>
      <c r="C866" s="8" t="s">
        <v>297</v>
      </c>
      <c r="D866" s="9" t="s">
        <v>174</v>
      </c>
      <c r="E866" s="7">
        <v>45.0</v>
      </c>
      <c r="F866" s="7">
        <v>0.0</v>
      </c>
      <c r="G866" s="7">
        <v>2.0</v>
      </c>
      <c r="H866" s="24">
        <f t="shared" si="1"/>
        <v>2</v>
      </c>
      <c r="I866" s="25">
        <f t="shared" si="2"/>
        <v>0.1693838662</v>
      </c>
      <c r="J866" s="19">
        <v>0.0</v>
      </c>
      <c r="K866" s="19">
        <v>1.0</v>
      </c>
      <c r="L866" s="19">
        <v>0.0</v>
      </c>
      <c r="M866" s="19">
        <v>38.0</v>
      </c>
      <c r="N866" s="19">
        <v>26.0</v>
      </c>
      <c r="O866" s="19">
        <v>39.0</v>
      </c>
      <c r="P866" s="19">
        <v>33.0</v>
      </c>
      <c r="Q866" s="10">
        <f t="shared" si="3"/>
        <v>0</v>
      </c>
      <c r="R866" s="10">
        <f t="shared" si="4"/>
        <v>0</v>
      </c>
      <c r="S866" s="7">
        <v>42507.0</v>
      </c>
      <c r="T866" s="14">
        <f t="shared" si="5"/>
        <v>15.74333333</v>
      </c>
      <c r="U866" s="14">
        <v>668.0</v>
      </c>
      <c r="V866" s="14">
        <f t="shared" si="6"/>
        <v>14.84444444</v>
      </c>
      <c r="W866" s="14">
        <v>1499.21</v>
      </c>
      <c r="X866" s="14">
        <f t="shared" si="7"/>
        <v>33.31577778</v>
      </c>
      <c r="Y866" s="13">
        <f t="shared" si="8"/>
        <v>0.3082303976</v>
      </c>
      <c r="Z866" s="12">
        <f t="shared" si="9"/>
        <v>15.36842105</v>
      </c>
      <c r="AA866" s="19">
        <v>38.0</v>
      </c>
      <c r="AB866" s="19">
        <v>47.0</v>
      </c>
      <c r="AC866" s="19">
        <v>64.0</v>
      </c>
      <c r="AD866" s="19">
        <v>13.0</v>
      </c>
      <c r="AE866" s="19">
        <v>10.0</v>
      </c>
      <c r="AF866" s="10">
        <f t="shared" si="10"/>
        <v>0</v>
      </c>
      <c r="AG866" s="10">
        <f t="shared" si="11"/>
        <v>0.05263157895</v>
      </c>
      <c r="AH866" s="10">
        <f t="shared" si="12"/>
        <v>0.05263157895</v>
      </c>
      <c r="AI866" s="19">
        <v>220.0</v>
      </c>
      <c r="AJ866" s="13">
        <f t="shared" si="13"/>
        <v>0.3716216216</v>
      </c>
      <c r="AK866" s="19">
        <v>169.0</v>
      </c>
      <c r="AL866" s="13">
        <f t="shared" si="14"/>
        <v>0.285472973</v>
      </c>
      <c r="AM866" s="19">
        <v>203.0</v>
      </c>
      <c r="AN866" s="13">
        <f t="shared" si="15"/>
        <v>0.3429054054</v>
      </c>
      <c r="AO866" s="13">
        <f t="shared" si="16"/>
        <v>0.5655526992</v>
      </c>
      <c r="AP866" s="8">
        <v>7.0</v>
      </c>
      <c r="AQ866" s="14">
        <v>6.56</v>
      </c>
      <c r="AR866" s="19">
        <v>17.19</v>
      </c>
      <c r="AS866" s="26">
        <v>8.0</v>
      </c>
      <c r="AT866" s="27">
        <v>-0.266</v>
      </c>
      <c r="AU866" s="8">
        <v>8.0</v>
      </c>
      <c r="AV866" s="27">
        <v>1.501</v>
      </c>
      <c r="AW866" s="19">
        <v>50.49</v>
      </c>
      <c r="AX866" s="19">
        <v>16.29</v>
      </c>
      <c r="AY866" s="27">
        <v>0.678</v>
      </c>
      <c r="AZ866" s="27">
        <v>-4.9</v>
      </c>
      <c r="BA866" s="19">
        <v>49.25</v>
      </c>
      <c r="BB866" s="13">
        <f t="shared" si="17"/>
        <v>0.06506849315</v>
      </c>
      <c r="BC866" s="28">
        <f t="shared" si="18"/>
        <v>0.9193083573</v>
      </c>
      <c r="BD866" s="26">
        <f t="shared" si="19"/>
        <v>984.3768505</v>
      </c>
      <c r="BE866" s="13">
        <f t="shared" si="20"/>
        <v>-0.0156231495</v>
      </c>
      <c r="BF866" s="18">
        <f t="shared" si="21"/>
        <v>1.706586826</v>
      </c>
      <c r="BG866" s="18">
        <f t="shared" si="22"/>
        <v>2.51497006</v>
      </c>
      <c r="BH866" s="14">
        <f t="shared" si="23"/>
        <v>26.22754491</v>
      </c>
      <c r="BI866" s="14">
        <f t="shared" si="24"/>
        <v>31.16766467</v>
      </c>
      <c r="BJ866" s="14">
        <f t="shared" si="25"/>
        <v>50.20958084</v>
      </c>
      <c r="BK866" s="14">
        <f t="shared" si="26"/>
        <v>53.71257485</v>
      </c>
      <c r="BL866" s="14">
        <f t="shared" si="27"/>
        <v>-3.502994012</v>
      </c>
      <c r="BM866" s="19">
        <v>19.0</v>
      </c>
      <c r="BN866" s="19">
        <v>28.0</v>
      </c>
      <c r="BO866" s="26">
        <v>273.0</v>
      </c>
      <c r="BP866" s="26">
        <v>319.0</v>
      </c>
      <c r="BQ866" s="19">
        <v>125.0</v>
      </c>
      <c r="BR866" s="19">
        <v>121.0</v>
      </c>
      <c r="BS866" s="19">
        <v>142.0</v>
      </c>
      <c r="BT866" s="19">
        <v>130.0</v>
      </c>
      <c r="BU866" s="19">
        <v>284.0</v>
      </c>
      <c r="BV866" s="19">
        <v>314.0</v>
      </c>
      <c r="BW866" s="13">
        <f t="shared" si="28"/>
        <v>0.474916388</v>
      </c>
      <c r="BX866" s="14">
        <v>4.19</v>
      </c>
      <c r="BY866" s="29">
        <f t="shared" si="29"/>
        <v>1.234741207</v>
      </c>
      <c r="BZ866" s="18">
        <f t="shared" si="30"/>
        <v>1.664701394</v>
      </c>
      <c r="CA866" s="18">
        <f t="shared" si="31"/>
        <v>2.302836929</v>
      </c>
      <c r="CB866" s="14">
        <f t="shared" si="32"/>
        <v>26.55198724</v>
      </c>
      <c r="CC866" s="14">
        <f t="shared" si="33"/>
        <v>29.29874454</v>
      </c>
      <c r="CD866" s="14">
        <f t="shared" si="34"/>
        <v>48.69251578</v>
      </c>
      <c r="CE866" s="14">
        <f t="shared" si="35"/>
        <v>53.43691475</v>
      </c>
      <c r="CF866" s="14">
        <f t="shared" si="36"/>
        <v>1.241404961</v>
      </c>
      <c r="CG866" s="7">
        <v>2162.55</v>
      </c>
      <c r="CH866" s="7">
        <v>60.0</v>
      </c>
      <c r="CI866" s="7">
        <v>83.0</v>
      </c>
      <c r="CJ866" s="26">
        <v>897.0</v>
      </c>
      <c r="CK866" s="7">
        <v>973.0</v>
      </c>
      <c r="CL866" s="7">
        <v>355.0</v>
      </c>
      <c r="CM866" s="7">
        <v>413.0</v>
      </c>
      <c r="CN866" s="7">
        <v>443.0</v>
      </c>
      <c r="CO866" s="7">
        <v>457.0</v>
      </c>
      <c r="CP866" s="19">
        <v>9.0</v>
      </c>
      <c r="CQ866" s="19">
        <v>1.0</v>
      </c>
      <c r="CR866" s="26">
        <f t="shared" si="37"/>
        <v>-8</v>
      </c>
      <c r="CS866" s="18">
        <f t="shared" si="38"/>
        <v>0.7622273978</v>
      </c>
      <c r="CT866" s="18">
        <f t="shared" si="39"/>
        <v>0.08469193309</v>
      </c>
      <c r="CU866" s="18">
        <f t="shared" si="40"/>
        <v>-0.6775354647</v>
      </c>
      <c r="CV866" s="30">
        <v>24.93</v>
      </c>
      <c r="CW866" s="30">
        <v>27.14</v>
      </c>
      <c r="CX866" s="30">
        <v>19.01</v>
      </c>
      <c r="CY866" s="30">
        <v>26.54</v>
      </c>
      <c r="CZ866" s="30">
        <v>26.46</v>
      </c>
      <c r="DA866" s="30">
        <v>26.26</v>
      </c>
      <c r="DB866" s="7">
        <v>0.0</v>
      </c>
      <c r="DC866" s="7">
        <v>0.0</v>
      </c>
      <c r="DD866" s="13" t="str">
        <f t="shared" si="41"/>
        <v> </v>
      </c>
      <c r="DE866" s="7">
        <v>0.0</v>
      </c>
      <c r="DF866" s="7">
        <v>0.0</v>
      </c>
      <c r="DG866" s="7">
        <v>0.0</v>
      </c>
      <c r="DH866" s="7">
        <v>0.0</v>
      </c>
      <c r="DI866" s="7">
        <v>0.0</v>
      </c>
      <c r="DJ866" s="8" t="s">
        <v>5394</v>
      </c>
      <c r="DK866" s="7" t="s">
        <v>5395</v>
      </c>
    </row>
    <row r="867" ht="12.75" customHeight="1">
      <c r="A867" s="7" t="s">
        <v>3471</v>
      </c>
      <c r="B867" s="7" t="s">
        <v>3472</v>
      </c>
      <c r="C867" s="8" t="s">
        <v>222</v>
      </c>
      <c r="D867" s="9" t="s">
        <v>247</v>
      </c>
      <c r="E867" s="7">
        <v>71.0</v>
      </c>
      <c r="F867" s="7">
        <v>11.0</v>
      </c>
      <c r="G867" s="7">
        <v>10.0</v>
      </c>
      <c r="H867" s="24">
        <f t="shared" si="1"/>
        <v>21</v>
      </c>
      <c r="I867" s="25">
        <f t="shared" si="2"/>
        <v>1.500119057</v>
      </c>
      <c r="J867" s="19">
        <v>10.0</v>
      </c>
      <c r="K867" s="19">
        <v>6.0</v>
      </c>
      <c r="L867" s="19">
        <v>4.0</v>
      </c>
      <c r="M867" s="19">
        <v>109.0</v>
      </c>
      <c r="N867" s="19">
        <v>28.0</v>
      </c>
      <c r="O867" s="19">
        <v>41.0</v>
      </c>
      <c r="P867" s="19">
        <v>113.0</v>
      </c>
      <c r="Q867" s="10">
        <f t="shared" si="3"/>
        <v>0.1009174312</v>
      </c>
      <c r="R867" s="10">
        <f t="shared" si="4"/>
        <v>0.06179775281</v>
      </c>
      <c r="S867" s="7">
        <v>50396.0</v>
      </c>
      <c r="T867" s="14">
        <f t="shared" si="5"/>
        <v>11.83004695</v>
      </c>
      <c r="U867" s="14">
        <v>820.58</v>
      </c>
      <c r="V867" s="14">
        <f t="shared" si="6"/>
        <v>11.55746479</v>
      </c>
      <c r="W867" s="14">
        <v>2555.78</v>
      </c>
      <c r="X867" s="14">
        <f t="shared" si="7"/>
        <v>35.99690141</v>
      </c>
      <c r="Y867" s="13">
        <f t="shared" si="8"/>
        <v>0.24303688</v>
      </c>
      <c r="Z867" s="12">
        <f t="shared" si="9"/>
        <v>72.51428571</v>
      </c>
      <c r="AA867" s="19">
        <v>22.0</v>
      </c>
      <c r="AB867" s="19">
        <v>120.0</v>
      </c>
      <c r="AC867" s="19">
        <v>126.0</v>
      </c>
      <c r="AD867" s="19">
        <v>15.0</v>
      </c>
      <c r="AE867" s="19">
        <v>17.0</v>
      </c>
      <c r="AF867" s="10">
        <f t="shared" si="10"/>
        <v>0.2857142857</v>
      </c>
      <c r="AG867" s="10">
        <f t="shared" si="11"/>
        <v>0.2857142857</v>
      </c>
      <c r="AH867" s="10">
        <f t="shared" si="12"/>
        <v>0.5714285714</v>
      </c>
      <c r="AI867" s="19">
        <v>259.0</v>
      </c>
      <c r="AJ867" s="13">
        <f t="shared" si="13"/>
        <v>0.3485868102</v>
      </c>
      <c r="AK867" s="19">
        <v>197.0</v>
      </c>
      <c r="AL867" s="13">
        <f t="shared" si="14"/>
        <v>0.265141319</v>
      </c>
      <c r="AM867" s="19">
        <v>287.0</v>
      </c>
      <c r="AN867" s="13">
        <f t="shared" si="15"/>
        <v>0.3862718708</v>
      </c>
      <c r="AO867" s="13">
        <f t="shared" si="16"/>
        <v>0.5679824561</v>
      </c>
      <c r="AP867" s="8">
        <v>12.0</v>
      </c>
      <c r="AQ867" s="14">
        <v>8.61</v>
      </c>
      <c r="AR867" s="19">
        <v>17.26</v>
      </c>
      <c r="AS867" s="26">
        <v>9.0</v>
      </c>
      <c r="AT867" s="27">
        <v>-0.032</v>
      </c>
      <c r="AU867" s="8">
        <v>12.0</v>
      </c>
      <c r="AV867" s="27">
        <v>-1.105</v>
      </c>
      <c r="AW867" s="19">
        <v>49.79</v>
      </c>
      <c r="AX867" s="19">
        <v>17.73</v>
      </c>
      <c r="AY867" s="27">
        <v>-0.981</v>
      </c>
      <c r="AZ867" s="27">
        <v>3.65</v>
      </c>
      <c r="BA867" s="19">
        <v>51.33</v>
      </c>
      <c r="BB867" s="13">
        <f t="shared" si="17"/>
        <v>0.08274231678</v>
      </c>
      <c r="BC867" s="28">
        <f t="shared" si="18"/>
        <v>0.9276485788</v>
      </c>
      <c r="BD867" s="26">
        <f t="shared" si="19"/>
        <v>1010.390896</v>
      </c>
      <c r="BE867" s="13">
        <f t="shared" si="20"/>
        <v>0.0103908956</v>
      </c>
      <c r="BF867" s="18">
        <f t="shared" si="21"/>
        <v>2.559165468</v>
      </c>
      <c r="BG867" s="18">
        <f t="shared" si="22"/>
        <v>2.047332375</v>
      </c>
      <c r="BH867" s="14">
        <f t="shared" si="23"/>
        <v>30.92934266</v>
      </c>
      <c r="BI867" s="14">
        <f t="shared" si="24"/>
        <v>28.29705818</v>
      </c>
      <c r="BJ867" s="14">
        <f t="shared" si="25"/>
        <v>56.95971142</v>
      </c>
      <c r="BK867" s="14">
        <f t="shared" si="26"/>
        <v>51.84138049</v>
      </c>
      <c r="BL867" s="14">
        <f t="shared" si="27"/>
        <v>5.118330937</v>
      </c>
      <c r="BM867" s="19">
        <v>35.0</v>
      </c>
      <c r="BN867" s="19">
        <v>28.0</v>
      </c>
      <c r="BO867" s="26">
        <v>388.0</v>
      </c>
      <c r="BP867" s="26">
        <v>359.0</v>
      </c>
      <c r="BQ867" s="19">
        <v>137.0</v>
      </c>
      <c r="BR867" s="19">
        <v>135.0</v>
      </c>
      <c r="BS867" s="19">
        <v>219.0</v>
      </c>
      <c r="BT867" s="19">
        <v>187.0</v>
      </c>
      <c r="BU867" s="19">
        <v>377.0</v>
      </c>
      <c r="BV867" s="19">
        <v>344.0</v>
      </c>
      <c r="BW867" s="13">
        <f t="shared" si="28"/>
        <v>0.5228848821</v>
      </c>
      <c r="BX867" s="14">
        <v>3.72</v>
      </c>
      <c r="BY867" s="29">
        <f t="shared" si="29"/>
        <v>-1.358248011</v>
      </c>
      <c r="BZ867" s="18">
        <f t="shared" si="30"/>
        <v>2.259216983</v>
      </c>
      <c r="CA867" s="18">
        <f t="shared" si="31"/>
        <v>2.365951643</v>
      </c>
      <c r="CB867" s="14">
        <f t="shared" si="32"/>
        <v>30.41937827</v>
      </c>
      <c r="CC867" s="14">
        <f t="shared" si="33"/>
        <v>28.26689595</v>
      </c>
      <c r="CD867" s="14">
        <f t="shared" si="34"/>
        <v>56.55158101</v>
      </c>
      <c r="CE867" s="14">
        <f t="shared" si="35"/>
        <v>52.47787479</v>
      </c>
      <c r="CF867" s="14">
        <f t="shared" si="36"/>
        <v>1.044624724</v>
      </c>
      <c r="CG867" s="7">
        <v>3372.85</v>
      </c>
      <c r="CH867" s="7">
        <v>127.0</v>
      </c>
      <c r="CI867" s="7">
        <v>133.0</v>
      </c>
      <c r="CJ867" s="26">
        <v>1583.0</v>
      </c>
      <c r="CK867" s="7">
        <v>1456.0</v>
      </c>
      <c r="CL867" s="7">
        <v>595.0</v>
      </c>
      <c r="CM867" s="7">
        <v>566.0</v>
      </c>
      <c r="CN867" s="7">
        <v>874.0</v>
      </c>
      <c r="CO867" s="7">
        <v>795.0</v>
      </c>
      <c r="CP867" s="19">
        <v>8.0</v>
      </c>
      <c r="CQ867" s="19">
        <v>14.0</v>
      </c>
      <c r="CR867" s="26">
        <f t="shared" si="37"/>
        <v>6</v>
      </c>
      <c r="CS867" s="18">
        <f t="shared" si="38"/>
        <v>0.5714739265</v>
      </c>
      <c r="CT867" s="18">
        <f t="shared" si="39"/>
        <v>1.000079371</v>
      </c>
      <c r="CU867" s="18">
        <f t="shared" si="40"/>
        <v>0.4286054449</v>
      </c>
      <c r="CV867" s="30">
        <v>34.71</v>
      </c>
      <c r="CW867" s="30">
        <v>28.93</v>
      </c>
      <c r="CX867" s="30">
        <v>20.7</v>
      </c>
      <c r="CY867" s="30">
        <v>52.43</v>
      </c>
      <c r="CZ867" s="30">
        <v>32.92</v>
      </c>
      <c r="DA867" s="30">
        <v>36.95</v>
      </c>
      <c r="DB867" s="7">
        <v>15.0</v>
      </c>
      <c r="DC867" s="7">
        <v>16.0</v>
      </c>
      <c r="DD867" s="13">
        <f t="shared" si="41"/>
        <v>0.4838709677</v>
      </c>
      <c r="DE867" s="7">
        <v>-0.14</v>
      </c>
      <c r="DF867" s="7">
        <v>-3.07</v>
      </c>
      <c r="DG867" s="7">
        <v>24.0</v>
      </c>
      <c r="DH867" s="7">
        <v>3.0</v>
      </c>
      <c r="DI867" s="7">
        <v>3.0</v>
      </c>
      <c r="DJ867" s="8" t="s">
        <v>5396</v>
      </c>
      <c r="DK867" s="7" t="s">
        <v>5397</v>
      </c>
    </row>
    <row r="868" ht="12.75" customHeight="1">
      <c r="A868" s="7" t="s">
        <v>3476</v>
      </c>
      <c r="B868" s="7" t="s">
        <v>3477</v>
      </c>
      <c r="C868" s="8" t="s">
        <v>274</v>
      </c>
      <c r="D868" s="9" t="s">
        <v>260</v>
      </c>
      <c r="E868" s="7">
        <v>2.0</v>
      </c>
      <c r="F868" s="7">
        <v>0.0</v>
      </c>
      <c r="G868" s="7">
        <v>0.0</v>
      </c>
      <c r="H868" s="24">
        <f t="shared" si="1"/>
        <v>0</v>
      </c>
      <c r="I868" s="25">
        <f t="shared" si="2"/>
        <v>0</v>
      </c>
      <c r="J868" s="19">
        <v>0.0</v>
      </c>
      <c r="K868" s="19">
        <v>0.0</v>
      </c>
      <c r="L868" s="19">
        <v>0.0</v>
      </c>
      <c r="M868" s="19">
        <v>0.0</v>
      </c>
      <c r="N868" s="19">
        <v>0.0</v>
      </c>
      <c r="O868" s="19">
        <v>1.0</v>
      </c>
      <c r="P868" s="19">
        <v>0.0</v>
      </c>
      <c r="Q868" s="10">
        <f t="shared" si="3"/>
        <v>0</v>
      </c>
      <c r="R868" s="10">
        <f t="shared" si="4"/>
        <v>0</v>
      </c>
      <c r="S868" s="7">
        <v>963.0</v>
      </c>
      <c r="T868" s="14">
        <f t="shared" si="5"/>
        <v>8.025</v>
      </c>
      <c r="U868" s="14">
        <v>16.12</v>
      </c>
      <c r="V868" s="14">
        <f t="shared" si="6"/>
        <v>8.06</v>
      </c>
      <c r="W868" s="14">
        <v>72.72</v>
      </c>
      <c r="X868" s="14">
        <f t="shared" si="7"/>
        <v>36.36</v>
      </c>
      <c r="Y868" s="13">
        <f t="shared" si="8"/>
        <v>0.1814497974</v>
      </c>
      <c r="Z868" s="12">
        <f t="shared" si="9"/>
        <v>0</v>
      </c>
      <c r="AA868" s="19">
        <v>0.0</v>
      </c>
      <c r="AB868" s="19">
        <v>4.0</v>
      </c>
      <c r="AC868" s="19">
        <v>4.0</v>
      </c>
      <c r="AD868" s="19">
        <v>0.0</v>
      </c>
      <c r="AE868" s="19">
        <v>1.0</v>
      </c>
      <c r="AF868" s="10">
        <f t="shared" si="10"/>
        <v>0</v>
      </c>
      <c r="AG868" s="10">
        <f t="shared" si="11"/>
        <v>0</v>
      </c>
      <c r="AH868" s="10">
        <f t="shared" si="12"/>
        <v>0</v>
      </c>
      <c r="AI868" s="19">
        <v>4.0</v>
      </c>
      <c r="AJ868" s="13">
        <f t="shared" si="13"/>
        <v>0.2222222222</v>
      </c>
      <c r="AK868" s="19">
        <v>8.0</v>
      </c>
      <c r="AL868" s="13">
        <f t="shared" si="14"/>
        <v>0.4444444444</v>
      </c>
      <c r="AM868" s="19">
        <v>6.0</v>
      </c>
      <c r="AN868" s="13">
        <f t="shared" si="15"/>
        <v>0.3333333333</v>
      </c>
      <c r="AO868" s="13">
        <f t="shared" si="16"/>
        <v>0.3333333333</v>
      </c>
      <c r="AP868" s="8">
        <v>2.0</v>
      </c>
      <c r="AQ868" s="14">
        <v>-32.52</v>
      </c>
      <c r="AR868" s="19">
        <v>17.17</v>
      </c>
      <c r="AS868" s="26">
        <v>11.0</v>
      </c>
      <c r="AT868" s="27">
        <v>-1.962</v>
      </c>
      <c r="AU868" s="8">
        <v>16.0</v>
      </c>
      <c r="AV868" s="27">
        <v>-2.443</v>
      </c>
      <c r="AW868" s="19">
        <v>48.42</v>
      </c>
      <c r="AX868" s="19">
        <v>16.44</v>
      </c>
      <c r="AY868" s="27">
        <v>-1.505</v>
      </c>
      <c r="AZ868" s="27">
        <v>2.936</v>
      </c>
      <c r="BA868" s="19">
        <v>51.95</v>
      </c>
      <c r="BB868" s="13">
        <f t="shared" si="17"/>
        <v>0</v>
      </c>
      <c r="BC868" s="28">
        <f t="shared" si="18"/>
        <v>1</v>
      </c>
      <c r="BD868" s="26">
        <f t="shared" si="19"/>
        <v>1000</v>
      </c>
      <c r="BE868" s="13">
        <f t="shared" si="20"/>
        <v>0</v>
      </c>
      <c r="BF868" s="18">
        <f t="shared" si="21"/>
        <v>0</v>
      </c>
      <c r="BG868" s="18">
        <f t="shared" si="22"/>
        <v>0</v>
      </c>
      <c r="BH868" s="14">
        <f t="shared" si="23"/>
        <v>33.49875931</v>
      </c>
      <c r="BI868" s="14">
        <f t="shared" si="24"/>
        <v>14.88833747</v>
      </c>
      <c r="BJ868" s="14">
        <f t="shared" si="25"/>
        <v>63.27543424</v>
      </c>
      <c r="BK868" s="14">
        <f t="shared" si="26"/>
        <v>26.05459057</v>
      </c>
      <c r="BL868" s="14">
        <f t="shared" si="27"/>
        <v>37.22084367</v>
      </c>
      <c r="BM868" s="19">
        <v>0.0</v>
      </c>
      <c r="BN868" s="19">
        <v>0.0</v>
      </c>
      <c r="BO868" s="26">
        <v>9.0</v>
      </c>
      <c r="BP868" s="26">
        <v>4.0</v>
      </c>
      <c r="BQ868" s="19">
        <v>3.0</v>
      </c>
      <c r="BR868" s="19">
        <v>3.0</v>
      </c>
      <c r="BS868" s="19">
        <v>5.0</v>
      </c>
      <c r="BT868" s="19">
        <v>0.0</v>
      </c>
      <c r="BU868" s="19">
        <v>10.0</v>
      </c>
      <c r="BV868" s="19">
        <v>3.0</v>
      </c>
      <c r="BW868" s="13">
        <f t="shared" si="28"/>
        <v>0.7692307692</v>
      </c>
      <c r="BX868" s="14">
        <v>26.92</v>
      </c>
      <c r="BY868" s="29">
        <f t="shared" si="29"/>
        <v>35.75184367</v>
      </c>
      <c r="BZ868" s="18">
        <f t="shared" si="30"/>
        <v>1.357978116</v>
      </c>
      <c r="CA868" s="18">
        <f t="shared" si="31"/>
        <v>2.715956233</v>
      </c>
      <c r="CB868" s="14">
        <f t="shared" si="32"/>
        <v>31.23349668</v>
      </c>
      <c r="CC868" s="14">
        <f t="shared" si="33"/>
        <v>21.0486608</v>
      </c>
      <c r="CD868" s="14">
        <f t="shared" si="34"/>
        <v>52.28215748</v>
      </c>
      <c r="CE868" s="14">
        <f t="shared" si="35"/>
        <v>40.73934349</v>
      </c>
      <c r="CF868" s="14">
        <f t="shared" si="36"/>
        <v>25.67802968</v>
      </c>
      <c r="CG868" s="7">
        <v>88.366667</v>
      </c>
      <c r="CH868" s="7">
        <v>2.0</v>
      </c>
      <c r="CI868" s="7">
        <v>4.0</v>
      </c>
      <c r="CJ868" s="26">
        <v>44.0</v>
      </c>
      <c r="CK868" s="7">
        <v>27.0</v>
      </c>
      <c r="CL868" s="7">
        <v>16.0</v>
      </c>
      <c r="CM868" s="7">
        <v>15.0</v>
      </c>
      <c r="CN868" s="7">
        <v>15.0</v>
      </c>
      <c r="CO868" s="7">
        <v>14.0</v>
      </c>
      <c r="CP868" s="19">
        <v>1.0</v>
      </c>
      <c r="CQ868" s="19">
        <v>0.0</v>
      </c>
      <c r="CR868" s="26">
        <f t="shared" si="37"/>
        <v>-1</v>
      </c>
      <c r="CS868" s="18">
        <f t="shared" si="38"/>
        <v>3.738317757</v>
      </c>
      <c r="CT868" s="18">
        <f t="shared" si="39"/>
        <v>0</v>
      </c>
      <c r="CU868" s="18">
        <f t="shared" si="40"/>
        <v>-3.738317757</v>
      </c>
      <c r="CV868" s="30">
        <v>0.45</v>
      </c>
      <c r="CW868" s="30">
        <v>0.18</v>
      </c>
      <c r="CX868" s="30">
        <v>0.23</v>
      </c>
      <c r="CY868" s="30">
        <v>1.3</v>
      </c>
      <c r="CZ868" s="30">
        <v>0.63</v>
      </c>
      <c r="DA868" s="30">
        <v>0.32</v>
      </c>
      <c r="DB868" s="7">
        <v>1.0</v>
      </c>
      <c r="DC868" s="7">
        <v>2.0</v>
      </c>
      <c r="DD868" s="13">
        <f t="shared" si="41"/>
        <v>0.3333333333</v>
      </c>
      <c r="DE868" s="7">
        <v>0.01</v>
      </c>
      <c r="DF868" s="7">
        <v>-0.76</v>
      </c>
      <c r="DG868" s="7">
        <v>0.0</v>
      </c>
      <c r="DH868" s="7">
        <v>2.0</v>
      </c>
      <c r="DI868" s="7">
        <v>1.0</v>
      </c>
      <c r="DJ868" s="8" t="s">
        <v>5398</v>
      </c>
      <c r="DK868" s="7" t="s">
        <v>5399</v>
      </c>
    </row>
    <row r="869" ht="12.75" customHeight="1">
      <c r="A869" s="7" t="s">
        <v>700</v>
      </c>
      <c r="B869" s="7" t="s">
        <v>3479</v>
      </c>
      <c r="C869" s="8" t="s">
        <v>182</v>
      </c>
      <c r="D869" s="9" t="s">
        <v>150</v>
      </c>
      <c r="E869" s="7">
        <v>69.0</v>
      </c>
      <c r="F869" s="7">
        <v>7.0</v>
      </c>
      <c r="G869" s="7">
        <v>21.0</v>
      </c>
      <c r="H869" s="24">
        <f t="shared" si="1"/>
        <v>28</v>
      </c>
      <c r="I869" s="25">
        <f t="shared" si="2"/>
        <v>1.875034878</v>
      </c>
      <c r="J869" s="19">
        <v>6.0</v>
      </c>
      <c r="K869" s="19">
        <v>12.0</v>
      </c>
      <c r="L869" s="19">
        <v>5.0</v>
      </c>
      <c r="M869" s="19">
        <v>55.0</v>
      </c>
      <c r="N869" s="19">
        <v>31.0</v>
      </c>
      <c r="O869" s="19">
        <v>22.0</v>
      </c>
      <c r="P869" s="19">
        <v>73.0</v>
      </c>
      <c r="Q869" s="10">
        <f t="shared" si="3"/>
        <v>0.1272727273</v>
      </c>
      <c r="R869" s="10">
        <f t="shared" si="4"/>
        <v>0.06481481481</v>
      </c>
      <c r="S869" s="7">
        <v>53759.0</v>
      </c>
      <c r="T869" s="14">
        <f t="shared" si="5"/>
        <v>12.9852657</v>
      </c>
      <c r="U869" s="14">
        <v>842.68</v>
      </c>
      <c r="V869" s="14">
        <f t="shared" si="6"/>
        <v>12.21275362</v>
      </c>
      <c r="W869" s="14">
        <v>2476.88</v>
      </c>
      <c r="X869" s="14">
        <f t="shared" si="7"/>
        <v>35.89681159</v>
      </c>
      <c r="Y869" s="13">
        <f t="shared" si="8"/>
        <v>0.2538529203</v>
      </c>
      <c r="Z869" s="12">
        <f t="shared" si="9"/>
        <v>134.6666667</v>
      </c>
      <c r="AA869" s="19">
        <v>34.0</v>
      </c>
      <c r="AB869" s="19">
        <v>30.0</v>
      </c>
      <c r="AC869" s="19">
        <v>49.0</v>
      </c>
      <c r="AD869" s="19">
        <v>18.0</v>
      </c>
      <c r="AE869" s="19">
        <v>38.0</v>
      </c>
      <c r="AF869" s="10">
        <f t="shared" si="10"/>
        <v>0.1666666667</v>
      </c>
      <c r="AG869" s="10">
        <f t="shared" si="11"/>
        <v>0.4722222222</v>
      </c>
      <c r="AH869" s="10">
        <f t="shared" si="12"/>
        <v>0.6388888889</v>
      </c>
      <c r="AI869" s="19">
        <v>296.0</v>
      </c>
      <c r="AJ869" s="13">
        <f t="shared" si="13"/>
        <v>0.363190184</v>
      </c>
      <c r="AK869" s="19">
        <v>262.0</v>
      </c>
      <c r="AL869" s="13">
        <f t="shared" si="14"/>
        <v>0.3214723926</v>
      </c>
      <c r="AM869" s="19">
        <v>257.0</v>
      </c>
      <c r="AN869" s="13">
        <f t="shared" si="15"/>
        <v>0.3153374233</v>
      </c>
      <c r="AO869" s="13">
        <f t="shared" si="16"/>
        <v>0.5304659498</v>
      </c>
      <c r="AP869" s="8">
        <v>14.0</v>
      </c>
      <c r="AQ869" s="14">
        <v>7.24</v>
      </c>
      <c r="AR869" s="19">
        <v>17.39</v>
      </c>
      <c r="AS869" s="26">
        <v>6.0</v>
      </c>
      <c r="AT869" s="27">
        <v>0.437</v>
      </c>
      <c r="AU869" s="8">
        <v>5.0</v>
      </c>
      <c r="AV869" s="27">
        <v>0.332</v>
      </c>
      <c r="AW869" s="19">
        <v>50.16</v>
      </c>
      <c r="AX869" s="19">
        <v>18.04</v>
      </c>
      <c r="AY869" s="27">
        <v>2.16</v>
      </c>
      <c r="AZ869" s="27">
        <v>-3.254</v>
      </c>
      <c r="BA869" s="19">
        <v>48.99</v>
      </c>
      <c r="BB869" s="13">
        <f t="shared" si="17"/>
        <v>0.08910891089</v>
      </c>
      <c r="BC869" s="28">
        <f t="shared" si="18"/>
        <v>0.9230769231</v>
      </c>
      <c r="BD869" s="26">
        <f t="shared" si="19"/>
        <v>1012.185834</v>
      </c>
      <c r="BE869" s="13">
        <f t="shared" si="20"/>
        <v>0.01218583397</v>
      </c>
      <c r="BF869" s="18">
        <f t="shared" si="21"/>
        <v>2.563250581</v>
      </c>
      <c r="BG869" s="18">
        <f t="shared" si="22"/>
        <v>2.207243556</v>
      </c>
      <c r="BH869" s="14">
        <f t="shared" si="23"/>
        <v>28.76536764</v>
      </c>
      <c r="BI869" s="14">
        <f t="shared" si="24"/>
        <v>28.69416623</v>
      </c>
      <c r="BJ869" s="14">
        <f t="shared" si="25"/>
        <v>55.53709593</v>
      </c>
      <c r="BK869" s="14">
        <f t="shared" si="26"/>
        <v>56.96112403</v>
      </c>
      <c r="BL869" s="14">
        <f t="shared" si="27"/>
        <v>-1.424028101</v>
      </c>
      <c r="BM869" s="19">
        <v>36.0</v>
      </c>
      <c r="BN869" s="19">
        <v>31.0</v>
      </c>
      <c r="BO869" s="26">
        <v>368.0</v>
      </c>
      <c r="BP869" s="26">
        <v>372.0</v>
      </c>
      <c r="BQ869" s="19">
        <v>172.0</v>
      </c>
      <c r="BR869" s="19">
        <v>185.0</v>
      </c>
      <c r="BS869" s="19">
        <v>204.0</v>
      </c>
      <c r="BT869" s="19">
        <v>212.0</v>
      </c>
      <c r="BU869" s="19">
        <v>376.0</v>
      </c>
      <c r="BV869" s="19">
        <v>352.0</v>
      </c>
      <c r="BW869" s="13">
        <f t="shared" si="28"/>
        <v>0.5164835165</v>
      </c>
      <c r="BX869" s="14">
        <v>1.58</v>
      </c>
      <c r="BY869" s="29">
        <f t="shared" si="29"/>
        <v>1.340789103</v>
      </c>
      <c r="BZ869" s="18">
        <f t="shared" si="30"/>
        <v>2.261351987</v>
      </c>
      <c r="CA869" s="18">
        <f t="shared" si="31"/>
        <v>2.369896882</v>
      </c>
      <c r="CB869" s="14">
        <f t="shared" si="32"/>
        <v>29.09003196</v>
      </c>
      <c r="CC869" s="14">
        <f t="shared" si="33"/>
        <v>30.17548091</v>
      </c>
      <c r="CD869" s="14">
        <f t="shared" si="34"/>
        <v>53.34981608</v>
      </c>
      <c r="CE869" s="14">
        <f t="shared" si="35"/>
        <v>56.84134354</v>
      </c>
      <c r="CF869" s="14">
        <f t="shared" si="36"/>
        <v>2.067499367</v>
      </c>
      <c r="CG869" s="7">
        <v>3316.6</v>
      </c>
      <c r="CH869" s="7">
        <v>125.0</v>
      </c>
      <c r="CI869" s="7">
        <v>131.0</v>
      </c>
      <c r="CJ869" s="26">
        <v>1483.0</v>
      </c>
      <c r="CK869" s="7">
        <v>1537.0</v>
      </c>
      <c r="CL869" s="7">
        <v>591.0</v>
      </c>
      <c r="CM869" s="7">
        <v>631.0</v>
      </c>
      <c r="CN869" s="7">
        <v>750.0</v>
      </c>
      <c r="CO869" s="7">
        <v>843.0</v>
      </c>
      <c r="CP869" s="19">
        <v>1.0</v>
      </c>
      <c r="CQ869" s="19">
        <v>15.0</v>
      </c>
      <c r="CR869" s="26">
        <f t="shared" si="37"/>
        <v>14</v>
      </c>
      <c r="CS869" s="18">
        <f t="shared" si="38"/>
        <v>0.06696553135</v>
      </c>
      <c r="CT869" s="18">
        <f t="shared" si="39"/>
        <v>1.00448297</v>
      </c>
      <c r="CU869" s="18">
        <f t="shared" si="40"/>
        <v>0.9375174389</v>
      </c>
      <c r="CV869" s="30">
        <v>34.4</v>
      </c>
      <c r="CW869" s="30">
        <v>30.81</v>
      </c>
      <c r="CX869" s="30">
        <v>29.21</v>
      </c>
      <c r="CY869" s="30">
        <v>40.22</v>
      </c>
      <c r="CZ869" s="30">
        <v>38.17</v>
      </c>
      <c r="DA869" s="30">
        <v>33.72</v>
      </c>
      <c r="DB869" s="7">
        <v>340.0</v>
      </c>
      <c r="DC869" s="7">
        <v>453.0</v>
      </c>
      <c r="DD869" s="13">
        <f t="shared" si="41"/>
        <v>0.4287515763</v>
      </c>
      <c r="DE869" s="7">
        <v>2.84</v>
      </c>
      <c r="DF869" s="7">
        <v>-14.04</v>
      </c>
      <c r="DG869" s="7">
        <v>268.0</v>
      </c>
      <c r="DH869" s="7">
        <v>238.0</v>
      </c>
      <c r="DI869" s="7">
        <v>243.0</v>
      </c>
      <c r="DJ869" s="8" t="s">
        <v>5400</v>
      </c>
      <c r="DK869" s="7" t="s">
        <v>5401</v>
      </c>
    </row>
    <row r="870" ht="12.75" customHeight="1">
      <c r="A870" s="7" t="s">
        <v>907</v>
      </c>
      <c r="B870" s="7" t="s">
        <v>3484</v>
      </c>
      <c r="C870" s="8" t="s">
        <v>246</v>
      </c>
      <c r="D870" s="9" t="s">
        <v>247</v>
      </c>
      <c r="E870" s="7">
        <v>82.0</v>
      </c>
      <c r="F870" s="7">
        <v>21.0</v>
      </c>
      <c r="G870" s="7">
        <v>36.0</v>
      </c>
      <c r="H870" s="24">
        <f t="shared" si="1"/>
        <v>57</v>
      </c>
      <c r="I870" s="25">
        <f t="shared" si="2"/>
        <v>2.718456892</v>
      </c>
      <c r="J870" s="19">
        <v>16.0</v>
      </c>
      <c r="K870" s="19">
        <v>26.0</v>
      </c>
      <c r="L870" s="19">
        <v>6.0</v>
      </c>
      <c r="M870" s="19">
        <v>173.0</v>
      </c>
      <c r="N870" s="19">
        <v>69.0</v>
      </c>
      <c r="O870" s="19">
        <v>66.0</v>
      </c>
      <c r="P870" s="19">
        <v>164.0</v>
      </c>
      <c r="Q870" s="10">
        <f t="shared" si="3"/>
        <v>0.1213872832</v>
      </c>
      <c r="R870" s="10">
        <f t="shared" si="4"/>
        <v>0.06818181818</v>
      </c>
      <c r="S870" s="7">
        <v>75484.0</v>
      </c>
      <c r="T870" s="14">
        <f t="shared" si="5"/>
        <v>15.34227642</v>
      </c>
      <c r="U870" s="14">
        <v>1158.88</v>
      </c>
      <c r="V870" s="14">
        <f t="shared" si="6"/>
        <v>14.13268293</v>
      </c>
      <c r="W870" s="14">
        <v>2707.94</v>
      </c>
      <c r="X870" s="14">
        <f t="shared" si="7"/>
        <v>33.02365854</v>
      </c>
      <c r="Y870" s="13">
        <f t="shared" si="8"/>
        <v>0.2996984602</v>
      </c>
      <c r="Z870" s="12">
        <f t="shared" si="9"/>
        <v>281.2333333</v>
      </c>
      <c r="AA870" s="19">
        <v>39.0</v>
      </c>
      <c r="AB870" s="19">
        <v>82.0</v>
      </c>
      <c r="AC870" s="19">
        <v>81.0</v>
      </c>
      <c r="AD870" s="19">
        <v>36.0</v>
      </c>
      <c r="AE870" s="19">
        <v>31.0</v>
      </c>
      <c r="AF870" s="10">
        <f t="shared" si="10"/>
        <v>0.2666666667</v>
      </c>
      <c r="AG870" s="10">
        <f t="shared" si="11"/>
        <v>0.5333333333</v>
      </c>
      <c r="AH870" s="10">
        <f t="shared" si="12"/>
        <v>0.8</v>
      </c>
      <c r="AI870" s="19">
        <v>419.0</v>
      </c>
      <c r="AJ870" s="13">
        <f t="shared" si="13"/>
        <v>0.3387227162</v>
      </c>
      <c r="AK870" s="19">
        <v>367.0</v>
      </c>
      <c r="AL870" s="13">
        <f t="shared" si="14"/>
        <v>0.2966855295</v>
      </c>
      <c r="AM870" s="19">
        <v>451.0</v>
      </c>
      <c r="AN870" s="13">
        <f t="shared" si="15"/>
        <v>0.3645917542</v>
      </c>
      <c r="AO870" s="13">
        <f t="shared" si="16"/>
        <v>0.5330788804</v>
      </c>
      <c r="AP870" s="8">
        <v>9.0</v>
      </c>
      <c r="AQ870" s="14">
        <v>2.45</v>
      </c>
      <c r="AR870" s="19">
        <v>18.02</v>
      </c>
      <c r="AS870" s="26">
        <v>2.0</v>
      </c>
      <c r="AT870" s="27">
        <v>1.307</v>
      </c>
      <c r="AU870" s="8">
        <v>1.0</v>
      </c>
      <c r="AV870" s="27">
        <v>0.8170000000000001</v>
      </c>
      <c r="AW870" s="19">
        <v>50.53</v>
      </c>
      <c r="AX870" s="19">
        <v>19.39</v>
      </c>
      <c r="AY870" s="27">
        <v>3.626</v>
      </c>
      <c r="AZ870" s="27">
        <v>5.755</v>
      </c>
      <c r="BA870" s="19">
        <v>52.45</v>
      </c>
      <c r="BB870" s="13">
        <f t="shared" si="17"/>
        <v>0.09244992296</v>
      </c>
      <c r="BC870" s="28">
        <f t="shared" si="18"/>
        <v>0.9229390681</v>
      </c>
      <c r="BD870" s="26">
        <f t="shared" si="19"/>
        <v>1015.388991</v>
      </c>
      <c r="BE870" s="13">
        <f t="shared" si="20"/>
        <v>0.01538899106</v>
      </c>
      <c r="BF870" s="18">
        <f t="shared" si="21"/>
        <v>3.106447605</v>
      </c>
      <c r="BG870" s="18">
        <f t="shared" si="22"/>
        <v>2.22628745</v>
      </c>
      <c r="BH870" s="14">
        <f t="shared" si="23"/>
        <v>33.60140826</v>
      </c>
      <c r="BI870" s="14">
        <f t="shared" si="24"/>
        <v>28.88996272</v>
      </c>
      <c r="BJ870" s="14">
        <f t="shared" si="25"/>
        <v>63.52685351</v>
      </c>
      <c r="BK870" s="14">
        <f t="shared" si="26"/>
        <v>51.61880436</v>
      </c>
      <c r="BL870" s="14">
        <f t="shared" si="27"/>
        <v>11.90804915</v>
      </c>
      <c r="BM870" s="19">
        <v>60.0</v>
      </c>
      <c r="BN870" s="19">
        <v>43.0</v>
      </c>
      <c r="BO870" s="26">
        <v>589.0</v>
      </c>
      <c r="BP870" s="26">
        <v>515.0</v>
      </c>
      <c r="BQ870" s="19">
        <v>272.0</v>
      </c>
      <c r="BR870" s="19">
        <v>196.0</v>
      </c>
      <c r="BS870" s="19">
        <v>306.0</v>
      </c>
      <c r="BT870" s="19">
        <v>243.0</v>
      </c>
      <c r="BU870" s="19">
        <v>585.0</v>
      </c>
      <c r="BV870" s="19">
        <v>496.0</v>
      </c>
      <c r="BW870" s="13">
        <f t="shared" si="28"/>
        <v>0.5411655874</v>
      </c>
      <c r="BX870" s="14">
        <v>4.31</v>
      </c>
      <c r="BY870" s="29">
        <f t="shared" si="29"/>
        <v>6.086156021</v>
      </c>
      <c r="BZ870" s="18">
        <f t="shared" si="30"/>
        <v>2.235581277</v>
      </c>
      <c r="CA870" s="18">
        <f t="shared" si="31"/>
        <v>2.204531537</v>
      </c>
      <c r="CB870" s="14">
        <f t="shared" si="32"/>
        <v>29.38857887</v>
      </c>
      <c r="CC870" s="14">
        <f t="shared" si="33"/>
        <v>27.9758157</v>
      </c>
      <c r="CD870" s="14">
        <f t="shared" si="34"/>
        <v>55.05118894</v>
      </c>
      <c r="CE870" s="14">
        <f t="shared" si="35"/>
        <v>52.0238393</v>
      </c>
      <c r="CF870" s="14">
        <f t="shared" si="36"/>
        <v>8.880699505</v>
      </c>
      <c r="CG870" s="7">
        <v>3864.766667</v>
      </c>
      <c r="CH870" s="7">
        <v>144.0</v>
      </c>
      <c r="CI870" s="7">
        <v>142.0</v>
      </c>
      <c r="CJ870" s="26">
        <v>1749.0</v>
      </c>
      <c r="CK870" s="7">
        <v>1660.0</v>
      </c>
      <c r="CL870" s="7">
        <v>727.0</v>
      </c>
      <c r="CM870" s="7">
        <v>687.0</v>
      </c>
      <c r="CN870" s="7">
        <v>926.0</v>
      </c>
      <c r="CO870" s="7">
        <v>862.0</v>
      </c>
      <c r="CP870" s="19">
        <v>12.0</v>
      </c>
      <c r="CQ870" s="19">
        <v>21.0</v>
      </c>
      <c r="CR870" s="26">
        <f t="shared" si="37"/>
        <v>9</v>
      </c>
      <c r="CS870" s="18">
        <f t="shared" si="38"/>
        <v>0.572306714</v>
      </c>
      <c r="CT870" s="18">
        <f t="shared" si="39"/>
        <v>1.00153675</v>
      </c>
      <c r="CU870" s="18">
        <f t="shared" si="40"/>
        <v>0.4292300355</v>
      </c>
      <c r="CV870" s="30">
        <v>53.95</v>
      </c>
      <c r="CW870" s="30">
        <v>44.1</v>
      </c>
      <c r="CX870" s="30">
        <v>42.2</v>
      </c>
      <c r="CY870" s="30">
        <v>51.73</v>
      </c>
      <c r="CZ870" s="30">
        <v>42.14</v>
      </c>
      <c r="DA870" s="30">
        <v>47.18</v>
      </c>
      <c r="DB870" s="7">
        <v>9.0</v>
      </c>
      <c r="DC870" s="7">
        <v>16.0</v>
      </c>
      <c r="DD870" s="13">
        <f t="shared" si="41"/>
        <v>0.36</v>
      </c>
      <c r="DE870" s="7">
        <v>-0.04</v>
      </c>
      <c r="DF870" s="7">
        <v>2.55</v>
      </c>
      <c r="DG870" s="7">
        <v>9.0</v>
      </c>
      <c r="DH870" s="7">
        <v>6.0</v>
      </c>
      <c r="DI870" s="7">
        <v>3.0</v>
      </c>
      <c r="DJ870" s="8" t="s">
        <v>5402</v>
      </c>
      <c r="DK870" s="7" t="s">
        <v>5403</v>
      </c>
    </row>
    <row r="871" ht="12.75" customHeight="1">
      <c r="A871" s="7" t="s">
        <v>732</v>
      </c>
      <c r="B871" s="7" t="s">
        <v>3486</v>
      </c>
      <c r="C871" s="8" t="s">
        <v>394</v>
      </c>
      <c r="D871" s="9" t="s">
        <v>275</v>
      </c>
      <c r="E871" s="7">
        <v>73.0</v>
      </c>
      <c r="F871" s="7">
        <v>8.0</v>
      </c>
      <c r="G871" s="7">
        <v>5.0</v>
      </c>
      <c r="H871" s="24">
        <f t="shared" si="1"/>
        <v>13</v>
      </c>
      <c r="I871" s="25">
        <f t="shared" si="2"/>
        <v>1.005154639</v>
      </c>
      <c r="J871" s="19">
        <v>5.0</v>
      </c>
      <c r="K871" s="19">
        <v>2.0</v>
      </c>
      <c r="L871" s="19">
        <v>3.0</v>
      </c>
      <c r="M871" s="19">
        <v>70.0</v>
      </c>
      <c r="N871" s="19">
        <v>30.0</v>
      </c>
      <c r="O871" s="19">
        <v>47.0</v>
      </c>
      <c r="P871" s="19">
        <v>79.0</v>
      </c>
      <c r="Q871" s="10">
        <f t="shared" si="3"/>
        <v>0.1142857143</v>
      </c>
      <c r="R871" s="10">
        <f t="shared" si="4"/>
        <v>0.05442176871</v>
      </c>
      <c r="S871" s="7">
        <v>46560.0</v>
      </c>
      <c r="T871" s="14">
        <f t="shared" si="5"/>
        <v>10.63013699</v>
      </c>
      <c r="U871" s="14">
        <v>763.77</v>
      </c>
      <c r="V871" s="14">
        <f t="shared" si="6"/>
        <v>10.46260274</v>
      </c>
      <c r="W871" s="14">
        <v>2653.75</v>
      </c>
      <c r="X871" s="14">
        <f t="shared" si="7"/>
        <v>36.35273973</v>
      </c>
      <c r="Y871" s="13">
        <f t="shared" si="8"/>
        <v>0.2234866219</v>
      </c>
      <c r="Z871" s="12">
        <f t="shared" si="9"/>
        <v>37.17647059</v>
      </c>
      <c r="AA871" s="19">
        <v>37.0</v>
      </c>
      <c r="AB871" s="19">
        <v>186.0</v>
      </c>
      <c r="AC871" s="19">
        <v>97.0</v>
      </c>
      <c r="AD871" s="19">
        <v>19.0</v>
      </c>
      <c r="AE871" s="19">
        <v>14.0</v>
      </c>
      <c r="AF871" s="10">
        <f t="shared" si="10"/>
        <v>0.2941176471</v>
      </c>
      <c r="AG871" s="10">
        <f t="shared" si="11"/>
        <v>0.2941176471</v>
      </c>
      <c r="AH871" s="10">
        <f t="shared" si="12"/>
        <v>0.5882352941</v>
      </c>
      <c r="AI871" s="19">
        <v>209.0</v>
      </c>
      <c r="AJ871" s="13">
        <f t="shared" si="13"/>
        <v>0.3409461664</v>
      </c>
      <c r="AK871" s="19">
        <v>198.0</v>
      </c>
      <c r="AL871" s="13">
        <f t="shared" si="14"/>
        <v>0.3230016313</v>
      </c>
      <c r="AM871" s="19">
        <v>206.0</v>
      </c>
      <c r="AN871" s="13">
        <f t="shared" si="15"/>
        <v>0.3360522023</v>
      </c>
      <c r="AO871" s="13">
        <f t="shared" si="16"/>
        <v>0.5135135135</v>
      </c>
      <c r="AP871" s="8">
        <v>8.0</v>
      </c>
      <c r="AQ871" s="14">
        <v>1.2</v>
      </c>
      <c r="AR871" s="19">
        <v>16.8</v>
      </c>
      <c r="AS871" s="26">
        <v>11.0</v>
      </c>
      <c r="AT871" s="27">
        <v>-0.245</v>
      </c>
      <c r="AU871" s="8">
        <v>11.0</v>
      </c>
      <c r="AV871" s="27">
        <v>-0.321</v>
      </c>
      <c r="AW871" s="19">
        <v>50.0</v>
      </c>
      <c r="AX871" s="19">
        <v>16.97</v>
      </c>
      <c r="AY871" s="27">
        <v>-5.019</v>
      </c>
      <c r="AZ871" s="27">
        <v>-2.52</v>
      </c>
      <c r="BA871" s="19">
        <v>48.23</v>
      </c>
      <c r="BB871" s="13">
        <f t="shared" si="17"/>
        <v>0.05379746835</v>
      </c>
      <c r="BC871" s="28">
        <f t="shared" si="18"/>
        <v>0.9267015707</v>
      </c>
      <c r="BD871" s="26">
        <f t="shared" si="19"/>
        <v>980.499039</v>
      </c>
      <c r="BE871" s="13">
        <f t="shared" si="20"/>
        <v>-0.01950096096</v>
      </c>
      <c r="BF871" s="18">
        <f t="shared" si="21"/>
        <v>1.335480577</v>
      </c>
      <c r="BG871" s="18">
        <f t="shared" si="22"/>
        <v>2.199615067</v>
      </c>
      <c r="BH871" s="14">
        <f t="shared" si="23"/>
        <v>24.82422719</v>
      </c>
      <c r="BI871" s="14">
        <f t="shared" si="24"/>
        <v>30.00903413</v>
      </c>
      <c r="BJ871" s="14">
        <f t="shared" si="25"/>
        <v>50.51258887</v>
      </c>
      <c r="BK871" s="14">
        <f t="shared" si="26"/>
        <v>58.91826073</v>
      </c>
      <c r="BL871" s="14">
        <f t="shared" si="27"/>
        <v>-8.405671865</v>
      </c>
      <c r="BM871" s="19">
        <v>17.0</v>
      </c>
      <c r="BN871" s="19">
        <v>28.0</v>
      </c>
      <c r="BO871" s="26">
        <v>299.0</v>
      </c>
      <c r="BP871" s="26">
        <v>354.0</v>
      </c>
      <c r="BQ871" s="19">
        <v>141.0</v>
      </c>
      <c r="BR871" s="19">
        <v>140.0</v>
      </c>
      <c r="BS871" s="19">
        <v>186.0</v>
      </c>
      <c r="BT871" s="19">
        <v>228.0</v>
      </c>
      <c r="BU871" s="19">
        <v>293.0</v>
      </c>
      <c r="BV871" s="19">
        <v>376.0</v>
      </c>
      <c r="BW871" s="13">
        <f t="shared" si="28"/>
        <v>0.4379671151</v>
      </c>
      <c r="BX871" s="14">
        <v>-6.31</v>
      </c>
      <c r="BY871" s="29">
        <f t="shared" si="29"/>
        <v>-6.620996189</v>
      </c>
      <c r="BZ871" s="18">
        <f t="shared" si="30"/>
        <v>2.161845478</v>
      </c>
      <c r="CA871" s="18">
        <f t="shared" si="31"/>
        <v>2.038813621</v>
      </c>
      <c r="CB871" s="14">
        <f t="shared" si="32"/>
        <v>29.36946174</v>
      </c>
      <c r="CC871" s="14">
        <f t="shared" si="33"/>
        <v>30.30098865</v>
      </c>
      <c r="CD871" s="14">
        <f t="shared" si="34"/>
        <v>57.82497254</v>
      </c>
      <c r="CE871" s="14">
        <f t="shared" si="35"/>
        <v>56.61222995</v>
      </c>
      <c r="CF871" s="14">
        <f t="shared" si="36"/>
        <v>-9.61841445</v>
      </c>
      <c r="CG871" s="7">
        <v>3413.75</v>
      </c>
      <c r="CH871" s="7">
        <v>123.0</v>
      </c>
      <c r="CI871" s="7">
        <v>116.0</v>
      </c>
      <c r="CJ871" s="26">
        <v>1548.0</v>
      </c>
      <c r="CK871" s="7">
        <v>1608.0</v>
      </c>
      <c r="CL871" s="7">
        <v>681.0</v>
      </c>
      <c r="CM871" s="7">
        <v>589.0</v>
      </c>
      <c r="CN871" s="7">
        <v>938.0</v>
      </c>
      <c r="CO871" s="7">
        <v>908.0</v>
      </c>
      <c r="CP871" s="19">
        <v>16.0</v>
      </c>
      <c r="CQ871" s="19">
        <v>11.0</v>
      </c>
      <c r="CR871" s="26">
        <f t="shared" si="37"/>
        <v>-5</v>
      </c>
      <c r="CS871" s="18">
        <f t="shared" si="38"/>
        <v>1.237113402</v>
      </c>
      <c r="CT871" s="18">
        <f t="shared" si="39"/>
        <v>0.8505154639</v>
      </c>
      <c r="CU871" s="18">
        <f t="shared" si="40"/>
        <v>-0.3865979381</v>
      </c>
      <c r="CV871" s="30">
        <v>21.92</v>
      </c>
      <c r="CW871" s="30">
        <v>29.88</v>
      </c>
      <c r="CX871" s="30">
        <v>28.67</v>
      </c>
      <c r="CY871" s="30">
        <v>28.9</v>
      </c>
      <c r="CZ871" s="30">
        <v>26.94</v>
      </c>
      <c r="DA871" s="30">
        <v>33.37</v>
      </c>
      <c r="DB871" s="7">
        <v>154.0</v>
      </c>
      <c r="DC871" s="7">
        <v>137.0</v>
      </c>
      <c r="DD871" s="13">
        <f t="shared" si="41"/>
        <v>0.529209622</v>
      </c>
      <c r="DE871" s="7">
        <v>-0.09</v>
      </c>
      <c r="DF871" s="7">
        <v>-1.1400000000000001</v>
      </c>
      <c r="DG871" s="7">
        <v>94.0</v>
      </c>
      <c r="DH871" s="7">
        <v>108.0</v>
      </c>
      <c r="DI871" s="7">
        <v>81.0</v>
      </c>
      <c r="DJ871" s="8" t="s">
        <v>5404</v>
      </c>
      <c r="DK871" s="7" t="s">
        <v>5405</v>
      </c>
    </row>
    <row r="872" ht="12.75" customHeight="1">
      <c r="A872" s="7" t="s">
        <v>464</v>
      </c>
      <c r="B872" s="7" t="s">
        <v>3488</v>
      </c>
      <c r="C872" s="8" t="s">
        <v>542</v>
      </c>
      <c r="D872" s="9" t="s">
        <v>174</v>
      </c>
      <c r="E872" s="7">
        <v>64.0</v>
      </c>
      <c r="F872" s="7">
        <v>5.0</v>
      </c>
      <c r="G872" s="7">
        <v>6.0</v>
      </c>
      <c r="H872" s="24">
        <f t="shared" si="1"/>
        <v>11</v>
      </c>
      <c r="I872" s="25">
        <f t="shared" si="2"/>
        <v>0.7796810396</v>
      </c>
      <c r="J872" s="19">
        <v>5.0</v>
      </c>
      <c r="K872" s="19">
        <v>2.0</v>
      </c>
      <c r="L872" s="19">
        <v>2.0</v>
      </c>
      <c r="M872" s="19">
        <v>71.0</v>
      </c>
      <c r="N872" s="19">
        <v>20.0</v>
      </c>
      <c r="O872" s="19">
        <v>64.0</v>
      </c>
      <c r="P872" s="19">
        <v>46.0</v>
      </c>
      <c r="Q872" s="10">
        <f t="shared" si="3"/>
        <v>0.07042253521</v>
      </c>
      <c r="R872" s="10">
        <f t="shared" si="4"/>
        <v>0.03225806452</v>
      </c>
      <c r="S872" s="7">
        <v>50790.0</v>
      </c>
      <c r="T872" s="14">
        <f t="shared" si="5"/>
        <v>13.2265625</v>
      </c>
      <c r="U872" s="14">
        <v>828.27</v>
      </c>
      <c r="V872" s="14">
        <f t="shared" si="6"/>
        <v>12.94171875</v>
      </c>
      <c r="W872" s="14">
        <v>2261.62</v>
      </c>
      <c r="X872" s="14">
        <f t="shared" si="7"/>
        <v>35.3378125</v>
      </c>
      <c r="Y872" s="13">
        <f t="shared" si="8"/>
        <v>0.2680580862</v>
      </c>
      <c r="Z872" s="12">
        <f t="shared" si="9"/>
        <v>24.125</v>
      </c>
      <c r="AA872" s="19">
        <v>66.0</v>
      </c>
      <c r="AB872" s="19">
        <v>55.0</v>
      </c>
      <c r="AC872" s="19">
        <v>92.0</v>
      </c>
      <c r="AD872" s="19">
        <v>26.0</v>
      </c>
      <c r="AE872" s="19">
        <v>5.0</v>
      </c>
      <c r="AF872" s="10">
        <f t="shared" si="10"/>
        <v>0.15625</v>
      </c>
      <c r="AG872" s="10">
        <f t="shared" si="11"/>
        <v>0.125</v>
      </c>
      <c r="AH872" s="10">
        <f t="shared" si="12"/>
        <v>0.28125</v>
      </c>
      <c r="AI872" s="19">
        <v>223.0</v>
      </c>
      <c r="AJ872" s="13">
        <f t="shared" si="13"/>
        <v>0.3185714286</v>
      </c>
      <c r="AK872" s="19">
        <v>231.0</v>
      </c>
      <c r="AL872" s="13">
        <f t="shared" si="14"/>
        <v>0.33</v>
      </c>
      <c r="AM872" s="19">
        <v>246.0</v>
      </c>
      <c r="AN872" s="13">
        <f t="shared" si="15"/>
        <v>0.3514285714</v>
      </c>
      <c r="AO872" s="13">
        <f t="shared" si="16"/>
        <v>0.4911894273</v>
      </c>
      <c r="AP872" s="8">
        <v>4.0</v>
      </c>
      <c r="AQ872" s="14">
        <v>0.02</v>
      </c>
      <c r="AR872" s="19">
        <v>16.99</v>
      </c>
      <c r="AS872" s="26">
        <v>8.0</v>
      </c>
      <c r="AT872" s="27">
        <v>-0.3</v>
      </c>
      <c r="AU872" s="8">
        <v>8.0</v>
      </c>
      <c r="AV872" s="27">
        <v>-0.202</v>
      </c>
      <c r="AW872" s="19">
        <v>50.11</v>
      </c>
      <c r="AX872" s="19">
        <v>15.88</v>
      </c>
      <c r="AY872" s="27">
        <v>-1.733</v>
      </c>
      <c r="AZ872" s="27">
        <v>-6.966</v>
      </c>
      <c r="BA872" s="19">
        <v>47.77</v>
      </c>
      <c r="BB872" s="13">
        <f t="shared" si="17"/>
        <v>0.0829015544</v>
      </c>
      <c r="BC872" s="28">
        <f t="shared" si="18"/>
        <v>0.9370786517</v>
      </c>
      <c r="BD872" s="26">
        <f t="shared" si="19"/>
        <v>1019.980206</v>
      </c>
      <c r="BE872" s="13">
        <f t="shared" si="20"/>
        <v>0.01998020609</v>
      </c>
      <c r="BF872" s="18">
        <f t="shared" si="21"/>
        <v>2.318084683</v>
      </c>
      <c r="BG872" s="18">
        <f t="shared" si="22"/>
        <v>2.028324097</v>
      </c>
      <c r="BH872" s="14">
        <f t="shared" si="23"/>
        <v>27.96189648</v>
      </c>
      <c r="BI872" s="14">
        <f t="shared" si="24"/>
        <v>32.23586512</v>
      </c>
      <c r="BJ872" s="14">
        <f t="shared" si="25"/>
        <v>52.01202506</v>
      </c>
      <c r="BK872" s="14">
        <f t="shared" si="26"/>
        <v>61.64656453</v>
      </c>
      <c r="BL872" s="14">
        <f t="shared" si="27"/>
        <v>-9.634539462</v>
      </c>
      <c r="BM872" s="19">
        <v>32.0</v>
      </c>
      <c r="BN872" s="19">
        <v>28.0</v>
      </c>
      <c r="BO872" s="26">
        <v>354.0</v>
      </c>
      <c r="BP872" s="26">
        <v>417.0</v>
      </c>
      <c r="BQ872" s="19">
        <v>133.0</v>
      </c>
      <c r="BR872" s="19">
        <v>179.0</v>
      </c>
      <c r="BS872" s="19">
        <v>199.0</v>
      </c>
      <c r="BT872" s="19">
        <v>227.0</v>
      </c>
      <c r="BU872" s="19">
        <v>347.0</v>
      </c>
      <c r="BV872" s="19">
        <v>407.0</v>
      </c>
      <c r="BW872" s="13">
        <f t="shared" si="28"/>
        <v>0.4602122016</v>
      </c>
      <c r="BX872" s="14">
        <v>0.01</v>
      </c>
      <c r="BY872" s="29">
        <f t="shared" si="29"/>
        <v>-2.749085717</v>
      </c>
      <c r="BZ872" s="18">
        <f t="shared" si="30"/>
        <v>2.241933912</v>
      </c>
      <c r="CA872" s="18">
        <f t="shared" si="31"/>
        <v>2.105468369</v>
      </c>
      <c r="CB872" s="14">
        <f t="shared" si="32"/>
        <v>27.62452481</v>
      </c>
      <c r="CC872" s="14">
        <f t="shared" si="33"/>
        <v>31.83546155</v>
      </c>
      <c r="CD872" s="14">
        <f t="shared" si="34"/>
        <v>52.578224</v>
      </c>
      <c r="CE872" s="14">
        <f t="shared" si="35"/>
        <v>58.36826201</v>
      </c>
      <c r="CF872" s="14">
        <f t="shared" si="36"/>
        <v>-3.844501446</v>
      </c>
      <c r="CG872" s="7">
        <v>3077.7</v>
      </c>
      <c r="CH872" s="7">
        <v>115.0</v>
      </c>
      <c r="CI872" s="7">
        <v>108.0</v>
      </c>
      <c r="CJ872" s="26">
        <v>1302.0</v>
      </c>
      <c r="CK872" s="7">
        <v>1525.0</v>
      </c>
      <c r="CL872" s="7">
        <v>544.0</v>
      </c>
      <c r="CM872" s="7">
        <v>606.0</v>
      </c>
      <c r="CN872" s="7">
        <v>736.0</v>
      </c>
      <c r="CO872" s="7">
        <v>755.0</v>
      </c>
      <c r="CP872" s="19">
        <v>14.0</v>
      </c>
      <c r="CQ872" s="19">
        <v>2.0</v>
      </c>
      <c r="CR872" s="26">
        <f t="shared" si="37"/>
        <v>-12</v>
      </c>
      <c r="CS872" s="18">
        <f t="shared" si="38"/>
        <v>0.9923213231</v>
      </c>
      <c r="CT872" s="18">
        <f t="shared" si="39"/>
        <v>0.141760189</v>
      </c>
      <c r="CU872" s="18">
        <f t="shared" si="40"/>
        <v>-0.8505611341</v>
      </c>
      <c r="CV872" s="30">
        <v>29.34</v>
      </c>
      <c r="CW872" s="30">
        <v>32.94</v>
      </c>
      <c r="CX872" s="30">
        <v>31.07</v>
      </c>
      <c r="CY872" s="30">
        <v>33.54</v>
      </c>
      <c r="CZ872" s="30">
        <v>29.91</v>
      </c>
      <c r="DA872" s="30">
        <v>33.55</v>
      </c>
      <c r="DB872" s="7">
        <v>0.0</v>
      </c>
      <c r="DC872" s="7">
        <v>0.0</v>
      </c>
      <c r="DD872" s="13" t="str">
        <f t="shared" si="41"/>
        <v> </v>
      </c>
      <c r="DE872" s="7">
        <v>0.0</v>
      </c>
      <c r="DF872" s="7">
        <v>0.0</v>
      </c>
      <c r="DG872" s="7">
        <v>0.0</v>
      </c>
      <c r="DH872" s="7">
        <v>0.0</v>
      </c>
      <c r="DI872" s="7">
        <v>0.0</v>
      </c>
      <c r="DJ872" s="8" t="s">
        <v>5406</v>
      </c>
      <c r="DK872" s="7" t="s">
        <v>5407</v>
      </c>
    </row>
    <row r="873" ht="12.75" customHeight="1">
      <c r="A873" s="7" t="s">
        <v>1280</v>
      </c>
      <c r="B873" s="7" t="s">
        <v>3488</v>
      </c>
      <c r="C873" s="8" t="s">
        <v>158</v>
      </c>
      <c r="D873" s="9" t="s">
        <v>174</v>
      </c>
      <c r="E873" s="7">
        <v>51.0</v>
      </c>
      <c r="F873" s="7">
        <v>0.0</v>
      </c>
      <c r="G873" s="7">
        <v>11.0</v>
      </c>
      <c r="H873" s="24">
        <f t="shared" si="1"/>
        <v>11</v>
      </c>
      <c r="I873" s="25">
        <f t="shared" si="2"/>
        <v>0.8031151132</v>
      </c>
      <c r="J873" s="19">
        <v>0.0</v>
      </c>
      <c r="K873" s="19">
        <v>4.0</v>
      </c>
      <c r="L873" s="19">
        <v>5.0</v>
      </c>
      <c r="M873" s="19">
        <v>45.0</v>
      </c>
      <c r="N873" s="19">
        <v>26.0</v>
      </c>
      <c r="O873" s="19">
        <v>41.0</v>
      </c>
      <c r="P873" s="19">
        <v>22.0</v>
      </c>
      <c r="Q873" s="10">
        <f t="shared" si="3"/>
        <v>0</v>
      </c>
      <c r="R873" s="10">
        <f t="shared" si="4"/>
        <v>0</v>
      </c>
      <c r="S873" s="7">
        <v>49308.0</v>
      </c>
      <c r="T873" s="14">
        <f t="shared" si="5"/>
        <v>16.11372549</v>
      </c>
      <c r="U873" s="14">
        <v>795.42</v>
      </c>
      <c r="V873" s="14">
        <f t="shared" si="6"/>
        <v>15.59647059</v>
      </c>
      <c r="W873" s="14">
        <v>1717.12</v>
      </c>
      <c r="X873" s="14">
        <f t="shared" si="7"/>
        <v>33.66901961</v>
      </c>
      <c r="Y873" s="13">
        <f t="shared" si="8"/>
        <v>0.3165800345</v>
      </c>
      <c r="Z873" s="12">
        <f t="shared" si="9"/>
        <v>52.76923077</v>
      </c>
      <c r="AA873" s="19">
        <v>67.0</v>
      </c>
      <c r="AB873" s="19">
        <v>32.0</v>
      </c>
      <c r="AC873" s="19">
        <v>59.0</v>
      </c>
      <c r="AD873" s="19">
        <v>31.0</v>
      </c>
      <c r="AE873" s="19">
        <v>11.0</v>
      </c>
      <c r="AF873" s="10">
        <f t="shared" si="10"/>
        <v>0</v>
      </c>
      <c r="AG873" s="10">
        <f t="shared" si="11"/>
        <v>0.3461538462</v>
      </c>
      <c r="AH873" s="10">
        <f t="shared" si="12"/>
        <v>0.3461538462</v>
      </c>
      <c r="AI873" s="19">
        <v>249.0</v>
      </c>
      <c r="AJ873" s="13">
        <f t="shared" si="13"/>
        <v>0.3328877005</v>
      </c>
      <c r="AK873" s="19">
        <v>237.0</v>
      </c>
      <c r="AL873" s="13">
        <f t="shared" si="14"/>
        <v>0.3168449198</v>
      </c>
      <c r="AM873" s="19">
        <v>262.0</v>
      </c>
      <c r="AN873" s="13">
        <f t="shared" si="15"/>
        <v>0.3502673797</v>
      </c>
      <c r="AO873" s="13">
        <f t="shared" si="16"/>
        <v>0.512345679</v>
      </c>
      <c r="AP873" s="8">
        <v>6.0</v>
      </c>
      <c r="AQ873" s="14">
        <v>4.64</v>
      </c>
      <c r="AR873" s="19">
        <v>17.09</v>
      </c>
      <c r="AS873" s="26">
        <v>5.0</v>
      </c>
      <c r="AT873" s="27">
        <v>-0.583</v>
      </c>
      <c r="AU873" s="8">
        <v>5.0</v>
      </c>
      <c r="AV873" s="27">
        <v>-0.447</v>
      </c>
      <c r="AW873" s="19">
        <v>50.06</v>
      </c>
      <c r="AX873" s="19">
        <v>16.15</v>
      </c>
      <c r="AY873" s="27">
        <v>-0.851</v>
      </c>
      <c r="AZ873" s="27">
        <v>-4.58</v>
      </c>
      <c r="BA873" s="19">
        <v>46.6</v>
      </c>
      <c r="BB873" s="13">
        <f t="shared" si="17"/>
        <v>0.07580174927</v>
      </c>
      <c r="BC873" s="28">
        <f t="shared" si="18"/>
        <v>0.9202898551</v>
      </c>
      <c r="BD873" s="26">
        <f t="shared" si="19"/>
        <v>996.0916043</v>
      </c>
      <c r="BE873" s="13">
        <f t="shared" si="20"/>
        <v>-0.003908395656</v>
      </c>
      <c r="BF873" s="18">
        <f t="shared" si="21"/>
        <v>1.96122803</v>
      </c>
      <c r="BG873" s="18">
        <f t="shared" si="22"/>
        <v>2.489250962</v>
      </c>
      <c r="BH873" s="14">
        <f t="shared" si="23"/>
        <v>25.87312363</v>
      </c>
      <c r="BI873" s="14">
        <f t="shared" si="24"/>
        <v>31.22878479</v>
      </c>
      <c r="BJ873" s="14">
        <f t="shared" si="25"/>
        <v>49.70958739</v>
      </c>
      <c r="BK873" s="14">
        <f t="shared" si="26"/>
        <v>61.62781927</v>
      </c>
      <c r="BL873" s="14">
        <f t="shared" si="27"/>
        <v>-11.91823188</v>
      </c>
      <c r="BM873" s="19">
        <v>26.0</v>
      </c>
      <c r="BN873" s="19">
        <v>33.0</v>
      </c>
      <c r="BO873" s="26">
        <v>317.0</v>
      </c>
      <c r="BP873" s="26">
        <v>381.0</v>
      </c>
      <c r="BQ873" s="19">
        <v>141.0</v>
      </c>
      <c r="BR873" s="19">
        <v>152.0</v>
      </c>
      <c r="BS873" s="19">
        <v>175.0</v>
      </c>
      <c r="BT873" s="19">
        <v>251.0</v>
      </c>
      <c r="BU873" s="19">
        <v>327.0</v>
      </c>
      <c r="BV873" s="19">
        <v>379.0</v>
      </c>
      <c r="BW873" s="13">
        <f t="shared" si="28"/>
        <v>0.4631728045</v>
      </c>
      <c r="BX873" s="14">
        <v>-3.49</v>
      </c>
      <c r="BY873" s="29">
        <f t="shared" si="29"/>
        <v>-8.171528174</v>
      </c>
      <c r="BZ873" s="18">
        <f t="shared" si="30"/>
        <v>2.271564923</v>
      </c>
      <c r="CA873" s="18">
        <f t="shared" si="31"/>
        <v>2.558499439</v>
      </c>
      <c r="CB873" s="14">
        <f t="shared" si="32"/>
        <v>27.66526964</v>
      </c>
      <c r="CC873" s="14">
        <f t="shared" si="33"/>
        <v>29.19558706</v>
      </c>
      <c r="CD873" s="14">
        <f t="shared" si="34"/>
        <v>52.34163806</v>
      </c>
      <c r="CE873" s="14">
        <f t="shared" si="35"/>
        <v>58.41508532</v>
      </c>
      <c r="CF873" s="14">
        <f t="shared" si="36"/>
        <v>-5.844784611</v>
      </c>
      <c r="CG873" s="7">
        <v>2509.283333</v>
      </c>
      <c r="CH873" s="7">
        <v>95.0</v>
      </c>
      <c r="CI873" s="7">
        <v>107.0</v>
      </c>
      <c r="CJ873" s="26">
        <v>1062.0</v>
      </c>
      <c r="CK873" s="7">
        <v>1114.0</v>
      </c>
      <c r="CL873" s="7">
        <v>444.0</v>
      </c>
      <c r="CM873" s="7">
        <v>501.0</v>
      </c>
      <c r="CN873" s="7">
        <v>588.0</v>
      </c>
      <c r="CO873" s="7">
        <v>721.0</v>
      </c>
      <c r="CP873" s="19">
        <v>5.0</v>
      </c>
      <c r="CQ873" s="19">
        <v>5.0</v>
      </c>
      <c r="CR873" s="26">
        <f t="shared" si="37"/>
        <v>0</v>
      </c>
      <c r="CS873" s="18">
        <f t="shared" si="38"/>
        <v>0.3650523242</v>
      </c>
      <c r="CT873" s="18">
        <f t="shared" si="39"/>
        <v>0.3650523242</v>
      </c>
      <c r="CU873" s="18">
        <f t="shared" si="40"/>
        <v>0</v>
      </c>
      <c r="CV873" s="30">
        <v>27.57</v>
      </c>
      <c r="CW873" s="30">
        <v>32.21</v>
      </c>
      <c r="CX873" s="30">
        <v>28.01</v>
      </c>
      <c r="CY873" s="30">
        <v>35.06</v>
      </c>
      <c r="CZ873" s="30">
        <v>30.59</v>
      </c>
      <c r="DA873" s="30">
        <v>29.21</v>
      </c>
      <c r="DB873" s="7">
        <v>0.0</v>
      </c>
      <c r="DC873" s="7">
        <v>0.0</v>
      </c>
      <c r="DD873" s="13" t="str">
        <f t="shared" si="41"/>
        <v> </v>
      </c>
      <c r="DE873" s="7">
        <v>0.0</v>
      </c>
      <c r="DF873" s="7">
        <v>0.0</v>
      </c>
      <c r="DG873" s="7">
        <v>0.0</v>
      </c>
      <c r="DH873" s="7">
        <v>0.0</v>
      </c>
      <c r="DI873" s="7">
        <v>0.0</v>
      </c>
      <c r="DJ873" s="8" t="s">
        <v>5408</v>
      </c>
      <c r="DK873" s="7" t="s">
        <v>5409</v>
      </c>
    </row>
    <row r="874" ht="12.75" customHeight="1">
      <c r="A874" s="7" t="s">
        <v>684</v>
      </c>
      <c r="B874" s="7" t="s">
        <v>3494</v>
      </c>
      <c r="C874" s="8" t="s">
        <v>542</v>
      </c>
      <c r="D874" s="9" t="s">
        <v>174</v>
      </c>
      <c r="E874" s="7">
        <v>52.0</v>
      </c>
      <c r="F874" s="7">
        <v>0.0</v>
      </c>
      <c r="G874" s="7">
        <v>3.0</v>
      </c>
      <c r="H874" s="24">
        <f t="shared" si="1"/>
        <v>3</v>
      </c>
      <c r="I874" s="25">
        <f t="shared" si="2"/>
        <v>0.2110034386</v>
      </c>
      <c r="J874" s="19">
        <v>0.0</v>
      </c>
      <c r="K874" s="19">
        <v>1.0</v>
      </c>
      <c r="L874" s="19">
        <v>1.0</v>
      </c>
      <c r="M874" s="19">
        <v>48.0</v>
      </c>
      <c r="N874" s="19">
        <v>23.0</v>
      </c>
      <c r="O874" s="19">
        <v>47.0</v>
      </c>
      <c r="P874" s="19">
        <v>30.0</v>
      </c>
      <c r="Q874" s="10">
        <f t="shared" si="3"/>
        <v>0</v>
      </c>
      <c r="R874" s="10">
        <f t="shared" si="4"/>
        <v>0</v>
      </c>
      <c r="S874" s="7">
        <v>51184.0</v>
      </c>
      <c r="T874" s="14">
        <f t="shared" si="5"/>
        <v>16.40512821</v>
      </c>
      <c r="U874" s="14">
        <v>808.29</v>
      </c>
      <c r="V874" s="14">
        <f t="shared" si="6"/>
        <v>15.54403846</v>
      </c>
      <c r="W874" s="14">
        <v>1696.27</v>
      </c>
      <c r="X874" s="14">
        <f t="shared" si="7"/>
        <v>32.62057692</v>
      </c>
      <c r="Y874" s="13">
        <f t="shared" si="8"/>
        <v>0.3227273453</v>
      </c>
      <c r="Z874" s="12">
        <f t="shared" si="9"/>
        <v>14.21428571</v>
      </c>
      <c r="AA874" s="19">
        <v>51.0</v>
      </c>
      <c r="AB874" s="19">
        <v>52.0</v>
      </c>
      <c r="AC874" s="19">
        <v>77.0</v>
      </c>
      <c r="AD874" s="19">
        <v>33.0</v>
      </c>
      <c r="AE874" s="19">
        <v>7.0</v>
      </c>
      <c r="AF874" s="10">
        <f t="shared" si="10"/>
        <v>0</v>
      </c>
      <c r="AG874" s="10">
        <f t="shared" si="11"/>
        <v>0.07142857143</v>
      </c>
      <c r="AH874" s="10">
        <f t="shared" si="12"/>
        <v>0.07142857143</v>
      </c>
      <c r="AI874" s="19">
        <v>261.0</v>
      </c>
      <c r="AJ874" s="13">
        <f t="shared" si="13"/>
        <v>0.3484646195</v>
      </c>
      <c r="AK874" s="19">
        <v>234.0</v>
      </c>
      <c r="AL874" s="13">
        <f t="shared" si="14"/>
        <v>0.3124165554</v>
      </c>
      <c r="AM874" s="19">
        <v>254.0</v>
      </c>
      <c r="AN874" s="13">
        <f t="shared" si="15"/>
        <v>0.3391188251</v>
      </c>
      <c r="AO874" s="13">
        <f t="shared" si="16"/>
        <v>0.5272727273</v>
      </c>
      <c r="AP874" s="8">
        <v>7.0</v>
      </c>
      <c r="AQ874" s="14">
        <v>4.1</v>
      </c>
      <c r="AR874" s="19">
        <v>17.36</v>
      </c>
      <c r="AS874" s="26">
        <v>5.0</v>
      </c>
      <c r="AT874" s="27">
        <v>0.078</v>
      </c>
      <c r="AU874" s="8">
        <v>7.0</v>
      </c>
      <c r="AV874" s="27">
        <v>0.849</v>
      </c>
      <c r="AW874" s="19">
        <v>50.09</v>
      </c>
      <c r="AX874" s="19">
        <v>16.25</v>
      </c>
      <c r="AY874" s="27">
        <v>0.18</v>
      </c>
      <c r="AZ874" s="27">
        <v>-5.523</v>
      </c>
      <c r="BA874" s="19">
        <v>48.06</v>
      </c>
      <c r="BB874" s="13">
        <f t="shared" si="17"/>
        <v>0.07035175879</v>
      </c>
      <c r="BC874" s="28">
        <f t="shared" si="18"/>
        <v>0.9393939394</v>
      </c>
      <c r="BD874" s="26">
        <f t="shared" si="19"/>
        <v>1009.745698</v>
      </c>
      <c r="BE874" s="13">
        <f t="shared" si="20"/>
        <v>0.009745698188</v>
      </c>
      <c r="BF874" s="18">
        <f t="shared" si="21"/>
        <v>2.078461938</v>
      </c>
      <c r="BG874" s="18">
        <f t="shared" si="22"/>
        <v>1.930000371</v>
      </c>
      <c r="BH874" s="14">
        <f t="shared" si="23"/>
        <v>29.54385184</v>
      </c>
      <c r="BI874" s="14">
        <f t="shared" si="24"/>
        <v>31.84500612</v>
      </c>
      <c r="BJ874" s="14">
        <f t="shared" si="25"/>
        <v>55.30193371</v>
      </c>
      <c r="BK874" s="14">
        <f t="shared" si="26"/>
        <v>58.56808819</v>
      </c>
      <c r="BL874" s="14">
        <f t="shared" si="27"/>
        <v>-3.266154474</v>
      </c>
      <c r="BM874" s="19">
        <v>28.0</v>
      </c>
      <c r="BN874" s="19">
        <v>26.0</v>
      </c>
      <c r="BO874" s="26">
        <v>370.0</v>
      </c>
      <c r="BP874" s="26">
        <v>403.0</v>
      </c>
      <c r="BQ874" s="19">
        <v>141.0</v>
      </c>
      <c r="BR874" s="19">
        <v>173.0</v>
      </c>
      <c r="BS874" s="19">
        <v>206.0</v>
      </c>
      <c r="BT874" s="19">
        <v>187.0</v>
      </c>
      <c r="BU874" s="19">
        <v>363.0</v>
      </c>
      <c r="BV874" s="19">
        <v>384.0</v>
      </c>
      <c r="BW874" s="13">
        <f t="shared" si="28"/>
        <v>0.4859437751</v>
      </c>
      <c r="BX874" s="14">
        <v>3.77</v>
      </c>
      <c r="BY874" s="29">
        <f t="shared" si="29"/>
        <v>2.361300071</v>
      </c>
      <c r="BZ874" s="18">
        <f t="shared" si="30"/>
        <v>2.131126823</v>
      </c>
      <c r="CA874" s="18">
        <f t="shared" si="31"/>
        <v>2.322688785</v>
      </c>
      <c r="CB874" s="14">
        <f t="shared" si="32"/>
        <v>27.08207232</v>
      </c>
      <c r="CC874" s="14">
        <f t="shared" si="33"/>
        <v>31.72744989</v>
      </c>
      <c r="CD874" s="14">
        <f t="shared" si="34"/>
        <v>52.36825126</v>
      </c>
      <c r="CE874" s="14">
        <f t="shared" si="35"/>
        <v>57.66015045</v>
      </c>
      <c r="CF874" s="14">
        <f t="shared" si="36"/>
        <v>2.025744716</v>
      </c>
      <c r="CG874" s="7">
        <v>2505.716667</v>
      </c>
      <c r="CH874" s="7">
        <v>89.0</v>
      </c>
      <c r="CI874" s="7">
        <v>97.0</v>
      </c>
      <c r="CJ874" s="26">
        <v>1042.0</v>
      </c>
      <c r="CK874" s="7">
        <v>1228.0</v>
      </c>
      <c r="CL874" s="7">
        <v>443.0</v>
      </c>
      <c r="CM874" s="7">
        <v>485.0</v>
      </c>
      <c r="CN874" s="7">
        <v>613.0</v>
      </c>
      <c r="CO874" s="7">
        <v>598.0</v>
      </c>
      <c r="CP874" s="19">
        <v>11.0</v>
      </c>
      <c r="CQ874" s="19">
        <v>5.0</v>
      </c>
      <c r="CR874" s="26">
        <f t="shared" si="37"/>
        <v>-6</v>
      </c>
      <c r="CS874" s="18">
        <f t="shared" si="38"/>
        <v>0.7736792748</v>
      </c>
      <c r="CT874" s="18">
        <f t="shared" si="39"/>
        <v>0.3516723976</v>
      </c>
      <c r="CU874" s="18">
        <f t="shared" si="40"/>
        <v>-0.4220068771</v>
      </c>
      <c r="CV874" s="30">
        <v>30.02</v>
      </c>
      <c r="CW874" s="30">
        <v>32.35</v>
      </c>
      <c r="CX874" s="30">
        <v>34.63</v>
      </c>
      <c r="CY874" s="30">
        <v>35.23</v>
      </c>
      <c r="CZ874" s="30">
        <v>31.78</v>
      </c>
      <c r="DA874" s="30">
        <v>31.21</v>
      </c>
      <c r="DB874" s="7">
        <v>0.0</v>
      </c>
      <c r="DC874" s="7">
        <v>0.0</v>
      </c>
      <c r="DD874" s="13" t="str">
        <f t="shared" si="41"/>
        <v> </v>
      </c>
      <c r="DE874" s="7">
        <v>0.0</v>
      </c>
      <c r="DF874" s="7">
        <v>0.0</v>
      </c>
      <c r="DG874" s="7">
        <v>0.0</v>
      </c>
      <c r="DH874" s="7">
        <v>0.0</v>
      </c>
      <c r="DI874" s="7">
        <v>0.0</v>
      </c>
      <c r="DJ874" s="8" t="s">
        <v>5410</v>
      </c>
      <c r="DK874" s="7" t="s">
        <v>5411</v>
      </c>
    </row>
    <row r="875" ht="12.75" customHeight="1">
      <c r="A875" s="7" t="s">
        <v>134</v>
      </c>
      <c r="B875" s="7" t="s">
        <v>3497</v>
      </c>
      <c r="C875" s="8" t="s">
        <v>173</v>
      </c>
      <c r="D875" s="9" t="s">
        <v>247</v>
      </c>
      <c r="E875" s="7">
        <v>82.0</v>
      </c>
      <c r="F875" s="7">
        <v>19.0</v>
      </c>
      <c r="G875" s="7">
        <v>23.0</v>
      </c>
      <c r="H875" s="24">
        <f t="shared" si="1"/>
        <v>42</v>
      </c>
      <c r="I875" s="25">
        <f t="shared" si="2"/>
        <v>2.249129801</v>
      </c>
      <c r="J875" s="19">
        <v>15.0</v>
      </c>
      <c r="K875" s="19">
        <v>11.0</v>
      </c>
      <c r="L875" s="19">
        <v>8.0</v>
      </c>
      <c r="M875" s="19">
        <v>147.0</v>
      </c>
      <c r="N875" s="19">
        <v>50.0</v>
      </c>
      <c r="O875" s="19">
        <v>49.0</v>
      </c>
      <c r="P875" s="19">
        <v>172.0</v>
      </c>
      <c r="Q875" s="10">
        <f t="shared" si="3"/>
        <v>0.1292517007</v>
      </c>
      <c r="R875" s="10">
        <f t="shared" si="4"/>
        <v>0.07723577236</v>
      </c>
      <c r="S875" s="7">
        <v>67226.0</v>
      </c>
      <c r="T875" s="14">
        <f t="shared" si="5"/>
        <v>13.66382114</v>
      </c>
      <c r="U875" s="14">
        <v>1066.62</v>
      </c>
      <c r="V875" s="14">
        <f t="shared" si="6"/>
        <v>13.00756098</v>
      </c>
      <c r="W875" s="14">
        <v>2871.75</v>
      </c>
      <c r="X875" s="14">
        <f t="shared" si="7"/>
        <v>35.02134146</v>
      </c>
      <c r="Y875" s="13">
        <f t="shared" si="8"/>
        <v>0.270827779</v>
      </c>
      <c r="Z875" s="12">
        <f t="shared" si="9"/>
        <v>118.6842105</v>
      </c>
      <c r="AA875" s="19">
        <v>34.0</v>
      </c>
      <c r="AB875" s="19">
        <v>30.0</v>
      </c>
      <c r="AC875" s="19">
        <v>121.0</v>
      </c>
      <c r="AD875" s="19">
        <v>39.0</v>
      </c>
      <c r="AE875" s="19">
        <v>30.0</v>
      </c>
      <c r="AF875" s="10">
        <f t="shared" si="10"/>
        <v>0.2631578947</v>
      </c>
      <c r="AG875" s="10">
        <f t="shared" si="11"/>
        <v>0.3333333333</v>
      </c>
      <c r="AH875" s="10">
        <f t="shared" si="12"/>
        <v>0.5964912281</v>
      </c>
      <c r="AI875" s="19">
        <v>337.0</v>
      </c>
      <c r="AJ875" s="13">
        <f t="shared" si="13"/>
        <v>0.3608137045</v>
      </c>
      <c r="AK875" s="19">
        <v>271.0</v>
      </c>
      <c r="AL875" s="13">
        <f t="shared" si="14"/>
        <v>0.2901498929</v>
      </c>
      <c r="AM875" s="19">
        <v>326.0</v>
      </c>
      <c r="AN875" s="13">
        <f t="shared" si="15"/>
        <v>0.3490364026</v>
      </c>
      <c r="AO875" s="13">
        <f t="shared" si="16"/>
        <v>0.5542763158</v>
      </c>
      <c r="AP875" s="8">
        <v>11.0</v>
      </c>
      <c r="AQ875" s="14">
        <v>5.12</v>
      </c>
      <c r="AR875" s="19">
        <v>17.46</v>
      </c>
      <c r="AS875" s="26">
        <v>5.0</v>
      </c>
      <c r="AT875" s="27">
        <v>0.77</v>
      </c>
      <c r="AU875" s="8">
        <v>3.0</v>
      </c>
      <c r="AV875" s="27">
        <v>0.011</v>
      </c>
      <c r="AW875" s="19">
        <v>50.0</v>
      </c>
      <c r="AX875" s="19">
        <v>18.5</v>
      </c>
      <c r="AY875" s="27">
        <v>1.114</v>
      </c>
      <c r="AZ875" s="27">
        <v>2.085</v>
      </c>
      <c r="BA875" s="19">
        <v>50.67</v>
      </c>
      <c r="BB875" s="13">
        <f t="shared" si="17"/>
        <v>0.09268292683</v>
      </c>
      <c r="BC875" s="28">
        <f t="shared" si="18"/>
        <v>0.9094488189</v>
      </c>
      <c r="BD875" s="26">
        <f t="shared" si="19"/>
        <v>1002.131746</v>
      </c>
      <c r="BE875" s="13">
        <f t="shared" si="20"/>
        <v>0.002131745727</v>
      </c>
      <c r="BF875" s="18">
        <f t="shared" si="21"/>
        <v>3.20639028</v>
      </c>
      <c r="BG875" s="18">
        <f t="shared" si="22"/>
        <v>2.587613208</v>
      </c>
      <c r="BH875" s="14">
        <f t="shared" si="23"/>
        <v>34.59526354</v>
      </c>
      <c r="BI875" s="14">
        <f t="shared" si="24"/>
        <v>28.57625021</v>
      </c>
      <c r="BJ875" s="14">
        <f t="shared" si="25"/>
        <v>62.3839793</v>
      </c>
      <c r="BK875" s="14">
        <f t="shared" si="26"/>
        <v>54.39612983</v>
      </c>
      <c r="BL875" s="14">
        <f t="shared" si="27"/>
        <v>7.987849468</v>
      </c>
      <c r="BM875" s="19">
        <v>57.0</v>
      </c>
      <c r="BN875" s="19">
        <v>46.0</v>
      </c>
      <c r="BO875" s="26">
        <v>558.0</v>
      </c>
      <c r="BP875" s="26">
        <v>462.0</v>
      </c>
      <c r="BQ875" s="19">
        <v>212.0</v>
      </c>
      <c r="BR875" s="19">
        <v>205.0</v>
      </c>
      <c r="BS875" s="19">
        <v>282.0</v>
      </c>
      <c r="BT875" s="19">
        <v>254.0</v>
      </c>
      <c r="BU875" s="19">
        <v>572.0</v>
      </c>
      <c r="BV875" s="19">
        <v>494.0</v>
      </c>
      <c r="BW875" s="13">
        <f t="shared" si="28"/>
        <v>0.5365853659</v>
      </c>
      <c r="BX875" s="14">
        <v>2.88</v>
      </c>
      <c r="BY875" s="29">
        <f t="shared" si="29"/>
        <v>4.521217889</v>
      </c>
      <c r="BZ875" s="18">
        <f t="shared" si="30"/>
        <v>2.467433015</v>
      </c>
      <c r="CA875" s="18">
        <f t="shared" si="31"/>
        <v>1.949576703</v>
      </c>
      <c r="CB875" s="14">
        <f t="shared" si="32"/>
        <v>29.94427967</v>
      </c>
      <c r="CC875" s="14">
        <f t="shared" si="33"/>
        <v>27.43115345</v>
      </c>
      <c r="CD875" s="14">
        <f t="shared" si="34"/>
        <v>56.17217876</v>
      </c>
      <c r="CE875" s="14">
        <f t="shared" si="35"/>
        <v>53.99413603</v>
      </c>
      <c r="CF875" s="14">
        <f t="shared" si="36"/>
        <v>5.809806745</v>
      </c>
      <c r="CG875" s="7">
        <v>3939.316667</v>
      </c>
      <c r="CH875" s="7">
        <v>162.0</v>
      </c>
      <c r="CI875" s="7">
        <v>128.0</v>
      </c>
      <c r="CJ875" s="26">
        <v>1804.0</v>
      </c>
      <c r="CK875" s="7">
        <v>1673.0</v>
      </c>
      <c r="CL875" s="7">
        <v>751.0</v>
      </c>
      <c r="CM875" s="7">
        <v>768.0</v>
      </c>
      <c r="CN875" s="7">
        <v>971.0</v>
      </c>
      <c r="CO875" s="7">
        <v>976.0</v>
      </c>
      <c r="CP875" s="19">
        <v>14.0</v>
      </c>
      <c r="CQ875" s="19">
        <v>9.0</v>
      </c>
      <c r="CR875" s="26">
        <f t="shared" si="37"/>
        <v>-5</v>
      </c>
      <c r="CS875" s="18">
        <f t="shared" si="38"/>
        <v>0.7497099337</v>
      </c>
      <c r="CT875" s="18">
        <f t="shared" si="39"/>
        <v>0.4819563859</v>
      </c>
      <c r="CU875" s="18">
        <f t="shared" si="40"/>
        <v>-0.2677535477</v>
      </c>
      <c r="CV875" s="30">
        <v>50.69</v>
      </c>
      <c r="CW875" s="30">
        <v>44.57</v>
      </c>
      <c r="CX875" s="30">
        <v>48.85</v>
      </c>
      <c r="CY875" s="30">
        <v>21.07</v>
      </c>
      <c r="CZ875" s="30">
        <v>41.1</v>
      </c>
      <c r="DA875" s="30">
        <v>38.79</v>
      </c>
      <c r="DB875" s="7">
        <v>21.0</v>
      </c>
      <c r="DC875" s="7">
        <v>20.0</v>
      </c>
      <c r="DD875" s="13">
        <f t="shared" si="41"/>
        <v>0.512195122</v>
      </c>
      <c r="DE875" s="7">
        <v>-0.12</v>
      </c>
      <c r="DF875" s="7">
        <v>3.65</v>
      </c>
      <c r="DG875" s="7">
        <v>24.0</v>
      </c>
      <c r="DH875" s="7">
        <v>8.0</v>
      </c>
      <c r="DI875" s="7">
        <v>6.0</v>
      </c>
      <c r="DJ875" s="8" t="s">
        <v>5412</v>
      </c>
      <c r="DK875" s="7" t="s">
        <v>5413</v>
      </c>
    </row>
    <row r="876" ht="12.75" customHeight="1">
      <c r="A876" s="7" t="s">
        <v>1620</v>
      </c>
      <c r="B876" s="7" t="s">
        <v>3501</v>
      </c>
      <c r="C876" s="8" t="s">
        <v>254</v>
      </c>
      <c r="D876" s="9" t="s">
        <v>167</v>
      </c>
      <c r="E876" s="7">
        <v>64.0</v>
      </c>
      <c r="F876" s="7">
        <v>5.0</v>
      </c>
      <c r="G876" s="7">
        <v>18.0</v>
      </c>
      <c r="H876" s="24">
        <f t="shared" si="1"/>
        <v>23</v>
      </c>
      <c r="I876" s="25">
        <f t="shared" si="2"/>
        <v>1.661582919</v>
      </c>
      <c r="J876" s="19">
        <v>3.0</v>
      </c>
      <c r="K876" s="19">
        <v>10.0</v>
      </c>
      <c r="L876" s="19">
        <v>6.0</v>
      </c>
      <c r="M876" s="19">
        <v>83.0</v>
      </c>
      <c r="N876" s="19">
        <v>36.0</v>
      </c>
      <c r="O876" s="19">
        <v>31.0</v>
      </c>
      <c r="P876" s="19">
        <v>96.0</v>
      </c>
      <c r="Q876" s="10">
        <f t="shared" si="3"/>
        <v>0.06024096386</v>
      </c>
      <c r="R876" s="10">
        <f t="shared" si="4"/>
        <v>0.03333333333</v>
      </c>
      <c r="S876" s="7">
        <v>49832.0</v>
      </c>
      <c r="T876" s="14">
        <f t="shared" si="5"/>
        <v>12.97708333</v>
      </c>
      <c r="U876" s="14">
        <v>800.3</v>
      </c>
      <c r="V876" s="14">
        <f t="shared" si="6"/>
        <v>12.5046875</v>
      </c>
      <c r="W876" s="14">
        <v>2271.3</v>
      </c>
      <c r="X876" s="14">
        <f t="shared" si="7"/>
        <v>35.4890625</v>
      </c>
      <c r="Y876" s="13">
        <f t="shared" si="8"/>
        <v>0.2605482485</v>
      </c>
      <c r="Z876" s="12">
        <f t="shared" si="9"/>
        <v>139.3103448</v>
      </c>
      <c r="AA876" s="19">
        <v>23.0</v>
      </c>
      <c r="AB876" s="19">
        <v>54.0</v>
      </c>
      <c r="AC876" s="19">
        <v>72.0</v>
      </c>
      <c r="AD876" s="19">
        <v>21.0</v>
      </c>
      <c r="AE876" s="19">
        <v>24.0</v>
      </c>
      <c r="AF876" s="10">
        <f t="shared" si="10"/>
        <v>0.1034482759</v>
      </c>
      <c r="AG876" s="10">
        <f t="shared" si="11"/>
        <v>0.5517241379</v>
      </c>
      <c r="AH876" s="10">
        <f t="shared" si="12"/>
        <v>0.6551724138</v>
      </c>
      <c r="AI876" s="19">
        <v>255.0</v>
      </c>
      <c r="AJ876" s="13">
        <f t="shared" si="13"/>
        <v>0.325255102</v>
      </c>
      <c r="AK876" s="19">
        <v>232.0</v>
      </c>
      <c r="AL876" s="13">
        <f t="shared" si="14"/>
        <v>0.2959183673</v>
      </c>
      <c r="AM876" s="19">
        <v>297.0</v>
      </c>
      <c r="AN876" s="13">
        <f t="shared" si="15"/>
        <v>0.3788265306</v>
      </c>
      <c r="AO876" s="13">
        <f t="shared" si="16"/>
        <v>0.523613963</v>
      </c>
      <c r="AP876" s="8">
        <v>11.0</v>
      </c>
      <c r="AQ876" s="14">
        <v>1.88</v>
      </c>
      <c r="AR876" s="19">
        <v>17.28</v>
      </c>
      <c r="AS876" s="26">
        <v>8.0</v>
      </c>
      <c r="AT876" s="27">
        <v>0.373</v>
      </c>
      <c r="AU876" s="8">
        <v>9.0</v>
      </c>
      <c r="AV876" s="27">
        <v>0.101</v>
      </c>
      <c r="AW876" s="19">
        <v>50.19</v>
      </c>
      <c r="AX876" s="19">
        <v>18.19</v>
      </c>
      <c r="AY876" s="27">
        <v>2.279</v>
      </c>
      <c r="AZ876" s="27">
        <v>6.996</v>
      </c>
      <c r="BA876" s="19">
        <v>52.55</v>
      </c>
      <c r="BB876" s="13">
        <f t="shared" si="17"/>
        <v>0.07178217822</v>
      </c>
      <c r="BC876" s="28">
        <f t="shared" si="18"/>
        <v>0.9183098592</v>
      </c>
      <c r="BD876" s="26">
        <f t="shared" si="19"/>
        <v>990.0920374</v>
      </c>
      <c r="BE876" s="13">
        <f t="shared" si="20"/>
        <v>-0.009907962627</v>
      </c>
      <c r="BF876" s="18">
        <f t="shared" si="21"/>
        <v>2.174184681</v>
      </c>
      <c r="BG876" s="18">
        <f t="shared" si="22"/>
        <v>2.174184681</v>
      </c>
      <c r="BH876" s="14">
        <f t="shared" si="23"/>
        <v>30.28864176</v>
      </c>
      <c r="BI876" s="14">
        <f t="shared" si="24"/>
        <v>26.61501937</v>
      </c>
      <c r="BJ876" s="14">
        <f t="shared" si="25"/>
        <v>56.60377358</v>
      </c>
      <c r="BK876" s="14">
        <f t="shared" si="26"/>
        <v>51.05585405</v>
      </c>
      <c r="BL876" s="14">
        <f t="shared" si="27"/>
        <v>5.54791953</v>
      </c>
      <c r="BM876" s="19">
        <v>29.0</v>
      </c>
      <c r="BN876" s="19">
        <v>29.0</v>
      </c>
      <c r="BO876" s="26">
        <v>375.0</v>
      </c>
      <c r="BP876" s="26">
        <v>326.0</v>
      </c>
      <c r="BQ876" s="19">
        <v>163.0</v>
      </c>
      <c r="BR876" s="19">
        <v>129.0</v>
      </c>
      <c r="BS876" s="19">
        <v>188.0</v>
      </c>
      <c r="BT876" s="19">
        <v>197.0</v>
      </c>
      <c r="BU876" s="19">
        <v>358.0</v>
      </c>
      <c r="BV876" s="19">
        <v>313.0</v>
      </c>
      <c r="BW876" s="13">
        <f t="shared" si="28"/>
        <v>0.5335320417</v>
      </c>
      <c r="BX876" s="14">
        <v>-0.5</v>
      </c>
      <c r="BY876" s="29">
        <f t="shared" si="29"/>
        <v>-2.003815583</v>
      </c>
      <c r="BZ876" s="18">
        <f t="shared" si="30"/>
        <v>2.203516526</v>
      </c>
      <c r="CA876" s="18">
        <f t="shared" si="31"/>
        <v>2.067015503</v>
      </c>
      <c r="CB876" s="14">
        <f t="shared" si="32"/>
        <v>29.77672333</v>
      </c>
      <c r="CC876" s="14">
        <f t="shared" si="33"/>
        <v>26.65669993</v>
      </c>
      <c r="CD876" s="14">
        <f t="shared" si="34"/>
        <v>56.25792193</v>
      </c>
      <c r="CE876" s="14">
        <f t="shared" si="35"/>
        <v>51.18788391</v>
      </c>
      <c r="CF876" s="14">
        <f t="shared" si="36"/>
        <v>0.4778815049</v>
      </c>
      <c r="CG876" s="7">
        <v>3076.9</v>
      </c>
      <c r="CH876" s="7">
        <v>113.0</v>
      </c>
      <c r="CI876" s="7">
        <v>106.0</v>
      </c>
      <c r="CJ876" s="26">
        <v>1414.0</v>
      </c>
      <c r="CK876" s="7">
        <v>1261.0</v>
      </c>
      <c r="CL876" s="7">
        <v>645.0</v>
      </c>
      <c r="CM876" s="7">
        <v>497.0</v>
      </c>
      <c r="CN876" s="7">
        <v>713.0</v>
      </c>
      <c r="CO876" s="7">
        <v>761.0</v>
      </c>
      <c r="CP876" s="19">
        <v>3.0</v>
      </c>
      <c r="CQ876" s="19">
        <v>9.0</v>
      </c>
      <c r="CR876" s="26">
        <f t="shared" si="37"/>
        <v>6</v>
      </c>
      <c r="CS876" s="18">
        <f t="shared" si="38"/>
        <v>0.2167282068</v>
      </c>
      <c r="CT876" s="18">
        <f t="shared" si="39"/>
        <v>0.6501846203</v>
      </c>
      <c r="CU876" s="18">
        <f t="shared" si="40"/>
        <v>0.4334564135</v>
      </c>
      <c r="CV876" s="30">
        <v>28.67</v>
      </c>
      <c r="CW876" s="30">
        <v>25.24</v>
      </c>
      <c r="CX876" s="30">
        <v>22.57</v>
      </c>
      <c r="CY876" s="30">
        <v>27.91</v>
      </c>
      <c r="CZ876" s="30">
        <v>27.68</v>
      </c>
      <c r="DA876" s="30">
        <v>27.25</v>
      </c>
      <c r="DB876" s="7">
        <v>11.0</v>
      </c>
      <c r="DC876" s="7">
        <v>16.0</v>
      </c>
      <c r="DD876" s="13">
        <f t="shared" si="41"/>
        <v>0.4074074074</v>
      </c>
      <c r="DE876" s="7">
        <v>-0.13</v>
      </c>
      <c r="DF876" s="7">
        <v>0.16</v>
      </c>
      <c r="DG876" s="7">
        <v>21.0</v>
      </c>
      <c r="DH876" s="7">
        <v>4.0</v>
      </c>
      <c r="DI876" s="7">
        <v>1.0</v>
      </c>
      <c r="DJ876" s="8" t="s">
        <v>5414</v>
      </c>
      <c r="DK876" s="7" t="s">
        <v>5415</v>
      </c>
    </row>
    <row r="877" ht="12.75" customHeight="1">
      <c r="A877" s="7" t="s">
        <v>3503</v>
      </c>
      <c r="B877" s="7" t="s">
        <v>3501</v>
      </c>
      <c r="C877" s="8" t="s">
        <v>325</v>
      </c>
      <c r="D877" s="9" t="s">
        <v>159</v>
      </c>
      <c r="E877" s="7">
        <v>29.0</v>
      </c>
      <c r="F877" s="7">
        <v>0.0</v>
      </c>
      <c r="G877" s="7">
        <v>0.0</v>
      </c>
      <c r="H877" s="24">
        <f t="shared" si="1"/>
        <v>0</v>
      </c>
      <c r="I877" s="25">
        <f t="shared" si="2"/>
        <v>0</v>
      </c>
      <c r="J877" s="19">
        <v>0.0</v>
      </c>
      <c r="K877" s="19">
        <v>0.0</v>
      </c>
      <c r="L877" s="19">
        <v>1.0</v>
      </c>
      <c r="M877" s="19">
        <v>27.0</v>
      </c>
      <c r="N877" s="19">
        <v>10.0</v>
      </c>
      <c r="O877" s="19">
        <v>8.0</v>
      </c>
      <c r="P877" s="19">
        <v>30.0</v>
      </c>
      <c r="Q877" s="10">
        <f t="shared" si="3"/>
        <v>0</v>
      </c>
      <c r="R877" s="10">
        <f t="shared" si="4"/>
        <v>0</v>
      </c>
      <c r="S877" s="7">
        <v>16088.0</v>
      </c>
      <c r="T877" s="14">
        <f t="shared" si="5"/>
        <v>9.245977011</v>
      </c>
      <c r="U877" s="14">
        <v>268.09</v>
      </c>
      <c r="V877" s="14">
        <f t="shared" si="6"/>
        <v>9.244482759</v>
      </c>
      <c r="W877" s="14">
        <v>1123.13</v>
      </c>
      <c r="X877" s="14">
        <f t="shared" si="7"/>
        <v>38.72862069</v>
      </c>
      <c r="Y877" s="13">
        <f t="shared" si="8"/>
        <v>0.19270137</v>
      </c>
      <c r="Z877" s="12">
        <f t="shared" si="9"/>
        <v>0</v>
      </c>
      <c r="AA877" s="19">
        <v>4.0</v>
      </c>
      <c r="AB877" s="19">
        <v>74.0</v>
      </c>
      <c r="AC877" s="19">
        <v>39.0</v>
      </c>
      <c r="AD877" s="19">
        <v>2.0</v>
      </c>
      <c r="AE877" s="19">
        <v>2.0</v>
      </c>
      <c r="AF877" s="10">
        <f t="shared" si="10"/>
        <v>0</v>
      </c>
      <c r="AG877" s="10">
        <f t="shared" si="11"/>
        <v>0.3333333333</v>
      </c>
      <c r="AH877" s="10">
        <f t="shared" si="12"/>
        <v>0.3333333333</v>
      </c>
      <c r="AI877" s="19">
        <v>98.0</v>
      </c>
      <c r="AJ877" s="13">
        <f t="shared" si="13"/>
        <v>0.3935742972</v>
      </c>
      <c r="AK877" s="19">
        <v>62.0</v>
      </c>
      <c r="AL877" s="13">
        <f t="shared" si="14"/>
        <v>0.2489959839</v>
      </c>
      <c r="AM877" s="19">
        <v>89.0</v>
      </c>
      <c r="AN877" s="13">
        <f t="shared" si="15"/>
        <v>0.3574297189</v>
      </c>
      <c r="AO877" s="13">
        <f t="shared" si="16"/>
        <v>0.6125</v>
      </c>
      <c r="AP877" s="8">
        <v>18.0</v>
      </c>
      <c r="AQ877" s="14">
        <v>14.13</v>
      </c>
      <c r="AR877" s="19">
        <v>16.69</v>
      </c>
      <c r="AS877" s="26">
        <v>17.0</v>
      </c>
      <c r="AT877" s="27">
        <v>-0.463</v>
      </c>
      <c r="AU877" s="8">
        <v>17.0</v>
      </c>
      <c r="AV877" s="27">
        <v>0.096</v>
      </c>
      <c r="AW877" s="19">
        <v>49.62</v>
      </c>
      <c r="AX877" s="19">
        <v>16.31</v>
      </c>
      <c r="AY877" s="27">
        <v>-1.5819999999999999</v>
      </c>
      <c r="AZ877" s="27">
        <v>-3.474</v>
      </c>
      <c r="BA877" s="19">
        <v>48.87</v>
      </c>
      <c r="BB877" s="13">
        <f t="shared" si="17"/>
        <v>0.02678571429</v>
      </c>
      <c r="BC877" s="28">
        <f t="shared" si="18"/>
        <v>0.9482758621</v>
      </c>
      <c r="BD877" s="26">
        <f t="shared" si="19"/>
        <v>975.0615764</v>
      </c>
      <c r="BE877" s="13">
        <f t="shared" si="20"/>
        <v>-0.02493842365</v>
      </c>
      <c r="BF877" s="18">
        <f t="shared" si="21"/>
        <v>0.6714163154</v>
      </c>
      <c r="BG877" s="18">
        <f t="shared" si="22"/>
        <v>1.342832631</v>
      </c>
      <c r="BH877" s="14">
        <f t="shared" si="23"/>
        <v>25.06620911</v>
      </c>
      <c r="BI877" s="14">
        <f t="shared" si="24"/>
        <v>25.96143086</v>
      </c>
      <c r="BJ877" s="14">
        <f t="shared" si="25"/>
        <v>46.10392033</v>
      </c>
      <c r="BK877" s="14">
        <f t="shared" si="26"/>
        <v>45.43250401</v>
      </c>
      <c r="BL877" s="14">
        <f t="shared" si="27"/>
        <v>0.6714163154</v>
      </c>
      <c r="BM877" s="19">
        <v>3.0</v>
      </c>
      <c r="BN877" s="19">
        <v>6.0</v>
      </c>
      <c r="BO877" s="26">
        <v>109.0</v>
      </c>
      <c r="BP877" s="26">
        <v>110.0</v>
      </c>
      <c r="BQ877" s="19">
        <v>48.0</v>
      </c>
      <c r="BR877" s="19">
        <v>40.0</v>
      </c>
      <c r="BS877" s="19">
        <v>46.0</v>
      </c>
      <c r="BT877" s="19">
        <v>47.0</v>
      </c>
      <c r="BU877" s="19">
        <v>83.0</v>
      </c>
      <c r="BV877" s="19">
        <v>81.0</v>
      </c>
      <c r="BW877" s="13">
        <f t="shared" si="28"/>
        <v>0.506097561</v>
      </c>
      <c r="BX877" s="14">
        <v>-2.19</v>
      </c>
      <c r="BY877" s="29">
        <f t="shared" si="29"/>
        <v>1.451416315</v>
      </c>
      <c r="BZ877" s="18">
        <f t="shared" si="30"/>
        <v>2.625694984</v>
      </c>
      <c r="CA877" s="18">
        <f t="shared" si="31"/>
        <v>2.066120643</v>
      </c>
      <c r="CB877" s="14">
        <f t="shared" si="32"/>
        <v>28.83960064</v>
      </c>
      <c r="CC877" s="14">
        <f t="shared" si="33"/>
        <v>28.4952472</v>
      </c>
      <c r="CD877" s="14">
        <f t="shared" si="34"/>
        <v>51.35170681</v>
      </c>
      <c r="CE877" s="14">
        <f t="shared" si="35"/>
        <v>50.49082321</v>
      </c>
      <c r="CF877" s="14">
        <f t="shared" si="36"/>
        <v>-0.1894672857</v>
      </c>
      <c r="CG877" s="7">
        <v>1393.916667</v>
      </c>
      <c r="CH877" s="7">
        <v>61.0</v>
      </c>
      <c r="CI877" s="7">
        <v>48.0</v>
      </c>
      <c r="CJ877" s="26">
        <v>609.0</v>
      </c>
      <c r="CK877" s="7">
        <v>614.0</v>
      </c>
      <c r="CL877" s="7">
        <v>254.0</v>
      </c>
      <c r="CM877" s="7">
        <v>257.0</v>
      </c>
      <c r="CN877" s="7">
        <v>269.0</v>
      </c>
      <c r="CO877" s="7">
        <v>254.0</v>
      </c>
      <c r="CP877" s="19">
        <v>4.0</v>
      </c>
      <c r="CQ877" s="19">
        <v>2.0</v>
      </c>
      <c r="CR877" s="26">
        <f t="shared" si="37"/>
        <v>-2</v>
      </c>
      <c r="CS877" s="18">
        <f t="shared" si="38"/>
        <v>0.8950770761</v>
      </c>
      <c r="CT877" s="18">
        <f t="shared" si="39"/>
        <v>0.447538538</v>
      </c>
      <c r="CU877" s="18">
        <f t="shared" si="40"/>
        <v>-0.447538538</v>
      </c>
      <c r="CV877" s="30">
        <v>8.16</v>
      </c>
      <c r="CW877" s="30">
        <v>7.84</v>
      </c>
      <c r="CX877" s="30">
        <v>15.9</v>
      </c>
      <c r="CY877" s="30">
        <v>8.1</v>
      </c>
      <c r="CZ877" s="30">
        <v>11.92</v>
      </c>
      <c r="DA877" s="30">
        <v>10.27</v>
      </c>
      <c r="DB877" s="7">
        <v>0.0</v>
      </c>
      <c r="DC877" s="7">
        <v>1.0</v>
      </c>
      <c r="DD877" s="13">
        <f t="shared" si="41"/>
        <v>0</v>
      </c>
      <c r="DE877" s="7">
        <v>0.0</v>
      </c>
      <c r="DF877" s="7">
        <v>0.0</v>
      </c>
      <c r="DG877" s="7">
        <v>0.0</v>
      </c>
      <c r="DH877" s="7">
        <v>1.0</v>
      </c>
      <c r="DI877" s="7">
        <v>0.0</v>
      </c>
      <c r="DJ877" s="8" t="s">
        <v>5416</v>
      </c>
      <c r="DK877" s="7" t="s">
        <v>5417</v>
      </c>
    </row>
    <row r="878" ht="12.75" customHeight="1">
      <c r="A878" s="7" t="s">
        <v>1539</v>
      </c>
      <c r="B878" s="7" t="s">
        <v>3501</v>
      </c>
      <c r="C878" s="8" t="s">
        <v>231</v>
      </c>
      <c r="D878" s="9" t="s">
        <v>167</v>
      </c>
      <c r="E878" s="7">
        <v>24.0</v>
      </c>
      <c r="F878" s="7">
        <v>5.0</v>
      </c>
      <c r="G878" s="7">
        <v>1.0</v>
      </c>
      <c r="H878" s="24">
        <f t="shared" si="1"/>
        <v>6</v>
      </c>
      <c r="I878" s="25">
        <f t="shared" si="2"/>
        <v>1.524239644</v>
      </c>
      <c r="J878" s="19">
        <v>3.0</v>
      </c>
      <c r="K878" s="19">
        <v>1.0</v>
      </c>
      <c r="L878" s="19">
        <v>0.0</v>
      </c>
      <c r="M878" s="19">
        <v>30.0</v>
      </c>
      <c r="N878" s="19">
        <v>9.0</v>
      </c>
      <c r="O878" s="19">
        <v>8.0</v>
      </c>
      <c r="P878" s="19">
        <v>28.0</v>
      </c>
      <c r="Q878" s="10">
        <f t="shared" si="3"/>
        <v>0.1666666667</v>
      </c>
      <c r="R878" s="10">
        <f t="shared" si="4"/>
        <v>0.1063829787</v>
      </c>
      <c r="S878" s="7">
        <v>14171.0</v>
      </c>
      <c r="T878" s="14">
        <f t="shared" si="5"/>
        <v>9.840972222</v>
      </c>
      <c r="U878" s="14">
        <v>236.15</v>
      </c>
      <c r="V878" s="14">
        <f t="shared" si="6"/>
        <v>9.839583333</v>
      </c>
      <c r="W878" s="14">
        <v>939.58</v>
      </c>
      <c r="X878" s="14">
        <f t="shared" si="7"/>
        <v>39.14916667</v>
      </c>
      <c r="Y878" s="13">
        <f t="shared" si="8"/>
        <v>0.2008539376</v>
      </c>
      <c r="Z878" s="12">
        <f t="shared" si="9"/>
        <v>23.8</v>
      </c>
      <c r="AA878" s="19">
        <v>6.0</v>
      </c>
      <c r="AB878" s="19">
        <v>38.0</v>
      </c>
      <c r="AC878" s="19">
        <v>47.0</v>
      </c>
      <c r="AD878" s="19">
        <v>5.0</v>
      </c>
      <c r="AE878" s="19">
        <v>5.0</v>
      </c>
      <c r="AF878" s="10">
        <f t="shared" si="10"/>
        <v>0.6</v>
      </c>
      <c r="AG878" s="10">
        <f t="shared" si="11"/>
        <v>0.2</v>
      </c>
      <c r="AH878" s="10">
        <f t="shared" si="12"/>
        <v>0.8</v>
      </c>
      <c r="AI878" s="19">
        <v>57.0</v>
      </c>
      <c r="AJ878" s="13">
        <f t="shared" si="13"/>
        <v>0.2923076923</v>
      </c>
      <c r="AK878" s="19">
        <v>49.0</v>
      </c>
      <c r="AL878" s="13">
        <f t="shared" si="14"/>
        <v>0.2512820513</v>
      </c>
      <c r="AM878" s="19">
        <v>89.0</v>
      </c>
      <c r="AN878" s="13">
        <f t="shared" si="15"/>
        <v>0.4564102564</v>
      </c>
      <c r="AO878" s="13">
        <f t="shared" si="16"/>
        <v>0.5377358491</v>
      </c>
      <c r="AP878" s="8">
        <v>9.0</v>
      </c>
      <c r="AQ878" s="14">
        <v>2.34</v>
      </c>
      <c r="AR878" s="19">
        <v>16.78</v>
      </c>
      <c r="AS878" s="26">
        <v>13.0</v>
      </c>
      <c r="AT878" s="27">
        <v>-0.213</v>
      </c>
      <c r="AU878" s="8">
        <v>14.0</v>
      </c>
      <c r="AV878" s="27">
        <v>-1.919</v>
      </c>
      <c r="AW878" s="19">
        <v>49.36</v>
      </c>
      <c r="AX878" s="19">
        <v>16.79</v>
      </c>
      <c r="AY878" s="27">
        <v>0.556</v>
      </c>
      <c r="AZ878" s="27">
        <v>7.066</v>
      </c>
      <c r="BA878" s="19">
        <v>51.85</v>
      </c>
      <c r="BB878" s="13">
        <f t="shared" si="17"/>
        <v>0.04201680672</v>
      </c>
      <c r="BC878" s="28">
        <f t="shared" si="18"/>
        <v>0.935483871</v>
      </c>
      <c r="BD878" s="26">
        <f t="shared" si="19"/>
        <v>977.5006777</v>
      </c>
      <c r="BE878" s="13">
        <f t="shared" si="20"/>
        <v>-0.02249932231</v>
      </c>
      <c r="BF878" s="18">
        <f t="shared" si="21"/>
        <v>1.270378996</v>
      </c>
      <c r="BG878" s="18">
        <f t="shared" si="22"/>
        <v>1.524454796</v>
      </c>
      <c r="BH878" s="14">
        <f t="shared" si="23"/>
        <v>30.23502011</v>
      </c>
      <c r="BI878" s="14">
        <f t="shared" si="24"/>
        <v>23.62904933</v>
      </c>
      <c r="BJ878" s="14">
        <f t="shared" si="25"/>
        <v>53.86406945</v>
      </c>
      <c r="BK878" s="14">
        <f t="shared" si="26"/>
        <v>45.73364387</v>
      </c>
      <c r="BL878" s="14">
        <f t="shared" si="27"/>
        <v>8.130425577</v>
      </c>
      <c r="BM878" s="19">
        <v>5.0</v>
      </c>
      <c r="BN878" s="19">
        <v>6.0</v>
      </c>
      <c r="BO878" s="26">
        <v>114.0</v>
      </c>
      <c r="BP878" s="26">
        <v>87.0</v>
      </c>
      <c r="BQ878" s="19">
        <v>38.0</v>
      </c>
      <c r="BR878" s="19">
        <v>35.0</v>
      </c>
      <c r="BS878" s="19">
        <v>55.0</v>
      </c>
      <c r="BT878" s="19">
        <v>52.0</v>
      </c>
      <c r="BU878" s="19">
        <v>108.0</v>
      </c>
      <c r="BV878" s="19">
        <v>82.0</v>
      </c>
      <c r="BW878" s="13">
        <f t="shared" si="28"/>
        <v>0.5684210526</v>
      </c>
      <c r="BX878" s="14">
        <v>1.22</v>
      </c>
      <c r="BY878" s="29">
        <f t="shared" si="29"/>
        <v>-1.8502348</v>
      </c>
      <c r="BZ878" s="18">
        <f t="shared" si="30"/>
        <v>2.600861288</v>
      </c>
      <c r="CA878" s="18">
        <f t="shared" si="31"/>
        <v>1.988893926</v>
      </c>
      <c r="CB878" s="14">
        <f t="shared" si="32"/>
        <v>31.77130554</v>
      </c>
      <c r="CC878" s="14">
        <f t="shared" si="33"/>
        <v>28.60947417</v>
      </c>
      <c r="CD878" s="14">
        <f t="shared" si="34"/>
        <v>57.8309157</v>
      </c>
      <c r="CE878" s="14">
        <f t="shared" si="35"/>
        <v>49.31436991</v>
      </c>
      <c r="CF878" s="14">
        <f t="shared" si="36"/>
        <v>-0.3861202097</v>
      </c>
      <c r="CG878" s="7">
        <v>1176.533333</v>
      </c>
      <c r="CH878" s="7">
        <v>51.0</v>
      </c>
      <c r="CI878" s="7">
        <v>39.0</v>
      </c>
      <c r="CJ878" s="26">
        <v>572.0</v>
      </c>
      <c r="CK878" s="7">
        <v>522.0</v>
      </c>
      <c r="CL878" s="7">
        <v>224.0</v>
      </c>
      <c r="CM878" s="7">
        <v>179.0</v>
      </c>
      <c r="CN878" s="7">
        <v>287.0</v>
      </c>
      <c r="CO878" s="7">
        <v>227.0</v>
      </c>
      <c r="CP878" s="19">
        <v>1.0</v>
      </c>
      <c r="CQ878" s="19">
        <v>5.0</v>
      </c>
      <c r="CR878" s="26">
        <f t="shared" si="37"/>
        <v>4</v>
      </c>
      <c r="CS878" s="18">
        <f t="shared" si="38"/>
        <v>0.2540399407</v>
      </c>
      <c r="CT878" s="18">
        <f t="shared" si="39"/>
        <v>1.270199704</v>
      </c>
      <c r="CU878" s="18">
        <f t="shared" si="40"/>
        <v>1.016159763</v>
      </c>
      <c r="CV878" s="30">
        <v>9.95</v>
      </c>
      <c r="CW878" s="30">
        <v>6.99</v>
      </c>
      <c r="CX878" s="30">
        <v>7.0</v>
      </c>
      <c r="CY878" s="30">
        <v>5.06</v>
      </c>
      <c r="CZ878" s="30">
        <v>8.57</v>
      </c>
      <c r="DA878" s="30">
        <v>7.25</v>
      </c>
      <c r="DB878" s="7">
        <v>0.0</v>
      </c>
      <c r="DC878" s="7">
        <v>0.0</v>
      </c>
      <c r="DD878" s="13" t="str">
        <f t="shared" si="41"/>
        <v> </v>
      </c>
      <c r="DE878" s="7">
        <v>0.0</v>
      </c>
      <c r="DF878" s="7">
        <v>0.0</v>
      </c>
      <c r="DG878" s="7">
        <v>0.0</v>
      </c>
      <c r="DH878" s="7">
        <v>0.0</v>
      </c>
      <c r="DI878" s="7">
        <v>0.0</v>
      </c>
      <c r="DJ878" s="8" t="s">
        <v>5418</v>
      </c>
      <c r="DK878" s="7" t="s">
        <v>5419</v>
      </c>
    </row>
    <row r="879" ht="12.75" customHeight="1">
      <c r="A879" s="7" t="s">
        <v>1494</v>
      </c>
      <c r="B879" s="7" t="s">
        <v>3501</v>
      </c>
      <c r="C879" s="8" t="s">
        <v>173</v>
      </c>
      <c r="D879" s="9" t="s">
        <v>247</v>
      </c>
      <c r="E879" s="7">
        <v>82.0</v>
      </c>
      <c r="F879" s="7">
        <v>7.0</v>
      </c>
      <c r="G879" s="7">
        <v>14.0</v>
      </c>
      <c r="H879" s="24">
        <f t="shared" si="1"/>
        <v>21</v>
      </c>
      <c r="I879" s="25">
        <f t="shared" si="2"/>
        <v>1.369143561</v>
      </c>
      <c r="J879" s="19">
        <v>7.0</v>
      </c>
      <c r="K879" s="19">
        <v>11.0</v>
      </c>
      <c r="L879" s="19">
        <v>2.0</v>
      </c>
      <c r="M879" s="19">
        <v>90.0</v>
      </c>
      <c r="N879" s="19">
        <v>39.0</v>
      </c>
      <c r="O879" s="19">
        <v>48.0</v>
      </c>
      <c r="P879" s="19">
        <v>114.0</v>
      </c>
      <c r="Q879" s="10">
        <f t="shared" si="3"/>
        <v>0.07777777778</v>
      </c>
      <c r="R879" s="10">
        <f t="shared" si="4"/>
        <v>0.0395480226</v>
      </c>
      <c r="S879" s="7">
        <v>55217.0</v>
      </c>
      <c r="T879" s="14">
        <f t="shared" si="5"/>
        <v>11.22296748</v>
      </c>
      <c r="U879" s="14">
        <v>907.77</v>
      </c>
      <c r="V879" s="14">
        <f t="shared" si="6"/>
        <v>11.07036585</v>
      </c>
      <c r="W879" s="14">
        <v>3030.61</v>
      </c>
      <c r="X879" s="14">
        <f t="shared" si="7"/>
        <v>36.95865854</v>
      </c>
      <c r="Y879" s="13">
        <f t="shared" si="8"/>
        <v>0.2304932485</v>
      </c>
      <c r="Z879" s="12">
        <f t="shared" si="9"/>
        <v>123.6756757</v>
      </c>
      <c r="AA879" s="19">
        <v>29.0</v>
      </c>
      <c r="AB879" s="19">
        <v>243.0</v>
      </c>
      <c r="AC879" s="19">
        <v>141.0</v>
      </c>
      <c r="AD879" s="19">
        <v>17.0</v>
      </c>
      <c r="AE879" s="19">
        <v>14.0</v>
      </c>
      <c r="AF879" s="10">
        <f t="shared" si="10"/>
        <v>0.1891891892</v>
      </c>
      <c r="AG879" s="10">
        <f t="shared" si="11"/>
        <v>0.3513513514</v>
      </c>
      <c r="AH879" s="10">
        <f t="shared" si="12"/>
        <v>0.5405405405</v>
      </c>
      <c r="AI879" s="19">
        <v>242.0</v>
      </c>
      <c r="AJ879" s="13">
        <f t="shared" si="13"/>
        <v>0.319682959</v>
      </c>
      <c r="AK879" s="19">
        <v>235.0</v>
      </c>
      <c r="AL879" s="13">
        <f t="shared" si="14"/>
        <v>0.3104359313</v>
      </c>
      <c r="AM879" s="19">
        <v>280.0</v>
      </c>
      <c r="AN879" s="13">
        <f t="shared" si="15"/>
        <v>0.3698811096</v>
      </c>
      <c r="AO879" s="13">
        <f t="shared" si="16"/>
        <v>0.5073375262</v>
      </c>
      <c r="AP879" s="8">
        <v>8.0</v>
      </c>
      <c r="AQ879" s="14">
        <v>-1.21</v>
      </c>
      <c r="AR879" s="19">
        <v>16.94</v>
      </c>
      <c r="AS879" s="26">
        <v>11.0</v>
      </c>
      <c r="AT879" s="27">
        <v>-0.042</v>
      </c>
      <c r="AU879" s="8">
        <v>12.0</v>
      </c>
      <c r="AV879" s="27">
        <v>-0.751</v>
      </c>
      <c r="AW879" s="19">
        <v>49.77</v>
      </c>
      <c r="AX879" s="19">
        <v>17.12</v>
      </c>
      <c r="AY879" s="27">
        <v>-2.367</v>
      </c>
      <c r="AZ879" s="27">
        <v>-0.332</v>
      </c>
      <c r="BA879" s="19">
        <v>49.91</v>
      </c>
      <c r="BB879" s="13">
        <f t="shared" si="17"/>
        <v>0.08894230769</v>
      </c>
      <c r="BC879" s="28">
        <f t="shared" si="18"/>
        <v>0.9259259259</v>
      </c>
      <c r="BD879" s="26">
        <f t="shared" si="19"/>
        <v>1014.868234</v>
      </c>
      <c r="BE879" s="13">
        <f t="shared" si="20"/>
        <v>0.01486823362</v>
      </c>
      <c r="BF879" s="18">
        <f t="shared" si="21"/>
        <v>2.445553389</v>
      </c>
      <c r="BG879" s="18">
        <f t="shared" si="22"/>
        <v>2.247265276</v>
      </c>
      <c r="BH879" s="14">
        <f t="shared" si="23"/>
        <v>27.49595162</v>
      </c>
      <c r="BI879" s="14">
        <f t="shared" si="24"/>
        <v>30.33808123</v>
      </c>
      <c r="BJ879" s="14">
        <f t="shared" si="25"/>
        <v>49.96860438</v>
      </c>
      <c r="BK879" s="14">
        <f t="shared" si="26"/>
        <v>57.5696487</v>
      </c>
      <c r="BL879" s="14">
        <f t="shared" si="27"/>
        <v>-7.601044317</v>
      </c>
      <c r="BM879" s="19">
        <v>37.0</v>
      </c>
      <c r="BN879" s="19">
        <v>34.0</v>
      </c>
      <c r="BO879" s="26">
        <v>379.0</v>
      </c>
      <c r="BP879" s="26">
        <v>425.0</v>
      </c>
      <c r="BQ879" s="19">
        <v>145.0</v>
      </c>
      <c r="BR879" s="19">
        <v>170.0</v>
      </c>
      <c r="BS879" s="19">
        <v>195.0</v>
      </c>
      <c r="BT879" s="19">
        <v>242.0</v>
      </c>
      <c r="BU879" s="19">
        <v>377.0</v>
      </c>
      <c r="BV879" s="19">
        <v>409.0</v>
      </c>
      <c r="BW879" s="13">
        <f t="shared" si="28"/>
        <v>0.4796437659</v>
      </c>
      <c r="BX879" s="14">
        <v>-4.76</v>
      </c>
      <c r="BY879" s="29">
        <f t="shared" si="29"/>
        <v>-8.286144946</v>
      </c>
      <c r="BZ879" s="18">
        <f t="shared" si="30"/>
        <v>2.467433015</v>
      </c>
      <c r="CA879" s="18">
        <f t="shared" si="31"/>
        <v>1.949576703</v>
      </c>
      <c r="CB879" s="14">
        <f t="shared" si="32"/>
        <v>29.94427967</v>
      </c>
      <c r="CC879" s="14">
        <f t="shared" si="33"/>
        <v>27.43115345</v>
      </c>
      <c r="CD879" s="14">
        <f t="shared" si="34"/>
        <v>56.17217876</v>
      </c>
      <c r="CE879" s="14">
        <f t="shared" si="35"/>
        <v>53.99413603</v>
      </c>
      <c r="CF879" s="14">
        <f t="shared" si="36"/>
        <v>-9.77908704</v>
      </c>
      <c r="CG879" s="7">
        <v>3939.316667</v>
      </c>
      <c r="CH879" s="7">
        <v>162.0</v>
      </c>
      <c r="CI879" s="7">
        <v>128.0</v>
      </c>
      <c r="CJ879" s="26">
        <v>1804.0</v>
      </c>
      <c r="CK879" s="7">
        <v>1673.0</v>
      </c>
      <c r="CL879" s="7">
        <v>751.0</v>
      </c>
      <c r="CM879" s="7">
        <v>768.0</v>
      </c>
      <c r="CN879" s="7">
        <v>971.0</v>
      </c>
      <c r="CO879" s="7">
        <v>976.0</v>
      </c>
      <c r="CP879" s="19">
        <v>26.0</v>
      </c>
      <c r="CQ879" s="19">
        <v>19.0</v>
      </c>
      <c r="CR879" s="26">
        <f t="shared" si="37"/>
        <v>-7</v>
      </c>
      <c r="CS879" s="18">
        <f t="shared" si="38"/>
        <v>1.695130123</v>
      </c>
      <c r="CT879" s="18">
        <f t="shared" si="39"/>
        <v>1.238748936</v>
      </c>
      <c r="CU879" s="18">
        <f t="shared" si="40"/>
        <v>-0.456381187</v>
      </c>
      <c r="CV879" s="30">
        <v>33.68</v>
      </c>
      <c r="CW879" s="30">
        <v>35.26</v>
      </c>
      <c r="CX879" s="30">
        <v>36.77</v>
      </c>
      <c r="CY879" s="30">
        <v>19.6</v>
      </c>
      <c r="CZ879" s="30">
        <v>37.88</v>
      </c>
      <c r="DA879" s="30">
        <v>32.88</v>
      </c>
      <c r="DB879" s="7">
        <v>6.0</v>
      </c>
      <c r="DC879" s="7">
        <v>6.0</v>
      </c>
      <c r="DD879" s="13">
        <f t="shared" si="41"/>
        <v>0.5</v>
      </c>
      <c r="DE879" s="7">
        <v>-0.06</v>
      </c>
      <c r="DF879" s="7">
        <v>0.06</v>
      </c>
      <c r="DG879" s="7">
        <v>10.0</v>
      </c>
      <c r="DH879" s="7">
        <v>0.0</v>
      </c>
      <c r="DI879" s="7">
        <v>2.0</v>
      </c>
      <c r="DJ879" s="8" t="s">
        <v>5420</v>
      </c>
      <c r="DK879" s="7" t="s">
        <v>5421</v>
      </c>
    </row>
    <row r="880" ht="12.75" customHeight="1">
      <c r="A880" s="7" t="s">
        <v>972</v>
      </c>
      <c r="B880" s="7" t="s">
        <v>3508</v>
      </c>
      <c r="C880" s="8" t="s">
        <v>628</v>
      </c>
      <c r="D880" s="9" t="s">
        <v>1445</v>
      </c>
      <c r="E880" s="7">
        <v>68.0</v>
      </c>
      <c r="F880" s="7">
        <v>6.0</v>
      </c>
      <c r="G880" s="7">
        <v>7.0</v>
      </c>
      <c r="H880" s="24">
        <f t="shared" si="1"/>
        <v>13</v>
      </c>
      <c r="I880" s="25">
        <f t="shared" si="2"/>
        <v>0.9705516383</v>
      </c>
      <c r="J880" s="19">
        <v>6.0</v>
      </c>
      <c r="K880" s="19">
        <v>4.0</v>
      </c>
      <c r="L880" s="19">
        <v>3.0</v>
      </c>
      <c r="M880" s="19">
        <v>93.0</v>
      </c>
      <c r="N880" s="19">
        <v>41.0</v>
      </c>
      <c r="O880" s="19">
        <v>20.0</v>
      </c>
      <c r="P880" s="19">
        <v>110.0</v>
      </c>
      <c r="Q880" s="10">
        <f t="shared" si="3"/>
        <v>0.06451612903</v>
      </c>
      <c r="R880" s="10">
        <f t="shared" si="4"/>
        <v>0.03896103896</v>
      </c>
      <c r="S880" s="7">
        <v>48220.0</v>
      </c>
      <c r="T880" s="14">
        <f t="shared" si="5"/>
        <v>11.81862745</v>
      </c>
      <c r="U880" s="14">
        <v>777.96</v>
      </c>
      <c r="V880" s="14">
        <f t="shared" si="6"/>
        <v>11.44058824</v>
      </c>
      <c r="W880" s="14">
        <v>2470.58</v>
      </c>
      <c r="X880" s="14">
        <f t="shared" si="7"/>
        <v>36.33205882</v>
      </c>
      <c r="Y880" s="13">
        <f t="shared" si="8"/>
        <v>0.2394798894</v>
      </c>
      <c r="Z880" s="12">
        <f t="shared" si="9"/>
        <v>82.82352941</v>
      </c>
      <c r="AA880" s="19">
        <v>42.0</v>
      </c>
      <c r="AB880" s="19">
        <v>194.0</v>
      </c>
      <c r="AC880" s="19">
        <v>94.0</v>
      </c>
      <c r="AD880" s="19">
        <v>24.0</v>
      </c>
      <c r="AE880" s="19">
        <v>18.0</v>
      </c>
      <c r="AF880" s="10">
        <f t="shared" si="10"/>
        <v>0.3529411765</v>
      </c>
      <c r="AG880" s="10">
        <f t="shared" si="11"/>
        <v>0.4117647059</v>
      </c>
      <c r="AH880" s="10">
        <f t="shared" si="12"/>
        <v>0.7647058824</v>
      </c>
      <c r="AI880" s="19">
        <v>194.0</v>
      </c>
      <c r="AJ880" s="13">
        <f t="shared" si="13"/>
        <v>0.2653898769</v>
      </c>
      <c r="AK880" s="19">
        <v>243.0</v>
      </c>
      <c r="AL880" s="13">
        <f t="shared" si="14"/>
        <v>0.3324213406</v>
      </c>
      <c r="AM880" s="19">
        <v>294.0</v>
      </c>
      <c r="AN880" s="13">
        <f t="shared" si="15"/>
        <v>0.4021887825</v>
      </c>
      <c r="AO880" s="13">
        <f t="shared" si="16"/>
        <v>0.4439359268</v>
      </c>
      <c r="AP880" s="8">
        <v>3.0</v>
      </c>
      <c r="AQ880" s="14">
        <v>-7.4</v>
      </c>
      <c r="AR880" s="19">
        <v>17.27</v>
      </c>
      <c r="AS880" s="26">
        <v>11.0</v>
      </c>
      <c r="AT880" s="27">
        <v>0.451</v>
      </c>
      <c r="AU880" s="8">
        <v>8.0</v>
      </c>
      <c r="AV880" s="27">
        <v>0.32</v>
      </c>
      <c r="AW880" s="19">
        <v>50.06</v>
      </c>
      <c r="AX880" s="19">
        <v>17.7</v>
      </c>
      <c r="AY880" s="27">
        <v>-0.795</v>
      </c>
      <c r="AZ880" s="27">
        <v>2.469</v>
      </c>
      <c r="BA880" s="19">
        <v>50.58</v>
      </c>
      <c r="BB880" s="13">
        <f t="shared" si="17"/>
        <v>0.04829545455</v>
      </c>
      <c r="BC880" s="28">
        <f t="shared" si="18"/>
        <v>0.9132947977</v>
      </c>
      <c r="BD880" s="26">
        <f t="shared" si="19"/>
        <v>961.5902522</v>
      </c>
      <c r="BE880" s="13">
        <f t="shared" si="20"/>
        <v>-0.03840974777</v>
      </c>
      <c r="BF880" s="18">
        <f t="shared" si="21"/>
        <v>1.311121394</v>
      </c>
      <c r="BG880" s="18">
        <f t="shared" si="22"/>
        <v>2.313743637</v>
      </c>
      <c r="BH880" s="14">
        <f t="shared" si="23"/>
        <v>27.14792534</v>
      </c>
      <c r="BI880" s="14">
        <f t="shared" si="24"/>
        <v>26.68517662</v>
      </c>
      <c r="BJ880" s="14">
        <f t="shared" si="25"/>
        <v>51.51935832</v>
      </c>
      <c r="BK880" s="14">
        <f t="shared" si="26"/>
        <v>53.52460281</v>
      </c>
      <c r="BL880" s="14">
        <f t="shared" si="27"/>
        <v>-2.005244486</v>
      </c>
      <c r="BM880" s="19">
        <v>17.0</v>
      </c>
      <c r="BN880" s="19">
        <v>30.0</v>
      </c>
      <c r="BO880" s="26">
        <v>335.0</v>
      </c>
      <c r="BP880" s="26">
        <v>316.0</v>
      </c>
      <c r="BQ880" s="19">
        <v>138.0</v>
      </c>
      <c r="BR880" s="19">
        <v>142.0</v>
      </c>
      <c r="BS880" s="19">
        <v>178.0</v>
      </c>
      <c r="BT880" s="19">
        <v>206.0</v>
      </c>
      <c r="BU880" s="19">
        <v>330.0</v>
      </c>
      <c r="BV880" s="19">
        <v>303.0</v>
      </c>
      <c r="BW880" s="13">
        <f t="shared" si="28"/>
        <v>0.5213270142</v>
      </c>
      <c r="BX880" s="14">
        <v>-2.62</v>
      </c>
      <c r="BY880" s="29">
        <f t="shared" si="29"/>
        <v>-2.898706728</v>
      </c>
      <c r="BZ880" s="18">
        <f t="shared" si="30"/>
        <v>2.195470689</v>
      </c>
      <c r="CA880" s="18">
        <f t="shared" si="31"/>
        <v>2.066325354</v>
      </c>
      <c r="CB880" s="14">
        <f t="shared" si="32"/>
        <v>28.81785895</v>
      </c>
      <c r="CC880" s="14">
        <f t="shared" si="33"/>
        <v>25.60767492</v>
      </c>
      <c r="CD880" s="14">
        <f t="shared" si="34"/>
        <v>54.86831788</v>
      </c>
      <c r="CE880" s="14">
        <f t="shared" si="35"/>
        <v>51.23379918</v>
      </c>
      <c r="CF880" s="14">
        <f t="shared" si="36"/>
        <v>-5.639763189</v>
      </c>
      <c r="CG880" s="7">
        <v>3252.15</v>
      </c>
      <c r="CH880" s="7">
        <v>119.0</v>
      </c>
      <c r="CI880" s="7">
        <v>112.0</v>
      </c>
      <c r="CJ880" s="26">
        <v>1443.0</v>
      </c>
      <c r="CK880" s="7">
        <v>1276.0</v>
      </c>
      <c r="CL880" s="7">
        <v>638.0</v>
      </c>
      <c r="CM880" s="7">
        <v>545.0</v>
      </c>
      <c r="CN880" s="7">
        <v>774.0</v>
      </c>
      <c r="CO880" s="7">
        <v>844.0</v>
      </c>
      <c r="CP880" s="19">
        <v>11.0</v>
      </c>
      <c r="CQ880" s="19">
        <v>22.0</v>
      </c>
      <c r="CR880" s="26">
        <f t="shared" si="37"/>
        <v>11</v>
      </c>
      <c r="CS880" s="18">
        <f t="shared" si="38"/>
        <v>0.8212360017</v>
      </c>
      <c r="CT880" s="18">
        <f t="shared" si="39"/>
        <v>1.642472003</v>
      </c>
      <c r="CU880" s="18">
        <f t="shared" si="40"/>
        <v>0.8212360017</v>
      </c>
      <c r="CV880" s="30">
        <v>27.89</v>
      </c>
      <c r="CW880" s="30">
        <v>26.68</v>
      </c>
      <c r="CX880" s="30">
        <v>39.2</v>
      </c>
      <c r="CY880" s="30">
        <v>24.76</v>
      </c>
      <c r="CZ880" s="30">
        <v>36.56</v>
      </c>
      <c r="DA880" s="30">
        <v>27.52</v>
      </c>
      <c r="DB880" s="7">
        <v>29.0</v>
      </c>
      <c r="DC880" s="7">
        <v>31.0</v>
      </c>
      <c r="DD880" s="13">
        <f t="shared" si="41"/>
        <v>0.4833333333</v>
      </c>
      <c r="DE880" s="7">
        <v>-0.13</v>
      </c>
      <c r="DF880" s="7">
        <v>-2.59</v>
      </c>
      <c r="DG880" s="7">
        <v>34.0</v>
      </c>
      <c r="DH880" s="7">
        <v>9.0</v>
      </c>
      <c r="DI880" s="7">
        <v>15.0</v>
      </c>
      <c r="DJ880" s="8" t="s">
        <v>5422</v>
      </c>
      <c r="DK880" s="7" t="s">
        <v>5423</v>
      </c>
    </row>
    <row r="881" ht="12.75" customHeight="1">
      <c r="A881" s="7" t="s">
        <v>785</v>
      </c>
      <c r="B881" s="7" t="s">
        <v>3509</v>
      </c>
      <c r="C881" s="8" t="s">
        <v>173</v>
      </c>
      <c r="D881" s="9" t="s">
        <v>167</v>
      </c>
      <c r="E881" s="7">
        <v>76.0</v>
      </c>
      <c r="F881" s="7">
        <v>6.0</v>
      </c>
      <c r="G881" s="7">
        <v>13.0</v>
      </c>
      <c r="H881" s="24">
        <f t="shared" si="1"/>
        <v>19</v>
      </c>
      <c r="I881" s="25">
        <f t="shared" si="2"/>
        <v>1.287432476</v>
      </c>
      <c r="J881" s="19">
        <v>6.0</v>
      </c>
      <c r="K881" s="19">
        <v>5.0</v>
      </c>
      <c r="L881" s="19">
        <v>5.0</v>
      </c>
      <c r="M881" s="19">
        <v>91.0</v>
      </c>
      <c r="N881" s="19">
        <v>28.0</v>
      </c>
      <c r="O881" s="19">
        <v>33.0</v>
      </c>
      <c r="P881" s="19">
        <v>81.0</v>
      </c>
      <c r="Q881" s="10">
        <f t="shared" si="3"/>
        <v>0.06593406593</v>
      </c>
      <c r="R881" s="10">
        <f t="shared" si="4"/>
        <v>0.03947368421</v>
      </c>
      <c r="S881" s="7">
        <v>53129.0</v>
      </c>
      <c r="T881" s="14">
        <f t="shared" si="5"/>
        <v>11.65109649</v>
      </c>
      <c r="U881" s="14">
        <v>846.83</v>
      </c>
      <c r="V881" s="14">
        <f t="shared" si="6"/>
        <v>11.1425</v>
      </c>
      <c r="W881" s="14">
        <v>2748.31</v>
      </c>
      <c r="X881" s="14">
        <f t="shared" si="7"/>
        <v>36.16197368</v>
      </c>
      <c r="Y881" s="13">
        <f t="shared" si="8"/>
        <v>0.2355485461</v>
      </c>
      <c r="Z881" s="12">
        <f t="shared" si="9"/>
        <v>82.2</v>
      </c>
      <c r="AA881" s="19">
        <v>31.0</v>
      </c>
      <c r="AB881" s="19">
        <v>52.0</v>
      </c>
      <c r="AC881" s="19">
        <v>111.0</v>
      </c>
      <c r="AD881" s="19">
        <v>8.0</v>
      </c>
      <c r="AE881" s="19">
        <v>29.0</v>
      </c>
      <c r="AF881" s="10">
        <f t="shared" si="10"/>
        <v>0.24</v>
      </c>
      <c r="AG881" s="10">
        <f t="shared" si="11"/>
        <v>0.4</v>
      </c>
      <c r="AH881" s="10">
        <f t="shared" si="12"/>
        <v>0.64</v>
      </c>
      <c r="AI881" s="19">
        <v>207.0</v>
      </c>
      <c r="AJ881" s="13">
        <f t="shared" si="13"/>
        <v>0.2577833126</v>
      </c>
      <c r="AK881" s="19">
        <v>292.0</v>
      </c>
      <c r="AL881" s="13">
        <f t="shared" si="14"/>
        <v>0.3636363636</v>
      </c>
      <c r="AM881" s="19">
        <v>304.0</v>
      </c>
      <c r="AN881" s="13">
        <f t="shared" si="15"/>
        <v>0.3785803238</v>
      </c>
      <c r="AO881" s="13">
        <f t="shared" si="16"/>
        <v>0.4148296593</v>
      </c>
      <c r="AP881" s="8">
        <v>1.0</v>
      </c>
      <c r="AQ881" s="14">
        <v>-11.72</v>
      </c>
      <c r="AR881" s="19">
        <v>17.21</v>
      </c>
      <c r="AS881" s="26">
        <v>7.0</v>
      </c>
      <c r="AT881" s="27">
        <v>0.554</v>
      </c>
      <c r="AU881" s="8">
        <v>6.0</v>
      </c>
      <c r="AV881" s="27">
        <v>0.203</v>
      </c>
      <c r="AW881" s="19">
        <v>50.23</v>
      </c>
      <c r="AX881" s="19">
        <v>17.27</v>
      </c>
      <c r="AY881" s="27">
        <v>-4.067</v>
      </c>
      <c r="AZ881" s="27">
        <v>0.648</v>
      </c>
      <c r="BA881" s="19">
        <v>49.07</v>
      </c>
      <c r="BB881" s="13">
        <f t="shared" si="17"/>
        <v>0.06082725061</v>
      </c>
      <c r="BC881" s="28">
        <f t="shared" si="18"/>
        <v>0.9421686747</v>
      </c>
      <c r="BD881" s="26">
        <f t="shared" si="19"/>
        <v>1002.995925</v>
      </c>
      <c r="BE881" s="13">
        <f t="shared" si="20"/>
        <v>0.002995925307</v>
      </c>
      <c r="BF881" s="18">
        <f t="shared" si="21"/>
        <v>1.771311834</v>
      </c>
      <c r="BG881" s="18">
        <f t="shared" si="22"/>
        <v>1.70045936</v>
      </c>
      <c r="BH881" s="14">
        <f t="shared" si="23"/>
        <v>29.12036654</v>
      </c>
      <c r="BI881" s="14">
        <f t="shared" si="24"/>
        <v>29.40377644</v>
      </c>
      <c r="BJ881" s="14">
        <f t="shared" si="25"/>
        <v>55.69004405</v>
      </c>
      <c r="BK881" s="14">
        <f t="shared" si="26"/>
        <v>54.62725695</v>
      </c>
      <c r="BL881" s="14">
        <f t="shared" si="27"/>
        <v>1.0627871</v>
      </c>
      <c r="BM881" s="19">
        <v>25.0</v>
      </c>
      <c r="BN881" s="19">
        <v>24.0</v>
      </c>
      <c r="BO881" s="26">
        <v>386.0</v>
      </c>
      <c r="BP881" s="26">
        <v>391.0</v>
      </c>
      <c r="BQ881" s="19">
        <v>164.0</v>
      </c>
      <c r="BR881" s="19">
        <v>174.0</v>
      </c>
      <c r="BS881" s="19">
        <v>211.0</v>
      </c>
      <c r="BT881" s="19">
        <v>182.0</v>
      </c>
      <c r="BU881" s="19">
        <v>385.0</v>
      </c>
      <c r="BV881" s="19">
        <v>369.0</v>
      </c>
      <c r="BW881" s="13">
        <f t="shared" si="28"/>
        <v>0.5106100796</v>
      </c>
      <c r="BX881" s="14">
        <v>-2.08</v>
      </c>
      <c r="BY881" s="29">
        <f t="shared" si="29"/>
        <v>2.571875276</v>
      </c>
      <c r="BZ881" s="18">
        <f t="shared" si="30"/>
        <v>1.952196221</v>
      </c>
      <c r="CA881" s="18">
        <f t="shared" si="31"/>
        <v>2.269219539</v>
      </c>
      <c r="CB881" s="14">
        <f t="shared" si="32"/>
        <v>29.95036082</v>
      </c>
      <c r="CC881" s="14">
        <f t="shared" si="33"/>
        <v>29.232887</v>
      </c>
      <c r="CD881" s="14">
        <f t="shared" si="34"/>
        <v>58.89959538</v>
      </c>
      <c r="CE881" s="14">
        <f t="shared" si="35"/>
        <v>54.02744755</v>
      </c>
      <c r="CF881" s="14">
        <f t="shared" si="36"/>
        <v>-3.809360733</v>
      </c>
      <c r="CG881" s="7">
        <v>3595.95</v>
      </c>
      <c r="CH881" s="7">
        <v>117.0</v>
      </c>
      <c r="CI881" s="7">
        <v>136.0</v>
      </c>
      <c r="CJ881" s="26">
        <v>1678.0</v>
      </c>
      <c r="CK881" s="7">
        <v>1616.0</v>
      </c>
      <c r="CL881" s="7">
        <v>783.0</v>
      </c>
      <c r="CM881" s="7">
        <v>719.0</v>
      </c>
      <c r="CN881" s="7">
        <v>952.0</v>
      </c>
      <c r="CO881" s="7">
        <v>767.0</v>
      </c>
      <c r="CP881" s="19">
        <v>11.0</v>
      </c>
      <c r="CQ881" s="19">
        <v>8.0</v>
      </c>
      <c r="CR881" s="26">
        <f t="shared" si="37"/>
        <v>-3</v>
      </c>
      <c r="CS881" s="18">
        <f t="shared" si="38"/>
        <v>0.7453556438</v>
      </c>
      <c r="CT881" s="18">
        <f t="shared" si="39"/>
        <v>0.5420768319</v>
      </c>
      <c r="CU881" s="18">
        <f t="shared" si="40"/>
        <v>-0.2032788119</v>
      </c>
      <c r="CV881" s="30">
        <v>32.44</v>
      </c>
      <c r="CW881" s="30">
        <v>27.76</v>
      </c>
      <c r="CX881" s="30">
        <v>31.74</v>
      </c>
      <c r="CY881" s="30">
        <v>49.61</v>
      </c>
      <c r="CZ881" s="30">
        <v>38.05</v>
      </c>
      <c r="DA881" s="30">
        <v>34.99</v>
      </c>
      <c r="DB881" s="7">
        <v>6.0</v>
      </c>
      <c r="DC881" s="7">
        <v>7.0</v>
      </c>
      <c r="DD881" s="13">
        <f t="shared" si="41"/>
        <v>0.4615384615</v>
      </c>
      <c r="DE881" s="7">
        <v>-0.02</v>
      </c>
      <c r="DF881" s="7">
        <v>0.28</v>
      </c>
      <c r="DG881" s="7">
        <v>6.0</v>
      </c>
      <c r="DH881" s="7">
        <v>3.0</v>
      </c>
      <c r="DI881" s="7">
        <v>3.0</v>
      </c>
      <c r="DJ881" s="8" t="s">
        <v>5424</v>
      </c>
      <c r="DK881" s="7" t="s">
        <v>5425</v>
      </c>
    </row>
    <row r="882" ht="12.75" customHeight="1">
      <c r="A882" s="7" t="s">
        <v>2570</v>
      </c>
      <c r="B882" s="7" t="s">
        <v>3514</v>
      </c>
      <c r="C882" s="8" t="s">
        <v>685</v>
      </c>
      <c r="D882" s="9" t="s">
        <v>174</v>
      </c>
      <c r="E882" s="7">
        <v>1.0</v>
      </c>
      <c r="F882" s="7">
        <v>0.0</v>
      </c>
      <c r="G882" s="7">
        <v>0.0</v>
      </c>
      <c r="H882" s="24">
        <f t="shared" si="1"/>
        <v>0</v>
      </c>
      <c r="I882" s="25">
        <f t="shared" si="2"/>
        <v>0</v>
      </c>
      <c r="J882" s="19">
        <v>0.0</v>
      </c>
      <c r="K882" s="19">
        <v>0.0</v>
      </c>
      <c r="L882" s="19">
        <v>0.0</v>
      </c>
      <c r="M882" s="19">
        <v>0.0</v>
      </c>
      <c r="N882" s="19">
        <v>0.0</v>
      </c>
      <c r="O882" s="19">
        <v>0.0</v>
      </c>
      <c r="P882" s="19">
        <v>0.0</v>
      </c>
      <c r="Q882" s="10">
        <f t="shared" si="3"/>
        <v>0</v>
      </c>
      <c r="R882" s="10">
        <f t="shared" si="4"/>
        <v>0</v>
      </c>
      <c r="S882" s="7">
        <v>47.0</v>
      </c>
      <c r="T882" s="14">
        <f t="shared" si="5"/>
        <v>0.7833333333</v>
      </c>
      <c r="U882" s="14">
        <v>0.64</v>
      </c>
      <c r="V882" s="14">
        <f t="shared" si="6"/>
        <v>0.64</v>
      </c>
      <c r="W882" s="14">
        <v>47.36</v>
      </c>
      <c r="X882" s="14">
        <f t="shared" si="7"/>
        <v>47.36</v>
      </c>
      <c r="Y882" s="13">
        <f t="shared" si="8"/>
        <v>0.01333333333</v>
      </c>
      <c r="Z882" s="12">
        <f t="shared" si="9"/>
        <v>0</v>
      </c>
      <c r="AA882" s="19">
        <v>0.0</v>
      </c>
      <c r="AB882" s="19">
        <v>1.0</v>
      </c>
      <c r="AC882" s="19">
        <v>0.0</v>
      </c>
      <c r="AD882" s="19">
        <v>0.0</v>
      </c>
      <c r="AE882" s="19">
        <v>0.0</v>
      </c>
      <c r="AF882" s="10">
        <f t="shared" si="10"/>
        <v>0</v>
      </c>
      <c r="AG882" s="10">
        <f t="shared" si="11"/>
        <v>0</v>
      </c>
      <c r="AH882" s="10">
        <f t="shared" si="12"/>
        <v>0</v>
      </c>
      <c r="AI882" s="19">
        <v>0.0</v>
      </c>
      <c r="AJ882" s="13">
        <f t="shared" si="13"/>
        <v>0</v>
      </c>
      <c r="AK882" s="19">
        <v>0.0</v>
      </c>
      <c r="AL882" s="13">
        <f t="shared" si="14"/>
        <v>0</v>
      </c>
      <c r="AM882" s="19">
        <v>0.0</v>
      </c>
      <c r="AN882" s="13">
        <f t="shared" si="15"/>
        <v>0</v>
      </c>
      <c r="AO882" s="13">
        <f t="shared" si="16"/>
        <v>0</v>
      </c>
      <c r="AP882" s="8">
        <v>1.0</v>
      </c>
      <c r="AQ882" s="14" t="s">
        <v>5426</v>
      </c>
      <c r="AR882" s="19">
        <v>17.64</v>
      </c>
      <c r="AS882" s="26">
        <v>2.0</v>
      </c>
      <c r="AT882" s="27">
        <v>1.019</v>
      </c>
      <c r="AU882" s="8">
        <v>3.0</v>
      </c>
      <c r="AV882" s="27">
        <v>5.957</v>
      </c>
      <c r="AW882" s="19">
        <v>50.76</v>
      </c>
      <c r="AX882" s="19">
        <v>17.25</v>
      </c>
      <c r="AY882" s="27">
        <v>4.198</v>
      </c>
      <c r="AZ882" s="27">
        <v>6.735</v>
      </c>
      <c r="BA882" s="19">
        <v>54.37</v>
      </c>
      <c r="BB882" s="13">
        <f t="shared" si="17"/>
        <v>0</v>
      </c>
      <c r="BC882" s="28">
        <f t="shared" si="18"/>
        <v>0</v>
      </c>
      <c r="BD882" s="26">
        <f t="shared" si="19"/>
        <v>0</v>
      </c>
      <c r="BE882" s="13">
        <f t="shared" si="20"/>
        <v>-1</v>
      </c>
      <c r="BF882" s="18">
        <f t="shared" si="21"/>
        <v>0</v>
      </c>
      <c r="BG882" s="18">
        <f t="shared" si="22"/>
        <v>0</v>
      </c>
      <c r="BH882" s="14">
        <f t="shared" si="23"/>
        <v>0</v>
      </c>
      <c r="BI882" s="14">
        <f t="shared" si="24"/>
        <v>0</v>
      </c>
      <c r="BJ882" s="14">
        <f t="shared" si="25"/>
        <v>0</v>
      </c>
      <c r="BK882" s="14">
        <f t="shared" si="26"/>
        <v>0</v>
      </c>
      <c r="BL882" s="14">
        <f t="shared" si="27"/>
        <v>0</v>
      </c>
      <c r="BM882" s="19">
        <v>0.0</v>
      </c>
      <c r="BN882" s="19">
        <v>0.0</v>
      </c>
      <c r="BO882" s="26">
        <v>0.0</v>
      </c>
      <c r="BP882" s="26">
        <v>0.0</v>
      </c>
      <c r="BQ882" s="19">
        <v>0.0</v>
      </c>
      <c r="BR882" s="19">
        <v>0.0</v>
      </c>
      <c r="BS882" s="19">
        <v>0.0</v>
      </c>
      <c r="BT882" s="19">
        <v>0.0</v>
      </c>
      <c r="BU882" s="19">
        <v>0.0</v>
      </c>
      <c r="BV882" s="19">
        <v>0.0</v>
      </c>
      <c r="BW882" s="13">
        <f t="shared" si="28"/>
        <v>0</v>
      </c>
      <c r="BX882" s="14" t="s">
        <v>5426</v>
      </c>
      <c r="BY882" s="29">
        <f t="shared" si="29"/>
        <v>11.132</v>
      </c>
      <c r="BZ882" s="18">
        <f t="shared" si="30"/>
        <v>0</v>
      </c>
      <c r="CA882" s="18">
        <f t="shared" si="31"/>
        <v>1.285255275</v>
      </c>
      <c r="CB882" s="14">
        <f t="shared" si="32"/>
        <v>28.27561605</v>
      </c>
      <c r="CC882" s="14">
        <f t="shared" si="33"/>
        <v>17.99357385</v>
      </c>
      <c r="CD882" s="14">
        <f t="shared" si="34"/>
        <v>53.98072156</v>
      </c>
      <c r="CE882" s="14">
        <f t="shared" si="35"/>
        <v>38.55765825</v>
      </c>
      <c r="CF882" s="14">
        <f t="shared" si="36"/>
        <v>-15.4230633</v>
      </c>
      <c r="CG882" s="7">
        <v>46.683333</v>
      </c>
      <c r="CH882" s="7">
        <v>0.0</v>
      </c>
      <c r="CI882" s="7">
        <v>1.0</v>
      </c>
      <c r="CJ882" s="26">
        <v>22.0</v>
      </c>
      <c r="CK882" s="7">
        <v>13.0</v>
      </c>
      <c r="CL882" s="7">
        <v>12.0</v>
      </c>
      <c r="CM882" s="7">
        <v>7.0</v>
      </c>
      <c r="CN882" s="7">
        <v>8.0</v>
      </c>
      <c r="CO882" s="7">
        <v>9.0</v>
      </c>
      <c r="CP882" s="19">
        <v>0.0</v>
      </c>
      <c r="CQ882" s="19">
        <v>0.0</v>
      </c>
      <c r="CR882" s="26">
        <f t="shared" si="37"/>
        <v>0</v>
      </c>
      <c r="CS882" s="18">
        <f t="shared" si="38"/>
        <v>0</v>
      </c>
      <c r="CT882" s="18">
        <f t="shared" si="39"/>
        <v>0</v>
      </c>
      <c r="CU882" s="18">
        <f t="shared" si="40"/>
        <v>0</v>
      </c>
      <c r="CV882" s="30">
        <v>0.0</v>
      </c>
      <c r="CW882" s="30">
        <v>0.0</v>
      </c>
      <c r="CX882" s="30">
        <v>0.0</v>
      </c>
      <c r="CY882" s="30">
        <v>0.01</v>
      </c>
      <c r="CZ882" s="30">
        <v>0.02</v>
      </c>
      <c r="DA882" s="30">
        <v>0.01</v>
      </c>
      <c r="DB882" s="7">
        <v>0.0</v>
      </c>
      <c r="DC882" s="7">
        <v>0.0</v>
      </c>
      <c r="DD882" s="13" t="str">
        <f t="shared" si="41"/>
        <v> </v>
      </c>
      <c r="DE882" s="7">
        <v>0.0</v>
      </c>
      <c r="DF882" s="7">
        <v>0.0</v>
      </c>
      <c r="DG882" s="7">
        <v>0.0</v>
      </c>
      <c r="DH882" s="7">
        <v>0.0</v>
      </c>
      <c r="DI882" s="7">
        <v>0.0</v>
      </c>
      <c r="DJ882" s="8" t="s">
        <v>5427</v>
      </c>
      <c r="DK882" s="7" t="s">
        <v>5428</v>
      </c>
    </row>
    <row r="883" ht="12.75" customHeight="1">
      <c r="A883" s="7" t="s">
        <v>1477</v>
      </c>
      <c r="B883" s="7" t="s">
        <v>3516</v>
      </c>
      <c r="C883" s="8" t="s">
        <v>215</v>
      </c>
      <c r="D883" s="9" t="s">
        <v>174</v>
      </c>
      <c r="E883" s="7">
        <v>4.0</v>
      </c>
      <c r="F883" s="7">
        <v>0.0</v>
      </c>
      <c r="G883" s="7">
        <v>0.0</v>
      </c>
      <c r="H883" s="24">
        <f t="shared" si="1"/>
        <v>0</v>
      </c>
      <c r="I883" s="25">
        <f t="shared" si="2"/>
        <v>0</v>
      </c>
      <c r="J883" s="19">
        <v>0.0</v>
      </c>
      <c r="K883" s="19">
        <v>0.0</v>
      </c>
      <c r="L883" s="19">
        <v>0.0</v>
      </c>
      <c r="M883" s="19">
        <v>1.0</v>
      </c>
      <c r="N883" s="19">
        <v>2.0</v>
      </c>
      <c r="O883" s="19">
        <v>1.0</v>
      </c>
      <c r="P883" s="19">
        <v>0.0</v>
      </c>
      <c r="Q883" s="10">
        <f t="shared" si="3"/>
        <v>0</v>
      </c>
      <c r="R883" s="10">
        <f t="shared" si="4"/>
        <v>0</v>
      </c>
      <c r="S883" s="7">
        <v>1711.0</v>
      </c>
      <c r="T883" s="14">
        <f t="shared" si="5"/>
        <v>7.129166667</v>
      </c>
      <c r="U883" s="14">
        <v>28.76</v>
      </c>
      <c r="V883" s="14">
        <f t="shared" si="6"/>
        <v>7.19</v>
      </c>
      <c r="W883" s="14">
        <v>172.54</v>
      </c>
      <c r="X883" s="14">
        <f t="shared" si="7"/>
        <v>43.135</v>
      </c>
      <c r="Y883" s="13">
        <f t="shared" si="8"/>
        <v>0.1428713363</v>
      </c>
      <c r="Z883" s="12">
        <f t="shared" si="9"/>
        <v>0</v>
      </c>
      <c r="AA883" s="19">
        <v>1.0</v>
      </c>
      <c r="AB883" s="19">
        <v>8.0</v>
      </c>
      <c r="AC883" s="19">
        <v>9.0</v>
      </c>
      <c r="AD883" s="19">
        <v>1.0</v>
      </c>
      <c r="AE883" s="19">
        <v>0.0</v>
      </c>
      <c r="AF883" s="10">
        <f t="shared" si="10"/>
        <v>0</v>
      </c>
      <c r="AG883" s="10">
        <f t="shared" si="11"/>
        <v>0</v>
      </c>
      <c r="AH883" s="10">
        <f t="shared" si="12"/>
        <v>0</v>
      </c>
      <c r="AI883" s="19">
        <v>11.0</v>
      </c>
      <c r="AJ883" s="13">
        <f t="shared" si="13"/>
        <v>0.4230769231</v>
      </c>
      <c r="AK883" s="19">
        <v>5.0</v>
      </c>
      <c r="AL883" s="13">
        <f t="shared" si="14"/>
        <v>0.1923076923</v>
      </c>
      <c r="AM883" s="19">
        <v>10.0</v>
      </c>
      <c r="AN883" s="13">
        <f t="shared" si="15"/>
        <v>0.3846153846</v>
      </c>
      <c r="AO883" s="13">
        <f t="shared" si="16"/>
        <v>0.6875</v>
      </c>
      <c r="AP883" s="8">
        <v>8.0</v>
      </c>
      <c r="AQ883" s="14">
        <v>22.52</v>
      </c>
      <c r="AR883" s="19">
        <v>16.59</v>
      </c>
      <c r="AS883" s="26">
        <v>8.0</v>
      </c>
      <c r="AT883" s="27">
        <v>-2.2560000000000002</v>
      </c>
      <c r="AU883" s="8">
        <v>8.0</v>
      </c>
      <c r="AV883" s="27">
        <v>0.601</v>
      </c>
      <c r="AW883" s="19">
        <v>50.22</v>
      </c>
      <c r="AX883" s="19">
        <v>16.08</v>
      </c>
      <c r="AY883" s="27">
        <v>0.521</v>
      </c>
      <c r="AZ883" s="27">
        <v>4.775</v>
      </c>
      <c r="BA883" s="19">
        <v>51.01</v>
      </c>
      <c r="BB883" s="13">
        <f t="shared" si="17"/>
        <v>0</v>
      </c>
      <c r="BC883" s="28">
        <f t="shared" si="18"/>
        <v>1</v>
      </c>
      <c r="BD883" s="26">
        <f t="shared" si="19"/>
        <v>1000</v>
      </c>
      <c r="BE883" s="13">
        <f t="shared" si="20"/>
        <v>0</v>
      </c>
      <c r="BF883" s="18">
        <f t="shared" si="21"/>
        <v>0</v>
      </c>
      <c r="BG883" s="18">
        <f t="shared" si="22"/>
        <v>0</v>
      </c>
      <c r="BH883" s="14">
        <f t="shared" si="23"/>
        <v>29.20723227</v>
      </c>
      <c r="BI883" s="14">
        <f t="shared" si="24"/>
        <v>22.94853964</v>
      </c>
      <c r="BJ883" s="14">
        <f t="shared" si="25"/>
        <v>68.84561892</v>
      </c>
      <c r="BK883" s="14">
        <f t="shared" si="26"/>
        <v>39.63838665</v>
      </c>
      <c r="BL883" s="14">
        <f t="shared" si="27"/>
        <v>29.20723227</v>
      </c>
      <c r="BM883" s="19">
        <v>0.0</v>
      </c>
      <c r="BN883" s="19">
        <v>0.0</v>
      </c>
      <c r="BO883" s="26">
        <v>14.0</v>
      </c>
      <c r="BP883" s="26">
        <v>11.0</v>
      </c>
      <c r="BQ883" s="19">
        <v>10.0</v>
      </c>
      <c r="BR883" s="19">
        <v>6.0</v>
      </c>
      <c r="BS883" s="19">
        <v>9.0</v>
      </c>
      <c r="BT883" s="19">
        <v>2.0</v>
      </c>
      <c r="BU883" s="19">
        <v>18.0</v>
      </c>
      <c r="BV883" s="19">
        <v>8.0</v>
      </c>
      <c r="BW883" s="13">
        <f t="shared" si="28"/>
        <v>0.6923076923</v>
      </c>
      <c r="BX883" s="14">
        <v>20.28</v>
      </c>
      <c r="BY883" s="29">
        <f t="shared" si="29"/>
        <v>20.44323227</v>
      </c>
      <c r="BZ883" s="18">
        <f t="shared" si="30"/>
        <v>1.785123964</v>
      </c>
      <c r="CA883" s="18">
        <f t="shared" si="31"/>
        <v>0.892561982</v>
      </c>
      <c r="CB883" s="14">
        <f t="shared" si="32"/>
        <v>26.18181814</v>
      </c>
      <c r="CC883" s="14">
        <f t="shared" si="33"/>
        <v>26.77685946</v>
      </c>
      <c r="CD883" s="14">
        <f t="shared" si="34"/>
        <v>52.06611562</v>
      </c>
      <c r="CE883" s="14">
        <f t="shared" si="35"/>
        <v>48.49586769</v>
      </c>
      <c r="CF883" s="14">
        <f t="shared" si="36"/>
        <v>25.63698434</v>
      </c>
      <c r="CG883" s="7">
        <v>201.666667</v>
      </c>
      <c r="CH883" s="7">
        <v>6.0</v>
      </c>
      <c r="CI883" s="7">
        <v>3.0</v>
      </c>
      <c r="CJ883" s="26">
        <v>82.0</v>
      </c>
      <c r="CK883" s="7">
        <v>87.0</v>
      </c>
      <c r="CL883" s="7">
        <v>38.0</v>
      </c>
      <c r="CM883" s="7">
        <v>32.0</v>
      </c>
      <c r="CN883" s="7">
        <v>49.0</v>
      </c>
      <c r="CO883" s="7">
        <v>41.0</v>
      </c>
      <c r="CP883" s="19">
        <v>0.0</v>
      </c>
      <c r="CQ883" s="19">
        <v>0.0</v>
      </c>
      <c r="CR883" s="26">
        <f t="shared" si="37"/>
        <v>0</v>
      </c>
      <c r="CS883" s="18">
        <f t="shared" si="38"/>
        <v>0</v>
      </c>
      <c r="CT883" s="18">
        <f t="shared" si="39"/>
        <v>0</v>
      </c>
      <c r="CU883" s="18">
        <f t="shared" si="40"/>
        <v>0</v>
      </c>
      <c r="CV883" s="30">
        <v>1.18</v>
      </c>
      <c r="CW883" s="30">
        <v>0.87</v>
      </c>
      <c r="CX883" s="30">
        <v>1.05</v>
      </c>
      <c r="CY883" s="30">
        <v>0.78</v>
      </c>
      <c r="CZ883" s="30">
        <v>0.67</v>
      </c>
      <c r="DA883" s="30">
        <v>1.07</v>
      </c>
      <c r="DB883" s="7">
        <v>0.0</v>
      </c>
      <c r="DC883" s="7">
        <v>0.0</v>
      </c>
      <c r="DD883" s="13" t="str">
        <f t="shared" si="41"/>
        <v> </v>
      </c>
      <c r="DE883" s="7">
        <v>0.0</v>
      </c>
      <c r="DF883" s="7">
        <v>0.0</v>
      </c>
      <c r="DG883" s="7">
        <v>0.0</v>
      </c>
      <c r="DH883" s="7">
        <v>0.0</v>
      </c>
      <c r="DI883" s="7">
        <v>0.0</v>
      </c>
      <c r="DJ883" s="8" t="s">
        <v>5429</v>
      </c>
      <c r="DK883" s="7" t="s">
        <v>5430</v>
      </c>
    </row>
    <row r="884" ht="12.75" customHeight="1">
      <c r="A884" s="7" t="s">
        <v>3518</v>
      </c>
      <c r="B884" s="7" t="s">
        <v>3519</v>
      </c>
      <c r="C884" s="8" t="s">
        <v>490</v>
      </c>
      <c r="D884" s="9" t="s">
        <v>159</v>
      </c>
      <c r="E884" s="7">
        <v>1.0</v>
      </c>
      <c r="F884" s="7">
        <v>0.0</v>
      </c>
      <c r="G884" s="7">
        <v>0.0</v>
      </c>
      <c r="H884" s="24">
        <f t="shared" si="1"/>
        <v>0</v>
      </c>
      <c r="I884" s="25">
        <f t="shared" si="2"/>
        <v>0</v>
      </c>
      <c r="J884" s="19">
        <v>0.0</v>
      </c>
      <c r="K884" s="19">
        <v>0.0</v>
      </c>
      <c r="L884" s="19">
        <v>0.0</v>
      </c>
      <c r="M884" s="19">
        <v>2.0</v>
      </c>
      <c r="N884" s="19">
        <v>0.0</v>
      </c>
      <c r="O884" s="19">
        <v>0.0</v>
      </c>
      <c r="P884" s="19">
        <v>2.0</v>
      </c>
      <c r="Q884" s="10">
        <f t="shared" si="3"/>
        <v>0</v>
      </c>
      <c r="R884" s="10">
        <f t="shared" si="4"/>
        <v>0</v>
      </c>
      <c r="S884" s="7">
        <v>779.0</v>
      </c>
      <c r="T884" s="14">
        <f t="shared" si="5"/>
        <v>12.98333333</v>
      </c>
      <c r="U884" s="14">
        <v>12.89</v>
      </c>
      <c r="V884" s="14">
        <f t="shared" si="6"/>
        <v>12.89</v>
      </c>
      <c r="W884" s="14">
        <v>31.49</v>
      </c>
      <c r="X884" s="14">
        <f t="shared" si="7"/>
        <v>31.49</v>
      </c>
      <c r="Y884" s="13">
        <f t="shared" si="8"/>
        <v>0.2904461469</v>
      </c>
      <c r="Z884" s="12">
        <f t="shared" si="9"/>
        <v>0</v>
      </c>
      <c r="AA884" s="19">
        <v>0.0</v>
      </c>
      <c r="AB884" s="19">
        <v>1.0</v>
      </c>
      <c r="AC884" s="19">
        <v>0.0</v>
      </c>
      <c r="AD884" s="19">
        <v>0.0</v>
      </c>
      <c r="AE884" s="19">
        <v>0.0</v>
      </c>
      <c r="AF884" s="10">
        <f t="shared" si="10"/>
        <v>0</v>
      </c>
      <c r="AG884" s="10">
        <f t="shared" si="11"/>
        <v>0</v>
      </c>
      <c r="AH884" s="10">
        <f t="shared" si="12"/>
        <v>0</v>
      </c>
      <c r="AI884" s="19">
        <v>0.0</v>
      </c>
      <c r="AJ884" s="13">
        <f t="shared" si="13"/>
        <v>0</v>
      </c>
      <c r="AK884" s="19">
        <v>2.0</v>
      </c>
      <c r="AL884" s="13">
        <f t="shared" si="14"/>
        <v>0.2857142857</v>
      </c>
      <c r="AM884" s="19">
        <v>5.0</v>
      </c>
      <c r="AN884" s="13">
        <f t="shared" si="15"/>
        <v>0.7142857143</v>
      </c>
      <c r="AO884" s="13">
        <f t="shared" si="16"/>
        <v>0</v>
      </c>
      <c r="AP884" s="8">
        <v>1.0</v>
      </c>
      <c r="AQ884" s="14">
        <v>-57.14</v>
      </c>
      <c r="AR884" s="19">
        <v>16.87</v>
      </c>
      <c r="AS884" s="26">
        <v>12.0</v>
      </c>
      <c r="AT884" s="27">
        <v>1.552</v>
      </c>
      <c r="AU884" s="8">
        <v>1.0</v>
      </c>
      <c r="AV884" s="27">
        <v>2.542</v>
      </c>
      <c r="AW884" s="19">
        <v>51.16</v>
      </c>
      <c r="AX884" s="19">
        <v>17.67</v>
      </c>
      <c r="AY884" s="27">
        <v>-2.215</v>
      </c>
      <c r="AZ884" s="27">
        <v>-7.868</v>
      </c>
      <c r="BA884" s="19">
        <v>46.66</v>
      </c>
      <c r="BB884" s="13">
        <f t="shared" si="17"/>
        <v>0</v>
      </c>
      <c r="BC884" s="28">
        <f t="shared" si="18"/>
        <v>1</v>
      </c>
      <c r="BD884" s="26">
        <f t="shared" si="19"/>
        <v>1000</v>
      </c>
      <c r="BE884" s="13">
        <f t="shared" si="20"/>
        <v>0</v>
      </c>
      <c r="BF884" s="18">
        <f t="shared" si="21"/>
        <v>0</v>
      </c>
      <c r="BG884" s="18">
        <f t="shared" si="22"/>
        <v>0</v>
      </c>
      <c r="BH884" s="14">
        <f t="shared" si="23"/>
        <v>27.92862684</v>
      </c>
      <c r="BI884" s="14">
        <f t="shared" si="24"/>
        <v>9.309542281</v>
      </c>
      <c r="BJ884" s="14">
        <f t="shared" si="25"/>
        <v>32.58339798</v>
      </c>
      <c r="BK884" s="14">
        <f t="shared" si="26"/>
        <v>27.92862684</v>
      </c>
      <c r="BL884" s="14">
        <f t="shared" si="27"/>
        <v>4.65477114</v>
      </c>
      <c r="BM884" s="19">
        <v>0.0</v>
      </c>
      <c r="BN884" s="19">
        <v>0.0</v>
      </c>
      <c r="BO884" s="26">
        <v>6.0</v>
      </c>
      <c r="BP884" s="26">
        <v>2.0</v>
      </c>
      <c r="BQ884" s="19">
        <v>1.0</v>
      </c>
      <c r="BR884" s="19">
        <v>2.0</v>
      </c>
      <c r="BS884" s="19">
        <v>0.0</v>
      </c>
      <c r="BT884" s="19">
        <v>2.0</v>
      </c>
      <c r="BU884" s="19">
        <v>5.0</v>
      </c>
      <c r="BV884" s="19">
        <v>3.0</v>
      </c>
      <c r="BW884" s="13">
        <f t="shared" si="28"/>
        <v>0.625</v>
      </c>
      <c r="BX884" s="14">
        <v>4.17</v>
      </c>
      <c r="BY884" s="29">
        <f t="shared" si="29"/>
        <v>26.97477114</v>
      </c>
      <c r="BZ884" s="18">
        <f t="shared" si="30"/>
        <v>5.549132948</v>
      </c>
      <c r="CA884" s="18">
        <f t="shared" si="31"/>
        <v>1.387283237</v>
      </c>
      <c r="CB884" s="14">
        <f t="shared" si="32"/>
        <v>34.68208092</v>
      </c>
      <c r="CC884" s="14">
        <f t="shared" si="33"/>
        <v>20.80924855</v>
      </c>
      <c r="CD884" s="14">
        <f t="shared" si="34"/>
        <v>43.00578035</v>
      </c>
      <c r="CE884" s="14">
        <f t="shared" si="35"/>
        <v>41.61849711</v>
      </c>
      <c r="CF884" s="14">
        <f t="shared" si="36"/>
        <v>3.267487903</v>
      </c>
      <c r="CG884" s="7">
        <v>43.25</v>
      </c>
      <c r="CH884" s="7">
        <v>4.0</v>
      </c>
      <c r="CI884" s="7">
        <v>1.0</v>
      </c>
      <c r="CJ884" s="26">
        <v>21.0</v>
      </c>
      <c r="CK884" s="7">
        <v>14.0</v>
      </c>
      <c r="CL884" s="7">
        <v>5.0</v>
      </c>
      <c r="CM884" s="7">
        <v>5.0</v>
      </c>
      <c r="CN884" s="7">
        <v>1.0</v>
      </c>
      <c r="CO884" s="7">
        <v>10.0</v>
      </c>
      <c r="CP884" s="19">
        <v>0.0</v>
      </c>
      <c r="CQ884" s="19">
        <v>1.0</v>
      </c>
      <c r="CR884" s="26">
        <f t="shared" si="37"/>
        <v>1</v>
      </c>
      <c r="CS884" s="18">
        <f t="shared" si="38"/>
        <v>0</v>
      </c>
      <c r="CT884" s="18">
        <f t="shared" si="39"/>
        <v>4.621309371</v>
      </c>
      <c r="CU884" s="18">
        <f t="shared" si="40"/>
        <v>4.621309371</v>
      </c>
      <c r="CV884" s="30">
        <v>0.46</v>
      </c>
      <c r="CW884" s="30">
        <v>0.09</v>
      </c>
      <c r="CX884" s="30">
        <v>2.84</v>
      </c>
      <c r="CY884" s="30">
        <v>0.93</v>
      </c>
      <c r="CZ884" s="30">
        <v>0.86</v>
      </c>
      <c r="DA884" s="30">
        <v>0.38</v>
      </c>
      <c r="DB884" s="7">
        <v>0.0</v>
      </c>
      <c r="DC884" s="7">
        <v>0.0</v>
      </c>
      <c r="DD884" s="13" t="str">
        <f t="shared" si="41"/>
        <v> </v>
      </c>
      <c r="DE884" s="7">
        <v>0.0</v>
      </c>
      <c r="DF884" s="7">
        <v>0.0</v>
      </c>
      <c r="DG884" s="7">
        <v>0.0</v>
      </c>
      <c r="DH884" s="7">
        <v>0.0</v>
      </c>
      <c r="DI884" s="7">
        <v>0.0</v>
      </c>
      <c r="DJ884" s="8" t="s">
        <v>5431</v>
      </c>
      <c r="DK884" s="7" t="s">
        <v>5432</v>
      </c>
    </row>
    <row r="885" ht="12.75" customHeight="1">
      <c r="A885" s="7" t="s">
        <v>1437</v>
      </c>
      <c r="B885" s="7" t="s">
        <v>3522</v>
      </c>
      <c r="C885" s="8" t="s">
        <v>685</v>
      </c>
      <c r="D885" s="9" t="s">
        <v>167</v>
      </c>
      <c r="E885" s="7">
        <v>5.0</v>
      </c>
      <c r="F885" s="7">
        <v>0.0</v>
      </c>
      <c r="G885" s="7">
        <v>0.0</v>
      </c>
      <c r="H885" s="24">
        <f t="shared" si="1"/>
        <v>0</v>
      </c>
      <c r="I885" s="25">
        <f t="shared" si="2"/>
        <v>0</v>
      </c>
      <c r="J885" s="19">
        <v>0.0</v>
      </c>
      <c r="K885" s="19">
        <v>0.0</v>
      </c>
      <c r="L885" s="19">
        <v>0.0</v>
      </c>
      <c r="M885" s="19">
        <v>5.0</v>
      </c>
      <c r="N885" s="19">
        <v>0.0</v>
      </c>
      <c r="O885" s="19">
        <v>0.0</v>
      </c>
      <c r="P885" s="19">
        <v>2.0</v>
      </c>
      <c r="Q885" s="10">
        <f t="shared" si="3"/>
        <v>0</v>
      </c>
      <c r="R885" s="10">
        <f t="shared" si="4"/>
        <v>0</v>
      </c>
      <c r="S885" s="7">
        <v>2612.0</v>
      </c>
      <c r="T885" s="14">
        <f t="shared" si="5"/>
        <v>8.706666667</v>
      </c>
      <c r="U885" s="14">
        <v>43.4</v>
      </c>
      <c r="V885" s="14">
        <f t="shared" si="6"/>
        <v>8.68</v>
      </c>
      <c r="W885" s="14">
        <v>201.24</v>
      </c>
      <c r="X885" s="14">
        <f t="shared" si="7"/>
        <v>40.248</v>
      </c>
      <c r="Y885" s="13">
        <f t="shared" si="8"/>
        <v>0.1774035317</v>
      </c>
      <c r="Z885" s="12">
        <f t="shared" si="9"/>
        <v>0</v>
      </c>
      <c r="AA885" s="19">
        <v>0.0</v>
      </c>
      <c r="AB885" s="19">
        <v>3.0</v>
      </c>
      <c r="AC885" s="19">
        <v>6.0</v>
      </c>
      <c r="AD885" s="19">
        <v>1.0</v>
      </c>
      <c r="AE885" s="19">
        <v>1.0</v>
      </c>
      <c r="AF885" s="10">
        <f t="shared" si="10"/>
        <v>0</v>
      </c>
      <c r="AG885" s="10">
        <f t="shared" si="11"/>
        <v>0</v>
      </c>
      <c r="AH885" s="10">
        <f t="shared" si="12"/>
        <v>0</v>
      </c>
      <c r="AI885" s="19">
        <v>9.0</v>
      </c>
      <c r="AJ885" s="13">
        <f t="shared" si="13"/>
        <v>0.2432432432</v>
      </c>
      <c r="AK885" s="19">
        <v>12.0</v>
      </c>
      <c r="AL885" s="13">
        <f t="shared" si="14"/>
        <v>0.3243243243</v>
      </c>
      <c r="AM885" s="19">
        <v>16.0</v>
      </c>
      <c r="AN885" s="13">
        <f t="shared" si="15"/>
        <v>0.4324324324</v>
      </c>
      <c r="AO885" s="13">
        <f t="shared" si="16"/>
        <v>0.4285714286</v>
      </c>
      <c r="AP885" s="8">
        <v>2.0</v>
      </c>
      <c r="AQ885" s="14">
        <v>-11.38</v>
      </c>
      <c r="AR885" s="19">
        <v>16.56</v>
      </c>
      <c r="AS885" s="26">
        <v>14.0</v>
      </c>
      <c r="AT885" s="27">
        <v>0.963</v>
      </c>
      <c r="AU885" s="8">
        <v>4.0</v>
      </c>
      <c r="AV885" s="27">
        <v>-2.676</v>
      </c>
      <c r="AW885" s="19">
        <v>48.17</v>
      </c>
      <c r="AX885" s="19">
        <v>16.26</v>
      </c>
      <c r="AY885" s="27">
        <v>-4.191</v>
      </c>
      <c r="AZ885" s="27">
        <v>-1.505</v>
      </c>
      <c r="BA885" s="19">
        <v>49.36</v>
      </c>
      <c r="BB885" s="13">
        <f t="shared" si="17"/>
        <v>0</v>
      </c>
      <c r="BC885" s="28">
        <f t="shared" si="18"/>
        <v>1</v>
      </c>
      <c r="BD885" s="26">
        <f t="shared" si="19"/>
        <v>1000</v>
      </c>
      <c r="BE885" s="13">
        <f t="shared" si="20"/>
        <v>0</v>
      </c>
      <c r="BF885" s="18">
        <f t="shared" si="21"/>
        <v>0</v>
      </c>
      <c r="BG885" s="18">
        <f t="shared" si="22"/>
        <v>0</v>
      </c>
      <c r="BH885" s="14">
        <f t="shared" si="23"/>
        <v>29.03225806</v>
      </c>
      <c r="BI885" s="14">
        <f t="shared" si="24"/>
        <v>19.35483871</v>
      </c>
      <c r="BJ885" s="14">
        <f t="shared" si="25"/>
        <v>47.00460829</v>
      </c>
      <c r="BK885" s="14">
        <f t="shared" si="26"/>
        <v>37.32718894</v>
      </c>
      <c r="BL885" s="14">
        <f t="shared" si="27"/>
        <v>9.677419355</v>
      </c>
      <c r="BM885" s="19">
        <v>0.0</v>
      </c>
      <c r="BN885" s="19">
        <v>0.0</v>
      </c>
      <c r="BO885" s="26">
        <v>21.0</v>
      </c>
      <c r="BP885" s="26">
        <v>14.0</v>
      </c>
      <c r="BQ885" s="19">
        <v>5.0</v>
      </c>
      <c r="BR885" s="19">
        <v>11.0</v>
      </c>
      <c r="BS885" s="19">
        <v>8.0</v>
      </c>
      <c r="BT885" s="19">
        <v>2.0</v>
      </c>
      <c r="BU885" s="19">
        <v>13.0</v>
      </c>
      <c r="BV885" s="19">
        <v>14.0</v>
      </c>
      <c r="BW885" s="13">
        <f t="shared" si="28"/>
        <v>0.4814814815</v>
      </c>
      <c r="BX885" s="14">
        <v>-5.22</v>
      </c>
      <c r="BY885" s="29">
        <f t="shared" si="29"/>
        <v>10.13070507</v>
      </c>
      <c r="BZ885" s="18">
        <f t="shared" si="30"/>
        <v>1.222659963</v>
      </c>
      <c r="CA885" s="18">
        <f t="shared" si="31"/>
        <v>2.934383911</v>
      </c>
      <c r="CB885" s="14">
        <f t="shared" si="32"/>
        <v>28.85477513</v>
      </c>
      <c r="CC885" s="14">
        <f t="shared" si="33"/>
        <v>24.69773125</v>
      </c>
      <c r="CD885" s="14">
        <f t="shared" si="34"/>
        <v>56.97595428</v>
      </c>
      <c r="CE885" s="14">
        <f t="shared" si="35"/>
        <v>44.50482265</v>
      </c>
      <c r="CF885" s="14">
        <f t="shared" si="36"/>
        <v>-2.793712268</v>
      </c>
      <c r="CG885" s="7">
        <v>245.366667</v>
      </c>
      <c r="CH885" s="7">
        <v>5.0</v>
      </c>
      <c r="CI885" s="7">
        <v>12.0</v>
      </c>
      <c r="CJ885" s="26">
        <v>113.0</v>
      </c>
      <c r="CK885" s="7">
        <v>89.0</v>
      </c>
      <c r="CL885" s="7">
        <v>55.0</v>
      </c>
      <c r="CM885" s="7">
        <v>44.0</v>
      </c>
      <c r="CN885" s="7">
        <v>60.0</v>
      </c>
      <c r="CO885" s="7">
        <v>37.0</v>
      </c>
      <c r="CP885" s="19">
        <v>0.0</v>
      </c>
      <c r="CQ885" s="19">
        <v>0.0</v>
      </c>
      <c r="CR885" s="26">
        <f t="shared" si="37"/>
        <v>0</v>
      </c>
      <c r="CS885" s="18">
        <f t="shared" si="38"/>
        <v>0</v>
      </c>
      <c r="CT885" s="18">
        <f t="shared" si="39"/>
        <v>0</v>
      </c>
      <c r="CU885" s="18">
        <f t="shared" si="40"/>
        <v>0</v>
      </c>
      <c r="CV885" s="30">
        <v>1.21</v>
      </c>
      <c r="CW885" s="30">
        <v>1.38</v>
      </c>
      <c r="CX885" s="30">
        <v>0.38</v>
      </c>
      <c r="CY885" s="30">
        <v>2.54</v>
      </c>
      <c r="CZ885" s="30">
        <v>1.87</v>
      </c>
      <c r="DA885" s="30">
        <v>1.46</v>
      </c>
      <c r="DB885" s="7">
        <v>0.0</v>
      </c>
      <c r="DC885" s="7">
        <v>1.0</v>
      </c>
      <c r="DD885" s="13">
        <f t="shared" si="41"/>
        <v>0</v>
      </c>
      <c r="DE885" s="7">
        <v>-0.01</v>
      </c>
      <c r="DF885" s="7">
        <v>-0.24</v>
      </c>
      <c r="DG885" s="7">
        <v>1.0</v>
      </c>
      <c r="DH885" s="7">
        <v>0.0</v>
      </c>
      <c r="DI885" s="7">
        <v>0.0</v>
      </c>
      <c r="DJ885" s="8" t="s">
        <v>5433</v>
      </c>
      <c r="DK885" s="7" t="s">
        <v>5434</v>
      </c>
    </row>
    <row r="886" ht="12.75" customHeight="1">
      <c r="A886" s="7" t="s">
        <v>614</v>
      </c>
      <c r="B886" s="7" t="s">
        <v>3524</v>
      </c>
      <c r="C886" s="7" t="s">
        <v>158</v>
      </c>
      <c r="D886" s="8" t="s">
        <v>174</v>
      </c>
      <c r="E886" s="7">
        <v>11.0</v>
      </c>
      <c r="F886" s="7">
        <v>0.0</v>
      </c>
      <c r="G886" s="7">
        <v>1.0</v>
      </c>
      <c r="H886" s="24">
        <f t="shared" si="1"/>
        <v>1</v>
      </c>
      <c r="I886" s="25">
        <f t="shared" si="2"/>
        <v>0.4214469679</v>
      </c>
      <c r="J886" s="19">
        <v>0.0</v>
      </c>
      <c r="K886" s="19">
        <v>0.0</v>
      </c>
      <c r="L886" s="19">
        <v>1.0</v>
      </c>
      <c r="M886" s="19">
        <v>9.0</v>
      </c>
      <c r="N886" s="19">
        <v>6.0</v>
      </c>
      <c r="O886" s="19">
        <v>15.0</v>
      </c>
      <c r="P886" s="19">
        <v>9.0</v>
      </c>
      <c r="Q886" s="10">
        <f t="shared" si="3"/>
        <v>0</v>
      </c>
      <c r="R886" s="10">
        <f t="shared" si="4"/>
        <v>0</v>
      </c>
      <c r="S886" s="7">
        <v>8542.0</v>
      </c>
      <c r="T886" s="14">
        <f t="shared" si="5"/>
        <v>12.94242424</v>
      </c>
      <c r="U886" s="14">
        <v>141.07</v>
      </c>
      <c r="V886" s="14">
        <f t="shared" si="6"/>
        <v>12.82454545</v>
      </c>
      <c r="W886" s="14">
        <v>387.99</v>
      </c>
      <c r="X886" s="14">
        <f t="shared" si="7"/>
        <v>35.27181818</v>
      </c>
      <c r="Y886" s="13">
        <f t="shared" si="8"/>
        <v>0.2666427248</v>
      </c>
      <c r="Z886" s="12">
        <f t="shared" si="9"/>
        <v>0</v>
      </c>
      <c r="AA886" s="19">
        <v>15.0</v>
      </c>
      <c r="AB886" s="19">
        <v>13.0</v>
      </c>
      <c r="AC886" s="19">
        <v>7.0</v>
      </c>
      <c r="AD886" s="19">
        <v>6.0</v>
      </c>
      <c r="AE886" s="19">
        <v>1.0</v>
      </c>
      <c r="AF886" s="10">
        <f t="shared" si="10"/>
        <v>0</v>
      </c>
      <c r="AG886" s="10">
        <f t="shared" si="11"/>
        <v>0.25</v>
      </c>
      <c r="AH886" s="10">
        <f t="shared" si="12"/>
        <v>0.25</v>
      </c>
      <c r="AI886" s="19">
        <v>42.0</v>
      </c>
      <c r="AJ886" s="13">
        <f t="shared" si="13"/>
        <v>0.3043478261</v>
      </c>
      <c r="AK886" s="19">
        <v>43.0</v>
      </c>
      <c r="AL886" s="13">
        <f t="shared" si="14"/>
        <v>0.3115942029</v>
      </c>
      <c r="AM886" s="19">
        <v>53.0</v>
      </c>
      <c r="AN886" s="13">
        <f t="shared" si="15"/>
        <v>0.384057971</v>
      </c>
      <c r="AO886" s="13">
        <f t="shared" si="16"/>
        <v>0.4941176471</v>
      </c>
      <c r="AP886" s="8">
        <v>5.0</v>
      </c>
      <c r="AQ886" s="14">
        <v>1.14</v>
      </c>
      <c r="AR886" s="19">
        <v>16.69</v>
      </c>
      <c r="AS886" s="26">
        <v>8.0</v>
      </c>
      <c r="AT886" s="27">
        <v>-1.102</v>
      </c>
      <c r="AU886" s="8">
        <v>8.0</v>
      </c>
      <c r="AV886" s="27">
        <v>-0.461</v>
      </c>
      <c r="AW886" s="19">
        <v>50.1</v>
      </c>
      <c r="AX886" s="19">
        <v>14.82</v>
      </c>
      <c r="AY886" s="27">
        <v>1.877</v>
      </c>
      <c r="AZ886" s="27">
        <v>-1.944</v>
      </c>
      <c r="BA886" s="19">
        <v>48.53</v>
      </c>
      <c r="BB886" s="13">
        <f t="shared" si="17"/>
        <v>0.06060606061</v>
      </c>
      <c r="BC886" s="28">
        <f t="shared" si="18"/>
        <v>0.9122807018</v>
      </c>
      <c r="BD886" s="26">
        <f t="shared" si="19"/>
        <v>972.8867624</v>
      </c>
      <c r="BE886" s="13">
        <f t="shared" si="20"/>
        <v>-0.02711323764</v>
      </c>
      <c r="BF886" s="18">
        <f t="shared" si="21"/>
        <v>1.701283051</v>
      </c>
      <c r="BG886" s="18">
        <f t="shared" si="22"/>
        <v>2.126603814</v>
      </c>
      <c r="BH886" s="14">
        <f t="shared" si="23"/>
        <v>28.07117034</v>
      </c>
      <c r="BI886" s="14">
        <f t="shared" si="24"/>
        <v>24.24328348</v>
      </c>
      <c r="BJ886" s="14">
        <f t="shared" si="25"/>
        <v>56.99298221</v>
      </c>
      <c r="BK886" s="14">
        <f t="shared" si="26"/>
        <v>50.18785</v>
      </c>
      <c r="BL886" s="14">
        <f t="shared" si="27"/>
        <v>6.805132204</v>
      </c>
      <c r="BM886" s="19">
        <v>4.0</v>
      </c>
      <c r="BN886" s="19">
        <v>5.0</v>
      </c>
      <c r="BO886" s="26">
        <v>62.0</v>
      </c>
      <c r="BP886" s="26">
        <v>52.0</v>
      </c>
      <c r="BQ886" s="19">
        <v>20.0</v>
      </c>
      <c r="BR886" s="19">
        <v>22.0</v>
      </c>
      <c r="BS886" s="19">
        <v>48.0</v>
      </c>
      <c r="BT886" s="19">
        <v>39.0</v>
      </c>
      <c r="BU886" s="19">
        <v>73.0</v>
      </c>
      <c r="BV886" s="19">
        <v>57.0</v>
      </c>
      <c r="BW886" s="13">
        <f t="shared" si="28"/>
        <v>0.5615384615</v>
      </c>
      <c r="BX886" s="14">
        <v>5.62</v>
      </c>
      <c r="BY886" s="29">
        <f t="shared" si="29"/>
        <v>8.339308674</v>
      </c>
      <c r="BZ886" s="18">
        <f t="shared" si="30"/>
        <v>2.048299404</v>
      </c>
      <c r="CA886" s="18">
        <f t="shared" si="31"/>
        <v>2.50347705</v>
      </c>
      <c r="CB886" s="14">
        <f t="shared" si="32"/>
        <v>30.38310783</v>
      </c>
      <c r="CC886" s="14">
        <f t="shared" si="33"/>
        <v>28.56239725</v>
      </c>
      <c r="CD886" s="14">
        <f t="shared" si="34"/>
        <v>57.23858891</v>
      </c>
      <c r="CE886" s="14">
        <f t="shared" si="35"/>
        <v>55.87305598</v>
      </c>
      <c r="CF886" s="14">
        <f t="shared" si="36"/>
        <v>5.439599268</v>
      </c>
      <c r="CG886" s="7">
        <v>527.266667</v>
      </c>
      <c r="CH886" s="7">
        <v>18.0</v>
      </c>
      <c r="CI886" s="7">
        <v>22.0</v>
      </c>
      <c r="CJ886" s="26">
        <v>249.0</v>
      </c>
      <c r="CK886" s="7">
        <v>229.0</v>
      </c>
      <c r="CL886" s="7">
        <v>86.0</v>
      </c>
      <c r="CM886" s="7">
        <v>99.0</v>
      </c>
      <c r="CN886" s="7">
        <v>150.0</v>
      </c>
      <c r="CO886" s="7">
        <v>141.0</v>
      </c>
      <c r="CP886" s="19">
        <v>0.0</v>
      </c>
      <c r="CQ886" s="19">
        <v>0.0</v>
      </c>
      <c r="CR886" s="26">
        <f t="shared" si="37"/>
        <v>0</v>
      </c>
      <c r="CS886" s="18">
        <f t="shared" si="38"/>
        <v>0</v>
      </c>
      <c r="CT886" s="18">
        <f t="shared" si="39"/>
        <v>0</v>
      </c>
      <c r="CU886" s="18">
        <f t="shared" si="40"/>
        <v>0</v>
      </c>
      <c r="CV886" s="30">
        <v>5.32</v>
      </c>
      <c r="CW886" s="30">
        <v>3.48</v>
      </c>
      <c r="CX886" s="30">
        <v>3.91</v>
      </c>
      <c r="CY886" s="30">
        <v>7.81</v>
      </c>
      <c r="CZ886" s="30">
        <v>5.95</v>
      </c>
      <c r="DA886" s="30">
        <v>5.26</v>
      </c>
      <c r="DB886" s="7">
        <v>0.0</v>
      </c>
      <c r="DC886" s="7">
        <v>0.0</v>
      </c>
      <c r="DD886" s="13" t="str">
        <f t="shared" si="41"/>
        <v> </v>
      </c>
      <c r="DE886" s="7">
        <v>0.0</v>
      </c>
      <c r="DF886" s="7">
        <v>0.0</v>
      </c>
      <c r="DG886" s="7">
        <v>0.0</v>
      </c>
      <c r="DH886" s="7">
        <v>0.0</v>
      </c>
      <c r="DI886" s="7">
        <v>0.0</v>
      </c>
      <c r="DJ886" s="8" t="s">
        <v>5435</v>
      </c>
      <c r="DK886" s="7" t="s">
        <v>5436</v>
      </c>
    </row>
    <row r="887" ht="12.75" customHeight="1">
      <c r="A887" s="7" t="s">
        <v>3526</v>
      </c>
      <c r="B887" s="7" t="s">
        <v>3527</v>
      </c>
      <c r="C887" s="8" t="s">
        <v>860</v>
      </c>
      <c r="D887" s="9" t="s">
        <v>183</v>
      </c>
      <c r="E887" s="7">
        <v>60.0</v>
      </c>
      <c r="F887" s="7">
        <v>7.0</v>
      </c>
      <c r="G887" s="7">
        <v>10.0</v>
      </c>
      <c r="H887" s="24">
        <f t="shared" si="1"/>
        <v>17</v>
      </c>
      <c r="I887" s="25">
        <f t="shared" si="2"/>
        <v>1.367047891</v>
      </c>
      <c r="J887" s="19">
        <v>7.0</v>
      </c>
      <c r="K887" s="19">
        <v>3.0</v>
      </c>
      <c r="L887" s="19">
        <v>6.0</v>
      </c>
      <c r="M887" s="19">
        <v>102.0</v>
      </c>
      <c r="N887" s="19">
        <v>24.0</v>
      </c>
      <c r="O887" s="19">
        <v>48.0</v>
      </c>
      <c r="P887" s="19">
        <v>112.0</v>
      </c>
      <c r="Q887" s="10">
        <f t="shared" si="3"/>
        <v>0.06862745098</v>
      </c>
      <c r="R887" s="10">
        <f t="shared" si="4"/>
        <v>0.04022988506</v>
      </c>
      <c r="S887" s="7">
        <v>44768.0</v>
      </c>
      <c r="T887" s="14">
        <f t="shared" si="5"/>
        <v>12.43555556</v>
      </c>
      <c r="U887" s="14">
        <v>722.94</v>
      </c>
      <c r="V887" s="14">
        <f t="shared" si="6"/>
        <v>12.049</v>
      </c>
      <c r="W887" s="14">
        <v>2135.19</v>
      </c>
      <c r="X887" s="14">
        <f t="shared" si="7"/>
        <v>35.5865</v>
      </c>
      <c r="Y887" s="13">
        <f t="shared" si="8"/>
        <v>0.2529416087</v>
      </c>
      <c r="Z887" s="12">
        <f t="shared" si="9"/>
        <v>43.625</v>
      </c>
      <c r="AA887" s="19">
        <v>21.0</v>
      </c>
      <c r="AB887" s="19">
        <v>52.0</v>
      </c>
      <c r="AC887" s="19">
        <v>28.0</v>
      </c>
      <c r="AD887" s="19">
        <v>32.0</v>
      </c>
      <c r="AE887" s="19">
        <v>23.0</v>
      </c>
      <c r="AF887" s="10">
        <f t="shared" si="10"/>
        <v>0.2916666667</v>
      </c>
      <c r="AG887" s="10">
        <f t="shared" si="11"/>
        <v>0.375</v>
      </c>
      <c r="AH887" s="10">
        <f t="shared" si="12"/>
        <v>0.6666666667</v>
      </c>
      <c r="AI887" s="19">
        <v>188.0</v>
      </c>
      <c r="AJ887" s="13">
        <f t="shared" si="13"/>
        <v>0.3027375201</v>
      </c>
      <c r="AK887" s="19">
        <v>178.0</v>
      </c>
      <c r="AL887" s="13">
        <f t="shared" si="14"/>
        <v>0.2866344605</v>
      </c>
      <c r="AM887" s="19">
        <v>255.0</v>
      </c>
      <c r="AN887" s="13">
        <f t="shared" si="15"/>
        <v>0.4106280193</v>
      </c>
      <c r="AO887" s="13">
        <f t="shared" si="16"/>
        <v>0.5136612022</v>
      </c>
      <c r="AP887" s="8">
        <v>12.0</v>
      </c>
      <c r="AQ887" s="14">
        <v>4.18</v>
      </c>
      <c r="AR887" s="19">
        <v>17.21</v>
      </c>
      <c r="AS887" s="26">
        <v>7.0</v>
      </c>
      <c r="AT887" s="27">
        <v>0.115</v>
      </c>
      <c r="AU887" s="8">
        <v>8.0</v>
      </c>
      <c r="AV887" s="27">
        <v>0.495</v>
      </c>
      <c r="AW887" s="19">
        <v>50.24</v>
      </c>
      <c r="AX887" s="19">
        <v>17.4</v>
      </c>
      <c r="AY887" s="27">
        <v>-0.811</v>
      </c>
      <c r="AZ887" s="27">
        <v>-3.184</v>
      </c>
      <c r="BA887" s="19">
        <v>48.61</v>
      </c>
      <c r="BB887" s="13">
        <f t="shared" si="17"/>
        <v>0.06876790831</v>
      </c>
      <c r="BC887" s="28">
        <f t="shared" si="18"/>
        <v>0.9036827195</v>
      </c>
      <c r="BD887" s="26">
        <f t="shared" si="19"/>
        <v>972.4506279</v>
      </c>
      <c r="BE887" s="13">
        <f t="shared" si="20"/>
        <v>-0.02754937214</v>
      </c>
      <c r="BF887" s="18">
        <f t="shared" si="21"/>
        <v>1.991866545</v>
      </c>
      <c r="BG887" s="18">
        <f t="shared" si="22"/>
        <v>2.821810939</v>
      </c>
      <c r="BH887" s="14">
        <f t="shared" si="23"/>
        <v>28.96505934</v>
      </c>
      <c r="BI887" s="14">
        <f t="shared" si="24"/>
        <v>29.2970371</v>
      </c>
      <c r="BJ887" s="14">
        <f t="shared" si="25"/>
        <v>54.77632999</v>
      </c>
      <c r="BK887" s="14">
        <f t="shared" si="26"/>
        <v>56.10424102</v>
      </c>
      <c r="BL887" s="14">
        <f t="shared" si="27"/>
        <v>-1.32791103</v>
      </c>
      <c r="BM887" s="19">
        <v>24.0</v>
      </c>
      <c r="BN887" s="19">
        <v>34.0</v>
      </c>
      <c r="BO887" s="26">
        <v>325.0</v>
      </c>
      <c r="BP887" s="26">
        <v>319.0</v>
      </c>
      <c r="BQ887" s="19">
        <v>128.0</v>
      </c>
      <c r="BR887" s="19">
        <v>149.0</v>
      </c>
      <c r="BS887" s="19">
        <v>183.0</v>
      </c>
      <c r="BT887" s="19">
        <v>174.0</v>
      </c>
      <c r="BU887" s="19">
        <v>332.0</v>
      </c>
      <c r="BV887" s="19">
        <v>336.0</v>
      </c>
      <c r="BW887" s="13">
        <f t="shared" si="28"/>
        <v>0.497005988</v>
      </c>
      <c r="BX887" s="14">
        <v>-0.17</v>
      </c>
      <c r="BY887" s="29">
        <f t="shared" si="29"/>
        <v>1.933220118</v>
      </c>
      <c r="BZ887" s="18">
        <f t="shared" si="30"/>
        <v>2.10703053</v>
      </c>
      <c r="CA887" s="18">
        <f t="shared" si="31"/>
        <v>2.639108946</v>
      </c>
      <c r="CB887" s="14">
        <f t="shared" si="32"/>
        <v>28.28528863</v>
      </c>
      <c r="CC887" s="14">
        <f t="shared" si="33"/>
        <v>30.13692152</v>
      </c>
      <c r="CD887" s="14">
        <f t="shared" si="34"/>
        <v>54.27199849</v>
      </c>
      <c r="CE887" s="14">
        <f t="shared" si="35"/>
        <v>56.31517961</v>
      </c>
      <c r="CF887" s="14">
        <f t="shared" si="36"/>
        <v>0.7152700898</v>
      </c>
      <c r="CG887" s="7">
        <v>2819.133333</v>
      </c>
      <c r="CH887" s="7">
        <v>99.0</v>
      </c>
      <c r="CI887" s="7">
        <v>124.0</v>
      </c>
      <c r="CJ887" s="26">
        <v>1230.0</v>
      </c>
      <c r="CK887" s="7">
        <v>1292.0</v>
      </c>
      <c r="CL887" s="7">
        <v>506.0</v>
      </c>
      <c r="CM887" s="7">
        <v>544.0</v>
      </c>
      <c r="CN887" s="7">
        <v>715.0</v>
      </c>
      <c r="CO887" s="7">
        <v>686.0</v>
      </c>
      <c r="CP887" s="19">
        <v>6.0</v>
      </c>
      <c r="CQ887" s="19">
        <v>10.0</v>
      </c>
      <c r="CR887" s="26">
        <f t="shared" si="37"/>
        <v>4</v>
      </c>
      <c r="CS887" s="18">
        <f t="shared" si="38"/>
        <v>0.4824874911</v>
      </c>
      <c r="CT887" s="18">
        <f t="shared" si="39"/>
        <v>0.8041458184</v>
      </c>
      <c r="CU887" s="18">
        <f t="shared" si="40"/>
        <v>0.3216583274</v>
      </c>
      <c r="CV887" s="30">
        <v>26.02</v>
      </c>
      <c r="CW887" s="30">
        <v>27.74</v>
      </c>
      <c r="CX887" s="30">
        <v>21.25</v>
      </c>
      <c r="CY887" s="30">
        <v>43.43</v>
      </c>
      <c r="CZ887" s="30">
        <v>27.19</v>
      </c>
      <c r="DA887" s="30">
        <v>30.23</v>
      </c>
      <c r="DB887" s="7">
        <v>0.0</v>
      </c>
      <c r="DC887" s="7">
        <v>1.0</v>
      </c>
      <c r="DD887" s="13">
        <f t="shared" si="41"/>
        <v>0</v>
      </c>
      <c r="DE887" s="7">
        <v>-0.01</v>
      </c>
      <c r="DF887" s="7">
        <v>-0.24</v>
      </c>
      <c r="DG887" s="7">
        <v>1.0</v>
      </c>
      <c r="DH887" s="7">
        <v>0.0</v>
      </c>
      <c r="DI887" s="7">
        <v>0.0</v>
      </c>
      <c r="DJ887" s="8" t="s">
        <v>5437</v>
      </c>
      <c r="DK887" s="7" t="s">
        <v>5438</v>
      </c>
    </row>
    <row r="888" ht="12.75" customHeight="1">
      <c r="A888" s="7" t="s">
        <v>2015</v>
      </c>
      <c r="B888" s="7" t="s">
        <v>3529</v>
      </c>
      <c r="C888" s="8" t="s">
        <v>610</v>
      </c>
      <c r="D888" s="9" t="s">
        <v>174</v>
      </c>
      <c r="E888" s="7">
        <v>82.0</v>
      </c>
      <c r="F888" s="7">
        <v>3.0</v>
      </c>
      <c r="G888" s="7">
        <v>22.0</v>
      </c>
      <c r="H888" s="24">
        <f t="shared" si="1"/>
        <v>25</v>
      </c>
      <c r="I888" s="25">
        <f t="shared" si="2"/>
        <v>1.057007963</v>
      </c>
      <c r="J888" s="19">
        <v>2.0</v>
      </c>
      <c r="K888" s="19">
        <v>10.0</v>
      </c>
      <c r="L888" s="19">
        <v>10.0</v>
      </c>
      <c r="M888" s="19">
        <v>93.0</v>
      </c>
      <c r="N888" s="19">
        <v>60.0</v>
      </c>
      <c r="O888" s="19">
        <v>82.0</v>
      </c>
      <c r="P888" s="19">
        <v>51.0</v>
      </c>
      <c r="Q888" s="10">
        <f t="shared" si="3"/>
        <v>0.03225806452</v>
      </c>
      <c r="R888" s="10">
        <f t="shared" si="4"/>
        <v>0.01276595745</v>
      </c>
      <c r="S888" s="7">
        <v>85146.0</v>
      </c>
      <c r="T888" s="14">
        <f t="shared" si="5"/>
        <v>17.30609756</v>
      </c>
      <c r="U888" s="14">
        <v>1351.46</v>
      </c>
      <c r="V888" s="14">
        <f t="shared" si="6"/>
        <v>16.48121951</v>
      </c>
      <c r="W888" s="14">
        <v>2650.2</v>
      </c>
      <c r="X888" s="14">
        <f t="shared" si="7"/>
        <v>32.3195122</v>
      </c>
      <c r="Y888" s="13">
        <f t="shared" si="8"/>
        <v>0.3377248442</v>
      </c>
      <c r="Z888" s="12">
        <f t="shared" si="9"/>
        <v>122.1568627</v>
      </c>
      <c r="AA888" s="19">
        <v>59.0</v>
      </c>
      <c r="AB888" s="19">
        <v>39.0</v>
      </c>
      <c r="AC888" s="19">
        <v>47.0</v>
      </c>
      <c r="AD888" s="19">
        <v>56.0</v>
      </c>
      <c r="AE888" s="19">
        <v>23.0</v>
      </c>
      <c r="AF888" s="10">
        <f t="shared" si="10"/>
        <v>0.03921568627</v>
      </c>
      <c r="AG888" s="10">
        <f t="shared" si="11"/>
        <v>0.3921568627</v>
      </c>
      <c r="AH888" s="10">
        <f t="shared" si="12"/>
        <v>0.431372549</v>
      </c>
      <c r="AI888" s="19">
        <v>583.0</v>
      </c>
      <c r="AJ888" s="13">
        <f t="shared" si="13"/>
        <v>0.4526397516</v>
      </c>
      <c r="AK888" s="19">
        <v>304.0</v>
      </c>
      <c r="AL888" s="13">
        <f t="shared" si="14"/>
        <v>0.2360248447</v>
      </c>
      <c r="AM888" s="19">
        <v>401.0</v>
      </c>
      <c r="AN888" s="13">
        <f t="shared" si="15"/>
        <v>0.3113354037</v>
      </c>
      <c r="AO888" s="13">
        <f t="shared" si="16"/>
        <v>0.6572717024</v>
      </c>
      <c r="AP888" s="8">
        <v>7.0</v>
      </c>
      <c r="AQ888" s="14">
        <v>26.52</v>
      </c>
      <c r="AR888" s="19">
        <v>17.17</v>
      </c>
      <c r="AS888" s="26">
        <v>5.0</v>
      </c>
      <c r="AT888" s="27">
        <v>-0.28200000000000003</v>
      </c>
      <c r="AU888" s="8">
        <v>5.0</v>
      </c>
      <c r="AV888" s="27">
        <v>-0.218</v>
      </c>
      <c r="AW888" s="19">
        <v>49.87</v>
      </c>
      <c r="AX888" s="19">
        <v>16.39</v>
      </c>
      <c r="AY888" s="27">
        <v>0.528</v>
      </c>
      <c r="AZ888" s="27">
        <v>-4.8100000000000005</v>
      </c>
      <c r="BA888" s="19">
        <v>48.25</v>
      </c>
      <c r="BB888" s="13">
        <f t="shared" si="17"/>
        <v>0.08186195827</v>
      </c>
      <c r="BC888" s="28">
        <f t="shared" si="18"/>
        <v>0.9379844961</v>
      </c>
      <c r="BD888" s="26">
        <f t="shared" si="19"/>
        <v>1019.846454</v>
      </c>
      <c r="BE888" s="13">
        <f t="shared" si="20"/>
        <v>0.01984645439</v>
      </c>
      <c r="BF888" s="18">
        <f t="shared" si="21"/>
        <v>2.264217957</v>
      </c>
      <c r="BG888" s="18">
        <f t="shared" si="22"/>
        <v>1.775857221</v>
      </c>
      <c r="BH888" s="14">
        <f t="shared" si="23"/>
        <v>27.65897622</v>
      </c>
      <c r="BI888" s="14">
        <f t="shared" si="24"/>
        <v>28.63569769</v>
      </c>
      <c r="BJ888" s="14">
        <f t="shared" si="25"/>
        <v>54.65200598</v>
      </c>
      <c r="BK888" s="14">
        <f t="shared" si="26"/>
        <v>53.85287023</v>
      </c>
      <c r="BL888" s="14">
        <f t="shared" si="27"/>
        <v>0.7991357495</v>
      </c>
      <c r="BM888" s="19">
        <v>51.0</v>
      </c>
      <c r="BN888" s="19">
        <v>40.0</v>
      </c>
      <c r="BO888" s="26">
        <v>572.0</v>
      </c>
      <c r="BP888" s="26">
        <v>605.0</v>
      </c>
      <c r="BQ888" s="19">
        <v>274.0</v>
      </c>
      <c r="BR888" s="19">
        <v>276.0</v>
      </c>
      <c r="BS888" s="19">
        <v>334.0</v>
      </c>
      <c r="BT888" s="19">
        <v>292.0</v>
      </c>
      <c r="BU888" s="19">
        <v>538.0</v>
      </c>
      <c r="BV888" s="19">
        <v>562.0</v>
      </c>
      <c r="BW888" s="13">
        <f t="shared" si="28"/>
        <v>0.4890909091</v>
      </c>
      <c r="BX888" s="14">
        <v>3.15</v>
      </c>
      <c r="BY888" s="29">
        <f t="shared" si="29"/>
        <v>1.526614893</v>
      </c>
      <c r="BZ888" s="18">
        <f t="shared" si="30"/>
        <v>2.429291456</v>
      </c>
      <c r="CA888" s="18">
        <f t="shared" si="31"/>
        <v>1.934435789</v>
      </c>
      <c r="CB888" s="14">
        <f t="shared" si="32"/>
        <v>27.14208356</v>
      </c>
      <c r="CC888" s="14">
        <f t="shared" si="33"/>
        <v>29.49639688</v>
      </c>
      <c r="CD888" s="14">
        <f t="shared" si="34"/>
        <v>51.49498063</v>
      </c>
      <c r="CE888" s="14">
        <f t="shared" si="35"/>
        <v>57.20831424</v>
      </c>
      <c r="CF888" s="14">
        <f t="shared" si="36"/>
        <v>6.51246936</v>
      </c>
      <c r="CG888" s="7">
        <v>4001.166667</v>
      </c>
      <c r="CH888" s="7">
        <v>162.0</v>
      </c>
      <c r="CI888" s="7">
        <v>129.0</v>
      </c>
      <c r="CJ888" s="26">
        <v>1648.0</v>
      </c>
      <c r="CK888" s="7">
        <v>1838.0</v>
      </c>
      <c r="CL888" s="7">
        <v>742.0</v>
      </c>
      <c r="CM888" s="7">
        <v>812.0</v>
      </c>
      <c r="CN888" s="7">
        <v>882.0</v>
      </c>
      <c r="CO888" s="7">
        <v>1036.0</v>
      </c>
      <c r="CP888" s="19">
        <v>13.0</v>
      </c>
      <c r="CQ888" s="19">
        <v>5.0</v>
      </c>
      <c r="CR888" s="26">
        <f t="shared" si="37"/>
        <v>-8</v>
      </c>
      <c r="CS888" s="18">
        <f t="shared" si="38"/>
        <v>0.5496441407</v>
      </c>
      <c r="CT888" s="18">
        <f t="shared" si="39"/>
        <v>0.2114015926</v>
      </c>
      <c r="CU888" s="18">
        <f t="shared" si="40"/>
        <v>-0.3382425481</v>
      </c>
      <c r="CV888" s="30">
        <v>51.3</v>
      </c>
      <c r="CW888" s="30">
        <v>53.24</v>
      </c>
      <c r="CX888" s="30">
        <v>61.95</v>
      </c>
      <c r="CY888" s="30">
        <v>50.6</v>
      </c>
      <c r="CZ888" s="30">
        <v>55.1</v>
      </c>
      <c r="DA888" s="30">
        <v>56.97</v>
      </c>
      <c r="DB888" s="7">
        <v>0.0</v>
      </c>
      <c r="DC888" s="7">
        <v>0.0</v>
      </c>
      <c r="DD888" s="13" t="str">
        <f t="shared" si="41"/>
        <v> </v>
      </c>
      <c r="DE888" s="7">
        <v>0.0</v>
      </c>
      <c r="DF888" s="7">
        <v>0.0</v>
      </c>
      <c r="DG888" s="7">
        <v>0.0</v>
      </c>
      <c r="DH888" s="7">
        <v>0.0</v>
      </c>
      <c r="DI888" s="7">
        <v>0.0</v>
      </c>
      <c r="DJ888" s="8" t="s">
        <v>5439</v>
      </c>
      <c r="DK888" s="7" t="s">
        <v>5440</v>
      </c>
    </row>
    <row r="889" ht="12.75" customHeight="1">
      <c r="A889" s="7" t="s">
        <v>1008</v>
      </c>
      <c r="B889" s="7" t="s">
        <v>3532</v>
      </c>
      <c r="C889" s="8" t="s">
        <v>490</v>
      </c>
      <c r="D889" s="9" t="s">
        <v>150</v>
      </c>
      <c r="E889" s="7">
        <v>1.0</v>
      </c>
      <c r="F889" s="7">
        <v>0.0</v>
      </c>
      <c r="G889" s="7">
        <v>2.0</v>
      </c>
      <c r="H889" s="24">
        <f t="shared" si="1"/>
        <v>2</v>
      </c>
      <c r="I889" s="25">
        <f t="shared" si="2"/>
        <v>10.25641026</v>
      </c>
      <c r="J889" s="19">
        <v>0.0</v>
      </c>
      <c r="K889" s="19">
        <v>1.0</v>
      </c>
      <c r="L889" s="19">
        <v>0.0</v>
      </c>
      <c r="M889" s="19">
        <v>2.0</v>
      </c>
      <c r="N889" s="19">
        <v>1.0</v>
      </c>
      <c r="O889" s="19">
        <v>0.0</v>
      </c>
      <c r="P889" s="19">
        <v>3.0</v>
      </c>
      <c r="Q889" s="10">
        <f t="shared" si="3"/>
        <v>0</v>
      </c>
      <c r="R889" s="10">
        <f t="shared" si="4"/>
        <v>0</v>
      </c>
      <c r="S889" s="7">
        <v>702.0</v>
      </c>
      <c r="T889" s="14">
        <f t="shared" si="5"/>
        <v>11.7</v>
      </c>
      <c r="U889" s="14">
        <v>14.06</v>
      </c>
      <c r="V889" s="14">
        <f t="shared" si="6"/>
        <v>14.06</v>
      </c>
      <c r="W889" s="14">
        <v>30.32</v>
      </c>
      <c r="X889" s="14">
        <f t="shared" si="7"/>
        <v>30.32</v>
      </c>
      <c r="Y889" s="13">
        <f t="shared" si="8"/>
        <v>0.3168093736</v>
      </c>
      <c r="Z889" s="12">
        <f t="shared" si="9"/>
        <v>3</v>
      </c>
      <c r="AA889" s="19">
        <v>0.0</v>
      </c>
      <c r="AB889" s="19">
        <v>1.0</v>
      </c>
      <c r="AC889" s="19">
        <v>0.0</v>
      </c>
      <c r="AD889" s="19">
        <v>0.0</v>
      </c>
      <c r="AE889" s="19">
        <v>2.0</v>
      </c>
      <c r="AF889" s="10">
        <f t="shared" si="10"/>
        <v>0</v>
      </c>
      <c r="AG889" s="10">
        <f t="shared" si="11"/>
        <v>0.3333333333</v>
      </c>
      <c r="AH889" s="10">
        <f t="shared" si="12"/>
        <v>0.3333333333</v>
      </c>
      <c r="AI889" s="19">
        <v>2.0</v>
      </c>
      <c r="AJ889" s="13">
        <f t="shared" si="13"/>
        <v>0.5</v>
      </c>
      <c r="AK889" s="19">
        <v>1.0</v>
      </c>
      <c r="AL889" s="13">
        <f t="shared" si="14"/>
        <v>0.25</v>
      </c>
      <c r="AM889" s="19">
        <v>1.0</v>
      </c>
      <c r="AN889" s="13">
        <f t="shared" si="15"/>
        <v>0.25</v>
      </c>
      <c r="AO889" s="13">
        <f t="shared" si="16"/>
        <v>0.6666666667</v>
      </c>
      <c r="AP889" s="8">
        <v>17.0</v>
      </c>
      <c r="AQ889" s="14">
        <v>20.51</v>
      </c>
      <c r="AR889" s="19">
        <v>16.57</v>
      </c>
      <c r="AS889" s="26">
        <v>16.0</v>
      </c>
      <c r="AT889" s="27">
        <v>-1.046</v>
      </c>
      <c r="AU889" s="8">
        <v>14.0</v>
      </c>
      <c r="AV889" s="27">
        <v>0.761</v>
      </c>
      <c r="AW889" s="19">
        <v>50.95</v>
      </c>
      <c r="AX889" s="19">
        <v>17.17</v>
      </c>
      <c r="AY889" s="27">
        <v>-7.984</v>
      </c>
      <c r="AZ889" s="27">
        <v>-9.515</v>
      </c>
      <c r="BA889" s="19">
        <v>45.91</v>
      </c>
      <c r="BB889" s="13">
        <f t="shared" si="17"/>
        <v>0.3333333333</v>
      </c>
      <c r="BC889" s="28">
        <f t="shared" si="18"/>
        <v>1</v>
      </c>
      <c r="BD889" s="26">
        <f t="shared" si="19"/>
        <v>1333.333333</v>
      </c>
      <c r="BE889" s="13">
        <f t="shared" si="20"/>
        <v>0.3333333333</v>
      </c>
      <c r="BF889" s="18">
        <f t="shared" si="21"/>
        <v>12.80227596</v>
      </c>
      <c r="BG889" s="18">
        <f t="shared" si="22"/>
        <v>0</v>
      </c>
      <c r="BH889" s="14">
        <f t="shared" si="23"/>
        <v>38.40682788</v>
      </c>
      <c r="BI889" s="14">
        <f t="shared" si="24"/>
        <v>25.60455192</v>
      </c>
      <c r="BJ889" s="14">
        <f t="shared" si="25"/>
        <v>42.6742532</v>
      </c>
      <c r="BK889" s="14">
        <f t="shared" si="26"/>
        <v>38.40682788</v>
      </c>
      <c r="BL889" s="14">
        <f t="shared" si="27"/>
        <v>4.26742532</v>
      </c>
      <c r="BM889" s="19">
        <v>3.0</v>
      </c>
      <c r="BN889" s="19">
        <v>0.0</v>
      </c>
      <c r="BO889" s="26">
        <v>6.0</v>
      </c>
      <c r="BP889" s="26">
        <v>6.0</v>
      </c>
      <c r="BQ889" s="19">
        <v>1.0</v>
      </c>
      <c r="BR889" s="19">
        <v>1.0</v>
      </c>
      <c r="BS889" s="19">
        <v>0.0</v>
      </c>
      <c r="BT889" s="19">
        <v>2.0</v>
      </c>
      <c r="BU889" s="19">
        <v>9.0</v>
      </c>
      <c r="BV889" s="19">
        <v>2.0</v>
      </c>
      <c r="BW889" s="13">
        <f t="shared" si="28"/>
        <v>0.8181818182</v>
      </c>
      <c r="BX889" s="14">
        <v>34.2</v>
      </c>
      <c r="BY889" s="29">
        <f t="shared" si="29"/>
        <v>10.45342532</v>
      </c>
      <c r="BZ889" s="18">
        <f t="shared" si="30"/>
        <v>5.549132948</v>
      </c>
      <c r="CA889" s="18">
        <f t="shared" si="31"/>
        <v>1.387283237</v>
      </c>
      <c r="CB889" s="14">
        <f t="shared" si="32"/>
        <v>34.68208092</v>
      </c>
      <c r="CC889" s="14">
        <f t="shared" si="33"/>
        <v>20.80924855</v>
      </c>
      <c r="CD889" s="14">
        <f t="shared" si="34"/>
        <v>43.00578035</v>
      </c>
      <c r="CE889" s="14">
        <f t="shared" si="35"/>
        <v>41.61849711</v>
      </c>
      <c r="CF889" s="14">
        <f t="shared" si="36"/>
        <v>2.880142083</v>
      </c>
      <c r="CG889" s="7">
        <v>43.25</v>
      </c>
      <c r="CH889" s="7">
        <v>4.0</v>
      </c>
      <c r="CI889" s="7">
        <v>1.0</v>
      </c>
      <c r="CJ889" s="26">
        <v>21.0</v>
      </c>
      <c r="CK889" s="7">
        <v>14.0</v>
      </c>
      <c r="CL889" s="7">
        <v>5.0</v>
      </c>
      <c r="CM889" s="7">
        <v>5.0</v>
      </c>
      <c r="CN889" s="7">
        <v>1.0</v>
      </c>
      <c r="CO889" s="7">
        <v>10.0</v>
      </c>
      <c r="CP889" s="19">
        <v>0.0</v>
      </c>
      <c r="CQ889" s="19">
        <v>0.0</v>
      </c>
      <c r="CR889" s="26">
        <f t="shared" si="37"/>
        <v>0</v>
      </c>
      <c r="CS889" s="18">
        <f t="shared" si="38"/>
        <v>0</v>
      </c>
      <c r="CT889" s="18">
        <f t="shared" si="39"/>
        <v>0</v>
      </c>
      <c r="CU889" s="18">
        <f t="shared" si="40"/>
        <v>0</v>
      </c>
      <c r="CV889" s="30">
        <v>1.01</v>
      </c>
      <c r="CW889" s="30">
        <v>0.27</v>
      </c>
      <c r="CX889" s="30">
        <v>0.27</v>
      </c>
      <c r="CY889" s="30">
        <v>0.23</v>
      </c>
      <c r="CZ889" s="30">
        <v>0.28</v>
      </c>
      <c r="DA889" s="30">
        <v>0.16</v>
      </c>
      <c r="DB889" s="7">
        <v>2.0</v>
      </c>
      <c r="DC889" s="7">
        <v>5.0</v>
      </c>
      <c r="DD889" s="13">
        <f t="shared" si="41"/>
        <v>0.2857142857</v>
      </c>
      <c r="DE889" s="7">
        <v>0.0</v>
      </c>
      <c r="DF889" s="7">
        <v>-0.24</v>
      </c>
      <c r="DG889" s="7">
        <v>2.0</v>
      </c>
      <c r="DH889" s="7">
        <v>1.0</v>
      </c>
      <c r="DI889" s="7">
        <v>1.0</v>
      </c>
      <c r="DJ889" s="8" t="s">
        <v>5441</v>
      </c>
      <c r="DK889" s="7" t="s">
        <v>5442</v>
      </c>
    </row>
    <row r="890" ht="12.75" customHeight="1">
      <c r="A890" s="7" t="s">
        <v>2129</v>
      </c>
      <c r="B890" s="7" t="s">
        <v>3534</v>
      </c>
      <c r="C890" s="8" t="s">
        <v>166</v>
      </c>
      <c r="D890" s="9" t="s">
        <v>174</v>
      </c>
      <c r="E890" s="7">
        <v>22.0</v>
      </c>
      <c r="F890" s="7">
        <v>0.0</v>
      </c>
      <c r="G890" s="7">
        <v>2.0</v>
      </c>
      <c r="H890" s="24">
        <f t="shared" si="1"/>
        <v>2</v>
      </c>
      <c r="I890" s="25">
        <f t="shared" si="2"/>
        <v>0.3487020535</v>
      </c>
      <c r="J890" s="19">
        <v>0.0</v>
      </c>
      <c r="K890" s="19">
        <v>2.0</v>
      </c>
      <c r="L890" s="19">
        <v>0.0</v>
      </c>
      <c r="M890" s="19">
        <v>14.0</v>
      </c>
      <c r="N890" s="19">
        <v>10.0</v>
      </c>
      <c r="O890" s="19">
        <v>14.0</v>
      </c>
      <c r="P890" s="19">
        <v>12.0</v>
      </c>
      <c r="Q890" s="10">
        <f t="shared" si="3"/>
        <v>0</v>
      </c>
      <c r="R890" s="10">
        <f t="shared" si="4"/>
        <v>0</v>
      </c>
      <c r="S890" s="7">
        <v>20648.0</v>
      </c>
      <c r="T890" s="14">
        <f t="shared" si="5"/>
        <v>15.64242424</v>
      </c>
      <c r="U890" s="14">
        <v>334.02</v>
      </c>
      <c r="V890" s="14">
        <f t="shared" si="6"/>
        <v>15.18272727</v>
      </c>
      <c r="W890" s="14">
        <v>677.31</v>
      </c>
      <c r="X890" s="14">
        <f t="shared" si="7"/>
        <v>30.78681818</v>
      </c>
      <c r="Y890" s="13">
        <f t="shared" si="8"/>
        <v>0.3302779508</v>
      </c>
      <c r="Z890" s="12">
        <f t="shared" si="9"/>
        <v>32.88888889</v>
      </c>
      <c r="AA890" s="19">
        <v>15.0</v>
      </c>
      <c r="AB890" s="19">
        <v>49.0</v>
      </c>
      <c r="AC890" s="19">
        <v>17.0</v>
      </c>
      <c r="AD890" s="19">
        <v>9.0</v>
      </c>
      <c r="AE890" s="19">
        <v>5.0</v>
      </c>
      <c r="AF890" s="10">
        <f t="shared" si="10"/>
        <v>0</v>
      </c>
      <c r="AG890" s="10">
        <f t="shared" si="11"/>
        <v>0.2222222222</v>
      </c>
      <c r="AH890" s="10">
        <f t="shared" si="12"/>
        <v>0.2222222222</v>
      </c>
      <c r="AI890" s="19">
        <v>84.0</v>
      </c>
      <c r="AJ890" s="13">
        <f t="shared" si="13"/>
        <v>0.2837837838</v>
      </c>
      <c r="AK890" s="19">
        <v>115.0</v>
      </c>
      <c r="AL890" s="13">
        <f t="shared" si="14"/>
        <v>0.3885135135</v>
      </c>
      <c r="AM890" s="19">
        <v>97.0</v>
      </c>
      <c r="AN890" s="13">
        <f t="shared" si="15"/>
        <v>0.3277027027</v>
      </c>
      <c r="AO890" s="13">
        <f t="shared" si="16"/>
        <v>0.4221105528</v>
      </c>
      <c r="AP890" s="8">
        <v>1.0</v>
      </c>
      <c r="AQ890" s="14">
        <v>-2.01</v>
      </c>
      <c r="AR890" s="19">
        <v>17.26</v>
      </c>
      <c r="AS890" s="26">
        <v>5.0</v>
      </c>
      <c r="AT890" s="27">
        <v>-0.082</v>
      </c>
      <c r="AU890" s="8">
        <v>5.0</v>
      </c>
      <c r="AV890" s="27">
        <v>0.93</v>
      </c>
      <c r="AW890" s="19">
        <v>50.63</v>
      </c>
      <c r="AX890" s="19">
        <v>17.15</v>
      </c>
      <c r="AY890" s="27">
        <v>-0.34700000000000003</v>
      </c>
      <c r="AZ890" s="27">
        <v>-12.814</v>
      </c>
      <c r="BA890" s="19">
        <v>44.54</v>
      </c>
      <c r="BB890" s="13">
        <f t="shared" si="17"/>
        <v>0.06081081081</v>
      </c>
      <c r="BC890" s="28">
        <f t="shared" si="18"/>
        <v>0.9221556886</v>
      </c>
      <c r="BD890" s="26">
        <f t="shared" si="19"/>
        <v>982.9664994</v>
      </c>
      <c r="BE890" s="13">
        <f t="shared" si="20"/>
        <v>-0.01703350057</v>
      </c>
      <c r="BF890" s="18">
        <f t="shared" si="21"/>
        <v>1.61666966</v>
      </c>
      <c r="BG890" s="18">
        <f t="shared" si="22"/>
        <v>2.33518951</v>
      </c>
      <c r="BH890" s="14">
        <f t="shared" si="23"/>
        <v>26.58523442</v>
      </c>
      <c r="BI890" s="14">
        <f t="shared" si="24"/>
        <v>29.9982037</v>
      </c>
      <c r="BJ890" s="14">
        <f t="shared" si="25"/>
        <v>48.50008981</v>
      </c>
      <c r="BK890" s="14">
        <f t="shared" si="26"/>
        <v>57.84084785</v>
      </c>
      <c r="BL890" s="14">
        <f t="shared" si="27"/>
        <v>-9.340758038</v>
      </c>
      <c r="BM890" s="19">
        <v>9.0</v>
      </c>
      <c r="BN890" s="19">
        <v>13.0</v>
      </c>
      <c r="BO890" s="26">
        <v>139.0</v>
      </c>
      <c r="BP890" s="26">
        <v>154.0</v>
      </c>
      <c r="BQ890" s="19">
        <v>52.0</v>
      </c>
      <c r="BR890" s="19">
        <v>69.0</v>
      </c>
      <c r="BS890" s="19">
        <v>70.0</v>
      </c>
      <c r="BT890" s="19">
        <v>86.0</v>
      </c>
      <c r="BU890" s="19">
        <v>123.0</v>
      </c>
      <c r="BV890" s="19">
        <v>149.0</v>
      </c>
      <c r="BW890" s="13">
        <f t="shared" si="28"/>
        <v>0.4522058824</v>
      </c>
      <c r="BX890" s="14">
        <v>1.41</v>
      </c>
      <c r="BY890" s="29">
        <f t="shared" si="29"/>
        <v>6.182588695</v>
      </c>
      <c r="BZ890" s="18">
        <f t="shared" si="30"/>
        <v>2.008236394</v>
      </c>
      <c r="CA890" s="18">
        <f t="shared" si="31"/>
        <v>2.185433723</v>
      </c>
      <c r="CB890" s="14">
        <f t="shared" si="32"/>
        <v>26.10707312</v>
      </c>
      <c r="CC890" s="14">
        <f t="shared" si="33"/>
        <v>31.18672988</v>
      </c>
      <c r="CD890" s="14">
        <f t="shared" si="34"/>
        <v>48.55206811</v>
      </c>
      <c r="CE890" s="14">
        <f t="shared" si="35"/>
        <v>62.13719665</v>
      </c>
      <c r="CF890" s="14">
        <f t="shared" si="36"/>
        <v>4.244370507</v>
      </c>
      <c r="CG890" s="7">
        <v>1015.816667</v>
      </c>
      <c r="CH890" s="7">
        <v>34.0</v>
      </c>
      <c r="CI890" s="7">
        <v>37.0</v>
      </c>
      <c r="CJ890" s="26">
        <v>408.0</v>
      </c>
      <c r="CK890" s="7">
        <v>491.0</v>
      </c>
      <c r="CL890" s="7">
        <v>172.0</v>
      </c>
      <c r="CM890" s="7">
        <v>221.0</v>
      </c>
      <c r="CN890" s="7">
        <v>208.0</v>
      </c>
      <c r="CO890" s="7">
        <v>303.0</v>
      </c>
      <c r="CP890" s="19">
        <v>3.0</v>
      </c>
      <c r="CQ890" s="19">
        <v>2.0</v>
      </c>
      <c r="CR890" s="26">
        <f t="shared" si="37"/>
        <v>-1</v>
      </c>
      <c r="CS890" s="18">
        <f t="shared" si="38"/>
        <v>0.5230530802</v>
      </c>
      <c r="CT890" s="18">
        <f t="shared" si="39"/>
        <v>0.3487020535</v>
      </c>
      <c r="CU890" s="18">
        <f t="shared" si="40"/>
        <v>-0.1743510267</v>
      </c>
      <c r="CV890" s="30">
        <v>10.69</v>
      </c>
      <c r="CW890" s="30">
        <v>13.36</v>
      </c>
      <c r="CX890" s="30">
        <v>12.33</v>
      </c>
      <c r="CY890" s="30">
        <v>10.44</v>
      </c>
      <c r="CZ890" s="30">
        <v>12.52</v>
      </c>
      <c r="DA890" s="30">
        <v>11.72</v>
      </c>
      <c r="DB890" s="7">
        <v>0.0</v>
      </c>
      <c r="DC890" s="7">
        <v>0.0</v>
      </c>
      <c r="DD890" s="13" t="str">
        <f t="shared" si="41"/>
        <v> </v>
      </c>
      <c r="DE890" s="7">
        <v>0.0</v>
      </c>
      <c r="DF890" s="7">
        <v>0.0</v>
      </c>
      <c r="DG890" s="7">
        <v>0.0</v>
      </c>
      <c r="DH890" s="7">
        <v>0.0</v>
      </c>
      <c r="DI890" s="7">
        <v>0.0</v>
      </c>
      <c r="DJ890" s="8" t="s">
        <v>5443</v>
      </c>
      <c r="DK890" s="7" t="s">
        <v>5444</v>
      </c>
    </row>
    <row r="891" ht="12.75" customHeight="1">
      <c r="A891" s="7" t="s">
        <v>1703</v>
      </c>
      <c r="B891" s="7" t="s">
        <v>3536</v>
      </c>
      <c r="C891" s="8" t="s">
        <v>490</v>
      </c>
      <c r="D891" s="9" t="s">
        <v>150</v>
      </c>
      <c r="E891" s="7">
        <v>74.0</v>
      </c>
      <c r="F891" s="7">
        <v>6.0</v>
      </c>
      <c r="G891" s="7">
        <v>16.0</v>
      </c>
      <c r="H891" s="24">
        <f t="shared" si="1"/>
        <v>22</v>
      </c>
      <c r="I891" s="25">
        <f t="shared" si="2"/>
        <v>1.217693455</v>
      </c>
      <c r="J891" s="19">
        <v>5.0</v>
      </c>
      <c r="K891" s="19">
        <v>8.0</v>
      </c>
      <c r="L891" s="19">
        <v>7.0</v>
      </c>
      <c r="M891" s="19">
        <v>75.0</v>
      </c>
      <c r="N891" s="19">
        <v>22.0</v>
      </c>
      <c r="O891" s="19">
        <v>30.0</v>
      </c>
      <c r="P891" s="19">
        <v>81.0</v>
      </c>
      <c r="Q891" s="10">
        <f t="shared" si="3"/>
        <v>0.08</v>
      </c>
      <c r="R891" s="10">
        <f t="shared" si="4"/>
        <v>0.04724409449</v>
      </c>
      <c r="S891" s="7">
        <v>65041.0</v>
      </c>
      <c r="T891" s="14">
        <f t="shared" si="5"/>
        <v>14.64887387</v>
      </c>
      <c r="U891" s="14">
        <v>984.31</v>
      </c>
      <c r="V891" s="14">
        <f t="shared" si="6"/>
        <v>13.30148649</v>
      </c>
      <c r="W891" s="14">
        <v>2523.36</v>
      </c>
      <c r="X891" s="14">
        <f t="shared" si="7"/>
        <v>34.09945946</v>
      </c>
      <c r="Y891" s="13">
        <f t="shared" si="8"/>
        <v>0.2806164776</v>
      </c>
      <c r="Z891" s="12">
        <f t="shared" si="9"/>
        <v>103.7419355</v>
      </c>
      <c r="AA891" s="19">
        <v>23.0</v>
      </c>
      <c r="AB891" s="19">
        <v>55.0</v>
      </c>
      <c r="AC891" s="19">
        <v>53.0</v>
      </c>
      <c r="AD891" s="19">
        <v>4.0</v>
      </c>
      <c r="AE891" s="19">
        <v>31.0</v>
      </c>
      <c r="AF891" s="10">
        <f t="shared" si="10"/>
        <v>0.1612903226</v>
      </c>
      <c r="AG891" s="10">
        <f t="shared" si="11"/>
        <v>0.4838709677</v>
      </c>
      <c r="AH891" s="10">
        <f t="shared" si="12"/>
        <v>0.6451612903</v>
      </c>
      <c r="AI891" s="19">
        <v>256.0</v>
      </c>
      <c r="AJ891" s="13">
        <f t="shared" si="13"/>
        <v>0.2675026123</v>
      </c>
      <c r="AK891" s="19">
        <v>373.0</v>
      </c>
      <c r="AL891" s="13">
        <f t="shared" si="14"/>
        <v>0.3897596656</v>
      </c>
      <c r="AM891" s="19">
        <v>328.0</v>
      </c>
      <c r="AN891" s="13">
        <f t="shared" si="15"/>
        <v>0.342737722</v>
      </c>
      <c r="AO891" s="13">
        <f t="shared" si="16"/>
        <v>0.4069952305</v>
      </c>
      <c r="AP891" s="8">
        <v>4.0</v>
      </c>
      <c r="AQ891" s="14">
        <v>-7.0</v>
      </c>
      <c r="AR891" s="19">
        <v>17.93</v>
      </c>
      <c r="AS891" s="26">
        <v>1.0</v>
      </c>
      <c r="AT891" s="27">
        <v>1.3980000000000001</v>
      </c>
      <c r="AU891" s="8">
        <v>1.0</v>
      </c>
      <c r="AV891" s="27">
        <v>1.196</v>
      </c>
      <c r="AW891" s="19">
        <v>50.64</v>
      </c>
      <c r="AX891" s="19">
        <v>18.27</v>
      </c>
      <c r="AY891" s="27">
        <v>-1.324</v>
      </c>
      <c r="AZ891" s="27">
        <v>-8.209</v>
      </c>
      <c r="BA891" s="19">
        <v>47.24</v>
      </c>
      <c r="BB891" s="13">
        <f t="shared" si="17"/>
        <v>0.07711442786</v>
      </c>
      <c r="BC891" s="28">
        <f t="shared" si="18"/>
        <v>0.9399585921</v>
      </c>
      <c r="BD891" s="26">
        <f t="shared" si="19"/>
        <v>1017.07302</v>
      </c>
      <c r="BE891" s="13">
        <f t="shared" si="20"/>
        <v>0.01707301999</v>
      </c>
      <c r="BF891" s="18">
        <f t="shared" si="21"/>
        <v>1.889648586</v>
      </c>
      <c r="BG891" s="18">
        <f t="shared" si="22"/>
        <v>1.767735774</v>
      </c>
      <c r="BH891" s="14">
        <f t="shared" si="23"/>
        <v>24.50447522</v>
      </c>
      <c r="BI891" s="14">
        <f t="shared" si="24"/>
        <v>29.4419441</v>
      </c>
      <c r="BJ891" s="14">
        <f t="shared" si="25"/>
        <v>43.76669952</v>
      </c>
      <c r="BK891" s="14">
        <f t="shared" si="26"/>
        <v>52.7272912</v>
      </c>
      <c r="BL891" s="14">
        <f t="shared" si="27"/>
        <v>-8.960591684</v>
      </c>
      <c r="BM891" s="19">
        <v>31.0</v>
      </c>
      <c r="BN891" s="19">
        <v>29.0</v>
      </c>
      <c r="BO891" s="26">
        <v>371.0</v>
      </c>
      <c r="BP891" s="26">
        <v>454.0</v>
      </c>
      <c r="BQ891" s="19">
        <v>140.0</v>
      </c>
      <c r="BR891" s="19">
        <v>161.0</v>
      </c>
      <c r="BS891" s="19">
        <v>176.0</v>
      </c>
      <c r="BT891" s="19">
        <v>221.0</v>
      </c>
      <c r="BU891" s="19">
        <v>361.0</v>
      </c>
      <c r="BV891" s="19">
        <v>417.0</v>
      </c>
      <c r="BW891" s="13">
        <f t="shared" si="28"/>
        <v>0.4640102828</v>
      </c>
      <c r="BX891" s="14">
        <v>-2.02</v>
      </c>
      <c r="BY891" s="29">
        <f t="shared" si="29"/>
        <v>2.586522784</v>
      </c>
      <c r="BZ891" s="18">
        <f t="shared" si="30"/>
        <v>1.732369</v>
      </c>
      <c r="CA891" s="18">
        <f t="shared" si="31"/>
        <v>2.058260198</v>
      </c>
      <c r="CB891" s="14">
        <f t="shared" si="32"/>
        <v>23.34410108</v>
      </c>
      <c r="CC891" s="14">
        <f t="shared" si="33"/>
        <v>27.03181727</v>
      </c>
      <c r="CD891" s="14">
        <f t="shared" si="34"/>
        <v>42.58883394</v>
      </c>
      <c r="CE891" s="14">
        <f t="shared" si="35"/>
        <v>49.74128813</v>
      </c>
      <c r="CF891" s="14">
        <f t="shared" si="36"/>
        <v>-1.808137494</v>
      </c>
      <c r="CG891" s="7">
        <v>3498.1</v>
      </c>
      <c r="CH891" s="7">
        <v>101.0</v>
      </c>
      <c r="CI891" s="7">
        <v>120.0</v>
      </c>
      <c r="CJ891" s="26">
        <v>1260.0</v>
      </c>
      <c r="CK891" s="7">
        <v>1456.0</v>
      </c>
      <c r="CL891" s="7">
        <v>541.0</v>
      </c>
      <c r="CM891" s="7">
        <v>571.0</v>
      </c>
      <c r="CN891" s="7">
        <v>581.0</v>
      </c>
      <c r="CO891" s="7">
        <v>753.0</v>
      </c>
      <c r="CP891" s="19">
        <v>6.0</v>
      </c>
      <c r="CQ891" s="19">
        <v>4.0</v>
      </c>
      <c r="CR891" s="26">
        <f t="shared" si="37"/>
        <v>-2</v>
      </c>
      <c r="CS891" s="18">
        <f t="shared" si="38"/>
        <v>0.332098215</v>
      </c>
      <c r="CT891" s="18">
        <f t="shared" si="39"/>
        <v>0.22139881</v>
      </c>
      <c r="CU891" s="18">
        <f t="shared" si="40"/>
        <v>-0.110699405</v>
      </c>
      <c r="CV891" s="30">
        <v>31.04</v>
      </c>
      <c r="CW891" s="30">
        <v>38.04</v>
      </c>
      <c r="CX891" s="30">
        <v>36.11</v>
      </c>
      <c r="CY891" s="30">
        <v>37.13</v>
      </c>
      <c r="CZ891" s="30">
        <v>29.28</v>
      </c>
      <c r="DA891" s="30">
        <v>30.34</v>
      </c>
      <c r="DB891" s="7">
        <v>541.0</v>
      </c>
      <c r="DC891" s="7">
        <v>502.0</v>
      </c>
      <c r="DD891" s="13">
        <f t="shared" si="41"/>
        <v>0.518696069</v>
      </c>
      <c r="DE891" s="7">
        <v>2.87</v>
      </c>
      <c r="DF891" s="7">
        <v>-3.81</v>
      </c>
      <c r="DG891" s="7">
        <v>239.0</v>
      </c>
      <c r="DH891" s="7">
        <v>323.0</v>
      </c>
      <c r="DI891" s="7">
        <v>368.0</v>
      </c>
      <c r="DJ891" s="8" t="s">
        <v>5445</v>
      </c>
      <c r="DK891" s="7" t="s">
        <v>5446</v>
      </c>
    </row>
    <row r="892" ht="12.75" customHeight="1">
      <c r="A892" s="7" t="s">
        <v>743</v>
      </c>
      <c r="B892" s="7" t="s">
        <v>3539</v>
      </c>
      <c r="C892" s="8" t="s">
        <v>297</v>
      </c>
      <c r="D892" s="9" t="s">
        <v>159</v>
      </c>
      <c r="E892" s="7">
        <v>3.0</v>
      </c>
      <c r="F892" s="7">
        <v>0.0</v>
      </c>
      <c r="G892" s="7">
        <v>1.0</v>
      </c>
      <c r="H892" s="24">
        <f t="shared" si="1"/>
        <v>1</v>
      </c>
      <c r="I892" s="25">
        <f t="shared" si="2"/>
        <v>1.686972821</v>
      </c>
      <c r="J892" s="19">
        <v>0.0</v>
      </c>
      <c r="K892" s="19">
        <v>1.0</v>
      </c>
      <c r="L892" s="19">
        <v>0.0</v>
      </c>
      <c r="M892" s="19">
        <v>2.0</v>
      </c>
      <c r="N892" s="19">
        <v>1.0</v>
      </c>
      <c r="O892" s="19">
        <v>0.0</v>
      </c>
      <c r="P892" s="19">
        <v>2.0</v>
      </c>
      <c r="Q892" s="10">
        <f t="shared" si="3"/>
        <v>0</v>
      </c>
      <c r="R892" s="10">
        <f t="shared" si="4"/>
        <v>0</v>
      </c>
      <c r="S892" s="7">
        <v>2134.0</v>
      </c>
      <c r="T892" s="14">
        <f t="shared" si="5"/>
        <v>11.85555556</v>
      </c>
      <c r="U892" s="14">
        <v>34.34</v>
      </c>
      <c r="V892" s="14">
        <f t="shared" si="6"/>
        <v>11.44666667</v>
      </c>
      <c r="W892" s="14">
        <v>122.45</v>
      </c>
      <c r="X892" s="14">
        <f t="shared" si="7"/>
        <v>40.81666667</v>
      </c>
      <c r="Y892" s="13">
        <f t="shared" si="8"/>
        <v>0.2190190701</v>
      </c>
      <c r="Z892" s="12">
        <f t="shared" si="9"/>
        <v>13</v>
      </c>
      <c r="AA892" s="19">
        <v>0.0</v>
      </c>
      <c r="AB892" s="19">
        <v>7.0</v>
      </c>
      <c r="AC892" s="19">
        <v>5.0</v>
      </c>
      <c r="AD892" s="19">
        <v>1.0</v>
      </c>
      <c r="AE892" s="19">
        <v>0.0</v>
      </c>
      <c r="AF892" s="10">
        <f t="shared" si="10"/>
        <v>0</v>
      </c>
      <c r="AG892" s="10">
        <f t="shared" si="11"/>
        <v>1</v>
      </c>
      <c r="AH892" s="10">
        <f t="shared" si="12"/>
        <v>1</v>
      </c>
      <c r="AI892" s="19">
        <v>6.0</v>
      </c>
      <c r="AJ892" s="13">
        <f t="shared" si="13"/>
        <v>0.3157894737</v>
      </c>
      <c r="AK892" s="19">
        <v>3.0</v>
      </c>
      <c r="AL892" s="13">
        <f t="shared" si="14"/>
        <v>0.1578947368</v>
      </c>
      <c r="AM892" s="19">
        <v>10.0</v>
      </c>
      <c r="AN892" s="13">
        <f t="shared" si="15"/>
        <v>0.5263157895</v>
      </c>
      <c r="AO892" s="13">
        <f t="shared" si="16"/>
        <v>0.6666666667</v>
      </c>
      <c r="AP892" s="8">
        <v>18.0</v>
      </c>
      <c r="AQ892" s="14">
        <v>14.98</v>
      </c>
      <c r="AR892" s="19">
        <v>17.12</v>
      </c>
      <c r="AS892" s="26">
        <v>12.0</v>
      </c>
      <c r="AT892" s="27">
        <v>-0.894</v>
      </c>
      <c r="AU892" s="8">
        <v>18.0</v>
      </c>
      <c r="AV892" s="27">
        <v>0.225</v>
      </c>
      <c r="AW892" s="19">
        <v>50.22</v>
      </c>
      <c r="AX892" s="19">
        <v>17.31</v>
      </c>
      <c r="AY892" s="27">
        <v>-1.3719999999999999</v>
      </c>
      <c r="AZ892" s="27">
        <v>-6.504</v>
      </c>
      <c r="BA892" s="19">
        <v>46.64</v>
      </c>
      <c r="BB892" s="13">
        <f t="shared" si="17"/>
        <v>0.07692307692</v>
      </c>
      <c r="BC892" s="28">
        <f t="shared" si="18"/>
        <v>1</v>
      </c>
      <c r="BD892" s="26">
        <f t="shared" si="19"/>
        <v>1076.923077</v>
      </c>
      <c r="BE892" s="13">
        <f t="shared" si="20"/>
        <v>0.07692307692</v>
      </c>
      <c r="BF892" s="18">
        <f t="shared" si="21"/>
        <v>1.747233547</v>
      </c>
      <c r="BG892" s="18">
        <f t="shared" si="22"/>
        <v>0</v>
      </c>
      <c r="BH892" s="14">
        <f t="shared" si="23"/>
        <v>22.71403611</v>
      </c>
      <c r="BI892" s="14">
        <f t="shared" si="24"/>
        <v>24.46126966</v>
      </c>
      <c r="BJ892" s="14">
        <f t="shared" si="25"/>
        <v>41.93360513</v>
      </c>
      <c r="BK892" s="14">
        <f t="shared" si="26"/>
        <v>38.43913803</v>
      </c>
      <c r="BL892" s="14">
        <f t="shared" si="27"/>
        <v>3.494467094</v>
      </c>
      <c r="BM892" s="19">
        <v>1.0</v>
      </c>
      <c r="BN892" s="19">
        <v>0.0</v>
      </c>
      <c r="BO892" s="26">
        <v>12.0</v>
      </c>
      <c r="BP892" s="26">
        <v>14.0</v>
      </c>
      <c r="BQ892" s="19">
        <v>6.0</v>
      </c>
      <c r="BR892" s="19">
        <v>3.0</v>
      </c>
      <c r="BS892" s="19">
        <v>5.0</v>
      </c>
      <c r="BT892" s="19">
        <v>5.0</v>
      </c>
      <c r="BU892" s="19">
        <v>12.0</v>
      </c>
      <c r="BV892" s="19">
        <v>12.0</v>
      </c>
      <c r="BW892" s="13">
        <f t="shared" si="28"/>
        <v>0.5</v>
      </c>
      <c r="BX892" s="14">
        <v>0.83</v>
      </c>
      <c r="BY892" s="29">
        <f t="shared" si="29"/>
        <v>6.133467094</v>
      </c>
      <c r="BZ892" s="18">
        <f t="shared" si="30"/>
        <v>3.43766579</v>
      </c>
      <c r="CA892" s="18">
        <f t="shared" si="31"/>
        <v>2.673740059</v>
      </c>
      <c r="CB892" s="14">
        <f t="shared" si="32"/>
        <v>28.64721491</v>
      </c>
      <c r="CC892" s="14">
        <f t="shared" si="33"/>
        <v>30.55702924</v>
      </c>
      <c r="CD892" s="14">
        <f t="shared" si="34"/>
        <v>49.27320965</v>
      </c>
      <c r="CE892" s="14">
        <f t="shared" si="35"/>
        <v>51.56498685</v>
      </c>
      <c r="CF892" s="14">
        <f t="shared" si="36"/>
        <v>5.786244287</v>
      </c>
      <c r="CG892" s="7">
        <v>157.083333</v>
      </c>
      <c r="CH892" s="7">
        <v>9.0</v>
      </c>
      <c r="CI892" s="7">
        <v>7.0</v>
      </c>
      <c r="CJ892" s="26">
        <v>66.0</v>
      </c>
      <c r="CK892" s="7">
        <v>73.0</v>
      </c>
      <c r="CL892" s="7">
        <v>28.0</v>
      </c>
      <c r="CM892" s="7">
        <v>26.0</v>
      </c>
      <c r="CN892" s="7">
        <v>26.0</v>
      </c>
      <c r="CO892" s="7">
        <v>29.0</v>
      </c>
      <c r="CP892" s="19">
        <v>0.0</v>
      </c>
      <c r="CQ892" s="19">
        <v>0.0</v>
      </c>
      <c r="CR892" s="26">
        <f t="shared" si="37"/>
        <v>0</v>
      </c>
      <c r="CS892" s="18">
        <f t="shared" si="38"/>
        <v>0</v>
      </c>
      <c r="CT892" s="18">
        <f t="shared" si="39"/>
        <v>0</v>
      </c>
      <c r="CU892" s="18">
        <f t="shared" si="40"/>
        <v>0</v>
      </c>
      <c r="CV892" s="30">
        <v>1.23</v>
      </c>
      <c r="CW892" s="30">
        <v>1.08</v>
      </c>
      <c r="CX892" s="30">
        <v>4.38</v>
      </c>
      <c r="CY892" s="30">
        <v>2.07</v>
      </c>
      <c r="CZ892" s="30">
        <v>1.58</v>
      </c>
      <c r="DA892" s="30">
        <v>1.28</v>
      </c>
      <c r="DB892" s="7">
        <v>6.0</v>
      </c>
      <c r="DC892" s="7">
        <v>4.0</v>
      </c>
      <c r="DD892" s="13">
        <f t="shared" si="41"/>
        <v>0.6</v>
      </c>
      <c r="DE892" s="7">
        <v>-0.02</v>
      </c>
      <c r="DF892" s="7">
        <v>2.03</v>
      </c>
      <c r="DG892" s="7">
        <v>5.0</v>
      </c>
      <c r="DH892" s="7">
        <v>4.0</v>
      </c>
      <c r="DI892" s="7">
        <v>1.0</v>
      </c>
      <c r="DJ892" s="8" t="s">
        <v>5447</v>
      </c>
      <c r="DK892" s="7" t="s">
        <v>5448</v>
      </c>
    </row>
    <row r="893" ht="12.75" customHeight="1">
      <c r="A893" s="7" t="s">
        <v>3068</v>
      </c>
      <c r="B893" s="7" t="s">
        <v>3542</v>
      </c>
      <c r="C893" s="8" t="s">
        <v>136</v>
      </c>
      <c r="D893" s="9" t="s">
        <v>167</v>
      </c>
      <c r="E893" s="7">
        <v>82.0</v>
      </c>
      <c r="F893" s="7">
        <v>11.0</v>
      </c>
      <c r="G893" s="7">
        <v>17.0</v>
      </c>
      <c r="H893" s="24">
        <f t="shared" si="1"/>
        <v>28</v>
      </c>
      <c r="I893" s="25">
        <f t="shared" si="2"/>
        <v>1.264076647</v>
      </c>
      <c r="J893" s="19">
        <v>9.0</v>
      </c>
      <c r="K893" s="19">
        <v>10.0</v>
      </c>
      <c r="L893" s="19">
        <v>3.0</v>
      </c>
      <c r="M893" s="19">
        <v>137.0</v>
      </c>
      <c r="N893" s="19">
        <v>53.0</v>
      </c>
      <c r="O893" s="19">
        <v>50.0</v>
      </c>
      <c r="P893" s="19">
        <v>152.0</v>
      </c>
      <c r="Q893" s="10">
        <f t="shared" si="3"/>
        <v>0.0802919708</v>
      </c>
      <c r="R893" s="10">
        <f t="shared" si="4"/>
        <v>0.04583333333</v>
      </c>
      <c r="S893" s="7">
        <v>79742.0</v>
      </c>
      <c r="T893" s="14">
        <f t="shared" si="5"/>
        <v>16.20772358</v>
      </c>
      <c r="U893" s="14">
        <v>1218.88</v>
      </c>
      <c r="V893" s="14">
        <f t="shared" si="6"/>
        <v>14.86439024</v>
      </c>
      <c r="W893" s="14">
        <v>2637.85</v>
      </c>
      <c r="X893" s="14">
        <f t="shared" si="7"/>
        <v>32.16890244</v>
      </c>
      <c r="Y893" s="13">
        <f t="shared" si="8"/>
        <v>0.3160397539</v>
      </c>
      <c r="Z893" s="12">
        <f t="shared" si="9"/>
        <v>156.0526316</v>
      </c>
      <c r="AA893" s="19">
        <v>24.0</v>
      </c>
      <c r="AB893" s="19">
        <v>49.0</v>
      </c>
      <c r="AC893" s="19">
        <v>68.0</v>
      </c>
      <c r="AD893" s="19">
        <v>32.0</v>
      </c>
      <c r="AE893" s="19">
        <v>24.0</v>
      </c>
      <c r="AF893" s="10">
        <f t="shared" si="10"/>
        <v>0.2368421053</v>
      </c>
      <c r="AG893" s="10">
        <f t="shared" si="11"/>
        <v>0.3421052632</v>
      </c>
      <c r="AH893" s="10">
        <f t="shared" si="12"/>
        <v>0.5789473684</v>
      </c>
      <c r="AI893" s="19">
        <v>428.0</v>
      </c>
      <c r="AJ893" s="13">
        <f t="shared" si="13"/>
        <v>0.3724978242</v>
      </c>
      <c r="AK893" s="19">
        <v>291.0</v>
      </c>
      <c r="AL893" s="13">
        <f t="shared" si="14"/>
        <v>0.2532637076</v>
      </c>
      <c r="AM893" s="19">
        <v>430.0</v>
      </c>
      <c r="AN893" s="13">
        <f t="shared" si="15"/>
        <v>0.3742384682</v>
      </c>
      <c r="AO893" s="13">
        <f t="shared" si="16"/>
        <v>0.59527121</v>
      </c>
      <c r="AP893" s="8">
        <v>10.0</v>
      </c>
      <c r="AQ893" s="14">
        <v>8.33</v>
      </c>
      <c r="AR893" s="19">
        <v>17.89</v>
      </c>
      <c r="AS893" s="26">
        <v>2.0</v>
      </c>
      <c r="AT893" s="27">
        <v>0.9</v>
      </c>
      <c r="AU893" s="8">
        <v>3.0</v>
      </c>
      <c r="AV893" s="27">
        <v>0.126</v>
      </c>
      <c r="AW893" s="19">
        <v>50.22</v>
      </c>
      <c r="AX893" s="19">
        <v>18.42</v>
      </c>
      <c r="AY893" s="27">
        <v>-0.363</v>
      </c>
      <c r="AZ893" s="27">
        <v>3.234</v>
      </c>
      <c r="BA893" s="19">
        <v>51.73</v>
      </c>
      <c r="BB893" s="13">
        <f t="shared" si="17"/>
        <v>0.06408094435</v>
      </c>
      <c r="BC893" s="28">
        <f t="shared" si="18"/>
        <v>0.9257425743</v>
      </c>
      <c r="BD893" s="26">
        <f t="shared" si="19"/>
        <v>989.8235186</v>
      </c>
      <c r="BE893" s="13">
        <f t="shared" si="20"/>
        <v>-0.01017648139</v>
      </c>
      <c r="BF893" s="18">
        <f t="shared" si="21"/>
        <v>1.870569703</v>
      </c>
      <c r="BG893" s="18">
        <f t="shared" si="22"/>
        <v>2.215148333</v>
      </c>
      <c r="BH893" s="14">
        <f t="shared" si="23"/>
        <v>29.19073248</v>
      </c>
      <c r="BI893" s="14">
        <f t="shared" si="24"/>
        <v>29.83066422</v>
      </c>
      <c r="BJ893" s="14">
        <f t="shared" si="25"/>
        <v>52.72053032</v>
      </c>
      <c r="BK893" s="14">
        <f t="shared" si="26"/>
        <v>51.09608821</v>
      </c>
      <c r="BL893" s="14">
        <f t="shared" si="27"/>
        <v>1.624442111</v>
      </c>
      <c r="BM893" s="19">
        <v>38.0</v>
      </c>
      <c r="BN893" s="19">
        <v>45.0</v>
      </c>
      <c r="BO893" s="26">
        <v>555.0</v>
      </c>
      <c r="BP893" s="26">
        <v>561.0</v>
      </c>
      <c r="BQ893" s="19">
        <v>213.0</v>
      </c>
      <c r="BR893" s="19">
        <v>215.0</v>
      </c>
      <c r="BS893" s="19">
        <v>265.0</v>
      </c>
      <c r="BT893" s="19">
        <v>217.0</v>
      </c>
      <c r="BU893" s="19">
        <v>528.0</v>
      </c>
      <c r="BV893" s="19">
        <v>539.0</v>
      </c>
      <c r="BW893" s="13">
        <f t="shared" si="28"/>
        <v>0.4948453608</v>
      </c>
      <c r="BX893" s="14">
        <v>-2.33</v>
      </c>
      <c r="BY893" s="29">
        <f t="shared" si="29"/>
        <v>-3.86006693</v>
      </c>
      <c r="BZ893" s="18">
        <f t="shared" si="30"/>
        <v>2.003425323</v>
      </c>
      <c r="CA893" s="18">
        <f t="shared" si="31"/>
        <v>2.143199182</v>
      </c>
      <c r="CB893" s="14">
        <f t="shared" si="32"/>
        <v>28.76235424</v>
      </c>
      <c r="CC893" s="14">
        <f t="shared" si="33"/>
        <v>29.07296282</v>
      </c>
      <c r="CD893" s="14">
        <f t="shared" si="34"/>
        <v>52.81898854</v>
      </c>
      <c r="CE893" s="14">
        <f t="shared" si="35"/>
        <v>49.32464205</v>
      </c>
      <c r="CF893" s="14">
        <f t="shared" si="36"/>
        <v>-1.869904382</v>
      </c>
      <c r="CG893" s="7">
        <v>3863.383333</v>
      </c>
      <c r="CH893" s="7">
        <v>129.0</v>
      </c>
      <c r="CI893" s="7">
        <v>138.0</v>
      </c>
      <c r="CJ893" s="26">
        <v>1723.0</v>
      </c>
      <c r="CK893" s="7">
        <v>1734.0</v>
      </c>
      <c r="CL893" s="7">
        <v>715.0</v>
      </c>
      <c r="CM893" s="7">
        <v>670.0</v>
      </c>
      <c r="CN893" s="7">
        <v>834.0</v>
      </c>
      <c r="CO893" s="7">
        <v>634.0</v>
      </c>
      <c r="CP893" s="19">
        <v>7.0</v>
      </c>
      <c r="CQ893" s="19">
        <v>12.0</v>
      </c>
      <c r="CR893" s="26">
        <f t="shared" si="37"/>
        <v>5</v>
      </c>
      <c r="CS893" s="18">
        <f t="shared" si="38"/>
        <v>0.3160191618</v>
      </c>
      <c r="CT893" s="18">
        <f t="shared" si="39"/>
        <v>0.5417471345</v>
      </c>
      <c r="CU893" s="18">
        <f t="shared" si="40"/>
        <v>0.2257279727</v>
      </c>
      <c r="CV893" s="30">
        <v>48.69</v>
      </c>
      <c r="CW893" s="30">
        <v>45.6</v>
      </c>
      <c r="CX893" s="30">
        <v>63.74</v>
      </c>
      <c r="CY893" s="30">
        <v>37.55</v>
      </c>
      <c r="CZ893" s="30">
        <v>44.83</v>
      </c>
      <c r="DA893" s="30">
        <v>45.92</v>
      </c>
      <c r="DB893" s="7">
        <v>445.0</v>
      </c>
      <c r="DC893" s="7">
        <v>469.0</v>
      </c>
      <c r="DD893" s="13">
        <f t="shared" si="41"/>
        <v>0.4868708972</v>
      </c>
      <c r="DE893" s="7">
        <v>-2.66</v>
      </c>
      <c r="DF893" s="7">
        <v>-9.45</v>
      </c>
      <c r="DG893" s="7">
        <v>305.0</v>
      </c>
      <c r="DH893" s="7">
        <v>334.0</v>
      </c>
      <c r="DI893" s="7">
        <v>208.0</v>
      </c>
      <c r="DJ893" s="8" t="s">
        <v>5449</v>
      </c>
      <c r="DK893" s="7" t="s">
        <v>5450</v>
      </c>
    </row>
    <row r="894" ht="12.75" customHeight="1">
      <c r="A894" s="7" t="s">
        <v>3546</v>
      </c>
      <c r="B894" s="7" t="s">
        <v>3547</v>
      </c>
      <c r="C894" s="8" t="s">
        <v>542</v>
      </c>
      <c r="D894" s="9" t="s">
        <v>150</v>
      </c>
      <c r="E894" s="7">
        <v>81.0</v>
      </c>
      <c r="F894" s="7">
        <v>17.0</v>
      </c>
      <c r="G894" s="7">
        <v>21.0</v>
      </c>
      <c r="H894" s="24">
        <f t="shared" si="1"/>
        <v>38</v>
      </c>
      <c r="I894" s="25">
        <f t="shared" si="2"/>
        <v>2.035865764</v>
      </c>
      <c r="J894" s="19">
        <v>15.0</v>
      </c>
      <c r="K894" s="19">
        <v>10.0</v>
      </c>
      <c r="L894" s="19">
        <v>8.0</v>
      </c>
      <c r="M894" s="19">
        <v>107.0</v>
      </c>
      <c r="N894" s="19">
        <v>49.0</v>
      </c>
      <c r="O894" s="19">
        <v>37.0</v>
      </c>
      <c r="P894" s="19">
        <v>130.0</v>
      </c>
      <c r="Q894" s="10">
        <f t="shared" si="3"/>
        <v>0.1588785047</v>
      </c>
      <c r="R894" s="10">
        <f t="shared" si="4"/>
        <v>0.08808290155</v>
      </c>
      <c r="S894" s="7">
        <v>67195.0</v>
      </c>
      <c r="T894" s="14">
        <f t="shared" si="5"/>
        <v>13.82613169</v>
      </c>
      <c r="U894" s="14">
        <v>1030.76</v>
      </c>
      <c r="V894" s="14">
        <f t="shared" si="6"/>
        <v>12.7254321</v>
      </c>
      <c r="W894" s="14">
        <v>2875.12</v>
      </c>
      <c r="X894" s="14">
        <f t="shared" si="7"/>
        <v>35.49530864</v>
      </c>
      <c r="Y894" s="13">
        <f t="shared" si="8"/>
        <v>0.2638995566</v>
      </c>
      <c r="Z894" s="12">
        <f t="shared" si="9"/>
        <v>106.5306122</v>
      </c>
      <c r="AA894" s="19">
        <v>35.0</v>
      </c>
      <c r="AB894" s="19">
        <v>99.0</v>
      </c>
      <c r="AC894" s="19">
        <v>75.0</v>
      </c>
      <c r="AD894" s="19">
        <v>35.0</v>
      </c>
      <c r="AE894" s="19">
        <v>26.0</v>
      </c>
      <c r="AF894" s="10">
        <f t="shared" si="10"/>
        <v>0.306122449</v>
      </c>
      <c r="AG894" s="10">
        <f t="shared" si="11"/>
        <v>0.3673469388</v>
      </c>
      <c r="AH894" s="10">
        <f t="shared" si="12"/>
        <v>0.6734693878</v>
      </c>
      <c r="AI894" s="19">
        <v>434.0</v>
      </c>
      <c r="AJ894" s="13">
        <f t="shared" si="13"/>
        <v>0.4007386888</v>
      </c>
      <c r="AK894" s="19">
        <v>290.0</v>
      </c>
      <c r="AL894" s="13">
        <f t="shared" si="14"/>
        <v>0.2677746999</v>
      </c>
      <c r="AM894" s="19">
        <v>359.0</v>
      </c>
      <c r="AN894" s="13">
        <f t="shared" si="15"/>
        <v>0.3314866113</v>
      </c>
      <c r="AO894" s="13">
        <f t="shared" si="16"/>
        <v>0.5994475138</v>
      </c>
      <c r="AP894" s="8">
        <v>12.0</v>
      </c>
      <c r="AQ894" s="14">
        <v>14.82</v>
      </c>
      <c r="AR894" s="19">
        <v>17.6</v>
      </c>
      <c r="AS894" s="26">
        <v>6.0</v>
      </c>
      <c r="AT894" s="27">
        <v>0.543</v>
      </c>
      <c r="AU894" s="8">
        <v>4.0</v>
      </c>
      <c r="AV894" s="27">
        <v>0.461</v>
      </c>
      <c r="AW894" s="19">
        <v>50.0</v>
      </c>
      <c r="AX894" s="19">
        <v>18.12</v>
      </c>
      <c r="AY894" s="27">
        <v>0.743</v>
      </c>
      <c r="AZ894" s="27">
        <v>-5.367</v>
      </c>
      <c r="BA894" s="19">
        <v>48.51</v>
      </c>
      <c r="BB894" s="13">
        <f t="shared" si="17"/>
        <v>0.0938697318</v>
      </c>
      <c r="BC894" s="28">
        <f t="shared" si="18"/>
        <v>0.9302721088</v>
      </c>
      <c r="BD894" s="26">
        <f t="shared" si="19"/>
        <v>1024.141841</v>
      </c>
      <c r="BE894" s="13">
        <f t="shared" si="20"/>
        <v>0.02414184064</v>
      </c>
      <c r="BF894" s="18">
        <f t="shared" si="21"/>
        <v>2.852264349</v>
      </c>
      <c r="BG894" s="18">
        <f t="shared" si="22"/>
        <v>2.386588537</v>
      </c>
      <c r="BH894" s="14">
        <f t="shared" si="23"/>
        <v>30.38534673</v>
      </c>
      <c r="BI894" s="14">
        <f t="shared" si="24"/>
        <v>34.22717218</v>
      </c>
      <c r="BJ894" s="14">
        <f t="shared" si="25"/>
        <v>56.52140168</v>
      </c>
      <c r="BK894" s="14">
        <f t="shared" si="26"/>
        <v>61.41099771</v>
      </c>
      <c r="BL894" s="14">
        <f t="shared" si="27"/>
        <v>-4.889596026</v>
      </c>
      <c r="BM894" s="19">
        <v>49.0</v>
      </c>
      <c r="BN894" s="19">
        <v>41.0</v>
      </c>
      <c r="BO894" s="26">
        <v>473.0</v>
      </c>
      <c r="BP894" s="26">
        <v>547.0</v>
      </c>
      <c r="BQ894" s="19">
        <v>199.0</v>
      </c>
      <c r="BR894" s="19">
        <v>200.0</v>
      </c>
      <c r="BS894" s="19">
        <v>250.0</v>
      </c>
      <c r="BT894" s="19">
        <v>267.0</v>
      </c>
      <c r="BU894" s="19">
        <v>459.0</v>
      </c>
      <c r="BV894" s="19">
        <v>547.0</v>
      </c>
      <c r="BW894" s="13">
        <f t="shared" si="28"/>
        <v>0.4562624254</v>
      </c>
      <c r="BX894" s="14">
        <v>-0.92</v>
      </c>
      <c r="BY894" s="29">
        <f t="shared" si="29"/>
        <v>-1.538336358</v>
      </c>
      <c r="BZ894" s="18">
        <f t="shared" si="30"/>
        <v>2.251349268</v>
      </c>
      <c r="CA894" s="18">
        <f t="shared" si="31"/>
        <v>2.220508867</v>
      </c>
      <c r="CB894" s="14">
        <f t="shared" si="32"/>
        <v>27.47879722</v>
      </c>
      <c r="CC894" s="14">
        <f t="shared" si="33"/>
        <v>31.68851195</v>
      </c>
      <c r="CD894" s="14">
        <f t="shared" si="34"/>
        <v>52.73708558</v>
      </c>
      <c r="CE894" s="14">
        <f t="shared" si="35"/>
        <v>57.85659214</v>
      </c>
      <c r="CF894" s="14">
        <f t="shared" si="36"/>
        <v>0.2299105274</v>
      </c>
      <c r="CG894" s="7">
        <v>3891.0</v>
      </c>
      <c r="CH894" s="7">
        <v>146.0</v>
      </c>
      <c r="CI894" s="7">
        <v>144.0</v>
      </c>
      <c r="CJ894" s="26">
        <v>1636.0</v>
      </c>
      <c r="CK894" s="7">
        <v>1911.0</v>
      </c>
      <c r="CL894" s="7">
        <v>701.0</v>
      </c>
      <c r="CM894" s="7">
        <v>757.0</v>
      </c>
      <c r="CN894" s="7">
        <v>937.0</v>
      </c>
      <c r="CO894" s="7">
        <v>940.0</v>
      </c>
      <c r="CP894" s="19">
        <v>5.0</v>
      </c>
      <c r="CQ894" s="19">
        <v>13.0</v>
      </c>
      <c r="CR894" s="26">
        <f t="shared" si="37"/>
        <v>8</v>
      </c>
      <c r="CS894" s="18">
        <f t="shared" si="38"/>
        <v>0.2678770742</v>
      </c>
      <c r="CT894" s="18">
        <f t="shared" si="39"/>
        <v>0.6964803929</v>
      </c>
      <c r="CU894" s="18">
        <f t="shared" si="40"/>
        <v>0.4286033187</v>
      </c>
      <c r="CV894" s="30">
        <v>40.23</v>
      </c>
      <c r="CW894" s="30">
        <v>43.22</v>
      </c>
      <c r="CX894" s="30">
        <v>31.65</v>
      </c>
      <c r="CY894" s="30">
        <v>41.33</v>
      </c>
      <c r="CZ894" s="30">
        <v>32.91</v>
      </c>
      <c r="DA894" s="30">
        <v>45.55</v>
      </c>
      <c r="DB894" s="7">
        <v>553.0</v>
      </c>
      <c r="DC894" s="7">
        <v>533.0</v>
      </c>
      <c r="DD894" s="13">
        <f t="shared" si="41"/>
        <v>0.5092081031</v>
      </c>
      <c r="DE894" s="7">
        <v>4.14</v>
      </c>
      <c r="DF894" s="7">
        <v>-14.94</v>
      </c>
      <c r="DG894" s="7">
        <v>399.0</v>
      </c>
      <c r="DH894" s="7">
        <v>341.0</v>
      </c>
      <c r="DI894" s="7">
        <v>271.0</v>
      </c>
      <c r="DJ894" s="8" t="s">
        <v>5451</v>
      </c>
      <c r="DK894" s="7" t="s">
        <v>5452</v>
      </c>
    </row>
    <row r="895" ht="12.75" customHeight="1">
      <c r="A895" s="7" t="s">
        <v>1847</v>
      </c>
      <c r="B895" s="7" t="s">
        <v>3550</v>
      </c>
      <c r="C895" s="8" t="s">
        <v>305</v>
      </c>
      <c r="D895" s="9" t="s">
        <v>174</v>
      </c>
      <c r="E895" s="7">
        <v>53.0</v>
      </c>
      <c r="F895" s="7">
        <v>4.0</v>
      </c>
      <c r="G895" s="7">
        <v>8.0</v>
      </c>
      <c r="H895" s="24">
        <f t="shared" si="1"/>
        <v>12</v>
      </c>
      <c r="I895" s="25">
        <f t="shared" si="2"/>
        <v>0.9943377986</v>
      </c>
      <c r="J895" s="19">
        <v>4.0</v>
      </c>
      <c r="K895" s="19">
        <v>4.0</v>
      </c>
      <c r="L895" s="19">
        <v>4.0</v>
      </c>
      <c r="M895" s="19">
        <v>29.0</v>
      </c>
      <c r="N895" s="19">
        <v>8.0</v>
      </c>
      <c r="O895" s="19">
        <v>23.0</v>
      </c>
      <c r="P895" s="19">
        <v>20.0</v>
      </c>
      <c r="Q895" s="10">
        <f t="shared" si="3"/>
        <v>0.1379310345</v>
      </c>
      <c r="R895" s="10">
        <f t="shared" si="4"/>
        <v>0.06666666667</v>
      </c>
      <c r="S895" s="7">
        <v>43446.0</v>
      </c>
      <c r="T895" s="14">
        <f t="shared" si="5"/>
        <v>13.66226415</v>
      </c>
      <c r="U895" s="14">
        <v>705.79</v>
      </c>
      <c r="V895" s="14">
        <f t="shared" si="6"/>
        <v>13.31679245</v>
      </c>
      <c r="W895" s="14">
        <v>1854.55</v>
      </c>
      <c r="X895" s="14">
        <f t="shared" si="7"/>
        <v>34.99150943</v>
      </c>
      <c r="Y895" s="13">
        <f t="shared" si="8"/>
        <v>0.2756626073</v>
      </c>
      <c r="Z895" s="12">
        <f t="shared" si="9"/>
        <v>47.85185185</v>
      </c>
      <c r="AA895" s="19">
        <v>61.0</v>
      </c>
      <c r="AB895" s="19">
        <v>38.0</v>
      </c>
      <c r="AC895" s="19">
        <v>69.0</v>
      </c>
      <c r="AD895" s="19">
        <v>18.0</v>
      </c>
      <c r="AE895" s="19">
        <v>5.0</v>
      </c>
      <c r="AF895" s="10">
        <f t="shared" si="10"/>
        <v>0.1481481481</v>
      </c>
      <c r="AG895" s="10">
        <f t="shared" si="11"/>
        <v>0.2962962963</v>
      </c>
      <c r="AH895" s="10">
        <f t="shared" si="12"/>
        <v>0.4444444444</v>
      </c>
      <c r="AI895" s="19">
        <v>221.0</v>
      </c>
      <c r="AJ895" s="13">
        <f t="shared" si="13"/>
        <v>0.4107806691</v>
      </c>
      <c r="AK895" s="19">
        <v>144.0</v>
      </c>
      <c r="AL895" s="13">
        <f t="shared" si="14"/>
        <v>0.2676579926</v>
      </c>
      <c r="AM895" s="19">
        <v>173.0</v>
      </c>
      <c r="AN895" s="13">
        <f t="shared" si="15"/>
        <v>0.3215613383</v>
      </c>
      <c r="AO895" s="13">
        <f t="shared" si="16"/>
        <v>0.6054794521</v>
      </c>
      <c r="AP895" s="8">
        <v>7.0</v>
      </c>
      <c r="AQ895" s="14">
        <v>10.27</v>
      </c>
      <c r="AR895" s="19">
        <v>16.92</v>
      </c>
      <c r="AS895" s="26">
        <v>7.0</v>
      </c>
      <c r="AT895" s="27">
        <v>-0.601</v>
      </c>
      <c r="AU895" s="8">
        <v>7.0</v>
      </c>
      <c r="AV895" s="27">
        <v>-1.669</v>
      </c>
      <c r="AW895" s="19">
        <v>49.32</v>
      </c>
      <c r="AX895" s="19">
        <v>15.88</v>
      </c>
      <c r="AY895" s="27">
        <v>-0.786</v>
      </c>
      <c r="AZ895" s="27">
        <v>-2.04</v>
      </c>
      <c r="BA895" s="19">
        <v>50.25</v>
      </c>
      <c r="BB895" s="13">
        <f t="shared" si="17"/>
        <v>0.08359133127</v>
      </c>
      <c r="BC895" s="28">
        <f t="shared" si="18"/>
        <v>0.9487179487</v>
      </c>
      <c r="BD895" s="26">
        <f t="shared" si="19"/>
        <v>1032.30928</v>
      </c>
      <c r="BE895" s="13">
        <f t="shared" si="20"/>
        <v>0.03230927999</v>
      </c>
      <c r="BF895" s="18">
        <f t="shared" si="21"/>
        <v>2.295300302</v>
      </c>
      <c r="BG895" s="18">
        <f t="shared" si="22"/>
        <v>1.530200201</v>
      </c>
      <c r="BH895" s="14">
        <f t="shared" si="23"/>
        <v>27.4585925</v>
      </c>
      <c r="BI895" s="14">
        <f t="shared" si="24"/>
        <v>29.83890392</v>
      </c>
      <c r="BJ895" s="14">
        <f t="shared" si="25"/>
        <v>54.23709602</v>
      </c>
      <c r="BK895" s="14">
        <f t="shared" si="26"/>
        <v>55.76729622</v>
      </c>
      <c r="BL895" s="14">
        <f t="shared" si="27"/>
        <v>-1.530200201</v>
      </c>
      <c r="BM895" s="19">
        <v>27.0</v>
      </c>
      <c r="BN895" s="19">
        <v>18.0</v>
      </c>
      <c r="BO895" s="26">
        <v>296.0</v>
      </c>
      <c r="BP895" s="26">
        <v>333.0</v>
      </c>
      <c r="BQ895" s="19">
        <v>147.0</v>
      </c>
      <c r="BR895" s="19">
        <v>115.0</v>
      </c>
      <c r="BS895" s="19">
        <v>168.0</v>
      </c>
      <c r="BT895" s="19">
        <v>190.0</v>
      </c>
      <c r="BU895" s="19">
        <v>339.0</v>
      </c>
      <c r="BV895" s="19">
        <v>345.0</v>
      </c>
      <c r="BW895" s="13">
        <f t="shared" si="28"/>
        <v>0.4956140351</v>
      </c>
      <c r="BX895" s="14">
        <v>-0.67</v>
      </c>
      <c r="BY895" s="29">
        <f t="shared" si="29"/>
        <v>-3.780707051</v>
      </c>
      <c r="BZ895" s="18">
        <f t="shared" si="30"/>
        <v>2.247994953</v>
      </c>
      <c r="CA895" s="18">
        <f t="shared" si="31"/>
        <v>2.084078654</v>
      </c>
      <c r="CB895" s="14">
        <f t="shared" si="32"/>
        <v>29.94984942</v>
      </c>
      <c r="CC895" s="14">
        <f t="shared" si="33"/>
        <v>28.84926856</v>
      </c>
      <c r="CD895" s="14">
        <f t="shared" si="34"/>
        <v>56.52770642</v>
      </c>
      <c r="CE895" s="14">
        <f t="shared" si="35"/>
        <v>54.02212871</v>
      </c>
      <c r="CF895" s="14">
        <f t="shared" si="36"/>
        <v>-4.035777909</v>
      </c>
      <c r="CG895" s="7">
        <v>2562.283333</v>
      </c>
      <c r="CH895" s="7">
        <v>96.0</v>
      </c>
      <c r="CI895" s="7">
        <v>89.0</v>
      </c>
      <c r="CJ895" s="26">
        <v>1183.0</v>
      </c>
      <c r="CK895" s="7">
        <v>1143.0</v>
      </c>
      <c r="CL895" s="7">
        <v>500.0</v>
      </c>
      <c r="CM895" s="7">
        <v>444.0</v>
      </c>
      <c r="CN895" s="7">
        <v>635.0</v>
      </c>
      <c r="CO895" s="7">
        <v>631.0</v>
      </c>
      <c r="CP895" s="19">
        <v>8.0</v>
      </c>
      <c r="CQ895" s="19">
        <v>2.0</v>
      </c>
      <c r="CR895" s="26">
        <f t="shared" si="37"/>
        <v>-6</v>
      </c>
      <c r="CS895" s="18">
        <f t="shared" si="38"/>
        <v>0.6628918658</v>
      </c>
      <c r="CT895" s="18">
        <f t="shared" si="39"/>
        <v>0.1657229664</v>
      </c>
      <c r="CU895" s="18">
        <f t="shared" si="40"/>
        <v>-0.4971688993</v>
      </c>
      <c r="CV895" s="30">
        <v>28.09</v>
      </c>
      <c r="CW895" s="30">
        <v>27.83</v>
      </c>
      <c r="CX895" s="30">
        <v>21.8</v>
      </c>
      <c r="CY895" s="30">
        <v>33.44</v>
      </c>
      <c r="CZ895" s="30">
        <v>28.0</v>
      </c>
      <c r="DA895" s="30">
        <v>29.82</v>
      </c>
      <c r="DB895" s="7">
        <v>0.0</v>
      </c>
      <c r="DC895" s="7">
        <v>0.0</v>
      </c>
      <c r="DD895" s="13" t="str">
        <f t="shared" si="41"/>
        <v> </v>
      </c>
      <c r="DE895" s="7">
        <v>0.0</v>
      </c>
      <c r="DF895" s="7">
        <v>0.0</v>
      </c>
      <c r="DG895" s="7">
        <v>0.0</v>
      </c>
      <c r="DH895" s="7">
        <v>0.0</v>
      </c>
      <c r="DI895" s="7">
        <v>0.0</v>
      </c>
      <c r="DJ895" s="8" t="s">
        <v>5453</v>
      </c>
      <c r="DK895" s="7" t="s">
        <v>5454</v>
      </c>
    </row>
    <row r="896" ht="12.75" customHeight="1">
      <c r="A896" s="7" t="s">
        <v>3552</v>
      </c>
      <c r="B896" s="7" t="s">
        <v>3553</v>
      </c>
      <c r="C896" s="8" t="s">
        <v>458</v>
      </c>
      <c r="D896" s="9" t="s">
        <v>260</v>
      </c>
      <c r="E896" s="7">
        <v>1.0</v>
      </c>
      <c r="F896" s="7">
        <v>0.0</v>
      </c>
      <c r="G896" s="7">
        <v>0.0</v>
      </c>
      <c r="H896" s="24">
        <f t="shared" si="1"/>
        <v>0</v>
      </c>
      <c r="I896" s="25">
        <f t="shared" si="2"/>
        <v>0</v>
      </c>
      <c r="J896" s="19">
        <v>0.0</v>
      </c>
      <c r="K896" s="19">
        <v>0.0</v>
      </c>
      <c r="L896" s="19">
        <v>0.0</v>
      </c>
      <c r="M896" s="19">
        <v>1.0</v>
      </c>
      <c r="N896" s="19">
        <v>0.0</v>
      </c>
      <c r="O896" s="19">
        <v>0.0</v>
      </c>
      <c r="P896" s="19">
        <v>1.0</v>
      </c>
      <c r="Q896" s="10">
        <f t="shared" si="3"/>
        <v>0</v>
      </c>
      <c r="R896" s="10">
        <f t="shared" si="4"/>
        <v>0</v>
      </c>
      <c r="S896" s="7">
        <v>528.0</v>
      </c>
      <c r="T896" s="14">
        <f t="shared" si="5"/>
        <v>8.8</v>
      </c>
      <c r="U896" s="14">
        <v>9.16</v>
      </c>
      <c r="V896" s="14">
        <f t="shared" si="6"/>
        <v>9.16</v>
      </c>
      <c r="W896" s="14">
        <v>43.08</v>
      </c>
      <c r="X896" s="14">
        <f t="shared" si="7"/>
        <v>43.08</v>
      </c>
      <c r="Y896" s="13">
        <f t="shared" si="8"/>
        <v>0.1753445636</v>
      </c>
      <c r="Z896" s="12">
        <f t="shared" si="9"/>
        <v>0</v>
      </c>
      <c r="AA896" s="19">
        <v>0.0</v>
      </c>
      <c r="AB896" s="19">
        <v>3.0</v>
      </c>
      <c r="AC896" s="19">
        <v>1.0</v>
      </c>
      <c r="AD896" s="19">
        <v>0.0</v>
      </c>
      <c r="AE896" s="19">
        <v>0.0</v>
      </c>
      <c r="AF896" s="10">
        <f t="shared" si="10"/>
        <v>0</v>
      </c>
      <c r="AG896" s="10">
        <f t="shared" si="11"/>
        <v>0</v>
      </c>
      <c r="AH896" s="10">
        <f t="shared" si="12"/>
        <v>0</v>
      </c>
      <c r="AI896" s="19">
        <v>4.0</v>
      </c>
      <c r="AJ896" s="13">
        <f t="shared" si="13"/>
        <v>0.5714285714</v>
      </c>
      <c r="AK896" s="19">
        <v>1.0</v>
      </c>
      <c r="AL896" s="13">
        <f t="shared" si="14"/>
        <v>0.1428571429</v>
      </c>
      <c r="AM896" s="19">
        <v>2.0</v>
      </c>
      <c r="AN896" s="13">
        <f t="shared" si="15"/>
        <v>0.2857142857</v>
      </c>
      <c r="AO896" s="13">
        <f t="shared" si="16"/>
        <v>0.8</v>
      </c>
      <c r="AP896" s="8">
        <v>17.0</v>
      </c>
      <c r="AQ896" s="14">
        <v>18.46</v>
      </c>
      <c r="AR896" s="19">
        <v>16.79</v>
      </c>
      <c r="AS896" s="26">
        <v>13.0</v>
      </c>
      <c r="AT896" s="27">
        <v>1.06</v>
      </c>
      <c r="AU896" s="8">
        <v>4.0</v>
      </c>
      <c r="AV896" s="27">
        <v>1.876</v>
      </c>
      <c r="AW896" s="19">
        <v>50.33</v>
      </c>
      <c r="AX896" s="19">
        <v>16.52</v>
      </c>
      <c r="AY896" s="27">
        <v>-2.827</v>
      </c>
      <c r="AZ896" s="27">
        <v>3.154</v>
      </c>
      <c r="BA896" s="19">
        <v>51.02</v>
      </c>
      <c r="BB896" s="13">
        <f t="shared" si="17"/>
        <v>0</v>
      </c>
      <c r="BC896" s="28">
        <f t="shared" si="18"/>
        <v>0.6666666667</v>
      </c>
      <c r="BD896" s="26">
        <f t="shared" si="19"/>
        <v>666.6666667</v>
      </c>
      <c r="BE896" s="13">
        <f t="shared" si="20"/>
        <v>-0.3333333333</v>
      </c>
      <c r="BF896" s="18">
        <f t="shared" si="21"/>
        <v>0</v>
      </c>
      <c r="BG896" s="18">
        <f t="shared" si="22"/>
        <v>6.550218341</v>
      </c>
      <c r="BH896" s="14">
        <f t="shared" si="23"/>
        <v>32.7510917</v>
      </c>
      <c r="BI896" s="14">
        <f t="shared" si="24"/>
        <v>19.65065502</v>
      </c>
      <c r="BJ896" s="14">
        <f t="shared" si="25"/>
        <v>65.50218341</v>
      </c>
      <c r="BK896" s="14">
        <f t="shared" si="26"/>
        <v>52.40174672</v>
      </c>
      <c r="BL896" s="14">
        <f t="shared" si="27"/>
        <v>13.10043668</v>
      </c>
      <c r="BM896" s="19">
        <v>0.0</v>
      </c>
      <c r="BN896" s="19">
        <v>1.0</v>
      </c>
      <c r="BO896" s="26">
        <v>5.0</v>
      </c>
      <c r="BP896" s="26">
        <v>2.0</v>
      </c>
      <c r="BQ896" s="19">
        <v>1.0</v>
      </c>
      <c r="BR896" s="19">
        <v>2.0</v>
      </c>
      <c r="BS896" s="19">
        <v>4.0</v>
      </c>
      <c r="BT896" s="19">
        <v>3.0</v>
      </c>
      <c r="BU896" s="19">
        <v>6.0</v>
      </c>
      <c r="BV896" s="19">
        <v>4.0</v>
      </c>
      <c r="BW896" s="13">
        <f t="shared" si="28"/>
        <v>0.6</v>
      </c>
      <c r="BX896" s="14">
        <v>-13.68</v>
      </c>
      <c r="BY896" s="29">
        <f t="shared" si="29"/>
        <v>4.532436681</v>
      </c>
      <c r="BZ896" s="18">
        <f t="shared" si="30"/>
        <v>1.161290315</v>
      </c>
      <c r="CA896" s="18">
        <f t="shared" si="31"/>
        <v>1.161290315</v>
      </c>
      <c r="CB896" s="14">
        <f t="shared" si="32"/>
        <v>37.16129008</v>
      </c>
      <c r="CC896" s="14">
        <f t="shared" si="33"/>
        <v>22.06451599</v>
      </c>
      <c r="CD896" s="14">
        <f t="shared" si="34"/>
        <v>63.87096733</v>
      </c>
      <c r="CE896" s="14">
        <f t="shared" si="35"/>
        <v>37.16129008</v>
      </c>
      <c r="CF896" s="14">
        <f t="shared" si="36"/>
        <v>-13.60924057</v>
      </c>
      <c r="CG896" s="7">
        <v>51.666667</v>
      </c>
      <c r="CH896" s="7">
        <v>1.0</v>
      </c>
      <c r="CI896" s="7">
        <v>1.0</v>
      </c>
      <c r="CJ896" s="26">
        <v>31.0</v>
      </c>
      <c r="CK896" s="7">
        <v>18.0</v>
      </c>
      <c r="CL896" s="7">
        <v>10.0</v>
      </c>
      <c r="CM896" s="7">
        <v>4.0</v>
      </c>
      <c r="CN896" s="7">
        <v>13.0</v>
      </c>
      <c r="CO896" s="7">
        <v>9.0</v>
      </c>
      <c r="CP896" s="19">
        <v>0.0</v>
      </c>
      <c r="CQ896" s="19">
        <v>0.0</v>
      </c>
      <c r="CR896" s="26">
        <f t="shared" si="37"/>
        <v>0</v>
      </c>
      <c r="CS896" s="18">
        <f t="shared" si="38"/>
        <v>0</v>
      </c>
      <c r="CT896" s="18">
        <f t="shared" si="39"/>
        <v>0</v>
      </c>
      <c r="CU896" s="18">
        <f t="shared" si="40"/>
        <v>0</v>
      </c>
      <c r="CV896" s="30">
        <v>0.4</v>
      </c>
      <c r="CW896" s="30">
        <v>0.15</v>
      </c>
      <c r="CX896" s="30">
        <v>0.46</v>
      </c>
      <c r="CY896" s="30">
        <v>0.0</v>
      </c>
      <c r="CZ896" s="30">
        <v>0.5</v>
      </c>
      <c r="DA896" s="30">
        <v>0.18</v>
      </c>
      <c r="DB896" s="7">
        <v>0.0</v>
      </c>
      <c r="DC896" s="7">
        <v>0.0</v>
      </c>
      <c r="DD896" s="13" t="str">
        <f t="shared" si="41"/>
        <v> </v>
      </c>
      <c r="DE896" s="7">
        <v>0.0</v>
      </c>
      <c r="DF896" s="7">
        <v>0.0</v>
      </c>
      <c r="DG896" s="7">
        <v>0.0</v>
      </c>
      <c r="DH896" s="7">
        <v>0.0</v>
      </c>
      <c r="DI896" s="7">
        <v>0.0</v>
      </c>
      <c r="DJ896" s="9" t="s">
        <v>5455</v>
      </c>
      <c r="DK896" s="7" t="s">
        <v>5456</v>
      </c>
    </row>
    <row r="897" ht="12.75" customHeight="1">
      <c r="A897" s="7" t="s">
        <v>3556</v>
      </c>
      <c r="B897" s="7" t="s">
        <v>3557</v>
      </c>
      <c r="C897" s="8" t="s">
        <v>628</v>
      </c>
      <c r="D897" s="9" t="s">
        <v>260</v>
      </c>
      <c r="E897" s="7">
        <v>50.0</v>
      </c>
      <c r="F897" s="7">
        <v>3.0</v>
      </c>
      <c r="G897" s="7">
        <v>4.0</v>
      </c>
      <c r="H897" s="24">
        <f t="shared" si="1"/>
        <v>7</v>
      </c>
      <c r="I897" s="25">
        <f t="shared" si="2"/>
        <v>0.79656088</v>
      </c>
      <c r="J897" s="19">
        <v>2.0</v>
      </c>
      <c r="K897" s="19">
        <v>0.0</v>
      </c>
      <c r="L897" s="19">
        <v>2.0</v>
      </c>
      <c r="M897" s="19">
        <v>30.0</v>
      </c>
      <c r="N897" s="19">
        <v>15.0</v>
      </c>
      <c r="O897" s="19">
        <v>17.0</v>
      </c>
      <c r="P897" s="19">
        <v>44.0</v>
      </c>
      <c r="Q897" s="10">
        <f t="shared" si="3"/>
        <v>0.1</v>
      </c>
      <c r="R897" s="10">
        <f t="shared" si="4"/>
        <v>0.04838709677</v>
      </c>
      <c r="S897" s="7">
        <v>31636.0</v>
      </c>
      <c r="T897" s="14">
        <f t="shared" si="5"/>
        <v>10.54533333</v>
      </c>
      <c r="U897" s="14">
        <v>518.47</v>
      </c>
      <c r="V897" s="14">
        <f t="shared" si="6"/>
        <v>10.3694</v>
      </c>
      <c r="W897" s="14">
        <v>1875.47</v>
      </c>
      <c r="X897" s="14">
        <f t="shared" si="7"/>
        <v>37.5094</v>
      </c>
      <c r="Y897" s="13">
        <f t="shared" si="8"/>
        <v>0.2165760211</v>
      </c>
      <c r="Z897" s="12">
        <f t="shared" si="9"/>
        <v>0</v>
      </c>
      <c r="AA897" s="19">
        <v>12.0</v>
      </c>
      <c r="AB897" s="19">
        <v>66.0</v>
      </c>
      <c r="AC897" s="19">
        <v>44.0</v>
      </c>
      <c r="AD897" s="19">
        <v>13.0</v>
      </c>
      <c r="AE897" s="19">
        <v>14.0</v>
      </c>
      <c r="AF897" s="10">
        <f t="shared" si="10"/>
        <v>0.1176470588</v>
      </c>
      <c r="AG897" s="10">
        <f t="shared" si="11"/>
        <v>0.1176470588</v>
      </c>
      <c r="AH897" s="10">
        <f t="shared" si="12"/>
        <v>0.2352941176</v>
      </c>
      <c r="AI897" s="19">
        <v>115.0</v>
      </c>
      <c r="AJ897" s="13">
        <f t="shared" si="13"/>
        <v>0.2725118483</v>
      </c>
      <c r="AK897" s="19">
        <v>125.0</v>
      </c>
      <c r="AL897" s="13">
        <f t="shared" si="14"/>
        <v>0.2962085308</v>
      </c>
      <c r="AM897" s="19">
        <v>182.0</v>
      </c>
      <c r="AN897" s="13">
        <f t="shared" si="15"/>
        <v>0.4312796209</v>
      </c>
      <c r="AO897" s="13">
        <f t="shared" si="16"/>
        <v>0.4791666667</v>
      </c>
      <c r="AP897" s="8">
        <v>7.0</v>
      </c>
      <c r="AQ897" s="14">
        <v>-2.48</v>
      </c>
      <c r="AR897" s="19">
        <v>16.86</v>
      </c>
      <c r="AS897" s="26">
        <v>13.0</v>
      </c>
      <c r="AT897" s="27">
        <v>-0.441</v>
      </c>
      <c r="AU897" s="8">
        <v>13.0</v>
      </c>
      <c r="AV897" s="27">
        <v>-1.242</v>
      </c>
      <c r="AW897" s="19">
        <v>49.27</v>
      </c>
      <c r="AX897" s="19">
        <v>17.14</v>
      </c>
      <c r="AY897" s="27">
        <v>-3.194</v>
      </c>
      <c r="AZ897" s="27">
        <v>0.72</v>
      </c>
      <c r="BA897" s="19">
        <v>50.58</v>
      </c>
      <c r="BB897" s="13">
        <f t="shared" si="17"/>
        <v>0.07623318386</v>
      </c>
      <c r="BC897" s="28">
        <f t="shared" si="18"/>
        <v>0.9269406393</v>
      </c>
      <c r="BD897" s="26">
        <f t="shared" si="19"/>
        <v>1003.173823</v>
      </c>
      <c r="BE897" s="13">
        <f t="shared" si="20"/>
        <v>0.003173823126</v>
      </c>
      <c r="BF897" s="18">
        <f t="shared" si="21"/>
        <v>1.967326943</v>
      </c>
      <c r="BG897" s="18">
        <f t="shared" si="22"/>
        <v>1.851601828</v>
      </c>
      <c r="BH897" s="14">
        <f t="shared" si="23"/>
        <v>25.80670048</v>
      </c>
      <c r="BI897" s="14">
        <f t="shared" si="24"/>
        <v>25.34380003</v>
      </c>
      <c r="BJ897" s="14">
        <f t="shared" si="25"/>
        <v>50.2246996</v>
      </c>
      <c r="BK897" s="14">
        <f t="shared" si="26"/>
        <v>50.91905028</v>
      </c>
      <c r="BL897" s="14">
        <f t="shared" si="27"/>
        <v>-0.6943506857</v>
      </c>
      <c r="BM897" s="19">
        <v>17.0</v>
      </c>
      <c r="BN897" s="19">
        <v>16.0</v>
      </c>
      <c r="BO897" s="26">
        <v>206.0</v>
      </c>
      <c r="BP897" s="26">
        <v>203.0</v>
      </c>
      <c r="BQ897" s="19">
        <v>94.0</v>
      </c>
      <c r="BR897" s="19">
        <v>90.0</v>
      </c>
      <c r="BS897" s="19">
        <v>117.0</v>
      </c>
      <c r="BT897" s="19">
        <v>131.0</v>
      </c>
      <c r="BU897" s="19">
        <v>216.0</v>
      </c>
      <c r="BV897" s="19">
        <v>202.0</v>
      </c>
      <c r="BW897" s="13">
        <f t="shared" si="28"/>
        <v>0.5167464115</v>
      </c>
      <c r="BX897" s="14">
        <v>-3.4</v>
      </c>
      <c r="BY897" s="29">
        <f t="shared" si="29"/>
        <v>-2.246350686</v>
      </c>
      <c r="BZ897" s="18">
        <f t="shared" si="30"/>
        <v>2.055896425</v>
      </c>
      <c r="CA897" s="18">
        <f t="shared" si="31"/>
        <v>2.080968332</v>
      </c>
      <c r="CB897" s="14">
        <f t="shared" si="32"/>
        <v>29.40934764</v>
      </c>
      <c r="CC897" s="14">
        <f t="shared" si="33"/>
        <v>26.02464011</v>
      </c>
      <c r="CD897" s="14">
        <f t="shared" si="34"/>
        <v>57.36452464</v>
      </c>
      <c r="CE897" s="14">
        <f t="shared" si="35"/>
        <v>51.87377687</v>
      </c>
      <c r="CF897" s="14">
        <f t="shared" si="36"/>
        <v>-6.185098455</v>
      </c>
      <c r="CG897" s="7">
        <v>2393.116667</v>
      </c>
      <c r="CH897" s="7">
        <v>82.0</v>
      </c>
      <c r="CI897" s="7">
        <v>83.0</v>
      </c>
      <c r="CJ897" s="26">
        <v>1091.0</v>
      </c>
      <c r="CK897" s="7">
        <v>955.0</v>
      </c>
      <c r="CL897" s="7">
        <v>494.0</v>
      </c>
      <c r="CM897" s="7">
        <v>418.0</v>
      </c>
      <c r="CN897" s="7">
        <v>621.0</v>
      </c>
      <c r="CO897" s="7">
        <v>613.0</v>
      </c>
      <c r="CP897" s="19">
        <v>8.0</v>
      </c>
      <c r="CQ897" s="19">
        <v>4.0</v>
      </c>
      <c r="CR897" s="26">
        <f t="shared" si="37"/>
        <v>-4</v>
      </c>
      <c r="CS897" s="18">
        <f t="shared" si="38"/>
        <v>0.9103552914</v>
      </c>
      <c r="CT897" s="18">
        <f t="shared" si="39"/>
        <v>0.4551776457</v>
      </c>
      <c r="CU897" s="18">
        <f t="shared" si="40"/>
        <v>-0.4551776457</v>
      </c>
      <c r="CV897" s="30">
        <v>17.07</v>
      </c>
      <c r="CW897" s="30">
        <v>16.53</v>
      </c>
      <c r="CX897" s="30">
        <v>13.25</v>
      </c>
      <c r="CY897" s="30">
        <v>21.55</v>
      </c>
      <c r="CZ897" s="30">
        <v>22.01</v>
      </c>
      <c r="DA897" s="30">
        <v>19.96</v>
      </c>
      <c r="DB897" s="7">
        <v>15.0</v>
      </c>
      <c r="DC897" s="7">
        <v>10.0</v>
      </c>
      <c r="DD897" s="13">
        <f t="shared" si="41"/>
        <v>0.6</v>
      </c>
      <c r="DE897" s="7">
        <v>-0.03</v>
      </c>
      <c r="DF897" s="7">
        <v>3.03</v>
      </c>
      <c r="DG897" s="7">
        <v>10.0</v>
      </c>
      <c r="DH897" s="7">
        <v>9.0</v>
      </c>
      <c r="DI897" s="7">
        <v>6.0</v>
      </c>
      <c r="DJ897" s="8" t="s">
        <v>5457</v>
      </c>
      <c r="DK897" s="7" t="s">
        <v>5458</v>
      </c>
    </row>
    <row r="898" ht="12.75" customHeight="1">
      <c r="A898" s="7" t="s">
        <v>3559</v>
      </c>
      <c r="B898" s="7" t="s">
        <v>3560</v>
      </c>
      <c r="C898" s="8" t="s">
        <v>610</v>
      </c>
      <c r="D898" s="9" t="s">
        <v>183</v>
      </c>
      <c r="E898" s="7">
        <v>81.0</v>
      </c>
      <c r="F898" s="7">
        <v>19.0</v>
      </c>
      <c r="G898" s="7">
        <v>24.0</v>
      </c>
      <c r="H898" s="24">
        <f t="shared" si="1"/>
        <v>43</v>
      </c>
      <c r="I898" s="25">
        <f t="shared" si="2"/>
        <v>2.035556491</v>
      </c>
      <c r="J898" s="19">
        <v>18.0</v>
      </c>
      <c r="K898" s="19">
        <v>16.0</v>
      </c>
      <c r="L898" s="19">
        <v>5.0</v>
      </c>
      <c r="M898" s="19">
        <v>98.0</v>
      </c>
      <c r="N898" s="19">
        <v>44.0</v>
      </c>
      <c r="O898" s="19">
        <v>48.0</v>
      </c>
      <c r="P898" s="19">
        <v>116.0</v>
      </c>
      <c r="Q898" s="10">
        <f t="shared" si="3"/>
        <v>0.193877551</v>
      </c>
      <c r="R898" s="10">
        <f t="shared" si="4"/>
        <v>0.1</v>
      </c>
      <c r="S898" s="7">
        <v>76048.0</v>
      </c>
      <c r="T898" s="14">
        <f t="shared" si="5"/>
        <v>15.64773663</v>
      </c>
      <c r="U898" s="14">
        <v>1184.83</v>
      </c>
      <c r="V898" s="14">
        <f t="shared" si="6"/>
        <v>14.62753086</v>
      </c>
      <c r="W898" s="14">
        <v>2765.37</v>
      </c>
      <c r="X898" s="14">
        <f t="shared" si="7"/>
        <v>34.14037037</v>
      </c>
      <c r="Y898" s="13">
        <f t="shared" si="8"/>
        <v>0.2999417751</v>
      </c>
      <c r="Z898" s="12">
        <f t="shared" si="9"/>
        <v>158.8571429</v>
      </c>
      <c r="AA898" s="19">
        <v>60.0</v>
      </c>
      <c r="AB898" s="19">
        <v>85.0</v>
      </c>
      <c r="AC898" s="19">
        <v>64.0</v>
      </c>
      <c r="AD898" s="19">
        <v>31.0</v>
      </c>
      <c r="AE898" s="19">
        <v>52.0</v>
      </c>
      <c r="AF898" s="10">
        <f t="shared" si="10"/>
        <v>0.3214285714</v>
      </c>
      <c r="AG898" s="10">
        <f t="shared" si="11"/>
        <v>0.375</v>
      </c>
      <c r="AH898" s="10">
        <f t="shared" si="12"/>
        <v>0.6964285714</v>
      </c>
      <c r="AI898" s="19">
        <v>398.0</v>
      </c>
      <c r="AJ898" s="13">
        <f t="shared" si="13"/>
        <v>0.3664825046</v>
      </c>
      <c r="AK898" s="19">
        <v>283.0</v>
      </c>
      <c r="AL898" s="13">
        <f t="shared" si="14"/>
        <v>0.2605893186</v>
      </c>
      <c r="AM898" s="19">
        <v>405.0</v>
      </c>
      <c r="AN898" s="13">
        <f t="shared" si="15"/>
        <v>0.3729281768</v>
      </c>
      <c r="AO898" s="13">
        <f t="shared" si="16"/>
        <v>0.5844346549</v>
      </c>
      <c r="AP898" s="8">
        <v>10.0</v>
      </c>
      <c r="AQ898" s="14">
        <v>12.84</v>
      </c>
      <c r="AR898" s="19">
        <v>17.84</v>
      </c>
      <c r="AS898" s="26">
        <v>3.0</v>
      </c>
      <c r="AT898" s="27">
        <v>0.552</v>
      </c>
      <c r="AU898" s="8">
        <v>6.0</v>
      </c>
      <c r="AV898" s="27">
        <v>0.308</v>
      </c>
      <c r="AW898" s="19">
        <v>50.2</v>
      </c>
      <c r="AX898" s="19">
        <v>18.21</v>
      </c>
      <c r="AY898" s="27">
        <v>1.752</v>
      </c>
      <c r="AZ898" s="27">
        <v>-4.106</v>
      </c>
      <c r="BA898" s="19">
        <v>48.68</v>
      </c>
      <c r="BB898" s="13">
        <f t="shared" si="17"/>
        <v>0.1007194245</v>
      </c>
      <c r="BC898" s="28">
        <f t="shared" si="18"/>
        <v>0.9233390119</v>
      </c>
      <c r="BD898" s="26">
        <f t="shared" si="19"/>
        <v>1024.058436</v>
      </c>
      <c r="BE898" s="13">
        <f t="shared" si="20"/>
        <v>0.02405843639</v>
      </c>
      <c r="BF898" s="18">
        <f t="shared" si="21"/>
        <v>2.835849869</v>
      </c>
      <c r="BG898" s="18">
        <f t="shared" si="22"/>
        <v>2.27880793</v>
      </c>
      <c r="BH898" s="14">
        <f t="shared" si="23"/>
        <v>28.15593798</v>
      </c>
      <c r="BI898" s="14">
        <f t="shared" si="24"/>
        <v>29.72578345</v>
      </c>
      <c r="BJ898" s="14">
        <f t="shared" si="25"/>
        <v>53.98242786</v>
      </c>
      <c r="BK898" s="14">
        <f t="shared" si="26"/>
        <v>58.33748301</v>
      </c>
      <c r="BL898" s="14">
        <f t="shared" si="27"/>
        <v>-4.355055156</v>
      </c>
      <c r="BM898" s="19">
        <v>56.0</v>
      </c>
      <c r="BN898" s="19">
        <v>45.0</v>
      </c>
      <c r="BO898" s="26">
        <v>500.0</v>
      </c>
      <c r="BP898" s="26">
        <v>542.0</v>
      </c>
      <c r="BQ898" s="19">
        <v>234.0</v>
      </c>
      <c r="BR898" s="19">
        <v>232.0</v>
      </c>
      <c r="BS898" s="19">
        <v>276.0</v>
      </c>
      <c r="BT898" s="19">
        <v>333.0</v>
      </c>
      <c r="BU898" s="19">
        <v>507.0</v>
      </c>
      <c r="BV898" s="19">
        <v>536.0</v>
      </c>
      <c r="BW898" s="13">
        <f t="shared" si="28"/>
        <v>0.4860977948</v>
      </c>
      <c r="BX898" s="14">
        <v>2.6</v>
      </c>
      <c r="BY898" s="29">
        <f t="shared" si="29"/>
        <v>-2.057486874</v>
      </c>
      <c r="BZ898" s="18">
        <f t="shared" si="30"/>
        <v>2.445765695</v>
      </c>
      <c r="CA898" s="18">
        <f t="shared" si="31"/>
        <v>1.959650774</v>
      </c>
      <c r="CB898" s="14">
        <f t="shared" si="32"/>
        <v>27.23762665</v>
      </c>
      <c r="CC898" s="14">
        <f t="shared" si="33"/>
        <v>29.48590816</v>
      </c>
      <c r="CD898" s="14">
        <f t="shared" si="34"/>
        <v>51.64971032</v>
      </c>
      <c r="CE898" s="14">
        <f t="shared" si="35"/>
        <v>57.24003191</v>
      </c>
      <c r="CF898" s="14">
        <f t="shared" si="36"/>
        <v>1.235266432</v>
      </c>
      <c r="CG898" s="7">
        <v>3949.683333</v>
      </c>
      <c r="CH898" s="7">
        <v>161.0</v>
      </c>
      <c r="CI898" s="7">
        <v>129.0</v>
      </c>
      <c r="CJ898" s="26">
        <v>1632.0</v>
      </c>
      <c r="CK898" s="7">
        <v>1812.0</v>
      </c>
      <c r="CL898" s="7">
        <v>731.0</v>
      </c>
      <c r="CM898" s="7">
        <v>801.0</v>
      </c>
      <c r="CN898" s="7">
        <v>876.0</v>
      </c>
      <c r="CO898" s="7">
        <v>1026.0</v>
      </c>
      <c r="CP898" s="19">
        <v>8.0</v>
      </c>
      <c r="CQ898" s="19">
        <v>17.0</v>
      </c>
      <c r="CR898" s="26">
        <f t="shared" si="37"/>
        <v>9</v>
      </c>
      <c r="CS898" s="18">
        <f t="shared" si="38"/>
        <v>0.3787081843</v>
      </c>
      <c r="CT898" s="18">
        <f t="shared" si="39"/>
        <v>0.8047548916</v>
      </c>
      <c r="CU898" s="18">
        <f t="shared" si="40"/>
        <v>0.4260467073</v>
      </c>
      <c r="CV898" s="30">
        <v>47.47</v>
      </c>
      <c r="CW898" s="30">
        <v>49.31</v>
      </c>
      <c r="CX898" s="30">
        <v>57.26</v>
      </c>
      <c r="CY898" s="30">
        <v>36.54</v>
      </c>
      <c r="CZ898" s="30">
        <v>54.91</v>
      </c>
      <c r="DA898" s="30">
        <v>49.34</v>
      </c>
      <c r="DB898" s="7">
        <v>5.0</v>
      </c>
      <c r="DC898" s="7">
        <v>4.0</v>
      </c>
      <c r="DD898" s="13">
        <f t="shared" si="41"/>
        <v>0.5555555556</v>
      </c>
      <c r="DE898" s="7">
        <v>-0.03</v>
      </c>
      <c r="DF898" s="7">
        <v>-0.97</v>
      </c>
      <c r="DG898" s="7">
        <v>6.0</v>
      </c>
      <c r="DH898" s="7">
        <v>1.0</v>
      </c>
      <c r="DI898" s="7">
        <v>2.0</v>
      </c>
      <c r="DJ898" s="8" t="s">
        <v>5459</v>
      </c>
      <c r="DK898" s="7" t="s">
        <v>5460</v>
      </c>
    </row>
    <row r="899" ht="12.75" customHeight="1">
      <c r="A899" s="7" t="s">
        <v>832</v>
      </c>
      <c r="B899" s="7" t="s">
        <v>3565</v>
      </c>
      <c r="C899" s="8" t="s">
        <v>447</v>
      </c>
      <c r="D899" s="9" t="s">
        <v>255</v>
      </c>
      <c r="E899" s="7">
        <v>71.0</v>
      </c>
      <c r="F899" s="7">
        <v>12.0</v>
      </c>
      <c r="G899" s="7">
        <v>7.0</v>
      </c>
      <c r="H899" s="24">
        <f t="shared" si="1"/>
        <v>19</v>
      </c>
      <c r="I899" s="25">
        <f t="shared" si="2"/>
        <v>1.133801883</v>
      </c>
      <c r="J899" s="19">
        <v>11.0</v>
      </c>
      <c r="K899" s="19">
        <v>5.0</v>
      </c>
      <c r="L899" s="19">
        <v>2.0</v>
      </c>
      <c r="M899" s="19">
        <v>125.0</v>
      </c>
      <c r="N899" s="19">
        <v>62.0</v>
      </c>
      <c r="O899" s="19">
        <v>38.0</v>
      </c>
      <c r="P899" s="19">
        <v>156.0</v>
      </c>
      <c r="Q899" s="10">
        <f t="shared" si="3"/>
        <v>0.096</v>
      </c>
      <c r="R899" s="10">
        <f t="shared" si="4"/>
        <v>0.05333333333</v>
      </c>
      <c r="S899" s="7">
        <v>60328.0</v>
      </c>
      <c r="T899" s="14">
        <f t="shared" si="5"/>
        <v>14.16150235</v>
      </c>
      <c r="U899" s="14">
        <v>948.4</v>
      </c>
      <c r="V899" s="14">
        <f t="shared" si="6"/>
        <v>13.35774648</v>
      </c>
      <c r="W899" s="14">
        <v>2511.78</v>
      </c>
      <c r="X899" s="14">
        <f t="shared" si="7"/>
        <v>35.3771831</v>
      </c>
      <c r="Y899" s="13">
        <f t="shared" si="8"/>
        <v>0.2740897872</v>
      </c>
      <c r="Z899" s="12">
        <f t="shared" si="9"/>
        <v>66.61290323</v>
      </c>
      <c r="AA899" s="19">
        <v>29.0</v>
      </c>
      <c r="AB899" s="19">
        <v>78.0</v>
      </c>
      <c r="AC899" s="19">
        <v>92.0</v>
      </c>
      <c r="AD899" s="19">
        <v>20.0</v>
      </c>
      <c r="AE899" s="19">
        <v>37.0</v>
      </c>
      <c r="AF899" s="10">
        <f t="shared" si="10"/>
        <v>0.3548387097</v>
      </c>
      <c r="AG899" s="10">
        <f t="shared" si="11"/>
        <v>0.2258064516</v>
      </c>
      <c r="AH899" s="10">
        <f t="shared" si="12"/>
        <v>0.5806451613</v>
      </c>
      <c r="AI899" s="19">
        <v>304.0</v>
      </c>
      <c r="AJ899" s="13">
        <f t="shared" si="13"/>
        <v>0.3268817204</v>
      </c>
      <c r="AK899" s="19">
        <v>288.0</v>
      </c>
      <c r="AL899" s="13">
        <f t="shared" si="14"/>
        <v>0.3096774194</v>
      </c>
      <c r="AM899" s="19">
        <v>338.0</v>
      </c>
      <c r="AN899" s="13">
        <f t="shared" si="15"/>
        <v>0.3634408602</v>
      </c>
      <c r="AO899" s="13">
        <f t="shared" si="16"/>
        <v>0.5135135135</v>
      </c>
      <c r="AP899" s="8">
        <v>8.0</v>
      </c>
      <c r="AQ899" s="14">
        <v>1.64</v>
      </c>
      <c r="AR899" s="19">
        <v>17.52</v>
      </c>
      <c r="AS899" s="26">
        <v>6.0</v>
      </c>
      <c r="AT899" s="27">
        <v>0.406</v>
      </c>
      <c r="AU899" s="8">
        <v>6.0</v>
      </c>
      <c r="AV899" s="27">
        <v>1.083</v>
      </c>
      <c r="AW899" s="19">
        <v>50.66</v>
      </c>
      <c r="AX899" s="19">
        <v>18.76</v>
      </c>
      <c r="AY899" s="27">
        <v>3.768</v>
      </c>
      <c r="AZ899" s="27">
        <v>-2.165</v>
      </c>
      <c r="BA899" s="19">
        <v>49.34</v>
      </c>
      <c r="BB899" s="13">
        <f t="shared" si="17"/>
        <v>0.07506053269</v>
      </c>
      <c r="BC899" s="28">
        <f t="shared" si="18"/>
        <v>0.9204545455</v>
      </c>
      <c r="BD899" s="26">
        <f t="shared" si="19"/>
        <v>995.5150781</v>
      </c>
      <c r="BE899" s="13">
        <f t="shared" si="20"/>
        <v>-0.004484921858</v>
      </c>
      <c r="BF899" s="18">
        <f t="shared" si="21"/>
        <v>1.961197807</v>
      </c>
      <c r="BG899" s="18">
        <f t="shared" si="22"/>
        <v>2.214255588</v>
      </c>
      <c r="BH899" s="14">
        <f t="shared" si="23"/>
        <v>26.12821594</v>
      </c>
      <c r="BI899" s="14">
        <f t="shared" si="24"/>
        <v>27.83635597</v>
      </c>
      <c r="BJ899" s="14">
        <f t="shared" si="25"/>
        <v>51.37072965</v>
      </c>
      <c r="BK899" s="14">
        <f t="shared" si="26"/>
        <v>53.71151413</v>
      </c>
      <c r="BL899" s="14">
        <f t="shared" si="27"/>
        <v>-2.340784479</v>
      </c>
      <c r="BM899" s="19">
        <v>31.0</v>
      </c>
      <c r="BN899" s="19">
        <v>35.0</v>
      </c>
      <c r="BO899" s="26">
        <v>382.0</v>
      </c>
      <c r="BP899" s="26">
        <v>405.0</v>
      </c>
      <c r="BQ899" s="19">
        <v>192.0</v>
      </c>
      <c r="BR899" s="19">
        <v>179.0</v>
      </c>
      <c r="BS899" s="19">
        <v>207.0</v>
      </c>
      <c r="BT899" s="19">
        <v>230.0</v>
      </c>
      <c r="BU899" s="19">
        <v>398.0</v>
      </c>
      <c r="BV899" s="19">
        <v>374.0</v>
      </c>
      <c r="BW899" s="13">
        <f t="shared" si="28"/>
        <v>0.5155440415</v>
      </c>
      <c r="BX899" s="14">
        <v>4.69</v>
      </c>
      <c r="BY899" s="29">
        <f t="shared" si="29"/>
        <v>0.4928911966</v>
      </c>
      <c r="BZ899" s="18">
        <f t="shared" si="30"/>
        <v>2.110947955</v>
      </c>
      <c r="CA899" s="18">
        <f t="shared" si="31"/>
        <v>2.039991722</v>
      </c>
      <c r="CB899" s="14">
        <f t="shared" si="32"/>
        <v>27.06980319</v>
      </c>
      <c r="CC899" s="14">
        <f t="shared" si="33"/>
        <v>27.93901706</v>
      </c>
      <c r="CD899" s="14">
        <f t="shared" si="34"/>
        <v>50.34344788</v>
      </c>
      <c r="CE899" s="14">
        <f t="shared" si="35"/>
        <v>55.20394989</v>
      </c>
      <c r="CF899" s="14">
        <f t="shared" si="36"/>
        <v>2.519717536</v>
      </c>
      <c r="CG899" s="7">
        <v>3382.366667</v>
      </c>
      <c r="CH899" s="7">
        <v>119.0</v>
      </c>
      <c r="CI899" s="7">
        <v>115.0</v>
      </c>
      <c r="CJ899" s="26">
        <v>1407.0</v>
      </c>
      <c r="CK899" s="7">
        <v>1460.0</v>
      </c>
      <c r="CL899" s="7">
        <v>611.0</v>
      </c>
      <c r="CM899" s="7">
        <v>708.0</v>
      </c>
      <c r="CN899" s="7">
        <v>701.0</v>
      </c>
      <c r="CO899" s="7">
        <v>829.0</v>
      </c>
      <c r="CP899" s="19">
        <v>9.0</v>
      </c>
      <c r="CQ899" s="19">
        <v>15.0</v>
      </c>
      <c r="CR899" s="26">
        <f t="shared" si="37"/>
        <v>6</v>
      </c>
      <c r="CS899" s="18">
        <f t="shared" si="38"/>
        <v>0.5370640499</v>
      </c>
      <c r="CT899" s="18">
        <f t="shared" si="39"/>
        <v>0.8951067498</v>
      </c>
      <c r="CU899" s="18">
        <f t="shared" si="40"/>
        <v>0.3580426999</v>
      </c>
      <c r="CV899" s="30">
        <v>32.09</v>
      </c>
      <c r="CW899" s="30">
        <v>33.15</v>
      </c>
      <c r="CX899" s="30">
        <v>87.17</v>
      </c>
      <c r="CY899" s="30">
        <v>48.21</v>
      </c>
      <c r="CZ899" s="30">
        <v>40.18</v>
      </c>
      <c r="DA899" s="30">
        <v>33.66</v>
      </c>
      <c r="DB899" s="7">
        <v>0.0</v>
      </c>
      <c r="DC899" s="7">
        <v>0.0</v>
      </c>
      <c r="DD899" s="13" t="str">
        <f t="shared" si="41"/>
        <v> </v>
      </c>
      <c r="DE899" s="7">
        <v>0.0</v>
      </c>
      <c r="DF899" s="7">
        <v>0.0</v>
      </c>
      <c r="DG899" s="7">
        <v>0.0</v>
      </c>
      <c r="DH899" s="7">
        <v>0.0</v>
      </c>
      <c r="DI899" s="7">
        <v>0.0</v>
      </c>
      <c r="DJ899" s="8" t="s">
        <v>5461</v>
      </c>
      <c r="DK899" s="7" t="s">
        <v>5462</v>
      </c>
    </row>
  </sheetData>
  <printOptions/>
  <pageMargins bottom="0.75" footer="0.0" header="0.0" left="0.7" right="0.7" top="0.75"/>
  <pageSetup orientation="landscape"/>
  <headerFooter>
    <oddHeader>&amp;C&amp;A</oddHeader>
    <oddFooter>&amp;CPage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25"/>
    <col customWidth="1" min="2" max="2" width="18.88"/>
    <col customWidth="1" min="3" max="3" width="6.38"/>
    <col customWidth="1" min="4" max="4" width="10.63"/>
    <col customWidth="1" min="5" max="5" width="4.13"/>
    <col customWidth="1" min="6" max="8" width="4.38"/>
    <col customWidth="1" min="9" max="9" width="4.25"/>
    <col customWidth="1" min="10" max="12" width="4.75"/>
    <col customWidth="1" min="13" max="13" width="5.13"/>
    <col customWidth="1" min="14" max="14" width="5.25"/>
    <col customWidth="1" min="15" max="15" width="5.38"/>
    <col customWidth="1" min="16" max="17" width="5.25"/>
    <col customWidth="1" min="18" max="19" width="7.88"/>
    <col customWidth="1" min="20" max="20" width="5.38"/>
    <col customWidth="1" min="21" max="21" width="5.0"/>
    <col customWidth="1" min="22" max="23" width="5.13"/>
    <col customWidth="1" min="24" max="24" width="6.13"/>
    <col customWidth="1" min="25" max="25" width="5.38"/>
    <col customWidth="1" min="26" max="26" width="6.13"/>
    <col customWidth="1" min="27" max="27" width="5.38"/>
    <col customWidth="1" min="28" max="28" width="6.13"/>
    <col customWidth="1" min="29" max="29" width="5.38"/>
    <col customWidth="1" min="30" max="30" width="6.13"/>
    <col customWidth="1" min="31" max="31" width="5.5"/>
    <col customWidth="1" min="32" max="35" width="7.88"/>
    <col customWidth="1" min="36" max="36" width="5.5"/>
    <col customWidth="1" min="37" max="37" width="5.38"/>
    <col customWidth="1" min="38" max="38" width="6.88"/>
    <col customWidth="1" min="39" max="39" width="5.75"/>
    <col customWidth="1" min="40" max="40" width="5.88"/>
    <col customWidth="1" min="41" max="41" width="6.13"/>
    <col customWidth="1" min="42" max="42" width="6.0"/>
    <col customWidth="1" min="43" max="44" width="5.88"/>
    <col customWidth="1" min="45" max="46" width="5.75"/>
    <col customWidth="1" min="47" max="48" width="5.5"/>
    <col customWidth="1" min="49" max="50" width="6.63"/>
    <col customWidth="1" min="51" max="52" width="5.5"/>
    <col customWidth="1" min="53" max="53" width="7.63"/>
    <col customWidth="1" min="54" max="54" width="6.5"/>
    <col customWidth="1" min="55" max="55" width="6.13"/>
  </cols>
  <sheetData>
    <row r="1" ht="12.75" customHeight="1">
      <c r="A1" s="3" t="s">
        <v>14</v>
      </c>
      <c r="B1" s="3" t="s">
        <v>15</v>
      </c>
      <c r="C1" s="3" t="s">
        <v>16</v>
      </c>
      <c r="D1" s="1" t="s">
        <v>18</v>
      </c>
      <c r="E1" s="1" t="s">
        <v>22</v>
      </c>
      <c r="F1" s="1" t="s">
        <v>5463</v>
      </c>
      <c r="G1" s="1" t="s">
        <v>5464</v>
      </c>
      <c r="H1" s="1" t="s">
        <v>5465</v>
      </c>
      <c r="I1" s="3" t="s">
        <v>5466</v>
      </c>
      <c r="J1" s="3" t="s">
        <v>5467</v>
      </c>
      <c r="K1" s="3" t="s">
        <v>5468</v>
      </c>
      <c r="L1" s="3" t="s">
        <v>5469</v>
      </c>
      <c r="M1" s="21" t="s">
        <v>5470</v>
      </c>
      <c r="N1" s="1" t="s">
        <v>5471</v>
      </c>
      <c r="O1" s="1" t="s">
        <v>5472</v>
      </c>
      <c r="P1" s="1" t="s">
        <v>5473</v>
      </c>
      <c r="Q1" s="1" t="s">
        <v>5474</v>
      </c>
      <c r="R1" s="1" t="s">
        <v>5475</v>
      </c>
      <c r="S1" s="1" t="s">
        <v>5476</v>
      </c>
      <c r="T1" s="1" t="s">
        <v>5477</v>
      </c>
      <c r="U1" s="1" t="s">
        <v>5478</v>
      </c>
      <c r="V1" s="1" t="s">
        <v>5479</v>
      </c>
      <c r="W1" s="1" t="s">
        <v>5480</v>
      </c>
      <c r="X1" s="1" t="s">
        <v>5481</v>
      </c>
      <c r="Y1" s="1" t="s">
        <v>5482</v>
      </c>
      <c r="Z1" s="4" t="s">
        <v>5483</v>
      </c>
      <c r="AA1" s="21" t="s">
        <v>5484</v>
      </c>
      <c r="AB1" s="4" t="s">
        <v>5485</v>
      </c>
      <c r="AC1" s="6" t="s">
        <v>5486</v>
      </c>
      <c r="AD1" s="5" t="s">
        <v>5487</v>
      </c>
      <c r="AE1" s="6" t="s">
        <v>5488</v>
      </c>
      <c r="AF1" s="3" t="s">
        <v>5489</v>
      </c>
      <c r="AG1" s="21" t="s">
        <v>5490</v>
      </c>
      <c r="AH1" s="21" t="s">
        <v>5491</v>
      </c>
      <c r="AI1" s="21" t="s">
        <v>5492</v>
      </c>
      <c r="AJ1" s="1" t="s">
        <v>5493</v>
      </c>
      <c r="AK1" s="1" t="s">
        <v>5494</v>
      </c>
      <c r="AL1" s="1" t="s">
        <v>5495</v>
      </c>
      <c r="AM1" s="22" t="s">
        <v>5496</v>
      </c>
      <c r="AN1" s="22" t="s">
        <v>5497</v>
      </c>
      <c r="AO1" s="22" t="s">
        <v>5498</v>
      </c>
      <c r="AP1" s="22" t="s">
        <v>5499</v>
      </c>
      <c r="AQ1" s="22" t="s">
        <v>5500</v>
      </c>
      <c r="AR1" s="22" t="s">
        <v>5501</v>
      </c>
      <c r="AS1" s="22" t="s">
        <v>5502</v>
      </c>
      <c r="AT1" s="22" t="s">
        <v>5503</v>
      </c>
      <c r="AU1" s="22" t="s">
        <v>5504</v>
      </c>
      <c r="AV1" s="22" t="s">
        <v>5505</v>
      </c>
      <c r="AW1" s="5" t="s">
        <v>5506</v>
      </c>
      <c r="AX1" s="5" t="s">
        <v>5507</v>
      </c>
      <c r="AY1" s="3" t="s">
        <v>5508</v>
      </c>
      <c r="AZ1" s="3" t="s">
        <v>5509</v>
      </c>
      <c r="BA1" s="3" t="s">
        <v>5510</v>
      </c>
      <c r="BB1" s="5" t="s">
        <v>5511</v>
      </c>
      <c r="BC1" s="5" t="s">
        <v>5512</v>
      </c>
    </row>
    <row r="2" ht="12.75" customHeight="1">
      <c r="A2" s="7" t="s">
        <v>134</v>
      </c>
      <c r="B2" s="7" t="s">
        <v>135</v>
      </c>
      <c r="C2" s="8" t="s">
        <v>136</v>
      </c>
      <c r="D2" s="9" t="s">
        <v>137</v>
      </c>
      <c r="E2" s="7">
        <v>82.0</v>
      </c>
      <c r="F2" s="7">
        <v>6.0</v>
      </c>
      <c r="G2" s="7">
        <v>7.0</v>
      </c>
      <c r="H2" s="12">
        <f t="shared" ref="H2:H899" si="1">F2+G2</f>
        <v>13</v>
      </c>
      <c r="I2" s="7">
        <v>6.0</v>
      </c>
      <c r="J2" s="7">
        <v>5.0</v>
      </c>
      <c r="K2" s="7">
        <v>4.0</v>
      </c>
      <c r="L2" s="7">
        <v>1.0</v>
      </c>
      <c r="M2" s="25">
        <f t="shared" ref="M2:M899" si="2">IF(Z2&gt;0,H2/Z2*60*60,0)</f>
        <v>3.306953081</v>
      </c>
      <c r="N2" s="7">
        <v>34.0</v>
      </c>
      <c r="O2" s="7">
        <v>14.0</v>
      </c>
      <c r="P2" s="7">
        <v>25.0</v>
      </c>
      <c r="Q2" s="7">
        <v>2.0</v>
      </c>
      <c r="R2" s="10">
        <f t="shared" ref="R2:R899" si="3">IF(N2&gt;0,F2/N2,0)</f>
        <v>0.1764705882</v>
      </c>
      <c r="S2" s="10">
        <f t="shared" ref="S2:S899" si="4">IF(SUM(N2:Q2)&gt;0,F2/SUM(N2:Q2),0)</f>
        <v>0.08</v>
      </c>
      <c r="T2" s="12">
        <f t="shared" ref="T2:T899" si="5">IF(AM2&gt;0,K2/(AM2/(AM2+AO2)),0)</f>
        <v>28.44444444</v>
      </c>
      <c r="U2" s="7">
        <v>0.0</v>
      </c>
      <c r="V2" s="7">
        <v>11.0</v>
      </c>
      <c r="W2" s="7">
        <v>9.0</v>
      </c>
      <c r="X2" s="7">
        <v>3.0</v>
      </c>
      <c r="Y2" s="7">
        <v>1.0</v>
      </c>
      <c r="Z2" s="7">
        <v>14152.0</v>
      </c>
      <c r="AA2" s="18">
        <f t="shared" ref="AA2:AA899" si="6">Z2/E2/60</f>
        <v>2.876422764</v>
      </c>
      <c r="AB2" s="14">
        <v>223.95</v>
      </c>
      <c r="AC2" s="18">
        <f t="shared" ref="AC2:AC899" si="7">AB2/E2</f>
        <v>2.731097561</v>
      </c>
      <c r="AD2" s="14">
        <v>196.4</v>
      </c>
      <c r="AE2" s="18">
        <f t="shared" ref="AE2:AE899" si="8">AD2/E2</f>
        <v>2.395121951</v>
      </c>
      <c r="AF2" s="13">
        <f t="shared" ref="AF2:AF899" si="9">IF(AC2&gt;0,AC2/(AC2+AE2),0)</f>
        <v>0.5327703105</v>
      </c>
      <c r="AG2" s="10">
        <f t="shared" ref="AG2:AG899" si="10">IF(AM2&gt;0,I2/AM2,0)</f>
        <v>0.2222222222</v>
      </c>
      <c r="AH2" s="10">
        <f t="shared" ref="AH2:AH899" si="11">IF(AM2&gt;0,(K2+L2)/AM2,0)</f>
        <v>0.1851851852</v>
      </c>
      <c r="AI2" s="10">
        <f t="shared" ref="AI2:AI899" si="12">AG2+AH2</f>
        <v>0.4074074074</v>
      </c>
      <c r="AJ2" s="7">
        <v>1.0</v>
      </c>
      <c r="AK2" s="7">
        <v>2.0</v>
      </c>
      <c r="AL2" s="13">
        <f t="shared" ref="AL2:AL899" si="13">IF((AJ2+AK2)&gt;0,AJ2/(AJ2+AK2)," ")</f>
        <v>0.3333333333</v>
      </c>
      <c r="AM2" s="7">
        <v>27.0</v>
      </c>
      <c r="AN2" s="7">
        <v>2.0</v>
      </c>
      <c r="AO2" s="26">
        <v>165.0</v>
      </c>
      <c r="AP2" s="26">
        <v>29.0</v>
      </c>
      <c r="AQ2" s="7">
        <v>91.0</v>
      </c>
      <c r="AR2" s="7">
        <v>10.0</v>
      </c>
      <c r="AS2" s="7">
        <v>95.0</v>
      </c>
      <c r="AT2" s="7">
        <v>3.0</v>
      </c>
      <c r="AU2" s="7">
        <v>230.0</v>
      </c>
      <c r="AV2" s="7">
        <v>25.0</v>
      </c>
      <c r="AW2" s="14">
        <v>90.2</v>
      </c>
      <c r="AX2" s="14">
        <v>2.22</v>
      </c>
      <c r="AY2" s="7">
        <v>9.0</v>
      </c>
      <c r="AZ2" s="7">
        <v>1.0</v>
      </c>
      <c r="BA2" s="14">
        <f t="shared" ref="BA2:BA899" si="14">((AM2+AO2+AQ2+AT2)-(AN2+AP2+AR2+AS2))/MAX(1,Z2)*60</f>
        <v>0.6359525155</v>
      </c>
      <c r="BB2" s="14">
        <v>97.12</v>
      </c>
      <c r="BC2" s="14">
        <v>10.45</v>
      </c>
    </row>
    <row r="3" ht="12.75" customHeight="1">
      <c r="A3" s="7" t="s">
        <v>147</v>
      </c>
      <c r="B3" s="7" t="s">
        <v>148</v>
      </c>
      <c r="C3" s="8" t="s">
        <v>149</v>
      </c>
      <c r="D3" s="9" t="s">
        <v>150</v>
      </c>
      <c r="E3" s="7">
        <v>19.0</v>
      </c>
      <c r="F3" s="7">
        <v>0.0</v>
      </c>
      <c r="G3" s="7">
        <v>0.0</v>
      </c>
      <c r="H3" s="12">
        <f t="shared" si="1"/>
        <v>0</v>
      </c>
      <c r="M3" s="25">
        <f t="shared" si="2"/>
        <v>0</v>
      </c>
      <c r="N3" s="7">
        <v>0.0</v>
      </c>
      <c r="O3" s="7">
        <v>0.0</v>
      </c>
      <c r="R3" s="10">
        <f t="shared" si="3"/>
        <v>0</v>
      </c>
      <c r="S3" s="10">
        <f t="shared" si="4"/>
        <v>0</v>
      </c>
      <c r="T3" s="12">
        <f t="shared" si="5"/>
        <v>0</v>
      </c>
      <c r="V3" s="7">
        <v>0.0</v>
      </c>
      <c r="X3" s="7">
        <v>0.0</v>
      </c>
      <c r="Y3" s="7">
        <v>0.0</v>
      </c>
      <c r="Z3" s="7">
        <v>101.0</v>
      </c>
      <c r="AA3" s="18">
        <f t="shared" si="6"/>
        <v>0.08859649123</v>
      </c>
      <c r="AB3" s="14"/>
      <c r="AC3" s="18">
        <f t="shared" si="7"/>
        <v>0</v>
      </c>
      <c r="AD3" s="14"/>
      <c r="AE3" s="18">
        <f t="shared" si="8"/>
        <v>0</v>
      </c>
      <c r="AF3" s="13">
        <f t="shared" si="9"/>
        <v>0</v>
      </c>
      <c r="AG3" s="10">
        <f t="shared" si="10"/>
        <v>0</v>
      </c>
      <c r="AH3" s="10">
        <f t="shared" si="11"/>
        <v>0</v>
      </c>
      <c r="AI3" s="10">
        <f t="shared" si="12"/>
        <v>0</v>
      </c>
      <c r="AJ3" s="7">
        <v>3.0</v>
      </c>
      <c r="AK3" s="7">
        <v>0.0</v>
      </c>
      <c r="AL3" s="13">
        <f t="shared" si="13"/>
        <v>1</v>
      </c>
      <c r="AO3" s="26">
        <v>0.0</v>
      </c>
      <c r="AP3" s="26">
        <v>0.0</v>
      </c>
      <c r="AQ3" s="7">
        <v>0.0</v>
      </c>
      <c r="AR3" s="7">
        <v>0.0</v>
      </c>
      <c r="AS3" s="7">
        <v>0.0</v>
      </c>
      <c r="AT3" s="7">
        <v>0.0</v>
      </c>
      <c r="AW3" s="14"/>
      <c r="AX3" s="14"/>
      <c r="BA3" s="14">
        <f t="shared" si="14"/>
        <v>0</v>
      </c>
      <c r="BB3" s="14"/>
      <c r="BC3" s="14"/>
    </row>
    <row r="4" ht="12.75" customHeight="1">
      <c r="A4" s="7" t="s">
        <v>156</v>
      </c>
      <c r="B4" s="7" t="s">
        <v>157</v>
      </c>
      <c r="C4" s="8" t="s">
        <v>158</v>
      </c>
      <c r="D4" s="9" t="s">
        <v>159</v>
      </c>
      <c r="E4" s="7">
        <v>2.0</v>
      </c>
      <c r="F4" s="7">
        <v>0.0</v>
      </c>
      <c r="G4" s="7">
        <v>0.0</v>
      </c>
      <c r="H4" s="12">
        <f t="shared" si="1"/>
        <v>0</v>
      </c>
      <c r="I4" s="7">
        <v>0.0</v>
      </c>
      <c r="J4" s="7">
        <v>0.0</v>
      </c>
      <c r="K4" s="7">
        <v>0.0</v>
      </c>
      <c r="L4" s="7">
        <v>0.0</v>
      </c>
      <c r="M4" s="25">
        <f t="shared" si="2"/>
        <v>0</v>
      </c>
      <c r="N4" s="7">
        <v>0.0</v>
      </c>
      <c r="O4" s="7">
        <v>0.0</v>
      </c>
      <c r="P4" s="7">
        <v>0.0</v>
      </c>
      <c r="Q4" s="7">
        <v>0.0</v>
      </c>
      <c r="R4" s="10">
        <f t="shared" si="3"/>
        <v>0</v>
      </c>
      <c r="S4" s="10">
        <f t="shared" si="4"/>
        <v>0</v>
      </c>
      <c r="T4" s="12">
        <f t="shared" si="5"/>
        <v>0</v>
      </c>
      <c r="U4" s="7">
        <v>0.0</v>
      </c>
      <c r="V4" s="7">
        <v>0.0</v>
      </c>
      <c r="W4" s="7">
        <v>0.0</v>
      </c>
      <c r="X4" s="7">
        <v>0.0</v>
      </c>
      <c r="Y4" s="7">
        <v>0.0</v>
      </c>
      <c r="Z4" s="7">
        <v>163.0</v>
      </c>
      <c r="AA4" s="18">
        <f t="shared" si="6"/>
        <v>1.358333333</v>
      </c>
      <c r="AB4" s="14">
        <v>2.31</v>
      </c>
      <c r="AC4" s="18">
        <f t="shared" si="7"/>
        <v>1.155</v>
      </c>
      <c r="AD4" s="14">
        <v>7.42</v>
      </c>
      <c r="AE4" s="18">
        <f t="shared" si="8"/>
        <v>3.71</v>
      </c>
      <c r="AF4" s="13">
        <f t="shared" si="9"/>
        <v>0.2374100719</v>
      </c>
      <c r="AG4" s="10">
        <f t="shared" si="10"/>
        <v>0</v>
      </c>
      <c r="AH4" s="10">
        <f t="shared" si="11"/>
        <v>0</v>
      </c>
      <c r="AI4" s="10">
        <f t="shared" si="12"/>
        <v>0</v>
      </c>
      <c r="AJ4" s="7">
        <v>0.0</v>
      </c>
      <c r="AK4" s="7">
        <v>0.0</v>
      </c>
      <c r="AL4" s="13" t="str">
        <f t="shared" si="13"/>
        <v> </v>
      </c>
      <c r="AM4" s="7">
        <v>0.0</v>
      </c>
      <c r="AN4" s="7">
        <v>0.0</v>
      </c>
      <c r="AO4" s="26">
        <v>3.0</v>
      </c>
      <c r="AP4" s="26">
        <v>0.0</v>
      </c>
      <c r="AQ4" s="7">
        <v>0.0</v>
      </c>
      <c r="AR4" s="7">
        <v>0.0</v>
      </c>
      <c r="AS4" s="7">
        <v>1.0</v>
      </c>
      <c r="AT4" s="7">
        <v>0.0</v>
      </c>
      <c r="AU4" s="7">
        <v>1.0</v>
      </c>
      <c r="AV4" s="7">
        <v>0.0</v>
      </c>
      <c r="AW4" s="14">
        <v>100.0</v>
      </c>
      <c r="AX4" s="14">
        <v>20.0</v>
      </c>
      <c r="AY4" s="7">
        <v>0.0</v>
      </c>
      <c r="AZ4" s="7">
        <v>0.0</v>
      </c>
      <c r="BA4" s="14">
        <f t="shared" si="14"/>
        <v>0.736196319</v>
      </c>
      <c r="BB4" s="14">
        <v>100.0</v>
      </c>
      <c r="BC4" s="14">
        <v>0.0</v>
      </c>
    </row>
    <row r="5" ht="12.75" customHeight="1">
      <c r="A5" s="7" t="s">
        <v>164</v>
      </c>
      <c r="B5" s="7" t="s">
        <v>165</v>
      </c>
      <c r="C5" s="8" t="s">
        <v>166</v>
      </c>
      <c r="D5" s="9" t="s">
        <v>167</v>
      </c>
      <c r="E5" s="7">
        <v>9.0</v>
      </c>
      <c r="F5" s="7">
        <v>0.0</v>
      </c>
      <c r="G5" s="7">
        <v>1.0</v>
      </c>
      <c r="H5" s="12">
        <f t="shared" si="1"/>
        <v>1</v>
      </c>
      <c r="I5" s="7">
        <v>0.0</v>
      </c>
      <c r="J5" s="7">
        <v>1.0</v>
      </c>
      <c r="K5" s="7">
        <v>0.0</v>
      </c>
      <c r="L5" s="7">
        <v>1.0</v>
      </c>
      <c r="M5" s="25">
        <f t="shared" si="2"/>
        <v>26.47058824</v>
      </c>
      <c r="N5" s="7">
        <v>0.0</v>
      </c>
      <c r="O5" s="7">
        <v>0.0</v>
      </c>
      <c r="P5" s="7">
        <v>0.0</v>
      </c>
      <c r="Q5" s="7">
        <v>0.0</v>
      </c>
      <c r="R5" s="10">
        <f t="shared" si="3"/>
        <v>0</v>
      </c>
      <c r="S5" s="10">
        <f t="shared" si="4"/>
        <v>0</v>
      </c>
      <c r="T5" s="12">
        <f t="shared" si="5"/>
        <v>0</v>
      </c>
      <c r="U5" s="7">
        <v>0.0</v>
      </c>
      <c r="V5" s="7">
        <v>0.0</v>
      </c>
      <c r="W5" s="7">
        <v>0.0</v>
      </c>
      <c r="X5" s="7">
        <v>0.0</v>
      </c>
      <c r="Y5" s="7">
        <v>0.0</v>
      </c>
      <c r="Z5" s="7">
        <v>136.0</v>
      </c>
      <c r="AA5" s="18">
        <f t="shared" si="6"/>
        <v>0.2518518519</v>
      </c>
      <c r="AB5" s="14">
        <v>2.33</v>
      </c>
      <c r="AC5" s="18">
        <f t="shared" si="7"/>
        <v>0.2588888889</v>
      </c>
      <c r="AD5" s="14">
        <v>46.43</v>
      </c>
      <c r="AE5" s="18">
        <f t="shared" si="8"/>
        <v>5.158888889</v>
      </c>
      <c r="AF5" s="13">
        <f t="shared" si="9"/>
        <v>0.04778506973</v>
      </c>
      <c r="AG5" s="10">
        <f t="shared" si="10"/>
        <v>0</v>
      </c>
      <c r="AH5" s="10">
        <f t="shared" si="11"/>
        <v>1</v>
      </c>
      <c r="AI5" s="10">
        <f t="shared" si="12"/>
        <v>1</v>
      </c>
      <c r="AJ5" s="7">
        <v>1.0</v>
      </c>
      <c r="AK5" s="7">
        <v>0.0</v>
      </c>
      <c r="AL5" s="13">
        <f t="shared" si="13"/>
        <v>1</v>
      </c>
      <c r="AM5" s="7">
        <v>1.0</v>
      </c>
      <c r="AN5" s="7">
        <v>0.0</v>
      </c>
      <c r="AO5" s="26">
        <v>1.0</v>
      </c>
      <c r="AP5" s="26">
        <v>1.0</v>
      </c>
      <c r="AQ5" s="7">
        <v>0.0</v>
      </c>
      <c r="AR5" s="7">
        <v>0.0</v>
      </c>
      <c r="AS5" s="7">
        <v>1.0</v>
      </c>
      <c r="AT5" s="7">
        <v>0.0</v>
      </c>
      <c r="AU5" s="7">
        <v>2.0</v>
      </c>
      <c r="AV5" s="7">
        <v>0.0</v>
      </c>
      <c r="AW5" s="14">
        <v>100.0</v>
      </c>
      <c r="AX5" s="14">
        <v>20.0</v>
      </c>
      <c r="AY5" s="7">
        <v>0.0</v>
      </c>
      <c r="AZ5" s="7">
        <v>0.0</v>
      </c>
      <c r="BA5" s="14">
        <f t="shared" si="14"/>
        <v>0</v>
      </c>
      <c r="BB5" s="14">
        <v>100.0</v>
      </c>
      <c r="BC5" s="14">
        <v>2.04</v>
      </c>
    </row>
    <row r="6" ht="12.75" customHeight="1">
      <c r="A6" s="7" t="s">
        <v>171</v>
      </c>
      <c r="B6" s="7" t="s">
        <v>172</v>
      </c>
      <c r="C6" s="8" t="s">
        <v>173</v>
      </c>
      <c r="D6" s="9" t="s">
        <v>174</v>
      </c>
      <c r="E6" s="7">
        <v>82.0</v>
      </c>
      <c r="F6" s="7">
        <v>0.0</v>
      </c>
      <c r="G6" s="7">
        <v>0.0</v>
      </c>
      <c r="H6" s="12">
        <f t="shared" si="1"/>
        <v>0</v>
      </c>
      <c r="I6" s="7">
        <v>0.0</v>
      </c>
      <c r="J6" s="7">
        <v>0.0</v>
      </c>
      <c r="K6" s="7">
        <v>0.0</v>
      </c>
      <c r="L6" s="7">
        <v>0.0</v>
      </c>
      <c r="M6" s="25">
        <f t="shared" si="2"/>
        <v>0</v>
      </c>
      <c r="N6" s="7">
        <v>1.0</v>
      </c>
      <c r="O6" s="7">
        <v>0.0</v>
      </c>
      <c r="P6" s="7">
        <v>1.0</v>
      </c>
      <c r="Q6" s="7">
        <v>0.0</v>
      </c>
      <c r="R6" s="10">
        <f t="shared" si="3"/>
        <v>0</v>
      </c>
      <c r="S6" s="10">
        <f t="shared" si="4"/>
        <v>0</v>
      </c>
      <c r="T6" s="12">
        <f t="shared" si="5"/>
        <v>0</v>
      </c>
      <c r="U6" s="7">
        <v>0.0</v>
      </c>
      <c r="V6" s="7">
        <v>0.0</v>
      </c>
      <c r="W6" s="7">
        <v>1.0</v>
      </c>
      <c r="X6" s="7">
        <v>0.0</v>
      </c>
      <c r="Y6" s="7">
        <v>0.0</v>
      </c>
      <c r="Z6" s="7">
        <v>251.0</v>
      </c>
      <c r="AA6" s="18">
        <f t="shared" si="6"/>
        <v>0.05101626016</v>
      </c>
      <c r="AB6" s="14">
        <v>3.6</v>
      </c>
      <c r="AC6" s="18">
        <f t="shared" si="7"/>
        <v>0.04390243902</v>
      </c>
      <c r="AD6" s="14">
        <v>392.48</v>
      </c>
      <c r="AE6" s="18">
        <f t="shared" si="8"/>
        <v>4.786341463</v>
      </c>
      <c r="AF6" s="13">
        <f t="shared" si="9"/>
        <v>0.009089072915</v>
      </c>
      <c r="AG6" s="10">
        <f t="shared" si="10"/>
        <v>0</v>
      </c>
      <c r="AH6" s="10">
        <f t="shared" si="11"/>
        <v>0</v>
      </c>
      <c r="AI6" s="10">
        <f t="shared" si="12"/>
        <v>0</v>
      </c>
      <c r="AJ6" s="7">
        <v>0.0</v>
      </c>
      <c r="AK6" s="7">
        <v>0.0</v>
      </c>
      <c r="AL6" s="13" t="str">
        <f t="shared" si="13"/>
        <v> </v>
      </c>
      <c r="AM6" s="7">
        <v>2.0</v>
      </c>
      <c r="AN6" s="7">
        <v>0.0</v>
      </c>
      <c r="AO6" s="26">
        <v>1.0</v>
      </c>
      <c r="AP6" s="26">
        <v>1.0</v>
      </c>
      <c r="AQ6" s="7">
        <v>0.0</v>
      </c>
      <c r="AR6" s="7">
        <v>0.0</v>
      </c>
      <c r="AS6" s="7">
        <v>0.0</v>
      </c>
      <c r="AT6" s="7">
        <v>0.0</v>
      </c>
      <c r="AU6" s="7">
        <v>2.0</v>
      </c>
      <c r="AV6" s="7">
        <v>1.0</v>
      </c>
      <c r="AW6" s="14">
        <v>66.67</v>
      </c>
      <c r="AX6" s="14">
        <v>-22.98</v>
      </c>
      <c r="AY6" s="7">
        <v>0.0</v>
      </c>
      <c r="AZ6" s="7">
        <v>0.0</v>
      </c>
      <c r="BA6" s="14">
        <f t="shared" si="14"/>
        <v>0.4780876494</v>
      </c>
      <c r="BB6" s="14">
        <v>62.5</v>
      </c>
      <c r="BC6" s="14">
        <v>-29.91</v>
      </c>
    </row>
    <row r="7" ht="12.75" customHeight="1">
      <c r="A7" s="7" t="s">
        <v>180</v>
      </c>
      <c r="B7" s="7" t="s">
        <v>181</v>
      </c>
      <c r="C7" s="8" t="s">
        <v>182</v>
      </c>
      <c r="D7" s="9" t="s">
        <v>183</v>
      </c>
      <c r="E7" s="7">
        <v>12.0</v>
      </c>
      <c r="F7" s="7">
        <v>0.0</v>
      </c>
      <c r="G7" s="7">
        <v>0.0</v>
      </c>
      <c r="H7" s="12">
        <f t="shared" si="1"/>
        <v>0</v>
      </c>
      <c r="I7" s="7">
        <v>0.0</v>
      </c>
      <c r="J7" s="7">
        <v>0.0</v>
      </c>
      <c r="K7" s="7">
        <v>0.0</v>
      </c>
      <c r="L7" s="7">
        <v>0.0</v>
      </c>
      <c r="M7" s="25">
        <f t="shared" si="2"/>
        <v>0</v>
      </c>
      <c r="N7" s="7">
        <v>0.0</v>
      </c>
      <c r="O7" s="7">
        <v>0.0</v>
      </c>
      <c r="P7" s="7">
        <v>0.0</v>
      </c>
      <c r="Q7" s="7">
        <v>0.0</v>
      </c>
      <c r="R7" s="10">
        <f t="shared" si="3"/>
        <v>0</v>
      </c>
      <c r="S7" s="10">
        <f t="shared" si="4"/>
        <v>0</v>
      </c>
      <c r="T7" s="12">
        <f t="shared" si="5"/>
        <v>0</v>
      </c>
      <c r="U7" s="7">
        <v>0.0</v>
      </c>
      <c r="V7" s="7">
        <v>0.0</v>
      </c>
      <c r="W7" s="7">
        <v>0.0</v>
      </c>
      <c r="X7" s="7">
        <v>0.0</v>
      </c>
      <c r="Y7" s="7">
        <v>0.0</v>
      </c>
      <c r="Z7" s="7">
        <v>15.0</v>
      </c>
      <c r="AA7" s="18">
        <f t="shared" si="6"/>
        <v>0.02083333333</v>
      </c>
      <c r="AB7" s="14">
        <v>0.08</v>
      </c>
      <c r="AC7" s="18">
        <f t="shared" si="7"/>
        <v>0.006666666667</v>
      </c>
      <c r="AD7" s="14">
        <v>46.68</v>
      </c>
      <c r="AE7" s="18">
        <f t="shared" si="8"/>
        <v>3.89</v>
      </c>
      <c r="AF7" s="13">
        <f t="shared" si="9"/>
        <v>0.001710863986</v>
      </c>
      <c r="AG7" s="10">
        <f t="shared" si="10"/>
        <v>0</v>
      </c>
      <c r="AH7" s="10">
        <f t="shared" si="11"/>
        <v>0</v>
      </c>
      <c r="AI7" s="10">
        <f t="shared" si="12"/>
        <v>0</v>
      </c>
      <c r="AJ7" s="7">
        <v>0.0</v>
      </c>
      <c r="AK7" s="7">
        <v>0.0</v>
      </c>
      <c r="AL7" s="13" t="str">
        <f t="shared" si="13"/>
        <v> </v>
      </c>
      <c r="AM7" s="7">
        <v>0.0</v>
      </c>
      <c r="AN7" s="7">
        <v>0.0</v>
      </c>
      <c r="AO7" s="26">
        <v>0.0</v>
      </c>
      <c r="AP7" s="26">
        <v>0.0</v>
      </c>
      <c r="AQ7" s="7">
        <v>0.0</v>
      </c>
      <c r="AR7" s="7">
        <v>0.0</v>
      </c>
      <c r="AS7" s="7">
        <v>0.0</v>
      </c>
      <c r="AT7" s="7">
        <v>0.0</v>
      </c>
      <c r="AU7" s="7">
        <v>0.0</v>
      </c>
      <c r="AV7" s="7">
        <v>0.0</v>
      </c>
      <c r="AW7" s="14"/>
      <c r="AX7" s="14"/>
      <c r="AY7" s="7">
        <v>0.0</v>
      </c>
      <c r="AZ7" s="7">
        <v>0.0</v>
      </c>
      <c r="BA7" s="14">
        <f t="shared" si="14"/>
        <v>0</v>
      </c>
      <c r="BB7" s="14">
        <v>100.0</v>
      </c>
      <c r="BC7" s="14">
        <v>0.0</v>
      </c>
    </row>
    <row r="8" ht="12.75" customHeight="1">
      <c r="A8" s="7" t="s">
        <v>190</v>
      </c>
      <c r="B8" s="7" t="s">
        <v>191</v>
      </c>
      <c r="C8" s="8" t="s">
        <v>136</v>
      </c>
      <c r="D8" s="9" t="s">
        <v>150</v>
      </c>
      <c r="E8" s="7">
        <v>29.0</v>
      </c>
      <c r="F8" s="7">
        <v>0.0</v>
      </c>
      <c r="G8" s="7">
        <v>0.0</v>
      </c>
      <c r="H8" s="12">
        <f t="shared" si="1"/>
        <v>0</v>
      </c>
      <c r="I8" s="7">
        <v>0.0</v>
      </c>
      <c r="J8" s="7">
        <v>0.0</v>
      </c>
      <c r="K8" s="7">
        <v>0.0</v>
      </c>
      <c r="L8" s="7">
        <v>0.0</v>
      </c>
      <c r="M8" s="25">
        <f t="shared" si="2"/>
        <v>0</v>
      </c>
      <c r="N8" s="7">
        <v>0.0</v>
      </c>
      <c r="O8" s="7">
        <v>0.0</v>
      </c>
      <c r="P8" s="7">
        <v>0.0</v>
      </c>
      <c r="Q8" s="7">
        <v>0.0</v>
      </c>
      <c r="R8" s="10">
        <f t="shared" si="3"/>
        <v>0</v>
      </c>
      <c r="S8" s="10">
        <f t="shared" si="4"/>
        <v>0</v>
      </c>
      <c r="T8" s="12">
        <f t="shared" si="5"/>
        <v>0</v>
      </c>
      <c r="U8" s="7">
        <v>0.0</v>
      </c>
      <c r="V8" s="7">
        <v>0.0</v>
      </c>
      <c r="W8" s="7">
        <v>0.0</v>
      </c>
      <c r="X8" s="7">
        <v>0.0</v>
      </c>
      <c r="Y8" s="7">
        <v>0.0</v>
      </c>
      <c r="Z8" s="7">
        <v>123.0</v>
      </c>
      <c r="AA8" s="18">
        <f t="shared" si="6"/>
        <v>0.07068965517</v>
      </c>
      <c r="AB8" s="14">
        <v>0.44</v>
      </c>
      <c r="AC8" s="18">
        <f t="shared" si="7"/>
        <v>0.01517241379</v>
      </c>
      <c r="AD8" s="14">
        <v>152.08</v>
      </c>
      <c r="AE8" s="18">
        <f t="shared" si="8"/>
        <v>5.244137931</v>
      </c>
      <c r="AF8" s="13">
        <f t="shared" si="9"/>
        <v>0.002884867558</v>
      </c>
      <c r="AG8" s="10">
        <f t="shared" si="10"/>
        <v>0</v>
      </c>
      <c r="AH8" s="10">
        <f t="shared" si="11"/>
        <v>0</v>
      </c>
      <c r="AI8" s="10">
        <f t="shared" si="12"/>
        <v>0</v>
      </c>
      <c r="AJ8" s="7">
        <v>0.0</v>
      </c>
      <c r="AK8" s="7">
        <v>1.0</v>
      </c>
      <c r="AL8" s="13">
        <f t="shared" si="13"/>
        <v>0</v>
      </c>
      <c r="AM8" s="7">
        <v>0.0</v>
      </c>
      <c r="AN8" s="7">
        <v>0.0</v>
      </c>
      <c r="AO8" s="26">
        <v>0.0</v>
      </c>
      <c r="AP8" s="26">
        <v>0.0</v>
      </c>
      <c r="AQ8" s="7">
        <v>0.0</v>
      </c>
      <c r="AR8" s="7">
        <v>0.0</v>
      </c>
      <c r="AS8" s="7">
        <v>0.0</v>
      </c>
      <c r="AT8" s="7">
        <v>0.0</v>
      </c>
      <c r="AU8" s="7">
        <v>0.0</v>
      </c>
      <c r="AV8" s="7">
        <v>0.0</v>
      </c>
      <c r="AW8" s="14"/>
      <c r="AX8" s="14"/>
      <c r="AY8" s="7">
        <v>0.0</v>
      </c>
      <c r="AZ8" s="7">
        <v>0.0</v>
      </c>
      <c r="BA8" s="14">
        <f t="shared" si="14"/>
        <v>0</v>
      </c>
      <c r="BB8" s="14">
        <v>100.0</v>
      </c>
      <c r="BC8" s="14">
        <v>6.94</v>
      </c>
    </row>
    <row r="9" ht="12.75" customHeight="1">
      <c r="A9" s="7" t="s">
        <v>195</v>
      </c>
      <c r="B9" s="7" t="s">
        <v>196</v>
      </c>
      <c r="C9" s="8" t="s">
        <v>197</v>
      </c>
      <c r="D9" s="9" t="s">
        <v>167</v>
      </c>
      <c r="E9" s="7">
        <v>60.0</v>
      </c>
      <c r="F9" s="7">
        <v>0.0</v>
      </c>
      <c r="G9" s="7">
        <v>0.0</v>
      </c>
      <c r="H9" s="12">
        <f t="shared" si="1"/>
        <v>0</v>
      </c>
      <c r="I9" s="7">
        <v>0.0</v>
      </c>
      <c r="J9" s="7">
        <v>0.0</v>
      </c>
      <c r="K9" s="7">
        <v>0.0</v>
      </c>
      <c r="L9" s="7">
        <v>0.0</v>
      </c>
      <c r="M9" s="25">
        <f t="shared" si="2"/>
        <v>0</v>
      </c>
      <c r="N9" s="7">
        <v>1.0</v>
      </c>
      <c r="O9" s="7">
        <v>1.0</v>
      </c>
      <c r="P9" s="7">
        <v>1.0</v>
      </c>
      <c r="Q9" s="7">
        <v>0.0</v>
      </c>
      <c r="R9" s="10">
        <f t="shared" si="3"/>
        <v>0</v>
      </c>
      <c r="S9" s="10">
        <f t="shared" si="4"/>
        <v>0</v>
      </c>
      <c r="T9" s="12">
        <f t="shared" si="5"/>
        <v>0</v>
      </c>
      <c r="U9" s="7">
        <v>0.0</v>
      </c>
      <c r="V9" s="7">
        <v>1.0</v>
      </c>
      <c r="W9" s="7">
        <v>0.0</v>
      </c>
      <c r="X9" s="7">
        <v>0.0</v>
      </c>
      <c r="Y9" s="7">
        <v>0.0</v>
      </c>
      <c r="Z9" s="7">
        <v>343.0</v>
      </c>
      <c r="AA9" s="18">
        <f t="shared" si="6"/>
        <v>0.09527777778</v>
      </c>
      <c r="AB9" s="14">
        <v>5.11</v>
      </c>
      <c r="AC9" s="18">
        <f t="shared" si="7"/>
        <v>0.08516666667</v>
      </c>
      <c r="AD9" s="14">
        <v>264.61</v>
      </c>
      <c r="AE9" s="18">
        <f t="shared" si="8"/>
        <v>4.410166667</v>
      </c>
      <c r="AF9" s="13">
        <f t="shared" si="9"/>
        <v>0.01894557319</v>
      </c>
      <c r="AG9" s="10">
        <f t="shared" si="10"/>
        <v>0</v>
      </c>
      <c r="AH9" s="10">
        <f t="shared" si="11"/>
        <v>0</v>
      </c>
      <c r="AI9" s="10">
        <f t="shared" si="12"/>
        <v>0</v>
      </c>
      <c r="AJ9" s="7">
        <v>1.0</v>
      </c>
      <c r="AK9" s="7">
        <v>3.0</v>
      </c>
      <c r="AL9" s="13">
        <f t="shared" si="13"/>
        <v>0.25</v>
      </c>
      <c r="AM9" s="7">
        <v>0.0</v>
      </c>
      <c r="AN9" s="7">
        <v>0.0</v>
      </c>
      <c r="AO9" s="26">
        <v>4.0</v>
      </c>
      <c r="AP9" s="26">
        <v>0.0</v>
      </c>
      <c r="AQ9" s="7">
        <v>5.0</v>
      </c>
      <c r="AR9" s="7">
        <v>0.0</v>
      </c>
      <c r="AS9" s="7">
        <v>3.0</v>
      </c>
      <c r="AT9" s="7">
        <v>0.0</v>
      </c>
      <c r="AU9" s="7">
        <v>6.0</v>
      </c>
      <c r="AV9" s="7">
        <v>0.0</v>
      </c>
      <c r="AW9" s="14">
        <v>100.0</v>
      </c>
      <c r="AX9" s="14">
        <v>11.61</v>
      </c>
      <c r="AY9" s="7">
        <v>0.0</v>
      </c>
      <c r="AZ9" s="7">
        <v>0.0</v>
      </c>
      <c r="BA9" s="14">
        <f t="shared" si="14"/>
        <v>1.049562682</v>
      </c>
      <c r="BB9" s="14">
        <v>75.0</v>
      </c>
      <c r="BC9" s="14">
        <v>-20.29</v>
      </c>
    </row>
    <row r="10" ht="12.75" customHeight="1">
      <c r="A10" s="7" t="s">
        <v>204</v>
      </c>
      <c r="B10" s="7" t="s">
        <v>205</v>
      </c>
      <c r="C10" s="8" t="s">
        <v>206</v>
      </c>
      <c r="D10" s="9" t="s">
        <v>183</v>
      </c>
      <c r="E10" s="7">
        <v>44.0</v>
      </c>
      <c r="F10" s="7">
        <v>1.0</v>
      </c>
      <c r="G10" s="7">
        <v>1.0</v>
      </c>
      <c r="H10" s="12">
        <f t="shared" si="1"/>
        <v>2</v>
      </c>
      <c r="I10" s="7">
        <v>1.0</v>
      </c>
      <c r="J10" s="7">
        <v>1.0</v>
      </c>
      <c r="K10" s="7">
        <v>1.0</v>
      </c>
      <c r="L10" s="7">
        <v>0.0</v>
      </c>
      <c r="M10" s="25">
        <f t="shared" si="2"/>
        <v>2.029312289</v>
      </c>
      <c r="N10" s="7">
        <v>8.0</v>
      </c>
      <c r="O10" s="7">
        <v>3.0</v>
      </c>
      <c r="P10" s="7">
        <v>7.0</v>
      </c>
      <c r="Q10" s="7">
        <v>2.0</v>
      </c>
      <c r="R10" s="10">
        <f t="shared" si="3"/>
        <v>0.125</v>
      </c>
      <c r="S10" s="10">
        <f t="shared" si="4"/>
        <v>0.05</v>
      </c>
      <c r="T10" s="12">
        <f t="shared" si="5"/>
        <v>10.66666667</v>
      </c>
      <c r="U10" s="7">
        <v>1.0</v>
      </c>
      <c r="V10" s="7">
        <v>1.0</v>
      </c>
      <c r="W10" s="7">
        <v>3.0</v>
      </c>
      <c r="X10" s="7">
        <v>1.0</v>
      </c>
      <c r="Y10" s="7">
        <v>2.0</v>
      </c>
      <c r="Z10" s="7">
        <v>3548.0</v>
      </c>
      <c r="AA10" s="18">
        <f t="shared" si="6"/>
        <v>1.343939394</v>
      </c>
      <c r="AB10" s="14">
        <v>60.06</v>
      </c>
      <c r="AC10" s="18">
        <f t="shared" si="7"/>
        <v>1.365</v>
      </c>
      <c r="AD10" s="14">
        <v>156.07</v>
      </c>
      <c r="AE10" s="18">
        <f t="shared" si="8"/>
        <v>3.547045455</v>
      </c>
      <c r="AF10" s="13">
        <f t="shared" si="9"/>
        <v>0.277888308</v>
      </c>
      <c r="AG10" s="10">
        <f t="shared" si="10"/>
        <v>0.3333333333</v>
      </c>
      <c r="AH10" s="10">
        <f t="shared" si="11"/>
        <v>0.3333333333</v>
      </c>
      <c r="AI10" s="10">
        <f t="shared" si="12"/>
        <v>0.6666666667</v>
      </c>
      <c r="AJ10" s="7">
        <v>1.0</v>
      </c>
      <c r="AK10" s="7">
        <v>0.0</v>
      </c>
      <c r="AL10" s="13">
        <f t="shared" si="13"/>
        <v>1</v>
      </c>
      <c r="AM10" s="7">
        <v>3.0</v>
      </c>
      <c r="AN10" s="7">
        <v>2.0</v>
      </c>
      <c r="AO10" s="26">
        <v>29.0</v>
      </c>
      <c r="AP10" s="26">
        <v>15.0</v>
      </c>
      <c r="AQ10" s="7">
        <v>24.0</v>
      </c>
      <c r="AR10" s="7">
        <v>0.0</v>
      </c>
      <c r="AS10" s="7">
        <v>25.0</v>
      </c>
      <c r="AT10" s="7">
        <v>2.0</v>
      </c>
      <c r="AU10" s="7">
        <v>30.0</v>
      </c>
      <c r="AV10" s="7">
        <v>10.0</v>
      </c>
      <c r="AW10" s="14">
        <v>75.0</v>
      </c>
      <c r="AX10" s="14">
        <v>-12.5</v>
      </c>
      <c r="AY10" s="7">
        <v>0.0</v>
      </c>
      <c r="AZ10" s="7">
        <v>0.0</v>
      </c>
      <c r="BA10" s="14">
        <f t="shared" si="14"/>
        <v>0.2705749718</v>
      </c>
      <c r="BB10" s="14">
        <v>87.5</v>
      </c>
      <c r="BC10" s="14">
        <v>-7.67</v>
      </c>
    </row>
    <row r="11" ht="12.75" customHeight="1">
      <c r="A11" s="7" t="s">
        <v>213</v>
      </c>
      <c r="B11" s="7" t="s">
        <v>214</v>
      </c>
      <c r="C11" s="8" t="s">
        <v>215</v>
      </c>
      <c r="D11" s="9" t="s">
        <v>159</v>
      </c>
      <c r="E11" s="7">
        <v>4.0</v>
      </c>
      <c r="F11" s="7">
        <v>0.0</v>
      </c>
      <c r="G11" s="7">
        <v>0.0</v>
      </c>
      <c r="H11" s="12">
        <f t="shared" si="1"/>
        <v>0</v>
      </c>
      <c r="I11" s="7">
        <v>0.0</v>
      </c>
      <c r="J11" s="7">
        <v>0.0</v>
      </c>
      <c r="K11" s="7">
        <v>0.0</v>
      </c>
      <c r="L11" s="7">
        <v>0.0</v>
      </c>
      <c r="M11" s="25">
        <f t="shared" si="2"/>
        <v>0</v>
      </c>
      <c r="N11" s="7">
        <v>0.0</v>
      </c>
      <c r="O11" s="7">
        <v>0.0</v>
      </c>
      <c r="P11" s="7">
        <v>0.0</v>
      </c>
      <c r="Q11" s="7">
        <v>0.0</v>
      </c>
      <c r="R11" s="10">
        <f t="shared" si="3"/>
        <v>0</v>
      </c>
      <c r="S11" s="10">
        <f t="shared" si="4"/>
        <v>0</v>
      </c>
      <c r="T11" s="12">
        <f t="shared" si="5"/>
        <v>0</v>
      </c>
      <c r="U11" s="7">
        <v>0.0</v>
      </c>
      <c r="V11" s="7">
        <v>0.0</v>
      </c>
      <c r="W11" s="7">
        <v>0.0</v>
      </c>
      <c r="X11" s="7">
        <v>0.0</v>
      </c>
      <c r="Y11" s="7">
        <v>0.0</v>
      </c>
      <c r="Z11" s="7">
        <v>57.0</v>
      </c>
      <c r="AA11" s="18">
        <f t="shared" si="6"/>
        <v>0.2375</v>
      </c>
      <c r="AB11" s="14">
        <v>0.9</v>
      </c>
      <c r="AC11" s="18">
        <f t="shared" si="7"/>
        <v>0.225</v>
      </c>
      <c r="AD11" s="14">
        <v>35.98</v>
      </c>
      <c r="AE11" s="18">
        <f t="shared" si="8"/>
        <v>8.995</v>
      </c>
      <c r="AF11" s="13">
        <f t="shared" si="9"/>
        <v>0.02440347072</v>
      </c>
      <c r="AG11" s="10">
        <f t="shared" si="10"/>
        <v>0</v>
      </c>
      <c r="AH11" s="10">
        <f t="shared" si="11"/>
        <v>0</v>
      </c>
      <c r="AI11" s="10">
        <f t="shared" si="12"/>
        <v>0</v>
      </c>
      <c r="AJ11" s="7">
        <v>0.0</v>
      </c>
      <c r="AK11" s="7">
        <v>1.0</v>
      </c>
      <c r="AL11" s="13">
        <f t="shared" si="13"/>
        <v>0</v>
      </c>
      <c r="AM11" s="7">
        <v>0.0</v>
      </c>
      <c r="AN11" s="7">
        <v>0.0</v>
      </c>
      <c r="AO11" s="26">
        <v>0.0</v>
      </c>
      <c r="AP11" s="26">
        <v>0.0</v>
      </c>
      <c r="AQ11" s="7">
        <v>0.0</v>
      </c>
      <c r="AR11" s="7">
        <v>0.0</v>
      </c>
      <c r="AS11" s="7">
        <v>0.0</v>
      </c>
      <c r="AT11" s="7">
        <v>0.0</v>
      </c>
      <c r="AU11" s="7">
        <v>0.0</v>
      </c>
      <c r="AV11" s="7">
        <v>0.0</v>
      </c>
      <c r="AW11" s="14"/>
      <c r="AX11" s="14"/>
      <c r="AY11" s="7">
        <v>0.0</v>
      </c>
      <c r="AZ11" s="7">
        <v>0.0</v>
      </c>
      <c r="BA11" s="14">
        <f t="shared" si="14"/>
        <v>0</v>
      </c>
      <c r="BB11" s="14">
        <v>100.0</v>
      </c>
      <c r="BC11" s="14">
        <v>7.41</v>
      </c>
    </row>
    <row r="12" ht="12.75" customHeight="1">
      <c r="A12" s="7" t="s">
        <v>220</v>
      </c>
      <c r="B12" s="7" t="s">
        <v>221</v>
      </c>
      <c r="C12" s="8" t="s">
        <v>222</v>
      </c>
      <c r="D12" s="9" t="s">
        <v>150</v>
      </c>
      <c r="E12" s="7">
        <v>77.0</v>
      </c>
      <c r="F12" s="7">
        <v>5.0</v>
      </c>
      <c r="G12" s="7">
        <v>5.0</v>
      </c>
      <c r="H12" s="12">
        <f t="shared" si="1"/>
        <v>10</v>
      </c>
      <c r="I12" s="7">
        <v>5.0</v>
      </c>
      <c r="J12" s="7">
        <v>5.0</v>
      </c>
      <c r="K12" s="7">
        <v>0.0</v>
      </c>
      <c r="L12" s="7">
        <v>5.0</v>
      </c>
      <c r="M12" s="25">
        <f t="shared" si="2"/>
        <v>3.4295513</v>
      </c>
      <c r="N12" s="7">
        <v>15.0</v>
      </c>
      <c r="O12" s="7">
        <v>8.0</v>
      </c>
      <c r="P12" s="7">
        <v>10.0</v>
      </c>
      <c r="Q12" s="7">
        <v>0.0</v>
      </c>
      <c r="R12" s="10">
        <f t="shared" si="3"/>
        <v>0.3333333333</v>
      </c>
      <c r="S12" s="10">
        <f t="shared" si="4"/>
        <v>0.1515151515</v>
      </c>
      <c r="T12" s="12">
        <f t="shared" si="5"/>
        <v>0</v>
      </c>
      <c r="U12" s="7">
        <v>0.0</v>
      </c>
      <c r="V12" s="7">
        <v>4.0</v>
      </c>
      <c r="W12" s="7">
        <v>9.0</v>
      </c>
      <c r="X12" s="7">
        <v>0.0</v>
      </c>
      <c r="Y12" s="7">
        <v>2.0</v>
      </c>
      <c r="Z12" s="7">
        <v>10497.0</v>
      </c>
      <c r="AA12" s="18">
        <f t="shared" si="6"/>
        <v>2.272077922</v>
      </c>
      <c r="AB12" s="14">
        <v>172.53</v>
      </c>
      <c r="AC12" s="18">
        <f t="shared" si="7"/>
        <v>2.240649351</v>
      </c>
      <c r="AD12" s="14">
        <v>189.88</v>
      </c>
      <c r="AE12" s="18">
        <f t="shared" si="8"/>
        <v>2.465974026</v>
      </c>
      <c r="AF12" s="13">
        <f t="shared" si="9"/>
        <v>0.4760630225</v>
      </c>
      <c r="AG12" s="10">
        <f t="shared" si="10"/>
        <v>0.1785714286</v>
      </c>
      <c r="AH12" s="10">
        <f t="shared" si="11"/>
        <v>0.1785714286</v>
      </c>
      <c r="AI12" s="10">
        <f t="shared" si="12"/>
        <v>0.3571428571</v>
      </c>
      <c r="AJ12" s="7">
        <v>70.0</v>
      </c>
      <c r="AK12" s="7">
        <v>80.0</v>
      </c>
      <c r="AL12" s="13">
        <f t="shared" si="13"/>
        <v>0.4666666667</v>
      </c>
      <c r="AM12" s="7">
        <v>28.0</v>
      </c>
      <c r="AN12" s="7">
        <v>2.0</v>
      </c>
      <c r="AO12" s="26">
        <v>96.0</v>
      </c>
      <c r="AP12" s="26">
        <v>15.0</v>
      </c>
      <c r="AQ12" s="7">
        <v>35.0</v>
      </c>
      <c r="AR12" s="7">
        <v>6.0</v>
      </c>
      <c r="AS12" s="7">
        <v>61.0</v>
      </c>
      <c r="AT12" s="7">
        <v>5.0</v>
      </c>
      <c r="AU12" s="7">
        <v>89.0</v>
      </c>
      <c r="AV12" s="7">
        <v>21.0</v>
      </c>
      <c r="AW12" s="14">
        <v>80.91</v>
      </c>
      <c r="AX12" s="14">
        <v>-11.4</v>
      </c>
      <c r="AY12" s="7">
        <v>1.0</v>
      </c>
      <c r="AZ12" s="7">
        <v>1.0</v>
      </c>
      <c r="BA12" s="14">
        <f t="shared" si="14"/>
        <v>0.4572735067</v>
      </c>
      <c r="BB12" s="14">
        <v>93.48</v>
      </c>
      <c r="BC12" s="14">
        <v>-2.95</v>
      </c>
    </row>
    <row r="13" ht="12.75" customHeight="1">
      <c r="A13" s="7" t="s">
        <v>180</v>
      </c>
      <c r="B13" s="7" t="s">
        <v>230</v>
      </c>
      <c r="C13" s="8" t="s">
        <v>231</v>
      </c>
      <c r="D13" s="9" t="s">
        <v>183</v>
      </c>
      <c r="E13" s="7">
        <v>1.0</v>
      </c>
      <c r="F13" s="7">
        <v>0.0</v>
      </c>
      <c r="G13" s="7">
        <v>0.0</v>
      </c>
      <c r="H13" s="12">
        <f t="shared" si="1"/>
        <v>0</v>
      </c>
      <c r="I13" s="7">
        <v>0.0</v>
      </c>
      <c r="J13" s="7">
        <v>0.0</v>
      </c>
      <c r="K13" s="7">
        <v>0.0</v>
      </c>
      <c r="L13" s="7">
        <v>0.0</v>
      </c>
      <c r="M13" s="25">
        <f t="shared" si="2"/>
        <v>0</v>
      </c>
      <c r="N13" s="7">
        <v>0.0</v>
      </c>
      <c r="O13" s="7">
        <v>0.0</v>
      </c>
      <c r="P13" s="7">
        <v>0.0</v>
      </c>
      <c r="Q13" s="7">
        <v>0.0</v>
      </c>
      <c r="R13" s="10">
        <f t="shared" si="3"/>
        <v>0</v>
      </c>
      <c r="S13" s="10">
        <f t="shared" si="4"/>
        <v>0</v>
      </c>
      <c r="T13" s="12">
        <f t="shared" si="5"/>
        <v>0</v>
      </c>
      <c r="U13" s="7">
        <v>0.0</v>
      </c>
      <c r="V13" s="7">
        <v>0.0</v>
      </c>
      <c r="W13" s="7">
        <v>0.0</v>
      </c>
      <c r="X13" s="7">
        <v>0.0</v>
      </c>
      <c r="Y13" s="7">
        <v>0.0</v>
      </c>
      <c r="Z13" s="7">
        <v>0.0</v>
      </c>
      <c r="AA13" s="18">
        <f t="shared" si="6"/>
        <v>0</v>
      </c>
      <c r="AB13" s="14">
        <v>0.0</v>
      </c>
      <c r="AC13" s="18">
        <f t="shared" si="7"/>
        <v>0</v>
      </c>
      <c r="AD13" s="14">
        <v>1.57</v>
      </c>
      <c r="AE13" s="18">
        <f t="shared" si="8"/>
        <v>1.57</v>
      </c>
      <c r="AF13" s="13">
        <f t="shared" si="9"/>
        <v>0</v>
      </c>
      <c r="AG13" s="10">
        <f t="shared" si="10"/>
        <v>0</v>
      </c>
      <c r="AH13" s="10">
        <f t="shared" si="11"/>
        <v>0</v>
      </c>
      <c r="AI13" s="10">
        <f t="shared" si="12"/>
        <v>0</v>
      </c>
      <c r="AJ13" s="7">
        <v>0.0</v>
      </c>
      <c r="AK13" s="7">
        <v>0.0</v>
      </c>
      <c r="AL13" s="13" t="str">
        <f t="shared" si="13"/>
        <v> </v>
      </c>
      <c r="AM13" s="7">
        <v>0.0</v>
      </c>
      <c r="AN13" s="7">
        <v>0.0</v>
      </c>
      <c r="AO13" s="26">
        <v>0.0</v>
      </c>
      <c r="AP13" s="26">
        <v>0.0</v>
      </c>
      <c r="AQ13" s="7">
        <v>0.0</v>
      </c>
      <c r="AR13" s="7">
        <v>0.0</v>
      </c>
      <c r="AS13" s="7">
        <v>0.0</v>
      </c>
      <c r="AT13" s="7">
        <v>0.0</v>
      </c>
      <c r="AU13" s="7">
        <v>0.0</v>
      </c>
      <c r="AV13" s="7">
        <v>0.0</v>
      </c>
      <c r="AW13" s="14"/>
      <c r="AX13" s="14"/>
      <c r="AY13" s="7">
        <v>0.0</v>
      </c>
      <c r="AZ13" s="7">
        <v>0.0</v>
      </c>
      <c r="BA13" s="14">
        <f t="shared" si="14"/>
        <v>0</v>
      </c>
      <c r="BB13" s="14"/>
      <c r="BC13" s="14"/>
    </row>
    <row r="14" ht="12.75" customHeight="1">
      <c r="A14" s="7" t="s">
        <v>235</v>
      </c>
      <c r="B14" s="7" t="s">
        <v>236</v>
      </c>
      <c r="C14" s="8" t="s">
        <v>237</v>
      </c>
      <c r="D14" s="9" t="s">
        <v>238</v>
      </c>
      <c r="E14" s="7">
        <v>20.0</v>
      </c>
      <c r="F14" s="7">
        <v>0.0</v>
      </c>
      <c r="G14" s="7">
        <v>0.0</v>
      </c>
      <c r="H14" s="12">
        <f t="shared" si="1"/>
        <v>0</v>
      </c>
      <c r="I14" s="7">
        <v>0.0</v>
      </c>
      <c r="J14" s="7">
        <v>0.0</v>
      </c>
      <c r="K14" s="7">
        <v>0.0</v>
      </c>
      <c r="L14" s="7">
        <v>0.0</v>
      </c>
      <c r="M14" s="25">
        <f t="shared" si="2"/>
        <v>0</v>
      </c>
      <c r="N14" s="7">
        <v>12.0</v>
      </c>
      <c r="O14" s="7">
        <v>4.0</v>
      </c>
      <c r="P14" s="7">
        <v>12.0</v>
      </c>
      <c r="Q14" s="7">
        <v>7.0</v>
      </c>
      <c r="R14" s="10">
        <f t="shared" si="3"/>
        <v>0</v>
      </c>
      <c r="S14" s="10">
        <f t="shared" si="4"/>
        <v>0</v>
      </c>
      <c r="T14" s="12">
        <f t="shared" si="5"/>
        <v>0</v>
      </c>
      <c r="U14" s="7">
        <v>0.0</v>
      </c>
      <c r="V14" s="7">
        <v>0.0</v>
      </c>
      <c r="W14" s="7">
        <v>1.0</v>
      </c>
      <c r="X14" s="7">
        <v>0.0</v>
      </c>
      <c r="Y14" s="7">
        <v>0.0</v>
      </c>
      <c r="Z14" s="7">
        <v>2484.0</v>
      </c>
      <c r="AA14" s="18">
        <f t="shared" si="6"/>
        <v>2.07</v>
      </c>
      <c r="AB14" s="14">
        <v>39.41</v>
      </c>
      <c r="AC14" s="18">
        <f t="shared" si="7"/>
        <v>1.9705</v>
      </c>
      <c r="AD14" s="14">
        <v>75.87</v>
      </c>
      <c r="AE14" s="18">
        <f t="shared" si="8"/>
        <v>3.7935</v>
      </c>
      <c r="AF14" s="13">
        <f t="shared" si="9"/>
        <v>0.3418632894</v>
      </c>
      <c r="AG14" s="10">
        <f t="shared" si="10"/>
        <v>0</v>
      </c>
      <c r="AH14" s="10">
        <f t="shared" si="11"/>
        <v>0</v>
      </c>
      <c r="AI14" s="10">
        <f t="shared" si="12"/>
        <v>0</v>
      </c>
      <c r="AJ14" s="7">
        <v>23.0</v>
      </c>
      <c r="AK14" s="7">
        <v>12.0</v>
      </c>
      <c r="AL14" s="13">
        <f t="shared" si="13"/>
        <v>0.6571428571</v>
      </c>
      <c r="AM14" s="7">
        <v>2.0</v>
      </c>
      <c r="AN14" s="7">
        <v>1.0</v>
      </c>
      <c r="AO14" s="26">
        <v>43.0</v>
      </c>
      <c r="AP14" s="26">
        <v>6.0</v>
      </c>
      <c r="AQ14" s="7">
        <v>22.0</v>
      </c>
      <c r="AR14" s="7">
        <v>0.0</v>
      </c>
      <c r="AS14" s="7">
        <v>20.0</v>
      </c>
      <c r="AT14" s="7">
        <v>5.0</v>
      </c>
      <c r="AU14" s="7">
        <v>46.0</v>
      </c>
      <c r="AV14" s="7">
        <v>6.0</v>
      </c>
      <c r="AW14" s="14">
        <v>88.46</v>
      </c>
      <c r="AX14" s="14">
        <v>-3.7</v>
      </c>
      <c r="AY14" s="7">
        <v>0.0</v>
      </c>
      <c r="AZ14" s="7">
        <v>0.0</v>
      </c>
      <c r="BA14" s="14">
        <f t="shared" si="14"/>
        <v>1.086956522</v>
      </c>
      <c r="BB14" s="14">
        <v>93.33</v>
      </c>
      <c r="BC14" s="14">
        <v>2.42</v>
      </c>
    </row>
    <row r="15" ht="12.75" customHeight="1">
      <c r="A15" s="7" t="s">
        <v>244</v>
      </c>
      <c r="B15" s="7" t="s">
        <v>245</v>
      </c>
      <c r="C15" s="8" t="s">
        <v>246</v>
      </c>
      <c r="D15" s="9" t="s">
        <v>247</v>
      </c>
      <c r="E15" s="7">
        <v>43.0</v>
      </c>
      <c r="F15" s="7">
        <v>0.0</v>
      </c>
      <c r="G15" s="7">
        <v>0.0</v>
      </c>
      <c r="H15" s="12">
        <f t="shared" si="1"/>
        <v>0</v>
      </c>
      <c r="I15" s="7">
        <v>0.0</v>
      </c>
      <c r="J15" s="7">
        <v>0.0</v>
      </c>
      <c r="K15" s="7">
        <v>0.0</v>
      </c>
      <c r="L15" s="7">
        <v>0.0</v>
      </c>
      <c r="M15" s="25">
        <f t="shared" si="2"/>
        <v>0</v>
      </c>
      <c r="N15" s="7">
        <v>3.0</v>
      </c>
      <c r="O15" s="7">
        <v>1.0</v>
      </c>
      <c r="P15" s="7">
        <v>3.0</v>
      </c>
      <c r="Q15" s="7">
        <v>2.0</v>
      </c>
      <c r="R15" s="10">
        <f t="shared" si="3"/>
        <v>0</v>
      </c>
      <c r="S15" s="10">
        <f t="shared" si="4"/>
        <v>0</v>
      </c>
      <c r="T15" s="12">
        <f t="shared" si="5"/>
        <v>0</v>
      </c>
      <c r="U15" s="7">
        <v>0.0</v>
      </c>
      <c r="V15" s="7">
        <v>1.0</v>
      </c>
      <c r="W15" s="7">
        <v>0.0</v>
      </c>
      <c r="X15" s="7">
        <v>1.0</v>
      </c>
      <c r="Y15" s="7">
        <v>1.0</v>
      </c>
      <c r="Z15" s="7">
        <v>1404.0</v>
      </c>
      <c r="AA15" s="18">
        <f t="shared" si="6"/>
        <v>0.5441860465</v>
      </c>
      <c r="AB15" s="14">
        <v>22.13</v>
      </c>
      <c r="AC15" s="18">
        <f t="shared" si="7"/>
        <v>0.5146511628</v>
      </c>
      <c r="AD15" s="14">
        <v>196.19</v>
      </c>
      <c r="AE15" s="18">
        <f t="shared" si="8"/>
        <v>4.56255814</v>
      </c>
      <c r="AF15" s="13">
        <f t="shared" si="9"/>
        <v>0.1013649689</v>
      </c>
      <c r="AG15" s="10">
        <f t="shared" si="10"/>
        <v>0</v>
      </c>
      <c r="AH15" s="10">
        <f t="shared" si="11"/>
        <v>0</v>
      </c>
      <c r="AI15" s="10">
        <f t="shared" si="12"/>
        <v>0</v>
      </c>
      <c r="AJ15" s="7">
        <v>0.0</v>
      </c>
      <c r="AK15" s="7">
        <v>0.0</v>
      </c>
      <c r="AL15" s="13" t="str">
        <f t="shared" si="13"/>
        <v> </v>
      </c>
      <c r="AM15" s="7">
        <v>0.0</v>
      </c>
      <c r="AN15" s="7">
        <v>0.0</v>
      </c>
      <c r="AO15" s="26">
        <v>18.0</v>
      </c>
      <c r="AP15" s="26">
        <v>2.0</v>
      </c>
      <c r="AQ15" s="7">
        <v>3.0</v>
      </c>
      <c r="AR15" s="7">
        <v>0.0</v>
      </c>
      <c r="AS15" s="7">
        <v>10.0</v>
      </c>
      <c r="AT15" s="7">
        <v>0.0</v>
      </c>
      <c r="AU15" s="7">
        <v>14.0</v>
      </c>
      <c r="AV15" s="7">
        <v>1.0</v>
      </c>
      <c r="AW15" s="14">
        <v>93.33</v>
      </c>
      <c r="AX15" s="14">
        <v>8.72</v>
      </c>
      <c r="AY15" s="7">
        <v>1.0</v>
      </c>
      <c r="AZ15" s="7">
        <v>0.0</v>
      </c>
      <c r="BA15" s="14">
        <f t="shared" si="14"/>
        <v>0.3846153846</v>
      </c>
      <c r="BB15" s="14">
        <v>100.0</v>
      </c>
      <c r="BC15" s="14">
        <v>7.3</v>
      </c>
    </row>
    <row r="16" ht="12.75" customHeight="1">
      <c r="A16" s="7" t="s">
        <v>252</v>
      </c>
      <c r="B16" s="7" t="s">
        <v>253</v>
      </c>
      <c r="C16" s="8" t="s">
        <v>254</v>
      </c>
      <c r="D16" s="9" t="s">
        <v>255</v>
      </c>
      <c r="E16" s="7">
        <v>56.0</v>
      </c>
      <c r="F16" s="7">
        <v>1.0</v>
      </c>
      <c r="G16" s="7">
        <v>0.0</v>
      </c>
      <c r="H16" s="12">
        <f t="shared" si="1"/>
        <v>1</v>
      </c>
      <c r="I16" s="7">
        <v>1.0</v>
      </c>
      <c r="J16" s="7">
        <v>0.0</v>
      </c>
      <c r="K16" s="7">
        <v>0.0</v>
      </c>
      <c r="L16" s="7">
        <v>0.0</v>
      </c>
      <c r="M16" s="25">
        <f t="shared" si="2"/>
        <v>3.191489362</v>
      </c>
      <c r="N16" s="7">
        <v>5.0</v>
      </c>
      <c r="O16" s="7">
        <v>0.0</v>
      </c>
      <c r="P16" s="7">
        <v>4.0</v>
      </c>
      <c r="Q16" s="7">
        <v>3.0</v>
      </c>
      <c r="R16" s="10">
        <f t="shared" si="3"/>
        <v>0.2</v>
      </c>
      <c r="S16" s="10">
        <f t="shared" si="4"/>
        <v>0.08333333333</v>
      </c>
      <c r="T16" s="12">
        <f t="shared" si="5"/>
        <v>0</v>
      </c>
      <c r="U16" s="7">
        <v>0.0</v>
      </c>
      <c r="V16" s="7">
        <v>0.0</v>
      </c>
      <c r="W16" s="7">
        <v>1.0</v>
      </c>
      <c r="X16" s="7">
        <v>0.0</v>
      </c>
      <c r="Y16" s="7">
        <v>0.0</v>
      </c>
      <c r="Z16" s="7">
        <v>1128.0</v>
      </c>
      <c r="AA16" s="18">
        <f t="shared" si="6"/>
        <v>0.3357142857</v>
      </c>
      <c r="AB16" s="14">
        <v>17.02</v>
      </c>
      <c r="AC16" s="18">
        <f t="shared" si="7"/>
        <v>0.3039285714</v>
      </c>
      <c r="AD16" s="14">
        <v>265.07</v>
      </c>
      <c r="AE16" s="18">
        <f t="shared" si="8"/>
        <v>4.733392857</v>
      </c>
      <c r="AF16" s="13">
        <f t="shared" si="9"/>
        <v>0.06033535397</v>
      </c>
      <c r="AG16" s="10">
        <f t="shared" si="10"/>
        <v>1</v>
      </c>
      <c r="AH16" s="10">
        <f t="shared" si="11"/>
        <v>0</v>
      </c>
      <c r="AI16" s="10">
        <f t="shared" si="12"/>
        <v>1</v>
      </c>
      <c r="AJ16" s="7">
        <v>0.0</v>
      </c>
      <c r="AK16" s="7">
        <v>0.0</v>
      </c>
      <c r="AL16" s="13" t="str">
        <f t="shared" si="13"/>
        <v> </v>
      </c>
      <c r="AM16" s="7">
        <v>1.0</v>
      </c>
      <c r="AN16" s="7">
        <v>0.0</v>
      </c>
      <c r="AO16" s="26">
        <v>13.0</v>
      </c>
      <c r="AP16" s="26">
        <v>2.0</v>
      </c>
      <c r="AQ16" s="7">
        <v>2.0</v>
      </c>
      <c r="AR16" s="7">
        <v>0.0</v>
      </c>
      <c r="AS16" s="7">
        <v>9.0</v>
      </c>
      <c r="AT16" s="7">
        <v>1.0</v>
      </c>
      <c r="AU16" s="7">
        <v>12.0</v>
      </c>
      <c r="AV16" s="7">
        <v>2.0</v>
      </c>
      <c r="AW16" s="14">
        <v>85.71</v>
      </c>
      <c r="AX16" s="14">
        <v>-3.32</v>
      </c>
      <c r="AY16" s="7">
        <v>0.0</v>
      </c>
      <c r="AZ16" s="7">
        <v>0.0</v>
      </c>
      <c r="BA16" s="14">
        <f t="shared" si="14"/>
        <v>0.3191489362</v>
      </c>
      <c r="BB16" s="14">
        <v>87.5</v>
      </c>
      <c r="BC16" s="14">
        <v>-7.26</v>
      </c>
    </row>
    <row r="17" ht="12.75" customHeight="1">
      <c r="A17" s="7" t="s">
        <v>258</v>
      </c>
      <c r="B17" s="7" t="s">
        <v>259</v>
      </c>
      <c r="C17" s="8" t="s">
        <v>136</v>
      </c>
      <c r="D17" s="9" t="s">
        <v>260</v>
      </c>
      <c r="E17" s="7">
        <v>37.0</v>
      </c>
      <c r="F17" s="7">
        <v>0.0</v>
      </c>
      <c r="G17" s="7">
        <v>0.0</v>
      </c>
      <c r="H17" s="12">
        <f t="shared" si="1"/>
        <v>0</v>
      </c>
      <c r="I17" s="7">
        <v>0.0</v>
      </c>
      <c r="J17" s="7">
        <v>0.0</v>
      </c>
      <c r="K17" s="7">
        <v>0.0</v>
      </c>
      <c r="L17" s="7">
        <v>0.0</v>
      </c>
      <c r="M17" s="25">
        <f t="shared" si="2"/>
        <v>0</v>
      </c>
      <c r="N17" s="7">
        <v>0.0</v>
      </c>
      <c r="O17" s="7">
        <v>0.0</v>
      </c>
      <c r="P17" s="7">
        <v>0.0</v>
      </c>
      <c r="Q17" s="7">
        <v>0.0</v>
      </c>
      <c r="R17" s="10">
        <f t="shared" si="3"/>
        <v>0</v>
      </c>
      <c r="S17" s="10">
        <f t="shared" si="4"/>
        <v>0</v>
      </c>
      <c r="T17" s="12">
        <f t="shared" si="5"/>
        <v>0</v>
      </c>
      <c r="U17" s="7">
        <v>0.0</v>
      </c>
      <c r="V17" s="7">
        <v>0.0</v>
      </c>
      <c r="W17" s="7">
        <v>0.0</v>
      </c>
      <c r="X17" s="7">
        <v>0.0</v>
      </c>
      <c r="Y17" s="7">
        <v>0.0</v>
      </c>
      <c r="Z17" s="7">
        <v>42.0</v>
      </c>
      <c r="AA17" s="18">
        <f t="shared" si="6"/>
        <v>0.01891891892</v>
      </c>
      <c r="AB17" s="14">
        <v>0.38</v>
      </c>
      <c r="AC17" s="18">
        <f t="shared" si="7"/>
        <v>0.01027027027</v>
      </c>
      <c r="AD17" s="14">
        <v>183.49</v>
      </c>
      <c r="AE17" s="18">
        <f t="shared" si="8"/>
        <v>4.959189189</v>
      </c>
      <c r="AF17" s="13">
        <f t="shared" si="9"/>
        <v>0.002066677544</v>
      </c>
      <c r="AG17" s="10">
        <f t="shared" si="10"/>
        <v>0</v>
      </c>
      <c r="AH17" s="10">
        <f t="shared" si="11"/>
        <v>0</v>
      </c>
      <c r="AI17" s="10">
        <f t="shared" si="12"/>
        <v>0</v>
      </c>
      <c r="AJ17" s="7">
        <v>0.0</v>
      </c>
      <c r="AK17" s="7">
        <v>0.0</v>
      </c>
      <c r="AL17" s="13" t="str">
        <f t="shared" si="13"/>
        <v> </v>
      </c>
      <c r="AM17" s="7">
        <v>0.0</v>
      </c>
      <c r="AN17" s="7">
        <v>0.0</v>
      </c>
      <c r="AO17" s="26">
        <v>0.0</v>
      </c>
      <c r="AP17" s="26">
        <v>0.0</v>
      </c>
      <c r="AQ17" s="7">
        <v>0.0</v>
      </c>
      <c r="AR17" s="7">
        <v>0.0</v>
      </c>
      <c r="AS17" s="7">
        <v>0.0</v>
      </c>
      <c r="AT17" s="7">
        <v>0.0</v>
      </c>
      <c r="AU17" s="7">
        <v>0.0</v>
      </c>
      <c r="AV17" s="7">
        <v>0.0</v>
      </c>
      <c r="AW17" s="14"/>
      <c r="AX17" s="14"/>
      <c r="AY17" s="7">
        <v>0.0</v>
      </c>
      <c r="AZ17" s="7">
        <v>0.0</v>
      </c>
      <c r="BA17" s="14">
        <f t="shared" si="14"/>
        <v>0</v>
      </c>
      <c r="BB17" s="14">
        <v>100.0</v>
      </c>
      <c r="BC17" s="14">
        <v>7.36</v>
      </c>
    </row>
    <row r="18" ht="12.75" customHeight="1">
      <c r="A18" s="7" t="s">
        <v>264</v>
      </c>
      <c r="B18" s="7" t="s">
        <v>265</v>
      </c>
      <c r="C18" s="8" t="s">
        <v>182</v>
      </c>
      <c r="D18" s="9" t="s">
        <v>247</v>
      </c>
      <c r="E18" s="7">
        <v>81.0</v>
      </c>
      <c r="F18" s="7">
        <v>4.0</v>
      </c>
      <c r="G18" s="7">
        <v>6.0</v>
      </c>
      <c r="H18" s="12">
        <f t="shared" si="1"/>
        <v>10</v>
      </c>
      <c r="I18" s="7">
        <v>4.0</v>
      </c>
      <c r="J18" s="7">
        <v>6.0</v>
      </c>
      <c r="K18" s="7">
        <v>6.0</v>
      </c>
      <c r="L18" s="7">
        <v>0.0</v>
      </c>
      <c r="M18" s="25">
        <f t="shared" si="2"/>
        <v>3.287971504</v>
      </c>
      <c r="N18" s="7">
        <v>33.0</v>
      </c>
      <c r="O18" s="7">
        <v>8.0</v>
      </c>
      <c r="P18" s="7">
        <v>29.0</v>
      </c>
      <c r="Q18" s="7">
        <v>13.0</v>
      </c>
      <c r="R18" s="10">
        <f t="shared" si="3"/>
        <v>0.1212121212</v>
      </c>
      <c r="S18" s="10">
        <f t="shared" si="4"/>
        <v>0.04819277108</v>
      </c>
      <c r="T18" s="12">
        <f t="shared" si="5"/>
        <v>49.89473684</v>
      </c>
      <c r="U18" s="7">
        <v>0.0</v>
      </c>
      <c r="V18" s="7">
        <v>3.0</v>
      </c>
      <c r="W18" s="7">
        <v>5.0</v>
      </c>
      <c r="X18" s="7">
        <v>4.0</v>
      </c>
      <c r="Y18" s="7">
        <v>6.0</v>
      </c>
      <c r="Z18" s="7">
        <v>10949.0</v>
      </c>
      <c r="AA18" s="18">
        <f t="shared" si="6"/>
        <v>2.252880658</v>
      </c>
      <c r="AB18" s="14">
        <v>171.43</v>
      </c>
      <c r="AC18" s="18">
        <f t="shared" si="7"/>
        <v>2.116419753</v>
      </c>
      <c r="AD18" s="14">
        <v>213.05</v>
      </c>
      <c r="AE18" s="18">
        <f t="shared" si="8"/>
        <v>2.630246914</v>
      </c>
      <c r="AF18" s="13">
        <f t="shared" si="9"/>
        <v>0.445874948</v>
      </c>
      <c r="AG18" s="10">
        <f t="shared" si="10"/>
        <v>0.2105263158</v>
      </c>
      <c r="AH18" s="10">
        <f t="shared" si="11"/>
        <v>0.3157894737</v>
      </c>
      <c r="AI18" s="10">
        <f t="shared" si="12"/>
        <v>0.5263157895</v>
      </c>
      <c r="AJ18" s="7">
        <v>0.0</v>
      </c>
      <c r="AK18" s="7">
        <v>0.0</v>
      </c>
      <c r="AL18" s="13" t="str">
        <f t="shared" si="13"/>
        <v> </v>
      </c>
      <c r="AM18" s="7">
        <v>19.0</v>
      </c>
      <c r="AN18" s="7">
        <v>2.0</v>
      </c>
      <c r="AO18" s="26">
        <v>139.0</v>
      </c>
      <c r="AP18" s="26">
        <v>22.0</v>
      </c>
      <c r="AQ18" s="7">
        <v>50.0</v>
      </c>
      <c r="AR18" s="7">
        <v>3.0</v>
      </c>
      <c r="AS18" s="7">
        <v>71.0</v>
      </c>
      <c r="AT18" s="7">
        <v>6.0</v>
      </c>
      <c r="AU18" s="7">
        <v>151.0</v>
      </c>
      <c r="AV18" s="7">
        <v>21.0</v>
      </c>
      <c r="AW18" s="14">
        <v>87.79</v>
      </c>
      <c r="AX18" s="14">
        <v>1.33</v>
      </c>
      <c r="AY18" s="7">
        <v>1.0</v>
      </c>
      <c r="AZ18" s="7">
        <v>0.0</v>
      </c>
      <c r="BA18" s="14">
        <f t="shared" si="14"/>
        <v>0.6356744908</v>
      </c>
      <c r="BB18" s="14">
        <v>94.97</v>
      </c>
      <c r="BC18" s="14">
        <v>0.82</v>
      </c>
    </row>
    <row r="19" ht="12.75" customHeight="1">
      <c r="A19" s="7" t="s">
        <v>272</v>
      </c>
      <c r="B19" s="7" t="s">
        <v>273</v>
      </c>
      <c r="C19" s="8" t="s">
        <v>274</v>
      </c>
      <c r="D19" s="9" t="s">
        <v>275</v>
      </c>
      <c r="E19" s="7">
        <v>79.0</v>
      </c>
      <c r="F19" s="7">
        <v>8.0</v>
      </c>
      <c r="G19" s="7">
        <v>5.0</v>
      </c>
      <c r="H19" s="12">
        <f t="shared" si="1"/>
        <v>13</v>
      </c>
      <c r="I19" s="7">
        <v>8.0</v>
      </c>
      <c r="J19" s="7">
        <v>5.0</v>
      </c>
      <c r="K19" s="7">
        <v>3.0</v>
      </c>
      <c r="L19" s="7">
        <v>2.0</v>
      </c>
      <c r="M19" s="25">
        <f t="shared" si="2"/>
        <v>3.958051421</v>
      </c>
      <c r="N19" s="7">
        <v>25.0</v>
      </c>
      <c r="O19" s="7">
        <v>7.0</v>
      </c>
      <c r="P19" s="7">
        <v>16.0</v>
      </c>
      <c r="Q19" s="7">
        <v>1.0</v>
      </c>
      <c r="R19" s="10">
        <f t="shared" si="3"/>
        <v>0.32</v>
      </c>
      <c r="S19" s="10">
        <f t="shared" si="4"/>
        <v>0.1632653061</v>
      </c>
      <c r="T19" s="12">
        <f t="shared" si="5"/>
        <v>14.90322581</v>
      </c>
      <c r="U19" s="7">
        <v>0.0</v>
      </c>
      <c r="V19" s="7">
        <v>8.0</v>
      </c>
      <c r="W19" s="7">
        <v>12.0</v>
      </c>
      <c r="X19" s="7">
        <v>0.0</v>
      </c>
      <c r="Y19" s="7">
        <v>0.0</v>
      </c>
      <c r="Z19" s="7">
        <v>11824.0</v>
      </c>
      <c r="AA19" s="18">
        <f t="shared" si="6"/>
        <v>2.494514768</v>
      </c>
      <c r="AB19" s="14">
        <v>193.55</v>
      </c>
      <c r="AC19" s="18">
        <f t="shared" si="7"/>
        <v>2.45</v>
      </c>
      <c r="AD19" s="14">
        <v>157.3</v>
      </c>
      <c r="AE19" s="18">
        <f t="shared" si="8"/>
        <v>1.991139241</v>
      </c>
      <c r="AF19" s="13">
        <f t="shared" si="9"/>
        <v>0.5516602537</v>
      </c>
      <c r="AG19" s="10">
        <f t="shared" si="10"/>
        <v>0.2580645161</v>
      </c>
      <c r="AH19" s="10">
        <f t="shared" si="11"/>
        <v>0.1612903226</v>
      </c>
      <c r="AI19" s="10">
        <f t="shared" si="12"/>
        <v>0.4193548387</v>
      </c>
      <c r="AJ19" s="7">
        <v>73.0</v>
      </c>
      <c r="AK19" s="7">
        <v>62.0</v>
      </c>
      <c r="AL19" s="13">
        <f t="shared" si="13"/>
        <v>0.5407407407</v>
      </c>
      <c r="AM19" s="7">
        <v>31.0</v>
      </c>
      <c r="AN19" s="7">
        <v>3.0</v>
      </c>
      <c r="AO19" s="26">
        <v>123.0</v>
      </c>
      <c r="AP19" s="26">
        <v>32.0</v>
      </c>
      <c r="AQ19" s="7">
        <v>79.0</v>
      </c>
      <c r="AR19" s="7">
        <v>7.0</v>
      </c>
      <c r="AS19" s="7">
        <v>71.0</v>
      </c>
      <c r="AT19" s="7">
        <v>3.0</v>
      </c>
      <c r="AU19" s="7">
        <v>133.0</v>
      </c>
      <c r="AV19" s="7">
        <v>28.0</v>
      </c>
      <c r="AW19" s="14">
        <v>82.61</v>
      </c>
      <c r="AX19" s="14">
        <v>-0.88</v>
      </c>
      <c r="AY19" s="7">
        <v>4.0</v>
      </c>
      <c r="AZ19" s="7">
        <v>0.0</v>
      </c>
      <c r="BA19" s="14">
        <f t="shared" si="14"/>
        <v>0.6241542625</v>
      </c>
      <c r="BB19" s="14">
        <v>94.79</v>
      </c>
      <c r="BC19" s="14">
        <v>3.73</v>
      </c>
    </row>
    <row r="20" ht="12.75" customHeight="1">
      <c r="A20" s="7" t="s">
        <v>281</v>
      </c>
      <c r="B20" s="7" t="s">
        <v>282</v>
      </c>
      <c r="C20" s="8" t="s">
        <v>158</v>
      </c>
      <c r="D20" s="9" t="s">
        <v>150</v>
      </c>
      <c r="E20" s="7">
        <v>82.0</v>
      </c>
      <c r="F20" s="7">
        <v>3.0</v>
      </c>
      <c r="G20" s="7">
        <v>6.0</v>
      </c>
      <c r="H20" s="12">
        <f t="shared" si="1"/>
        <v>9</v>
      </c>
      <c r="I20" s="7">
        <v>3.0</v>
      </c>
      <c r="J20" s="7">
        <v>5.0</v>
      </c>
      <c r="K20" s="7">
        <v>2.0</v>
      </c>
      <c r="L20" s="7">
        <v>3.0</v>
      </c>
      <c r="M20" s="25">
        <f t="shared" si="2"/>
        <v>4.121088781</v>
      </c>
      <c r="N20" s="7">
        <v>18.0</v>
      </c>
      <c r="O20" s="7">
        <v>9.0</v>
      </c>
      <c r="P20" s="7">
        <v>13.0</v>
      </c>
      <c r="Q20" s="7">
        <v>5.0</v>
      </c>
      <c r="R20" s="10">
        <f t="shared" si="3"/>
        <v>0.1666666667</v>
      </c>
      <c r="S20" s="10">
        <f t="shared" si="4"/>
        <v>0.06666666667</v>
      </c>
      <c r="T20" s="12">
        <f t="shared" si="5"/>
        <v>14.72727273</v>
      </c>
      <c r="U20" s="7">
        <v>0.0</v>
      </c>
      <c r="V20" s="7">
        <v>2.0</v>
      </c>
      <c r="W20" s="7">
        <v>4.0</v>
      </c>
      <c r="X20" s="7">
        <v>6.0</v>
      </c>
      <c r="Y20" s="7">
        <v>1.0</v>
      </c>
      <c r="Z20" s="7">
        <v>7862.0</v>
      </c>
      <c r="AA20" s="18">
        <f t="shared" si="6"/>
        <v>1.59796748</v>
      </c>
      <c r="AB20" s="14">
        <v>122.64</v>
      </c>
      <c r="AC20" s="18">
        <f t="shared" si="7"/>
        <v>1.495609756</v>
      </c>
      <c r="AD20" s="14">
        <v>312.98</v>
      </c>
      <c r="AE20" s="18">
        <f t="shared" si="8"/>
        <v>3.816829268</v>
      </c>
      <c r="AF20" s="13">
        <f t="shared" si="9"/>
        <v>0.2815297737</v>
      </c>
      <c r="AG20" s="10">
        <f t="shared" si="10"/>
        <v>0.2727272727</v>
      </c>
      <c r="AH20" s="10">
        <f t="shared" si="11"/>
        <v>0.4545454545</v>
      </c>
      <c r="AI20" s="10">
        <f t="shared" si="12"/>
        <v>0.7272727273</v>
      </c>
      <c r="AJ20" s="7">
        <v>37.0</v>
      </c>
      <c r="AK20" s="7">
        <v>42.0</v>
      </c>
      <c r="AL20" s="13">
        <f t="shared" si="13"/>
        <v>0.4683544304</v>
      </c>
      <c r="AM20" s="7">
        <v>11.0</v>
      </c>
      <c r="AN20" s="7">
        <v>2.0</v>
      </c>
      <c r="AO20" s="26">
        <v>70.0</v>
      </c>
      <c r="AP20" s="26">
        <v>9.0</v>
      </c>
      <c r="AQ20" s="7">
        <v>42.0</v>
      </c>
      <c r="AR20" s="7">
        <v>2.0</v>
      </c>
      <c r="AS20" s="7">
        <v>53.0</v>
      </c>
      <c r="AT20" s="7">
        <v>3.0</v>
      </c>
      <c r="AU20" s="7">
        <v>87.0</v>
      </c>
      <c r="AV20" s="7">
        <v>10.0</v>
      </c>
      <c r="AW20" s="14">
        <v>89.69</v>
      </c>
      <c r="AX20" s="14">
        <v>3.31</v>
      </c>
      <c r="AY20" s="7">
        <v>1.0</v>
      </c>
      <c r="AZ20" s="7">
        <v>0.0</v>
      </c>
      <c r="BA20" s="14">
        <f t="shared" si="14"/>
        <v>0.4578987535</v>
      </c>
      <c r="BB20" s="14">
        <v>87.01</v>
      </c>
      <c r="BC20" s="14">
        <v>-9.31</v>
      </c>
    </row>
    <row r="21" ht="12.75" customHeight="1">
      <c r="A21" s="7" t="s">
        <v>288</v>
      </c>
      <c r="B21" s="7" t="s">
        <v>289</v>
      </c>
      <c r="C21" s="8" t="s">
        <v>173</v>
      </c>
      <c r="D21" s="9" t="s">
        <v>150</v>
      </c>
      <c r="E21" s="7">
        <v>75.0</v>
      </c>
      <c r="F21" s="7">
        <v>3.0</v>
      </c>
      <c r="G21" s="7">
        <v>27.0</v>
      </c>
      <c r="H21" s="12">
        <f t="shared" si="1"/>
        <v>30</v>
      </c>
      <c r="I21" s="7">
        <v>3.0</v>
      </c>
      <c r="J21" s="7">
        <v>26.0</v>
      </c>
      <c r="K21" s="7">
        <v>10.0</v>
      </c>
      <c r="L21" s="7">
        <v>16.0</v>
      </c>
      <c r="M21" s="25">
        <f t="shared" si="2"/>
        <v>7.814761216</v>
      </c>
      <c r="N21" s="7">
        <v>23.0</v>
      </c>
      <c r="O21" s="7">
        <v>10.0</v>
      </c>
      <c r="P21" s="7">
        <v>20.0</v>
      </c>
      <c r="Q21" s="7">
        <v>7.0</v>
      </c>
      <c r="R21" s="10">
        <f t="shared" si="3"/>
        <v>0.1304347826</v>
      </c>
      <c r="S21" s="10">
        <f t="shared" si="4"/>
        <v>0.05</v>
      </c>
      <c r="T21" s="12">
        <f t="shared" si="5"/>
        <v>67.14285714</v>
      </c>
      <c r="U21" s="7">
        <v>0.0</v>
      </c>
      <c r="V21" s="7">
        <v>1.0</v>
      </c>
      <c r="W21" s="7">
        <v>8.0</v>
      </c>
      <c r="X21" s="7">
        <v>7.0</v>
      </c>
      <c r="Y21" s="7">
        <v>2.0</v>
      </c>
      <c r="Z21" s="7">
        <v>13820.0</v>
      </c>
      <c r="AA21" s="18">
        <f t="shared" si="6"/>
        <v>3.071111111</v>
      </c>
      <c r="AB21" s="14">
        <v>227.38</v>
      </c>
      <c r="AC21" s="18">
        <f t="shared" si="7"/>
        <v>3.031733333</v>
      </c>
      <c r="AD21" s="14">
        <v>136.07</v>
      </c>
      <c r="AE21" s="18">
        <f t="shared" si="8"/>
        <v>1.814266667</v>
      </c>
      <c r="AF21" s="13">
        <f t="shared" si="9"/>
        <v>0.625615628</v>
      </c>
      <c r="AG21" s="10">
        <f t="shared" si="10"/>
        <v>0.08571428571</v>
      </c>
      <c r="AH21" s="10">
        <f t="shared" si="11"/>
        <v>0.7428571429</v>
      </c>
      <c r="AI21" s="10">
        <f t="shared" si="12"/>
        <v>0.8285714286</v>
      </c>
      <c r="AJ21" s="7">
        <v>79.0</v>
      </c>
      <c r="AK21" s="7">
        <v>62.0</v>
      </c>
      <c r="AL21" s="13">
        <f t="shared" si="13"/>
        <v>0.5602836879</v>
      </c>
      <c r="AM21" s="7">
        <v>35.0</v>
      </c>
      <c r="AN21" s="7">
        <v>3.0</v>
      </c>
      <c r="AO21" s="26">
        <v>200.0</v>
      </c>
      <c r="AP21" s="26">
        <v>26.0</v>
      </c>
      <c r="AQ21" s="7">
        <v>108.0</v>
      </c>
      <c r="AR21" s="7">
        <v>6.0</v>
      </c>
      <c r="AS21" s="7">
        <v>97.0</v>
      </c>
      <c r="AT21" s="7">
        <v>7.0</v>
      </c>
      <c r="AU21" s="7">
        <v>204.0</v>
      </c>
      <c r="AV21" s="7">
        <v>21.0</v>
      </c>
      <c r="AW21" s="14">
        <v>90.67</v>
      </c>
      <c r="AX21" s="14">
        <v>3.62</v>
      </c>
      <c r="AY21" s="7">
        <v>6.0</v>
      </c>
      <c r="AZ21" s="7">
        <v>0.0</v>
      </c>
      <c r="BA21" s="14">
        <f t="shared" si="14"/>
        <v>0.9464544139</v>
      </c>
      <c r="BB21" s="14">
        <v>94.21</v>
      </c>
      <c r="BC21" s="14">
        <v>9.95</v>
      </c>
    </row>
    <row r="22" ht="12.75" customHeight="1">
      <c r="A22" s="7" t="s">
        <v>204</v>
      </c>
      <c r="B22" s="7" t="s">
        <v>296</v>
      </c>
      <c r="C22" s="8" t="s">
        <v>297</v>
      </c>
      <c r="D22" s="9" t="s">
        <v>255</v>
      </c>
      <c r="E22" s="7">
        <v>69.0</v>
      </c>
      <c r="F22" s="7">
        <v>2.0</v>
      </c>
      <c r="G22" s="7">
        <v>5.0</v>
      </c>
      <c r="H22" s="12">
        <f t="shared" si="1"/>
        <v>7</v>
      </c>
      <c r="I22" s="7">
        <v>2.0</v>
      </c>
      <c r="J22" s="7">
        <v>5.0</v>
      </c>
      <c r="K22" s="7">
        <v>4.0</v>
      </c>
      <c r="L22" s="7">
        <v>1.0</v>
      </c>
      <c r="M22" s="25">
        <f t="shared" si="2"/>
        <v>3.544303797</v>
      </c>
      <c r="N22" s="7">
        <v>23.0</v>
      </c>
      <c r="O22" s="7">
        <v>11.0</v>
      </c>
      <c r="P22" s="7">
        <v>21.0</v>
      </c>
      <c r="Q22" s="7">
        <v>9.0</v>
      </c>
      <c r="R22" s="10">
        <f t="shared" si="3"/>
        <v>0.08695652174</v>
      </c>
      <c r="S22" s="10">
        <f t="shared" si="4"/>
        <v>0.03125</v>
      </c>
      <c r="T22" s="12">
        <f t="shared" si="5"/>
        <v>33.45454545</v>
      </c>
      <c r="U22" s="7">
        <v>1.0</v>
      </c>
      <c r="V22" s="7">
        <v>2.0</v>
      </c>
      <c r="W22" s="7">
        <v>2.0</v>
      </c>
      <c r="X22" s="7">
        <v>3.0</v>
      </c>
      <c r="Y22" s="7">
        <v>1.0</v>
      </c>
      <c r="Z22" s="7">
        <v>7110.0</v>
      </c>
      <c r="AA22" s="18">
        <f t="shared" si="6"/>
        <v>1.717391304</v>
      </c>
      <c r="AB22" s="14">
        <v>110.12</v>
      </c>
      <c r="AC22" s="18">
        <f t="shared" si="7"/>
        <v>1.595942029</v>
      </c>
      <c r="AD22" s="14">
        <v>220.39</v>
      </c>
      <c r="AE22" s="18">
        <f t="shared" si="8"/>
        <v>3.194057971</v>
      </c>
      <c r="AF22" s="13">
        <f t="shared" si="9"/>
        <v>0.333182052</v>
      </c>
      <c r="AG22" s="10">
        <f t="shared" si="10"/>
        <v>0.1818181818</v>
      </c>
      <c r="AH22" s="10">
        <f t="shared" si="11"/>
        <v>0.4545454545</v>
      </c>
      <c r="AI22" s="10">
        <f t="shared" si="12"/>
        <v>0.6363636364</v>
      </c>
      <c r="AJ22" s="7">
        <v>0.0</v>
      </c>
      <c r="AK22" s="7">
        <v>0.0</v>
      </c>
      <c r="AL22" s="13" t="str">
        <f t="shared" si="13"/>
        <v> </v>
      </c>
      <c r="AM22" s="7">
        <v>11.0</v>
      </c>
      <c r="AN22" s="7">
        <v>3.0</v>
      </c>
      <c r="AO22" s="26">
        <v>81.0</v>
      </c>
      <c r="AP22" s="26">
        <v>20.0</v>
      </c>
      <c r="AQ22" s="7">
        <v>33.0</v>
      </c>
      <c r="AR22" s="7">
        <v>7.0</v>
      </c>
      <c r="AS22" s="7">
        <v>28.0</v>
      </c>
      <c r="AT22" s="7">
        <v>4.0</v>
      </c>
      <c r="AU22" s="7">
        <v>70.0</v>
      </c>
      <c r="AV22" s="7">
        <v>22.0</v>
      </c>
      <c r="AW22" s="14">
        <v>76.09</v>
      </c>
      <c r="AX22" s="14">
        <v>-7.66</v>
      </c>
      <c r="AY22" s="7">
        <v>1.0</v>
      </c>
      <c r="AZ22" s="7">
        <v>1.0</v>
      </c>
      <c r="BA22" s="14">
        <f t="shared" si="14"/>
        <v>0.5991561181</v>
      </c>
      <c r="BB22" s="14">
        <v>89.8</v>
      </c>
      <c r="BC22" s="14">
        <v>-2.93</v>
      </c>
    </row>
    <row r="23" ht="12.75" customHeight="1">
      <c r="A23" s="7" t="s">
        <v>180</v>
      </c>
      <c r="B23" s="7" t="s">
        <v>304</v>
      </c>
      <c r="C23" s="8" t="s">
        <v>305</v>
      </c>
      <c r="D23" s="9" t="s">
        <v>183</v>
      </c>
      <c r="E23" s="7">
        <v>81.0</v>
      </c>
      <c r="F23" s="7">
        <v>4.0</v>
      </c>
      <c r="G23" s="7">
        <v>1.0</v>
      </c>
      <c r="H23" s="12">
        <f t="shared" si="1"/>
        <v>5</v>
      </c>
      <c r="I23" s="7">
        <v>4.0</v>
      </c>
      <c r="J23" s="7">
        <v>1.0</v>
      </c>
      <c r="K23" s="7">
        <v>1.0</v>
      </c>
      <c r="L23" s="7">
        <v>0.0</v>
      </c>
      <c r="M23" s="25">
        <f t="shared" si="2"/>
        <v>2.588810585</v>
      </c>
      <c r="N23" s="7">
        <v>13.0</v>
      </c>
      <c r="O23" s="7">
        <v>2.0</v>
      </c>
      <c r="P23" s="7">
        <v>9.0</v>
      </c>
      <c r="Q23" s="7">
        <v>6.0</v>
      </c>
      <c r="R23" s="10">
        <f t="shared" si="3"/>
        <v>0.3076923077</v>
      </c>
      <c r="S23" s="10">
        <f t="shared" si="4"/>
        <v>0.1333333333</v>
      </c>
      <c r="T23" s="12">
        <f t="shared" si="5"/>
        <v>13.66666667</v>
      </c>
      <c r="U23" s="7">
        <v>0.0</v>
      </c>
      <c r="V23" s="7">
        <v>1.0</v>
      </c>
      <c r="W23" s="7">
        <v>8.0</v>
      </c>
      <c r="X23" s="7">
        <v>5.0</v>
      </c>
      <c r="Y23" s="7">
        <v>0.0</v>
      </c>
      <c r="Z23" s="7">
        <v>6953.0</v>
      </c>
      <c r="AA23" s="18">
        <f t="shared" si="6"/>
        <v>1.430658436</v>
      </c>
      <c r="AB23" s="14">
        <v>102.85</v>
      </c>
      <c r="AC23" s="18">
        <f t="shared" si="7"/>
        <v>1.269753086</v>
      </c>
      <c r="AD23" s="14">
        <v>257.21</v>
      </c>
      <c r="AE23" s="18">
        <f t="shared" si="8"/>
        <v>3.175432099</v>
      </c>
      <c r="AF23" s="13">
        <f t="shared" si="9"/>
        <v>0.2856468366</v>
      </c>
      <c r="AG23" s="10">
        <f t="shared" si="10"/>
        <v>0.6666666667</v>
      </c>
      <c r="AH23" s="10">
        <f t="shared" si="11"/>
        <v>0.1666666667</v>
      </c>
      <c r="AI23" s="10">
        <f t="shared" si="12"/>
        <v>0.8333333333</v>
      </c>
      <c r="AJ23" s="7">
        <v>1.0</v>
      </c>
      <c r="AK23" s="7">
        <v>1.0</v>
      </c>
      <c r="AL23" s="13">
        <f t="shared" si="13"/>
        <v>0.5</v>
      </c>
      <c r="AM23" s="7">
        <v>6.0</v>
      </c>
      <c r="AN23" s="7">
        <v>3.0</v>
      </c>
      <c r="AO23" s="26">
        <v>76.0</v>
      </c>
      <c r="AP23" s="26">
        <v>14.0</v>
      </c>
      <c r="AQ23" s="7">
        <v>33.0</v>
      </c>
      <c r="AR23" s="7">
        <v>6.0</v>
      </c>
      <c r="AS23" s="7">
        <v>32.0</v>
      </c>
      <c r="AT23" s="7">
        <v>3.0</v>
      </c>
      <c r="AU23" s="7">
        <v>79.0</v>
      </c>
      <c r="AV23" s="7">
        <v>18.0</v>
      </c>
      <c r="AW23" s="14">
        <v>81.44</v>
      </c>
      <c r="AX23" s="14">
        <v>-7.95</v>
      </c>
      <c r="AY23" s="7">
        <v>0.0</v>
      </c>
      <c r="AZ23" s="7">
        <v>0.0</v>
      </c>
      <c r="BA23" s="14">
        <f t="shared" si="14"/>
        <v>0.5436502229</v>
      </c>
      <c r="BB23" s="14">
        <v>92.19</v>
      </c>
      <c r="BC23" s="14">
        <v>-5.16</v>
      </c>
    </row>
    <row r="24" ht="12.75" customHeight="1">
      <c r="A24" s="7" t="s">
        <v>134</v>
      </c>
      <c r="B24" s="7" t="s">
        <v>304</v>
      </c>
      <c r="C24" s="8" t="s">
        <v>312</v>
      </c>
      <c r="D24" s="9" t="s">
        <v>238</v>
      </c>
      <c r="E24" s="7">
        <v>8.0</v>
      </c>
      <c r="F24" s="7">
        <v>0.0</v>
      </c>
      <c r="G24" s="7">
        <v>0.0</v>
      </c>
      <c r="H24" s="12">
        <f t="shared" si="1"/>
        <v>0</v>
      </c>
      <c r="I24" s="7">
        <v>0.0</v>
      </c>
      <c r="J24" s="7">
        <v>0.0</v>
      </c>
      <c r="K24" s="7">
        <v>0.0</v>
      </c>
      <c r="L24" s="7">
        <v>0.0</v>
      </c>
      <c r="M24" s="25">
        <f t="shared" si="2"/>
        <v>0</v>
      </c>
      <c r="N24" s="7">
        <v>1.0</v>
      </c>
      <c r="O24" s="7">
        <v>0.0</v>
      </c>
      <c r="P24" s="7">
        <v>1.0</v>
      </c>
      <c r="Q24" s="7">
        <v>0.0</v>
      </c>
      <c r="R24" s="10">
        <f t="shared" si="3"/>
        <v>0</v>
      </c>
      <c r="S24" s="10">
        <f t="shared" si="4"/>
        <v>0</v>
      </c>
      <c r="T24" s="12">
        <f t="shared" si="5"/>
        <v>0</v>
      </c>
      <c r="U24" s="7">
        <v>0.0</v>
      </c>
      <c r="V24" s="7">
        <v>0.0</v>
      </c>
      <c r="W24" s="7">
        <v>2.0</v>
      </c>
      <c r="X24" s="7">
        <v>0.0</v>
      </c>
      <c r="Y24" s="7">
        <v>0.0</v>
      </c>
      <c r="Z24" s="7">
        <v>133.0</v>
      </c>
      <c r="AA24" s="18">
        <f t="shared" si="6"/>
        <v>0.2770833333</v>
      </c>
      <c r="AB24" s="14">
        <v>2.34</v>
      </c>
      <c r="AC24" s="18">
        <f t="shared" si="7"/>
        <v>0.2925</v>
      </c>
      <c r="AD24" s="14">
        <v>40.02</v>
      </c>
      <c r="AE24" s="18">
        <f t="shared" si="8"/>
        <v>5.0025</v>
      </c>
      <c r="AF24" s="13">
        <f t="shared" si="9"/>
        <v>0.0552407932</v>
      </c>
      <c r="AG24" s="10">
        <f t="shared" si="10"/>
        <v>0</v>
      </c>
      <c r="AH24" s="10">
        <f t="shared" si="11"/>
        <v>0</v>
      </c>
      <c r="AI24" s="10">
        <f t="shared" si="12"/>
        <v>0</v>
      </c>
      <c r="AJ24" s="7">
        <v>0.0</v>
      </c>
      <c r="AK24" s="7">
        <v>0.0</v>
      </c>
      <c r="AL24" s="13" t="str">
        <f t="shared" si="13"/>
        <v> </v>
      </c>
      <c r="AM24" s="7">
        <v>0.0</v>
      </c>
      <c r="AN24" s="7">
        <v>0.0</v>
      </c>
      <c r="AO24" s="26">
        <v>1.0</v>
      </c>
      <c r="AP24" s="26">
        <v>0.0</v>
      </c>
      <c r="AQ24" s="7">
        <v>0.0</v>
      </c>
      <c r="AR24" s="7">
        <v>0.0</v>
      </c>
      <c r="AS24" s="7">
        <v>2.0</v>
      </c>
      <c r="AT24" s="7">
        <v>0.0</v>
      </c>
      <c r="AU24" s="7">
        <v>2.0</v>
      </c>
      <c r="AV24" s="7">
        <v>0.0</v>
      </c>
      <c r="AW24" s="14">
        <v>100.0</v>
      </c>
      <c r="AX24" s="14">
        <v>23.08</v>
      </c>
      <c r="AY24" s="7">
        <v>0.0</v>
      </c>
      <c r="AZ24" s="7">
        <v>0.0</v>
      </c>
      <c r="BA24" s="14">
        <f t="shared" si="14"/>
        <v>-0.4511278195</v>
      </c>
      <c r="BB24" s="14"/>
      <c r="BC24" s="14"/>
    </row>
    <row r="25" ht="12.75" customHeight="1">
      <c r="A25" s="7" t="s">
        <v>235</v>
      </c>
      <c r="B25" s="7" t="s">
        <v>316</v>
      </c>
      <c r="C25" s="8" t="s">
        <v>206</v>
      </c>
      <c r="D25" s="9" t="s">
        <v>174</v>
      </c>
      <c r="E25" s="7">
        <v>30.0</v>
      </c>
      <c r="F25" s="7">
        <v>0.0</v>
      </c>
      <c r="G25" s="7">
        <v>0.0</v>
      </c>
      <c r="H25" s="12">
        <f t="shared" si="1"/>
        <v>0</v>
      </c>
      <c r="I25" s="7">
        <v>0.0</v>
      </c>
      <c r="J25" s="7">
        <v>0.0</v>
      </c>
      <c r="K25" s="7">
        <v>0.0</v>
      </c>
      <c r="L25" s="7">
        <v>0.0</v>
      </c>
      <c r="M25" s="25">
        <f t="shared" si="2"/>
        <v>0</v>
      </c>
      <c r="N25" s="7">
        <v>1.0</v>
      </c>
      <c r="O25" s="7">
        <v>7.0</v>
      </c>
      <c r="P25" s="7">
        <v>1.0</v>
      </c>
      <c r="Q25" s="7">
        <v>2.0</v>
      </c>
      <c r="R25" s="10">
        <f t="shared" si="3"/>
        <v>0</v>
      </c>
      <c r="S25" s="10">
        <f t="shared" si="4"/>
        <v>0</v>
      </c>
      <c r="T25" s="12">
        <f t="shared" si="5"/>
        <v>0</v>
      </c>
      <c r="U25" s="7">
        <v>0.0</v>
      </c>
      <c r="V25" s="7">
        <v>0.0</v>
      </c>
      <c r="W25" s="7">
        <v>0.0</v>
      </c>
      <c r="X25" s="7">
        <v>0.0</v>
      </c>
      <c r="Y25" s="7">
        <v>1.0</v>
      </c>
      <c r="Z25" s="7">
        <v>1296.0</v>
      </c>
      <c r="AA25" s="18">
        <f t="shared" si="6"/>
        <v>0.72</v>
      </c>
      <c r="AB25" s="14">
        <v>22.77</v>
      </c>
      <c r="AC25" s="18">
        <f t="shared" si="7"/>
        <v>0.759</v>
      </c>
      <c r="AD25" s="14">
        <v>138.72</v>
      </c>
      <c r="AE25" s="18">
        <f t="shared" si="8"/>
        <v>4.624</v>
      </c>
      <c r="AF25" s="13">
        <f t="shared" si="9"/>
        <v>0.1409994427</v>
      </c>
      <c r="AG25" s="10">
        <f t="shared" si="10"/>
        <v>0</v>
      </c>
      <c r="AH25" s="10">
        <f t="shared" si="11"/>
        <v>0</v>
      </c>
      <c r="AI25" s="10">
        <f t="shared" si="12"/>
        <v>0</v>
      </c>
      <c r="AJ25" s="7">
        <v>0.0</v>
      </c>
      <c r="AK25" s="7">
        <v>0.0</v>
      </c>
      <c r="AL25" s="13" t="str">
        <f t="shared" si="13"/>
        <v> </v>
      </c>
      <c r="AM25" s="7">
        <v>0.0</v>
      </c>
      <c r="AN25" s="7">
        <v>1.0</v>
      </c>
      <c r="AO25" s="26">
        <v>11.0</v>
      </c>
      <c r="AP25" s="26">
        <v>0.0</v>
      </c>
      <c r="AQ25" s="7">
        <v>13.0</v>
      </c>
      <c r="AR25" s="7">
        <v>0.0</v>
      </c>
      <c r="AS25" s="7">
        <v>10.0</v>
      </c>
      <c r="AT25" s="7">
        <v>1.0</v>
      </c>
      <c r="AU25" s="7">
        <v>18.0</v>
      </c>
      <c r="AV25" s="7">
        <v>1.0</v>
      </c>
      <c r="AW25" s="14">
        <v>94.74</v>
      </c>
      <c r="AX25" s="14">
        <v>7.13</v>
      </c>
      <c r="AY25" s="7">
        <v>0.0</v>
      </c>
      <c r="AZ25" s="7">
        <v>0.0</v>
      </c>
      <c r="BA25" s="14">
        <f t="shared" si="14"/>
        <v>0.6481481481</v>
      </c>
      <c r="BB25" s="14">
        <v>89.47</v>
      </c>
      <c r="BC25" s="14">
        <v>-3.38</v>
      </c>
    </row>
    <row r="26" ht="12.75" customHeight="1">
      <c r="A26" s="7" t="s">
        <v>323</v>
      </c>
      <c r="B26" s="7" t="s">
        <v>324</v>
      </c>
      <c r="C26" s="8" t="s">
        <v>325</v>
      </c>
      <c r="D26" s="9" t="s">
        <v>150</v>
      </c>
      <c r="E26" s="7">
        <v>66.0</v>
      </c>
      <c r="F26" s="7">
        <v>9.0</v>
      </c>
      <c r="G26" s="7">
        <v>7.0</v>
      </c>
      <c r="H26" s="12">
        <f t="shared" si="1"/>
        <v>16</v>
      </c>
      <c r="I26" s="7">
        <v>8.0</v>
      </c>
      <c r="J26" s="7">
        <v>7.0</v>
      </c>
      <c r="K26" s="7">
        <v>5.0</v>
      </c>
      <c r="L26" s="7">
        <v>2.0</v>
      </c>
      <c r="M26" s="25">
        <f t="shared" si="2"/>
        <v>5.117725455</v>
      </c>
      <c r="N26" s="7">
        <v>37.0</v>
      </c>
      <c r="O26" s="7">
        <v>11.0</v>
      </c>
      <c r="P26" s="7">
        <v>28.0</v>
      </c>
      <c r="Q26" s="7">
        <v>7.0</v>
      </c>
      <c r="R26" s="10">
        <f t="shared" si="3"/>
        <v>0.2432432432</v>
      </c>
      <c r="S26" s="10">
        <f t="shared" si="4"/>
        <v>0.1084337349</v>
      </c>
      <c r="T26" s="12">
        <f t="shared" si="5"/>
        <v>38.25</v>
      </c>
      <c r="U26" s="7">
        <v>0.0</v>
      </c>
      <c r="V26" s="7">
        <v>1.0</v>
      </c>
      <c r="W26" s="7">
        <v>14.0</v>
      </c>
      <c r="X26" s="7">
        <v>4.0</v>
      </c>
      <c r="Y26" s="7">
        <v>3.0</v>
      </c>
      <c r="Z26" s="7">
        <v>11255.0</v>
      </c>
      <c r="AA26" s="18">
        <f t="shared" si="6"/>
        <v>2.842171717</v>
      </c>
      <c r="AB26" s="14">
        <v>178.52</v>
      </c>
      <c r="AC26" s="18">
        <f t="shared" si="7"/>
        <v>2.704848485</v>
      </c>
      <c r="AD26" s="14">
        <v>188.75</v>
      </c>
      <c r="AE26" s="18">
        <f t="shared" si="8"/>
        <v>2.859848485</v>
      </c>
      <c r="AF26" s="13">
        <f t="shared" si="9"/>
        <v>0.4860729164</v>
      </c>
      <c r="AG26" s="10">
        <f t="shared" si="10"/>
        <v>0.4</v>
      </c>
      <c r="AH26" s="10">
        <f t="shared" si="11"/>
        <v>0.35</v>
      </c>
      <c r="AI26" s="10">
        <f t="shared" si="12"/>
        <v>0.75</v>
      </c>
      <c r="AJ26" s="7">
        <v>62.0</v>
      </c>
      <c r="AK26" s="7">
        <v>67.0</v>
      </c>
      <c r="AL26" s="13">
        <f t="shared" si="13"/>
        <v>0.480620155</v>
      </c>
      <c r="AM26" s="7">
        <v>20.0</v>
      </c>
      <c r="AN26" s="7">
        <v>2.0</v>
      </c>
      <c r="AO26" s="26">
        <v>133.0</v>
      </c>
      <c r="AP26" s="26">
        <v>21.0</v>
      </c>
      <c r="AQ26" s="7">
        <v>54.0</v>
      </c>
      <c r="AR26" s="7">
        <v>8.0</v>
      </c>
      <c r="AS26" s="7">
        <v>60.0</v>
      </c>
      <c r="AT26" s="7">
        <v>4.0</v>
      </c>
      <c r="AU26" s="7">
        <v>145.0</v>
      </c>
      <c r="AV26" s="7">
        <v>26.0</v>
      </c>
      <c r="AW26" s="14">
        <v>84.8</v>
      </c>
      <c r="AX26" s="14">
        <v>1.58</v>
      </c>
      <c r="AY26" s="7">
        <v>0.0</v>
      </c>
      <c r="AZ26" s="7">
        <v>1.0</v>
      </c>
      <c r="BA26" s="14">
        <f t="shared" si="14"/>
        <v>0.6397156819</v>
      </c>
      <c r="BB26" s="14">
        <v>92.45</v>
      </c>
      <c r="BC26" s="14">
        <v>1.74</v>
      </c>
    </row>
    <row r="27" ht="12.75" customHeight="1">
      <c r="A27" s="7" t="s">
        <v>331</v>
      </c>
      <c r="B27" s="7" t="s">
        <v>332</v>
      </c>
      <c r="C27" s="8" t="s">
        <v>166</v>
      </c>
      <c r="D27" s="9" t="s">
        <v>174</v>
      </c>
      <c r="E27" s="7">
        <v>78.0</v>
      </c>
      <c r="F27" s="7">
        <v>3.0</v>
      </c>
      <c r="G27" s="7">
        <v>18.0</v>
      </c>
      <c r="H27" s="12">
        <f t="shared" si="1"/>
        <v>21</v>
      </c>
      <c r="I27" s="7">
        <v>3.0</v>
      </c>
      <c r="J27" s="7">
        <v>17.0</v>
      </c>
      <c r="K27" s="7">
        <v>10.0</v>
      </c>
      <c r="L27" s="7">
        <v>7.0</v>
      </c>
      <c r="M27" s="25">
        <f t="shared" si="2"/>
        <v>5.156186059</v>
      </c>
      <c r="N27" s="7">
        <v>53.0</v>
      </c>
      <c r="O27" s="7">
        <v>10.0</v>
      </c>
      <c r="P27" s="7">
        <v>49.0</v>
      </c>
      <c r="Q27" s="7">
        <v>29.0</v>
      </c>
      <c r="R27" s="10">
        <f t="shared" si="3"/>
        <v>0.05660377358</v>
      </c>
      <c r="S27" s="10">
        <f t="shared" si="4"/>
        <v>0.02127659574</v>
      </c>
      <c r="T27" s="12">
        <f t="shared" si="5"/>
        <v>77.03703704</v>
      </c>
      <c r="U27" s="7">
        <v>4.0</v>
      </c>
      <c r="V27" s="7">
        <v>2.0</v>
      </c>
      <c r="W27" s="7">
        <v>9.0</v>
      </c>
      <c r="X27" s="7">
        <v>9.0</v>
      </c>
      <c r="Y27" s="7">
        <v>3.0</v>
      </c>
      <c r="Z27" s="7">
        <v>14662.0</v>
      </c>
      <c r="AA27" s="18">
        <f t="shared" si="6"/>
        <v>3.132905983</v>
      </c>
      <c r="AB27" s="14">
        <v>234.42</v>
      </c>
      <c r="AC27" s="18">
        <f t="shared" si="7"/>
        <v>3.005384615</v>
      </c>
      <c r="AD27" s="14">
        <v>158.47</v>
      </c>
      <c r="AE27" s="18">
        <f t="shared" si="8"/>
        <v>2.031666667</v>
      </c>
      <c r="AF27" s="13">
        <f t="shared" si="9"/>
        <v>0.5966555524</v>
      </c>
      <c r="AG27" s="10">
        <f t="shared" si="10"/>
        <v>0.1111111111</v>
      </c>
      <c r="AH27" s="10">
        <f t="shared" si="11"/>
        <v>0.6296296296</v>
      </c>
      <c r="AI27" s="10">
        <f t="shared" si="12"/>
        <v>0.7407407407</v>
      </c>
      <c r="AJ27" s="7">
        <v>0.0</v>
      </c>
      <c r="AK27" s="7">
        <v>0.0</v>
      </c>
      <c r="AL27" s="13" t="str">
        <f t="shared" si="13"/>
        <v> </v>
      </c>
      <c r="AM27" s="7">
        <v>27.0</v>
      </c>
      <c r="AN27" s="7">
        <v>5.0</v>
      </c>
      <c r="AO27" s="26">
        <v>181.0</v>
      </c>
      <c r="AP27" s="26">
        <v>30.0</v>
      </c>
      <c r="AQ27" s="7">
        <v>74.0</v>
      </c>
      <c r="AR27" s="7">
        <v>5.0</v>
      </c>
      <c r="AS27" s="7">
        <v>89.0</v>
      </c>
      <c r="AT27" s="7">
        <v>6.0</v>
      </c>
      <c r="AU27" s="7">
        <v>186.0</v>
      </c>
      <c r="AV27" s="7">
        <v>30.0</v>
      </c>
      <c r="AW27" s="14">
        <v>86.11</v>
      </c>
      <c r="AX27" s="14">
        <v>5.26</v>
      </c>
      <c r="AY27" s="7">
        <v>1.0</v>
      </c>
      <c r="AZ27" s="7">
        <v>0.0</v>
      </c>
      <c r="BA27" s="14">
        <f t="shared" si="14"/>
        <v>0.6506615741</v>
      </c>
      <c r="BB27" s="14">
        <v>97.01</v>
      </c>
      <c r="BC27" s="14">
        <v>6.6</v>
      </c>
    </row>
    <row r="28" ht="12.75" customHeight="1">
      <c r="A28" s="7" t="s">
        <v>339</v>
      </c>
      <c r="B28" s="7" t="s">
        <v>340</v>
      </c>
      <c r="C28" s="8" t="s">
        <v>297</v>
      </c>
      <c r="D28" s="9" t="s">
        <v>174</v>
      </c>
      <c r="E28" s="7">
        <v>80.0</v>
      </c>
      <c r="F28" s="7">
        <v>0.0</v>
      </c>
      <c r="G28" s="7">
        <v>0.0</v>
      </c>
      <c r="H28" s="12">
        <f t="shared" si="1"/>
        <v>0</v>
      </c>
      <c r="I28" s="7">
        <v>0.0</v>
      </c>
      <c r="J28" s="7">
        <v>0.0</v>
      </c>
      <c r="K28" s="7">
        <v>0.0</v>
      </c>
      <c r="L28" s="7">
        <v>0.0</v>
      </c>
      <c r="M28" s="25">
        <f t="shared" si="2"/>
        <v>0</v>
      </c>
      <c r="N28" s="7">
        <v>0.0</v>
      </c>
      <c r="O28" s="7">
        <v>2.0</v>
      </c>
      <c r="P28" s="7">
        <v>0.0</v>
      </c>
      <c r="Q28" s="7">
        <v>2.0</v>
      </c>
      <c r="R28" s="10">
        <f t="shared" si="3"/>
        <v>0</v>
      </c>
      <c r="S28" s="10">
        <f t="shared" si="4"/>
        <v>0</v>
      </c>
      <c r="T28" s="12">
        <f t="shared" si="5"/>
        <v>0</v>
      </c>
      <c r="U28" s="7">
        <v>0.0</v>
      </c>
      <c r="V28" s="7">
        <v>0.0</v>
      </c>
      <c r="W28" s="7">
        <v>0.0</v>
      </c>
      <c r="X28" s="7">
        <v>2.0</v>
      </c>
      <c r="Y28" s="7">
        <v>1.0</v>
      </c>
      <c r="Z28" s="7">
        <v>1161.0</v>
      </c>
      <c r="AA28" s="18">
        <f t="shared" si="6"/>
        <v>0.241875</v>
      </c>
      <c r="AB28" s="14">
        <v>17.97</v>
      </c>
      <c r="AC28" s="18">
        <f t="shared" si="7"/>
        <v>0.224625</v>
      </c>
      <c r="AD28" s="14">
        <v>380.12</v>
      </c>
      <c r="AE28" s="18">
        <f t="shared" si="8"/>
        <v>4.7515</v>
      </c>
      <c r="AF28" s="13">
        <f t="shared" si="9"/>
        <v>0.04514054611</v>
      </c>
      <c r="AG28" s="10">
        <f t="shared" si="10"/>
        <v>0</v>
      </c>
      <c r="AH28" s="10">
        <f t="shared" si="11"/>
        <v>0</v>
      </c>
      <c r="AI28" s="10">
        <f t="shared" si="12"/>
        <v>0</v>
      </c>
      <c r="AJ28" s="7">
        <v>0.0</v>
      </c>
      <c r="AK28" s="7">
        <v>0.0</v>
      </c>
      <c r="AL28" s="13" t="str">
        <f t="shared" si="13"/>
        <v> </v>
      </c>
      <c r="AM28" s="7">
        <v>1.0</v>
      </c>
      <c r="AN28" s="7">
        <v>0.0</v>
      </c>
      <c r="AO28" s="26">
        <v>9.0</v>
      </c>
      <c r="AP28" s="26">
        <v>1.0</v>
      </c>
      <c r="AQ28" s="7">
        <v>7.0</v>
      </c>
      <c r="AR28" s="7">
        <v>0.0</v>
      </c>
      <c r="AS28" s="7">
        <v>7.0</v>
      </c>
      <c r="AT28" s="7">
        <v>0.0</v>
      </c>
      <c r="AU28" s="7">
        <v>13.0</v>
      </c>
      <c r="AV28" s="7">
        <v>1.0</v>
      </c>
      <c r="AW28" s="14">
        <v>92.86</v>
      </c>
      <c r="AX28" s="14">
        <v>10.52</v>
      </c>
      <c r="AY28" s="7">
        <v>0.0</v>
      </c>
      <c r="AZ28" s="7">
        <v>0.0</v>
      </c>
      <c r="BA28" s="14">
        <f t="shared" si="14"/>
        <v>0.4651162791</v>
      </c>
      <c r="BB28" s="14">
        <v>80.0</v>
      </c>
      <c r="BC28" s="14">
        <v>-12.7</v>
      </c>
    </row>
    <row r="29" ht="12.75" customHeight="1">
      <c r="A29" s="7" t="s">
        <v>345</v>
      </c>
      <c r="B29" s="7" t="s">
        <v>346</v>
      </c>
      <c r="C29" s="8" t="s">
        <v>206</v>
      </c>
      <c r="D29" s="9" t="s">
        <v>174</v>
      </c>
      <c r="E29" s="7">
        <v>10.0</v>
      </c>
      <c r="F29" s="7">
        <v>0.0</v>
      </c>
      <c r="G29" s="7">
        <v>0.0</v>
      </c>
      <c r="H29" s="12">
        <f t="shared" si="1"/>
        <v>0</v>
      </c>
      <c r="I29" s="7">
        <v>0.0</v>
      </c>
      <c r="J29" s="7">
        <v>0.0</v>
      </c>
      <c r="K29" s="7">
        <v>0.0</v>
      </c>
      <c r="L29" s="7">
        <v>0.0</v>
      </c>
      <c r="M29" s="25">
        <f t="shared" si="2"/>
        <v>0</v>
      </c>
      <c r="N29" s="7">
        <v>0.0</v>
      </c>
      <c r="O29" s="7">
        <v>0.0</v>
      </c>
      <c r="P29" s="7">
        <v>0.0</v>
      </c>
      <c r="Q29" s="7">
        <v>0.0</v>
      </c>
      <c r="R29" s="10">
        <f t="shared" si="3"/>
        <v>0</v>
      </c>
      <c r="S29" s="10">
        <f t="shared" si="4"/>
        <v>0</v>
      </c>
      <c r="T29" s="12">
        <f t="shared" si="5"/>
        <v>0</v>
      </c>
      <c r="U29" s="7">
        <v>0.0</v>
      </c>
      <c r="V29" s="7">
        <v>0.0</v>
      </c>
      <c r="W29" s="7">
        <v>0.0</v>
      </c>
      <c r="X29" s="7">
        <v>0.0</v>
      </c>
      <c r="Y29" s="7">
        <v>0.0</v>
      </c>
      <c r="Z29" s="7">
        <v>28.0</v>
      </c>
      <c r="AA29" s="18">
        <f t="shared" si="6"/>
        <v>0.04666666667</v>
      </c>
      <c r="AB29" s="14">
        <v>0.61</v>
      </c>
      <c r="AC29" s="18">
        <f t="shared" si="7"/>
        <v>0.061</v>
      </c>
      <c r="AD29" s="14">
        <v>52.46</v>
      </c>
      <c r="AE29" s="18">
        <f t="shared" si="8"/>
        <v>5.246</v>
      </c>
      <c r="AF29" s="13">
        <f t="shared" si="9"/>
        <v>0.01149425287</v>
      </c>
      <c r="AG29" s="10">
        <f t="shared" si="10"/>
        <v>0</v>
      </c>
      <c r="AH29" s="10">
        <f t="shared" si="11"/>
        <v>0</v>
      </c>
      <c r="AI29" s="10">
        <f t="shared" si="12"/>
        <v>0</v>
      </c>
      <c r="AJ29" s="7">
        <v>0.0</v>
      </c>
      <c r="AK29" s="7">
        <v>0.0</v>
      </c>
      <c r="AL29" s="13" t="str">
        <f t="shared" si="13"/>
        <v> </v>
      </c>
      <c r="AM29" s="7">
        <v>0.0</v>
      </c>
      <c r="AN29" s="7">
        <v>0.0</v>
      </c>
      <c r="AO29" s="26">
        <v>1.0</v>
      </c>
      <c r="AP29" s="26">
        <v>0.0</v>
      </c>
      <c r="AQ29" s="7">
        <v>0.0</v>
      </c>
      <c r="AR29" s="7">
        <v>0.0</v>
      </c>
      <c r="AS29" s="7">
        <v>0.0</v>
      </c>
      <c r="AT29" s="7">
        <v>0.0</v>
      </c>
      <c r="AU29" s="7">
        <v>0.0</v>
      </c>
      <c r="AV29" s="7">
        <v>0.0</v>
      </c>
      <c r="AW29" s="14"/>
      <c r="AX29" s="14"/>
      <c r="AY29" s="7">
        <v>0.0</v>
      </c>
      <c r="AZ29" s="7">
        <v>0.0</v>
      </c>
      <c r="BA29" s="14">
        <f t="shared" si="14"/>
        <v>2.142857143</v>
      </c>
      <c r="BB29" s="14">
        <v>100.0</v>
      </c>
      <c r="BC29" s="14">
        <v>10.53</v>
      </c>
    </row>
    <row r="30" ht="12.75" customHeight="1">
      <c r="A30" s="7" t="s">
        <v>350</v>
      </c>
      <c r="B30" s="7" t="s">
        <v>351</v>
      </c>
      <c r="C30" s="8" t="s">
        <v>254</v>
      </c>
      <c r="D30" s="9" t="s">
        <v>275</v>
      </c>
      <c r="E30" s="7">
        <v>17.0</v>
      </c>
      <c r="F30" s="7">
        <v>0.0</v>
      </c>
      <c r="G30" s="7">
        <v>0.0</v>
      </c>
      <c r="H30" s="12">
        <f t="shared" si="1"/>
        <v>0</v>
      </c>
      <c r="I30" s="7">
        <v>0.0</v>
      </c>
      <c r="J30" s="7">
        <v>0.0</v>
      </c>
      <c r="K30" s="7">
        <v>0.0</v>
      </c>
      <c r="L30" s="7">
        <v>0.0</v>
      </c>
      <c r="M30" s="25">
        <f t="shared" si="2"/>
        <v>0</v>
      </c>
      <c r="N30" s="7">
        <v>0.0</v>
      </c>
      <c r="O30" s="7">
        <v>0.0</v>
      </c>
      <c r="P30" s="7">
        <v>0.0</v>
      </c>
      <c r="Q30" s="7">
        <v>0.0</v>
      </c>
      <c r="R30" s="10">
        <f t="shared" si="3"/>
        <v>0</v>
      </c>
      <c r="S30" s="10">
        <f t="shared" si="4"/>
        <v>0</v>
      </c>
      <c r="T30" s="12">
        <f t="shared" si="5"/>
        <v>0</v>
      </c>
      <c r="U30" s="7">
        <v>0.0</v>
      </c>
      <c r="V30" s="7">
        <v>0.0</v>
      </c>
      <c r="W30" s="7">
        <v>0.0</v>
      </c>
      <c r="X30" s="7">
        <v>0.0</v>
      </c>
      <c r="Y30" s="7">
        <v>0.0</v>
      </c>
      <c r="Z30" s="7">
        <v>13.0</v>
      </c>
      <c r="AA30" s="18">
        <f t="shared" si="6"/>
        <v>0.01274509804</v>
      </c>
      <c r="AB30" s="14">
        <v>0.54</v>
      </c>
      <c r="AC30" s="18">
        <f t="shared" si="7"/>
        <v>0.03176470588</v>
      </c>
      <c r="AD30" s="14">
        <v>81.76</v>
      </c>
      <c r="AE30" s="18">
        <f t="shared" si="8"/>
        <v>4.809411765</v>
      </c>
      <c r="AF30" s="13">
        <f t="shared" si="9"/>
        <v>0.006561360875</v>
      </c>
      <c r="AG30" s="10">
        <f t="shared" si="10"/>
        <v>0</v>
      </c>
      <c r="AH30" s="10">
        <f t="shared" si="11"/>
        <v>0</v>
      </c>
      <c r="AI30" s="10">
        <f t="shared" si="12"/>
        <v>0</v>
      </c>
      <c r="AJ30" s="7">
        <v>0.0</v>
      </c>
      <c r="AK30" s="7">
        <v>0.0</v>
      </c>
      <c r="AL30" s="13" t="str">
        <f t="shared" si="13"/>
        <v> </v>
      </c>
      <c r="AM30" s="7">
        <v>0.0</v>
      </c>
      <c r="AN30" s="7">
        <v>0.0</v>
      </c>
      <c r="AO30" s="26">
        <v>0.0</v>
      </c>
      <c r="AP30" s="26">
        <v>0.0</v>
      </c>
      <c r="AQ30" s="7">
        <v>0.0</v>
      </c>
      <c r="AR30" s="7">
        <v>0.0</v>
      </c>
      <c r="AS30" s="7">
        <v>1.0</v>
      </c>
      <c r="AT30" s="7">
        <v>0.0</v>
      </c>
      <c r="AU30" s="7">
        <v>1.0</v>
      </c>
      <c r="AV30" s="7">
        <v>0.0</v>
      </c>
      <c r="AW30" s="14">
        <v>100.0</v>
      </c>
      <c r="AX30" s="14">
        <v>10.0</v>
      </c>
      <c r="AY30" s="7">
        <v>0.0</v>
      </c>
      <c r="AZ30" s="7">
        <v>0.0</v>
      </c>
      <c r="BA30" s="14">
        <f t="shared" si="14"/>
        <v>-4.615384615</v>
      </c>
      <c r="BB30" s="14"/>
      <c r="BC30" s="14"/>
    </row>
    <row r="31" ht="12.75" customHeight="1">
      <c r="A31" s="7" t="s">
        <v>354</v>
      </c>
      <c r="B31" s="7" t="s">
        <v>355</v>
      </c>
      <c r="C31" s="8" t="s">
        <v>222</v>
      </c>
      <c r="D31" s="9" t="s">
        <v>247</v>
      </c>
      <c r="E31" s="7">
        <v>2.0</v>
      </c>
      <c r="F31" s="7">
        <v>0.0</v>
      </c>
      <c r="G31" s="7">
        <v>0.0</v>
      </c>
      <c r="H31" s="12">
        <f t="shared" si="1"/>
        <v>0</v>
      </c>
      <c r="I31" s="7">
        <v>0.0</v>
      </c>
      <c r="J31" s="7">
        <v>0.0</v>
      </c>
      <c r="K31" s="7">
        <v>0.0</v>
      </c>
      <c r="L31" s="7">
        <v>0.0</v>
      </c>
      <c r="M31" s="25">
        <f t="shared" si="2"/>
        <v>0</v>
      </c>
      <c r="N31" s="7">
        <v>0.0</v>
      </c>
      <c r="O31" s="7">
        <v>0.0</v>
      </c>
      <c r="P31" s="7">
        <v>0.0</v>
      </c>
      <c r="Q31" s="7">
        <v>0.0</v>
      </c>
      <c r="R31" s="10">
        <f t="shared" si="3"/>
        <v>0</v>
      </c>
      <c r="S31" s="10">
        <f t="shared" si="4"/>
        <v>0</v>
      </c>
      <c r="T31" s="12">
        <f t="shared" si="5"/>
        <v>0</v>
      </c>
      <c r="U31" s="7">
        <v>0.0</v>
      </c>
      <c r="V31" s="7">
        <v>0.0</v>
      </c>
      <c r="W31" s="7">
        <v>0.0</v>
      </c>
      <c r="X31" s="7">
        <v>0.0</v>
      </c>
      <c r="Y31" s="7">
        <v>0.0</v>
      </c>
      <c r="Z31" s="7">
        <v>0.0</v>
      </c>
      <c r="AA31" s="18">
        <f t="shared" si="6"/>
        <v>0</v>
      </c>
      <c r="AB31" s="14">
        <v>0.0</v>
      </c>
      <c r="AC31" s="18">
        <f t="shared" si="7"/>
        <v>0</v>
      </c>
      <c r="AD31" s="14">
        <v>4.19</v>
      </c>
      <c r="AE31" s="18">
        <f t="shared" si="8"/>
        <v>2.095</v>
      </c>
      <c r="AF31" s="13">
        <f t="shared" si="9"/>
        <v>0</v>
      </c>
      <c r="AG31" s="10">
        <f t="shared" si="10"/>
        <v>0</v>
      </c>
      <c r="AH31" s="10">
        <f t="shared" si="11"/>
        <v>0</v>
      </c>
      <c r="AI31" s="10">
        <f t="shared" si="12"/>
        <v>0</v>
      </c>
      <c r="AJ31" s="7">
        <v>0.0</v>
      </c>
      <c r="AK31" s="7">
        <v>0.0</v>
      </c>
      <c r="AL31" s="13" t="str">
        <f t="shared" si="13"/>
        <v> </v>
      </c>
      <c r="AM31" s="7">
        <v>0.0</v>
      </c>
      <c r="AN31" s="7">
        <v>0.0</v>
      </c>
      <c r="AO31" s="26">
        <v>0.0</v>
      </c>
      <c r="AP31" s="26">
        <v>0.0</v>
      </c>
      <c r="AQ31" s="7">
        <v>0.0</v>
      </c>
      <c r="AR31" s="7">
        <v>0.0</v>
      </c>
      <c r="AS31" s="7">
        <v>0.0</v>
      </c>
      <c r="AT31" s="7">
        <v>0.0</v>
      </c>
      <c r="AU31" s="7">
        <v>0.0</v>
      </c>
      <c r="AV31" s="7">
        <v>0.0</v>
      </c>
      <c r="AW31" s="14"/>
      <c r="AX31" s="14"/>
      <c r="AY31" s="7">
        <v>0.0</v>
      </c>
      <c r="AZ31" s="7">
        <v>0.0</v>
      </c>
      <c r="BA31" s="14">
        <f t="shared" si="14"/>
        <v>0</v>
      </c>
      <c r="BB31" s="14"/>
      <c r="BC31" s="14"/>
    </row>
    <row r="32" ht="12.75" customHeight="1">
      <c r="A32" s="7" t="s">
        <v>359</v>
      </c>
      <c r="B32" s="7" t="s">
        <v>360</v>
      </c>
      <c r="C32" s="7" t="s">
        <v>173</v>
      </c>
      <c r="D32" s="8" t="s">
        <v>238</v>
      </c>
      <c r="E32" s="7">
        <v>57.0</v>
      </c>
      <c r="F32" s="7">
        <v>0.0</v>
      </c>
      <c r="G32" s="7">
        <v>0.0</v>
      </c>
      <c r="H32" s="12">
        <f t="shared" si="1"/>
        <v>0</v>
      </c>
      <c r="I32" s="7">
        <v>0.0</v>
      </c>
      <c r="J32" s="7">
        <v>0.0</v>
      </c>
      <c r="K32" s="7">
        <v>0.0</v>
      </c>
      <c r="L32" s="7">
        <v>0.0</v>
      </c>
      <c r="M32" s="25">
        <f t="shared" si="2"/>
        <v>0</v>
      </c>
      <c r="N32" s="7">
        <v>0.0</v>
      </c>
      <c r="O32" s="7">
        <v>2.0</v>
      </c>
      <c r="P32" s="7">
        <v>0.0</v>
      </c>
      <c r="Q32" s="7">
        <v>0.0</v>
      </c>
      <c r="R32" s="10">
        <f t="shared" si="3"/>
        <v>0</v>
      </c>
      <c r="S32" s="10">
        <f t="shared" si="4"/>
        <v>0</v>
      </c>
      <c r="T32" s="12">
        <f t="shared" si="5"/>
        <v>0</v>
      </c>
      <c r="U32" s="7">
        <v>0.0</v>
      </c>
      <c r="V32" s="7">
        <v>0.0</v>
      </c>
      <c r="W32" s="7">
        <v>0.0</v>
      </c>
      <c r="X32" s="7">
        <v>0.0</v>
      </c>
      <c r="Y32" s="7">
        <v>0.0</v>
      </c>
      <c r="Z32" s="7">
        <v>194.0</v>
      </c>
      <c r="AA32" s="18">
        <f t="shared" si="6"/>
        <v>0.0567251462</v>
      </c>
      <c r="AB32" s="14">
        <v>3.52</v>
      </c>
      <c r="AC32" s="18">
        <f t="shared" si="7"/>
        <v>0.06175438596</v>
      </c>
      <c r="AD32" s="14">
        <v>263.12</v>
      </c>
      <c r="AE32" s="18">
        <f t="shared" si="8"/>
        <v>4.616140351</v>
      </c>
      <c r="AF32" s="13">
        <f t="shared" si="9"/>
        <v>0.01320132013</v>
      </c>
      <c r="AG32" s="10">
        <f t="shared" si="10"/>
        <v>0</v>
      </c>
      <c r="AH32" s="10">
        <f t="shared" si="11"/>
        <v>0</v>
      </c>
      <c r="AI32" s="10">
        <f t="shared" si="12"/>
        <v>0</v>
      </c>
      <c r="AJ32" s="7">
        <v>7.0</v>
      </c>
      <c r="AK32" s="7">
        <v>2.0</v>
      </c>
      <c r="AL32" s="13">
        <f t="shared" si="13"/>
        <v>0.7777777778</v>
      </c>
      <c r="AM32" s="7">
        <v>0.0</v>
      </c>
      <c r="AN32" s="7">
        <v>0.0</v>
      </c>
      <c r="AO32" s="26">
        <v>0.0</v>
      </c>
      <c r="AP32" s="26">
        <v>1.0</v>
      </c>
      <c r="AQ32" s="7">
        <v>4.0</v>
      </c>
      <c r="AR32" s="7">
        <v>1.0</v>
      </c>
      <c r="AS32" s="7">
        <v>1.0</v>
      </c>
      <c r="AT32" s="7">
        <v>0.0</v>
      </c>
      <c r="AU32" s="7">
        <v>2.0</v>
      </c>
      <c r="AV32" s="7">
        <v>1.0</v>
      </c>
      <c r="AW32" s="14">
        <v>66.67</v>
      </c>
      <c r="AX32" s="14">
        <v>-22.91</v>
      </c>
      <c r="AY32" s="7">
        <v>0.0</v>
      </c>
      <c r="AZ32" s="7">
        <v>0.0</v>
      </c>
      <c r="BA32" s="14">
        <f t="shared" si="14"/>
        <v>0.3092783505</v>
      </c>
      <c r="BB32" s="14">
        <v>66.67</v>
      </c>
      <c r="BC32" s="14">
        <v>-25.19</v>
      </c>
    </row>
    <row r="33" ht="12.75" customHeight="1">
      <c r="A33" s="7" t="s">
        <v>366</v>
      </c>
      <c r="B33" s="7" t="s">
        <v>367</v>
      </c>
      <c r="C33" s="8" t="s">
        <v>166</v>
      </c>
      <c r="D33" s="9" t="s">
        <v>174</v>
      </c>
      <c r="E33" s="7">
        <v>82.0</v>
      </c>
      <c r="F33" s="7">
        <v>2.0</v>
      </c>
      <c r="G33" s="7">
        <v>9.0</v>
      </c>
      <c r="H33" s="12">
        <f t="shared" si="1"/>
        <v>11</v>
      </c>
      <c r="I33" s="7">
        <v>2.0</v>
      </c>
      <c r="J33" s="7">
        <v>9.0</v>
      </c>
      <c r="K33" s="7">
        <v>3.0</v>
      </c>
      <c r="L33" s="7">
        <v>6.0</v>
      </c>
      <c r="M33" s="25">
        <f t="shared" si="2"/>
        <v>3.81613183</v>
      </c>
      <c r="N33" s="7">
        <v>25.0</v>
      </c>
      <c r="O33" s="7">
        <v>12.0</v>
      </c>
      <c r="P33" s="7">
        <v>21.0</v>
      </c>
      <c r="Q33" s="7">
        <v>14.0</v>
      </c>
      <c r="R33" s="10">
        <f t="shared" si="3"/>
        <v>0.08</v>
      </c>
      <c r="S33" s="10">
        <f t="shared" si="4"/>
        <v>0.02777777778</v>
      </c>
      <c r="T33" s="12">
        <f t="shared" si="5"/>
        <v>19.8</v>
      </c>
      <c r="U33" s="7">
        <v>5.0</v>
      </c>
      <c r="V33" s="7">
        <v>1.0</v>
      </c>
      <c r="W33" s="7">
        <v>3.0</v>
      </c>
      <c r="X33" s="7">
        <v>2.0</v>
      </c>
      <c r="Y33" s="7">
        <v>1.0</v>
      </c>
      <c r="Z33" s="7">
        <v>10377.0</v>
      </c>
      <c r="AA33" s="18">
        <f t="shared" si="6"/>
        <v>2.109146341</v>
      </c>
      <c r="AB33" s="14">
        <v>163.42</v>
      </c>
      <c r="AC33" s="18">
        <f t="shared" si="7"/>
        <v>1.992926829</v>
      </c>
      <c r="AD33" s="14">
        <v>256.46</v>
      </c>
      <c r="AE33" s="18">
        <f t="shared" si="8"/>
        <v>3.127560976</v>
      </c>
      <c r="AF33" s="13">
        <f t="shared" si="9"/>
        <v>0.3892064399</v>
      </c>
      <c r="AG33" s="10">
        <f t="shared" si="10"/>
        <v>0.1</v>
      </c>
      <c r="AH33" s="10">
        <f t="shared" si="11"/>
        <v>0.45</v>
      </c>
      <c r="AI33" s="10">
        <f t="shared" si="12"/>
        <v>0.55</v>
      </c>
      <c r="AJ33" s="7">
        <v>0.0</v>
      </c>
      <c r="AK33" s="7">
        <v>0.0</v>
      </c>
      <c r="AL33" s="13" t="str">
        <f t="shared" si="13"/>
        <v> </v>
      </c>
      <c r="AM33" s="7">
        <v>20.0</v>
      </c>
      <c r="AN33" s="7">
        <v>2.0</v>
      </c>
      <c r="AO33" s="26">
        <v>112.0</v>
      </c>
      <c r="AP33" s="26">
        <v>27.0</v>
      </c>
      <c r="AQ33" s="7">
        <v>39.0</v>
      </c>
      <c r="AR33" s="7">
        <v>5.0</v>
      </c>
      <c r="AS33" s="7">
        <v>61.0</v>
      </c>
      <c r="AT33" s="7">
        <v>7.0</v>
      </c>
      <c r="AU33" s="7">
        <v>120.0</v>
      </c>
      <c r="AV33" s="7">
        <v>29.0</v>
      </c>
      <c r="AW33" s="14">
        <v>80.54</v>
      </c>
      <c r="AX33" s="14">
        <v>-6.53</v>
      </c>
      <c r="AY33" s="7">
        <v>1.0</v>
      </c>
      <c r="AZ33" s="7">
        <v>0.0</v>
      </c>
      <c r="BA33" s="14">
        <f t="shared" si="14"/>
        <v>0.4799074877</v>
      </c>
      <c r="BB33" s="14">
        <v>91.1</v>
      </c>
      <c r="BC33" s="14">
        <v>-4.72</v>
      </c>
    </row>
    <row r="34" ht="12.75" customHeight="1">
      <c r="A34" s="7" t="s">
        <v>373</v>
      </c>
      <c r="B34" s="7" t="s">
        <v>374</v>
      </c>
      <c r="C34" s="8" t="s">
        <v>206</v>
      </c>
      <c r="D34" s="9" t="s">
        <v>174</v>
      </c>
      <c r="E34" s="7">
        <v>64.0</v>
      </c>
      <c r="F34" s="7">
        <v>1.0</v>
      </c>
      <c r="G34" s="7">
        <v>2.0</v>
      </c>
      <c r="H34" s="12">
        <f t="shared" si="1"/>
        <v>3</v>
      </c>
      <c r="I34" s="7">
        <v>1.0</v>
      </c>
      <c r="J34" s="7">
        <v>2.0</v>
      </c>
      <c r="K34" s="7">
        <v>0.0</v>
      </c>
      <c r="L34" s="7">
        <v>2.0</v>
      </c>
      <c r="M34" s="25">
        <f t="shared" si="2"/>
        <v>2.277520034</v>
      </c>
      <c r="N34" s="7">
        <v>9.0</v>
      </c>
      <c r="O34" s="7">
        <v>4.0</v>
      </c>
      <c r="P34" s="7">
        <v>7.0</v>
      </c>
      <c r="Q34" s="7">
        <v>4.0</v>
      </c>
      <c r="R34" s="10">
        <f t="shared" si="3"/>
        <v>0.1111111111</v>
      </c>
      <c r="S34" s="10">
        <f t="shared" si="4"/>
        <v>0.04166666667</v>
      </c>
      <c r="T34" s="12">
        <f t="shared" si="5"/>
        <v>0</v>
      </c>
      <c r="U34" s="7">
        <v>1.0</v>
      </c>
      <c r="V34" s="7">
        <v>1.0</v>
      </c>
      <c r="W34" s="7">
        <v>3.0</v>
      </c>
      <c r="X34" s="7">
        <v>0.0</v>
      </c>
      <c r="Y34" s="7">
        <v>0.0</v>
      </c>
      <c r="Z34" s="7">
        <v>4742.0</v>
      </c>
      <c r="AA34" s="18">
        <f t="shared" si="6"/>
        <v>1.234895833</v>
      </c>
      <c r="AB34" s="14">
        <v>76.39</v>
      </c>
      <c r="AC34" s="18">
        <f t="shared" si="7"/>
        <v>1.19359375</v>
      </c>
      <c r="AD34" s="14">
        <v>269.18</v>
      </c>
      <c r="AE34" s="18">
        <f t="shared" si="8"/>
        <v>4.2059375</v>
      </c>
      <c r="AF34" s="13">
        <f t="shared" si="9"/>
        <v>0.2210550684</v>
      </c>
      <c r="AG34" s="10">
        <f t="shared" si="10"/>
        <v>0.2</v>
      </c>
      <c r="AH34" s="10">
        <f t="shared" si="11"/>
        <v>0.4</v>
      </c>
      <c r="AI34" s="10">
        <f t="shared" si="12"/>
        <v>0.6</v>
      </c>
      <c r="AJ34" s="7">
        <v>0.0</v>
      </c>
      <c r="AK34" s="7">
        <v>0.0</v>
      </c>
      <c r="AL34" s="13" t="str">
        <f t="shared" si="13"/>
        <v> </v>
      </c>
      <c r="AM34" s="7">
        <v>5.0</v>
      </c>
      <c r="AN34" s="7">
        <v>2.0</v>
      </c>
      <c r="AO34" s="26">
        <v>48.0</v>
      </c>
      <c r="AP34" s="26">
        <v>12.0</v>
      </c>
      <c r="AQ34" s="7">
        <v>25.0</v>
      </c>
      <c r="AR34" s="7">
        <v>3.0</v>
      </c>
      <c r="AS34" s="7">
        <v>23.0</v>
      </c>
      <c r="AT34" s="7">
        <v>3.0</v>
      </c>
      <c r="AU34" s="7">
        <v>40.0</v>
      </c>
      <c r="AV34" s="7">
        <v>10.0</v>
      </c>
      <c r="AW34" s="14">
        <v>80.0</v>
      </c>
      <c r="AX34" s="14">
        <v>-6.99</v>
      </c>
      <c r="AY34" s="7">
        <v>1.0</v>
      </c>
      <c r="AZ34" s="7">
        <v>0.0</v>
      </c>
      <c r="BA34" s="14">
        <f t="shared" si="14"/>
        <v>0.5187684521</v>
      </c>
      <c r="BB34" s="14">
        <v>78.12</v>
      </c>
      <c r="BC34" s="14">
        <v>-17.91</v>
      </c>
    </row>
    <row r="35" ht="12.75" customHeight="1">
      <c r="A35" s="7" t="s">
        <v>381</v>
      </c>
      <c r="B35" s="7" t="s">
        <v>382</v>
      </c>
      <c r="C35" s="8" t="s">
        <v>305</v>
      </c>
      <c r="D35" s="9" t="s">
        <v>255</v>
      </c>
      <c r="E35" s="7">
        <v>2.0</v>
      </c>
      <c r="F35" s="7">
        <v>0.0</v>
      </c>
      <c r="G35" s="7">
        <v>0.0</v>
      </c>
      <c r="H35" s="12">
        <f t="shared" si="1"/>
        <v>0</v>
      </c>
      <c r="I35" s="7">
        <v>0.0</v>
      </c>
      <c r="J35" s="7">
        <v>0.0</v>
      </c>
      <c r="K35" s="7">
        <v>0.0</v>
      </c>
      <c r="L35" s="7">
        <v>0.0</v>
      </c>
      <c r="M35" s="25">
        <f t="shared" si="2"/>
        <v>0</v>
      </c>
      <c r="N35" s="7">
        <v>0.0</v>
      </c>
      <c r="O35" s="7">
        <v>0.0</v>
      </c>
      <c r="P35" s="7">
        <v>0.0</v>
      </c>
      <c r="Q35" s="7">
        <v>0.0</v>
      </c>
      <c r="R35" s="10">
        <f t="shared" si="3"/>
        <v>0</v>
      </c>
      <c r="S35" s="10">
        <f t="shared" si="4"/>
        <v>0</v>
      </c>
      <c r="T35" s="12">
        <f t="shared" si="5"/>
        <v>0</v>
      </c>
      <c r="U35" s="7">
        <v>0.0</v>
      </c>
      <c r="V35" s="7">
        <v>0.0</v>
      </c>
      <c r="W35" s="7">
        <v>0.0</v>
      </c>
      <c r="X35" s="7">
        <v>0.0</v>
      </c>
      <c r="Y35" s="7">
        <v>0.0</v>
      </c>
      <c r="Z35" s="7">
        <v>0.0</v>
      </c>
      <c r="AA35" s="18">
        <f t="shared" si="6"/>
        <v>0</v>
      </c>
      <c r="AB35" s="14">
        <v>0.0</v>
      </c>
      <c r="AC35" s="18">
        <f t="shared" si="7"/>
        <v>0</v>
      </c>
      <c r="AD35" s="14">
        <v>18.73</v>
      </c>
      <c r="AE35" s="18">
        <f t="shared" si="8"/>
        <v>9.365</v>
      </c>
      <c r="AF35" s="13">
        <f t="shared" si="9"/>
        <v>0</v>
      </c>
      <c r="AG35" s="10">
        <f t="shared" si="10"/>
        <v>0</v>
      </c>
      <c r="AH35" s="10">
        <f t="shared" si="11"/>
        <v>0</v>
      </c>
      <c r="AI35" s="10">
        <f t="shared" si="12"/>
        <v>0</v>
      </c>
      <c r="AJ35" s="7">
        <v>0.0</v>
      </c>
      <c r="AK35" s="7">
        <v>0.0</v>
      </c>
      <c r="AL35" s="13" t="str">
        <f t="shared" si="13"/>
        <v> </v>
      </c>
      <c r="AM35" s="7">
        <v>0.0</v>
      </c>
      <c r="AN35" s="7">
        <v>0.0</v>
      </c>
      <c r="AO35" s="26">
        <v>0.0</v>
      </c>
      <c r="AP35" s="26">
        <v>0.0</v>
      </c>
      <c r="AQ35" s="7">
        <v>0.0</v>
      </c>
      <c r="AR35" s="7">
        <v>0.0</v>
      </c>
      <c r="AS35" s="7">
        <v>0.0</v>
      </c>
      <c r="AT35" s="7">
        <v>0.0</v>
      </c>
      <c r="AU35" s="7">
        <v>0.0</v>
      </c>
      <c r="AV35" s="7">
        <v>0.0</v>
      </c>
      <c r="AW35" s="14"/>
      <c r="AX35" s="14"/>
      <c r="AY35" s="7">
        <v>0.0</v>
      </c>
      <c r="AZ35" s="7">
        <v>0.0</v>
      </c>
      <c r="BA35" s="14">
        <f t="shared" si="14"/>
        <v>0</v>
      </c>
      <c r="BB35" s="14"/>
      <c r="BC35" s="14"/>
    </row>
    <row r="36" ht="12.75" customHeight="1">
      <c r="A36" s="7" t="s">
        <v>339</v>
      </c>
      <c r="B36" s="7" t="s">
        <v>385</v>
      </c>
      <c r="C36" s="8" t="s">
        <v>149</v>
      </c>
      <c r="D36" s="9" t="s">
        <v>159</v>
      </c>
      <c r="E36" s="7">
        <v>80.0</v>
      </c>
      <c r="F36" s="7">
        <v>3.0</v>
      </c>
      <c r="G36" s="7">
        <v>4.0</v>
      </c>
      <c r="H36" s="12">
        <f t="shared" si="1"/>
        <v>7</v>
      </c>
      <c r="I36" s="7">
        <v>2.0</v>
      </c>
      <c r="J36" s="7">
        <v>4.0</v>
      </c>
      <c r="K36" s="7">
        <v>2.0</v>
      </c>
      <c r="L36" s="7">
        <v>2.0</v>
      </c>
      <c r="M36" s="25">
        <f t="shared" si="2"/>
        <v>4.245283019</v>
      </c>
      <c r="N36" s="7">
        <v>15.0</v>
      </c>
      <c r="O36" s="7">
        <v>4.0</v>
      </c>
      <c r="P36" s="7">
        <v>12.0</v>
      </c>
      <c r="Q36" s="7">
        <v>3.0</v>
      </c>
      <c r="R36" s="10">
        <f t="shared" si="3"/>
        <v>0.2</v>
      </c>
      <c r="S36" s="10">
        <f t="shared" si="4"/>
        <v>0.08823529412</v>
      </c>
      <c r="T36" s="12">
        <f t="shared" si="5"/>
        <v>19.33333333</v>
      </c>
      <c r="U36" s="7">
        <v>0.0</v>
      </c>
      <c r="V36" s="7">
        <v>7.0</v>
      </c>
      <c r="W36" s="7">
        <v>3.0</v>
      </c>
      <c r="X36" s="7">
        <v>2.0</v>
      </c>
      <c r="Y36" s="7">
        <v>2.0</v>
      </c>
      <c r="Z36" s="7">
        <v>5936.0</v>
      </c>
      <c r="AA36" s="18">
        <f t="shared" si="6"/>
        <v>1.236666667</v>
      </c>
      <c r="AB36" s="14">
        <v>94.06</v>
      </c>
      <c r="AC36" s="18">
        <f t="shared" si="7"/>
        <v>1.17575</v>
      </c>
      <c r="AD36" s="14">
        <v>271.86</v>
      </c>
      <c r="AE36" s="18">
        <f t="shared" si="8"/>
        <v>3.39825</v>
      </c>
      <c r="AF36" s="13">
        <f t="shared" si="9"/>
        <v>0.2570507215</v>
      </c>
      <c r="AG36" s="10">
        <f t="shared" si="10"/>
        <v>0.2222222222</v>
      </c>
      <c r="AH36" s="10">
        <f t="shared" si="11"/>
        <v>0.4444444444</v>
      </c>
      <c r="AI36" s="10">
        <f t="shared" si="12"/>
        <v>0.6666666667</v>
      </c>
      <c r="AJ36" s="7">
        <v>1.0</v>
      </c>
      <c r="AK36" s="7">
        <v>2.0</v>
      </c>
      <c r="AL36" s="13">
        <f t="shared" si="13"/>
        <v>0.3333333333</v>
      </c>
      <c r="AM36" s="7">
        <v>9.0</v>
      </c>
      <c r="AN36" s="7">
        <v>1.0</v>
      </c>
      <c r="AO36" s="26">
        <v>78.0</v>
      </c>
      <c r="AP36" s="26">
        <v>20.0</v>
      </c>
      <c r="AQ36" s="7">
        <v>37.0</v>
      </c>
      <c r="AR36" s="7">
        <v>9.0</v>
      </c>
      <c r="AS36" s="7">
        <v>42.0</v>
      </c>
      <c r="AT36" s="7">
        <v>2.0</v>
      </c>
      <c r="AU36" s="7">
        <v>69.0</v>
      </c>
      <c r="AV36" s="7">
        <v>24.0</v>
      </c>
      <c r="AW36" s="14">
        <v>74.19</v>
      </c>
      <c r="AX36" s="14">
        <v>-14.51</v>
      </c>
      <c r="AY36" s="7">
        <v>1.0</v>
      </c>
      <c r="AZ36" s="7">
        <v>0.0</v>
      </c>
      <c r="BA36" s="14">
        <f t="shared" si="14"/>
        <v>0.5458221024</v>
      </c>
      <c r="BB36" s="14">
        <v>91.14</v>
      </c>
      <c r="BC36" s="14">
        <v>-2.39</v>
      </c>
    </row>
    <row r="37" ht="12.75" customHeight="1">
      <c r="A37" s="7" t="s">
        <v>392</v>
      </c>
      <c r="B37" s="7" t="s">
        <v>393</v>
      </c>
      <c r="C37" s="8" t="s">
        <v>394</v>
      </c>
      <c r="D37" s="9" t="s">
        <v>167</v>
      </c>
      <c r="E37" s="7">
        <v>74.0</v>
      </c>
      <c r="F37" s="7">
        <v>0.0</v>
      </c>
      <c r="G37" s="7">
        <v>0.0</v>
      </c>
      <c r="H37" s="12">
        <f t="shared" si="1"/>
        <v>0</v>
      </c>
      <c r="I37" s="7">
        <v>0.0</v>
      </c>
      <c r="J37" s="7">
        <v>0.0</v>
      </c>
      <c r="K37" s="7">
        <v>0.0</v>
      </c>
      <c r="L37" s="7">
        <v>0.0</v>
      </c>
      <c r="M37" s="25">
        <f t="shared" si="2"/>
        <v>0</v>
      </c>
      <c r="N37" s="7">
        <v>0.0</v>
      </c>
      <c r="O37" s="7">
        <v>0.0</v>
      </c>
      <c r="P37" s="7">
        <v>0.0</v>
      </c>
      <c r="Q37" s="7">
        <v>0.0</v>
      </c>
      <c r="R37" s="10">
        <f t="shared" si="3"/>
        <v>0</v>
      </c>
      <c r="S37" s="10">
        <f t="shared" si="4"/>
        <v>0</v>
      </c>
      <c r="T37" s="12">
        <f t="shared" si="5"/>
        <v>0</v>
      </c>
      <c r="U37" s="7">
        <v>0.0</v>
      </c>
      <c r="V37" s="7">
        <v>0.0</v>
      </c>
      <c r="W37" s="7">
        <v>0.0</v>
      </c>
      <c r="X37" s="7">
        <v>0.0</v>
      </c>
      <c r="Y37" s="7">
        <v>0.0</v>
      </c>
      <c r="Z37" s="7">
        <v>255.0</v>
      </c>
      <c r="AA37" s="18">
        <f t="shared" si="6"/>
        <v>0.05743243243</v>
      </c>
      <c r="AB37" s="14">
        <v>4.08</v>
      </c>
      <c r="AC37" s="18">
        <f t="shared" si="7"/>
        <v>0.05513513514</v>
      </c>
      <c r="AD37" s="14">
        <v>414.22</v>
      </c>
      <c r="AE37" s="18">
        <f t="shared" si="8"/>
        <v>5.597567568</v>
      </c>
      <c r="AF37" s="13">
        <f t="shared" si="9"/>
        <v>0.00975376524</v>
      </c>
      <c r="AG37" s="10">
        <f t="shared" si="10"/>
        <v>0</v>
      </c>
      <c r="AH37" s="10">
        <f t="shared" si="11"/>
        <v>0</v>
      </c>
      <c r="AI37" s="10">
        <f t="shared" si="12"/>
        <v>0</v>
      </c>
      <c r="AJ37" s="7">
        <v>4.0</v>
      </c>
      <c r="AK37" s="7">
        <v>3.0</v>
      </c>
      <c r="AL37" s="13">
        <f t="shared" si="13"/>
        <v>0.5714285714</v>
      </c>
      <c r="AM37" s="7">
        <v>0.0</v>
      </c>
      <c r="AN37" s="7">
        <v>0.0</v>
      </c>
      <c r="AO37" s="26">
        <v>2.0</v>
      </c>
      <c r="AP37" s="26">
        <v>1.0</v>
      </c>
      <c r="AQ37" s="7">
        <v>0.0</v>
      </c>
      <c r="AR37" s="7">
        <v>0.0</v>
      </c>
      <c r="AS37" s="7">
        <v>0.0</v>
      </c>
      <c r="AT37" s="7">
        <v>0.0</v>
      </c>
      <c r="AU37" s="7">
        <v>0.0</v>
      </c>
      <c r="AV37" s="7">
        <v>0.0</v>
      </c>
      <c r="AW37" s="14"/>
      <c r="AX37" s="14"/>
      <c r="AY37" s="7">
        <v>0.0</v>
      </c>
      <c r="AZ37" s="7">
        <v>0.0</v>
      </c>
      <c r="BA37" s="14">
        <f t="shared" si="14"/>
        <v>0.2352941176</v>
      </c>
      <c r="BB37" s="14">
        <v>100.0</v>
      </c>
      <c r="BC37" s="14">
        <v>4.04</v>
      </c>
    </row>
    <row r="38" ht="12.75" customHeight="1">
      <c r="A38" s="7" t="s">
        <v>397</v>
      </c>
      <c r="B38" s="7" t="s">
        <v>398</v>
      </c>
      <c r="C38" s="8" t="s">
        <v>399</v>
      </c>
      <c r="D38" s="9" t="s">
        <v>159</v>
      </c>
      <c r="E38" s="7">
        <v>82.0</v>
      </c>
      <c r="F38" s="7">
        <v>17.0</v>
      </c>
      <c r="G38" s="7">
        <v>13.0</v>
      </c>
      <c r="H38" s="12">
        <f t="shared" si="1"/>
        <v>30</v>
      </c>
      <c r="I38" s="7">
        <v>15.0</v>
      </c>
      <c r="J38" s="7">
        <v>12.0</v>
      </c>
      <c r="K38" s="7">
        <v>6.0</v>
      </c>
      <c r="L38" s="7">
        <v>6.0</v>
      </c>
      <c r="M38" s="25">
        <f t="shared" si="2"/>
        <v>6.858449228</v>
      </c>
      <c r="N38" s="7">
        <v>61.0</v>
      </c>
      <c r="O38" s="7">
        <v>22.0</v>
      </c>
      <c r="P38" s="7">
        <v>43.0</v>
      </c>
      <c r="Q38" s="7">
        <v>18.0</v>
      </c>
      <c r="R38" s="10">
        <f t="shared" si="3"/>
        <v>0.2786885246</v>
      </c>
      <c r="S38" s="10">
        <f t="shared" si="4"/>
        <v>0.1180555556</v>
      </c>
      <c r="T38" s="12">
        <f t="shared" si="5"/>
        <v>38.23255814</v>
      </c>
      <c r="U38" s="7">
        <v>0.0</v>
      </c>
      <c r="V38" s="7">
        <v>2.0</v>
      </c>
      <c r="W38" s="7">
        <v>8.0</v>
      </c>
      <c r="X38" s="7">
        <v>15.0</v>
      </c>
      <c r="Y38" s="7">
        <v>0.0</v>
      </c>
      <c r="Z38" s="7">
        <v>15747.0</v>
      </c>
      <c r="AA38" s="18">
        <f t="shared" si="6"/>
        <v>3.200609756</v>
      </c>
      <c r="AB38" s="14">
        <v>265.51</v>
      </c>
      <c r="AC38" s="18">
        <f t="shared" si="7"/>
        <v>3.237926829</v>
      </c>
      <c r="AD38" s="14">
        <v>140.21</v>
      </c>
      <c r="AE38" s="18">
        <f t="shared" si="8"/>
        <v>1.709878049</v>
      </c>
      <c r="AF38" s="13">
        <f t="shared" si="9"/>
        <v>0.6544168392</v>
      </c>
      <c r="AG38" s="10">
        <f t="shared" si="10"/>
        <v>0.3488372093</v>
      </c>
      <c r="AH38" s="10">
        <f t="shared" si="11"/>
        <v>0.2790697674</v>
      </c>
      <c r="AI38" s="10">
        <f t="shared" si="12"/>
        <v>0.6279069767</v>
      </c>
      <c r="AJ38" s="7">
        <v>56.0</v>
      </c>
      <c r="AK38" s="7">
        <v>78.0</v>
      </c>
      <c r="AL38" s="13">
        <f t="shared" si="13"/>
        <v>0.4179104478</v>
      </c>
      <c r="AM38" s="7">
        <v>43.0</v>
      </c>
      <c r="AN38" s="7">
        <v>9.0</v>
      </c>
      <c r="AO38" s="26">
        <v>231.0</v>
      </c>
      <c r="AP38" s="26">
        <v>32.0</v>
      </c>
      <c r="AQ38" s="7">
        <v>105.0</v>
      </c>
      <c r="AR38" s="7">
        <v>10.0</v>
      </c>
      <c r="AS38" s="7">
        <v>129.0</v>
      </c>
      <c r="AT38" s="7">
        <v>6.0</v>
      </c>
      <c r="AU38" s="7">
        <v>271.0</v>
      </c>
      <c r="AV38" s="7">
        <v>43.0</v>
      </c>
      <c r="AW38" s="14">
        <v>86.31</v>
      </c>
      <c r="AX38" s="14">
        <v>-0.06</v>
      </c>
      <c r="AY38" s="7">
        <v>2.0</v>
      </c>
      <c r="AZ38" s="7">
        <v>2.0</v>
      </c>
      <c r="BA38" s="14">
        <f t="shared" si="14"/>
        <v>0.7811011621</v>
      </c>
      <c r="BB38" s="14">
        <v>98.32</v>
      </c>
      <c r="BC38" s="14">
        <v>6.24</v>
      </c>
    </row>
    <row r="39" ht="12.75" customHeight="1">
      <c r="A39" s="7" t="s">
        <v>403</v>
      </c>
      <c r="B39" s="7" t="s">
        <v>398</v>
      </c>
      <c r="C39" s="8" t="s">
        <v>399</v>
      </c>
      <c r="D39" s="9" t="s">
        <v>174</v>
      </c>
      <c r="E39" s="7">
        <v>64.0</v>
      </c>
      <c r="F39" s="7">
        <v>1.0</v>
      </c>
      <c r="G39" s="7">
        <v>0.0</v>
      </c>
      <c r="H39" s="12">
        <f t="shared" si="1"/>
        <v>1</v>
      </c>
      <c r="I39" s="7">
        <v>1.0</v>
      </c>
      <c r="J39" s="7">
        <v>0.0</v>
      </c>
      <c r="K39" s="7">
        <v>0.0</v>
      </c>
      <c r="L39" s="7">
        <v>0.0</v>
      </c>
      <c r="M39" s="25">
        <f t="shared" si="2"/>
        <v>3.532875368</v>
      </c>
      <c r="N39" s="7">
        <v>3.0</v>
      </c>
      <c r="O39" s="7">
        <v>0.0</v>
      </c>
      <c r="P39" s="7">
        <v>2.0</v>
      </c>
      <c r="Q39" s="7">
        <v>1.0</v>
      </c>
      <c r="R39" s="10">
        <f t="shared" si="3"/>
        <v>0.3333333333</v>
      </c>
      <c r="S39" s="10">
        <f t="shared" si="4"/>
        <v>0.1666666667</v>
      </c>
      <c r="T39" s="12">
        <f t="shared" si="5"/>
        <v>0</v>
      </c>
      <c r="U39" s="7">
        <v>0.0</v>
      </c>
      <c r="V39" s="7">
        <v>0.0</v>
      </c>
      <c r="W39" s="7">
        <v>0.0</v>
      </c>
      <c r="X39" s="7">
        <v>1.0</v>
      </c>
      <c r="Y39" s="7">
        <v>1.0</v>
      </c>
      <c r="Z39" s="7">
        <v>1019.0</v>
      </c>
      <c r="AA39" s="18">
        <f t="shared" si="6"/>
        <v>0.2653645833</v>
      </c>
      <c r="AB39" s="14">
        <v>16.82</v>
      </c>
      <c r="AC39" s="18">
        <f t="shared" si="7"/>
        <v>0.2628125</v>
      </c>
      <c r="AD39" s="14">
        <v>301.27</v>
      </c>
      <c r="AE39" s="18">
        <f t="shared" si="8"/>
        <v>4.70734375</v>
      </c>
      <c r="AF39" s="13">
        <f t="shared" si="9"/>
        <v>0.05287811626</v>
      </c>
      <c r="AG39" s="10">
        <f t="shared" si="10"/>
        <v>0.3333333333</v>
      </c>
      <c r="AH39" s="10">
        <f t="shared" si="11"/>
        <v>0</v>
      </c>
      <c r="AI39" s="10">
        <f t="shared" si="12"/>
        <v>0.3333333333</v>
      </c>
      <c r="AJ39" s="7">
        <v>0.0</v>
      </c>
      <c r="AK39" s="7">
        <v>0.0</v>
      </c>
      <c r="AL39" s="13" t="str">
        <f t="shared" si="13"/>
        <v> </v>
      </c>
      <c r="AM39" s="7">
        <v>3.0</v>
      </c>
      <c r="AN39" s="7">
        <v>1.0</v>
      </c>
      <c r="AO39" s="26">
        <v>9.0</v>
      </c>
      <c r="AP39" s="26">
        <v>2.0</v>
      </c>
      <c r="AQ39" s="7">
        <v>2.0</v>
      </c>
      <c r="AR39" s="7">
        <v>1.0</v>
      </c>
      <c r="AS39" s="7">
        <v>12.0</v>
      </c>
      <c r="AT39" s="7">
        <v>0.0</v>
      </c>
      <c r="AU39" s="7">
        <v>16.0</v>
      </c>
      <c r="AV39" s="7">
        <v>3.0</v>
      </c>
      <c r="AW39" s="14">
        <v>84.21</v>
      </c>
      <c r="AX39" s="14">
        <v>-1.81</v>
      </c>
      <c r="AY39" s="7">
        <v>0.0</v>
      </c>
      <c r="AZ39" s="7">
        <v>0.0</v>
      </c>
      <c r="BA39" s="14">
        <f t="shared" si="14"/>
        <v>-0.1177625123</v>
      </c>
      <c r="BB39" s="14">
        <v>100.0</v>
      </c>
      <c r="BC39" s="14">
        <v>4.35</v>
      </c>
    </row>
    <row r="40" ht="12.75" customHeight="1">
      <c r="A40" s="7" t="s">
        <v>411</v>
      </c>
      <c r="B40" s="7" t="s">
        <v>412</v>
      </c>
      <c r="C40" s="8" t="s">
        <v>231</v>
      </c>
      <c r="D40" s="9" t="s">
        <v>183</v>
      </c>
      <c r="E40" s="7">
        <v>33.0</v>
      </c>
      <c r="F40" s="7">
        <v>1.0</v>
      </c>
      <c r="G40" s="7">
        <v>2.0</v>
      </c>
      <c r="H40" s="12">
        <f t="shared" si="1"/>
        <v>3</v>
      </c>
      <c r="I40" s="7">
        <v>1.0</v>
      </c>
      <c r="J40" s="7">
        <v>2.0</v>
      </c>
      <c r="K40" s="7">
        <v>0.0</v>
      </c>
      <c r="L40" s="7">
        <v>2.0</v>
      </c>
      <c r="M40" s="25">
        <f t="shared" si="2"/>
        <v>3.872355683</v>
      </c>
      <c r="N40" s="7">
        <v>8.0</v>
      </c>
      <c r="O40" s="7">
        <v>3.0</v>
      </c>
      <c r="P40" s="7">
        <v>7.0</v>
      </c>
      <c r="Q40" s="7">
        <v>3.0</v>
      </c>
      <c r="R40" s="10">
        <f t="shared" si="3"/>
        <v>0.125</v>
      </c>
      <c r="S40" s="10">
        <f t="shared" si="4"/>
        <v>0.04761904762</v>
      </c>
      <c r="T40" s="12">
        <f t="shared" si="5"/>
        <v>0</v>
      </c>
      <c r="U40" s="7">
        <v>0.0</v>
      </c>
      <c r="V40" s="7">
        <v>3.0</v>
      </c>
      <c r="W40" s="7">
        <v>2.0</v>
      </c>
      <c r="X40" s="7">
        <v>3.0</v>
      </c>
      <c r="Y40" s="7">
        <v>0.0</v>
      </c>
      <c r="Z40" s="7">
        <v>2789.0</v>
      </c>
      <c r="AA40" s="18">
        <f t="shared" si="6"/>
        <v>1.408585859</v>
      </c>
      <c r="AB40" s="14">
        <v>46.93</v>
      </c>
      <c r="AC40" s="18">
        <f t="shared" si="7"/>
        <v>1.422121212</v>
      </c>
      <c r="AD40" s="14">
        <v>131.53</v>
      </c>
      <c r="AE40" s="18">
        <f t="shared" si="8"/>
        <v>3.985757576</v>
      </c>
      <c r="AF40" s="13">
        <f t="shared" si="9"/>
        <v>0.2629720946</v>
      </c>
      <c r="AG40" s="10">
        <f t="shared" si="10"/>
        <v>0.2</v>
      </c>
      <c r="AH40" s="10">
        <f t="shared" si="11"/>
        <v>0.4</v>
      </c>
      <c r="AI40" s="10">
        <f t="shared" si="12"/>
        <v>0.6</v>
      </c>
      <c r="AJ40" s="7">
        <v>0.0</v>
      </c>
      <c r="AK40" s="7">
        <v>1.0</v>
      </c>
      <c r="AL40" s="13">
        <f t="shared" si="13"/>
        <v>0</v>
      </c>
      <c r="AM40" s="7">
        <v>5.0</v>
      </c>
      <c r="AN40" s="7">
        <v>0.0</v>
      </c>
      <c r="AO40" s="26">
        <v>26.0</v>
      </c>
      <c r="AP40" s="26">
        <v>7.0</v>
      </c>
      <c r="AQ40" s="7">
        <v>20.0</v>
      </c>
      <c r="AR40" s="7">
        <v>3.0</v>
      </c>
      <c r="AS40" s="7">
        <v>15.0</v>
      </c>
      <c r="AT40" s="7">
        <v>1.0</v>
      </c>
      <c r="AU40" s="7">
        <v>31.0</v>
      </c>
      <c r="AV40" s="7">
        <v>8.0</v>
      </c>
      <c r="AW40" s="14">
        <v>79.49</v>
      </c>
      <c r="AX40" s="14">
        <v>-8.32</v>
      </c>
      <c r="AY40" s="7">
        <v>0.0</v>
      </c>
      <c r="AZ40" s="7">
        <v>0.0</v>
      </c>
      <c r="BA40" s="14">
        <f t="shared" si="14"/>
        <v>0.5808533525</v>
      </c>
      <c r="BB40" s="14">
        <v>93.1</v>
      </c>
      <c r="BC40" s="14">
        <v>-3.3</v>
      </c>
    </row>
    <row r="41" ht="12.75" customHeight="1">
      <c r="A41" s="7" t="s">
        <v>416</v>
      </c>
      <c r="B41" s="7" t="s">
        <v>412</v>
      </c>
      <c r="C41" s="8" t="s">
        <v>158</v>
      </c>
      <c r="D41" s="9" t="s">
        <v>150</v>
      </c>
      <c r="E41" s="7">
        <v>77.0</v>
      </c>
      <c r="F41" s="7">
        <v>3.0</v>
      </c>
      <c r="G41" s="7">
        <v>5.0</v>
      </c>
      <c r="H41" s="12">
        <f t="shared" si="1"/>
        <v>8</v>
      </c>
      <c r="I41" s="7">
        <v>3.0</v>
      </c>
      <c r="J41" s="7">
        <v>5.0</v>
      </c>
      <c r="K41" s="7">
        <v>3.0</v>
      </c>
      <c r="L41" s="7">
        <v>2.0</v>
      </c>
      <c r="M41" s="25">
        <f t="shared" si="2"/>
        <v>3.179509826</v>
      </c>
      <c r="N41" s="7">
        <v>26.0</v>
      </c>
      <c r="O41" s="7">
        <v>3.0</v>
      </c>
      <c r="P41" s="7">
        <v>21.0</v>
      </c>
      <c r="Q41" s="7">
        <v>7.0</v>
      </c>
      <c r="R41" s="10">
        <f t="shared" si="3"/>
        <v>0.1153846154</v>
      </c>
      <c r="S41" s="10">
        <f t="shared" si="4"/>
        <v>0.05263157895</v>
      </c>
      <c r="T41" s="12">
        <f t="shared" si="5"/>
        <v>26.75</v>
      </c>
      <c r="U41" s="7">
        <v>1.0</v>
      </c>
      <c r="V41" s="7">
        <v>5.0</v>
      </c>
      <c r="W41" s="7">
        <v>10.0</v>
      </c>
      <c r="X41" s="7">
        <v>4.0</v>
      </c>
      <c r="Y41" s="7">
        <v>1.0</v>
      </c>
      <c r="Z41" s="7">
        <v>9058.0</v>
      </c>
      <c r="AA41" s="18">
        <f t="shared" si="6"/>
        <v>1.960606061</v>
      </c>
      <c r="AB41" s="14">
        <v>146.58</v>
      </c>
      <c r="AC41" s="18">
        <f t="shared" si="7"/>
        <v>1.903636364</v>
      </c>
      <c r="AD41" s="14">
        <v>265.17</v>
      </c>
      <c r="AE41" s="18">
        <f t="shared" si="8"/>
        <v>3.443766234</v>
      </c>
      <c r="AF41" s="13">
        <f t="shared" si="9"/>
        <v>0.355992714</v>
      </c>
      <c r="AG41" s="10">
        <f t="shared" si="10"/>
        <v>0.25</v>
      </c>
      <c r="AH41" s="10">
        <f t="shared" si="11"/>
        <v>0.4166666667</v>
      </c>
      <c r="AI41" s="10">
        <f t="shared" si="12"/>
        <v>0.6666666667</v>
      </c>
      <c r="AJ41" s="7">
        <v>9.0</v>
      </c>
      <c r="AK41" s="7">
        <v>9.0</v>
      </c>
      <c r="AL41" s="13">
        <f t="shared" si="13"/>
        <v>0.5</v>
      </c>
      <c r="AM41" s="7">
        <v>12.0</v>
      </c>
      <c r="AN41" s="7">
        <v>2.0</v>
      </c>
      <c r="AO41" s="26">
        <v>95.0</v>
      </c>
      <c r="AP41" s="26">
        <v>17.0</v>
      </c>
      <c r="AQ41" s="7">
        <v>37.0</v>
      </c>
      <c r="AR41" s="7">
        <v>4.0</v>
      </c>
      <c r="AS41" s="7">
        <v>57.0</v>
      </c>
      <c r="AT41" s="7">
        <v>4.0</v>
      </c>
      <c r="AU41" s="7">
        <v>105.0</v>
      </c>
      <c r="AV41" s="7">
        <v>18.0</v>
      </c>
      <c r="AW41" s="14">
        <v>85.37</v>
      </c>
      <c r="AX41" s="14">
        <v>-2.43</v>
      </c>
      <c r="AY41" s="7">
        <v>1.0</v>
      </c>
      <c r="AZ41" s="7">
        <v>3.0</v>
      </c>
      <c r="BA41" s="14">
        <f t="shared" si="14"/>
        <v>0.4504305586</v>
      </c>
      <c r="BB41" s="14">
        <v>91.18</v>
      </c>
      <c r="BC41" s="14">
        <v>-4.55</v>
      </c>
    </row>
    <row r="42" ht="12.75" customHeight="1">
      <c r="A42" s="7" t="s">
        <v>421</v>
      </c>
      <c r="B42" s="7" t="s">
        <v>422</v>
      </c>
      <c r="C42" s="8" t="s">
        <v>274</v>
      </c>
      <c r="D42" s="9" t="s">
        <v>174</v>
      </c>
      <c r="E42" s="7">
        <v>2.0</v>
      </c>
      <c r="F42" s="7">
        <v>0.0</v>
      </c>
      <c r="G42" s="7">
        <v>0.0</v>
      </c>
      <c r="H42" s="12">
        <f t="shared" si="1"/>
        <v>0</v>
      </c>
      <c r="I42" s="7">
        <v>0.0</v>
      </c>
      <c r="J42" s="7">
        <v>0.0</v>
      </c>
      <c r="K42" s="7">
        <v>0.0</v>
      </c>
      <c r="L42" s="7">
        <v>0.0</v>
      </c>
      <c r="M42" s="25">
        <f t="shared" si="2"/>
        <v>0</v>
      </c>
      <c r="N42" s="7">
        <v>0.0</v>
      </c>
      <c r="O42" s="7">
        <v>0.0</v>
      </c>
      <c r="P42" s="7">
        <v>0.0</v>
      </c>
      <c r="Q42" s="7">
        <v>0.0</v>
      </c>
      <c r="R42" s="10">
        <f t="shared" si="3"/>
        <v>0</v>
      </c>
      <c r="S42" s="10">
        <f t="shared" si="4"/>
        <v>0</v>
      </c>
      <c r="T42" s="12">
        <f t="shared" si="5"/>
        <v>0</v>
      </c>
      <c r="U42" s="7">
        <v>0.0</v>
      </c>
      <c r="V42" s="7">
        <v>0.0</v>
      </c>
      <c r="W42" s="7">
        <v>0.0</v>
      </c>
      <c r="X42" s="7">
        <v>0.0</v>
      </c>
      <c r="Y42" s="7">
        <v>0.0</v>
      </c>
      <c r="Z42" s="7">
        <v>58.0</v>
      </c>
      <c r="AA42" s="18">
        <f t="shared" si="6"/>
        <v>0.4833333333</v>
      </c>
      <c r="AB42" s="14">
        <v>0.65</v>
      </c>
      <c r="AC42" s="18">
        <f t="shared" si="7"/>
        <v>0.325</v>
      </c>
      <c r="AD42" s="14">
        <v>7.32</v>
      </c>
      <c r="AE42" s="18">
        <f t="shared" si="8"/>
        <v>3.66</v>
      </c>
      <c r="AF42" s="13">
        <f t="shared" si="9"/>
        <v>0.08155583438</v>
      </c>
      <c r="AG42" s="10">
        <f t="shared" si="10"/>
        <v>0</v>
      </c>
      <c r="AH42" s="10">
        <f t="shared" si="11"/>
        <v>0</v>
      </c>
      <c r="AI42" s="10">
        <f t="shared" si="12"/>
        <v>0</v>
      </c>
      <c r="AJ42" s="7">
        <v>0.0</v>
      </c>
      <c r="AK42" s="7">
        <v>0.0</v>
      </c>
      <c r="AL42" s="13" t="str">
        <f t="shared" si="13"/>
        <v> </v>
      </c>
      <c r="AM42" s="7">
        <v>0.0</v>
      </c>
      <c r="AN42" s="7">
        <v>0.0</v>
      </c>
      <c r="AO42" s="26">
        <v>0.0</v>
      </c>
      <c r="AP42" s="26">
        <v>0.0</v>
      </c>
      <c r="AQ42" s="7">
        <v>0.0</v>
      </c>
      <c r="AR42" s="7">
        <v>0.0</v>
      </c>
      <c r="AS42" s="7">
        <v>0.0</v>
      </c>
      <c r="AT42" s="7">
        <v>0.0</v>
      </c>
      <c r="AU42" s="7">
        <v>0.0</v>
      </c>
      <c r="AV42" s="7">
        <v>0.0</v>
      </c>
      <c r="AW42" s="14"/>
      <c r="AX42" s="14"/>
      <c r="AY42" s="7">
        <v>0.0</v>
      </c>
      <c r="AZ42" s="7">
        <v>0.0</v>
      </c>
      <c r="BA42" s="14">
        <f t="shared" si="14"/>
        <v>0</v>
      </c>
      <c r="BB42" s="14"/>
      <c r="BC42" s="14"/>
    </row>
    <row r="43" ht="12.75" customHeight="1">
      <c r="A43" s="7" t="s">
        <v>425</v>
      </c>
      <c r="B43" s="7" t="s">
        <v>426</v>
      </c>
      <c r="C43" s="8" t="s">
        <v>149</v>
      </c>
      <c r="D43" s="9" t="s">
        <v>150</v>
      </c>
      <c r="E43" s="7">
        <v>80.0</v>
      </c>
      <c r="F43" s="7">
        <v>12.0</v>
      </c>
      <c r="G43" s="7">
        <v>13.0</v>
      </c>
      <c r="H43" s="12">
        <f t="shared" si="1"/>
        <v>25</v>
      </c>
      <c r="I43" s="7">
        <v>12.0</v>
      </c>
      <c r="J43" s="7">
        <v>13.0</v>
      </c>
      <c r="K43" s="7">
        <v>5.0</v>
      </c>
      <c r="L43" s="7">
        <v>8.0</v>
      </c>
      <c r="M43" s="25">
        <f t="shared" si="2"/>
        <v>6.258257423</v>
      </c>
      <c r="N43" s="7">
        <v>68.0</v>
      </c>
      <c r="O43" s="7">
        <v>23.0</v>
      </c>
      <c r="P43" s="7">
        <v>56.0</v>
      </c>
      <c r="Q43" s="7">
        <v>16.0</v>
      </c>
      <c r="R43" s="10">
        <f t="shared" si="3"/>
        <v>0.1764705882</v>
      </c>
      <c r="S43" s="10">
        <f t="shared" si="4"/>
        <v>0.0736196319</v>
      </c>
      <c r="T43" s="12">
        <f t="shared" si="5"/>
        <v>40.45454545</v>
      </c>
      <c r="U43" s="7">
        <v>1.0</v>
      </c>
      <c r="V43" s="7">
        <v>8.0</v>
      </c>
      <c r="W43" s="7">
        <v>7.0</v>
      </c>
      <c r="X43" s="7">
        <v>7.0</v>
      </c>
      <c r="Y43" s="7">
        <v>4.0</v>
      </c>
      <c r="Z43" s="7">
        <v>14381.0</v>
      </c>
      <c r="AA43" s="18">
        <f t="shared" si="6"/>
        <v>2.996041667</v>
      </c>
      <c r="AB43" s="14">
        <v>243.86</v>
      </c>
      <c r="AC43" s="18">
        <f t="shared" si="7"/>
        <v>3.04825</v>
      </c>
      <c r="AD43" s="14">
        <v>117.84</v>
      </c>
      <c r="AE43" s="18">
        <f t="shared" si="8"/>
        <v>1.473</v>
      </c>
      <c r="AF43" s="13">
        <f t="shared" si="9"/>
        <v>0.6742051424</v>
      </c>
      <c r="AG43" s="10">
        <f t="shared" si="10"/>
        <v>0.3636363636</v>
      </c>
      <c r="AH43" s="10">
        <f t="shared" si="11"/>
        <v>0.3939393939</v>
      </c>
      <c r="AI43" s="10">
        <f t="shared" si="12"/>
        <v>0.7575757576</v>
      </c>
      <c r="AJ43" s="7">
        <v>174.0</v>
      </c>
      <c r="AK43" s="7">
        <v>111.0</v>
      </c>
      <c r="AL43" s="13">
        <f t="shared" si="13"/>
        <v>0.6105263158</v>
      </c>
      <c r="AM43" s="7">
        <v>33.0</v>
      </c>
      <c r="AN43" s="7">
        <v>0.0</v>
      </c>
      <c r="AO43" s="26">
        <v>234.0</v>
      </c>
      <c r="AP43" s="26">
        <v>31.0</v>
      </c>
      <c r="AQ43" s="7">
        <v>117.0</v>
      </c>
      <c r="AR43" s="7">
        <v>5.0</v>
      </c>
      <c r="AS43" s="7">
        <v>134.0</v>
      </c>
      <c r="AT43" s="7">
        <v>7.0</v>
      </c>
      <c r="AU43" s="7">
        <v>246.0</v>
      </c>
      <c r="AV43" s="7">
        <v>30.0</v>
      </c>
      <c r="AW43" s="14">
        <v>89.13</v>
      </c>
      <c r="AX43" s="14">
        <v>12.41</v>
      </c>
      <c r="AY43" s="7">
        <v>1.0</v>
      </c>
      <c r="AZ43" s="7">
        <v>1.0</v>
      </c>
      <c r="BA43" s="14">
        <f t="shared" si="14"/>
        <v>0.922049927</v>
      </c>
      <c r="BB43" s="14">
        <v>96.98</v>
      </c>
      <c r="BC43" s="14">
        <v>15.46</v>
      </c>
    </row>
    <row r="44" ht="12.75" customHeight="1">
      <c r="A44" s="7" t="s">
        <v>432</v>
      </c>
      <c r="B44" s="7" t="s">
        <v>433</v>
      </c>
      <c r="C44" s="8" t="s">
        <v>274</v>
      </c>
      <c r="D44" s="9" t="s">
        <v>150</v>
      </c>
      <c r="E44" s="7">
        <v>42.0</v>
      </c>
      <c r="F44" s="7">
        <v>4.0</v>
      </c>
      <c r="G44" s="7">
        <v>0.0</v>
      </c>
      <c r="H44" s="12">
        <f t="shared" si="1"/>
        <v>4</v>
      </c>
      <c r="I44" s="7">
        <v>4.0</v>
      </c>
      <c r="J44" s="7">
        <v>0.0</v>
      </c>
      <c r="K44" s="7">
        <v>0.0</v>
      </c>
      <c r="L44" s="7">
        <v>0.0</v>
      </c>
      <c r="M44" s="25">
        <f t="shared" si="2"/>
        <v>7.111111111</v>
      </c>
      <c r="N44" s="7">
        <v>5.0</v>
      </c>
      <c r="O44" s="7">
        <v>0.0</v>
      </c>
      <c r="P44" s="7">
        <v>1.0</v>
      </c>
      <c r="Q44" s="7">
        <v>1.0</v>
      </c>
      <c r="R44" s="10">
        <f t="shared" si="3"/>
        <v>0.8</v>
      </c>
      <c r="S44" s="10">
        <f t="shared" si="4"/>
        <v>0.5714285714</v>
      </c>
      <c r="T44" s="12">
        <f t="shared" si="5"/>
        <v>0</v>
      </c>
      <c r="U44" s="7">
        <v>0.0</v>
      </c>
      <c r="V44" s="7">
        <v>2.0</v>
      </c>
      <c r="W44" s="7">
        <v>0.0</v>
      </c>
      <c r="X44" s="7">
        <v>0.0</v>
      </c>
      <c r="Y44" s="7">
        <v>0.0</v>
      </c>
      <c r="Z44" s="7">
        <v>2025.0</v>
      </c>
      <c r="AA44" s="18">
        <f t="shared" si="6"/>
        <v>0.8035714286</v>
      </c>
      <c r="AB44" s="14">
        <v>31.47</v>
      </c>
      <c r="AC44" s="18">
        <f t="shared" si="7"/>
        <v>0.7492857143</v>
      </c>
      <c r="AD44" s="14">
        <v>169.61</v>
      </c>
      <c r="AE44" s="18">
        <f t="shared" si="8"/>
        <v>4.038333333</v>
      </c>
      <c r="AF44" s="13">
        <f t="shared" si="9"/>
        <v>0.1565048737</v>
      </c>
      <c r="AG44" s="10">
        <f t="shared" si="10"/>
        <v>1</v>
      </c>
      <c r="AH44" s="10">
        <f t="shared" si="11"/>
        <v>0</v>
      </c>
      <c r="AI44" s="10">
        <f t="shared" si="12"/>
        <v>1</v>
      </c>
      <c r="AJ44" s="7">
        <v>5.0</v>
      </c>
      <c r="AK44" s="7">
        <v>8.0</v>
      </c>
      <c r="AL44" s="13">
        <f t="shared" si="13"/>
        <v>0.3846153846</v>
      </c>
      <c r="AM44" s="7">
        <v>4.0</v>
      </c>
      <c r="AN44" s="7">
        <v>0.0</v>
      </c>
      <c r="AO44" s="26">
        <v>17.0</v>
      </c>
      <c r="AP44" s="26">
        <v>6.0</v>
      </c>
      <c r="AQ44" s="7">
        <v>7.0</v>
      </c>
      <c r="AR44" s="7">
        <v>0.0</v>
      </c>
      <c r="AS44" s="7">
        <v>10.0</v>
      </c>
      <c r="AT44" s="7">
        <v>1.0</v>
      </c>
      <c r="AU44" s="7">
        <v>24.0</v>
      </c>
      <c r="AV44" s="7">
        <v>6.0</v>
      </c>
      <c r="AW44" s="14">
        <v>80.0</v>
      </c>
      <c r="AX44" s="14">
        <v>-6.09</v>
      </c>
      <c r="AY44" s="7">
        <v>0.0</v>
      </c>
      <c r="AZ44" s="7">
        <v>0.0</v>
      </c>
      <c r="BA44" s="14">
        <f t="shared" si="14"/>
        <v>0.3851851852</v>
      </c>
      <c r="BB44" s="14">
        <v>100.0</v>
      </c>
      <c r="BC44" s="14">
        <v>7.05</v>
      </c>
    </row>
    <row r="45" ht="12.75" customHeight="1">
      <c r="A45" s="7" t="s">
        <v>439</v>
      </c>
      <c r="B45" s="7" t="s">
        <v>440</v>
      </c>
      <c r="C45" s="8" t="s">
        <v>305</v>
      </c>
      <c r="D45" s="9" t="s">
        <v>247</v>
      </c>
      <c r="E45" s="7">
        <v>24.0</v>
      </c>
      <c r="F45" s="7">
        <v>0.0</v>
      </c>
      <c r="G45" s="7">
        <v>0.0</v>
      </c>
      <c r="H45" s="12">
        <f t="shared" si="1"/>
        <v>0</v>
      </c>
      <c r="I45" s="7">
        <v>0.0</v>
      </c>
      <c r="J45" s="7">
        <v>0.0</v>
      </c>
      <c r="K45" s="7">
        <v>0.0</v>
      </c>
      <c r="L45" s="7">
        <v>0.0</v>
      </c>
      <c r="M45" s="25">
        <f t="shared" si="2"/>
        <v>0</v>
      </c>
      <c r="N45" s="7">
        <v>0.0</v>
      </c>
      <c r="O45" s="7">
        <v>0.0</v>
      </c>
      <c r="P45" s="7">
        <v>0.0</v>
      </c>
      <c r="Q45" s="7">
        <v>0.0</v>
      </c>
      <c r="R45" s="10">
        <f t="shared" si="3"/>
        <v>0</v>
      </c>
      <c r="S45" s="10">
        <f t="shared" si="4"/>
        <v>0</v>
      </c>
      <c r="T45" s="12">
        <f t="shared" si="5"/>
        <v>0</v>
      </c>
      <c r="U45" s="7">
        <v>0.0</v>
      </c>
      <c r="V45" s="7">
        <v>0.0</v>
      </c>
      <c r="W45" s="7">
        <v>0.0</v>
      </c>
      <c r="X45" s="7">
        <v>0.0</v>
      </c>
      <c r="Y45" s="7">
        <v>0.0</v>
      </c>
      <c r="Z45" s="7">
        <v>434.0</v>
      </c>
      <c r="AA45" s="18">
        <f t="shared" si="6"/>
        <v>0.3013888889</v>
      </c>
      <c r="AB45" s="14">
        <v>6.04</v>
      </c>
      <c r="AC45" s="18">
        <f t="shared" si="7"/>
        <v>0.2516666667</v>
      </c>
      <c r="AD45" s="14">
        <v>98.73</v>
      </c>
      <c r="AE45" s="18">
        <f t="shared" si="8"/>
        <v>4.11375</v>
      </c>
      <c r="AF45" s="13">
        <f t="shared" si="9"/>
        <v>0.05765009067</v>
      </c>
      <c r="AG45" s="10">
        <f t="shared" si="10"/>
        <v>0</v>
      </c>
      <c r="AH45" s="10">
        <f t="shared" si="11"/>
        <v>0</v>
      </c>
      <c r="AI45" s="10">
        <f t="shared" si="12"/>
        <v>0</v>
      </c>
      <c r="AJ45" s="7">
        <v>0.0</v>
      </c>
      <c r="AK45" s="7">
        <v>0.0</v>
      </c>
      <c r="AL45" s="13" t="str">
        <f t="shared" si="13"/>
        <v> </v>
      </c>
      <c r="AM45" s="7">
        <v>0.0</v>
      </c>
      <c r="AN45" s="7">
        <v>0.0</v>
      </c>
      <c r="AO45" s="26">
        <v>2.0</v>
      </c>
      <c r="AP45" s="26">
        <v>2.0</v>
      </c>
      <c r="AQ45" s="7">
        <v>1.0</v>
      </c>
      <c r="AR45" s="7">
        <v>0.0</v>
      </c>
      <c r="AS45" s="7">
        <v>0.0</v>
      </c>
      <c r="AT45" s="7">
        <v>0.0</v>
      </c>
      <c r="AU45" s="7">
        <v>1.0</v>
      </c>
      <c r="AV45" s="7">
        <v>1.0</v>
      </c>
      <c r="AW45" s="14">
        <v>50.0</v>
      </c>
      <c r="AX45" s="14">
        <v>-35.29</v>
      </c>
      <c r="AY45" s="7">
        <v>0.0</v>
      </c>
      <c r="AZ45" s="7">
        <v>0.0</v>
      </c>
      <c r="BA45" s="14">
        <f t="shared" si="14"/>
        <v>0.1382488479</v>
      </c>
      <c r="BB45" s="14">
        <v>66.67</v>
      </c>
      <c r="BC45" s="14">
        <v>-24.82</v>
      </c>
    </row>
    <row r="46" ht="12.75" customHeight="1">
      <c r="A46" s="7" t="s">
        <v>445</v>
      </c>
      <c r="B46" s="7" t="s">
        <v>446</v>
      </c>
      <c r="C46" s="8" t="s">
        <v>447</v>
      </c>
      <c r="D46" s="9" t="s">
        <v>150</v>
      </c>
      <c r="E46" s="7">
        <v>3.0</v>
      </c>
      <c r="F46" s="7">
        <v>0.0</v>
      </c>
      <c r="G46" s="7">
        <v>0.0</v>
      </c>
      <c r="H46" s="12">
        <f t="shared" si="1"/>
        <v>0</v>
      </c>
      <c r="I46" s="7">
        <v>0.0</v>
      </c>
      <c r="J46" s="7">
        <v>0.0</v>
      </c>
      <c r="K46" s="7">
        <v>0.0</v>
      </c>
      <c r="L46" s="7">
        <v>0.0</v>
      </c>
      <c r="M46" s="25">
        <f t="shared" si="2"/>
        <v>0</v>
      </c>
      <c r="N46" s="7">
        <v>0.0</v>
      </c>
      <c r="O46" s="7">
        <v>0.0</v>
      </c>
      <c r="P46" s="7">
        <v>0.0</v>
      </c>
      <c r="Q46" s="7">
        <v>0.0</v>
      </c>
      <c r="R46" s="10">
        <f t="shared" si="3"/>
        <v>0</v>
      </c>
      <c r="S46" s="10">
        <f t="shared" si="4"/>
        <v>0</v>
      </c>
      <c r="T46" s="12">
        <f t="shared" si="5"/>
        <v>0</v>
      </c>
      <c r="U46" s="7">
        <v>0.0</v>
      </c>
      <c r="V46" s="7">
        <v>0.0</v>
      </c>
      <c r="W46" s="7">
        <v>0.0</v>
      </c>
      <c r="X46" s="7">
        <v>0.0</v>
      </c>
      <c r="Y46" s="7">
        <v>0.0</v>
      </c>
      <c r="Z46" s="7">
        <v>0.0</v>
      </c>
      <c r="AA46" s="18">
        <f t="shared" si="6"/>
        <v>0</v>
      </c>
      <c r="AB46" s="14">
        <v>0.0</v>
      </c>
      <c r="AC46" s="18">
        <f t="shared" si="7"/>
        <v>0</v>
      </c>
      <c r="AD46" s="14">
        <v>9.03</v>
      </c>
      <c r="AE46" s="18">
        <f t="shared" si="8"/>
        <v>3.01</v>
      </c>
      <c r="AF46" s="13">
        <f t="shared" si="9"/>
        <v>0</v>
      </c>
      <c r="AG46" s="10">
        <f t="shared" si="10"/>
        <v>0</v>
      </c>
      <c r="AH46" s="10">
        <f t="shared" si="11"/>
        <v>0</v>
      </c>
      <c r="AI46" s="10">
        <f t="shared" si="12"/>
        <v>0</v>
      </c>
      <c r="AJ46" s="7">
        <v>0.0</v>
      </c>
      <c r="AK46" s="7">
        <v>0.0</v>
      </c>
      <c r="AL46" s="13" t="str">
        <f t="shared" si="13"/>
        <v> </v>
      </c>
      <c r="AM46" s="7">
        <v>0.0</v>
      </c>
      <c r="AN46" s="7">
        <v>0.0</v>
      </c>
      <c r="AO46" s="26">
        <v>0.0</v>
      </c>
      <c r="AP46" s="26">
        <v>0.0</v>
      </c>
      <c r="AQ46" s="7">
        <v>0.0</v>
      </c>
      <c r="AR46" s="7">
        <v>0.0</v>
      </c>
      <c r="AS46" s="7">
        <v>0.0</v>
      </c>
      <c r="AT46" s="7">
        <v>0.0</v>
      </c>
      <c r="AU46" s="7">
        <v>0.0</v>
      </c>
      <c r="AV46" s="7">
        <v>0.0</v>
      </c>
      <c r="AW46" s="14"/>
      <c r="AX46" s="14"/>
      <c r="AY46" s="7">
        <v>0.0</v>
      </c>
      <c r="AZ46" s="7">
        <v>0.0</v>
      </c>
      <c r="BA46" s="14">
        <f t="shared" si="14"/>
        <v>0</v>
      </c>
      <c r="BB46" s="14"/>
      <c r="BC46" s="14"/>
    </row>
    <row r="47" ht="12.75" customHeight="1">
      <c r="A47" s="7" t="s">
        <v>449</v>
      </c>
      <c r="B47" s="7" t="s">
        <v>450</v>
      </c>
      <c r="C47" s="8" t="s">
        <v>222</v>
      </c>
      <c r="D47" s="9" t="s">
        <v>159</v>
      </c>
      <c r="E47" s="7">
        <v>25.0</v>
      </c>
      <c r="F47" s="7">
        <v>0.0</v>
      </c>
      <c r="G47" s="7">
        <v>0.0</v>
      </c>
      <c r="H47" s="12">
        <f t="shared" si="1"/>
        <v>0</v>
      </c>
      <c r="I47" s="7">
        <v>0.0</v>
      </c>
      <c r="J47" s="7">
        <v>0.0</v>
      </c>
      <c r="K47" s="7">
        <v>0.0</v>
      </c>
      <c r="L47" s="7">
        <v>0.0</v>
      </c>
      <c r="M47" s="25">
        <f t="shared" si="2"/>
        <v>0</v>
      </c>
      <c r="N47" s="7">
        <v>0.0</v>
      </c>
      <c r="O47" s="7">
        <v>0.0</v>
      </c>
      <c r="P47" s="7">
        <v>0.0</v>
      </c>
      <c r="Q47" s="7">
        <v>0.0</v>
      </c>
      <c r="R47" s="10">
        <f t="shared" si="3"/>
        <v>0</v>
      </c>
      <c r="S47" s="10">
        <f t="shared" si="4"/>
        <v>0</v>
      </c>
      <c r="T47" s="12">
        <f t="shared" si="5"/>
        <v>0</v>
      </c>
      <c r="U47" s="7">
        <v>0.0</v>
      </c>
      <c r="V47" s="7">
        <v>0.0</v>
      </c>
      <c r="W47" s="7">
        <v>1.0</v>
      </c>
      <c r="X47" s="7">
        <v>0.0</v>
      </c>
      <c r="Y47" s="7">
        <v>0.0</v>
      </c>
      <c r="Z47" s="7">
        <v>316.0</v>
      </c>
      <c r="AA47" s="18">
        <f t="shared" si="6"/>
        <v>0.2106666667</v>
      </c>
      <c r="AB47" s="14">
        <v>4.91</v>
      </c>
      <c r="AC47" s="18">
        <f t="shared" si="7"/>
        <v>0.1964</v>
      </c>
      <c r="AD47" s="14">
        <v>101.84</v>
      </c>
      <c r="AE47" s="18">
        <f t="shared" si="8"/>
        <v>4.0736</v>
      </c>
      <c r="AF47" s="13">
        <f t="shared" si="9"/>
        <v>0.04599531616</v>
      </c>
      <c r="AG47" s="10">
        <f t="shared" si="10"/>
        <v>0</v>
      </c>
      <c r="AH47" s="10">
        <f t="shared" si="11"/>
        <v>0</v>
      </c>
      <c r="AI47" s="10">
        <f t="shared" si="12"/>
        <v>0</v>
      </c>
      <c r="AJ47" s="7">
        <v>0.0</v>
      </c>
      <c r="AK47" s="7">
        <v>0.0</v>
      </c>
      <c r="AL47" s="13" t="str">
        <f t="shared" si="13"/>
        <v> </v>
      </c>
      <c r="AM47" s="7">
        <v>0.0</v>
      </c>
      <c r="AN47" s="7">
        <v>0.0</v>
      </c>
      <c r="AO47" s="26">
        <v>2.0</v>
      </c>
      <c r="AP47" s="26">
        <v>0.0</v>
      </c>
      <c r="AQ47" s="7">
        <v>1.0</v>
      </c>
      <c r="AR47" s="7">
        <v>0.0</v>
      </c>
      <c r="AS47" s="7">
        <v>4.0</v>
      </c>
      <c r="AT47" s="7">
        <v>0.0</v>
      </c>
      <c r="AU47" s="7">
        <v>1.0</v>
      </c>
      <c r="AV47" s="7">
        <v>0.0</v>
      </c>
      <c r="AW47" s="14">
        <v>100.0</v>
      </c>
      <c r="AX47" s="14">
        <v>15.29</v>
      </c>
      <c r="AY47" s="7">
        <v>0.0</v>
      </c>
      <c r="AZ47" s="7">
        <v>0.0</v>
      </c>
      <c r="BA47" s="14">
        <f t="shared" si="14"/>
        <v>-0.1898734177</v>
      </c>
      <c r="BB47" s="14">
        <v>100.0</v>
      </c>
      <c r="BC47" s="14">
        <v>4.71</v>
      </c>
    </row>
    <row r="48" ht="12.75" customHeight="1">
      <c r="A48" s="7" t="s">
        <v>452</v>
      </c>
      <c r="B48" s="7" t="s">
        <v>453</v>
      </c>
      <c r="C48" s="8" t="s">
        <v>297</v>
      </c>
      <c r="D48" s="9" t="s">
        <v>174</v>
      </c>
      <c r="E48" s="7">
        <v>51.0</v>
      </c>
      <c r="F48" s="7">
        <v>0.0</v>
      </c>
      <c r="G48" s="7">
        <v>0.0</v>
      </c>
      <c r="H48" s="12">
        <f t="shared" si="1"/>
        <v>0</v>
      </c>
      <c r="I48" s="7">
        <v>0.0</v>
      </c>
      <c r="J48" s="7">
        <v>0.0</v>
      </c>
      <c r="K48" s="7">
        <v>0.0</v>
      </c>
      <c r="L48" s="7">
        <v>0.0</v>
      </c>
      <c r="M48" s="25">
        <f t="shared" si="2"/>
        <v>0</v>
      </c>
      <c r="N48" s="7">
        <v>0.0</v>
      </c>
      <c r="O48" s="7">
        <v>1.0</v>
      </c>
      <c r="P48" s="7">
        <v>0.0</v>
      </c>
      <c r="Q48" s="7">
        <v>1.0</v>
      </c>
      <c r="R48" s="10">
        <f t="shared" si="3"/>
        <v>0</v>
      </c>
      <c r="S48" s="10">
        <f t="shared" si="4"/>
        <v>0</v>
      </c>
      <c r="T48" s="12">
        <f t="shared" si="5"/>
        <v>0</v>
      </c>
      <c r="U48" s="7">
        <v>0.0</v>
      </c>
      <c r="V48" s="7">
        <v>0.0</v>
      </c>
      <c r="W48" s="7">
        <v>0.0</v>
      </c>
      <c r="X48" s="7">
        <v>0.0</v>
      </c>
      <c r="Y48" s="7">
        <v>0.0</v>
      </c>
      <c r="Z48" s="7">
        <v>666.0</v>
      </c>
      <c r="AA48" s="18">
        <f t="shared" si="6"/>
        <v>0.2176470588</v>
      </c>
      <c r="AB48" s="14">
        <v>9.0</v>
      </c>
      <c r="AC48" s="18">
        <f t="shared" si="7"/>
        <v>0.1764705882</v>
      </c>
      <c r="AD48" s="14">
        <v>242.21</v>
      </c>
      <c r="AE48" s="18">
        <f t="shared" si="8"/>
        <v>4.749215686</v>
      </c>
      <c r="AF48" s="13">
        <f t="shared" si="9"/>
        <v>0.03582659926</v>
      </c>
      <c r="AG48" s="10">
        <f t="shared" si="10"/>
        <v>0</v>
      </c>
      <c r="AH48" s="10">
        <f t="shared" si="11"/>
        <v>0</v>
      </c>
      <c r="AI48" s="10">
        <f t="shared" si="12"/>
        <v>0</v>
      </c>
      <c r="AJ48" s="7">
        <v>0.0</v>
      </c>
      <c r="AK48" s="7">
        <v>0.0</v>
      </c>
      <c r="AL48" s="13" t="str">
        <f t="shared" si="13"/>
        <v> </v>
      </c>
      <c r="AM48" s="7">
        <v>1.0</v>
      </c>
      <c r="AN48" s="7">
        <v>0.0</v>
      </c>
      <c r="AO48" s="26">
        <v>5.0</v>
      </c>
      <c r="AP48" s="26">
        <v>0.0</v>
      </c>
      <c r="AQ48" s="7">
        <v>1.0</v>
      </c>
      <c r="AR48" s="7">
        <v>1.0</v>
      </c>
      <c r="AS48" s="7">
        <v>2.0</v>
      </c>
      <c r="AT48" s="7">
        <v>0.0</v>
      </c>
      <c r="AU48" s="7">
        <v>4.0</v>
      </c>
      <c r="AV48" s="7">
        <v>0.0</v>
      </c>
      <c r="AW48" s="14">
        <v>100.0</v>
      </c>
      <c r="AX48" s="14">
        <v>17.16</v>
      </c>
      <c r="AY48" s="7">
        <v>0.0</v>
      </c>
      <c r="AZ48" s="7">
        <v>0.0</v>
      </c>
      <c r="BA48" s="14">
        <f t="shared" si="14"/>
        <v>0.3603603604</v>
      </c>
      <c r="BB48" s="14">
        <v>57.14</v>
      </c>
      <c r="BC48" s="14">
        <v>-36.13</v>
      </c>
    </row>
    <row r="49" ht="12.75" customHeight="1">
      <c r="A49" s="7" t="s">
        <v>456</v>
      </c>
      <c r="B49" s="7" t="s">
        <v>457</v>
      </c>
      <c r="C49" s="7" t="s">
        <v>458</v>
      </c>
      <c r="D49" s="8" t="s">
        <v>174</v>
      </c>
      <c r="E49" s="7">
        <v>71.0</v>
      </c>
      <c r="F49" s="7">
        <v>2.0</v>
      </c>
      <c r="G49" s="7">
        <v>4.0</v>
      </c>
      <c r="H49" s="12">
        <f t="shared" si="1"/>
        <v>6</v>
      </c>
      <c r="I49" s="7">
        <v>2.0</v>
      </c>
      <c r="J49" s="7">
        <v>4.0</v>
      </c>
      <c r="K49" s="7">
        <v>2.0</v>
      </c>
      <c r="L49" s="7">
        <v>2.0</v>
      </c>
      <c r="M49" s="25">
        <f t="shared" si="2"/>
        <v>3.401039206</v>
      </c>
      <c r="N49" s="7">
        <v>17.0</v>
      </c>
      <c r="O49" s="7">
        <v>6.0</v>
      </c>
      <c r="P49" s="7">
        <v>15.0</v>
      </c>
      <c r="Q49" s="7">
        <v>10.0</v>
      </c>
      <c r="R49" s="10">
        <f t="shared" si="3"/>
        <v>0.1176470588</v>
      </c>
      <c r="S49" s="10">
        <f t="shared" si="4"/>
        <v>0.04166666667</v>
      </c>
      <c r="T49" s="12">
        <f t="shared" si="5"/>
        <v>13.42857143</v>
      </c>
      <c r="U49" s="7">
        <v>0.0</v>
      </c>
      <c r="V49" s="7">
        <v>2.0</v>
      </c>
      <c r="W49" s="7">
        <v>1.0</v>
      </c>
      <c r="X49" s="7">
        <v>3.0</v>
      </c>
      <c r="Y49" s="7">
        <v>1.0</v>
      </c>
      <c r="Z49" s="7">
        <v>6351.0</v>
      </c>
      <c r="AA49" s="18">
        <f t="shared" si="6"/>
        <v>1.49084507</v>
      </c>
      <c r="AB49" s="14">
        <v>96.78</v>
      </c>
      <c r="AC49" s="18">
        <f t="shared" si="7"/>
        <v>1.363098592</v>
      </c>
      <c r="AD49" s="14">
        <v>249.53</v>
      </c>
      <c r="AE49" s="18">
        <f t="shared" si="8"/>
        <v>3.514507042</v>
      </c>
      <c r="AF49" s="13">
        <f t="shared" si="9"/>
        <v>0.2794605989</v>
      </c>
      <c r="AG49" s="10">
        <f t="shared" si="10"/>
        <v>0.1428571429</v>
      </c>
      <c r="AH49" s="10">
        <f t="shared" si="11"/>
        <v>0.2857142857</v>
      </c>
      <c r="AI49" s="10">
        <f t="shared" si="12"/>
        <v>0.4285714286</v>
      </c>
      <c r="AJ49" s="7">
        <v>0.0</v>
      </c>
      <c r="AK49" s="7">
        <v>0.0</v>
      </c>
      <c r="AL49" s="13" t="str">
        <f t="shared" si="13"/>
        <v> </v>
      </c>
      <c r="AM49" s="7">
        <v>14.0</v>
      </c>
      <c r="AN49" s="7">
        <v>1.0</v>
      </c>
      <c r="AO49" s="26">
        <v>80.0</v>
      </c>
      <c r="AP49" s="26">
        <v>6.0</v>
      </c>
      <c r="AQ49" s="7">
        <v>36.0</v>
      </c>
      <c r="AR49" s="7">
        <v>2.0</v>
      </c>
      <c r="AS49" s="7">
        <v>47.0</v>
      </c>
      <c r="AT49" s="7">
        <v>2.0</v>
      </c>
      <c r="AU49" s="7">
        <v>77.0</v>
      </c>
      <c r="AV49" s="7">
        <v>4.0</v>
      </c>
      <c r="AW49" s="14">
        <v>95.06</v>
      </c>
      <c r="AX49" s="14">
        <v>2.98</v>
      </c>
      <c r="AY49" s="7">
        <v>0.0</v>
      </c>
      <c r="AZ49" s="7">
        <v>0.0</v>
      </c>
      <c r="BA49" s="14">
        <f t="shared" si="14"/>
        <v>0.7179971658</v>
      </c>
      <c r="BB49" s="14">
        <v>88.46</v>
      </c>
      <c r="BC49" s="14">
        <v>-7.92</v>
      </c>
    </row>
    <row r="50" ht="12.75" customHeight="1">
      <c r="A50" s="7" t="s">
        <v>464</v>
      </c>
      <c r="B50" s="7" t="s">
        <v>465</v>
      </c>
      <c r="C50" s="8" t="s">
        <v>166</v>
      </c>
      <c r="D50" s="9" t="s">
        <v>174</v>
      </c>
      <c r="E50" s="7">
        <v>31.0</v>
      </c>
      <c r="F50" s="7">
        <v>0.0</v>
      </c>
      <c r="G50" s="7">
        <v>0.0</v>
      </c>
      <c r="H50" s="12">
        <f t="shared" si="1"/>
        <v>0</v>
      </c>
      <c r="I50" s="7">
        <v>0.0</v>
      </c>
      <c r="J50" s="7">
        <v>0.0</v>
      </c>
      <c r="K50" s="7">
        <v>0.0</v>
      </c>
      <c r="L50" s="7">
        <v>0.0</v>
      </c>
      <c r="M50" s="25">
        <f t="shared" si="2"/>
        <v>0</v>
      </c>
      <c r="N50" s="7">
        <v>0.0</v>
      </c>
      <c r="O50" s="7">
        <v>0.0</v>
      </c>
      <c r="P50" s="7">
        <v>0.0</v>
      </c>
      <c r="Q50" s="7">
        <v>0.0</v>
      </c>
      <c r="R50" s="10">
        <f t="shared" si="3"/>
        <v>0</v>
      </c>
      <c r="S50" s="10">
        <f t="shared" si="4"/>
        <v>0</v>
      </c>
      <c r="T50" s="12">
        <f t="shared" si="5"/>
        <v>0</v>
      </c>
      <c r="U50" s="7">
        <v>0.0</v>
      </c>
      <c r="V50" s="7">
        <v>0.0</v>
      </c>
      <c r="W50" s="7">
        <v>0.0</v>
      </c>
      <c r="X50" s="7">
        <v>0.0</v>
      </c>
      <c r="Y50" s="7">
        <v>0.0</v>
      </c>
      <c r="Z50" s="7">
        <v>44.0</v>
      </c>
      <c r="AA50" s="18">
        <f t="shared" si="6"/>
        <v>0.02365591398</v>
      </c>
      <c r="AB50" s="14">
        <v>0.0</v>
      </c>
      <c r="AC50" s="18">
        <f t="shared" si="7"/>
        <v>0</v>
      </c>
      <c r="AD50" s="14">
        <v>148.88</v>
      </c>
      <c r="AE50" s="18">
        <f t="shared" si="8"/>
        <v>4.802580645</v>
      </c>
      <c r="AF50" s="13">
        <f t="shared" si="9"/>
        <v>0</v>
      </c>
      <c r="AG50" s="10">
        <f t="shared" si="10"/>
        <v>0</v>
      </c>
      <c r="AH50" s="10">
        <f t="shared" si="11"/>
        <v>0</v>
      </c>
      <c r="AI50" s="10">
        <f t="shared" si="12"/>
        <v>0</v>
      </c>
      <c r="AJ50" s="7">
        <v>0.0</v>
      </c>
      <c r="AK50" s="7">
        <v>0.0</v>
      </c>
      <c r="AL50" s="13" t="str">
        <f t="shared" si="13"/>
        <v> </v>
      </c>
      <c r="AM50" s="7">
        <v>0.0</v>
      </c>
      <c r="AN50" s="7">
        <v>0.0</v>
      </c>
      <c r="AO50" s="26">
        <v>0.0</v>
      </c>
      <c r="AP50" s="26">
        <v>0.0</v>
      </c>
      <c r="AQ50" s="7">
        <v>0.0</v>
      </c>
      <c r="AR50" s="7">
        <v>0.0</v>
      </c>
      <c r="AS50" s="7">
        <v>0.0</v>
      </c>
      <c r="AT50" s="7">
        <v>0.0</v>
      </c>
      <c r="AU50" s="7">
        <v>0.0</v>
      </c>
      <c r="AV50" s="7">
        <v>0.0</v>
      </c>
      <c r="AW50" s="14"/>
      <c r="AX50" s="14"/>
      <c r="AY50" s="7">
        <v>0.0</v>
      </c>
      <c r="AZ50" s="7">
        <v>0.0</v>
      </c>
      <c r="BA50" s="14">
        <f t="shared" si="14"/>
        <v>0</v>
      </c>
      <c r="BB50" s="14"/>
      <c r="BC50" s="14"/>
    </row>
    <row r="51" ht="12.75" customHeight="1">
      <c r="A51" s="7" t="s">
        <v>471</v>
      </c>
      <c r="B51" s="7" t="s">
        <v>472</v>
      </c>
      <c r="C51" s="8" t="s">
        <v>254</v>
      </c>
      <c r="D51" s="9" t="s">
        <v>174</v>
      </c>
      <c r="E51" s="7">
        <v>28.0</v>
      </c>
      <c r="F51" s="7">
        <v>0.0</v>
      </c>
      <c r="G51" s="7">
        <v>0.0</v>
      </c>
      <c r="H51" s="12">
        <f t="shared" si="1"/>
        <v>0</v>
      </c>
      <c r="I51" s="7">
        <v>0.0</v>
      </c>
      <c r="J51" s="7">
        <v>0.0</v>
      </c>
      <c r="K51" s="7">
        <v>0.0</v>
      </c>
      <c r="L51" s="7">
        <v>0.0</v>
      </c>
      <c r="M51" s="25">
        <f t="shared" si="2"/>
        <v>0</v>
      </c>
      <c r="N51" s="7">
        <v>0.0</v>
      </c>
      <c r="O51" s="7">
        <v>0.0</v>
      </c>
      <c r="P51" s="7">
        <v>0.0</v>
      </c>
      <c r="Q51" s="7">
        <v>0.0</v>
      </c>
      <c r="R51" s="10">
        <f t="shared" si="3"/>
        <v>0</v>
      </c>
      <c r="S51" s="10">
        <f t="shared" si="4"/>
        <v>0</v>
      </c>
      <c r="T51" s="12">
        <f t="shared" si="5"/>
        <v>0</v>
      </c>
      <c r="U51" s="7">
        <v>0.0</v>
      </c>
      <c r="V51" s="7">
        <v>0.0</v>
      </c>
      <c r="W51" s="7">
        <v>0.0</v>
      </c>
      <c r="X51" s="7">
        <v>0.0</v>
      </c>
      <c r="Y51" s="7">
        <v>0.0</v>
      </c>
      <c r="Z51" s="7">
        <v>129.0</v>
      </c>
      <c r="AA51" s="18">
        <f t="shared" si="6"/>
        <v>0.07678571429</v>
      </c>
      <c r="AB51" s="14">
        <v>2.32</v>
      </c>
      <c r="AC51" s="18">
        <f t="shared" si="7"/>
        <v>0.08285714286</v>
      </c>
      <c r="AD51" s="14">
        <v>134.43</v>
      </c>
      <c r="AE51" s="18">
        <f t="shared" si="8"/>
        <v>4.801071429</v>
      </c>
      <c r="AF51" s="13">
        <f t="shared" si="9"/>
        <v>0.01696526508</v>
      </c>
      <c r="AG51" s="10">
        <f t="shared" si="10"/>
        <v>0</v>
      </c>
      <c r="AH51" s="10">
        <f t="shared" si="11"/>
        <v>0</v>
      </c>
      <c r="AI51" s="10">
        <f t="shared" si="12"/>
        <v>0</v>
      </c>
      <c r="AJ51" s="7">
        <v>0.0</v>
      </c>
      <c r="AK51" s="7">
        <v>0.0</v>
      </c>
      <c r="AL51" s="13" t="str">
        <f t="shared" si="13"/>
        <v> </v>
      </c>
      <c r="AM51" s="7">
        <v>0.0</v>
      </c>
      <c r="AN51" s="7">
        <v>0.0</v>
      </c>
      <c r="AO51" s="26">
        <v>1.0</v>
      </c>
      <c r="AP51" s="26">
        <v>1.0</v>
      </c>
      <c r="AQ51" s="7">
        <v>0.0</v>
      </c>
      <c r="AR51" s="7">
        <v>0.0</v>
      </c>
      <c r="AS51" s="7">
        <v>0.0</v>
      </c>
      <c r="AT51" s="7">
        <v>0.0</v>
      </c>
      <c r="AU51" s="7">
        <v>1.0</v>
      </c>
      <c r="AV51" s="7">
        <v>1.0</v>
      </c>
      <c r="AW51" s="14">
        <v>50.0</v>
      </c>
      <c r="AX51" s="14">
        <v>-37.72</v>
      </c>
      <c r="AY51" s="7">
        <v>1.0</v>
      </c>
      <c r="AZ51" s="7">
        <v>0.0</v>
      </c>
      <c r="BA51" s="14">
        <f t="shared" si="14"/>
        <v>0</v>
      </c>
      <c r="BB51" s="14"/>
      <c r="BC51" s="14"/>
    </row>
    <row r="52" ht="12.75" customHeight="1">
      <c r="A52" s="7" t="s">
        <v>479</v>
      </c>
      <c r="B52" s="7" t="s">
        <v>480</v>
      </c>
      <c r="C52" s="8" t="s">
        <v>182</v>
      </c>
      <c r="D52" s="9" t="s">
        <v>247</v>
      </c>
      <c r="E52" s="7">
        <v>12.0</v>
      </c>
      <c r="F52" s="7">
        <v>0.0</v>
      </c>
      <c r="G52" s="7">
        <v>0.0</v>
      </c>
      <c r="H52" s="12">
        <f t="shared" si="1"/>
        <v>0</v>
      </c>
      <c r="I52" s="7">
        <v>0.0</v>
      </c>
      <c r="J52" s="7">
        <v>0.0</v>
      </c>
      <c r="K52" s="7">
        <v>0.0</v>
      </c>
      <c r="L52" s="7">
        <v>0.0</v>
      </c>
      <c r="M52" s="25">
        <f t="shared" si="2"/>
        <v>0</v>
      </c>
      <c r="N52" s="7">
        <v>0.0</v>
      </c>
      <c r="O52" s="7">
        <v>2.0</v>
      </c>
      <c r="P52" s="7">
        <v>0.0</v>
      </c>
      <c r="Q52" s="7">
        <v>0.0</v>
      </c>
      <c r="R52" s="10">
        <f t="shared" si="3"/>
        <v>0</v>
      </c>
      <c r="S52" s="10">
        <f t="shared" si="4"/>
        <v>0</v>
      </c>
      <c r="T52" s="12">
        <f t="shared" si="5"/>
        <v>0</v>
      </c>
      <c r="U52" s="7">
        <v>0.0</v>
      </c>
      <c r="V52" s="7">
        <v>1.0</v>
      </c>
      <c r="W52" s="7">
        <v>0.0</v>
      </c>
      <c r="X52" s="7">
        <v>1.0</v>
      </c>
      <c r="Y52" s="7">
        <v>0.0</v>
      </c>
      <c r="Z52" s="7">
        <v>1533.0</v>
      </c>
      <c r="AA52" s="18">
        <f t="shared" si="6"/>
        <v>2.129166667</v>
      </c>
      <c r="AB52" s="14">
        <v>25.58</v>
      </c>
      <c r="AC52" s="18">
        <f t="shared" si="7"/>
        <v>2.131666667</v>
      </c>
      <c r="AD52" s="14">
        <v>33.89</v>
      </c>
      <c r="AE52" s="18">
        <f t="shared" si="8"/>
        <v>2.824166667</v>
      </c>
      <c r="AF52" s="13">
        <f t="shared" si="9"/>
        <v>0.4301328401</v>
      </c>
      <c r="AG52" s="10">
        <f t="shared" si="10"/>
        <v>0</v>
      </c>
      <c r="AH52" s="10">
        <f t="shared" si="11"/>
        <v>0</v>
      </c>
      <c r="AI52" s="10">
        <f t="shared" si="12"/>
        <v>0</v>
      </c>
      <c r="AJ52" s="7">
        <v>0.0</v>
      </c>
      <c r="AK52" s="7">
        <v>0.0</v>
      </c>
      <c r="AL52" s="13" t="str">
        <f t="shared" si="13"/>
        <v> </v>
      </c>
      <c r="AM52" s="7">
        <v>3.0</v>
      </c>
      <c r="AN52" s="7">
        <v>0.0</v>
      </c>
      <c r="AO52" s="26">
        <v>14.0</v>
      </c>
      <c r="AP52" s="26">
        <v>3.0</v>
      </c>
      <c r="AQ52" s="7">
        <v>12.0</v>
      </c>
      <c r="AR52" s="7">
        <v>1.0</v>
      </c>
      <c r="AS52" s="7">
        <v>4.0</v>
      </c>
      <c r="AT52" s="7">
        <v>1.0</v>
      </c>
      <c r="AU52" s="7">
        <v>17.0</v>
      </c>
      <c r="AV52" s="7">
        <v>3.0</v>
      </c>
      <c r="AW52" s="14">
        <v>85.0</v>
      </c>
      <c r="AX52" s="14">
        <v>-15.0</v>
      </c>
      <c r="AY52" s="7">
        <v>0.0</v>
      </c>
      <c r="AZ52" s="7">
        <v>0.0</v>
      </c>
      <c r="BA52" s="14">
        <f t="shared" si="14"/>
        <v>0.8610567515</v>
      </c>
      <c r="BB52" s="14">
        <v>91.3</v>
      </c>
      <c r="BC52" s="14">
        <v>-0.8</v>
      </c>
    </row>
    <row r="53" ht="12.75" customHeight="1">
      <c r="A53" s="7" t="s">
        <v>482</v>
      </c>
      <c r="B53" s="7" t="s">
        <v>483</v>
      </c>
      <c r="C53" s="8" t="s">
        <v>325</v>
      </c>
      <c r="D53" s="9" t="s">
        <v>150</v>
      </c>
      <c r="E53" s="7">
        <v>67.0</v>
      </c>
      <c r="F53" s="7">
        <v>6.0</v>
      </c>
      <c r="G53" s="7">
        <v>9.0</v>
      </c>
      <c r="H53" s="12">
        <f t="shared" si="1"/>
        <v>15</v>
      </c>
      <c r="I53" s="7">
        <v>6.0</v>
      </c>
      <c r="J53" s="7">
        <v>9.0</v>
      </c>
      <c r="K53" s="7">
        <v>7.0</v>
      </c>
      <c r="L53" s="7">
        <v>2.0</v>
      </c>
      <c r="M53" s="25">
        <f t="shared" si="2"/>
        <v>5.194305502</v>
      </c>
      <c r="N53" s="7">
        <v>55.0</v>
      </c>
      <c r="O53" s="7">
        <v>15.0</v>
      </c>
      <c r="P53" s="7">
        <v>48.0</v>
      </c>
      <c r="Q53" s="7">
        <v>18.0</v>
      </c>
      <c r="R53" s="10">
        <f t="shared" si="3"/>
        <v>0.1090909091</v>
      </c>
      <c r="S53" s="10">
        <f t="shared" si="4"/>
        <v>0.04411764706</v>
      </c>
      <c r="T53" s="12">
        <f t="shared" si="5"/>
        <v>51</v>
      </c>
      <c r="U53" s="7">
        <v>1.0</v>
      </c>
      <c r="V53" s="7">
        <v>5.0</v>
      </c>
      <c r="W53" s="7">
        <v>6.0</v>
      </c>
      <c r="X53" s="7">
        <v>9.0</v>
      </c>
      <c r="Y53" s="7">
        <v>1.0</v>
      </c>
      <c r="Z53" s="7">
        <v>10396.0</v>
      </c>
      <c r="AA53" s="18">
        <f t="shared" si="6"/>
        <v>2.586069652</v>
      </c>
      <c r="AB53" s="14">
        <v>166.11</v>
      </c>
      <c r="AC53" s="18">
        <f t="shared" si="7"/>
        <v>2.479253731</v>
      </c>
      <c r="AD53" s="14">
        <v>194.22</v>
      </c>
      <c r="AE53" s="18">
        <f t="shared" si="8"/>
        <v>2.89880597</v>
      </c>
      <c r="AF53" s="13">
        <f t="shared" si="9"/>
        <v>0.4609940888</v>
      </c>
      <c r="AG53" s="10">
        <f t="shared" si="10"/>
        <v>0.2857142857</v>
      </c>
      <c r="AH53" s="10">
        <f t="shared" si="11"/>
        <v>0.4285714286</v>
      </c>
      <c r="AI53" s="10">
        <f t="shared" si="12"/>
        <v>0.7142857143</v>
      </c>
      <c r="AJ53" s="7">
        <v>62.0</v>
      </c>
      <c r="AK53" s="7">
        <v>37.0</v>
      </c>
      <c r="AL53" s="13">
        <f t="shared" si="13"/>
        <v>0.6262626263</v>
      </c>
      <c r="AM53" s="7">
        <v>21.0</v>
      </c>
      <c r="AN53" s="7">
        <v>3.0</v>
      </c>
      <c r="AO53" s="26">
        <v>132.0</v>
      </c>
      <c r="AP53" s="26">
        <v>18.0</v>
      </c>
      <c r="AQ53" s="7">
        <v>55.0</v>
      </c>
      <c r="AR53" s="7">
        <v>6.0</v>
      </c>
      <c r="AS53" s="7">
        <v>76.0</v>
      </c>
      <c r="AT53" s="7">
        <v>4.0</v>
      </c>
      <c r="AU53" s="7">
        <v>139.0</v>
      </c>
      <c r="AV53" s="7">
        <v>25.0</v>
      </c>
      <c r="AW53" s="14">
        <v>84.76</v>
      </c>
      <c r="AX53" s="14">
        <v>0.89</v>
      </c>
      <c r="AY53" s="7">
        <v>4.0</v>
      </c>
      <c r="AZ53" s="7">
        <v>0.0</v>
      </c>
      <c r="BA53" s="14">
        <f t="shared" si="14"/>
        <v>0.6290881108</v>
      </c>
      <c r="BB53" s="14">
        <v>92.0</v>
      </c>
      <c r="BC53" s="14">
        <v>-0.23</v>
      </c>
    </row>
    <row r="54" ht="12.75" customHeight="1">
      <c r="A54" s="7" t="s">
        <v>488</v>
      </c>
      <c r="B54" s="7" t="s">
        <v>489</v>
      </c>
      <c r="C54" s="8" t="s">
        <v>490</v>
      </c>
      <c r="D54" s="9" t="s">
        <v>137</v>
      </c>
      <c r="E54" s="7">
        <v>41.0</v>
      </c>
      <c r="F54" s="7">
        <v>4.0</v>
      </c>
      <c r="G54" s="7">
        <v>2.0</v>
      </c>
      <c r="H54" s="12">
        <f t="shared" si="1"/>
        <v>6</v>
      </c>
      <c r="I54" s="7">
        <v>4.0</v>
      </c>
      <c r="J54" s="7">
        <v>2.0</v>
      </c>
      <c r="K54" s="7">
        <v>1.0</v>
      </c>
      <c r="L54" s="7">
        <v>1.0</v>
      </c>
      <c r="M54" s="25">
        <f t="shared" si="2"/>
        <v>4.211347241</v>
      </c>
      <c r="N54" s="7">
        <v>8.0</v>
      </c>
      <c r="O54" s="7">
        <v>2.0</v>
      </c>
      <c r="P54" s="7">
        <v>4.0</v>
      </c>
      <c r="Q54" s="7">
        <v>1.0</v>
      </c>
      <c r="R54" s="10">
        <f t="shared" si="3"/>
        <v>0.5</v>
      </c>
      <c r="S54" s="10">
        <f t="shared" si="4"/>
        <v>0.2666666667</v>
      </c>
      <c r="T54" s="12">
        <f t="shared" si="5"/>
        <v>4.928571429</v>
      </c>
      <c r="U54" s="7">
        <v>0.0</v>
      </c>
      <c r="V54" s="7">
        <v>1.0</v>
      </c>
      <c r="W54" s="7">
        <v>4.0</v>
      </c>
      <c r="X54" s="7">
        <v>3.0</v>
      </c>
      <c r="Y54" s="7">
        <v>1.0</v>
      </c>
      <c r="Z54" s="7">
        <v>5129.0</v>
      </c>
      <c r="AA54" s="18">
        <f t="shared" si="6"/>
        <v>2.08495935</v>
      </c>
      <c r="AB54" s="14">
        <v>82.98</v>
      </c>
      <c r="AC54" s="18">
        <f t="shared" si="7"/>
        <v>2.023902439</v>
      </c>
      <c r="AD54" s="14">
        <v>102.13</v>
      </c>
      <c r="AE54" s="18">
        <f t="shared" si="8"/>
        <v>2.49097561</v>
      </c>
      <c r="AF54" s="13">
        <f t="shared" si="9"/>
        <v>0.4482739992</v>
      </c>
      <c r="AG54" s="10">
        <f t="shared" si="10"/>
        <v>0.2857142857</v>
      </c>
      <c r="AH54" s="10">
        <f t="shared" si="11"/>
        <v>0.1428571429</v>
      </c>
      <c r="AI54" s="10">
        <f t="shared" si="12"/>
        <v>0.4285714286</v>
      </c>
      <c r="AJ54" s="7">
        <v>1.0</v>
      </c>
      <c r="AK54" s="7">
        <v>1.0</v>
      </c>
      <c r="AL54" s="13">
        <f t="shared" si="13"/>
        <v>0.5</v>
      </c>
      <c r="AM54" s="7">
        <v>14.0</v>
      </c>
      <c r="AN54" s="7">
        <v>1.0</v>
      </c>
      <c r="AO54" s="26">
        <v>55.0</v>
      </c>
      <c r="AP54" s="26">
        <v>11.0</v>
      </c>
      <c r="AQ54" s="7">
        <v>25.0</v>
      </c>
      <c r="AR54" s="7">
        <v>2.0</v>
      </c>
      <c r="AS54" s="7">
        <v>34.0</v>
      </c>
      <c r="AT54" s="7">
        <v>3.0</v>
      </c>
      <c r="AU54" s="7">
        <v>54.0</v>
      </c>
      <c r="AV54" s="7">
        <v>10.0</v>
      </c>
      <c r="AW54" s="14">
        <v>84.38</v>
      </c>
      <c r="AX54" s="14">
        <v>-2.8</v>
      </c>
      <c r="AY54" s="7">
        <v>4.0</v>
      </c>
      <c r="AZ54" s="7">
        <v>1.0</v>
      </c>
      <c r="BA54" s="14">
        <f t="shared" si="14"/>
        <v>0.5732111523</v>
      </c>
      <c r="BB54" s="14">
        <v>97.5</v>
      </c>
      <c r="BC54" s="14">
        <v>3.25</v>
      </c>
    </row>
    <row r="55" ht="12.75" customHeight="1">
      <c r="A55" s="7" t="s">
        <v>213</v>
      </c>
      <c r="B55" s="7" t="s">
        <v>495</v>
      </c>
      <c r="C55" s="8" t="s">
        <v>215</v>
      </c>
      <c r="D55" s="9" t="s">
        <v>183</v>
      </c>
      <c r="E55" s="7">
        <v>20.0</v>
      </c>
      <c r="F55" s="7">
        <v>0.0</v>
      </c>
      <c r="G55" s="7">
        <v>0.0</v>
      </c>
      <c r="H55" s="12">
        <f t="shared" si="1"/>
        <v>0</v>
      </c>
      <c r="I55" s="7">
        <v>0.0</v>
      </c>
      <c r="J55" s="7">
        <v>0.0</v>
      </c>
      <c r="K55" s="7">
        <v>0.0</v>
      </c>
      <c r="L55" s="7">
        <v>0.0</v>
      </c>
      <c r="M55" s="25">
        <f t="shared" si="2"/>
        <v>0</v>
      </c>
      <c r="N55" s="7">
        <v>0.0</v>
      </c>
      <c r="O55" s="7">
        <v>0.0</v>
      </c>
      <c r="P55" s="7">
        <v>0.0</v>
      </c>
      <c r="Q55" s="7">
        <v>0.0</v>
      </c>
      <c r="R55" s="10">
        <f t="shared" si="3"/>
        <v>0</v>
      </c>
      <c r="S55" s="10">
        <f t="shared" si="4"/>
        <v>0</v>
      </c>
      <c r="T55" s="12">
        <f t="shared" si="5"/>
        <v>0</v>
      </c>
      <c r="U55" s="7">
        <v>0.0</v>
      </c>
      <c r="V55" s="7">
        <v>0.0</v>
      </c>
      <c r="W55" s="7">
        <v>0.0</v>
      </c>
      <c r="X55" s="7">
        <v>0.0</v>
      </c>
      <c r="Y55" s="7">
        <v>0.0</v>
      </c>
      <c r="Z55" s="7">
        <v>268.0</v>
      </c>
      <c r="AA55" s="18">
        <f t="shared" si="6"/>
        <v>0.2233333333</v>
      </c>
      <c r="AB55" s="14">
        <v>1.83</v>
      </c>
      <c r="AC55" s="18">
        <f t="shared" si="7"/>
        <v>0.0915</v>
      </c>
      <c r="AD55" s="14">
        <v>123.47</v>
      </c>
      <c r="AE55" s="18">
        <f t="shared" si="8"/>
        <v>6.1735</v>
      </c>
      <c r="AF55" s="13">
        <f t="shared" si="9"/>
        <v>0.01460494812</v>
      </c>
      <c r="AG55" s="10">
        <f t="shared" si="10"/>
        <v>0</v>
      </c>
      <c r="AH55" s="10">
        <f t="shared" si="11"/>
        <v>0</v>
      </c>
      <c r="AI55" s="10">
        <f t="shared" si="12"/>
        <v>0</v>
      </c>
      <c r="AJ55" s="7">
        <v>0.0</v>
      </c>
      <c r="AK55" s="7">
        <v>0.0</v>
      </c>
      <c r="AL55" s="13" t="str">
        <f t="shared" si="13"/>
        <v> </v>
      </c>
      <c r="AM55" s="7">
        <v>0.0</v>
      </c>
      <c r="AN55" s="7">
        <v>0.0</v>
      </c>
      <c r="AO55" s="26">
        <v>1.0</v>
      </c>
      <c r="AP55" s="26">
        <v>0.0</v>
      </c>
      <c r="AQ55" s="7">
        <v>0.0</v>
      </c>
      <c r="AR55" s="7">
        <v>0.0</v>
      </c>
      <c r="AS55" s="7">
        <v>0.0</v>
      </c>
      <c r="AT55" s="7">
        <v>0.0</v>
      </c>
      <c r="AU55" s="7">
        <v>0.0</v>
      </c>
      <c r="AV55" s="7">
        <v>0.0</v>
      </c>
      <c r="AW55" s="14"/>
      <c r="AX55" s="14"/>
      <c r="AY55" s="7">
        <v>0.0</v>
      </c>
      <c r="AZ55" s="7">
        <v>0.0</v>
      </c>
      <c r="BA55" s="14">
        <f t="shared" si="14"/>
        <v>0.223880597</v>
      </c>
      <c r="BB55" s="14">
        <v>100.0</v>
      </c>
      <c r="BC55" s="14">
        <v>2.86</v>
      </c>
    </row>
    <row r="56" ht="12.75" customHeight="1">
      <c r="A56" s="7" t="s">
        <v>164</v>
      </c>
      <c r="B56" s="7" t="s">
        <v>501</v>
      </c>
      <c r="C56" s="8" t="s">
        <v>166</v>
      </c>
      <c r="D56" s="9" t="s">
        <v>174</v>
      </c>
      <c r="E56" s="7">
        <v>37.0</v>
      </c>
      <c r="F56" s="7">
        <v>0.0</v>
      </c>
      <c r="G56" s="7">
        <v>0.0</v>
      </c>
      <c r="H56" s="12">
        <f t="shared" si="1"/>
        <v>0</v>
      </c>
      <c r="I56" s="7">
        <v>0.0</v>
      </c>
      <c r="J56" s="7">
        <v>0.0</v>
      </c>
      <c r="K56" s="7">
        <v>0.0</v>
      </c>
      <c r="L56" s="7">
        <v>0.0</v>
      </c>
      <c r="M56" s="25">
        <f t="shared" si="2"/>
        <v>0</v>
      </c>
      <c r="N56" s="7">
        <v>0.0</v>
      </c>
      <c r="O56" s="7">
        <v>0.0</v>
      </c>
      <c r="P56" s="7">
        <v>0.0</v>
      </c>
      <c r="Q56" s="7">
        <v>0.0</v>
      </c>
      <c r="R56" s="10">
        <f t="shared" si="3"/>
        <v>0</v>
      </c>
      <c r="S56" s="10">
        <f t="shared" si="4"/>
        <v>0</v>
      </c>
      <c r="T56" s="12">
        <f t="shared" si="5"/>
        <v>0</v>
      </c>
      <c r="U56" s="7">
        <v>0.0</v>
      </c>
      <c r="V56" s="7">
        <v>0.0</v>
      </c>
      <c r="W56" s="7">
        <v>0.0</v>
      </c>
      <c r="X56" s="7">
        <v>0.0</v>
      </c>
      <c r="Y56" s="7">
        <v>0.0</v>
      </c>
      <c r="Z56" s="7">
        <v>131.0</v>
      </c>
      <c r="AA56" s="18">
        <f t="shared" si="6"/>
        <v>0.05900900901</v>
      </c>
      <c r="AB56" s="14">
        <v>1.76</v>
      </c>
      <c r="AC56" s="18">
        <f t="shared" si="7"/>
        <v>0.04756756757</v>
      </c>
      <c r="AD56" s="14">
        <v>170.97</v>
      </c>
      <c r="AE56" s="18">
        <f t="shared" si="8"/>
        <v>4.620810811</v>
      </c>
      <c r="AF56" s="13">
        <f t="shared" si="9"/>
        <v>0.0101893128</v>
      </c>
      <c r="AG56" s="10">
        <f t="shared" si="10"/>
        <v>0</v>
      </c>
      <c r="AH56" s="10">
        <f t="shared" si="11"/>
        <v>0</v>
      </c>
      <c r="AI56" s="10">
        <f t="shared" si="12"/>
        <v>0</v>
      </c>
      <c r="AJ56" s="7">
        <v>0.0</v>
      </c>
      <c r="AK56" s="7">
        <v>0.0</v>
      </c>
      <c r="AL56" s="13" t="str">
        <f t="shared" si="13"/>
        <v> </v>
      </c>
      <c r="AM56" s="7">
        <v>0.0</v>
      </c>
      <c r="AN56" s="7">
        <v>0.0</v>
      </c>
      <c r="AO56" s="26">
        <v>0.0</v>
      </c>
      <c r="AP56" s="26">
        <v>0.0</v>
      </c>
      <c r="AQ56" s="7">
        <v>1.0</v>
      </c>
      <c r="AR56" s="7">
        <v>0.0</v>
      </c>
      <c r="AS56" s="7">
        <v>0.0</v>
      </c>
      <c r="AT56" s="7">
        <v>0.0</v>
      </c>
      <c r="AU56" s="7">
        <v>1.0</v>
      </c>
      <c r="AV56" s="7">
        <v>0.0</v>
      </c>
      <c r="AW56" s="14">
        <v>100.0</v>
      </c>
      <c r="AX56" s="14">
        <v>11.76</v>
      </c>
      <c r="AY56" s="7">
        <v>0.0</v>
      </c>
      <c r="AZ56" s="7">
        <v>0.0</v>
      </c>
      <c r="BA56" s="14">
        <f t="shared" si="14"/>
        <v>0.4580152672</v>
      </c>
      <c r="BB56" s="14">
        <v>100.0</v>
      </c>
      <c r="BC56" s="14">
        <v>4.19</v>
      </c>
    </row>
    <row r="57" ht="12.75" customHeight="1">
      <c r="A57" s="7" t="s">
        <v>505</v>
      </c>
      <c r="B57" s="7" t="s">
        <v>506</v>
      </c>
      <c r="C57" s="8" t="s">
        <v>166</v>
      </c>
      <c r="D57" s="9" t="s">
        <v>255</v>
      </c>
      <c r="E57" s="7">
        <v>80.0</v>
      </c>
      <c r="F57" s="7">
        <v>3.0</v>
      </c>
      <c r="G57" s="7">
        <v>16.0</v>
      </c>
      <c r="H57" s="12">
        <f t="shared" si="1"/>
        <v>19</v>
      </c>
      <c r="I57" s="7">
        <v>2.0</v>
      </c>
      <c r="J57" s="7">
        <v>16.0</v>
      </c>
      <c r="K57" s="7">
        <v>9.0</v>
      </c>
      <c r="L57" s="7">
        <v>7.0</v>
      </c>
      <c r="M57" s="25">
        <f t="shared" si="2"/>
        <v>3.606834001</v>
      </c>
      <c r="N57" s="7">
        <v>49.0</v>
      </c>
      <c r="O57" s="7">
        <v>24.0</v>
      </c>
      <c r="P57" s="7">
        <v>45.0</v>
      </c>
      <c r="Q57" s="7">
        <v>34.0</v>
      </c>
      <c r="R57" s="10">
        <f t="shared" si="3"/>
        <v>0.0612244898</v>
      </c>
      <c r="S57" s="10">
        <f t="shared" si="4"/>
        <v>0.01973684211</v>
      </c>
      <c r="T57" s="12">
        <f t="shared" si="5"/>
        <v>77.34375</v>
      </c>
      <c r="U57" s="7">
        <v>3.0</v>
      </c>
      <c r="V57" s="7">
        <v>3.0</v>
      </c>
      <c r="W57" s="7">
        <v>8.0</v>
      </c>
      <c r="X57" s="7">
        <v>11.0</v>
      </c>
      <c r="Y57" s="7">
        <v>2.0</v>
      </c>
      <c r="Z57" s="7">
        <v>18964.0</v>
      </c>
      <c r="AA57" s="18">
        <f t="shared" si="6"/>
        <v>3.950833333</v>
      </c>
      <c r="AB57" s="14">
        <v>312.93</v>
      </c>
      <c r="AC57" s="18">
        <f t="shared" si="7"/>
        <v>3.911625</v>
      </c>
      <c r="AD57" s="14">
        <v>153.65</v>
      </c>
      <c r="AE57" s="18">
        <f t="shared" si="8"/>
        <v>1.920625</v>
      </c>
      <c r="AF57" s="13">
        <f t="shared" si="9"/>
        <v>0.6706888422</v>
      </c>
      <c r="AG57" s="10">
        <f t="shared" si="10"/>
        <v>0.0625</v>
      </c>
      <c r="AH57" s="10">
        <f t="shared" si="11"/>
        <v>0.5</v>
      </c>
      <c r="AI57" s="10">
        <f t="shared" si="12"/>
        <v>0.5625</v>
      </c>
      <c r="AJ57" s="7">
        <v>0.0</v>
      </c>
      <c r="AK57" s="7">
        <v>1.0</v>
      </c>
      <c r="AL57" s="13">
        <f t="shared" si="13"/>
        <v>0</v>
      </c>
      <c r="AM57" s="7">
        <v>32.0</v>
      </c>
      <c r="AN57" s="7">
        <v>7.0</v>
      </c>
      <c r="AO57" s="26">
        <v>243.0</v>
      </c>
      <c r="AP57" s="26">
        <v>52.0</v>
      </c>
      <c r="AQ57" s="7">
        <v>105.0</v>
      </c>
      <c r="AR57" s="7">
        <v>9.0</v>
      </c>
      <c r="AS57" s="7">
        <v>156.0</v>
      </c>
      <c r="AT57" s="7">
        <v>8.0</v>
      </c>
      <c r="AU57" s="7">
        <v>261.0</v>
      </c>
      <c r="AV57" s="7">
        <v>50.0</v>
      </c>
      <c r="AW57" s="14">
        <v>83.92</v>
      </c>
      <c r="AX57" s="14">
        <v>-2.09</v>
      </c>
      <c r="AY57" s="7">
        <v>0.0</v>
      </c>
      <c r="AZ57" s="7">
        <v>1.0</v>
      </c>
      <c r="BA57" s="14">
        <f t="shared" si="14"/>
        <v>0.5188778739</v>
      </c>
      <c r="BB57" s="14">
        <v>96.03</v>
      </c>
      <c r="BC57" s="14">
        <v>6.8</v>
      </c>
    </row>
    <row r="58" ht="12.75" customHeight="1">
      <c r="A58" s="7" t="s">
        <v>512</v>
      </c>
      <c r="B58" s="7" t="s">
        <v>513</v>
      </c>
      <c r="C58" s="8" t="s">
        <v>312</v>
      </c>
      <c r="D58" s="9" t="s">
        <v>174</v>
      </c>
      <c r="E58" s="7">
        <v>64.0</v>
      </c>
      <c r="F58" s="7">
        <v>3.0</v>
      </c>
      <c r="G58" s="7">
        <v>3.0</v>
      </c>
      <c r="H58" s="12">
        <f t="shared" si="1"/>
        <v>6</v>
      </c>
      <c r="I58" s="7">
        <v>3.0</v>
      </c>
      <c r="J58" s="7">
        <v>3.0</v>
      </c>
      <c r="K58" s="7">
        <v>2.0</v>
      </c>
      <c r="L58" s="7">
        <v>1.0</v>
      </c>
      <c r="M58" s="25">
        <f t="shared" si="2"/>
        <v>3.810868031</v>
      </c>
      <c r="N58" s="7">
        <v>23.0</v>
      </c>
      <c r="O58" s="7">
        <v>5.0</v>
      </c>
      <c r="P58" s="7">
        <v>20.0</v>
      </c>
      <c r="Q58" s="7">
        <v>8.0</v>
      </c>
      <c r="R58" s="10">
        <f t="shared" si="3"/>
        <v>0.1304347826</v>
      </c>
      <c r="S58" s="10">
        <f t="shared" si="4"/>
        <v>0.05357142857</v>
      </c>
      <c r="T58" s="12">
        <f t="shared" si="5"/>
        <v>19.75</v>
      </c>
      <c r="U58" s="7">
        <v>3.0</v>
      </c>
      <c r="V58" s="7">
        <v>2.0</v>
      </c>
      <c r="W58" s="7">
        <v>0.0</v>
      </c>
      <c r="X58" s="7">
        <v>2.0</v>
      </c>
      <c r="Y58" s="7">
        <v>1.0</v>
      </c>
      <c r="Z58" s="7">
        <v>5668.0</v>
      </c>
      <c r="AA58" s="18">
        <f t="shared" si="6"/>
        <v>1.476041667</v>
      </c>
      <c r="AB58" s="14">
        <v>88.42</v>
      </c>
      <c r="AC58" s="18">
        <f t="shared" si="7"/>
        <v>1.3815625</v>
      </c>
      <c r="AD58" s="14">
        <v>242.68</v>
      </c>
      <c r="AE58" s="18">
        <f t="shared" si="8"/>
        <v>3.791875</v>
      </c>
      <c r="AF58" s="13">
        <f t="shared" si="9"/>
        <v>0.2670492298</v>
      </c>
      <c r="AG58" s="10">
        <f t="shared" si="10"/>
        <v>0.375</v>
      </c>
      <c r="AH58" s="10">
        <f t="shared" si="11"/>
        <v>0.375</v>
      </c>
      <c r="AI58" s="10">
        <f t="shared" si="12"/>
        <v>0.75</v>
      </c>
      <c r="AJ58" s="7">
        <v>0.0</v>
      </c>
      <c r="AK58" s="7">
        <v>0.0</v>
      </c>
      <c r="AL58" s="13" t="str">
        <f t="shared" si="13"/>
        <v> </v>
      </c>
      <c r="AM58" s="7">
        <v>8.0</v>
      </c>
      <c r="AN58" s="7">
        <v>1.0</v>
      </c>
      <c r="AO58" s="26">
        <v>71.0</v>
      </c>
      <c r="AP58" s="26">
        <v>6.0</v>
      </c>
      <c r="AQ58" s="7">
        <v>19.0</v>
      </c>
      <c r="AR58" s="7">
        <v>3.0</v>
      </c>
      <c r="AS58" s="7">
        <v>32.0</v>
      </c>
      <c r="AT58" s="7">
        <v>5.0</v>
      </c>
      <c r="AU58" s="7">
        <v>50.0</v>
      </c>
      <c r="AV58" s="7">
        <v>2.0</v>
      </c>
      <c r="AW58" s="14">
        <v>96.15</v>
      </c>
      <c r="AX58" s="14">
        <v>10.75</v>
      </c>
      <c r="AY58" s="7">
        <v>0.0</v>
      </c>
      <c r="AZ58" s="7">
        <v>0.0</v>
      </c>
      <c r="BA58" s="14">
        <f t="shared" si="14"/>
        <v>0.6457304164</v>
      </c>
      <c r="BB58" s="14">
        <v>89.39</v>
      </c>
      <c r="BC58" s="14">
        <v>-4.14</v>
      </c>
    </row>
    <row r="59" ht="12.75" customHeight="1">
      <c r="A59" s="7" t="s">
        <v>519</v>
      </c>
      <c r="B59" s="7" t="s">
        <v>520</v>
      </c>
      <c r="C59" s="7" t="s">
        <v>182</v>
      </c>
      <c r="D59" s="9" t="s">
        <v>247</v>
      </c>
      <c r="E59" s="7">
        <v>30.0</v>
      </c>
      <c r="F59" s="7">
        <v>0.0</v>
      </c>
      <c r="G59" s="7">
        <v>0.0</v>
      </c>
      <c r="H59" s="12">
        <f t="shared" si="1"/>
        <v>0</v>
      </c>
      <c r="I59" s="7">
        <v>0.0</v>
      </c>
      <c r="J59" s="7">
        <v>0.0</v>
      </c>
      <c r="K59" s="7">
        <v>0.0</v>
      </c>
      <c r="L59" s="7">
        <v>0.0</v>
      </c>
      <c r="M59" s="25">
        <f t="shared" si="2"/>
        <v>0</v>
      </c>
      <c r="N59" s="7">
        <v>0.0</v>
      </c>
      <c r="O59" s="7">
        <v>0.0</v>
      </c>
      <c r="P59" s="7">
        <v>0.0</v>
      </c>
      <c r="Q59" s="7">
        <v>0.0</v>
      </c>
      <c r="R59" s="10">
        <f t="shared" si="3"/>
        <v>0</v>
      </c>
      <c r="S59" s="10">
        <f t="shared" si="4"/>
        <v>0</v>
      </c>
      <c r="T59" s="12">
        <f t="shared" si="5"/>
        <v>0</v>
      </c>
      <c r="U59" s="7">
        <v>0.0</v>
      </c>
      <c r="V59" s="7">
        <v>0.0</v>
      </c>
      <c r="W59" s="7">
        <v>0.0</v>
      </c>
      <c r="X59" s="7">
        <v>0.0</v>
      </c>
      <c r="Y59" s="7">
        <v>0.0</v>
      </c>
      <c r="Z59" s="7">
        <v>73.0</v>
      </c>
      <c r="AA59" s="18">
        <f t="shared" si="6"/>
        <v>0.04055555556</v>
      </c>
      <c r="AB59" s="14">
        <v>1.36</v>
      </c>
      <c r="AC59" s="18">
        <f t="shared" si="7"/>
        <v>0.04533333333</v>
      </c>
      <c r="AD59" s="14">
        <v>154.17</v>
      </c>
      <c r="AE59" s="18">
        <f t="shared" si="8"/>
        <v>5.139</v>
      </c>
      <c r="AF59" s="13">
        <f t="shared" si="9"/>
        <v>0.008744293705</v>
      </c>
      <c r="AG59" s="10">
        <f t="shared" si="10"/>
        <v>0</v>
      </c>
      <c r="AH59" s="10">
        <f t="shared" si="11"/>
        <v>0</v>
      </c>
      <c r="AI59" s="10">
        <f t="shared" si="12"/>
        <v>0</v>
      </c>
      <c r="AJ59" s="7">
        <v>1.0</v>
      </c>
      <c r="AK59" s="7">
        <v>0.0</v>
      </c>
      <c r="AL59" s="13">
        <f t="shared" si="13"/>
        <v>1</v>
      </c>
      <c r="AM59" s="7">
        <v>0.0</v>
      </c>
      <c r="AN59" s="7">
        <v>0.0</v>
      </c>
      <c r="AO59" s="26">
        <v>0.0</v>
      </c>
      <c r="AP59" s="26">
        <v>0.0</v>
      </c>
      <c r="AQ59" s="7">
        <v>0.0</v>
      </c>
      <c r="AR59" s="7">
        <v>0.0</v>
      </c>
      <c r="AS59" s="7">
        <v>0.0</v>
      </c>
      <c r="AT59" s="7">
        <v>0.0</v>
      </c>
      <c r="AU59" s="7">
        <v>0.0</v>
      </c>
      <c r="AV59" s="7">
        <v>0.0</v>
      </c>
      <c r="AW59" s="14"/>
      <c r="AX59" s="14"/>
      <c r="AY59" s="7">
        <v>2.0</v>
      </c>
      <c r="AZ59" s="7">
        <v>0.0</v>
      </c>
      <c r="BA59" s="14">
        <f t="shared" si="14"/>
        <v>0</v>
      </c>
      <c r="BB59" s="14">
        <v>100.0</v>
      </c>
      <c r="BC59" s="14">
        <v>6.25</v>
      </c>
    </row>
    <row r="60" ht="12.75" customHeight="1">
      <c r="A60" s="7" t="s">
        <v>524</v>
      </c>
      <c r="B60" s="7" t="s">
        <v>525</v>
      </c>
      <c r="C60" s="8" t="s">
        <v>325</v>
      </c>
      <c r="D60" s="9" t="s">
        <v>150</v>
      </c>
      <c r="E60" s="7">
        <v>25.0</v>
      </c>
      <c r="F60" s="7">
        <v>0.0</v>
      </c>
      <c r="G60" s="7">
        <v>3.0</v>
      </c>
      <c r="H60" s="12">
        <f t="shared" si="1"/>
        <v>3</v>
      </c>
      <c r="I60" s="7">
        <v>0.0</v>
      </c>
      <c r="J60" s="7">
        <v>2.0</v>
      </c>
      <c r="K60" s="7">
        <v>1.0</v>
      </c>
      <c r="L60" s="7">
        <v>1.0</v>
      </c>
      <c r="M60" s="25">
        <f t="shared" si="2"/>
        <v>9.129332206</v>
      </c>
      <c r="N60" s="7">
        <v>4.0</v>
      </c>
      <c r="O60" s="7">
        <v>1.0</v>
      </c>
      <c r="P60" s="7">
        <v>4.0</v>
      </c>
      <c r="Q60" s="7">
        <v>2.0</v>
      </c>
      <c r="R60" s="10">
        <f t="shared" si="3"/>
        <v>0</v>
      </c>
      <c r="S60" s="10">
        <f t="shared" si="4"/>
        <v>0</v>
      </c>
      <c r="T60" s="12">
        <f t="shared" si="5"/>
        <v>9</v>
      </c>
      <c r="U60" s="7">
        <v>0.0</v>
      </c>
      <c r="V60" s="7">
        <v>0.0</v>
      </c>
      <c r="W60" s="7">
        <v>0.0</v>
      </c>
      <c r="X60" s="7">
        <v>1.0</v>
      </c>
      <c r="Y60" s="7">
        <v>0.0</v>
      </c>
      <c r="Z60" s="7">
        <v>1183.0</v>
      </c>
      <c r="AA60" s="18">
        <f t="shared" si="6"/>
        <v>0.7886666667</v>
      </c>
      <c r="AB60" s="14">
        <v>18.6</v>
      </c>
      <c r="AC60" s="18">
        <f t="shared" si="7"/>
        <v>0.744</v>
      </c>
      <c r="AD60" s="14">
        <v>103.42</v>
      </c>
      <c r="AE60" s="18">
        <f t="shared" si="8"/>
        <v>4.1368</v>
      </c>
      <c r="AF60" s="13">
        <f t="shared" si="9"/>
        <v>0.1524340272</v>
      </c>
      <c r="AG60" s="10">
        <f t="shared" si="10"/>
        <v>0</v>
      </c>
      <c r="AH60" s="10">
        <f t="shared" si="11"/>
        <v>1</v>
      </c>
      <c r="AI60" s="10">
        <f t="shared" si="12"/>
        <v>1</v>
      </c>
      <c r="AJ60" s="7">
        <v>15.0</v>
      </c>
      <c r="AK60" s="7">
        <v>5.0</v>
      </c>
      <c r="AL60" s="13">
        <f t="shared" si="13"/>
        <v>0.75</v>
      </c>
      <c r="AM60" s="7">
        <v>2.0</v>
      </c>
      <c r="AN60" s="7">
        <v>0.0</v>
      </c>
      <c r="AO60" s="26">
        <v>16.0</v>
      </c>
      <c r="AP60" s="26">
        <v>1.0</v>
      </c>
      <c r="AQ60" s="7">
        <v>6.0</v>
      </c>
      <c r="AR60" s="7">
        <v>0.0</v>
      </c>
      <c r="AS60" s="7">
        <v>12.0</v>
      </c>
      <c r="AT60" s="7">
        <v>1.0</v>
      </c>
      <c r="AU60" s="7">
        <v>13.0</v>
      </c>
      <c r="AV60" s="7">
        <v>1.0</v>
      </c>
      <c r="AW60" s="14">
        <v>92.86</v>
      </c>
      <c r="AX60" s="14">
        <v>12.21</v>
      </c>
      <c r="AY60" s="7">
        <v>1.0</v>
      </c>
      <c r="AZ60" s="7">
        <v>0.0</v>
      </c>
      <c r="BA60" s="14">
        <f t="shared" si="14"/>
        <v>0.6086221471</v>
      </c>
      <c r="BB60" s="14">
        <v>95.65</v>
      </c>
      <c r="BC60" s="14">
        <v>3.73</v>
      </c>
    </row>
    <row r="61" ht="12.75" customHeight="1">
      <c r="A61" s="7" t="s">
        <v>532</v>
      </c>
      <c r="B61" s="7" t="s">
        <v>533</v>
      </c>
      <c r="C61" s="8" t="s">
        <v>158</v>
      </c>
      <c r="D61" s="9" t="s">
        <v>159</v>
      </c>
      <c r="E61" s="7">
        <v>54.0</v>
      </c>
      <c r="F61" s="7">
        <v>0.0</v>
      </c>
      <c r="G61" s="7">
        <v>0.0</v>
      </c>
      <c r="H61" s="12">
        <f t="shared" si="1"/>
        <v>0</v>
      </c>
      <c r="I61" s="7">
        <v>0.0</v>
      </c>
      <c r="J61" s="7">
        <v>0.0</v>
      </c>
      <c r="K61" s="7">
        <v>0.0</v>
      </c>
      <c r="L61" s="7">
        <v>0.0</v>
      </c>
      <c r="M61" s="25">
        <f t="shared" si="2"/>
        <v>0</v>
      </c>
      <c r="N61" s="7">
        <v>0.0</v>
      </c>
      <c r="O61" s="7">
        <v>0.0</v>
      </c>
      <c r="P61" s="7">
        <v>0.0</v>
      </c>
      <c r="Q61" s="7">
        <v>0.0</v>
      </c>
      <c r="R61" s="10">
        <f t="shared" si="3"/>
        <v>0</v>
      </c>
      <c r="S61" s="10">
        <f t="shared" si="4"/>
        <v>0</v>
      </c>
      <c r="T61" s="12">
        <f t="shared" si="5"/>
        <v>0</v>
      </c>
      <c r="U61" s="7">
        <v>0.0</v>
      </c>
      <c r="V61" s="7">
        <v>0.0</v>
      </c>
      <c r="W61" s="7">
        <v>0.0</v>
      </c>
      <c r="X61" s="7">
        <v>0.0</v>
      </c>
      <c r="Y61" s="7">
        <v>0.0</v>
      </c>
      <c r="Z61" s="7">
        <v>173.0</v>
      </c>
      <c r="AA61" s="18">
        <f t="shared" si="6"/>
        <v>0.05339506173</v>
      </c>
      <c r="AB61" s="14">
        <v>1.79</v>
      </c>
      <c r="AC61" s="18">
        <f t="shared" si="7"/>
        <v>0.03314814815</v>
      </c>
      <c r="AD61" s="14">
        <v>260.73</v>
      </c>
      <c r="AE61" s="18">
        <f t="shared" si="8"/>
        <v>4.828333333</v>
      </c>
      <c r="AF61" s="13">
        <f t="shared" si="9"/>
        <v>0.006818528112</v>
      </c>
      <c r="AG61" s="10">
        <f t="shared" si="10"/>
        <v>0</v>
      </c>
      <c r="AH61" s="10">
        <f t="shared" si="11"/>
        <v>0</v>
      </c>
      <c r="AI61" s="10">
        <f t="shared" si="12"/>
        <v>0</v>
      </c>
      <c r="AJ61" s="7">
        <v>0.0</v>
      </c>
      <c r="AK61" s="7">
        <v>0.0</v>
      </c>
      <c r="AL61" s="13" t="str">
        <f t="shared" si="13"/>
        <v> </v>
      </c>
      <c r="AM61" s="7">
        <v>0.0</v>
      </c>
      <c r="AN61" s="7">
        <v>0.0</v>
      </c>
      <c r="AO61" s="26">
        <v>3.0</v>
      </c>
      <c r="AP61" s="26">
        <v>0.0</v>
      </c>
      <c r="AQ61" s="7">
        <v>0.0</v>
      </c>
      <c r="AR61" s="7">
        <v>1.0</v>
      </c>
      <c r="AS61" s="7">
        <v>0.0</v>
      </c>
      <c r="AT61" s="7">
        <v>0.0</v>
      </c>
      <c r="AU61" s="7">
        <v>2.0</v>
      </c>
      <c r="AV61" s="7">
        <v>0.0</v>
      </c>
      <c r="AW61" s="14">
        <v>100.0</v>
      </c>
      <c r="AX61" s="14">
        <v>13.91</v>
      </c>
      <c r="AY61" s="7">
        <v>0.0</v>
      </c>
      <c r="AZ61" s="7">
        <v>0.0</v>
      </c>
      <c r="BA61" s="14">
        <f t="shared" si="14"/>
        <v>0.6936416185</v>
      </c>
      <c r="BB61" s="14">
        <v>100.0</v>
      </c>
      <c r="BC61" s="14">
        <v>4.72</v>
      </c>
    </row>
    <row r="62" ht="12.75" customHeight="1">
      <c r="A62" s="7" t="s">
        <v>482</v>
      </c>
      <c r="B62" s="7" t="s">
        <v>536</v>
      </c>
      <c r="C62" s="8" t="s">
        <v>231</v>
      </c>
      <c r="D62" s="9" t="s">
        <v>260</v>
      </c>
      <c r="E62" s="7">
        <v>63.0</v>
      </c>
      <c r="F62" s="7">
        <v>2.0</v>
      </c>
      <c r="G62" s="7">
        <v>0.0</v>
      </c>
      <c r="H62" s="12">
        <f t="shared" si="1"/>
        <v>2</v>
      </c>
      <c r="I62" s="7">
        <v>2.0</v>
      </c>
      <c r="J62" s="7">
        <v>0.0</v>
      </c>
      <c r="K62" s="7">
        <v>0.0</v>
      </c>
      <c r="L62" s="7">
        <v>0.0</v>
      </c>
      <c r="M62" s="25">
        <f t="shared" si="2"/>
        <v>1.195020747</v>
      </c>
      <c r="N62" s="7">
        <v>11.0</v>
      </c>
      <c r="O62" s="7">
        <v>7.0</v>
      </c>
      <c r="P62" s="7">
        <v>9.0</v>
      </c>
      <c r="Q62" s="7">
        <v>6.0</v>
      </c>
      <c r="R62" s="10">
        <f t="shared" si="3"/>
        <v>0.1818181818</v>
      </c>
      <c r="S62" s="10">
        <f t="shared" si="4"/>
        <v>0.06060606061</v>
      </c>
      <c r="T62" s="12">
        <f t="shared" si="5"/>
        <v>0</v>
      </c>
      <c r="U62" s="7">
        <v>1.0</v>
      </c>
      <c r="V62" s="7">
        <v>1.0</v>
      </c>
      <c r="W62" s="7">
        <v>4.0</v>
      </c>
      <c r="X62" s="7">
        <v>1.0</v>
      </c>
      <c r="Y62" s="7">
        <v>1.0</v>
      </c>
      <c r="Z62" s="7">
        <v>6025.0</v>
      </c>
      <c r="AA62" s="18">
        <f t="shared" si="6"/>
        <v>1.593915344</v>
      </c>
      <c r="AB62" s="14">
        <v>94.27</v>
      </c>
      <c r="AC62" s="18">
        <f t="shared" si="7"/>
        <v>1.496349206</v>
      </c>
      <c r="AD62" s="14">
        <v>232.38</v>
      </c>
      <c r="AE62" s="18">
        <f t="shared" si="8"/>
        <v>3.688571429</v>
      </c>
      <c r="AF62" s="13">
        <f t="shared" si="9"/>
        <v>0.288596357</v>
      </c>
      <c r="AG62" s="10">
        <f t="shared" si="10"/>
        <v>0.25</v>
      </c>
      <c r="AH62" s="10">
        <f t="shared" si="11"/>
        <v>0</v>
      </c>
      <c r="AI62" s="10">
        <f t="shared" si="12"/>
        <v>0.25</v>
      </c>
      <c r="AJ62" s="7">
        <v>47.0</v>
      </c>
      <c r="AK62" s="7">
        <v>30.0</v>
      </c>
      <c r="AL62" s="13">
        <f t="shared" si="13"/>
        <v>0.6103896104</v>
      </c>
      <c r="AM62" s="7">
        <v>8.0</v>
      </c>
      <c r="AN62" s="7">
        <v>2.0</v>
      </c>
      <c r="AO62" s="26">
        <v>68.0</v>
      </c>
      <c r="AP62" s="26">
        <v>11.0</v>
      </c>
      <c r="AQ62" s="7">
        <v>29.0</v>
      </c>
      <c r="AR62" s="7">
        <v>5.0</v>
      </c>
      <c r="AS62" s="7">
        <v>38.0</v>
      </c>
      <c r="AT62" s="7">
        <v>5.0</v>
      </c>
      <c r="AU62" s="7">
        <v>76.0</v>
      </c>
      <c r="AV62" s="7">
        <v>14.0</v>
      </c>
      <c r="AW62" s="14">
        <v>84.44</v>
      </c>
      <c r="AX62" s="14">
        <v>-3.06</v>
      </c>
      <c r="AY62" s="7">
        <v>0.0</v>
      </c>
      <c r="AZ62" s="7">
        <v>0.0</v>
      </c>
      <c r="BA62" s="14">
        <f t="shared" si="14"/>
        <v>0.5377593361</v>
      </c>
      <c r="BB62" s="14">
        <v>94.37</v>
      </c>
      <c r="BC62" s="14">
        <v>-0.53</v>
      </c>
    </row>
    <row r="63" ht="12.75" customHeight="1">
      <c r="A63" s="7" t="s">
        <v>235</v>
      </c>
      <c r="B63" s="7" t="s">
        <v>541</v>
      </c>
      <c r="C63" s="8" t="s">
        <v>542</v>
      </c>
      <c r="D63" s="9" t="s">
        <v>174</v>
      </c>
      <c r="E63" s="7">
        <v>63.0</v>
      </c>
      <c r="F63" s="7">
        <v>0.0</v>
      </c>
      <c r="G63" s="7">
        <v>0.0</v>
      </c>
      <c r="H63" s="12">
        <f t="shared" si="1"/>
        <v>0</v>
      </c>
      <c r="I63" s="7">
        <v>0.0</v>
      </c>
      <c r="J63" s="7">
        <v>0.0</v>
      </c>
      <c r="K63" s="7">
        <v>0.0</v>
      </c>
      <c r="L63" s="7">
        <v>0.0</v>
      </c>
      <c r="M63" s="25">
        <f t="shared" si="2"/>
        <v>0</v>
      </c>
      <c r="N63" s="7">
        <v>0.0</v>
      </c>
      <c r="O63" s="7">
        <v>0.0</v>
      </c>
      <c r="P63" s="7">
        <v>0.0</v>
      </c>
      <c r="Q63" s="7">
        <v>0.0</v>
      </c>
      <c r="R63" s="10">
        <f t="shared" si="3"/>
        <v>0</v>
      </c>
      <c r="S63" s="10">
        <f t="shared" si="4"/>
        <v>0</v>
      </c>
      <c r="T63" s="12">
        <f t="shared" si="5"/>
        <v>0</v>
      </c>
      <c r="U63" s="7">
        <v>0.0</v>
      </c>
      <c r="V63" s="7">
        <v>0.0</v>
      </c>
      <c r="W63" s="7">
        <v>1.0</v>
      </c>
      <c r="X63" s="7">
        <v>0.0</v>
      </c>
      <c r="Y63" s="7">
        <v>0.0</v>
      </c>
      <c r="Z63" s="7">
        <v>104.0</v>
      </c>
      <c r="AA63" s="18">
        <f t="shared" si="6"/>
        <v>0.02751322751</v>
      </c>
      <c r="AB63" s="14">
        <v>0.88</v>
      </c>
      <c r="AC63" s="18">
        <f t="shared" si="7"/>
        <v>0.01396825397</v>
      </c>
      <c r="AD63" s="14">
        <v>318.32</v>
      </c>
      <c r="AE63" s="18">
        <f t="shared" si="8"/>
        <v>5.052698413</v>
      </c>
      <c r="AF63" s="13">
        <f t="shared" si="9"/>
        <v>0.002756892231</v>
      </c>
      <c r="AG63" s="10">
        <f t="shared" si="10"/>
        <v>0</v>
      </c>
      <c r="AH63" s="10">
        <f t="shared" si="11"/>
        <v>0</v>
      </c>
      <c r="AI63" s="10">
        <f t="shared" si="12"/>
        <v>0</v>
      </c>
      <c r="AJ63" s="7">
        <v>0.0</v>
      </c>
      <c r="AK63" s="7">
        <v>0.0</v>
      </c>
      <c r="AL63" s="13" t="str">
        <f t="shared" si="13"/>
        <v> </v>
      </c>
      <c r="AM63" s="7">
        <v>0.0</v>
      </c>
      <c r="AN63" s="7">
        <v>0.0</v>
      </c>
      <c r="AO63" s="26">
        <v>1.0</v>
      </c>
      <c r="AP63" s="26">
        <v>0.0</v>
      </c>
      <c r="AQ63" s="7">
        <v>0.0</v>
      </c>
      <c r="AR63" s="7">
        <v>0.0</v>
      </c>
      <c r="AS63" s="7">
        <v>0.0</v>
      </c>
      <c r="AT63" s="7">
        <v>0.0</v>
      </c>
      <c r="AU63" s="7">
        <v>0.0</v>
      </c>
      <c r="AV63" s="7">
        <v>0.0</v>
      </c>
      <c r="AW63" s="14"/>
      <c r="AX63" s="14"/>
      <c r="AY63" s="7">
        <v>0.0</v>
      </c>
      <c r="AZ63" s="7">
        <v>1.0</v>
      </c>
      <c r="BA63" s="14">
        <f t="shared" si="14"/>
        <v>0.5769230769</v>
      </c>
      <c r="BB63" s="14">
        <v>0.0</v>
      </c>
      <c r="BC63" s="14">
        <v>-94.74</v>
      </c>
    </row>
    <row r="64" ht="12.75" customHeight="1">
      <c r="A64" s="7" t="s">
        <v>548</v>
      </c>
      <c r="B64" s="7" t="s">
        <v>549</v>
      </c>
      <c r="C64" s="8" t="s">
        <v>274</v>
      </c>
      <c r="D64" s="9" t="s">
        <v>174</v>
      </c>
      <c r="E64" s="7">
        <v>40.0</v>
      </c>
      <c r="F64" s="7">
        <v>0.0</v>
      </c>
      <c r="G64" s="7">
        <v>0.0</v>
      </c>
      <c r="H64" s="12">
        <f t="shared" si="1"/>
        <v>0</v>
      </c>
      <c r="I64" s="7">
        <v>0.0</v>
      </c>
      <c r="J64" s="7">
        <v>0.0</v>
      </c>
      <c r="K64" s="7">
        <v>0.0</v>
      </c>
      <c r="L64" s="7">
        <v>0.0</v>
      </c>
      <c r="M64" s="25">
        <f t="shared" si="2"/>
        <v>0</v>
      </c>
      <c r="N64" s="7">
        <v>0.0</v>
      </c>
      <c r="O64" s="7">
        <v>1.0</v>
      </c>
      <c r="P64" s="7">
        <v>0.0</v>
      </c>
      <c r="Q64" s="7">
        <v>0.0</v>
      </c>
      <c r="R64" s="10">
        <f t="shared" si="3"/>
        <v>0</v>
      </c>
      <c r="S64" s="10">
        <f t="shared" si="4"/>
        <v>0</v>
      </c>
      <c r="T64" s="12">
        <f t="shared" si="5"/>
        <v>0</v>
      </c>
      <c r="U64" s="7">
        <v>0.0</v>
      </c>
      <c r="V64" s="7">
        <v>0.0</v>
      </c>
      <c r="W64" s="7">
        <v>0.0</v>
      </c>
      <c r="X64" s="7">
        <v>0.0</v>
      </c>
      <c r="Y64" s="7">
        <v>0.0</v>
      </c>
      <c r="Z64" s="7">
        <v>40.0</v>
      </c>
      <c r="AA64" s="18">
        <f t="shared" si="6"/>
        <v>0.01666666667</v>
      </c>
      <c r="AB64" s="14">
        <v>0.81</v>
      </c>
      <c r="AC64" s="18">
        <f t="shared" si="7"/>
        <v>0.02025</v>
      </c>
      <c r="AD64" s="14">
        <v>200.26</v>
      </c>
      <c r="AE64" s="18">
        <f t="shared" si="8"/>
        <v>5.0065</v>
      </c>
      <c r="AF64" s="13">
        <f t="shared" si="9"/>
        <v>0.004028447804</v>
      </c>
      <c r="AG64" s="10">
        <f t="shared" si="10"/>
        <v>0</v>
      </c>
      <c r="AH64" s="10">
        <f t="shared" si="11"/>
        <v>0</v>
      </c>
      <c r="AI64" s="10">
        <f t="shared" si="12"/>
        <v>0</v>
      </c>
      <c r="AJ64" s="7">
        <v>0.0</v>
      </c>
      <c r="AK64" s="7">
        <v>0.0</v>
      </c>
      <c r="AL64" s="13" t="str">
        <f t="shared" si="13"/>
        <v> </v>
      </c>
      <c r="AM64" s="7">
        <v>0.0</v>
      </c>
      <c r="AN64" s="7">
        <v>0.0</v>
      </c>
      <c r="AO64" s="26">
        <v>0.0</v>
      </c>
      <c r="AP64" s="26">
        <v>0.0</v>
      </c>
      <c r="AQ64" s="7">
        <v>1.0</v>
      </c>
      <c r="AR64" s="7">
        <v>0.0</v>
      </c>
      <c r="AS64" s="7">
        <v>1.0</v>
      </c>
      <c r="AT64" s="7">
        <v>0.0</v>
      </c>
      <c r="AU64" s="7">
        <v>1.0</v>
      </c>
      <c r="AV64" s="7">
        <v>0.0</v>
      </c>
      <c r="AW64" s="14">
        <v>100.0</v>
      </c>
      <c r="AX64" s="14">
        <v>19.11</v>
      </c>
      <c r="AY64" s="7">
        <v>0.0</v>
      </c>
      <c r="AZ64" s="7">
        <v>0.0</v>
      </c>
      <c r="BA64" s="14">
        <f t="shared" si="14"/>
        <v>0</v>
      </c>
      <c r="BB64" s="14">
        <v>100.0</v>
      </c>
      <c r="BC64" s="14">
        <v>7.91</v>
      </c>
    </row>
    <row r="65" ht="12.75" customHeight="1">
      <c r="A65" s="7" t="s">
        <v>555</v>
      </c>
      <c r="B65" s="7" t="s">
        <v>556</v>
      </c>
      <c r="C65" s="8" t="s">
        <v>490</v>
      </c>
      <c r="D65" s="9" t="s">
        <v>255</v>
      </c>
      <c r="E65" s="7">
        <v>39.0</v>
      </c>
      <c r="F65" s="7">
        <v>2.0</v>
      </c>
      <c r="G65" s="7">
        <v>4.0</v>
      </c>
      <c r="H65" s="12">
        <f t="shared" si="1"/>
        <v>6</v>
      </c>
      <c r="I65" s="7">
        <v>2.0</v>
      </c>
      <c r="J65" s="7">
        <v>4.0</v>
      </c>
      <c r="K65" s="7">
        <v>1.0</v>
      </c>
      <c r="L65" s="7">
        <v>3.0</v>
      </c>
      <c r="M65" s="25">
        <f t="shared" si="2"/>
        <v>4.914675768</v>
      </c>
      <c r="N65" s="7">
        <v>21.0</v>
      </c>
      <c r="O65" s="7">
        <v>3.0</v>
      </c>
      <c r="P65" s="7">
        <v>19.0</v>
      </c>
      <c r="Q65" s="7">
        <v>8.0</v>
      </c>
      <c r="R65" s="10">
        <f t="shared" si="3"/>
        <v>0.09523809524</v>
      </c>
      <c r="S65" s="10">
        <f t="shared" si="4"/>
        <v>0.03921568627</v>
      </c>
      <c r="T65" s="12">
        <f t="shared" si="5"/>
        <v>6.1</v>
      </c>
      <c r="U65" s="7">
        <v>0.0</v>
      </c>
      <c r="V65" s="7">
        <v>0.0</v>
      </c>
      <c r="W65" s="7">
        <v>3.0</v>
      </c>
      <c r="X65" s="7">
        <v>1.0</v>
      </c>
      <c r="Y65" s="7">
        <v>0.0</v>
      </c>
      <c r="Z65" s="7">
        <v>4395.0</v>
      </c>
      <c r="AA65" s="18">
        <f t="shared" si="6"/>
        <v>1.878205128</v>
      </c>
      <c r="AB65" s="14">
        <v>71.83</v>
      </c>
      <c r="AC65" s="18">
        <f t="shared" si="7"/>
        <v>1.841794872</v>
      </c>
      <c r="AD65" s="14">
        <v>113.4</v>
      </c>
      <c r="AE65" s="18">
        <f t="shared" si="8"/>
        <v>2.907692308</v>
      </c>
      <c r="AF65" s="13">
        <f t="shared" si="9"/>
        <v>0.3877881553</v>
      </c>
      <c r="AG65" s="10">
        <f t="shared" si="10"/>
        <v>0.2</v>
      </c>
      <c r="AH65" s="10">
        <f t="shared" si="11"/>
        <v>0.4</v>
      </c>
      <c r="AI65" s="10">
        <f t="shared" si="12"/>
        <v>0.6</v>
      </c>
      <c r="AJ65" s="7">
        <v>0.0</v>
      </c>
      <c r="AK65" s="7">
        <v>2.0</v>
      </c>
      <c r="AL65" s="13">
        <f t="shared" si="13"/>
        <v>0</v>
      </c>
      <c r="AM65" s="7">
        <v>10.0</v>
      </c>
      <c r="AN65" s="7">
        <v>0.0</v>
      </c>
      <c r="AO65" s="26">
        <v>51.0</v>
      </c>
      <c r="AP65" s="26">
        <v>14.0</v>
      </c>
      <c r="AQ65" s="7">
        <v>22.0</v>
      </c>
      <c r="AR65" s="7">
        <v>2.0</v>
      </c>
      <c r="AS65" s="7">
        <v>27.0</v>
      </c>
      <c r="AT65" s="7">
        <v>0.0</v>
      </c>
      <c r="AU65" s="7">
        <v>46.0</v>
      </c>
      <c r="AV65" s="7">
        <v>12.0</v>
      </c>
      <c r="AW65" s="14">
        <v>79.31</v>
      </c>
      <c r="AX65" s="14">
        <v>-10.46</v>
      </c>
      <c r="AY65" s="7">
        <v>0.0</v>
      </c>
      <c r="AZ65" s="7">
        <v>0.0</v>
      </c>
      <c r="BA65" s="14">
        <f t="shared" si="14"/>
        <v>0.5460750853</v>
      </c>
      <c r="BB65" s="14">
        <v>96.23</v>
      </c>
      <c r="BC65" s="14">
        <v>1.31</v>
      </c>
    </row>
    <row r="66" ht="12.75" customHeight="1">
      <c r="A66" s="7" t="s">
        <v>563</v>
      </c>
      <c r="B66" s="7" t="s">
        <v>564</v>
      </c>
      <c r="C66" s="8" t="s">
        <v>305</v>
      </c>
      <c r="D66" s="9" t="s">
        <v>159</v>
      </c>
      <c r="E66" s="7">
        <v>6.0</v>
      </c>
      <c r="F66" s="7">
        <v>0.0</v>
      </c>
      <c r="G66" s="7">
        <v>0.0</v>
      </c>
      <c r="H66" s="12">
        <f t="shared" si="1"/>
        <v>0</v>
      </c>
      <c r="I66" s="7">
        <v>0.0</v>
      </c>
      <c r="J66" s="7">
        <v>0.0</v>
      </c>
      <c r="K66" s="7">
        <v>0.0</v>
      </c>
      <c r="L66" s="7">
        <v>0.0</v>
      </c>
      <c r="M66" s="25">
        <f t="shared" si="2"/>
        <v>0</v>
      </c>
      <c r="N66" s="7">
        <v>0.0</v>
      </c>
      <c r="O66" s="7">
        <v>0.0</v>
      </c>
      <c r="P66" s="7">
        <v>0.0</v>
      </c>
      <c r="Q66" s="7">
        <v>0.0</v>
      </c>
      <c r="R66" s="10">
        <f t="shared" si="3"/>
        <v>0</v>
      </c>
      <c r="S66" s="10">
        <f t="shared" si="4"/>
        <v>0</v>
      </c>
      <c r="T66" s="12">
        <f t="shared" si="5"/>
        <v>0</v>
      </c>
      <c r="U66" s="7">
        <v>0.0</v>
      </c>
      <c r="V66" s="7">
        <v>1.0</v>
      </c>
      <c r="W66" s="7">
        <v>0.0</v>
      </c>
      <c r="X66" s="7">
        <v>0.0</v>
      </c>
      <c r="Y66" s="7">
        <v>0.0</v>
      </c>
      <c r="Z66" s="7">
        <v>172.0</v>
      </c>
      <c r="AA66" s="18">
        <f t="shared" si="6"/>
        <v>0.4777777778</v>
      </c>
      <c r="AB66" s="14">
        <v>2.78</v>
      </c>
      <c r="AC66" s="18">
        <f t="shared" si="7"/>
        <v>0.4633333333</v>
      </c>
      <c r="AD66" s="14">
        <v>27.04</v>
      </c>
      <c r="AE66" s="18">
        <f t="shared" si="8"/>
        <v>4.506666667</v>
      </c>
      <c r="AF66" s="13">
        <f t="shared" si="9"/>
        <v>0.0932260228</v>
      </c>
      <c r="AG66" s="10">
        <f t="shared" si="10"/>
        <v>0</v>
      </c>
      <c r="AH66" s="10">
        <f t="shared" si="11"/>
        <v>0</v>
      </c>
      <c r="AI66" s="10">
        <f t="shared" si="12"/>
        <v>0</v>
      </c>
      <c r="AJ66" s="7">
        <v>0.0</v>
      </c>
      <c r="AK66" s="7">
        <v>0.0</v>
      </c>
      <c r="AL66" s="13" t="str">
        <f t="shared" si="13"/>
        <v> </v>
      </c>
      <c r="AM66" s="7">
        <v>0.0</v>
      </c>
      <c r="AN66" s="7">
        <v>0.0</v>
      </c>
      <c r="AO66" s="26">
        <v>1.0</v>
      </c>
      <c r="AP66" s="26">
        <v>1.0</v>
      </c>
      <c r="AQ66" s="7">
        <v>0.0</v>
      </c>
      <c r="AR66" s="7">
        <v>0.0</v>
      </c>
      <c r="AS66" s="7">
        <v>0.0</v>
      </c>
      <c r="AT66" s="7">
        <v>1.0</v>
      </c>
      <c r="AU66" s="7">
        <v>1.0</v>
      </c>
      <c r="AV66" s="7">
        <v>0.0</v>
      </c>
      <c r="AW66" s="14">
        <v>100.0</v>
      </c>
      <c r="AX66" s="14">
        <v>12.0</v>
      </c>
      <c r="AY66" s="7">
        <v>0.0</v>
      </c>
      <c r="AZ66" s="7">
        <v>0.0</v>
      </c>
      <c r="BA66" s="14">
        <f t="shared" si="14"/>
        <v>0.3488372093</v>
      </c>
      <c r="BB66" s="14">
        <v>66.67</v>
      </c>
      <c r="BC66" s="14">
        <v>-33.33</v>
      </c>
    </row>
    <row r="67" ht="12.75" customHeight="1">
      <c r="A67" s="7" t="s">
        <v>567</v>
      </c>
      <c r="B67" s="7" t="s">
        <v>568</v>
      </c>
      <c r="C67" s="8" t="s">
        <v>158</v>
      </c>
      <c r="D67" s="9" t="s">
        <v>150</v>
      </c>
      <c r="E67" s="7">
        <v>44.0</v>
      </c>
      <c r="F67" s="7">
        <v>0.0</v>
      </c>
      <c r="G67" s="7">
        <v>0.0</v>
      </c>
      <c r="H67" s="12">
        <f t="shared" si="1"/>
        <v>0</v>
      </c>
      <c r="I67" s="7">
        <v>0.0</v>
      </c>
      <c r="J67" s="7">
        <v>0.0</v>
      </c>
      <c r="K67" s="7">
        <v>0.0</v>
      </c>
      <c r="L67" s="7">
        <v>0.0</v>
      </c>
      <c r="M67" s="25">
        <f t="shared" si="2"/>
        <v>0</v>
      </c>
      <c r="N67" s="7">
        <v>1.0</v>
      </c>
      <c r="O67" s="7">
        <v>0.0</v>
      </c>
      <c r="P67" s="7">
        <v>1.0</v>
      </c>
      <c r="Q67" s="7">
        <v>0.0</v>
      </c>
      <c r="R67" s="10">
        <f t="shared" si="3"/>
        <v>0</v>
      </c>
      <c r="S67" s="10">
        <f t="shared" si="4"/>
        <v>0</v>
      </c>
      <c r="T67" s="12">
        <f t="shared" si="5"/>
        <v>0</v>
      </c>
      <c r="U67" s="7">
        <v>0.0</v>
      </c>
      <c r="V67" s="7">
        <v>0.0</v>
      </c>
      <c r="W67" s="7">
        <v>0.0</v>
      </c>
      <c r="X67" s="7">
        <v>0.0</v>
      </c>
      <c r="Y67" s="7">
        <v>0.0</v>
      </c>
      <c r="Z67" s="7">
        <v>87.0</v>
      </c>
      <c r="AA67" s="18">
        <f t="shared" si="6"/>
        <v>0.03295454545</v>
      </c>
      <c r="AB67" s="14">
        <v>0.91</v>
      </c>
      <c r="AC67" s="18">
        <f t="shared" si="7"/>
        <v>0.02068181818</v>
      </c>
      <c r="AD67" s="14">
        <v>236.0</v>
      </c>
      <c r="AE67" s="18">
        <f t="shared" si="8"/>
        <v>5.363636364</v>
      </c>
      <c r="AF67" s="13">
        <f t="shared" si="9"/>
        <v>0.003841121101</v>
      </c>
      <c r="AG67" s="10">
        <f t="shared" si="10"/>
        <v>0</v>
      </c>
      <c r="AH67" s="10">
        <f t="shared" si="11"/>
        <v>0</v>
      </c>
      <c r="AI67" s="10">
        <f t="shared" si="12"/>
        <v>0</v>
      </c>
      <c r="AJ67" s="7">
        <v>0.0</v>
      </c>
      <c r="AK67" s="7">
        <v>0.0</v>
      </c>
      <c r="AL67" s="13" t="str">
        <f t="shared" si="13"/>
        <v> </v>
      </c>
      <c r="AM67" s="7">
        <v>0.0</v>
      </c>
      <c r="AN67" s="7">
        <v>0.0</v>
      </c>
      <c r="AO67" s="26">
        <v>1.0</v>
      </c>
      <c r="AP67" s="26">
        <v>0.0</v>
      </c>
      <c r="AQ67" s="7">
        <v>0.0</v>
      </c>
      <c r="AR67" s="7">
        <v>0.0</v>
      </c>
      <c r="AS67" s="7">
        <v>0.0</v>
      </c>
      <c r="AT67" s="7">
        <v>0.0</v>
      </c>
      <c r="AU67" s="7">
        <v>0.0</v>
      </c>
      <c r="AV67" s="7">
        <v>0.0</v>
      </c>
      <c r="AW67" s="14"/>
      <c r="AX67" s="14"/>
      <c r="AY67" s="7">
        <v>2.0</v>
      </c>
      <c r="AZ67" s="7">
        <v>0.0</v>
      </c>
      <c r="BA67" s="14">
        <f t="shared" si="14"/>
        <v>0.6896551724</v>
      </c>
      <c r="BB67" s="14"/>
      <c r="BC67" s="14"/>
    </row>
    <row r="68" ht="12.75" customHeight="1">
      <c r="A68" s="7" t="s">
        <v>574</v>
      </c>
      <c r="B68" s="7" t="s">
        <v>575</v>
      </c>
      <c r="C68" s="8" t="s">
        <v>254</v>
      </c>
      <c r="D68" s="9" t="s">
        <v>183</v>
      </c>
      <c r="E68" s="7">
        <v>22.0</v>
      </c>
      <c r="F68" s="7">
        <v>0.0</v>
      </c>
      <c r="G68" s="7">
        <v>0.0</v>
      </c>
      <c r="H68" s="12">
        <f t="shared" si="1"/>
        <v>0</v>
      </c>
      <c r="I68" s="7">
        <v>0.0</v>
      </c>
      <c r="J68" s="7">
        <v>0.0</v>
      </c>
      <c r="K68" s="7">
        <v>0.0</v>
      </c>
      <c r="L68" s="7">
        <v>0.0</v>
      </c>
      <c r="M68" s="25">
        <f t="shared" si="2"/>
        <v>0</v>
      </c>
      <c r="N68" s="7">
        <v>3.0</v>
      </c>
      <c r="O68" s="7">
        <v>0.0</v>
      </c>
      <c r="P68" s="7">
        <v>3.0</v>
      </c>
      <c r="Q68" s="7">
        <v>0.0</v>
      </c>
      <c r="R68" s="10">
        <f t="shared" si="3"/>
        <v>0</v>
      </c>
      <c r="S68" s="10">
        <f t="shared" si="4"/>
        <v>0</v>
      </c>
      <c r="T68" s="12">
        <f t="shared" si="5"/>
        <v>0</v>
      </c>
      <c r="U68" s="7">
        <v>0.0</v>
      </c>
      <c r="V68" s="7">
        <v>0.0</v>
      </c>
      <c r="W68" s="7">
        <v>0.0</v>
      </c>
      <c r="X68" s="7">
        <v>0.0</v>
      </c>
      <c r="Y68" s="7">
        <v>0.0</v>
      </c>
      <c r="Z68" s="7">
        <v>372.0</v>
      </c>
      <c r="AA68" s="18">
        <f t="shared" si="6"/>
        <v>0.2818181818</v>
      </c>
      <c r="AB68" s="14">
        <v>4.87</v>
      </c>
      <c r="AC68" s="18">
        <f t="shared" si="7"/>
        <v>0.2213636364</v>
      </c>
      <c r="AD68" s="14">
        <v>121.03</v>
      </c>
      <c r="AE68" s="18">
        <f t="shared" si="8"/>
        <v>5.501363636</v>
      </c>
      <c r="AF68" s="13">
        <f t="shared" si="9"/>
        <v>0.03868149325</v>
      </c>
      <c r="AG68" s="10">
        <f t="shared" si="10"/>
        <v>0</v>
      </c>
      <c r="AH68" s="10">
        <f t="shared" si="11"/>
        <v>0</v>
      </c>
      <c r="AI68" s="10">
        <f t="shared" si="12"/>
        <v>0</v>
      </c>
      <c r="AJ68" s="7">
        <v>0.0</v>
      </c>
      <c r="AK68" s="7">
        <v>0.0</v>
      </c>
      <c r="AL68" s="13" t="str">
        <f t="shared" si="13"/>
        <v> </v>
      </c>
      <c r="AM68" s="7">
        <v>0.0</v>
      </c>
      <c r="AN68" s="7">
        <v>0.0</v>
      </c>
      <c r="AO68" s="26">
        <v>7.0</v>
      </c>
      <c r="AP68" s="26">
        <v>1.0</v>
      </c>
      <c r="AQ68" s="7">
        <v>1.0</v>
      </c>
      <c r="AR68" s="7">
        <v>0.0</v>
      </c>
      <c r="AS68" s="7">
        <v>0.0</v>
      </c>
      <c r="AT68" s="7">
        <v>0.0</v>
      </c>
      <c r="AU68" s="7">
        <v>6.0</v>
      </c>
      <c r="AV68" s="7">
        <v>0.0</v>
      </c>
      <c r="AW68" s="14">
        <v>100.0</v>
      </c>
      <c r="AX68" s="14">
        <v>13.91</v>
      </c>
      <c r="AY68" s="7">
        <v>0.0</v>
      </c>
      <c r="AZ68" s="7">
        <v>0.0</v>
      </c>
      <c r="BA68" s="14">
        <f t="shared" si="14"/>
        <v>1.129032258</v>
      </c>
      <c r="BB68" s="14">
        <v>100.0</v>
      </c>
      <c r="BC68" s="14">
        <v>3.92</v>
      </c>
    </row>
    <row r="69" ht="12.75" customHeight="1">
      <c r="A69" s="7" t="s">
        <v>580</v>
      </c>
      <c r="B69" s="7" t="s">
        <v>575</v>
      </c>
      <c r="C69" s="8" t="s">
        <v>182</v>
      </c>
      <c r="D69" s="9" t="s">
        <v>183</v>
      </c>
      <c r="E69" s="7">
        <v>49.0</v>
      </c>
      <c r="F69" s="7">
        <v>0.0</v>
      </c>
      <c r="G69" s="7">
        <v>0.0</v>
      </c>
      <c r="H69" s="12">
        <f t="shared" si="1"/>
        <v>0</v>
      </c>
      <c r="I69" s="7">
        <v>0.0</v>
      </c>
      <c r="J69" s="7">
        <v>0.0</v>
      </c>
      <c r="K69" s="7">
        <v>0.0</v>
      </c>
      <c r="L69" s="7">
        <v>0.0</v>
      </c>
      <c r="M69" s="25">
        <f t="shared" si="2"/>
        <v>0</v>
      </c>
      <c r="N69" s="7">
        <v>2.0</v>
      </c>
      <c r="O69" s="7">
        <v>0.0</v>
      </c>
      <c r="P69" s="7">
        <v>2.0</v>
      </c>
      <c r="Q69" s="7">
        <v>1.0</v>
      </c>
      <c r="R69" s="10">
        <f t="shared" si="3"/>
        <v>0</v>
      </c>
      <c r="S69" s="10">
        <f t="shared" si="4"/>
        <v>0</v>
      </c>
      <c r="T69" s="12">
        <f t="shared" si="5"/>
        <v>0</v>
      </c>
      <c r="U69" s="7">
        <v>0.0</v>
      </c>
      <c r="V69" s="7">
        <v>1.0</v>
      </c>
      <c r="W69" s="7">
        <v>0.0</v>
      </c>
      <c r="X69" s="7">
        <v>1.0</v>
      </c>
      <c r="Y69" s="7">
        <v>0.0</v>
      </c>
      <c r="Z69" s="7">
        <v>678.0</v>
      </c>
      <c r="AA69" s="18">
        <f t="shared" si="6"/>
        <v>0.2306122449</v>
      </c>
      <c r="AB69" s="14">
        <v>12.33</v>
      </c>
      <c r="AC69" s="18">
        <f t="shared" si="7"/>
        <v>0.2516326531</v>
      </c>
      <c r="AD69" s="14">
        <v>230.32</v>
      </c>
      <c r="AE69" s="18">
        <f t="shared" si="8"/>
        <v>4.700408163</v>
      </c>
      <c r="AF69" s="13">
        <f t="shared" si="9"/>
        <v>0.05081392953</v>
      </c>
      <c r="AG69" s="10">
        <f t="shared" si="10"/>
        <v>0</v>
      </c>
      <c r="AH69" s="10">
        <f t="shared" si="11"/>
        <v>0</v>
      </c>
      <c r="AI69" s="10">
        <f t="shared" si="12"/>
        <v>0</v>
      </c>
      <c r="AJ69" s="7">
        <v>1.0</v>
      </c>
      <c r="AK69" s="7">
        <v>0.0</v>
      </c>
      <c r="AL69" s="13">
        <f t="shared" si="13"/>
        <v>1</v>
      </c>
      <c r="AM69" s="7">
        <v>0.0</v>
      </c>
      <c r="AN69" s="7">
        <v>0.0</v>
      </c>
      <c r="AO69" s="26">
        <v>8.0</v>
      </c>
      <c r="AP69" s="26">
        <v>3.0</v>
      </c>
      <c r="AQ69" s="7">
        <v>0.0</v>
      </c>
      <c r="AR69" s="7">
        <v>1.0</v>
      </c>
      <c r="AS69" s="7">
        <v>2.0</v>
      </c>
      <c r="AT69" s="7">
        <v>0.0</v>
      </c>
      <c r="AU69" s="7">
        <v>9.0</v>
      </c>
      <c r="AV69" s="7">
        <v>3.0</v>
      </c>
      <c r="AW69" s="14">
        <v>75.0</v>
      </c>
      <c r="AX69" s="14">
        <v>-11.21</v>
      </c>
      <c r="AY69" s="7">
        <v>0.0</v>
      </c>
      <c r="AZ69" s="7">
        <v>0.0</v>
      </c>
      <c r="BA69" s="14">
        <f t="shared" si="14"/>
        <v>0.1769911504</v>
      </c>
      <c r="BB69" s="14">
        <v>77.78</v>
      </c>
      <c r="BC69" s="14">
        <v>-16.61</v>
      </c>
    </row>
    <row r="70" ht="12.75" customHeight="1">
      <c r="A70" s="7" t="s">
        <v>359</v>
      </c>
      <c r="B70" s="7" t="s">
        <v>584</v>
      </c>
      <c r="C70" s="8" t="s">
        <v>274</v>
      </c>
      <c r="D70" s="9" t="s">
        <v>174</v>
      </c>
      <c r="E70" s="7">
        <v>72.0</v>
      </c>
      <c r="F70" s="7">
        <v>1.0</v>
      </c>
      <c r="G70" s="7">
        <v>1.0</v>
      </c>
      <c r="H70" s="12">
        <f t="shared" si="1"/>
        <v>2</v>
      </c>
      <c r="I70" s="7">
        <v>1.0</v>
      </c>
      <c r="J70" s="7">
        <v>1.0</v>
      </c>
      <c r="K70" s="7">
        <v>0.0</v>
      </c>
      <c r="L70" s="7">
        <v>1.0</v>
      </c>
      <c r="M70" s="25">
        <f t="shared" si="2"/>
        <v>2.456499488</v>
      </c>
      <c r="N70" s="7">
        <v>5.0</v>
      </c>
      <c r="O70" s="7">
        <v>1.0</v>
      </c>
      <c r="P70" s="7">
        <v>4.0</v>
      </c>
      <c r="Q70" s="7">
        <v>4.0</v>
      </c>
      <c r="R70" s="10">
        <f t="shared" si="3"/>
        <v>0.2</v>
      </c>
      <c r="S70" s="10">
        <f t="shared" si="4"/>
        <v>0.07142857143</v>
      </c>
      <c r="T70" s="12">
        <f t="shared" si="5"/>
        <v>0</v>
      </c>
      <c r="U70" s="7">
        <v>1.0</v>
      </c>
      <c r="V70" s="7">
        <v>0.0</v>
      </c>
      <c r="W70" s="7">
        <v>1.0</v>
      </c>
      <c r="X70" s="7">
        <v>0.0</v>
      </c>
      <c r="Y70" s="7">
        <v>0.0</v>
      </c>
      <c r="Z70" s="7">
        <v>2931.0</v>
      </c>
      <c r="AA70" s="18">
        <f t="shared" si="6"/>
        <v>0.6784722222</v>
      </c>
      <c r="AB70" s="14">
        <v>44.41</v>
      </c>
      <c r="AC70" s="18">
        <f t="shared" si="7"/>
        <v>0.6168055556</v>
      </c>
      <c r="AD70" s="14">
        <v>267.97</v>
      </c>
      <c r="AE70" s="18">
        <f t="shared" si="8"/>
        <v>3.721805556</v>
      </c>
      <c r="AF70" s="13">
        <f t="shared" si="9"/>
        <v>0.142166592</v>
      </c>
      <c r="AG70" s="10">
        <f t="shared" si="10"/>
        <v>0.25</v>
      </c>
      <c r="AH70" s="10">
        <f t="shared" si="11"/>
        <v>0.25</v>
      </c>
      <c r="AI70" s="10">
        <f t="shared" si="12"/>
        <v>0.5</v>
      </c>
      <c r="AJ70" s="7">
        <v>0.0</v>
      </c>
      <c r="AK70" s="7">
        <v>0.0</v>
      </c>
      <c r="AL70" s="13" t="str">
        <f t="shared" si="13"/>
        <v> </v>
      </c>
      <c r="AM70" s="7">
        <v>4.0</v>
      </c>
      <c r="AN70" s="7">
        <v>1.0</v>
      </c>
      <c r="AO70" s="26">
        <v>24.0</v>
      </c>
      <c r="AP70" s="26">
        <v>9.0</v>
      </c>
      <c r="AQ70" s="7">
        <v>12.0</v>
      </c>
      <c r="AR70" s="7">
        <v>1.0</v>
      </c>
      <c r="AS70" s="7">
        <v>10.0</v>
      </c>
      <c r="AT70" s="7">
        <v>5.0</v>
      </c>
      <c r="AU70" s="7">
        <v>21.0</v>
      </c>
      <c r="AV70" s="7">
        <v>11.0</v>
      </c>
      <c r="AW70" s="14">
        <v>65.62</v>
      </c>
      <c r="AX70" s="14">
        <v>-19.74</v>
      </c>
      <c r="AY70" s="7">
        <v>0.0</v>
      </c>
      <c r="AZ70" s="7">
        <v>0.0</v>
      </c>
      <c r="BA70" s="14">
        <f t="shared" si="14"/>
        <v>0.4912998976</v>
      </c>
      <c r="BB70" s="14">
        <v>81.58</v>
      </c>
      <c r="BC70" s="14">
        <v>-13.52</v>
      </c>
    </row>
    <row r="71" ht="12.75" customHeight="1">
      <c r="A71" s="7" t="s">
        <v>589</v>
      </c>
      <c r="B71" s="7" t="s">
        <v>590</v>
      </c>
      <c r="C71" s="8" t="s">
        <v>305</v>
      </c>
      <c r="D71" s="9" t="s">
        <v>174</v>
      </c>
      <c r="E71" s="7">
        <v>70.0</v>
      </c>
      <c r="F71" s="7">
        <v>1.0</v>
      </c>
      <c r="G71" s="7">
        <v>4.0</v>
      </c>
      <c r="H71" s="12">
        <f t="shared" si="1"/>
        <v>5</v>
      </c>
      <c r="I71" s="7">
        <v>1.0</v>
      </c>
      <c r="J71" s="7">
        <v>4.0</v>
      </c>
      <c r="K71" s="7">
        <v>2.0</v>
      </c>
      <c r="L71" s="7">
        <v>2.0</v>
      </c>
      <c r="M71" s="25">
        <f t="shared" si="2"/>
        <v>4.423691325</v>
      </c>
      <c r="N71" s="7">
        <v>22.0</v>
      </c>
      <c r="O71" s="7">
        <v>7.0</v>
      </c>
      <c r="P71" s="7">
        <v>21.0</v>
      </c>
      <c r="Q71" s="7">
        <v>10.0</v>
      </c>
      <c r="R71" s="10">
        <f t="shared" si="3"/>
        <v>0.04545454545</v>
      </c>
      <c r="S71" s="10">
        <f t="shared" si="4"/>
        <v>0.01666666667</v>
      </c>
      <c r="T71" s="12">
        <f t="shared" si="5"/>
        <v>13.5</v>
      </c>
      <c r="U71" s="7">
        <v>3.0</v>
      </c>
      <c r="V71" s="7">
        <v>3.0</v>
      </c>
      <c r="W71" s="7">
        <v>0.0</v>
      </c>
      <c r="X71" s="7">
        <v>0.0</v>
      </c>
      <c r="Y71" s="7">
        <v>0.0</v>
      </c>
      <c r="Z71" s="7">
        <v>4069.0</v>
      </c>
      <c r="AA71" s="18">
        <f t="shared" si="6"/>
        <v>0.9688095238</v>
      </c>
      <c r="AB71" s="14">
        <v>62.42</v>
      </c>
      <c r="AC71" s="18">
        <f t="shared" si="7"/>
        <v>0.8917142857</v>
      </c>
      <c r="AD71" s="14">
        <v>255.27</v>
      </c>
      <c r="AE71" s="18">
        <f t="shared" si="8"/>
        <v>3.646714286</v>
      </c>
      <c r="AF71" s="13">
        <f t="shared" si="9"/>
        <v>0.1964808461</v>
      </c>
      <c r="AG71" s="10">
        <f t="shared" si="10"/>
        <v>0.125</v>
      </c>
      <c r="AH71" s="10">
        <f t="shared" si="11"/>
        <v>0.5</v>
      </c>
      <c r="AI71" s="10">
        <f t="shared" si="12"/>
        <v>0.625</v>
      </c>
      <c r="AJ71" s="7">
        <v>0.0</v>
      </c>
      <c r="AK71" s="7">
        <v>0.0</v>
      </c>
      <c r="AL71" s="13" t="str">
        <f t="shared" si="13"/>
        <v> </v>
      </c>
      <c r="AM71" s="7">
        <v>8.0</v>
      </c>
      <c r="AN71" s="7">
        <v>2.0</v>
      </c>
      <c r="AO71" s="26">
        <v>46.0</v>
      </c>
      <c r="AP71" s="26">
        <v>5.0</v>
      </c>
      <c r="AQ71" s="7">
        <v>21.0</v>
      </c>
      <c r="AR71" s="7">
        <v>2.0</v>
      </c>
      <c r="AS71" s="7">
        <v>18.0</v>
      </c>
      <c r="AT71" s="7">
        <v>3.0</v>
      </c>
      <c r="AU71" s="7">
        <v>45.0</v>
      </c>
      <c r="AV71" s="7">
        <v>7.0</v>
      </c>
      <c r="AW71" s="14">
        <v>86.54</v>
      </c>
      <c r="AX71" s="14">
        <v>0.48</v>
      </c>
      <c r="AY71" s="7">
        <v>0.0</v>
      </c>
      <c r="AZ71" s="7">
        <v>0.0</v>
      </c>
      <c r="BA71" s="14">
        <f t="shared" si="14"/>
        <v>0.7520275252</v>
      </c>
      <c r="BB71" s="14">
        <v>93.62</v>
      </c>
      <c r="BC71" s="14">
        <v>-2.18</v>
      </c>
    </row>
    <row r="72" ht="12.75" customHeight="1">
      <c r="A72" s="7" t="s">
        <v>594</v>
      </c>
      <c r="B72" s="7" t="s">
        <v>595</v>
      </c>
      <c r="C72" s="8" t="s">
        <v>237</v>
      </c>
      <c r="D72" s="9" t="s">
        <v>247</v>
      </c>
      <c r="E72" s="7">
        <v>60.0</v>
      </c>
      <c r="F72" s="7">
        <v>2.0</v>
      </c>
      <c r="G72" s="7">
        <v>3.0</v>
      </c>
      <c r="H72" s="12">
        <f t="shared" si="1"/>
        <v>5</v>
      </c>
      <c r="I72" s="7">
        <v>2.0</v>
      </c>
      <c r="J72" s="7">
        <v>3.0</v>
      </c>
      <c r="K72" s="7">
        <v>2.0</v>
      </c>
      <c r="L72" s="7">
        <v>1.0</v>
      </c>
      <c r="M72" s="25">
        <f t="shared" si="2"/>
        <v>2.101330843</v>
      </c>
      <c r="N72" s="7">
        <v>26.0</v>
      </c>
      <c r="O72" s="7">
        <v>15.0</v>
      </c>
      <c r="P72" s="7">
        <v>24.0</v>
      </c>
      <c r="Q72" s="7">
        <v>13.0</v>
      </c>
      <c r="R72" s="10">
        <f t="shared" si="3"/>
        <v>0.07692307692</v>
      </c>
      <c r="S72" s="10">
        <f t="shared" si="4"/>
        <v>0.02564102564</v>
      </c>
      <c r="T72" s="12">
        <f t="shared" si="5"/>
        <v>22.92307692</v>
      </c>
      <c r="U72" s="7">
        <v>2.0</v>
      </c>
      <c r="V72" s="7">
        <v>1.0</v>
      </c>
      <c r="W72" s="7">
        <v>9.0</v>
      </c>
      <c r="X72" s="7">
        <v>5.0</v>
      </c>
      <c r="Y72" s="7">
        <v>3.0</v>
      </c>
      <c r="Z72" s="7">
        <v>8566.0</v>
      </c>
      <c r="AA72" s="18">
        <f t="shared" si="6"/>
        <v>2.379444444</v>
      </c>
      <c r="AB72" s="14">
        <v>142.78</v>
      </c>
      <c r="AC72" s="18">
        <f t="shared" si="7"/>
        <v>2.379666667</v>
      </c>
      <c r="AD72" s="14">
        <v>180.86</v>
      </c>
      <c r="AE72" s="18">
        <f t="shared" si="8"/>
        <v>3.014333333</v>
      </c>
      <c r="AF72" s="13">
        <f t="shared" si="9"/>
        <v>0.4411692003</v>
      </c>
      <c r="AG72" s="10">
        <f t="shared" si="10"/>
        <v>0.1538461538</v>
      </c>
      <c r="AH72" s="10">
        <f t="shared" si="11"/>
        <v>0.2307692308</v>
      </c>
      <c r="AI72" s="10">
        <f t="shared" si="12"/>
        <v>0.3846153846</v>
      </c>
      <c r="AJ72" s="7">
        <v>3.0</v>
      </c>
      <c r="AK72" s="7">
        <v>0.0</v>
      </c>
      <c r="AL72" s="13">
        <f t="shared" si="13"/>
        <v>1</v>
      </c>
      <c r="AM72" s="7">
        <v>13.0</v>
      </c>
      <c r="AN72" s="7">
        <v>3.0</v>
      </c>
      <c r="AO72" s="26">
        <v>136.0</v>
      </c>
      <c r="AP72" s="26">
        <v>16.0</v>
      </c>
      <c r="AQ72" s="7">
        <v>76.0</v>
      </c>
      <c r="AR72" s="7">
        <v>2.0</v>
      </c>
      <c r="AS72" s="7">
        <v>87.0</v>
      </c>
      <c r="AT72" s="7">
        <v>7.0</v>
      </c>
      <c r="AU72" s="7">
        <v>175.0</v>
      </c>
      <c r="AV72" s="7">
        <v>15.0</v>
      </c>
      <c r="AW72" s="14">
        <v>92.11</v>
      </c>
      <c r="AX72" s="14">
        <v>0.97</v>
      </c>
      <c r="AY72" s="7">
        <v>1.0</v>
      </c>
      <c r="AZ72" s="7">
        <v>0.0</v>
      </c>
      <c r="BA72" s="14">
        <f t="shared" si="14"/>
        <v>0.8685500817</v>
      </c>
      <c r="BB72" s="14">
        <v>92.36</v>
      </c>
      <c r="BC72" s="14">
        <v>3.22</v>
      </c>
    </row>
    <row r="73" ht="12.75" customHeight="1">
      <c r="A73" s="7" t="s">
        <v>603</v>
      </c>
      <c r="B73" s="7" t="s">
        <v>604</v>
      </c>
      <c r="C73" s="8" t="s">
        <v>215</v>
      </c>
      <c r="D73" s="9" t="s">
        <v>260</v>
      </c>
      <c r="E73" s="7">
        <v>76.0</v>
      </c>
      <c r="F73" s="7">
        <v>2.0</v>
      </c>
      <c r="G73" s="7">
        <v>1.0</v>
      </c>
      <c r="H73" s="12">
        <f t="shared" si="1"/>
        <v>3</v>
      </c>
      <c r="I73" s="7">
        <v>2.0</v>
      </c>
      <c r="J73" s="7">
        <v>0.0</v>
      </c>
      <c r="K73" s="7">
        <v>0.0</v>
      </c>
      <c r="L73" s="7">
        <v>0.0</v>
      </c>
      <c r="M73" s="25">
        <f t="shared" si="2"/>
        <v>3.694834075</v>
      </c>
      <c r="N73" s="7">
        <v>11.0</v>
      </c>
      <c r="O73" s="7">
        <v>1.0</v>
      </c>
      <c r="P73" s="7">
        <v>9.0</v>
      </c>
      <c r="Q73" s="7">
        <v>1.0</v>
      </c>
      <c r="R73" s="10">
        <f t="shared" si="3"/>
        <v>0.1818181818</v>
      </c>
      <c r="S73" s="10">
        <f t="shared" si="4"/>
        <v>0.09090909091</v>
      </c>
      <c r="T73" s="12">
        <f t="shared" si="5"/>
        <v>0</v>
      </c>
      <c r="U73" s="7">
        <v>0.0</v>
      </c>
      <c r="V73" s="7">
        <v>3.0</v>
      </c>
      <c r="W73" s="7">
        <v>1.0</v>
      </c>
      <c r="X73" s="7">
        <v>2.0</v>
      </c>
      <c r="Y73" s="7">
        <v>0.0</v>
      </c>
      <c r="Z73" s="7">
        <v>2923.0</v>
      </c>
      <c r="AA73" s="18">
        <f t="shared" si="6"/>
        <v>0.6410087719</v>
      </c>
      <c r="AB73" s="14">
        <v>42.15</v>
      </c>
      <c r="AC73" s="18">
        <f t="shared" si="7"/>
        <v>0.5546052632</v>
      </c>
      <c r="AD73" s="14">
        <v>369.76</v>
      </c>
      <c r="AE73" s="18">
        <f t="shared" si="8"/>
        <v>4.865263158</v>
      </c>
      <c r="AF73" s="13">
        <f t="shared" si="9"/>
        <v>0.1023281785</v>
      </c>
      <c r="AG73" s="10">
        <f t="shared" si="10"/>
        <v>0.5</v>
      </c>
      <c r="AH73" s="10">
        <f t="shared" si="11"/>
        <v>0</v>
      </c>
      <c r="AI73" s="10">
        <f t="shared" si="12"/>
        <v>0.5</v>
      </c>
      <c r="AJ73" s="7">
        <v>13.0</v>
      </c>
      <c r="AK73" s="7">
        <v>15.0</v>
      </c>
      <c r="AL73" s="13">
        <f t="shared" si="13"/>
        <v>0.4642857143</v>
      </c>
      <c r="AM73" s="7">
        <v>4.0</v>
      </c>
      <c r="AN73" s="7">
        <v>0.0</v>
      </c>
      <c r="AO73" s="26">
        <v>34.0</v>
      </c>
      <c r="AP73" s="26">
        <v>6.0</v>
      </c>
      <c r="AQ73" s="7">
        <v>14.0</v>
      </c>
      <c r="AR73" s="7">
        <v>1.0</v>
      </c>
      <c r="AS73" s="7">
        <v>19.0</v>
      </c>
      <c r="AT73" s="7">
        <v>2.0</v>
      </c>
      <c r="AU73" s="7">
        <v>41.0</v>
      </c>
      <c r="AV73" s="7">
        <v>7.0</v>
      </c>
      <c r="AW73" s="14">
        <v>85.42</v>
      </c>
      <c r="AX73" s="14">
        <v>-0.39</v>
      </c>
      <c r="AY73" s="7">
        <v>1.0</v>
      </c>
      <c r="AZ73" s="7">
        <v>3.0</v>
      </c>
      <c r="BA73" s="14">
        <f t="shared" si="14"/>
        <v>0.5747519672</v>
      </c>
      <c r="BB73" s="14">
        <v>96.97</v>
      </c>
      <c r="BC73" s="14">
        <v>1.52</v>
      </c>
    </row>
    <row r="74" ht="12.75" customHeight="1">
      <c r="A74" s="7" t="s">
        <v>609</v>
      </c>
      <c r="B74" s="7" t="s">
        <v>604</v>
      </c>
      <c r="C74" s="8" t="s">
        <v>610</v>
      </c>
      <c r="D74" s="9" t="s">
        <v>174</v>
      </c>
      <c r="E74" s="7">
        <v>74.0</v>
      </c>
      <c r="F74" s="7">
        <v>3.0</v>
      </c>
      <c r="G74" s="7">
        <v>7.0</v>
      </c>
      <c r="H74" s="12">
        <f t="shared" si="1"/>
        <v>10</v>
      </c>
      <c r="I74" s="7">
        <v>3.0</v>
      </c>
      <c r="J74" s="7">
        <v>5.0</v>
      </c>
      <c r="K74" s="7">
        <v>3.0</v>
      </c>
      <c r="L74" s="7">
        <v>2.0</v>
      </c>
      <c r="M74" s="25">
        <f t="shared" si="2"/>
        <v>3.724394786</v>
      </c>
      <c r="N74" s="7">
        <v>31.0</v>
      </c>
      <c r="O74" s="7">
        <v>13.0</v>
      </c>
      <c r="P74" s="7">
        <v>28.0</v>
      </c>
      <c r="Q74" s="7">
        <v>15.0</v>
      </c>
      <c r="R74" s="10">
        <f t="shared" si="3"/>
        <v>0.09677419355</v>
      </c>
      <c r="S74" s="10">
        <f t="shared" si="4"/>
        <v>0.03448275862</v>
      </c>
      <c r="T74" s="12">
        <f t="shared" si="5"/>
        <v>26.8</v>
      </c>
      <c r="U74" s="7">
        <v>2.0</v>
      </c>
      <c r="V74" s="7">
        <v>0.0</v>
      </c>
      <c r="W74" s="7">
        <v>4.0</v>
      </c>
      <c r="X74" s="7">
        <v>3.0</v>
      </c>
      <c r="Y74" s="7">
        <v>1.0</v>
      </c>
      <c r="Z74" s="7">
        <v>9666.0</v>
      </c>
      <c r="AA74" s="18">
        <f t="shared" si="6"/>
        <v>2.177027027</v>
      </c>
      <c r="AB74" s="14">
        <v>150.36</v>
      </c>
      <c r="AC74" s="18">
        <f t="shared" si="7"/>
        <v>2.031891892</v>
      </c>
      <c r="AD74" s="14">
        <v>168.47</v>
      </c>
      <c r="AE74" s="18">
        <f t="shared" si="8"/>
        <v>2.276621622</v>
      </c>
      <c r="AF74" s="13">
        <f t="shared" si="9"/>
        <v>0.4715992849</v>
      </c>
      <c r="AG74" s="10">
        <f t="shared" si="10"/>
        <v>0.2</v>
      </c>
      <c r="AH74" s="10">
        <f t="shared" si="11"/>
        <v>0.3333333333</v>
      </c>
      <c r="AI74" s="10">
        <f t="shared" si="12"/>
        <v>0.5333333333</v>
      </c>
      <c r="AJ74" s="7">
        <v>0.0</v>
      </c>
      <c r="AK74" s="7">
        <v>0.0</v>
      </c>
      <c r="AL74" s="13" t="str">
        <f t="shared" si="13"/>
        <v> </v>
      </c>
      <c r="AM74" s="7">
        <v>15.0</v>
      </c>
      <c r="AN74" s="7">
        <v>1.0</v>
      </c>
      <c r="AO74" s="26">
        <v>119.0</v>
      </c>
      <c r="AP74" s="26">
        <v>20.0</v>
      </c>
      <c r="AQ74" s="7">
        <v>60.0</v>
      </c>
      <c r="AR74" s="7">
        <v>6.0</v>
      </c>
      <c r="AS74" s="7">
        <v>65.0</v>
      </c>
      <c r="AT74" s="7">
        <v>4.0</v>
      </c>
      <c r="AU74" s="7">
        <v>104.0</v>
      </c>
      <c r="AV74" s="7">
        <v>19.0</v>
      </c>
      <c r="AW74" s="14">
        <v>84.55</v>
      </c>
      <c r="AX74" s="14">
        <v>0.86</v>
      </c>
      <c r="AY74" s="7">
        <v>1.0</v>
      </c>
      <c r="AZ74" s="7">
        <v>0.0</v>
      </c>
      <c r="BA74" s="14">
        <f t="shared" si="14"/>
        <v>0.6579764122</v>
      </c>
      <c r="BB74" s="14">
        <v>92.0</v>
      </c>
      <c r="BC74" s="14">
        <v>3.52</v>
      </c>
    </row>
    <row r="75" ht="12.75" customHeight="1">
      <c r="A75" s="7" t="s">
        <v>614</v>
      </c>
      <c r="B75" s="7" t="s">
        <v>615</v>
      </c>
      <c r="C75" s="8" t="s">
        <v>237</v>
      </c>
      <c r="D75" s="9" t="s">
        <v>150</v>
      </c>
      <c r="E75" s="7">
        <v>57.0</v>
      </c>
      <c r="F75" s="7">
        <v>3.0</v>
      </c>
      <c r="G75" s="7">
        <v>7.0</v>
      </c>
      <c r="H75" s="12">
        <f t="shared" si="1"/>
        <v>10</v>
      </c>
      <c r="I75" s="7">
        <v>3.0</v>
      </c>
      <c r="J75" s="7">
        <v>7.0</v>
      </c>
      <c r="K75" s="7">
        <v>1.0</v>
      </c>
      <c r="L75" s="7">
        <v>6.0</v>
      </c>
      <c r="M75" s="25">
        <f t="shared" si="2"/>
        <v>3.892733564</v>
      </c>
      <c r="N75" s="7">
        <v>18.0</v>
      </c>
      <c r="O75" s="7">
        <v>10.0</v>
      </c>
      <c r="P75" s="7">
        <v>15.0</v>
      </c>
      <c r="Q75" s="7">
        <v>16.0</v>
      </c>
      <c r="R75" s="10">
        <f t="shared" si="3"/>
        <v>0.1666666667</v>
      </c>
      <c r="S75" s="10">
        <f t="shared" si="4"/>
        <v>0.05084745763</v>
      </c>
      <c r="T75" s="12">
        <f t="shared" si="5"/>
        <v>8.8</v>
      </c>
      <c r="U75" s="7">
        <v>0.0</v>
      </c>
      <c r="V75" s="7">
        <v>2.0</v>
      </c>
      <c r="W75" s="7">
        <v>9.0</v>
      </c>
      <c r="X75" s="7">
        <v>6.0</v>
      </c>
      <c r="Y75" s="7">
        <v>3.0</v>
      </c>
      <c r="Z75" s="7">
        <v>9248.0</v>
      </c>
      <c r="AA75" s="18">
        <f t="shared" si="6"/>
        <v>2.704093567</v>
      </c>
      <c r="AB75" s="14">
        <v>148.47</v>
      </c>
      <c r="AC75" s="18">
        <f t="shared" si="7"/>
        <v>2.604736842</v>
      </c>
      <c r="AD75" s="14">
        <v>148.2</v>
      </c>
      <c r="AE75" s="18">
        <f t="shared" si="8"/>
        <v>2.6</v>
      </c>
      <c r="AF75" s="13">
        <f t="shared" si="9"/>
        <v>0.5004550511</v>
      </c>
      <c r="AG75" s="10">
        <f t="shared" si="10"/>
        <v>0.2</v>
      </c>
      <c r="AH75" s="10">
        <f t="shared" si="11"/>
        <v>0.4666666667</v>
      </c>
      <c r="AI75" s="10">
        <f t="shared" si="12"/>
        <v>0.6666666667</v>
      </c>
      <c r="AJ75" s="7">
        <v>101.0</v>
      </c>
      <c r="AK75" s="7">
        <v>69.0</v>
      </c>
      <c r="AL75" s="13">
        <f t="shared" si="13"/>
        <v>0.5941176471</v>
      </c>
      <c r="AM75" s="7">
        <v>15.0</v>
      </c>
      <c r="AN75" s="7">
        <v>2.0</v>
      </c>
      <c r="AO75" s="26">
        <v>117.0</v>
      </c>
      <c r="AP75" s="26">
        <v>15.0</v>
      </c>
      <c r="AQ75" s="7">
        <v>72.0</v>
      </c>
      <c r="AR75" s="7">
        <v>5.0</v>
      </c>
      <c r="AS75" s="7">
        <v>89.0</v>
      </c>
      <c r="AT75" s="7">
        <v>3.0</v>
      </c>
      <c r="AU75" s="7">
        <v>159.0</v>
      </c>
      <c r="AV75" s="7">
        <v>18.0</v>
      </c>
      <c r="AW75" s="14">
        <v>89.83</v>
      </c>
      <c r="AX75" s="14">
        <v>-2.03</v>
      </c>
      <c r="AY75" s="7">
        <v>1.0</v>
      </c>
      <c r="AZ75" s="7">
        <v>0.0</v>
      </c>
      <c r="BA75" s="14">
        <f t="shared" si="14"/>
        <v>0.6228373702</v>
      </c>
      <c r="BB75" s="14">
        <v>92.16</v>
      </c>
      <c r="BC75" s="14">
        <v>3.61</v>
      </c>
    </row>
    <row r="76" ht="12.75" customHeight="1">
      <c r="A76" s="7" t="s">
        <v>620</v>
      </c>
      <c r="B76" s="7" t="s">
        <v>621</v>
      </c>
      <c r="C76" s="8" t="s">
        <v>610</v>
      </c>
      <c r="D76" s="9" t="s">
        <v>150</v>
      </c>
      <c r="E76" s="7">
        <v>80.0</v>
      </c>
      <c r="F76" s="7">
        <v>8.0</v>
      </c>
      <c r="G76" s="7">
        <v>14.0</v>
      </c>
      <c r="H76" s="12">
        <f t="shared" si="1"/>
        <v>22</v>
      </c>
      <c r="I76" s="7">
        <v>8.0</v>
      </c>
      <c r="J76" s="7">
        <v>13.0</v>
      </c>
      <c r="K76" s="7">
        <v>5.0</v>
      </c>
      <c r="L76" s="7">
        <v>8.0</v>
      </c>
      <c r="M76" s="25">
        <f t="shared" si="2"/>
        <v>6.127185518</v>
      </c>
      <c r="N76" s="7">
        <v>45.0</v>
      </c>
      <c r="O76" s="7">
        <v>13.0</v>
      </c>
      <c r="P76" s="7">
        <v>37.0</v>
      </c>
      <c r="Q76" s="7">
        <v>17.0</v>
      </c>
      <c r="R76" s="10">
        <f t="shared" si="3"/>
        <v>0.1777777778</v>
      </c>
      <c r="S76" s="10">
        <f t="shared" si="4"/>
        <v>0.07142857143</v>
      </c>
      <c r="T76" s="12">
        <f t="shared" si="5"/>
        <v>38.79310345</v>
      </c>
      <c r="U76" s="7">
        <v>0.0</v>
      </c>
      <c r="V76" s="7">
        <v>3.0</v>
      </c>
      <c r="W76" s="7">
        <v>4.0</v>
      </c>
      <c r="X76" s="7">
        <v>14.0</v>
      </c>
      <c r="Y76" s="7">
        <v>5.0</v>
      </c>
      <c r="Z76" s="7">
        <v>12926.0</v>
      </c>
      <c r="AA76" s="18">
        <f t="shared" si="6"/>
        <v>2.692916667</v>
      </c>
      <c r="AB76" s="14">
        <v>214.15</v>
      </c>
      <c r="AC76" s="18">
        <f t="shared" si="7"/>
        <v>2.676875</v>
      </c>
      <c r="AD76" s="14">
        <v>139.72</v>
      </c>
      <c r="AE76" s="18">
        <f t="shared" si="8"/>
        <v>1.7465</v>
      </c>
      <c r="AF76" s="13">
        <f t="shared" si="9"/>
        <v>0.6051657388</v>
      </c>
      <c r="AG76" s="10">
        <f t="shared" si="10"/>
        <v>0.275862069</v>
      </c>
      <c r="AH76" s="10">
        <f t="shared" si="11"/>
        <v>0.4482758621</v>
      </c>
      <c r="AI76" s="10">
        <f t="shared" si="12"/>
        <v>0.724137931</v>
      </c>
      <c r="AJ76" s="7">
        <v>116.0</v>
      </c>
      <c r="AK76" s="7">
        <v>83.0</v>
      </c>
      <c r="AL76" s="13">
        <f t="shared" si="13"/>
        <v>0.5829145729</v>
      </c>
      <c r="AM76" s="7">
        <v>29.0</v>
      </c>
      <c r="AN76" s="7">
        <v>3.0</v>
      </c>
      <c r="AO76" s="26">
        <v>196.0</v>
      </c>
      <c r="AP76" s="26">
        <v>25.0</v>
      </c>
      <c r="AQ76" s="7">
        <v>80.0</v>
      </c>
      <c r="AR76" s="7">
        <v>8.0</v>
      </c>
      <c r="AS76" s="7">
        <v>102.0</v>
      </c>
      <c r="AT76" s="7">
        <v>6.0</v>
      </c>
      <c r="AU76" s="7">
        <v>163.0</v>
      </c>
      <c r="AV76" s="7">
        <v>28.0</v>
      </c>
      <c r="AW76" s="14">
        <v>85.34</v>
      </c>
      <c r="AX76" s="14">
        <v>1.03</v>
      </c>
      <c r="AY76" s="7">
        <v>0.0</v>
      </c>
      <c r="AZ76" s="7">
        <v>1.0</v>
      </c>
      <c r="BA76" s="14">
        <f t="shared" si="14"/>
        <v>0.8030326474</v>
      </c>
      <c r="BB76" s="14">
        <v>93.42</v>
      </c>
      <c r="BC76" s="14">
        <v>8.08</v>
      </c>
    </row>
    <row r="77" ht="12.75" customHeight="1">
      <c r="A77" s="7" t="s">
        <v>134</v>
      </c>
      <c r="B77" s="7" t="s">
        <v>627</v>
      </c>
      <c r="C77" s="8" t="s">
        <v>628</v>
      </c>
      <c r="D77" s="9" t="s">
        <v>174</v>
      </c>
      <c r="E77" s="7">
        <v>80.0</v>
      </c>
      <c r="F77" s="7">
        <v>0.0</v>
      </c>
      <c r="G77" s="7">
        <v>1.0</v>
      </c>
      <c r="H77" s="12">
        <f t="shared" si="1"/>
        <v>1</v>
      </c>
      <c r="I77" s="7">
        <v>0.0</v>
      </c>
      <c r="J77" s="7">
        <v>1.0</v>
      </c>
      <c r="K77" s="7">
        <v>1.0</v>
      </c>
      <c r="L77" s="7">
        <v>0.0</v>
      </c>
      <c r="M77" s="25">
        <f t="shared" si="2"/>
        <v>1.11662531</v>
      </c>
      <c r="N77" s="7">
        <v>3.0</v>
      </c>
      <c r="O77" s="7">
        <v>1.0</v>
      </c>
      <c r="P77" s="7">
        <v>3.0</v>
      </c>
      <c r="Q77" s="7">
        <v>5.0</v>
      </c>
      <c r="R77" s="10">
        <f t="shared" si="3"/>
        <v>0</v>
      </c>
      <c r="S77" s="10">
        <f t="shared" si="4"/>
        <v>0</v>
      </c>
      <c r="T77" s="12">
        <f t="shared" si="5"/>
        <v>35</v>
      </c>
      <c r="U77" s="7">
        <v>2.0</v>
      </c>
      <c r="V77" s="7">
        <v>1.0</v>
      </c>
      <c r="W77" s="7">
        <v>0.0</v>
      </c>
      <c r="X77" s="7">
        <v>0.0</v>
      </c>
      <c r="Y77" s="7">
        <v>0.0</v>
      </c>
      <c r="Z77" s="7">
        <v>3224.0</v>
      </c>
      <c r="AA77" s="18">
        <f t="shared" si="6"/>
        <v>0.6716666667</v>
      </c>
      <c r="AB77" s="14">
        <v>52.65</v>
      </c>
      <c r="AC77" s="18">
        <f t="shared" si="7"/>
        <v>0.658125</v>
      </c>
      <c r="AD77" s="14">
        <v>375.0</v>
      </c>
      <c r="AE77" s="18">
        <f t="shared" si="8"/>
        <v>4.6875</v>
      </c>
      <c r="AF77" s="13">
        <f t="shared" si="9"/>
        <v>0.1231146966</v>
      </c>
      <c r="AG77" s="10">
        <f t="shared" si="10"/>
        <v>0</v>
      </c>
      <c r="AH77" s="10">
        <f t="shared" si="11"/>
        <v>1</v>
      </c>
      <c r="AI77" s="10">
        <f t="shared" si="12"/>
        <v>1</v>
      </c>
      <c r="AJ77" s="7">
        <v>0.0</v>
      </c>
      <c r="AK77" s="7">
        <v>0.0</v>
      </c>
      <c r="AL77" s="13" t="str">
        <f t="shared" si="13"/>
        <v> </v>
      </c>
      <c r="AM77" s="7">
        <v>1.0</v>
      </c>
      <c r="AN77" s="7">
        <v>0.0</v>
      </c>
      <c r="AO77" s="26">
        <v>34.0</v>
      </c>
      <c r="AP77" s="26">
        <v>5.0</v>
      </c>
      <c r="AQ77" s="7">
        <v>12.0</v>
      </c>
      <c r="AR77" s="7">
        <v>3.0</v>
      </c>
      <c r="AS77" s="7">
        <v>20.0</v>
      </c>
      <c r="AT77" s="7">
        <v>5.0</v>
      </c>
      <c r="AU77" s="7">
        <v>33.0</v>
      </c>
      <c r="AV77" s="7">
        <v>6.0</v>
      </c>
      <c r="AW77" s="14">
        <v>84.62</v>
      </c>
      <c r="AX77" s="14">
        <v>-3.89</v>
      </c>
      <c r="AY77" s="7">
        <v>0.0</v>
      </c>
      <c r="AZ77" s="7">
        <v>0.0</v>
      </c>
      <c r="BA77" s="14">
        <f t="shared" si="14"/>
        <v>0.4466501241</v>
      </c>
      <c r="BB77" s="14">
        <v>72.0</v>
      </c>
      <c r="BC77" s="14">
        <v>-22.2</v>
      </c>
    </row>
    <row r="78" ht="12.75" customHeight="1">
      <c r="A78" s="7" t="s">
        <v>633</v>
      </c>
      <c r="B78" s="7" t="s">
        <v>634</v>
      </c>
      <c r="C78" s="8" t="s">
        <v>237</v>
      </c>
      <c r="D78" s="9" t="s">
        <v>174</v>
      </c>
      <c r="E78" s="7">
        <v>7.0</v>
      </c>
      <c r="F78" s="7">
        <v>0.0</v>
      </c>
      <c r="G78" s="7">
        <v>0.0</v>
      </c>
      <c r="H78" s="12">
        <f t="shared" si="1"/>
        <v>0</v>
      </c>
      <c r="I78" s="7">
        <v>0.0</v>
      </c>
      <c r="J78" s="7">
        <v>0.0</v>
      </c>
      <c r="K78" s="7">
        <v>0.0</v>
      </c>
      <c r="L78" s="7">
        <v>0.0</v>
      </c>
      <c r="M78" s="25">
        <f t="shared" si="2"/>
        <v>0</v>
      </c>
      <c r="N78" s="7">
        <v>0.0</v>
      </c>
      <c r="O78" s="7">
        <v>0.0</v>
      </c>
      <c r="P78" s="7">
        <v>0.0</v>
      </c>
      <c r="Q78" s="7">
        <v>0.0</v>
      </c>
      <c r="R78" s="10">
        <f t="shared" si="3"/>
        <v>0</v>
      </c>
      <c r="S78" s="10">
        <f t="shared" si="4"/>
        <v>0</v>
      </c>
      <c r="T78" s="12">
        <f t="shared" si="5"/>
        <v>0</v>
      </c>
      <c r="U78" s="7">
        <v>0.0</v>
      </c>
      <c r="V78" s="7">
        <v>0.0</v>
      </c>
      <c r="W78" s="7">
        <v>0.0</v>
      </c>
      <c r="X78" s="7">
        <v>0.0</v>
      </c>
      <c r="Y78" s="7">
        <v>0.0</v>
      </c>
      <c r="Z78" s="7">
        <v>110.0</v>
      </c>
      <c r="AA78" s="18">
        <f t="shared" si="6"/>
        <v>0.2619047619</v>
      </c>
      <c r="AB78" s="14">
        <v>2.11</v>
      </c>
      <c r="AC78" s="18">
        <f t="shared" si="7"/>
        <v>0.3014285714</v>
      </c>
      <c r="AD78" s="14">
        <v>24.98</v>
      </c>
      <c r="AE78" s="18">
        <f t="shared" si="8"/>
        <v>3.568571429</v>
      </c>
      <c r="AF78" s="13">
        <f t="shared" si="9"/>
        <v>0.07788851975</v>
      </c>
      <c r="AG78" s="10">
        <f t="shared" si="10"/>
        <v>0</v>
      </c>
      <c r="AH78" s="10">
        <f t="shared" si="11"/>
        <v>0</v>
      </c>
      <c r="AI78" s="10">
        <f t="shared" si="12"/>
        <v>0</v>
      </c>
      <c r="AJ78" s="7">
        <v>0.0</v>
      </c>
      <c r="AK78" s="7">
        <v>0.0</v>
      </c>
      <c r="AL78" s="13" t="str">
        <f t="shared" si="13"/>
        <v> </v>
      </c>
      <c r="AM78" s="7">
        <v>1.0</v>
      </c>
      <c r="AN78" s="7">
        <v>0.0</v>
      </c>
      <c r="AO78" s="26">
        <v>1.0</v>
      </c>
      <c r="AP78" s="26">
        <v>0.0</v>
      </c>
      <c r="AQ78" s="7">
        <v>0.0</v>
      </c>
      <c r="AR78" s="7">
        <v>0.0</v>
      </c>
      <c r="AS78" s="7">
        <v>0.0</v>
      </c>
      <c r="AT78" s="7">
        <v>0.0</v>
      </c>
      <c r="AU78" s="7">
        <v>2.0</v>
      </c>
      <c r="AV78" s="7">
        <v>0.0</v>
      </c>
      <c r="AW78" s="14">
        <v>100.0</v>
      </c>
      <c r="AX78" s="14">
        <v>4.55</v>
      </c>
      <c r="AY78" s="7">
        <v>0.0</v>
      </c>
      <c r="AZ78" s="7">
        <v>0.0</v>
      </c>
      <c r="BA78" s="14">
        <f t="shared" si="14"/>
        <v>1.090909091</v>
      </c>
      <c r="BB78" s="14">
        <v>0.0</v>
      </c>
      <c r="BC78" s="14">
        <v>-82.61</v>
      </c>
    </row>
    <row r="79" ht="12.75" customHeight="1">
      <c r="A79" s="7" t="s">
        <v>637</v>
      </c>
      <c r="B79" s="7" t="s">
        <v>638</v>
      </c>
      <c r="C79" s="8" t="s">
        <v>325</v>
      </c>
      <c r="D79" s="9" t="s">
        <v>150</v>
      </c>
      <c r="E79" s="7">
        <v>23.0</v>
      </c>
      <c r="F79" s="7">
        <v>0.0</v>
      </c>
      <c r="G79" s="7">
        <v>0.0</v>
      </c>
      <c r="H79" s="12">
        <f t="shared" si="1"/>
        <v>0</v>
      </c>
      <c r="I79" s="7">
        <v>0.0</v>
      </c>
      <c r="J79" s="7">
        <v>0.0</v>
      </c>
      <c r="K79" s="7">
        <v>0.0</v>
      </c>
      <c r="L79" s="7">
        <v>0.0</v>
      </c>
      <c r="M79" s="25">
        <f t="shared" si="2"/>
        <v>0</v>
      </c>
      <c r="N79" s="7">
        <v>1.0</v>
      </c>
      <c r="O79" s="7">
        <v>0.0</v>
      </c>
      <c r="P79" s="7">
        <v>1.0</v>
      </c>
      <c r="Q79" s="7">
        <v>0.0</v>
      </c>
      <c r="R79" s="10">
        <f t="shared" si="3"/>
        <v>0</v>
      </c>
      <c r="S79" s="10">
        <f t="shared" si="4"/>
        <v>0</v>
      </c>
      <c r="T79" s="12">
        <f t="shared" si="5"/>
        <v>0</v>
      </c>
      <c r="U79" s="7">
        <v>0.0</v>
      </c>
      <c r="V79" s="7">
        <v>1.0</v>
      </c>
      <c r="W79" s="7">
        <v>0.0</v>
      </c>
      <c r="X79" s="7">
        <v>0.0</v>
      </c>
      <c r="Y79" s="7">
        <v>0.0</v>
      </c>
      <c r="Z79" s="7">
        <v>192.0</v>
      </c>
      <c r="AA79" s="18">
        <f t="shared" si="6"/>
        <v>0.1391304348</v>
      </c>
      <c r="AB79" s="14">
        <v>3.06</v>
      </c>
      <c r="AC79" s="18">
        <f t="shared" si="7"/>
        <v>0.1330434783</v>
      </c>
      <c r="AD79" s="14">
        <v>123.42</v>
      </c>
      <c r="AE79" s="18">
        <f t="shared" si="8"/>
        <v>5.366086957</v>
      </c>
      <c r="AF79" s="13">
        <f t="shared" si="9"/>
        <v>0.02419354839</v>
      </c>
      <c r="AG79" s="10">
        <f t="shared" si="10"/>
        <v>0</v>
      </c>
      <c r="AH79" s="10">
        <f t="shared" si="11"/>
        <v>0</v>
      </c>
      <c r="AI79" s="10">
        <f t="shared" si="12"/>
        <v>0</v>
      </c>
      <c r="AJ79" s="7">
        <v>0.0</v>
      </c>
      <c r="AK79" s="7">
        <v>0.0</v>
      </c>
      <c r="AL79" s="13" t="str">
        <f t="shared" si="13"/>
        <v> </v>
      </c>
      <c r="AM79" s="7">
        <v>0.0</v>
      </c>
      <c r="AN79" s="7">
        <v>0.0</v>
      </c>
      <c r="AO79" s="26">
        <v>1.0</v>
      </c>
      <c r="AP79" s="26">
        <v>1.0</v>
      </c>
      <c r="AQ79" s="7">
        <v>1.0</v>
      </c>
      <c r="AR79" s="7">
        <v>0.0</v>
      </c>
      <c r="AS79" s="7">
        <v>1.0</v>
      </c>
      <c r="AT79" s="7">
        <v>0.0</v>
      </c>
      <c r="AU79" s="7">
        <v>1.0</v>
      </c>
      <c r="AV79" s="7">
        <v>1.0</v>
      </c>
      <c r="AW79" s="14">
        <v>50.0</v>
      </c>
      <c r="AX79" s="14">
        <v>-32.86</v>
      </c>
      <c r="AY79" s="7">
        <v>0.0</v>
      </c>
      <c r="AZ79" s="7">
        <v>1.0</v>
      </c>
      <c r="BA79" s="14">
        <f t="shared" si="14"/>
        <v>0</v>
      </c>
      <c r="BB79" s="14">
        <v>100.0</v>
      </c>
      <c r="BC79" s="14">
        <v>6.96</v>
      </c>
    </row>
    <row r="80" ht="12.75" customHeight="1">
      <c r="A80" s="7" t="s">
        <v>633</v>
      </c>
      <c r="B80" s="7" t="s">
        <v>641</v>
      </c>
      <c r="C80" s="8" t="s">
        <v>158</v>
      </c>
      <c r="D80" s="9" t="s">
        <v>174</v>
      </c>
      <c r="E80" s="7">
        <v>70.0</v>
      </c>
      <c r="F80" s="7">
        <v>2.0</v>
      </c>
      <c r="G80" s="7">
        <v>7.0</v>
      </c>
      <c r="H80" s="12">
        <f t="shared" si="1"/>
        <v>9</v>
      </c>
      <c r="I80" s="7">
        <v>2.0</v>
      </c>
      <c r="J80" s="7">
        <v>7.0</v>
      </c>
      <c r="K80" s="7">
        <v>2.0</v>
      </c>
      <c r="L80" s="7">
        <v>5.0</v>
      </c>
      <c r="M80" s="25">
        <f t="shared" si="2"/>
        <v>3.318312167</v>
      </c>
      <c r="N80" s="7">
        <v>8.0</v>
      </c>
      <c r="O80" s="7">
        <v>7.0</v>
      </c>
      <c r="P80" s="7">
        <v>6.0</v>
      </c>
      <c r="Q80" s="7">
        <v>11.0</v>
      </c>
      <c r="R80" s="10">
        <f t="shared" si="3"/>
        <v>0.25</v>
      </c>
      <c r="S80" s="10">
        <f t="shared" si="4"/>
        <v>0.0625</v>
      </c>
      <c r="T80" s="12">
        <f t="shared" si="5"/>
        <v>11.73333333</v>
      </c>
      <c r="U80" s="7">
        <v>1.0</v>
      </c>
      <c r="V80" s="7">
        <v>0.0</v>
      </c>
      <c r="W80" s="7">
        <v>3.0</v>
      </c>
      <c r="X80" s="7">
        <v>6.0</v>
      </c>
      <c r="Y80" s="7">
        <v>2.0</v>
      </c>
      <c r="Z80" s="7">
        <v>9764.0</v>
      </c>
      <c r="AA80" s="18">
        <f t="shared" si="6"/>
        <v>2.324761905</v>
      </c>
      <c r="AB80" s="14">
        <v>143.91</v>
      </c>
      <c r="AC80" s="18">
        <f t="shared" si="7"/>
        <v>2.055857143</v>
      </c>
      <c r="AD80" s="14">
        <v>239.87</v>
      </c>
      <c r="AE80" s="18">
        <f t="shared" si="8"/>
        <v>3.426714286</v>
      </c>
      <c r="AF80" s="13">
        <f t="shared" si="9"/>
        <v>0.3749804576</v>
      </c>
      <c r="AG80" s="10">
        <f t="shared" si="10"/>
        <v>0.1333333333</v>
      </c>
      <c r="AH80" s="10">
        <f t="shared" si="11"/>
        <v>0.4666666667</v>
      </c>
      <c r="AI80" s="10">
        <f t="shared" si="12"/>
        <v>0.6</v>
      </c>
      <c r="AJ80" s="7">
        <v>0.0</v>
      </c>
      <c r="AK80" s="7">
        <v>0.0</v>
      </c>
      <c r="AL80" s="13" t="str">
        <f t="shared" si="13"/>
        <v> </v>
      </c>
      <c r="AM80" s="7">
        <v>15.0</v>
      </c>
      <c r="AN80" s="7">
        <v>4.0</v>
      </c>
      <c r="AO80" s="26">
        <v>73.0</v>
      </c>
      <c r="AP80" s="26">
        <v>16.0</v>
      </c>
      <c r="AQ80" s="7">
        <v>47.0</v>
      </c>
      <c r="AR80" s="7">
        <v>5.0</v>
      </c>
      <c r="AS80" s="7">
        <v>58.0</v>
      </c>
      <c r="AT80" s="7">
        <v>4.0</v>
      </c>
      <c r="AU80" s="7">
        <v>98.0</v>
      </c>
      <c r="AV80" s="7">
        <v>18.0</v>
      </c>
      <c r="AW80" s="14">
        <v>84.48</v>
      </c>
      <c r="AX80" s="14">
        <v>-3.53</v>
      </c>
      <c r="AY80" s="7">
        <v>1.0</v>
      </c>
      <c r="AZ80" s="7">
        <v>0.0</v>
      </c>
      <c r="BA80" s="14">
        <f t="shared" si="14"/>
        <v>0.3441212618</v>
      </c>
      <c r="BB80" s="14">
        <v>91.53</v>
      </c>
      <c r="BC80" s="14">
        <v>-3.87</v>
      </c>
    </row>
    <row r="81" ht="12.75" customHeight="1">
      <c r="A81" s="7" t="s">
        <v>647</v>
      </c>
      <c r="B81" s="7" t="s">
        <v>648</v>
      </c>
      <c r="C81" s="8" t="s">
        <v>447</v>
      </c>
      <c r="D81" s="9" t="s">
        <v>174</v>
      </c>
      <c r="E81" s="7">
        <v>68.0</v>
      </c>
      <c r="F81" s="7">
        <v>0.0</v>
      </c>
      <c r="G81" s="7">
        <v>0.0</v>
      </c>
      <c r="H81" s="12">
        <f t="shared" si="1"/>
        <v>0</v>
      </c>
      <c r="I81" s="7">
        <v>0.0</v>
      </c>
      <c r="J81" s="7">
        <v>0.0</v>
      </c>
      <c r="K81" s="7">
        <v>0.0</v>
      </c>
      <c r="L81" s="7">
        <v>0.0</v>
      </c>
      <c r="M81" s="25">
        <f t="shared" si="2"/>
        <v>0</v>
      </c>
      <c r="N81" s="7">
        <v>1.0</v>
      </c>
      <c r="O81" s="7">
        <v>0.0</v>
      </c>
      <c r="P81" s="7">
        <v>1.0</v>
      </c>
      <c r="Q81" s="7">
        <v>1.0</v>
      </c>
      <c r="R81" s="10">
        <f t="shared" si="3"/>
        <v>0</v>
      </c>
      <c r="S81" s="10">
        <f t="shared" si="4"/>
        <v>0</v>
      </c>
      <c r="T81" s="12">
        <f t="shared" si="5"/>
        <v>0</v>
      </c>
      <c r="U81" s="7">
        <v>0.0</v>
      </c>
      <c r="V81" s="7">
        <v>0.0</v>
      </c>
      <c r="W81" s="7">
        <v>0.0</v>
      </c>
      <c r="X81" s="7">
        <v>0.0</v>
      </c>
      <c r="Y81" s="7">
        <v>1.0</v>
      </c>
      <c r="Z81" s="7">
        <v>424.0</v>
      </c>
      <c r="AA81" s="18">
        <f t="shared" si="6"/>
        <v>0.1039215686</v>
      </c>
      <c r="AB81" s="14">
        <v>9.82</v>
      </c>
      <c r="AC81" s="18">
        <f t="shared" si="7"/>
        <v>0.1444117647</v>
      </c>
      <c r="AD81" s="14">
        <v>325.98</v>
      </c>
      <c r="AE81" s="18">
        <f t="shared" si="8"/>
        <v>4.793823529</v>
      </c>
      <c r="AF81" s="13">
        <f t="shared" si="9"/>
        <v>0.02924359738</v>
      </c>
      <c r="AG81" s="10">
        <f t="shared" si="10"/>
        <v>0</v>
      </c>
      <c r="AH81" s="10">
        <f t="shared" si="11"/>
        <v>0</v>
      </c>
      <c r="AI81" s="10">
        <f t="shared" si="12"/>
        <v>0</v>
      </c>
      <c r="AJ81" s="7">
        <v>0.0</v>
      </c>
      <c r="AK81" s="7">
        <v>0.0</v>
      </c>
      <c r="AL81" s="13" t="str">
        <f t="shared" si="13"/>
        <v> </v>
      </c>
      <c r="AM81" s="7">
        <v>0.0</v>
      </c>
      <c r="AN81" s="7">
        <v>0.0</v>
      </c>
      <c r="AO81" s="26">
        <v>3.0</v>
      </c>
      <c r="AP81" s="26">
        <v>1.0</v>
      </c>
      <c r="AQ81" s="7">
        <v>1.0</v>
      </c>
      <c r="AR81" s="7">
        <v>0.0</v>
      </c>
      <c r="AS81" s="7">
        <v>1.0</v>
      </c>
      <c r="AT81" s="7">
        <v>1.0</v>
      </c>
      <c r="AU81" s="7">
        <v>3.0</v>
      </c>
      <c r="AV81" s="7">
        <v>2.0</v>
      </c>
      <c r="AW81" s="14">
        <v>60.0</v>
      </c>
      <c r="AX81" s="14">
        <v>-29.33</v>
      </c>
      <c r="AY81" s="7">
        <v>0.0</v>
      </c>
      <c r="AZ81" s="7">
        <v>0.0</v>
      </c>
      <c r="BA81" s="14">
        <f t="shared" si="14"/>
        <v>0.4245283019</v>
      </c>
      <c r="BB81" s="14">
        <v>69.23</v>
      </c>
      <c r="BC81" s="14">
        <v>-24.79</v>
      </c>
    </row>
    <row r="82" ht="12.75" customHeight="1">
      <c r="A82" s="7" t="s">
        <v>354</v>
      </c>
      <c r="B82" s="7" t="s">
        <v>653</v>
      </c>
      <c r="C82" s="8" t="s">
        <v>274</v>
      </c>
      <c r="D82" s="9" t="s">
        <v>150</v>
      </c>
      <c r="E82" s="7">
        <v>76.0</v>
      </c>
      <c r="F82" s="7">
        <v>0.0</v>
      </c>
      <c r="G82" s="7">
        <v>0.0</v>
      </c>
      <c r="H82" s="12">
        <f t="shared" si="1"/>
        <v>0</v>
      </c>
      <c r="I82" s="7">
        <v>0.0</v>
      </c>
      <c r="J82" s="7">
        <v>0.0</v>
      </c>
      <c r="K82" s="7">
        <v>0.0</v>
      </c>
      <c r="L82" s="7">
        <v>0.0</v>
      </c>
      <c r="M82" s="25">
        <f t="shared" si="2"/>
        <v>0</v>
      </c>
      <c r="N82" s="7">
        <v>1.0</v>
      </c>
      <c r="O82" s="7">
        <v>0.0</v>
      </c>
      <c r="P82" s="7">
        <v>1.0</v>
      </c>
      <c r="Q82" s="7">
        <v>0.0</v>
      </c>
      <c r="R82" s="10">
        <f t="shared" si="3"/>
        <v>0</v>
      </c>
      <c r="S82" s="10">
        <f t="shared" si="4"/>
        <v>0</v>
      </c>
      <c r="T82" s="12">
        <f t="shared" si="5"/>
        <v>0</v>
      </c>
      <c r="U82" s="7">
        <v>0.0</v>
      </c>
      <c r="V82" s="7">
        <v>0.0</v>
      </c>
      <c r="W82" s="7">
        <v>0.0</v>
      </c>
      <c r="X82" s="7">
        <v>0.0</v>
      </c>
      <c r="Y82" s="7">
        <v>0.0</v>
      </c>
      <c r="Z82" s="7">
        <v>225.0</v>
      </c>
      <c r="AA82" s="18">
        <f t="shared" si="6"/>
        <v>0.04934210526</v>
      </c>
      <c r="AB82" s="14">
        <v>3.97</v>
      </c>
      <c r="AC82" s="18">
        <f t="shared" si="7"/>
        <v>0.05223684211</v>
      </c>
      <c r="AD82" s="14">
        <v>345.51</v>
      </c>
      <c r="AE82" s="18">
        <f t="shared" si="8"/>
        <v>4.546184211</v>
      </c>
      <c r="AF82" s="13">
        <f t="shared" si="9"/>
        <v>0.01135973446</v>
      </c>
      <c r="AG82" s="10">
        <f t="shared" si="10"/>
        <v>0</v>
      </c>
      <c r="AH82" s="10">
        <f t="shared" si="11"/>
        <v>0</v>
      </c>
      <c r="AI82" s="10">
        <f t="shared" si="12"/>
        <v>0</v>
      </c>
      <c r="AJ82" s="7">
        <v>2.0</v>
      </c>
      <c r="AK82" s="7">
        <v>5.0</v>
      </c>
      <c r="AL82" s="13">
        <f t="shared" si="13"/>
        <v>0.2857142857</v>
      </c>
      <c r="AM82" s="7">
        <v>0.0</v>
      </c>
      <c r="AN82" s="7">
        <v>0.0</v>
      </c>
      <c r="AO82" s="26">
        <v>2.0</v>
      </c>
      <c r="AP82" s="26">
        <v>1.0</v>
      </c>
      <c r="AQ82" s="7">
        <v>0.0</v>
      </c>
      <c r="AR82" s="7">
        <v>0.0</v>
      </c>
      <c r="AS82" s="7">
        <v>2.0</v>
      </c>
      <c r="AT82" s="7">
        <v>0.0</v>
      </c>
      <c r="AU82" s="7">
        <v>1.0</v>
      </c>
      <c r="AV82" s="7">
        <v>0.0</v>
      </c>
      <c r="AW82" s="14">
        <v>100.0</v>
      </c>
      <c r="AX82" s="14">
        <v>17.42</v>
      </c>
      <c r="AY82" s="7">
        <v>2.0</v>
      </c>
      <c r="AZ82" s="7">
        <v>0.0</v>
      </c>
      <c r="BA82" s="14">
        <f t="shared" si="14"/>
        <v>-0.2666666667</v>
      </c>
      <c r="BB82" s="14">
        <v>100.0</v>
      </c>
      <c r="BC82" s="14">
        <v>7.26</v>
      </c>
    </row>
    <row r="83" ht="12.75" customHeight="1">
      <c r="A83" s="7" t="s">
        <v>658</v>
      </c>
      <c r="B83" s="7" t="s">
        <v>659</v>
      </c>
      <c r="C83" s="8" t="s">
        <v>274</v>
      </c>
      <c r="D83" s="9" t="s">
        <v>247</v>
      </c>
      <c r="E83" s="7">
        <v>82.0</v>
      </c>
      <c r="F83" s="7">
        <v>7.0</v>
      </c>
      <c r="G83" s="7">
        <v>3.0</v>
      </c>
      <c r="H83" s="12">
        <f t="shared" si="1"/>
        <v>10</v>
      </c>
      <c r="I83" s="7">
        <v>7.0</v>
      </c>
      <c r="J83" s="7">
        <v>3.0</v>
      </c>
      <c r="K83" s="7">
        <v>2.0</v>
      </c>
      <c r="L83" s="7">
        <v>1.0</v>
      </c>
      <c r="M83" s="25">
        <f t="shared" si="2"/>
        <v>4.059539919</v>
      </c>
      <c r="N83" s="7">
        <v>23.0</v>
      </c>
      <c r="O83" s="7">
        <v>5.0</v>
      </c>
      <c r="P83" s="7">
        <v>15.0</v>
      </c>
      <c r="Q83" s="7">
        <v>7.0</v>
      </c>
      <c r="R83" s="10">
        <f t="shared" si="3"/>
        <v>0.3043478261</v>
      </c>
      <c r="S83" s="10">
        <f t="shared" si="4"/>
        <v>0.14</v>
      </c>
      <c r="T83" s="12">
        <f t="shared" si="5"/>
        <v>11.26315789</v>
      </c>
      <c r="U83" s="7">
        <v>0.0</v>
      </c>
      <c r="V83" s="7">
        <v>10.0</v>
      </c>
      <c r="W83" s="7">
        <v>7.0</v>
      </c>
      <c r="X83" s="7">
        <v>4.0</v>
      </c>
      <c r="Y83" s="7">
        <v>1.0</v>
      </c>
      <c r="Z83" s="7">
        <v>8868.0</v>
      </c>
      <c r="AA83" s="18">
        <f t="shared" si="6"/>
        <v>1.802439024</v>
      </c>
      <c r="AB83" s="14">
        <v>143.7</v>
      </c>
      <c r="AC83" s="18">
        <f t="shared" si="7"/>
        <v>1.752439024</v>
      </c>
      <c r="AD83" s="14">
        <v>224.9</v>
      </c>
      <c r="AE83" s="18">
        <f t="shared" si="8"/>
        <v>2.742682927</v>
      </c>
      <c r="AF83" s="13">
        <f t="shared" si="9"/>
        <v>0.3898534997</v>
      </c>
      <c r="AG83" s="10">
        <f t="shared" si="10"/>
        <v>0.3684210526</v>
      </c>
      <c r="AH83" s="10">
        <f t="shared" si="11"/>
        <v>0.1578947368</v>
      </c>
      <c r="AI83" s="10">
        <f t="shared" si="12"/>
        <v>0.5263157895</v>
      </c>
      <c r="AJ83" s="7">
        <v>16.0</v>
      </c>
      <c r="AK83" s="7">
        <v>13.0</v>
      </c>
      <c r="AL83" s="13">
        <f t="shared" si="13"/>
        <v>0.5517241379</v>
      </c>
      <c r="AM83" s="7">
        <v>19.0</v>
      </c>
      <c r="AN83" s="7">
        <v>2.0</v>
      </c>
      <c r="AO83" s="26">
        <v>88.0</v>
      </c>
      <c r="AP83" s="26">
        <v>19.0</v>
      </c>
      <c r="AQ83" s="7">
        <v>27.0</v>
      </c>
      <c r="AR83" s="7">
        <v>1.0</v>
      </c>
      <c r="AS83" s="7">
        <v>44.0</v>
      </c>
      <c r="AT83" s="7">
        <v>6.0</v>
      </c>
      <c r="AU83" s="7">
        <v>80.0</v>
      </c>
      <c r="AV83" s="7">
        <v>17.0</v>
      </c>
      <c r="AW83" s="14">
        <v>82.47</v>
      </c>
      <c r="AX83" s="14">
        <v>0.15</v>
      </c>
      <c r="AY83" s="7">
        <v>2.0</v>
      </c>
      <c r="AZ83" s="7">
        <v>0.0</v>
      </c>
      <c r="BA83" s="14">
        <f t="shared" si="14"/>
        <v>0.50067659</v>
      </c>
      <c r="BB83" s="14">
        <v>90.2</v>
      </c>
      <c r="BC83" s="14">
        <v>-4.42</v>
      </c>
    </row>
    <row r="84" ht="12.75" customHeight="1">
      <c r="A84" s="7" t="s">
        <v>464</v>
      </c>
      <c r="B84" s="7" t="s">
        <v>666</v>
      </c>
      <c r="C84" s="8" t="s">
        <v>173</v>
      </c>
      <c r="D84" s="9" t="s">
        <v>150</v>
      </c>
      <c r="E84" s="7">
        <v>1.0</v>
      </c>
      <c r="F84" s="7">
        <v>0.0</v>
      </c>
      <c r="G84" s="7">
        <v>0.0</v>
      </c>
      <c r="H84" s="12">
        <f t="shared" si="1"/>
        <v>0</v>
      </c>
      <c r="I84" s="7">
        <v>0.0</v>
      </c>
      <c r="J84" s="7">
        <v>0.0</v>
      </c>
      <c r="K84" s="7">
        <v>0.0</v>
      </c>
      <c r="L84" s="7">
        <v>0.0</v>
      </c>
      <c r="M84" s="25">
        <f t="shared" si="2"/>
        <v>0</v>
      </c>
      <c r="N84" s="7">
        <v>0.0</v>
      </c>
      <c r="O84" s="7">
        <v>0.0</v>
      </c>
      <c r="P84" s="7">
        <v>0.0</v>
      </c>
      <c r="Q84" s="7">
        <v>0.0</v>
      </c>
      <c r="R84" s="10">
        <f t="shared" si="3"/>
        <v>0</v>
      </c>
      <c r="S84" s="10">
        <f t="shared" si="4"/>
        <v>0</v>
      </c>
      <c r="T84" s="12">
        <f t="shared" si="5"/>
        <v>0</v>
      </c>
      <c r="U84" s="7">
        <v>0.0</v>
      </c>
      <c r="V84" s="7">
        <v>0.0</v>
      </c>
      <c r="W84" s="7">
        <v>0.0</v>
      </c>
      <c r="X84" s="7">
        <v>0.0</v>
      </c>
      <c r="Y84" s="7">
        <v>0.0</v>
      </c>
      <c r="Z84" s="7">
        <v>0.0</v>
      </c>
      <c r="AA84" s="18">
        <f t="shared" si="6"/>
        <v>0</v>
      </c>
      <c r="AB84" s="14">
        <v>0.0</v>
      </c>
      <c r="AC84" s="18">
        <f t="shared" si="7"/>
        <v>0</v>
      </c>
      <c r="AD84" s="14">
        <v>5.77</v>
      </c>
      <c r="AE84" s="18">
        <f t="shared" si="8"/>
        <v>5.77</v>
      </c>
      <c r="AF84" s="13">
        <f t="shared" si="9"/>
        <v>0</v>
      </c>
      <c r="AG84" s="10">
        <f t="shared" si="10"/>
        <v>0</v>
      </c>
      <c r="AH84" s="10">
        <f t="shared" si="11"/>
        <v>0</v>
      </c>
      <c r="AI84" s="10">
        <f t="shared" si="12"/>
        <v>0</v>
      </c>
      <c r="AJ84" s="7">
        <v>0.0</v>
      </c>
      <c r="AK84" s="7">
        <v>0.0</v>
      </c>
      <c r="AL84" s="13" t="str">
        <f t="shared" si="13"/>
        <v> </v>
      </c>
      <c r="AM84" s="7">
        <v>0.0</v>
      </c>
      <c r="AN84" s="7">
        <v>0.0</v>
      </c>
      <c r="AO84" s="26">
        <v>0.0</v>
      </c>
      <c r="AP84" s="26">
        <v>0.0</v>
      </c>
      <c r="AQ84" s="7">
        <v>0.0</v>
      </c>
      <c r="AR84" s="7">
        <v>0.0</v>
      </c>
      <c r="AS84" s="7">
        <v>0.0</v>
      </c>
      <c r="AT84" s="7">
        <v>0.0</v>
      </c>
      <c r="AU84" s="7">
        <v>0.0</v>
      </c>
      <c r="AV84" s="7">
        <v>0.0</v>
      </c>
      <c r="AW84" s="14"/>
      <c r="AX84" s="14"/>
      <c r="AY84" s="7">
        <v>0.0</v>
      </c>
      <c r="AZ84" s="7">
        <v>0.0</v>
      </c>
      <c r="BA84" s="14">
        <f t="shared" si="14"/>
        <v>0</v>
      </c>
      <c r="BB84" s="14"/>
      <c r="BC84" s="14"/>
    </row>
    <row r="85" ht="12.75" customHeight="1">
      <c r="A85" s="7" t="s">
        <v>637</v>
      </c>
      <c r="B85" s="7" t="s">
        <v>666</v>
      </c>
      <c r="C85" s="8" t="s">
        <v>237</v>
      </c>
      <c r="D85" s="9" t="s">
        <v>247</v>
      </c>
      <c r="E85" s="7">
        <v>7.0</v>
      </c>
      <c r="F85" s="7">
        <v>1.0</v>
      </c>
      <c r="G85" s="7">
        <v>3.0</v>
      </c>
      <c r="H85" s="12">
        <f t="shared" si="1"/>
        <v>4</v>
      </c>
      <c r="I85" s="7">
        <v>1.0</v>
      </c>
      <c r="J85" s="7">
        <v>3.0</v>
      </c>
      <c r="K85" s="7">
        <v>1.0</v>
      </c>
      <c r="L85" s="7">
        <v>2.0</v>
      </c>
      <c r="M85" s="25">
        <f t="shared" si="2"/>
        <v>9.979209979</v>
      </c>
      <c r="N85" s="7">
        <v>5.0</v>
      </c>
      <c r="O85" s="7">
        <v>2.0</v>
      </c>
      <c r="P85" s="7">
        <v>4.0</v>
      </c>
      <c r="Q85" s="7">
        <v>3.0</v>
      </c>
      <c r="R85" s="10">
        <f t="shared" si="3"/>
        <v>0.2</v>
      </c>
      <c r="S85" s="10">
        <f t="shared" si="4"/>
        <v>0.07142857143</v>
      </c>
      <c r="T85" s="12">
        <f t="shared" si="5"/>
        <v>3.8</v>
      </c>
      <c r="U85" s="7">
        <v>0.0</v>
      </c>
      <c r="V85" s="7">
        <v>0.0</v>
      </c>
      <c r="W85" s="7">
        <v>1.0</v>
      </c>
      <c r="X85" s="7">
        <v>0.0</v>
      </c>
      <c r="Y85" s="7">
        <v>0.0</v>
      </c>
      <c r="Z85" s="7">
        <v>1443.0</v>
      </c>
      <c r="AA85" s="18">
        <f t="shared" si="6"/>
        <v>3.435714286</v>
      </c>
      <c r="AB85" s="14">
        <v>25.23</v>
      </c>
      <c r="AC85" s="18">
        <f t="shared" si="7"/>
        <v>3.604285714</v>
      </c>
      <c r="AD85" s="14">
        <v>21.28</v>
      </c>
      <c r="AE85" s="18">
        <f t="shared" si="8"/>
        <v>3.04</v>
      </c>
      <c r="AF85" s="13">
        <f t="shared" si="9"/>
        <v>0.5424639862</v>
      </c>
      <c r="AG85" s="10">
        <f t="shared" si="10"/>
        <v>0.2</v>
      </c>
      <c r="AH85" s="10">
        <f t="shared" si="11"/>
        <v>0.6</v>
      </c>
      <c r="AI85" s="10">
        <f t="shared" si="12"/>
        <v>0.8</v>
      </c>
      <c r="AJ85" s="7">
        <v>0.0</v>
      </c>
      <c r="AK85" s="7">
        <v>0.0</v>
      </c>
      <c r="AL85" s="13" t="str">
        <f t="shared" si="13"/>
        <v> </v>
      </c>
      <c r="AM85" s="7">
        <v>5.0</v>
      </c>
      <c r="AN85" s="7">
        <v>1.0</v>
      </c>
      <c r="AO85" s="26">
        <v>14.0</v>
      </c>
      <c r="AP85" s="26">
        <v>1.0</v>
      </c>
      <c r="AQ85" s="7">
        <v>11.0</v>
      </c>
      <c r="AR85" s="7">
        <v>1.0</v>
      </c>
      <c r="AS85" s="7">
        <v>12.0</v>
      </c>
      <c r="AT85" s="7">
        <v>0.0</v>
      </c>
      <c r="AU85" s="7">
        <v>18.0</v>
      </c>
      <c r="AV85" s="7">
        <v>1.0</v>
      </c>
      <c r="AW85" s="14">
        <v>94.74</v>
      </c>
      <c r="AX85" s="14">
        <v>4.26</v>
      </c>
      <c r="AY85" s="7">
        <v>0.0</v>
      </c>
      <c r="AZ85" s="7">
        <v>0.0</v>
      </c>
      <c r="BA85" s="14">
        <f t="shared" si="14"/>
        <v>0.6237006237</v>
      </c>
      <c r="BB85" s="14">
        <v>100.0</v>
      </c>
      <c r="BC85" s="14">
        <v>6.25</v>
      </c>
    </row>
    <row r="86" ht="12.75" customHeight="1">
      <c r="A86" s="7" t="s">
        <v>670</v>
      </c>
      <c r="B86" s="7" t="s">
        <v>666</v>
      </c>
      <c r="C86" s="8" t="s">
        <v>197</v>
      </c>
      <c r="D86" s="9" t="s">
        <v>183</v>
      </c>
      <c r="E86" s="7">
        <v>82.0</v>
      </c>
      <c r="F86" s="7">
        <v>2.0</v>
      </c>
      <c r="G86" s="7">
        <v>1.0</v>
      </c>
      <c r="H86" s="12">
        <f t="shared" si="1"/>
        <v>3</v>
      </c>
      <c r="I86" s="7">
        <v>2.0</v>
      </c>
      <c r="J86" s="7">
        <v>1.0</v>
      </c>
      <c r="K86" s="7">
        <v>1.0</v>
      </c>
      <c r="L86" s="7">
        <v>0.0</v>
      </c>
      <c r="M86" s="25">
        <f t="shared" si="2"/>
        <v>2.166499498</v>
      </c>
      <c r="N86" s="7">
        <v>11.0</v>
      </c>
      <c r="O86" s="7">
        <v>7.0</v>
      </c>
      <c r="P86" s="7">
        <v>9.0</v>
      </c>
      <c r="Q86" s="7">
        <v>4.0</v>
      </c>
      <c r="R86" s="10">
        <f t="shared" si="3"/>
        <v>0.1818181818</v>
      </c>
      <c r="S86" s="10">
        <f t="shared" si="4"/>
        <v>0.06451612903</v>
      </c>
      <c r="T86" s="12">
        <f t="shared" si="5"/>
        <v>15.6</v>
      </c>
      <c r="U86" s="7">
        <v>0.0</v>
      </c>
      <c r="V86" s="7">
        <v>0.0</v>
      </c>
      <c r="W86" s="7">
        <v>7.0</v>
      </c>
      <c r="X86" s="7">
        <v>2.0</v>
      </c>
      <c r="Y86" s="7">
        <v>0.0</v>
      </c>
      <c r="Z86" s="7">
        <v>4985.0</v>
      </c>
      <c r="AA86" s="18">
        <f t="shared" si="6"/>
        <v>1.013211382</v>
      </c>
      <c r="AB86" s="14">
        <v>83.45</v>
      </c>
      <c r="AC86" s="18">
        <f t="shared" si="7"/>
        <v>1.017682927</v>
      </c>
      <c r="AD86" s="14">
        <v>291.12</v>
      </c>
      <c r="AE86" s="18">
        <f t="shared" si="8"/>
        <v>3.550243902</v>
      </c>
      <c r="AF86" s="13">
        <f t="shared" si="9"/>
        <v>0.2227887978</v>
      </c>
      <c r="AG86" s="10">
        <f t="shared" si="10"/>
        <v>0.4</v>
      </c>
      <c r="AH86" s="10">
        <f t="shared" si="11"/>
        <v>0.2</v>
      </c>
      <c r="AI86" s="10">
        <f t="shared" si="12"/>
        <v>0.6</v>
      </c>
      <c r="AJ86" s="7">
        <v>3.0</v>
      </c>
      <c r="AK86" s="7">
        <v>5.0</v>
      </c>
      <c r="AL86" s="13">
        <f t="shared" si="13"/>
        <v>0.375</v>
      </c>
      <c r="AM86" s="7">
        <v>5.0</v>
      </c>
      <c r="AN86" s="7">
        <v>2.0</v>
      </c>
      <c r="AO86" s="26">
        <v>73.0</v>
      </c>
      <c r="AP86" s="26">
        <v>5.0</v>
      </c>
      <c r="AQ86" s="7">
        <v>25.0</v>
      </c>
      <c r="AR86" s="7">
        <v>3.0</v>
      </c>
      <c r="AS86" s="7">
        <v>50.0</v>
      </c>
      <c r="AT86" s="7">
        <v>3.0</v>
      </c>
      <c r="AU86" s="7">
        <v>73.0</v>
      </c>
      <c r="AV86" s="7">
        <v>7.0</v>
      </c>
      <c r="AW86" s="14">
        <v>91.25</v>
      </c>
      <c r="AX86" s="14">
        <v>2.25</v>
      </c>
      <c r="AY86" s="7">
        <v>0.0</v>
      </c>
      <c r="AZ86" s="7">
        <v>0.0</v>
      </c>
      <c r="BA86" s="14">
        <f t="shared" si="14"/>
        <v>0.5536609829</v>
      </c>
      <c r="BB86" s="14">
        <v>90.0</v>
      </c>
      <c r="BC86" s="14">
        <v>-5.47</v>
      </c>
    </row>
    <row r="87" ht="12.75" customHeight="1">
      <c r="A87" s="7" t="s">
        <v>674</v>
      </c>
      <c r="B87" s="7" t="s">
        <v>666</v>
      </c>
      <c r="C87" s="7" t="s">
        <v>215</v>
      </c>
      <c r="D87" s="8" t="s">
        <v>183</v>
      </c>
      <c r="E87" s="7">
        <v>78.0</v>
      </c>
      <c r="F87" s="7">
        <v>0.0</v>
      </c>
      <c r="G87" s="7">
        <v>0.0</v>
      </c>
      <c r="H87" s="12">
        <f t="shared" si="1"/>
        <v>0</v>
      </c>
      <c r="I87" s="7">
        <v>0.0</v>
      </c>
      <c r="J87" s="7">
        <v>0.0</v>
      </c>
      <c r="K87" s="7">
        <v>0.0</v>
      </c>
      <c r="L87" s="7">
        <v>0.0</v>
      </c>
      <c r="M87" s="25">
        <f t="shared" si="2"/>
        <v>0</v>
      </c>
      <c r="N87" s="7">
        <v>0.0</v>
      </c>
      <c r="O87" s="7">
        <v>0.0</v>
      </c>
      <c r="P87" s="7">
        <v>1.0</v>
      </c>
      <c r="Q87" s="7">
        <v>0.0</v>
      </c>
      <c r="R87" s="10">
        <f t="shared" si="3"/>
        <v>0</v>
      </c>
      <c r="S87" s="10">
        <f t="shared" si="4"/>
        <v>0</v>
      </c>
      <c r="T87" s="12">
        <f t="shared" si="5"/>
        <v>0</v>
      </c>
      <c r="U87" s="7">
        <v>0.0</v>
      </c>
      <c r="V87" s="7">
        <v>0.0</v>
      </c>
      <c r="W87" s="7">
        <v>0.0</v>
      </c>
      <c r="X87" s="7">
        <v>0.0</v>
      </c>
      <c r="Y87" s="7">
        <v>1.0</v>
      </c>
      <c r="Z87" s="7">
        <v>479.0</v>
      </c>
      <c r="AA87" s="18">
        <f t="shared" si="6"/>
        <v>0.1023504274</v>
      </c>
      <c r="AB87" s="14">
        <v>6.67</v>
      </c>
      <c r="AC87" s="18">
        <f t="shared" si="7"/>
        <v>0.08551282051</v>
      </c>
      <c r="AD87" s="14">
        <v>418.56</v>
      </c>
      <c r="AE87" s="18">
        <f t="shared" si="8"/>
        <v>5.366153846</v>
      </c>
      <c r="AF87" s="13">
        <f t="shared" si="9"/>
        <v>0.01568562895</v>
      </c>
      <c r="AG87" s="10">
        <f t="shared" si="10"/>
        <v>0</v>
      </c>
      <c r="AH87" s="10">
        <f t="shared" si="11"/>
        <v>0</v>
      </c>
      <c r="AI87" s="10">
        <f t="shared" si="12"/>
        <v>0</v>
      </c>
      <c r="AJ87" s="7">
        <v>1.0</v>
      </c>
      <c r="AK87" s="7">
        <v>0.0</v>
      </c>
      <c r="AL87" s="13">
        <f t="shared" si="13"/>
        <v>1</v>
      </c>
      <c r="AM87" s="7">
        <v>0.0</v>
      </c>
      <c r="AN87" s="7">
        <v>0.0</v>
      </c>
      <c r="AO87" s="26">
        <v>6.0</v>
      </c>
      <c r="AP87" s="26">
        <v>2.0</v>
      </c>
      <c r="AQ87" s="7">
        <v>1.0</v>
      </c>
      <c r="AR87" s="7">
        <v>0.0</v>
      </c>
      <c r="AS87" s="7">
        <v>5.0</v>
      </c>
      <c r="AT87" s="7">
        <v>0.0</v>
      </c>
      <c r="AU87" s="7">
        <v>5.0</v>
      </c>
      <c r="AV87" s="7">
        <v>1.0</v>
      </c>
      <c r="AW87" s="14">
        <v>83.33</v>
      </c>
      <c r="AX87" s="14">
        <v>-2.93</v>
      </c>
      <c r="AY87" s="7">
        <v>1.0</v>
      </c>
      <c r="AZ87" s="7">
        <v>1.0</v>
      </c>
      <c r="BA87" s="14">
        <f t="shared" si="14"/>
        <v>0</v>
      </c>
      <c r="BB87" s="14">
        <v>87.5</v>
      </c>
      <c r="BC87" s="14">
        <v>-8.37</v>
      </c>
    </row>
    <row r="88" ht="12.75" customHeight="1">
      <c r="A88" s="7" t="s">
        <v>213</v>
      </c>
      <c r="B88" s="7" t="s">
        <v>666</v>
      </c>
      <c r="C88" s="8" t="s">
        <v>206</v>
      </c>
      <c r="D88" s="9" t="s">
        <v>183</v>
      </c>
      <c r="E88" s="7">
        <v>58.0</v>
      </c>
      <c r="F88" s="7">
        <v>0.0</v>
      </c>
      <c r="G88" s="7">
        <v>0.0</v>
      </c>
      <c r="H88" s="12">
        <f t="shared" si="1"/>
        <v>0</v>
      </c>
      <c r="I88" s="7">
        <v>0.0</v>
      </c>
      <c r="J88" s="7">
        <v>0.0</v>
      </c>
      <c r="K88" s="7">
        <v>0.0</v>
      </c>
      <c r="L88" s="7">
        <v>0.0</v>
      </c>
      <c r="M88" s="25">
        <f t="shared" si="2"/>
        <v>0</v>
      </c>
      <c r="N88" s="7">
        <v>1.0</v>
      </c>
      <c r="O88" s="7">
        <v>0.0</v>
      </c>
      <c r="P88" s="7">
        <v>1.0</v>
      </c>
      <c r="Q88" s="7">
        <v>0.0</v>
      </c>
      <c r="R88" s="10">
        <f t="shared" si="3"/>
        <v>0</v>
      </c>
      <c r="S88" s="10">
        <f t="shared" si="4"/>
        <v>0</v>
      </c>
      <c r="T88" s="12">
        <f t="shared" si="5"/>
        <v>0</v>
      </c>
      <c r="U88" s="7">
        <v>0.0</v>
      </c>
      <c r="V88" s="7">
        <v>0.0</v>
      </c>
      <c r="W88" s="7">
        <v>1.0</v>
      </c>
      <c r="X88" s="7">
        <v>0.0</v>
      </c>
      <c r="Y88" s="7">
        <v>0.0</v>
      </c>
      <c r="Z88" s="7">
        <v>139.0</v>
      </c>
      <c r="AA88" s="18">
        <f t="shared" si="6"/>
        <v>0.03994252874</v>
      </c>
      <c r="AB88" s="14">
        <v>2.86</v>
      </c>
      <c r="AC88" s="18">
        <f t="shared" si="7"/>
        <v>0.04931034483</v>
      </c>
      <c r="AD88" s="14">
        <v>287.53</v>
      </c>
      <c r="AE88" s="18">
        <f t="shared" si="8"/>
        <v>4.957413793</v>
      </c>
      <c r="AF88" s="13">
        <f t="shared" si="9"/>
        <v>0.009848823995</v>
      </c>
      <c r="AG88" s="10">
        <f t="shared" si="10"/>
        <v>0</v>
      </c>
      <c r="AH88" s="10">
        <f t="shared" si="11"/>
        <v>0</v>
      </c>
      <c r="AI88" s="10">
        <f t="shared" si="12"/>
        <v>0</v>
      </c>
      <c r="AJ88" s="7">
        <v>0.0</v>
      </c>
      <c r="AK88" s="7">
        <v>0.0</v>
      </c>
      <c r="AL88" s="13" t="str">
        <f t="shared" si="13"/>
        <v> </v>
      </c>
      <c r="AM88" s="7">
        <v>0.0</v>
      </c>
      <c r="AN88" s="7">
        <v>0.0</v>
      </c>
      <c r="AO88" s="26">
        <v>2.0</v>
      </c>
      <c r="AP88" s="26">
        <v>0.0</v>
      </c>
      <c r="AQ88" s="7">
        <v>1.0</v>
      </c>
      <c r="AR88" s="7">
        <v>0.0</v>
      </c>
      <c r="AS88" s="7">
        <v>0.0</v>
      </c>
      <c r="AT88" s="7">
        <v>0.0</v>
      </c>
      <c r="AU88" s="7">
        <v>1.0</v>
      </c>
      <c r="AV88" s="7">
        <v>0.0</v>
      </c>
      <c r="AW88" s="14">
        <v>100.0</v>
      </c>
      <c r="AX88" s="14">
        <v>14.65</v>
      </c>
      <c r="AY88" s="7">
        <v>1.0</v>
      </c>
      <c r="AZ88" s="7">
        <v>0.0</v>
      </c>
      <c r="BA88" s="14">
        <f t="shared" si="14"/>
        <v>1.294964029</v>
      </c>
      <c r="BB88" s="14">
        <v>100.0</v>
      </c>
      <c r="BC88" s="14">
        <v>8.7</v>
      </c>
    </row>
    <row r="89" ht="12.75" customHeight="1">
      <c r="A89" s="7" t="s">
        <v>684</v>
      </c>
      <c r="B89" s="7" t="s">
        <v>666</v>
      </c>
      <c r="C89" s="8" t="s">
        <v>685</v>
      </c>
      <c r="D89" s="9" t="s">
        <v>275</v>
      </c>
      <c r="E89" s="7">
        <v>7.0</v>
      </c>
      <c r="F89" s="7">
        <v>0.0</v>
      </c>
      <c r="G89" s="7">
        <v>0.0</v>
      </c>
      <c r="H89" s="12">
        <f t="shared" si="1"/>
        <v>0</v>
      </c>
      <c r="I89" s="7">
        <v>0.0</v>
      </c>
      <c r="J89" s="7">
        <v>0.0</v>
      </c>
      <c r="K89" s="7">
        <v>0.0</v>
      </c>
      <c r="L89" s="7">
        <v>0.0</v>
      </c>
      <c r="M89" s="25">
        <f t="shared" si="2"/>
        <v>0</v>
      </c>
      <c r="N89" s="7">
        <v>0.0</v>
      </c>
      <c r="O89" s="7">
        <v>0.0</v>
      </c>
      <c r="P89" s="7">
        <v>0.0</v>
      </c>
      <c r="Q89" s="7">
        <v>0.0</v>
      </c>
      <c r="R89" s="10">
        <f t="shared" si="3"/>
        <v>0</v>
      </c>
      <c r="S89" s="10">
        <f t="shared" si="4"/>
        <v>0</v>
      </c>
      <c r="T89" s="12">
        <f t="shared" si="5"/>
        <v>0</v>
      </c>
      <c r="U89" s="7">
        <v>0.0</v>
      </c>
      <c r="V89" s="7">
        <v>0.0</v>
      </c>
      <c r="W89" s="7">
        <v>0.0</v>
      </c>
      <c r="X89" s="7">
        <v>0.0</v>
      </c>
      <c r="Y89" s="7">
        <v>0.0</v>
      </c>
      <c r="Z89" s="7">
        <v>40.0</v>
      </c>
      <c r="AA89" s="18">
        <f t="shared" si="6"/>
        <v>0.09523809524</v>
      </c>
      <c r="AB89" s="14">
        <v>0.34</v>
      </c>
      <c r="AC89" s="18">
        <f t="shared" si="7"/>
        <v>0.04857142857</v>
      </c>
      <c r="AD89" s="14">
        <v>23.18</v>
      </c>
      <c r="AE89" s="18">
        <f t="shared" si="8"/>
        <v>3.311428571</v>
      </c>
      <c r="AF89" s="13">
        <f t="shared" si="9"/>
        <v>0.01445578231</v>
      </c>
      <c r="AG89" s="10">
        <f t="shared" si="10"/>
        <v>0</v>
      </c>
      <c r="AH89" s="10">
        <f t="shared" si="11"/>
        <v>0</v>
      </c>
      <c r="AI89" s="10">
        <f t="shared" si="12"/>
        <v>0</v>
      </c>
      <c r="AJ89" s="7">
        <v>0.0</v>
      </c>
      <c r="AK89" s="7">
        <v>0.0</v>
      </c>
      <c r="AL89" s="13" t="str">
        <f t="shared" si="13"/>
        <v> </v>
      </c>
      <c r="AM89" s="7">
        <v>0.0</v>
      </c>
      <c r="AN89" s="7">
        <v>0.0</v>
      </c>
      <c r="AO89" s="26">
        <v>0.0</v>
      </c>
      <c r="AP89" s="26">
        <v>0.0</v>
      </c>
      <c r="AQ89" s="7">
        <v>0.0</v>
      </c>
      <c r="AR89" s="7">
        <v>1.0</v>
      </c>
      <c r="AS89" s="7">
        <v>0.0</v>
      </c>
      <c r="AT89" s="7">
        <v>0.0</v>
      </c>
      <c r="AU89" s="7">
        <v>0.0</v>
      </c>
      <c r="AV89" s="7">
        <v>0.0</v>
      </c>
      <c r="AW89" s="14"/>
      <c r="AX89" s="14"/>
      <c r="AY89" s="7">
        <v>0.0</v>
      </c>
      <c r="AZ89" s="7">
        <v>0.0</v>
      </c>
      <c r="BA89" s="14">
        <f t="shared" si="14"/>
        <v>-1.5</v>
      </c>
      <c r="BB89" s="14"/>
      <c r="BC89" s="14"/>
    </row>
    <row r="90" ht="12.75" customHeight="1">
      <c r="A90" s="7" t="s">
        <v>689</v>
      </c>
      <c r="B90" s="7" t="s">
        <v>690</v>
      </c>
      <c r="C90" s="8" t="s">
        <v>447</v>
      </c>
      <c r="D90" s="9" t="s">
        <v>183</v>
      </c>
      <c r="E90" s="7">
        <v>3.0</v>
      </c>
      <c r="F90" s="7">
        <v>0.0</v>
      </c>
      <c r="G90" s="7">
        <v>0.0</v>
      </c>
      <c r="H90" s="12">
        <f t="shared" si="1"/>
        <v>0</v>
      </c>
      <c r="I90" s="7">
        <v>0.0</v>
      </c>
      <c r="J90" s="7">
        <v>0.0</v>
      </c>
      <c r="K90" s="7">
        <v>0.0</v>
      </c>
      <c r="L90" s="7">
        <v>0.0</v>
      </c>
      <c r="M90" s="25">
        <f t="shared" si="2"/>
        <v>0</v>
      </c>
      <c r="N90" s="7">
        <v>0.0</v>
      </c>
      <c r="O90" s="7">
        <v>0.0</v>
      </c>
      <c r="P90" s="7">
        <v>0.0</v>
      </c>
      <c r="Q90" s="7">
        <v>0.0</v>
      </c>
      <c r="R90" s="10">
        <f t="shared" si="3"/>
        <v>0</v>
      </c>
      <c r="S90" s="10">
        <f t="shared" si="4"/>
        <v>0</v>
      </c>
      <c r="T90" s="12">
        <f t="shared" si="5"/>
        <v>0</v>
      </c>
      <c r="U90" s="7">
        <v>0.0</v>
      </c>
      <c r="V90" s="7">
        <v>0.0</v>
      </c>
      <c r="W90" s="7">
        <v>0.0</v>
      </c>
      <c r="X90" s="7">
        <v>0.0</v>
      </c>
      <c r="Y90" s="7">
        <v>0.0</v>
      </c>
      <c r="Z90" s="7">
        <v>0.0</v>
      </c>
      <c r="AA90" s="18">
        <f t="shared" si="6"/>
        <v>0</v>
      </c>
      <c r="AB90" s="14">
        <v>0.0</v>
      </c>
      <c r="AC90" s="18">
        <f t="shared" si="7"/>
        <v>0</v>
      </c>
      <c r="AD90" s="14">
        <v>17.76</v>
      </c>
      <c r="AE90" s="18">
        <f t="shared" si="8"/>
        <v>5.92</v>
      </c>
      <c r="AF90" s="13">
        <f t="shared" si="9"/>
        <v>0</v>
      </c>
      <c r="AG90" s="10">
        <f t="shared" si="10"/>
        <v>0</v>
      </c>
      <c r="AH90" s="10">
        <f t="shared" si="11"/>
        <v>0</v>
      </c>
      <c r="AI90" s="10">
        <f t="shared" si="12"/>
        <v>0</v>
      </c>
      <c r="AJ90" s="7">
        <v>0.0</v>
      </c>
      <c r="AK90" s="7">
        <v>0.0</v>
      </c>
      <c r="AL90" s="13" t="str">
        <f t="shared" si="13"/>
        <v> </v>
      </c>
      <c r="AM90" s="7">
        <v>0.0</v>
      </c>
      <c r="AN90" s="7">
        <v>0.0</v>
      </c>
      <c r="AO90" s="26">
        <v>0.0</v>
      </c>
      <c r="AP90" s="26">
        <v>0.0</v>
      </c>
      <c r="AQ90" s="7">
        <v>0.0</v>
      </c>
      <c r="AR90" s="7">
        <v>0.0</v>
      </c>
      <c r="AS90" s="7">
        <v>0.0</v>
      </c>
      <c r="AT90" s="7">
        <v>0.0</v>
      </c>
      <c r="AU90" s="7">
        <v>0.0</v>
      </c>
      <c r="AV90" s="7">
        <v>0.0</v>
      </c>
      <c r="AW90" s="14"/>
      <c r="AX90" s="14"/>
      <c r="AY90" s="7">
        <v>0.0</v>
      </c>
      <c r="AZ90" s="7">
        <v>0.0</v>
      </c>
      <c r="BA90" s="14">
        <f t="shared" si="14"/>
        <v>0</v>
      </c>
      <c r="BB90" s="14"/>
      <c r="BC90" s="14"/>
    </row>
    <row r="91" ht="12.75" customHeight="1">
      <c r="A91" s="7" t="s">
        <v>421</v>
      </c>
      <c r="B91" s="7" t="s">
        <v>694</v>
      </c>
      <c r="C91" s="8" t="s">
        <v>173</v>
      </c>
      <c r="D91" s="9" t="s">
        <v>167</v>
      </c>
      <c r="E91" s="7">
        <v>79.0</v>
      </c>
      <c r="F91" s="7">
        <v>0.0</v>
      </c>
      <c r="G91" s="7">
        <v>4.0</v>
      </c>
      <c r="H91" s="12">
        <f t="shared" si="1"/>
        <v>4</v>
      </c>
      <c r="I91" s="7">
        <v>0.0</v>
      </c>
      <c r="J91" s="7">
        <v>5.0</v>
      </c>
      <c r="K91" s="7">
        <v>2.0</v>
      </c>
      <c r="L91" s="7">
        <v>3.0</v>
      </c>
      <c r="M91" s="25">
        <f t="shared" si="2"/>
        <v>3.804491413</v>
      </c>
      <c r="N91" s="7">
        <v>8.0</v>
      </c>
      <c r="O91" s="7">
        <v>3.0</v>
      </c>
      <c r="P91" s="7">
        <v>9.0</v>
      </c>
      <c r="Q91" s="7">
        <v>0.0</v>
      </c>
      <c r="R91" s="10">
        <f t="shared" si="3"/>
        <v>0</v>
      </c>
      <c r="S91" s="10">
        <f t="shared" si="4"/>
        <v>0</v>
      </c>
      <c r="T91" s="12">
        <f t="shared" si="5"/>
        <v>20</v>
      </c>
      <c r="U91" s="7">
        <v>0.0</v>
      </c>
      <c r="V91" s="7">
        <v>0.0</v>
      </c>
      <c r="W91" s="7">
        <v>2.0</v>
      </c>
      <c r="X91" s="7">
        <v>4.0</v>
      </c>
      <c r="Y91" s="7">
        <v>0.0</v>
      </c>
      <c r="Z91" s="7">
        <v>3785.0</v>
      </c>
      <c r="AA91" s="18">
        <f t="shared" si="6"/>
        <v>0.7985232068</v>
      </c>
      <c r="AB91" s="14">
        <v>61.17</v>
      </c>
      <c r="AC91" s="18">
        <f t="shared" si="7"/>
        <v>0.7743037975</v>
      </c>
      <c r="AD91" s="14">
        <v>316.22</v>
      </c>
      <c r="AE91" s="18">
        <f t="shared" si="8"/>
        <v>4.00278481</v>
      </c>
      <c r="AF91" s="13">
        <f t="shared" si="9"/>
        <v>0.1620869657</v>
      </c>
      <c r="AG91" s="10">
        <f t="shared" si="10"/>
        <v>0</v>
      </c>
      <c r="AH91" s="10">
        <f t="shared" si="11"/>
        <v>1</v>
      </c>
      <c r="AI91" s="10">
        <f t="shared" si="12"/>
        <v>1</v>
      </c>
      <c r="AJ91" s="7">
        <v>5.0</v>
      </c>
      <c r="AK91" s="7">
        <v>7.0</v>
      </c>
      <c r="AL91" s="13">
        <f t="shared" si="13"/>
        <v>0.4166666667</v>
      </c>
      <c r="AM91" s="7">
        <v>5.0</v>
      </c>
      <c r="AN91" s="7">
        <v>0.0</v>
      </c>
      <c r="AO91" s="26">
        <v>45.0</v>
      </c>
      <c r="AP91" s="26">
        <v>12.0</v>
      </c>
      <c r="AQ91" s="7">
        <v>22.0</v>
      </c>
      <c r="AR91" s="7">
        <v>2.0</v>
      </c>
      <c r="AS91" s="7">
        <v>18.0</v>
      </c>
      <c r="AT91" s="7">
        <v>2.0</v>
      </c>
      <c r="AU91" s="7">
        <v>44.0</v>
      </c>
      <c r="AV91" s="7">
        <v>6.0</v>
      </c>
      <c r="AW91" s="14">
        <v>88.0</v>
      </c>
      <c r="AX91" s="14">
        <v>-1.33</v>
      </c>
      <c r="AY91" s="7">
        <v>1.0</v>
      </c>
      <c r="AZ91" s="7">
        <v>0.0</v>
      </c>
      <c r="BA91" s="14">
        <f t="shared" si="14"/>
        <v>0.6657859974</v>
      </c>
      <c r="BB91" s="14">
        <v>90.0</v>
      </c>
      <c r="BC91" s="14">
        <v>-2.11</v>
      </c>
    </row>
    <row r="92" ht="12.75" customHeight="1">
      <c r="A92" s="7" t="s">
        <v>700</v>
      </c>
      <c r="B92" s="7" t="s">
        <v>701</v>
      </c>
      <c r="C92" s="8" t="s">
        <v>246</v>
      </c>
      <c r="D92" s="9" t="s">
        <v>275</v>
      </c>
      <c r="E92" s="7">
        <v>81.0</v>
      </c>
      <c r="F92" s="7">
        <v>0.0</v>
      </c>
      <c r="G92" s="7">
        <v>1.0</v>
      </c>
      <c r="H92" s="12">
        <f t="shared" si="1"/>
        <v>1</v>
      </c>
      <c r="I92" s="7">
        <v>0.0</v>
      </c>
      <c r="J92" s="7">
        <v>1.0</v>
      </c>
      <c r="K92" s="7">
        <v>0.0</v>
      </c>
      <c r="L92" s="7">
        <v>1.0</v>
      </c>
      <c r="M92" s="25">
        <f t="shared" si="2"/>
        <v>0.7867132867</v>
      </c>
      <c r="N92" s="7">
        <v>2.0</v>
      </c>
      <c r="O92" s="7">
        <v>4.0</v>
      </c>
      <c r="P92" s="7">
        <v>2.0</v>
      </c>
      <c r="Q92" s="7">
        <v>3.0</v>
      </c>
      <c r="R92" s="10">
        <f t="shared" si="3"/>
        <v>0</v>
      </c>
      <c r="S92" s="10">
        <f t="shared" si="4"/>
        <v>0</v>
      </c>
      <c r="T92" s="12">
        <f t="shared" si="5"/>
        <v>0</v>
      </c>
      <c r="U92" s="7">
        <v>0.0</v>
      </c>
      <c r="V92" s="7">
        <v>4.0</v>
      </c>
      <c r="W92" s="7">
        <v>2.0</v>
      </c>
      <c r="X92" s="7">
        <v>2.0</v>
      </c>
      <c r="Y92" s="7">
        <v>1.0</v>
      </c>
      <c r="Z92" s="7">
        <v>4576.0</v>
      </c>
      <c r="AA92" s="18">
        <f t="shared" si="6"/>
        <v>0.941563786</v>
      </c>
      <c r="AB92" s="14">
        <v>67.23</v>
      </c>
      <c r="AC92" s="18">
        <f t="shared" si="7"/>
        <v>0.83</v>
      </c>
      <c r="AD92" s="14">
        <v>350.69</v>
      </c>
      <c r="AE92" s="18">
        <f t="shared" si="8"/>
        <v>4.329506173</v>
      </c>
      <c r="AF92" s="13">
        <f t="shared" si="9"/>
        <v>0.1608681087</v>
      </c>
      <c r="AG92" s="10">
        <f t="shared" si="10"/>
        <v>0</v>
      </c>
      <c r="AH92" s="10">
        <f t="shared" si="11"/>
        <v>0.25</v>
      </c>
      <c r="AI92" s="10">
        <f t="shared" si="12"/>
        <v>0.25</v>
      </c>
      <c r="AJ92" s="7">
        <v>15.0</v>
      </c>
      <c r="AK92" s="7">
        <v>21.0</v>
      </c>
      <c r="AL92" s="13">
        <f t="shared" si="13"/>
        <v>0.4166666667</v>
      </c>
      <c r="AM92" s="7">
        <v>4.0</v>
      </c>
      <c r="AN92" s="7">
        <v>0.0</v>
      </c>
      <c r="AO92" s="26">
        <v>44.0</v>
      </c>
      <c r="AP92" s="26">
        <v>6.0</v>
      </c>
      <c r="AQ92" s="7">
        <v>24.0</v>
      </c>
      <c r="AR92" s="7">
        <v>7.0</v>
      </c>
      <c r="AS92" s="7">
        <v>18.0</v>
      </c>
      <c r="AT92" s="7">
        <v>1.0</v>
      </c>
      <c r="AU92" s="7">
        <v>37.0</v>
      </c>
      <c r="AV92" s="7">
        <v>9.0</v>
      </c>
      <c r="AW92" s="14">
        <v>80.43</v>
      </c>
      <c r="AX92" s="14">
        <v>-5.67</v>
      </c>
      <c r="AY92" s="7">
        <v>1.0</v>
      </c>
      <c r="AZ92" s="7">
        <v>0.0</v>
      </c>
      <c r="BA92" s="14">
        <f t="shared" si="14"/>
        <v>0.5506993007</v>
      </c>
      <c r="BB92" s="14">
        <v>73.68</v>
      </c>
      <c r="BC92" s="14">
        <v>-21.2</v>
      </c>
    </row>
    <row r="93" ht="12.75" customHeight="1">
      <c r="A93" s="7" t="s">
        <v>705</v>
      </c>
      <c r="B93" s="7" t="s">
        <v>706</v>
      </c>
      <c r="C93" s="8" t="s">
        <v>628</v>
      </c>
      <c r="D93" s="9" t="s">
        <v>707</v>
      </c>
      <c r="E93" s="7">
        <v>82.0</v>
      </c>
      <c r="F93" s="7">
        <v>7.0</v>
      </c>
      <c r="G93" s="7">
        <v>23.0</v>
      </c>
      <c r="H93" s="12">
        <f t="shared" si="1"/>
        <v>30</v>
      </c>
      <c r="I93" s="7">
        <v>7.0</v>
      </c>
      <c r="J93" s="7">
        <v>22.0</v>
      </c>
      <c r="K93" s="7">
        <v>9.0</v>
      </c>
      <c r="L93" s="7">
        <v>13.0</v>
      </c>
      <c r="M93" s="25">
        <f t="shared" si="2"/>
        <v>5.361131794</v>
      </c>
      <c r="N93" s="7">
        <v>91.0</v>
      </c>
      <c r="O93" s="7">
        <v>34.0</v>
      </c>
      <c r="P93" s="7">
        <v>82.0</v>
      </c>
      <c r="Q93" s="7">
        <v>68.0</v>
      </c>
      <c r="R93" s="10">
        <f t="shared" si="3"/>
        <v>0.07692307692</v>
      </c>
      <c r="S93" s="10">
        <f t="shared" si="4"/>
        <v>0.02545454545</v>
      </c>
      <c r="T93" s="12">
        <f t="shared" si="5"/>
        <v>61.6875</v>
      </c>
      <c r="U93" s="7">
        <v>8.0</v>
      </c>
      <c r="V93" s="7">
        <v>3.0</v>
      </c>
      <c r="W93" s="7">
        <v>9.0</v>
      </c>
      <c r="X93" s="7">
        <v>11.0</v>
      </c>
      <c r="Y93" s="7">
        <v>2.0</v>
      </c>
      <c r="Z93" s="7">
        <v>20145.0</v>
      </c>
      <c r="AA93" s="18">
        <f t="shared" si="6"/>
        <v>4.094512195</v>
      </c>
      <c r="AB93" s="14">
        <v>331.97</v>
      </c>
      <c r="AC93" s="18">
        <f t="shared" si="7"/>
        <v>4.048414634</v>
      </c>
      <c r="AD93" s="14">
        <v>107.29</v>
      </c>
      <c r="AE93" s="18">
        <f t="shared" si="8"/>
        <v>1.308414634</v>
      </c>
      <c r="AF93" s="13">
        <f t="shared" si="9"/>
        <v>0.755748304</v>
      </c>
      <c r="AG93" s="10">
        <f t="shared" si="10"/>
        <v>0.1458333333</v>
      </c>
      <c r="AH93" s="10">
        <f t="shared" si="11"/>
        <v>0.4583333333</v>
      </c>
      <c r="AI93" s="10">
        <f t="shared" si="12"/>
        <v>0.6041666667</v>
      </c>
      <c r="AJ93" s="7">
        <v>0.0</v>
      </c>
      <c r="AK93" s="7">
        <v>0.0</v>
      </c>
      <c r="AL93" s="13" t="str">
        <f t="shared" si="13"/>
        <v> </v>
      </c>
      <c r="AM93" s="7">
        <v>48.0</v>
      </c>
      <c r="AN93" s="7">
        <v>6.0</v>
      </c>
      <c r="AO93" s="26">
        <v>281.0</v>
      </c>
      <c r="AP93" s="26">
        <v>43.0</v>
      </c>
      <c r="AQ93" s="7">
        <v>127.0</v>
      </c>
      <c r="AR93" s="7">
        <v>13.0</v>
      </c>
      <c r="AS93" s="7">
        <v>169.0</v>
      </c>
      <c r="AT93" s="7">
        <v>15.0</v>
      </c>
      <c r="AU93" s="7">
        <v>320.0</v>
      </c>
      <c r="AV93" s="7">
        <v>43.0</v>
      </c>
      <c r="AW93" s="14">
        <v>88.15</v>
      </c>
      <c r="AX93" s="14">
        <v>-0.73</v>
      </c>
      <c r="AY93" s="7">
        <v>3.0</v>
      </c>
      <c r="AZ93" s="7">
        <v>0.0</v>
      </c>
      <c r="BA93" s="14">
        <f t="shared" si="14"/>
        <v>0.7148175726</v>
      </c>
      <c r="BB93" s="14">
        <v>95.04</v>
      </c>
      <c r="BC93" s="14">
        <v>15.41</v>
      </c>
    </row>
    <row r="94" ht="12.75" customHeight="1">
      <c r="A94" s="7" t="s">
        <v>712</v>
      </c>
      <c r="B94" s="7" t="s">
        <v>713</v>
      </c>
      <c r="C94" s="8" t="s">
        <v>297</v>
      </c>
      <c r="D94" s="9" t="s">
        <v>183</v>
      </c>
      <c r="E94" s="7">
        <v>79.0</v>
      </c>
      <c r="F94" s="7">
        <v>2.0</v>
      </c>
      <c r="G94" s="7">
        <v>4.0</v>
      </c>
      <c r="H94" s="12">
        <f t="shared" si="1"/>
        <v>6</v>
      </c>
      <c r="I94" s="7">
        <v>1.0</v>
      </c>
      <c r="J94" s="7">
        <v>4.0</v>
      </c>
      <c r="K94" s="7">
        <v>3.0</v>
      </c>
      <c r="L94" s="7">
        <v>1.0</v>
      </c>
      <c r="M94" s="25">
        <f t="shared" si="2"/>
        <v>2.361171841</v>
      </c>
      <c r="N94" s="7">
        <v>22.0</v>
      </c>
      <c r="O94" s="7">
        <v>7.0</v>
      </c>
      <c r="P94" s="7">
        <v>19.0</v>
      </c>
      <c r="Q94" s="7">
        <v>4.0</v>
      </c>
      <c r="R94" s="10">
        <f t="shared" si="3"/>
        <v>0.09090909091</v>
      </c>
      <c r="S94" s="10">
        <f t="shared" si="4"/>
        <v>0.03846153846</v>
      </c>
      <c r="T94" s="12">
        <f t="shared" si="5"/>
        <v>40.33333333</v>
      </c>
      <c r="U94" s="7">
        <v>1.0</v>
      </c>
      <c r="V94" s="7">
        <v>6.0</v>
      </c>
      <c r="W94" s="7">
        <v>4.0</v>
      </c>
      <c r="X94" s="7">
        <v>3.0</v>
      </c>
      <c r="Y94" s="7">
        <v>0.0</v>
      </c>
      <c r="Z94" s="7">
        <v>9148.0</v>
      </c>
      <c r="AA94" s="18">
        <f t="shared" si="6"/>
        <v>1.929957806</v>
      </c>
      <c r="AB94" s="14">
        <v>155.19</v>
      </c>
      <c r="AC94" s="18">
        <f t="shared" si="7"/>
        <v>1.96443038</v>
      </c>
      <c r="AD94" s="14">
        <v>235.1</v>
      </c>
      <c r="AE94" s="18">
        <f t="shared" si="8"/>
        <v>2.975949367</v>
      </c>
      <c r="AF94" s="13">
        <f t="shared" si="9"/>
        <v>0.3976274053</v>
      </c>
      <c r="AG94" s="10">
        <f t="shared" si="10"/>
        <v>0.1111111111</v>
      </c>
      <c r="AH94" s="10">
        <f t="shared" si="11"/>
        <v>0.4444444444</v>
      </c>
      <c r="AI94" s="10">
        <f t="shared" si="12"/>
        <v>0.5555555556</v>
      </c>
      <c r="AJ94" s="7">
        <v>3.0</v>
      </c>
      <c r="AK94" s="7">
        <v>0.0</v>
      </c>
      <c r="AL94" s="13">
        <f t="shared" si="13"/>
        <v>1</v>
      </c>
      <c r="AM94" s="7">
        <v>9.0</v>
      </c>
      <c r="AN94" s="7">
        <v>2.0</v>
      </c>
      <c r="AO94" s="26">
        <v>112.0</v>
      </c>
      <c r="AP94" s="26">
        <v>23.0</v>
      </c>
      <c r="AQ94" s="7">
        <v>58.0</v>
      </c>
      <c r="AR94" s="7">
        <v>5.0</v>
      </c>
      <c r="AS94" s="7">
        <v>65.0</v>
      </c>
      <c r="AT94" s="7">
        <v>4.0</v>
      </c>
      <c r="AU94" s="7">
        <v>117.0</v>
      </c>
      <c r="AV94" s="7">
        <v>21.0</v>
      </c>
      <c r="AW94" s="14">
        <v>84.78</v>
      </c>
      <c r="AX94" s="14">
        <v>0.96</v>
      </c>
      <c r="AY94" s="7">
        <v>7.0</v>
      </c>
      <c r="AZ94" s="7">
        <v>3.0</v>
      </c>
      <c r="BA94" s="14">
        <f t="shared" si="14"/>
        <v>0.5771753389</v>
      </c>
      <c r="BB94" s="14">
        <v>94.12</v>
      </c>
      <c r="BC94" s="14">
        <v>3.16</v>
      </c>
    </row>
    <row r="95" ht="12.75" customHeight="1">
      <c r="A95" s="7" t="s">
        <v>464</v>
      </c>
      <c r="B95" s="7" t="s">
        <v>719</v>
      </c>
      <c r="C95" s="8" t="s">
        <v>274</v>
      </c>
      <c r="D95" s="9" t="s">
        <v>174</v>
      </c>
      <c r="E95" s="7">
        <v>5.0</v>
      </c>
      <c r="F95" s="7">
        <v>0.0</v>
      </c>
      <c r="G95" s="7">
        <v>0.0</v>
      </c>
      <c r="H95" s="12">
        <f t="shared" si="1"/>
        <v>0</v>
      </c>
      <c r="I95" s="7">
        <v>0.0</v>
      </c>
      <c r="J95" s="7">
        <v>0.0</v>
      </c>
      <c r="K95" s="7">
        <v>0.0</v>
      </c>
      <c r="L95" s="7">
        <v>0.0</v>
      </c>
      <c r="M95" s="25">
        <f t="shared" si="2"/>
        <v>0</v>
      </c>
      <c r="N95" s="7">
        <v>0.0</v>
      </c>
      <c r="O95" s="7">
        <v>0.0</v>
      </c>
      <c r="P95" s="7">
        <v>0.0</v>
      </c>
      <c r="Q95" s="7">
        <v>0.0</v>
      </c>
      <c r="R95" s="10">
        <f t="shared" si="3"/>
        <v>0</v>
      </c>
      <c r="S95" s="10">
        <f t="shared" si="4"/>
        <v>0</v>
      </c>
      <c r="T95" s="12">
        <f t="shared" si="5"/>
        <v>0</v>
      </c>
      <c r="U95" s="7">
        <v>0.0</v>
      </c>
      <c r="V95" s="7">
        <v>0.0</v>
      </c>
      <c r="W95" s="7">
        <v>0.0</v>
      </c>
      <c r="X95" s="7">
        <v>0.0</v>
      </c>
      <c r="Y95" s="7">
        <v>0.0</v>
      </c>
      <c r="Z95" s="7">
        <v>102.0</v>
      </c>
      <c r="AA95" s="18">
        <f t="shared" si="6"/>
        <v>0.34</v>
      </c>
      <c r="AB95" s="14">
        <v>1.0</v>
      </c>
      <c r="AC95" s="18">
        <f t="shared" si="7"/>
        <v>0.2</v>
      </c>
      <c r="AD95" s="14">
        <v>31.23</v>
      </c>
      <c r="AE95" s="18">
        <f t="shared" si="8"/>
        <v>6.246</v>
      </c>
      <c r="AF95" s="13">
        <f t="shared" si="9"/>
        <v>0.03102699348</v>
      </c>
      <c r="AG95" s="10">
        <f t="shared" si="10"/>
        <v>0</v>
      </c>
      <c r="AH95" s="10">
        <f t="shared" si="11"/>
        <v>0</v>
      </c>
      <c r="AI95" s="10">
        <f t="shared" si="12"/>
        <v>0</v>
      </c>
      <c r="AJ95" s="7">
        <v>0.0</v>
      </c>
      <c r="AK95" s="7">
        <v>0.0</v>
      </c>
      <c r="AL95" s="13" t="str">
        <f t="shared" si="13"/>
        <v> </v>
      </c>
      <c r="AM95" s="7">
        <v>1.0</v>
      </c>
      <c r="AN95" s="7">
        <v>0.0</v>
      </c>
      <c r="AO95" s="26">
        <v>0.0</v>
      </c>
      <c r="AP95" s="26">
        <v>0.0</v>
      </c>
      <c r="AQ95" s="7">
        <v>0.0</v>
      </c>
      <c r="AR95" s="7">
        <v>0.0</v>
      </c>
      <c r="AS95" s="7">
        <v>0.0</v>
      </c>
      <c r="AT95" s="7">
        <v>0.0</v>
      </c>
      <c r="AU95" s="7">
        <v>1.0</v>
      </c>
      <c r="AV95" s="7">
        <v>0.0</v>
      </c>
      <c r="AW95" s="14">
        <v>100.0</v>
      </c>
      <c r="AX95" s="14">
        <v>16.67</v>
      </c>
      <c r="AY95" s="7">
        <v>0.0</v>
      </c>
      <c r="AZ95" s="7">
        <v>0.0</v>
      </c>
      <c r="BA95" s="14">
        <f t="shared" si="14"/>
        <v>0.5882352941</v>
      </c>
      <c r="BB95" s="14">
        <v>100.0</v>
      </c>
      <c r="BC95" s="14">
        <v>7.41</v>
      </c>
    </row>
    <row r="96" ht="12.75" customHeight="1">
      <c r="A96" s="7" t="s">
        <v>670</v>
      </c>
      <c r="B96" s="7" t="s">
        <v>722</v>
      </c>
      <c r="C96" s="8" t="s">
        <v>246</v>
      </c>
      <c r="D96" s="9" t="s">
        <v>174</v>
      </c>
      <c r="E96" s="7">
        <v>81.0</v>
      </c>
      <c r="F96" s="7">
        <v>3.0</v>
      </c>
      <c r="G96" s="7">
        <v>14.0</v>
      </c>
      <c r="H96" s="12">
        <f t="shared" si="1"/>
        <v>17</v>
      </c>
      <c r="I96" s="7">
        <v>3.0</v>
      </c>
      <c r="J96" s="7">
        <v>14.0</v>
      </c>
      <c r="K96" s="7">
        <v>7.0</v>
      </c>
      <c r="L96" s="7">
        <v>7.0</v>
      </c>
      <c r="M96" s="25">
        <f t="shared" si="2"/>
        <v>3.752069156</v>
      </c>
      <c r="N96" s="7">
        <v>71.0</v>
      </c>
      <c r="O96" s="7">
        <v>32.0</v>
      </c>
      <c r="P96" s="7">
        <v>68.0</v>
      </c>
      <c r="Q96" s="7">
        <v>47.0</v>
      </c>
      <c r="R96" s="10">
        <f t="shared" si="3"/>
        <v>0.04225352113</v>
      </c>
      <c r="S96" s="10">
        <f t="shared" si="4"/>
        <v>0.01376146789</v>
      </c>
      <c r="T96" s="12">
        <f t="shared" si="5"/>
        <v>53.10344828</v>
      </c>
      <c r="U96" s="7">
        <v>5.0</v>
      </c>
      <c r="V96" s="7">
        <v>11.0</v>
      </c>
      <c r="W96" s="7">
        <v>2.0</v>
      </c>
      <c r="X96" s="7">
        <v>11.0</v>
      </c>
      <c r="Y96" s="7">
        <v>1.0</v>
      </c>
      <c r="Z96" s="7">
        <v>16311.0</v>
      </c>
      <c r="AA96" s="18">
        <f t="shared" si="6"/>
        <v>3.35617284</v>
      </c>
      <c r="AB96" s="14">
        <v>273.22</v>
      </c>
      <c r="AC96" s="18">
        <f t="shared" si="7"/>
        <v>3.37308642</v>
      </c>
      <c r="AD96" s="14">
        <v>148.91</v>
      </c>
      <c r="AE96" s="18">
        <f t="shared" si="8"/>
        <v>1.838395062</v>
      </c>
      <c r="AF96" s="13">
        <f t="shared" si="9"/>
        <v>0.6472413711</v>
      </c>
      <c r="AG96" s="10">
        <f t="shared" si="10"/>
        <v>0.1034482759</v>
      </c>
      <c r="AH96" s="10">
        <f t="shared" si="11"/>
        <v>0.4827586207</v>
      </c>
      <c r="AI96" s="10">
        <f t="shared" si="12"/>
        <v>0.5862068966</v>
      </c>
      <c r="AJ96" s="7">
        <v>0.0</v>
      </c>
      <c r="AK96" s="7">
        <v>0.0</v>
      </c>
      <c r="AL96" s="13" t="str">
        <f t="shared" si="13"/>
        <v> </v>
      </c>
      <c r="AM96" s="7">
        <v>29.0</v>
      </c>
      <c r="AN96" s="7">
        <v>3.0</v>
      </c>
      <c r="AO96" s="26">
        <v>191.0</v>
      </c>
      <c r="AP96" s="26">
        <v>32.0</v>
      </c>
      <c r="AQ96" s="7">
        <v>106.0</v>
      </c>
      <c r="AR96" s="7">
        <v>11.0</v>
      </c>
      <c r="AS96" s="7">
        <v>118.0</v>
      </c>
      <c r="AT96" s="7">
        <v>5.0</v>
      </c>
      <c r="AU96" s="7">
        <v>203.0</v>
      </c>
      <c r="AV96" s="7">
        <v>34.0</v>
      </c>
      <c r="AW96" s="14">
        <v>85.65</v>
      </c>
      <c r="AX96" s="14">
        <v>0.08</v>
      </c>
      <c r="AY96" s="7">
        <v>5.0</v>
      </c>
      <c r="AZ96" s="7">
        <v>0.0</v>
      </c>
      <c r="BA96" s="14">
        <f t="shared" si="14"/>
        <v>0.6143093618</v>
      </c>
      <c r="BB96" s="14">
        <v>95.22</v>
      </c>
      <c r="BC96" s="14">
        <v>9.22</v>
      </c>
    </row>
    <row r="97" ht="12.75" customHeight="1">
      <c r="A97" s="7" t="s">
        <v>726</v>
      </c>
      <c r="B97" s="7" t="s">
        <v>727</v>
      </c>
      <c r="C97" s="8" t="s">
        <v>206</v>
      </c>
      <c r="D97" s="9" t="s">
        <v>167</v>
      </c>
      <c r="E97" s="7">
        <v>62.0</v>
      </c>
      <c r="F97" s="7">
        <v>0.0</v>
      </c>
      <c r="G97" s="7">
        <v>0.0</v>
      </c>
      <c r="H97" s="12">
        <f t="shared" si="1"/>
        <v>0</v>
      </c>
      <c r="I97" s="7">
        <v>0.0</v>
      </c>
      <c r="J97" s="7">
        <v>0.0</v>
      </c>
      <c r="K97" s="7">
        <v>0.0</v>
      </c>
      <c r="L97" s="7">
        <v>0.0</v>
      </c>
      <c r="M97" s="25">
        <f t="shared" si="2"/>
        <v>0</v>
      </c>
      <c r="N97" s="7">
        <v>0.0</v>
      </c>
      <c r="O97" s="7">
        <v>1.0</v>
      </c>
      <c r="P97" s="7">
        <v>0.0</v>
      </c>
      <c r="Q97" s="7">
        <v>0.0</v>
      </c>
      <c r="R97" s="10">
        <f t="shared" si="3"/>
        <v>0</v>
      </c>
      <c r="S97" s="10">
        <f t="shared" si="4"/>
        <v>0</v>
      </c>
      <c r="T97" s="12">
        <f t="shared" si="5"/>
        <v>0</v>
      </c>
      <c r="U97" s="7">
        <v>0.0</v>
      </c>
      <c r="V97" s="7">
        <v>0.0</v>
      </c>
      <c r="W97" s="7">
        <v>0.0</v>
      </c>
      <c r="X97" s="7">
        <v>0.0</v>
      </c>
      <c r="Y97" s="7">
        <v>1.0</v>
      </c>
      <c r="Z97" s="7">
        <v>506.0</v>
      </c>
      <c r="AA97" s="18">
        <f t="shared" si="6"/>
        <v>0.1360215054</v>
      </c>
      <c r="AB97" s="14">
        <v>7.52</v>
      </c>
      <c r="AC97" s="18">
        <f t="shared" si="7"/>
        <v>0.1212903226</v>
      </c>
      <c r="AD97" s="14">
        <v>298.19</v>
      </c>
      <c r="AE97" s="18">
        <f t="shared" si="8"/>
        <v>4.809516129</v>
      </c>
      <c r="AF97" s="13">
        <f t="shared" si="9"/>
        <v>0.02459847568</v>
      </c>
      <c r="AG97" s="10">
        <f t="shared" si="10"/>
        <v>0</v>
      </c>
      <c r="AH97" s="10">
        <f t="shared" si="11"/>
        <v>0</v>
      </c>
      <c r="AI97" s="10">
        <f t="shared" si="12"/>
        <v>0</v>
      </c>
      <c r="AJ97" s="7">
        <v>0.0</v>
      </c>
      <c r="AK97" s="7">
        <v>0.0</v>
      </c>
      <c r="AL97" s="13" t="str">
        <f t="shared" si="13"/>
        <v> </v>
      </c>
      <c r="AM97" s="7">
        <v>0.0</v>
      </c>
      <c r="AN97" s="7">
        <v>0.0</v>
      </c>
      <c r="AO97" s="26">
        <v>3.0</v>
      </c>
      <c r="AP97" s="26">
        <v>3.0</v>
      </c>
      <c r="AQ97" s="7">
        <v>3.0</v>
      </c>
      <c r="AR97" s="7">
        <v>0.0</v>
      </c>
      <c r="AS97" s="7">
        <v>1.0</v>
      </c>
      <c r="AT97" s="7">
        <v>1.0</v>
      </c>
      <c r="AU97" s="7">
        <v>4.0</v>
      </c>
      <c r="AV97" s="7">
        <v>1.0</v>
      </c>
      <c r="AW97" s="14">
        <v>80.0</v>
      </c>
      <c r="AX97" s="14">
        <v>-7.8</v>
      </c>
      <c r="AY97" s="7">
        <v>1.0</v>
      </c>
      <c r="AZ97" s="7">
        <v>1.0</v>
      </c>
      <c r="BA97" s="14">
        <f t="shared" si="14"/>
        <v>0.3557312253</v>
      </c>
      <c r="BB97" s="14">
        <v>80.0</v>
      </c>
      <c r="BC97" s="14">
        <v>-13.36</v>
      </c>
    </row>
    <row r="98" ht="12.75" customHeight="1">
      <c r="A98" s="7" t="s">
        <v>732</v>
      </c>
      <c r="B98" s="7" t="s">
        <v>733</v>
      </c>
      <c r="C98" s="8" t="s">
        <v>215</v>
      </c>
      <c r="D98" s="9" t="s">
        <v>247</v>
      </c>
      <c r="E98" s="7">
        <v>73.0</v>
      </c>
      <c r="F98" s="7">
        <v>2.0</v>
      </c>
      <c r="G98" s="7">
        <v>2.0</v>
      </c>
      <c r="H98" s="12">
        <f t="shared" si="1"/>
        <v>4</v>
      </c>
      <c r="I98" s="7">
        <v>2.0</v>
      </c>
      <c r="J98" s="7">
        <v>2.0</v>
      </c>
      <c r="K98" s="7">
        <v>1.0</v>
      </c>
      <c r="L98" s="7">
        <v>1.0</v>
      </c>
      <c r="M98" s="25">
        <f t="shared" si="2"/>
        <v>1.417322835</v>
      </c>
      <c r="N98" s="7">
        <v>17.0</v>
      </c>
      <c r="O98" s="7">
        <v>12.0</v>
      </c>
      <c r="P98" s="7">
        <v>15.0</v>
      </c>
      <c r="Q98" s="7">
        <v>5.0</v>
      </c>
      <c r="R98" s="10">
        <f t="shared" si="3"/>
        <v>0.1176470588</v>
      </c>
      <c r="S98" s="10">
        <f t="shared" si="4"/>
        <v>0.04081632653</v>
      </c>
      <c r="T98" s="12">
        <f t="shared" si="5"/>
        <v>8.666666667</v>
      </c>
      <c r="U98" s="7">
        <v>0.0</v>
      </c>
      <c r="V98" s="7">
        <v>2.0</v>
      </c>
      <c r="W98" s="7">
        <v>10.0</v>
      </c>
      <c r="X98" s="7">
        <v>4.0</v>
      </c>
      <c r="Y98" s="7">
        <v>0.0</v>
      </c>
      <c r="Z98" s="7">
        <v>10160.0</v>
      </c>
      <c r="AA98" s="18">
        <f t="shared" si="6"/>
        <v>2.319634703</v>
      </c>
      <c r="AB98" s="14">
        <v>160.37</v>
      </c>
      <c r="AC98" s="18">
        <f t="shared" si="7"/>
        <v>2.196849315</v>
      </c>
      <c r="AD98" s="14">
        <v>244.43</v>
      </c>
      <c r="AE98" s="18">
        <f t="shared" si="8"/>
        <v>3.348356164</v>
      </c>
      <c r="AF98" s="13">
        <f t="shared" si="9"/>
        <v>0.3961709486</v>
      </c>
      <c r="AG98" s="10">
        <f t="shared" si="10"/>
        <v>0.1666666667</v>
      </c>
      <c r="AH98" s="10">
        <f t="shared" si="11"/>
        <v>0.1666666667</v>
      </c>
      <c r="AI98" s="10">
        <f t="shared" si="12"/>
        <v>0.3333333333</v>
      </c>
      <c r="AJ98" s="7">
        <v>7.0</v>
      </c>
      <c r="AK98" s="7">
        <v>5.0</v>
      </c>
      <c r="AL98" s="13">
        <f t="shared" si="13"/>
        <v>0.5833333333</v>
      </c>
      <c r="AM98" s="7">
        <v>12.0</v>
      </c>
      <c r="AN98" s="7">
        <v>1.0</v>
      </c>
      <c r="AO98" s="26">
        <v>92.0</v>
      </c>
      <c r="AP98" s="26">
        <v>19.0</v>
      </c>
      <c r="AQ98" s="7">
        <v>59.0</v>
      </c>
      <c r="AR98" s="7">
        <v>4.0</v>
      </c>
      <c r="AS98" s="7">
        <v>68.0</v>
      </c>
      <c r="AT98" s="7">
        <v>5.0</v>
      </c>
      <c r="AU98" s="7">
        <v>113.0</v>
      </c>
      <c r="AV98" s="7">
        <v>16.0</v>
      </c>
      <c r="AW98" s="14">
        <v>87.6</v>
      </c>
      <c r="AX98" s="14">
        <v>4.89</v>
      </c>
      <c r="AY98" s="7">
        <v>0.0</v>
      </c>
      <c r="AZ98" s="7">
        <v>1.0</v>
      </c>
      <c r="BA98" s="14">
        <f t="shared" si="14"/>
        <v>0.4488188976</v>
      </c>
      <c r="BB98" s="14">
        <v>95.35</v>
      </c>
      <c r="BC98" s="14">
        <v>0.61</v>
      </c>
    </row>
    <row r="99" ht="12.75" customHeight="1">
      <c r="A99" s="7" t="s">
        <v>339</v>
      </c>
      <c r="B99" s="7" t="s">
        <v>737</v>
      </c>
      <c r="C99" s="8" t="s">
        <v>182</v>
      </c>
      <c r="D99" s="9" t="s">
        <v>159</v>
      </c>
      <c r="E99" s="7">
        <v>73.0</v>
      </c>
      <c r="F99" s="7">
        <v>1.0</v>
      </c>
      <c r="G99" s="7">
        <v>0.0</v>
      </c>
      <c r="H99" s="12">
        <f t="shared" si="1"/>
        <v>1</v>
      </c>
      <c r="I99" s="7">
        <v>1.0</v>
      </c>
      <c r="J99" s="7">
        <v>0.0</v>
      </c>
      <c r="K99" s="7">
        <v>0.0</v>
      </c>
      <c r="L99" s="7">
        <v>0.0</v>
      </c>
      <c r="M99" s="25">
        <f t="shared" si="2"/>
        <v>5.006954103</v>
      </c>
      <c r="N99" s="7">
        <v>1.0</v>
      </c>
      <c r="O99" s="7">
        <v>0.0</v>
      </c>
      <c r="P99" s="7">
        <v>0.0</v>
      </c>
      <c r="Q99" s="7">
        <v>4.0</v>
      </c>
      <c r="R99" s="10">
        <f t="shared" si="3"/>
        <v>1</v>
      </c>
      <c r="S99" s="10">
        <f t="shared" si="4"/>
        <v>0.2</v>
      </c>
      <c r="T99" s="12">
        <f t="shared" si="5"/>
        <v>0</v>
      </c>
      <c r="U99" s="7">
        <v>0.0</v>
      </c>
      <c r="V99" s="7">
        <v>0.0</v>
      </c>
      <c r="W99" s="7">
        <v>0.0</v>
      </c>
      <c r="X99" s="7">
        <v>0.0</v>
      </c>
      <c r="Y99" s="7">
        <v>0.0</v>
      </c>
      <c r="Z99" s="7">
        <v>719.0</v>
      </c>
      <c r="AA99" s="18">
        <f t="shared" si="6"/>
        <v>0.1641552511</v>
      </c>
      <c r="AB99" s="14">
        <v>6.78</v>
      </c>
      <c r="AC99" s="18">
        <f t="shared" si="7"/>
        <v>0.09287671233</v>
      </c>
      <c r="AD99" s="14">
        <v>358.27</v>
      </c>
      <c r="AE99" s="18">
        <f t="shared" si="8"/>
        <v>4.907808219</v>
      </c>
      <c r="AF99" s="13">
        <f t="shared" si="9"/>
        <v>0.01857279825</v>
      </c>
      <c r="AG99" s="10">
        <f t="shared" si="10"/>
        <v>1</v>
      </c>
      <c r="AH99" s="10">
        <f t="shared" si="11"/>
        <v>0</v>
      </c>
      <c r="AI99" s="10">
        <f t="shared" si="12"/>
        <v>1</v>
      </c>
      <c r="AJ99" s="7">
        <v>0.0</v>
      </c>
      <c r="AK99" s="7">
        <v>0.0</v>
      </c>
      <c r="AL99" s="13" t="str">
        <f t="shared" si="13"/>
        <v> </v>
      </c>
      <c r="AM99" s="7">
        <v>1.0</v>
      </c>
      <c r="AN99" s="7">
        <v>0.0</v>
      </c>
      <c r="AO99" s="26">
        <v>3.0</v>
      </c>
      <c r="AP99" s="26">
        <v>2.0</v>
      </c>
      <c r="AQ99" s="7">
        <v>1.0</v>
      </c>
      <c r="AR99" s="7">
        <v>1.0</v>
      </c>
      <c r="AS99" s="7">
        <v>6.0</v>
      </c>
      <c r="AT99" s="7">
        <v>0.0</v>
      </c>
      <c r="AU99" s="7">
        <v>5.0</v>
      </c>
      <c r="AV99" s="7">
        <v>1.0</v>
      </c>
      <c r="AW99" s="14">
        <v>83.33</v>
      </c>
      <c r="AX99" s="14">
        <v>-3.11</v>
      </c>
      <c r="AY99" s="7">
        <v>0.0</v>
      </c>
      <c r="AZ99" s="7">
        <v>0.0</v>
      </c>
      <c r="BA99" s="14">
        <f t="shared" si="14"/>
        <v>-0.3337969402</v>
      </c>
      <c r="BB99" s="14">
        <v>76.92</v>
      </c>
      <c r="BC99" s="14">
        <v>-17.35</v>
      </c>
    </row>
    <row r="100" ht="12.75" customHeight="1">
      <c r="A100" s="7" t="s">
        <v>743</v>
      </c>
      <c r="B100" s="7" t="s">
        <v>744</v>
      </c>
      <c r="C100" s="8" t="s">
        <v>490</v>
      </c>
      <c r="D100" s="9" t="s">
        <v>167</v>
      </c>
      <c r="E100" s="7">
        <v>42.0</v>
      </c>
      <c r="F100" s="7">
        <v>3.0</v>
      </c>
      <c r="G100" s="7">
        <v>7.0</v>
      </c>
      <c r="H100" s="12">
        <f t="shared" si="1"/>
        <v>10</v>
      </c>
      <c r="I100" s="7">
        <v>2.0</v>
      </c>
      <c r="J100" s="7">
        <v>7.0</v>
      </c>
      <c r="K100" s="7">
        <v>4.0</v>
      </c>
      <c r="L100" s="7">
        <v>3.0</v>
      </c>
      <c r="M100" s="25">
        <f t="shared" si="2"/>
        <v>4.730617608</v>
      </c>
      <c r="N100" s="7">
        <v>27.0</v>
      </c>
      <c r="O100" s="7">
        <v>10.0</v>
      </c>
      <c r="P100" s="7">
        <v>23.0</v>
      </c>
      <c r="Q100" s="7">
        <v>7.0</v>
      </c>
      <c r="R100" s="10">
        <f t="shared" si="3"/>
        <v>0.1111111111</v>
      </c>
      <c r="S100" s="10">
        <f t="shared" si="4"/>
        <v>0.0447761194</v>
      </c>
      <c r="T100" s="12">
        <f t="shared" si="5"/>
        <v>29.09090909</v>
      </c>
      <c r="U100" s="7">
        <v>2.0</v>
      </c>
      <c r="V100" s="7">
        <v>0.0</v>
      </c>
      <c r="W100" s="7">
        <v>4.0</v>
      </c>
      <c r="X100" s="7">
        <v>8.0</v>
      </c>
      <c r="Y100" s="7">
        <v>1.0</v>
      </c>
      <c r="Z100" s="7">
        <v>7610.0</v>
      </c>
      <c r="AA100" s="18">
        <f t="shared" si="6"/>
        <v>3.01984127</v>
      </c>
      <c r="AB100" s="14">
        <v>109.89</v>
      </c>
      <c r="AC100" s="18">
        <f t="shared" si="7"/>
        <v>2.616428571</v>
      </c>
      <c r="AD100" s="14">
        <v>101.47</v>
      </c>
      <c r="AE100" s="18">
        <f t="shared" si="8"/>
        <v>2.415952381</v>
      </c>
      <c r="AF100" s="13">
        <f t="shared" si="9"/>
        <v>0.5199186223</v>
      </c>
      <c r="AG100" s="10">
        <f t="shared" si="10"/>
        <v>0.1818181818</v>
      </c>
      <c r="AH100" s="10">
        <f t="shared" si="11"/>
        <v>0.6363636364</v>
      </c>
      <c r="AI100" s="10">
        <f t="shared" si="12"/>
        <v>0.8181818182</v>
      </c>
      <c r="AJ100" s="7">
        <v>0.0</v>
      </c>
      <c r="AK100" s="7">
        <v>2.0</v>
      </c>
      <c r="AL100" s="13">
        <f t="shared" si="13"/>
        <v>0</v>
      </c>
      <c r="AM100" s="7">
        <v>11.0</v>
      </c>
      <c r="AN100" s="7">
        <v>2.0</v>
      </c>
      <c r="AO100" s="26">
        <v>69.0</v>
      </c>
      <c r="AP100" s="26">
        <v>13.0</v>
      </c>
      <c r="AQ100" s="7">
        <v>30.0</v>
      </c>
      <c r="AR100" s="7">
        <v>4.0</v>
      </c>
      <c r="AS100" s="7">
        <v>26.0</v>
      </c>
      <c r="AT100" s="7">
        <v>3.0</v>
      </c>
      <c r="AU100" s="7">
        <v>58.0</v>
      </c>
      <c r="AV100" s="7">
        <v>15.0</v>
      </c>
      <c r="AW100" s="14">
        <v>79.45</v>
      </c>
      <c r="AX100" s="14">
        <v>-0.79</v>
      </c>
      <c r="AY100" s="7">
        <v>0.0</v>
      </c>
      <c r="AZ100" s="7">
        <v>0.0</v>
      </c>
      <c r="BA100" s="14">
        <f t="shared" si="14"/>
        <v>0.5361366623</v>
      </c>
      <c r="BB100" s="14">
        <v>89.62</v>
      </c>
      <c r="BC100" s="14">
        <v>-1.78</v>
      </c>
    </row>
    <row r="101" ht="12.75" customHeight="1">
      <c r="A101" s="7" t="s">
        <v>164</v>
      </c>
      <c r="B101" s="7" t="s">
        <v>748</v>
      </c>
      <c r="C101" s="8" t="s">
        <v>237</v>
      </c>
      <c r="D101" s="9" t="s">
        <v>174</v>
      </c>
      <c r="E101" s="7">
        <v>6.0</v>
      </c>
      <c r="F101" s="7">
        <v>0.0</v>
      </c>
      <c r="G101" s="7">
        <v>0.0</v>
      </c>
      <c r="H101" s="12">
        <f t="shared" si="1"/>
        <v>0</v>
      </c>
      <c r="I101" s="7">
        <v>0.0</v>
      </c>
      <c r="J101" s="7">
        <v>0.0</v>
      </c>
      <c r="K101" s="7">
        <v>0.0</v>
      </c>
      <c r="L101" s="7">
        <v>0.0</v>
      </c>
      <c r="M101" s="25">
        <f t="shared" si="2"/>
        <v>0</v>
      </c>
      <c r="N101" s="7">
        <v>0.0</v>
      </c>
      <c r="O101" s="7">
        <v>0.0</v>
      </c>
      <c r="P101" s="7">
        <v>0.0</v>
      </c>
      <c r="Q101" s="7">
        <v>0.0</v>
      </c>
      <c r="R101" s="10">
        <f t="shared" si="3"/>
        <v>0</v>
      </c>
      <c r="S101" s="10">
        <f t="shared" si="4"/>
        <v>0</v>
      </c>
      <c r="T101" s="12">
        <f t="shared" si="5"/>
        <v>0</v>
      </c>
      <c r="U101" s="7">
        <v>0.0</v>
      </c>
      <c r="V101" s="7">
        <v>0.0</v>
      </c>
      <c r="W101" s="7">
        <v>0.0</v>
      </c>
      <c r="X101" s="7">
        <v>0.0</v>
      </c>
      <c r="Y101" s="7">
        <v>0.0</v>
      </c>
      <c r="Z101" s="7">
        <v>3.0</v>
      </c>
      <c r="AA101" s="18">
        <f t="shared" si="6"/>
        <v>0.008333333333</v>
      </c>
      <c r="AB101" s="14">
        <v>0.13</v>
      </c>
      <c r="AC101" s="18">
        <f t="shared" si="7"/>
        <v>0.02166666667</v>
      </c>
      <c r="AD101" s="14">
        <v>23.62</v>
      </c>
      <c r="AE101" s="18">
        <f t="shared" si="8"/>
        <v>3.936666667</v>
      </c>
      <c r="AF101" s="13">
        <f t="shared" si="9"/>
        <v>0.005473684211</v>
      </c>
      <c r="AG101" s="10">
        <f t="shared" si="10"/>
        <v>0</v>
      </c>
      <c r="AH101" s="10">
        <f t="shared" si="11"/>
        <v>0</v>
      </c>
      <c r="AI101" s="10">
        <f t="shared" si="12"/>
        <v>0</v>
      </c>
      <c r="AJ101" s="7">
        <v>0.0</v>
      </c>
      <c r="AK101" s="7">
        <v>0.0</v>
      </c>
      <c r="AL101" s="13" t="str">
        <f t="shared" si="13"/>
        <v> </v>
      </c>
      <c r="AM101" s="7">
        <v>0.0</v>
      </c>
      <c r="AN101" s="7">
        <v>0.0</v>
      </c>
      <c r="AO101" s="26">
        <v>0.0</v>
      </c>
      <c r="AP101" s="26">
        <v>0.0</v>
      </c>
      <c r="AQ101" s="7">
        <v>0.0</v>
      </c>
      <c r="AR101" s="7">
        <v>0.0</v>
      </c>
      <c r="AS101" s="7">
        <v>0.0</v>
      </c>
      <c r="AT101" s="7">
        <v>0.0</v>
      </c>
      <c r="AU101" s="7">
        <v>0.0</v>
      </c>
      <c r="AV101" s="7">
        <v>0.0</v>
      </c>
      <c r="AW101" s="14"/>
      <c r="AX101" s="14"/>
      <c r="AY101" s="7">
        <v>0.0</v>
      </c>
      <c r="AZ101" s="7">
        <v>0.0</v>
      </c>
      <c r="BA101" s="14">
        <f t="shared" si="14"/>
        <v>0</v>
      </c>
      <c r="BB101" s="14">
        <v>0.0</v>
      </c>
      <c r="BC101" s="14">
        <v>-80.95</v>
      </c>
    </row>
    <row r="102" ht="12.75" customHeight="1">
      <c r="A102" s="7" t="s">
        <v>603</v>
      </c>
      <c r="B102" s="7" t="s">
        <v>748</v>
      </c>
      <c r="C102" s="8" t="s">
        <v>325</v>
      </c>
      <c r="D102" s="9" t="s">
        <v>174</v>
      </c>
      <c r="E102" s="7">
        <v>82.0</v>
      </c>
      <c r="F102" s="7">
        <v>0.0</v>
      </c>
      <c r="G102" s="7">
        <v>8.0</v>
      </c>
      <c r="H102" s="12">
        <f t="shared" si="1"/>
        <v>8</v>
      </c>
      <c r="I102" s="7">
        <v>0.0</v>
      </c>
      <c r="J102" s="7">
        <v>8.0</v>
      </c>
      <c r="K102" s="7">
        <v>4.0</v>
      </c>
      <c r="L102" s="7">
        <v>4.0</v>
      </c>
      <c r="M102" s="25">
        <f t="shared" si="2"/>
        <v>2.180001514</v>
      </c>
      <c r="N102" s="7">
        <v>21.0</v>
      </c>
      <c r="O102" s="7">
        <v>12.0</v>
      </c>
      <c r="P102" s="7">
        <v>21.0</v>
      </c>
      <c r="Q102" s="7">
        <v>15.0</v>
      </c>
      <c r="R102" s="10">
        <f t="shared" si="3"/>
        <v>0</v>
      </c>
      <c r="S102" s="10">
        <f t="shared" si="4"/>
        <v>0</v>
      </c>
      <c r="T102" s="12">
        <f t="shared" si="5"/>
        <v>36.4</v>
      </c>
      <c r="U102" s="7">
        <v>6.0</v>
      </c>
      <c r="V102" s="7">
        <v>1.0</v>
      </c>
      <c r="W102" s="7">
        <v>3.0</v>
      </c>
      <c r="X102" s="7">
        <v>9.0</v>
      </c>
      <c r="Y102" s="7">
        <v>0.0</v>
      </c>
      <c r="Z102" s="7">
        <v>13211.0</v>
      </c>
      <c r="AA102" s="18">
        <f t="shared" si="6"/>
        <v>2.685162602</v>
      </c>
      <c r="AB102" s="14">
        <v>213.72</v>
      </c>
      <c r="AC102" s="18">
        <f t="shared" si="7"/>
        <v>2.606341463</v>
      </c>
      <c r="AD102" s="14">
        <v>225.81</v>
      </c>
      <c r="AE102" s="18">
        <f t="shared" si="8"/>
        <v>2.753780488</v>
      </c>
      <c r="AF102" s="13">
        <f t="shared" si="9"/>
        <v>0.4862466726</v>
      </c>
      <c r="AG102" s="10">
        <f t="shared" si="10"/>
        <v>0</v>
      </c>
      <c r="AH102" s="10">
        <f t="shared" si="11"/>
        <v>0.4</v>
      </c>
      <c r="AI102" s="10">
        <f t="shared" si="12"/>
        <v>0.4</v>
      </c>
      <c r="AJ102" s="7">
        <v>0.0</v>
      </c>
      <c r="AK102" s="7">
        <v>0.0</v>
      </c>
      <c r="AL102" s="13" t="str">
        <f t="shared" si="13"/>
        <v> </v>
      </c>
      <c r="AM102" s="7">
        <v>20.0</v>
      </c>
      <c r="AN102" s="7">
        <v>1.0</v>
      </c>
      <c r="AO102" s="26">
        <v>162.0</v>
      </c>
      <c r="AP102" s="26">
        <v>31.0</v>
      </c>
      <c r="AQ102" s="7">
        <v>73.0</v>
      </c>
      <c r="AR102" s="7">
        <v>8.0</v>
      </c>
      <c r="AS102" s="7">
        <v>72.0</v>
      </c>
      <c r="AT102" s="7">
        <v>8.0</v>
      </c>
      <c r="AU102" s="7">
        <v>136.0</v>
      </c>
      <c r="AV102" s="7">
        <v>30.0</v>
      </c>
      <c r="AW102" s="14">
        <v>81.93</v>
      </c>
      <c r="AX102" s="14">
        <v>-4.61</v>
      </c>
      <c r="AY102" s="7">
        <v>0.0</v>
      </c>
      <c r="AZ102" s="7">
        <v>1.0</v>
      </c>
      <c r="BA102" s="14">
        <f t="shared" si="14"/>
        <v>0.6857921429</v>
      </c>
      <c r="BB102" s="14">
        <v>93.07</v>
      </c>
      <c r="BC102" s="14">
        <v>1.48</v>
      </c>
    </row>
    <row r="103" ht="12.75" customHeight="1">
      <c r="A103" s="7" t="s">
        <v>754</v>
      </c>
      <c r="B103" s="7" t="s">
        <v>748</v>
      </c>
      <c r="C103" s="8" t="s">
        <v>182</v>
      </c>
      <c r="D103" s="9" t="s">
        <v>260</v>
      </c>
      <c r="E103" s="7">
        <v>82.0</v>
      </c>
      <c r="F103" s="7">
        <v>0.0</v>
      </c>
      <c r="G103" s="7">
        <v>0.0</v>
      </c>
      <c r="H103" s="12">
        <f t="shared" si="1"/>
        <v>0</v>
      </c>
      <c r="I103" s="7">
        <v>0.0</v>
      </c>
      <c r="J103" s="7">
        <v>0.0</v>
      </c>
      <c r="K103" s="7">
        <v>0.0</v>
      </c>
      <c r="L103" s="7">
        <v>0.0</v>
      </c>
      <c r="M103" s="25">
        <f t="shared" si="2"/>
        <v>0</v>
      </c>
      <c r="N103" s="7">
        <v>0.0</v>
      </c>
      <c r="O103" s="7">
        <v>0.0</v>
      </c>
      <c r="P103" s="7">
        <v>0.0</v>
      </c>
      <c r="Q103" s="7">
        <v>0.0</v>
      </c>
      <c r="R103" s="10">
        <f t="shared" si="3"/>
        <v>0</v>
      </c>
      <c r="S103" s="10">
        <f t="shared" si="4"/>
        <v>0</v>
      </c>
      <c r="T103" s="12">
        <f t="shared" si="5"/>
        <v>0</v>
      </c>
      <c r="U103" s="7">
        <v>0.0</v>
      </c>
      <c r="V103" s="7">
        <v>0.0</v>
      </c>
      <c r="W103" s="7">
        <v>0.0</v>
      </c>
      <c r="X103" s="7">
        <v>1.0</v>
      </c>
      <c r="Y103" s="7">
        <v>0.0</v>
      </c>
      <c r="Z103" s="7">
        <v>237.0</v>
      </c>
      <c r="AA103" s="18">
        <f t="shared" si="6"/>
        <v>0.04817073171</v>
      </c>
      <c r="AB103" s="14">
        <v>4.08</v>
      </c>
      <c r="AC103" s="18">
        <f t="shared" si="7"/>
        <v>0.04975609756</v>
      </c>
      <c r="AD103" s="14">
        <v>391.44</v>
      </c>
      <c r="AE103" s="18">
        <f t="shared" si="8"/>
        <v>4.773658537</v>
      </c>
      <c r="AF103" s="13">
        <f t="shared" si="9"/>
        <v>0.01031553398</v>
      </c>
      <c r="AG103" s="10">
        <f t="shared" si="10"/>
        <v>0</v>
      </c>
      <c r="AH103" s="10">
        <f t="shared" si="11"/>
        <v>0</v>
      </c>
      <c r="AI103" s="10">
        <f t="shared" si="12"/>
        <v>0</v>
      </c>
      <c r="AJ103" s="7">
        <v>1.0</v>
      </c>
      <c r="AK103" s="7">
        <v>1.0</v>
      </c>
      <c r="AL103" s="13">
        <f t="shared" si="13"/>
        <v>0.5</v>
      </c>
      <c r="AM103" s="7">
        <v>0.0</v>
      </c>
      <c r="AN103" s="7">
        <v>0.0</v>
      </c>
      <c r="AO103" s="26">
        <v>0.0</v>
      </c>
      <c r="AP103" s="26">
        <v>1.0</v>
      </c>
      <c r="AQ103" s="7">
        <v>0.0</v>
      </c>
      <c r="AR103" s="7">
        <v>1.0</v>
      </c>
      <c r="AS103" s="7">
        <v>0.0</v>
      </c>
      <c r="AT103" s="7">
        <v>0.0</v>
      </c>
      <c r="AU103" s="7">
        <v>0.0</v>
      </c>
      <c r="AV103" s="7">
        <v>1.0</v>
      </c>
      <c r="AW103" s="14">
        <v>0.0</v>
      </c>
      <c r="AX103" s="14">
        <v>-87.2</v>
      </c>
      <c r="AY103" s="7">
        <v>1.0</v>
      </c>
      <c r="AZ103" s="7">
        <v>0.0</v>
      </c>
      <c r="BA103" s="14">
        <f t="shared" si="14"/>
        <v>-0.5063291139</v>
      </c>
      <c r="BB103" s="14">
        <v>100.0</v>
      </c>
      <c r="BC103" s="14">
        <v>5.88</v>
      </c>
    </row>
    <row r="104" ht="12.75" customHeight="1">
      <c r="A104" s="7" t="s">
        <v>726</v>
      </c>
      <c r="B104" s="7" t="s">
        <v>758</v>
      </c>
      <c r="C104" s="8" t="s">
        <v>173</v>
      </c>
      <c r="D104" s="9" t="s">
        <v>260</v>
      </c>
      <c r="E104" s="7">
        <v>4.0</v>
      </c>
      <c r="F104" s="7">
        <v>0.0</v>
      </c>
      <c r="G104" s="7">
        <v>0.0</v>
      </c>
      <c r="H104" s="12">
        <f t="shared" si="1"/>
        <v>0</v>
      </c>
      <c r="I104" s="7">
        <v>0.0</v>
      </c>
      <c r="J104" s="7">
        <v>0.0</v>
      </c>
      <c r="K104" s="7">
        <v>0.0</v>
      </c>
      <c r="L104" s="7">
        <v>0.0</v>
      </c>
      <c r="M104" s="25">
        <f t="shared" si="2"/>
        <v>0</v>
      </c>
      <c r="N104" s="7">
        <v>0.0</v>
      </c>
      <c r="O104" s="7">
        <v>0.0</v>
      </c>
      <c r="P104" s="7">
        <v>0.0</v>
      </c>
      <c r="Q104" s="7">
        <v>0.0</v>
      </c>
      <c r="R104" s="10">
        <f t="shared" si="3"/>
        <v>0</v>
      </c>
      <c r="S104" s="10">
        <f t="shared" si="4"/>
        <v>0</v>
      </c>
      <c r="T104" s="12">
        <f t="shared" si="5"/>
        <v>0</v>
      </c>
      <c r="U104" s="7">
        <v>0.0</v>
      </c>
      <c r="V104" s="7">
        <v>0.0</v>
      </c>
      <c r="W104" s="7">
        <v>0.0</v>
      </c>
      <c r="X104" s="7">
        <v>0.0</v>
      </c>
      <c r="Y104" s="7">
        <v>0.0</v>
      </c>
      <c r="Z104" s="7">
        <v>0.0</v>
      </c>
      <c r="AA104" s="18">
        <f t="shared" si="6"/>
        <v>0</v>
      </c>
      <c r="AB104" s="14">
        <v>0.0</v>
      </c>
      <c r="AC104" s="18">
        <f t="shared" si="7"/>
        <v>0</v>
      </c>
      <c r="AD104" s="14">
        <v>17.52</v>
      </c>
      <c r="AE104" s="18">
        <f t="shared" si="8"/>
        <v>4.38</v>
      </c>
      <c r="AF104" s="13">
        <f t="shared" si="9"/>
        <v>0</v>
      </c>
      <c r="AG104" s="10">
        <f t="shared" si="10"/>
        <v>0</v>
      </c>
      <c r="AH104" s="10">
        <f t="shared" si="11"/>
        <v>0</v>
      </c>
      <c r="AI104" s="10">
        <f t="shared" si="12"/>
        <v>0</v>
      </c>
      <c r="AJ104" s="7">
        <v>0.0</v>
      </c>
      <c r="AK104" s="7">
        <v>0.0</v>
      </c>
      <c r="AL104" s="13" t="str">
        <f t="shared" si="13"/>
        <v> </v>
      </c>
      <c r="AM104" s="7">
        <v>0.0</v>
      </c>
      <c r="AN104" s="7">
        <v>0.0</v>
      </c>
      <c r="AO104" s="26">
        <v>0.0</v>
      </c>
      <c r="AP104" s="26">
        <v>0.0</v>
      </c>
      <c r="AQ104" s="7">
        <v>0.0</v>
      </c>
      <c r="AR104" s="7">
        <v>0.0</v>
      </c>
      <c r="AS104" s="7">
        <v>0.0</v>
      </c>
      <c r="AT104" s="7">
        <v>0.0</v>
      </c>
      <c r="AU104" s="7">
        <v>0.0</v>
      </c>
      <c r="AV104" s="7">
        <v>0.0</v>
      </c>
      <c r="AW104" s="14"/>
      <c r="AX104" s="14"/>
      <c r="AY104" s="7">
        <v>0.0</v>
      </c>
      <c r="AZ104" s="7">
        <v>0.0</v>
      </c>
      <c r="BA104" s="14">
        <f t="shared" si="14"/>
        <v>0</v>
      </c>
      <c r="BB104" s="14"/>
      <c r="BC104" s="14"/>
    </row>
    <row r="105" ht="12.75" customHeight="1">
      <c r="A105" s="7" t="s">
        <v>762</v>
      </c>
      <c r="B105" s="7" t="s">
        <v>763</v>
      </c>
      <c r="C105" s="8" t="s">
        <v>215</v>
      </c>
      <c r="D105" s="9" t="s">
        <v>174</v>
      </c>
      <c r="E105" s="7">
        <v>64.0</v>
      </c>
      <c r="F105" s="7">
        <v>0.0</v>
      </c>
      <c r="G105" s="7">
        <v>0.0</v>
      </c>
      <c r="H105" s="12">
        <f t="shared" si="1"/>
        <v>0</v>
      </c>
      <c r="I105" s="7">
        <v>0.0</v>
      </c>
      <c r="J105" s="7">
        <v>0.0</v>
      </c>
      <c r="K105" s="7">
        <v>0.0</v>
      </c>
      <c r="L105" s="7">
        <v>0.0</v>
      </c>
      <c r="M105" s="25">
        <f t="shared" si="2"/>
        <v>0</v>
      </c>
      <c r="N105" s="7">
        <v>2.0</v>
      </c>
      <c r="O105" s="7">
        <v>1.0</v>
      </c>
      <c r="P105" s="7">
        <v>2.0</v>
      </c>
      <c r="Q105" s="7">
        <v>0.0</v>
      </c>
      <c r="R105" s="10">
        <f t="shared" si="3"/>
        <v>0</v>
      </c>
      <c r="S105" s="10">
        <f t="shared" si="4"/>
        <v>0</v>
      </c>
      <c r="T105" s="12">
        <f t="shared" si="5"/>
        <v>0</v>
      </c>
      <c r="U105" s="7">
        <v>0.0</v>
      </c>
      <c r="V105" s="7">
        <v>0.0</v>
      </c>
      <c r="W105" s="7">
        <v>0.0</v>
      </c>
      <c r="X105" s="7">
        <v>0.0</v>
      </c>
      <c r="Y105" s="7">
        <v>0.0</v>
      </c>
      <c r="Z105" s="7">
        <v>1383.0</v>
      </c>
      <c r="AA105" s="18">
        <f t="shared" si="6"/>
        <v>0.36015625</v>
      </c>
      <c r="AB105" s="14">
        <v>22.58</v>
      </c>
      <c r="AC105" s="18">
        <f t="shared" si="7"/>
        <v>0.3528125</v>
      </c>
      <c r="AD105" s="14">
        <v>339.62</v>
      </c>
      <c r="AE105" s="18">
        <f t="shared" si="8"/>
        <v>5.3065625</v>
      </c>
      <c r="AF105" s="13">
        <f t="shared" si="9"/>
        <v>0.06234124793</v>
      </c>
      <c r="AG105" s="10">
        <f t="shared" si="10"/>
        <v>0</v>
      </c>
      <c r="AH105" s="10">
        <f t="shared" si="11"/>
        <v>0</v>
      </c>
      <c r="AI105" s="10">
        <f t="shared" si="12"/>
        <v>0</v>
      </c>
      <c r="AJ105" s="7">
        <v>0.0</v>
      </c>
      <c r="AK105" s="7">
        <v>0.0</v>
      </c>
      <c r="AL105" s="13" t="str">
        <f t="shared" si="13"/>
        <v> </v>
      </c>
      <c r="AM105" s="7">
        <v>1.0</v>
      </c>
      <c r="AN105" s="7">
        <v>0.0</v>
      </c>
      <c r="AO105" s="26">
        <v>19.0</v>
      </c>
      <c r="AP105" s="26">
        <v>5.0</v>
      </c>
      <c r="AQ105" s="7">
        <v>5.0</v>
      </c>
      <c r="AR105" s="7">
        <v>1.0</v>
      </c>
      <c r="AS105" s="7">
        <v>8.0</v>
      </c>
      <c r="AT105" s="7">
        <v>1.0</v>
      </c>
      <c r="AU105" s="7">
        <v>13.0</v>
      </c>
      <c r="AV105" s="7">
        <v>4.0</v>
      </c>
      <c r="AW105" s="14">
        <v>76.47</v>
      </c>
      <c r="AX105" s="14">
        <v>-9.49</v>
      </c>
      <c r="AY105" s="7">
        <v>0.0</v>
      </c>
      <c r="AZ105" s="7">
        <v>0.0</v>
      </c>
      <c r="BA105" s="14">
        <f t="shared" si="14"/>
        <v>0.5206073753</v>
      </c>
      <c r="BB105" s="14">
        <v>95.0</v>
      </c>
      <c r="BC105" s="14">
        <v>-1.3</v>
      </c>
    </row>
    <row r="106" ht="12.75" customHeight="1">
      <c r="A106" s="7" t="s">
        <v>770</v>
      </c>
      <c r="B106" s="7" t="s">
        <v>771</v>
      </c>
      <c r="C106" s="8" t="s">
        <v>173</v>
      </c>
      <c r="D106" s="9" t="s">
        <v>174</v>
      </c>
      <c r="E106" s="7">
        <v>56.0</v>
      </c>
      <c r="F106" s="7">
        <v>2.0</v>
      </c>
      <c r="G106" s="7">
        <v>12.0</v>
      </c>
      <c r="H106" s="12">
        <f t="shared" si="1"/>
        <v>14</v>
      </c>
      <c r="I106" s="7">
        <v>2.0</v>
      </c>
      <c r="J106" s="7">
        <v>12.0</v>
      </c>
      <c r="K106" s="7">
        <v>5.0</v>
      </c>
      <c r="L106" s="7">
        <v>7.0</v>
      </c>
      <c r="M106" s="25">
        <f t="shared" si="2"/>
        <v>4.543405751</v>
      </c>
      <c r="N106" s="7">
        <v>33.0</v>
      </c>
      <c r="O106" s="7">
        <v>17.0</v>
      </c>
      <c r="P106" s="7">
        <v>31.0</v>
      </c>
      <c r="Q106" s="7">
        <v>19.0</v>
      </c>
      <c r="R106" s="10">
        <f t="shared" si="3"/>
        <v>0.06060606061</v>
      </c>
      <c r="S106" s="10">
        <f t="shared" si="4"/>
        <v>0.02</v>
      </c>
      <c r="T106" s="12">
        <f t="shared" si="5"/>
        <v>40</v>
      </c>
      <c r="U106" s="7">
        <v>4.0</v>
      </c>
      <c r="V106" s="7">
        <v>2.0</v>
      </c>
      <c r="W106" s="7">
        <v>0.0</v>
      </c>
      <c r="X106" s="7">
        <v>1.0</v>
      </c>
      <c r="Y106" s="7">
        <v>3.0</v>
      </c>
      <c r="Z106" s="7">
        <v>11093.0</v>
      </c>
      <c r="AA106" s="18">
        <f t="shared" si="6"/>
        <v>3.301488095</v>
      </c>
      <c r="AB106" s="14">
        <v>180.18</v>
      </c>
      <c r="AC106" s="18">
        <f t="shared" si="7"/>
        <v>3.2175</v>
      </c>
      <c r="AD106" s="14">
        <v>106.52</v>
      </c>
      <c r="AE106" s="18">
        <f t="shared" si="8"/>
        <v>1.902142857</v>
      </c>
      <c r="AF106" s="13">
        <f t="shared" si="9"/>
        <v>0.6284618068</v>
      </c>
      <c r="AG106" s="10">
        <f t="shared" si="10"/>
        <v>0.08333333333</v>
      </c>
      <c r="AH106" s="10">
        <f t="shared" si="11"/>
        <v>0.5</v>
      </c>
      <c r="AI106" s="10">
        <f t="shared" si="12"/>
        <v>0.5833333333</v>
      </c>
      <c r="AJ106" s="7">
        <v>0.0</v>
      </c>
      <c r="AK106" s="7">
        <v>0.0</v>
      </c>
      <c r="AL106" s="13" t="str">
        <f t="shared" si="13"/>
        <v> </v>
      </c>
      <c r="AM106" s="7">
        <v>24.0</v>
      </c>
      <c r="AN106" s="7">
        <v>2.0</v>
      </c>
      <c r="AO106" s="26">
        <v>168.0</v>
      </c>
      <c r="AP106" s="26">
        <v>23.0</v>
      </c>
      <c r="AQ106" s="7">
        <v>87.0</v>
      </c>
      <c r="AR106" s="7">
        <v>2.0</v>
      </c>
      <c r="AS106" s="7">
        <v>70.0</v>
      </c>
      <c r="AT106" s="7">
        <v>5.0</v>
      </c>
      <c r="AU106" s="7">
        <v>162.0</v>
      </c>
      <c r="AV106" s="7">
        <v>16.0</v>
      </c>
      <c r="AW106" s="14">
        <v>91.01</v>
      </c>
      <c r="AX106" s="14">
        <v>2.71</v>
      </c>
      <c r="AY106" s="7">
        <v>0.0</v>
      </c>
      <c r="AZ106" s="7">
        <v>1.0</v>
      </c>
      <c r="BA106" s="14">
        <f t="shared" si="14"/>
        <v>1.011448661</v>
      </c>
      <c r="BB106" s="14">
        <v>91.5</v>
      </c>
      <c r="BC106" s="14">
        <v>0.1</v>
      </c>
    </row>
    <row r="107" ht="12.75" customHeight="1">
      <c r="A107" s="7" t="s">
        <v>777</v>
      </c>
      <c r="B107" s="7" t="s">
        <v>778</v>
      </c>
      <c r="C107" s="8" t="s">
        <v>274</v>
      </c>
      <c r="D107" s="9" t="s">
        <v>183</v>
      </c>
      <c r="E107" s="7">
        <v>4.0</v>
      </c>
      <c r="F107" s="7">
        <v>0.0</v>
      </c>
      <c r="G107" s="7">
        <v>0.0</v>
      </c>
      <c r="H107" s="12">
        <f t="shared" si="1"/>
        <v>0</v>
      </c>
      <c r="I107" s="7">
        <v>0.0</v>
      </c>
      <c r="J107" s="7">
        <v>0.0</v>
      </c>
      <c r="K107" s="7">
        <v>0.0</v>
      </c>
      <c r="L107" s="7">
        <v>0.0</v>
      </c>
      <c r="M107" s="25">
        <f t="shared" si="2"/>
        <v>0</v>
      </c>
      <c r="N107" s="7">
        <v>0.0</v>
      </c>
      <c r="O107" s="7">
        <v>0.0</v>
      </c>
      <c r="P107" s="7">
        <v>0.0</v>
      </c>
      <c r="Q107" s="7">
        <v>0.0</v>
      </c>
      <c r="R107" s="10">
        <f t="shared" si="3"/>
        <v>0</v>
      </c>
      <c r="S107" s="10">
        <f t="shared" si="4"/>
        <v>0</v>
      </c>
      <c r="T107" s="12">
        <f t="shared" si="5"/>
        <v>0</v>
      </c>
      <c r="U107" s="7">
        <v>0.0</v>
      </c>
      <c r="V107" s="7">
        <v>0.0</v>
      </c>
      <c r="W107" s="7">
        <v>0.0</v>
      </c>
      <c r="X107" s="7">
        <v>0.0</v>
      </c>
      <c r="Y107" s="7">
        <v>0.0</v>
      </c>
      <c r="Z107" s="7">
        <v>0.0</v>
      </c>
      <c r="AA107" s="18">
        <f t="shared" si="6"/>
        <v>0</v>
      </c>
      <c r="AB107" s="14">
        <v>0.0</v>
      </c>
      <c r="AC107" s="18">
        <f t="shared" si="7"/>
        <v>0</v>
      </c>
      <c r="AD107" s="14">
        <v>18.26</v>
      </c>
      <c r="AE107" s="18">
        <f t="shared" si="8"/>
        <v>4.565</v>
      </c>
      <c r="AF107" s="13">
        <f t="shared" si="9"/>
        <v>0</v>
      </c>
      <c r="AG107" s="10">
        <f t="shared" si="10"/>
        <v>0</v>
      </c>
      <c r="AH107" s="10">
        <f t="shared" si="11"/>
        <v>0</v>
      </c>
      <c r="AI107" s="10">
        <f t="shared" si="12"/>
        <v>0</v>
      </c>
      <c r="AJ107" s="7">
        <v>0.0</v>
      </c>
      <c r="AK107" s="7">
        <v>0.0</v>
      </c>
      <c r="AL107" s="13" t="str">
        <f t="shared" si="13"/>
        <v> </v>
      </c>
      <c r="AM107" s="7">
        <v>0.0</v>
      </c>
      <c r="AN107" s="7">
        <v>0.0</v>
      </c>
      <c r="AO107" s="26">
        <v>0.0</v>
      </c>
      <c r="AP107" s="26">
        <v>0.0</v>
      </c>
      <c r="AQ107" s="7">
        <v>0.0</v>
      </c>
      <c r="AR107" s="7">
        <v>0.0</v>
      </c>
      <c r="AS107" s="7">
        <v>0.0</v>
      </c>
      <c r="AT107" s="7">
        <v>0.0</v>
      </c>
      <c r="AU107" s="7">
        <v>0.0</v>
      </c>
      <c r="AV107" s="7">
        <v>0.0</v>
      </c>
      <c r="AW107" s="14"/>
      <c r="AX107" s="14"/>
      <c r="AY107" s="7">
        <v>0.0</v>
      </c>
      <c r="AZ107" s="7">
        <v>0.0</v>
      </c>
      <c r="BA107" s="14">
        <f t="shared" si="14"/>
        <v>0</v>
      </c>
      <c r="BB107" s="14"/>
      <c r="BC107" s="14"/>
    </row>
    <row r="108" ht="12.75" customHeight="1">
      <c r="A108" s="7" t="s">
        <v>732</v>
      </c>
      <c r="B108" s="7" t="s">
        <v>782</v>
      </c>
      <c r="C108" s="8" t="s">
        <v>628</v>
      </c>
      <c r="D108" s="9" t="s">
        <v>275</v>
      </c>
      <c r="E108" s="7">
        <v>1.0</v>
      </c>
      <c r="F108" s="7">
        <v>0.0</v>
      </c>
      <c r="G108" s="7">
        <v>0.0</v>
      </c>
      <c r="H108" s="12">
        <f t="shared" si="1"/>
        <v>0</v>
      </c>
      <c r="I108" s="7">
        <v>0.0</v>
      </c>
      <c r="J108" s="7">
        <v>0.0</v>
      </c>
      <c r="K108" s="7">
        <v>0.0</v>
      </c>
      <c r="L108" s="7">
        <v>0.0</v>
      </c>
      <c r="M108" s="25">
        <f t="shared" si="2"/>
        <v>0</v>
      </c>
      <c r="N108" s="7">
        <v>0.0</v>
      </c>
      <c r="O108" s="7">
        <v>0.0</v>
      </c>
      <c r="P108" s="7">
        <v>0.0</v>
      </c>
      <c r="Q108" s="7">
        <v>0.0</v>
      </c>
      <c r="R108" s="10">
        <f t="shared" si="3"/>
        <v>0</v>
      </c>
      <c r="S108" s="10">
        <f t="shared" si="4"/>
        <v>0</v>
      </c>
      <c r="T108" s="12">
        <f t="shared" si="5"/>
        <v>0</v>
      </c>
      <c r="U108" s="7">
        <v>0.0</v>
      </c>
      <c r="V108" s="7">
        <v>0.0</v>
      </c>
      <c r="W108" s="7">
        <v>0.0</v>
      </c>
      <c r="X108" s="7">
        <v>0.0</v>
      </c>
      <c r="Y108" s="7">
        <v>0.0</v>
      </c>
      <c r="Z108" s="7">
        <v>0.0</v>
      </c>
      <c r="AA108" s="18">
        <f t="shared" si="6"/>
        <v>0</v>
      </c>
      <c r="AB108" s="14">
        <v>0.0</v>
      </c>
      <c r="AC108" s="18">
        <f t="shared" si="7"/>
        <v>0</v>
      </c>
      <c r="AD108" s="14">
        <v>4.01</v>
      </c>
      <c r="AE108" s="18">
        <f t="shared" si="8"/>
        <v>4.01</v>
      </c>
      <c r="AF108" s="13">
        <f t="shared" si="9"/>
        <v>0</v>
      </c>
      <c r="AG108" s="10">
        <f t="shared" si="10"/>
        <v>0</v>
      </c>
      <c r="AH108" s="10">
        <f t="shared" si="11"/>
        <v>0</v>
      </c>
      <c r="AI108" s="10">
        <f t="shared" si="12"/>
        <v>0</v>
      </c>
      <c r="AJ108" s="7">
        <v>0.0</v>
      </c>
      <c r="AK108" s="7">
        <v>0.0</v>
      </c>
      <c r="AL108" s="13" t="str">
        <f t="shared" si="13"/>
        <v> </v>
      </c>
      <c r="AM108" s="7">
        <v>0.0</v>
      </c>
      <c r="AN108" s="7">
        <v>0.0</v>
      </c>
      <c r="AO108" s="26">
        <v>0.0</v>
      </c>
      <c r="AP108" s="26">
        <v>0.0</v>
      </c>
      <c r="AQ108" s="7">
        <v>0.0</v>
      </c>
      <c r="AR108" s="7">
        <v>0.0</v>
      </c>
      <c r="AS108" s="7">
        <v>0.0</v>
      </c>
      <c r="AT108" s="7">
        <v>0.0</v>
      </c>
      <c r="AU108" s="7">
        <v>0.0</v>
      </c>
      <c r="AV108" s="7">
        <v>0.0</v>
      </c>
      <c r="AW108" s="14"/>
      <c r="AX108" s="14"/>
      <c r="AY108" s="7">
        <v>0.0</v>
      </c>
      <c r="AZ108" s="7">
        <v>0.0</v>
      </c>
      <c r="BA108" s="14">
        <f t="shared" si="14"/>
        <v>0</v>
      </c>
      <c r="BB108" s="14"/>
      <c r="BC108" s="14"/>
    </row>
    <row r="109" ht="12.75" customHeight="1">
      <c r="A109" s="7" t="s">
        <v>785</v>
      </c>
      <c r="B109" s="7" t="s">
        <v>786</v>
      </c>
      <c r="C109" s="8" t="s">
        <v>206</v>
      </c>
      <c r="D109" s="9" t="s">
        <v>159</v>
      </c>
      <c r="E109" s="7">
        <v>23.0</v>
      </c>
      <c r="F109" s="7">
        <v>1.0</v>
      </c>
      <c r="G109" s="7">
        <v>0.0</v>
      </c>
      <c r="H109" s="12">
        <f t="shared" si="1"/>
        <v>1</v>
      </c>
      <c r="I109" s="7">
        <v>1.0</v>
      </c>
      <c r="J109" s="7">
        <v>0.0</v>
      </c>
      <c r="K109" s="7">
        <v>0.0</v>
      </c>
      <c r="L109" s="7">
        <v>0.0</v>
      </c>
      <c r="M109" s="25">
        <f t="shared" si="2"/>
        <v>2.737642586</v>
      </c>
      <c r="N109" s="7">
        <v>3.0</v>
      </c>
      <c r="O109" s="7">
        <v>3.0</v>
      </c>
      <c r="P109" s="7">
        <v>2.0</v>
      </c>
      <c r="Q109" s="7">
        <v>1.0</v>
      </c>
      <c r="R109" s="10">
        <f t="shared" si="3"/>
        <v>0.3333333333</v>
      </c>
      <c r="S109" s="10">
        <f t="shared" si="4"/>
        <v>0.1111111111</v>
      </c>
      <c r="T109" s="12">
        <f t="shared" si="5"/>
        <v>0</v>
      </c>
      <c r="U109" s="7">
        <v>0.0</v>
      </c>
      <c r="V109" s="7">
        <v>0.0</v>
      </c>
      <c r="W109" s="7">
        <v>2.0</v>
      </c>
      <c r="X109" s="7">
        <v>0.0</v>
      </c>
      <c r="Y109" s="7">
        <v>0.0</v>
      </c>
      <c r="Z109" s="7">
        <v>1315.0</v>
      </c>
      <c r="AA109" s="18">
        <f t="shared" si="6"/>
        <v>0.9528985507</v>
      </c>
      <c r="AB109" s="14">
        <v>18.82</v>
      </c>
      <c r="AC109" s="18">
        <f t="shared" si="7"/>
        <v>0.8182608696</v>
      </c>
      <c r="AD109" s="14">
        <v>91.4</v>
      </c>
      <c r="AE109" s="18">
        <f t="shared" si="8"/>
        <v>3.973913043</v>
      </c>
      <c r="AF109" s="13">
        <f t="shared" si="9"/>
        <v>0.1707494103</v>
      </c>
      <c r="AG109" s="10">
        <f t="shared" si="10"/>
        <v>0.5</v>
      </c>
      <c r="AH109" s="10">
        <f t="shared" si="11"/>
        <v>0</v>
      </c>
      <c r="AI109" s="10">
        <f t="shared" si="12"/>
        <v>0.5</v>
      </c>
      <c r="AJ109" s="7">
        <v>0.0</v>
      </c>
      <c r="AK109" s="7">
        <v>0.0</v>
      </c>
      <c r="AL109" s="13" t="str">
        <f t="shared" si="13"/>
        <v> </v>
      </c>
      <c r="AM109" s="7">
        <v>2.0</v>
      </c>
      <c r="AN109" s="7">
        <v>0.0</v>
      </c>
      <c r="AO109" s="26">
        <v>17.0</v>
      </c>
      <c r="AP109" s="26">
        <v>1.0</v>
      </c>
      <c r="AQ109" s="7">
        <v>9.0</v>
      </c>
      <c r="AR109" s="7">
        <v>1.0</v>
      </c>
      <c r="AS109" s="7">
        <v>6.0</v>
      </c>
      <c r="AT109" s="7">
        <v>3.0</v>
      </c>
      <c r="AU109" s="7">
        <v>18.0</v>
      </c>
      <c r="AV109" s="7">
        <v>3.0</v>
      </c>
      <c r="AW109" s="14">
        <v>85.71</v>
      </c>
      <c r="AX109" s="14">
        <v>-4.7</v>
      </c>
      <c r="AY109" s="7">
        <v>0.0</v>
      </c>
      <c r="AZ109" s="7">
        <v>0.0</v>
      </c>
      <c r="BA109" s="14">
        <f t="shared" si="14"/>
        <v>1.049429658</v>
      </c>
      <c r="BB109" s="14">
        <v>84.62</v>
      </c>
      <c r="BC109" s="14">
        <v>-11.94</v>
      </c>
    </row>
    <row r="110" ht="12.75" customHeight="1">
      <c r="A110" s="7" t="s">
        <v>637</v>
      </c>
      <c r="B110" s="7" t="s">
        <v>790</v>
      </c>
      <c r="C110" s="8" t="s">
        <v>237</v>
      </c>
      <c r="D110" s="9" t="s">
        <v>174</v>
      </c>
      <c r="E110" s="7">
        <v>19.0</v>
      </c>
      <c r="F110" s="7">
        <v>0.0</v>
      </c>
      <c r="G110" s="7">
        <v>1.0</v>
      </c>
      <c r="H110" s="12">
        <f t="shared" si="1"/>
        <v>1</v>
      </c>
      <c r="I110" s="7">
        <v>0.0</v>
      </c>
      <c r="J110" s="7">
        <v>1.0</v>
      </c>
      <c r="K110" s="7">
        <v>1.0</v>
      </c>
      <c r="L110" s="7">
        <v>0.0</v>
      </c>
      <c r="M110" s="25">
        <f t="shared" si="2"/>
        <v>5.769230769</v>
      </c>
      <c r="N110" s="7">
        <v>1.0</v>
      </c>
      <c r="O110" s="7">
        <v>1.0</v>
      </c>
      <c r="P110" s="7">
        <v>1.0</v>
      </c>
      <c r="Q110" s="7">
        <v>1.0</v>
      </c>
      <c r="R110" s="10">
        <f t="shared" si="3"/>
        <v>0</v>
      </c>
      <c r="S110" s="10">
        <f t="shared" si="4"/>
        <v>0</v>
      </c>
      <c r="T110" s="12">
        <f t="shared" si="5"/>
        <v>8</v>
      </c>
      <c r="U110" s="7">
        <v>0.0</v>
      </c>
      <c r="V110" s="7">
        <v>1.0</v>
      </c>
      <c r="W110" s="7">
        <v>0.0</v>
      </c>
      <c r="X110" s="7">
        <v>0.0</v>
      </c>
      <c r="Y110" s="7">
        <v>0.0</v>
      </c>
      <c r="Z110" s="7">
        <v>624.0</v>
      </c>
      <c r="AA110" s="18">
        <f t="shared" si="6"/>
        <v>0.5473684211</v>
      </c>
      <c r="AB110" s="14">
        <v>8.82</v>
      </c>
      <c r="AC110" s="18">
        <f t="shared" si="7"/>
        <v>0.4642105263</v>
      </c>
      <c r="AD110" s="14">
        <v>85.08</v>
      </c>
      <c r="AE110" s="18">
        <f t="shared" si="8"/>
        <v>4.477894737</v>
      </c>
      <c r="AF110" s="13">
        <f t="shared" si="9"/>
        <v>0.09392971246</v>
      </c>
      <c r="AG110" s="10">
        <f t="shared" si="10"/>
        <v>0</v>
      </c>
      <c r="AH110" s="10">
        <f t="shared" si="11"/>
        <v>1</v>
      </c>
      <c r="AI110" s="10">
        <f t="shared" si="12"/>
        <v>1</v>
      </c>
      <c r="AJ110" s="7">
        <v>0.0</v>
      </c>
      <c r="AK110" s="7">
        <v>0.0</v>
      </c>
      <c r="AL110" s="13" t="str">
        <f t="shared" si="13"/>
        <v> </v>
      </c>
      <c r="AM110" s="7">
        <v>1.0</v>
      </c>
      <c r="AN110" s="7">
        <v>0.0</v>
      </c>
      <c r="AO110" s="26">
        <v>7.0</v>
      </c>
      <c r="AP110" s="26">
        <v>1.0</v>
      </c>
      <c r="AQ110" s="7">
        <v>2.0</v>
      </c>
      <c r="AR110" s="7">
        <v>0.0</v>
      </c>
      <c r="AS110" s="7">
        <v>3.0</v>
      </c>
      <c r="AT110" s="7">
        <v>0.0</v>
      </c>
      <c r="AU110" s="7">
        <v>3.0</v>
      </c>
      <c r="AV110" s="7">
        <v>0.0</v>
      </c>
      <c r="AW110" s="14">
        <v>100.0</v>
      </c>
      <c r="AX110" s="14">
        <v>10.59</v>
      </c>
      <c r="AY110" s="7">
        <v>0.0</v>
      </c>
      <c r="AZ110" s="7">
        <v>0.0</v>
      </c>
      <c r="BA110" s="14">
        <f t="shared" si="14"/>
        <v>0.5769230769</v>
      </c>
      <c r="BB110" s="14">
        <v>80.0</v>
      </c>
      <c r="BC110" s="14">
        <v>-17.22</v>
      </c>
    </row>
    <row r="111" ht="12.75" customHeight="1">
      <c r="A111" s="7" t="s">
        <v>416</v>
      </c>
      <c r="B111" s="7" t="s">
        <v>790</v>
      </c>
      <c r="C111" s="8" t="s">
        <v>237</v>
      </c>
      <c r="D111" s="9" t="s">
        <v>150</v>
      </c>
      <c r="E111" s="7">
        <v>3.0</v>
      </c>
      <c r="F111" s="7">
        <v>0.0</v>
      </c>
      <c r="G111" s="7">
        <v>0.0</v>
      </c>
      <c r="H111" s="12">
        <f t="shared" si="1"/>
        <v>0</v>
      </c>
      <c r="I111" s="7">
        <v>0.0</v>
      </c>
      <c r="J111" s="7">
        <v>0.0</v>
      </c>
      <c r="K111" s="7">
        <v>0.0</v>
      </c>
      <c r="L111" s="7">
        <v>0.0</v>
      </c>
      <c r="M111" s="25">
        <f t="shared" si="2"/>
        <v>0</v>
      </c>
      <c r="N111" s="7">
        <v>0.0</v>
      </c>
      <c r="O111" s="7">
        <v>0.0</v>
      </c>
      <c r="P111" s="7">
        <v>0.0</v>
      </c>
      <c r="Q111" s="7">
        <v>0.0</v>
      </c>
      <c r="R111" s="10">
        <f t="shared" si="3"/>
        <v>0</v>
      </c>
      <c r="S111" s="10">
        <f t="shared" si="4"/>
        <v>0</v>
      </c>
      <c r="T111" s="12">
        <f t="shared" si="5"/>
        <v>0</v>
      </c>
      <c r="U111" s="7">
        <v>0.0</v>
      </c>
      <c r="V111" s="7">
        <v>0.0</v>
      </c>
      <c r="W111" s="7">
        <v>0.0</v>
      </c>
      <c r="X111" s="7">
        <v>0.0</v>
      </c>
      <c r="Y111" s="7">
        <v>0.0</v>
      </c>
      <c r="Z111" s="7">
        <v>0.0</v>
      </c>
      <c r="AA111" s="18">
        <f t="shared" si="6"/>
        <v>0</v>
      </c>
      <c r="AB111" s="14">
        <v>0.0</v>
      </c>
      <c r="AC111" s="18">
        <f t="shared" si="7"/>
        <v>0</v>
      </c>
      <c r="AD111" s="14">
        <v>11.75</v>
      </c>
      <c r="AE111" s="18">
        <f t="shared" si="8"/>
        <v>3.916666667</v>
      </c>
      <c r="AF111" s="13">
        <f t="shared" si="9"/>
        <v>0</v>
      </c>
      <c r="AG111" s="10">
        <f t="shared" si="10"/>
        <v>0</v>
      </c>
      <c r="AH111" s="10">
        <f t="shared" si="11"/>
        <v>0</v>
      </c>
      <c r="AI111" s="10">
        <f t="shared" si="12"/>
        <v>0</v>
      </c>
      <c r="AJ111" s="7">
        <v>0.0</v>
      </c>
      <c r="AK111" s="7">
        <v>0.0</v>
      </c>
      <c r="AL111" s="13" t="str">
        <f t="shared" si="13"/>
        <v> </v>
      </c>
      <c r="AM111" s="7">
        <v>0.0</v>
      </c>
      <c r="AN111" s="7">
        <v>0.0</v>
      </c>
      <c r="AO111" s="26">
        <v>0.0</v>
      </c>
      <c r="AP111" s="26">
        <v>0.0</v>
      </c>
      <c r="AQ111" s="7">
        <v>0.0</v>
      </c>
      <c r="AR111" s="7">
        <v>0.0</v>
      </c>
      <c r="AS111" s="7">
        <v>0.0</v>
      </c>
      <c r="AT111" s="7">
        <v>0.0</v>
      </c>
      <c r="AU111" s="7">
        <v>0.0</v>
      </c>
      <c r="AV111" s="7">
        <v>0.0</v>
      </c>
      <c r="AW111" s="14"/>
      <c r="AX111" s="14"/>
      <c r="AY111" s="7">
        <v>0.0</v>
      </c>
      <c r="AZ111" s="7">
        <v>0.0</v>
      </c>
      <c r="BA111" s="14">
        <f t="shared" si="14"/>
        <v>0</v>
      </c>
      <c r="BB111" s="14"/>
      <c r="BC111" s="14"/>
    </row>
    <row r="112" ht="12.75" customHeight="1">
      <c r="A112" s="7" t="s">
        <v>795</v>
      </c>
      <c r="B112" s="7" t="s">
        <v>790</v>
      </c>
      <c r="C112" s="8" t="s">
        <v>685</v>
      </c>
      <c r="D112" s="9" t="s">
        <v>174</v>
      </c>
      <c r="E112" s="7">
        <v>2.0</v>
      </c>
      <c r="F112" s="7">
        <v>0.0</v>
      </c>
      <c r="G112" s="7">
        <v>0.0</v>
      </c>
      <c r="H112" s="12">
        <f t="shared" si="1"/>
        <v>0</v>
      </c>
      <c r="I112" s="7">
        <v>0.0</v>
      </c>
      <c r="J112" s="7">
        <v>0.0</v>
      </c>
      <c r="K112" s="7">
        <v>0.0</v>
      </c>
      <c r="L112" s="7">
        <v>0.0</v>
      </c>
      <c r="M112" s="25">
        <f t="shared" si="2"/>
        <v>0</v>
      </c>
      <c r="N112" s="7">
        <v>0.0</v>
      </c>
      <c r="O112" s="7">
        <v>0.0</v>
      </c>
      <c r="P112" s="7">
        <v>0.0</v>
      </c>
      <c r="Q112" s="7">
        <v>0.0</v>
      </c>
      <c r="R112" s="10">
        <f t="shared" si="3"/>
        <v>0</v>
      </c>
      <c r="S112" s="10">
        <f t="shared" si="4"/>
        <v>0</v>
      </c>
      <c r="T112" s="12">
        <f t="shared" si="5"/>
        <v>0</v>
      </c>
      <c r="U112" s="7">
        <v>0.0</v>
      </c>
      <c r="V112" s="7">
        <v>0.0</v>
      </c>
      <c r="W112" s="7">
        <v>0.0</v>
      </c>
      <c r="X112" s="7">
        <v>0.0</v>
      </c>
      <c r="Y112" s="7">
        <v>1.0</v>
      </c>
      <c r="Z112" s="7">
        <v>57.0</v>
      </c>
      <c r="AA112" s="18">
        <f t="shared" si="6"/>
        <v>0.475</v>
      </c>
      <c r="AB112" s="14">
        <v>1.1400000000000001</v>
      </c>
      <c r="AC112" s="18">
        <f t="shared" si="7"/>
        <v>0.57</v>
      </c>
      <c r="AD112" s="14">
        <v>6.88</v>
      </c>
      <c r="AE112" s="18">
        <f t="shared" si="8"/>
        <v>3.44</v>
      </c>
      <c r="AF112" s="13">
        <f t="shared" si="9"/>
        <v>0.1421446384</v>
      </c>
      <c r="AG112" s="10">
        <f t="shared" si="10"/>
        <v>0</v>
      </c>
      <c r="AH112" s="10">
        <f t="shared" si="11"/>
        <v>0</v>
      </c>
      <c r="AI112" s="10">
        <f t="shared" si="12"/>
        <v>0</v>
      </c>
      <c r="AJ112" s="7">
        <v>0.0</v>
      </c>
      <c r="AK112" s="7">
        <v>0.0</v>
      </c>
      <c r="AL112" s="13" t="str">
        <f t="shared" si="13"/>
        <v> </v>
      </c>
      <c r="AM112" s="7">
        <v>0.0</v>
      </c>
      <c r="AN112" s="7">
        <v>0.0</v>
      </c>
      <c r="AO112" s="26">
        <v>0.0</v>
      </c>
      <c r="AP112" s="26">
        <v>1.0</v>
      </c>
      <c r="AQ112" s="7">
        <v>0.0</v>
      </c>
      <c r="AR112" s="7">
        <v>0.0</v>
      </c>
      <c r="AS112" s="7">
        <v>0.0</v>
      </c>
      <c r="AT112" s="7">
        <v>0.0</v>
      </c>
      <c r="AU112" s="7">
        <v>0.0</v>
      </c>
      <c r="AV112" s="7">
        <v>1.0</v>
      </c>
      <c r="AW112" s="14">
        <v>0.0</v>
      </c>
      <c r="AX112" s="14">
        <v>-50.0</v>
      </c>
      <c r="AY112" s="7">
        <v>0.0</v>
      </c>
      <c r="AZ112" s="7">
        <v>0.0</v>
      </c>
      <c r="BA112" s="14">
        <f t="shared" si="14"/>
        <v>-1.052631579</v>
      </c>
      <c r="BB112" s="14"/>
      <c r="BC112" s="14"/>
    </row>
    <row r="113" ht="12.75" customHeight="1">
      <c r="A113" s="7" t="s">
        <v>797</v>
      </c>
      <c r="B113" s="7" t="s">
        <v>798</v>
      </c>
      <c r="C113" s="8" t="s">
        <v>197</v>
      </c>
      <c r="D113" s="9" t="s">
        <v>275</v>
      </c>
      <c r="E113" s="7">
        <v>77.0</v>
      </c>
      <c r="F113" s="7">
        <v>4.0</v>
      </c>
      <c r="G113" s="7">
        <v>8.0</v>
      </c>
      <c r="H113" s="12">
        <f t="shared" si="1"/>
        <v>12</v>
      </c>
      <c r="I113" s="7">
        <v>4.0</v>
      </c>
      <c r="J113" s="7">
        <v>8.0</v>
      </c>
      <c r="K113" s="7">
        <v>4.0</v>
      </c>
      <c r="L113" s="7">
        <v>4.0</v>
      </c>
      <c r="M113" s="25">
        <f t="shared" si="2"/>
        <v>4.082018331</v>
      </c>
      <c r="N113" s="7">
        <v>38.0</v>
      </c>
      <c r="O113" s="7">
        <v>21.0</v>
      </c>
      <c r="P113" s="7">
        <v>34.0</v>
      </c>
      <c r="Q113" s="7">
        <v>14.0</v>
      </c>
      <c r="R113" s="10">
        <f t="shared" si="3"/>
        <v>0.1052631579</v>
      </c>
      <c r="S113" s="10">
        <f t="shared" si="4"/>
        <v>0.03738317757</v>
      </c>
      <c r="T113" s="12">
        <f t="shared" si="5"/>
        <v>26.66666667</v>
      </c>
      <c r="U113" s="7">
        <v>0.0</v>
      </c>
      <c r="V113" s="7">
        <v>5.0</v>
      </c>
      <c r="W113" s="7">
        <v>8.0</v>
      </c>
      <c r="X113" s="7">
        <v>9.0</v>
      </c>
      <c r="Y113" s="7">
        <v>1.0</v>
      </c>
      <c r="Z113" s="7">
        <v>10583.0</v>
      </c>
      <c r="AA113" s="18">
        <f t="shared" si="6"/>
        <v>2.290692641</v>
      </c>
      <c r="AB113" s="14">
        <v>178.72</v>
      </c>
      <c r="AC113" s="18">
        <f t="shared" si="7"/>
        <v>2.321038961</v>
      </c>
      <c r="AD113" s="14">
        <v>175.47</v>
      </c>
      <c r="AE113" s="18">
        <f t="shared" si="8"/>
        <v>2.278831169</v>
      </c>
      <c r="AF113" s="13">
        <f t="shared" si="9"/>
        <v>0.504587933</v>
      </c>
      <c r="AG113" s="10">
        <f t="shared" si="10"/>
        <v>0.1481481481</v>
      </c>
      <c r="AH113" s="10">
        <f t="shared" si="11"/>
        <v>0.2962962963</v>
      </c>
      <c r="AI113" s="10">
        <f t="shared" si="12"/>
        <v>0.4444444444</v>
      </c>
      <c r="AJ113" s="7">
        <v>67.0</v>
      </c>
      <c r="AK113" s="7">
        <v>46.0</v>
      </c>
      <c r="AL113" s="13">
        <f t="shared" si="13"/>
        <v>0.592920354</v>
      </c>
      <c r="AM113" s="7">
        <v>27.0</v>
      </c>
      <c r="AN113" s="7">
        <v>0.0</v>
      </c>
      <c r="AO113" s="26">
        <v>153.0</v>
      </c>
      <c r="AP113" s="26">
        <v>12.0</v>
      </c>
      <c r="AQ113" s="7">
        <v>94.0</v>
      </c>
      <c r="AR113" s="7">
        <v>8.0</v>
      </c>
      <c r="AS113" s="7">
        <v>71.0</v>
      </c>
      <c r="AT113" s="7">
        <v>7.0</v>
      </c>
      <c r="AU113" s="7">
        <v>146.0</v>
      </c>
      <c r="AV113" s="7">
        <v>15.0</v>
      </c>
      <c r="AW113" s="14">
        <v>90.68</v>
      </c>
      <c r="AX113" s="14">
        <v>1.98</v>
      </c>
      <c r="AY113" s="7">
        <v>1.0</v>
      </c>
      <c r="AZ113" s="7">
        <v>1.0</v>
      </c>
      <c r="BA113" s="14">
        <f t="shared" si="14"/>
        <v>1.077199282</v>
      </c>
      <c r="BB113" s="14">
        <v>97.27</v>
      </c>
      <c r="BC113" s="14">
        <v>6.36</v>
      </c>
    </row>
    <row r="114" ht="12.75" customHeight="1">
      <c r="A114" s="7" t="s">
        <v>732</v>
      </c>
      <c r="B114" s="7" t="s">
        <v>798</v>
      </c>
      <c r="C114" s="8" t="s">
        <v>447</v>
      </c>
      <c r="D114" s="9" t="s">
        <v>167</v>
      </c>
      <c r="E114" s="7">
        <v>60.0</v>
      </c>
      <c r="F114" s="7">
        <v>0.0</v>
      </c>
      <c r="G114" s="7">
        <v>0.0</v>
      </c>
      <c r="H114" s="12">
        <f t="shared" si="1"/>
        <v>0</v>
      </c>
      <c r="I114" s="7">
        <v>0.0</v>
      </c>
      <c r="J114" s="7">
        <v>0.0</v>
      </c>
      <c r="K114" s="7">
        <v>0.0</v>
      </c>
      <c r="L114" s="7">
        <v>0.0</v>
      </c>
      <c r="M114" s="25">
        <f t="shared" si="2"/>
        <v>0</v>
      </c>
      <c r="N114" s="7">
        <v>0.0</v>
      </c>
      <c r="O114" s="7">
        <v>0.0</v>
      </c>
      <c r="P114" s="7">
        <v>0.0</v>
      </c>
      <c r="Q114" s="7">
        <v>0.0</v>
      </c>
      <c r="R114" s="10">
        <f t="shared" si="3"/>
        <v>0</v>
      </c>
      <c r="S114" s="10">
        <f t="shared" si="4"/>
        <v>0</v>
      </c>
      <c r="T114" s="12">
        <f t="shared" si="5"/>
        <v>0</v>
      </c>
      <c r="U114" s="7">
        <v>1.0</v>
      </c>
      <c r="V114" s="7">
        <v>0.0</v>
      </c>
      <c r="W114" s="7">
        <v>0.0</v>
      </c>
      <c r="X114" s="7">
        <v>0.0</v>
      </c>
      <c r="Y114" s="7">
        <v>0.0</v>
      </c>
      <c r="Z114" s="7">
        <v>136.0</v>
      </c>
      <c r="AA114" s="18">
        <f t="shared" si="6"/>
        <v>0.03777777778</v>
      </c>
      <c r="AB114" s="14">
        <v>3.51</v>
      </c>
      <c r="AC114" s="18">
        <f t="shared" si="7"/>
        <v>0.0585</v>
      </c>
      <c r="AD114" s="14">
        <v>315.78</v>
      </c>
      <c r="AE114" s="18">
        <f t="shared" si="8"/>
        <v>5.263</v>
      </c>
      <c r="AF114" s="13">
        <f t="shared" si="9"/>
        <v>0.01099314103</v>
      </c>
      <c r="AG114" s="10">
        <f t="shared" si="10"/>
        <v>0</v>
      </c>
      <c r="AH114" s="10">
        <f t="shared" si="11"/>
        <v>0</v>
      </c>
      <c r="AI114" s="10">
        <f t="shared" si="12"/>
        <v>0</v>
      </c>
      <c r="AJ114" s="7">
        <v>1.0</v>
      </c>
      <c r="AK114" s="7">
        <v>0.0</v>
      </c>
      <c r="AL114" s="13">
        <f t="shared" si="13"/>
        <v>1</v>
      </c>
      <c r="AM114" s="7">
        <v>0.0</v>
      </c>
      <c r="AN114" s="7">
        <v>0.0</v>
      </c>
      <c r="AO114" s="26">
        <v>0.0</v>
      </c>
      <c r="AP114" s="26">
        <v>0.0</v>
      </c>
      <c r="AQ114" s="7">
        <v>0.0</v>
      </c>
      <c r="AR114" s="7">
        <v>0.0</v>
      </c>
      <c r="AS114" s="7">
        <v>0.0</v>
      </c>
      <c r="AT114" s="7">
        <v>1.0</v>
      </c>
      <c r="AU114" s="7">
        <v>0.0</v>
      </c>
      <c r="AV114" s="7">
        <v>1.0</v>
      </c>
      <c r="AW114" s="14">
        <v>0.0</v>
      </c>
      <c r="AX114" s="14">
        <v>-88.75</v>
      </c>
      <c r="AY114" s="7">
        <v>1.0</v>
      </c>
      <c r="AZ114" s="7">
        <v>0.0</v>
      </c>
      <c r="BA114" s="14">
        <f t="shared" si="14"/>
        <v>0.4411764706</v>
      </c>
      <c r="BB114" s="14">
        <v>66.67</v>
      </c>
      <c r="BC114" s="14">
        <v>-26.01</v>
      </c>
    </row>
    <row r="115" ht="12.75" customHeight="1">
      <c r="A115" s="7" t="s">
        <v>785</v>
      </c>
      <c r="B115" s="7" t="s">
        <v>807</v>
      </c>
      <c r="C115" s="8" t="s">
        <v>312</v>
      </c>
      <c r="D115" s="9" t="s">
        <v>260</v>
      </c>
      <c r="E115" s="7">
        <v>11.0</v>
      </c>
      <c r="F115" s="7">
        <v>0.0</v>
      </c>
      <c r="G115" s="7">
        <v>0.0</v>
      </c>
      <c r="H115" s="12">
        <f t="shared" si="1"/>
        <v>0</v>
      </c>
      <c r="I115" s="7">
        <v>0.0</v>
      </c>
      <c r="J115" s="7">
        <v>0.0</v>
      </c>
      <c r="K115" s="7">
        <v>0.0</v>
      </c>
      <c r="L115" s="7">
        <v>0.0</v>
      </c>
      <c r="M115" s="25">
        <f t="shared" si="2"/>
        <v>0</v>
      </c>
      <c r="N115" s="7">
        <v>0.0</v>
      </c>
      <c r="O115" s="7">
        <v>0.0</v>
      </c>
      <c r="P115" s="7">
        <v>0.0</v>
      </c>
      <c r="Q115" s="7">
        <v>0.0</v>
      </c>
      <c r="R115" s="10">
        <f t="shared" si="3"/>
        <v>0</v>
      </c>
      <c r="S115" s="10">
        <f t="shared" si="4"/>
        <v>0</v>
      </c>
      <c r="T115" s="12">
        <f t="shared" si="5"/>
        <v>0</v>
      </c>
      <c r="U115" s="7">
        <v>0.0</v>
      </c>
      <c r="V115" s="7">
        <v>0.0</v>
      </c>
      <c r="W115" s="7">
        <v>0.0</v>
      </c>
      <c r="X115" s="7">
        <v>0.0</v>
      </c>
      <c r="Y115" s="7">
        <v>0.0</v>
      </c>
      <c r="Z115" s="7">
        <v>25.0</v>
      </c>
      <c r="AA115" s="18">
        <f t="shared" si="6"/>
        <v>0.03787878788</v>
      </c>
      <c r="AB115" s="14">
        <v>0.54</v>
      </c>
      <c r="AC115" s="18">
        <f t="shared" si="7"/>
        <v>0.04909090909</v>
      </c>
      <c r="AD115" s="14">
        <v>68.13</v>
      </c>
      <c r="AE115" s="18">
        <f t="shared" si="8"/>
        <v>6.193636364</v>
      </c>
      <c r="AF115" s="13">
        <f t="shared" si="9"/>
        <v>0.007863695937</v>
      </c>
      <c r="AG115" s="10">
        <f t="shared" si="10"/>
        <v>0</v>
      </c>
      <c r="AH115" s="10">
        <f t="shared" si="11"/>
        <v>0</v>
      </c>
      <c r="AI115" s="10">
        <f t="shared" si="12"/>
        <v>0</v>
      </c>
      <c r="AJ115" s="7">
        <v>0.0</v>
      </c>
      <c r="AK115" s="7">
        <v>0.0</v>
      </c>
      <c r="AL115" s="13" t="str">
        <f t="shared" si="13"/>
        <v> </v>
      </c>
      <c r="AM115" s="7">
        <v>0.0</v>
      </c>
      <c r="AN115" s="7">
        <v>0.0</v>
      </c>
      <c r="AO115" s="26">
        <v>0.0</v>
      </c>
      <c r="AP115" s="26">
        <v>0.0</v>
      </c>
      <c r="AQ115" s="7">
        <v>0.0</v>
      </c>
      <c r="AR115" s="7">
        <v>1.0</v>
      </c>
      <c r="AS115" s="7">
        <v>0.0</v>
      </c>
      <c r="AT115" s="7">
        <v>0.0</v>
      </c>
      <c r="AU115" s="7">
        <v>0.0</v>
      </c>
      <c r="AV115" s="7">
        <v>0.0</v>
      </c>
      <c r="AW115" s="14"/>
      <c r="AX115" s="14"/>
      <c r="AY115" s="7">
        <v>0.0</v>
      </c>
      <c r="AZ115" s="7">
        <v>0.0</v>
      </c>
      <c r="BA115" s="14">
        <f t="shared" si="14"/>
        <v>-2.4</v>
      </c>
      <c r="BB115" s="14"/>
      <c r="BC115" s="14"/>
    </row>
    <row r="116" ht="12.75" customHeight="1">
      <c r="A116" s="7" t="s">
        <v>350</v>
      </c>
      <c r="B116" s="7" t="s">
        <v>810</v>
      </c>
      <c r="C116" s="8" t="s">
        <v>542</v>
      </c>
      <c r="D116" s="9" t="s">
        <v>174</v>
      </c>
      <c r="E116" s="7">
        <v>75.0</v>
      </c>
      <c r="F116" s="7">
        <v>0.0</v>
      </c>
      <c r="G116" s="7">
        <v>2.0</v>
      </c>
      <c r="H116" s="12">
        <f t="shared" si="1"/>
        <v>2</v>
      </c>
      <c r="I116" s="7">
        <v>0.0</v>
      </c>
      <c r="J116" s="7">
        <v>2.0</v>
      </c>
      <c r="K116" s="7">
        <v>1.0</v>
      </c>
      <c r="L116" s="7">
        <v>1.0</v>
      </c>
      <c r="M116" s="25">
        <f t="shared" si="2"/>
        <v>2.971522905</v>
      </c>
      <c r="N116" s="7">
        <v>4.0</v>
      </c>
      <c r="O116" s="7">
        <v>3.0</v>
      </c>
      <c r="P116" s="7">
        <v>4.0</v>
      </c>
      <c r="Q116" s="7">
        <v>5.0</v>
      </c>
      <c r="R116" s="10">
        <f t="shared" si="3"/>
        <v>0</v>
      </c>
      <c r="S116" s="10">
        <f t="shared" si="4"/>
        <v>0</v>
      </c>
      <c r="T116" s="12">
        <f t="shared" si="5"/>
        <v>6.5</v>
      </c>
      <c r="U116" s="7">
        <v>1.0</v>
      </c>
      <c r="V116" s="7">
        <v>0.0</v>
      </c>
      <c r="W116" s="7">
        <v>0.0</v>
      </c>
      <c r="X116" s="7">
        <v>0.0</v>
      </c>
      <c r="Y116" s="7">
        <v>0.0</v>
      </c>
      <c r="Z116" s="7">
        <v>2423.0</v>
      </c>
      <c r="AA116" s="18">
        <f t="shared" si="6"/>
        <v>0.5384444444</v>
      </c>
      <c r="AB116" s="14">
        <v>36.42</v>
      </c>
      <c r="AC116" s="18">
        <f t="shared" si="7"/>
        <v>0.4856</v>
      </c>
      <c r="AD116" s="14">
        <v>334.13</v>
      </c>
      <c r="AE116" s="18">
        <f t="shared" si="8"/>
        <v>4.455066667</v>
      </c>
      <c r="AF116" s="13">
        <f t="shared" si="9"/>
        <v>0.09828633113</v>
      </c>
      <c r="AG116" s="10">
        <f t="shared" si="10"/>
        <v>0</v>
      </c>
      <c r="AH116" s="10">
        <f t="shared" si="11"/>
        <v>0.5</v>
      </c>
      <c r="AI116" s="10">
        <f t="shared" si="12"/>
        <v>0.5</v>
      </c>
      <c r="AJ116" s="7">
        <v>0.0</v>
      </c>
      <c r="AK116" s="7">
        <v>0.0</v>
      </c>
      <c r="AL116" s="13" t="str">
        <f t="shared" si="13"/>
        <v> </v>
      </c>
      <c r="AM116" s="7">
        <v>4.0</v>
      </c>
      <c r="AN116" s="7">
        <v>0.0</v>
      </c>
      <c r="AO116" s="26">
        <v>22.0</v>
      </c>
      <c r="AP116" s="26">
        <v>2.0</v>
      </c>
      <c r="AQ116" s="7">
        <v>13.0</v>
      </c>
      <c r="AR116" s="7">
        <v>0.0</v>
      </c>
      <c r="AS116" s="7">
        <v>11.0</v>
      </c>
      <c r="AT116" s="7">
        <v>2.0</v>
      </c>
      <c r="AU116" s="7">
        <v>21.0</v>
      </c>
      <c r="AV116" s="7">
        <v>2.0</v>
      </c>
      <c r="AW116" s="14">
        <v>91.3</v>
      </c>
      <c r="AX116" s="14">
        <v>6.34</v>
      </c>
      <c r="AY116" s="7">
        <v>0.0</v>
      </c>
      <c r="AZ116" s="7">
        <v>1.0</v>
      </c>
      <c r="BA116" s="14">
        <f t="shared" si="14"/>
        <v>0.6933553446</v>
      </c>
      <c r="BB116" s="14">
        <v>75.76</v>
      </c>
      <c r="BC116" s="14">
        <v>-19.92</v>
      </c>
    </row>
    <row r="117" ht="12.75" customHeight="1">
      <c r="A117" s="7" t="s">
        <v>743</v>
      </c>
      <c r="B117" s="7" t="s">
        <v>815</v>
      </c>
      <c r="C117" s="8" t="s">
        <v>182</v>
      </c>
      <c r="D117" s="9" t="s">
        <v>260</v>
      </c>
      <c r="E117" s="7">
        <v>8.0</v>
      </c>
      <c r="F117" s="7">
        <v>0.0</v>
      </c>
      <c r="G117" s="7">
        <v>0.0</v>
      </c>
      <c r="H117" s="12">
        <f t="shared" si="1"/>
        <v>0</v>
      </c>
      <c r="I117" s="7">
        <v>0.0</v>
      </c>
      <c r="J117" s="7">
        <v>0.0</v>
      </c>
      <c r="K117" s="7">
        <v>0.0</v>
      </c>
      <c r="L117" s="7">
        <v>0.0</v>
      </c>
      <c r="M117" s="25">
        <f t="shared" si="2"/>
        <v>0</v>
      </c>
      <c r="N117" s="7">
        <v>0.0</v>
      </c>
      <c r="O117" s="7">
        <v>0.0</v>
      </c>
      <c r="P117" s="7">
        <v>0.0</v>
      </c>
      <c r="Q117" s="7">
        <v>0.0</v>
      </c>
      <c r="R117" s="10">
        <f t="shared" si="3"/>
        <v>0</v>
      </c>
      <c r="S117" s="10">
        <f t="shared" si="4"/>
        <v>0</v>
      </c>
      <c r="T117" s="12">
        <f t="shared" si="5"/>
        <v>0</v>
      </c>
      <c r="U117" s="7">
        <v>0.0</v>
      </c>
      <c r="V117" s="7">
        <v>0.0</v>
      </c>
      <c r="W117" s="7">
        <v>0.0</v>
      </c>
      <c r="X117" s="7">
        <v>0.0</v>
      </c>
      <c r="Y117" s="7">
        <v>0.0</v>
      </c>
      <c r="Z117" s="7">
        <v>19.0</v>
      </c>
      <c r="AA117" s="18">
        <f t="shared" si="6"/>
        <v>0.03958333333</v>
      </c>
      <c r="AB117" s="14">
        <v>0.35</v>
      </c>
      <c r="AC117" s="18">
        <f t="shared" si="7"/>
        <v>0.04375</v>
      </c>
      <c r="AD117" s="14">
        <v>41.39</v>
      </c>
      <c r="AE117" s="18">
        <f t="shared" si="8"/>
        <v>5.17375</v>
      </c>
      <c r="AF117" s="13">
        <f t="shared" si="9"/>
        <v>0.008385241974</v>
      </c>
      <c r="AG117" s="10">
        <f t="shared" si="10"/>
        <v>0</v>
      </c>
      <c r="AH117" s="10">
        <f t="shared" si="11"/>
        <v>0</v>
      </c>
      <c r="AI117" s="10">
        <f t="shared" si="12"/>
        <v>0</v>
      </c>
      <c r="AJ117" s="7">
        <v>0.0</v>
      </c>
      <c r="AK117" s="7">
        <v>0.0</v>
      </c>
      <c r="AL117" s="13" t="str">
        <f t="shared" si="13"/>
        <v> </v>
      </c>
      <c r="AM117" s="7">
        <v>0.0</v>
      </c>
      <c r="AN117" s="7">
        <v>0.0</v>
      </c>
      <c r="AO117" s="26">
        <v>0.0</v>
      </c>
      <c r="AP117" s="26">
        <v>0.0</v>
      </c>
      <c r="AQ117" s="7">
        <v>0.0</v>
      </c>
      <c r="AR117" s="7">
        <v>0.0</v>
      </c>
      <c r="AS117" s="7">
        <v>0.0</v>
      </c>
      <c r="AT117" s="7">
        <v>0.0</v>
      </c>
      <c r="AU117" s="7">
        <v>0.0</v>
      </c>
      <c r="AV117" s="7">
        <v>0.0</v>
      </c>
      <c r="AW117" s="14"/>
      <c r="AX117" s="14"/>
      <c r="AY117" s="7">
        <v>0.0</v>
      </c>
      <c r="AZ117" s="7">
        <v>0.0</v>
      </c>
      <c r="BA117" s="14">
        <f t="shared" si="14"/>
        <v>0</v>
      </c>
      <c r="BB117" s="14">
        <v>100.0</v>
      </c>
      <c r="BC117" s="14">
        <v>6.98</v>
      </c>
    </row>
    <row r="118" ht="12.75" customHeight="1">
      <c r="A118" s="7" t="s">
        <v>819</v>
      </c>
      <c r="B118" s="7" t="s">
        <v>820</v>
      </c>
      <c r="C118" s="8" t="s">
        <v>149</v>
      </c>
      <c r="D118" s="9" t="s">
        <v>174</v>
      </c>
      <c r="E118" s="7">
        <v>80.0</v>
      </c>
      <c r="F118" s="7">
        <v>1.0</v>
      </c>
      <c r="G118" s="7">
        <v>9.0</v>
      </c>
      <c r="H118" s="12">
        <f t="shared" si="1"/>
        <v>10</v>
      </c>
      <c r="I118" s="7">
        <v>1.0</v>
      </c>
      <c r="J118" s="7">
        <v>9.0</v>
      </c>
      <c r="K118" s="7">
        <v>5.0</v>
      </c>
      <c r="L118" s="7">
        <v>4.0</v>
      </c>
      <c r="M118" s="25">
        <f t="shared" si="2"/>
        <v>4.804484185</v>
      </c>
      <c r="N118" s="7">
        <v>36.0</v>
      </c>
      <c r="O118" s="7">
        <v>12.0</v>
      </c>
      <c r="P118" s="7">
        <v>35.0</v>
      </c>
      <c r="Q118" s="7">
        <v>14.0</v>
      </c>
      <c r="R118" s="10">
        <f t="shared" si="3"/>
        <v>0.02777777778</v>
      </c>
      <c r="S118" s="10">
        <f t="shared" si="4"/>
        <v>0.01030927835</v>
      </c>
      <c r="T118" s="12">
        <f t="shared" si="5"/>
        <v>37.85714286</v>
      </c>
      <c r="U118" s="7">
        <v>1.0</v>
      </c>
      <c r="V118" s="7">
        <v>1.0</v>
      </c>
      <c r="W118" s="7">
        <v>4.0</v>
      </c>
      <c r="X118" s="7">
        <v>3.0</v>
      </c>
      <c r="Y118" s="7">
        <v>0.0</v>
      </c>
      <c r="Z118" s="7">
        <v>7493.0</v>
      </c>
      <c r="AA118" s="18">
        <f t="shared" si="6"/>
        <v>1.561041667</v>
      </c>
      <c r="AB118" s="14">
        <v>118.9</v>
      </c>
      <c r="AC118" s="18">
        <f t="shared" si="7"/>
        <v>1.48625</v>
      </c>
      <c r="AD118" s="14">
        <v>247.62</v>
      </c>
      <c r="AE118" s="18">
        <f t="shared" si="8"/>
        <v>3.09525</v>
      </c>
      <c r="AF118" s="13">
        <f t="shared" si="9"/>
        <v>0.3244024883</v>
      </c>
      <c r="AG118" s="10">
        <f t="shared" si="10"/>
        <v>0.07142857143</v>
      </c>
      <c r="AH118" s="10">
        <f t="shared" si="11"/>
        <v>0.6428571429</v>
      </c>
      <c r="AI118" s="10">
        <f t="shared" si="12"/>
        <v>0.7142857143</v>
      </c>
      <c r="AJ118" s="7">
        <v>0.0</v>
      </c>
      <c r="AK118" s="7">
        <v>0.0</v>
      </c>
      <c r="AL118" s="13" t="str">
        <f t="shared" si="13"/>
        <v> </v>
      </c>
      <c r="AM118" s="7">
        <v>14.0</v>
      </c>
      <c r="AN118" s="7">
        <v>0.0</v>
      </c>
      <c r="AO118" s="26">
        <v>92.0</v>
      </c>
      <c r="AP118" s="26">
        <v>23.0</v>
      </c>
      <c r="AQ118" s="7">
        <v>49.0</v>
      </c>
      <c r="AR118" s="7">
        <v>9.0</v>
      </c>
      <c r="AS118" s="7">
        <v>51.0</v>
      </c>
      <c r="AT118" s="7">
        <v>2.0</v>
      </c>
      <c r="AU118" s="7">
        <v>87.0</v>
      </c>
      <c r="AV118" s="7">
        <v>22.0</v>
      </c>
      <c r="AW118" s="14">
        <v>79.82</v>
      </c>
      <c r="AX118" s="14">
        <v>-7.91</v>
      </c>
      <c r="AY118" s="7">
        <v>4.0</v>
      </c>
      <c r="AZ118" s="7">
        <v>0.0</v>
      </c>
      <c r="BA118" s="14">
        <f t="shared" si="14"/>
        <v>0.5925530495</v>
      </c>
      <c r="BB118" s="14">
        <v>81.37</v>
      </c>
      <c r="BC118" s="14">
        <v>-16.24</v>
      </c>
    </row>
    <row r="119" ht="12.75" customHeight="1">
      <c r="A119" s="7" t="s">
        <v>825</v>
      </c>
      <c r="B119" s="7" t="s">
        <v>826</v>
      </c>
      <c r="C119" s="8" t="s">
        <v>246</v>
      </c>
      <c r="D119" s="9" t="s">
        <v>174</v>
      </c>
      <c r="E119" s="7">
        <v>70.0</v>
      </c>
      <c r="F119" s="7">
        <v>0.0</v>
      </c>
      <c r="G119" s="7">
        <v>0.0</v>
      </c>
      <c r="H119" s="12">
        <f t="shared" si="1"/>
        <v>0</v>
      </c>
      <c r="I119" s="7">
        <v>0.0</v>
      </c>
      <c r="J119" s="7">
        <v>0.0</v>
      </c>
      <c r="K119" s="7">
        <v>0.0</v>
      </c>
      <c r="L119" s="7">
        <v>0.0</v>
      </c>
      <c r="M119" s="25">
        <f t="shared" si="2"/>
        <v>0</v>
      </c>
      <c r="N119" s="7">
        <v>0.0</v>
      </c>
      <c r="O119" s="7">
        <v>0.0</v>
      </c>
      <c r="P119" s="7">
        <v>0.0</v>
      </c>
      <c r="Q119" s="7">
        <v>2.0</v>
      </c>
      <c r="R119" s="10">
        <f t="shared" si="3"/>
        <v>0</v>
      </c>
      <c r="S119" s="10">
        <f t="shared" si="4"/>
        <v>0</v>
      </c>
      <c r="T119" s="12">
        <f t="shared" si="5"/>
        <v>0</v>
      </c>
      <c r="U119" s="7">
        <v>0.0</v>
      </c>
      <c r="V119" s="7">
        <v>0.0</v>
      </c>
      <c r="W119" s="7">
        <v>0.0</v>
      </c>
      <c r="X119" s="7">
        <v>0.0</v>
      </c>
      <c r="Y119" s="7">
        <v>0.0</v>
      </c>
      <c r="Z119" s="7">
        <v>217.0</v>
      </c>
      <c r="AA119" s="18">
        <f t="shared" si="6"/>
        <v>0.05166666667</v>
      </c>
      <c r="AB119" s="14">
        <v>4.15</v>
      </c>
      <c r="AC119" s="18">
        <f t="shared" si="7"/>
        <v>0.05928571429</v>
      </c>
      <c r="AD119" s="14">
        <v>349.06</v>
      </c>
      <c r="AE119" s="18">
        <f t="shared" si="8"/>
        <v>4.986571429</v>
      </c>
      <c r="AF119" s="13">
        <f t="shared" si="9"/>
        <v>0.01174938422</v>
      </c>
      <c r="AG119" s="10">
        <f t="shared" si="10"/>
        <v>0</v>
      </c>
      <c r="AH119" s="10">
        <f t="shared" si="11"/>
        <v>0</v>
      </c>
      <c r="AI119" s="10">
        <f t="shared" si="12"/>
        <v>0</v>
      </c>
      <c r="AJ119" s="7">
        <v>0.0</v>
      </c>
      <c r="AK119" s="7">
        <v>0.0</v>
      </c>
      <c r="AL119" s="13" t="str">
        <f t="shared" si="13"/>
        <v> </v>
      </c>
      <c r="AM119" s="7">
        <v>0.0</v>
      </c>
      <c r="AN119" s="7">
        <v>0.0</v>
      </c>
      <c r="AO119" s="26">
        <v>2.0</v>
      </c>
      <c r="AP119" s="26">
        <v>1.0</v>
      </c>
      <c r="AQ119" s="7">
        <v>0.0</v>
      </c>
      <c r="AR119" s="7">
        <v>1.0</v>
      </c>
      <c r="AS119" s="7">
        <v>3.0</v>
      </c>
      <c r="AT119" s="7">
        <v>0.0</v>
      </c>
      <c r="AU119" s="7">
        <v>4.0</v>
      </c>
      <c r="AV119" s="7">
        <v>2.0</v>
      </c>
      <c r="AW119" s="14">
        <v>66.67</v>
      </c>
      <c r="AX119" s="14">
        <v>-18.48</v>
      </c>
      <c r="AY119" s="7">
        <v>1.0</v>
      </c>
      <c r="AZ119" s="7">
        <v>0.0</v>
      </c>
      <c r="BA119" s="14">
        <f t="shared" si="14"/>
        <v>-0.8294930876</v>
      </c>
      <c r="BB119" s="14">
        <v>80.0</v>
      </c>
      <c r="BC119" s="14">
        <v>-13.27</v>
      </c>
    </row>
    <row r="120" ht="12.75" customHeight="1">
      <c r="A120" s="7" t="s">
        <v>452</v>
      </c>
      <c r="B120" s="7" t="s">
        <v>830</v>
      </c>
      <c r="C120" s="8" t="s">
        <v>542</v>
      </c>
      <c r="D120" s="9" t="s">
        <v>247</v>
      </c>
      <c r="E120" s="7">
        <v>77.0</v>
      </c>
      <c r="F120" s="7">
        <v>2.0</v>
      </c>
      <c r="G120" s="7">
        <v>0.0</v>
      </c>
      <c r="H120" s="12">
        <f t="shared" si="1"/>
        <v>2</v>
      </c>
      <c r="I120" s="7">
        <v>2.0</v>
      </c>
      <c r="J120" s="7">
        <v>0.0</v>
      </c>
      <c r="K120" s="7">
        <v>0.0</v>
      </c>
      <c r="L120" s="7">
        <v>0.0</v>
      </c>
      <c r="M120" s="25">
        <f t="shared" si="2"/>
        <v>1.419278533</v>
      </c>
      <c r="N120" s="7">
        <v>10.0</v>
      </c>
      <c r="O120" s="7">
        <v>1.0</v>
      </c>
      <c r="P120" s="7">
        <v>8.0</v>
      </c>
      <c r="Q120" s="7">
        <v>2.0</v>
      </c>
      <c r="R120" s="10">
        <f t="shared" si="3"/>
        <v>0.2</v>
      </c>
      <c r="S120" s="10">
        <f t="shared" si="4"/>
        <v>0.09523809524</v>
      </c>
      <c r="T120" s="12">
        <f t="shared" si="5"/>
        <v>0</v>
      </c>
      <c r="U120" s="7">
        <v>0.0</v>
      </c>
      <c r="V120" s="7">
        <v>1.0</v>
      </c>
      <c r="W120" s="7">
        <v>8.0</v>
      </c>
      <c r="X120" s="7">
        <v>2.0</v>
      </c>
      <c r="Y120" s="7">
        <v>0.0</v>
      </c>
      <c r="Z120" s="7">
        <v>5073.0</v>
      </c>
      <c r="AA120" s="18">
        <f t="shared" si="6"/>
        <v>1.098051948</v>
      </c>
      <c r="AB120" s="14">
        <v>84.89</v>
      </c>
      <c r="AC120" s="18">
        <f t="shared" si="7"/>
        <v>1.102467532</v>
      </c>
      <c r="AD120" s="14">
        <v>290.82</v>
      </c>
      <c r="AE120" s="18">
        <f t="shared" si="8"/>
        <v>3.776883117</v>
      </c>
      <c r="AF120" s="13">
        <f t="shared" si="9"/>
        <v>0.2259455431</v>
      </c>
      <c r="AG120" s="10">
        <f t="shared" si="10"/>
        <v>0.2222222222</v>
      </c>
      <c r="AH120" s="10">
        <f t="shared" si="11"/>
        <v>0</v>
      </c>
      <c r="AI120" s="10">
        <f t="shared" si="12"/>
        <v>0.2222222222</v>
      </c>
      <c r="AJ120" s="7">
        <v>0.0</v>
      </c>
      <c r="AK120" s="7">
        <v>1.0</v>
      </c>
      <c r="AL120" s="13">
        <f t="shared" si="13"/>
        <v>0</v>
      </c>
      <c r="AM120" s="7">
        <v>9.0</v>
      </c>
      <c r="AN120" s="7">
        <v>0.0</v>
      </c>
      <c r="AO120" s="26">
        <v>56.0</v>
      </c>
      <c r="AP120" s="26">
        <v>5.0</v>
      </c>
      <c r="AQ120" s="7">
        <v>27.0</v>
      </c>
      <c r="AR120" s="7">
        <v>5.0</v>
      </c>
      <c r="AS120" s="7">
        <v>31.0</v>
      </c>
      <c r="AT120" s="7">
        <v>2.0</v>
      </c>
      <c r="AU120" s="7">
        <v>49.0</v>
      </c>
      <c r="AV120" s="7">
        <v>5.0</v>
      </c>
      <c r="AW120" s="14">
        <v>90.74</v>
      </c>
      <c r="AX120" s="14">
        <v>6.51</v>
      </c>
      <c r="AY120" s="7">
        <v>4.0</v>
      </c>
      <c r="AZ120" s="7">
        <v>1.0</v>
      </c>
      <c r="BA120" s="14">
        <f t="shared" si="14"/>
        <v>0.6268480189</v>
      </c>
      <c r="BB120" s="14">
        <v>94.44</v>
      </c>
      <c r="BC120" s="14">
        <v>1.06</v>
      </c>
    </row>
    <row r="121" ht="12.75" customHeight="1">
      <c r="A121" s="7" t="s">
        <v>832</v>
      </c>
      <c r="B121" s="7" t="s">
        <v>833</v>
      </c>
      <c r="C121" s="8" t="s">
        <v>173</v>
      </c>
      <c r="D121" s="9" t="s">
        <v>159</v>
      </c>
      <c r="E121" s="7">
        <v>82.0</v>
      </c>
      <c r="F121" s="7">
        <v>4.0</v>
      </c>
      <c r="G121" s="7">
        <v>5.0</v>
      </c>
      <c r="H121" s="12">
        <f t="shared" si="1"/>
        <v>9</v>
      </c>
      <c r="I121" s="7">
        <v>4.0</v>
      </c>
      <c r="J121" s="7">
        <v>5.0</v>
      </c>
      <c r="K121" s="7">
        <v>5.0</v>
      </c>
      <c r="L121" s="7">
        <v>0.0</v>
      </c>
      <c r="M121" s="25">
        <f t="shared" si="2"/>
        <v>4.55311973</v>
      </c>
      <c r="N121" s="7">
        <v>20.0</v>
      </c>
      <c r="O121" s="7">
        <v>6.0</v>
      </c>
      <c r="P121" s="7">
        <v>16.0</v>
      </c>
      <c r="Q121" s="7">
        <v>3.0</v>
      </c>
      <c r="R121" s="10">
        <f t="shared" si="3"/>
        <v>0.2</v>
      </c>
      <c r="S121" s="10">
        <f t="shared" si="4"/>
        <v>0.08888888889</v>
      </c>
      <c r="T121" s="12">
        <f t="shared" si="5"/>
        <v>46</v>
      </c>
      <c r="U121" s="7">
        <v>0.0</v>
      </c>
      <c r="V121" s="7">
        <v>1.0</v>
      </c>
      <c r="W121" s="7">
        <v>5.0</v>
      </c>
      <c r="X121" s="7">
        <v>2.0</v>
      </c>
      <c r="Y121" s="7">
        <v>0.0</v>
      </c>
      <c r="Z121" s="7">
        <v>7116.0</v>
      </c>
      <c r="AA121" s="18">
        <f t="shared" si="6"/>
        <v>1.446341463</v>
      </c>
      <c r="AB121" s="14">
        <v>111.17</v>
      </c>
      <c r="AC121" s="18">
        <f t="shared" si="7"/>
        <v>1.355731707</v>
      </c>
      <c r="AD121" s="14">
        <v>284.91</v>
      </c>
      <c r="AE121" s="18">
        <f t="shared" si="8"/>
        <v>3.474512195</v>
      </c>
      <c r="AF121" s="13">
        <f t="shared" si="9"/>
        <v>0.2806756211</v>
      </c>
      <c r="AG121" s="10">
        <f t="shared" si="10"/>
        <v>0.4</v>
      </c>
      <c r="AH121" s="10">
        <f t="shared" si="11"/>
        <v>0.5</v>
      </c>
      <c r="AI121" s="10">
        <f t="shared" si="12"/>
        <v>0.9</v>
      </c>
      <c r="AJ121" s="7">
        <v>1.0</v>
      </c>
      <c r="AK121" s="7">
        <v>2.0</v>
      </c>
      <c r="AL121" s="13">
        <f t="shared" si="13"/>
        <v>0.3333333333</v>
      </c>
      <c r="AM121" s="7">
        <v>10.0</v>
      </c>
      <c r="AN121" s="7">
        <v>2.0</v>
      </c>
      <c r="AO121" s="26">
        <v>82.0</v>
      </c>
      <c r="AP121" s="26">
        <v>21.0</v>
      </c>
      <c r="AQ121" s="7">
        <v>52.0</v>
      </c>
      <c r="AR121" s="7">
        <v>1.0</v>
      </c>
      <c r="AS121" s="7">
        <v>38.0</v>
      </c>
      <c r="AT121" s="7">
        <v>4.0</v>
      </c>
      <c r="AU121" s="7">
        <v>89.0</v>
      </c>
      <c r="AV121" s="7">
        <v>14.0</v>
      </c>
      <c r="AW121" s="14">
        <v>86.41</v>
      </c>
      <c r="AX121" s="14">
        <v>-4.13</v>
      </c>
      <c r="AY121" s="7">
        <v>0.0</v>
      </c>
      <c r="AZ121" s="7">
        <v>0.0</v>
      </c>
      <c r="BA121" s="14">
        <f t="shared" si="14"/>
        <v>0.7251264755</v>
      </c>
      <c r="BB121" s="14">
        <v>87.64</v>
      </c>
      <c r="BC121" s="14">
        <v>-5.35</v>
      </c>
    </row>
    <row r="122" ht="12.75" customHeight="1">
      <c r="A122" s="7" t="s">
        <v>354</v>
      </c>
      <c r="B122" s="7" t="s">
        <v>838</v>
      </c>
      <c r="C122" s="8" t="s">
        <v>839</v>
      </c>
      <c r="D122" s="9" t="s">
        <v>150</v>
      </c>
      <c r="E122" s="7">
        <v>70.0</v>
      </c>
      <c r="F122" s="7">
        <v>0.0</v>
      </c>
      <c r="G122" s="7">
        <v>1.0</v>
      </c>
      <c r="H122" s="12">
        <f t="shared" si="1"/>
        <v>1</v>
      </c>
      <c r="I122" s="7">
        <v>0.0</v>
      </c>
      <c r="J122" s="7">
        <v>1.0</v>
      </c>
      <c r="K122" s="7">
        <v>1.0</v>
      </c>
      <c r="L122" s="7">
        <v>0.0</v>
      </c>
      <c r="M122" s="25">
        <f t="shared" si="2"/>
        <v>5.446293495</v>
      </c>
      <c r="N122" s="7">
        <v>1.0</v>
      </c>
      <c r="O122" s="7">
        <v>1.0</v>
      </c>
      <c r="P122" s="7">
        <v>1.0</v>
      </c>
      <c r="Q122" s="7">
        <v>0.0</v>
      </c>
      <c r="R122" s="10">
        <f t="shared" si="3"/>
        <v>0</v>
      </c>
      <c r="S122" s="10">
        <f t="shared" si="4"/>
        <v>0</v>
      </c>
      <c r="T122" s="12">
        <f t="shared" si="5"/>
        <v>8</v>
      </c>
      <c r="U122" s="7">
        <v>0.0</v>
      </c>
      <c r="V122" s="7">
        <v>0.0</v>
      </c>
      <c r="W122" s="7">
        <v>0.0</v>
      </c>
      <c r="X122" s="7">
        <v>0.0</v>
      </c>
      <c r="Y122" s="7">
        <v>0.0</v>
      </c>
      <c r="Z122" s="7">
        <v>661.0</v>
      </c>
      <c r="AA122" s="18">
        <f t="shared" si="6"/>
        <v>0.1573809524</v>
      </c>
      <c r="AB122" s="14">
        <v>9.36</v>
      </c>
      <c r="AC122" s="18">
        <f t="shared" si="7"/>
        <v>0.1337142857</v>
      </c>
      <c r="AD122" s="14">
        <v>410.65</v>
      </c>
      <c r="AE122" s="18">
        <f t="shared" si="8"/>
        <v>5.866428571</v>
      </c>
      <c r="AF122" s="13">
        <f t="shared" si="9"/>
        <v>0.02228518369</v>
      </c>
      <c r="AG122" s="10">
        <f t="shared" si="10"/>
        <v>0</v>
      </c>
      <c r="AH122" s="10">
        <f t="shared" si="11"/>
        <v>1</v>
      </c>
      <c r="AI122" s="10">
        <f t="shared" si="12"/>
        <v>1</v>
      </c>
      <c r="AJ122" s="7">
        <v>4.0</v>
      </c>
      <c r="AK122" s="7">
        <v>5.0</v>
      </c>
      <c r="AL122" s="13">
        <f t="shared" si="13"/>
        <v>0.4444444444</v>
      </c>
      <c r="AM122" s="7">
        <v>1.0</v>
      </c>
      <c r="AN122" s="7">
        <v>1.0</v>
      </c>
      <c r="AO122" s="26">
        <v>7.0</v>
      </c>
      <c r="AP122" s="26">
        <v>0.0</v>
      </c>
      <c r="AQ122" s="7">
        <v>4.0</v>
      </c>
      <c r="AR122" s="7">
        <v>0.0</v>
      </c>
      <c r="AS122" s="7">
        <v>2.0</v>
      </c>
      <c r="AT122" s="7">
        <v>0.0</v>
      </c>
      <c r="AU122" s="7">
        <v>8.0</v>
      </c>
      <c r="AV122" s="7">
        <v>1.0</v>
      </c>
      <c r="AW122" s="14">
        <v>88.89</v>
      </c>
      <c r="AX122" s="14">
        <v>3.5</v>
      </c>
      <c r="AY122" s="7">
        <v>0.0</v>
      </c>
      <c r="AZ122" s="7">
        <v>1.0</v>
      </c>
      <c r="BA122" s="14">
        <f t="shared" si="14"/>
        <v>0.8169440242</v>
      </c>
      <c r="BB122" s="14">
        <v>100.0</v>
      </c>
      <c r="BC122" s="14">
        <v>6.1</v>
      </c>
    </row>
    <row r="123" ht="12.75" customHeight="1">
      <c r="A123" s="7" t="s">
        <v>381</v>
      </c>
      <c r="B123" s="7" t="s">
        <v>841</v>
      </c>
      <c r="C123" s="8" t="s">
        <v>173</v>
      </c>
      <c r="D123" s="9" t="s">
        <v>174</v>
      </c>
      <c r="E123" s="7">
        <v>55.0</v>
      </c>
      <c r="F123" s="7">
        <v>0.0</v>
      </c>
      <c r="G123" s="7">
        <v>0.0</v>
      </c>
      <c r="H123" s="12">
        <f t="shared" si="1"/>
        <v>0</v>
      </c>
      <c r="I123" s="7">
        <v>0.0</v>
      </c>
      <c r="J123" s="7">
        <v>0.0</v>
      </c>
      <c r="K123" s="7">
        <v>0.0</v>
      </c>
      <c r="L123" s="7">
        <v>0.0</v>
      </c>
      <c r="M123" s="25">
        <f t="shared" si="2"/>
        <v>0</v>
      </c>
      <c r="N123" s="7">
        <v>0.0</v>
      </c>
      <c r="O123" s="7">
        <v>0.0</v>
      </c>
      <c r="P123" s="7">
        <v>0.0</v>
      </c>
      <c r="Q123" s="7">
        <v>0.0</v>
      </c>
      <c r="R123" s="10">
        <f t="shared" si="3"/>
        <v>0</v>
      </c>
      <c r="S123" s="10">
        <f t="shared" si="4"/>
        <v>0</v>
      </c>
      <c r="T123" s="12">
        <f t="shared" si="5"/>
        <v>0</v>
      </c>
      <c r="U123" s="7">
        <v>0.0</v>
      </c>
      <c r="V123" s="7">
        <v>0.0</v>
      </c>
      <c r="W123" s="7">
        <v>0.0</v>
      </c>
      <c r="X123" s="7">
        <v>0.0</v>
      </c>
      <c r="Y123" s="7">
        <v>0.0</v>
      </c>
      <c r="Z123" s="7">
        <v>109.0</v>
      </c>
      <c r="AA123" s="18">
        <f t="shared" si="6"/>
        <v>0.03303030303</v>
      </c>
      <c r="AB123" s="14">
        <v>1.58</v>
      </c>
      <c r="AC123" s="18">
        <f t="shared" si="7"/>
        <v>0.02872727273</v>
      </c>
      <c r="AD123" s="14">
        <v>246.49</v>
      </c>
      <c r="AE123" s="18">
        <f t="shared" si="8"/>
        <v>4.481636364</v>
      </c>
      <c r="AF123" s="13">
        <f t="shared" si="9"/>
        <v>0.006369169992</v>
      </c>
      <c r="AG123" s="10">
        <f t="shared" si="10"/>
        <v>0</v>
      </c>
      <c r="AH123" s="10">
        <f t="shared" si="11"/>
        <v>0</v>
      </c>
      <c r="AI123" s="10">
        <f t="shared" si="12"/>
        <v>0</v>
      </c>
      <c r="AJ123" s="7">
        <v>0.0</v>
      </c>
      <c r="AK123" s="7">
        <v>0.0</v>
      </c>
      <c r="AL123" s="13" t="str">
        <f t="shared" si="13"/>
        <v> </v>
      </c>
      <c r="AM123" s="7">
        <v>0.0</v>
      </c>
      <c r="AN123" s="7">
        <v>0.0</v>
      </c>
      <c r="AO123" s="26">
        <v>0.0</v>
      </c>
      <c r="AP123" s="26">
        <v>0.0</v>
      </c>
      <c r="AQ123" s="7">
        <v>1.0</v>
      </c>
      <c r="AR123" s="7">
        <v>0.0</v>
      </c>
      <c r="AS123" s="7">
        <v>1.0</v>
      </c>
      <c r="AT123" s="7">
        <v>0.0</v>
      </c>
      <c r="AU123" s="7">
        <v>1.0</v>
      </c>
      <c r="AV123" s="7">
        <v>0.0</v>
      </c>
      <c r="AW123" s="14">
        <v>100.0</v>
      </c>
      <c r="AX123" s="14">
        <v>8.6</v>
      </c>
      <c r="AY123" s="7">
        <v>0.0</v>
      </c>
      <c r="AZ123" s="7">
        <v>0.0</v>
      </c>
      <c r="BA123" s="14">
        <f t="shared" si="14"/>
        <v>0</v>
      </c>
      <c r="BB123" s="14">
        <v>100.0</v>
      </c>
      <c r="BC123" s="14">
        <v>8.18</v>
      </c>
    </row>
    <row r="124" ht="12.75" customHeight="1">
      <c r="A124" s="7" t="s">
        <v>845</v>
      </c>
      <c r="B124" s="7" t="s">
        <v>846</v>
      </c>
      <c r="C124" s="8" t="s">
        <v>305</v>
      </c>
      <c r="D124" s="9" t="s">
        <v>150</v>
      </c>
      <c r="E124" s="7">
        <v>80.0</v>
      </c>
      <c r="F124" s="7">
        <v>0.0</v>
      </c>
      <c r="G124" s="7">
        <v>0.0</v>
      </c>
      <c r="H124" s="12">
        <f t="shared" si="1"/>
        <v>0</v>
      </c>
      <c r="I124" s="7">
        <v>0.0</v>
      </c>
      <c r="J124" s="7">
        <v>0.0</v>
      </c>
      <c r="K124" s="7">
        <v>0.0</v>
      </c>
      <c r="L124" s="7">
        <v>0.0</v>
      </c>
      <c r="M124" s="25">
        <f t="shared" si="2"/>
        <v>0</v>
      </c>
      <c r="N124" s="7">
        <v>0.0</v>
      </c>
      <c r="O124" s="7">
        <v>0.0</v>
      </c>
      <c r="P124" s="7">
        <v>0.0</v>
      </c>
      <c r="Q124" s="7">
        <v>0.0</v>
      </c>
      <c r="R124" s="10">
        <f t="shared" si="3"/>
        <v>0</v>
      </c>
      <c r="S124" s="10">
        <f t="shared" si="4"/>
        <v>0</v>
      </c>
      <c r="T124" s="12">
        <f t="shared" si="5"/>
        <v>0</v>
      </c>
      <c r="U124" s="7">
        <v>0.0</v>
      </c>
      <c r="V124" s="7">
        <v>0.0</v>
      </c>
      <c r="W124" s="7">
        <v>0.0</v>
      </c>
      <c r="X124" s="7">
        <v>0.0</v>
      </c>
      <c r="Y124" s="7">
        <v>0.0</v>
      </c>
      <c r="Z124" s="7">
        <v>386.0</v>
      </c>
      <c r="AA124" s="18">
        <f t="shared" si="6"/>
        <v>0.08041666667</v>
      </c>
      <c r="AB124" s="14">
        <v>5.13</v>
      </c>
      <c r="AC124" s="18">
        <f t="shared" si="7"/>
        <v>0.064125</v>
      </c>
      <c r="AD124" s="14">
        <v>358.34</v>
      </c>
      <c r="AE124" s="18">
        <f t="shared" si="8"/>
        <v>4.47925</v>
      </c>
      <c r="AF124" s="13">
        <f t="shared" si="9"/>
        <v>0.01411395714</v>
      </c>
      <c r="AG124" s="10">
        <f t="shared" si="10"/>
        <v>0</v>
      </c>
      <c r="AH124" s="10">
        <f t="shared" si="11"/>
        <v>0</v>
      </c>
      <c r="AI124" s="10">
        <f t="shared" si="12"/>
        <v>0</v>
      </c>
      <c r="AJ124" s="7">
        <v>3.0</v>
      </c>
      <c r="AK124" s="7">
        <v>7.0</v>
      </c>
      <c r="AL124" s="13">
        <f t="shared" si="13"/>
        <v>0.3</v>
      </c>
      <c r="AM124" s="7">
        <v>1.0</v>
      </c>
      <c r="AN124" s="7">
        <v>0.0</v>
      </c>
      <c r="AO124" s="26">
        <v>1.0</v>
      </c>
      <c r="AP124" s="26">
        <v>0.0</v>
      </c>
      <c r="AQ124" s="7">
        <v>0.0</v>
      </c>
      <c r="AR124" s="7">
        <v>0.0</v>
      </c>
      <c r="AS124" s="7">
        <v>0.0</v>
      </c>
      <c r="AT124" s="7">
        <v>0.0</v>
      </c>
      <c r="AU124" s="7">
        <v>1.0</v>
      </c>
      <c r="AV124" s="7">
        <v>0.0</v>
      </c>
      <c r="AW124" s="14">
        <v>100.0</v>
      </c>
      <c r="AX124" s="14">
        <v>12.74</v>
      </c>
      <c r="AY124" s="7">
        <v>0.0</v>
      </c>
      <c r="AZ124" s="7">
        <v>0.0</v>
      </c>
      <c r="BA124" s="14">
        <f t="shared" si="14"/>
        <v>0.310880829</v>
      </c>
      <c r="BB124" s="14">
        <v>75.0</v>
      </c>
      <c r="BC124" s="14">
        <v>-21.63</v>
      </c>
    </row>
    <row r="125" ht="12.75" customHeight="1">
      <c r="A125" s="7" t="s">
        <v>851</v>
      </c>
      <c r="B125" s="7" t="s">
        <v>852</v>
      </c>
      <c r="C125" s="8" t="s">
        <v>542</v>
      </c>
      <c r="D125" s="9" t="s">
        <v>174</v>
      </c>
      <c r="E125" s="7">
        <v>16.0</v>
      </c>
      <c r="F125" s="7">
        <v>0.0</v>
      </c>
      <c r="G125" s="7">
        <v>0.0</v>
      </c>
      <c r="H125" s="12">
        <f t="shared" si="1"/>
        <v>0</v>
      </c>
      <c r="I125" s="7">
        <v>0.0</v>
      </c>
      <c r="J125" s="7">
        <v>0.0</v>
      </c>
      <c r="K125" s="7">
        <v>0.0</v>
      </c>
      <c r="L125" s="7">
        <v>0.0</v>
      </c>
      <c r="M125" s="25">
        <f t="shared" si="2"/>
        <v>0</v>
      </c>
      <c r="N125" s="7">
        <v>0.0</v>
      </c>
      <c r="O125" s="7">
        <v>0.0</v>
      </c>
      <c r="P125" s="7">
        <v>0.0</v>
      </c>
      <c r="Q125" s="7">
        <v>0.0</v>
      </c>
      <c r="R125" s="10">
        <f t="shared" si="3"/>
        <v>0</v>
      </c>
      <c r="S125" s="10">
        <f t="shared" si="4"/>
        <v>0</v>
      </c>
      <c r="T125" s="12">
        <f t="shared" si="5"/>
        <v>0</v>
      </c>
      <c r="U125" s="7">
        <v>0.0</v>
      </c>
      <c r="V125" s="7">
        <v>0.0</v>
      </c>
      <c r="W125" s="7">
        <v>0.0</v>
      </c>
      <c r="X125" s="7">
        <v>0.0</v>
      </c>
      <c r="Y125" s="7">
        <v>0.0</v>
      </c>
      <c r="Z125" s="7">
        <v>79.0</v>
      </c>
      <c r="AA125" s="18">
        <f t="shared" si="6"/>
        <v>0.08229166667</v>
      </c>
      <c r="AB125" s="14">
        <v>1.33</v>
      </c>
      <c r="AC125" s="18">
        <f t="shared" si="7"/>
        <v>0.083125</v>
      </c>
      <c r="AD125" s="14">
        <v>60.26</v>
      </c>
      <c r="AE125" s="18">
        <f t="shared" si="8"/>
        <v>3.76625</v>
      </c>
      <c r="AF125" s="13">
        <f t="shared" si="9"/>
        <v>0.02159441468</v>
      </c>
      <c r="AG125" s="10">
        <f t="shared" si="10"/>
        <v>0</v>
      </c>
      <c r="AH125" s="10">
        <f t="shared" si="11"/>
        <v>0</v>
      </c>
      <c r="AI125" s="10">
        <f t="shared" si="12"/>
        <v>0</v>
      </c>
      <c r="AJ125" s="7">
        <v>0.0</v>
      </c>
      <c r="AK125" s="7">
        <v>0.0</v>
      </c>
      <c r="AL125" s="13" t="str">
        <f t="shared" si="13"/>
        <v> </v>
      </c>
      <c r="AM125" s="7">
        <v>0.0</v>
      </c>
      <c r="AN125" s="7">
        <v>0.0</v>
      </c>
      <c r="AO125" s="26">
        <v>0.0</v>
      </c>
      <c r="AP125" s="26">
        <v>0.0</v>
      </c>
      <c r="AQ125" s="7">
        <v>0.0</v>
      </c>
      <c r="AR125" s="7">
        <v>0.0</v>
      </c>
      <c r="AS125" s="7">
        <v>0.0</v>
      </c>
      <c r="AT125" s="7">
        <v>0.0</v>
      </c>
      <c r="AU125" s="7">
        <v>0.0</v>
      </c>
      <c r="AV125" s="7">
        <v>0.0</v>
      </c>
      <c r="AW125" s="14"/>
      <c r="AX125" s="14"/>
      <c r="AY125" s="7">
        <v>0.0</v>
      </c>
      <c r="AZ125" s="7">
        <v>0.0</v>
      </c>
      <c r="BA125" s="14">
        <f t="shared" si="14"/>
        <v>0</v>
      </c>
      <c r="BB125" s="14">
        <v>100.0</v>
      </c>
      <c r="BC125" s="14">
        <v>7.02</v>
      </c>
    </row>
    <row r="126" ht="12.75" customHeight="1">
      <c r="A126" s="7" t="s">
        <v>272</v>
      </c>
      <c r="B126" s="7" t="s">
        <v>854</v>
      </c>
      <c r="C126" s="8" t="s">
        <v>182</v>
      </c>
      <c r="D126" s="9" t="s">
        <v>247</v>
      </c>
      <c r="E126" s="7">
        <v>23.0</v>
      </c>
      <c r="F126" s="7">
        <v>0.0</v>
      </c>
      <c r="G126" s="7">
        <v>0.0</v>
      </c>
      <c r="H126" s="12">
        <f t="shared" si="1"/>
        <v>0</v>
      </c>
      <c r="I126" s="7">
        <v>0.0</v>
      </c>
      <c r="J126" s="7">
        <v>0.0</v>
      </c>
      <c r="K126" s="7">
        <v>0.0</v>
      </c>
      <c r="L126" s="7">
        <v>0.0</v>
      </c>
      <c r="M126" s="25">
        <f t="shared" si="2"/>
        <v>0</v>
      </c>
      <c r="N126" s="7">
        <v>2.0</v>
      </c>
      <c r="O126" s="7">
        <v>0.0</v>
      </c>
      <c r="P126" s="7">
        <v>2.0</v>
      </c>
      <c r="Q126" s="7">
        <v>0.0</v>
      </c>
      <c r="R126" s="10">
        <f t="shared" si="3"/>
        <v>0</v>
      </c>
      <c r="S126" s="10">
        <f t="shared" si="4"/>
        <v>0</v>
      </c>
      <c r="T126" s="12">
        <f t="shared" si="5"/>
        <v>0</v>
      </c>
      <c r="U126" s="7">
        <v>0.0</v>
      </c>
      <c r="V126" s="7">
        <v>1.0</v>
      </c>
      <c r="W126" s="7">
        <v>0.0</v>
      </c>
      <c r="X126" s="7">
        <v>0.0</v>
      </c>
      <c r="Y126" s="7">
        <v>0.0</v>
      </c>
      <c r="Z126" s="7">
        <v>390.0</v>
      </c>
      <c r="AA126" s="18">
        <f t="shared" si="6"/>
        <v>0.2826086957</v>
      </c>
      <c r="AB126" s="14">
        <v>4.79</v>
      </c>
      <c r="AC126" s="18">
        <f t="shared" si="7"/>
        <v>0.2082608696</v>
      </c>
      <c r="AD126" s="14">
        <v>103.53</v>
      </c>
      <c r="AE126" s="18">
        <f t="shared" si="8"/>
        <v>4.501304348</v>
      </c>
      <c r="AF126" s="13">
        <f t="shared" si="9"/>
        <v>0.04422082718</v>
      </c>
      <c r="AG126" s="10">
        <f t="shared" si="10"/>
        <v>0</v>
      </c>
      <c r="AH126" s="10">
        <f t="shared" si="11"/>
        <v>0</v>
      </c>
      <c r="AI126" s="10">
        <f t="shared" si="12"/>
        <v>0</v>
      </c>
      <c r="AJ126" s="7">
        <v>0.0</v>
      </c>
      <c r="AK126" s="7">
        <v>3.0</v>
      </c>
      <c r="AL126" s="13">
        <f t="shared" si="13"/>
        <v>0</v>
      </c>
      <c r="AM126" s="7">
        <v>0.0</v>
      </c>
      <c r="AN126" s="7">
        <v>0.0</v>
      </c>
      <c r="AO126" s="26">
        <v>6.0</v>
      </c>
      <c r="AP126" s="26">
        <v>0.0</v>
      </c>
      <c r="AQ126" s="7">
        <v>1.0</v>
      </c>
      <c r="AR126" s="7">
        <v>0.0</v>
      </c>
      <c r="AS126" s="7">
        <v>3.0</v>
      </c>
      <c r="AT126" s="7">
        <v>0.0</v>
      </c>
      <c r="AU126" s="7">
        <v>5.0</v>
      </c>
      <c r="AV126" s="7">
        <v>0.0</v>
      </c>
      <c r="AW126" s="14">
        <v>100.0</v>
      </c>
      <c r="AX126" s="14">
        <v>11.32</v>
      </c>
      <c r="AY126" s="7">
        <v>0.0</v>
      </c>
      <c r="AZ126" s="7">
        <v>1.0</v>
      </c>
      <c r="BA126" s="14">
        <f t="shared" si="14"/>
        <v>0.6153846154</v>
      </c>
      <c r="BB126" s="14">
        <v>100.0</v>
      </c>
      <c r="BC126" s="14">
        <v>3.92</v>
      </c>
    </row>
    <row r="127" ht="12.75" customHeight="1">
      <c r="A127" s="7" t="s">
        <v>858</v>
      </c>
      <c r="B127" s="7" t="s">
        <v>859</v>
      </c>
      <c r="C127" s="8" t="s">
        <v>860</v>
      </c>
      <c r="D127" s="9" t="s">
        <v>174</v>
      </c>
      <c r="E127" s="7">
        <v>29.0</v>
      </c>
      <c r="F127" s="7">
        <v>0.0</v>
      </c>
      <c r="G127" s="7">
        <v>0.0</v>
      </c>
      <c r="H127" s="12">
        <f t="shared" si="1"/>
        <v>0</v>
      </c>
      <c r="I127" s="7">
        <v>0.0</v>
      </c>
      <c r="J127" s="7">
        <v>0.0</v>
      </c>
      <c r="K127" s="7">
        <v>0.0</v>
      </c>
      <c r="L127" s="7">
        <v>0.0</v>
      </c>
      <c r="M127" s="25">
        <f t="shared" si="2"/>
        <v>0</v>
      </c>
      <c r="N127" s="7">
        <v>2.0</v>
      </c>
      <c r="O127" s="7">
        <v>2.0</v>
      </c>
      <c r="P127" s="7">
        <v>2.0</v>
      </c>
      <c r="Q127" s="7">
        <v>3.0</v>
      </c>
      <c r="R127" s="10">
        <f t="shared" si="3"/>
        <v>0</v>
      </c>
      <c r="S127" s="10">
        <f t="shared" si="4"/>
        <v>0</v>
      </c>
      <c r="T127" s="12">
        <f t="shared" si="5"/>
        <v>0</v>
      </c>
      <c r="U127" s="7">
        <v>1.0</v>
      </c>
      <c r="V127" s="7">
        <v>0.0</v>
      </c>
      <c r="W127" s="7">
        <v>2.0</v>
      </c>
      <c r="X127" s="7">
        <v>1.0</v>
      </c>
      <c r="Y127" s="7">
        <v>0.0</v>
      </c>
      <c r="Z127" s="7">
        <v>1402.0</v>
      </c>
      <c r="AA127" s="18">
        <f t="shared" si="6"/>
        <v>0.8057471264</v>
      </c>
      <c r="AB127" s="14">
        <v>22.52</v>
      </c>
      <c r="AC127" s="18">
        <f t="shared" si="7"/>
        <v>0.7765517241</v>
      </c>
      <c r="AD127" s="14">
        <v>127.2</v>
      </c>
      <c r="AE127" s="18">
        <f t="shared" si="8"/>
        <v>4.386206897</v>
      </c>
      <c r="AF127" s="13">
        <f t="shared" si="9"/>
        <v>0.1504141063</v>
      </c>
      <c r="AG127" s="10">
        <f t="shared" si="10"/>
        <v>0</v>
      </c>
      <c r="AH127" s="10">
        <f t="shared" si="11"/>
        <v>0</v>
      </c>
      <c r="AI127" s="10">
        <f t="shared" si="12"/>
        <v>0</v>
      </c>
      <c r="AJ127" s="7">
        <v>0.0</v>
      </c>
      <c r="AK127" s="7">
        <v>0.0</v>
      </c>
      <c r="AL127" s="13" t="str">
        <f t="shared" si="13"/>
        <v> </v>
      </c>
      <c r="AM127" s="7">
        <v>0.0</v>
      </c>
      <c r="AN127" s="7">
        <v>0.0</v>
      </c>
      <c r="AO127" s="26">
        <v>12.0</v>
      </c>
      <c r="AP127" s="26">
        <v>3.0</v>
      </c>
      <c r="AQ127" s="7">
        <v>5.0</v>
      </c>
      <c r="AR127" s="7">
        <v>1.0</v>
      </c>
      <c r="AS127" s="7">
        <v>9.0</v>
      </c>
      <c r="AT127" s="7">
        <v>1.0</v>
      </c>
      <c r="AU127" s="7">
        <v>13.0</v>
      </c>
      <c r="AV127" s="7">
        <v>5.0</v>
      </c>
      <c r="AW127" s="14">
        <v>72.22</v>
      </c>
      <c r="AX127" s="14">
        <v>-18.1</v>
      </c>
      <c r="AY127" s="7">
        <v>0.0</v>
      </c>
      <c r="AZ127" s="7">
        <v>0.0</v>
      </c>
      <c r="BA127" s="14">
        <f t="shared" si="14"/>
        <v>0.2139800285</v>
      </c>
      <c r="BB127" s="14">
        <v>75.0</v>
      </c>
      <c r="BC127" s="14">
        <v>-20.58</v>
      </c>
    </row>
    <row r="128" ht="12.75" customHeight="1">
      <c r="A128" s="7" t="s">
        <v>354</v>
      </c>
      <c r="B128" s="7" t="s">
        <v>865</v>
      </c>
      <c r="C128" s="8" t="s">
        <v>197</v>
      </c>
      <c r="D128" s="9" t="s">
        <v>159</v>
      </c>
      <c r="E128" s="7">
        <v>56.0</v>
      </c>
      <c r="F128" s="7">
        <v>0.0</v>
      </c>
      <c r="G128" s="7">
        <v>0.0</v>
      </c>
      <c r="H128" s="12">
        <f t="shared" si="1"/>
        <v>0</v>
      </c>
      <c r="I128" s="7">
        <v>0.0</v>
      </c>
      <c r="J128" s="7">
        <v>0.0</v>
      </c>
      <c r="K128" s="7">
        <v>0.0</v>
      </c>
      <c r="L128" s="7">
        <v>0.0</v>
      </c>
      <c r="M128" s="25">
        <f t="shared" si="2"/>
        <v>0</v>
      </c>
      <c r="N128" s="7">
        <v>1.0</v>
      </c>
      <c r="O128" s="7">
        <v>0.0</v>
      </c>
      <c r="P128" s="7">
        <v>1.0</v>
      </c>
      <c r="Q128" s="7">
        <v>0.0</v>
      </c>
      <c r="R128" s="10">
        <f t="shared" si="3"/>
        <v>0</v>
      </c>
      <c r="S128" s="10">
        <f t="shared" si="4"/>
        <v>0</v>
      </c>
      <c r="T128" s="12">
        <f t="shared" si="5"/>
        <v>0</v>
      </c>
      <c r="U128" s="7">
        <v>0.0</v>
      </c>
      <c r="V128" s="7">
        <v>0.0</v>
      </c>
      <c r="W128" s="7">
        <v>0.0</v>
      </c>
      <c r="X128" s="7">
        <v>0.0</v>
      </c>
      <c r="Y128" s="7">
        <v>0.0</v>
      </c>
      <c r="Z128" s="7">
        <v>223.0</v>
      </c>
      <c r="AA128" s="18">
        <f t="shared" si="6"/>
        <v>0.06636904762</v>
      </c>
      <c r="AB128" s="14">
        <v>3.87</v>
      </c>
      <c r="AC128" s="18">
        <f t="shared" si="7"/>
        <v>0.06910714286</v>
      </c>
      <c r="AD128" s="14">
        <v>258.23</v>
      </c>
      <c r="AE128" s="18">
        <f t="shared" si="8"/>
        <v>4.61125</v>
      </c>
      <c r="AF128" s="13">
        <f t="shared" si="9"/>
        <v>0.01476535673</v>
      </c>
      <c r="AG128" s="10">
        <f t="shared" si="10"/>
        <v>0</v>
      </c>
      <c r="AH128" s="10">
        <f t="shared" si="11"/>
        <v>0</v>
      </c>
      <c r="AI128" s="10">
        <f t="shared" si="12"/>
        <v>0</v>
      </c>
      <c r="AJ128" s="7">
        <v>0.0</v>
      </c>
      <c r="AK128" s="7">
        <v>0.0</v>
      </c>
      <c r="AL128" s="13" t="str">
        <f t="shared" si="13"/>
        <v> </v>
      </c>
      <c r="AM128" s="7">
        <v>1.0</v>
      </c>
      <c r="AN128" s="7">
        <v>0.0</v>
      </c>
      <c r="AO128" s="26">
        <v>3.0</v>
      </c>
      <c r="AP128" s="26">
        <v>0.0</v>
      </c>
      <c r="AQ128" s="7">
        <v>1.0</v>
      </c>
      <c r="AR128" s="7">
        <v>0.0</v>
      </c>
      <c r="AS128" s="7">
        <v>0.0</v>
      </c>
      <c r="AT128" s="7">
        <v>0.0</v>
      </c>
      <c r="AU128" s="7">
        <v>3.0</v>
      </c>
      <c r="AV128" s="7">
        <v>0.0</v>
      </c>
      <c r="AW128" s="14">
        <v>100.0</v>
      </c>
      <c r="AX128" s="14">
        <v>10.57</v>
      </c>
      <c r="AY128" s="7">
        <v>0.0</v>
      </c>
      <c r="AZ128" s="7">
        <v>0.0</v>
      </c>
      <c r="BA128" s="14">
        <f t="shared" si="14"/>
        <v>1.34529148</v>
      </c>
      <c r="BB128" s="14">
        <v>100.0</v>
      </c>
      <c r="BC128" s="14">
        <v>6.37</v>
      </c>
    </row>
    <row r="129" ht="12.75" customHeight="1">
      <c r="A129" s="7" t="s">
        <v>867</v>
      </c>
      <c r="B129" s="7" t="s">
        <v>868</v>
      </c>
      <c r="C129" s="8" t="s">
        <v>237</v>
      </c>
      <c r="D129" s="9" t="s">
        <v>159</v>
      </c>
      <c r="E129" s="7">
        <v>19.0</v>
      </c>
      <c r="F129" s="7">
        <v>0.0</v>
      </c>
      <c r="G129" s="7">
        <v>0.0</v>
      </c>
      <c r="H129" s="12">
        <f t="shared" si="1"/>
        <v>0</v>
      </c>
      <c r="I129" s="7">
        <v>0.0</v>
      </c>
      <c r="J129" s="7">
        <v>0.0</v>
      </c>
      <c r="K129" s="7">
        <v>0.0</v>
      </c>
      <c r="L129" s="7">
        <v>0.0</v>
      </c>
      <c r="M129" s="25">
        <f t="shared" si="2"/>
        <v>0</v>
      </c>
      <c r="N129" s="7">
        <v>1.0</v>
      </c>
      <c r="O129" s="7">
        <v>0.0</v>
      </c>
      <c r="P129" s="7">
        <v>1.0</v>
      </c>
      <c r="Q129" s="7">
        <v>0.0</v>
      </c>
      <c r="R129" s="10">
        <f t="shared" si="3"/>
        <v>0</v>
      </c>
      <c r="S129" s="10">
        <f t="shared" si="4"/>
        <v>0</v>
      </c>
      <c r="T129" s="12">
        <f t="shared" si="5"/>
        <v>0</v>
      </c>
      <c r="U129" s="7">
        <v>0.0</v>
      </c>
      <c r="V129" s="7">
        <v>0.0</v>
      </c>
      <c r="W129" s="7">
        <v>0.0</v>
      </c>
      <c r="X129" s="7">
        <v>0.0</v>
      </c>
      <c r="Y129" s="7">
        <v>0.0</v>
      </c>
      <c r="Z129" s="7">
        <v>112.0</v>
      </c>
      <c r="AA129" s="18">
        <f t="shared" si="6"/>
        <v>0.09824561404</v>
      </c>
      <c r="AB129" s="14">
        <v>1.88</v>
      </c>
      <c r="AC129" s="18">
        <f t="shared" si="7"/>
        <v>0.09894736842</v>
      </c>
      <c r="AD129" s="14">
        <v>108.43</v>
      </c>
      <c r="AE129" s="18">
        <f t="shared" si="8"/>
        <v>5.706842105</v>
      </c>
      <c r="AF129" s="13">
        <f t="shared" si="9"/>
        <v>0.01704287916</v>
      </c>
      <c r="AG129" s="10">
        <f t="shared" si="10"/>
        <v>0</v>
      </c>
      <c r="AH129" s="10">
        <f t="shared" si="11"/>
        <v>0</v>
      </c>
      <c r="AI129" s="10">
        <f t="shared" si="12"/>
        <v>0</v>
      </c>
      <c r="AJ129" s="7">
        <v>0.0</v>
      </c>
      <c r="AK129" s="7">
        <v>0.0</v>
      </c>
      <c r="AL129" s="13" t="str">
        <f t="shared" si="13"/>
        <v> </v>
      </c>
      <c r="AM129" s="7">
        <v>0.0</v>
      </c>
      <c r="AN129" s="7">
        <v>0.0</v>
      </c>
      <c r="AO129" s="26">
        <v>2.0</v>
      </c>
      <c r="AP129" s="26">
        <v>0.0</v>
      </c>
      <c r="AQ129" s="7">
        <v>0.0</v>
      </c>
      <c r="AR129" s="7">
        <v>0.0</v>
      </c>
      <c r="AS129" s="7">
        <v>0.0</v>
      </c>
      <c r="AT129" s="7">
        <v>0.0</v>
      </c>
      <c r="AU129" s="7">
        <v>1.0</v>
      </c>
      <c r="AV129" s="7">
        <v>0.0</v>
      </c>
      <c r="AW129" s="14">
        <v>100.0</v>
      </c>
      <c r="AX129" s="14">
        <v>15.17</v>
      </c>
      <c r="AY129" s="7">
        <v>1.0</v>
      </c>
      <c r="AZ129" s="7">
        <v>0.0</v>
      </c>
      <c r="BA129" s="14">
        <f t="shared" si="14"/>
        <v>1.071428571</v>
      </c>
      <c r="BB129" s="14">
        <v>100.0</v>
      </c>
      <c r="BC129" s="14">
        <v>13.51</v>
      </c>
    </row>
    <row r="130" ht="12.75" customHeight="1">
      <c r="A130" s="7" t="s">
        <v>871</v>
      </c>
      <c r="B130" s="7" t="s">
        <v>872</v>
      </c>
      <c r="C130" s="8" t="s">
        <v>305</v>
      </c>
      <c r="D130" s="9" t="s">
        <v>247</v>
      </c>
      <c r="E130" s="7">
        <v>77.0</v>
      </c>
      <c r="F130" s="7">
        <v>0.0</v>
      </c>
      <c r="G130" s="7">
        <v>0.0</v>
      </c>
      <c r="H130" s="12">
        <f t="shared" si="1"/>
        <v>0</v>
      </c>
      <c r="I130" s="7">
        <v>0.0</v>
      </c>
      <c r="J130" s="7">
        <v>0.0</v>
      </c>
      <c r="K130" s="7">
        <v>0.0</v>
      </c>
      <c r="L130" s="7">
        <v>0.0</v>
      </c>
      <c r="M130" s="25">
        <f t="shared" si="2"/>
        <v>0</v>
      </c>
      <c r="N130" s="7">
        <v>1.0</v>
      </c>
      <c r="O130" s="7">
        <v>0.0</v>
      </c>
      <c r="P130" s="7">
        <v>1.0</v>
      </c>
      <c r="Q130" s="7">
        <v>0.0</v>
      </c>
      <c r="R130" s="10">
        <f t="shared" si="3"/>
        <v>0</v>
      </c>
      <c r="S130" s="10">
        <f t="shared" si="4"/>
        <v>0</v>
      </c>
      <c r="T130" s="12">
        <f t="shared" si="5"/>
        <v>0</v>
      </c>
      <c r="U130" s="7">
        <v>0.0</v>
      </c>
      <c r="V130" s="7">
        <v>0.0</v>
      </c>
      <c r="W130" s="7">
        <v>1.0</v>
      </c>
      <c r="X130" s="7">
        <v>0.0</v>
      </c>
      <c r="Y130" s="7">
        <v>0.0</v>
      </c>
      <c r="Z130" s="7">
        <v>502.0</v>
      </c>
      <c r="AA130" s="18">
        <f t="shared" si="6"/>
        <v>0.1086580087</v>
      </c>
      <c r="AB130" s="14">
        <v>6.91</v>
      </c>
      <c r="AC130" s="18">
        <f t="shared" si="7"/>
        <v>0.08974025974</v>
      </c>
      <c r="AD130" s="14">
        <v>343.11</v>
      </c>
      <c r="AE130" s="18">
        <f t="shared" si="8"/>
        <v>4.455974026</v>
      </c>
      <c r="AF130" s="13">
        <f t="shared" si="9"/>
        <v>0.01974172904</v>
      </c>
      <c r="AG130" s="10">
        <f t="shared" si="10"/>
        <v>0</v>
      </c>
      <c r="AH130" s="10">
        <f t="shared" si="11"/>
        <v>0</v>
      </c>
      <c r="AI130" s="10">
        <f t="shared" si="12"/>
        <v>0</v>
      </c>
      <c r="AJ130" s="7">
        <v>0.0</v>
      </c>
      <c r="AK130" s="7">
        <v>0.0</v>
      </c>
      <c r="AL130" s="13" t="str">
        <f t="shared" si="13"/>
        <v> </v>
      </c>
      <c r="AM130" s="7">
        <v>1.0</v>
      </c>
      <c r="AN130" s="7">
        <v>0.0</v>
      </c>
      <c r="AO130" s="26">
        <v>4.0</v>
      </c>
      <c r="AP130" s="26">
        <v>1.0</v>
      </c>
      <c r="AQ130" s="7">
        <v>0.0</v>
      </c>
      <c r="AR130" s="7">
        <v>0.0</v>
      </c>
      <c r="AS130" s="7">
        <v>0.0</v>
      </c>
      <c r="AT130" s="7">
        <v>1.0</v>
      </c>
      <c r="AU130" s="7">
        <v>4.0</v>
      </c>
      <c r="AV130" s="7">
        <v>0.0</v>
      </c>
      <c r="AW130" s="14">
        <v>100.0</v>
      </c>
      <c r="AX130" s="14">
        <v>12.72</v>
      </c>
      <c r="AY130" s="7">
        <v>0.0</v>
      </c>
      <c r="AZ130" s="7">
        <v>0.0</v>
      </c>
      <c r="BA130" s="14">
        <f t="shared" si="14"/>
        <v>0.5976095618</v>
      </c>
      <c r="BB130" s="14">
        <v>66.67</v>
      </c>
      <c r="BC130" s="14">
        <v>-29.81</v>
      </c>
    </row>
    <row r="131" ht="12.75" customHeight="1">
      <c r="A131" s="7" t="s">
        <v>878</v>
      </c>
      <c r="B131" s="7" t="s">
        <v>879</v>
      </c>
      <c r="C131" s="8" t="s">
        <v>215</v>
      </c>
      <c r="D131" s="9" t="s">
        <v>174</v>
      </c>
      <c r="E131" s="7">
        <v>80.0</v>
      </c>
      <c r="F131" s="7">
        <v>0.0</v>
      </c>
      <c r="G131" s="7">
        <v>0.0</v>
      </c>
      <c r="H131" s="12">
        <f t="shared" si="1"/>
        <v>0</v>
      </c>
      <c r="I131" s="7">
        <v>0.0</v>
      </c>
      <c r="J131" s="7">
        <v>0.0</v>
      </c>
      <c r="K131" s="7">
        <v>0.0</v>
      </c>
      <c r="L131" s="7">
        <v>0.0</v>
      </c>
      <c r="M131" s="25">
        <f t="shared" si="2"/>
        <v>0</v>
      </c>
      <c r="N131" s="7">
        <v>0.0</v>
      </c>
      <c r="O131" s="7">
        <v>0.0</v>
      </c>
      <c r="P131" s="7">
        <v>0.0</v>
      </c>
      <c r="Q131" s="7">
        <v>3.0</v>
      </c>
      <c r="R131" s="10">
        <f t="shared" si="3"/>
        <v>0</v>
      </c>
      <c r="S131" s="10">
        <f t="shared" si="4"/>
        <v>0</v>
      </c>
      <c r="T131" s="12">
        <f t="shared" si="5"/>
        <v>0</v>
      </c>
      <c r="U131" s="7">
        <v>0.0</v>
      </c>
      <c r="V131" s="7">
        <v>0.0</v>
      </c>
      <c r="W131" s="7">
        <v>0.0</v>
      </c>
      <c r="X131" s="7">
        <v>0.0</v>
      </c>
      <c r="Y131" s="7">
        <v>0.0</v>
      </c>
      <c r="Z131" s="7">
        <v>368.0</v>
      </c>
      <c r="AA131" s="18">
        <f t="shared" si="6"/>
        <v>0.07666666667</v>
      </c>
      <c r="AB131" s="14">
        <v>5.12</v>
      </c>
      <c r="AC131" s="18">
        <f t="shared" si="7"/>
        <v>0.064</v>
      </c>
      <c r="AD131" s="14">
        <v>440.67</v>
      </c>
      <c r="AE131" s="18">
        <f t="shared" si="8"/>
        <v>5.508375</v>
      </c>
      <c r="AF131" s="13">
        <f t="shared" si="9"/>
        <v>0.01148522847</v>
      </c>
      <c r="AG131" s="10">
        <f t="shared" si="10"/>
        <v>0</v>
      </c>
      <c r="AH131" s="10">
        <f t="shared" si="11"/>
        <v>0</v>
      </c>
      <c r="AI131" s="10">
        <f t="shared" si="12"/>
        <v>0</v>
      </c>
      <c r="AJ131" s="7">
        <v>0.0</v>
      </c>
      <c r="AK131" s="7">
        <v>0.0</v>
      </c>
      <c r="AL131" s="13" t="str">
        <f t="shared" si="13"/>
        <v> </v>
      </c>
      <c r="AM131" s="7">
        <v>0.0</v>
      </c>
      <c r="AN131" s="7">
        <v>0.0</v>
      </c>
      <c r="AO131" s="26">
        <v>2.0</v>
      </c>
      <c r="AP131" s="26">
        <v>0.0</v>
      </c>
      <c r="AQ131" s="7">
        <v>0.0</v>
      </c>
      <c r="AR131" s="7">
        <v>0.0</v>
      </c>
      <c r="AS131" s="7">
        <v>4.0</v>
      </c>
      <c r="AT131" s="7">
        <v>0.0</v>
      </c>
      <c r="AU131" s="7">
        <v>3.0</v>
      </c>
      <c r="AV131" s="7">
        <v>0.0</v>
      </c>
      <c r="AW131" s="14">
        <v>100.0</v>
      </c>
      <c r="AX131" s="14">
        <v>14.73</v>
      </c>
      <c r="AY131" s="7">
        <v>1.0</v>
      </c>
      <c r="AZ131" s="7">
        <v>0.0</v>
      </c>
      <c r="BA131" s="14">
        <f t="shared" si="14"/>
        <v>-0.3260869565</v>
      </c>
      <c r="BB131" s="14">
        <v>100.0</v>
      </c>
      <c r="BC131" s="14">
        <v>4.69</v>
      </c>
    </row>
    <row r="132" ht="12.75" customHeight="1">
      <c r="A132" s="7" t="s">
        <v>164</v>
      </c>
      <c r="B132" s="7" t="s">
        <v>884</v>
      </c>
      <c r="C132" s="8" t="s">
        <v>458</v>
      </c>
      <c r="D132" s="9" t="s">
        <v>167</v>
      </c>
      <c r="E132" s="7">
        <v>82.0</v>
      </c>
      <c r="F132" s="7">
        <v>0.0</v>
      </c>
      <c r="G132" s="7">
        <v>0.0</v>
      </c>
      <c r="H132" s="12">
        <f t="shared" si="1"/>
        <v>0</v>
      </c>
      <c r="I132" s="7">
        <v>0.0</v>
      </c>
      <c r="J132" s="7">
        <v>0.0</v>
      </c>
      <c r="K132" s="7">
        <v>0.0</v>
      </c>
      <c r="L132" s="7">
        <v>0.0</v>
      </c>
      <c r="M132" s="25">
        <f t="shared" si="2"/>
        <v>0</v>
      </c>
      <c r="N132" s="7">
        <v>0.0</v>
      </c>
      <c r="O132" s="7">
        <v>0.0</v>
      </c>
      <c r="P132" s="7">
        <v>0.0</v>
      </c>
      <c r="Q132" s="7">
        <v>2.0</v>
      </c>
      <c r="R132" s="10">
        <f t="shared" si="3"/>
        <v>0</v>
      </c>
      <c r="S132" s="10">
        <f t="shared" si="4"/>
        <v>0</v>
      </c>
      <c r="T132" s="12">
        <f t="shared" si="5"/>
        <v>0</v>
      </c>
      <c r="U132" s="7">
        <v>0.0</v>
      </c>
      <c r="V132" s="7">
        <v>0.0</v>
      </c>
      <c r="W132" s="7">
        <v>0.0</v>
      </c>
      <c r="X132" s="7">
        <v>0.0</v>
      </c>
      <c r="Y132" s="7">
        <v>0.0</v>
      </c>
      <c r="Z132" s="7">
        <v>411.0</v>
      </c>
      <c r="AA132" s="18">
        <f t="shared" si="6"/>
        <v>0.08353658537</v>
      </c>
      <c r="AB132" s="14">
        <v>5.8</v>
      </c>
      <c r="AC132" s="18">
        <f t="shared" si="7"/>
        <v>0.07073170732</v>
      </c>
      <c r="AD132" s="14">
        <v>389.14</v>
      </c>
      <c r="AE132" s="18">
        <f t="shared" si="8"/>
        <v>4.745609756</v>
      </c>
      <c r="AF132" s="13">
        <f t="shared" si="9"/>
        <v>0.01468577505</v>
      </c>
      <c r="AG132" s="10">
        <f t="shared" si="10"/>
        <v>0</v>
      </c>
      <c r="AH132" s="10">
        <f t="shared" si="11"/>
        <v>0</v>
      </c>
      <c r="AI132" s="10">
        <f t="shared" si="12"/>
        <v>0</v>
      </c>
      <c r="AJ132" s="7">
        <v>0.0</v>
      </c>
      <c r="AK132" s="7">
        <v>1.0</v>
      </c>
      <c r="AL132" s="13">
        <f t="shared" si="13"/>
        <v>0</v>
      </c>
      <c r="AM132" s="7">
        <v>0.0</v>
      </c>
      <c r="AN132" s="7">
        <v>0.0</v>
      </c>
      <c r="AO132" s="26">
        <v>1.0</v>
      </c>
      <c r="AP132" s="26">
        <v>2.0</v>
      </c>
      <c r="AQ132" s="7">
        <v>1.0</v>
      </c>
      <c r="AR132" s="7">
        <v>0.0</v>
      </c>
      <c r="AS132" s="7">
        <v>4.0</v>
      </c>
      <c r="AT132" s="7">
        <v>1.0</v>
      </c>
      <c r="AU132" s="7">
        <v>4.0</v>
      </c>
      <c r="AV132" s="7">
        <v>1.0</v>
      </c>
      <c r="AW132" s="14">
        <v>80.0</v>
      </c>
      <c r="AX132" s="14">
        <v>-11.76</v>
      </c>
      <c r="AY132" s="7">
        <v>0.0</v>
      </c>
      <c r="AZ132" s="7">
        <v>0.0</v>
      </c>
      <c r="BA132" s="14">
        <f t="shared" si="14"/>
        <v>-0.4379562044</v>
      </c>
      <c r="BB132" s="14">
        <v>75.0</v>
      </c>
      <c r="BC132" s="14">
        <v>-19.09</v>
      </c>
    </row>
    <row r="133" ht="12.75" customHeight="1">
      <c r="A133" s="7" t="s">
        <v>888</v>
      </c>
      <c r="B133" s="7" t="s">
        <v>889</v>
      </c>
      <c r="C133" s="8" t="s">
        <v>312</v>
      </c>
      <c r="D133" s="9" t="s">
        <v>174</v>
      </c>
      <c r="E133" s="7">
        <v>36.0</v>
      </c>
      <c r="F133" s="7">
        <v>0.0</v>
      </c>
      <c r="G133" s="7">
        <v>1.0</v>
      </c>
      <c r="H133" s="12">
        <f t="shared" si="1"/>
        <v>1</v>
      </c>
      <c r="I133" s="7">
        <v>0.0</v>
      </c>
      <c r="J133" s="7">
        <v>1.0</v>
      </c>
      <c r="K133" s="7">
        <v>0.0</v>
      </c>
      <c r="L133" s="7">
        <v>1.0</v>
      </c>
      <c r="M133" s="25">
        <f t="shared" si="2"/>
        <v>9.42408377</v>
      </c>
      <c r="N133" s="7">
        <v>2.0</v>
      </c>
      <c r="O133" s="7">
        <v>0.0</v>
      </c>
      <c r="P133" s="7">
        <v>2.0</v>
      </c>
      <c r="Q133" s="7">
        <v>0.0</v>
      </c>
      <c r="R133" s="10">
        <f t="shared" si="3"/>
        <v>0</v>
      </c>
      <c r="S133" s="10">
        <f t="shared" si="4"/>
        <v>0</v>
      </c>
      <c r="T133" s="12">
        <f t="shared" si="5"/>
        <v>0</v>
      </c>
      <c r="U133" s="7">
        <v>0.0</v>
      </c>
      <c r="V133" s="7">
        <v>0.0</v>
      </c>
      <c r="W133" s="7">
        <v>0.0</v>
      </c>
      <c r="X133" s="7">
        <v>0.0</v>
      </c>
      <c r="Y133" s="7">
        <v>0.0</v>
      </c>
      <c r="Z133" s="7">
        <v>382.0</v>
      </c>
      <c r="AA133" s="18">
        <f t="shared" si="6"/>
        <v>0.1768518519</v>
      </c>
      <c r="AB133" s="14">
        <v>5.16</v>
      </c>
      <c r="AC133" s="18">
        <f t="shared" si="7"/>
        <v>0.1433333333</v>
      </c>
      <c r="AD133" s="14">
        <v>169.15</v>
      </c>
      <c r="AE133" s="18">
        <f t="shared" si="8"/>
        <v>4.698611111</v>
      </c>
      <c r="AF133" s="13">
        <f t="shared" si="9"/>
        <v>0.02960243245</v>
      </c>
      <c r="AG133" s="10">
        <f t="shared" si="10"/>
        <v>0</v>
      </c>
      <c r="AH133" s="10">
        <f t="shared" si="11"/>
        <v>1</v>
      </c>
      <c r="AI133" s="10">
        <f t="shared" si="12"/>
        <v>1</v>
      </c>
      <c r="AJ133" s="7">
        <v>0.0</v>
      </c>
      <c r="AK133" s="7">
        <v>0.0</v>
      </c>
      <c r="AL133" s="13" t="str">
        <f t="shared" si="13"/>
        <v> </v>
      </c>
      <c r="AM133" s="7">
        <v>1.0</v>
      </c>
      <c r="AN133" s="7">
        <v>0.0</v>
      </c>
      <c r="AO133" s="26">
        <v>5.0</v>
      </c>
      <c r="AP133" s="26">
        <v>2.0</v>
      </c>
      <c r="AQ133" s="7">
        <v>2.0</v>
      </c>
      <c r="AR133" s="7">
        <v>0.0</v>
      </c>
      <c r="AS133" s="7">
        <v>1.0</v>
      </c>
      <c r="AT133" s="7">
        <v>0.0</v>
      </c>
      <c r="AU133" s="7">
        <v>3.0</v>
      </c>
      <c r="AV133" s="7">
        <v>0.0</v>
      </c>
      <c r="AW133" s="14">
        <v>100.0</v>
      </c>
      <c r="AX133" s="14">
        <v>9.7</v>
      </c>
      <c r="AY133" s="7">
        <v>0.0</v>
      </c>
      <c r="AZ133" s="7">
        <v>0.0</v>
      </c>
      <c r="BA133" s="14">
        <f t="shared" si="14"/>
        <v>0.7853403141</v>
      </c>
      <c r="BB133" s="14">
        <v>25.0</v>
      </c>
      <c r="BC133" s="14">
        <v>-66.82</v>
      </c>
    </row>
    <row r="134" ht="12.75" customHeight="1">
      <c r="A134" s="7" t="s">
        <v>892</v>
      </c>
      <c r="B134" s="7" t="s">
        <v>893</v>
      </c>
      <c r="C134" s="8" t="s">
        <v>158</v>
      </c>
      <c r="D134" s="9" t="s">
        <v>150</v>
      </c>
      <c r="E134" s="7">
        <v>73.0</v>
      </c>
      <c r="F134" s="7">
        <v>3.0</v>
      </c>
      <c r="G134" s="7">
        <v>2.0</v>
      </c>
      <c r="H134" s="12">
        <f t="shared" si="1"/>
        <v>5</v>
      </c>
      <c r="I134" s="7">
        <v>2.0</v>
      </c>
      <c r="J134" s="7">
        <v>2.0</v>
      </c>
      <c r="K134" s="7">
        <v>2.0</v>
      </c>
      <c r="L134" s="7">
        <v>0.0</v>
      </c>
      <c r="M134" s="25">
        <f t="shared" si="2"/>
        <v>2.02065559</v>
      </c>
      <c r="N134" s="7">
        <v>21.0</v>
      </c>
      <c r="O134" s="7">
        <v>8.0</v>
      </c>
      <c r="P134" s="7">
        <v>18.0</v>
      </c>
      <c r="Q134" s="7">
        <v>4.0</v>
      </c>
      <c r="R134" s="10">
        <f t="shared" si="3"/>
        <v>0.1428571429</v>
      </c>
      <c r="S134" s="10">
        <f t="shared" si="4"/>
        <v>0.05882352941</v>
      </c>
      <c r="T134" s="12">
        <f t="shared" si="5"/>
        <v>18.30769231</v>
      </c>
      <c r="U134" s="7">
        <v>1.0</v>
      </c>
      <c r="V134" s="7">
        <v>2.0</v>
      </c>
      <c r="W134" s="7">
        <v>8.0</v>
      </c>
      <c r="X134" s="7">
        <v>2.0</v>
      </c>
      <c r="Y134" s="7">
        <v>2.0</v>
      </c>
      <c r="Z134" s="7">
        <v>8908.0</v>
      </c>
      <c r="AA134" s="18">
        <f t="shared" si="6"/>
        <v>2.033789954</v>
      </c>
      <c r="AB134" s="14">
        <v>139.32</v>
      </c>
      <c r="AC134" s="18">
        <f t="shared" si="7"/>
        <v>1.908493151</v>
      </c>
      <c r="AD134" s="14">
        <v>249.62</v>
      </c>
      <c r="AE134" s="18">
        <f t="shared" si="8"/>
        <v>3.419452055</v>
      </c>
      <c r="AF134" s="13">
        <f t="shared" si="9"/>
        <v>0.3582043503</v>
      </c>
      <c r="AG134" s="10">
        <f t="shared" si="10"/>
        <v>0.1538461538</v>
      </c>
      <c r="AH134" s="10">
        <f t="shared" si="11"/>
        <v>0.1538461538</v>
      </c>
      <c r="AI134" s="10">
        <f t="shared" si="12"/>
        <v>0.3076923077</v>
      </c>
      <c r="AJ134" s="7">
        <v>31.0</v>
      </c>
      <c r="AK134" s="7">
        <v>25.0</v>
      </c>
      <c r="AL134" s="13">
        <f t="shared" si="13"/>
        <v>0.5535714286</v>
      </c>
      <c r="AM134" s="7">
        <v>13.0</v>
      </c>
      <c r="AN134" s="7">
        <v>3.0</v>
      </c>
      <c r="AO134" s="26">
        <v>106.0</v>
      </c>
      <c r="AP134" s="26">
        <v>18.0</v>
      </c>
      <c r="AQ134" s="7">
        <v>53.0</v>
      </c>
      <c r="AR134" s="7">
        <v>2.0</v>
      </c>
      <c r="AS134" s="7">
        <v>64.0</v>
      </c>
      <c r="AT134" s="7">
        <v>7.0</v>
      </c>
      <c r="AU134" s="7">
        <v>111.0</v>
      </c>
      <c r="AV134" s="7">
        <v>18.0</v>
      </c>
      <c r="AW134" s="14">
        <v>86.05</v>
      </c>
      <c r="AX134" s="14">
        <v>-0.85</v>
      </c>
      <c r="AY134" s="7">
        <v>2.0</v>
      </c>
      <c r="AZ134" s="7">
        <v>0.0</v>
      </c>
      <c r="BA134" s="14">
        <f t="shared" si="14"/>
        <v>0.6196677144</v>
      </c>
      <c r="BB134" s="14">
        <v>94.7</v>
      </c>
      <c r="BC134" s="14">
        <v>0.32</v>
      </c>
    </row>
    <row r="135" ht="12.75" customHeight="1">
      <c r="A135" s="7" t="s">
        <v>899</v>
      </c>
      <c r="B135" s="7" t="s">
        <v>900</v>
      </c>
      <c r="C135" s="8" t="s">
        <v>231</v>
      </c>
      <c r="D135" s="9" t="s">
        <v>174</v>
      </c>
      <c r="E135" s="7">
        <v>70.0</v>
      </c>
      <c r="F135" s="7">
        <v>0.0</v>
      </c>
      <c r="G135" s="7">
        <v>1.0</v>
      </c>
      <c r="H135" s="12">
        <f t="shared" si="1"/>
        <v>1</v>
      </c>
      <c r="I135" s="7">
        <v>0.0</v>
      </c>
      <c r="J135" s="7">
        <v>1.0</v>
      </c>
      <c r="K135" s="7">
        <v>0.0</v>
      </c>
      <c r="L135" s="7">
        <v>1.0</v>
      </c>
      <c r="M135" s="25">
        <f t="shared" si="2"/>
        <v>2.333117304</v>
      </c>
      <c r="N135" s="7">
        <v>3.0</v>
      </c>
      <c r="O135" s="7">
        <v>2.0</v>
      </c>
      <c r="P135" s="7">
        <v>3.0</v>
      </c>
      <c r="Q135" s="7">
        <v>1.0</v>
      </c>
      <c r="R135" s="10">
        <f t="shared" si="3"/>
        <v>0</v>
      </c>
      <c r="S135" s="10">
        <f t="shared" si="4"/>
        <v>0</v>
      </c>
      <c r="T135" s="12">
        <f t="shared" si="5"/>
        <v>0</v>
      </c>
      <c r="U135" s="7">
        <v>0.0</v>
      </c>
      <c r="V135" s="7">
        <v>1.0</v>
      </c>
      <c r="W135" s="7">
        <v>1.0</v>
      </c>
      <c r="X135" s="7">
        <v>1.0</v>
      </c>
      <c r="Y135" s="7">
        <v>0.0</v>
      </c>
      <c r="Z135" s="7">
        <v>1543.0</v>
      </c>
      <c r="AA135" s="18">
        <f t="shared" si="6"/>
        <v>0.3673809524</v>
      </c>
      <c r="AB135" s="14">
        <v>25.09</v>
      </c>
      <c r="AC135" s="18">
        <f t="shared" si="7"/>
        <v>0.3584285714</v>
      </c>
      <c r="AD135" s="14">
        <v>344.82</v>
      </c>
      <c r="AE135" s="18">
        <f t="shared" si="8"/>
        <v>4.926</v>
      </c>
      <c r="AF135" s="13">
        <f t="shared" si="9"/>
        <v>0.06782730935</v>
      </c>
      <c r="AG135" s="10">
        <f t="shared" si="10"/>
        <v>0</v>
      </c>
      <c r="AH135" s="10">
        <f t="shared" si="11"/>
        <v>0.5</v>
      </c>
      <c r="AI135" s="10">
        <f t="shared" si="12"/>
        <v>0.5</v>
      </c>
      <c r="AJ135" s="7">
        <v>0.0</v>
      </c>
      <c r="AK135" s="7">
        <v>0.0</v>
      </c>
      <c r="AL135" s="13" t="str">
        <f t="shared" si="13"/>
        <v> </v>
      </c>
      <c r="AM135" s="7">
        <v>2.0</v>
      </c>
      <c r="AN135" s="7">
        <v>0.0</v>
      </c>
      <c r="AO135" s="26">
        <v>16.0</v>
      </c>
      <c r="AP135" s="26">
        <v>6.0</v>
      </c>
      <c r="AQ135" s="7">
        <v>6.0</v>
      </c>
      <c r="AR135" s="7">
        <v>0.0</v>
      </c>
      <c r="AS135" s="7">
        <v>8.0</v>
      </c>
      <c r="AT135" s="7">
        <v>2.0</v>
      </c>
      <c r="AU135" s="7">
        <v>16.0</v>
      </c>
      <c r="AV135" s="7">
        <v>4.0</v>
      </c>
      <c r="AW135" s="14">
        <v>80.0</v>
      </c>
      <c r="AX135" s="14">
        <v>-7.5</v>
      </c>
      <c r="AY135" s="7">
        <v>1.0</v>
      </c>
      <c r="AZ135" s="7">
        <v>0.0</v>
      </c>
      <c r="BA135" s="14">
        <f t="shared" si="14"/>
        <v>0.4666234608</v>
      </c>
      <c r="BB135" s="14">
        <v>88.24</v>
      </c>
      <c r="BC135" s="14">
        <v>-6.01</v>
      </c>
    </row>
    <row r="136" ht="12.75" customHeight="1">
      <c r="A136" s="7" t="s">
        <v>903</v>
      </c>
      <c r="B136" s="7" t="s">
        <v>904</v>
      </c>
      <c r="C136" s="8" t="s">
        <v>173</v>
      </c>
      <c r="D136" s="9" t="s">
        <v>260</v>
      </c>
      <c r="E136" s="7">
        <v>2.0</v>
      </c>
      <c r="F136" s="7">
        <v>0.0</v>
      </c>
      <c r="G136" s="7">
        <v>0.0</v>
      </c>
      <c r="H136" s="12">
        <f t="shared" si="1"/>
        <v>0</v>
      </c>
      <c r="I136" s="7">
        <v>0.0</v>
      </c>
      <c r="J136" s="7">
        <v>0.0</v>
      </c>
      <c r="K136" s="7">
        <v>0.0</v>
      </c>
      <c r="L136" s="7">
        <v>0.0</v>
      </c>
      <c r="M136" s="25">
        <f t="shared" si="2"/>
        <v>0</v>
      </c>
      <c r="N136" s="7">
        <v>0.0</v>
      </c>
      <c r="O136" s="7">
        <v>0.0</v>
      </c>
      <c r="P136" s="7">
        <v>0.0</v>
      </c>
      <c r="Q136" s="7">
        <v>0.0</v>
      </c>
      <c r="R136" s="10">
        <f t="shared" si="3"/>
        <v>0</v>
      </c>
      <c r="S136" s="10">
        <f t="shared" si="4"/>
        <v>0</v>
      </c>
      <c r="T136" s="12">
        <f t="shared" si="5"/>
        <v>0</v>
      </c>
      <c r="U136" s="7">
        <v>0.0</v>
      </c>
      <c r="V136" s="7">
        <v>0.0</v>
      </c>
      <c r="W136" s="7">
        <v>0.0</v>
      </c>
      <c r="X136" s="7">
        <v>0.0</v>
      </c>
      <c r="Y136" s="7">
        <v>0.0</v>
      </c>
      <c r="Z136" s="7">
        <v>7.0</v>
      </c>
      <c r="AA136" s="18">
        <f t="shared" si="6"/>
        <v>0.05833333333</v>
      </c>
      <c r="AB136" s="14">
        <v>0.0</v>
      </c>
      <c r="AC136" s="18">
        <f t="shared" si="7"/>
        <v>0</v>
      </c>
      <c r="AD136" s="14">
        <v>14.48</v>
      </c>
      <c r="AE136" s="18">
        <f t="shared" si="8"/>
        <v>7.24</v>
      </c>
      <c r="AF136" s="13">
        <f t="shared" si="9"/>
        <v>0</v>
      </c>
      <c r="AG136" s="10">
        <f t="shared" si="10"/>
        <v>0</v>
      </c>
      <c r="AH136" s="10">
        <f t="shared" si="11"/>
        <v>0</v>
      </c>
      <c r="AI136" s="10">
        <f t="shared" si="12"/>
        <v>0</v>
      </c>
      <c r="AJ136" s="7">
        <v>0.0</v>
      </c>
      <c r="AK136" s="7">
        <v>0.0</v>
      </c>
      <c r="AL136" s="13" t="str">
        <f t="shared" si="13"/>
        <v> </v>
      </c>
      <c r="AM136" s="7">
        <v>0.0</v>
      </c>
      <c r="AN136" s="7">
        <v>0.0</v>
      </c>
      <c r="AO136" s="26">
        <v>0.0</v>
      </c>
      <c r="AP136" s="26">
        <v>0.0</v>
      </c>
      <c r="AQ136" s="7">
        <v>0.0</v>
      </c>
      <c r="AR136" s="7">
        <v>0.0</v>
      </c>
      <c r="AS136" s="7">
        <v>0.0</v>
      </c>
      <c r="AT136" s="7">
        <v>0.0</v>
      </c>
      <c r="AU136" s="7">
        <v>0.0</v>
      </c>
      <c r="AV136" s="7">
        <v>0.0</v>
      </c>
      <c r="AW136" s="14"/>
      <c r="AX136" s="14"/>
      <c r="AY136" s="7">
        <v>0.0</v>
      </c>
      <c r="AZ136" s="7">
        <v>0.0</v>
      </c>
      <c r="BA136" s="14">
        <f t="shared" si="14"/>
        <v>0</v>
      </c>
      <c r="BB136" s="14"/>
      <c r="BC136" s="14"/>
    </row>
    <row r="137" ht="12.75" customHeight="1">
      <c r="A137" s="7" t="s">
        <v>907</v>
      </c>
      <c r="B137" s="7" t="s">
        <v>908</v>
      </c>
      <c r="C137" s="8" t="s">
        <v>166</v>
      </c>
      <c r="D137" s="9" t="s">
        <v>255</v>
      </c>
      <c r="E137" s="7">
        <v>81.0</v>
      </c>
      <c r="F137" s="7">
        <v>2.0</v>
      </c>
      <c r="G137" s="7">
        <v>6.0</v>
      </c>
      <c r="H137" s="12">
        <f t="shared" si="1"/>
        <v>8</v>
      </c>
      <c r="I137" s="7">
        <v>2.0</v>
      </c>
      <c r="J137" s="7">
        <v>6.0</v>
      </c>
      <c r="K137" s="7">
        <v>2.0</v>
      </c>
      <c r="L137" s="7">
        <v>4.0</v>
      </c>
      <c r="M137" s="25">
        <f t="shared" si="2"/>
        <v>3.406671398</v>
      </c>
      <c r="N137" s="7">
        <v>15.0</v>
      </c>
      <c r="O137" s="7">
        <v>2.0</v>
      </c>
      <c r="P137" s="7">
        <v>12.0</v>
      </c>
      <c r="Q137" s="7">
        <v>8.0</v>
      </c>
      <c r="R137" s="10">
        <f t="shared" si="3"/>
        <v>0.1333333333</v>
      </c>
      <c r="S137" s="10">
        <f t="shared" si="4"/>
        <v>0.05405405405</v>
      </c>
      <c r="T137" s="12">
        <f t="shared" si="5"/>
        <v>12.8</v>
      </c>
      <c r="U137" s="7">
        <v>0.0</v>
      </c>
      <c r="V137" s="7">
        <v>4.0</v>
      </c>
      <c r="W137" s="7">
        <v>5.0</v>
      </c>
      <c r="X137" s="7">
        <v>2.0</v>
      </c>
      <c r="Y137" s="7">
        <v>0.0</v>
      </c>
      <c r="Z137" s="7">
        <v>8454.0</v>
      </c>
      <c r="AA137" s="18">
        <f t="shared" si="6"/>
        <v>1.739506173</v>
      </c>
      <c r="AB137" s="14">
        <v>127.57</v>
      </c>
      <c r="AC137" s="18">
        <f t="shared" si="7"/>
        <v>1.574938272</v>
      </c>
      <c r="AD137" s="14">
        <v>286.13</v>
      </c>
      <c r="AE137" s="18">
        <f t="shared" si="8"/>
        <v>3.532469136</v>
      </c>
      <c r="AF137" s="13">
        <f t="shared" si="9"/>
        <v>0.3083635485</v>
      </c>
      <c r="AG137" s="10">
        <f t="shared" si="10"/>
        <v>0.1333333333</v>
      </c>
      <c r="AH137" s="10">
        <f t="shared" si="11"/>
        <v>0.4</v>
      </c>
      <c r="AI137" s="10">
        <f t="shared" si="12"/>
        <v>0.5333333333</v>
      </c>
      <c r="AJ137" s="7">
        <v>35.0</v>
      </c>
      <c r="AK137" s="7">
        <v>27.0</v>
      </c>
      <c r="AL137" s="13">
        <f t="shared" si="13"/>
        <v>0.564516129</v>
      </c>
      <c r="AM137" s="7">
        <v>15.0</v>
      </c>
      <c r="AN137" s="7">
        <v>2.0</v>
      </c>
      <c r="AO137" s="26">
        <v>81.0</v>
      </c>
      <c r="AP137" s="26">
        <v>19.0</v>
      </c>
      <c r="AQ137" s="7">
        <v>34.0</v>
      </c>
      <c r="AR137" s="7">
        <v>3.0</v>
      </c>
      <c r="AS137" s="7">
        <v>51.0</v>
      </c>
      <c r="AT137" s="7">
        <v>4.0</v>
      </c>
      <c r="AU137" s="7">
        <v>86.0</v>
      </c>
      <c r="AV137" s="7">
        <v>14.0</v>
      </c>
      <c r="AW137" s="14">
        <v>86.0</v>
      </c>
      <c r="AX137" s="14">
        <v>2.54</v>
      </c>
      <c r="AY137" s="7">
        <v>3.0</v>
      </c>
      <c r="AZ137" s="7">
        <v>0.0</v>
      </c>
      <c r="BA137" s="14">
        <f t="shared" si="14"/>
        <v>0.4187366927</v>
      </c>
      <c r="BB137" s="14">
        <v>93.75</v>
      </c>
      <c r="BC137" s="14">
        <v>-0.39</v>
      </c>
    </row>
    <row r="138" ht="12.75" customHeight="1">
      <c r="A138" s="7" t="s">
        <v>911</v>
      </c>
      <c r="B138" s="7" t="s">
        <v>912</v>
      </c>
      <c r="C138" s="8" t="s">
        <v>215</v>
      </c>
      <c r="D138" s="9" t="s">
        <v>183</v>
      </c>
      <c r="E138" s="7">
        <v>54.0</v>
      </c>
      <c r="F138" s="7">
        <v>0.0</v>
      </c>
      <c r="G138" s="7">
        <v>0.0</v>
      </c>
      <c r="H138" s="12">
        <f t="shared" si="1"/>
        <v>0</v>
      </c>
      <c r="I138" s="7">
        <v>0.0</v>
      </c>
      <c r="J138" s="7">
        <v>0.0</v>
      </c>
      <c r="K138" s="7">
        <v>0.0</v>
      </c>
      <c r="L138" s="7">
        <v>0.0</v>
      </c>
      <c r="M138" s="25">
        <f t="shared" si="2"/>
        <v>0</v>
      </c>
      <c r="N138" s="7">
        <v>1.0</v>
      </c>
      <c r="O138" s="7">
        <v>0.0</v>
      </c>
      <c r="P138" s="7">
        <v>1.0</v>
      </c>
      <c r="Q138" s="7">
        <v>1.0</v>
      </c>
      <c r="R138" s="10">
        <f t="shared" si="3"/>
        <v>0</v>
      </c>
      <c r="S138" s="10">
        <f t="shared" si="4"/>
        <v>0</v>
      </c>
      <c r="T138" s="12">
        <f t="shared" si="5"/>
        <v>0</v>
      </c>
      <c r="U138" s="7">
        <v>0.0</v>
      </c>
      <c r="V138" s="7">
        <v>0.0</v>
      </c>
      <c r="W138" s="7">
        <v>0.0</v>
      </c>
      <c r="X138" s="7">
        <v>0.0</v>
      </c>
      <c r="Y138" s="7">
        <v>0.0</v>
      </c>
      <c r="Z138" s="7">
        <v>251.0</v>
      </c>
      <c r="AA138" s="18">
        <f t="shared" si="6"/>
        <v>0.0774691358</v>
      </c>
      <c r="AB138" s="14">
        <v>4.23</v>
      </c>
      <c r="AC138" s="18">
        <f t="shared" si="7"/>
        <v>0.07833333333</v>
      </c>
      <c r="AD138" s="14">
        <v>296.32</v>
      </c>
      <c r="AE138" s="18">
        <f t="shared" si="8"/>
        <v>5.487407407</v>
      </c>
      <c r="AF138" s="13">
        <f t="shared" si="9"/>
        <v>0.0140741973</v>
      </c>
      <c r="AG138" s="10">
        <f t="shared" si="10"/>
        <v>0</v>
      </c>
      <c r="AH138" s="10">
        <f t="shared" si="11"/>
        <v>0</v>
      </c>
      <c r="AI138" s="10">
        <f t="shared" si="12"/>
        <v>0</v>
      </c>
      <c r="AJ138" s="7">
        <v>0.0</v>
      </c>
      <c r="AK138" s="7">
        <v>0.0</v>
      </c>
      <c r="AL138" s="13" t="str">
        <f t="shared" si="13"/>
        <v> </v>
      </c>
      <c r="AM138" s="7">
        <v>0.0</v>
      </c>
      <c r="AN138" s="7">
        <v>0.0</v>
      </c>
      <c r="AO138" s="26">
        <v>4.0</v>
      </c>
      <c r="AP138" s="26">
        <v>0.0</v>
      </c>
      <c r="AQ138" s="7">
        <v>1.0</v>
      </c>
      <c r="AR138" s="7">
        <v>0.0</v>
      </c>
      <c r="AS138" s="7">
        <v>1.0</v>
      </c>
      <c r="AT138" s="7">
        <v>0.0</v>
      </c>
      <c r="AU138" s="7">
        <v>5.0</v>
      </c>
      <c r="AV138" s="7">
        <v>0.0</v>
      </c>
      <c r="AW138" s="14">
        <v>100.0</v>
      </c>
      <c r="AX138" s="14">
        <v>14.79</v>
      </c>
      <c r="AY138" s="7">
        <v>1.0</v>
      </c>
      <c r="AZ138" s="7">
        <v>0.0</v>
      </c>
      <c r="BA138" s="14">
        <f t="shared" si="14"/>
        <v>0.9561752988</v>
      </c>
      <c r="BB138" s="14">
        <v>85.71</v>
      </c>
      <c r="BC138" s="14">
        <v>-9.94</v>
      </c>
    </row>
    <row r="139" ht="12.75" customHeight="1">
      <c r="A139" s="7" t="s">
        <v>456</v>
      </c>
      <c r="B139" s="7" t="s">
        <v>915</v>
      </c>
      <c r="C139" s="8" t="s">
        <v>839</v>
      </c>
      <c r="D139" s="9" t="s">
        <v>174</v>
      </c>
      <c r="E139" s="7">
        <v>65.0</v>
      </c>
      <c r="F139" s="7">
        <v>0.0</v>
      </c>
      <c r="G139" s="7">
        <v>3.0</v>
      </c>
      <c r="H139" s="12">
        <f t="shared" si="1"/>
        <v>3</v>
      </c>
      <c r="I139" s="7">
        <v>0.0</v>
      </c>
      <c r="J139" s="7">
        <v>2.0</v>
      </c>
      <c r="K139" s="7">
        <v>0.0</v>
      </c>
      <c r="L139" s="7">
        <v>2.0</v>
      </c>
      <c r="M139" s="25">
        <f t="shared" si="2"/>
        <v>2.131438721</v>
      </c>
      <c r="N139" s="7">
        <v>15.0</v>
      </c>
      <c r="O139" s="7">
        <v>0.0</v>
      </c>
      <c r="P139" s="7">
        <v>15.0</v>
      </c>
      <c r="Q139" s="7">
        <v>14.0</v>
      </c>
      <c r="R139" s="10">
        <f t="shared" si="3"/>
        <v>0</v>
      </c>
      <c r="S139" s="10">
        <f t="shared" si="4"/>
        <v>0</v>
      </c>
      <c r="T139" s="12">
        <f t="shared" si="5"/>
        <v>0</v>
      </c>
      <c r="U139" s="7">
        <v>0.0</v>
      </c>
      <c r="V139" s="7">
        <v>1.0</v>
      </c>
      <c r="W139" s="7">
        <v>4.0</v>
      </c>
      <c r="X139" s="7">
        <v>3.0</v>
      </c>
      <c r="Y139" s="7">
        <v>0.0</v>
      </c>
      <c r="Z139" s="7">
        <v>5067.0</v>
      </c>
      <c r="AA139" s="18">
        <f t="shared" si="6"/>
        <v>1.299230769</v>
      </c>
      <c r="AB139" s="14">
        <v>79.83</v>
      </c>
      <c r="AC139" s="18">
        <f t="shared" si="7"/>
        <v>1.228153846</v>
      </c>
      <c r="AD139" s="14">
        <v>276.77</v>
      </c>
      <c r="AE139" s="18">
        <f t="shared" si="8"/>
        <v>4.258</v>
      </c>
      <c r="AF139" s="13">
        <f t="shared" si="9"/>
        <v>0.2238642737</v>
      </c>
      <c r="AG139" s="10">
        <f t="shared" si="10"/>
        <v>0</v>
      </c>
      <c r="AH139" s="10">
        <f t="shared" si="11"/>
        <v>0.4</v>
      </c>
      <c r="AI139" s="10">
        <f t="shared" si="12"/>
        <v>0.4</v>
      </c>
      <c r="AJ139" s="7">
        <v>0.0</v>
      </c>
      <c r="AK139" s="7">
        <v>0.0</v>
      </c>
      <c r="AL139" s="13" t="str">
        <f t="shared" si="13"/>
        <v> </v>
      </c>
      <c r="AM139" s="7">
        <v>5.0</v>
      </c>
      <c r="AN139" s="7">
        <v>0.0</v>
      </c>
      <c r="AO139" s="26">
        <v>64.0</v>
      </c>
      <c r="AP139" s="26">
        <v>13.0</v>
      </c>
      <c r="AQ139" s="7">
        <v>19.0</v>
      </c>
      <c r="AR139" s="7">
        <v>2.0</v>
      </c>
      <c r="AS139" s="7">
        <v>31.0</v>
      </c>
      <c r="AT139" s="7">
        <v>3.0</v>
      </c>
      <c r="AU139" s="7">
        <v>54.0</v>
      </c>
      <c r="AV139" s="7">
        <v>9.0</v>
      </c>
      <c r="AW139" s="14">
        <v>85.71</v>
      </c>
      <c r="AX139" s="14">
        <v>-1.34</v>
      </c>
      <c r="AY139" s="7">
        <v>2.0</v>
      </c>
      <c r="AZ139" s="7">
        <v>0.0</v>
      </c>
      <c r="BA139" s="14">
        <f t="shared" si="14"/>
        <v>0.5328596803</v>
      </c>
      <c r="BB139" s="14">
        <v>90.62</v>
      </c>
      <c r="BC139" s="14">
        <v>-4.65</v>
      </c>
    </row>
    <row r="140" ht="12.75" customHeight="1">
      <c r="A140" s="7" t="s">
        <v>689</v>
      </c>
      <c r="B140" s="7" t="s">
        <v>921</v>
      </c>
      <c r="C140" s="8" t="s">
        <v>149</v>
      </c>
      <c r="D140" s="9" t="s">
        <v>247</v>
      </c>
      <c r="E140" s="7">
        <v>71.0</v>
      </c>
      <c r="F140" s="7">
        <v>2.0</v>
      </c>
      <c r="G140" s="7">
        <v>3.0</v>
      </c>
      <c r="H140" s="12">
        <f t="shared" si="1"/>
        <v>5</v>
      </c>
      <c r="I140" s="7">
        <v>2.0</v>
      </c>
      <c r="J140" s="7">
        <v>3.0</v>
      </c>
      <c r="K140" s="7">
        <v>2.0</v>
      </c>
      <c r="L140" s="7">
        <v>1.0</v>
      </c>
      <c r="M140" s="25">
        <f t="shared" si="2"/>
        <v>5.046257359</v>
      </c>
      <c r="N140" s="7">
        <v>9.0</v>
      </c>
      <c r="O140" s="7">
        <v>7.0</v>
      </c>
      <c r="P140" s="7">
        <v>7.0</v>
      </c>
      <c r="Q140" s="7">
        <v>3.0</v>
      </c>
      <c r="R140" s="10">
        <f t="shared" si="3"/>
        <v>0.2222222222</v>
      </c>
      <c r="S140" s="10">
        <f t="shared" si="4"/>
        <v>0.07692307692</v>
      </c>
      <c r="T140" s="12">
        <f t="shared" si="5"/>
        <v>9.6</v>
      </c>
      <c r="U140" s="7">
        <v>0.0</v>
      </c>
      <c r="V140" s="7">
        <v>1.0</v>
      </c>
      <c r="W140" s="7">
        <v>10.0</v>
      </c>
      <c r="X140" s="7">
        <v>0.0</v>
      </c>
      <c r="Y140" s="7">
        <v>0.0</v>
      </c>
      <c r="Z140" s="7">
        <v>3567.0</v>
      </c>
      <c r="AA140" s="18">
        <f t="shared" si="6"/>
        <v>0.8373239437</v>
      </c>
      <c r="AB140" s="14">
        <v>57.07</v>
      </c>
      <c r="AC140" s="18">
        <f t="shared" si="7"/>
        <v>0.8038028169</v>
      </c>
      <c r="AD140" s="14">
        <v>256.06</v>
      </c>
      <c r="AE140" s="18">
        <f t="shared" si="8"/>
        <v>3.606478873</v>
      </c>
      <c r="AF140" s="13">
        <f t="shared" si="9"/>
        <v>0.1822565708</v>
      </c>
      <c r="AG140" s="10">
        <f t="shared" si="10"/>
        <v>0.2</v>
      </c>
      <c r="AH140" s="10">
        <f t="shared" si="11"/>
        <v>0.3</v>
      </c>
      <c r="AI140" s="10">
        <f t="shared" si="12"/>
        <v>0.5</v>
      </c>
      <c r="AJ140" s="7">
        <v>6.0</v>
      </c>
      <c r="AK140" s="7">
        <v>4.0</v>
      </c>
      <c r="AL140" s="13">
        <f t="shared" si="13"/>
        <v>0.6</v>
      </c>
      <c r="AM140" s="7">
        <v>10.0</v>
      </c>
      <c r="AN140" s="7">
        <v>1.0</v>
      </c>
      <c r="AO140" s="26">
        <v>38.0</v>
      </c>
      <c r="AP140" s="26">
        <v>11.0</v>
      </c>
      <c r="AQ140" s="7">
        <v>26.0</v>
      </c>
      <c r="AR140" s="7">
        <v>2.0</v>
      </c>
      <c r="AS140" s="7">
        <v>26.0</v>
      </c>
      <c r="AT140" s="7">
        <v>0.0</v>
      </c>
      <c r="AU140" s="7">
        <v>52.0</v>
      </c>
      <c r="AV140" s="7">
        <v>9.0</v>
      </c>
      <c r="AW140" s="14">
        <v>85.25</v>
      </c>
      <c r="AX140" s="14">
        <v>-0.5700000000000001</v>
      </c>
      <c r="AY140" s="7">
        <v>2.0</v>
      </c>
      <c r="AZ140" s="7">
        <v>0.0</v>
      </c>
      <c r="BA140" s="14">
        <f t="shared" si="14"/>
        <v>0.5719091674</v>
      </c>
      <c r="BB140" s="14">
        <v>90.48</v>
      </c>
      <c r="BC140" s="14">
        <v>-3.46</v>
      </c>
    </row>
    <row r="141" ht="12.75" customHeight="1">
      <c r="A141" s="7" t="s">
        <v>164</v>
      </c>
      <c r="B141" s="7" t="s">
        <v>925</v>
      </c>
      <c r="C141" s="8" t="s">
        <v>246</v>
      </c>
      <c r="D141" s="9" t="s">
        <v>150</v>
      </c>
      <c r="E141" s="7">
        <v>77.0</v>
      </c>
      <c r="F141" s="7">
        <v>0.0</v>
      </c>
      <c r="G141" s="7">
        <v>0.0</v>
      </c>
      <c r="H141" s="12">
        <f t="shared" si="1"/>
        <v>0</v>
      </c>
      <c r="I141" s="7">
        <v>0.0</v>
      </c>
      <c r="J141" s="7">
        <v>0.0</v>
      </c>
      <c r="K141" s="7">
        <v>0.0</v>
      </c>
      <c r="L141" s="7">
        <v>0.0</v>
      </c>
      <c r="M141" s="25">
        <f t="shared" si="2"/>
        <v>0</v>
      </c>
      <c r="N141" s="7">
        <v>0.0</v>
      </c>
      <c r="O141" s="7">
        <v>0.0</v>
      </c>
      <c r="P141" s="7">
        <v>0.0</v>
      </c>
      <c r="Q141" s="7">
        <v>1.0</v>
      </c>
      <c r="R141" s="10">
        <f t="shared" si="3"/>
        <v>0</v>
      </c>
      <c r="S141" s="10">
        <f t="shared" si="4"/>
        <v>0</v>
      </c>
      <c r="T141" s="12">
        <f t="shared" si="5"/>
        <v>0</v>
      </c>
      <c r="U141" s="7">
        <v>0.0</v>
      </c>
      <c r="V141" s="7">
        <v>0.0</v>
      </c>
      <c r="W141" s="7">
        <v>1.0</v>
      </c>
      <c r="X141" s="7">
        <v>0.0</v>
      </c>
      <c r="Y141" s="7">
        <v>0.0</v>
      </c>
      <c r="Z141" s="7">
        <v>147.0</v>
      </c>
      <c r="AA141" s="18">
        <f t="shared" si="6"/>
        <v>0.03181818182</v>
      </c>
      <c r="AB141" s="14">
        <v>3.52</v>
      </c>
      <c r="AC141" s="18">
        <f t="shared" si="7"/>
        <v>0.04571428571</v>
      </c>
      <c r="AD141" s="14">
        <v>397.0</v>
      </c>
      <c r="AE141" s="18">
        <f t="shared" si="8"/>
        <v>5.155844156</v>
      </c>
      <c r="AF141" s="13">
        <f t="shared" si="9"/>
        <v>0.008788574853</v>
      </c>
      <c r="AG141" s="10">
        <f t="shared" si="10"/>
        <v>0</v>
      </c>
      <c r="AH141" s="10">
        <f t="shared" si="11"/>
        <v>0</v>
      </c>
      <c r="AI141" s="10">
        <f t="shared" si="12"/>
        <v>0</v>
      </c>
      <c r="AJ141" s="7">
        <v>4.0</v>
      </c>
      <c r="AK141" s="7">
        <v>4.0</v>
      </c>
      <c r="AL141" s="13">
        <f t="shared" si="13"/>
        <v>0.5</v>
      </c>
      <c r="AM141" s="7">
        <v>0.0</v>
      </c>
      <c r="AN141" s="7">
        <v>0.0</v>
      </c>
      <c r="AO141" s="26">
        <v>3.0</v>
      </c>
      <c r="AP141" s="26">
        <v>0.0</v>
      </c>
      <c r="AQ141" s="7">
        <v>0.0</v>
      </c>
      <c r="AR141" s="7">
        <v>0.0</v>
      </c>
      <c r="AS141" s="7">
        <v>1.0</v>
      </c>
      <c r="AT141" s="7">
        <v>0.0</v>
      </c>
      <c r="AU141" s="7">
        <v>0.0</v>
      </c>
      <c r="AV141" s="7">
        <v>0.0</v>
      </c>
      <c r="AW141" s="14"/>
      <c r="AX141" s="14"/>
      <c r="AY141" s="7">
        <v>0.0</v>
      </c>
      <c r="AZ141" s="7">
        <v>0.0</v>
      </c>
      <c r="BA141" s="14">
        <f t="shared" si="14"/>
        <v>0.8163265306</v>
      </c>
      <c r="BB141" s="14">
        <v>100.0</v>
      </c>
      <c r="BC141" s="14">
        <v>7.23</v>
      </c>
    </row>
    <row r="142" ht="12.75" customHeight="1">
      <c r="A142" s="7" t="s">
        <v>425</v>
      </c>
      <c r="B142" s="7" t="s">
        <v>929</v>
      </c>
      <c r="C142" s="8" t="s">
        <v>246</v>
      </c>
      <c r="D142" s="9" t="s">
        <v>260</v>
      </c>
      <c r="E142" s="7">
        <v>2.0</v>
      </c>
      <c r="F142" s="7">
        <v>0.0</v>
      </c>
      <c r="G142" s="7">
        <v>0.0</v>
      </c>
      <c r="H142" s="12">
        <f t="shared" si="1"/>
        <v>0</v>
      </c>
      <c r="I142" s="7">
        <v>0.0</v>
      </c>
      <c r="J142" s="7">
        <v>0.0</v>
      </c>
      <c r="K142" s="7">
        <v>0.0</v>
      </c>
      <c r="L142" s="7">
        <v>0.0</v>
      </c>
      <c r="M142" s="25">
        <f t="shared" si="2"/>
        <v>0</v>
      </c>
      <c r="N142" s="7">
        <v>1.0</v>
      </c>
      <c r="O142" s="7">
        <v>0.0</v>
      </c>
      <c r="P142" s="7">
        <v>1.0</v>
      </c>
      <c r="Q142" s="7">
        <v>0.0</v>
      </c>
      <c r="R142" s="10">
        <f t="shared" si="3"/>
        <v>0</v>
      </c>
      <c r="S142" s="10">
        <f t="shared" si="4"/>
        <v>0</v>
      </c>
      <c r="T142" s="12">
        <f t="shared" si="5"/>
        <v>0</v>
      </c>
      <c r="U142" s="7">
        <v>0.0</v>
      </c>
      <c r="V142" s="7">
        <v>0.0</v>
      </c>
      <c r="W142" s="7">
        <v>0.0</v>
      </c>
      <c r="X142" s="7">
        <v>0.0</v>
      </c>
      <c r="Y142" s="7">
        <v>0.0</v>
      </c>
      <c r="Z142" s="7">
        <v>44.0</v>
      </c>
      <c r="AA142" s="18">
        <f t="shared" si="6"/>
        <v>0.3666666667</v>
      </c>
      <c r="AB142" s="14">
        <v>0.73</v>
      </c>
      <c r="AC142" s="18">
        <f t="shared" si="7"/>
        <v>0.365</v>
      </c>
      <c r="AD142" s="14">
        <v>16.38</v>
      </c>
      <c r="AE142" s="18">
        <f t="shared" si="8"/>
        <v>8.19</v>
      </c>
      <c r="AF142" s="13">
        <f t="shared" si="9"/>
        <v>0.04266510812</v>
      </c>
      <c r="AG142" s="10">
        <f t="shared" si="10"/>
        <v>0</v>
      </c>
      <c r="AH142" s="10">
        <f t="shared" si="11"/>
        <v>0</v>
      </c>
      <c r="AI142" s="10">
        <f t="shared" si="12"/>
        <v>0</v>
      </c>
      <c r="AJ142" s="7">
        <v>1.0</v>
      </c>
      <c r="AK142" s="7">
        <v>2.0</v>
      </c>
      <c r="AL142" s="13">
        <f t="shared" si="13"/>
        <v>0.3333333333</v>
      </c>
      <c r="AM142" s="7">
        <v>0.0</v>
      </c>
      <c r="AN142" s="7">
        <v>0.0</v>
      </c>
      <c r="AO142" s="26">
        <v>2.0</v>
      </c>
      <c r="AP142" s="26">
        <v>0.0</v>
      </c>
      <c r="AQ142" s="7">
        <v>0.0</v>
      </c>
      <c r="AR142" s="7">
        <v>0.0</v>
      </c>
      <c r="AS142" s="7">
        <v>2.0</v>
      </c>
      <c r="AT142" s="7">
        <v>0.0</v>
      </c>
      <c r="AU142" s="7">
        <v>1.0</v>
      </c>
      <c r="AV142" s="7">
        <v>0.0</v>
      </c>
      <c r="AW142" s="14">
        <v>100.0</v>
      </c>
      <c r="AX142" s="14">
        <v>28.57</v>
      </c>
      <c r="AY142" s="7">
        <v>0.0</v>
      </c>
      <c r="AZ142" s="7">
        <v>0.0</v>
      </c>
      <c r="BA142" s="14">
        <f t="shared" si="14"/>
        <v>0</v>
      </c>
      <c r="BB142" s="14">
        <v>100.0</v>
      </c>
      <c r="BC142" s="14">
        <v>12.5</v>
      </c>
    </row>
    <row r="143" ht="12.75" customHeight="1">
      <c r="A143" s="7" t="s">
        <v>931</v>
      </c>
      <c r="B143" s="7" t="s">
        <v>932</v>
      </c>
      <c r="C143" s="8" t="s">
        <v>237</v>
      </c>
      <c r="D143" s="9" t="s">
        <v>174</v>
      </c>
      <c r="E143" s="7">
        <v>39.0</v>
      </c>
      <c r="F143" s="7">
        <v>0.0</v>
      </c>
      <c r="G143" s="7">
        <v>1.0</v>
      </c>
      <c r="H143" s="12">
        <f t="shared" si="1"/>
        <v>1</v>
      </c>
      <c r="I143" s="7">
        <v>0.0</v>
      </c>
      <c r="J143" s="7">
        <v>1.0</v>
      </c>
      <c r="K143" s="7">
        <v>1.0</v>
      </c>
      <c r="L143" s="7">
        <v>0.0</v>
      </c>
      <c r="M143" s="25">
        <f t="shared" si="2"/>
        <v>2.962962963</v>
      </c>
      <c r="N143" s="7">
        <v>10.0</v>
      </c>
      <c r="O143" s="7">
        <v>2.0</v>
      </c>
      <c r="P143" s="7">
        <v>10.0</v>
      </c>
      <c r="Q143" s="7">
        <v>6.0</v>
      </c>
      <c r="R143" s="10">
        <f t="shared" si="3"/>
        <v>0</v>
      </c>
      <c r="S143" s="10">
        <f t="shared" si="4"/>
        <v>0</v>
      </c>
      <c r="T143" s="12">
        <f t="shared" si="5"/>
        <v>24</v>
      </c>
      <c r="U143" s="7">
        <v>0.0</v>
      </c>
      <c r="V143" s="7">
        <v>0.0</v>
      </c>
      <c r="W143" s="7">
        <v>1.0</v>
      </c>
      <c r="X143" s="7">
        <v>1.0</v>
      </c>
      <c r="Y143" s="7">
        <v>0.0</v>
      </c>
      <c r="Z143" s="7">
        <v>1215.0</v>
      </c>
      <c r="AA143" s="18">
        <f t="shared" si="6"/>
        <v>0.5192307692</v>
      </c>
      <c r="AB143" s="14">
        <v>20.63</v>
      </c>
      <c r="AC143" s="18">
        <f t="shared" si="7"/>
        <v>0.528974359</v>
      </c>
      <c r="AD143" s="14">
        <v>191.47</v>
      </c>
      <c r="AE143" s="18">
        <f t="shared" si="8"/>
        <v>4.909487179</v>
      </c>
      <c r="AF143" s="13">
        <f t="shared" si="9"/>
        <v>0.09726544083</v>
      </c>
      <c r="AG143" s="10">
        <f t="shared" si="10"/>
        <v>0</v>
      </c>
      <c r="AH143" s="10">
        <f t="shared" si="11"/>
        <v>1</v>
      </c>
      <c r="AI143" s="10">
        <f t="shared" si="12"/>
        <v>1</v>
      </c>
      <c r="AJ143" s="7">
        <v>0.0</v>
      </c>
      <c r="AK143" s="7">
        <v>0.0</v>
      </c>
      <c r="AL143" s="13" t="str">
        <f t="shared" si="13"/>
        <v> </v>
      </c>
      <c r="AM143" s="7">
        <v>1.0</v>
      </c>
      <c r="AN143" s="7">
        <v>0.0</v>
      </c>
      <c r="AO143" s="26">
        <v>23.0</v>
      </c>
      <c r="AP143" s="26">
        <v>3.0</v>
      </c>
      <c r="AQ143" s="7">
        <v>10.0</v>
      </c>
      <c r="AR143" s="7">
        <v>0.0</v>
      </c>
      <c r="AS143" s="7">
        <v>8.0</v>
      </c>
      <c r="AT143" s="7">
        <v>2.0</v>
      </c>
      <c r="AU143" s="7">
        <v>29.0</v>
      </c>
      <c r="AV143" s="7">
        <v>4.0</v>
      </c>
      <c r="AW143" s="14">
        <v>87.88</v>
      </c>
      <c r="AX143" s="14">
        <v>-1.62</v>
      </c>
      <c r="AY143" s="7">
        <v>0.0</v>
      </c>
      <c r="AZ143" s="7">
        <v>0.0</v>
      </c>
      <c r="BA143" s="14">
        <f t="shared" si="14"/>
        <v>1.234567901</v>
      </c>
      <c r="BB143" s="14">
        <v>95.24</v>
      </c>
      <c r="BC143" s="14">
        <v>4.63</v>
      </c>
    </row>
    <row r="144" ht="12.75" customHeight="1">
      <c r="A144" s="7" t="s">
        <v>482</v>
      </c>
      <c r="B144" s="7" t="s">
        <v>936</v>
      </c>
      <c r="C144" s="8" t="s">
        <v>394</v>
      </c>
      <c r="D144" s="9" t="s">
        <v>150</v>
      </c>
      <c r="E144" s="7">
        <v>36.0</v>
      </c>
      <c r="F144" s="7">
        <v>0.0</v>
      </c>
      <c r="G144" s="7">
        <v>2.0</v>
      </c>
      <c r="H144" s="12">
        <f t="shared" si="1"/>
        <v>2</v>
      </c>
      <c r="I144" s="7">
        <v>0.0</v>
      </c>
      <c r="J144" s="7">
        <v>2.0</v>
      </c>
      <c r="K144" s="7">
        <v>0.0</v>
      </c>
      <c r="L144" s="7">
        <v>2.0</v>
      </c>
      <c r="M144" s="25">
        <f t="shared" si="2"/>
        <v>7.973421927</v>
      </c>
      <c r="N144" s="7">
        <v>1.0</v>
      </c>
      <c r="O144" s="7">
        <v>0.0</v>
      </c>
      <c r="P144" s="7">
        <v>1.0</v>
      </c>
      <c r="Q144" s="7">
        <v>0.0</v>
      </c>
      <c r="R144" s="10">
        <f t="shared" si="3"/>
        <v>0</v>
      </c>
      <c r="S144" s="10">
        <f t="shared" si="4"/>
        <v>0</v>
      </c>
      <c r="T144" s="12">
        <f t="shared" si="5"/>
        <v>0</v>
      </c>
      <c r="U144" s="7">
        <v>0.0</v>
      </c>
      <c r="V144" s="7">
        <v>0.0</v>
      </c>
      <c r="W144" s="7">
        <v>2.0</v>
      </c>
      <c r="X144" s="7">
        <v>2.0</v>
      </c>
      <c r="Y144" s="7">
        <v>0.0</v>
      </c>
      <c r="Z144" s="7">
        <v>903.0</v>
      </c>
      <c r="AA144" s="18">
        <f t="shared" si="6"/>
        <v>0.4180555556</v>
      </c>
      <c r="AB144" s="14">
        <v>12.55</v>
      </c>
      <c r="AC144" s="18">
        <f t="shared" si="7"/>
        <v>0.3486111111</v>
      </c>
      <c r="AD144" s="14">
        <v>199.8</v>
      </c>
      <c r="AE144" s="18">
        <f t="shared" si="8"/>
        <v>5.55</v>
      </c>
      <c r="AF144" s="13">
        <f t="shared" si="9"/>
        <v>0.05910054156</v>
      </c>
      <c r="AG144" s="10">
        <f t="shared" si="10"/>
        <v>0</v>
      </c>
      <c r="AH144" s="10">
        <f t="shared" si="11"/>
        <v>1</v>
      </c>
      <c r="AI144" s="10">
        <f t="shared" si="12"/>
        <v>1</v>
      </c>
      <c r="AJ144" s="7">
        <v>2.0</v>
      </c>
      <c r="AK144" s="7">
        <v>6.0</v>
      </c>
      <c r="AL144" s="13">
        <f t="shared" si="13"/>
        <v>0.25</v>
      </c>
      <c r="AM144" s="7">
        <v>2.0</v>
      </c>
      <c r="AN144" s="7">
        <v>0.0</v>
      </c>
      <c r="AO144" s="26">
        <v>6.0</v>
      </c>
      <c r="AP144" s="26">
        <v>1.0</v>
      </c>
      <c r="AQ144" s="7">
        <v>2.0</v>
      </c>
      <c r="AR144" s="7">
        <v>1.0</v>
      </c>
      <c r="AS144" s="7">
        <v>3.0</v>
      </c>
      <c r="AT144" s="7">
        <v>1.0</v>
      </c>
      <c r="AU144" s="7">
        <v>4.0</v>
      </c>
      <c r="AV144" s="7">
        <v>1.0</v>
      </c>
      <c r="AW144" s="14">
        <v>80.0</v>
      </c>
      <c r="AX144" s="14">
        <v>-7.89</v>
      </c>
      <c r="AY144" s="7">
        <v>0.0</v>
      </c>
      <c r="AZ144" s="7">
        <v>0.0</v>
      </c>
      <c r="BA144" s="14">
        <f t="shared" si="14"/>
        <v>0.3986710963</v>
      </c>
      <c r="BB144" s="14">
        <v>81.82</v>
      </c>
      <c r="BC144" s="14">
        <v>-14.89</v>
      </c>
    </row>
    <row r="145" ht="12.75" customHeight="1">
      <c r="A145" s="7" t="s">
        <v>940</v>
      </c>
      <c r="B145" s="7" t="s">
        <v>941</v>
      </c>
      <c r="C145" s="8" t="s">
        <v>628</v>
      </c>
      <c r="D145" s="9" t="s">
        <v>150</v>
      </c>
      <c r="E145" s="7">
        <v>52.0</v>
      </c>
      <c r="F145" s="7">
        <v>5.0</v>
      </c>
      <c r="G145" s="7">
        <v>10.0</v>
      </c>
      <c r="H145" s="12">
        <f t="shared" si="1"/>
        <v>15</v>
      </c>
      <c r="I145" s="7">
        <v>5.0</v>
      </c>
      <c r="J145" s="7">
        <v>10.0</v>
      </c>
      <c r="K145" s="7">
        <v>4.0</v>
      </c>
      <c r="L145" s="7">
        <v>6.0</v>
      </c>
      <c r="M145" s="25">
        <f t="shared" si="2"/>
        <v>4.737257654</v>
      </c>
      <c r="N145" s="7">
        <v>44.0</v>
      </c>
      <c r="O145" s="7">
        <v>18.0</v>
      </c>
      <c r="P145" s="7">
        <v>39.0</v>
      </c>
      <c r="Q145" s="7">
        <v>27.0</v>
      </c>
      <c r="R145" s="10">
        <f t="shared" si="3"/>
        <v>0.1136363636</v>
      </c>
      <c r="S145" s="10">
        <f t="shared" si="4"/>
        <v>0.0390625</v>
      </c>
      <c r="T145" s="12">
        <f t="shared" si="5"/>
        <v>30.07407407</v>
      </c>
      <c r="U145" s="7">
        <v>1.0</v>
      </c>
      <c r="V145" s="7">
        <v>1.0</v>
      </c>
      <c r="W145" s="7">
        <v>6.0</v>
      </c>
      <c r="X145" s="7">
        <v>5.0</v>
      </c>
      <c r="Y145" s="7">
        <v>7.0</v>
      </c>
      <c r="Z145" s="7">
        <v>11399.0</v>
      </c>
      <c r="AA145" s="18">
        <f t="shared" si="6"/>
        <v>3.653525641</v>
      </c>
      <c r="AB145" s="14">
        <v>192.57</v>
      </c>
      <c r="AC145" s="18">
        <f t="shared" si="7"/>
        <v>3.703269231</v>
      </c>
      <c r="AD145" s="14">
        <v>100.33</v>
      </c>
      <c r="AE145" s="18">
        <f t="shared" si="8"/>
        <v>1.929423077</v>
      </c>
      <c r="AF145" s="13">
        <f t="shared" si="9"/>
        <v>0.6574598839</v>
      </c>
      <c r="AG145" s="10">
        <f t="shared" si="10"/>
        <v>0.1851851852</v>
      </c>
      <c r="AH145" s="10">
        <f t="shared" si="11"/>
        <v>0.3703703704</v>
      </c>
      <c r="AI145" s="10">
        <f t="shared" si="12"/>
        <v>0.5555555556</v>
      </c>
      <c r="AJ145" s="7">
        <v>0.0</v>
      </c>
      <c r="AK145" s="7">
        <v>6.0</v>
      </c>
      <c r="AL145" s="13">
        <f t="shared" si="13"/>
        <v>0</v>
      </c>
      <c r="AM145" s="7">
        <v>27.0</v>
      </c>
      <c r="AN145" s="7">
        <v>3.0</v>
      </c>
      <c r="AO145" s="26">
        <v>176.0</v>
      </c>
      <c r="AP145" s="26">
        <v>26.0</v>
      </c>
      <c r="AQ145" s="7">
        <v>73.0</v>
      </c>
      <c r="AR145" s="7">
        <v>3.0</v>
      </c>
      <c r="AS145" s="7">
        <v>101.0</v>
      </c>
      <c r="AT145" s="7">
        <v>6.0</v>
      </c>
      <c r="AU145" s="7">
        <v>197.0</v>
      </c>
      <c r="AV145" s="7">
        <v>23.0</v>
      </c>
      <c r="AW145" s="14">
        <v>89.55</v>
      </c>
      <c r="AX145" s="14">
        <v>3.38</v>
      </c>
      <c r="AY145" s="7">
        <v>1.0</v>
      </c>
      <c r="AZ145" s="7">
        <v>1.0</v>
      </c>
      <c r="BA145" s="14">
        <f t="shared" si="14"/>
        <v>0.7842793227</v>
      </c>
      <c r="BB145" s="14">
        <v>97.52</v>
      </c>
      <c r="BC145" s="14">
        <v>17.52</v>
      </c>
    </row>
    <row r="146" ht="12.75" customHeight="1">
      <c r="A146" s="7" t="s">
        <v>903</v>
      </c>
      <c r="B146" s="7" t="s">
        <v>949</v>
      </c>
      <c r="C146" s="8" t="s">
        <v>394</v>
      </c>
      <c r="D146" s="9" t="s">
        <v>150</v>
      </c>
      <c r="E146" s="7">
        <v>63.0</v>
      </c>
      <c r="F146" s="7">
        <v>2.0</v>
      </c>
      <c r="G146" s="7">
        <v>5.0</v>
      </c>
      <c r="H146" s="12">
        <f t="shared" si="1"/>
        <v>7</v>
      </c>
      <c r="I146" s="7">
        <v>1.0</v>
      </c>
      <c r="J146" s="7">
        <v>5.0</v>
      </c>
      <c r="K146" s="7">
        <v>0.0</v>
      </c>
      <c r="L146" s="7">
        <v>5.0</v>
      </c>
      <c r="M146" s="25">
        <f t="shared" si="2"/>
        <v>3.464870067</v>
      </c>
      <c r="N146" s="7">
        <v>21.0</v>
      </c>
      <c r="O146" s="7">
        <v>4.0</v>
      </c>
      <c r="P146" s="7">
        <v>19.0</v>
      </c>
      <c r="Q146" s="7">
        <v>7.0</v>
      </c>
      <c r="R146" s="10">
        <f t="shared" si="3"/>
        <v>0.09523809524</v>
      </c>
      <c r="S146" s="10">
        <f t="shared" si="4"/>
        <v>0.03921568627</v>
      </c>
      <c r="T146" s="12">
        <f t="shared" si="5"/>
        <v>0</v>
      </c>
      <c r="U146" s="7">
        <v>0.0</v>
      </c>
      <c r="V146" s="7">
        <v>0.0</v>
      </c>
      <c r="W146" s="7">
        <v>12.0</v>
      </c>
      <c r="X146" s="7">
        <v>1.0</v>
      </c>
      <c r="Y146" s="7">
        <v>4.0</v>
      </c>
      <c r="Z146" s="7">
        <v>7273.0</v>
      </c>
      <c r="AA146" s="18">
        <f t="shared" si="6"/>
        <v>1.924074074</v>
      </c>
      <c r="AB146" s="14">
        <v>112.81</v>
      </c>
      <c r="AC146" s="18">
        <f t="shared" si="7"/>
        <v>1.790634921</v>
      </c>
      <c r="AD146" s="14">
        <v>239.32</v>
      </c>
      <c r="AE146" s="18">
        <f t="shared" si="8"/>
        <v>3.798730159</v>
      </c>
      <c r="AF146" s="13">
        <f t="shared" si="9"/>
        <v>0.3203646381</v>
      </c>
      <c r="AG146" s="10">
        <f t="shared" si="10"/>
        <v>0.1</v>
      </c>
      <c r="AH146" s="10">
        <f t="shared" si="11"/>
        <v>0.5</v>
      </c>
      <c r="AI146" s="10">
        <f t="shared" si="12"/>
        <v>0.6</v>
      </c>
      <c r="AJ146" s="7">
        <v>37.0</v>
      </c>
      <c r="AK146" s="7">
        <v>46.0</v>
      </c>
      <c r="AL146" s="13">
        <f t="shared" si="13"/>
        <v>0.4457831325</v>
      </c>
      <c r="AM146" s="7">
        <v>10.0</v>
      </c>
      <c r="AN146" s="7">
        <v>0.0</v>
      </c>
      <c r="AO146" s="26">
        <v>83.0</v>
      </c>
      <c r="AP146" s="26">
        <v>12.0</v>
      </c>
      <c r="AQ146" s="7">
        <v>32.0</v>
      </c>
      <c r="AR146" s="7">
        <v>4.0</v>
      </c>
      <c r="AS146" s="7">
        <v>44.0</v>
      </c>
      <c r="AT146" s="7">
        <v>2.0</v>
      </c>
      <c r="AU146" s="7">
        <v>78.0</v>
      </c>
      <c r="AV146" s="7">
        <v>10.0</v>
      </c>
      <c r="AW146" s="14">
        <v>88.64</v>
      </c>
      <c r="AX146" s="14">
        <v>0.4</v>
      </c>
      <c r="AY146" s="7">
        <v>1.0</v>
      </c>
      <c r="AZ146" s="7">
        <v>1.0</v>
      </c>
      <c r="BA146" s="14">
        <f t="shared" si="14"/>
        <v>0.5527292727</v>
      </c>
      <c r="BB146" s="14">
        <v>90.41</v>
      </c>
      <c r="BC146" s="14">
        <v>-6.63</v>
      </c>
    </row>
    <row r="147" ht="12.75" customHeight="1">
      <c r="A147" s="7" t="s">
        <v>519</v>
      </c>
      <c r="B147" s="7" t="s">
        <v>953</v>
      </c>
      <c r="C147" s="8" t="s">
        <v>542</v>
      </c>
      <c r="D147" s="9" t="s">
        <v>174</v>
      </c>
      <c r="E147" s="7">
        <v>37.0</v>
      </c>
      <c r="F147" s="7">
        <v>0.0</v>
      </c>
      <c r="G147" s="7">
        <v>0.0</v>
      </c>
      <c r="H147" s="12">
        <f t="shared" si="1"/>
        <v>0</v>
      </c>
      <c r="I147" s="7">
        <v>0.0</v>
      </c>
      <c r="J147" s="7">
        <v>0.0</v>
      </c>
      <c r="K147" s="7">
        <v>0.0</v>
      </c>
      <c r="L147" s="7">
        <v>0.0</v>
      </c>
      <c r="M147" s="25">
        <f t="shared" si="2"/>
        <v>0</v>
      </c>
      <c r="N147" s="7">
        <v>0.0</v>
      </c>
      <c r="O147" s="7">
        <v>0.0</v>
      </c>
      <c r="P147" s="7">
        <v>0.0</v>
      </c>
      <c r="Q147" s="7">
        <v>0.0</v>
      </c>
      <c r="R147" s="10">
        <f t="shared" si="3"/>
        <v>0</v>
      </c>
      <c r="S147" s="10">
        <f t="shared" si="4"/>
        <v>0</v>
      </c>
      <c r="T147" s="12">
        <f t="shared" si="5"/>
        <v>0</v>
      </c>
      <c r="U147" s="7">
        <v>0.0</v>
      </c>
      <c r="V147" s="7">
        <v>0.0</v>
      </c>
      <c r="W147" s="7">
        <v>0.0</v>
      </c>
      <c r="X147" s="7">
        <v>0.0</v>
      </c>
      <c r="Y147" s="7">
        <v>0.0</v>
      </c>
      <c r="Z147" s="7">
        <v>52.0</v>
      </c>
      <c r="AA147" s="18">
        <f t="shared" si="6"/>
        <v>0.02342342342</v>
      </c>
      <c r="AB147" s="14">
        <v>0.19</v>
      </c>
      <c r="AC147" s="18">
        <f t="shared" si="7"/>
        <v>0.005135135135</v>
      </c>
      <c r="AD147" s="14">
        <v>173.9</v>
      </c>
      <c r="AE147" s="18">
        <f t="shared" si="8"/>
        <v>4.7</v>
      </c>
      <c r="AF147" s="13">
        <f t="shared" si="9"/>
        <v>0.001091389511</v>
      </c>
      <c r="AG147" s="10">
        <f t="shared" si="10"/>
        <v>0</v>
      </c>
      <c r="AH147" s="10">
        <f t="shared" si="11"/>
        <v>0</v>
      </c>
      <c r="AI147" s="10">
        <f t="shared" si="12"/>
        <v>0</v>
      </c>
      <c r="AJ147" s="7">
        <v>0.0</v>
      </c>
      <c r="AK147" s="7">
        <v>0.0</v>
      </c>
      <c r="AL147" s="13" t="str">
        <f t="shared" si="13"/>
        <v> </v>
      </c>
      <c r="AM147" s="7">
        <v>1.0</v>
      </c>
      <c r="AN147" s="7">
        <v>0.0</v>
      </c>
      <c r="AO147" s="26">
        <v>0.0</v>
      </c>
      <c r="AP147" s="26">
        <v>0.0</v>
      </c>
      <c r="AQ147" s="7">
        <v>0.0</v>
      </c>
      <c r="AR147" s="7">
        <v>0.0</v>
      </c>
      <c r="AS147" s="7">
        <v>0.0</v>
      </c>
      <c r="AT147" s="7">
        <v>0.0</v>
      </c>
      <c r="AU147" s="7">
        <v>1.0</v>
      </c>
      <c r="AV147" s="7">
        <v>0.0</v>
      </c>
      <c r="AW147" s="14">
        <v>100.0</v>
      </c>
      <c r="AX147" s="14">
        <v>13.38</v>
      </c>
      <c r="AY147" s="7">
        <v>0.0</v>
      </c>
      <c r="AZ147" s="7">
        <v>0.0</v>
      </c>
      <c r="BA147" s="14">
        <f t="shared" si="14"/>
        <v>1.153846154</v>
      </c>
      <c r="BB147" s="14"/>
      <c r="BC147" s="14"/>
    </row>
    <row r="148" ht="12.75" customHeight="1">
      <c r="A148" s="7" t="s">
        <v>958</v>
      </c>
      <c r="B148" s="7" t="s">
        <v>959</v>
      </c>
      <c r="C148" s="8" t="s">
        <v>447</v>
      </c>
      <c r="D148" s="9" t="s">
        <v>275</v>
      </c>
      <c r="E148" s="7">
        <v>82.0</v>
      </c>
      <c r="F148" s="7">
        <v>2.0</v>
      </c>
      <c r="G148" s="7">
        <v>4.0</v>
      </c>
      <c r="H148" s="12">
        <f t="shared" si="1"/>
        <v>6</v>
      </c>
      <c r="I148" s="7">
        <v>2.0</v>
      </c>
      <c r="J148" s="7">
        <v>4.0</v>
      </c>
      <c r="K148" s="7">
        <v>1.0</v>
      </c>
      <c r="L148" s="7">
        <v>3.0</v>
      </c>
      <c r="M148" s="25">
        <f t="shared" si="2"/>
        <v>2.302526383</v>
      </c>
      <c r="N148" s="7">
        <v>14.0</v>
      </c>
      <c r="O148" s="7">
        <v>10.0</v>
      </c>
      <c r="P148" s="7">
        <v>12.0</v>
      </c>
      <c r="Q148" s="7">
        <v>8.0</v>
      </c>
      <c r="R148" s="10">
        <f t="shared" si="3"/>
        <v>0.1428571429</v>
      </c>
      <c r="S148" s="10">
        <f t="shared" si="4"/>
        <v>0.04545454545</v>
      </c>
      <c r="T148" s="12">
        <f t="shared" si="5"/>
        <v>7.2</v>
      </c>
      <c r="U148" s="7">
        <v>0.0</v>
      </c>
      <c r="V148" s="7">
        <v>2.0</v>
      </c>
      <c r="W148" s="7">
        <v>5.0</v>
      </c>
      <c r="X148" s="7">
        <v>5.0</v>
      </c>
      <c r="Y148" s="7">
        <v>2.0</v>
      </c>
      <c r="Z148" s="7">
        <v>9381.0</v>
      </c>
      <c r="AA148" s="18">
        <f t="shared" si="6"/>
        <v>1.906707317</v>
      </c>
      <c r="AB148" s="14">
        <v>149.29</v>
      </c>
      <c r="AC148" s="18">
        <f t="shared" si="7"/>
        <v>1.820609756</v>
      </c>
      <c r="AD148" s="14">
        <v>281.55</v>
      </c>
      <c r="AE148" s="18">
        <f t="shared" si="8"/>
        <v>3.433536585</v>
      </c>
      <c r="AF148" s="13">
        <f t="shared" si="9"/>
        <v>0.3465091449</v>
      </c>
      <c r="AG148" s="10">
        <f t="shared" si="10"/>
        <v>0.1</v>
      </c>
      <c r="AH148" s="10">
        <f t="shared" si="11"/>
        <v>0.2</v>
      </c>
      <c r="AI148" s="10">
        <f t="shared" si="12"/>
        <v>0.3</v>
      </c>
      <c r="AJ148" s="7">
        <v>18.0</v>
      </c>
      <c r="AK148" s="7">
        <v>28.0</v>
      </c>
      <c r="AL148" s="13">
        <f t="shared" si="13"/>
        <v>0.3913043478</v>
      </c>
      <c r="AM148" s="7">
        <v>20.0</v>
      </c>
      <c r="AN148" s="7">
        <v>1.0</v>
      </c>
      <c r="AO148" s="26">
        <v>124.0</v>
      </c>
      <c r="AP148" s="26">
        <v>16.0</v>
      </c>
      <c r="AQ148" s="7">
        <v>55.0</v>
      </c>
      <c r="AR148" s="7">
        <v>6.0</v>
      </c>
      <c r="AS148" s="7">
        <v>62.0</v>
      </c>
      <c r="AT148" s="7">
        <v>3.0</v>
      </c>
      <c r="AU148" s="7">
        <v>149.0</v>
      </c>
      <c r="AV148" s="7">
        <v>15.0</v>
      </c>
      <c r="AW148" s="14">
        <v>90.85</v>
      </c>
      <c r="AX148" s="14">
        <v>3.53</v>
      </c>
      <c r="AY148" s="7">
        <v>1.0</v>
      </c>
      <c r="AZ148" s="7">
        <v>1.0</v>
      </c>
      <c r="BA148" s="14">
        <f t="shared" si="14"/>
        <v>0.7483210745</v>
      </c>
      <c r="BB148" s="14">
        <v>91.22</v>
      </c>
      <c r="BC148" s="14">
        <v>-2.58</v>
      </c>
    </row>
    <row r="149" ht="12.75" customHeight="1">
      <c r="A149" s="7" t="s">
        <v>858</v>
      </c>
      <c r="B149" s="7" t="s">
        <v>963</v>
      </c>
      <c r="C149" s="8" t="s">
        <v>860</v>
      </c>
      <c r="D149" s="9" t="s">
        <v>238</v>
      </c>
      <c r="E149" s="7">
        <v>52.0</v>
      </c>
      <c r="F149" s="7">
        <v>0.0</v>
      </c>
      <c r="G149" s="7">
        <v>0.0</v>
      </c>
      <c r="H149" s="12">
        <f t="shared" si="1"/>
        <v>0</v>
      </c>
      <c r="I149" s="7">
        <v>0.0</v>
      </c>
      <c r="J149" s="7">
        <v>0.0</v>
      </c>
      <c r="K149" s="7">
        <v>0.0</v>
      </c>
      <c r="L149" s="7">
        <v>0.0</v>
      </c>
      <c r="M149" s="25">
        <f t="shared" si="2"/>
        <v>0</v>
      </c>
      <c r="N149" s="7">
        <v>0.0</v>
      </c>
      <c r="O149" s="7">
        <v>0.0</v>
      </c>
      <c r="P149" s="7">
        <v>0.0</v>
      </c>
      <c r="Q149" s="7">
        <v>0.0</v>
      </c>
      <c r="R149" s="10">
        <f t="shared" si="3"/>
        <v>0</v>
      </c>
      <c r="S149" s="10">
        <f t="shared" si="4"/>
        <v>0</v>
      </c>
      <c r="T149" s="12">
        <f t="shared" si="5"/>
        <v>0</v>
      </c>
      <c r="U149" s="7">
        <v>0.0</v>
      </c>
      <c r="V149" s="7">
        <v>0.0</v>
      </c>
      <c r="W149" s="7">
        <v>1.0</v>
      </c>
      <c r="X149" s="7">
        <v>0.0</v>
      </c>
      <c r="Y149" s="7">
        <v>0.0</v>
      </c>
      <c r="Z149" s="7">
        <v>364.0</v>
      </c>
      <c r="AA149" s="18">
        <f t="shared" si="6"/>
        <v>0.1166666667</v>
      </c>
      <c r="AB149" s="14">
        <v>4.75</v>
      </c>
      <c r="AC149" s="18">
        <f t="shared" si="7"/>
        <v>0.09134615385</v>
      </c>
      <c r="AD149" s="14">
        <v>245.68</v>
      </c>
      <c r="AE149" s="18">
        <f t="shared" si="8"/>
        <v>4.724615385</v>
      </c>
      <c r="AF149" s="13">
        <f t="shared" si="9"/>
        <v>0.01896737611</v>
      </c>
      <c r="AG149" s="10">
        <f t="shared" si="10"/>
        <v>0</v>
      </c>
      <c r="AH149" s="10">
        <f t="shared" si="11"/>
        <v>0</v>
      </c>
      <c r="AI149" s="10">
        <f t="shared" si="12"/>
        <v>0</v>
      </c>
      <c r="AJ149" s="7">
        <v>3.0</v>
      </c>
      <c r="AK149" s="7">
        <v>4.0</v>
      </c>
      <c r="AL149" s="13">
        <f t="shared" si="13"/>
        <v>0.4285714286</v>
      </c>
      <c r="AM149" s="7">
        <v>0.0</v>
      </c>
      <c r="AN149" s="7">
        <v>0.0</v>
      </c>
      <c r="AO149" s="26">
        <v>0.0</v>
      </c>
      <c r="AP149" s="26">
        <v>2.0</v>
      </c>
      <c r="AQ149" s="7">
        <v>1.0</v>
      </c>
      <c r="AR149" s="7">
        <v>2.0</v>
      </c>
      <c r="AS149" s="7">
        <v>1.0</v>
      </c>
      <c r="AT149" s="7">
        <v>0.0</v>
      </c>
      <c r="AU149" s="7">
        <v>2.0</v>
      </c>
      <c r="AV149" s="7">
        <v>2.0</v>
      </c>
      <c r="AW149" s="14">
        <v>50.0</v>
      </c>
      <c r="AX149" s="14">
        <v>-34.48</v>
      </c>
      <c r="AY149" s="7">
        <v>0.0</v>
      </c>
      <c r="AZ149" s="7">
        <v>0.0</v>
      </c>
      <c r="BA149" s="14">
        <f t="shared" si="14"/>
        <v>-0.6593406593</v>
      </c>
      <c r="BB149" s="14">
        <v>100.0</v>
      </c>
      <c r="BC149" s="14">
        <v>8.05</v>
      </c>
    </row>
    <row r="150" ht="12.75" customHeight="1">
      <c r="A150" s="7" t="s">
        <v>968</v>
      </c>
      <c r="B150" s="7" t="s">
        <v>969</v>
      </c>
      <c r="C150" s="8" t="s">
        <v>231</v>
      </c>
      <c r="D150" s="9" t="s">
        <v>150</v>
      </c>
      <c r="E150" s="7">
        <v>80.0</v>
      </c>
      <c r="F150" s="7">
        <v>10.0</v>
      </c>
      <c r="G150" s="7">
        <v>14.0</v>
      </c>
      <c r="H150" s="12">
        <f t="shared" si="1"/>
        <v>24</v>
      </c>
      <c r="I150" s="7">
        <v>10.0</v>
      </c>
      <c r="J150" s="7">
        <v>14.0</v>
      </c>
      <c r="K150" s="7">
        <v>7.0</v>
      </c>
      <c r="L150" s="7">
        <v>7.0</v>
      </c>
      <c r="M150" s="25">
        <f t="shared" si="2"/>
        <v>4.860486049</v>
      </c>
      <c r="N150" s="7">
        <v>62.0</v>
      </c>
      <c r="O150" s="7">
        <v>21.0</v>
      </c>
      <c r="P150" s="7">
        <v>52.0</v>
      </c>
      <c r="Q150" s="7">
        <v>27.0</v>
      </c>
      <c r="R150" s="10">
        <f t="shared" si="3"/>
        <v>0.1612903226</v>
      </c>
      <c r="S150" s="10">
        <f t="shared" si="4"/>
        <v>0.06172839506</v>
      </c>
      <c r="T150" s="12">
        <f t="shared" si="5"/>
        <v>51.87179487</v>
      </c>
      <c r="U150" s="7">
        <v>0.0</v>
      </c>
      <c r="V150" s="7">
        <v>8.0</v>
      </c>
      <c r="W150" s="7">
        <v>13.0</v>
      </c>
      <c r="X150" s="7">
        <v>11.0</v>
      </c>
      <c r="Y150" s="7">
        <v>2.0</v>
      </c>
      <c r="Z150" s="7">
        <v>17776.0</v>
      </c>
      <c r="AA150" s="18">
        <f t="shared" si="6"/>
        <v>3.703333333</v>
      </c>
      <c r="AB150" s="14">
        <v>291.45</v>
      </c>
      <c r="AC150" s="18">
        <f t="shared" si="7"/>
        <v>3.643125</v>
      </c>
      <c r="AD150" s="14">
        <v>123.31</v>
      </c>
      <c r="AE150" s="18">
        <f t="shared" si="8"/>
        <v>1.541375</v>
      </c>
      <c r="AF150" s="13">
        <f t="shared" si="9"/>
        <v>0.7026955348</v>
      </c>
      <c r="AG150" s="10">
        <f t="shared" si="10"/>
        <v>0.2564102564</v>
      </c>
      <c r="AH150" s="10">
        <f t="shared" si="11"/>
        <v>0.358974359</v>
      </c>
      <c r="AI150" s="10">
        <f t="shared" si="12"/>
        <v>0.6153846154</v>
      </c>
      <c r="AJ150" s="7">
        <v>196.0</v>
      </c>
      <c r="AK150" s="7">
        <v>166.0</v>
      </c>
      <c r="AL150" s="13">
        <f t="shared" si="13"/>
        <v>0.5414364641</v>
      </c>
      <c r="AM150" s="7">
        <v>39.0</v>
      </c>
      <c r="AN150" s="7">
        <v>1.0</v>
      </c>
      <c r="AO150" s="26">
        <v>250.0</v>
      </c>
      <c r="AP150" s="26">
        <v>42.0</v>
      </c>
      <c r="AQ150" s="7">
        <v>97.0</v>
      </c>
      <c r="AR150" s="7">
        <v>13.0</v>
      </c>
      <c r="AS150" s="7">
        <v>112.0</v>
      </c>
      <c r="AT150" s="7">
        <v>5.0</v>
      </c>
      <c r="AU150" s="7">
        <v>292.0</v>
      </c>
      <c r="AV150" s="7">
        <v>36.0</v>
      </c>
      <c r="AW150" s="14">
        <v>89.02</v>
      </c>
      <c r="AX150" s="14">
        <v>5.82</v>
      </c>
      <c r="AY150" s="7">
        <v>3.0</v>
      </c>
      <c r="AZ150" s="7">
        <v>1.0</v>
      </c>
      <c r="BA150" s="14">
        <f t="shared" si="14"/>
        <v>0.75270027</v>
      </c>
      <c r="BB150" s="14">
        <v>96.45</v>
      </c>
      <c r="BC150" s="14">
        <v>8.8</v>
      </c>
    </row>
    <row r="151" ht="12.75" customHeight="1">
      <c r="A151" s="7" t="s">
        <v>972</v>
      </c>
      <c r="B151" s="7" t="s">
        <v>973</v>
      </c>
      <c r="C151" s="8" t="s">
        <v>149</v>
      </c>
      <c r="D151" s="9" t="s">
        <v>174</v>
      </c>
      <c r="E151" s="7">
        <v>3.0</v>
      </c>
      <c r="F151" s="7">
        <v>0.0</v>
      </c>
      <c r="G151" s="7">
        <v>0.0</v>
      </c>
      <c r="H151" s="12">
        <f t="shared" si="1"/>
        <v>0</v>
      </c>
      <c r="I151" s="7">
        <v>0.0</v>
      </c>
      <c r="J151" s="7">
        <v>0.0</v>
      </c>
      <c r="K151" s="7">
        <v>0.0</v>
      </c>
      <c r="L151" s="7">
        <v>0.0</v>
      </c>
      <c r="M151" s="25">
        <f t="shared" si="2"/>
        <v>0</v>
      </c>
      <c r="N151" s="7">
        <v>0.0</v>
      </c>
      <c r="O151" s="7">
        <v>0.0</v>
      </c>
      <c r="P151" s="7">
        <v>0.0</v>
      </c>
      <c r="Q151" s="7">
        <v>0.0</v>
      </c>
      <c r="R151" s="10">
        <f t="shared" si="3"/>
        <v>0</v>
      </c>
      <c r="S151" s="10">
        <f t="shared" si="4"/>
        <v>0</v>
      </c>
      <c r="T151" s="12">
        <f t="shared" si="5"/>
        <v>0</v>
      </c>
      <c r="U151" s="7">
        <v>0.0</v>
      </c>
      <c r="V151" s="7">
        <v>0.0</v>
      </c>
      <c r="W151" s="7">
        <v>0.0</v>
      </c>
      <c r="X151" s="7">
        <v>0.0</v>
      </c>
      <c r="Y151" s="7">
        <v>0.0</v>
      </c>
      <c r="Z151" s="7">
        <v>0.0</v>
      </c>
      <c r="AA151" s="18">
        <f t="shared" si="6"/>
        <v>0</v>
      </c>
      <c r="AB151" s="14">
        <v>0.0</v>
      </c>
      <c r="AC151" s="18">
        <f t="shared" si="7"/>
        <v>0</v>
      </c>
      <c r="AD151" s="14">
        <v>18.69</v>
      </c>
      <c r="AE151" s="18">
        <f t="shared" si="8"/>
        <v>6.23</v>
      </c>
      <c r="AF151" s="13">
        <f t="shared" si="9"/>
        <v>0</v>
      </c>
      <c r="AG151" s="10">
        <f t="shared" si="10"/>
        <v>0</v>
      </c>
      <c r="AH151" s="10">
        <f t="shared" si="11"/>
        <v>0</v>
      </c>
      <c r="AI151" s="10">
        <f t="shared" si="12"/>
        <v>0</v>
      </c>
      <c r="AJ151" s="7">
        <v>0.0</v>
      </c>
      <c r="AK151" s="7">
        <v>0.0</v>
      </c>
      <c r="AL151" s="13" t="str">
        <f t="shared" si="13"/>
        <v> </v>
      </c>
      <c r="AM151" s="7">
        <v>0.0</v>
      </c>
      <c r="AN151" s="7">
        <v>0.0</v>
      </c>
      <c r="AO151" s="26">
        <v>0.0</v>
      </c>
      <c r="AP151" s="26">
        <v>0.0</v>
      </c>
      <c r="AQ151" s="7">
        <v>0.0</v>
      </c>
      <c r="AR151" s="7">
        <v>0.0</v>
      </c>
      <c r="AS151" s="7">
        <v>0.0</v>
      </c>
      <c r="AT151" s="7">
        <v>0.0</v>
      </c>
      <c r="AU151" s="7">
        <v>0.0</v>
      </c>
      <c r="AV151" s="7">
        <v>0.0</v>
      </c>
      <c r="AW151" s="14"/>
      <c r="AX151" s="14"/>
      <c r="AY151" s="7">
        <v>0.0</v>
      </c>
      <c r="AZ151" s="7">
        <v>0.0</v>
      </c>
      <c r="BA151" s="14">
        <f t="shared" si="14"/>
        <v>0</v>
      </c>
      <c r="BB151" s="14"/>
      <c r="BC151" s="14"/>
    </row>
    <row r="152" ht="12.75" customHeight="1">
      <c r="A152" s="7" t="s">
        <v>339</v>
      </c>
      <c r="B152" s="7" t="s">
        <v>976</v>
      </c>
      <c r="C152" s="8" t="s">
        <v>231</v>
      </c>
      <c r="D152" s="9" t="s">
        <v>260</v>
      </c>
      <c r="E152" s="7">
        <v>82.0</v>
      </c>
      <c r="F152" s="7">
        <v>0.0</v>
      </c>
      <c r="G152" s="7">
        <v>0.0</v>
      </c>
      <c r="H152" s="12">
        <f t="shared" si="1"/>
        <v>0</v>
      </c>
      <c r="I152" s="7">
        <v>0.0</v>
      </c>
      <c r="J152" s="7">
        <v>0.0</v>
      </c>
      <c r="K152" s="7">
        <v>0.0</v>
      </c>
      <c r="L152" s="7">
        <v>0.0</v>
      </c>
      <c r="M152" s="25">
        <f t="shared" si="2"/>
        <v>0</v>
      </c>
      <c r="N152" s="7">
        <v>3.0</v>
      </c>
      <c r="O152" s="7">
        <v>1.0</v>
      </c>
      <c r="P152" s="7">
        <v>3.0</v>
      </c>
      <c r="Q152" s="7">
        <v>2.0</v>
      </c>
      <c r="R152" s="10">
        <f t="shared" si="3"/>
        <v>0</v>
      </c>
      <c r="S152" s="10">
        <f t="shared" si="4"/>
        <v>0</v>
      </c>
      <c r="T152" s="12">
        <f t="shared" si="5"/>
        <v>0</v>
      </c>
      <c r="U152" s="7">
        <v>0.0</v>
      </c>
      <c r="V152" s="7">
        <v>0.0</v>
      </c>
      <c r="W152" s="7">
        <v>2.0</v>
      </c>
      <c r="X152" s="7">
        <v>0.0</v>
      </c>
      <c r="Y152" s="7">
        <v>0.0</v>
      </c>
      <c r="Z152" s="7">
        <v>1241.0</v>
      </c>
      <c r="AA152" s="18">
        <f t="shared" si="6"/>
        <v>0.2522357724</v>
      </c>
      <c r="AB152" s="14">
        <v>18.55</v>
      </c>
      <c r="AC152" s="18">
        <f t="shared" si="7"/>
        <v>0.2262195122</v>
      </c>
      <c r="AD152" s="14">
        <v>403.67</v>
      </c>
      <c r="AE152" s="18">
        <f t="shared" si="8"/>
        <v>4.922804878</v>
      </c>
      <c r="AF152" s="13">
        <f t="shared" si="9"/>
        <v>0.04393444176</v>
      </c>
      <c r="AG152" s="10">
        <f t="shared" si="10"/>
        <v>0</v>
      </c>
      <c r="AH152" s="10">
        <f t="shared" si="11"/>
        <v>0</v>
      </c>
      <c r="AI152" s="10">
        <f t="shared" si="12"/>
        <v>0</v>
      </c>
      <c r="AJ152" s="7">
        <v>15.0</v>
      </c>
      <c r="AK152" s="7">
        <v>11.0</v>
      </c>
      <c r="AL152" s="13">
        <f t="shared" si="13"/>
        <v>0.5769230769</v>
      </c>
      <c r="AM152" s="7">
        <v>1.0</v>
      </c>
      <c r="AN152" s="7">
        <v>1.0</v>
      </c>
      <c r="AO152" s="26">
        <v>15.0</v>
      </c>
      <c r="AP152" s="26">
        <v>1.0</v>
      </c>
      <c r="AQ152" s="7">
        <v>3.0</v>
      </c>
      <c r="AR152" s="7">
        <v>1.0</v>
      </c>
      <c r="AS152" s="7">
        <v>8.0</v>
      </c>
      <c r="AT152" s="7">
        <v>2.0</v>
      </c>
      <c r="AU152" s="7">
        <v>17.0</v>
      </c>
      <c r="AV152" s="7">
        <v>2.0</v>
      </c>
      <c r="AW152" s="14">
        <v>89.47</v>
      </c>
      <c r="AX152" s="14">
        <v>2.2</v>
      </c>
      <c r="AY152" s="7">
        <v>0.0</v>
      </c>
      <c r="AZ152" s="7">
        <v>0.0</v>
      </c>
      <c r="BA152" s="14">
        <f t="shared" si="14"/>
        <v>0.4834810637</v>
      </c>
      <c r="BB152" s="14">
        <v>68.75</v>
      </c>
      <c r="BC152" s="14">
        <v>-26.78</v>
      </c>
    </row>
    <row r="153" ht="12.75" customHeight="1">
      <c r="A153" s="7" t="s">
        <v>979</v>
      </c>
      <c r="B153" s="7" t="s">
        <v>980</v>
      </c>
      <c r="C153" s="8" t="s">
        <v>839</v>
      </c>
      <c r="D153" s="9" t="s">
        <v>137</v>
      </c>
      <c r="E153" s="7">
        <v>10.0</v>
      </c>
      <c r="F153" s="7">
        <v>0.0</v>
      </c>
      <c r="G153" s="7">
        <v>0.0</v>
      </c>
      <c r="H153" s="12">
        <f t="shared" si="1"/>
        <v>0</v>
      </c>
      <c r="I153" s="7">
        <v>0.0</v>
      </c>
      <c r="J153" s="7">
        <v>0.0</v>
      </c>
      <c r="K153" s="7">
        <v>0.0</v>
      </c>
      <c r="L153" s="7">
        <v>0.0</v>
      </c>
      <c r="M153" s="25">
        <f t="shared" si="2"/>
        <v>0</v>
      </c>
      <c r="N153" s="7">
        <v>0.0</v>
      </c>
      <c r="O153" s="7">
        <v>0.0</v>
      </c>
      <c r="P153" s="7">
        <v>0.0</v>
      </c>
      <c r="Q153" s="7">
        <v>0.0</v>
      </c>
      <c r="R153" s="10">
        <f t="shared" si="3"/>
        <v>0</v>
      </c>
      <c r="S153" s="10">
        <f t="shared" si="4"/>
        <v>0</v>
      </c>
      <c r="T153" s="12">
        <f t="shared" si="5"/>
        <v>0</v>
      </c>
      <c r="U153" s="7">
        <v>0.0</v>
      </c>
      <c r="V153" s="7">
        <v>0.0</v>
      </c>
      <c r="W153" s="7">
        <v>0.0</v>
      </c>
      <c r="X153" s="7">
        <v>0.0</v>
      </c>
      <c r="Y153" s="7">
        <v>0.0</v>
      </c>
      <c r="Z153" s="7">
        <v>50.0</v>
      </c>
      <c r="AA153" s="18">
        <f t="shared" si="6"/>
        <v>0.08333333333</v>
      </c>
      <c r="AB153" s="14">
        <v>0.33</v>
      </c>
      <c r="AC153" s="18">
        <f t="shared" si="7"/>
        <v>0.033</v>
      </c>
      <c r="AD153" s="14">
        <v>53.95</v>
      </c>
      <c r="AE153" s="18">
        <f t="shared" si="8"/>
        <v>5.395</v>
      </c>
      <c r="AF153" s="13">
        <f t="shared" si="9"/>
        <v>0.006079587325</v>
      </c>
      <c r="AG153" s="10">
        <f t="shared" si="10"/>
        <v>0</v>
      </c>
      <c r="AH153" s="10">
        <f t="shared" si="11"/>
        <v>0</v>
      </c>
      <c r="AI153" s="10">
        <f t="shared" si="12"/>
        <v>0</v>
      </c>
      <c r="AJ153" s="7">
        <v>0.0</v>
      </c>
      <c r="AK153" s="7">
        <v>0.0</v>
      </c>
      <c r="AL153" s="13" t="str">
        <f t="shared" si="13"/>
        <v> </v>
      </c>
      <c r="AM153" s="7">
        <v>0.0</v>
      </c>
      <c r="AN153" s="7">
        <v>0.0</v>
      </c>
      <c r="AO153" s="26">
        <v>1.0</v>
      </c>
      <c r="AP153" s="26">
        <v>0.0</v>
      </c>
      <c r="AQ153" s="7">
        <v>0.0</v>
      </c>
      <c r="AR153" s="7">
        <v>0.0</v>
      </c>
      <c r="AS153" s="7">
        <v>0.0</v>
      </c>
      <c r="AT153" s="7">
        <v>0.0</v>
      </c>
      <c r="AU153" s="7">
        <v>0.0</v>
      </c>
      <c r="AV153" s="7">
        <v>0.0</v>
      </c>
      <c r="AW153" s="14"/>
      <c r="AX153" s="14"/>
      <c r="AY153" s="7">
        <v>0.0</v>
      </c>
      <c r="AZ153" s="7">
        <v>0.0</v>
      </c>
      <c r="BA153" s="14">
        <f t="shared" si="14"/>
        <v>1.2</v>
      </c>
      <c r="BB153" s="14">
        <v>100.0</v>
      </c>
      <c r="BC153" s="14">
        <v>5.26</v>
      </c>
    </row>
    <row r="154" ht="12.75" customHeight="1">
      <c r="A154" s="7" t="s">
        <v>983</v>
      </c>
      <c r="B154" s="7" t="s">
        <v>984</v>
      </c>
      <c r="C154" s="8" t="s">
        <v>839</v>
      </c>
      <c r="D154" s="9" t="s">
        <v>174</v>
      </c>
      <c r="E154" s="7">
        <v>71.0</v>
      </c>
      <c r="F154" s="7">
        <v>0.0</v>
      </c>
      <c r="G154" s="7">
        <v>0.0</v>
      </c>
      <c r="H154" s="12">
        <f t="shared" si="1"/>
        <v>0</v>
      </c>
      <c r="I154" s="7">
        <v>0.0</v>
      </c>
      <c r="J154" s="7">
        <v>0.0</v>
      </c>
      <c r="K154" s="7">
        <v>0.0</v>
      </c>
      <c r="L154" s="7">
        <v>0.0</v>
      </c>
      <c r="M154" s="25">
        <f t="shared" si="2"/>
        <v>0</v>
      </c>
      <c r="N154" s="7">
        <v>0.0</v>
      </c>
      <c r="O154" s="7">
        <v>0.0</v>
      </c>
      <c r="P154" s="7">
        <v>0.0</v>
      </c>
      <c r="Q154" s="7">
        <v>1.0</v>
      </c>
      <c r="R154" s="10">
        <f t="shared" si="3"/>
        <v>0</v>
      </c>
      <c r="S154" s="10">
        <f t="shared" si="4"/>
        <v>0</v>
      </c>
      <c r="T154" s="12">
        <f t="shared" si="5"/>
        <v>0</v>
      </c>
      <c r="U154" s="7">
        <v>0.0</v>
      </c>
      <c r="V154" s="7">
        <v>0.0</v>
      </c>
      <c r="W154" s="7">
        <v>0.0</v>
      </c>
      <c r="X154" s="7">
        <v>0.0</v>
      </c>
      <c r="Y154" s="7">
        <v>0.0</v>
      </c>
      <c r="Z154" s="7">
        <v>205.0</v>
      </c>
      <c r="AA154" s="18">
        <f t="shared" si="6"/>
        <v>0.04812206573</v>
      </c>
      <c r="AB154" s="14">
        <v>2.67</v>
      </c>
      <c r="AC154" s="18">
        <f t="shared" si="7"/>
        <v>0.0376056338</v>
      </c>
      <c r="AD154" s="14">
        <v>395.32</v>
      </c>
      <c r="AE154" s="18">
        <f t="shared" si="8"/>
        <v>5.567887324</v>
      </c>
      <c r="AF154" s="13">
        <f t="shared" si="9"/>
        <v>0.006708711274</v>
      </c>
      <c r="AG154" s="10">
        <f t="shared" si="10"/>
        <v>0</v>
      </c>
      <c r="AH154" s="10">
        <f t="shared" si="11"/>
        <v>0</v>
      </c>
      <c r="AI154" s="10">
        <f t="shared" si="12"/>
        <v>0</v>
      </c>
      <c r="AJ154" s="7">
        <v>0.0</v>
      </c>
      <c r="AK154" s="7">
        <v>0.0</v>
      </c>
      <c r="AL154" s="13" t="str">
        <f t="shared" si="13"/>
        <v> </v>
      </c>
      <c r="AM154" s="7">
        <v>0.0</v>
      </c>
      <c r="AN154" s="7">
        <v>0.0</v>
      </c>
      <c r="AO154" s="26">
        <v>1.0</v>
      </c>
      <c r="AP154" s="26">
        <v>1.0</v>
      </c>
      <c r="AQ154" s="7">
        <v>0.0</v>
      </c>
      <c r="AR154" s="7">
        <v>0.0</v>
      </c>
      <c r="AS154" s="7">
        <v>2.0</v>
      </c>
      <c r="AT154" s="7">
        <v>0.0</v>
      </c>
      <c r="AU154" s="7">
        <v>1.0</v>
      </c>
      <c r="AV154" s="7">
        <v>0.0</v>
      </c>
      <c r="AW154" s="14">
        <v>100.0</v>
      </c>
      <c r="AX154" s="14">
        <v>14.32</v>
      </c>
      <c r="AY154" s="7">
        <v>0.0</v>
      </c>
      <c r="AZ154" s="7">
        <v>0.0</v>
      </c>
      <c r="BA154" s="14">
        <f t="shared" si="14"/>
        <v>-0.5853658537</v>
      </c>
      <c r="BB154" s="14">
        <v>0.0</v>
      </c>
      <c r="BC154" s="14">
        <v>-94.44</v>
      </c>
    </row>
    <row r="155" ht="12.75" customHeight="1">
      <c r="A155" s="7" t="s">
        <v>795</v>
      </c>
      <c r="B155" s="7" t="s">
        <v>988</v>
      </c>
      <c r="C155" s="8" t="s">
        <v>231</v>
      </c>
      <c r="D155" s="9" t="s">
        <v>174</v>
      </c>
      <c r="E155" s="7">
        <v>82.0</v>
      </c>
      <c r="F155" s="7">
        <v>1.0</v>
      </c>
      <c r="G155" s="7">
        <v>8.0</v>
      </c>
      <c r="H155" s="12">
        <f t="shared" si="1"/>
        <v>9</v>
      </c>
      <c r="I155" s="7">
        <v>1.0</v>
      </c>
      <c r="J155" s="7">
        <v>8.0</v>
      </c>
      <c r="K155" s="7">
        <v>4.0</v>
      </c>
      <c r="L155" s="7">
        <v>4.0</v>
      </c>
      <c r="M155" s="25">
        <f t="shared" si="2"/>
        <v>3.550684932</v>
      </c>
      <c r="N155" s="7">
        <v>16.0</v>
      </c>
      <c r="O155" s="7">
        <v>9.0</v>
      </c>
      <c r="P155" s="7">
        <v>15.0</v>
      </c>
      <c r="Q155" s="7">
        <v>11.0</v>
      </c>
      <c r="R155" s="10">
        <f t="shared" si="3"/>
        <v>0.0625</v>
      </c>
      <c r="S155" s="10">
        <f t="shared" si="4"/>
        <v>0.01960784314</v>
      </c>
      <c r="T155" s="12">
        <f t="shared" si="5"/>
        <v>31.2</v>
      </c>
      <c r="U155" s="7">
        <v>5.0</v>
      </c>
      <c r="V155" s="7">
        <v>1.0</v>
      </c>
      <c r="W155" s="7">
        <v>4.0</v>
      </c>
      <c r="X155" s="7">
        <v>2.0</v>
      </c>
      <c r="Y155" s="7">
        <v>1.0</v>
      </c>
      <c r="Z155" s="7">
        <v>9125.0</v>
      </c>
      <c r="AA155" s="18">
        <f t="shared" si="6"/>
        <v>1.854674797</v>
      </c>
      <c r="AB155" s="14">
        <v>135.88</v>
      </c>
      <c r="AC155" s="18">
        <f t="shared" si="7"/>
        <v>1.657073171</v>
      </c>
      <c r="AD155" s="14">
        <v>263.47</v>
      </c>
      <c r="AE155" s="18">
        <f t="shared" si="8"/>
        <v>3.21304878</v>
      </c>
      <c r="AF155" s="13">
        <f t="shared" si="9"/>
        <v>0.340252911</v>
      </c>
      <c r="AG155" s="10">
        <f t="shared" si="10"/>
        <v>0.06666666667</v>
      </c>
      <c r="AH155" s="10">
        <f t="shared" si="11"/>
        <v>0.5333333333</v>
      </c>
      <c r="AI155" s="10">
        <f t="shared" si="12"/>
        <v>0.6</v>
      </c>
      <c r="AJ155" s="7">
        <v>0.0</v>
      </c>
      <c r="AK155" s="7">
        <v>0.0</v>
      </c>
      <c r="AL155" s="13" t="str">
        <f t="shared" si="13"/>
        <v> </v>
      </c>
      <c r="AM155" s="7">
        <v>15.0</v>
      </c>
      <c r="AN155" s="7">
        <v>5.0</v>
      </c>
      <c r="AO155" s="26">
        <v>102.0</v>
      </c>
      <c r="AP155" s="26">
        <v>10.0</v>
      </c>
      <c r="AQ155" s="7">
        <v>38.0</v>
      </c>
      <c r="AR155" s="7">
        <v>5.0</v>
      </c>
      <c r="AS155" s="7">
        <v>56.0</v>
      </c>
      <c r="AT155" s="7">
        <v>6.0</v>
      </c>
      <c r="AU155" s="7">
        <v>111.0</v>
      </c>
      <c r="AV155" s="7">
        <v>15.0</v>
      </c>
      <c r="AW155" s="14">
        <v>88.1</v>
      </c>
      <c r="AX155" s="14">
        <v>-0.24</v>
      </c>
      <c r="AY155" s="7">
        <v>3.0</v>
      </c>
      <c r="AZ155" s="7">
        <v>0.0</v>
      </c>
      <c r="BA155" s="14">
        <f t="shared" si="14"/>
        <v>0.5589041096</v>
      </c>
      <c r="BB155" s="14">
        <v>91.67</v>
      </c>
      <c r="BC155" s="14">
        <v>-4.26</v>
      </c>
    </row>
    <row r="156" ht="12.75" customHeight="1">
      <c r="A156" s="7" t="s">
        <v>994</v>
      </c>
      <c r="B156" s="7" t="s">
        <v>995</v>
      </c>
      <c r="C156" s="8" t="s">
        <v>447</v>
      </c>
      <c r="D156" s="9" t="s">
        <v>275</v>
      </c>
      <c r="E156" s="7">
        <v>2.0</v>
      </c>
      <c r="F156" s="7">
        <v>0.0</v>
      </c>
      <c r="G156" s="7">
        <v>0.0</v>
      </c>
      <c r="H156" s="12">
        <f t="shared" si="1"/>
        <v>0</v>
      </c>
      <c r="I156" s="7">
        <v>0.0</v>
      </c>
      <c r="J156" s="7">
        <v>0.0</v>
      </c>
      <c r="K156" s="7">
        <v>0.0</v>
      </c>
      <c r="L156" s="7">
        <v>0.0</v>
      </c>
      <c r="M156" s="25">
        <f t="shared" si="2"/>
        <v>0</v>
      </c>
      <c r="N156" s="7">
        <v>0.0</v>
      </c>
      <c r="O156" s="7">
        <v>0.0</v>
      </c>
      <c r="P156" s="7">
        <v>0.0</v>
      </c>
      <c r="Q156" s="7">
        <v>0.0</v>
      </c>
      <c r="R156" s="10">
        <f t="shared" si="3"/>
        <v>0</v>
      </c>
      <c r="S156" s="10">
        <f t="shared" si="4"/>
        <v>0</v>
      </c>
      <c r="T156" s="12">
        <f t="shared" si="5"/>
        <v>0</v>
      </c>
      <c r="U156" s="7">
        <v>0.0</v>
      </c>
      <c r="V156" s="7">
        <v>0.0</v>
      </c>
      <c r="W156" s="7">
        <v>0.0</v>
      </c>
      <c r="X156" s="7">
        <v>0.0</v>
      </c>
      <c r="Y156" s="7">
        <v>0.0</v>
      </c>
      <c r="Z156" s="7">
        <v>35.0</v>
      </c>
      <c r="AA156" s="18">
        <f t="shared" si="6"/>
        <v>0.2916666667</v>
      </c>
      <c r="AB156" s="14">
        <v>0.30000000000000004</v>
      </c>
      <c r="AC156" s="18">
        <f t="shared" si="7"/>
        <v>0.15</v>
      </c>
      <c r="AD156" s="14">
        <v>15.77</v>
      </c>
      <c r="AE156" s="18">
        <f t="shared" si="8"/>
        <v>7.885</v>
      </c>
      <c r="AF156" s="13">
        <f t="shared" si="9"/>
        <v>0.01866832607</v>
      </c>
      <c r="AG156" s="10">
        <f t="shared" si="10"/>
        <v>0</v>
      </c>
      <c r="AH156" s="10">
        <f t="shared" si="11"/>
        <v>0</v>
      </c>
      <c r="AI156" s="10">
        <f t="shared" si="12"/>
        <v>0</v>
      </c>
      <c r="AJ156" s="7">
        <v>0.0</v>
      </c>
      <c r="AK156" s="7">
        <v>1.0</v>
      </c>
      <c r="AL156" s="13">
        <f t="shared" si="13"/>
        <v>0</v>
      </c>
      <c r="AM156" s="7">
        <v>0.0</v>
      </c>
      <c r="AN156" s="7">
        <v>0.0</v>
      </c>
      <c r="AO156" s="26">
        <v>0.0</v>
      </c>
      <c r="AP156" s="26">
        <v>0.0</v>
      </c>
      <c r="AQ156" s="7">
        <v>0.0</v>
      </c>
      <c r="AR156" s="7">
        <v>0.0</v>
      </c>
      <c r="AS156" s="7">
        <v>0.0</v>
      </c>
      <c r="AT156" s="7">
        <v>0.0</v>
      </c>
      <c r="AU156" s="7">
        <v>0.0</v>
      </c>
      <c r="AV156" s="7">
        <v>0.0</v>
      </c>
      <c r="AW156" s="14"/>
      <c r="AX156" s="14"/>
      <c r="AY156" s="7">
        <v>0.0</v>
      </c>
      <c r="AZ156" s="7">
        <v>0.0</v>
      </c>
      <c r="BA156" s="14">
        <f t="shared" si="14"/>
        <v>0</v>
      </c>
      <c r="BB156" s="14">
        <v>100.0</v>
      </c>
      <c r="BC156" s="14">
        <v>23.53</v>
      </c>
    </row>
    <row r="157" ht="12.75" customHeight="1">
      <c r="A157" s="7" t="s">
        <v>998</v>
      </c>
      <c r="B157" s="7" t="s">
        <v>999</v>
      </c>
      <c r="C157" s="8" t="s">
        <v>206</v>
      </c>
      <c r="D157" s="9" t="s">
        <v>167</v>
      </c>
      <c r="E157" s="7">
        <v>51.0</v>
      </c>
      <c r="F157" s="7">
        <v>0.0</v>
      </c>
      <c r="G157" s="7">
        <v>0.0</v>
      </c>
      <c r="H157" s="12">
        <f t="shared" si="1"/>
        <v>0</v>
      </c>
      <c r="I157" s="7">
        <v>0.0</v>
      </c>
      <c r="J157" s="7">
        <v>0.0</v>
      </c>
      <c r="K157" s="7">
        <v>0.0</v>
      </c>
      <c r="L157" s="7">
        <v>0.0</v>
      </c>
      <c r="M157" s="25">
        <f t="shared" si="2"/>
        <v>0</v>
      </c>
      <c r="N157" s="7">
        <v>1.0</v>
      </c>
      <c r="O157" s="7">
        <v>0.0</v>
      </c>
      <c r="P157" s="7">
        <v>1.0</v>
      </c>
      <c r="Q157" s="7">
        <v>0.0</v>
      </c>
      <c r="R157" s="10">
        <f t="shared" si="3"/>
        <v>0</v>
      </c>
      <c r="S157" s="10">
        <f t="shared" si="4"/>
        <v>0</v>
      </c>
      <c r="T157" s="12">
        <f t="shared" si="5"/>
        <v>0</v>
      </c>
      <c r="U157" s="7">
        <v>0.0</v>
      </c>
      <c r="V157" s="7">
        <v>0.0</v>
      </c>
      <c r="W157" s="7">
        <v>0.0</v>
      </c>
      <c r="X157" s="7">
        <v>0.0</v>
      </c>
      <c r="Y157" s="7">
        <v>0.0</v>
      </c>
      <c r="Z157" s="7">
        <v>323.0</v>
      </c>
      <c r="AA157" s="18">
        <f t="shared" si="6"/>
        <v>0.1055555556</v>
      </c>
      <c r="AB157" s="14">
        <v>4.6</v>
      </c>
      <c r="AC157" s="18">
        <f t="shared" si="7"/>
        <v>0.09019607843</v>
      </c>
      <c r="AD157" s="14">
        <v>225.18</v>
      </c>
      <c r="AE157" s="18">
        <f t="shared" si="8"/>
        <v>4.415294118</v>
      </c>
      <c r="AF157" s="13">
        <f t="shared" si="9"/>
        <v>0.02001914875</v>
      </c>
      <c r="AG157" s="10">
        <f t="shared" si="10"/>
        <v>0</v>
      </c>
      <c r="AH157" s="10">
        <f t="shared" si="11"/>
        <v>0</v>
      </c>
      <c r="AI157" s="10">
        <f t="shared" si="12"/>
        <v>0</v>
      </c>
      <c r="AJ157" s="7">
        <v>6.0</v>
      </c>
      <c r="AK157" s="7">
        <v>3.0</v>
      </c>
      <c r="AL157" s="13">
        <f t="shared" si="13"/>
        <v>0.6666666667</v>
      </c>
      <c r="AM157" s="7">
        <v>0.0</v>
      </c>
      <c r="AN157" s="7">
        <v>0.0</v>
      </c>
      <c r="AO157" s="26">
        <v>1.0</v>
      </c>
      <c r="AP157" s="26">
        <v>1.0</v>
      </c>
      <c r="AQ157" s="7">
        <v>1.0</v>
      </c>
      <c r="AR157" s="7">
        <v>0.0</v>
      </c>
      <c r="AS157" s="7">
        <v>3.0</v>
      </c>
      <c r="AT157" s="7">
        <v>0.0</v>
      </c>
      <c r="AU157" s="7">
        <v>1.0</v>
      </c>
      <c r="AV157" s="7">
        <v>0.0</v>
      </c>
      <c r="AW157" s="14">
        <v>100.0</v>
      </c>
      <c r="AX157" s="14">
        <v>18.59</v>
      </c>
      <c r="AY157" s="7">
        <v>0.0</v>
      </c>
      <c r="AZ157" s="7">
        <v>0.0</v>
      </c>
      <c r="BA157" s="14">
        <f t="shared" si="14"/>
        <v>-0.3715170279</v>
      </c>
      <c r="BB157" s="14">
        <v>83.33</v>
      </c>
      <c r="BC157" s="14">
        <v>-9.45</v>
      </c>
    </row>
    <row r="158" ht="12.75" customHeight="1">
      <c r="A158" s="7" t="s">
        <v>1003</v>
      </c>
      <c r="B158" s="7" t="s">
        <v>1004</v>
      </c>
      <c r="C158" s="8" t="s">
        <v>246</v>
      </c>
      <c r="D158" s="9" t="s">
        <v>150</v>
      </c>
      <c r="E158" s="7">
        <v>34.0</v>
      </c>
      <c r="F158" s="7">
        <v>0.0</v>
      </c>
      <c r="G158" s="7">
        <v>1.0</v>
      </c>
      <c r="H158" s="12">
        <f t="shared" si="1"/>
        <v>1</v>
      </c>
      <c r="I158" s="7">
        <v>0.0</v>
      </c>
      <c r="J158" s="7">
        <v>1.0</v>
      </c>
      <c r="K158" s="7">
        <v>0.0</v>
      </c>
      <c r="L158" s="7">
        <v>1.0</v>
      </c>
      <c r="M158" s="25">
        <f t="shared" si="2"/>
        <v>2.121390689</v>
      </c>
      <c r="N158" s="7">
        <v>2.0</v>
      </c>
      <c r="O158" s="7">
        <v>3.0</v>
      </c>
      <c r="P158" s="7">
        <v>2.0</v>
      </c>
      <c r="Q158" s="7">
        <v>1.0</v>
      </c>
      <c r="R158" s="10">
        <f t="shared" si="3"/>
        <v>0</v>
      </c>
      <c r="S158" s="10">
        <f t="shared" si="4"/>
        <v>0</v>
      </c>
      <c r="T158" s="12">
        <f t="shared" si="5"/>
        <v>0</v>
      </c>
      <c r="U158" s="7">
        <v>0.0</v>
      </c>
      <c r="V158" s="7">
        <v>1.0</v>
      </c>
      <c r="W158" s="7">
        <v>1.0</v>
      </c>
      <c r="X158" s="7">
        <v>2.0</v>
      </c>
      <c r="Y158" s="7">
        <v>0.0</v>
      </c>
      <c r="Z158" s="7">
        <v>1697.0</v>
      </c>
      <c r="AA158" s="18">
        <f t="shared" si="6"/>
        <v>0.8318627451</v>
      </c>
      <c r="AB158" s="14">
        <v>24.87</v>
      </c>
      <c r="AC158" s="18">
        <f t="shared" si="7"/>
        <v>0.7314705882</v>
      </c>
      <c r="AD158" s="14">
        <v>144.07</v>
      </c>
      <c r="AE158" s="18">
        <f t="shared" si="8"/>
        <v>4.237352941</v>
      </c>
      <c r="AF158" s="13">
        <f t="shared" si="9"/>
        <v>0.1472120279</v>
      </c>
      <c r="AG158" s="10">
        <f t="shared" si="10"/>
        <v>0</v>
      </c>
      <c r="AH158" s="10">
        <f t="shared" si="11"/>
        <v>1</v>
      </c>
      <c r="AI158" s="10">
        <f t="shared" si="12"/>
        <v>1</v>
      </c>
      <c r="AJ158" s="7">
        <v>0.0</v>
      </c>
      <c r="AK158" s="7">
        <v>0.0</v>
      </c>
      <c r="AL158" s="13" t="str">
        <f t="shared" si="13"/>
        <v> </v>
      </c>
      <c r="AM158" s="7">
        <v>1.0</v>
      </c>
      <c r="AN158" s="7">
        <v>0.0</v>
      </c>
      <c r="AO158" s="26">
        <v>14.0</v>
      </c>
      <c r="AP158" s="26">
        <v>4.0</v>
      </c>
      <c r="AQ158" s="7">
        <v>11.0</v>
      </c>
      <c r="AR158" s="7">
        <v>2.0</v>
      </c>
      <c r="AS158" s="7">
        <v>6.0</v>
      </c>
      <c r="AT158" s="7">
        <v>1.0</v>
      </c>
      <c r="AU158" s="7">
        <v>13.0</v>
      </c>
      <c r="AV158" s="7">
        <v>2.0</v>
      </c>
      <c r="AW158" s="14">
        <v>86.67</v>
      </c>
      <c r="AX158" s="14">
        <v>3.19</v>
      </c>
      <c r="AY158" s="7">
        <v>1.0</v>
      </c>
      <c r="AZ158" s="7">
        <v>0.0</v>
      </c>
      <c r="BA158" s="14">
        <f t="shared" si="14"/>
        <v>0.5303476724</v>
      </c>
      <c r="BB158" s="14">
        <v>70.0</v>
      </c>
      <c r="BC158" s="14">
        <v>-24.48</v>
      </c>
    </row>
    <row r="159" ht="12.75" customHeight="1">
      <c r="A159" s="7" t="s">
        <v>1008</v>
      </c>
      <c r="B159" s="7" t="s">
        <v>1009</v>
      </c>
      <c r="C159" s="8" t="s">
        <v>136</v>
      </c>
      <c r="D159" s="9" t="s">
        <v>260</v>
      </c>
      <c r="E159" s="7">
        <v>66.0</v>
      </c>
      <c r="F159" s="7">
        <v>8.0</v>
      </c>
      <c r="G159" s="7">
        <v>12.0</v>
      </c>
      <c r="H159" s="12">
        <f t="shared" si="1"/>
        <v>20</v>
      </c>
      <c r="I159" s="7">
        <v>8.0</v>
      </c>
      <c r="J159" s="7">
        <v>10.0</v>
      </c>
      <c r="K159" s="7">
        <v>6.0</v>
      </c>
      <c r="L159" s="7">
        <v>4.0</v>
      </c>
      <c r="M159" s="25">
        <f t="shared" si="2"/>
        <v>6.150166567</v>
      </c>
      <c r="N159" s="7">
        <v>44.0</v>
      </c>
      <c r="O159" s="7">
        <v>14.0</v>
      </c>
      <c r="P159" s="7">
        <v>35.0</v>
      </c>
      <c r="Q159" s="7">
        <v>15.0</v>
      </c>
      <c r="R159" s="10">
        <f t="shared" si="3"/>
        <v>0.1818181818</v>
      </c>
      <c r="S159" s="10">
        <f t="shared" si="4"/>
        <v>0.07407407407</v>
      </c>
      <c r="T159" s="12">
        <f t="shared" si="5"/>
        <v>50.18181818</v>
      </c>
      <c r="U159" s="7">
        <v>2.0</v>
      </c>
      <c r="V159" s="7">
        <v>3.0</v>
      </c>
      <c r="W159" s="7">
        <v>8.0</v>
      </c>
      <c r="X159" s="7">
        <v>3.0</v>
      </c>
      <c r="Y159" s="7">
        <v>2.0</v>
      </c>
      <c r="Z159" s="7">
        <v>11707.0</v>
      </c>
      <c r="AA159" s="18">
        <f t="shared" si="6"/>
        <v>2.956313131</v>
      </c>
      <c r="AB159" s="14">
        <v>185.12</v>
      </c>
      <c r="AC159" s="18">
        <f t="shared" si="7"/>
        <v>2.804848485</v>
      </c>
      <c r="AD159" s="14">
        <v>147.27</v>
      </c>
      <c r="AE159" s="18">
        <f t="shared" si="8"/>
        <v>2.231363636</v>
      </c>
      <c r="AF159" s="13">
        <f t="shared" si="9"/>
        <v>0.5569361292</v>
      </c>
      <c r="AG159" s="10">
        <f t="shared" si="10"/>
        <v>0.3636363636</v>
      </c>
      <c r="AH159" s="10">
        <f t="shared" si="11"/>
        <v>0.4545454545</v>
      </c>
      <c r="AI159" s="10">
        <f t="shared" si="12"/>
        <v>0.8181818182</v>
      </c>
      <c r="AJ159" s="7">
        <v>109.0</v>
      </c>
      <c r="AK159" s="7">
        <v>77.0</v>
      </c>
      <c r="AL159" s="13">
        <f t="shared" si="13"/>
        <v>0.5860215054</v>
      </c>
      <c r="AM159" s="7">
        <v>22.0</v>
      </c>
      <c r="AN159" s="7">
        <v>2.0</v>
      </c>
      <c r="AO159" s="26">
        <v>162.0</v>
      </c>
      <c r="AP159" s="26">
        <v>24.0</v>
      </c>
      <c r="AQ159" s="7">
        <v>70.0</v>
      </c>
      <c r="AR159" s="7">
        <v>9.0</v>
      </c>
      <c r="AS159" s="7">
        <v>81.0</v>
      </c>
      <c r="AT159" s="7">
        <v>4.0</v>
      </c>
      <c r="AU159" s="7">
        <v>198.0</v>
      </c>
      <c r="AV159" s="7">
        <v>25.0</v>
      </c>
      <c r="AW159" s="14">
        <v>88.79</v>
      </c>
      <c r="AX159" s="14">
        <v>-3.69</v>
      </c>
      <c r="AY159" s="7">
        <v>0.0</v>
      </c>
      <c r="AZ159" s="7">
        <v>1.0</v>
      </c>
      <c r="BA159" s="14">
        <f t="shared" si="14"/>
        <v>0.7277697104</v>
      </c>
      <c r="BB159" s="14">
        <v>94.05</v>
      </c>
      <c r="BC159" s="14">
        <v>4.34</v>
      </c>
    </row>
    <row r="160" ht="12.75" customHeight="1">
      <c r="A160" s="7" t="s">
        <v>1014</v>
      </c>
      <c r="B160" s="7" t="s">
        <v>1015</v>
      </c>
      <c r="C160" s="8" t="s">
        <v>839</v>
      </c>
      <c r="D160" s="9" t="s">
        <v>150</v>
      </c>
      <c r="E160" s="7">
        <v>8.0</v>
      </c>
      <c r="F160" s="7">
        <v>0.0</v>
      </c>
      <c r="G160" s="7">
        <v>0.0</v>
      </c>
      <c r="H160" s="12">
        <f t="shared" si="1"/>
        <v>0</v>
      </c>
      <c r="I160" s="7">
        <v>0.0</v>
      </c>
      <c r="J160" s="7">
        <v>0.0</v>
      </c>
      <c r="K160" s="7">
        <v>0.0</v>
      </c>
      <c r="L160" s="7">
        <v>0.0</v>
      </c>
      <c r="M160" s="25">
        <f t="shared" si="2"/>
        <v>0</v>
      </c>
      <c r="N160" s="7">
        <v>0.0</v>
      </c>
      <c r="O160" s="7">
        <v>0.0</v>
      </c>
      <c r="P160" s="7">
        <v>0.0</v>
      </c>
      <c r="Q160" s="7">
        <v>0.0</v>
      </c>
      <c r="R160" s="10">
        <f t="shared" si="3"/>
        <v>0</v>
      </c>
      <c r="S160" s="10">
        <f t="shared" si="4"/>
        <v>0</v>
      </c>
      <c r="T160" s="12">
        <f t="shared" si="5"/>
        <v>0</v>
      </c>
      <c r="U160" s="7">
        <v>0.0</v>
      </c>
      <c r="V160" s="7">
        <v>0.0</v>
      </c>
      <c r="W160" s="7">
        <v>0.0</v>
      </c>
      <c r="X160" s="7">
        <v>0.0</v>
      </c>
      <c r="Y160" s="7">
        <v>0.0</v>
      </c>
      <c r="Z160" s="7">
        <v>55.0</v>
      </c>
      <c r="AA160" s="18">
        <f t="shared" si="6"/>
        <v>0.1145833333</v>
      </c>
      <c r="AB160" s="14">
        <v>1.15</v>
      </c>
      <c r="AC160" s="18">
        <f t="shared" si="7"/>
        <v>0.14375</v>
      </c>
      <c r="AD160" s="14">
        <v>43.7</v>
      </c>
      <c r="AE160" s="18">
        <f t="shared" si="8"/>
        <v>5.4625</v>
      </c>
      <c r="AF160" s="13">
        <f t="shared" si="9"/>
        <v>0.02564102564</v>
      </c>
      <c r="AG160" s="10">
        <f t="shared" si="10"/>
        <v>0</v>
      </c>
      <c r="AH160" s="10">
        <f t="shared" si="11"/>
        <v>0</v>
      </c>
      <c r="AI160" s="10">
        <f t="shared" si="12"/>
        <v>0</v>
      </c>
      <c r="AJ160" s="7">
        <v>2.0</v>
      </c>
      <c r="AK160" s="7">
        <v>1.0</v>
      </c>
      <c r="AL160" s="13">
        <f t="shared" si="13"/>
        <v>0.6666666667</v>
      </c>
      <c r="AM160" s="7">
        <v>0.0</v>
      </c>
      <c r="AN160" s="7">
        <v>0.0</v>
      </c>
      <c r="AO160" s="26">
        <v>1.0</v>
      </c>
      <c r="AP160" s="26">
        <v>1.0</v>
      </c>
      <c r="AQ160" s="7">
        <v>0.0</v>
      </c>
      <c r="AR160" s="7">
        <v>0.0</v>
      </c>
      <c r="AS160" s="7">
        <v>1.0</v>
      </c>
      <c r="AT160" s="7">
        <v>0.0</v>
      </c>
      <c r="AU160" s="7">
        <v>0.0</v>
      </c>
      <c r="AV160" s="7">
        <v>0.0</v>
      </c>
      <c r="AW160" s="14"/>
      <c r="AX160" s="14"/>
      <c r="AY160" s="7">
        <v>0.0</v>
      </c>
      <c r="AZ160" s="7">
        <v>0.0</v>
      </c>
      <c r="BA160" s="14">
        <f t="shared" si="14"/>
        <v>-1.090909091</v>
      </c>
      <c r="BB160" s="14">
        <v>100.0</v>
      </c>
      <c r="BC160" s="14">
        <v>4.76</v>
      </c>
    </row>
    <row r="161" ht="12.75" customHeight="1">
      <c r="A161" s="7" t="s">
        <v>532</v>
      </c>
      <c r="B161" s="7" t="s">
        <v>1018</v>
      </c>
      <c r="C161" s="8" t="s">
        <v>860</v>
      </c>
      <c r="D161" s="9" t="s">
        <v>174</v>
      </c>
      <c r="E161" s="7">
        <v>51.0</v>
      </c>
      <c r="F161" s="7">
        <v>2.0</v>
      </c>
      <c r="G161" s="7">
        <v>0.0</v>
      </c>
      <c r="H161" s="12">
        <f t="shared" si="1"/>
        <v>2</v>
      </c>
      <c r="I161" s="7">
        <v>2.0</v>
      </c>
      <c r="J161" s="7">
        <v>0.0</v>
      </c>
      <c r="K161" s="7">
        <v>0.0</v>
      </c>
      <c r="L161" s="7">
        <v>0.0</v>
      </c>
      <c r="M161" s="25">
        <f t="shared" si="2"/>
        <v>5.397301349</v>
      </c>
      <c r="N161" s="7">
        <v>7.0</v>
      </c>
      <c r="O161" s="7">
        <v>1.0</v>
      </c>
      <c r="P161" s="7">
        <v>5.0</v>
      </c>
      <c r="Q161" s="7">
        <v>4.0</v>
      </c>
      <c r="R161" s="10">
        <f t="shared" si="3"/>
        <v>0.2857142857</v>
      </c>
      <c r="S161" s="10">
        <f t="shared" si="4"/>
        <v>0.1176470588</v>
      </c>
      <c r="T161" s="12">
        <f t="shared" si="5"/>
        <v>0</v>
      </c>
      <c r="U161" s="7">
        <v>0.0</v>
      </c>
      <c r="V161" s="7">
        <v>0.0</v>
      </c>
      <c r="W161" s="7">
        <v>0.0</v>
      </c>
      <c r="X161" s="7">
        <v>1.0</v>
      </c>
      <c r="Y161" s="7">
        <v>0.0</v>
      </c>
      <c r="Z161" s="7">
        <v>1334.0</v>
      </c>
      <c r="AA161" s="18">
        <f t="shared" si="6"/>
        <v>0.4359477124</v>
      </c>
      <c r="AB161" s="14">
        <v>21.44</v>
      </c>
      <c r="AC161" s="18">
        <f t="shared" si="7"/>
        <v>0.4203921569</v>
      </c>
      <c r="AD161" s="14">
        <v>213.72</v>
      </c>
      <c r="AE161" s="18">
        <f t="shared" si="8"/>
        <v>4.190588235</v>
      </c>
      <c r="AF161" s="13">
        <f t="shared" si="9"/>
        <v>0.09117196802</v>
      </c>
      <c r="AG161" s="10">
        <f t="shared" si="10"/>
        <v>1</v>
      </c>
      <c r="AH161" s="10">
        <f t="shared" si="11"/>
        <v>0</v>
      </c>
      <c r="AI161" s="10">
        <f t="shared" si="12"/>
        <v>1</v>
      </c>
      <c r="AJ161" s="7">
        <v>0.0</v>
      </c>
      <c r="AK161" s="7">
        <v>0.0</v>
      </c>
      <c r="AL161" s="13" t="str">
        <f t="shared" si="13"/>
        <v> </v>
      </c>
      <c r="AM161" s="7">
        <v>2.0</v>
      </c>
      <c r="AN161" s="7">
        <v>0.0</v>
      </c>
      <c r="AO161" s="26">
        <v>15.0</v>
      </c>
      <c r="AP161" s="26">
        <v>1.0</v>
      </c>
      <c r="AQ161" s="7">
        <v>6.0</v>
      </c>
      <c r="AR161" s="7">
        <v>0.0</v>
      </c>
      <c r="AS161" s="7">
        <v>10.0</v>
      </c>
      <c r="AT161" s="7">
        <v>0.0</v>
      </c>
      <c r="AU161" s="7">
        <v>16.0</v>
      </c>
      <c r="AV161" s="7">
        <v>0.0</v>
      </c>
      <c r="AW161" s="14">
        <v>100.0</v>
      </c>
      <c r="AX161" s="14">
        <v>12.02</v>
      </c>
      <c r="AY161" s="7">
        <v>0.0</v>
      </c>
      <c r="AZ161" s="7">
        <v>0.0</v>
      </c>
      <c r="BA161" s="14">
        <f t="shared" si="14"/>
        <v>0.5397301349</v>
      </c>
      <c r="BB161" s="14">
        <v>92.31</v>
      </c>
      <c r="BC161" s="14">
        <v>-1.87</v>
      </c>
    </row>
    <row r="162" ht="12.75" customHeight="1">
      <c r="A162" s="7" t="s">
        <v>1023</v>
      </c>
      <c r="B162" s="7" t="s">
        <v>1024</v>
      </c>
      <c r="C162" s="8" t="s">
        <v>305</v>
      </c>
      <c r="D162" s="9" t="s">
        <v>174</v>
      </c>
      <c r="E162" s="7">
        <v>72.0</v>
      </c>
      <c r="F162" s="7">
        <v>0.0</v>
      </c>
      <c r="G162" s="7">
        <v>1.0</v>
      </c>
      <c r="H162" s="12">
        <f t="shared" si="1"/>
        <v>1</v>
      </c>
      <c r="I162" s="7">
        <v>0.0</v>
      </c>
      <c r="J162" s="7">
        <v>1.0</v>
      </c>
      <c r="K162" s="7">
        <v>0.0</v>
      </c>
      <c r="L162" s="7">
        <v>1.0</v>
      </c>
      <c r="M162" s="25">
        <f t="shared" si="2"/>
        <v>3.529411765</v>
      </c>
      <c r="N162" s="7">
        <v>5.0</v>
      </c>
      <c r="O162" s="7">
        <v>1.0</v>
      </c>
      <c r="P162" s="7">
        <v>5.0</v>
      </c>
      <c r="Q162" s="7">
        <v>0.0</v>
      </c>
      <c r="R162" s="10">
        <f t="shared" si="3"/>
        <v>0</v>
      </c>
      <c r="S162" s="10">
        <f t="shared" si="4"/>
        <v>0</v>
      </c>
      <c r="T162" s="12">
        <f t="shared" si="5"/>
        <v>0</v>
      </c>
      <c r="U162" s="7">
        <v>0.0</v>
      </c>
      <c r="V162" s="7">
        <v>1.0</v>
      </c>
      <c r="W162" s="7">
        <v>0.0</v>
      </c>
      <c r="X162" s="7">
        <v>0.0</v>
      </c>
      <c r="Y162" s="7">
        <v>0.0</v>
      </c>
      <c r="Z162" s="7">
        <v>1020.0</v>
      </c>
      <c r="AA162" s="18">
        <f t="shared" si="6"/>
        <v>0.2361111111</v>
      </c>
      <c r="AB162" s="14">
        <v>14.55</v>
      </c>
      <c r="AC162" s="18">
        <f t="shared" si="7"/>
        <v>0.2020833333</v>
      </c>
      <c r="AD162" s="14">
        <v>313.97</v>
      </c>
      <c r="AE162" s="18">
        <f t="shared" si="8"/>
        <v>4.360694444</v>
      </c>
      <c r="AF162" s="13">
        <f t="shared" si="9"/>
        <v>0.04428954097</v>
      </c>
      <c r="AG162" s="10">
        <f t="shared" si="10"/>
        <v>0</v>
      </c>
      <c r="AH162" s="10">
        <f t="shared" si="11"/>
        <v>1</v>
      </c>
      <c r="AI162" s="10">
        <f t="shared" si="12"/>
        <v>1</v>
      </c>
      <c r="AJ162" s="7">
        <v>0.0</v>
      </c>
      <c r="AK162" s="7">
        <v>0.0</v>
      </c>
      <c r="AL162" s="13" t="str">
        <f t="shared" si="13"/>
        <v> </v>
      </c>
      <c r="AM162" s="7">
        <v>1.0</v>
      </c>
      <c r="AN162" s="7">
        <v>0.0</v>
      </c>
      <c r="AO162" s="26">
        <v>12.0</v>
      </c>
      <c r="AP162" s="26">
        <v>2.0</v>
      </c>
      <c r="AQ162" s="7">
        <v>5.0</v>
      </c>
      <c r="AR162" s="7">
        <v>0.0</v>
      </c>
      <c r="AS162" s="7">
        <v>2.0</v>
      </c>
      <c r="AT162" s="7">
        <v>0.0</v>
      </c>
      <c r="AU162" s="7">
        <v>8.0</v>
      </c>
      <c r="AV162" s="7">
        <v>1.0</v>
      </c>
      <c r="AW162" s="14">
        <v>88.89</v>
      </c>
      <c r="AX162" s="14">
        <v>2.72</v>
      </c>
      <c r="AY162" s="7">
        <v>0.0</v>
      </c>
      <c r="AZ162" s="7">
        <v>0.0</v>
      </c>
      <c r="BA162" s="14">
        <f t="shared" si="14"/>
        <v>0.8235294118</v>
      </c>
      <c r="BB162" s="14">
        <v>80.0</v>
      </c>
      <c r="BC162" s="14">
        <v>-16.26</v>
      </c>
    </row>
    <row r="163" ht="12.75" customHeight="1">
      <c r="A163" s="7" t="s">
        <v>1030</v>
      </c>
      <c r="B163" s="7" t="s">
        <v>1031</v>
      </c>
      <c r="C163" s="8" t="s">
        <v>206</v>
      </c>
      <c r="D163" s="9" t="s">
        <v>167</v>
      </c>
      <c r="E163" s="7">
        <v>22.0</v>
      </c>
      <c r="F163" s="7">
        <v>0.0</v>
      </c>
      <c r="G163" s="7">
        <v>0.0</v>
      </c>
      <c r="H163" s="12">
        <f t="shared" si="1"/>
        <v>0</v>
      </c>
      <c r="I163" s="7">
        <v>0.0</v>
      </c>
      <c r="J163" s="7">
        <v>0.0</v>
      </c>
      <c r="K163" s="7">
        <v>0.0</v>
      </c>
      <c r="L163" s="7">
        <v>0.0</v>
      </c>
      <c r="M163" s="25">
        <f t="shared" si="2"/>
        <v>0</v>
      </c>
      <c r="N163" s="7">
        <v>0.0</v>
      </c>
      <c r="O163" s="7">
        <v>0.0</v>
      </c>
      <c r="P163" s="7">
        <v>0.0</v>
      </c>
      <c r="Q163" s="7">
        <v>0.0</v>
      </c>
      <c r="R163" s="10">
        <f t="shared" si="3"/>
        <v>0</v>
      </c>
      <c r="S163" s="10">
        <f t="shared" si="4"/>
        <v>0</v>
      </c>
      <c r="T163" s="12">
        <f t="shared" si="5"/>
        <v>0</v>
      </c>
      <c r="U163" s="7">
        <v>0.0</v>
      </c>
      <c r="V163" s="7">
        <v>0.0</v>
      </c>
      <c r="W163" s="7">
        <v>0.0</v>
      </c>
      <c r="X163" s="7">
        <v>0.0</v>
      </c>
      <c r="Y163" s="7">
        <v>0.0</v>
      </c>
      <c r="Z163" s="7">
        <v>57.0</v>
      </c>
      <c r="AA163" s="18">
        <f t="shared" si="6"/>
        <v>0.04318181818</v>
      </c>
      <c r="AB163" s="14">
        <v>1.16</v>
      </c>
      <c r="AC163" s="18">
        <f t="shared" si="7"/>
        <v>0.05272727273</v>
      </c>
      <c r="AD163" s="14">
        <v>107.55</v>
      </c>
      <c r="AE163" s="18">
        <f t="shared" si="8"/>
        <v>4.888636364</v>
      </c>
      <c r="AF163" s="13">
        <f t="shared" si="9"/>
        <v>0.01067059148</v>
      </c>
      <c r="AG163" s="10">
        <f t="shared" si="10"/>
        <v>0</v>
      </c>
      <c r="AH163" s="10">
        <f t="shared" si="11"/>
        <v>0</v>
      </c>
      <c r="AI163" s="10">
        <f t="shared" si="12"/>
        <v>0</v>
      </c>
      <c r="AJ163" s="7">
        <v>1.0</v>
      </c>
      <c r="AK163" s="7">
        <v>0.0</v>
      </c>
      <c r="AL163" s="13">
        <f t="shared" si="13"/>
        <v>1</v>
      </c>
      <c r="AM163" s="7">
        <v>0.0</v>
      </c>
      <c r="AN163" s="7">
        <v>0.0</v>
      </c>
      <c r="AO163" s="26">
        <v>0.0</v>
      </c>
      <c r="AP163" s="26">
        <v>0.0</v>
      </c>
      <c r="AQ163" s="7">
        <v>1.0</v>
      </c>
      <c r="AR163" s="7">
        <v>0.0</v>
      </c>
      <c r="AS163" s="7">
        <v>0.0</v>
      </c>
      <c r="AT163" s="7">
        <v>0.0</v>
      </c>
      <c r="AU163" s="7">
        <v>0.0</v>
      </c>
      <c r="AV163" s="7">
        <v>0.0</v>
      </c>
      <c r="AW163" s="14"/>
      <c r="AX163" s="14"/>
      <c r="AY163" s="7">
        <v>0.0</v>
      </c>
      <c r="AZ163" s="7">
        <v>0.0</v>
      </c>
      <c r="BA163" s="14">
        <f t="shared" si="14"/>
        <v>1.052631579</v>
      </c>
      <c r="BB163" s="14"/>
      <c r="BC163" s="14"/>
    </row>
    <row r="164" ht="12.75" customHeight="1">
      <c r="A164" s="7" t="s">
        <v>1034</v>
      </c>
      <c r="B164" s="7" t="s">
        <v>1035</v>
      </c>
      <c r="C164" s="8" t="s">
        <v>246</v>
      </c>
      <c r="D164" s="9" t="s">
        <v>150</v>
      </c>
      <c r="E164" s="7">
        <v>2.0</v>
      </c>
      <c r="F164" s="7">
        <v>0.0</v>
      </c>
      <c r="G164" s="7">
        <v>0.0</v>
      </c>
      <c r="H164" s="12">
        <f t="shared" si="1"/>
        <v>0</v>
      </c>
      <c r="I164" s="7">
        <v>0.0</v>
      </c>
      <c r="J164" s="7">
        <v>0.0</v>
      </c>
      <c r="K164" s="7">
        <v>0.0</v>
      </c>
      <c r="L164" s="7">
        <v>0.0</v>
      </c>
      <c r="M164" s="25">
        <f t="shared" si="2"/>
        <v>0</v>
      </c>
      <c r="N164" s="7">
        <v>0.0</v>
      </c>
      <c r="O164" s="7">
        <v>0.0</v>
      </c>
      <c r="P164" s="7">
        <v>0.0</v>
      </c>
      <c r="Q164" s="7">
        <v>0.0</v>
      </c>
      <c r="R164" s="10">
        <f t="shared" si="3"/>
        <v>0</v>
      </c>
      <c r="S164" s="10">
        <f t="shared" si="4"/>
        <v>0</v>
      </c>
      <c r="T164" s="12">
        <f t="shared" si="5"/>
        <v>0</v>
      </c>
      <c r="U164" s="7">
        <v>0.0</v>
      </c>
      <c r="V164" s="7">
        <v>0.0</v>
      </c>
      <c r="W164" s="7">
        <v>0.0</v>
      </c>
      <c r="X164" s="7">
        <v>0.0</v>
      </c>
      <c r="Y164" s="7">
        <v>0.0</v>
      </c>
      <c r="Z164" s="7">
        <v>49.0</v>
      </c>
      <c r="AA164" s="18">
        <f t="shared" si="6"/>
        <v>0.4083333333</v>
      </c>
      <c r="AB164" s="14">
        <v>0.77</v>
      </c>
      <c r="AC164" s="18">
        <f t="shared" si="7"/>
        <v>0.385</v>
      </c>
      <c r="AD164" s="14">
        <v>10.69</v>
      </c>
      <c r="AE164" s="18">
        <f t="shared" si="8"/>
        <v>5.345</v>
      </c>
      <c r="AF164" s="13">
        <f t="shared" si="9"/>
        <v>0.06719022688</v>
      </c>
      <c r="AG164" s="10">
        <f t="shared" si="10"/>
        <v>0</v>
      </c>
      <c r="AH164" s="10">
        <f t="shared" si="11"/>
        <v>0</v>
      </c>
      <c r="AI164" s="10">
        <f t="shared" si="12"/>
        <v>0</v>
      </c>
      <c r="AJ164" s="7">
        <v>0.0</v>
      </c>
      <c r="AK164" s="7">
        <v>0.0</v>
      </c>
      <c r="AL164" s="13" t="str">
        <f t="shared" si="13"/>
        <v> </v>
      </c>
      <c r="AM164" s="7">
        <v>0.0</v>
      </c>
      <c r="AN164" s="7">
        <v>0.0</v>
      </c>
      <c r="AO164" s="26">
        <v>0.0</v>
      </c>
      <c r="AP164" s="26">
        <v>0.0</v>
      </c>
      <c r="AQ164" s="7">
        <v>1.0</v>
      </c>
      <c r="AR164" s="7">
        <v>0.0</v>
      </c>
      <c r="AS164" s="7">
        <v>0.0</v>
      </c>
      <c r="AT164" s="7">
        <v>0.0</v>
      </c>
      <c r="AU164" s="7">
        <v>0.0</v>
      </c>
      <c r="AV164" s="7">
        <v>0.0</v>
      </c>
      <c r="AW164" s="14"/>
      <c r="AX164" s="14"/>
      <c r="AY164" s="7">
        <v>0.0</v>
      </c>
      <c r="AZ164" s="7">
        <v>0.0</v>
      </c>
      <c r="BA164" s="14">
        <f t="shared" si="14"/>
        <v>1.224489796</v>
      </c>
      <c r="BB164" s="14"/>
      <c r="BC164" s="14"/>
    </row>
    <row r="165" ht="12.75" customHeight="1">
      <c r="A165" s="7" t="s">
        <v>1038</v>
      </c>
      <c r="B165" s="7" t="s">
        <v>1039</v>
      </c>
      <c r="C165" s="8" t="s">
        <v>136</v>
      </c>
      <c r="D165" s="9" t="s">
        <v>174</v>
      </c>
      <c r="E165" s="7">
        <v>78.0</v>
      </c>
      <c r="F165" s="7">
        <v>0.0</v>
      </c>
      <c r="G165" s="7">
        <v>0.0</v>
      </c>
      <c r="H165" s="12">
        <f t="shared" si="1"/>
        <v>0</v>
      </c>
      <c r="I165" s="7">
        <v>0.0</v>
      </c>
      <c r="J165" s="7">
        <v>0.0</v>
      </c>
      <c r="K165" s="7">
        <v>0.0</v>
      </c>
      <c r="L165" s="7">
        <v>0.0</v>
      </c>
      <c r="M165" s="25">
        <f t="shared" si="2"/>
        <v>0</v>
      </c>
      <c r="N165" s="7">
        <v>3.0</v>
      </c>
      <c r="O165" s="7">
        <v>1.0</v>
      </c>
      <c r="P165" s="7">
        <v>3.0</v>
      </c>
      <c r="Q165" s="7">
        <v>0.0</v>
      </c>
      <c r="R165" s="10">
        <f t="shared" si="3"/>
        <v>0</v>
      </c>
      <c r="S165" s="10">
        <f t="shared" si="4"/>
        <v>0</v>
      </c>
      <c r="T165" s="12">
        <f t="shared" si="5"/>
        <v>0</v>
      </c>
      <c r="U165" s="7">
        <v>0.0</v>
      </c>
      <c r="V165" s="7">
        <v>1.0</v>
      </c>
      <c r="W165" s="7">
        <v>0.0</v>
      </c>
      <c r="X165" s="7">
        <v>1.0</v>
      </c>
      <c r="Y165" s="7">
        <v>0.0</v>
      </c>
      <c r="Z165" s="7">
        <v>2401.0</v>
      </c>
      <c r="AA165" s="18">
        <f t="shared" si="6"/>
        <v>0.513034188</v>
      </c>
      <c r="AB165" s="14">
        <v>33.98</v>
      </c>
      <c r="AC165" s="18">
        <f t="shared" si="7"/>
        <v>0.4356410256</v>
      </c>
      <c r="AD165" s="14">
        <v>372.14</v>
      </c>
      <c r="AE165" s="18">
        <f t="shared" si="8"/>
        <v>4.771025641</v>
      </c>
      <c r="AF165" s="13">
        <f t="shared" si="9"/>
        <v>0.08366985128</v>
      </c>
      <c r="AG165" s="10">
        <f t="shared" si="10"/>
        <v>0</v>
      </c>
      <c r="AH165" s="10">
        <f t="shared" si="11"/>
        <v>0</v>
      </c>
      <c r="AI165" s="10">
        <f t="shared" si="12"/>
        <v>0</v>
      </c>
      <c r="AJ165" s="7">
        <v>0.0</v>
      </c>
      <c r="AK165" s="7">
        <v>0.0</v>
      </c>
      <c r="AL165" s="13" t="str">
        <f t="shared" si="13"/>
        <v> </v>
      </c>
      <c r="AM165" s="7">
        <v>0.0</v>
      </c>
      <c r="AN165" s="7">
        <v>0.0</v>
      </c>
      <c r="AO165" s="26">
        <v>22.0</v>
      </c>
      <c r="AP165" s="26">
        <v>3.0</v>
      </c>
      <c r="AQ165" s="7">
        <v>12.0</v>
      </c>
      <c r="AR165" s="7">
        <v>0.0</v>
      </c>
      <c r="AS165" s="7">
        <v>10.0</v>
      </c>
      <c r="AT165" s="7">
        <v>0.0</v>
      </c>
      <c r="AU165" s="7">
        <v>22.0</v>
      </c>
      <c r="AV165" s="7">
        <v>0.0</v>
      </c>
      <c r="AW165" s="14">
        <v>100.0</v>
      </c>
      <c r="AX165" s="14">
        <v>11.47</v>
      </c>
      <c r="AY165" s="7">
        <v>2.0</v>
      </c>
      <c r="AZ165" s="7">
        <v>0.0</v>
      </c>
      <c r="BA165" s="14">
        <f t="shared" si="14"/>
        <v>0.5247813411</v>
      </c>
      <c r="BB165" s="14">
        <v>78.79</v>
      </c>
      <c r="BC165" s="14">
        <v>-14.8</v>
      </c>
    </row>
    <row r="166" ht="12.75" customHeight="1">
      <c r="A166" s="7" t="s">
        <v>743</v>
      </c>
      <c r="B166" s="7" t="s">
        <v>1044</v>
      </c>
      <c r="C166" s="8" t="s">
        <v>394</v>
      </c>
      <c r="D166" s="9" t="s">
        <v>174</v>
      </c>
      <c r="E166" s="7">
        <v>52.0</v>
      </c>
      <c r="F166" s="7">
        <v>0.0</v>
      </c>
      <c r="G166" s="7">
        <v>1.0</v>
      </c>
      <c r="H166" s="12">
        <f t="shared" si="1"/>
        <v>1</v>
      </c>
      <c r="I166" s="7">
        <v>0.0</v>
      </c>
      <c r="J166" s="7">
        <v>1.0</v>
      </c>
      <c r="K166" s="7">
        <v>1.0</v>
      </c>
      <c r="L166" s="7">
        <v>0.0</v>
      </c>
      <c r="M166" s="25">
        <f t="shared" si="2"/>
        <v>0.8133755084</v>
      </c>
      <c r="N166" s="7">
        <v>8.0</v>
      </c>
      <c r="O166" s="7">
        <v>2.0</v>
      </c>
      <c r="P166" s="7">
        <v>8.0</v>
      </c>
      <c r="Q166" s="7">
        <v>9.0</v>
      </c>
      <c r="R166" s="10">
        <f t="shared" si="3"/>
        <v>0</v>
      </c>
      <c r="S166" s="10">
        <f t="shared" si="4"/>
        <v>0</v>
      </c>
      <c r="T166" s="12">
        <f t="shared" si="5"/>
        <v>16</v>
      </c>
      <c r="U166" s="7">
        <v>0.0</v>
      </c>
      <c r="V166" s="7">
        <v>0.0</v>
      </c>
      <c r="W166" s="7">
        <v>1.0</v>
      </c>
      <c r="X166" s="7">
        <v>2.0</v>
      </c>
      <c r="Y166" s="7">
        <v>0.0</v>
      </c>
      <c r="Z166" s="7">
        <v>4426.0</v>
      </c>
      <c r="AA166" s="18">
        <f t="shared" si="6"/>
        <v>1.418589744</v>
      </c>
      <c r="AB166" s="14">
        <v>68.09</v>
      </c>
      <c r="AC166" s="18">
        <f t="shared" si="7"/>
        <v>1.309423077</v>
      </c>
      <c r="AD166" s="14">
        <v>205.22</v>
      </c>
      <c r="AE166" s="18">
        <f t="shared" si="8"/>
        <v>3.946538462</v>
      </c>
      <c r="AF166" s="13">
        <f t="shared" si="9"/>
        <v>0.2491310234</v>
      </c>
      <c r="AG166" s="10">
        <f t="shared" si="10"/>
        <v>0</v>
      </c>
      <c r="AH166" s="10">
        <f t="shared" si="11"/>
        <v>0.3333333333</v>
      </c>
      <c r="AI166" s="10">
        <f t="shared" si="12"/>
        <v>0.3333333333</v>
      </c>
      <c r="AJ166" s="7">
        <v>0.0</v>
      </c>
      <c r="AK166" s="7">
        <v>0.0</v>
      </c>
      <c r="AL166" s="13" t="str">
        <f t="shared" si="13"/>
        <v> </v>
      </c>
      <c r="AM166" s="7">
        <v>3.0</v>
      </c>
      <c r="AN166" s="7">
        <v>0.0</v>
      </c>
      <c r="AO166" s="26">
        <v>45.0</v>
      </c>
      <c r="AP166" s="26">
        <v>8.0</v>
      </c>
      <c r="AQ166" s="7">
        <v>20.0</v>
      </c>
      <c r="AR166" s="7">
        <v>2.0</v>
      </c>
      <c r="AS166" s="7">
        <v>32.0</v>
      </c>
      <c r="AT166" s="7">
        <v>1.0</v>
      </c>
      <c r="AU166" s="7">
        <v>52.0</v>
      </c>
      <c r="AV166" s="7">
        <v>7.0</v>
      </c>
      <c r="AW166" s="14">
        <v>88.14</v>
      </c>
      <c r="AX166" s="14">
        <v>2.31</v>
      </c>
      <c r="AY166" s="7">
        <v>1.0</v>
      </c>
      <c r="AZ166" s="7">
        <v>0.0</v>
      </c>
      <c r="BA166" s="14">
        <f t="shared" si="14"/>
        <v>0.3660189788</v>
      </c>
      <c r="BB166" s="14">
        <v>86.79</v>
      </c>
      <c r="BC166" s="14">
        <v>-10.91</v>
      </c>
    </row>
    <row r="167" ht="12.75" customHeight="1">
      <c r="A167" s="7" t="s">
        <v>1048</v>
      </c>
      <c r="B167" s="7" t="s">
        <v>1049</v>
      </c>
      <c r="C167" s="8" t="s">
        <v>628</v>
      </c>
      <c r="D167" s="9" t="s">
        <v>174</v>
      </c>
      <c r="E167" s="7">
        <v>45.0</v>
      </c>
      <c r="F167" s="7">
        <v>2.0</v>
      </c>
      <c r="G167" s="7">
        <v>2.0</v>
      </c>
      <c r="H167" s="12">
        <f t="shared" si="1"/>
        <v>4</v>
      </c>
      <c r="I167" s="7">
        <v>2.0</v>
      </c>
      <c r="J167" s="7">
        <v>2.0</v>
      </c>
      <c r="K167" s="7">
        <v>1.0</v>
      </c>
      <c r="L167" s="7">
        <v>1.0</v>
      </c>
      <c r="M167" s="25">
        <f t="shared" si="2"/>
        <v>4.841963685</v>
      </c>
      <c r="N167" s="7">
        <v>9.0</v>
      </c>
      <c r="O167" s="7">
        <v>4.0</v>
      </c>
      <c r="P167" s="7">
        <v>6.0</v>
      </c>
      <c r="Q167" s="7">
        <v>4.0</v>
      </c>
      <c r="R167" s="10">
        <f t="shared" si="3"/>
        <v>0.2222222222</v>
      </c>
      <c r="S167" s="10">
        <f t="shared" si="4"/>
        <v>0.08695652174</v>
      </c>
      <c r="T167" s="12">
        <f t="shared" si="5"/>
        <v>6.666666667</v>
      </c>
      <c r="U167" s="7">
        <v>0.0</v>
      </c>
      <c r="V167" s="7">
        <v>0.0</v>
      </c>
      <c r="W167" s="7">
        <v>2.0</v>
      </c>
      <c r="X167" s="7">
        <v>3.0</v>
      </c>
      <c r="Y167" s="7">
        <v>1.0</v>
      </c>
      <c r="Z167" s="7">
        <v>2974.0</v>
      </c>
      <c r="AA167" s="18">
        <f t="shared" si="6"/>
        <v>1.101481481</v>
      </c>
      <c r="AB167" s="14">
        <v>45.04</v>
      </c>
      <c r="AC167" s="18">
        <f t="shared" si="7"/>
        <v>1.000888889</v>
      </c>
      <c r="AD167" s="14">
        <v>209.68</v>
      </c>
      <c r="AE167" s="18">
        <f t="shared" si="8"/>
        <v>4.659555556</v>
      </c>
      <c r="AF167" s="13">
        <f t="shared" si="9"/>
        <v>0.176821608</v>
      </c>
      <c r="AG167" s="10">
        <f t="shared" si="10"/>
        <v>0.3333333333</v>
      </c>
      <c r="AH167" s="10">
        <f t="shared" si="11"/>
        <v>0.3333333333</v>
      </c>
      <c r="AI167" s="10">
        <f t="shared" si="12"/>
        <v>0.6666666667</v>
      </c>
      <c r="AJ167" s="7">
        <v>0.0</v>
      </c>
      <c r="AK167" s="7">
        <v>0.0</v>
      </c>
      <c r="AL167" s="13" t="str">
        <f t="shared" si="13"/>
        <v> </v>
      </c>
      <c r="AM167" s="7">
        <v>6.0</v>
      </c>
      <c r="AN167" s="7">
        <v>0.0</v>
      </c>
      <c r="AO167" s="26">
        <v>34.0</v>
      </c>
      <c r="AP167" s="26">
        <v>4.0</v>
      </c>
      <c r="AQ167" s="7">
        <v>14.0</v>
      </c>
      <c r="AR167" s="7">
        <v>0.0</v>
      </c>
      <c r="AS167" s="7">
        <v>10.0</v>
      </c>
      <c r="AT167" s="7">
        <v>1.0</v>
      </c>
      <c r="AU167" s="7">
        <v>39.0</v>
      </c>
      <c r="AV167" s="7">
        <v>2.0</v>
      </c>
      <c r="AW167" s="14">
        <v>95.12</v>
      </c>
      <c r="AX167" s="14">
        <v>8.51</v>
      </c>
      <c r="AY167" s="7">
        <v>1.0</v>
      </c>
      <c r="AZ167" s="7">
        <v>0.0</v>
      </c>
      <c r="BA167" s="14">
        <f t="shared" si="14"/>
        <v>0.8271687962</v>
      </c>
      <c r="BB167" s="14">
        <v>88.89</v>
      </c>
      <c r="BC167" s="14">
        <v>-5.9</v>
      </c>
    </row>
    <row r="168" ht="12.75" customHeight="1">
      <c r="A168" s="7" t="s">
        <v>832</v>
      </c>
      <c r="B168" s="7" t="s">
        <v>1053</v>
      </c>
      <c r="C168" s="8" t="s">
        <v>399</v>
      </c>
      <c r="D168" s="9" t="s">
        <v>174</v>
      </c>
      <c r="E168" s="7">
        <v>62.0</v>
      </c>
      <c r="F168" s="7">
        <v>3.0</v>
      </c>
      <c r="G168" s="7">
        <v>2.0</v>
      </c>
      <c r="H168" s="12">
        <f t="shared" si="1"/>
        <v>5</v>
      </c>
      <c r="I168" s="7">
        <v>3.0</v>
      </c>
      <c r="J168" s="7">
        <v>2.0</v>
      </c>
      <c r="K168" s="7">
        <v>1.0</v>
      </c>
      <c r="L168" s="7">
        <v>1.0</v>
      </c>
      <c r="M168" s="25">
        <f t="shared" si="2"/>
        <v>2.876318313</v>
      </c>
      <c r="N168" s="7">
        <v>16.0</v>
      </c>
      <c r="O168" s="7">
        <v>7.0</v>
      </c>
      <c r="P168" s="7">
        <v>13.0</v>
      </c>
      <c r="Q168" s="7">
        <v>15.0</v>
      </c>
      <c r="R168" s="10">
        <f t="shared" si="3"/>
        <v>0.1875</v>
      </c>
      <c r="S168" s="10">
        <f t="shared" si="4"/>
        <v>0.05882352941</v>
      </c>
      <c r="T168" s="12">
        <f t="shared" si="5"/>
        <v>9.125</v>
      </c>
      <c r="U168" s="7">
        <v>2.0</v>
      </c>
      <c r="V168" s="7">
        <v>3.0</v>
      </c>
      <c r="W168" s="7">
        <v>3.0</v>
      </c>
      <c r="X168" s="7">
        <v>1.0</v>
      </c>
      <c r="Y168" s="7">
        <v>0.0</v>
      </c>
      <c r="Z168" s="7">
        <v>6258.0</v>
      </c>
      <c r="AA168" s="18">
        <f t="shared" si="6"/>
        <v>1.682258065</v>
      </c>
      <c r="AB168" s="14">
        <v>92.52</v>
      </c>
      <c r="AC168" s="18">
        <f t="shared" si="7"/>
        <v>1.492258065</v>
      </c>
      <c r="AD168" s="14">
        <v>213.15</v>
      </c>
      <c r="AE168" s="18">
        <f t="shared" si="8"/>
        <v>3.437903226</v>
      </c>
      <c r="AF168" s="13">
        <f t="shared" si="9"/>
        <v>0.3026793601</v>
      </c>
      <c r="AG168" s="10">
        <f t="shared" si="10"/>
        <v>0.375</v>
      </c>
      <c r="AH168" s="10">
        <f t="shared" si="11"/>
        <v>0.25</v>
      </c>
      <c r="AI168" s="10">
        <f t="shared" si="12"/>
        <v>0.625</v>
      </c>
      <c r="AJ168" s="7">
        <v>0.0</v>
      </c>
      <c r="AK168" s="7">
        <v>0.0</v>
      </c>
      <c r="AL168" s="13" t="str">
        <f t="shared" si="13"/>
        <v> </v>
      </c>
      <c r="AM168" s="7">
        <v>8.0</v>
      </c>
      <c r="AN168" s="7">
        <v>1.0</v>
      </c>
      <c r="AO168" s="26">
        <v>65.0</v>
      </c>
      <c r="AP168" s="26">
        <v>12.0</v>
      </c>
      <c r="AQ168" s="7">
        <v>22.0</v>
      </c>
      <c r="AR168" s="7">
        <v>2.0</v>
      </c>
      <c r="AS168" s="7">
        <v>43.0</v>
      </c>
      <c r="AT168" s="7">
        <v>3.0</v>
      </c>
      <c r="AU168" s="7">
        <v>69.0</v>
      </c>
      <c r="AV168" s="7">
        <v>12.0</v>
      </c>
      <c r="AW168" s="14">
        <v>85.19</v>
      </c>
      <c r="AX168" s="14">
        <v>-0.53</v>
      </c>
      <c r="AY168" s="7">
        <v>3.0</v>
      </c>
      <c r="AZ168" s="7">
        <v>2.0</v>
      </c>
      <c r="BA168" s="14">
        <f t="shared" si="14"/>
        <v>0.3835091083</v>
      </c>
      <c r="BB168" s="14">
        <v>95.89</v>
      </c>
      <c r="BC168" s="14">
        <v>-0.96</v>
      </c>
    </row>
    <row r="169" ht="12.75" customHeight="1">
      <c r="A169" s="7" t="s">
        <v>272</v>
      </c>
      <c r="B169" s="7" t="s">
        <v>1058</v>
      </c>
      <c r="C169" s="8" t="s">
        <v>206</v>
      </c>
      <c r="D169" s="9" t="s">
        <v>150</v>
      </c>
      <c r="E169" s="7">
        <v>65.0</v>
      </c>
      <c r="F169" s="7">
        <v>3.0</v>
      </c>
      <c r="G169" s="7">
        <v>2.0</v>
      </c>
      <c r="H169" s="12">
        <f t="shared" si="1"/>
        <v>5</v>
      </c>
      <c r="I169" s="7">
        <v>3.0</v>
      </c>
      <c r="J169" s="7">
        <v>2.0</v>
      </c>
      <c r="K169" s="7">
        <v>0.0</v>
      </c>
      <c r="L169" s="7">
        <v>2.0</v>
      </c>
      <c r="M169" s="25">
        <f t="shared" si="2"/>
        <v>1.997780244</v>
      </c>
      <c r="N169" s="7">
        <v>12.0</v>
      </c>
      <c r="O169" s="7">
        <v>1.0</v>
      </c>
      <c r="P169" s="7">
        <v>9.0</v>
      </c>
      <c r="Q169" s="7">
        <v>6.0</v>
      </c>
      <c r="R169" s="10">
        <f t="shared" si="3"/>
        <v>0.25</v>
      </c>
      <c r="S169" s="10">
        <f t="shared" si="4"/>
        <v>0.1071428571</v>
      </c>
      <c r="T169" s="12">
        <f t="shared" si="5"/>
        <v>0</v>
      </c>
      <c r="U169" s="7">
        <v>0.0</v>
      </c>
      <c r="V169" s="7">
        <v>4.0</v>
      </c>
      <c r="W169" s="7">
        <v>10.0</v>
      </c>
      <c r="X169" s="7">
        <v>2.0</v>
      </c>
      <c r="Y169" s="7">
        <v>1.0</v>
      </c>
      <c r="Z169" s="7">
        <v>9010.0</v>
      </c>
      <c r="AA169" s="18">
        <f t="shared" si="6"/>
        <v>2.31025641</v>
      </c>
      <c r="AB169" s="14">
        <v>144.34</v>
      </c>
      <c r="AC169" s="18">
        <f t="shared" si="7"/>
        <v>2.220615385</v>
      </c>
      <c r="AD169" s="14">
        <v>202.12</v>
      </c>
      <c r="AE169" s="18">
        <f t="shared" si="8"/>
        <v>3.109538462</v>
      </c>
      <c r="AF169" s="13">
        <f t="shared" si="9"/>
        <v>0.4166137505</v>
      </c>
      <c r="AG169" s="10">
        <f t="shared" si="10"/>
        <v>0.2307692308</v>
      </c>
      <c r="AH169" s="10">
        <f t="shared" si="11"/>
        <v>0.1538461538</v>
      </c>
      <c r="AI169" s="10">
        <f t="shared" si="12"/>
        <v>0.3846153846</v>
      </c>
      <c r="AJ169" s="7">
        <v>58.0</v>
      </c>
      <c r="AK169" s="7">
        <v>33.0</v>
      </c>
      <c r="AL169" s="13">
        <f t="shared" si="13"/>
        <v>0.6373626374</v>
      </c>
      <c r="AM169" s="7">
        <v>13.0</v>
      </c>
      <c r="AN169" s="7">
        <v>2.0</v>
      </c>
      <c r="AO169" s="26">
        <v>107.0</v>
      </c>
      <c r="AP169" s="26">
        <v>15.0</v>
      </c>
      <c r="AQ169" s="7">
        <v>51.0</v>
      </c>
      <c r="AR169" s="7">
        <v>6.0</v>
      </c>
      <c r="AS169" s="7">
        <v>67.0</v>
      </c>
      <c r="AT169" s="7">
        <v>6.0</v>
      </c>
      <c r="AU169" s="7">
        <v>105.0</v>
      </c>
      <c r="AV169" s="7">
        <v>16.0</v>
      </c>
      <c r="AW169" s="14">
        <v>86.78</v>
      </c>
      <c r="AX169" s="14">
        <v>0.29</v>
      </c>
      <c r="AY169" s="7">
        <v>2.0</v>
      </c>
      <c r="AZ169" s="7">
        <v>0.0</v>
      </c>
      <c r="BA169" s="14">
        <f t="shared" si="14"/>
        <v>0.5793562708</v>
      </c>
      <c r="BB169" s="14">
        <v>94.64</v>
      </c>
      <c r="BC169" s="14">
        <v>2.64</v>
      </c>
    </row>
    <row r="170" ht="12.75" customHeight="1">
      <c r="A170" s="7" t="s">
        <v>164</v>
      </c>
      <c r="B170" s="7" t="s">
        <v>1063</v>
      </c>
      <c r="C170" s="7" t="s">
        <v>222</v>
      </c>
      <c r="D170" s="8" t="s">
        <v>167</v>
      </c>
      <c r="E170" s="7">
        <v>77.0</v>
      </c>
      <c r="F170" s="7">
        <v>0.0</v>
      </c>
      <c r="G170" s="7">
        <v>0.0</v>
      </c>
      <c r="H170" s="12">
        <f t="shared" si="1"/>
        <v>0</v>
      </c>
      <c r="I170" s="7">
        <v>0.0</v>
      </c>
      <c r="J170" s="7">
        <v>0.0</v>
      </c>
      <c r="K170" s="7">
        <v>0.0</v>
      </c>
      <c r="L170" s="7">
        <v>0.0</v>
      </c>
      <c r="M170" s="25">
        <f t="shared" si="2"/>
        <v>0</v>
      </c>
      <c r="N170" s="7">
        <v>0.0</v>
      </c>
      <c r="O170" s="7">
        <v>0.0</v>
      </c>
      <c r="P170" s="7">
        <v>0.0</v>
      </c>
      <c r="Q170" s="7">
        <v>0.0</v>
      </c>
      <c r="R170" s="10">
        <f t="shared" si="3"/>
        <v>0</v>
      </c>
      <c r="S170" s="10">
        <f t="shared" si="4"/>
        <v>0</v>
      </c>
      <c r="T170" s="12">
        <f t="shared" si="5"/>
        <v>0</v>
      </c>
      <c r="U170" s="7">
        <v>0.0</v>
      </c>
      <c r="V170" s="7">
        <v>0.0</v>
      </c>
      <c r="W170" s="7">
        <v>0.0</v>
      </c>
      <c r="X170" s="7">
        <v>0.0</v>
      </c>
      <c r="Y170" s="7">
        <v>0.0</v>
      </c>
      <c r="Z170" s="7">
        <v>384.0</v>
      </c>
      <c r="AA170" s="18">
        <f t="shared" si="6"/>
        <v>0.08311688312</v>
      </c>
      <c r="AB170" s="14">
        <v>4.83</v>
      </c>
      <c r="AC170" s="18">
        <f t="shared" si="7"/>
        <v>0.06272727273</v>
      </c>
      <c r="AD170" s="14">
        <v>362.75</v>
      </c>
      <c r="AE170" s="18">
        <f t="shared" si="8"/>
        <v>4.711038961</v>
      </c>
      <c r="AF170" s="13">
        <f t="shared" si="9"/>
        <v>0.01313999674</v>
      </c>
      <c r="AG170" s="10">
        <f t="shared" si="10"/>
        <v>0</v>
      </c>
      <c r="AH170" s="10">
        <f t="shared" si="11"/>
        <v>0</v>
      </c>
      <c r="AI170" s="10">
        <f t="shared" si="12"/>
        <v>0</v>
      </c>
      <c r="AJ170" s="7">
        <v>3.0</v>
      </c>
      <c r="AK170" s="7">
        <v>0.0</v>
      </c>
      <c r="AL170" s="13">
        <f t="shared" si="13"/>
        <v>1</v>
      </c>
      <c r="AM170" s="7">
        <v>0.0</v>
      </c>
      <c r="AN170" s="7">
        <v>0.0</v>
      </c>
      <c r="AO170" s="26">
        <v>4.0</v>
      </c>
      <c r="AP170" s="26">
        <v>0.0</v>
      </c>
      <c r="AQ170" s="7">
        <v>2.0</v>
      </c>
      <c r="AR170" s="7">
        <v>0.0</v>
      </c>
      <c r="AS170" s="7">
        <v>2.0</v>
      </c>
      <c r="AT170" s="7">
        <v>0.0</v>
      </c>
      <c r="AU170" s="7">
        <v>5.0</v>
      </c>
      <c r="AV170" s="7">
        <v>0.0</v>
      </c>
      <c r="AW170" s="14">
        <v>100.0</v>
      </c>
      <c r="AX170" s="14">
        <v>13.43</v>
      </c>
      <c r="AY170" s="7">
        <v>0.0</v>
      </c>
      <c r="AZ170" s="7">
        <v>0.0</v>
      </c>
      <c r="BA170" s="14">
        <f t="shared" si="14"/>
        <v>0.625</v>
      </c>
      <c r="BB170" s="14">
        <v>77.78</v>
      </c>
      <c r="BC170" s="14">
        <v>-18.24</v>
      </c>
    </row>
    <row r="171" ht="12.75" customHeight="1">
      <c r="A171" s="7" t="s">
        <v>1067</v>
      </c>
      <c r="B171" s="7" t="s">
        <v>1068</v>
      </c>
      <c r="C171" s="8" t="s">
        <v>312</v>
      </c>
      <c r="D171" s="9" t="s">
        <v>255</v>
      </c>
      <c r="E171" s="7">
        <v>70.0</v>
      </c>
      <c r="F171" s="7">
        <v>0.0</v>
      </c>
      <c r="G171" s="7">
        <v>0.0</v>
      </c>
      <c r="H171" s="12">
        <f t="shared" si="1"/>
        <v>0</v>
      </c>
      <c r="I171" s="7">
        <v>0.0</v>
      </c>
      <c r="J171" s="7">
        <v>0.0</v>
      </c>
      <c r="K171" s="7">
        <v>0.0</v>
      </c>
      <c r="L171" s="7">
        <v>0.0</v>
      </c>
      <c r="M171" s="25">
        <f t="shared" si="2"/>
        <v>0</v>
      </c>
      <c r="N171" s="7">
        <v>1.0</v>
      </c>
      <c r="O171" s="7">
        <v>0.0</v>
      </c>
      <c r="P171" s="7">
        <v>1.0</v>
      </c>
      <c r="Q171" s="7">
        <v>0.0</v>
      </c>
      <c r="R171" s="10">
        <f t="shared" si="3"/>
        <v>0</v>
      </c>
      <c r="S171" s="10">
        <f t="shared" si="4"/>
        <v>0</v>
      </c>
      <c r="T171" s="12">
        <f t="shared" si="5"/>
        <v>0</v>
      </c>
      <c r="U171" s="7">
        <v>0.0</v>
      </c>
      <c r="V171" s="7">
        <v>0.0</v>
      </c>
      <c r="W171" s="7">
        <v>0.0</v>
      </c>
      <c r="X171" s="7">
        <v>0.0</v>
      </c>
      <c r="Y171" s="7">
        <v>0.0</v>
      </c>
      <c r="Z171" s="7">
        <v>207.0</v>
      </c>
      <c r="AA171" s="18">
        <f t="shared" si="6"/>
        <v>0.04928571429</v>
      </c>
      <c r="AB171" s="14">
        <v>4.08</v>
      </c>
      <c r="AC171" s="18">
        <f t="shared" si="7"/>
        <v>0.05828571429</v>
      </c>
      <c r="AD171" s="14">
        <v>366.48</v>
      </c>
      <c r="AE171" s="18">
        <f t="shared" si="8"/>
        <v>5.235428571</v>
      </c>
      <c r="AF171" s="13">
        <f t="shared" si="9"/>
        <v>0.01101036269</v>
      </c>
      <c r="AG171" s="10">
        <f t="shared" si="10"/>
        <v>0</v>
      </c>
      <c r="AH171" s="10">
        <f t="shared" si="11"/>
        <v>0</v>
      </c>
      <c r="AI171" s="10">
        <f t="shared" si="12"/>
        <v>0</v>
      </c>
      <c r="AJ171" s="7">
        <v>0.0</v>
      </c>
      <c r="AK171" s="7">
        <v>0.0</v>
      </c>
      <c r="AL171" s="13" t="str">
        <f t="shared" si="13"/>
        <v> </v>
      </c>
      <c r="AM171" s="7">
        <v>0.0</v>
      </c>
      <c r="AN171" s="7">
        <v>0.0</v>
      </c>
      <c r="AO171" s="26">
        <v>3.0</v>
      </c>
      <c r="AP171" s="26">
        <v>2.0</v>
      </c>
      <c r="AQ171" s="7">
        <v>1.0</v>
      </c>
      <c r="AR171" s="7">
        <v>2.0</v>
      </c>
      <c r="AS171" s="7">
        <v>0.0</v>
      </c>
      <c r="AT171" s="7">
        <v>1.0</v>
      </c>
      <c r="AU171" s="7">
        <v>2.0</v>
      </c>
      <c r="AV171" s="7">
        <v>4.0</v>
      </c>
      <c r="AW171" s="14">
        <v>33.33</v>
      </c>
      <c r="AX171" s="14">
        <v>-55.73</v>
      </c>
      <c r="AY171" s="7">
        <v>0.0</v>
      </c>
      <c r="AZ171" s="7">
        <v>0.0</v>
      </c>
      <c r="BA171" s="14">
        <f t="shared" si="14"/>
        <v>0.2898550725</v>
      </c>
      <c r="BB171" s="14">
        <v>75.0</v>
      </c>
      <c r="BC171" s="14">
        <v>-18.18</v>
      </c>
    </row>
    <row r="172" ht="12.75" customHeight="1">
      <c r="A172" s="7" t="s">
        <v>1071</v>
      </c>
      <c r="B172" s="7" t="s">
        <v>1072</v>
      </c>
      <c r="C172" s="8" t="s">
        <v>458</v>
      </c>
      <c r="D172" s="9" t="s">
        <v>174</v>
      </c>
      <c r="E172" s="7">
        <v>32.0</v>
      </c>
      <c r="F172" s="7">
        <v>0.0</v>
      </c>
      <c r="G172" s="7">
        <v>1.0</v>
      </c>
      <c r="H172" s="12">
        <f t="shared" si="1"/>
        <v>1</v>
      </c>
      <c r="I172" s="7">
        <v>0.0</v>
      </c>
      <c r="J172" s="7">
        <v>1.0</v>
      </c>
      <c r="K172" s="7">
        <v>0.0</v>
      </c>
      <c r="L172" s="7">
        <v>1.0</v>
      </c>
      <c r="M172" s="25">
        <f t="shared" si="2"/>
        <v>8.071748879</v>
      </c>
      <c r="N172" s="7">
        <v>3.0</v>
      </c>
      <c r="O172" s="7">
        <v>0.0</v>
      </c>
      <c r="P172" s="7">
        <v>3.0</v>
      </c>
      <c r="Q172" s="7">
        <v>0.0</v>
      </c>
      <c r="R172" s="10">
        <f t="shared" si="3"/>
        <v>0</v>
      </c>
      <c r="S172" s="10">
        <f t="shared" si="4"/>
        <v>0</v>
      </c>
      <c r="T172" s="12">
        <f t="shared" si="5"/>
        <v>0</v>
      </c>
      <c r="U172" s="7">
        <v>0.0</v>
      </c>
      <c r="V172" s="7">
        <v>0.0</v>
      </c>
      <c r="W172" s="7">
        <v>0.0</v>
      </c>
      <c r="X172" s="7">
        <v>0.0</v>
      </c>
      <c r="Y172" s="7">
        <v>0.0</v>
      </c>
      <c r="Z172" s="7">
        <v>446.0</v>
      </c>
      <c r="AA172" s="18">
        <f t="shared" si="6"/>
        <v>0.2322916667</v>
      </c>
      <c r="AB172" s="14">
        <v>6.62</v>
      </c>
      <c r="AC172" s="18">
        <f t="shared" si="7"/>
        <v>0.206875</v>
      </c>
      <c r="AD172" s="14">
        <v>157.38</v>
      </c>
      <c r="AE172" s="18">
        <f t="shared" si="8"/>
        <v>4.918125</v>
      </c>
      <c r="AF172" s="13">
        <f t="shared" si="9"/>
        <v>0.04036585366</v>
      </c>
      <c r="AG172" s="10">
        <f t="shared" si="10"/>
        <v>0</v>
      </c>
      <c r="AH172" s="10">
        <f t="shared" si="11"/>
        <v>1</v>
      </c>
      <c r="AI172" s="10">
        <f t="shared" si="12"/>
        <v>1</v>
      </c>
      <c r="AJ172" s="7">
        <v>0.0</v>
      </c>
      <c r="AK172" s="7">
        <v>0.0</v>
      </c>
      <c r="AL172" s="13" t="str">
        <f t="shared" si="13"/>
        <v> </v>
      </c>
      <c r="AM172" s="7">
        <v>1.0</v>
      </c>
      <c r="AN172" s="7">
        <v>0.0</v>
      </c>
      <c r="AO172" s="26">
        <v>7.0</v>
      </c>
      <c r="AP172" s="26">
        <v>1.0</v>
      </c>
      <c r="AQ172" s="7">
        <v>0.0</v>
      </c>
      <c r="AR172" s="7">
        <v>2.0</v>
      </c>
      <c r="AS172" s="7">
        <v>0.0</v>
      </c>
      <c r="AT172" s="7">
        <v>0.0</v>
      </c>
      <c r="AU172" s="7">
        <v>2.0</v>
      </c>
      <c r="AV172" s="7">
        <v>1.0</v>
      </c>
      <c r="AW172" s="14">
        <v>66.67</v>
      </c>
      <c r="AX172" s="14">
        <v>-24.0</v>
      </c>
      <c r="AY172" s="7">
        <v>0.0</v>
      </c>
      <c r="AZ172" s="7">
        <v>0.0</v>
      </c>
      <c r="BA172" s="14">
        <f t="shared" si="14"/>
        <v>0.6726457399</v>
      </c>
      <c r="BB172" s="14">
        <v>100.0</v>
      </c>
      <c r="BC172" s="14">
        <v>4.26</v>
      </c>
    </row>
    <row r="173" ht="12.75" customHeight="1">
      <c r="A173" s="7" t="s">
        <v>998</v>
      </c>
      <c r="B173" s="7" t="s">
        <v>1076</v>
      </c>
      <c r="C173" s="8" t="s">
        <v>685</v>
      </c>
      <c r="D173" s="9" t="s">
        <v>159</v>
      </c>
      <c r="E173" s="7">
        <v>41.0</v>
      </c>
      <c r="F173" s="7">
        <v>0.0</v>
      </c>
      <c r="G173" s="7">
        <v>0.0</v>
      </c>
      <c r="H173" s="12">
        <f t="shared" si="1"/>
        <v>0</v>
      </c>
      <c r="I173" s="7">
        <v>0.0</v>
      </c>
      <c r="J173" s="7">
        <v>0.0</v>
      </c>
      <c r="K173" s="7">
        <v>0.0</v>
      </c>
      <c r="L173" s="7">
        <v>0.0</v>
      </c>
      <c r="M173" s="25">
        <f t="shared" si="2"/>
        <v>0</v>
      </c>
      <c r="N173" s="7">
        <v>5.0</v>
      </c>
      <c r="O173" s="7">
        <v>1.0</v>
      </c>
      <c r="P173" s="7">
        <v>5.0</v>
      </c>
      <c r="Q173" s="7">
        <v>1.0</v>
      </c>
      <c r="R173" s="10">
        <f t="shared" si="3"/>
        <v>0</v>
      </c>
      <c r="S173" s="10">
        <f t="shared" si="4"/>
        <v>0</v>
      </c>
      <c r="T173" s="12">
        <f t="shared" si="5"/>
        <v>0</v>
      </c>
      <c r="U173" s="7">
        <v>0.0</v>
      </c>
      <c r="V173" s="7">
        <v>2.0</v>
      </c>
      <c r="W173" s="7">
        <v>2.0</v>
      </c>
      <c r="X173" s="7">
        <v>0.0</v>
      </c>
      <c r="Y173" s="7">
        <v>0.0</v>
      </c>
      <c r="Z173" s="7">
        <v>1887.0</v>
      </c>
      <c r="AA173" s="18">
        <f t="shared" si="6"/>
        <v>0.7670731707</v>
      </c>
      <c r="AB173" s="14">
        <v>32.08</v>
      </c>
      <c r="AC173" s="18">
        <f t="shared" si="7"/>
        <v>0.7824390244</v>
      </c>
      <c r="AD173" s="14">
        <v>163.28</v>
      </c>
      <c r="AE173" s="18">
        <f t="shared" si="8"/>
        <v>3.982439024</v>
      </c>
      <c r="AF173" s="13">
        <f t="shared" si="9"/>
        <v>0.1642096642</v>
      </c>
      <c r="AG173" s="10">
        <f t="shared" si="10"/>
        <v>0</v>
      </c>
      <c r="AH173" s="10">
        <f t="shared" si="11"/>
        <v>0</v>
      </c>
      <c r="AI173" s="10">
        <f t="shared" si="12"/>
        <v>0</v>
      </c>
      <c r="AJ173" s="7">
        <v>0.0</v>
      </c>
      <c r="AK173" s="7">
        <v>4.0</v>
      </c>
      <c r="AL173" s="13">
        <f t="shared" si="13"/>
        <v>0</v>
      </c>
      <c r="AM173" s="7">
        <v>2.0</v>
      </c>
      <c r="AN173" s="7">
        <v>2.0</v>
      </c>
      <c r="AO173" s="26">
        <v>20.0</v>
      </c>
      <c r="AP173" s="26">
        <v>2.0</v>
      </c>
      <c r="AQ173" s="7">
        <v>12.0</v>
      </c>
      <c r="AR173" s="7">
        <v>0.0</v>
      </c>
      <c r="AS173" s="7">
        <v>13.0</v>
      </c>
      <c r="AT173" s="7">
        <v>3.0</v>
      </c>
      <c r="AU173" s="7">
        <v>21.0</v>
      </c>
      <c r="AV173" s="7">
        <v>6.0</v>
      </c>
      <c r="AW173" s="14">
        <v>77.78</v>
      </c>
      <c r="AX173" s="14">
        <v>-12.48</v>
      </c>
      <c r="AY173" s="7">
        <v>0.0</v>
      </c>
      <c r="AZ173" s="7">
        <v>1.0</v>
      </c>
      <c r="BA173" s="14">
        <f t="shared" si="14"/>
        <v>0.6359300477</v>
      </c>
      <c r="BB173" s="14">
        <v>93.1</v>
      </c>
      <c r="BC173" s="14">
        <v>-1.9300000000000002</v>
      </c>
    </row>
    <row r="174" ht="12.75" customHeight="1">
      <c r="A174" s="7" t="s">
        <v>832</v>
      </c>
      <c r="B174" s="7" t="s">
        <v>1082</v>
      </c>
      <c r="C174" s="8" t="s">
        <v>399</v>
      </c>
      <c r="D174" s="9" t="s">
        <v>260</v>
      </c>
      <c r="E174" s="7">
        <v>1.0</v>
      </c>
      <c r="F174" s="7">
        <v>0.0</v>
      </c>
      <c r="G174" s="7">
        <v>0.0</v>
      </c>
      <c r="H174" s="12">
        <f t="shared" si="1"/>
        <v>0</v>
      </c>
      <c r="I174" s="7">
        <v>0.0</v>
      </c>
      <c r="J174" s="7">
        <v>0.0</v>
      </c>
      <c r="K174" s="7">
        <v>0.0</v>
      </c>
      <c r="L174" s="7">
        <v>0.0</v>
      </c>
      <c r="M174" s="25">
        <f t="shared" si="2"/>
        <v>0</v>
      </c>
      <c r="N174" s="7">
        <v>0.0</v>
      </c>
      <c r="O174" s="7">
        <v>0.0</v>
      </c>
      <c r="P174" s="7">
        <v>0.0</v>
      </c>
      <c r="Q174" s="7">
        <v>0.0</v>
      </c>
      <c r="R174" s="10">
        <f t="shared" si="3"/>
        <v>0</v>
      </c>
      <c r="S174" s="10">
        <f t="shared" si="4"/>
        <v>0</v>
      </c>
      <c r="T174" s="12">
        <f t="shared" si="5"/>
        <v>0</v>
      </c>
      <c r="U174" s="7">
        <v>0.0</v>
      </c>
      <c r="V174" s="7">
        <v>0.0</v>
      </c>
      <c r="W174" s="7">
        <v>0.0</v>
      </c>
      <c r="X174" s="7">
        <v>0.0</v>
      </c>
      <c r="Y174" s="7">
        <v>0.0</v>
      </c>
      <c r="Z174" s="7">
        <v>0.0</v>
      </c>
      <c r="AA174" s="18">
        <f t="shared" si="6"/>
        <v>0</v>
      </c>
      <c r="AB174" s="14">
        <v>0.0</v>
      </c>
      <c r="AC174" s="18">
        <f t="shared" si="7"/>
        <v>0</v>
      </c>
      <c r="AD174" s="14">
        <v>9.1</v>
      </c>
      <c r="AE174" s="18">
        <f t="shared" si="8"/>
        <v>9.1</v>
      </c>
      <c r="AF174" s="13">
        <f t="shared" si="9"/>
        <v>0</v>
      </c>
      <c r="AG174" s="10">
        <f t="shared" si="10"/>
        <v>0</v>
      </c>
      <c r="AH174" s="10">
        <f t="shared" si="11"/>
        <v>0</v>
      </c>
      <c r="AI174" s="10">
        <f t="shared" si="12"/>
        <v>0</v>
      </c>
      <c r="AJ174" s="7">
        <v>0.0</v>
      </c>
      <c r="AK174" s="7">
        <v>0.0</v>
      </c>
      <c r="AL174" s="13" t="str">
        <f t="shared" si="13"/>
        <v> </v>
      </c>
      <c r="AM174" s="7">
        <v>0.0</v>
      </c>
      <c r="AN174" s="7">
        <v>0.0</v>
      </c>
      <c r="AO174" s="26">
        <v>0.0</v>
      </c>
      <c r="AP174" s="26">
        <v>0.0</v>
      </c>
      <c r="AQ174" s="7">
        <v>0.0</v>
      </c>
      <c r="AR174" s="7">
        <v>0.0</v>
      </c>
      <c r="AS174" s="7">
        <v>0.0</v>
      </c>
      <c r="AT174" s="7">
        <v>0.0</v>
      </c>
      <c r="AU174" s="7">
        <v>0.0</v>
      </c>
      <c r="AV174" s="7">
        <v>0.0</v>
      </c>
      <c r="AW174" s="14"/>
      <c r="AX174" s="14"/>
      <c r="AY174" s="7">
        <v>0.0</v>
      </c>
      <c r="AZ174" s="7">
        <v>0.0</v>
      </c>
      <c r="BA174" s="14">
        <f t="shared" si="14"/>
        <v>0</v>
      </c>
      <c r="BB174" s="14"/>
      <c r="BC174" s="14"/>
    </row>
    <row r="175" ht="12.75" customHeight="1">
      <c r="A175" s="7" t="s">
        <v>1085</v>
      </c>
      <c r="B175" s="7" t="s">
        <v>1086</v>
      </c>
      <c r="C175" s="8" t="s">
        <v>206</v>
      </c>
      <c r="D175" s="9" t="s">
        <v>174</v>
      </c>
      <c r="E175" s="7">
        <v>13.0</v>
      </c>
      <c r="F175" s="7">
        <v>0.0</v>
      </c>
      <c r="G175" s="7">
        <v>0.0</v>
      </c>
      <c r="H175" s="12">
        <f t="shared" si="1"/>
        <v>0</v>
      </c>
      <c r="I175" s="7">
        <v>0.0</v>
      </c>
      <c r="J175" s="7">
        <v>0.0</v>
      </c>
      <c r="K175" s="7">
        <v>0.0</v>
      </c>
      <c r="L175" s="7">
        <v>0.0</v>
      </c>
      <c r="M175" s="25">
        <f t="shared" si="2"/>
        <v>0</v>
      </c>
      <c r="N175" s="7">
        <v>0.0</v>
      </c>
      <c r="O175" s="7">
        <v>0.0</v>
      </c>
      <c r="P175" s="7">
        <v>0.0</v>
      </c>
      <c r="Q175" s="7">
        <v>0.0</v>
      </c>
      <c r="R175" s="10">
        <f t="shared" si="3"/>
        <v>0</v>
      </c>
      <c r="S175" s="10">
        <f t="shared" si="4"/>
        <v>0</v>
      </c>
      <c r="T175" s="12">
        <f t="shared" si="5"/>
        <v>0</v>
      </c>
      <c r="U175" s="7">
        <v>0.0</v>
      </c>
      <c r="V175" s="7">
        <v>1.0</v>
      </c>
      <c r="W175" s="7">
        <v>0.0</v>
      </c>
      <c r="X175" s="7">
        <v>0.0</v>
      </c>
      <c r="Y175" s="7">
        <v>0.0</v>
      </c>
      <c r="Z175" s="7">
        <v>134.0</v>
      </c>
      <c r="AA175" s="18">
        <f t="shared" si="6"/>
        <v>0.1717948718</v>
      </c>
      <c r="AB175" s="14">
        <v>1.98</v>
      </c>
      <c r="AC175" s="18">
        <f t="shared" si="7"/>
        <v>0.1523076923</v>
      </c>
      <c r="AD175" s="14">
        <v>48.21</v>
      </c>
      <c r="AE175" s="18">
        <f t="shared" si="8"/>
        <v>3.708461538</v>
      </c>
      <c r="AF175" s="13">
        <f t="shared" si="9"/>
        <v>0.03945008966</v>
      </c>
      <c r="AG175" s="10">
        <f t="shared" si="10"/>
        <v>0</v>
      </c>
      <c r="AH175" s="10">
        <f t="shared" si="11"/>
        <v>0</v>
      </c>
      <c r="AI175" s="10">
        <f t="shared" si="12"/>
        <v>0</v>
      </c>
      <c r="AJ175" s="7">
        <v>0.0</v>
      </c>
      <c r="AK175" s="7">
        <v>0.0</v>
      </c>
      <c r="AL175" s="13" t="str">
        <f t="shared" si="13"/>
        <v> </v>
      </c>
      <c r="AM175" s="7">
        <v>0.0</v>
      </c>
      <c r="AN175" s="7">
        <v>1.0</v>
      </c>
      <c r="AO175" s="26">
        <v>0.0</v>
      </c>
      <c r="AP175" s="26">
        <v>0.0</v>
      </c>
      <c r="AQ175" s="7">
        <v>0.0</v>
      </c>
      <c r="AR175" s="7">
        <v>1.0</v>
      </c>
      <c r="AS175" s="7">
        <v>0.0</v>
      </c>
      <c r="AT175" s="7">
        <v>1.0</v>
      </c>
      <c r="AU175" s="7">
        <v>0.0</v>
      </c>
      <c r="AV175" s="7">
        <v>2.0</v>
      </c>
      <c r="AW175" s="14">
        <v>0.0</v>
      </c>
      <c r="AX175" s="14">
        <v>-73.33</v>
      </c>
      <c r="AY175" s="7">
        <v>0.0</v>
      </c>
      <c r="AZ175" s="7">
        <v>0.0</v>
      </c>
      <c r="BA175" s="14">
        <f t="shared" si="14"/>
        <v>-0.447761194</v>
      </c>
      <c r="BB175" s="14"/>
      <c r="BC175" s="14"/>
    </row>
    <row r="176" ht="12.75" customHeight="1">
      <c r="A176" s="7" t="s">
        <v>1089</v>
      </c>
      <c r="B176" s="7" t="s">
        <v>1090</v>
      </c>
      <c r="C176" s="8" t="s">
        <v>628</v>
      </c>
      <c r="D176" s="9" t="s">
        <v>174</v>
      </c>
      <c r="E176" s="7">
        <v>76.0</v>
      </c>
      <c r="F176" s="7">
        <v>0.0</v>
      </c>
      <c r="G176" s="7">
        <v>0.0</v>
      </c>
      <c r="H176" s="12">
        <f t="shared" si="1"/>
        <v>0</v>
      </c>
      <c r="I176" s="7">
        <v>0.0</v>
      </c>
      <c r="J176" s="7">
        <v>0.0</v>
      </c>
      <c r="K176" s="7">
        <v>0.0</v>
      </c>
      <c r="L176" s="7">
        <v>0.0</v>
      </c>
      <c r="M176" s="25">
        <f t="shared" si="2"/>
        <v>0</v>
      </c>
      <c r="N176" s="7">
        <v>2.0</v>
      </c>
      <c r="O176" s="7">
        <v>1.0</v>
      </c>
      <c r="P176" s="7">
        <v>2.0</v>
      </c>
      <c r="Q176" s="7">
        <v>3.0</v>
      </c>
      <c r="R176" s="10">
        <f t="shared" si="3"/>
        <v>0</v>
      </c>
      <c r="S176" s="10">
        <f t="shared" si="4"/>
        <v>0</v>
      </c>
      <c r="T176" s="12">
        <f t="shared" si="5"/>
        <v>0</v>
      </c>
      <c r="U176" s="7">
        <v>0.0</v>
      </c>
      <c r="V176" s="7">
        <v>0.0</v>
      </c>
      <c r="W176" s="7">
        <v>0.0</v>
      </c>
      <c r="X176" s="7">
        <v>0.0</v>
      </c>
      <c r="Y176" s="7">
        <v>0.0</v>
      </c>
      <c r="Z176" s="7">
        <v>493.0</v>
      </c>
      <c r="AA176" s="18">
        <f t="shared" si="6"/>
        <v>0.1081140351</v>
      </c>
      <c r="AB176" s="14">
        <v>9.78</v>
      </c>
      <c r="AC176" s="18">
        <f t="shared" si="7"/>
        <v>0.1286842105</v>
      </c>
      <c r="AD176" s="14">
        <v>384.68</v>
      </c>
      <c r="AE176" s="18">
        <f t="shared" si="8"/>
        <v>5.061578947</v>
      </c>
      <c r="AF176" s="13">
        <f t="shared" si="9"/>
        <v>0.02479338843</v>
      </c>
      <c r="AG176" s="10">
        <f t="shared" si="10"/>
        <v>0</v>
      </c>
      <c r="AH176" s="10">
        <f t="shared" si="11"/>
        <v>0</v>
      </c>
      <c r="AI176" s="10">
        <f t="shared" si="12"/>
        <v>0</v>
      </c>
      <c r="AJ176" s="7">
        <v>0.0</v>
      </c>
      <c r="AK176" s="7">
        <v>0.0</v>
      </c>
      <c r="AL176" s="13" t="str">
        <f t="shared" si="13"/>
        <v> </v>
      </c>
      <c r="AM176" s="7">
        <v>3.0</v>
      </c>
      <c r="AN176" s="7">
        <v>0.0</v>
      </c>
      <c r="AO176" s="26">
        <v>5.0</v>
      </c>
      <c r="AP176" s="26">
        <v>0.0</v>
      </c>
      <c r="AQ176" s="7">
        <v>4.0</v>
      </c>
      <c r="AR176" s="7">
        <v>0.0</v>
      </c>
      <c r="AS176" s="7">
        <v>3.0</v>
      </c>
      <c r="AT176" s="7">
        <v>1.0</v>
      </c>
      <c r="AU176" s="7">
        <v>9.0</v>
      </c>
      <c r="AV176" s="7">
        <v>1.0</v>
      </c>
      <c r="AW176" s="14">
        <v>90.0</v>
      </c>
      <c r="AX176" s="14">
        <v>2.16</v>
      </c>
      <c r="AY176" s="7">
        <v>0.0</v>
      </c>
      <c r="AZ176" s="7">
        <v>0.0</v>
      </c>
      <c r="BA176" s="14">
        <f t="shared" si="14"/>
        <v>1.21703854</v>
      </c>
      <c r="BB176" s="14">
        <v>88.89</v>
      </c>
      <c r="BC176" s="14">
        <v>-4.34</v>
      </c>
    </row>
    <row r="177" ht="12.75" customHeight="1">
      <c r="A177" s="7" t="s">
        <v>1095</v>
      </c>
      <c r="B177" s="7" t="s">
        <v>1096</v>
      </c>
      <c r="C177" s="8" t="s">
        <v>839</v>
      </c>
      <c r="D177" s="9" t="s">
        <v>183</v>
      </c>
      <c r="E177" s="7">
        <v>72.0</v>
      </c>
      <c r="F177" s="7">
        <v>12.0</v>
      </c>
      <c r="G177" s="7">
        <v>5.0</v>
      </c>
      <c r="H177" s="12">
        <f t="shared" si="1"/>
        <v>17</v>
      </c>
      <c r="I177" s="7">
        <v>12.0</v>
      </c>
      <c r="J177" s="7">
        <v>5.0</v>
      </c>
      <c r="K177" s="7">
        <v>2.0</v>
      </c>
      <c r="L177" s="7">
        <v>3.0</v>
      </c>
      <c r="M177" s="25">
        <f t="shared" si="2"/>
        <v>4.63952695</v>
      </c>
      <c r="N177" s="7">
        <v>52.0</v>
      </c>
      <c r="O177" s="7">
        <v>16.0</v>
      </c>
      <c r="P177" s="7">
        <v>39.0</v>
      </c>
      <c r="Q177" s="7">
        <v>10.0</v>
      </c>
      <c r="R177" s="10">
        <f t="shared" si="3"/>
        <v>0.2307692308</v>
      </c>
      <c r="S177" s="10">
        <f t="shared" si="4"/>
        <v>0.1025641026</v>
      </c>
      <c r="T177" s="12">
        <f t="shared" si="5"/>
        <v>15.16666667</v>
      </c>
      <c r="U177" s="7">
        <v>0.0</v>
      </c>
      <c r="V177" s="7">
        <v>20.0</v>
      </c>
      <c r="W177" s="7">
        <v>9.0</v>
      </c>
      <c r="X177" s="7">
        <v>5.0</v>
      </c>
      <c r="Y177" s="7">
        <v>3.0</v>
      </c>
      <c r="Z177" s="7">
        <v>13191.0</v>
      </c>
      <c r="AA177" s="18">
        <f t="shared" si="6"/>
        <v>3.053472222</v>
      </c>
      <c r="AB177" s="14">
        <v>208.82</v>
      </c>
      <c r="AC177" s="18">
        <f t="shared" si="7"/>
        <v>2.900277778</v>
      </c>
      <c r="AD177" s="14">
        <v>224.84</v>
      </c>
      <c r="AE177" s="18">
        <f t="shared" si="8"/>
        <v>3.122777778</v>
      </c>
      <c r="AF177" s="13">
        <f t="shared" si="9"/>
        <v>0.4815293087</v>
      </c>
      <c r="AG177" s="10">
        <f t="shared" si="10"/>
        <v>0.5</v>
      </c>
      <c r="AH177" s="10">
        <f t="shared" si="11"/>
        <v>0.2083333333</v>
      </c>
      <c r="AI177" s="10">
        <f t="shared" si="12"/>
        <v>0.7083333333</v>
      </c>
      <c r="AJ177" s="7">
        <v>7.0</v>
      </c>
      <c r="AK177" s="7">
        <v>9.0</v>
      </c>
      <c r="AL177" s="13">
        <f t="shared" si="13"/>
        <v>0.4375</v>
      </c>
      <c r="AM177" s="7">
        <v>24.0</v>
      </c>
      <c r="AN177" s="7">
        <v>5.0</v>
      </c>
      <c r="AO177" s="26">
        <v>158.0</v>
      </c>
      <c r="AP177" s="26">
        <v>32.0</v>
      </c>
      <c r="AQ177" s="7">
        <v>68.0</v>
      </c>
      <c r="AR177" s="7">
        <v>4.0</v>
      </c>
      <c r="AS177" s="7">
        <v>99.0</v>
      </c>
      <c r="AT177" s="7">
        <v>6.0</v>
      </c>
      <c r="AU177" s="7">
        <v>160.0</v>
      </c>
      <c r="AV177" s="7">
        <v>31.0</v>
      </c>
      <c r="AW177" s="14">
        <v>83.77</v>
      </c>
      <c r="AX177" s="14">
        <v>-1.75</v>
      </c>
      <c r="AY177" s="7">
        <v>3.0</v>
      </c>
      <c r="AZ177" s="7">
        <v>0.0</v>
      </c>
      <c r="BA177" s="14">
        <f t="shared" si="14"/>
        <v>0.5276324767</v>
      </c>
      <c r="BB177" s="14">
        <v>94.44</v>
      </c>
      <c r="BC177" s="14">
        <v>1.62</v>
      </c>
    </row>
    <row r="178" ht="12.75" customHeight="1">
      <c r="A178" s="7" t="s">
        <v>1103</v>
      </c>
      <c r="B178" s="7" t="s">
        <v>1104</v>
      </c>
      <c r="C178" s="8" t="s">
        <v>839</v>
      </c>
      <c r="D178" s="9" t="s">
        <v>167</v>
      </c>
      <c r="E178" s="7">
        <v>81.0</v>
      </c>
      <c r="F178" s="7">
        <v>3.0</v>
      </c>
      <c r="G178" s="7">
        <v>12.0</v>
      </c>
      <c r="H178" s="12">
        <f t="shared" si="1"/>
        <v>15</v>
      </c>
      <c r="I178" s="7">
        <v>3.0</v>
      </c>
      <c r="J178" s="7">
        <v>12.0</v>
      </c>
      <c r="K178" s="7">
        <v>9.0</v>
      </c>
      <c r="L178" s="7">
        <v>3.0</v>
      </c>
      <c r="M178" s="25">
        <f t="shared" si="2"/>
        <v>3.685503686</v>
      </c>
      <c r="N178" s="7">
        <v>44.0</v>
      </c>
      <c r="O178" s="7">
        <v>9.0</v>
      </c>
      <c r="P178" s="7">
        <v>40.0</v>
      </c>
      <c r="Q178" s="7">
        <v>21.0</v>
      </c>
      <c r="R178" s="10">
        <f t="shared" si="3"/>
        <v>0.06818181818</v>
      </c>
      <c r="S178" s="10">
        <f t="shared" si="4"/>
        <v>0.02631578947</v>
      </c>
      <c r="T178" s="12">
        <f t="shared" si="5"/>
        <v>68.89655172</v>
      </c>
      <c r="U178" s="7">
        <v>1.0</v>
      </c>
      <c r="V178" s="7">
        <v>2.0</v>
      </c>
      <c r="W178" s="7">
        <v>10.0</v>
      </c>
      <c r="X178" s="7">
        <v>8.0</v>
      </c>
      <c r="Y178" s="7">
        <v>4.0</v>
      </c>
      <c r="Z178" s="7">
        <v>14652.0</v>
      </c>
      <c r="AA178" s="18">
        <f t="shared" si="6"/>
        <v>3.014814815</v>
      </c>
      <c r="AB178" s="14">
        <v>234.49</v>
      </c>
      <c r="AC178" s="18">
        <f t="shared" si="7"/>
        <v>2.894938272</v>
      </c>
      <c r="AD178" s="14">
        <v>243.67</v>
      </c>
      <c r="AE178" s="18">
        <f t="shared" si="8"/>
        <v>3.008271605</v>
      </c>
      <c r="AF178" s="13">
        <f t="shared" si="9"/>
        <v>0.4904007027</v>
      </c>
      <c r="AG178" s="10">
        <f t="shared" si="10"/>
        <v>0.1034482759</v>
      </c>
      <c r="AH178" s="10">
        <f t="shared" si="11"/>
        <v>0.4137931034</v>
      </c>
      <c r="AI178" s="10">
        <f t="shared" si="12"/>
        <v>0.5172413793</v>
      </c>
      <c r="AJ178" s="7">
        <v>8.0</v>
      </c>
      <c r="AK178" s="7">
        <v>14.0</v>
      </c>
      <c r="AL178" s="13">
        <f t="shared" si="13"/>
        <v>0.3636363636</v>
      </c>
      <c r="AM178" s="7">
        <v>29.0</v>
      </c>
      <c r="AN178" s="7">
        <v>4.0</v>
      </c>
      <c r="AO178" s="26">
        <v>193.0</v>
      </c>
      <c r="AP178" s="26">
        <v>35.0</v>
      </c>
      <c r="AQ178" s="7">
        <v>93.0</v>
      </c>
      <c r="AR178" s="7">
        <v>6.0</v>
      </c>
      <c r="AS178" s="7">
        <v>103.0</v>
      </c>
      <c r="AT178" s="7">
        <v>4.0</v>
      </c>
      <c r="AU178" s="7">
        <v>224.0</v>
      </c>
      <c r="AV178" s="7">
        <v>30.0</v>
      </c>
      <c r="AW178" s="14">
        <v>88.19</v>
      </c>
      <c r="AX178" s="14">
        <v>5.98</v>
      </c>
      <c r="AY178" s="7">
        <v>5.0</v>
      </c>
      <c r="AZ178" s="7">
        <v>1.0</v>
      </c>
      <c r="BA178" s="14">
        <f t="shared" si="14"/>
        <v>0.7002457002</v>
      </c>
      <c r="BB178" s="14">
        <v>92.59</v>
      </c>
      <c r="BC178" s="14">
        <v>-2.94</v>
      </c>
    </row>
    <row r="179" ht="12.75" customHeight="1">
      <c r="A179" s="7" t="s">
        <v>1109</v>
      </c>
      <c r="B179" s="7" t="s">
        <v>1110</v>
      </c>
      <c r="C179" s="8" t="s">
        <v>628</v>
      </c>
      <c r="D179" s="9" t="s">
        <v>183</v>
      </c>
      <c r="E179" s="7">
        <v>76.0</v>
      </c>
      <c r="F179" s="7">
        <v>3.0</v>
      </c>
      <c r="G179" s="7">
        <v>5.0</v>
      </c>
      <c r="H179" s="12">
        <f t="shared" si="1"/>
        <v>8</v>
      </c>
      <c r="I179" s="7">
        <v>2.0</v>
      </c>
      <c r="J179" s="7">
        <v>5.0</v>
      </c>
      <c r="K179" s="7">
        <v>3.0</v>
      </c>
      <c r="L179" s="7">
        <v>2.0</v>
      </c>
      <c r="M179" s="25">
        <f t="shared" si="2"/>
        <v>4.328223625</v>
      </c>
      <c r="N179" s="7">
        <v>14.0</v>
      </c>
      <c r="O179" s="7">
        <v>3.0</v>
      </c>
      <c r="P179" s="7">
        <v>10.0</v>
      </c>
      <c r="Q179" s="7">
        <v>4.0</v>
      </c>
      <c r="R179" s="10">
        <f t="shared" si="3"/>
        <v>0.2142857143</v>
      </c>
      <c r="S179" s="10">
        <f t="shared" si="4"/>
        <v>0.09677419355</v>
      </c>
      <c r="T179" s="12">
        <f t="shared" si="5"/>
        <v>19.25</v>
      </c>
      <c r="U179" s="7">
        <v>1.0</v>
      </c>
      <c r="V179" s="7">
        <v>2.0</v>
      </c>
      <c r="W179" s="7">
        <v>5.0</v>
      </c>
      <c r="X179" s="7">
        <v>3.0</v>
      </c>
      <c r="Y179" s="7">
        <v>0.0</v>
      </c>
      <c r="Z179" s="7">
        <v>6654.0</v>
      </c>
      <c r="AA179" s="18">
        <f t="shared" si="6"/>
        <v>1.459210526</v>
      </c>
      <c r="AB179" s="14">
        <v>99.45</v>
      </c>
      <c r="AC179" s="18">
        <f t="shared" si="7"/>
        <v>1.308552632</v>
      </c>
      <c r="AD179" s="14">
        <v>309.2</v>
      </c>
      <c r="AE179" s="18">
        <f t="shared" si="8"/>
        <v>4.068421053</v>
      </c>
      <c r="AF179" s="13">
        <f t="shared" si="9"/>
        <v>0.2433622905</v>
      </c>
      <c r="AG179" s="10">
        <f t="shared" si="10"/>
        <v>0.1666666667</v>
      </c>
      <c r="AH179" s="10">
        <f t="shared" si="11"/>
        <v>0.4166666667</v>
      </c>
      <c r="AI179" s="10">
        <f t="shared" si="12"/>
        <v>0.5833333333</v>
      </c>
      <c r="AJ179" s="7">
        <v>1.0</v>
      </c>
      <c r="AK179" s="7">
        <v>0.0</v>
      </c>
      <c r="AL179" s="13">
        <f t="shared" si="13"/>
        <v>1</v>
      </c>
      <c r="AM179" s="7">
        <v>12.0</v>
      </c>
      <c r="AN179" s="7">
        <v>2.0</v>
      </c>
      <c r="AO179" s="26">
        <v>65.0</v>
      </c>
      <c r="AP179" s="26">
        <v>10.0</v>
      </c>
      <c r="AQ179" s="7">
        <v>33.0</v>
      </c>
      <c r="AR179" s="7">
        <v>6.0</v>
      </c>
      <c r="AS179" s="7">
        <v>33.0</v>
      </c>
      <c r="AT179" s="7">
        <v>5.0</v>
      </c>
      <c r="AU179" s="7">
        <v>82.0</v>
      </c>
      <c r="AV179" s="7">
        <v>12.0</v>
      </c>
      <c r="AW179" s="14">
        <v>87.23</v>
      </c>
      <c r="AX179" s="14">
        <v>-2.1</v>
      </c>
      <c r="AY179" s="7">
        <v>1.0</v>
      </c>
      <c r="AZ179" s="7">
        <v>2.0</v>
      </c>
      <c r="BA179" s="14">
        <f t="shared" si="14"/>
        <v>0.5770964833</v>
      </c>
      <c r="BB179" s="14">
        <v>76.0</v>
      </c>
      <c r="BC179" s="14">
        <v>-19.89</v>
      </c>
    </row>
    <row r="180" ht="12.75" customHeight="1">
      <c r="A180" s="7" t="s">
        <v>1115</v>
      </c>
      <c r="B180" s="7" t="s">
        <v>1116</v>
      </c>
      <c r="C180" s="8" t="s">
        <v>297</v>
      </c>
      <c r="D180" s="9" t="s">
        <v>183</v>
      </c>
      <c r="E180" s="7">
        <v>71.0</v>
      </c>
      <c r="F180" s="7">
        <v>0.0</v>
      </c>
      <c r="G180" s="7">
        <v>0.0</v>
      </c>
      <c r="H180" s="12">
        <f t="shared" si="1"/>
        <v>0</v>
      </c>
      <c r="I180" s="7">
        <v>0.0</v>
      </c>
      <c r="J180" s="7">
        <v>0.0</v>
      </c>
      <c r="K180" s="7">
        <v>0.0</v>
      </c>
      <c r="L180" s="7">
        <v>0.0</v>
      </c>
      <c r="M180" s="25">
        <f t="shared" si="2"/>
        <v>0</v>
      </c>
      <c r="N180" s="7">
        <v>3.0</v>
      </c>
      <c r="O180" s="7">
        <v>0.0</v>
      </c>
      <c r="P180" s="7">
        <v>3.0</v>
      </c>
      <c r="Q180" s="7">
        <v>0.0</v>
      </c>
      <c r="R180" s="10">
        <f t="shared" si="3"/>
        <v>0</v>
      </c>
      <c r="S180" s="10">
        <f t="shared" si="4"/>
        <v>0</v>
      </c>
      <c r="T180" s="12">
        <f t="shared" si="5"/>
        <v>0</v>
      </c>
      <c r="U180" s="7">
        <v>0.0</v>
      </c>
      <c r="V180" s="7">
        <v>0.0</v>
      </c>
      <c r="W180" s="7">
        <v>0.0</v>
      </c>
      <c r="X180" s="7">
        <v>0.0</v>
      </c>
      <c r="Y180" s="7">
        <v>0.0</v>
      </c>
      <c r="Z180" s="7">
        <v>547.0</v>
      </c>
      <c r="AA180" s="18">
        <f t="shared" si="6"/>
        <v>0.1284037559</v>
      </c>
      <c r="AB180" s="14">
        <v>9.47</v>
      </c>
      <c r="AC180" s="18">
        <f t="shared" si="7"/>
        <v>0.1333802817</v>
      </c>
      <c r="AD180" s="14">
        <v>351.77</v>
      </c>
      <c r="AE180" s="18">
        <f t="shared" si="8"/>
        <v>4.954507042</v>
      </c>
      <c r="AF180" s="13">
        <f t="shared" si="9"/>
        <v>0.02621525855</v>
      </c>
      <c r="AG180" s="10">
        <f t="shared" si="10"/>
        <v>0</v>
      </c>
      <c r="AH180" s="10">
        <f t="shared" si="11"/>
        <v>0</v>
      </c>
      <c r="AI180" s="10">
        <f t="shared" si="12"/>
        <v>0</v>
      </c>
      <c r="AJ180" s="7">
        <v>0.0</v>
      </c>
      <c r="AK180" s="7">
        <v>0.0</v>
      </c>
      <c r="AL180" s="13" t="str">
        <f t="shared" si="13"/>
        <v> </v>
      </c>
      <c r="AM180" s="7">
        <v>0.0</v>
      </c>
      <c r="AN180" s="7">
        <v>0.0</v>
      </c>
      <c r="AO180" s="26">
        <v>8.0</v>
      </c>
      <c r="AP180" s="26">
        <v>0.0</v>
      </c>
      <c r="AQ180" s="7">
        <v>2.0</v>
      </c>
      <c r="AR180" s="7">
        <v>1.0</v>
      </c>
      <c r="AS180" s="7">
        <v>3.0</v>
      </c>
      <c r="AT180" s="7">
        <v>0.0</v>
      </c>
      <c r="AU180" s="7">
        <v>4.0</v>
      </c>
      <c r="AV180" s="7">
        <v>0.0</v>
      </c>
      <c r="AW180" s="14">
        <v>100.0</v>
      </c>
      <c r="AX180" s="14">
        <v>15.96</v>
      </c>
      <c r="AY180" s="7">
        <v>2.0</v>
      </c>
      <c r="AZ180" s="7">
        <v>0.0</v>
      </c>
      <c r="BA180" s="14">
        <f t="shared" si="14"/>
        <v>0.6581352834</v>
      </c>
      <c r="BB180" s="14">
        <v>88.89</v>
      </c>
      <c r="BC180" s="14">
        <v>-4.34</v>
      </c>
    </row>
    <row r="181" ht="12.75" customHeight="1">
      <c r="A181" s="7" t="s">
        <v>1121</v>
      </c>
      <c r="B181" s="7" t="s">
        <v>1122</v>
      </c>
      <c r="C181" s="8" t="s">
        <v>197</v>
      </c>
      <c r="D181" s="9" t="s">
        <v>174</v>
      </c>
      <c r="E181" s="7">
        <v>82.0</v>
      </c>
      <c r="F181" s="7">
        <v>9.0</v>
      </c>
      <c r="G181" s="7">
        <v>15.0</v>
      </c>
      <c r="H181" s="12">
        <f t="shared" si="1"/>
        <v>24</v>
      </c>
      <c r="I181" s="7">
        <v>9.0</v>
      </c>
      <c r="J181" s="7">
        <v>15.0</v>
      </c>
      <c r="K181" s="7">
        <v>10.0</v>
      </c>
      <c r="L181" s="7">
        <v>5.0</v>
      </c>
      <c r="M181" s="25">
        <f t="shared" si="2"/>
        <v>5.734767025</v>
      </c>
      <c r="N181" s="7">
        <v>56.0</v>
      </c>
      <c r="O181" s="7">
        <v>31.0</v>
      </c>
      <c r="P181" s="7">
        <v>46.0</v>
      </c>
      <c r="Q181" s="7">
        <v>36.0</v>
      </c>
      <c r="R181" s="10">
        <f t="shared" si="3"/>
        <v>0.1607142857</v>
      </c>
      <c r="S181" s="10">
        <f t="shared" si="4"/>
        <v>0.05325443787</v>
      </c>
      <c r="T181" s="12">
        <f t="shared" si="5"/>
        <v>91.48148148</v>
      </c>
      <c r="U181" s="7">
        <v>2.0</v>
      </c>
      <c r="V181" s="7">
        <v>3.0</v>
      </c>
      <c r="W181" s="7">
        <v>7.0</v>
      </c>
      <c r="X181" s="7">
        <v>10.0</v>
      </c>
      <c r="Y181" s="7">
        <v>0.0</v>
      </c>
      <c r="Z181" s="7">
        <v>15066.0</v>
      </c>
      <c r="AA181" s="18">
        <f t="shared" si="6"/>
        <v>3.062195122</v>
      </c>
      <c r="AB181" s="14">
        <v>250.39</v>
      </c>
      <c r="AC181" s="18">
        <f t="shared" si="7"/>
        <v>3.053536585</v>
      </c>
      <c r="AD181" s="14">
        <v>124.17</v>
      </c>
      <c r="AE181" s="18">
        <f t="shared" si="8"/>
        <v>1.514268293</v>
      </c>
      <c r="AF181" s="13">
        <f t="shared" si="9"/>
        <v>0.6684910295</v>
      </c>
      <c r="AG181" s="10">
        <f t="shared" si="10"/>
        <v>0.3333333333</v>
      </c>
      <c r="AH181" s="10">
        <f t="shared" si="11"/>
        <v>0.5555555556</v>
      </c>
      <c r="AI181" s="10">
        <f t="shared" si="12"/>
        <v>0.8888888889</v>
      </c>
      <c r="AJ181" s="7">
        <v>0.0</v>
      </c>
      <c r="AK181" s="7">
        <v>0.0</v>
      </c>
      <c r="AL181" s="13" t="str">
        <f t="shared" si="13"/>
        <v> </v>
      </c>
      <c r="AM181" s="7">
        <v>27.0</v>
      </c>
      <c r="AN181" s="7">
        <v>1.0</v>
      </c>
      <c r="AO181" s="26">
        <v>220.0</v>
      </c>
      <c r="AP181" s="26">
        <v>21.0</v>
      </c>
      <c r="AQ181" s="7">
        <v>116.0</v>
      </c>
      <c r="AR181" s="7">
        <v>7.0</v>
      </c>
      <c r="AS181" s="7">
        <v>115.0</v>
      </c>
      <c r="AT181" s="7">
        <v>10.0</v>
      </c>
      <c r="AU181" s="7">
        <v>221.0</v>
      </c>
      <c r="AV181" s="7">
        <v>21.0</v>
      </c>
      <c r="AW181" s="14">
        <v>91.32</v>
      </c>
      <c r="AX181" s="14">
        <v>5.28</v>
      </c>
      <c r="AY181" s="7">
        <v>1.0</v>
      </c>
      <c r="AZ181" s="7">
        <v>0.0</v>
      </c>
      <c r="BA181" s="14">
        <f t="shared" si="14"/>
        <v>0.9119872561</v>
      </c>
      <c r="BB181" s="14">
        <v>95.37</v>
      </c>
      <c r="BC181" s="14">
        <v>3.53</v>
      </c>
    </row>
    <row r="182" ht="12.75" customHeight="1">
      <c r="A182" s="7" t="s">
        <v>1129</v>
      </c>
      <c r="B182" s="7" t="s">
        <v>1130</v>
      </c>
      <c r="C182" s="8" t="s">
        <v>197</v>
      </c>
      <c r="D182" s="9" t="s">
        <v>150</v>
      </c>
      <c r="E182" s="7">
        <v>5.0</v>
      </c>
      <c r="F182" s="7">
        <v>0.0</v>
      </c>
      <c r="G182" s="7">
        <v>0.0</v>
      </c>
      <c r="H182" s="12">
        <f t="shared" si="1"/>
        <v>0</v>
      </c>
      <c r="I182" s="7">
        <v>0.0</v>
      </c>
      <c r="J182" s="7">
        <v>0.0</v>
      </c>
      <c r="K182" s="7">
        <v>0.0</v>
      </c>
      <c r="L182" s="7">
        <v>0.0</v>
      </c>
      <c r="M182" s="25">
        <f t="shared" si="2"/>
        <v>0</v>
      </c>
      <c r="N182" s="7">
        <v>1.0</v>
      </c>
      <c r="O182" s="7">
        <v>0.0</v>
      </c>
      <c r="P182" s="7">
        <v>1.0</v>
      </c>
      <c r="Q182" s="7">
        <v>1.0</v>
      </c>
      <c r="R182" s="10">
        <f t="shared" si="3"/>
        <v>0</v>
      </c>
      <c r="S182" s="10">
        <f t="shared" si="4"/>
        <v>0</v>
      </c>
      <c r="T182" s="12">
        <f t="shared" si="5"/>
        <v>0</v>
      </c>
      <c r="U182" s="7">
        <v>0.0</v>
      </c>
      <c r="V182" s="7">
        <v>0.0</v>
      </c>
      <c r="W182" s="7">
        <v>0.0</v>
      </c>
      <c r="X182" s="7">
        <v>0.0</v>
      </c>
      <c r="Y182" s="7">
        <v>0.0</v>
      </c>
      <c r="Z182" s="7">
        <v>134.0</v>
      </c>
      <c r="AA182" s="18">
        <f t="shared" si="6"/>
        <v>0.4466666667</v>
      </c>
      <c r="AB182" s="14">
        <v>2.93</v>
      </c>
      <c r="AC182" s="18">
        <f t="shared" si="7"/>
        <v>0.586</v>
      </c>
      <c r="AD182" s="14">
        <v>17.36</v>
      </c>
      <c r="AE182" s="18">
        <f t="shared" si="8"/>
        <v>3.472</v>
      </c>
      <c r="AF182" s="13">
        <f t="shared" si="9"/>
        <v>0.1444061114</v>
      </c>
      <c r="AG182" s="10">
        <f t="shared" si="10"/>
        <v>0</v>
      </c>
      <c r="AH182" s="10">
        <f t="shared" si="11"/>
        <v>0</v>
      </c>
      <c r="AI182" s="10">
        <f t="shared" si="12"/>
        <v>0</v>
      </c>
      <c r="AJ182" s="7">
        <v>3.0</v>
      </c>
      <c r="AK182" s="7">
        <v>2.0</v>
      </c>
      <c r="AL182" s="13">
        <f t="shared" si="13"/>
        <v>0.6</v>
      </c>
      <c r="AM182" s="7">
        <v>0.0</v>
      </c>
      <c r="AN182" s="7">
        <v>0.0</v>
      </c>
      <c r="AO182" s="26">
        <v>3.0</v>
      </c>
      <c r="AP182" s="26">
        <v>0.0</v>
      </c>
      <c r="AQ182" s="7">
        <v>2.0</v>
      </c>
      <c r="AR182" s="7">
        <v>0.0</v>
      </c>
      <c r="AS182" s="7">
        <v>2.0</v>
      </c>
      <c r="AT182" s="7">
        <v>0.0</v>
      </c>
      <c r="AU182" s="7">
        <v>2.0</v>
      </c>
      <c r="AV182" s="7">
        <v>0.0</v>
      </c>
      <c r="AW182" s="14">
        <v>100.0</v>
      </c>
      <c r="AX182" s="14">
        <v>5.56</v>
      </c>
      <c r="AY182" s="7">
        <v>0.0</v>
      </c>
      <c r="AZ182" s="7">
        <v>0.0</v>
      </c>
      <c r="BA182" s="14">
        <f t="shared" si="14"/>
        <v>1.343283582</v>
      </c>
      <c r="BB182" s="14">
        <v>80.0</v>
      </c>
      <c r="BC182" s="14">
        <v>-9.47</v>
      </c>
    </row>
    <row r="183" ht="12.75" customHeight="1">
      <c r="A183" s="7" t="s">
        <v>439</v>
      </c>
      <c r="B183" s="7" t="s">
        <v>1133</v>
      </c>
      <c r="C183" s="8" t="s">
        <v>839</v>
      </c>
      <c r="D183" s="9" t="s">
        <v>183</v>
      </c>
      <c r="E183" s="7">
        <v>26.0</v>
      </c>
      <c r="F183" s="7">
        <v>0.0</v>
      </c>
      <c r="G183" s="7">
        <v>0.0</v>
      </c>
      <c r="H183" s="12">
        <f t="shared" si="1"/>
        <v>0</v>
      </c>
      <c r="I183" s="7">
        <v>0.0</v>
      </c>
      <c r="J183" s="7">
        <v>0.0</v>
      </c>
      <c r="K183" s="7">
        <v>0.0</v>
      </c>
      <c r="L183" s="7">
        <v>0.0</v>
      </c>
      <c r="M183" s="25">
        <f t="shared" si="2"/>
        <v>0</v>
      </c>
      <c r="N183" s="7">
        <v>0.0</v>
      </c>
      <c r="O183" s="7">
        <v>0.0</v>
      </c>
      <c r="P183" s="7">
        <v>0.0</v>
      </c>
      <c r="Q183" s="7">
        <v>0.0</v>
      </c>
      <c r="R183" s="10">
        <f t="shared" si="3"/>
        <v>0</v>
      </c>
      <c r="S183" s="10">
        <f t="shared" si="4"/>
        <v>0</v>
      </c>
      <c r="T183" s="12">
        <f t="shared" si="5"/>
        <v>0</v>
      </c>
      <c r="U183" s="7">
        <v>0.0</v>
      </c>
      <c r="V183" s="7">
        <v>0.0</v>
      </c>
      <c r="W183" s="7">
        <v>0.0</v>
      </c>
      <c r="X183" s="7">
        <v>0.0</v>
      </c>
      <c r="Y183" s="7">
        <v>0.0</v>
      </c>
      <c r="Z183" s="7">
        <v>296.0</v>
      </c>
      <c r="AA183" s="18">
        <f t="shared" si="6"/>
        <v>0.1897435897</v>
      </c>
      <c r="AB183" s="14">
        <v>4.79</v>
      </c>
      <c r="AC183" s="18">
        <f t="shared" si="7"/>
        <v>0.1842307692</v>
      </c>
      <c r="AD183" s="14">
        <v>177.22</v>
      </c>
      <c r="AE183" s="18">
        <f t="shared" si="8"/>
        <v>6.816153846</v>
      </c>
      <c r="AF183" s="13">
        <f t="shared" si="9"/>
        <v>0.02631723532</v>
      </c>
      <c r="AG183" s="10">
        <f t="shared" si="10"/>
        <v>0</v>
      </c>
      <c r="AH183" s="10">
        <f t="shared" si="11"/>
        <v>0</v>
      </c>
      <c r="AI183" s="10">
        <f t="shared" si="12"/>
        <v>0</v>
      </c>
      <c r="AJ183" s="7">
        <v>0.0</v>
      </c>
      <c r="AK183" s="7">
        <v>0.0</v>
      </c>
      <c r="AL183" s="13" t="str">
        <f t="shared" si="13"/>
        <v> </v>
      </c>
      <c r="AM183" s="7">
        <v>0.0</v>
      </c>
      <c r="AN183" s="7">
        <v>0.0</v>
      </c>
      <c r="AO183" s="26">
        <v>3.0</v>
      </c>
      <c r="AP183" s="26">
        <v>0.0</v>
      </c>
      <c r="AQ183" s="7">
        <v>0.0</v>
      </c>
      <c r="AR183" s="7">
        <v>0.0</v>
      </c>
      <c r="AS183" s="7">
        <v>3.0</v>
      </c>
      <c r="AT183" s="7">
        <v>1.0</v>
      </c>
      <c r="AU183" s="7">
        <v>3.0</v>
      </c>
      <c r="AV183" s="7">
        <v>0.0</v>
      </c>
      <c r="AW183" s="14">
        <v>100.0</v>
      </c>
      <c r="AX183" s="14">
        <v>13.41</v>
      </c>
      <c r="AY183" s="7">
        <v>1.0</v>
      </c>
      <c r="AZ183" s="7">
        <v>0.0</v>
      </c>
      <c r="BA183" s="14">
        <f t="shared" si="14"/>
        <v>0.2027027027</v>
      </c>
      <c r="BB183" s="14">
        <v>50.0</v>
      </c>
      <c r="BC183" s="14">
        <v>-44.19</v>
      </c>
    </row>
    <row r="184" ht="12.75" customHeight="1">
      <c r="A184" s="7" t="s">
        <v>1137</v>
      </c>
      <c r="B184" s="7" t="s">
        <v>1138</v>
      </c>
      <c r="C184" s="8" t="s">
        <v>860</v>
      </c>
      <c r="D184" s="9" t="s">
        <v>260</v>
      </c>
      <c r="E184" s="7">
        <v>72.0</v>
      </c>
      <c r="F184" s="7">
        <v>5.0</v>
      </c>
      <c r="G184" s="7">
        <v>4.0</v>
      </c>
      <c r="H184" s="12">
        <f t="shared" si="1"/>
        <v>9</v>
      </c>
      <c r="I184" s="7">
        <v>5.0</v>
      </c>
      <c r="J184" s="7">
        <v>4.0</v>
      </c>
      <c r="K184" s="7">
        <v>3.0</v>
      </c>
      <c r="L184" s="7">
        <v>1.0</v>
      </c>
      <c r="M184" s="25">
        <f t="shared" si="2"/>
        <v>2.935580321</v>
      </c>
      <c r="N184" s="7">
        <v>21.0</v>
      </c>
      <c r="O184" s="7">
        <v>10.0</v>
      </c>
      <c r="P184" s="7">
        <v>16.0</v>
      </c>
      <c r="Q184" s="7">
        <v>6.0</v>
      </c>
      <c r="R184" s="10">
        <f t="shared" si="3"/>
        <v>0.2380952381</v>
      </c>
      <c r="S184" s="10">
        <f t="shared" si="4"/>
        <v>0.09433962264</v>
      </c>
      <c r="T184" s="12">
        <f t="shared" si="5"/>
        <v>26.11764706</v>
      </c>
      <c r="U184" s="7">
        <v>0.0</v>
      </c>
      <c r="V184" s="7">
        <v>2.0</v>
      </c>
      <c r="W184" s="7">
        <v>9.0</v>
      </c>
      <c r="X184" s="7">
        <v>9.0</v>
      </c>
      <c r="Y184" s="7">
        <v>1.0</v>
      </c>
      <c r="Z184" s="7">
        <v>11037.0</v>
      </c>
      <c r="AA184" s="18">
        <f t="shared" si="6"/>
        <v>2.554861111</v>
      </c>
      <c r="AB184" s="14">
        <v>184.29</v>
      </c>
      <c r="AC184" s="18">
        <f t="shared" si="7"/>
        <v>2.559583333</v>
      </c>
      <c r="AD184" s="14">
        <v>170.13</v>
      </c>
      <c r="AE184" s="18">
        <f t="shared" si="8"/>
        <v>2.362916667</v>
      </c>
      <c r="AF184" s="13">
        <f t="shared" si="9"/>
        <v>0.5199762993</v>
      </c>
      <c r="AG184" s="10">
        <f t="shared" si="10"/>
        <v>0.2941176471</v>
      </c>
      <c r="AH184" s="10">
        <f t="shared" si="11"/>
        <v>0.2352941176</v>
      </c>
      <c r="AI184" s="10">
        <f t="shared" si="12"/>
        <v>0.5294117647</v>
      </c>
      <c r="AJ184" s="7">
        <v>53.0</v>
      </c>
      <c r="AK184" s="7">
        <v>70.0</v>
      </c>
      <c r="AL184" s="13">
        <f t="shared" si="13"/>
        <v>0.4308943089</v>
      </c>
      <c r="AM184" s="7">
        <v>17.0</v>
      </c>
      <c r="AN184" s="7">
        <v>3.0</v>
      </c>
      <c r="AO184" s="26">
        <v>131.0</v>
      </c>
      <c r="AP184" s="26">
        <v>28.0</v>
      </c>
      <c r="AQ184" s="7">
        <v>54.0</v>
      </c>
      <c r="AR184" s="7">
        <v>7.0</v>
      </c>
      <c r="AS184" s="7">
        <v>81.0</v>
      </c>
      <c r="AT184" s="7">
        <v>5.0</v>
      </c>
      <c r="AU184" s="7">
        <v>153.0</v>
      </c>
      <c r="AV184" s="7">
        <v>33.0</v>
      </c>
      <c r="AW184" s="14">
        <v>82.26</v>
      </c>
      <c r="AX184" s="14">
        <v>-7.24</v>
      </c>
      <c r="AY184" s="7">
        <v>0.0</v>
      </c>
      <c r="AZ184" s="7">
        <v>0.0</v>
      </c>
      <c r="BA184" s="14">
        <f t="shared" si="14"/>
        <v>0.4783908671</v>
      </c>
      <c r="BB184" s="14">
        <v>93.45</v>
      </c>
      <c r="BC184" s="14">
        <v>0.3</v>
      </c>
    </row>
    <row r="185" ht="12.75" customHeight="1">
      <c r="A185" s="7" t="s">
        <v>1144</v>
      </c>
      <c r="B185" s="7" t="s">
        <v>1145</v>
      </c>
      <c r="C185" s="8" t="s">
        <v>215</v>
      </c>
      <c r="D185" s="9" t="s">
        <v>167</v>
      </c>
      <c r="E185" s="7">
        <v>21.0</v>
      </c>
      <c r="F185" s="7">
        <v>0.0</v>
      </c>
      <c r="G185" s="7">
        <v>2.0</v>
      </c>
      <c r="H185" s="12">
        <f t="shared" si="1"/>
        <v>2</v>
      </c>
      <c r="I185" s="7">
        <v>0.0</v>
      </c>
      <c r="J185" s="7">
        <v>2.0</v>
      </c>
      <c r="K185" s="7">
        <v>1.0</v>
      </c>
      <c r="L185" s="7">
        <v>1.0</v>
      </c>
      <c r="M185" s="25">
        <f t="shared" si="2"/>
        <v>2.835762111</v>
      </c>
      <c r="N185" s="7">
        <v>1.0</v>
      </c>
      <c r="O185" s="7">
        <v>2.0</v>
      </c>
      <c r="P185" s="7">
        <v>1.0</v>
      </c>
      <c r="Q185" s="7">
        <v>5.0</v>
      </c>
      <c r="R185" s="10">
        <f t="shared" si="3"/>
        <v>0</v>
      </c>
      <c r="S185" s="10">
        <f t="shared" si="4"/>
        <v>0</v>
      </c>
      <c r="T185" s="12">
        <f t="shared" si="5"/>
        <v>7.666666667</v>
      </c>
      <c r="U185" s="7">
        <v>0.0</v>
      </c>
      <c r="V185" s="7">
        <v>0.0</v>
      </c>
      <c r="W185" s="7">
        <v>1.0</v>
      </c>
      <c r="X185" s="7">
        <v>3.0</v>
      </c>
      <c r="Y185" s="7">
        <v>0.0</v>
      </c>
      <c r="Z185" s="7">
        <v>2539.0</v>
      </c>
      <c r="AA185" s="18">
        <f t="shared" si="6"/>
        <v>2.015079365</v>
      </c>
      <c r="AB185" s="14">
        <v>40.55</v>
      </c>
      <c r="AC185" s="18">
        <f t="shared" si="7"/>
        <v>1.930952381</v>
      </c>
      <c r="AD185" s="14">
        <v>62.82</v>
      </c>
      <c r="AE185" s="18">
        <f t="shared" si="8"/>
        <v>2.991428571</v>
      </c>
      <c r="AF185" s="13">
        <f t="shared" si="9"/>
        <v>0.3922801587</v>
      </c>
      <c r="AG185" s="10">
        <f t="shared" si="10"/>
        <v>0</v>
      </c>
      <c r="AH185" s="10">
        <f t="shared" si="11"/>
        <v>0.6666666667</v>
      </c>
      <c r="AI185" s="10">
        <f t="shared" si="12"/>
        <v>0.6666666667</v>
      </c>
      <c r="AJ185" s="7">
        <v>2.0</v>
      </c>
      <c r="AK185" s="7">
        <v>1.0</v>
      </c>
      <c r="AL185" s="13">
        <f t="shared" si="13"/>
        <v>0.6666666667</v>
      </c>
      <c r="AM185" s="7">
        <v>3.0</v>
      </c>
      <c r="AN185" s="7">
        <v>1.0</v>
      </c>
      <c r="AO185" s="26">
        <v>20.0</v>
      </c>
      <c r="AP185" s="26">
        <v>5.0</v>
      </c>
      <c r="AQ185" s="7">
        <v>14.0</v>
      </c>
      <c r="AR185" s="7">
        <v>1.0</v>
      </c>
      <c r="AS185" s="7">
        <v>19.0</v>
      </c>
      <c r="AT185" s="7">
        <v>1.0</v>
      </c>
      <c r="AU185" s="7">
        <v>25.0</v>
      </c>
      <c r="AV185" s="7">
        <v>4.0</v>
      </c>
      <c r="AW185" s="14">
        <v>86.21</v>
      </c>
      <c r="AX185" s="14">
        <v>6.55</v>
      </c>
      <c r="AY185" s="7">
        <v>1.0</v>
      </c>
      <c r="AZ185" s="7">
        <v>0.0</v>
      </c>
      <c r="BA185" s="14">
        <f t="shared" si="14"/>
        <v>0.2835762111</v>
      </c>
      <c r="BB185" s="14">
        <v>96.43</v>
      </c>
      <c r="BC185" s="14">
        <v>1.27</v>
      </c>
    </row>
    <row r="186" ht="12.75" customHeight="1">
      <c r="A186" s="7" t="s">
        <v>532</v>
      </c>
      <c r="B186" s="7" t="s">
        <v>1148</v>
      </c>
      <c r="C186" s="8" t="s">
        <v>182</v>
      </c>
      <c r="D186" s="9" t="s">
        <v>260</v>
      </c>
      <c r="E186" s="7">
        <v>75.0</v>
      </c>
      <c r="F186" s="7">
        <v>5.0</v>
      </c>
      <c r="G186" s="7">
        <v>5.0</v>
      </c>
      <c r="H186" s="12">
        <f t="shared" si="1"/>
        <v>10</v>
      </c>
      <c r="I186" s="7">
        <v>4.0</v>
      </c>
      <c r="J186" s="7">
        <v>5.0</v>
      </c>
      <c r="K186" s="7">
        <v>5.0</v>
      </c>
      <c r="L186" s="7">
        <v>0.0</v>
      </c>
      <c r="M186" s="25">
        <f t="shared" si="2"/>
        <v>3.595685178</v>
      </c>
      <c r="N186" s="7">
        <v>29.0</v>
      </c>
      <c r="O186" s="7">
        <v>7.0</v>
      </c>
      <c r="P186" s="7">
        <v>24.0</v>
      </c>
      <c r="Q186" s="7">
        <v>10.0</v>
      </c>
      <c r="R186" s="10">
        <f t="shared" si="3"/>
        <v>0.1724137931</v>
      </c>
      <c r="S186" s="10">
        <f t="shared" si="4"/>
        <v>0.07142857143</v>
      </c>
      <c r="T186" s="12">
        <f t="shared" si="5"/>
        <v>39.64285714</v>
      </c>
      <c r="U186" s="7">
        <v>0.0</v>
      </c>
      <c r="V186" s="7">
        <v>5.0</v>
      </c>
      <c r="W186" s="7">
        <v>5.0</v>
      </c>
      <c r="X186" s="7">
        <v>8.0</v>
      </c>
      <c r="Y186" s="7">
        <v>2.0</v>
      </c>
      <c r="Z186" s="7">
        <v>10012.0</v>
      </c>
      <c r="AA186" s="18">
        <f t="shared" si="6"/>
        <v>2.224888889</v>
      </c>
      <c r="AB186" s="14">
        <v>154.43</v>
      </c>
      <c r="AC186" s="18">
        <f t="shared" si="7"/>
        <v>2.059066667</v>
      </c>
      <c r="AD186" s="14">
        <v>211.3</v>
      </c>
      <c r="AE186" s="18">
        <f t="shared" si="8"/>
        <v>2.817333333</v>
      </c>
      <c r="AF186" s="13">
        <f t="shared" si="9"/>
        <v>0.4222513876</v>
      </c>
      <c r="AG186" s="10">
        <f t="shared" si="10"/>
        <v>0.2857142857</v>
      </c>
      <c r="AH186" s="10">
        <f t="shared" si="11"/>
        <v>0.3571428571</v>
      </c>
      <c r="AI186" s="10">
        <f t="shared" si="12"/>
        <v>0.6428571429</v>
      </c>
      <c r="AJ186" s="7">
        <v>86.0</v>
      </c>
      <c r="AK186" s="7">
        <v>59.0</v>
      </c>
      <c r="AL186" s="13">
        <f t="shared" si="13"/>
        <v>0.5931034483</v>
      </c>
      <c r="AM186" s="7">
        <v>14.0</v>
      </c>
      <c r="AN186" s="7">
        <v>4.0</v>
      </c>
      <c r="AO186" s="26">
        <v>97.0</v>
      </c>
      <c r="AP186" s="26">
        <v>16.0</v>
      </c>
      <c r="AQ186" s="7">
        <v>43.0</v>
      </c>
      <c r="AR186" s="7">
        <v>6.0</v>
      </c>
      <c r="AS186" s="7">
        <v>61.0</v>
      </c>
      <c r="AT186" s="7">
        <v>10.0</v>
      </c>
      <c r="AU186" s="7">
        <v>106.0</v>
      </c>
      <c r="AV186" s="7">
        <v>20.0</v>
      </c>
      <c r="AW186" s="14">
        <v>84.13</v>
      </c>
      <c r="AX186" s="14">
        <v>-3.48</v>
      </c>
      <c r="AY186" s="7">
        <v>1.0</v>
      </c>
      <c r="AZ186" s="7">
        <v>0.0</v>
      </c>
      <c r="BA186" s="14">
        <f t="shared" si="14"/>
        <v>0.4614462645</v>
      </c>
      <c r="BB186" s="14">
        <v>90.76</v>
      </c>
      <c r="BC186" s="14">
        <v>-4.44</v>
      </c>
    </row>
    <row r="187" ht="12.75" customHeight="1">
      <c r="A187" s="7" t="s">
        <v>339</v>
      </c>
      <c r="B187" s="7" t="s">
        <v>1153</v>
      </c>
      <c r="C187" s="8" t="s">
        <v>166</v>
      </c>
      <c r="D187" s="9" t="s">
        <v>150</v>
      </c>
      <c r="E187" s="7">
        <v>76.0</v>
      </c>
      <c r="F187" s="7">
        <v>8.0</v>
      </c>
      <c r="G187" s="7">
        <v>7.0</v>
      </c>
      <c r="H187" s="12">
        <f t="shared" si="1"/>
        <v>15</v>
      </c>
      <c r="I187" s="7">
        <v>7.0</v>
      </c>
      <c r="J187" s="7">
        <v>7.0</v>
      </c>
      <c r="K187" s="7">
        <v>2.0</v>
      </c>
      <c r="L187" s="7">
        <v>5.0</v>
      </c>
      <c r="M187" s="25">
        <f t="shared" si="2"/>
        <v>4.225682761</v>
      </c>
      <c r="N187" s="7">
        <v>34.0</v>
      </c>
      <c r="O187" s="7">
        <v>12.0</v>
      </c>
      <c r="P187" s="7">
        <v>26.0</v>
      </c>
      <c r="Q187" s="7">
        <v>10.0</v>
      </c>
      <c r="R187" s="10">
        <f t="shared" si="3"/>
        <v>0.2352941176</v>
      </c>
      <c r="S187" s="10">
        <f t="shared" si="4"/>
        <v>0.09756097561</v>
      </c>
      <c r="T187" s="12">
        <f t="shared" si="5"/>
        <v>15.58333333</v>
      </c>
      <c r="U187" s="7">
        <v>0.0</v>
      </c>
      <c r="V187" s="7">
        <v>1.0</v>
      </c>
      <c r="W187" s="7">
        <v>8.0</v>
      </c>
      <c r="X187" s="7">
        <v>5.0</v>
      </c>
      <c r="Y187" s="7">
        <v>2.0</v>
      </c>
      <c r="Z187" s="7">
        <v>12779.0</v>
      </c>
      <c r="AA187" s="18">
        <f t="shared" si="6"/>
        <v>2.802412281</v>
      </c>
      <c r="AB187" s="14">
        <v>207.53</v>
      </c>
      <c r="AC187" s="18">
        <f t="shared" si="7"/>
        <v>2.730657895</v>
      </c>
      <c r="AD187" s="14">
        <v>190.82</v>
      </c>
      <c r="AE187" s="18">
        <f t="shared" si="8"/>
        <v>2.510789474</v>
      </c>
      <c r="AF187" s="13">
        <f t="shared" si="9"/>
        <v>0.5209740178</v>
      </c>
      <c r="AG187" s="10">
        <f t="shared" si="10"/>
        <v>0.2916666667</v>
      </c>
      <c r="AH187" s="10">
        <f t="shared" si="11"/>
        <v>0.2916666667</v>
      </c>
      <c r="AI187" s="10">
        <f t="shared" si="12"/>
        <v>0.5833333333</v>
      </c>
      <c r="AJ187" s="7">
        <v>97.0</v>
      </c>
      <c r="AK187" s="7">
        <v>61.0</v>
      </c>
      <c r="AL187" s="13">
        <f t="shared" si="13"/>
        <v>0.6139240506</v>
      </c>
      <c r="AM187" s="7">
        <v>24.0</v>
      </c>
      <c r="AN187" s="7">
        <v>4.0</v>
      </c>
      <c r="AO187" s="26">
        <v>163.0</v>
      </c>
      <c r="AP187" s="26">
        <v>30.0</v>
      </c>
      <c r="AQ187" s="7">
        <v>61.0</v>
      </c>
      <c r="AR187" s="7">
        <v>5.0</v>
      </c>
      <c r="AS187" s="7">
        <v>70.0</v>
      </c>
      <c r="AT187" s="7">
        <v>5.0</v>
      </c>
      <c r="AU187" s="7">
        <v>155.0</v>
      </c>
      <c r="AV187" s="7">
        <v>31.0</v>
      </c>
      <c r="AW187" s="14">
        <v>83.33</v>
      </c>
      <c r="AX187" s="14">
        <v>-3.67</v>
      </c>
      <c r="AY187" s="7">
        <v>0.0</v>
      </c>
      <c r="AZ187" s="7">
        <v>0.0</v>
      </c>
      <c r="BA187" s="14">
        <f t="shared" si="14"/>
        <v>0.6761092417</v>
      </c>
      <c r="BB187" s="14">
        <v>95.41</v>
      </c>
      <c r="BC187" s="14">
        <v>2.98</v>
      </c>
    </row>
    <row r="188" ht="12.75" customHeight="1">
      <c r="A188" s="7" t="s">
        <v>471</v>
      </c>
      <c r="B188" s="7" t="s">
        <v>1157</v>
      </c>
      <c r="C188" s="8" t="s">
        <v>839</v>
      </c>
      <c r="D188" s="9" t="s">
        <v>255</v>
      </c>
      <c r="E188" s="7">
        <v>81.0</v>
      </c>
      <c r="F188" s="7">
        <v>8.0</v>
      </c>
      <c r="G188" s="7">
        <v>4.0</v>
      </c>
      <c r="H188" s="12">
        <f t="shared" si="1"/>
        <v>12</v>
      </c>
      <c r="I188" s="7">
        <v>8.0</v>
      </c>
      <c r="J188" s="7">
        <v>4.0</v>
      </c>
      <c r="K188" s="7">
        <v>2.0</v>
      </c>
      <c r="L188" s="7">
        <v>2.0</v>
      </c>
      <c r="M188" s="25">
        <f t="shared" si="2"/>
        <v>3.135888502</v>
      </c>
      <c r="N188" s="7">
        <v>35.0</v>
      </c>
      <c r="O188" s="7">
        <v>15.0</v>
      </c>
      <c r="P188" s="7">
        <v>27.0</v>
      </c>
      <c r="Q188" s="7">
        <v>6.0</v>
      </c>
      <c r="R188" s="10">
        <f t="shared" si="3"/>
        <v>0.2285714286</v>
      </c>
      <c r="S188" s="10">
        <f t="shared" si="4"/>
        <v>0.09638554217</v>
      </c>
      <c r="T188" s="12">
        <f t="shared" si="5"/>
        <v>18.57142857</v>
      </c>
      <c r="U188" s="7">
        <v>0.0</v>
      </c>
      <c r="V188" s="7">
        <v>4.0</v>
      </c>
      <c r="W188" s="7">
        <v>16.0</v>
      </c>
      <c r="X188" s="7">
        <v>2.0</v>
      </c>
      <c r="Y188" s="7">
        <v>4.0</v>
      </c>
      <c r="Z188" s="7">
        <v>13776.0</v>
      </c>
      <c r="AA188" s="18">
        <f t="shared" si="6"/>
        <v>2.834567901</v>
      </c>
      <c r="AB188" s="14">
        <v>222.26</v>
      </c>
      <c r="AC188" s="18">
        <f t="shared" si="7"/>
        <v>2.743950617</v>
      </c>
      <c r="AD188" s="14">
        <v>254.55</v>
      </c>
      <c r="AE188" s="18">
        <f t="shared" si="8"/>
        <v>3.142592593</v>
      </c>
      <c r="AF188" s="13">
        <f t="shared" si="9"/>
        <v>0.4661395524</v>
      </c>
      <c r="AG188" s="10">
        <f t="shared" si="10"/>
        <v>0.380952381</v>
      </c>
      <c r="AH188" s="10">
        <f t="shared" si="11"/>
        <v>0.1904761905</v>
      </c>
      <c r="AI188" s="10">
        <f t="shared" si="12"/>
        <v>0.5714285714</v>
      </c>
      <c r="AJ188" s="7">
        <v>0.0</v>
      </c>
      <c r="AK188" s="7">
        <v>0.0</v>
      </c>
      <c r="AL188" s="13" t="str">
        <f t="shared" si="13"/>
        <v> </v>
      </c>
      <c r="AM188" s="7">
        <v>21.0</v>
      </c>
      <c r="AN188" s="7">
        <v>4.0</v>
      </c>
      <c r="AO188" s="26">
        <v>174.0</v>
      </c>
      <c r="AP188" s="26">
        <v>35.0</v>
      </c>
      <c r="AQ188" s="7">
        <v>87.0</v>
      </c>
      <c r="AR188" s="7">
        <v>9.0</v>
      </c>
      <c r="AS188" s="7">
        <v>97.0</v>
      </c>
      <c r="AT188" s="7">
        <v>4.0</v>
      </c>
      <c r="AU188" s="7">
        <v>196.0</v>
      </c>
      <c r="AV188" s="7">
        <v>30.0</v>
      </c>
      <c r="AW188" s="14">
        <v>86.73</v>
      </c>
      <c r="AX188" s="14">
        <v>2.88</v>
      </c>
      <c r="AY188" s="7">
        <v>5.0</v>
      </c>
      <c r="AZ188" s="7">
        <v>1.0</v>
      </c>
      <c r="BA188" s="14">
        <f t="shared" si="14"/>
        <v>0.6141114983</v>
      </c>
      <c r="BB188" s="14">
        <v>93.6</v>
      </c>
      <c r="BC188" s="14">
        <v>-0.9</v>
      </c>
    </row>
    <row r="189" ht="12.75" customHeight="1">
      <c r="A189" s="7" t="s">
        <v>339</v>
      </c>
      <c r="B189" s="7" t="s">
        <v>1161</v>
      </c>
      <c r="C189" s="8" t="s">
        <v>447</v>
      </c>
      <c r="D189" s="9" t="s">
        <v>174</v>
      </c>
      <c r="E189" s="7">
        <v>81.0</v>
      </c>
      <c r="F189" s="7">
        <v>6.0</v>
      </c>
      <c r="G189" s="7">
        <v>6.0</v>
      </c>
      <c r="H189" s="12">
        <f t="shared" si="1"/>
        <v>12</v>
      </c>
      <c r="I189" s="7">
        <v>6.0</v>
      </c>
      <c r="J189" s="7">
        <v>6.0</v>
      </c>
      <c r="K189" s="7">
        <v>6.0</v>
      </c>
      <c r="L189" s="7">
        <v>0.0</v>
      </c>
      <c r="M189" s="25">
        <f t="shared" si="2"/>
        <v>4.097505454</v>
      </c>
      <c r="N189" s="7">
        <v>56.0</v>
      </c>
      <c r="O189" s="7">
        <v>22.0</v>
      </c>
      <c r="P189" s="7">
        <v>50.0</v>
      </c>
      <c r="Q189" s="7">
        <v>29.0</v>
      </c>
      <c r="R189" s="10">
        <f t="shared" si="3"/>
        <v>0.1071428571</v>
      </c>
      <c r="S189" s="10">
        <f t="shared" si="4"/>
        <v>0.03821656051</v>
      </c>
      <c r="T189" s="12">
        <f t="shared" si="5"/>
        <v>62</v>
      </c>
      <c r="U189" s="7">
        <v>0.0</v>
      </c>
      <c r="V189" s="7">
        <v>6.0</v>
      </c>
      <c r="W189" s="7">
        <v>4.0</v>
      </c>
      <c r="X189" s="7">
        <v>4.0</v>
      </c>
      <c r="Y189" s="7">
        <v>0.0</v>
      </c>
      <c r="Z189" s="7">
        <v>10543.0</v>
      </c>
      <c r="AA189" s="18">
        <f t="shared" si="6"/>
        <v>2.169341564</v>
      </c>
      <c r="AB189" s="14">
        <v>174.53</v>
      </c>
      <c r="AC189" s="18">
        <f t="shared" si="7"/>
        <v>2.154691358</v>
      </c>
      <c r="AD189" s="14">
        <v>250.28</v>
      </c>
      <c r="AE189" s="18">
        <f t="shared" si="8"/>
        <v>3.089876543</v>
      </c>
      <c r="AF189" s="13">
        <f t="shared" si="9"/>
        <v>0.4108424943</v>
      </c>
      <c r="AG189" s="10">
        <f t="shared" si="10"/>
        <v>0.4</v>
      </c>
      <c r="AH189" s="10">
        <f t="shared" si="11"/>
        <v>0.4</v>
      </c>
      <c r="AI189" s="10">
        <f t="shared" si="12"/>
        <v>0.8</v>
      </c>
      <c r="AJ189" s="7">
        <v>0.0</v>
      </c>
      <c r="AK189" s="7">
        <v>0.0</v>
      </c>
      <c r="AL189" s="13" t="str">
        <f t="shared" si="13"/>
        <v> </v>
      </c>
      <c r="AM189" s="7">
        <v>15.0</v>
      </c>
      <c r="AN189" s="7">
        <v>2.0</v>
      </c>
      <c r="AO189" s="26">
        <v>140.0</v>
      </c>
      <c r="AP189" s="26">
        <v>19.0</v>
      </c>
      <c r="AQ189" s="7">
        <v>53.0</v>
      </c>
      <c r="AR189" s="7">
        <v>9.0</v>
      </c>
      <c r="AS189" s="7">
        <v>70.0</v>
      </c>
      <c r="AT189" s="7">
        <v>1.0</v>
      </c>
      <c r="AU189" s="7">
        <v>142.0</v>
      </c>
      <c r="AV189" s="7">
        <v>22.0</v>
      </c>
      <c r="AW189" s="14">
        <v>86.59</v>
      </c>
      <c r="AX189" s="14">
        <v>-3.08</v>
      </c>
      <c r="AY189" s="7">
        <v>1.0</v>
      </c>
      <c r="AZ189" s="7">
        <v>1.0</v>
      </c>
      <c r="BA189" s="14">
        <f t="shared" si="14"/>
        <v>0.6203167979</v>
      </c>
      <c r="BB189" s="14">
        <v>95.39</v>
      </c>
      <c r="BC189" s="14">
        <v>3.73</v>
      </c>
    </row>
    <row r="190" ht="12.75" customHeight="1">
      <c r="A190" s="7" t="s">
        <v>603</v>
      </c>
      <c r="B190" s="7" t="s">
        <v>1165</v>
      </c>
      <c r="C190" s="8" t="s">
        <v>231</v>
      </c>
      <c r="D190" s="9" t="s">
        <v>174</v>
      </c>
      <c r="E190" s="7">
        <v>79.0</v>
      </c>
      <c r="F190" s="7">
        <v>0.0</v>
      </c>
      <c r="G190" s="7">
        <v>0.0</v>
      </c>
      <c r="H190" s="12">
        <f t="shared" si="1"/>
        <v>0</v>
      </c>
      <c r="I190" s="7">
        <v>0.0</v>
      </c>
      <c r="J190" s="7">
        <v>0.0</v>
      </c>
      <c r="K190" s="7">
        <v>0.0</v>
      </c>
      <c r="L190" s="7">
        <v>0.0</v>
      </c>
      <c r="M190" s="25">
        <f t="shared" si="2"/>
        <v>0</v>
      </c>
      <c r="N190" s="7">
        <v>3.0</v>
      </c>
      <c r="O190" s="7">
        <v>3.0</v>
      </c>
      <c r="P190" s="7">
        <v>3.0</v>
      </c>
      <c r="Q190" s="7">
        <v>3.0</v>
      </c>
      <c r="R190" s="10">
        <f t="shared" si="3"/>
        <v>0</v>
      </c>
      <c r="S190" s="10">
        <f t="shared" si="4"/>
        <v>0</v>
      </c>
      <c r="T190" s="12">
        <f t="shared" si="5"/>
        <v>0</v>
      </c>
      <c r="U190" s="7">
        <v>1.0</v>
      </c>
      <c r="V190" s="7">
        <v>0.0</v>
      </c>
      <c r="W190" s="7">
        <v>1.0</v>
      </c>
      <c r="X190" s="7">
        <v>1.0</v>
      </c>
      <c r="Y190" s="7">
        <v>1.0</v>
      </c>
      <c r="Z190" s="7">
        <v>2160.0</v>
      </c>
      <c r="AA190" s="18">
        <f t="shared" si="6"/>
        <v>0.4556962025</v>
      </c>
      <c r="AB190" s="14">
        <v>33.53</v>
      </c>
      <c r="AC190" s="18">
        <f t="shared" si="7"/>
        <v>0.4244303797</v>
      </c>
      <c r="AD190" s="14">
        <v>374.0</v>
      </c>
      <c r="AE190" s="18">
        <f t="shared" si="8"/>
        <v>4.734177215</v>
      </c>
      <c r="AF190" s="13">
        <f t="shared" si="9"/>
        <v>0.08227615145</v>
      </c>
      <c r="AG190" s="10">
        <f t="shared" si="10"/>
        <v>0</v>
      </c>
      <c r="AH190" s="10">
        <f t="shared" si="11"/>
        <v>0</v>
      </c>
      <c r="AI190" s="10">
        <f t="shared" si="12"/>
        <v>0</v>
      </c>
      <c r="AJ190" s="7">
        <v>0.0</v>
      </c>
      <c r="AK190" s="7">
        <v>0.0</v>
      </c>
      <c r="AL190" s="13" t="str">
        <f t="shared" si="13"/>
        <v> </v>
      </c>
      <c r="AM190" s="7">
        <v>1.0</v>
      </c>
      <c r="AN190" s="7">
        <v>0.0</v>
      </c>
      <c r="AO190" s="26">
        <v>17.0</v>
      </c>
      <c r="AP190" s="26">
        <v>2.0</v>
      </c>
      <c r="AQ190" s="7">
        <v>12.0</v>
      </c>
      <c r="AR190" s="7">
        <v>2.0</v>
      </c>
      <c r="AS190" s="7">
        <v>16.0</v>
      </c>
      <c r="AT190" s="7">
        <v>2.0</v>
      </c>
      <c r="AU190" s="7">
        <v>22.0</v>
      </c>
      <c r="AV190" s="7">
        <v>3.0</v>
      </c>
      <c r="AW190" s="14">
        <v>88.0</v>
      </c>
      <c r="AX190" s="14">
        <v>0.71</v>
      </c>
      <c r="AY190" s="7">
        <v>0.0</v>
      </c>
      <c r="AZ190" s="7">
        <v>0.0</v>
      </c>
      <c r="BA190" s="14">
        <f t="shared" si="14"/>
        <v>0.3333333333</v>
      </c>
      <c r="BB190" s="14">
        <v>90.0</v>
      </c>
      <c r="BC190" s="14">
        <v>-4.84</v>
      </c>
    </row>
    <row r="191" ht="12.75" customHeight="1">
      <c r="A191" s="7" t="s">
        <v>1167</v>
      </c>
      <c r="B191" s="7" t="s">
        <v>1168</v>
      </c>
      <c r="C191" s="8" t="s">
        <v>231</v>
      </c>
      <c r="D191" s="9" t="s">
        <v>183</v>
      </c>
      <c r="E191" s="7">
        <v>18.0</v>
      </c>
      <c r="F191" s="7">
        <v>0.0</v>
      </c>
      <c r="G191" s="7">
        <v>0.0</v>
      </c>
      <c r="H191" s="12">
        <f t="shared" si="1"/>
        <v>0</v>
      </c>
      <c r="I191" s="7">
        <v>0.0</v>
      </c>
      <c r="J191" s="7">
        <v>0.0</v>
      </c>
      <c r="K191" s="7">
        <v>0.0</v>
      </c>
      <c r="L191" s="7">
        <v>0.0</v>
      </c>
      <c r="M191" s="25">
        <f t="shared" si="2"/>
        <v>0</v>
      </c>
      <c r="N191" s="7">
        <v>2.0</v>
      </c>
      <c r="O191" s="7">
        <v>0.0</v>
      </c>
      <c r="P191" s="7">
        <v>1.0</v>
      </c>
      <c r="Q191" s="7">
        <v>0.0</v>
      </c>
      <c r="R191" s="10">
        <f t="shared" si="3"/>
        <v>0</v>
      </c>
      <c r="S191" s="10">
        <f t="shared" si="4"/>
        <v>0</v>
      </c>
      <c r="T191" s="12">
        <f t="shared" si="5"/>
        <v>0</v>
      </c>
      <c r="U191" s="7">
        <v>0.0</v>
      </c>
      <c r="V191" s="7">
        <v>1.0</v>
      </c>
      <c r="W191" s="7">
        <v>0.0</v>
      </c>
      <c r="X191" s="7">
        <v>0.0</v>
      </c>
      <c r="Y191" s="7">
        <v>0.0</v>
      </c>
      <c r="Z191" s="7">
        <v>166.0</v>
      </c>
      <c r="AA191" s="18">
        <f t="shared" si="6"/>
        <v>0.1537037037</v>
      </c>
      <c r="AB191" s="14">
        <v>2.55</v>
      </c>
      <c r="AC191" s="18">
        <f t="shared" si="7"/>
        <v>0.1416666667</v>
      </c>
      <c r="AD191" s="14">
        <v>105.5</v>
      </c>
      <c r="AE191" s="18">
        <f t="shared" si="8"/>
        <v>5.861111111</v>
      </c>
      <c r="AF191" s="13">
        <f t="shared" si="9"/>
        <v>0.0236001851</v>
      </c>
      <c r="AG191" s="10">
        <f t="shared" si="10"/>
        <v>0</v>
      </c>
      <c r="AH191" s="10">
        <f t="shared" si="11"/>
        <v>0</v>
      </c>
      <c r="AI191" s="10">
        <f t="shared" si="12"/>
        <v>0</v>
      </c>
      <c r="AJ191" s="7">
        <v>0.0</v>
      </c>
      <c r="AK191" s="7">
        <v>0.0</v>
      </c>
      <c r="AL191" s="13" t="str">
        <f t="shared" si="13"/>
        <v> </v>
      </c>
      <c r="AM191" s="7">
        <v>0.0</v>
      </c>
      <c r="AN191" s="7">
        <v>0.0</v>
      </c>
      <c r="AO191" s="26">
        <v>3.0</v>
      </c>
      <c r="AP191" s="26">
        <v>1.0</v>
      </c>
      <c r="AQ191" s="7">
        <v>0.0</v>
      </c>
      <c r="AR191" s="7">
        <v>0.0</v>
      </c>
      <c r="AS191" s="7">
        <v>0.0</v>
      </c>
      <c r="AT191" s="7">
        <v>0.0</v>
      </c>
      <c r="AU191" s="7">
        <v>2.0</v>
      </c>
      <c r="AV191" s="7">
        <v>0.0</v>
      </c>
      <c r="AW191" s="14">
        <v>100.0</v>
      </c>
      <c r="AX191" s="14">
        <v>12.9</v>
      </c>
      <c r="AY191" s="7">
        <v>1.0</v>
      </c>
      <c r="AZ191" s="7">
        <v>0.0</v>
      </c>
      <c r="BA191" s="14">
        <f t="shared" si="14"/>
        <v>0.7228915663</v>
      </c>
      <c r="BB191" s="14">
        <v>100.0</v>
      </c>
      <c r="BC191" s="14">
        <v>4.26</v>
      </c>
    </row>
    <row r="192" ht="12.75" customHeight="1">
      <c r="A192" s="7" t="s">
        <v>732</v>
      </c>
      <c r="B192" s="7" t="s">
        <v>1172</v>
      </c>
      <c r="C192" s="8" t="s">
        <v>542</v>
      </c>
      <c r="D192" s="9" t="s">
        <v>167</v>
      </c>
      <c r="E192" s="7">
        <v>30.0</v>
      </c>
      <c r="F192" s="7">
        <v>0.0</v>
      </c>
      <c r="G192" s="7">
        <v>0.0</v>
      </c>
      <c r="H192" s="12">
        <f t="shared" si="1"/>
        <v>0</v>
      </c>
      <c r="I192" s="7">
        <v>0.0</v>
      </c>
      <c r="J192" s="7">
        <v>0.0</v>
      </c>
      <c r="K192" s="7">
        <v>0.0</v>
      </c>
      <c r="L192" s="7">
        <v>0.0</v>
      </c>
      <c r="M192" s="25">
        <f t="shared" si="2"/>
        <v>0</v>
      </c>
      <c r="N192" s="7">
        <v>0.0</v>
      </c>
      <c r="O192" s="7">
        <v>0.0</v>
      </c>
      <c r="P192" s="7">
        <v>0.0</v>
      </c>
      <c r="Q192" s="7">
        <v>0.0</v>
      </c>
      <c r="R192" s="10">
        <f t="shared" si="3"/>
        <v>0</v>
      </c>
      <c r="S192" s="10">
        <f t="shared" si="4"/>
        <v>0</v>
      </c>
      <c r="T192" s="12">
        <f t="shared" si="5"/>
        <v>0</v>
      </c>
      <c r="U192" s="7">
        <v>0.0</v>
      </c>
      <c r="V192" s="7">
        <v>0.0</v>
      </c>
      <c r="W192" s="7">
        <v>0.0</v>
      </c>
      <c r="X192" s="7">
        <v>0.0</v>
      </c>
      <c r="Y192" s="7">
        <v>0.0</v>
      </c>
      <c r="Z192" s="7">
        <v>66.0</v>
      </c>
      <c r="AA192" s="18">
        <f t="shared" si="6"/>
        <v>0.03666666667</v>
      </c>
      <c r="AB192" s="14">
        <v>0.97</v>
      </c>
      <c r="AC192" s="18">
        <f t="shared" si="7"/>
        <v>0.03233333333</v>
      </c>
      <c r="AD192" s="14">
        <v>142.38</v>
      </c>
      <c r="AE192" s="18">
        <f t="shared" si="8"/>
        <v>4.746</v>
      </c>
      <c r="AF192" s="13">
        <f t="shared" si="9"/>
        <v>0.00676665504</v>
      </c>
      <c r="AG192" s="10">
        <f t="shared" si="10"/>
        <v>0</v>
      </c>
      <c r="AH192" s="10">
        <f t="shared" si="11"/>
        <v>0</v>
      </c>
      <c r="AI192" s="10">
        <f t="shared" si="12"/>
        <v>0</v>
      </c>
      <c r="AJ192" s="7">
        <v>0.0</v>
      </c>
      <c r="AK192" s="7">
        <v>0.0</v>
      </c>
      <c r="AL192" s="13" t="str">
        <f t="shared" si="13"/>
        <v> </v>
      </c>
      <c r="AM192" s="7">
        <v>0.0</v>
      </c>
      <c r="AN192" s="7">
        <v>0.0</v>
      </c>
      <c r="AO192" s="26">
        <v>0.0</v>
      </c>
      <c r="AP192" s="26">
        <v>0.0</v>
      </c>
      <c r="AQ192" s="7">
        <v>0.0</v>
      </c>
      <c r="AR192" s="7">
        <v>0.0</v>
      </c>
      <c r="AS192" s="7">
        <v>1.0</v>
      </c>
      <c r="AT192" s="7">
        <v>0.0</v>
      </c>
      <c r="AU192" s="7">
        <v>0.0</v>
      </c>
      <c r="AV192" s="7">
        <v>0.0</v>
      </c>
      <c r="AW192" s="14"/>
      <c r="AX192" s="14"/>
      <c r="AY192" s="7">
        <v>0.0</v>
      </c>
      <c r="AZ192" s="7">
        <v>0.0</v>
      </c>
      <c r="BA192" s="14">
        <f t="shared" si="14"/>
        <v>-0.9090909091</v>
      </c>
      <c r="BB192" s="14">
        <v>66.67</v>
      </c>
      <c r="BC192" s="14">
        <v>-24.46</v>
      </c>
    </row>
    <row r="193" ht="12.75" customHeight="1">
      <c r="A193" s="7" t="s">
        <v>524</v>
      </c>
      <c r="B193" s="7" t="s">
        <v>1176</v>
      </c>
      <c r="C193" s="8" t="s">
        <v>542</v>
      </c>
      <c r="D193" s="9" t="s">
        <v>159</v>
      </c>
      <c r="E193" s="7">
        <v>14.0</v>
      </c>
      <c r="F193" s="7">
        <v>0.0</v>
      </c>
      <c r="G193" s="7">
        <v>0.0</v>
      </c>
      <c r="H193" s="12">
        <f t="shared" si="1"/>
        <v>0</v>
      </c>
      <c r="I193" s="7">
        <v>0.0</v>
      </c>
      <c r="J193" s="7">
        <v>0.0</v>
      </c>
      <c r="K193" s="7">
        <v>0.0</v>
      </c>
      <c r="L193" s="7">
        <v>0.0</v>
      </c>
      <c r="M193" s="25">
        <f t="shared" si="2"/>
        <v>0</v>
      </c>
      <c r="N193" s="7">
        <v>0.0</v>
      </c>
      <c r="O193" s="7">
        <v>0.0</v>
      </c>
      <c r="P193" s="7">
        <v>0.0</v>
      </c>
      <c r="Q193" s="7">
        <v>0.0</v>
      </c>
      <c r="R193" s="10">
        <f t="shared" si="3"/>
        <v>0</v>
      </c>
      <c r="S193" s="10">
        <f t="shared" si="4"/>
        <v>0</v>
      </c>
      <c r="T193" s="12">
        <f t="shared" si="5"/>
        <v>0</v>
      </c>
      <c r="U193" s="7">
        <v>0.0</v>
      </c>
      <c r="V193" s="7">
        <v>0.0</v>
      </c>
      <c r="W193" s="7">
        <v>0.0</v>
      </c>
      <c r="X193" s="7">
        <v>0.0</v>
      </c>
      <c r="Y193" s="7">
        <v>0.0</v>
      </c>
      <c r="Z193" s="7">
        <v>0.0</v>
      </c>
      <c r="AA193" s="18">
        <f t="shared" si="6"/>
        <v>0</v>
      </c>
      <c r="AB193" s="14">
        <v>0.0</v>
      </c>
      <c r="AC193" s="18">
        <f t="shared" si="7"/>
        <v>0</v>
      </c>
      <c r="AD193" s="14">
        <v>69.8</v>
      </c>
      <c r="AE193" s="18">
        <f t="shared" si="8"/>
        <v>4.985714286</v>
      </c>
      <c r="AF193" s="13">
        <f t="shared" si="9"/>
        <v>0</v>
      </c>
      <c r="AG193" s="10">
        <f t="shared" si="10"/>
        <v>0</v>
      </c>
      <c r="AH193" s="10">
        <f t="shared" si="11"/>
        <v>0</v>
      </c>
      <c r="AI193" s="10">
        <f t="shared" si="12"/>
        <v>0</v>
      </c>
      <c r="AJ193" s="7">
        <v>0.0</v>
      </c>
      <c r="AK193" s="7">
        <v>0.0</v>
      </c>
      <c r="AL193" s="13" t="str">
        <f t="shared" si="13"/>
        <v> </v>
      </c>
      <c r="AM193" s="7">
        <v>0.0</v>
      </c>
      <c r="AN193" s="7">
        <v>0.0</v>
      </c>
      <c r="AO193" s="26">
        <v>0.0</v>
      </c>
      <c r="AP193" s="26">
        <v>0.0</v>
      </c>
      <c r="AQ193" s="7">
        <v>0.0</v>
      </c>
      <c r="AR193" s="7">
        <v>0.0</v>
      </c>
      <c r="AS193" s="7">
        <v>0.0</v>
      </c>
      <c r="AT193" s="7">
        <v>0.0</v>
      </c>
      <c r="AU193" s="7">
        <v>0.0</v>
      </c>
      <c r="AV193" s="7">
        <v>0.0</v>
      </c>
      <c r="AW193" s="14"/>
      <c r="AX193" s="14"/>
      <c r="AY193" s="7">
        <v>0.0</v>
      </c>
      <c r="AZ193" s="7">
        <v>0.0</v>
      </c>
      <c r="BA193" s="14">
        <f t="shared" si="14"/>
        <v>0</v>
      </c>
      <c r="BB193" s="14"/>
      <c r="BC193" s="14"/>
    </row>
    <row r="194" ht="12.75" customHeight="1">
      <c r="A194" s="7" t="s">
        <v>350</v>
      </c>
      <c r="B194" s="7" t="s">
        <v>1178</v>
      </c>
      <c r="C194" s="8" t="s">
        <v>399</v>
      </c>
      <c r="D194" s="9" t="s">
        <v>150</v>
      </c>
      <c r="E194" s="7">
        <v>82.0</v>
      </c>
      <c r="F194" s="7">
        <v>2.0</v>
      </c>
      <c r="G194" s="7">
        <v>2.0</v>
      </c>
      <c r="H194" s="12">
        <f t="shared" si="1"/>
        <v>4</v>
      </c>
      <c r="I194" s="7">
        <v>2.0</v>
      </c>
      <c r="J194" s="7">
        <v>2.0</v>
      </c>
      <c r="K194" s="7">
        <v>2.0</v>
      </c>
      <c r="L194" s="7">
        <v>0.0</v>
      </c>
      <c r="M194" s="25">
        <f t="shared" si="2"/>
        <v>2.146370547</v>
      </c>
      <c r="N194" s="7">
        <v>17.0</v>
      </c>
      <c r="O194" s="7">
        <v>4.0</v>
      </c>
      <c r="P194" s="7">
        <v>15.0</v>
      </c>
      <c r="Q194" s="7">
        <v>4.0</v>
      </c>
      <c r="R194" s="10">
        <f t="shared" si="3"/>
        <v>0.1176470588</v>
      </c>
      <c r="S194" s="10">
        <f t="shared" si="4"/>
        <v>0.05</v>
      </c>
      <c r="T194" s="12">
        <f t="shared" si="5"/>
        <v>26.33333333</v>
      </c>
      <c r="U194" s="7">
        <v>0.0</v>
      </c>
      <c r="V194" s="7">
        <v>1.0</v>
      </c>
      <c r="W194" s="7">
        <v>3.0</v>
      </c>
      <c r="X194" s="7">
        <v>5.0</v>
      </c>
      <c r="Y194" s="7">
        <v>1.0</v>
      </c>
      <c r="Z194" s="7">
        <v>6709.0</v>
      </c>
      <c r="AA194" s="18">
        <f t="shared" si="6"/>
        <v>1.363617886</v>
      </c>
      <c r="AB194" s="14">
        <v>98.72</v>
      </c>
      <c r="AC194" s="18">
        <f t="shared" si="7"/>
        <v>1.203902439</v>
      </c>
      <c r="AD194" s="14">
        <v>307.0</v>
      </c>
      <c r="AE194" s="18">
        <f t="shared" si="8"/>
        <v>3.743902439</v>
      </c>
      <c r="AF194" s="13">
        <f t="shared" si="9"/>
        <v>0.2433205166</v>
      </c>
      <c r="AG194" s="10">
        <f t="shared" si="10"/>
        <v>0.3333333333</v>
      </c>
      <c r="AH194" s="10">
        <f t="shared" si="11"/>
        <v>0.3333333333</v>
      </c>
      <c r="AI194" s="10">
        <f t="shared" si="12"/>
        <v>0.6666666667</v>
      </c>
      <c r="AJ194" s="7">
        <v>29.0</v>
      </c>
      <c r="AK194" s="7">
        <v>48.0</v>
      </c>
      <c r="AL194" s="13">
        <f t="shared" si="13"/>
        <v>0.3766233766</v>
      </c>
      <c r="AM194" s="7">
        <v>6.0</v>
      </c>
      <c r="AN194" s="7">
        <v>4.0</v>
      </c>
      <c r="AO194" s="26">
        <v>73.0</v>
      </c>
      <c r="AP194" s="26">
        <v>9.0</v>
      </c>
      <c r="AQ194" s="7">
        <v>27.0</v>
      </c>
      <c r="AR194" s="7">
        <v>4.0</v>
      </c>
      <c r="AS194" s="7">
        <v>46.0</v>
      </c>
      <c r="AT194" s="7">
        <v>2.0</v>
      </c>
      <c r="AU194" s="7">
        <v>80.0</v>
      </c>
      <c r="AV194" s="7">
        <v>11.0</v>
      </c>
      <c r="AW194" s="14">
        <v>87.91</v>
      </c>
      <c r="AX194" s="14">
        <v>2.0</v>
      </c>
      <c r="AY194" s="7">
        <v>1.0</v>
      </c>
      <c r="AZ194" s="7">
        <v>0.0</v>
      </c>
      <c r="BA194" s="14">
        <f t="shared" si="14"/>
        <v>0.4024444776</v>
      </c>
      <c r="BB194" s="14">
        <v>92.19</v>
      </c>
      <c r="BC194" s="14">
        <v>-5.42</v>
      </c>
    </row>
    <row r="195" ht="12.75" customHeight="1">
      <c r="A195" s="7" t="s">
        <v>684</v>
      </c>
      <c r="B195" s="7" t="s">
        <v>1180</v>
      </c>
      <c r="C195" s="8" t="s">
        <v>399</v>
      </c>
      <c r="D195" s="9" t="s">
        <v>183</v>
      </c>
      <c r="E195" s="7">
        <v>54.0</v>
      </c>
      <c r="F195" s="7">
        <v>5.0</v>
      </c>
      <c r="G195" s="7">
        <v>2.0</v>
      </c>
      <c r="H195" s="12">
        <f t="shared" si="1"/>
        <v>7</v>
      </c>
      <c r="I195" s="7">
        <v>5.0</v>
      </c>
      <c r="J195" s="7">
        <v>2.0</v>
      </c>
      <c r="K195" s="7">
        <v>2.0</v>
      </c>
      <c r="L195" s="7">
        <v>0.0</v>
      </c>
      <c r="M195" s="25">
        <f t="shared" si="2"/>
        <v>3.826879271</v>
      </c>
      <c r="N195" s="7">
        <v>17.0</v>
      </c>
      <c r="O195" s="7">
        <v>6.0</v>
      </c>
      <c r="P195" s="7">
        <v>12.0</v>
      </c>
      <c r="Q195" s="7">
        <v>8.0</v>
      </c>
      <c r="R195" s="10">
        <f t="shared" si="3"/>
        <v>0.2941176471</v>
      </c>
      <c r="S195" s="10">
        <f t="shared" si="4"/>
        <v>0.1162790698</v>
      </c>
      <c r="T195" s="12">
        <f t="shared" si="5"/>
        <v>14.125</v>
      </c>
      <c r="U195" s="7">
        <v>0.0</v>
      </c>
      <c r="V195" s="7">
        <v>2.0</v>
      </c>
      <c r="W195" s="7">
        <v>1.0</v>
      </c>
      <c r="X195" s="7">
        <v>4.0</v>
      </c>
      <c r="Y195" s="7">
        <v>0.0</v>
      </c>
      <c r="Z195" s="7">
        <v>6585.0</v>
      </c>
      <c r="AA195" s="18">
        <f t="shared" si="6"/>
        <v>2.032407407</v>
      </c>
      <c r="AB195" s="14">
        <v>110.53</v>
      </c>
      <c r="AC195" s="18">
        <f t="shared" si="7"/>
        <v>2.046851852</v>
      </c>
      <c r="AD195" s="14">
        <v>168.82</v>
      </c>
      <c r="AE195" s="18">
        <f t="shared" si="8"/>
        <v>3.126296296</v>
      </c>
      <c r="AF195" s="13">
        <f t="shared" si="9"/>
        <v>0.3956685162</v>
      </c>
      <c r="AG195" s="10">
        <f t="shared" si="10"/>
        <v>0.3125</v>
      </c>
      <c r="AH195" s="10">
        <f t="shared" si="11"/>
        <v>0.125</v>
      </c>
      <c r="AI195" s="10">
        <f t="shared" si="12"/>
        <v>0.4375</v>
      </c>
      <c r="AJ195" s="7">
        <v>1.0</v>
      </c>
      <c r="AK195" s="7">
        <v>2.0</v>
      </c>
      <c r="AL195" s="13">
        <f t="shared" si="13"/>
        <v>0.3333333333</v>
      </c>
      <c r="AM195" s="7">
        <v>16.0</v>
      </c>
      <c r="AN195" s="7">
        <v>5.0</v>
      </c>
      <c r="AO195" s="26">
        <v>97.0</v>
      </c>
      <c r="AP195" s="26">
        <v>12.0</v>
      </c>
      <c r="AQ195" s="7">
        <v>47.0</v>
      </c>
      <c r="AR195" s="7">
        <v>2.0</v>
      </c>
      <c r="AS195" s="7">
        <v>57.0</v>
      </c>
      <c r="AT195" s="7">
        <v>3.0</v>
      </c>
      <c r="AU195" s="7">
        <v>111.0</v>
      </c>
      <c r="AV195" s="7">
        <v>18.0</v>
      </c>
      <c r="AW195" s="14">
        <v>86.05</v>
      </c>
      <c r="AX195" s="14">
        <v>0.25</v>
      </c>
      <c r="AY195" s="7">
        <v>2.0</v>
      </c>
      <c r="AZ195" s="7">
        <v>2.0</v>
      </c>
      <c r="BA195" s="14">
        <f t="shared" si="14"/>
        <v>0.7927107062</v>
      </c>
      <c r="BB195" s="14">
        <v>100.0</v>
      </c>
      <c r="BC195" s="14">
        <v>5.37</v>
      </c>
    </row>
    <row r="196" ht="12.75" customHeight="1">
      <c r="A196" s="7" t="s">
        <v>777</v>
      </c>
      <c r="B196" s="7" t="s">
        <v>1186</v>
      </c>
      <c r="C196" s="8" t="s">
        <v>860</v>
      </c>
      <c r="D196" s="9" t="s">
        <v>247</v>
      </c>
      <c r="E196" s="7">
        <v>69.0</v>
      </c>
      <c r="F196" s="7">
        <v>7.0</v>
      </c>
      <c r="G196" s="7">
        <v>4.0</v>
      </c>
      <c r="H196" s="12">
        <f t="shared" si="1"/>
        <v>11</v>
      </c>
      <c r="I196" s="7">
        <v>7.0</v>
      </c>
      <c r="J196" s="7">
        <v>4.0</v>
      </c>
      <c r="K196" s="7">
        <v>2.0</v>
      </c>
      <c r="L196" s="7">
        <v>2.0</v>
      </c>
      <c r="M196" s="25">
        <f t="shared" si="2"/>
        <v>3.625045771</v>
      </c>
      <c r="N196" s="7">
        <v>42.0</v>
      </c>
      <c r="O196" s="7">
        <v>7.0</v>
      </c>
      <c r="P196" s="7">
        <v>35.0</v>
      </c>
      <c r="Q196" s="7">
        <v>12.0</v>
      </c>
      <c r="R196" s="10">
        <f t="shared" si="3"/>
        <v>0.1666666667</v>
      </c>
      <c r="S196" s="10">
        <f t="shared" si="4"/>
        <v>0.07291666667</v>
      </c>
      <c r="T196" s="12">
        <f t="shared" si="5"/>
        <v>17.36842105</v>
      </c>
      <c r="U196" s="7">
        <v>2.0</v>
      </c>
      <c r="V196" s="7">
        <v>2.0</v>
      </c>
      <c r="W196" s="7">
        <v>6.0</v>
      </c>
      <c r="X196" s="7">
        <v>8.0</v>
      </c>
      <c r="Y196" s="7">
        <v>2.0</v>
      </c>
      <c r="Z196" s="7">
        <v>10924.0</v>
      </c>
      <c r="AA196" s="18">
        <f t="shared" si="6"/>
        <v>2.638647343</v>
      </c>
      <c r="AB196" s="14">
        <v>175.62</v>
      </c>
      <c r="AC196" s="18">
        <f t="shared" si="7"/>
        <v>2.545217391</v>
      </c>
      <c r="AD196" s="14">
        <v>157.1</v>
      </c>
      <c r="AE196" s="18">
        <f t="shared" si="8"/>
        <v>2.276811594</v>
      </c>
      <c r="AF196" s="13">
        <f t="shared" si="9"/>
        <v>0.5278312094</v>
      </c>
      <c r="AG196" s="10">
        <f t="shared" si="10"/>
        <v>0.3684210526</v>
      </c>
      <c r="AH196" s="10">
        <f t="shared" si="11"/>
        <v>0.2105263158</v>
      </c>
      <c r="AI196" s="10">
        <f t="shared" si="12"/>
        <v>0.5789473684</v>
      </c>
      <c r="AJ196" s="7">
        <v>0.0</v>
      </c>
      <c r="AK196" s="7">
        <v>0.0</v>
      </c>
      <c r="AL196" s="13" t="str">
        <f t="shared" si="13"/>
        <v> </v>
      </c>
      <c r="AM196" s="7">
        <v>19.0</v>
      </c>
      <c r="AN196" s="7">
        <v>3.0</v>
      </c>
      <c r="AO196" s="26">
        <v>146.0</v>
      </c>
      <c r="AP196" s="26">
        <v>27.0</v>
      </c>
      <c r="AQ196" s="7">
        <v>63.0</v>
      </c>
      <c r="AR196" s="7">
        <v>7.0</v>
      </c>
      <c r="AS196" s="7">
        <v>60.0</v>
      </c>
      <c r="AT196" s="7">
        <v>4.0</v>
      </c>
      <c r="AU196" s="7">
        <v>169.0</v>
      </c>
      <c r="AV196" s="7">
        <v>27.0</v>
      </c>
      <c r="AW196" s="14">
        <v>86.22</v>
      </c>
      <c r="AX196" s="14">
        <v>2.77</v>
      </c>
      <c r="AY196" s="7">
        <v>0.0</v>
      </c>
      <c r="AZ196" s="7">
        <v>0.0</v>
      </c>
      <c r="BA196" s="14">
        <f t="shared" si="14"/>
        <v>0.7414866349</v>
      </c>
      <c r="BB196" s="14">
        <v>94.44</v>
      </c>
      <c r="BC196" s="14">
        <v>2.5300000000000002</v>
      </c>
    </row>
    <row r="197" ht="12.75" customHeight="1">
      <c r="A197" s="7" t="s">
        <v>700</v>
      </c>
      <c r="B197" s="7" t="s">
        <v>1192</v>
      </c>
      <c r="C197" s="8" t="s">
        <v>297</v>
      </c>
      <c r="D197" s="9" t="s">
        <v>174</v>
      </c>
      <c r="E197" s="7">
        <v>52.0</v>
      </c>
      <c r="F197" s="7">
        <v>3.0</v>
      </c>
      <c r="G197" s="7">
        <v>6.0</v>
      </c>
      <c r="H197" s="12">
        <f t="shared" si="1"/>
        <v>9</v>
      </c>
      <c r="I197" s="7">
        <v>2.0</v>
      </c>
      <c r="J197" s="7">
        <v>5.0</v>
      </c>
      <c r="K197" s="7">
        <v>1.0</v>
      </c>
      <c r="L197" s="7">
        <v>4.0</v>
      </c>
      <c r="M197" s="25">
        <f t="shared" si="2"/>
        <v>3.193691474</v>
      </c>
      <c r="N197" s="7">
        <v>31.0</v>
      </c>
      <c r="O197" s="7">
        <v>16.0</v>
      </c>
      <c r="P197" s="7">
        <v>25.0</v>
      </c>
      <c r="Q197" s="7">
        <v>32.0</v>
      </c>
      <c r="R197" s="10">
        <f t="shared" si="3"/>
        <v>0.09677419355</v>
      </c>
      <c r="S197" s="10">
        <f t="shared" si="4"/>
        <v>0.02884615385</v>
      </c>
      <c r="T197" s="12">
        <f t="shared" si="5"/>
        <v>10.1875</v>
      </c>
      <c r="U197" s="7">
        <v>3.0</v>
      </c>
      <c r="V197" s="7">
        <v>6.0</v>
      </c>
      <c r="W197" s="7">
        <v>2.0</v>
      </c>
      <c r="X197" s="7">
        <v>3.0</v>
      </c>
      <c r="Y197" s="7">
        <v>1.0</v>
      </c>
      <c r="Z197" s="7">
        <v>10145.0</v>
      </c>
      <c r="AA197" s="18">
        <f t="shared" si="6"/>
        <v>3.251602564</v>
      </c>
      <c r="AB197" s="14">
        <v>165.58</v>
      </c>
      <c r="AC197" s="18">
        <f t="shared" si="7"/>
        <v>3.184230769</v>
      </c>
      <c r="AD197" s="14">
        <v>83.77</v>
      </c>
      <c r="AE197" s="18">
        <f t="shared" si="8"/>
        <v>1.610961538</v>
      </c>
      <c r="AF197" s="13">
        <f t="shared" si="9"/>
        <v>0.664046521</v>
      </c>
      <c r="AG197" s="10">
        <f t="shared" si="10"/>
        <v>0.125</v>
      </c>
      <c r="AH197" s="10">
        <f t="shared" si="11"/>
        <v>0.3125</v>
      </c>
      <c r="AI197" s="10">
        <f t="shared" si="12"/>
        <v>0.4375</v>
      </c>
      <c r="AJ197" s="7">
        <v>0.0</v>
      </c>
      <c r="AK197" s="7">
        <v>0.0</v>
      </c>
      <c r="AL197" s="13" t="str">
        <f t="shared" si="13"/>
        <v> </v>
      </c>
      <c r="AM197" s="7">
        <v>16.0</v>
      </c>
      <c r="AN197" s="7">
        <v>2.0</v>
      </c>
      <c r="AO197" s="26">
        <v>147.0</v>
      </c>
      <c r="AP197" s="26">
        <v>21.0</v>
      </c>
      <c r="AQ197" s="7">
        <v>66.0</v>
      </c>
      <c r="AR197" s="7">
        <v>7.0</v>
      </c>
      <c r="AS197" s="7">
        <v>82.0</v>
      </c>
      <c r="AT197" s="7">
        <v>4.0</v>
      </c>
      <c r="AU197" s="7">
        <v>149.0</v>
      </c>
      <c r="AV197" s="7">
        <v>27.0</v>
      </c>
      <c r="AW197" s="14">
        <v>84.66</v>
      </c>
      <c r="AX197" s="14">
        <v>2.12</v>
      </c>
      <c r="AY197" s="7">
        <v>2.0</v>
      </c>
      <c r="AZ197" s="7">
        <v>1.0</v>
      </c>
      <c r="BA197" s="14">
        <f t="shared" si="14"/>
        <v>0.7156234598</v>
      </c>
      <c r="BB197" s="14">
        <v>95.43</v>
      </c>
      <c r="BC197" s="14">
        <v>7.74</v>
      </c>
    </row>
    <row r="198" ht="12.75" customHeight="1">
      <c r="A198" s="7" t="s">
        <v>244</v>
      </c>
      <c r="B198" s="7" t="s">
        <v>1196</v>
      </c>
      <c r="C198" s="8" t="s">
        <v>274</v>
      </c>
      <c r="D198" s="9" t="s">
        <v>174</v>
      </c>
      <c r="E198" s="7">
        <v>67.0</v>
      </c>
      <c r="F198" s="7">
        <v>0.0</v>
      </c>
      <c r="G198" s="7">
        <v>0.0</v>
      </c>
      <c r="H198" s="12">
        <f t="shared" si="1"/>
        <v>0</v>
      </c>
      <c r="I198" s="7">
        <v>0.0</v>
      </c>
      <c r="J198" s="7">
        <v>0.0</v>
      </c>
      <c r="K198" s="7">
        <v>0.0</v>
      </c>
      <c r="L198" s="7">
        <v>0.0</v>
      </c>
      <c r="M198" s="25">
        <f t="shared" si="2"/>
        <v>0</v>
      </c>
      <c r="N198" s="7">
        <v>0.0</v>
      </c>
      <c r="O198" s="7">
        <v>0.0</v>
      </c>
      <c r="P198" s="7">
        <v>0.0</v>
      </c>
      <c r="Q198" s="7">
        <v>0.0</v>
      </c>
      <c r="R198" s="10">
        <f t="shared" si="3"/>
        <v>0</v>
      </c>
      <c r="S198" s="10">
        <f t="shared" si="4"/>
        <v>0</v>
      </c>
      <c r="T198" s="12">
        <f t="shared" si="5"/>
        <v>0</v>
      </c>
      <c r="U198" s="7">
        <v>0.0</v>
      </c>
      <c r="V198" s="7">
        <v>0.0</v>
      </c>
      <c r="W198" s="7">
        <v>0.0</v>
      </c>
      <c r="X198" s="7">
        <v>0.0</v>
      </c>
      <c r="Y198" s="7">
        <v>0.0</v>
      </c>
      <c r="Z198" s="7">
        <v>79.0</v>
      </c>
      <c r="AA198" s="18">
        <f t="shared" si="6"/>
        <v>0.01965174129</v>
      </c>
      <c r="AB198" s="14">
        <v>1.12</v>
      </c>
      <c r="AC198" s="18">
        <f t="shared" si="7"/>
        <v>0.01671641791</v>
      </c>
      <c r="AD198" s="14">
        <v>315.81</v>
      </c>
      <c r="AE198" s="18">
        <f t="shared" si="8"/>
        <v>4.71358209</v>
      </c>
      <c r="AF198" s="13">
        <f t="shared" si="9"/>
        <v>0.003533903386</v>
      </c>
      <c r="AG198" s="10">
        <f t="shared" si="10"/>
        <v>0</v>
      </c>
      <c r="AH198" s="10">
        <f t="shared" si="11"/>
        <v>0</v>
      </c>
      <c r="AI198" s="10">
        <f t="shared" si="12"/>
        <v>0</v>
      </c>
      <c r="AJ198" s="7">
        <v>0.0</v>
      </c>
      <c r="AK198" s="7">
        <v>0.0</v>
      </c>
      <c r="AL198" s="13" t="str">
        <f t="shared" si="13"/>
        <v> </v>
      </c>
      <c r="AM198" s="7">
        <v>0.0</v>
      </c>
      <c r="AN198" s="7">
        <v>0.0</v>
      </c>
      <c r="AO198" s="26">
        <v>0.0</v>
      </c>
      <c r="AP198" s="26">
        <v>1.0</v>
      </c>
      <c r="AQ198" s="7">
        <v>0.0</v>
      </c>
      <c r="AR198" s="7">
        <v>0.0</v>
      </c>
      <c r="AS198" s="7">
        <v>0.0</v>
      </c>
      <c r="AT198" s="7">
        <v>0.0</v>
      </c>
      <c r="AU198" s="7">
        <v>0.0</v>
      </c>
      <c r="AV198" s="7">
        <v>1.0</v>
      </c>
      <c r="AW198" s="14">
        <v>0.0</v>
      </c>
      <c r="AX198" s="14">
        <v>-80.67</v>
      </c>
      <c r="AY198" s="7">
        <v>0.0</v>
      </c>
      <c r="AZ198" s="7">
        <v>0.0</v>
      </c>
      <c r="BA198" s="14">
        <f t="shared" si="14"/>
        <v>-0.7594936709</v>
      </c>
      <c r="BB198" s="14">
        <v>100.0</v>
      </c>
      <c r="BC198" s="14">
        <v>6.83</v>
      </c>
    </row>
    <row r="199" ht="12.75" customHeight="1">
      <c r="A199" s="7" t="s">
        <v>1201</v>
      </c>
      <c r="B199" s="7" t="s">
        <v>1202</v>
      </c>
      <c r="C199" s="8" t="s">
        <v>246</v>
      </c>
      <c r="D199" s="9" t="s">
        <v>183</v>
      </c>
      <c r="E199" s="7">
        <v>72.0</v>
      </c>
      <c r="F199" s="7">
        <v>4.0</v>
      </c>
      <c r="G199" s="7">
        <v>7.0</v>
      </c>
      <c r="H199" s="12">
        <f t="shared" si="1"/>
        <v>11</v>
      </c>
      <c r="I199" s="7">
        <v>4.0</v>
      </c>
      <c r="J199" s="7">
        <v>7.0</v>
      </c>
      <c r="K199" s="7">
        <v>5.0</v>
      </c>
      <c r="L199" s="7">
        <v>2.0</v>
      </c>
      <c r="M199" s="25">
        <f t="shared" si="2"/>
        <v>3.971119134</v>
      </c>
      <c r="N199" s="7">
        <v>20.0</v>
      </c>
      <c r="O199" s="7">
        <v>9.0</v>
      </c>
      <c r="P199" s="7">
        <v>16.0</v>
      </c>
      <c r="Q199" s="7">
        <v>10.0</v>
      </c>
      <c r="R199" s="10">
        <f t="shared" si="3"/>
        <v>0.2</v>
      </c>
      <c r="S199" s="10">
        <f t="shared" si="4"/>
        <v>0.07272727273</v>
      </c>
      <c r="T199" s="12">
        <f t="shared" si="5"/>
        <v>38.4375</v>
      </c>
      <c r="U199" s="7">
        <v>0.0</v>
      </c>
      <c r="V199" s="7">
        <v>0.0</v>
      </c>
      <c r="W199" s="7">
        <v>6.0</v>
      </c>
      <c r="X199" s="7">
        <v>9.0</v>
      </c>
      <c r="Y199" s="7">
        <v>0.0</v>
      </c>
      <c r="Z199" s="7">
        <v>9972.0</v>
      </c>
      <c r="AA199" s="18">
        <f t="shared" si="6"/>
        <v>2.308333333</v>
      </c>
      <c r="AB199" s="14">
        <v>163.96</v>
      </c>
      <c r="AC199" s="18">
        <f t="shared" si="7"/>
        <v>2.277222222</v>
      </c>
      <c r="AD199" s="14">
        <v>202.03</v>
      </c>
      <c r="AE199" s="18">
        <f t="shared" si="8"/>
        <v>2.805972222</v>
      </c>
      <c r="AF199" s="13">
        <f t="shared" si="9"/>
        <v>0.4479903823</v>
      </c>
      <c r="AG199" s="10">
        <f t="shared" si="10"/>
        <v>0.25</v>
      </c>
      <c r="AH199" s="10">
        <f t="shared" si="11"/>
        <v>0.4375</v>
      </c>
      <c r="AI199" s="10">
        <f t="shared" si="12"/>
        <v>0.6875</v>
      </c>
      <c r="AJ199" s="7">
        <v>0.0</v>
      </c>
      <c r="AK199" s="7">
        <v>0.0</v>
      </c>
      <c r="AL199" s="13" t="str">
        <f t="shared" si="13"/>
        <v> </v>
      </c>
      <c r="AM199" s="7">
        <v>16.0</v>
      </c>
      <c r="AN199" s="7">
        <v>0.0</v>
      </c>
      <c r="AO199" s="26">
        <v>107.0</v>
      </c>
      <c r="AP199" s="26">
        <v>19.0</v>
      </c>
      <c r="AQ199" s="7">
        <v>49.0</v>
      </c>
      <c r="AR199" s="7">
        <v>8.0</v>
      </c>
      <c r="AS199" s="7">
        <v>49.0</v>
      </c>
      <c r="AT199" s="7">
        <v>1.0</v>
      </c>
      <c r="AU199" s="7">
        <v>105.0</v>
      </c>
      <c r="AV199" s="7">
        <v>15.0</v>
      </c>
      <c r="AW199" s="14">
        <v>87.5</v>
      </c>
      <c r="AX199" s="14">
        <v>1.87</v>
      </c>
      <c r="AY199" s="7">
        <v>3.0</v>
      </c>
      <c r="AZ199" s="7">
        <v>2.0</v>
      </c>
      <c r="BA199" s="14">
        <f t="shared" si="14"/>
        <v>0.5836341757</v>
      </c>
      <c r="BB199" s="14">
        <v>92.19</v>
      </c>
      <c r="BC199" s="14">
        <v>-2.2800000000000002</v>
      </c>
    </row>
    <row r="200" ht="12.75" customHeight="1">
      <c r="A200" s="7" t="s">
        <v>1206</v>
      </c>
      <c r="B200" s="7" t="s">
        <v>1207</v>
      </c>
      <c r="C200" s="8" t="s">
        <v>222</v>
      </c>
      <c r="D200" s="9" t="s">
        <v>174</v>
      </c>
      <c r="E200" s="7">
        <v>48.0</v>
      </c>
      <c r="F200" s="7">
        <v>0.0</v>
      </c>
      <c r="G200" s="7">
        <v>8.0</v>
      </c>
      <c r="H200" s="12">
        <f t="shared" si="1"/>
        <v>8</v>
      </c>
      <c r="I200" s="7">
        <v>0.0</v>
      </c>
      <c r="J200" s="7">
        <v>8.0</v>
      </c>
      <c r="K200" s="7">
        <v>5.0</v>
      </c>
      <c r="L200" s="7">
        <v>3.0</v>
      </c>
      <c r="M200" s="25">
        <f t="shared" si="2"/>
        <v>6.09008247</v>
      </c>
      <c r="N200" s="7">
        <v>16.0</v>
      </c>
      <c r="O200" s="7">
        <v>9.0</v>
      </c>
      <c r="P200" s="7">
        <v>16.0</v>
      </c>
      <c r="Q200" s="7">
        <v>12.0</v>
      </c>
      <c r="R200" s="10">
        <f t="shared" si="3"/>
        <v>0</v>
      </c>
      <c r="S200" s="10">
        <f t="shared" si="4"/>
        <v>0</v>
      </c>
      <c r="T200" s="12">
        <f t="shared" si="5"/>
        <v>30.90909091</v>
      </c>
      <c r="U200" s="7">
        <v>0.0</v>
      </c>
      <c r="V200" s="7">
        <v>2.0</v>
      </c>
      <c r="W200" s="7">
        <v>0.0</v>
      </c>
      <c r="X200" s="7">
        <v>3.0</v>
      </c>
      <c r="Y200" s="7">
        <v>0.0</v>
      </c>
      <c r="Z200" s="7">
        <v>4729.0</v>
      </c>
      <c r="AA200" s="18">
        <f t="shared" si="6"/>
        <v>1.642013889</v>
      </c>
      <c r="AB200" s="14">
        <v>74.59</v>
      </c>
      <c r="AC200" s="18">
        <f t="shared" si="7"/>
        <v>1.553958333</v>
      </c>
      <c r="AD200" s="14">
        <v>158.56</v>
      </c>
      <c r="AE200" s="18">
        <f t="shared" si="8"/>
        <v>3.303333333</v>
      </c>
      <c r="AF200" s="13">
        <f t="shared" si="9"/>
        <v>0.3199227965</v>
      </c>
      <c r="AG200" s="10">
        <f t="shared" si="10"/>
        <v>0</v>
      </c>
      <c r="AH200" s="10">
        <f t="shared" si="11"/>
        <v>0.7272727273</v>
      </c>
      <c r="AI200" s="10">
        <f t="shared" si="12"/>
        <v>0.7272727273</v>
      </c>
      <c r="AJ200" s="7">
        <v>0.0</v>
      </c>
      <c r="AK200" s="7">
        <v>0.0</v>
      </c>
      <c r="AL200" s="13" t="str">
        <f t="shared" si="13"/>
        <v> </v>
      </c>
      <c r="AM200" s="7">
        <v>11.0</v>
      </c>
      <c r="AN200" s="7">
        <v>1.0</v>
      </c>
      <c r="AO200" s="26">
        <v>57.0</v>
      </c>
      <c r="AP200" s="26">
        <v>7.0</v>
      </c>
      <c r="AQ200" s="7">
        <v>32.0</v>
      </c>
      <c r="AR200" s="7">
        <v>8.0</v>
      </c>
      <c r="AS200" s="7">
        <v>32.0</v>
      </c>
      <c r="AT200" s="7">
        <v>5.0</v>
      </c>
      <c r="AU200" s="7">
        <v>56.0</v>
      </c>
      <c r="AV200" s="7">
        <v>16.0</v>
      </c>
      <c r="AW200" s="14">
        <v>77.78</v>
      </c>
      <c r="AX200" s="14">
        <v>-13.24</v>
      </c>
      <c r="AY200" s="7">
        <v>1.0</v>
      </c>
      <c r="AZ200" s="7">
        <v>0.0</v>
      </c>
      <c r="BA200" s="14">
        <f t="shared" si="14"/>
        <v>0.7231972933</v>
      </c>
      <c r="BB200" s="14">
        <v>98.28</v>
      </c>
      <c r="BC200" s="14">
        <v>2.05</v>
      </c>
    </row>
    <row r="201" ht="12.75" customHeight="1">
      <c r="A201" s="7" t="s">
        <v>1211</v>
      </c>
      <c r="B201" s="7" t="s">
        <v>1212</v>
      </c>
      <c r="C201" s="8" t="s">
        <v>312</v>
      </c>
      <c r="D201" s="9" t="s">
        <v>150</v>
      </c>
      <c r="E201" s="7">
        <v>81.0</v>
      </c>
      <c r="F201" s="7">
        <v>8.0</v>
      </c>
      <c r="G201" s="7">
        <v>13.0</v>
      </c>
      <c r="H201" s="12">
        <f t="shared" si="1"/>
        <v>21</v>
      </c>
      <c r="I201" s="7">
        <v>7.0</v>
      </c>
      <c r="J201" s="7">
        <v>13.0</v>
      </c>
      <c r="K201" s="7">
        <v>9.0</v>
      </c>
      <c r="L201" s="7">
        <v>4.0</v>
      </c>
      <c r="M201" s="25">
        <f t="shared" si="2"/>
        <v>5.114674244</v>
      </c>
      <c r="N201" s="7">
        <v>47.0</v>
      </c>
      <c r="O201" s="7">
        <v>17.0</v>
      </c>
      <c r="P201" s="7">
        <v>36.0</v>
      </c>
      <c r="Q201" s="7">
        <v>27.0</v>
      </c>
      <c r="R201" s="10">
        <f t="shared" si="3"/>
        <v>0.170212766</v>
      </c>
      <c r="S201" s="10">
        <f t="shared" si="4"/>
        <v>0.06299212598</v>
      </c>
      <c r="T201" s="12">
        <f t="shared" si="5"/>
        <v>73.92857143</v>
      </c>
      <c r="U201" s="7">
        <v>2.0</v>
      </c>
      <c r="V201" s="7">
        <v>2.0</v>
      </c>
      <c r="W201" s="7">
        <v>7.0</v>
      </c>
      <c r="X201" s="7">
        <v>13.0</v>
      </c>
      <c r="Y201" s="7">
        <v>3.0</v>
      </c>
      <c r="Z201" s="7">
        <v>14781.0</v>
      </c>
      <c r="AA201" s="18">
        <f t="shared" si="6"/>
        <v>3.041358025</v>
      </c>
      <c r="AB201" s="14">
        <v>239.38</v>
      </c>
      <c r="AC201" s="18">
        <f t="shared" si="7"/>
        <v>2.955308642</v>
      </c>
      <c r="AD201" s="14">
        <v>177.36</v>
      </c>
      <c r="AE201" s="18">
        <f t="shared" si="8"/>
        <v>2.18962963</v>
      </c>
      <c r="AF201" s="13">
        <f t="shared" si="9"/>
        <v>0.5744109037</v>
      </c>
      <c r="AG201" s="10">
        <f t="shared" si="10"/>
        <v>0.25</v>
      </c>
      <c r="AH201" s="10">
        <f t="shared" si="11"/>
        <v>0.4642857143</v>
      </c>
      <c r="AI201" s="10">
        <f t="shared" si="12"/>
        <v>0.7142857143</v>
      </c>
      <c r="AJ201" s="7">
        <v>17.0</v>
      </c>
      <c r="AK201" s="7">
        <v>29.0</v>
      </c>
      <c r="AL201" s="13">
        <f t="shared" si="13"/>
        <v>0.3695652174</v>
      </c>
      <c r="AM201" s="7">
        <v>28.0</v>
      </c>
      <c r="AN201" s="7">
        <v>4.0</v>
      </c>
      <c r="AO201" s="26">
        <v>202.0</v>
      </c>
      <c r="AP201" s="26">
        <v>26.0</v>
      </c>
      <c r="AQ201" s="7">
        <v>70.0</v>
      </c>
      <c r="AR201" s="7">
        <v>12.0</v>
      </c>
      <c r="AS201" s="7">
        <v>108.0</v>
      </c>
      <c r="AT201" s="7">
        <v>9.0</v>
      </c>
      <c r="AU201" s="7">
        <v>196.0</v>
      </c>
      <c r="AV201" s="7">
        <v>24.0</v>
      </c>
      <c r="AW201" s="14">
        <v>89.09</v>
      </c>
      <c r="AX201" s="14">
        <v>2.66</v>
      </c>
      <c r="AY201" s="7">
        <v>2.0</v>
      </c>
      <c r="AZ201" s="7">
        <v>3.0</v>
      </c>
      <c r="BA201" s="14">
        <f t="shared" si="14"/>
        <v>0.6454231784</v>
      </c>
      <c r="BB201" s="14">
        <v>92.24</v>
      </c>
      <c r="BC201" s="14">
        <v>-2.85</v>
      </c>
    </row>
    <row r="202" ht="12.75" customHeight="1">
      <c r="A202" s="7" t="s">
        <v>1215</v>
      </c>
      <c r="B202" s="7" t="s">
        <v>1216</v>
      </c>
      <c r="C202" s="8" t="s">
        <v>325</v>
      </c>
      <c r="D202" s="9" t="s">
        <v>174</v>
      </c>
      <c r="E202" s="7">
        <v>78.0</v>
      </c>
      <c r="F202" s="7">
        <v>3.0</v>
      </c>
      <c r="G202" s="7">
        <v>6.0</v>
      </c>
      <c r="H202" s="12">
        <f t="shared" si="1"/>
        <v>9</v>
      </c>
      <c r="I202" s="7">
        <v>2.0</v>
      </c>
      <c r="J202" s="7">
        <v>5.0</v>
      </c>
      <c r="K202" s="7">
        <v>2.0</v>
      </c>
      <c r="L202" s="7">
        <v>3.0</v>
      </c>
      <c r="M202" s="25">
        <f t="shared" si="2"/>
        <v>2.440677966</v>
      </c>
      <c r="N202" s="7">
        <v>38.0</v>
      </c>
      <c r="O202" s="7">
        <v>15.0</v>
      </c>
      <c r="P202" s="7">
        <v>34.0</v>
      </c>
      <c r="Q202" s="7">
        <v>26.0</v>
      </c>
      <c r="R202" s="10">
        <f t="shared" si="3"/>
        <v>0.07894736842</v>
      </c>
      <c r="S202" s="10">
        <f t="shared" si="4"/>
        <v>0.02654867257</v>
      </c>
      <c r="T202" s="12">
        <f t="shared" si="5"/>
        <v>17.04761905</v>
      </c>
      <c r="U202" s="7">
        <v>1.0</v>
      </c>
      <c r="V202" s="7">
        <v>5.0</v>
      </c>
      <c r="W202" s="7">
        <v>9.0</v>
      </c>
      <c r="X202" s="7">
        <v>3.0</v>
      </c>
      <c r="Y202" s="7">
        <v>1.0</v>
      </c>
      <c r="Z202" s="7">
        <v>13275.0</v>
      </c>
      <c r="AA202" s="18">
        <f t="shared" si="6"/>
        <v>2.836538462</v>
      </c>
      <c r="AB202" s="14">
        <v>211.3</v>
      </c>
      <c r="AC202" s="18">
        <f t="shared" si="7"/>
        <v>2.708974359</v>
      </c>
      <c r="AD202" s="14">
        <v>207.33</v>
      </c>
      <c r="AE202" s="18">
        <f t="shared" si="8"/>
        <v>2.658076923</v>
      </c>
      <c r="AF202" s="13">
        <f t="shared" si="9"/>
        <v>0.5047416573</v>
      </c>
      <c r="AG202" s="10">
        <f t="shared" si="10"/>
        <v>0.09523809524</v>
      </c>
      <c r="AH202" s="10">
        <f t="shared" si="11"/>
        <v>0.2380952381</v>
      </c>
      <c r="AI202" s="10">
        <f t="shared" si="12"/>
        <v>0.3333333333</v>
      </c>
      <c r="AJ202" s="7">
        <v>0.0</v>
      </c>
      <c r="AK202" s="7">
        <v>0.0</v>
      </c>
      <c r="AL202" s="13" t="str">
        <f t="shared" si="13"/>
        <v> </v>
      </c>
      <c r="AM202" s="7">
        <v>21.0</v>
      </c>
      <c r="AN202" s="7">
        <v>3.0</v>
      </c>
      <c r="AO202" s="26">
        <v>158.0</v>
      </c>
      <c r="AP202" s="26">
        <v>22.0</v>
      </c>
      <c r="AQ202" s="7">
        <v>61.0</v>
      </c>
      <c r="AR202" s="7">
        <v>8.0</v>
      </c>
      <c r="AS202" s="7">
        <v>87.0</v>
      </c>
      <c r="AT202" s="7">
        <v>7.0</v>
      </c>
      <c r="AU202" s="7">
        <v>166.0</v>
      </c>
      <c r="AV202" s="7">
        <v>26.0</v>
      </c>
      <c r="AW202" s="14">
        <v>86.46</v>
      </c>
      <c r="AX202" s="14">
        <v>3.72</v>
      </c>
      <c r="AY202" s="7">
        <v>2.0</v>
      </c>
      <c r="AZ202" s="7">
        <v>0.0</v>
      </c>
      <c r="BA202" s="14">
        <f t="shared" si="14"/>
        <v>0.5740112994</v>
      </c>
      <c r="BB202" s="14">
        <v>92.47</v>
      </c>
      <c r="BC202" s="14">
        <v>0.45</v>
      </c>
    </row>
    <row r="203" ht="12.75" customHeight="1">
      <c r="A203" s="7" t="s">
        <v>1221</v>
      </c>
      <c r="B203" s="7" t="s">
        <v>1222</v>
      </c>
      <c r="C203" s="8" t="s">
        <v>254</v>
      </c>
      <c r="D203" s="9" t="s">
        <v>174</v>
      </c>
      <c r="E203" s="7">
        <v>82.0</v>
      </c>
      <c r="F203" s="7">
        <v>1.0</v>
      </c>
      <c r="G203" s="7">
        <v>4.0</v>
      </c>
      <c r="H203" s="12">
        <f t="shared" si="1"/>
        <v>5</v>
      </c>
      <c r="I203" s="7">
        <v>2.0</v>
      </c>
      <c r="J203" s="7">
        <v>3.0</v>
      </c>
      <c r="K203" s="7">
        <v>1.0</v>
      </c>
      <c r="L203" s="7">
        <v>2.0</v>
      </c>
      <c r="M203" s="25">
        <f t="shared" si="2"/>
        <v>3.220611916</v>
      </c>
      <c r="N203" s="7">
        <v>10.0</v>
      </c>
      <c r="O203" s="7">
        <v>5.0</v>
      </c>
      <c r="P203" s="7">
        <v>9.0</v>
      </c>
      <c r="Q203" s="7">
        <v>7.0</v>
      </c>
      <c r="R203" s="10">
        <f t="shared" si="3"/>
        <v>0.1</v>
      </c>
      <c r="S203" s="10">
        <f t="shared" si="4"/>
        <v>0.03225806452</v>
      </c>
      <c r="T203" s="12">
        <f t="shared" si="5"/>
        <v>8.666666667</v>
      </c>
      <c r="U203" s="7">
        <v>0.0</v>
      </c>
      <c r="V203" s="7">
        <v>0.0</v>
      </c>
      <c r="W203" s="7">
        <v>1.0</v>
      </c>
      <c r="X203" s="7">
        <v>3.0</v>
      </c>
      <c r="Y203" s="7">
        <v>0.0</v>
      </c>
      <c r="Z203" s="7">
        <v>5589.0</v>
      </c>
      <c r="AA203" s="18">
        <f t="shared" si="6"/>
        <v>1.13597561</v>
      </c>
      <c r="AB203" s="14">
        <v>85.53</v>
      </c>
      <c r="AC203" s="18">
        <f t="shared" si="7"/>
        <v>1.04304878</v>
      </c>
      <c r="AD203" s="14">
        <v>337.5</v>
      </c>
      <c r="AE203" s="18">
        <f t="shared" si="8"/>
        <v>4.115853659</v>
      </c>
      <c r="AF203" s="13">
        <f t="shared" si="9"/>
        <v>0.2021842423</v>
      </c>
      <c r="AG203" s="10">
        <f t="shared" si="10"/>
        <v>0.2222222222</v>
      </c>
      <c r="AH203" s="10">
        <f t="shared" si="11"/>
        <v>0.3333333333</v>
      </c>
      <c r="AI203" s="10">
        <f t="shared" si="12"/>
        <v>0.5555555556</v>
      </c>
      <c r="AJ203" s="7">
        <v>0.0</v>
      </c>
      <c r="AK203" s="7">
        <v>0.0</v>
      </c>
      <c r="AL203" s="13" t="str">
        <f t="shared" si="13"/>
        <v> </v>
      </c>
      <c r="AM203" s="7">
        <v>9.0</v>
      </c>
      <c r="AN203" s="7">
        <v>0.0</v>
      </c>
      <c r="AO203" s="26">
        <v>69.0</v>
      </c>
      <c r="AP203" s="26">
        <v>10.0</v>
      </c>
      <c r="AQ203" s="7">
        <v>22.0</v>
      </c>
      <c r="AR203" s="7">
        <v>1.0</v>
      </c>
      <c r="AS203" s="7">
        <v>27.0</v>
      </c>
      <c r="AT203" s="7">
        <v>0.0</v>
      </c>
      <c r="AU203" s="7">
        <v>64.0</v>
      </c>
      <c r="AV203" s="7">
        <v>5.0</v>
      </c>
      <c r="AW203" s="14">
        <v>92.75</v>
      </c>
      <c r="AX203" s="14">
        <v>6.2</v>
      </c>
      <c r="AY203" s="7">
        <v>1.0</v>
      </c>
      <c r="AZ203" s="7">
        <v>0.0</v>
      </c>
      <c r="BA203" s="14">
        <f t="shared" si="14"/>
        <v>0.6655931294</v>
      </c>
      <c r="BB203" s="14">
        <v>90.14</v>
      </c>
      <c r="BC203" s="14">
        <v>-5.75</v>
      </c>
    </row>
    <row r="204" ht="12.75" customHeight="1">
      <c r="A204" s="7" t="s">
        <v>479</v>
      </c>
      <c r="B204" s="7" t="s">
        <v>1226</v>
      </c>
      <c r="C204" s="8" t="s">
        <v>839</v>
      </c>
      <c r="D204" s="9" t="s">
        <v>174</v>
      </c>
      <c r="E204" s="7">
        <v>75.0</v>
      </c>
      <c r="F204" s="7">
        <v>12.0</v>
      </c>
      <c r="G204" s="7">
        <v>15.0</v>
      </c>
      <c r="H204" s="12">
        <f t="shared" si="1"/>
        <v>27</v>
      </c>
      <c r="I204" s="7">
        <v>12.0</v>
      </c>
      <c r="J204" s="7">
        <v>14.0</v>
      </c>
      <c r="K204" s="7">
        <v>5.0</v>
      </c>
      <c r="L204" s="7">
        <v>9.0</v>
      </c>
      <c r="M204" s="25">
        <f t="shared" si="2"/>
        <v>4.173106646</v>
      </c>
      <c r="N204" s="7">
        <v>92.0</v>
      </c>
      <c r="O204" s="7">
        <v>40.0</v>
      </c>
      <c r="P204" s="7">
        <v>80.0</v>
      </c>
      <c r="Q204" s="7">
        <v>69.0</v>
      </c>
      <c r="R204" s="10">
        <f t="shared" si="3"/>
        <v>0.1304347826</v>
      </c>
      <c r="S204" s="10">
        <f t="shared" si="4"/>
        <v>0.04270462633</v>
      </c>
      <c r="T204" s="12">
        <f t="shared" si="5"/>
        <v>39.18604651</v>
      </c>
      <c r="U204" s="7">
        <v>3.0</v>
      </c>
      <c r="V204" s="7">
        <v>11.0</v>
      </c>
      <c r="W204" s="7">
        <v>9.0</v>
      </c>
      <c r="X204" s="7">
        <v>11.0</v>
      </c>
      <c r="Y204" s="7">
        <v>2.0</v>
      </c>
      <c r="Z204" s="7">
        <v>23292.0</v>
      </c>
      <c r="AA204" s="18">
        <f t="shared" si="6"/>
        <v>5.176</v>
      </c>
      <c r="AB204" s="14">
        <v>377.87</v>
      </c>
      <c r="AC204" s="18">
        <f t="shared" si="7"/>
        <v>5.038266667</v>
      </c>
      <c r="AD204" s="14">
        <v>74.32</v>
      </c>
      <c r="AE204" s="18">
        <f t="shared" si="8"/>
        <v>0.9909333333</v>
      </c>
      <c r="AF204" s="13">
        <f t="shared" si="9"/>
        <v>0.8356443088</v>
      </c>
      <c r="AG204" s="10">
        <f t="shared" si="10"/>
        <v>0.2790697674</v>
      </c>
      <c r="AH204" s="10">
        <f t="shared" si="11"/>
        <v>0.3255813953</v>
      </c>
      <c r="AI204" s="10">
        <f t="shared" si="12"/>
        <v>0.6046511628</v>
      </c>
      <c r="AJ204" s="7">
        <v>0.0</v>
      </c>
      <c r="AK204" s="7">
        <v>0.0</v>
      </c>
      <c r="AL204" s="13" t="str">
        <f t="shared" si="13"/>
        <v> </v>
      </c>
      <c r="AM204" s="7">
        <v>43.0</v>
      </c>
      <c r="AN204" s="7">
        <v>9.0</v>
      </c>
      <c r="AO204" s="26">
        <v>294.0</v>
      </c>
      <c r="AP204" s="26">
        <v>57.0</v>
      </c>
      <c r="AQ204" s="7">
        <v>135.0</v>
      </c>
      <c r="AR204" s="7">
        <v>12.0</v>
      </c>
      <c r="AS204" s="7">
        <v>177.0</v>
      </c>
      <c r="AT204" s="7">
        <v>11.0</v>
      </c>
      <c r="AU204" s="7">
        <v>320.0</v>
      </c>
      <c r="AV204" s="7">
        <v>54.0</v>
      </c>
      <c r="AW204" s="14">
        <v>85.56</v>
      </c>
      <c r="AX204" s="14">
        <v>0.71</v>
      </c>
      <c r="AY204" s="7">
        <v>7.0</v>
      </c>
      <c r="AZ204" s="7">
        <v>2.0</v>
      </c>
      <c r="BA204" s="14">
        <f t="shared" si="14"/>
        <v>0.5873261206</v>
      </c>
      <c r="BB204" s="14">
        <v>94.86</v>
      </c>
      <c r="BC204" s="14">
        <v>11.53</v>
      </c>
    </row>
    <row r="205" ht="12.75" customHeight="1">
      <c r="A205" s="7" t="s">
        <v>432</v>
      </c>
      <c r="B205" s="7" t="s">
        <v>1233</v>
      </c>
      <c r="C205" s="8" t="s">
        <v>490</v>
      </c>
      <c r="D205" s="9" t="s">
        <v>260</v>
      </c>
      <c r="E205" s="7">
        <v>16.0</v>
      </c>
      <c r="F205" s="7">
        <v>0.0</v>
      </c>
      <c r="G205" s="7">
        <v>2.0</v>
      </c>
      <c r="H205" s="12">
        <f t="shared" si="1"/>
        <v>2</v>
      </c>
      <c r="I205" s="7">
        <v>0.0</v>
      </c>
      <c r="J205" s="7">
        <v>2.0</v>
      </c>
      <c r="K205" s="7">
        <v>0.0</v>
      </c>
      <c r="L205" s="7">
        <v>2.0</v>
      </c>
      <c r="M205" s="25">
        <f t="shared" si="2"/>
        <v>2.160216022</v>
      </c>
      <c r="N205" s="7">
        <v>6.0</v>
      </c>
      <c r="O205" s="7">
        <v>2.0</v>
      </c>
      <c r="P205" s="7">
        <v>6.0</v>
      </c>
      <c r="Q205" s="7">
        <v>3.0</v>
      </c>
      <c r="R205" s="10">
        <f t="shared" si="3"/>
        <v>0</v>
      </c>
      <c r="S205" s="10">
        <f t="shared" si="4"/>
        <v>0</v>
      </c>
      <c r="T205" s="12">
        <f t="shared" si="5"/>
        <v>0</v>
      </c>
      <c r="U205" s="7">
        <v>0.0</v>
      </c>
      <c r="V205" s="7">
        <v>1.0</v>
      </c>
      <c r="W205" s="7">
        <v>3.0</v>
      </c>
      <c r="X205" s="7">
        <v>5.0</v>
      </c>
      <c r="Y205" s="7">
        <v>0.0</v>
      </c>
      <c r="Z205" s="7">
        <v>3333.0</v>
      </c>
      <c r="AA205" s="18">
        <f t="shared" si="6"/>
        <v>3.471875</v>
      </c>
      <c r="AB205" s="14">
        <v>50.77</v>
      </c>
      <c r="AC205" s="18">
        <f t="shared" si="7"/>
        <v>3.173125</v>
      </c>
      <c r="AD205" s="14">
        <v>42.43</v>
      </c>
      <c r="AE205" s="18">
        <f t="shared" si="8"/>
        <v>2.651875</v>
      </c>
      <c r="AF205" s="13">
        <f t="shared" si="9"/>
        <v>0.5447424893</v>
      </c>
      <c r="AG205" s="10">
        <f t="shared" si="10"/>
        <v>0</v>
      </c>
      <c r="AH205" s="10">
        <f t="shared" si="11"/>
        <v>0.6666666667</v>
      </c>
      <c r="AI205" s="10">
        <f t="shared" si="12"/>
        <v>0.6666666667</v>
      </c>
      <c r="AJ205" s="7">
        <v>2.0</v>
      </c>
      <c r="AK205" s="7">
        <v>4.0</v>
      </c>
      <c r="AL205" s="13">
        <f t="shared" si="13"/>
        <v>0.3333333333</v>
      </c>
      <c r="AM205" s="7">
        <v>3.0</v>
      </c>
      <c r="AN205" s="7">
        <v>0.0</v>
      </c>
      <c r="AO205" s="26">
        <v>36.0</v>
      </c>
      <c r="AP205" s="26">
        <v>5.0</v>
      </c>
      <c r="AQ205" s="7">
        <v>11.0</v>
      </c>
      <c r="AR205" s="7">
        <v>4.0</v>
      </c>
      <c r="AS205" s="7">
        <v>11.0</v>
      </c>
      <c r="AT205" s="7">
        <v>3.0</v>
      </c>
      <c r="AU205" s="7">
        <v>29.0</v>
      </c>
      <c r="AV205" s="7">
        <v>7.0</v>
      </c>
      <c r="AW205" s="14">
        <v>80.56</v>
      </c>
      <c r="AX205" s="14">
        <v>-15.74</v>
      </c>
      <c r="AY205" s="7">
        <v>0.0</v>
      </c>
      <c r="AZ205" s="7">
        <v>0.0</v>
      </c>
      <c r="BA205" s="14">
        <f t="shared" si="14"/>
        <v>0.5940594059</v>
      </c>
      <c r="BB205" s="14">
        <v>92.0</v>
      </c>
      <c r="BC205" s="14">
        <v>3.76</v>
      </c>
    </row>
    <row r="206" ht="12.75" customHeight="1">
      <c r="A206" s="7" t="s">
        <v>1236</v>
      </c>
      <c r="B206" s="7" t="s">
        <v>1237</v>
      </c>
      <c r="C206" s="8" t="s">
        <v>206</v>
      </c>
      <c r="D206" s="9" t="s">
        <v>260</v>
      </c>
      <c r="E206" s="7">
        <v>79.0</v>
      </c>
      <c r="F206" s="7">
        <v>1.0</v>
      </c>
      <c r="G206" s="7">
        <v>0.0</v>
      </c>
      <c r="H206" s="12">
        <f t="shared" si="1"/>
        <v>1</v>
      </c>
      <c r="I206" s="7">
        <v>1.0</v>
      </c>
      <c r="J206" s="7">
        <v>0.0</v>
      </c>
      <c r="K206" s="7">
        <v>0.0</v>
      </c>
      <c r="L206" s="7">
        <v>0.0</v>
      </c>
      <c r="M206" s="25">
        <f t="shared" si="2"/>
        <v>0.7822685789</v>
      </c>
      <c r="N206" s="7">
        <v>12.0</v>
      </c>
      <c r="O206" s="7">
        <v>4.0</v>
      </c>
      <c r="P206" s="7">
        <v>10.0</v>
      </c>
      <c r="Q206" s="7">
        <v>2.0</v>
      </c>
      <c r="R206" s="10">
        <f t="shared" si="3"/>
        <v>0.08333333333</v>
      </c>
      <c r="S206" s="10">
        <f t="shared" si="4"/>
        <v>0.03571428571</v>
      </c>
      <c r="T206" s="12">
        <f t="shared" si="5"/>
        <v>0</v>
      </c>
      <c r="U206" s="7">
        <v>0.0</v>
      </c>
      <c r="V206" s="7">
        <v>0.0</v>
      </c>
      <c r="W206" s="7">
        <v>2.0</v>
      </c>
      <c r="X206" s="7">
        <v>1.0</v>
      </c>
      <c r="Y206" s="7">
        <v>1.0</v>
      </c>
      <c r="Z206" s="7">
        <v>4602.0</v>
      </c>
      <c r="AA206" s="18">
        <f t="shared" si="6"/>
        <v>0.9708860759</v>
      </c>
      <c r="AB206" s="14">
        <v>67.02</v>
      </c>
      <c r="AC206" s="18">
        <f t="shared" si="7"/>
        <v>0.8483544304</v>
      </c>
      <c r="AD206" s="14">
        <v>352.57</v>
      </c>
      <c r="AE206" s="18">
        <f t="shared" si="8"/>
        <v>4.462911392</v>
      </c>
      <c r="AF206" s="13">
        <f t="shared" si="9"/>
        <v>0.1597273529</v>
      </c>
      <c r="AG206" s="10">
        <f t="shared" si="10"/>
        <v>0.5</v>
      </c>
      <c r="AH206" s="10">
        <f t="shared" si="11"/>
        <v>0</v>
      </c>
      <c r="AI206" s="10">
        <f t="shared" si="12"/>
        <v>0.5</v>
      </c>
      <c r="AJ206" s="7">
        <v>15.0</v>
      </c>
      <c r="AK206" s="7">
        <v>21.0</v>
      </c>
      <c r="AL206" s="13">
        <f t="shared" si="13"/>
        <v>0.4166666667</v>
      </c>
      <c r="AM206" s="7">
        <v>2.0</v>
      </c>
      <c r="AN206" s="7">
        <v>5.0</v>
      </c>
      <c r="AO206" s="26">
        <v>41.0</v>
      </c>
      <c r="AP206" s="26">
        <v>12.0</v>
      </c>
      <c r="AQ206" s="7">
        <v>30.0</v>
      </c>
      <c r="AR206" s="7">
        <v>2.0</v>
      </c>
      <c r="AS206" s="7">
        <v>24.0</v>
      </c>
      <c r="AT206" s="7">
        <v>2.0</v>
      </c>
      <c r="AU206" s="7">
        <v>44.0</v>
      </c>
      <c r="AV206" s="7">
        <v>14.0</v>
      </c>
      <c r="AW206" s="14">
        <v>75.86</v>
      </c>
      <c r="AX206" s="14">
        <v>-11.8</v>
      </c>
      <c r="AY206" s="7">
        <v>0.0</v>
      </c>
      <c r="AZ206" s="7">
        <v>0.0</v>
      </c>
      <c r="BA206" s="14">
        <f t="shared" si="14"/>
        <v>0.4172099087</v>
      </c>
      <c r="BB206" s="14">
        <v>81.97</v>
      </c>
      <c r="BC206" s="14">
        <v>-12.39</v>
      </c>
    </row>
    <row r="207" ht="12.75" customHeight="1">
      <c r="A207" s="7" t="s">
        <v>1242</v>
      </c>
      <c r="B207" s="7" t="s">
        <v>1243</v>
      </c>
      <c r="C207" s="8" t="s">
        <v>254</v>
      </c>
      <c r="D207" s="9" t="s">
        <v>174</v>
      </c>
      <c r="E207" s="7">
        <v>21.0</v>
      </c>
      <c r="F207" s="7">
        <v>0.0</v>
      </c>
      <c r="G207" s="7">
        <v>0.0</v>
      </c>
      <c r="H207" s="12">
        <f t="shared" si="1"/>
        <v>0</v>
      </c>
      <c r="I207" s="7">
        <v>0.0</v>
      </c>
      <c r="J207" s="7">
        <v>0.0</v>
      </c>
      <c r="K207" s="7">
        <v>0.0</v>
      </c>
      <c r="L207" s="7">
        <v>0.0</v>
      </c>
      <c r="M207" s="25">
        <f t="shared" si="2"/>
        <v>0</v>
      </c>
      <c r="N207" s="7">
        <v>5.0</v>
      </c>
      <c r="O207" s="7">
        <v>3.0</v>
      </c>
      <c r="P207" s="7">
        <v>5.0</v>
      </c>
      <c r="Q207" s="7">
        <v>1.0</v>
      </c>
      <c r="R207" s="10">
        <f t="shared" si="3"/>
        <v>0</v>
      </c>
      <c r="S207" s="10">
        <f t="shared" si="4"/>
        <v>0</v>
      </c>
      <c r="T207" s="12">
        <f t="shared" si="5"/>
        <v>0</v>
      </c>
      <c r="U207" s="7">
        <v>1.0</v>
      </c>
      <c r="V207" s="7">
        <v>0.0</v>
      </c>
      <c r="W207" s="7">
        <v>2.0</v>
      </c>
      <c r="X207" s="7">
        <v>0.0</v>
      </c>
      <c r="Y207" s="7">
        <v>0.0</v>
      </c>
      <c r="Z207" s="7">
        <v>1396.0</v>
      </c>
      <c r="AA207" s="18">
        <f t="shared" si="6"/>
        <v>1.107936508</v>
      </c>
      <c r="AB207" s="14">
        <v>22.82</v>
      </c>
      <c r="AC207" s="18">
        <f t="shared" si="7"/>
        <v>1.086666667</v>
      </c>
      <c r="AD207" s="14">
        <v>97.47</v>
      </c>
      <c r="AE207" s="18">
        <f t="shared" si="8"/>
        <v>4.641428571</v>
      </c>
      <c r="AF207" s="13">
        <f t="shared" si="9"/>
        <v>0.1897082052</v>
      </c>
      <c r="AG207" s="10">
        <f t="shared" si="10"/>
        <v>0</v>
      </c>
      <c r="AH207" s="10">
        <f t="shared" si="11"/>
        <v>0</v>
      </c>
      <c r="AI207" s="10">
        <f t="shared" si="12"/>
        <v>0</v>
      </c>
      <c r="AJ207" s="7">
        <v>0.0</v>
      </c>
      <c r="AK207" s="7">
        <v>0.0</v>
      </c>
      <c r="AL207" s="13" t="str">
        <f t="shared" si="13"/>
        <v> </v>
      </c>
      <c r="AM207" s="7">
        <v>1.0</v>
      </c>
      <c r="AN207" s="7">
        <v>0.0</v>
      </c>
      <c r="AO207" s="26">
        <v>18.0</v>
      </c>
      <c r="AP207" s="26">
        <v>3.0</v>
      </c>
      <c r="AQ207" s="7">
        <v>6.0</v>
      </c>
      <c r="AR207" s="7">
        <v>0.0</v>
      </c>
      <c r="AS207" s="7">
        <v>7.0</v>
      </c>
      <c r="AT207" s="7">
        <v>1.0</v>
      </c>
      <c r="AU207" s="7">
        <v>14.0</v>
      </c>
      <c r="AV207" s="7">
        <v>3.0</v>
      </c>
      <c r="AW207" s="14">
        <v>82.35</v>
      </c>
      <c r="AX207" s="14">
        <v>-2.43</v>
      </c>
      <c r="AY207" s="7">
        <v>0.0</v>
      </c>
      <c r="AZ207" s="7">
        <v>0.0</v>
      </c>
      <c r="BA207" s="14">
        <f t="shared" si="14"/>
        <v>0.6876790831</v>
      </c>
      <c r="BB207" s="14">
        <v>81.82</v>
      </c>
      <c r="BC207" s="14">
        <v>-15.12</v>
      </c>
    </row>
    <row r="208" ht="12.75" customHeight="1">
      <c r="A208" s="7" t="s">
        <v>1247</v>
      </c>
      <c r="B208" s="7" t="s">
        <v>1248</v>
      </c>
      <c r="C208" s="8" t="s">
        <v>206</v>
      </c>
      <c r="D208" s="9" t="s">
        <v>174</v>
      </c>
      <c r="E208" s="7">
        <v>3.0</v>
      </c>
      <c r="F208" s="7">
        <v>0.0</v>
      </c>
      <c r="G208" s="7">
        <v>0.0</v>
      </c>
      <c r="H208" s="12">
        <f t="shared" si="1"/>
        <v>0</v>
      </c>
      <c r="I208" s="7">
        <v>0.0</v>
      </c>
      <c r="J208" s="7">
        <v>0.0</v>
      </c>
      <c r="K208" s="7">
        <v>0.0</v>
      </c>
      <c r="L208" s="7">
        <v>0.0</v>
      </c>
      <c r="M208" s="25">
        <f t="shared" si="2"/>
        <v>0</v>
      </c>
      <c r="N208" s="7">
        <v>0.0</v>
      </c>
      <c r="O208" s="7">
        <v>0.0</v>
      </c>
      <c r="P208" s="7">
        <v>0.0</v>
      </c>
      <c r="Q208" s="7">
        <v>0.0</v>
      </c>
      <c r="R208" s="10">
        <f t="shared" si="3"/>
        <v>0</v>
      </c>
      <c r="S208" s="10">
        <f t="shared" si="4"/>
        <v>0</v>
      </c>
      <c r="T208" s="12">
        <f t="shared" si="5"/>
        <v>0</v>
      </c>
      <c r="U208" s="7">
        <v>0.0</v>
      </c>
      <c r="V208" s="7">
        <v>0.0</v>
      </c>
      <c r="W208" s="7">
        <v>1.0</v>
      </c>
      <c r="X208" s="7">
        <v>0.0</v>
      </c>
      <c r="Y208" s="7">
        <v>0.0</v>
      </c>
      <c r="Z208" s="7">
        <v>18.0</v>
      </c>
      <c r="AA208" s="18">
        <f t="shared" si="6"/>
        <v>0.1</v>
      </c>
      <c r="AB208" s="14">
        <v>0.47</v>
      </c>
      <c r="AC208" s="18">
        <f t="shared" si="7"/>
        <v>0.1566666667</v>
      </c>
      <c r="AD208" s="14">
        <v>13.8</v>
      </c>
      <c r="AE208" s="18">
        <f t="shared" si="8"/>
        <v>4.6</v>
      </c>
      <c r="AF208" s="13">
        <f t="shared" si="9"/>
        <v>0.03293622985</v>
      </c>
      <c r="AG208" s="10">
        <f t="shared" si="10"/>
        <v>0</v>
      </c>
      <c r="AH208" s="10">
        <f t="shared" si="11"/>
        <v>0</v>
      </c>
      <c r="AI208" s="10">
        <f t="shared" si="12"/>
        <v>0</v>
      </c>
      <c r="AJ208" s="7">
        <v>0.0</v>
      </c>
      <c r="AK208" s="7">
        <v>0.0</v>
      </c>
      <c r="AL208" s="13" t="str">
        <f t="shared" si="13"/>
        <v> </v>
      </c>
      <c r="AM208" s="7">
        <v>0.0</v>
      </c>
      <c r="AN208" s="7">
        <v>0.0</v>
      </c>
      <c r="AO208" s="26">
        <v>0.0</v>
      </c>
      <c r="AP208" s="26">
        <v>0.0</v>
      </c>
      <c r="AQ208" s="7">
        <v>0.0</v>
      </c>
      <c r="AR208" s="7">
        <v>0.0</v>
      </c>
      <c r="AS208" s="7">
        <v>0.0</v>
      </c>
      <c r="AT208" s="7">
        <v>0.0</v>
      </c>
      <c r="AU208" s="7">
        <v>0.0</v>
      </c>
      <c r="AV208" s="7">
        <v>0.0</v>
      </c>
      <c r="AW208" s="14"/>
      <c r="AX208" s="14"/>
      <c r="AY208" s="7">
        <v>0.0</v>
      </c>
      <c r="AZ208" s="7">
        <v>0.0</v>
      </c>
      <c r="BA208" s="14">
        <f t="shared" si="14"/>
        <v>0</v>
      </c>
      <c r="BB208" s="14"/>
      <c r="BC208" s="14"/>
    </row>
    <row r="209" ht="12.75" customHeight="1">
      <c r="A209" s="7" t="s">
        <v>732</v>
      </c>
      <c r="B209" s="7" t="s">
        <v>1248</v>
      </c>
      <c r="C209" s="8" t="s">
        <v>254</v>
      </c>
      <c r="D209" s="9" t="s">
        <v>174</v>
      </c>
      <c r="E209" s="7">
        <v>79.0</v>
      </c>
      <c r="F209" s="7">
        <v>3.0</v>
      </c>
      <c r="G209" s="7">
        <v>4.0</v>
      </c>
      <c r="H209" s="12">
        <f t="shared" si="1"/>
        <v>7</v>
      </c>
      <c r="I209" s="7">
        <v>3.0</v>
      </c>
      <c r="J209" s="7">
        <v>4.0</v>
      </c>
      <c r="K209" s="7">
        <v>4.0</v>
      </c>
      <c r="L209" s="7">
        <v>0.0</v>
      </c>
      <c r="M209" s="25">
        <f t="shared" si="2"/>
        <v>2.56201708</v>
      </c>
      <c r="N209" s="7">
        <v>39.0</v>
      </c>
      <c r="O209" s="7">
        <v>9.0</v>
      </c>
      <c r="P209" s="7">
        <v>36.0</v>
      </c>
      <c r="Q209" s="7">
        <v>19.0</v>
      </c>
      <c r="R209" s="10">
        <f t="shared" si="3"/>
        <v>0.07692307692</v>
      </c>
      <c r="S209" s="10">
        <f t="shared" si="4"/>
        <v>0.02912621359</v>
      </c>
      <c r="T209" s="12">
        <f t="shared" si="5"/>
        <v>51.2</v>
      </c>
      <c r="U209" s="7">
        <v>1.0</v>
      </c>
      <c r="V209" s="7">
        <v>1.0</v>
      </c>
      <c r="W209" s="7">
        <v>3.0</v>
      </c>
      <c r="X209" s="7">
        <v>2.0</v>
      </c>
      <c r="Y209" s="7">
        <v>2.0</v>
      </c>
      <c r="Z209" s="7">
        <v>9836.0</v>
      </c>
      <c r="AA209" s="18">
        <f t="shared" si="6"/>
        <v>2.075105485</v>
      </c>
      <c r="AB209" s="14">
        <v>158.94</v>
      </c>
      <c r="AC209" s="18">
        <f t="shared" si="7"/>
        <v>2.011898734</v>
      </c>
      <c r="AD209" s="14">
        <v>247.95</v>
      </c>
      <c r="AE209" s="18">
        <f t="shared" si="8"/>
        <v>3.138607595</v>
      </c>
      <c r="AF209" s="13">
        <f t="shared" si="9"/>
        <v>0.3906215439</v>
      </c>
      <c r="AG209" s="10">
        <f t="shared" si="10"/>
        <v>0.3</v>
      </c>
      <c r="AH209" s="10">
        <f t="shared" si="11"/>
        <v>0.4</v>
      </c>
      <c r="AI209" s="10">
        <f t="shared" si="12"/>
        <v>0.7</v>
      </c>
      <c r="AJ209" s="7">
        <v>0.0</v>
      </c>
      <c r="AK209" s="7">
        <v>0.0</v>
      </c>
      <c r="AL209" s="13" t="str">
        <f t="shared" si="13"/>
        <v> </v>
      </c>
      <c r="AM209" s="7">
        <v>10.0</v>
      </c>
      <c r="AN209" s="7">
        <v>0.0</v>
      </c>
      <c r="AO209" s="26">
        <v>118.0</v>
      </c>
      <c r="AP209" s="26">
        <v>18.0</v>
      </c>
      <c r="AQ209" s="7">
        <v>35.0</v>
      </c>
      <c r="AR209" s="7">
        <v>3.0</v>
      </c>
      <c r="AS209" s="7">
        <v>50.0</v>
      </c>
      <c r="AT209" s="7">
        <v>5.0</v>
      </c>
      <c r="AU209" s="7">
        <v>107.0</v>
      </c>
      <c r="AV209" s="7">
        <v>16.0</v>
      </c>
      <c r="AW209" s="14">
        <v>86.99</v>
      </c>
      <c r="AX209" s="14">
        <v>-0.87</v>
      </c>
      <c r="AY209" s="7">
        <v>0.0</v>
      </c>
      <c r="AZ209" s="7">
        <v>0.0</v>
      </c>
      <c r="BA209" s="14">
        <f t="shared" si="14"/>
        <v>0.5917039447</v>
      </c>
      <c r="BB209" s="14">
        <v>91.6</v>
      </c>
      <c r="BC209" s="14">
        <v>-4.72</v>
      </c>
    </row>
    <row r="210" ht="12.75" customHeight="1">
      <c r="A210" s="7" t="s">
        <v>1251</v>
      </c>
      <c r="B210" s="7" t="s">
        <v>1252</v>
      </c>
      <c r="C210" s="8" t="s">
        <v>158</v>
      </c>
      <c r="D210" s="9" t="s">
        <v>159</v>
      </c>
      <c r="E210" s="7">
        <v>1.0</v>
      </c>
      <c r="F210" s="7">
        <v>0.0</v>
      </c>
      <c r="G210" s="7">
        <v>0.0</v>
      </c>
      <c r="H210" s="12">
        <f t="shared" si="1"/>
        <v>0</v>
      </c>
      <c r="I210" s="7">
        <v>0.0</v>
      </c>
      <c r="J210" s="7">
        <v>0.0</v>
      </c>
      <c r="K210" s="7">
        <v>0.0</v>
      </c>
      <c r="L210" s="7">
        <v>0.0</v>
      </c>
      <c r="M210" s="25">
        <f t="shared" si="2"/>
        <v>0</v>
      </c>
      <c r="N210" s="7">
        <v>0.0</v>
      </c>
      <c r="O210" s="7">
        <v>0.0</v>
      </c>
      <c r="P210" s="7">
        <v>0.0</v>
      </c>
      <c r="Q210" s="7">
        <v>0.0</v>
      </c>
      <c r="R210" s="10">
        <f t="shared" si="3"/>
        <v>0</v>
      </c>
      <c r="S210" s="10">
        <f t="shared" si="4"/>
        <v>0</v>
      </c>
      <c r="T210" s="12">
        <f t="shared" si="5"/>
        <v>0</v>
      </c>
      <c r="U210" s="7">
        <v>0.0</v>
      </c>
      <c r="V210" s="7">
        <v>0.0</v>
      </c>
      <c r="W210" s="7">
        <v>0.0</v>
      </c>
      <c r="X210" s="7">
        <v>0.0</v>
      </c>
      <c r="Y210" s="7">
        <v>0.0</v>
      </c>
      <c r="Z210" s="7">
        <v>0.0</v>
      </c>
      <c r="AA210" s="18">
        <f t="shared" si="6"/>
        <v>0</v>
      </c>
      <c r="AB210" s="14">
        <v>0.0</v>
      </c>
      <c r="AC210" s="18">
        <f t="shared" si="7"/>
        <v>0</v>
      </c>
      <c r="AD210" s="14">
        <v>2.72</v>
      </c>
      <c r="AE210" s="18">
        <f t="shared" si="8"/>
        <v>2.72</v>
      </c>
      <c r="AF210" s="13">
        <f t="shared" si="9"/>
        <v>0</v>
      </c>
      <c r="AG210" s="10">
        <f t="shared" si="10"/>
        <v>0</v>
      </c>
      <c r="AH210" s="10">
        <f t="shared" si="11"/>
        <v>0</v>
      </c>
      <c r="AI210" s="10">
        <f t="shared" si="12"/>
        <v>0</v>
      </c>
      <c r="AJ210" s="7">
        <v>0.0</v>
      </c>
      <c r="AK210" s="7">
        <v>0.0</v>
      </c>
      <c r="AL210" s="13" t="str">
        <f t="shared" si="13"/>
        <v> </v>
      </c>
      <c r="AM210" s="7">
        <v>0.0</v>
      </c>
      <c r="AN210" s="7">
        <v>0.0</v>
      </c>
      <c r="AO210" s="26">
        <v>0.0</v>
      </c>
      <c r="AP210" s="26">
        <v>0.0</v>
      </c>
      <c r="AQ210" s="7">
        <v>0.0</v>
      </c>
      <c r="AR210" s="7">
        <v>0.0</v>
      </c>
      <c r="AS210" s="7">
        <v>0.0</v>
      </c>
      <c r="AT210" s="7">
        <v>0.0</v>
      </c>
      <c r="AU210" s="7">
        <v>0.0</v>
      </c>
      <c r="AV210" s="7">
        <v>0.0</v>
      </c>
      <c r="AW210" s="14"/>
      <c r="AX210" s="14"/>
      <c r="AY210" s="7">
        <v>0.0</v>
      </c>
      <c r="AZ210" s="7">
        <v>0.0</v>
      </c>
      <c r="BA210" s="14">
        <f t="shared" si="14"/>
        <v>0</v>
      </c>
      <c r="BB210" s="14"/>
      <c r="BC210" s="14"/>
    </row>
    <row r="211" ht="12.75" customHeight="1">
      <c r="A211" s="7" t="s">
        <v>1255</v>
      </c>
      <c r="B211" s="7" t="s">
        <v>1256</v>
      </c>
      <c r="C211" s="8" t="s">
        <v>206</v>
      </c>
      <c r="D211" s="9" t="s">
        <v>174</v>
      </c>
      <c r="E211" s="7">
        <v>72.0</v>
      </c>
      <c r="F211" s="7">
        <v>0.0</v>
      </c>
      <c r="G211" s="7">
        <v>0.0</v>
      </c>
      <c r="H211" s="12">
        <f t="shared" si="1"/>
        <v>0</v>
      </c>
      <c r="I211" s="7">
        <v>0.0</v>
      </c>
      <c r="J211" s="7">
        <v>0.0</v>
      </c>
      <c r="K211" s="7">
        <v>0.0</v>
      </c>
      <c r="L211" s="7">
        <v>0.0</v>
      </c>
      <c r="M211" s="25">
        <f t="shared" si="2"/>
        <v>0</v>
      </c>
      <c r="N211" s="7">
        <v>2.0</v>
      </c>
      <c r="O211" s="7">
        <v>1.0</v>
      </c>
      <c r="P211" s="7">
        <v>2.0</v>
      </c>
      <c r="Q211" s="7">
        <v>1.0</v>
      </c>
      <c r="R211" s="10">
        <f t="shared" si="3"/>
        <v>0</v>
      </c>
      <c r="S211" s="10">
        <f t="shared" si="4"/>
        <v>0</v>
      </c>
      <c r="T211" s="12">
        <f t="shared" si="5"/>
        <v>0</v>
      </c>
      <c r="U211" s="7">
        <v>1.0</v>
      </c>
      <c r="V211" s="7">
        <v>1.0</v>
      </c>
      <c r="W211" s="7">
        <v>0.0</v>
      </c>
      <c r="X211" s="7">
        <v>0.0</v>
      </c>
      <c r="Y211" s="7">
        <v>0.0</v>
      </c>
      <c r="Z211" s="7">
        <v>1147.0</v>
      </c>
      <c r="AA211" s="18">
        <f t="shared" si="6"/>
        <v>0.2655092593</v>
      </c>
      <c r="AB211" s="14">
        <v>19.02</v>
      </c>
      <c r="AC211" s="18">
        <f t="shared" si="7"/>
        <v>0.2641666667</v>
      </c>
      <c r="AD211" s="14">
        <v>347.76</v>
      </c>
      <c r="AE211" s="18">
        <f t="shared" si="8"/>
        <v>4.83</v>
      </c>
      <c r="AF211" s="13">
        <f t="shared" si="9"/>
        <v>0.05185669884</v>
      </c>
      <c r="AG211" s="10">
        <f t="shared" si="10"/>
        <v>0</v>
      </c>
      <c r="AH211" s="10">
        <f t="shared" si="11"/>
        <v>0</v>
      </c>
      <c r="AI211" s="10">
        <f t="shared" si="12"/>
        <v>0</v>
      </c>
      <c r="AJ211" s="7">
        <v>0.0</v>
      </c>
      <c r="AK211" s="7">
        <v>0.0</v>
      </c>
      <c r="AL211" s="13" t="str">
        <f t="shared" si="13"/>
        <v> </v>
      </c>
      <c r="AM211" s="7">
        <v>0.0</v>
      </c>
      <c r="AN211" s="7">
        <v>0.0</v>
      </c>
      <c r="AO211" s="26">
        <v>6.0</v>
      </c>
      <c r="AP211" s="26">
        <v>4.0</v>
      </c>
      <c r="AQ211" s="7">
        <v>6.0</v>
      </c>
      <c r="AR211" s="7">
        <v>2.0</v>
      </c>
      <c r="AS211" s="7">
        <v>5.0</v>
      </c>
      <c r="AT211" s="7">
        <v>2.0</v>
      </c>
      <c r="AU211" s="7">
        <v>6.0</v>
      </c>
      <c r="AV211" s="7">
        <v>3.0</v>
      </c>
      <c r="AW211" s="14">
        <v>66.67</v>
      </c>
      <c r="AX211" s="14">
        <v>-19.89</v>
      </c>
      <c r="AY211" s="7">
        <v>3.0</v>
      </c>
      <c r="AZ211" s="7">
        <v>1.0</v>
      </c>
      <c r="BA211" s="14">
        <f t="shared" si="14"/>
        <v>0.1569311247</v>
      </c>
      <c r="BB211" s="14">
        <v>72.73</v>
      </c>
      <c r="BC211" s="14">
        <v>-19.89</v>
      </c>
    </row>
    <row r="212" ht="12.75" customHeight="1">
      <c r="A212" s="7" t="s">
        <v>1258</v>
      </c>
      <c r="B212" s="7" t="s">
        <v>1259</v>
      </c>
      <c r="C212" s="8" t="s">
        <v>158</v>
      </c>
      <c r="D212" s="9" t="s">
        <v>707</v>
      </c>
      <c r="E212" s="7">
        <v>69.0</v>
      </c>
      <c r="F212" s="7">
        <v>0.0</v>
      </c>
      <c r="G212" s="7">
        <v>0.0</v>
      </c>
      <c r="H212" s="12">
        <f t="shared" si="1"/>
        <v>0</v>
      </c>
      <c r="I212" s="7">
        <v>0.0</v>
      </c>
      <c r="J212" s="7">
        <v>0.0</v>
      </c>
      <c r="K212" s="7">
        <v>0.0</v>
      </c>
      <c r="L212" s="7">
        <v>0.0</v>
      </c>
      <c r="M212" s="25">
        <f t="shared" si="2"/>
        <v>0</v>
      </c>
      <c r="N212" s="7">
        <v>1.0</v>
      </c>
      <c r="O212" s="7">
        <v>2.0</v>
      </c>
      <c r="P212" s="7">
        <v>1.0</v>
      </c>
      <c r="Q212" s="7">
        <v>1.0</v>
      </c>
      <c r="R212" s="10">
        <f t="shared" si="3"/>
        <v>0</v>
      </c>
      <c r="S212" s="10">
        <f t="shared" si="4"/>
        <v>0</v>
      </c>
      <c r="T212" s="12">
        <f t="shared" si="5"/>
        <v>0</v>
      </c>
      <c r="U212" s="7">
        <v>0.0</v>
      </c>
      <c r="V212" s="7">
        <v>0.0</v>
      </c>
      <c r="W212" s="7">
        <v>1.0</v>
      </c>
      <c r="X212" s="7">
        <v>0.0</v>
      </c>
      <c r="Y212" s="7">
        <v>0.0</v>
      </c>
      <c r="Z212" s="7">
        <v>504.0</v>
      </c>
      <c r="AA212" s="18">
        <f t="shared" si="6"/>
        <v>0.1217391304</v>
      </c>
      <c r="AB212" s="14">
        <v>9.21</v>
      </c>
      <c r="AC212" s="18">
        <f t="shared" si="7"/>
        <v>0.1334782609</v>
      </c>
      <c r="AD212" s="14">
        <v>355.57</v>
      </c>
      <c r="AE212" s="18">
        <f t="shared" si="8"/>
        <v>5.153188406</v>
      </c>
      <c r="AF212" s="13">
        <f t="shared" si="9"/>
        <v>0.02524809474</v>
      </c>
      <c r="AG212" s="10">
        <f t="shared" si="10"/>
        <v>0</v>
      </c>
      <c r="AH212" s="10">
        <f t="shared" si="11"/>
        <v>0</v>
      </c>
      <c r="AI212" s="10">
        <f t="shared" si="12"/>
        <v>0</v>
      </c>
      <c r="AJ212" s="7">
        <v>0.0</v>
      </c>
      <c r="AK212" s="7">
        <v>0.0</v>
      </c>
      <c r="AL212" s="13" t="str">
        <f t="shared" si="13"/>
        <v> </v>
      </c>
      <c r="AM212" s="7">
        <v>0.0</v>
      </c>
      <c r="AN212" s="7">
        <v>0.0</v>
      </c>
      <c r="AO212" s="26">
        <v>5.0</v>
      </c>
      <c r="AP212" s="26">
        <v>1.0</v>
      </c>
      <c r="AQ212" s="7">
        <v>2.0</v>
      </c>
      <c r="AR212" s="7">
        <v>1.0</v>
      </c>
      <c r="AS212" s="7">
        <v>1.0</v>
      </c>
      <c r="AT212" s="7">
        <v>1.0</v>
      </c>
      <c r="AU212" s="7">
        <v>4.0</v>
      </c>
      <c r="AV212" s="7">
        <v>1.0</v>
      </c>
      <c r="AW212" s="14">
        <v>80.0</v>
      </c>
      <c r="AX212" s="14">
        <v>-5.71</v>
      </c>
      <c r="AY212" s="7">
        <v>0.0</v>
      </c>
      <c r="AZ212" s="7">
        <v>0.0</v>
      </c>
      <c r="BA212" s="14">
        <f t="shared" si="14"/>
        <v>0.5952380952</v>
      </c>
      <c r="BB212" s="14">
        <v>60.0</v>
      </c>
      <c r="BC212" s="14">
        <v>-34.89</v>
      </c>
    </row>
    <row r="213" ht="12.75" customHeight="1">
      <c r="A213" s="7" t="s">
        <v>614</v>
      </c>
      <c r="B213" s="7" t="s">
        <v>1260</v>
      </c>
      <c r="C213" s="8" t="s">
        <v>312</v>
      </c>
      <c r="D213" s="9" t="s">
        <v>150</v>
      </c>
      <c r="E213" s="7">
        <v>23.0</v>
      </c>
      <c r="F213" s="7">
        <v>2.0</v>
      </c>
      <c r="G213" s="7">
        <v>2.0</v>
      </c>
      <c r="H213" s="12">
        <f t="shared" si="1"/>
        <v>4</v>
      </c>
      <c r="I213" s="7">
        <v>2.0</v>
      </c>
      <c r="J213" s="7">
        <v>2.0</v>
      </c>
      <c r="K213" s="7">
        <v>1.0</v>
      </c>
      <c r="L213" s="7">
        <v>1.0</v>
      </c>
      <c r="M213" s="25">
        <f t="shared" si="2"/>
        <v>3.658536585</v>
      </c>
      <c r="N213" s="7">
        <v>18.0</v>
      </c>
      <c r="O213" s="7">
        <v>9.0</v>
      </c>
      <c r="P213" s="7">
        <v>15.0</v>
      </c>
      <c r="Q213" s="7">
        <v>4.0</v>
      </c>
      <c r="R213" s="10">
        <f t="shared" si="3"/>
        <v>0.1111111111</v>
      </c>
      <c r="S213" s="10">
        <f t="shared" si="4"/>
        <v>0.04347826087</v>
      </c>
      <c r="T213" s="12">
        <f t="shared" si="5"/>
        <v>8.714285714</v>
      </c>
      <c r="U213" s="7">
        <v>0.0</v>
      </c>
      <c r="V213" s="7">
        <v>2.0</v>
      </c>
      <c r="W213" s="7">
        <v>3.0</v>
      </c>
      <c r="X213" s="7">
        <v>4.0</v>
      </c>
      <c r="Y213" s="7">
        <v>0.0</v>
      </c>
      <c r="Z213" s="7">
        <v>3936.0</v>
      </c>
      <c r="AA213" s="18">
        <f t="shared" si="6"/>
        <v>2.852173913</v>
      </c>
      <c r="AB213" s="14">
        <v>60.84</v>
      </c>
      <c r="AC213" s="18">
        <f t="shared" si="7"/>
        <v>2.645217391</v>
      </c>
      <c r="AD213" s="14">
        <v>53.72</v>
      </c>
      <c r="AE213" s="18">
        <f t="shared" si="8"/>
        <v>2.335652174</v>
      </c>
      <c r="AF213" s="13">
        <f t="shared" si="9"/>
        <v>0.531075419</v>
      </c>
      <c r="AG213" s="10">
        <f t="shared" si="10"/>
        <v>0.2857142857</v>
      </c>
      <c r="AH213" s="10">
        <f t="shared" si="11"/>
        <v>0.2857142857</v>
      </c>
      <c r="AI213" s="10">
        <f t="shared" si="12"/>
        <v>0.5714285714</v>
      </c>
      <c r="AJ213" s="7">
        <v>0.0</v>
      </c>
      <c r="AK213" s="7">
        <v>0.0</v>
      </c>
      <c r="AL213" s="13" t="str">
        <f t="shared" si="13"/>
        <v> </v>
      </c>
      <c r="AM213" s="7">
        <v>7.0</v>
      </c>
      <c r="AN213" s="7">
        <v>1.0</v>
      </c>
      <c r="AO213" s="26">
        <v>54.0</v>
      </c>
      <c r="AP213" s="26">
        <v>11.0</v>
      </c>
      <c r="AQ213" s="7">
        <v>30.0</v>
      </c>
      <c r="AR213" s="7">
        <v>0.0</v>
      </c>
      <c r="AS213" s="7">
        <v>16.0</v>
      </c>
      <c r="AT213" s="7">
        <v>0.0</v>
      </c>
      <c r="AU213" s="7">
        <v>46.0</v>
      </c>
      <c r="AV213" s="7">
        <v>7.0</v>
      </c>
      <c r="AW213" s="14">
        <v>86.79</v>
      </c>
      <c r="AX213" s="14">
        <v>-6.06</v>
      </c>
      <c r="AY213" s="7">
        <v>0.0</v>
      </c>
      <c r="AZ213" s="7">
        <v>0.0</v>
      </c>
      <c r="BA213" s="14">
        <f t="shared" si="14"/>
        <v>0.9603658537</v>
      </c>
      <c r="BB213" s="14">
        <v>97.1</v>
      </c>
      <c r="BC213" s="14">
        <v>7.1</v>
      </c>
    </row>
    <row r="214" ht="12.75" customHeight="1">
      <c r="A214" s="7" t="s">
        <v>1263</v>
      </c>
      <c r="B214" s="7" t="s">
        <v>1264</v>
      </c>
      <c r="C214" s="8" t="s">
        <v>246</v>
      </c>
      <c r="D214" s="9" t="s">
        <v>174</v>
      </c>
      <c r="E214" s="7">
        <v>72.0</v>
      </c>
      <c r="F214" s="7">
        <v>0.0</v>
      </c>
      <c r="G214" s="7">
        <v>1.0</v>
      </c>
      <c r="H214" s="12">
        <f t="shared" si="1"/>
        <v>1</v>
      </c>
      <c r="I214" s="7">
        <v>0.0</v>
      </c>
      <c r="J214" s="7">
        <v>1.0</v>
      </c>
      <c r="K214" s="7">
        <v>1.0</v>
      </c>
      <c r="L214" s="7">
        <v>0.0</v>
      </c>
      <c r="M214" s="25">
        <f t="shared" si="2"/>
        <v>0.6142296536</v>
      </c>
      <c r="N214" s="7">
        <v>5.0</v>
      </c>
      <c r="O214" s="7">
        <v>2.0</v>
      </c>
      <c r="P214" s="7">
        <v>5.0</v>
      </c>
      <c r="Q214" s="7">
        <v>7.0</v>
      </c>
      <c r="R214" s="10">
        <f t="shared" si="3"/>
        <v>0</v>
      </c>
      <c r="S214" s="10">
        <f t="shared" si="4"/>
        <v>0</v>
      </c>
      <c r="T214" s="12">
        <f t="shared" si="5"/>
        <v>32</v>
      </c>
      <c r="U214" s="7">
        <v>0.0</v>
      </c>
      <c r="V214" s="7">
        <v>0.0</v>
      </c>
      <c r="W214" s="7">
        <v>2.0</v>
      </c>
      <c r="X214" s="7">
        <v>3.0</v>
      </c>
      <c r="Y214" s="7">
        <v>1.0</v>
      </c>
      <c r="Z214" s="7">
        <v>5861.0</v>
      </c>
      <c r="AA214" s="18">
        <f t="shared" si="6"/>
        <v>1.356712963</v>
      </c>
      <c r="AB214" s="14">
        <v>85.78</v>
      </c>
      <c r="AC214" s="18">
        <f t="shared" si="7"/>
        <v>1.191388889</v>
      </c>
      <c r="AD214" s="14">
        <v>293.51</v>
      </c>
      <c r="AE214" s="18">
        <f t="shared" si="8"/>
        <v>4.076527778</v>
      </c>
      <c r="AF214" s="13">
        <f t="shared" si="9"/>
        <v>0.2261594031</v>
      </c>
      <c r="AG214" s="10">
        <f t="shared" si="10"/>
        <v>0</v>
      </c>
      <c r="AH214" s="10">
        <f t="shared" si="11"/>
        <v>0.5</v>
      </c>
      <c r="AI214" s="10">
        <f t="shared" si="12"/>
        <v>0.5</v>
      </c>
      <c r="AJ214" s="7">
        <v>0.0</v>
      </c>
      <c r="AK214" s="7">
        <v>0.0</v>
      </c>
      <c r="AL214" s="13" t="str">
        <f t="shared" si="13"/>
        <v> </v>
      </c>
      <c r="AM214" s="7">
        <v>2.0</v>
      </c>
      <c r="AN214" s="7">
        <v>0.0</v>
      </c>
      <c r="AO214" s="26">
        <v>62.0</v>
      </c>
      <c r="AP214" s="26">
        <v>7.0</v>
      </c>
      <c r="AQ214" s="7">
        <v>20.0</v>
      </c>
      <c r="AR214" s="7">
        <v>3.0</v>
      </c>
      <c r="AS214" s="7">
        <v>31.0</v>
      </c>
      <c r="AT214" s="7">
        <v>0.0</v>
      </c>
      <c r="AU214" s="7">
        <v>52.0</v>
      </c>
      <c r="AV214" s="7">
        <v>6.0</v>
      </c>
      <c r="AW214" s="14">
        <v>89.66</v>
      </c>
      <c r="AX214" s="14">
        <v>3.83</v>
      </c>
      <c r="AY214" s="7">
        <v>1.0</v>
      </c>
      <c r="AZ214" s="7">
        <v>0.0</v>
      </c>
      <c r="BA214" s="14">
        <f t="shared" si="14"/>
        <v>0.4401979184</v>
      </c>
      <c r="BB214" s="14">
        <v>90.62</v>
      </c>
      <c r="BC214" s="14">
        <v>-3.4</v>
      </c>
    </row>
    <row r="215" ht="12.75" customHeight="1">
      <c r="A215" s="7" t="s">
        <v>1144</v>
      </c>
      <c r="B215" s="7" t="s">
        <v>1266</v>
      </c>
      <c r="C215" s="8" t="s">
        <v>136</v>
      </c>
      <c r="D215" s="9" t="s">
        <v>174</v>
      </c>
      <c r="E215" s="7">
        <v>71.0</v>
      </c>
      <c r="F215" s="7">
        <v>0.0</v>
      </c>
      <c r="G215" s="7">
        <v>0.0</v>
      </c>
      <c r="H215" s="12">
        <f t="shared" si="1"/>
        <v>0</v>
      </c>
      <c r="I215" s="7">
        <v>0.0</v>
      </c>
      <c r="J215" s="7">
        <v>0.0</v>
      </c>
      <c r="K215" s="7">
        <v>0.0</v>
      </c>
      <c r="L215" s="7">
        <v>0.0</v>
      </c>
      <c r="M215" s="25">
        <f t="shared" si="2"/>
        <v>0</v>
      </c>
      <c r="N215" s="7">
        <v>0.0</v>
      </c>
      <c r="O215" s="7">
        <v>1.0</v>
      </c>
      <c r="P215" s="7">
        <v>0.0</v>
      </c>
      <c r="Q215" s="7">
        <v>0.0</v>
      </c>
      <c r="R215" s="10">
        <f t="shared" si="3"/>
        <v>0</v>
      </c>
      <c r="S215" s="10">
        <f t="shared" si="4"/>
        <v>0</v>
      </c>
      <c r="T215" s="12">
        <f t="shared" si="5"/>
        <v>0</v>
      </c>
      <c r="U215" s="7">
        <v>0.0</v>
      </c>
      <c r="V215" s="7">
        <v>0.0</v>
      </c>
      <c r="W215" s="7">
        <v>0.0</v>
      </c>
      <c r="X215" s="7">
        <v>0.0</v>
      </c>
      <c r="Y215" s="7">
        <v>0.0</v>
      </c>
      <c r="Z215" s="7">
        <v>448.0</v>
      </c>
      <c r="AA215" s="18">
        <f t="shared" si="6"/>
        <v>0.1051643192</v>
      </c>
      <c r="AB215" s="14">
        <v>6.25</v>
      </c>
      <c r="AC215" s="18">
        <f t="shared" si="7"/>
        <v>0.08802816901</v>
      </c>
      <c r="AD215" s="14">
        <v>357.76</v>
      </c>
      <c r="AE215" s="18">
        <f t="shared" si="8"/>
        <v>5.038873239</v>
      </c>
      <c r="AF215" s="13">
        <f t="shared" si="9"/>
        <v>0.01716985797</v>
      </c>
      <c r="AG215" s="10">
        <f t="shared" si="10"/>
        <v>0</v>
      </c>
      <c r="AH215" s="10">
        <f t="shared" si="11"/>
        <v>0</v>
      </c>
      <c r="AI215" s="10">
        <f t="shared" si="12"/>
        <v>0</v>
      </c>
      <c r="AJ215" s="7">
        <v>0.0</v>
      </c>
      <c r="AK215" s="7">
        <v>0.0</v>
      </c>
      <c r="AL215" s="13" t="str">
        <f t="shared" si="13"/>
        <v> </v>
      </c>
      <c r="AM215" s="7">
        <v>0.0</v>
      </c>
      <c r="AN215" s="7">
        <v>0.0</v>
      </c>
      <c r="AO215" s="26">
        <v>4.0</v>
      </c>
      <c r="AP215" s="26">
        <v>1.0</v>
      </c>
      <c r="AQ215" s="7">
        <v>2.0</v>
      </c>
      <c r="AR215" s="7">
        <v>0.0</v>
      </c>
      <c r="AS215" s="7">
        <v>0.0</v>
      </c>
      <c r="AT215" s="7">
        <v>0.0</v>
      </c>
      <c r="AU215" s="7">
        <v>3.0</v>
      </c>
      <c r="AV215" s="7">
        <v>0.0</v>
      </c>
      <c r="AW215" s="14">
        <v>100.0</v>
      </c>
      <c r="AX215" s="14">
        <v>9.65</v>
      </c>
      <c r="AY215" s="7">
        <v>0.0</v>
      </c>
      <c r="AZ215" s="7">
        <v>0.0</v>
      </c>
      <c r="BA215" s="14">
        <f t="shared" si="14"/>
        <v>0.6696428571</v>
      </c>
      <c r="BB215" s="14">
        <v>85.71</v>
      </c>
      <c r="BC215" s="14">
        <v>-7.41</v>
      </c>
    </row>
    <row r="216" ht="12.75" customHeight="1">
      <c r="A216" s="7" t="s">
        <v>1269</v>
      </c>
      <c r="B216" s="7" t="s">
        <v>1270</v>
      </c>
      <c r="C216" s="8" t="s">
        <v>149</v>
      </c>
      <c r="D216" s="9" t="s">
        <v>183</v>
      </c>
      <c r="E216" s="7">
        <v>82.0</v>
      </c>
      <c r="F216" s="7">
        <v>10.0</v>
      </c>
      <c r="G216" s="7">
        <v>7.0</v>
      </c>
      <c r="H216" s="12">
        <f t="shared" si="1"/>
        <v>17</v>
      </c>
      <c r="I216" s="7">
        <v>10.0</v>
      </c>
      <c r="J216" s="7">
        <v>5.0</v>
      </c>
      <c r="K216" s="7">
        <v>3.0</v>
      </c>
      <c r="L216" s="7">
        <v>2.0</v>
      </c>
      <c r="M216" s="25">
        <f t="shared" si="2"/>
        <v>4.272549567</v>
      </c>
      <c r="N216" s="7">
        <v>39.0</v>
      </c>
      <c r="O216" s="7">
        <v>16.0</v>
      </c>
      <c r="P216" s="7">
        <v>29.0</v>
      </c>
      <c r="Q216" s="7">
        <v>4.0</v>
      </c>
      <c r="R216" s="10">
        <f t="shared" si="3"/>
        <v>0.2564102564</v>
      </c>
      <c r="S216" s="10">
        <f t="shared" si="4"/>
        <v>0.1136363636</v>
      </c>
      <c r="T216" s="12">
        <f t="shared" si="5"/>
        <v>23.11764706</v>
      </c>
      <c r="U216" s="7">
        <v>0.0</v>
      </c>
      <c r="V216" s="7">
        <v>0.0</v>
      </c>
      <c r="W216" s="7">
        <v>10.0</v>
      </c>
      <c r="X216" s="7">
        <v>3.0</v>
      </c>
      <c r="Y216" s="7">
        <v>0.0</v>
      </c>
      <c r="Z216" s="7">
        <v>14324.0</v>
      </c>
      <c r="AA216" s="18">
        <f t="shared" si="6"/>
        <v>2.911382114</v>
      </c>
      <c r="AB216" s="14">
        <v>243.78</v>
      </c>
      <c r="AC216" s="18">
        <f t="shared" si="7"/>
        <v>2.972926829</v>
      </c>
      <c r="AD216" s="14">
        <v>131.14</v>
      </c>
      <c r="AE216" s="18">
        <f t="shared" si="8"/>
        <v>1.599268293</v>
      </c>
      <c r="AF216" s="13">
        <f t="shared" si="9"/>
        <v>0.6502187133</v>
      </c>
      <c r="AG216" s="10">
        <f t="shared" si="10"/>
        <v>0.2941176471</v>
      </c>
      <c r="AH216" s="10">
        <f t="shared" si="11"/>
        <v>0.1470588235</v>
      </c>
      <c r="AI216" s="10">
        <f t="shared" si="12"/>
        <v>0.4411764706</v>
      </c>
      <c r="AJ216" s="7">
        <v>0.0</v>
      </c>
      <c r="AK216" s="7">
        <v>1.0</v>
      </c>
      <c r="AL216" s="13">
        <f t="shared" si="13"/>
        <v>0</v>
      </c>
      <c r="AM216" s="7">
        <v>34.0</v>
      </c>
      <c r="AN216" s="7">
        <v>2.0</v>
      </c>
      <c r="AO216" s="26">
        <v>228.0</v>
      </c>
      <c r="AP216" s="26">
        <v>31.0</v>
      </c>
      <c r="AQ216" s="7">
        <v>117.0</v>
      </c>
      <c r="AR216" s="7">
        <v>6.0</v>
      </c>
      <c r="AS216" s="7">
        <v>131.0</v>
      </c>
      <c r="AT216" s="7">
        <v>8.0</v>
      </c>
      <c r="AU216" s="7">
        <v>240.0</v>
      </c>
      <c r="AV216" s="7">
        <v>32.0</v>
      </c>
      <c r="AW216" s="14">
        <v>88.24</v>
      </c>
      <c r="AX216" s="14">
        <v>8.71</v>
      </c>
      <c r="AY216" s="7">
        <v>1.0</v>
      </c>
      <c r="AZ216" s="7">
        <v>0.0</v>
      </c>
      <c r="BA216" s="14">
        <f t="shared" si="14"/>
        <v>0.9089639765</v>
      </c>
      <c r="BB216" s="14">
        <v>96.58</v>
      </c>
      <c r="BC216" s="14">
        <v>12.58</v>
      </c>
    </row>
    <row r="217" ht="12.75" customHeight="1">
      <c r="A217" s="7" t="s">
        <v>1276</v>
      </c>
      <c r="B217" s="7" t="s">
        <v>1277</v>
      </c>
      <c r="C217" s="8" t="s">
        <v>297</v>
      </c>
      <c r="D217" s="9" t="s">
        <v>183</v>
      </c>
      <c r="E217" s="7">
        <v>58.0</v>
      </c>
      <c r="F217" s="7">
        <v>0.0</v>
      </c>
      <c r="G217" s="7">
        <v>0.0</v>
      </c>
      <c r="H217" s="12">
        <f t="shared" si="1"/>
        <v>0</v>
      </c>
      <c r="I217" s="7">
        <v>0.0</v>
      </c>
      <c r="J217" s="7">
        <v>0.0</v>
      </c>
      <c r="K217" s="7">
        <v>0.0</v>
      </c>
      <c r="L217" s="7">
        <v>0.0</v>
      </c>
      <c r="M217" s="25">
        <f t="shared" si="2"/>
        <v>0</v>
      </c>
      <c r="N217" s="7">
        <v>1.0</v>
      </c>
      <c r="O217" s="7">
        <v>0.0</v>
      </c>
      <c r="P217" s="7">
        <v>1.0</v>
      </c>
      <c r="Q217" s="7">
        <v>0.0</v>
      </c>
      <c r="R217" s="10">
        <f t="shared" si="3"/>
        <v>0</v>
      </c>
      <c r="S217" s="10">
        <f t="shared" si="4"/>
        <v>0</v>
      </c>
      <c r="T217" s="12">
        <f t="shared" si="5"/>
        <v>0</v>
      </c>
      <c r="U217" s="7">
        <v>0.0</v>
      </c>
      <c r="V217" s="7">
        <v>1.0</v>
      </c>
      <c r="W217" s="7">
        <v>0.0</v>
      </c>
      <c r="X217" s="7">
        <v>0.0</v>
      </c>
      <c r="Y217" s="7">
        <v>1.0</v>
      </c>
      <c r="Z217" s="7">
        <v>239.0</v>
      </c>
      <c r="AA217" s="18">
        <f t="shared" si="6"/>
        <v>0.06867816092</v>
      </c>
      <c r="AB217" s="14">
        <v>3.76</v>
      </c>
      <c r="AC217" s="18">
        <f t="shared" si="7"/>
        <v>0.06482758621</v>
      </c>
      <c r="AD217" s="14">
        <v>273.49</v>
      </c>
      <c r="AE217" s="18">
        <f t="shared" si="8"/>
        <v>4.715344828</v>
      </c>
      <c r="AF217" s="13">
        <f t="shared" si="9"/>
        <v>0.01356176736</v>
      </c>
      <c r="AG217" s="10">
        <f t="shared" si="10"/>
        <v>0</v>
      </c>
      <c r="AH217" s="10">
        <f t="shared" si="11"/>
        <v>0</v>
      </c>
      <c r="AI217" s="10">
        <f t="shared" si="12"/>
        <v>0</v>
      </c>
      <c r="AJ217" s="7">
        <v>0.0</v>
      </c>
      <c r="AK217" s="7">
        <v>0.0</v>
      </c>
      <c r="AL217" s="13" t="str">
        <f t="shared" si="13"/>
        <v> </v>
      </c>
      <c r="AM217" s="7">
        <v>1.0</v>
      </c>
      <c r="AN217" s="7">
        <v>0.0</v>
      </c>
      <c r="AO217" s="26">
        <v>2.0</v>
      </c>
      <c r="AP217" s="26">
        <v>0.0</v>
      </c>
      <c r="AQ217" s="7">
        <v>0.0</v>
      </c>
      <c r="AR217" s="7">
        <v>0.0</v>
      </c>
      <c r="AS217" s="7">
        <v>1.0</v>
      </c>
      <c r="AT217" s="7">
        <v>0.0</v>
      </c>
      <c r="AU217" s="7">
        <v>0.0</v>
      </c>
      <c r="AV217" s="7">
        <v>0.0</v>
      </c>
      <c r="AW217" s="14"/>
      <c r="AX217" s="14"/>
      <c r="AY217" s="7">
        <v>0.0</v>
      </c>
      <c r="AZ217" s="7">
        <v>0.0</v>
      </c>
      <c r="BA217" s="14">
        <f t="shared" si="14"/>
        <v>0.5020920502</v>
      </c>
      <c r="BB217" s="14">
        <v>75.0</v>
      </c>
      <c r="BC217" s="14">
        <v>-15.0</v>
      </c>
    </row>
    <row r="218" ht="12.75" customHeight="1">
      <c r="A218" s="7" t="s">
        <v>1280</v>
      </c>
      <c r="B218" s="7" t="s">
        <v>1281</v>
      </c>
      <c r="C218" s="8" t="s">
        <v>166</v>
      </c>
      <c r="D218" s="9" t="s">
        <v>238</v>
      </c>
      <c r="E218" s="7">
        <v>15.0</v>
      </c>
      <c r="F218" s="7">
        <v>0.0</v>
      </c>
      <c r="G218" s="7">
        <v>0.0</v>
      </c>
      <c r="H218" s="12">
        <f t="shared" si="1"/>
        <v>0</v>
      </c>
      <c r="I218" s="7">
        <v>0.0</v>
      </c>
      <c r="J218" s="7">
        <v>0.0</v>
      </c>
      <c r="K218" s="7">
        <v>0.0</v>
      </c>
      <c r="L218" s="7">
        <v>0.0</v>
      </c>
      <c r="M218" s="25">
        <f t="shared" si="2"/>
        <v>0</v>
      </c>
      <c r="N218" s="7">
        <v>0.0</v>
      </c>
      <c r="O218" s="7">
        <v>0.0</v>
      </c>
      <c r="P218" s="7">
        <v>0.0</v>
      </c>
      <c r="Q218" s="7">
        <v>0.0</v>
      </c>
      <c r="R218" s="10">
        <f t="shared" si="3"/>
        <v>0</v>
      </c>
      <c r="S218" s="10">
        <f t="shared" si="4"/>
        <v>0</v>
      </c>
      <c r="T218" s="12">
        <f t="shared" si="5"/>
        <v>0</v>
      </c>
      <c r="U218" s="7">
        <v>0.0</v>
      </c>
      <c r="V218" s="7">
        <v>0.0</v>
      </c>
      <c r="W218" s="7">
        <v>0.0</v>
      </c>
      <c r="X218" s="7">
        <v>0.0</v>
      </c>
      <c r="Y218" s="7">
        <v>0.0</v>
      </c>
      <c r="Z218" s="7">
        <v>16.0</v>
      </c>
      <c r="AA218" s="18">
        <f t="shared" si="6"/>
        <v>0.01777777778</v>
      </c>
      <c r="AB218" s="14">
        <v>0.12</v>
      </c>
      <c r="AC218" s="18">
        <f t="shared" si="7"/>
        <v>0.008</v>
      </c>
      <c r="AD218" s="14">
        <v>93.17</v>
      </c>
      <c r="AE218" s="18">
        <f t="shared" si="8"/>
        <v>6.211333333</v>
      </c>
      <c r="AF218" s="13">
        <f t="shared" si="9"/>
        <v>0.001286311502</v>
      </c>
      <c r="AG218" s="10">
        <f t="shared" si="10"/>
        <v>0</v>
      </c>
      <c r="AH218" s="10">
        <f t="shared" si="11"/>
        <v>0</v>
      </c>
      <c r="AI218" s="10">
        <f t="shared" si="12"/>
        <v>0</v>
      </c>
      <c r="AJ218" s="7">
        <v>0.0</v>
      </c>
      <c r="AK218" s="7">
        <v>0.0</v>
      </c>
      <c r="AL218" s="13" t="str">
        <f t="shared" si="13"/>
        <v> </v>
      </c>
      <c r="AM218" s="7">
        <v>0.0</v>
      </c>
      <c r="AN218" s="7">
        <v>0.0</v>
      </c>
      <c r="AO218" s="26">
        <v>1.0</v>
      </c>
      <c r="AP218" s="26">
        <v>0.0</v>
      </c>
      <c r="AQ218" s="7">
        <v>0.0</v>
      </c>
      <c r="AR218" s="7">
        <v>0.0</v>
      </c>
      <c r="AS218" s="7">
        <v>0.0</v>
      </c>
      <c r="AT218" s="7">
        <v>0.0</v>
      </c>
      <c r="AU218" s="7">
        <v>0.0</v>
      </c>
      <c r="AV218" s="7">
        <v>0.0</v>
      </c>
      <c r="AW218" s="14"/>
      <c r="AX218" s="14"/>
      <c r="AY218" s="7">
        <v>0.0</v>
      </c>
      <c r="AZ218" s="7">
        <v>0.0</v>
      </c>
      <c r="BA218" s="14">
        <f t="shared" si="14"/>
        <v>3.75</v>
      </c>
      <c r="BB218" s="14"/>
      <c r="BC218" s="14"/>
    </row>
    <row r="219" ht="12.75" customHeight="1">
      <c r="A219" s="7" t="s">
        <v>1283</v>
      </c>
      <c r="B219" s="7" t="s">
        <v>1284</v>
      </c>
      <c r="C219" s="8" t="s">
        <v>274</v>
      </c>
      <c r="D219" s="9" t="s">
        <v>150</v>
      </c>
      <c r="E219" s="7">
        <v>72.0</v>
      </c>
      <c r="F219" s="7">
        <v>2.0</v>
      </c>
      <c r="G219" s="7">
        <v>6.0</v>
      </c>
      <c r="H219" s="12">
        <f t="shared" si="1"/>
        <v>8</v>
      </c>
      <c r="I219" s="7">
        <v>2.0</v>
      </c>
      <c r="J219" s="7">
        <v>6.0</v>
      </c>
      <c r="K219" s="7">
        <v>4.0</v>
      </c>
      <c r="L219" s="7">
        <v>2.0</v>
      </c>
      <c r="M219" s="25">
        <f t="shared" si="2"/>
        <v>4.625020074</v>
      </c>
      <c r="N219" s="7">
        <v>9.0</v>
      </c>
      <c r="O219" s="7">
        <v>2.0</v>
      </c>
      <c r="P219" s="7">
        <v>7.0</v>
      </c>
      <c r="Q219" s="7">
        <v>4.0</v>
      </c>
      <c r="R219" s="10">
        <f t="shared" si="3"/>
        <v>0.2222222222</v>
      </c>
      <c r="S219" s="10">
        <f t="shared" si="4"/>
        <v>0.09090909091</v>
      </c>
      <c r="T219" s="12">
        <f t="shared" si="5"/>
        <v>23.63636364</v>
      </c>
      <c r="U219" s="7">
        <v>0.0</v>
      </c>
      <c r="V219" s="7">
        <v>5.0</v>
      </c>
      <c r="W219" s="7">
        <v>5.0</v>
      </c>
      <c r="X219" s="7">
        <v>1.0</v>
      </c>
      <c r="Y219" s="7">
        <v>1.0</v>
      </c>
      <c r="Z219" s="7">
        <v>6227.0</v>
      </c>
      <c r="AA219" s="18">
        <f t="shared" si="6"/>
        <v>1.441435185</v>
      </c>
      <c r="AB219" s="14">
        <v>97.28</v>
      </c>
      <c r="AC219" s="18">
        <f t="shared" si="7"/>
        <v>1.351111111</v>
      </c>
      <c r="AD219" s="14">
        <v>212.25</v>
      </c>
      <c r="AE219" s="18">
        <f t="shared" si="8"/>
        <v>2.947916667</v>
      </c>
      <c r="AF219" s="13">
        <f t="shared" si="9"/>
        <v>0.3142829451</v>
      </c>
      <c r="AG219" s="10">
        <f t="shared" si="10"/>
        <v>0.1818181818</v>
      </c>
      <c r="AH219" s="10">
        <f t="shared" si="11"/>
        <v>0.5454545455</v>
      </c>
      <c r="AI219" s="10">
        <f t="shared" si="12"/>
        <v>0.7272727273</v>
      </c>
      <c r="AJ219" s="7">
        <v>0.0</v>
      </c>
      <c r="AK219" s="7">
        <v>2.0</v>
      </c>
      <c r="AL219" s="13">
        <f t="shared" si="13"/>
        <v>0</v>
      </c>
      <c r="AM219" s="7">
        <v>11.0</v>
      </c>
      <c r="AN219" s="7">
        <v>1.0</v>
      </c>
      <c r="AO219" s="26">
        <v>54.0</v>
      </c>
      <c r="AP219" s="26">
        <v>15.0</v>
      </c>
      <c r="AQ219" s="7">
        <v>17.0</v>
      </c>
      <c r="AR219" s="7">
        <v>2.0</v>
      </c>
      <c r="AS219" s="7">
        <v>27.0</v>
      </c>
      <c r="AT219" s="7">
        <v>5.0</v>
      </c>
      <c r="AU219" s="7">
        <v>40.0</v>
      </c>
      <c r="AV219" s="7">
        <v>11.0</v>
      </c>
      <c r="AW219" s="14">
        <v>78.43</v>
      </c>
      <c r="AX219" s="14">
        <v>-6.89</v>
      </c>
      <c r="AY219" s="7">
        <v>0.0</v>
      </c>
      <c r="AZ219" s="7">
        <v>0.0</v>
      </c>
      <c r="BA219" s="14">
        <f t="shared" si="14"/>
        <v>0.4046892565</v>
      </c>
      <c r="BB219" s="14">
        <v>83.05</v>
      </c>
      <c r="BC219" s="14">
        <v>-14.57</v>
      </c>
    </row>
    <row r="220" ht="12.75" customHeight="1">
      <c r="A220" s="7" t="s">
        <v>1290</v>
      </c>
      <c r="B220" s="7" t="s">
        <v>1291</v>
      </c>
      <c r="C220" s="8" t="s">
        <v>399</v>
      </c>
      <c r="D220" s="9" t="s">
        <v>150</v>
      </c>
      <c r="E220" s="7">
        <v>45.0</v>
      </c>
      <c r="F220" s="7">
        <v>0.0</v>
      </c>
      <c r="G220" s="7">
        <v>1.0</v>
      </c>
      <c r="H220" s="12">
        <f t="shared" si="1"/>
        <v>1</v>
      </c>
      <c r="I220" s="7">
        <v>0.0</v>
      </c>
      <c r="J220" s="7">
        <v>1.0</v>
      </c>
      <c r="K220" s="7">
        <v>0.0</v>
      </c>
      <c r="L220" s="7">
        <v>1.0</v>
      </c>
      <c r="M220" s="25">
        <f t="shared" si="2"/>
        <v>17.73399015</v>
      </c>
      <c r="N220" s="7">
        <v>0.0</v>
      </c>
      <c r="O220" s="7">
        <v>0.0</v>
      </c>
      <c r="P220" s="7">
        <v>0.0</v>
      </c>
      <c r="Q220" s="7">
        <v>0.0</v>
      </c>
      <c r="R220" s="10">
        <f t="shared" si="3"/>
        <v>0</v>
      </c>
      <c r="S220" s="10">
        <f t="shared" si="4"/>
        <v>0</v>
      </c>
      <c r="T220" s="12">
        <f t="shared" si="5"/>
        <v>0</v>
      </c>
      <c r="U220" s="7">
        <v>1.0</v>
      </c>
      <c r="V220" s="7">
        <v>0.0</v>
      </c>
      <c r="W220" s="7">
        <v>0.0</v>
      </c>
      <c r="X220" s="7">
        <v>0.0</v>
      </c>
      <c r="Y220" s="7">
        <v>0.0</v>
      </c>
      <c r="Z220" s="7">
        <v>203.0</v>
      </c>
      <c r="AA220" s="18">
        <f t="shared" si="6"/>
        <v>0.07518518519</v>
      </c>
      <c r="AB220" s="14">
        <v>3.42</v>
      </c>
      <c r="AC220" s="18">
        <f t="shared" si="7"/>
        <v>0.076</v>
      </c>
      <c r="AD220" s="14">
        <v>215.82</v>
      </c>
      <c r="AE220" s="18">
        <f t="shared" si="8"/>
        <v>4.796</v>
      </c>
      <c r="AF220" s="13">
        <f t="shared" si="9"/>
        <v>0.01559934319</v>
      </c>
      <c r="AG220" s="10">
        <f t="shared" si="10"/>
        <v>0</v>
      </c>
      <c r="AH220" s="10">
        <f t="shared" si="11"/>
        <v>1</v>
      </c>
      <c r="AI220" s="10">
        <f t="shared" si="12"/>
        <v>1</v>
      </c>
      <c r="AJ220" s="7">
        <v>3.0</v>
      </c>
      <c r="AK220" s="7">
        <v>2.0</v>
      </c>
      <c r="AL220" s="13">
        <f t="shared" si="13"/>
        <v>0.6</v>
      </c>
      <c r="AM220" s="7">
        <v>1.0</v>
      </c>
      <c r="AN220" s="7">
        <v>0.0</v>
      </c>
      <c r="AO220" s="26">
        <v>2.0</v>
      </c>
      <c r="AP220" s="26">
        <v>0.0</v>
      </c>
      <c r="AQ220" s="7">
        <v>1.0</v>
      </c>
      <c r="AR220" s="7">
        <v>0.0</v>
      </c>
      <c r="AS220" s="7">
        <v>0.0</v>
      </c>
      <c r="AT220" s="7">
        <v>1.0</v>
      </c>
      <c r="AU220" s="7">
        <v>3.0</v>
      </c>
      <c r="AV220" s="7">
        <v>0.0</v>
      </c>
      <c r="AW220" s="14">
        <v>100.0</v>
      </c>
      <c r="AX220" s="14">
        <v>15.35</v>
      </c>
      <c r="AY220" s="7">
        <v>0.0</v>
      </c>
      <c r="AZ220" s="7">
        <v>0.0</v>
      </c>
      <c r="BA220" s="14">
        <f t="shared" si="14"/>
        <v>1.477832512</v>
      </c>
      <c r="BB220" s="14">
        <v>100.0</v>
      </c>
      <c r="BC220" s="14">
        <v>3.27</v>
      </c>
    </row>
    <row r="221" ht="12.75" customHeight="1">
      <c r="A221" s="7" t="s">
        <v>134</v>
      </c>
      <c r="B221" s="7" t="s">
        <v>1294</v>
      </c>
      <c r="C221" s="8" t="s">
        <v>182</v>
      </c>
      <c r="D221" s="9" t="s">
        <v>174</v>
      </c>
      <c r="E221" s="7">
        <v>24.0</v>
      </c>
      <c r="F221" s="7">
        <v>0.0</v>
      </c>
      <c r="G221" s="7">
        <v>0.0</v>
      </c>
      <c r="H221" s="12">
        <f t="shared" si="1"/>
        <v>0</v>
      </c>
      <c r="I221" s="7">
        <v>0.0</v>
      </c>
      <c r="J221" s="7">
        <v>0.0</v>
      </c>
      <c r="K221" s="7">
        <v>0.0</v>
      </c>
      <c r="L221" s="7">
        <v>0.0</v>
      </c>
      <c r="M221" s="25">
        <f t="shared" si="2"/>
        <v>0</v>
      </c>
      <c r="N221" s="7">
        <v>0.0</v>
      </c>
      <c r="O221" s="7">
        <v>0.0</v>
      </c>
      <c r="P221" s="7">
        <v>0.0</v>
      </c>
      <c r="Q221" s="7">
        <v>0.0</v>
      </c>
      <c r="R221" s="10">
        <f t="shared" si="3"/>
        <v>0</v>
      </c>
      <c r="S221" s="10">
        <f t="shared" si="4"/>
        <v>0</v>
      </c>
      <c r="T221" s="12">
        <f t="shared" si="5"/>
        <v>0</v>
      </c>
      <c r="U221" s="7">
        <v>0.0</v>
      </c>
      <c r="V221" s="7">
        <v>0.0</v>
      </c>
      <c r="W221" s="7">
        <v>0.0</v>
      </c>
      <c r="X221" s="7">
        <v>0.0</v>
      </c>
      <c r="Y221" s="7">
        <v>0.0</v>
      </c>
      <c r="Z221" s="7">
        <v>26.0</v>
      </c>
      <c r="AA221" s="18">
        <f t="shared" si="6"/>
        <v>0.01805555556</v>
      </c>
      <c r="AB221" s="14">
        <v>0.6000000000000001</v>
      </c>
      <c r="AC221" s="18">
        <f t="shared" si="7"/>
        <v>0.025</v>
      </c>
      <c r="AD221" s="14">
        <v>115.29</v>
      </c>
      <c r="AE221" s="18">
        <f t="shared" si="8"/>
        <v>4.80375</v>
      </c>
      <c r="AF221" s="13">
        <f t="shared" si="9"/>
        <v>0.005177323324</v>
      </c>
      <c r="AG221" s="10">
        <f t="shared" si="10"/>
        <v>0</v>
      </c>
      <c r="AH221" s="10">
        <f t="shared" si="11"/>
        <v>0</v>
      </c>
      <c r="AI221" s="10">
        <f t="shared" si="12"/>
        <v>0</v>
      </c>
      <c r="AJ221" s="7">
        <v>0.0</v>
      </c>
      <c r="AK221" s="7">
        <v>0.0</v>
      </c>
      <c r="AL221" s="13" t="str">
        <f t="shared" si="13"/>
        <v> </v>
      </c>
      <c r="AM221" s="7">
        <v>0.0</v>
      </c>
      <c r="AN221" s="7">
        <v>0.0</v>
      </c>
      <c r="AO221" s="26">
        <v>0.0</v>
      </c>
      <c r="AP221" s="26">
        <v>0.0</v>
      </c>
      <c r="AQ221" s="7">
        <v>0.0</v>
      </c>
      <c r="AR221" s="7">
        <v>0.0</v>
      </c>
      <c r="AS221" s="7">
        <v>0.0</v>
      </c>
      <c r="AT221" s="7">
        <v>0.0</v>
      </c>
      <c r="AU221" s="7">
        <v>0.0</v>
      </c>
      <c r="AV221" s="7">
        <v>0.0</v>
      </c>
      <c r="AW221" s="14"/>
      <c r="AX221" s="14"/>
      <c r="AY221" s="7">
        <v>1.0</v>
      </c>
      <c r="AZ221" s="7">
        <v>1.0</v>
      </c>
      <c r="BA221" s="14">
        <f t="shared" si="14"/>
        <v>0</v>
      </c>
      <c r="BB221" s="14">
        <v>100.0</v>
      </c>
      <c r="BC221" s="14">
        <v>5.56</v>
      </c>
    </row>
    <row r="222" ht="12.75" customHeight="1">
      <c r="A222" s="7" t="s">
        <v>1297</v>
      </c>
      <c r="B222" s="7" t="s">
        <v>1298</v>
      </c>
      <c r="C222" s="8" t="s">
        <v>490</v>
      </c>
      <c r="D222" s="9" t="s">
        <v>159</v>
      </c>
      <c r="E222" s="7">
        <v>53.0</v>
      </c>
      <c r="F222" s="7">
        <v>0.0</v>
      </c>
      <c r="G222" s="7">
        <v>0.0</v>
      </c>
      <c r="H222" s="12">
        <f t="shared" si="1"/>
        <v>0</v>
      </c>
      <c r="I222" s="7">
        <v>0.0</v>
      </c>
      <c r="J222" s="7">
        <v>0.0</v>
      </c>
      <c r="K222" s="7">
        <v>0.0</v>
      </c>
      <c r="L222" s="7">
        <v>0.0</v>
      </c>
      <c r="M222" s="25">
        <f t="shared" si="2"/>
        <v>0</v>
      </c>
      <c r="N222" s="7">
        <v>0.0</v>
      </c>
      <c r="O222" s="7">
        <v>0.0</v>
      </c>
      <c r="P222" s="7">
        <v>0.0</v>
      </c>
      <c r="Q222" s="7">
        <v>0.0</v>
      </c>
      <c r="R222" s="10">
        <f t="shared" si="3"/>
        <v>0</v>
      </c>
      <c r="S222" s="10">
        <f t="shared" si="4"/>
        <v>0</v>
      </c>
      <c r="T222" s="12">
        <f t="shared" si="5"/>
        <v>0</v>
      </c>
      <c r="U222" s="7">
        <v>0.0</v>
      </c>
      <c r="V222" s="7">
        <v>0.0</v>
      </c>
      <c r="W222" s="7">
        <v>0.0</v>
      </c>
      <c r="X222" s="7">
        <v>0.0</v>
      </c>
      <c r="Y222" s="7">
        <v>0.0</v>
      </c>
      <c r="Z222" s="7">
        <v>180.0</v>
      </c>
      <c r="AA222" s="18">
        <f t="shared" si="6"/>
        <v>0.05660377358</v>
      </c>
      <c r="AB222" s="14">
        <v>2.82</v>
      </c>
      <c r="AC222" s="18">
        <f t="shared" si="7"/>
        <v>0.05320754717</v>
      </c>
      <c r="AD222" s="14">
        <v>254.34</v>
      </c>
      <c r="AE222" s="18">
        <f t="shared" si="8"/>
        <v>4.798867925</v>
      </c>
      <c r="AF222" s="13">
        <f t="shared" si="9"/>
        <v>0.0109659356</v>
      </c>
      <c r="AG222" s="10">
        <f t="shared" si="10"/>
        <v>0</v>
      </c>
      <c r="AH222" s="10">
        <f t="shared" si="11"/>
        <v>0</v>
      </c>
      <c r="AI222" s="10">
        <f t="shared" si="12"/>
        <v>0</v>
      </c>
      <c r="AJ222" s="7">
        <v>0.0</v>
      </c>
      <c r="AK222" s="7">
        <v>0.0</v>
      </c>
      <c r="AL222" s="13" t="str">
        <f t="shared" si="13"/>
        <v> </v>
      </c>
      <c r="AM222" s="7">
        <v>0.0</v>
      </c>
      <c r="AN222" s="7">
        <v>0.0</v>
      </c>
      <c r="AO222" s="26">
        <v>0.0</v>
      </c>
      <c r="AP222" s="26">
        <v>1.0</v>
      </c>
      <c r="AQ222" s="7">
        <v>0.0</v>
      </c>
      <c r="AR222" s="7">
        <v>0.0</v>
      </c>
      <c r="AS222" s="7">
        <v>1.0</v>
      </c>
      <c r="AT222" s="7">
        <v>0.0</v>
      </c>
      <c r="AU222" s="7">
        <v>0.0</v>
      </c>
      <c r="AV222" s="7">
        <v>1.0</v>
      </c>
      <c r="AW222" s="14">
        <v>0.0</v>
      </c>
      <c r="AX222" s="14">
        <v>-85.78</v>
      </c>
      <c r="AY222" s="7">
        <v>2.0</v>
      </c>
      <c r="AZ222" s="7">
        <v>0.0</v>
      </c>
      <c r="BA222" s="14">
        <f t="shared" si="14"/>
        <v>-0.6666666667</v>
      </c>
      <c r="BB222" s="14">
        <v>83.33</v>
      </c>
      <c r="BC222" s="14">
        <v>-11.13</v>
      </c>
    </row>
    <row r="223" ht="12.75" customHeight="1">
      <c r="A223" s="7" t="s">
        <v>1303</v>
      </c>
      <c r="B223" s="7" t="s">
        <v>1304</v>
      </c>
      <c r="C223" s="8" t="s">
        <v>312</v>
      </c>
      <c r="D223" s="9" t="s">
        <v>247</v>
      </c>
      <c r="E223" s="7">
        <v>7.0</v>
      </c>
      <c r="F223" s="7">
        <v>0.0</v>
      </c>
      <c r="G223" s="7">
        <v>0.0</v>
      </c>
      <c r="H223" s="12">
        <f t="shared" si="1"/>
        <v>0</v>
      </c>
      <c r="I223" s="7">
        <v>0.0</v>
      </c>
      <c r="J223" s="7">
        <v>0.0</v>
      </c>
      <c r="K223" s="7">
        <v>0.0</v>
      </c>
      <c r="L223" s="7">
        <v>0.0</v>
      </c>
      <c r="M223" s="25">
        <f t="shared" si="2"/>
        <v>0</v>
      </c>
      <c r="N223" s="7">
        <v>0.0</v>
      </c>
      <c r="O223" s="7">
        <v>0.0</v>
      </c>
      <c r="P223" s="7">
        <v>0.0</v>
      </c>
      <c r="Q223" s="7">
        <v>0.0</v>
      </c>
      <c r="R223" s="10">
        <f t="shared" si="3"/>
        <v>0</v>
      </c>
      <c r="S223" s="10">
        <f t="shared" si="4"/>
        <v>0</v>
      </c>
      <c r="T223" s="12">
        <f t="shared" si="5"/>
        <v>0</v>
      </c>
      <c r="U223" s="7">
        <v>0.0</v>
      </c>
      <c r="V223" s="7">
        <v>0.0</v>
      </c>
      <c r="W223" s="7">
        <v>0.0</v>
      </c>
      <c r="X223" s="7">
        <v>0.0</v>
      </c>
      <c r="Y223" s="7">
        <v>0.0</v>
      </c>
      <c r="Z223" s="7">
        <v>0.0</v>
      </c>
      <c r="AA223" s="18">
        <f t="shared" si="6"/>
        <v>0</v>
      </c>
      <c r="AB223" s="14">
        <v>0.0</v>
      </c>
      <c r="AC223" s="18">
        <f t="shared" si="7"/>
        <v>0</v>
      </c>
      <c r="AD223" s="14">
        <v>35.01</v>
      </c>
      <c r="AE223" s="18">
        <f t="shared" si="8"/>
        <v>5.001428571</v>
      </c>
      <c r="AF223" s="13">
        <f t="shared" si="9"/>
        <v>0</v>
      </c>
      <c r="AG223" s="10">
        <f t="shared" si="10"/>
        <v>0</v>
      </c>
      <c r="AH223" s="10">
        <f t="shared" si="11"/>
        <v>0</v>
      </c>
      <c r="AI223" s="10">
        <f t="shared" si="12"/>
        <v>0</v>
      </c>
      <c r="AJ223" s="7">
        <v>0.0</v>
      </c>
      <c r="AK223" s="7">
        <v>0.0</v>
      </c>
      <c r="AL223" s="13" t="str">
        <f t="shared" si="13"/>
        <v> </v>
      </c>
      <c r="AM223" s="7">
        <v>0.0</v>
      </c>
      <c r="AN223" s="7">
        <v>0.0</v>
      </c>
      <c r="AO223" s="26">
        <v>0.0</v>
      </c>
      <c r="AP223" s="26">
        <v>0.0</v>
      </c>
      <c r="AQ223" s="7">
        <v>0.0</v>
      </c>
      <c r="AR223" s="7">
        <v>0.0</v>
      </c>
      <c r="AS223" s="7">
        <v>0.0</v>
      </c>
      <c r="AT223" s="7">
        <v>0.0</v>
      </c>
      <c r="AU223" s="7">
        <v>0.0</v>
      </c>
      <c r="AV223" s="7">
        <v>0.0</v>
      </c>
      <c r="AW223" s="14"/>
      <c r="AX223" s="14"/>
      <c r="AY223" s="7">
        <v>0.0</v>
      </c>
      <c r="AZ223" s="7">
        <v>0.0</v>
      </c>
      <c r="BA223" s="14">
        <f t="shared" si="14"/>
        <v>0</v>
      </c>
      <c r="BB223" s="14"/>
      <c r="BC223" s="14"/>
    </row>
    <row r="224" ht="12.75" customHeight="1">
      <c r="A224" s="7" t="s">
        <v>1307</v>
      </c>
      <c r="B224" s="7" t="s">
        <v>1308</v>
      </c>
      <c r="C224" s="8" t="s">
        <v>610</v>
      </c>
      <c r="D224" s="9" t="s">
        <v>183</v>
      </c>
      <c r="E224" s="7">
        <v>79.0</v>
      </c>
      <c r="F224" s="7">
        <v>0.0</v>
      </c>
      <c r="G224" s="7">
        <v>0.0</v>
      </c>
      <c r="H224" s="12">
        <f t="shared" si="1"/>
        <v>0</v>
      </c>
      <c r="I224" s="7">
        <v>0.0</v>
      </c>
      <c r="J224" s="7">
        <v>0.0</v>
      </c>
      <c r="K224" s="7">
        <v>0.0</v>
      </c>
      <c r="L224" s="7">
        <v>0.0</v>
      </c>
      <c r="M224" s="25">
        <f t="shared" si="2"/>
        <v>0</v>
      </c>
      <c r="N224" s="7">
        <v>1.0</v>
      </c>
      <c r="O224" s="7">
        <v>2.0</v>
      </c>
      <c r="P224" s="7">
        <v>1.0</v>
      </c>
      <c r="Q224" s="7">
        <v>2.0</v>
      </c>
      <c r="R224" s="10">
        <f t="shared" si="3"/>
        <v>0</v>
      </c>
      <c r="S224" s="10">
        <f t="shared" si="4"/>
        <v>0</v>
      </c>
      <c r="T224" s="12">
        <f t="shared" si="5"/>
        <v>0</v>
      </c>
      <c r="U224" s="7">
        <v>0.0</v>
      </c>
      <c r="V224" s="7">
        <v>2.0</v>
      </c>
      <c r="W224" s="7">
        <v>3.0</v>
      </c>
      <c r="X224" s="7">
        <v>0.0</v>
      </c>
      <c r="Y224" s="7">
        <v>1.0</v>
      </c>
      <c r="Z224" s="7">
        <v>1043.0</v>
      </c>
      <c r="AA224" s="18">
        <f t="shared" si="6"/>
        <v>0.2200421941</v>
      </c>
      <c r="AB224" s="14">
        <v>16.43</v>
      </c>
      <c r="AC224" s="18">
        <f t="shared" si="7"/>
        <v>0.2079746835</v>
      </c>
      <c r="AD224" s="14">
        <v>331.12</v>
      </c>
      <c r="AE224" s="18">
        <f t="shared" si="8"/>
        <v>4.191392405</v>
      </c>
      <c r="AF224" s="13">
        <f t="shared" si="9"/>
        <v>0.04727377356</v>
      </c>
      <c r="AG224" s="10">
        <f t="shared" si="10"/>
        <v>0</v>
      </c>
      <c r="AH224" s="10">
        <f t="shared" si="11"/>
        <v>0</v>
      </c>
      <c r="AI224" s="10">
        <f t="shared" si="12"/>
        <v>0</v>
      </c>
      <c r="AJ224" s="7">
        <v>0.0</v>
      </c>
      <c r="AK224" s="7">
        <v>0.0</v>
      </c>
      <c r="AL224" s="13" t="str">
        <f t="shared" si="13"/>
        <v> </v>
      </c>
      <c r="AM224" s="7">
        <v>1.0</v>
      </c>
      <c r="AN224" s="7">
        <v>0.0</v>
      </c>
      <c r="AO224" s="26">
        <v>11.0</v>
      </c>
      <c r="AP224" s="26">
        <v>4.0</v>
      </c>
      <c r="AQ224" s="7">
        <v>4.0</v>
      </c>
      <c r="AR224" s="7">
        <v>1.0</v>
      </c>
      <c r="AS224" s="7">
        <v>7.0</v>
      </c>
      <c r="AT224" s="7">
        <v>0.0</v>
      </c>
      <c r="AU224" s="7">
        <v>7.0</v>
      </c>
      <c r="AV224" s="7">
        <v>0.0</v>
      </c>
      <c r="AW224" s="14">
        <v>100.0</v>
      </c>
      <c r="AX224" s="14">
        <v>15.05</v>
      </c>
      <c r="AY224" s="7">
        <v>0.0</v>
      </c>
      <c r="AZ224" s="7">
        <v>0.0</v>
      </c>
      <c r="BA224" s="14">
        <f t="shared" si="14"/>
        <v>0.230105465</v>
      </c>
      <c r="BB224" s="14">
        <v>83.33</v>
      </c>
      <c r="BC224" s="14">
        <v>-7.24</v>
      </c>
    </row>
    <row r="225" ht="12.75" customHeight="1">
      <c r="A225" s="7" t="s">
        <v>134</v>
      </c>
      <c r="B225" s="7" t="s">
        <v>1312</v>
      </c>
      <c r="C225" s="8" t="s">
        <v>685</v>
      </c>
      <c r="D225" s="9" t="s">
        <v>174</v>
      </c>
      <c r="E225" s="7">
        <v>64.0</v>
      </c>
      <c r="F225" s="7">
        <v>12.0</v>
      </c>
      <c r="G225" s="7">
        <v>5.0</v>
      </c>
      <c r="H225" s="12">
        <f t="shared" si="1"/>
        <v>17</v>
      </c>
      <c r="I225" s="7">
        <v>11.0</v>
      </c>
      <c r="J225" s="7">
        <v>5.0</v>
      </c>
      <c r="K225" s="7">
        <v>1.0</v>
      </c>
      <c r="L225" s="7">
        <v>4.0</v>
      </c>
      <c r="M225" s="25">
        <f t="shared" si="2"/>
        <v>4.965114392</v>
      </c>
      <c r="N225" s="7">
        <v>73.0</v>
      </c>
      <c r="O225" s="7">
        <v>29.0</v>
      </c>
      <c r="P225" s="7">
        <v>60.0</v>
      </c>
      <c r="Q225" s="7">
        <v>41.0</v>
      </c>
      <c r="R225" s="10">
        <f t="shared" si="3"/>
        <v>0.1643835616</v>
      </c>
      <c r="S225" s="10">
        <f t="shared" si="4"/>
        <v>0.05911330049</v>
      </c>
      <c r="T225" s="12">
        <f t="shared" si="5"/>
        <v>8.714285714</v>
      </c>
      <c r="U225" s="7">
        <v>1.0</v>
      </c>
      <c r="V225" s="7">
        <v>8.0</v>
      </c>
      <c r="W225" s="7">
        <v>2.0</v>
      </c>
      <c r="X225" s="7">
        <v>6.0</v>
      </c>
      <c r="Y225" s="7">
        <v>3.0</v>
      </c>
      <c r="Z225" s="7">
        <v>12326.0</v>
      </c>
      <c r="AA225" s="18">
        <f t="shared" si="6"/>
        <v>3.209895833</v>
      </c>
      <c r="AB225" s="14">
        <v>202.21</v>
      </c>
      <c r="AC225" s="18">
        <f t="shared" si="7"/>
        <v>3.15953125</v>
      </c>
      <c r="AD225" s="14">
        <v>113.09</v>
      </c>
      <c r="AE225" s="18">
        <f t="shared" si="8"/>
        <v>1.76703125</v>
      </c>
      <c r="AF225" s="13">
        <f t="shared" si="9"/>
        <v>0.6413257215</v>
      </c>
      <c r="AG225" s="10">
        <f t="shared" si="10"/>
        <v>0.5238095238</v>
      </c>
      <c r="AH225" s="10">
        <f t="shared" si="11"/>
        <v>0.2380952381</v>
      </c>
      <c r="AI225" s="10">
        <f t="shared" si="12"/>
        <v>0.7619047619</v>
      </c>
      <c r="AJ225" s="7">
        <v>0.0</v>
      </c>
      <c r="AK225" s="7">
        <v>0.0</v>
      </c>
      <c r="AL225" s="13" t="str">
        <f t="shared" si="13"/>
        <v> </v>
      </c>
      <c r="AM225" s="7">
        <v>21.0</v>
      </c>
      <c r="AN225" s="7">
        <v>3.0</v>
      </c>
      <c r="AO225" s="26">
        <v>162.0</v>
      </c>
      <c r="AP225" s="26">
        <v>25.0</v>
      </c>
      <c r="AQ225" s="7">
        <v>74.0</v>
      </c>
      <c r="AR225" s="7">
        <v>6.0</v>
      </c>
      <c r="AS225" s="7">
        <v>90.0</v>
      </c>
      <c r="AT225" s="7">
        <v>3.0</v>
      </c>
      <c r="AU225" s="7">
        <v>141.0</v>
      </c>
      <c r="AV225" s="7">
        <v>26.0</v>
      </c>
      <c r="AW225" s="14">
        <v>84.43</v>
      </c>
      <c r="AX225" s="14">
        <v>-8.02</v>
      </c>
      <c r="AY225" s="7">
        <v>0.0</v>
      </c>
      <c r="AZ225" s="7">
        <v>0.0</v>
      </c>
      <c r="BA225" s="14">
        <f t="shared" si="14"/>
        <v>0.6620152523</v>
      </c>
      <c r="BB225" s="14">
        <v>96.39</v>
      </c>
      <c r="BC225" s="14">
        <v>0.01</v>
      </c>
    </row>
    <row r="226" ht="12.75" customHeight="1">
      <c r="A226" s="7" t="s">
        <v>235</v>
      </c>
      <c r="B226" s="7" t="s">
        <v>1319</v>
      </c>
      <c r="C226" s="8" t="s">
        <v>860</v>
      </c>
      <c r="D226" s="9" t="s">
        <v>174</v>
      </c>
      <c r="E226" s="7">
        <v>69.0</v>
      </c>
      <c r="F226" s="7">
        <v>0.0</v>
      </c>
      <c r="G226" s="7">
        <v>0.0</v>
      </c>
      <c r="H226" s="12">
        <f t="shared" si="1"/>
        <v>0</v>
      </c>
      <c r="I226" s="7">
        <v>0.0</v>
      </c>
      <c r="J226" s="7">
        <v>0.0</v>
      </c>
      <c r="K226" s="7">
        <v>0.0</v>
      </c>
      <c r="L226" s="7">
        <v>0.0</v>
      </c>
      <c r="M226" s="25">
        <f t="shared" si="2"/>
        <v>0</v>
      </c>
      <c r="N226" s="7">
        <v>0.0</v>
      </c>
      <c r="O226" s="7">
        <v>0.0</v>
      </c>
      <c r="P226" s="7">
        <v>0.0</v>
      </c>
      <c r="Q226" s="7">
        <v>0.0</v>
      </c>
      <c r="R226" s="10">
        <f t="shared" si="3"/>
        <v>0</v>
      </c>
      <c r="S226" s="10">
        <f t="shared" si="4"/>
        <v>0</v>
      </c>
      <c r="T226" s="12">
        <f t="shared" si="5"/>
        <v>0</v>
      </c>
      <c r="U226" s="7">
        <v>0.0</v>
      </c>
      <c r="V226" s="7">
        <v>0.0</v>
      </c>
      <c r="W226" s="7">
        <v>0.0</v>
      </c>
      <c r="X226" s="7">
        <v>0.0</v>
      </c>
      <c r="Y226" s="7">
        <v>0.0</v>
      </c>
      <c r="Z226" s="7">
        <v>134.0</v>
      </c>
      <c r="AA226" s="18">
        <f t="shared" si="6"/>
        <v>0.03236714976</v>
      </c>
      <c r="AB226" s="14">
        <v>2.92</v>
      </c>
      <c r="AC226" s="18">
        <f t="shared" si="7"/>
        <v>0.04231884058</v>
      </c>
      <c r="AD226" s="14">
        <v>345.63</v>
      </c>
      <c r="AE226" s="18">
        <f t="shared" si="8"/>
        <v>5.009130435</v>
      </c>
      <c r="AF226" s="13">
        <f t="shared" si="9"/>
        <v>0.008377564195</v>
      </c>
      <c r="AG226" s="10">
        <f t="shared" si="10"/>
        <v>0</v>
      </c>
      <c r="AH226" s="10">
        <f t="shared" si="11"/>
        <v>0</v>
      </c>
      <c r="AI226" s="10">
        <f t="shared" si="12"/>
        <v>0</v>
      </c>
      <c r="AJ226" s="7">
        <v>0.0</v>
      </c>
      <c r="AK226" s="7">
        <v>0.0</v>
      </c>
      <c r="AL226" s="13" t="str">
        <f t="shared" si="13"/>
        <v> </v>
      </c>
      <c r="AM226" s="7">
        <v>0.0</v>
      </c>
      <c r="AN226" s="7">
        <v>0.0</v>
      </c>
      <c r="AO226" s="26">
        <v>2.0</v>
      </c>
      <c r="AP226" s="26">
        <v>0.0</v>
      </c>
      <c r="AQ226" s="7">
        <v>0.0</v>
      </c>
      <c r="AR226" s="7">
        <v>1.0</v>
      </c>
      <c r="AS226" s="7">
        <v>0.0</v>
      </c>
      <c r="AT226" s="7">
        <v>0.0</v>
      </c>
      <c r="AU226" s="7">
        <v>1.0</v>
      </c>
      <c r="AV226" s="7">
        <v>0.0</v>
      </c>
      <c r="AW226" s="14">
        <v>100.0</v>
      </c>
      <c r="AX226" s="14">
        <v>15.04</v>
      </c>
      <c r="AY226" s="7">
        <v>0.0</v>
      </c>
      <c r="AZ226" s="7">
        <v>0.0</v>
      </c>
      <c r="BA226" s="14">
        <f t="shared" si="14"/>
        <v>0.447761194</v>
      </c>
      <c r="BB226" s="14">
        <v>100.0</v>
      </c>
      <c r="BC226" s="14">
        <v>6.39</v>
      </c>
    </row>
    <row r="227" ht="12.75" customHeight="1">
      <c r="A227" s="7" t="s">
        <v>381</v>
      </c>
      <c r="B227" s="7" t="s">
        <v>1321</v>
      </c>
      <c r="C227" s="8" t="s">
        <v>297</v>
      </c>
      <c r="D227" s="9" t="s">
        <v>174</v>
      </c>
      <c r="E227" s="7">
        <v>1.0</v>
      </c>
      <c r="F227" s="7">
        <v>0.0</v>
      </c>
      <c r="G227" s="7">
        <v>0.0</v>
      </c>
      <c r="H227" s="12">
        <f t="shared" si="1"/>
        <v>0</v>
      </c>
      <c r="M227" s="25">
        <f t="shared" si="2"/>
        <v>0</v>
      </c>
      <c r="N227" s="7">
        <v>0.0</v>
      </c>
      <c r="O227" s="7">
        <v>0.0</v>
      </c>
      <c r="R227" s="10">
        <f t="shared" si="3"/>
        <v>0</v>
      </c>
      <c r="S227" s="10">
        <f t="shared" si="4"/>
        <v>0</v>
      </c>
      <c r="T227" s="12">
        <f t="shared" si="5"/>
        <v>0</v>
      </c>
      <c r="V227" s="7">
        <v>0.0</v>
      </c>
      <c r="X227" s="7">
        <v>0.0</v>
      </c>
      <c r="Y227" s="7">
        <v>0.0</v>
      </c>
      <c r="Z227" s="7">
        <v>0.0</v>
      </c>
      <c r="AA227" s="18">
        <f t="shared" si="6"/>
        <v>0</v>
      </c>
      <c r="AB227" s="14"/>
      <c r="AC227" s="18">
        <f t="shared" si="7"/>
        <v>0</v>
      </c>
      <c r="AD227" s="14"/>
      <c r="AE227" s="18">
        <f t="shared" si="8"/>
        <v>0</v>
      </c>
      <c r="AF227" s="13">
        <f t="shared" si="9"/>
        <v>0</v>
      </c>
      <c r="AG227" s="10">
        <f t="shared" si="10"/>
        <v>0</v>
      </c>
      <c r="AH227" s="10">
        <f t="shared" si="11"/>
        <v>0</v>
      </c>
      <c r="AI227" s="10">
        <f t="shared" si="12"/>
        <v>0</v>
      </c>
      <c r="AJ227" s="7">
        <v>0.0</v>
      </c>
      <c r="AK227" s="7">
        <v>0.0</v>
      </c>
      <c r="AL227" s="13" t="str">
        <f t="shared" si="13"/>
        <v> </v>
      </c>
      <c r="AO227" s="26">
        <v>0.0</v>
      </c>
      <c r="AP227" s="26">
        <v>0.0</v>
      </c>
      <c r="AQ227" s="7">
        <v>0.0</v>
      </c>
      <c r="AR227" s="7">
        <v>0.0</v>
      </c>
      <c r="AS227" s="7">
        <v>0.0</v>
      </c>
      <c r="AT227" s="7">
        <v>0.0</v>
      </c>
      <c r="AW227" s="14"/>
      <c r="AX227" s="14"/>
      <c r="BA227" s="14">
        <f t="shared" si="14"/>
        <v>0</v>
      </c>
      <c r="BB227" s="14"/>
      <c r="BC227" s="14"/>
    </row>
    <row r="228" ht="12.75" customHeight="1">
      <c r="A228" s="7" t="s">
        <v>563</v>
      </c>
      <c r="B228" s="7" t="s">
        <v>1324</v>
      </c>
      <c r="C228" s="8" t="s">
        <v>231</v>
      </c>
      <c r="D228" s="9" t="s">
        <v>150</v>
      </c>
      <c r="E228" s="7">
        <v>55.0</v>
      </c>
      <c r="F228" s="7">
        <v>0.0</v>
      </c>
      <c r="G228" s="7">
        <v>1.0</v>
      </c>
      <c r="H228" s="12">
        <f t="shared" si="1"/>
        <v>1</v>
      </c>
      <c r="I228" s="7">
        <v>0.0</v>
      </c>
      <c r="J228" s="7">
        <v>1.0</v>
      </c>
      <c r="K228" s="7">
        <v>0.0</v>
      </c>
      <c r="L228" s="7">
        <v>1.0</v>
      </c>
      <c r="M228" s="25">
        <f t="shared" si="2"/>
        <v>2.960526316</v>
      </c>
      <c r="N228" s="7">
        <v>3.0</v>
      </c>
      <c r="O228" s="7">
        <v>1.0</v>
      </c>
      <c r="P228" s="7">
        <v>3.0</v>
      </c>
      <c r="Q228" s="7">
        <v>0.0</v>
      </c>
      <c r="R228" s="10">
        <f t="shared" si="3"/>
        <v>0</v>
      </c>
      <c r="S228" s="10">
        <f t="shared" si="4"/>
        <v>0</v>
      </c>
      <c r="T228" s="12">
        <f t="shared" si="5"/>
        <v>0</v>
      </c>
      <c r="U228" s="7">
        <v>0.0</v>
      </c>
      <c r="V228" s="7">
        <v>0.0</v>
      </c>
      <c r="W228" s="7">
        <v>3.0</v>
      </c>
      <c r="X228" s="7">
        <v>0.0</v>
      </c>
      <c r="Y228" s="7">
        <v>0.0</v>
      </c>
      <c r="Z228" s="7">
        <v>1216.0</v>
      </c>
      <c r="AA228" s="18">
        <f t="shared" si="6"/>
        <v>0.3684848485</v>
      </c>
      <c r="AB228" s="14">
        <v>19.44</v>
      </c>
      <c r="AC228" s="18">
        <f t="shared" si="7"/>
        <v>0.3534545455</v>
      </c>
      <c r="AD228" s="14">
        <v>282.92</v>
      </c>
      <c r="AE228" s="18">
        <f t="shared" si="8"/>
        <v>5.144</v>
      </c>
      <c r="AF228" s="13">
        <f t="shared" si="9"/>
        <v>0.06429421881</v>
      </c>
      <c r="AG228" s="10">
        <f t="shared" si="10"/>
        <v>0</v>
      </c>
      <c r="AH228" s="10">
        <f t="shared" si="11"/>
        <v>0.5</v>
      </c>
      <c r="AI228" s="10">
        <f t="shared" si="12"/>
        <v>0.5</v>
      </c>
      <c r="AJ228" s="7">
        <v>4.0</v>
      </c>
      <c r="AK228" s="7">
        <v>6.0</v>
      </c>
      <c r="AL228" s="13">
        <f t="shared" si="13"/>
        <v>0.4</v>
      </c>
      <c r="AM228" s="7">
        <v>2.0</v>
      </c>
      <c r="AN228" s="7">
        <v>0.0</v>
      </c>
      <c r="AO228" s="26">
        <v>6.0</v>
      </c>
      <c r="AP228" s="26">
        <v>1.0</v>
      </c>
      <c r="AQ228" s="7">
        <v>3.0</v>
      </c>
      <c r="AR228" s="7">
        <v>0.0</v>
      </c>
      <c r="AS228" s="7">
        <v>11.0</v>
      </c>
      <c r="AT228" s="7">
        <v>1.0</v>
      </c>
      <c r="AU228" s="7">
        <v>13.0</v>
      </c>
      <c r="AV228" s="7">
        <v>1.0</v>
      </c>
      <c r="AW228" s="14">
        <v>92.86</v>
      </c>
      <c r="AX228" s="14">
        <v>4.46</v>
      </c>
      <c r="AY228" s="7">
        <v>0.0</v>
      </c>
      <c r="AZ228" s="7">
        <v>0.0</v>
      </c>
      <c r="BA228" s="14">
        <f t="shared" si="14"/>
        <v>0</v>
      </c>
      <c r="BB228" s="14">
        <v>57.14</v>
      </c>
      <c r="BC228" s="14">
        <v>-38.11</v>
      </c>
    </row>
    <row r="229" ht="12.75" customHeight="1">
      <c r="A229" s="7" t="s">
        <v>164</v>
      </c>
      <c r="B229" s="7" t="s">
        <v>1328</v>
      </c>
      <c r="C229" s="8" t="s">
        <v>860</v>
      </c>
      <c r="D229" s="9" t="s">
        <v>174</v>
      </c>
      <c r="E229" s="7">
        <v>6.0</v>
      </c>
      <c r="F229" s="7">
        <v>0.0</v>
      </c>
      <c r="G229" s="7">
        <v>0.0</v>
      </c>
      <c r="H229" s="12">
        <f t="shared" si="1"/>
        <v>0</v>
      </c>
      <c r="I229" s="7">
        <v>0.0</v>
      </c>
      <c r="J229" s="7">
        <v>0.0</v>
      </c>
      <c r="K229" s="7">
        <v>0.0</v>
      </c>
      <c r="L229" s="7">
        <v>0.0</v>
      </c>
      <c r="M229" s="25">
        <f t="shared" si="2"/>
        <v>0</v>
      </c>
      <c r="N229" s="7">
        <v>0.0</v>
      </c>
      <c r="O229" s="7">
        <v>0.0</v>
      </c>
      <c r="P229" s="7">
        <v>0.0</v>
      </c>
      <c r="Q229" s="7">
        <v>0.0</v>
      </c>
      <c r="R229" s="10">
        <f t="shared" si="3"/>
        <v>0</v>
      </c>
      <c r="S229" s="10">
        <f t="shared" si="4"/>
        <v>0</v>
      </c>
      <c r="T229" s="12">
        <f t="shared" si="5"/>
        <v>0</v>
      </c>
      <c r="U229" s="7">
        <v>0.0</v>
      </c>
      <c r="V229" s="7">
        <v>0.0</v>
      </c>
      <c r="W229" s="7">
        <v>0.0</v>
      </c>
      <c r="X229" s="7">
        <v>0.0</v>
      </c>
      <c r="Y229" s="7">
        <v>0.0</v>
      </c>
      <c r="Z229" s="7">
        <v>13.0</v>
      </c>
      <c r="AA229" s="18">
        <f t="shared" si="6"/>
        <v>0.03611111111</v>
      </c>
      <c r="AB229" s="14">
        <v>0.43</v>
      </c>
      <c r="AC229" s="18">
        <f t="shared" si="7"/>
        <v>0.07166666667</v>
      </c>
      <c r="AD229" s="14">
        <v>39.42</v>
      </c>
      <c r="AE229" s="18">
        <f t="shared" si="8"/>
        <v>6.57</v>
      </c>
      <c r="AF229" s="13">
        <f t="shared" si="9"/>
        <v>0.01079046424</v>
      </c>
      <c r="AG229" s="10">
        <f t="shared" si="10"/>
        <v>0</v>
      </c>
      <c r="AH229" s="10">
        <f t="shared" si="11"/>
        <v>0</v>
      </c>
      <c r="AI229" s="10">
        <f t="shared" si="12"/>
        <v>0</v>
      </c>
      <c r="AJ229" s="7">
        <v>0.0</v>
      </c>
      <c r="AK229" s="7">
        <v>0.0</v>
      </c>
      <c r="AL229" s="13" t="str">
        <f t="shared" si="13"/>
        <v> </v>
      </c>
      <c r="AM229" s="7">
        <v>0.0</v>
      </c>
      <c r="AN229" s="7">
        <v>0.0</v>
      </c>
      <c r="AO229" s="26">
        <v>0.0</v>
      </c>
      <c r="AP229" s="26">
        <v>0.0</v>
      </c>
      <c r="AQ229" s="7">
        <v>0.0</v>
      </c>
      <c r="AR229" s="7">
        <v>0.0</v>
      </c>
      <c r="AS229" s="7">
        <v>0.0</v>
      </c>
      <c r="AT229" s="7">
        <v>0.0</v>
      </c>
      <c r="AU229" s="7">
        <v>0.0</v>
      </c>
      <c r="AV229" s="7">
        <v>0.0</v>
      </c>
      <c r="AW229" s="14"/>
      <c r="AX229" s="14"/>
      <c r="AY229" s="7">
        <v>0.0</v>
      </c>
      <c r="AZ229" s="7">
        <v>0.0</v>
      </c>
      <c r="BA229" s="14">
        <f t="shared" si="14"/>
        <v>0</v>
      </c>
      <c r="BB229" s="14"/>
      <c r="BC229" s="14"/>
    </row>
    <row r="230" ht="12.75" customHeight="1">
      <c r="A230" s="7" t="s">
        <v>1332</v>
      </c>
      <c r="B230" s="7" t="s">
        <v>1333</v>
      </c>
      <c r="C230" s="8" t="s">
        <v>158</v>
      </c>
      <c r="D230" s="9" t="s">
        <v>159</v>
      </c>
      <c r="E230" s="7">
        <v>71.0</v>
      </c>
      <c r="F230" s="7">
        <v>1.0</v>
      </c>
      <c r="G230" s="7">
        <v>1.0</v>
      </c>
      <c r="H230" s="12">
        <f t="shared" si="1"/>
        <v>2</v>
      </c>
      <c r="I230" s="7">
        <v>0.0</v>
      </c>
      <c r="J230" s="7">
        <v>1.0</v>
      </c>
      <c r="K230" s="7">
        <v>0.0</v>
      </c>
      <c r="L230" s="7">
        <v>1.0</v>
      </c>
      <c r="M230" s="25">
        <f t="shared" si="2"/>
        <v>1.627118644</v>
      </c>
      <c r="N230" s="7">
        <v>9.0</v>
      </c>
      <c r="O230" s="7">
        <v>4.0</v>
      </c>
      <c r="P230" s="7">
        <v>8.0</v>
      </c>
      <c r="Q230" s="7">
        <v>1.0</v>
      </c>
      <c r="R230" s="10">
        <f t="shared" si="3"/>
        <v>0.1111111111</v>
      </c>
      <c r="S230" s="10">
        <f t="shared" si="4"/>
        <v>0.04545454545</v>
      </c>
      <c r="T230" s="12">
        <f t="shared" si="5"/>
        <v>0</v>
      </c>
      <c r="U230" s="7">
        <v>0.0</v>
      </c>
      <c r="V230" s="7">
        <v>8.0</v>
      </c>
      <c r="W230" s="7">
        <v>2.0</v>
      </c>
      <c r="X230" s="7">
        <v>1.0</v>
      </c>
      <c r="Y230" s="7">
        <v>0.0</v>
      </c>
      <c r="Z230" s="7">
        <v>4425.0</v>
      </c>
      <c r="AA230" s="18">
        <f t="shared" si="6"/>
        <v>1.038732394</v>
      </c>
      <c r="AB230" s="14">
        <v>71.31</v>
      </c>
      <c r="AC230" s="18">
        <f t="shared" si="7"/>
        <v>1.004366197</v>
      </c>
      <c r="AD230" s="14">
        <v>300.5</v>
      </c>
      <c r="AE230" s="18">
        <f t="shared" si="8"/>
        <v>4.232394366</v>
      </c>
      <c r="AF230" s="13">
        <f t="shared" si="9"/>
        <v>0.1917915064</v>
      </c>
      <c r="AG230" s="10">
        <f t="shared" si="10"/>
        <v>0</v>
      </c>
      <c r="AH230" s="10">
        <f t="shared" si="11"/>
        <v>0.125</v>
      </c>
      <c r="AI230" s="10">
        <f t="shared" si="12"/>
        <v>0.125</v>
      </c>
      <c r="AJ230" s="7">
        <v>2.0</v>
      </c>
      <c r="AK230" s="7">
        <v>2.0</v>
      </c>
      <c r="AL230" s="13">
        <f t="shared" si="13"/>
        <v>0.5</v>
      </c>
      <c r="AM230" s="7">
        <v>8.0</v>
      </c>
      <c r="AN230" s="7">
        <v>2.0</v>
      </c>
      <c r="AO230" s="26">
        <v>55.0</v>
      </c>
      <c r="AP230" s="26">
        <v>10.0</v>
      </c>
      <c r="AQ230" s="7">
        <v>25.0</v>
      </c>
      <c r="AR230" s="7">
        <v>2.0</v>
      </c>
      <c r="AS230" s="7">
        <v>30.0</v>
      </c>
      <c r="AT230" s="7">
        <v>0.0</v>
      </c>
      <c r="AU230" s="7">
        <v>63.0</v>
      </c>
      <c r="AV230" s="7">
        <v>8.0</v>
      </c>
      <c r="AW230" s="14">
        <v>88.73</v>
      </c>
      <c r="AX230" s="14">
        <v>1.1</v>
      </c>
      <c r="AY230" s="7">
        <v>1.0</v>
      </c>
      <c r="AZ230" s="7">
        <v>0.0</v>
      </c>
      <c r="BA230" s="14">
        <f t="shared" si="14"/>
        <v>0.5966101695</v>
      </c>
      <c r="BB230" s="14">
        <v>87.1</v>
      </c>
      <c r="BC230" s="14">
        <v>-9.41</v>
      </c>
    </row>
    <row r="231" ht="12.75" customHeight="1">
      <c r="A231" s="7" t="s">
        <v>1337</v>
      </c>
      <c r="B231" s="7" t="s">
        <v>1338</v>
      </c>
      <c r="C231" s="8" t="s">
        <v>149</v>
      </c>
      <c r="D231" s="9" t="s">
        <v>275</v>
      </c>
      <c r="E231" s="7">
        <v>68.0</v>
      </c>
      <c r="F231" s="7">
        <v>0.0</v>
      </c>
      <c r="G231" s="7">
        <v>0.0</v>
      </c>
      <c r="H231" s="12">
        <f t="shared" si="1"/>
        <v>0</v>
      </c>
      <c r="I231" s="7">
        <v>0.0</v>
      </c>
      <c r="J231" s="7">
        <v>0.0</v>
      </c>
      <c r="K231" s="7">
        <v>0.0</v>
      </c>
      <c r="L231" s="7">
        <v>0.0</v>
      </c>
      <c r="M231" s="25">
        <f t="shared" si="2"/>
        <v>0</v>
      </c>
      <c r="N231" s="7">
        <v>0.0</v>
      </c>
      <c r="O231" s="7">
        <v>1.0</v>
      </c>
      <c r="P231" s="7">
        <v>0.0</v>
      </c>
      <c r="Q231" s="7">
        <v>0.0</v>
      </c>
      <c r="R231" s="10">
        <f t="shared" si="3"/>
        <v>0</v>
      </c>
      <c r="S231" s="10">
        <f t="shared" si="4"/>
        <v>0</v>
      </c>
      <c r="T231" s="12">
        <f t="shared" si="5"/>
        <v>0</v>
      </c>
      <c r="U231" s="7">
        <v>0.0</v>
      </c>
      <c r="V231" s="7">
        <v>0.0</v>
      </c>
      <c r="W231" s="7">
        <v>1.0</v>
      </c>
      <c r="X231" s="7">
        <v>0.0</v>
      </c>
      <c r="Y231" s="7">
        <v>0.0</v>
      </c>
      <c r="Z231" s="7">
        <v>217.0</v>
      </c>
      <c r="AA231" s="18">
        <f t="shared" si="6"/>
        <v>0.05318627451</v>
      </c>
      <c r="AB231" s="14">
        <v>4.34</v>
      </c>
      <c r="AC231" s="18">
        <f t="shared" si="7"/>
        <v>0.06382352941</v>
      </c>
      <c r="AD231" s="14">
        <v>301.23</v>
      </c>
      <c r="AE231" s="18">
        <f t="shared" si="8"/>
        <v>4.429852941</v>
      </c>
      <c r="AF231" s="13">
        <f t="shared" si="9"/>
        <v>0.01420296495</v>
      </c>
      <c r="AG231" s="10">
        <f t="shared" si="10"/>
        <v>0</v>
      </c>
      <c r="AH231" s="10">
        <f t="shared" si="11"/>
        <v>0</v>
      </c>
      <c r="AI231" s="10">
        <f t="shared" si="12"/>
        <v>0</v>
      </c>
      <c r="AJ231" s="7">
        <v>0.0</v>
      </c>
      <c r="AK231" s="7">
        <v>2.0</v>
      </c>
      <c r="AL231" s="13">
        <f t="shared" si="13"/>
        <v>0</v>
      </c>
      <c r="AM231" s="7">
        <v>0.0</v>
      </c>
      <c r="AN231" s="7">
        <v>0.0</v>
      </c>
      <c r="AO231" s="26">
        <v>3.0</v>
      </c>
      <c r="AP231" s="26">
        <v>0.0</v>
      </c>
      <c r="AQ231" s="7">
        <v>1.0</v>
      </c>
      <c r="AR231" s="7">
        <v>0.0</v>
      </c>
      <c r="AS231" s="7">
        <v>0.0</v>
      </c>
      <c r="AT231" s="7">
        <v>0.0</v>
      </c>
      <c r="AU231" s="7">
        <v>1.0</v>
      </c>
      <c r="AV231" s="7">
        <v>0.0</v>
      </c>
      <c r="AW231" s="14">
        <v>100.0</v>
      </c>
      <c r="AX231" s="14">
        <v>14.24</v>
      </c>
      <c r="AY231" s="7">
        <v>0.0</v>
      </c>
      <c r="AZ231" s="7">
        <v>0.0</v>
      </c>
      <c r="BA231" s="14">
        <f t="shared" si="14"/>
        <v>1.105990783</v>
      </c>
      <c r="BB231" s="14">
        <v>100.0</v>
      </c>
      <c r="BC231" s="14">
        <v>7.14</v>
      </c>
    </row>
    <row r="232" ht="12.75" customHeight="1">
      <c r="A232" s="7" t="s">
        <v>456</v>
      </c>
      <c r="B232" s="7" t="s">
        <v>1343</v>
      </c>
      <c r="C232" s="8" t="s">
        <v>254</v>
      </c>
      <c r="D232" s="9" t="s">
        <v>255</v>
      </c>
      <c r="E232" s="7">
        <v>5.0</v>
      </c>
      <c r="F232" s="7">
        <v>0.0</v>
      </c>
      <c r="G232" s="7">
        <v>0.0</v>
      </c>
      <c r="H232" s="12">
        <f t="shared" si="1"/>
        <v>0</v>
      </c>
      <c r="I232" s="7">
        <v>0.0</v>
      </c>
      <c r="J232" s="7">
        <v>0.0</v>
      </c>
      <c r="K232" s="7">
        <v>0.0</v>
      </c>
      <c r="L232" s="7">
        <v>0.0</v>
      </c>
      <c r="M232" s="25">
        <f t="shared" si="2"/>
        <v>0</v>
      </c>
      <c r="N232" s="7">
        <v>1.0</v>
      </c>
      <c r="O232" s="7">
        <v>1.0</v>
      </c>
      <c r="P232" s="7">
        <v>1.0</v>
      </c>
      <c r="Q232" s="7">
        <v>0.0</v>
      </c>
      <c r="R232" s="10">
        <f t="shared" si="3"/>
        <v>0</v>
      </c>
      <c r="S232" s="10">
        <f t="shared" si="4"/>
        <v>0</v>
      </c>
      <c r="T232" s="12">
        <f t="shared" si="5"/>
        <v>0</v>
      </c>
      <c r="U232" s="7">
        <v>0.0</v>
      </c>
      <c r="V232" s="7">
        <v>0.0</v>
      </c>
      <c r="W232" s="7">
        <v>0.0</v>
      </c>
      <c r="X232" s="7">
        <v>0.0</v>
      </c>
      <c r="Y232" s="7">
        <v>0.0</v>
      </c>
      <c r="Z232" s="7">
        <v>193.0</v>
      </c>
      <c r="AA232" s="18">
        <f t="shared" si="6"/>
        <v>0.6433333333</v>
      </c>
      <c r="AB232" s="14">
        <v>2.66</v>
      </c>
      <c r="AC232" s="18">
        <f t="shared" si="7"/>
        <v>0.532</v>
      </c>
      <c r="AD232" s="14">
        <v>19.11</v>
      </c>
      <c r="AE232" s="18">
        <f t="shared" si="8"/>
        <v>3.822</v>
      </c>
      <c r="AF232" s="13">
        <f t="shared" si="9"/>
        <v>0.1221864952</v>
      </c>
      <c r="AG232" s="10">
        <f t="shared" si="10"/>
        <v>0</v>
      </c>
      <c r="AH232" s="10">
        <f t="shared" si="11"/>
        <v>0</v>
      </c>
      <c r="AI232" s="10">
        <f t="shared" si="12"/>
        <v>0</v>
      </c>
      <c r="AJ232" s="7">
        <v>0.0</v>
      </c>
      <c r="AK232" s="7">
        <v>0.0</v>
      </c>
      <c r="AL232" s="13" t="str">
        <f t="shared" si="13"/>
        <v> </v>
      </c>
      <c r="AM232" s="7">
        <v>0.0</v>
      </c>
      <c r="AN232" s="7">
        <v>0.0</v>
      </c>
      <c r="AO232" s="26">
        <v>3.0</v>
      </c>
      <c r="AP232" s="26">
        <v>0.0</v>
      </c>
      <c r="AQ232" s="7">
        <v>1.0</v>
      </c>
      <c r="AR232" s="7">
        <v>0.0</v>
      </c>
      <c r="AS232" s="7">
        <v>1.0</v>
      </c>
      <c r="AT232" s="7">
        <v>0.0</v>
      </c>
      <c r="AU232" s="7">
        <v>3.0</v>
      </c>
      <c r="AV232" s="7">
        <v>0.0</v>
      </c>
      <c r="AW232" s="14">
        <v>100.0</v>
      </c>
      <c r="AX232" s="14">
        <v>17.65</v>
      </c>
      <c r="AY232" s="7">
        <v>0.0</v>
      </c>
      <c r="AZ232" s="7">
        <v>0.0</v>
      </c>
      <c r="BA232" s="14">
        <f t="shared" si="14"/>
        <v>0.932642487</v>
      </c>
      <c r="BB232" s="14"/>
      <c r="BC232" s="14"/>
    </row>
    <row r="233" ht="12.75" customHeight="1">
      <c r="A233" s="7" t="s">
        <v>1345</v>
      </c>
      <c r="B233" s="7" t="s">
        <v>1346</v>
      </c>
      <c r="C233" s="8" t="s">
        <v>399</v>
      </c>
      <c r="D233" s="9" t="s">
        <v>150</v>
      </c>
      <c r="E233" s="7">
        <v>82.0</v>
      </c>
      <c r="F233" s="7">
        <v>1.0</v>
      </c>
      <c r="G233" s="7">
        <v>1.0</v>
      </c>
      <c r="H233" s="12">
        <f t="shared" si="1"/>
        <v>2</v>
      </c>
      <c r="I233" s="7">
        <v>1.0</v>
      </c>
      <c r="J233" s="7">
        <v>1.0</v>
      </c>
      <c r="K233" s="7">
        <v>1.0</v>
      </c>
      <c r="L233" s="7">
        <v>0.0</v>
      </c>
      <c r="M233" s="25">
        <f t="shared" si="2"/>
        <v>4.934886909</v>
      </c>
      <c r="N233" s="7">
        <v>4.0</v>
      </c>
      <c r="O233" s="7">
        <v>0.0</v>
      </c>
      <c r="P233" s="7">
        <v>3.0</v>
      </c>
      <c r="Q233" s="7">
        <v>3.0</v>
      </c>
      <c r="R233" s="10">
        <f t="shared" si="3"/>
        <v>0.25</v>
      </c>
      <c r="S233" s="10">
        <f t="shared" si="4"/>
        <v>0.1</v>
      </c>
      <c r="T233" s="12">
        <f t="shared" si="5"/>
        <v>6.666666667</v>
      </c>
      <c r="U233" s="7">
        <v>0.0</v>
      </c>
      <c r="V233" s="7">
        <v>0.0</v>
      </c>
      <c r="W233" s="7">
        <v>0.0</v>
      </c>
      <c r="X233" s="7">
        <v>0.0</v>
      </c>
      <c r="Y233" s="7">
        <v>0.0</v>
      </c>
      <c r="Z233" s="7">
        <v>1459.0</v>
      </c>
      <c r="AA233" s="18">
        <f t="shared" si="6"/>
        <v>0.2965447154</v>
      </c>
      <c r="AB233" s="14">
        <v>20.56</v>
      </c>
      <c r="AC233" s="18">
        <f t="shared" si="7"/>
        <v>0.2507317073</v>
      </c>
      <c r="AD233" s="14">
        <v>385.16</v>
      </c>
      <c r="AE233" s="18">
        <f t="shared" si="8"/>
        <v>4.697073171</v>
      </c>
      <c r="AF233" s="13">
        <f t="shared" si="9"/>
        <v>0.0506753426</v>
      </c>
      <c r="AG233" s="10">
        <f t="shared" si="10"/>
        <v>0.3333333333</v>
      </c>
      <c r="AH233" s="10">
        <f t="shared" si="11"/>
        <v>0.3333333333</v>
      </c>
      <c r="AI233" s="10">
        <f t="shared" si="12"/>
        <v>0.6666666667</v>
      </c>
      <c r="AJ233" s="7">
        <v>14.0</v>
      </c>
      <c r="AK233" s="7">
        <v>15.0</v>
      </c>
      <c r="AL233" s="13">
        <f t="shared" si="13"/>
        <v>0.4827586207</v>
      </c>
      <c r="AM233" s="7">
        <v>3.0</v>
      </c>
      <c r="AN233" s="7">
        <v>0.0</v>
      </c>
      <c r="AO233" s="26">
        <v>17.0</v>
      </c>
      <c r="AP233" s="26">
        <v>1.0</v>
      </c>
      <c r="AQ233" s="7">
        <v>3.0</v>
      </c>
      <c r="AR233" s="7">
        <v>1.0</v>
      </c>
      <c r="AS233" s="7">
        <v>10.0</v>
      </c>
      <c r="AT233" s="7">
        <v>0.0</v>
      </c>
      <c r="AU233" s="7">
        <v>12.0</v>
      </c>
      <c r="AV233" s="7">
        <v>0.0</v>
      </c>
      <c r="AW233" s="14">
        <v>100.0</v>
      </c>
      <c r="AX233" s="14">
        <v>14.06</v>
      </c>
      <c r="AY233" s="7">
        <v>1.0</v>
      </c>
      <c r="AZ233" s="7">
        <v>0.0</v>
      </c>
      <c r="BA233" s="14">
        <f t="shared" si="14"/>
        <v>0.4523646333</v>
      </c>
      <c r="BB233" s="14">
        <v>87.5</v>
      </c>
      <c r="BC233" s="14">
        <v>-9.83</v>
      </c>
    </row>
    <row r="234" ht="12.75" customHeight="1">
      <c r="A234" s="7" t="s">
        <v>1349</v>
      </c>
      <c r="B234" s="7" t="s">
        <v>1350</v>
      </c>
      <c r="C234" s="8" t="s">
        <v>215</v>
      </c>
      <c r="D234" s="9" t="s">
        <v>260</v>
      </c>
      <c r="E234" s="7">
        <v>76.0</v>
      </c>
      <c r="F234" s="7">
        <v>1.0</v>
      </c>
      <c r="G234" s="7">
        <v>7.0</v>
      </c>
      <c r="H234" s="12">
        <f t="shared" si="1"/>
        <v>8</v>
      </c>
      <c r="I234" s="7">
        <v>1.0</v>
      </c>
      <c r="J234" s="7">
        <v>7.0</v>
      </c>
      <c r="K234" s="7">
        <v>2.0</v>
      </c>
      <c r="L234" s="7">
        <v>5.0</v>
      </c>
      <c r="M234" s="25">
        <f t="shared" si="2"/>
        <v>2.300687011</v>
      </c>
      <c r="N234" s="7">
        <v>16.0</v>
      </c>
      <c r="O234" s="7">
        <v>9.0</v>
      </c>
      <c r="P234" s="7">
        <v>15.0</v>
      </c>
      <c r="Q234" s="7">
        <v>8.0</v>
      </c>
      <c r="R234" s="10">
        <f t="shared" si="3"/>
        <v>0.0625</v>
      </c>
      <c r="S234" s="10">
        <f t="shared" si="4"/>
        <v>0.02083333333</v>
      </c>
      <c r="T234" s="12">
        <f t="shared" si="5"/>
        <v>17.5</v>
      </c>
      <c r="U234" s="7">
        <v>1.0</v>
      </c>
      <c r="V234" s="7">
        <v>0.0</v>
      </c>
      <c r="W234" s="7">
        <v>8.0</v>
      </c>
      <c r="X234" s="7">
        <v>9.0</v>
      </c>
      <c r="Y234" s="7">
        <v>2.0</v>
      </c>
      <c r="Z234" s="7">
        <v>12518.0</v>
      </c>
      <c r="AA234" s="18">
        <f t="shared" si="6"/>
        <v>2.745175439</v>
      </c>
      <c r="AB234" s="14">
        <v>199.93</v>
      </c>
      <c r="AC234" s="18">
        <f t="shared" si="7"/>
        <v>2.630657895</v>
      </c>
      <c r="AD234" s="14">
        <v>224.37</v>
      </c>
      <c r="AE234" s="18">
        <f t="shared" si="8"/>
        <v>2.952236842</v>
      </c>
      <c r="AF234" s="13">
        <f t="shared" si="9"/>
        <v>0.4711996229</v>
      </c>
      <c r="AG234" s="10">
        <f t="shared" si="10"/>
        <v>0.0625</v>
      </c>
      <c r="AH234" s="10">
        <f t="shared" si="11"/>
        <v>0.4375</v>
      </c>
      <c r="AI234" s="10">
        <f t="shared" si="12"/>
        <v>0.5</v>
      </c>
      <c r="AJ234" s="7">
        <v>66.0</v>
      </c>
      <c r="AK234" s="7">
        <v>81.0</v>
      </c>
      <c r="AL234" s="13">
        <f t="shared" si="13"/>
        <v>0.4489795918</v>
      </c>
      <c r="AM234" s="7">
        <v>16.0</v>
      </c>
      <c r="AN234" s="7">
        <v>0.0</v>
      </c>
      <c r="AO234" s="26">
        <v>124.0</v>
      </c>
      <c r="AP234" s="26">
        <v>22.0</v>
      </c>
      <c r="AQ234" s="7">
        <v>71.0</v>
      </c>
      <c r="AR234" s="7">
        <v>7.0</v>
      </c>
      <c r="AS234" s="7">
        <v>73.0</v>
      </c>
      <c r="AT234" s="7">
        <v>6.0</v>
      </c>
      <c r="AU234" s="7">
        <v>135.0</v>
      </c>
      <c r="AV234" s="7">
        <v>18.0</v>
      </c>
      <c r="AW234" s="14">
        <v>88.24</v>
      </c>
      <c r="AX234" s="14">
        <v>4.74</v>
      </c>
      <c r="AY234" s="7">
        <v>2.0</v>
      </c>
      <c r="AZ234" s="7">
        <v>1.0</v>
      </c>
      <c r="BA234" s="14">
        <f t="shared" si="14"/>
        <v>0.551206263</v>
      </c>
      <c r="BB234" s="14">
        <v>96.67</v>
      </c>
      <c r="BC234" s="14">
        <v>3.37</v>
      </c>
    </row>
    <row r="235" ht="12.75" customHeight="1">
      <c r="A235" s="7" t="s">
        <v>213</v>
      </c>
      <c r="B235" s="7" t="s">
        <v>1356</v>
      </c>
      <c r="C235" s="8" t="s">
        <v>254</v>
      </c>
      <c r="D235" s="9" t="s">
        <v>150</v>
      </c>
      <c r="E235" s="7">
        <v>70.0</v>
      </c>
      <c r="F235" s="7">
        <v>3.0</v>
      </c>
      <c r="G235" s="7">
        <v>2.0</v>
      </c>
      <c r="H235" s="12">
        <f t="shared" si="1"/>
        <v>5</v>
      </c>
      <c r="I235" s="7">
        <v>2.0</v>
      </c>
      <c r="J235" s="7">
        <v>2.0</v>
      </c>
      <c r="K235" s="7">
        <v>1.0</v>
      </c>
      <c r="L235" s="7">
        <v>1.0</v>
      </c>
      <c r="M235" s="25">
        <f t="shared" si="2"/>
        <v>1.892147588</v>
      </c>
      <c r="N235" s="7">
        <v>14.0</v>
      </c>
      <c r="O235" s="7">
        <v>2.0</v>
      </c>
      <c r="P235" s="7">
        <v>11.0</v>
      </c>
      <c r="Q235" s="7">
        <v>3.0</v>
      </c>
      <c r="R235" s="10">
        <f t="shared" si="3"/>
        <v>0.2142857143</v>
      </c>
      <c r="S235" s="10">
        <f t="shared" si="4"/>
        <v>0.1</v>
      </c>
      <c r="T235" s="12">
        <f t="shared" si="5"/>
        <v>8.2</v>
      </c>
      <c r="U235" s="7">
        <v>0.0</v>
      </c>
      <c r="V235" s="7">
        <v>4.0</v>
      </c>
      <c r="W235" s="7">
        <v>3.0</v>
      </c>
      <c r="X235" s="7">
        <v>2.0</v>
      </c>
      <c r="Y235" s="7">
        <v>0.0</v>
      </c>
      <c r="Z235" s="7">
        <v>9513.0</v>
      </c>
      <c r="AA235" s="18">
        <f t="shared" si="6"/>
        <v>2.265</v>
      </c>
      <c r="AB235" s="14">
        <v>153.63</v>
      </c>
      <c r="AC235" s="18">
        <f t="shared" si="7"/>
        <v>2.194714286</v>
      </c>
      <c r="AD235" s="14">
        <v>205.07</v>
      </c>
      <c r="AE235" s="18">
        <f t="shared" si="8"/>
        <v>2.929571429</v>
      </c>
      <c r="AF235" s="13">
        <f t="shared" si="9"/>
        <v>0.4282966267</v>
      </c>
      <c r="AG235" s="10">
        <f t="shared" si="10"/>
        <v>0.1333333333</v>
      </c>
      <c r="AH235" s="10">
        <f t="shared" si="11"/>
        <v>0.1333333333</v>
      </c>
      <c r="AI235" s="10">
        <f t="shared" si="12"/>
        <v>0.2666666667</v>
      </c>
      <c r="AJ235" s="7">
        <v>79.0</v>
      </c>
      <c r="AK235" s="7">
        <v>74.0</v>
      </c>
      <c r="AL235" s="13">
        <f t="shared" si="13"/>
        <v>0.5163398693</v>
      </c>
      <c r="AM235" s="7">
        <v>15.0</v>
      </c>
      <c r="AN235" s="7">
        <v>1.0</v>
      </c>
      <c r="AO235" s="26">
        <v>108.0</v>
      </c>
      <c r="AP235" s="26">
        <v>19.0</v>
      </c>
      <c r="AQ235" s="7">
        <v>45.0</v>
      </c>
      <c r="AR235" s="7">
        <v>2.0</v>
      </c>
      <c r="AS235" s="7">
        <v>56.0</v>
      </c>
      <c r="AT235" s="7">
        <v>2.0</v>
      </c>
      <c r="AU235" s="7">
        <v>109.0</v>
      </c>
      <c r="AV235" s="7">
        <v>11.0</v>
      </c>
      <c r="AW235" s="14">
        <v>90.83</v>
      </c>
      <c r="AX235" s="14">
        <v>6.18</v>
      </c>
      <c r="AY235" s="7">
        <v>2.0</v>
      </c>
      <c r="AZ235" s="7">
        <v>0.0</v>
      </c>
      <c r="BA235" s="14">
        <f t="shared" si="14"/>
        <v>0.5802585935</v>
      </c>
      <c r="BB235" s="14">
        <v>89.78</v>
      </c>
      <c r="BC235" s="14">
        <v>-8.06</v>
      </c>
    </row>
    <row r="236" ht="12.75" customHeight="1">
      <c r="A236" s="7" t="s">
        <v>1361</v>
      </c>
      <c r="B236" s="7" t="s">
        <v>1362</v>
      </c>
      <c r="C236" s="8" t="s">
        <v>222</v>
      </c>
      <c r="D236" s="9" t="s">
        <v>255</v>
      </c>
      <c r="E236" s="7">
        <v>76.0</v>
      </c>
      <c r="F236" s="7">
        <v>0.0</v>
      </c>
      <c r="G236" s="7">
        <v>1.0</v>
      </c>
      <c r="H236" s="12">
        <f t="shared" si="1"/>
        <v>1</v>
      </c>
      <c r="I236" s="7">
        <v>0.0</v>
      </c>
      <c r="J236" s="7">
        <v>1.0</v>
      </c>
      <c r="K236" s="7">
        <v>1.0</v>
      </c>
      <c r="L236" s="7">
        <v>0.0</v>
      </c>
      <c r="M236" s="25">
        <f t="shared" si="2"/>
        <v>1.323042999</v>
      </c>
      <c r="N236" s="7">
        <v>6.0</v>
      </c>
      <c r="O236" s="7">
        <v>2.0</v>
      </c>
      <c r="P236" s="7">
        <v>6.0</v>
      </c>
      <c r="Q236" s="7">
        <v>1.0</v>
      </c>
      <c r="R236" s="10">
        <f t="shared" si="3"/>
        <v>0</v>
      </c>
      <c r="S236" s="10">
        <f t="shared" si="4"/>
        <v>0</v>
      </c>
      <c r="T236" s="12">
        <f t="shared" si="5"/>
        <v>16</v>
      </c>
      <c r="U236" s="7">
        <v>0.0</v>
      </c>
      <c r="V236" s="7">
        <v>0.0</v>
      </c>
      <c r="W236" s="7">
        <v>5.0</v>
      </c>
      <c r="X236" s="7">
        <v>0.0</v>
      </c>
      <c r="Y236" s="7">
        <v>1.0</v>
      </c>
      <c r="Z236" s="7">
        <v>2721.0</v>
      </c>
      <c r="AA236" s="18">
        <f t="shared" si="6"/>
        <v>0.5967105263</v>
      </c>
      <c r="AB236" s="14">
        <v>40.95</v>
      </c>
      <c r="AC236" s="18">
        <f t="shared" si="7"/>
        <v>0.5388157895</v>
      </c>
      <c r="AD236" s="14">
        <v>362.65</v>
      </c>
      <c r="AE236" s="18">
        <f t="shared" si="8"/>
        <v>4.771710526</v>
      </c>
      <c r="AF236" s="13">
        <f t="shared" si="9"/>
        <v>0.1014618434</v>
      </c>
      <c r="AG236" s="10">
        <f t="shared" si="10"/>
        <v>0</v>
      </c>
      <c r="AH236" s="10">
        <f t="shared" si="11"/>
        <v>0.5</v>
      </c>
      <c r="AI236" s="10">
        <f t="shared" si="12"/>
        <v>0.5</v>
      </c>
      <c r="AJ236" s="7">
        <v>0.0</v>
      </c>
      <c r="AK236" s="7">
        <v>0.0</v>
      </c>
      <c r="AL236" s="13" t="str">
        <f t="shared" si="13"/>
        <v> </v>
      </c>
      <c r="AM236" s="7">
        <v>2.0</v>
      </c>
      <c r="AN236" s="7">
        <v>0.0</v>
      </c>
      <c r="AO236" s="26">
        <v>30.0</v>
      </c>
      <c r="AP236" s="26">
        <v>5.0</v>
      </c>
      <c r="AQ236" s="7">
        <v>10.0</v>
      </c>
      <c r="AR236" s="7">
        <v>1.0</v>
      </c>
      <c r="AS236" s="7">
        <v>14.0</v>
      </c>
      <c r="AT236" s="7">
        <v>2.0</v>
      </c>
      <c r="AU236" s="7">
        <v>19.0</v>
      </c>
      <c r="AV236" s="7">
        <v>4.0</v>
      </c>
      <c r="AW236" s="14">
        <v>82.61</v>
      </c>
      <c r="AX236" s="14">
        <v>-6.25</v>
      </c>
      <c r="AY236" s="7">
        <v>0.0</v>
      </c>
      <c r="AZ236" s="7">
        <v>0.0</v>
      </c>
      <c r="BA236" s="14">
        <f t="shared" si="14"/>
        <v>0.5292171996</v>
      </c>
      <c r="BB236" s="14">
        <v>94.29</v>
      </c>
      <c r="BC236" s="14">
        <v>-0.16</v>
      </c>
    </row>
    <row r="237" ht="12.75" customHeight="1">
      <c r="A237" s="7" t="s">
        <v>603</v>
      </c>
      <c r="B237" s="7" t="s">
        <v>1368</v>
      </c>
      <c r="C237" s="8" t="s">
        <v>206</v>
      </c>
      <c r="D237" s="9" t="s">
        <v>150</v>
      </c>
      <c r="E237" s="7">
        <v>56.0</v>
      </c>
      <c r="F237" s="7">
        <v>0.0</v>
      </c>
      <c r="G237" s="7">
        <v>0.0</v>
      </c>
      <c r="H237" s="12">
        <f t="shared" si="1"/>
        <v>0</v>
      </c>
      <c r="I237" s="7">
        <v>0.0</v>
      </c>
      <c r="J237" s="7">
        <v>0.0</v>
      </c>
      <c r="K237" s="7">
        <v>0.0</v>
      </c>
      <c r="L237" s="7">
        <v>0.0</v>
      </c>
      <c r="M237" s="25">
        <f t="shared" si="2"/>
        <v>0</v>
      </c>
      <c r="N237" s="7">
        <v>1.0</v>
      </c>
      <c r="O237" s="7">
        <v>0.0</v>
      </c>
      <c r="P237" s="7">
        <v>1.0</v>
      </c>
      <c r="Q237" s="7">
        <v>0.0</v>
      </c>
      <c r="R237" s="10">
        <f t="shared" si="3"/>
        <v>0</v>
      </c>
      <c r="S237" s="10">
        <f t="shared" si="4"/>
        <v>0</v>
      </c>
      <c r="T237" s="12">
        <f t="shared" si="5"/>
        <v>0</v>
      </c>
      <c r="U237" s="7">
        <v>0.0</v>
      </c>
      <c r="V237" s="7">
        <v>0.0</v>
      </c>
      <c r="W237" s="7">
        <v>0.0</v>
      </c>
      <c r="X237" s="7">
        <v>0.0</v>
      </c>
      <c r="Y237" s="7">
        <v>0.0</v>
      </c>
      <c r="Z237" s="7">
        <v>394.0</v>
      </c>
      <c r="AA237" s="18">
        <f t="shared" si="6"/>
        <v>0.1172619048</v>
      </c>
      <c r="AB237" s="14">
        <v>5.89</v>
      </c>
      <c r="AC237" s="18">
        <f t="shared" si="7"/>
        <v>0.1051785714</v>
      </c>
      <c r="AD237" s="14">
        <v>302.77</v>
      </c>
      <c r="AE237" s="18">
        <f t="shared" si="8"/>
        <v>5.406607143</v>
      </c>
      <c r="AF237" s="13">
        <f t="shared" si="9"/>
        <v>0.01908248558</v>
      </c>
      <c r="AG237" s="10">
        <f t="shared" si="10"/>
        <v>0</v>
      </c>
      <c r="AH237" s="10">
        <f t="shared" si="11"/>
        <v>0</v>
      </c>
      <c r="AI237" s="10">
        <f t="shared" si="12"/>
        <v>0</v>
      </c>
      <c r="AJ237" s="7">
        <v>5.0</v>
      </c>
      <c r="AK237" s="7">
        <v>1.0</v>
      </c>
      <c r="AL237" s="13">
        <f t="shared" si="13"/>
        <v>0.8333333333</v>
      </c>
      <c r="AM237" s="7">
        <v>0.0</v>
      </c>
      <c r="AN237" s="7">
        <v>0.0</v>
      </c>
      <c r="AO237" s="26">
        <v>3.0</v>
      </c>
      <c r="AP237" s="26">
        <v>1.0</v>
      </c>
      <c r="AQ237" s="7">
        <v>3.0</v>
      </c>
      <c r="AR237" s="7">
        <v>0.0</v>
      </c>
      <c r="AS237" s="7">
        <v>0.0</v>
      </c>
      <c r="AT237" s="7">
        <v>2.0</v>
      </c>
      <c r="AU237" s="7">
        <v>5.0</v>
      </c>
      <c r="AV237" s="7">
        <v>0.0</v>
      </c>
      <c r="AW237" s="14">
        <v>100.0</v>
      </c>
      <c r="AX237" s="14">
        <v>13.14</v>
      </c>
      <c r="AY237" s="7">
        <v>0.0</v>
      </c>
      <c r="AZ237" s="7">
        <v>0.0</v>
      </c>
      <c r="BA237" s="14">
        <f t="shared" si="14"/>
        <v>1.065989848</v>
      </c>
      <c r="BB237" s="14">
        <v>88.89</v>
      </c>
      <c r="BC237" s="14">
        <v>-4.77</v>
      </c>
    </row>
    <row r="238" ht="12.75" customHeight="1">
      <c r="A238" s="7" t="s">
        <v>1370</v>
      </c>
      <c r="B238" s="7" t="s">
        <v>1371</v>
      </c>
      <c r="C238" s="8" t="s">
        <v>312</v>
      </c>
      <c r="D238" s="9" t="s">
        <v>167</v>
      </c>
      <c r="E238" s="7">
        <v>75.0</v>
      </c>
      <c r="F238" s="7">
        <v>0.0</v>
      </c>
      <c r="G238" s="7">
        <v>2.0</v>
      </c>
      <c r="H238" s="12">
        <f t="shared" si="1"/>
        <v>2</v>
      </c>
      <c r="I238" s="7">
        <v>0.0</v>
      </c>
      <c r="J238" s="7">
        <v>2.0</v>
      </c>
      <c r="K238" s="7">
        <v>2.0</v>
      </c>
      <c r="L238" s="7">
        <v>0.0</v>
      </c>
      <c r="M238" s="25">
        <f t="shared" si="2"/>
        <v>7.476635514</v>
      </c>
      <c r="N238" s="7">
        <v>0.0</v>
      </c>
      <c r="O238" s="7">
        <v>0.0</v>
      </c>
      <c r="P238" s="7">
        <v>0.0</v>
      </c>
      <c r="Q238" s="7">
        <v>0.0</v>
      </c>
      <c r="R238" s="10">
        <f t="shared" si="3"/>
        <v>0</v>
      </c>
      <c r="S238" s="10">
        <f t="shared" si="4"/>
        <v>0</v>
      </c>
      <c r="T238" s="12">
        <f t="shared" si="5"/>
        <v>10</v>
      </c>
      <c r="U238" s="7">
        <v>0.0</v>
      </c>
      <c r="V238" s="7">
        <v>1.0</v>
      </c>
      <c r="W238" s="7">
        <v>1.0</v>
      </c>
      <c r="X238" s="7">
        <v>0.0</v>
      </c>
      <c r="Y238" s="7">
        <v>1.0</v>
      </c>
      <c r="Z238" s="7">
        <v>963.0</v>
      </c>
      <c r="AA238" s="18">
        <f t="shared" si="6"/>
        <v>0.214</v>
      </c>
      <c r="AB238" s="14">
        <v>14.71</v>
      </c>
      <c r="AC238" s="18">
        <f t="shared" si="7"/>
        <v>0.1961333333</v>
      </c>
      <c r="AD238" s="14">
        <v>367.93</v>
      </c>
      <c r="AE238" s="18">
        <f t="shared" si="8"/>
        <v>4.905733333</v>
      </c>
      <c r="AF238" s="13">
        <f t="shared" si="9"/>
        <v>0.03844344554</v>
      </c>
      <c r="AG238" s="10">
        <f t="shared" si="10"/>
        <v>0</v>
      </c>
      <c r="AH238" s="10">
        <f t="shared" si="11"/>
        <v>1</v>
      </c>
      <c r="AI238" s="10">
        <f t="shared" si="12"/>
        <v>1</v>
      </c>
      <c r="AJ238" s="7">
        <v>0.0</v>
      </c>
      <c r="AK238" s="7">
        <v>0.0</v>
      </c>
      <c r="AL238" s="13" t="str">
        <f t="shared" si="13"/>
        <v> </v>
      </c>
      <c r="AM238" s="7">
        <v>2.0</v>
      </c>
      <c r="AN238" s="7">
        <v>0.0</v>
      </c>
      <c r="AO238" s="26">
        <v>8.0</v>
      </c>
      <c r="AP238" s="26">
        <v>2.0</v>
      </c>
      <c r="AQ238" s="7">
        <v>4.0</v>
      </c>
      <c r="AR238" s="7">
        <v>1.0</v>
      </c>
      <c r="AS238" s="7">
        <v>6.0</v>
      </c>
      <c r="AT238" s="7">
        <v>1.0</v>
      </c>
      <c r="AU238" s="7">
        <v>5.0</v>
      </c>
      <c r="AV238" s="7">
        <v>2.0</v>
      </c>
      <c r="AW238" s="14">
        <v>71.43</v>
      </c>
      <c r="AX238" s="14">
        <v>-17.67</v>
      </c>
      <c r="AY238" s="7">
        <v>0.0</v>
      </c>
      <c r="AZ238" s="7">
        <v>0.0</v>
      </c>
      <c r="BA238" s="14">
        <f t="shared" si="14"/>
        <v>0.3738317757</v>
      </c>
      <c r="BB238" s="14">
        <v>63.64</v>
      </c>
      <c r="BC238" s="14">
        <v>-29.6</v>
      </c>
    </row>
    <row r="239" ht="12.75" customHeight="1">
      <c r="A239" s="7" t="s">
        <v>482</v>
      </c>
      <c r="B239" s="7" t="s">
        <v>1371</v>
      </c>
      <c r="C239" s="8" t="s">
        <v>182</v>
      </c>
      <c r="D239" s="9" t="s">
        <v>255</v>
      </c>
      <c r="E239" s="7">
        <v>72.0</v>
      </c>
      <c r="F239" s="7">
        <v>0.0</v>
      </c>
      <c r="G239" s="7">
        <v>13.0</v>
      </c>
      <c r="H239" s="12">
        <f t="shared" si="1"/>
        <v>13</v>
      </c>
      <c r="I239" s="7">
        <v>0.0</v>
      </c>
      <c r="J239" s="7">
        <v>13.0</v>
      </c>
      <c r="K239" s="7">
        <v>7.0</v>
      </c>
      <c r="L239" s="7">
        <v>6.0</v>
      </c>
      <c r="M239" s="25">
        <f t="shared" si="2"/>
        <v>5.236656596</v>
      </c>
      <c r="N239" s="7">
        <v>21.0</v>
      </c>
      <c r="O239" s="7">
        <v>11.0</v>
      </c>
      <c r="P239" s="7">
        <v>21.0</v>
      </c>
      <c r="Q239" s="7">
        <v>3.0</v>
      </c>
      <c r="R239" s="10">
        <f t="shared" si="3"/>
        <v>0</v>
      </c>
      <c r="S239" s="10">
        <f t="shared" si="4"/>
        <v>0</v>
      </c>
      <c r="T239" s="12">
        <f t="shared" si="5"/>
        <v>48.26315789</v>
      </c>
      <c r="U239" s="7">
        <v>1.0</v>
      </c>
      <c r="V239" s="7">
        <v>4.0</v>
      </c>
      <c r="W239" s="7">
        <v>9.0</v>
      </c>
      <c r="X239" s="7">
        <v>4.0</v>
      </c>
      <c r="Y239" s="7">
        <v>2.0</v>
      </c>
      <c r="Z239" s="7">
        <v>8937.0</v>
      </c>
      <c r="AA239" s="18">
        <f t="shared" si="6"/>
        <v>2.06875</v>
      </c>
      <c r="AB239" s="14">
        <v>144.7</v>
      </c>
      <c r="AC239" s="18">
        <f t="shared" si="7"/>
        <v>2.009722222</v>
      </c>
      <c r="AD239" s="14">
        <v>203.97</v>
      </c>
      <c r="AE239" s="18">
        <f t="shared" si="8"/>
        <v>2.832916667</v>
      </c>
      <c r="AF239" s="13">
        <f t="shared" si="9"/>
        <v>0.4150055927</v>
      </c>
      <c r="AG239" s="10">
        <f t="shared" si="10"/>
        <v>0</v>
      </c>
      <c r="AH239" s="10">
        <f t="shared" si="11"/>
        <v>0.6842105263</v>
      </c>
      <c r="AI239" s="10">
        <f t="shared" si="12"/>
        <v>0.6842105263</v>
      </c>
      <c r="AJ239" s="7">
        <v>7.0</v>
      </c>
      <c r="AK239" s="7">
        <v>9.0</v>
      </c>
      <c r="AL239" s="13">
        <f t="shared" si="13"/>
        <v>0.4375</v>
      </c>
      <c r="AM239" s="7">
        <v>19.0</v>
      </c>
      <c r="AN239" s="7">
        <v>4.0</v>
      </c>
      <c r="AO239" s="26">
        <v>112.0</v>
      </c>
      <c r="AP239" s="26">
        <v>21.0</v>
      </c>
      <c r="AQ239" s="7">
        <v>43.0</v>
      </c>
      <c r="AR239" s="7">
        <v>5.0</v>
      </c>
      <c r="AS239" s="7">
        <v>44.0</v>
      </c>
      <c r="AT239" s="7">
        <v>7.0</v>
      </c>
      <c r="AU239" s="7">
        <v>123.0</v>
      </c>
      <c r="AV239" s="7">
        <v>21.0</v>
      </c>
      <c r="AW239" s="14">
        <v>85.42</v>
      </c>
      <c r="AX239" s="14">
        <v>-0.3</v>
      </c>
      <c r="AY239" s="7">
        <v>1.0</v>
      </c>
      <c r="AZ239" s="7">
        <v>1.0</v>
      </c>
      <c r="BA239" s="14">
        <f t="shared" si="14"/>
        <v>0.7183618664</v>
      </c>
      <c r="BB239" s="14">
        <v>92.86</v>
      </c>
      <c r="BC239" s="14">
        <v>-0.83</v>
      </c>
    </row>
    <row r="240" ht="12.75" customHeight="1">
      <c r="A240" s="7" t="s">
        <v>1206</v>
      </c>
      <c r="B240" s="7" t="s">
        <v>1379</v>
      </c>
      <c r="C240" s="8" t="s">
        <v>447</v>
      </c>
      <c r="D240" s="9" t="s">
        <v>174</v>
      </c>
      <c r="E240" s="7">
        <v>26.0</v>
      </c>
      <c r="F240" s="7">
        <v>0.0</v>
      </c>
      <c r="G240" s="7">
        <v>0.0</v>
      </c>
      <c r="H240" s="12">
        <f t="shared" si="1"/>
        <v>0</v>
      </c>
      <c r="I240" s="7">
        <v>0.0</v>
      </c>
      <c r="J240" s="7">
        <v>0.0</v>
      </c>
      <c r="K240" s="7">
        <v>0.0</v>
      </c>
      <c r="L240" s="7">
        <v>0.0</v>
      </c>
      <c r="M240" s="25">
        <f t="shared" si="2"/>
        <v>0</v>
      </c>
      <c r="N240" s="7">
        <v>0.0</v>
      </c>
      <c r="O240" s="7">
        <v>0.0</v>
      </c>
      <c r="P240" s="7">
        <v>0.0</v>
      </c>
      <c r="Q240" s="7">
        <v>0.0</v>
      </c>
      <c r="R240" s="10">
        <f t="shared" si="3"/>
        <v>0</v>
      </c>
      <c r="S240" s="10">
        <f t="shared" si="4"/>
        <v>0</v>
      </c>
      <c r="T240" s="12">
        <f t="shared" si="5"/>
        <v>0</v>
      </c>
      <c r="U240" s="7">
        <v>0.0</v>
      </c>
      <c r="V240" s="7">
        <v>0.0</v>
      </c>
      <c r="W240" s="7">
        <v>0.0</v>
      </c>
      <c r="X240" s="7">
        <v>0.0</v>
      </c>
      <c r="Y240" s="7">
        <v>0.0</v>
      </c>
      <c r="Z240" s="7">
        <v>10.0</v>
      </c>
      <c r="AA240" s="18">
        <f t="shared" si="6"/>
        <v>0.00641025641</v>
      </c>
      <c r="AB240" s="14">
        <v>0.29</v>
      </c>
      <c r="AC240" s="18">
        <f t="shared" si="7"/>
        <v>0.01115384615</v>
      </c>
      <c r="AD240" s="14">
        <v>156.13</v>
      </c>
      <c r="AE240" s="18">
        <f t="shared" si="8"/>
        <v>6.005</v>
      </c>
      <c r="AF240" s="13">
        <f t="shared" si="9"/>
        <v>0.001853982867</v>
      </c>
      <c r="AG240" s="10">
        <f t="shared" si="10"/>
        <v>0</v>
      </c>
      <c r="AH240" s="10">
        <f t="shared" si="11"/>
        <v>0</v>
      </c>
      <c r="AI240" s="10">
        <f t="shared" si="12"/>
        <v>0</v>
      </c>
      <c r="AJ240" s="7">
        <v>0.0</v>
      </c>
      <c r="AK240" s="7">
        <v>0.0</v>
      </c>
      <c r="AL240" s="13" t="str">
        <f t="shared" si="13"/>
        <v> </v>
      </c>
      <c r="AM240" s="7">
        <v>0.0</v>
      </c>
      <c r="AN240" s="7">
        <v>0.0</v>
      </c>
      <c r="AO240" s="26">
        <v>0.0</v>
      </c>
      <c r="AP240" s="26">
        <v>0.0</v>
      </c>
      <c r="AQ240" s="7">
        <v>0.0</v>
      </c>
      <c r="AR240" s="7">
        <v>0.0</v>
      </c>
      <c r="AS240" s="7">
        <v>0.0</v>
      </c>
      <c r="AT240" s="7">
        <v>0.0</v>
      </c>
      <c r="AU240" s="7">
        <v>0.0</v>
      </c>
      <c r="AV240" s="7">
        <v>0.0</v>
      </c>
      <c r="AW240" s="14"/>
      <c r="AX240" s="14"/>
      <c r="AY240" s="7">
        <v>0.0</v>
      </c>
      <c r="AZ240" s="7">
        <v>0.0</v>
      </c>
      <c r="BA240" s="14">
        <f t="shared" si="14"/>
        <v>0</v>
      </c>
      <c r="BB240" s="14">
        <v>100.0</v>
      </c>
      <c r="BC240" s="14">
        <v>8.48</v>
      </c>
    </row>
    <row r="241" ht="12.75" customHeight="1">
      <c r="A241" s="7" t="s">
        <v>134</v>
      </c>
      <c r="B241" s="7" t="s">
        <v>1382</v>
      </c>
      <c r="C241" s="8" t="s">
        <v>447</v>
      </c>
      <c r="D241" s="9" t="s">
        <v>247</v>
      </c>
      <c r="E241" s="7">
        <v>60.0</v>
      </c>
      <c r="F241" s="7">
        <v>0.0</v>
      </c>
      <c r="G241" s="7">
        <v>0.0</v>
      </c>
      <c r="H241" s="12">
        <f t="shared" si="1"/>
        <v>0</v>
      </c>
      <c r="I241" s="7">
        <v>0.0</v>
      </c>
      <c r="J241" s="7">
        <v>0.0</v>
      </c>
      <c r="K241" s="7">
        <v>0.0</v>
      </c>
      <c r="L241" s="7">
        <v>0.0</v>
      </c>
      <c r="M241" s="25">
        <f t="shared" si="2"/>
        <v>0</v>
      </c>
      <c r="N241" s="7">
        <v>3.0</v>
      </c>
      <c r="O241" s="7">
        <v>0.0</v>
      </c>
      <c r="P241" s="7">
        <v>3.0</v>
      </c>
      <c r="Q241" s="7">
        <v>0.0</v>
      </c>
      <c r="R241" s="10">
        <f t="shared" si="3"/>
        <v>0</v>
      </c>
      <c r="S241" s="10">
        <f t="shared" si="4"/>
        <v>0</v>
      </c>
      <c r="T241" s="12">
        <f t="shared" si="5"/>
        <v>0</v>
      </c>
      <c r="U241" s="7">
        <v>0.0</v>
      </c>
      <c r="V241" s="7">
        <v>0.0</v>
      </c>
      <c r="W241" s="7">
        <v>1.0</v>
      </c>
      <c r="X241" s="7">
        <v>0.0</v>
      </c>
      <c r="Y241" s="7">
        <v>0.0</v>
      </c>
      <c r="Z241" s="7">
        <v>484.0</v>
      </c>
      <c r="AA241" s="18">
        <f t="shared" si="6"/>
        <v>0.1344444444</v>
      </c>
      <c r="AB241" s="14">
        <v>7.49</v>
      </c>
      <c r="AC241" s="18">
        <f t="shared" si="7"/>
        <v>0.1248333333</v>
      </c>
      <c r="AD241" s="14">
        <v>313.59</v>
      </c>
      <c r="AE241" s="18">
        <f t="shared" si="8"/>
        <v>5.2265</v>
      </c>
      <c r="AF241" s="13">
        <f t="shared" si="9"/>
        <v>0.02332751962</v>
      </c>
      <c r="AG241" s="10">
        <f t="shared" si="10"/>
        <v>0</v>
      </c>
      <c r="AH241" s="10">
        <f t="shared" si="11"/>
        <v>0</v>
      </c>
      <c r="AI241" s="10">
        <f t="shared" si="12"/>
        <v>0</v>
      </c>
      <c r="AJ241" s="7">
        <v>0.0</v>
      </c>
      <c r="AK241" s="7">
        <v>1.0</v>
      </c>
      <c r="AL241" s="13">
        <f t="shared" si="13"/>
        <v>0</v>
      </c>
      <c r="AM241" s="7">
        <v>0.0</v>
      </c>
      <c r="AN241" s="7">
        <v>0.0</v>
      </c>
      <c r="AO241" s="26">
        <v>7.0</v>
      </c>
      <c r="AP241" s="26">
        <v>2.0</v>
      </c>
      <c r="AQ241" s="7">
        <v>0.0</v>
      </c>
      <c r="AR241" s="7">
        <v>0.0</v>
      </c>
      <c r="AS241" s="7">
        <v>3.0</v>
      </c>
      <c r="AT241" s="7">
        <v>0.0</v>
      </c>
      <c r="AU241" s="7">
        <v>4.0</v>
      </c>
      <c r="AV241" s="7">
        <v>1.0</v>
      </c>
      <c r="AW241" s="14">
        <v>80.0</v>
      </c>
      <c r="AX241" s="14">
        <v>-7.69</v>
      </c>
      <c r="AY241" s="7">
        <v>0.0</v>
      </c>
      <c r="AZ241" s="7">
        <v>1.0</v>
      </c>
      <c r="BA241" s="14">
        <f t="shared" si="14"/>
        <v>0.2479338843</v>
      </c>
      <c r="BB241" s="14">
        <v>100.0</v>
      </c>
      <c r="BC241" s="14">
        <v>8.05</v>
      </c>
    </row>
    <row r="242" ht="12.75" customHeight="1">
      <c r="A242" s="7" t="s">
        <v>1115</v>
      </c>
      <c r="B242" s="7" t="s">
        <v>1387</v>
      </c>
      <c r="C242" s="8" t="s">
        <v>197</v>
      </c>
      <c r="D242" s="9" t="s">
        <v>174</v>
      </c>
      <c r="E242" s="7">
        <v>14.0</v>
      </c>
      <c r="F242" s="7">
        <v>0.0</v>
      </c>
      <c r="G242" s="7">
        <v>0.0</v>
      </c>
      <c r="H242" s="12">
        <f t="shared" si="1"/>
        <v>0</v>
      </c>
      <c r="I242" s="7">
        <v>0.0</v>
      </c>
      <c r="J242" s="7">
        <v>0.0</v>
      </c>
      <c r="K242" s="7">
        <v>0.0</v>
      </c>
      <c r="L242" s="7">
        <v>0.0</v>
      </c>
      <c r="M242" s="25">
        <f t="shared" si="2"/>
        <v>0</v>
      </c>
      <c r="N242" s="7">
        <v>0.0</v>
      </c>
      <c r="O242" s="7">
        <v>0.0</v>
      </c>
      <c r="P242" s="7">
        <v>0.0</v>
      </c>
      <c r="Q242" s="7">
        <v>0.0</v>
      </c>
      <c r="R242" s="10">
        <f t="shared" si="3"/>
        <v>0</v>
      </c>
      <c r="S242" s="10">
        <f t="shared" si="4"/>
        <v>0</v>
      </c>
      <c r="T242" s="12">
        <f t="shared" si="5"/>
        <v>0</v>
      </c>
      <c r="U242" s="7">
        <v>0.0</v>
      </c>
      <c r="V242" s="7">
        <v>0.0</v>
      </c>
      <c r="W242" s="7">
        <v>0.0</v>
      </c>
      <c r="X242" s="7">
        <v>0.0</v>
      </c>
      <c r="Y242" s="7">
        <v>0.0</v>
      </c>
      <c r="Z242" s="7">
        <v>12.0</v>
      </c>
      <c r="AA242" s="18">
        <f t="shared" si="6"/>
        <v>0.01428571429</v>
      </c>
      <c r="AB242" s="14">
        <v>0.0</v>
      </c>
      <c r="AC242" s="18">
        <f t="shared" si="7"/>
        <v>0</v>
      </c>
      <c r="AD242" s="14">
        <v>63.97</v>
      </c>
      <c r="AE242" s="18">
        <f t="shared" si="8"/>
        <v>4.569285714</v>
      </c>
      <c r="AF242" s="13">
        <f t="shared" si="9"/>
        <v>0</v>
      </c>
      <c r="AG242" s="10">
        <f t="shared" si="10"/>
        <v>0</v>
      </c>
      <c r="AH242" s="10">
        <f t="shared" si="11"/>
        <v>0</v>
      </c>
      <c r="AI242" s="10">
        <f t="shared" si="12"/>
        <v>0</v>
      </c>
      <c r="AJ242" s="7">
        <v>0.0</v>
      </c>
      <c r="AK242" s="7">
        <v>0.0</v>
      </c>
      <c r="AL242" s="13" t="str">
        <f t="shared" si="13"/>
        <v> </v>
      </c>
      <c r="AM242" s="7">
        <v>0.0</v>
      </c>
      <c r="AN242" s="7">
        <v>0.0</v>
      </c>
      <c r="AO242" s="26">
        <v>0.0</v>
      </c>
      <c r="AP242" s="26">
        <v>0.0</v>
      </c>
      <c r="AQ242" s="7">
        <v>0.0</v>
      </c>
      <c r="AR242" s="7">
        <v>0.0</v>
      </c>
      <c r="AS242" s="7">
        <v>0.0</v>
      </c>
      <c r="AT242" s="7">
        <v>0.0</v>
      </c>
      <c r="AU242" s="7">
        <v>0.0</v>
      </c>
      <c r="AV242" s="7">
        <v>0.0</v>
      </c>
      <c r="AW242" s="14"/>
      <c r="AX242" s="14"/>
      <c r="AY242" s="7">
        <v>0.0</v>
      </c>
      <c r="AZ242" s="7">
        <v>0.0</v>
      </c>
      <c r="BA242" s="14">
        <f t="shared" si="14"/>
        <v>0</v>
      </c>
      <c r="BB242" s="14"/>
      <c r="BC242" s="14"/>
    </row>
    <row r="243" ht="12.75" customHeight="1">
      <c r="A243" s="7" t="s">
        <v>1390</v>
      </c>
      <c r="B243" s="7" t="s">
        <v>1391</v>
      </c>
      <c r="C243" s="8" t="s">
        <v>254</v>
      </c>
      <c r="D243" s="9" t="s">
        <v>255</v>
      </c>
      <c r="E243" s="7">
        <v>82.0</v>
      </c>
      <c r="F243" s="7">
        <v>8.0</v>
      </c>
      <c r="G243" s="7">
        <v>15.0</v>
      </c>
      <c r="H243" s="12">
        <f t="shared" si="1"/>
        <v>23</v>
      </c>
      <c r="I243" s="7">
        <v>7.0</v>
      </c>
      <c r="J243" s="7">
        <v>16.0</v>
      </c>
      <c r="K243" s="7">
        <v>2.0</v>
      </c>
      <c r="L243" s="7">
        <v>14.0</v>
      </c>
      <c r="M243" s="25">
        <f t="shared" si="2"/>
        <v>6.356029784</v>
      </c>
      <c r="N243" s="7">
        <v>52.0</v>
      </c>
      <c r="O243" s="7">
        <v>22.0</v>
      </c>
      <c r="P243" s="7">
        <v>44.0</v>
      </c>
      <c r="Q243" s="7">
        <v>24.0</v>
      </c>
      <c r="R243" s="10">
        <f t="shared" si="3"/>
        <v>0.1538461538</v>
      </c>
      <c r="S243" s="10">
        <f t="shared" si="4"/>
        <v>0.05633802817</v>
      </c>
      <c r="T243" s="12">
        <f t="shared" si="5"/>
        <v>12.125</v>
      </c>
      <c r="U243" s="7">
        <v>0.0</v>
      </c>
      <c r="V243" s="7">
        <v>4.0</v>
      </c>
      <c r="W243" s="7">
        <v>13.0</v>
      </c>
      <c r="X243" s="7">
        <v>13.0</v>
      </c>
      <c r="Y243" s="7">
        <v>1.0</v>
      </c>
      <c r="Z243" s="7">
        <v>13027.0</v>
      </c>
      <c r="AA243" s="18">
        <f t="shared" si="6"/>
        <v>2.647764228</v>
      </c>
      <c r="AB243" s="14">
        <v>212.89</v>
      </c>
      <c r="AC243" s="18">
        <f t="shared" si="7"/>
        <v>2.596219512</v>
      </c>
      <c r="AD243" s="14">
        <v>210.13</v>
      </c>
      <c r="AE243" s="18">
        <f t="shared" si="8"/>
        <v>2.562560976</v>
      </c>
      <c r="AF243" s="13">
        <f t="shared" si="9"/>
        <v>0.5032622571</v>
      </c>
      <c r="AG243" s="10">
        <f t="shared" si="10"/>
        <v>0.21875</v>
      </c>
      <c r="AH243" s="10">
        <f t="shared" si="11"/>
        <v>0.5</v>
      </c>
      <c r="AI243" s="10">
        <f t="shared" si="12"/>
        <v>0.71875</v>
      </c>
      <c r="AJ243" s="7">
        <v>0.0</v>
      </c>
      <c r="AK243" s="7">
        <v>1.0</v>
      </c>
      <c r="AL243" s="13">
        <f t="shared" si="13"/>
        <v>0</v>
      </c>
      <c r="AM243" s="7">
        <v>32.0</v>
      </c>
      <c r="AN243" s="7">
        <v>1.0</v>
      </c>
      <c r="AO243" s="26">
        <v>162.0</v>
      </c>
      <c r="AP243" s="26">
        <v>26.0</v>
      </c>
      <c r="AQ243" s="7">
        <v>76.0</v>
      </c>
      <c r="AR243" s="7">
        <v>2.0</v>
      </c>
      <c r="AS243" s="7">
        <v>80.0</v>
      </c>
      <c r="AT243" s="7">
        <v>4.0</v>
      </c>
      <c r="AU243" s="7">
        <v>181.0</v>
      </c>
      <c r="AV243" s="7">
        <v>24.0</v>
      </c>
      <c r="AW243" s="14">
        <v>88.29</v>
      </c>
      <c r="AX243" s="14">
        <v>1.31</v>
      </c>
      <c r="AY243" s="7">
        <v>0.0</v>
      </c>
      <c r="AZ243" s="7">
        <v>1.0</v>
      </c>
      <c r="BA243" s="14">
        <f t="shared" si="14"/>
        <v>0.7599600829</v>
      </c>
      <c r="BB243" s="14">
        <v>95.17</v>
      </c>
      <c r="BC243" s="14">
        <v>0.72</v>
      </c>
    </row>
    <row r="244" ht="12.75" customHeight="1">
      <c r="A244" s="7" t="s">
        <v>264</v>
      </c>
      <c r="B244" s="7" t="s">
        <v>1394</v>
      </c>
      <c r="C244" s="8" t="s">
        <v>458</v>
      </c>
      <c r="D244" s="9" t="s">
        <v>174</v>
      </c>
      <c r="E244" s="7">
        <v>69.0</v>
      </c>
      <c r="F244" s="7">
        <v>3.0</v>
      </c>
      <c r="G244" s="7">
        <v>14.0</v>
      </c>
      <c r="H244" s="12">
        <f t="shared" si="1"/>
        <v>17</v>
      </c>
      <c r="I244" s="7">
        <v>3.0</v>
      </c>
      <c r="J244" s="7">
        <v>14.0</v>
      </c>
      <c r="K244" s="7">
        <v>6.0</v>
      </c>
      <c r="L244" s="7">
        <v>8.0</v>
      </c>
      <c r="M244" s="25">
        <f t="shared" si="2"/>
        <v>4.937474788</v>
      </c>
      <c r="N244" s="7">
        <v>45.0</v>
      </c>
      <c r="O244" s="7">
        <v>16.0</v>
      </c>
      <c r="P244" s="7">
        <v>42.0</v>
      </c>
      <c r="Q244" s="7">
        <v>35.0</v>
      </c>
      <c r="R244" s="10">
        <f t="shared" si="3"/>
        <v>0.06666666667</v>
      </c>
      <c r="S244" s="10">
        <f t="shared" si="4"/>
        <v>0.02173913043</v>
      </c>
      <c r="T244" s="12">
        <f t="shared" si="5"/>
        <v>37.74193548</v>
      </c>
      <c r="U244" s="7">
        <v>3.0</v>
      </c>
      <c r="V244" s="7">
        <v>0.0</v>
      </c>
      <c r="W244" s="7">
        <v>5.0</v>
      </c>
      <c r="X244" s="7">
        <v>4.0</v>
      </c>
      <c r="Y244" s="7">
        <v>0.0</v>
      </c>
      <c r="Z244" s="7">
        <v>12395.0</v>
      </c>
      <c r="AA244" s="18">
        <f t="shared" si="6"/>
        <v>2.993961353</v>
      </c>
      <c r="AB244" s="14">
        <v>208.74</v>
      </c>
      <c r="AC244" s="18">
        <f t="shared" si="7"/>
        <v>3.025217391</v>
      </c>
      <c r="AD244" s="14">
        <v>122.82</v>
      </c>
      <c r="AE244" s="18">
        <f t="shared" si="8"/>
        <v>1.78</v>
      </c>
      <c r="AF244" s="13">
        <f t="shared" si="9"/>
        <v>0.6295693087</v>
      </c>
      <c r="AG244" s="10">
        <f t="shared" si="10"/>
        <v>0.09677419355</v>
      </c>
      <c r="AH244" s="10">
        <f t="shared" si="11"/>
        <v>0.4516129032</v>
      </c>
      <c r="AI244" s="10">
        <f t="shared" si="12"/>
        <v>0.5483870968</v>
      </c>
      <c r="AJ244" s="7">
        <v>0.0</v>
      </c>
      <c r="AK244" s="7">
        <v>0.0</v>
      </c>
      <c r="AL244" s="13" t="str">
        <f t="shared" si="13"/>
        <v> </v>
      </c>
      <c r="AM244" s="7">
        <v>31.0</v>
      </c>
      <c r="AN244" s="7">
        <v>1.0</v>
      </c>
      <c r="AO244" s="26">
        <v>164.0</v>
      </c>
      <c r="AP244" s="26">
        <v>21.0</v>
      </c>
      <c r="AQ244" s="7">
        <v>94.0</v>
      </c>
      <c r="AR244" s="7">
        <v>8.0</v>
      </c>
      <c r="AS244" s="7">
        <v>99.0</v>
      </c>
      <c r="AT244" s="7">
        <v>7.0</v>
      </c>
      <c r="AU244" s="7">
        <v>186.0</v>
      </c>
      <c r="AV244" s="7">
        <v>19.0</v>
      </c>
      <c r="AW244" s="14">
        <v>90.73</v>
      </c>
      <c r="AX244" s="14">
        <v>-1.19</v>
      </c>
      <c r="AY244" s="7">
        <v>0.0</v>
      </c>
      <c r="AZ244" s="7">
        <v>1.0</v>
      </c>
      <c r="BA244" s="14">
        <f t="shared" si="14"/>
        <v>0.80839048</v>
      </c>
      <c r="BB244" s="14">
        <v>94.93</v>
      </c>
      <c r="BC244" s="14">
        <v>4.55</v>
      </c>
    </row>
    <row r="245" ht="12.75" customHeight="1">
      <c r="A245" s="7" t="s">
        <v>350</v>
      </c>
      <c r="B245" s="7" t="s">
        <v>1400</v>
      </c>
      <c r="C245" s="8" t="s">
        <v>312</v>
      </c>
      <c r="D245" s="9" t="s">
        <v>174</v>
      </c>
      <c r="E245" s="7">
        <v>59.0</v>
      </c>
      <c r="F245" s="7">
        <v>1.0</v>
      </c>
      <c r="G245" s="7">
        <v>6.0</v>
      </c>
      <c r="H245" s="12">
        <f t="shared" si="1"/>
        <v>7</v>
      </c>
      <c r="I245" s="7">
        <v>1.0</v>
      </c>
      <c r="J245" s="7">
        <v>6.0</v>
      </c>
      <c r="K245" s="7">
        <v>4.0</v>
      </c>
      <c r="L245" s="7">
        <v>2.0</v>
      </c>
      <c r="M245" s="25">
        <f t="shared" si="2"/>
        <v>3.332892475</v>
      </c>
      <c r="N245" s="7">
        <v>28.0</v>
      </c>
      <c r="O245" s="7">
        <v>11.0</v>
      </c>
      <c r="P245" s="7">
        <v>27.0</v>
      </c>
      <c r="Q245" s="7">
        <v>20.0</v>
      </c>
      <c r="R245" s="10">
        <f t="shared" si="3"/>
        <v>0.03571428571</v>
      </c>
      <c r="S245" s="10">
        <f t="shared" si="4"/>
        <v>0.01162790698</v>
      </c>
      <c r="T245" s="12">
        <f t="shared" si="5"/>
        <v>54.66666667</v>
      </c>
      <c r="U245" s="7">
        <v>1.0</v>
      </c>
      <c r="V245" s="7">
        <v>0.0</v>
      </c>
      <c r="W245" s="7">
        <v>0.0</v>
      </c>
      <c r="X245" s="7">
        <v>5.0</v>
      </c>
      <c r="Y245" s="7">
        <v>2.0</v>
      </c>
      <c r="Z245" s="7">
        <v>7561.0</v>
      </c>
      <c r="AA245" s="18">
        <f t="shared" si="6"/>
        <v>2.135875706</v>
      </c>
      <c r="AB245" s="14">
        <v>117.47</v>
      </c>
      <c r="AC245" s="18">
        <f t="shared" si="7"/>
        <v>1.991016949</v>
      </c>
      <c r="AD245" s="14">
        <v>186.23</v>
      </c>
      <c r="AE245" s="18">
        <f t="shared" si="8"/>
        <v>3.156440678</v>
      </c>
      <c r="AF245" s="13">
        <f t="shared" si="9"/>
        <v>0.3867961804</v>
      </c>
      <c r="AG245" s="10">
        <f t="shared" si="10"/>
        <v>0.1111111111</v>
      </c>
      <c r="AH245" s="10">
        <f t="shared" si="11"/>
        <v>0.6666666667</v>
      </c>
      <c r="AI245" s="10">
        <f t="shared" si="12"/>
        <v>0.7777777778</v>
      </c>
      <c r="AJ245" s="7">
        <v>0.0</v>
      </c>
      <c r="AK245" s="7">
        <v>0.0</v>
      </c>
      <c r="AL245" s="13" t="str">
        <f t="shared" si="13"/>
        <v> </v>
      </c>
      <c r="AM245" s="7">
        <v>9.0</v>
      </c>
      <c r="AN245" s="7">
        <v>1.0</v>
      </c>
      <c r="AO245" s="26">
        <v>114.0</v>
      </c>
      <c r="AP245" s="26">
        <v>15.0</v>
      </c>
      <c r="AQ245" s="7">
        <v>46.0</v>
      </c>
      <c r="AR245" s="7">
        <v>4.0</v>
      </c>
      <c r="AS245" s="7">
        <v>49.0</v>
      </c>
      <c r="AT245" s="7">
        <v>2.0</v>
      </c>
      <c r="AU245" s="7">
        <v>104.0</v>
      </c>
      <c r="AV245" s="7">
        <v>13.0</v>
      </c>
      <c r="AW245" s="14">
        <v>88.89</v>
      </c>
      <c r="AX245" s="14">
        <v>-1.43</v>
      </c>
      <c r="AY245" s="7">
        <v>1.0</v>
      </c>
      <c r="AZ245" s="7">
        <v>0.0</v>
      </c>
      <c r="BA245" s="14">
        <f t="shared" si="14"/>
        <v>0.8094167438</v>
      </c>
      <c r="BB245" s="14">
        <v>95.54</v>
      </c>
      <c r="BC245" s="14">
        <v>4.63</v>
      </c>
    </row>
    <row r="246" ht="12.75" customHeight="1">
      <c r="A246" s="7" t="s">
        <v>1406</v>
      </c>
      <c r="B246" s="7" t="s">
        <v>1407</v>
      </c>
      <c r="C246" s="8" t="s">
        <v>136</v>
      </c>
      <c r="D246" s="9" t="s">
        <v>183</v>
      </c>
      <c r="E246" s="7">
        <v>2.0</v>
      </c>
      <c r="F246" s="7">
        <v>0.0</v>
      </c>
      <c r="G246" s="7">
        <v>1.0</v>
      </c>
      <c r="H246" s="12">
        <f t="shared" si="1"/>
        <v>1</v>
      </c>
      <c r="I246" s="7">
        <v>0.0</v>
      </c>
      <c r="J246" s="7">
        <v>1.0</v>
      </c>
      <c r="K246" s="7">
        <v>1.0</v>
      </c>
      <c r="L246" s="7">
        <v>0.0</v>
      </c>
      <c r="M246" s="25">
        <f t="shared" si="2"/>
        <v>47.36842105</v>
      </c>
      <c r="N246" s="7">
        <v>0.0</v>
      </c>
      <c r="O246" s="7">
        <v>1.0</v>
      </c>
      <c r="P246" s="7">
        <v>0.0</v>
      </c>
      <c r="Q246" s="7">
        <v>0.0</v>
      </c>
      <c r="R246" s="10">
        <f t="shared" si="3"/>
        <v>0</v>
      </c>
      <c r="S246" s="10">
        <f t="shared" si="4"/>
        <v>0</v>
      </c>
      <c r="T246" s="12">
        <f t="shared" si="5"/>
        <v>1</v>
      </c>
      <c r="U246" s="7">
        <v>0.0</v>
      </c>
      <c r="V246" s="7">
        <v>0.0</v>
      </c>
      <c r="W246" s="7">
        <v>0.0</v>
      </c>
      <c r="X246" s="7">
        <v>0.0</v>
      </c>
      <c r="Y246" s="7">
        <v>0.0</v>
      </c>
      <c r="Z246" s="7">
        <v>76.0</v>
      </c>
      <c r="AA246" s="18">
        <f t="shared" si="6"/>
        <v>0.6333333333</v>
      </c>
      <c r="AB246" s="14">
        <v>1.25</v>
      </c>
      <c r="AC246" s="18">
        <f t="shared" si="7"/>
        <v>0.625</v>
      </c>
      <c r="AD246" s="14">
        <v>4.29</v>
      </c>
      <c r="AE246" s="18">
        <f t="shared" si="8"/>
        <v>2.145</v>
      </c>
      <c r="AF246" s="13">
        <f t="shared" si="9"/>
        <v>0.225631769</v>
      </c>
      <c r="AG246" s="10">
        <f t="shared" si="10"/>
        <v>0</v>
      </c>
      <c r="AH246" s="10">
        <f t="shared" si="11"/>
        <v>1</v>
      </c>
      <c r="AI246" s="10">
        <f t="shared" si="12"/>
        <v>1</v>
      </c>
      <c r="AJ246" s="7">
        <v>0.0</v>
      </c>
      <c r="AK246" s="7">
        <v>0.0</v>
      </c>
      <c r="AL246" s="13" t="str">
        <f t="shared" si="13"/>
        <v> </v>
      </c>
      <c r="AM246" s="7">
        <v>1.0</v>
      </c>
      <c r="AN246" s="7">
        <v>0.0</v>
      </c>
      <c r="AO246" s="26">
        <v>0.0</v>
      </c>
      <c r="AP246" s="26">
        <v>0.0</v>
      </c>
      <c r="AQ246" s="7">
        <v>1.0</v>
      </c>
      <c r="AR246" s="7">
        <v>0.0</v>
      </c>
      <c r="AS246" s="7">
        <v>0.0</v>
      </c>
      <c r="AT246" s="7">
        <v>0.0</v>
      </c>
      <c r="AU246" s="7">
        <v>2.0</v>
      </c>
      <c r="AV246" s="7">
        <v>0.0</v>
      </c>
      <c r="AW246" s="14">
        <v>100.0</v>
      </c>
      <c r="AX246" s="14">
        <v>0.0</v>
      </c>
      <c r="AY246" s="7">
        <v>0.0</v>
      </c>
      <c r="AZ246" s="7">
        <v>0.0</v>
      </c>
      <c r="BA246" s="14">
        <f t="shared" si="14"/>
        <v>1.578947368</v>
      </c>
      <c r="BB246" s="14">
        <v>66.67</v>
      </c>
      <c r="BC246" s="14">
        <v>-33.33</v>
      </c>
    </row>
    <row r="247" ht="12.75" customHeight="1">
      <c r="A247" s="7" t="s">
        <v>1103</v>
      </c>
      <c r="B247" s="7" t="s">
        <v>1410</v>
      </c>
      <c r="C247" s="8" t="s">
        <v>458</v>
      </c>
      <c r="D247" s="9" t="s">
        <v>183</v>
      </c>
      <c r="E247" s="7">
        <v>5.0</v>
      </c>
      <c r="F247" s="7">
        <v>0.0</v>
      </c>
      <c r="G247" s="7">
        <v>0.0</v>
      </c>
      <c r="H247" s="12">
        <f t="shared" si="1"/>
        <v>0</v>
      </c>
      <c r="I247" s="7">
        <v>0.0</v>
      </c>
      <c r="J247" s="7">
        <v>0.0</v>
      </c>
      <c r="K247" s="7">
        <v>0.0</v>
      </c>
      <c r="L247" s="7">
        <v>0.0</v>
      </c>
      <c r="M247" s="25">
        <f t="shared" si="2"/>
        <v>0</v>
      </c>
      <c r="N247" s="7">
        <v>0.0</v>
      </c>
      <c r="O247" s="7">
        <v>0.0</v>
      </c>
      <c r="P247" s="7">
        <v>0.0</v>
      </c>
      <c r="Q247" s="7">
        <v>0.0</v>
      </c>
      <c r="R247" s="10">
        <f t="shared" si="3"/>
        <v>0</v>
      </c>
      <c r="S247" s="10">
        <f t="shared" si="4"/>
        <v>0</v>
      </c>
      <c r="T247" s="12">
        <f t="shared" si="5"/>
        <v>0</v>
      </c>
      <c r="U247" s="7">
        <v>0.0</v>
      </c>
      <c r="V247" s="7">
        <v>0.0</v>
      </c>
      <c r="W247" s="7">
        <v>0.0</v>
      </c>
      <c r="X247" s="7">
        <v>0.0</v>
      </c>
      <c r="Y247" s="7">
        <v>0.0</v>
      </c>
      <c r="Z247" s="7">
        <v>2.0</v>
      </c>
      <c r="AA247" s="18">
        <f t="shared" si="6"/>
        <v>0.006666666667</v>
      </c>
      <c r="AB247" s="14">
        <v>0.0</v>
      </c>
      <c r="AC247" s="18">
        <f t="shared" si="7"/>
        <v>0</v>
      </c>
      <c r="AD247" s="14">
        <v>25.83</v>
      </c>
      <c r="AE247" s="18">
        <f t="shared" si="8"/>
        <v>5.166</v>
      </c>
      <c r="AF247" s="13">
        <f t="shared" si="9"/>
        <v>0</v>
      </c>
      <c r="AG247" s="10">
        <f t="shared" si="10"/>
        <v>0</v>
      </c>
      <c r="AH247" s="10">
        <f t="shared" si="11"/>
        <v>0</v>
      </c>
      <c r="AI247" s="10">
        <f t="shared" si="12"/>
        <v>0</v>
      </c>
      <c r="AJ247" s="7">
        <v>0.0</v>
      </c>
      <c r="AK247" s="7">
        <v>0.0</v>
      </c>
      <c r="AL247" s="13" t="str">
        <f t="shared" si="13"/>
        <v> </v>
      </c>
      <c r="AM247" s="7">
        <v>0.0</v>
      </c>
      <c r="AN247" s="7">
        <v>0.0</v>
      </c>
      <c r="AO247" s="26">
        <v>0.0</v>
      </c>
      <c r="AP247" s="26">
        <v>0.0</v>
      </c>
      <c r="AQ247" s="7">
        <v>0.0</v>
      </c>
      <c r="AR247" s="7">
        <v>0.0</v>
      </c>
      <c r="AS247" s="7">
        <v>0.0</v>
      </c>
      <c r="AT247" s="7">
        <v>0.0</v>
      </c>
      <c r="AU247" s="7">
        <v>0.0</v>
      </c>
      <c r="AV247" s="7">
        <v>0.0</v>
      </c>
      <c r="AW247" s="14"/>
      <c r="AX247" s="14"/>
      <c r="AY247" s="7">
        <v>0.0</v>
      </c>
      <c r="AZ247" s="7">
        <v>0.0</v>
      </c>
      <c r="BA247" s="14">
        <f t="shared" si="14"/>
        <v>0</v>
      </c>
      <c r="BB247" s="14"/>
      <c r="BC247" s="14"/>
    </row>
    <row r="248" ht="12.75" customHeight="1">
      <c r="A248" s="7" t="s">
        <v>452</v>
      </c>
      <c r="B248" s="7" t="s">
        <v>1411</v>
      </c>
      <c r="C248" s="8" t="s">
        <v>297</v>
      </c>
      <c r="D248" s="9" t="s">
        <v>150</v>
      </c>
      <c r="E248" s="7">
        <v>1.0</v>
      </c>
      <c r="F248" s="7">
        <v>0.0</v>
      </c>
      <c r="G248" s="7">
        <v>0.0</v>
      </c>
      <c r="H248" s="12">
        <f t="shared" si="1"/>
        <v>0</v>
      </c>
      <c r="I248" s="7">
        <v>0.0</v>
      </c>
      <c r="J248" s="7">
        <v>0.0</v>
      </c>
      <c r="K248" s="7">
        <v>0.0</v>
      </c>
      <c r="L248" s="7">
        <v>0.0</v>
      </c>
      <c r="M248" s="25">
        <f t="shared" si="2"/>
        <v>0</v>
      </c>
      <c r="N248" s="7">
        <v>0.0</v>
      </c>
      <c r="O248" s="7">
        <v>0.0</v>
      </c>
      <c r="P248" s="7">
        <v>0.0</v>
      </c>
      <c r="Q248" s="7">
        <v>0.0</v>
      </c>
      <c r="R248" s="10">
        <f t="shared" si="3"/>
        <v>0</v>
      </c>
      <c r="S248" s="10">
        <f t="shared" si="4"/>
        <v>0</v>
      </c>
      <c r="T248" s="12">
        <f t="shared" si="5"/>
        <v>0</v>
      </c>
      <c r="U248" s="7">
        <v>0.0</v>
      </c>
      <c r="V248" s="7">
        <v>0.0</v>
      </c>
      <c r="W248" s="7">
        <v>0.0</v>
      </c>
      <c r="X248" s="7">
        <v>0.0</v>
      </c>
      <c r="Y248" s="7">
        <v>0.0</v>
      </c>
      <c r="Z248" s="7">
        <v>0.0</v>
      </c>
      <c r="AA248" s="18">
        <f t="shared" si="6"/>
        <v>0</v>
      </c>
      <c r="AB248" s="14">
        <v>0.0</v>
      </c>
      <c r="AC248" s="18">
        <f t="shared" si="7"/>
        <v>0</v>
      </c>
      <c r="AD248" s="14">
        <v>5.3</v>
      </c>
      <c r="AE248" s="18">
        <f t="shared" si="8"/>
        <v>5.3</v>
      </c>
      <c r="AF248" s="13">
        <f t="shared" si="9"/>
        <v>0</v>
      </c>
      <c r="AG248" s="10">
        <f t="shared" si="10"/>
        <v>0</v>
      </c>
      <c r="AH248" s="10">
        <f t="shared" si="11"/>
        <v>0</v>
      </c>
      <c r="AI248" s="10">
        <f t="shared" si="12"/>
        <v>0</v>
      </c>
      <c r="AJ248" s="7">
        <v>0.0</v>
      </c>
      <c r="AK248" s="7">
        <v>0.0</v>
      </c>
      <c r="AL248" s="13" t="str">
        <f t="shared" si="13"/>
        <v> </v>
      </c>
      <c r="AM248" s="7">
        <v>0.0</v>
      </c>
      <c r="AN248" s="7">
        <v>0.0</v>
      </c>
      <c r="AO248" s="26">
        <v>0.0</v>
      </c>
      <c r="AP248" s="26">
        <v>0.0</v>
      </c>
      <c r="AQ248" s="7">
        <v>0.0</v>
      </c>
      <c r="AR248" s="7">
        <v>0.0</v>
      </c>
      <c r="AS248" s="7">
        <v>0.0</v>
      </c>
      <c r="AT248" s="7">
        <v>0.0</v>
      </c>
      <c r="AU248" s="7">
        <v>0.0</v>
      </c>
      <c r="AV248" s="7">
        <v>0.0</v>
      </c>
      <c r="AW248" s="14"/>
      <c r="AX248" s="14"/>
      <c r="AY248" s="7">
        <v>0.0</v>
      </c>
      <c r="AZ248" s="7">
        <v>0.0</v>
      </c>
      <c r="BA248" s="14">
        <f t="shared" si="14"/>
        <v>0</v>
      </c>
      <c r="BB248" s="14"/>
      <c r="BC248" s="14"/>
    </row>
    <row r="249" ht="12.75" customHeight="1">
      <c r="A249" s="7" t="s">
        <v>727</v>
      </c>
      <c r="B249" s="7" t="s">
        <v>1413</v>
      </c>
      <c r="C249" s="8" t="s">
        <v>237</v>
      </c>
      <c r="D249" s="9" t="s">
        <v>150</v>
      </c>
      <c r="E249" s="7">
        <v>56.0</v>
      </c>
      <c r="F249" s="7">
        <v>0.0</v>
      </c>
      <c r="G249" s="7">
        <v>0.0</v>
      </c>
      <c r="H249" s="12">
        <f t="shared" si="1"/>
        <v>0</v>
      </c>
      <c r="I249" s="7">
        <v>0.0</v>
      </c>
      <c r="J249" s="7">
        <v>0.0</v>
      </c>
      <c r="K249" s="7">
        <v>0.0</v>
      </c>
      <c r="L249" s="7">
        <v>0.0</v>
      </c>
      <c r="M249" s="25">
        <f t="shared" si="2"/>
        <v>0</v>
      </c>
      <c r="N249" s="7">
        <v>0.0</v>
      </c>
      <c r="O249" s="7">
        <v>1.0</v>
      </c>
      <c r="P249" s="7">
        <v>0.0</v>
      </c>
      <c r="Q249" s="7">
        <v>0.0</v>
      </c>
      <c r="R249" s="10">
        <f t="shared" si="3"/>
        <v>0</v>
      </c>
      <c r="S249" s="10">
        <f t="shared" si="4"/>
        <v>0</v>
      </c>
      <c r="T249" s="12">
        <f t="shared" si="5"/>
        <v>0</v>
      </c>
      <c r="U249" s="7">
        <v>0.0</v>
      </c>
      <c r="V249" s="7">
        <v>1.0</v>
      </c>
      <c r="W249" s="7">
        <v>1.0</v>
      </c>
      <c r="X249" s="7">
        <v>1.0</v>
      </c>
      <c r="Y249" s="7">
        <v>0.0</v>
      </c>
      <c r="Z249" s="7">
        <v>923.0</v>
      </c>
      <c r="AA249" s="18">
        <f t="shared" si="6"/>
        <v>0.274702381</v>
      </c>
      <c r="AB249" s="14">
        <v>15.42</v>
      </c>
      <c r="AC249" s="18">
        <f t="shared" si="7"/>
        <v>0.2753571429</v>
      </c>
      <c r="AD249" s="14">
        <v>279.18</v>
      </c>
      <c r="AE249" s="18">
        <f t="shared" si="8"/>
        <v>4.985357143</v>
      </c>
      <c r="AF249" s="13">
        <f t="shared" si="9"/>
        <v>0.05234215886</v>
      </c>
      <c r="AG249" s="10">
        <f t="shared" si="10"/>
        <v>0</v>
      </c>
      <c r="AH249" s="10">
        <f t="shared" si="11"/>
        <v>0</v>
      </c>
      <c r="AI249" s="10">
        <f t="shared" si="12"/>
        <v>0</v>
      </c>
      <c r="AJ249" s="7">
        <v>2.0</v>
      </c>
      <c r="AK249" s="7">
        <v>4.0</v>
      </c>
      <c r="AL249" s="13">
        <f t="shared" si="13"/>
        <v>0.3333333333</v>
      </c>
      <c r="AM249" s="7">
        <v>1.0</v>
      </c>
      <c r="AN249" s="7">
        <v>1.0</v>
      </c>
      <c r="AO249" s="26">
        <v>16.0</v>
      </c>
      <c r="AP249" s="26">
        <v>3.0</v>
      </c>
      <c r="AQ249" s="7">
        <v>9.0</v>
      </c>
      <c r="AR249" s="7">
        <v>0.0</v>
      </c>
      <c r="AS249" s="7">
        <v>10.0</v>
      </c>
      <c r="AT249" s="7">
        <v>0.0</v>
      </c>
      <c r="AU249" s="7">
        <v>19.0</v>
      </c>
      <c r="AV249" s="7">
        <v>0.0</v>
      </c>
      <c r="AW249" s="14">
        <v>100.0</v>
      </c>
      <c r="AX249" s="14">
        <v>10.98</v>
      </c>
      <c r="AY249" s="7">
        <v>0.0</v>
      </c>
      <c r="AZ249" s="7">
        <v>1.0</v>
      </c>
      <c r="BA249" s="14">
        <f t="shared" si="14"/>
        <v>0.7800650054</v>
      </c>
      <c r="BB249" s="14">
        <v>88.89</v>
      </c>
      <c r="BC249" s="14">
        <v>-1.18</v>
      </c>
    </row>
    <row r="250" ht="12.75" customHeight="1">
      <c r="A250" s="7" t="s">
        <v>743</v>
      </c>
      <c r="B250" s="7" t="s">
        <v>1416</v>
      </c>
      <c r="C250" s="8" t="s">
        <v>158</v>
      </c>
      <c r="D250" s="9" t="s">
        <v>247</v>
      </c>
      <c r="E250" s="7">
        <v>64.0</v>
      </c>
      <c r="F250" s="7">
        <v>0.0</v>
      </c>
      <c r="G250" s="7">
        <v>1.0</v>
      </c>
      <c r="H250" s="12">
        <f t="shared" si="1"/>
        <v>1</v>
      </c>
      <c r="I250" s="7">
        <v>0.0</v>
      </c>
      <c r="J250" s="7">
        <v>1.0</v>
      </c>
      <c r="K250" s="7">
        <v>1.0</v>
      </c>
      <c r="L250" s="7">
        <v>0.0</v>
      </c>
      <c r="M250" s="25">
        <f t="shared" si="2"/>
        <v>2.117647059</v>
      </c>
      <c r="N250" s="7">
        <v>2.0</v>
      </c>
      <c r="O250" s="7">
        <v>0.0</v>
      </c>
      <c r="P250" s="7">
        <v>2.0</v>
      </c>
      <c r="Q250" s="7">
        <v>0.0</v>
      </c>
      <c r="R250" s="10">
        <f t="shared" si="3"/>
        <v>0</v>
      </c>
      <c r="S250" s="10">
        <f t="shared" si="4"/>
        <v>0</v>
      </c>
      <c r="T250" s="12">
        <f t="shared" si="5"/>
        <v>13</v>
      </c>
      <c r="U250" s="7">
        <v>0.0</v>
      </c>
      <c r="V250" s="7">
        <v>0.0</v>
      </c>
      <c r="W250" s="7">
        <v>2.0</v>
      </c>
      <c r="X250" s="7">
        <v>0.0</v>
      </c>
      <c r="Y250" s="7">
        <v>0.0</v>
      </c>
      <c r="Z250" s="7">
        <v>1700.0</v>
      </c>
      <c r="AA250" s="18">
        <f t="shared" si="6"/>
        <v>0.4427083333</v>
      </c>
      <c r="AB250" s="14">
        <v>22.93</v>
      </c>
      <c r="AC250" s="18">
        <f t="shared" si="7"/>
        <v>0.35828125</v>
      </c>
      <c r="AD250" s="14">
        <v>309.52</v>
      </c>
      <c r="AE250" s="18">
        <f t="shared" si="8"/>
        <v>4.83625</v>
      </c>
      <c r="AF250" s="13">
        <f t="shared" si="9"/>
        <v>0.06897277786</v>
      </c>
      <c r="AG250" s="10">
        <f t="shared" si="10"/>
        <v>0</v>
      </c>
      <c r="AH250" s="10">
        <f t="shared" si="11"/>
        <v>1</v>
      </c>
      <c r="AI250" s="10">
        <f t="shared" si="12"/>
        <v>1</v>
      </c>
      <c r="AJ250" s="7">
        <v>0.0</v>
      </c>
      <c r="AK250" s="7">
        <v>0.0</v>
      </c>
      <c r="AL250" s="13" t="str">
        <f t="shared" si="13"/>
        <v> </v>
      </c>
      <c r="AM250" s="7">
        <v>1.0</v>
      </c>
      <c r="AN250" s="7">
        <v>0.0</v>
      </c>
      <c r="AO250" s="26">
        <v>12.0</v>
      </c>
      <c r="AP250" s="26">
        <v>0.0</v>
      </c>
      <c r="AQ250" s="7">
        <v>3.0</v>
      </c>
      <c r="AR250" s="7">
        <v>0.0</v>
      </c>
      <c r="AS250" s="7">
        <v>8.0</v>
      </c>
      <c r="AT250" s="7">
        <v>0.0</v>
      </c>
      <c r="AU250" s="7">
        <v>13.0</v>
      </c>
      <c r="AV250" s="7">
        <v>0.0</v>
      </c>
      <c r="AW250" s="14">
        <v>100.0</v>
      </c>
      <c r="AX250" s="14">
        <v>15.71</v>
      </c>
      <c r="AY250" s="7">
        <v>2.0</v>
      </c>
      <c r="AZ250" s="7">
        <v>1.0</v>
      </c>
      <c r="BA250" s="14">
        <f t="shared" si="14"/>
        <v>0.2823529412</v>
      </c>
      <c r="BB250" s="14">
        <v>94.12</v>
      </c>
      <c r="BC250" s="14">
        <v>0.06</v>
      </c>
    </row>
    <row r="251" ht="12.75" customHeight="1">
      <c r="A251" s="7" t="s">
        <v>1418</v>
      </c>
      <c r="B251" s="7" t="s">
        <v>1419</v>
      </c>
      <c r="C251" s="8" t="s">
        <v>197</v>
      </c>
      <c r="D251" s="9" t="s">
        <v>183</v>
      </c>
      <c r="E251" s="7">
        <v>54.0</v>
      </c>
      <c r="F251" s="7">
        <v>1.0</v>
      </c>
      <c r="G251" s="7">
        <v>3.0</v>
      </c>
      <c r="H251" s="12">
        <f t="shared" si="1"/>
        <v>4</v>
      </c>
      <c r="I251" s="7">
        <v>1.0</v>
      </c>
      <c r="J251" s="7">
        <v>2.0</v>
      </c>
      <c r="K251" s="7">
        <v>0.0</v>
      </c>
      <c r="L251" s="7">
        <v>2.0</v>
      </c>
      <c r="M251" s="25">
        <f t="shared" si="2"/>
        <v>2.406417112</v>
      </c>
      <c r="N251" s="7">
        <v>18.0</v>
      </c>
      <c r="O251" s="7">
        <v>2.0</v>
      </c>
      <c r="P251" s="7">
        <v>17.0</v>
      </c>
      <c r="Q251" s="7">
        <v>6.0</v>
      </c>
      <c r="R251" s="10">
        <f t="shared" si="3"/>
        <v>0.05555555556</v>
      </c>
      <c r="S251" s="10">
        <f t="shared" si="4"/>
        <v>0.02325581395</v>
      </c>
      <c r="T251" s="12">
        <f t="shared" si="5"/>
        <v>0</v>
      </c>
      <c r="U251" s="7">
        <v>0.0</v>
      </c>
      <c r="V251" s="7">
        <v>0.0</v>
      </c>
      <c r="W251" s="7">
        <v>4.0</v>
      </c>
      <c r="X251" s="7">
        <v>5.0</v>
      </c>
      <c r="Y251" s="7">
        <v>1.0</v>
      </c>
      <c r="Z251" s="7">
        <v>5984.0</v>
      </c>
      <c r="AA251" s="18">
        <f t="shared" si="6"/>
        <v>1.84691358</v>
      </c>
      <c r="AB251" s="14">
        <v>93.68</v>
      </c>
      <c r="AC251" s="18">
        <f t="shared" si="7"/>
        <v>1.734814815</v>
      </c>
      <c r="AD251" s="14">
        <v>150.58</v>
      </c>
      <c r="AE251" s="18">
        <f t="shared" si="8"/>
        <v>2.788518519</v>
      </c>
      <c r="AF251" s="13">
        <f t="shared" si="9"/>
        <v>0.3835257512</v>
      </c>
      <c r="AG251" s="10">
        <f t="shared" si="10"/>
        <v>0.1</v>
      </c>
      <c r="AH251" s="10">
        <f t="shared" si="11"/>
        <v>0.2</v>
      </c>
      <c r="AI251" s="10">
        <f t="shared" si="12"/>
        <v>0.3</v>
      </c>
      <c r="AJ251" s="7">
        <v>1.0</v>
      </c>
      <c r="AK251" s="7">
        <v>1.0</v>
      </c>
      <c r="AL251" s="13">
        <f t="shared" si="13"/>
        <v>0.5</v>
      </c>
      <c r="AM251" s="7">
        <v>10.0</v>
      </c>
      <c r="AN251" s="7">
        <v>1.0</v>
      </c>
      <c r="AO251" s="26">
        <v>89.0</v>
      </c>
      <c r="AP251" s="26">
        <v>9.0</v>
      </c>
      <c r="AQ251" s="7">
        <v>38.0</v>
      </c>
      <c r="AR251" s="7">
        <v>3.0</v>
      </c>
      <c r="AS251" s="7">
        <v>46.0</v>
      </c>
      <c r="AT251" s="7">
        <v>4.0</v>
      </c>
      <c r="AU251" s="7">
        <v>85.0</v>
      </c>
      <c r="AV251" s="7">
        <v>10.0</v>
      </c>
      <c r="AW251" s="14">
        <v>89.47</v>
      </c>
      <c r="AX251" s="14">
        <v>2.2</v>
      </c>
      <c r="AY251" s="7">
        <v>2.0</v>
      </c>
      <c r="AZ251" s="7">
        <v>0.0</v>
      </c>
      <c r="BA251" s="14">
        <f t="shared" si="14"/>
        <v>0.8221925134</v>
      </c>
      <c r="BB251" s="14">
        <v>96.63</v>
      </c>
      <c r="BC251" s="14">
        <v>2.18</v>
      </c>
    </row>
    <row r="252" ht="12.75" customHeight="1">
      <c r="A252" s="7" t="s">
        <v>1422</v>
      </c>
      <c r="B252" s="7" t="s">
        <v>574</v>
      </c>
      <c r="C252" s="8" t="s">
        <v>447</v>
      </c>
      <c r="D252" s="9" t="s">
        <v>247</v>
      </c>
      <c r="E252" s="7">
        <v>3.0</v>
      </c>
      <c r="F252" s="7">
        <v>0.0</v>
      </c>
      <c r="G252" s="7">
        <v>0.0</v>
      </c>
      <c r="H252" s="12">
        <f t="shared" si="1"/>
        <v>0</v>
      </c>
      <c r="I252" s="7">
        <v>0.0</v>
      </c>
      <c r="J252" s="7">
        <v>0.0</v>
      </c>
      <c r="K252" s="7">
        <v>0.0</v>
      </c>
      <c r="L252" s="7">
        <v>0.0</v>
      </c>
      <c r="M252" s="25">
        <f t="shared" si="2"/>
        <v>0</v>
      </c>
      <c r="N252" s="7">
        <v>0.0</v>
      </c>
      <c r="O252" s="7">
        <v>0.0</v>
      </c>
      <c r="P252" s="7">
        <v>0.0</v>
      </c>
      <c r="Q252" s="7">
        <v>0.0</v>
      </c>
      <c r="R252" s="10">
        <f t="shared" si="3"/>
        <v>0</v>
      </c>
      <c r="S252" s="10">
        <f t="shared" si="4"/>
        <v>0</v>
      </c>
      <c r="T252" s="12">
        <f t="shared" si="5"/>
        <v>0</v>
      </c>
      <c r="U252" s="7">
        <v>0.0</v>
      </c>
      <c r="V252" s="7">
        <v>0.0</v>
      </c>
      <c r="W252" s="7">
        <v>0.0</v>
      </c>
      <c r="X252" s="7">
        <v>0.0</v>
      </c>
      <c r="Y252" s="7">
        <v>0.0</v>
      </c>
      <c r="Z252" s="7">
        <v>0.0</v>
      </c>
      <c r="AA252" s="18">
        <f t="shared" si="6"/>
        <v>0</v>
      </c>
      <c r="AB252" s="14">
        <v>0.0</v>
      </c>
      <c r="AC252" s="18">
        <f t="shared" si="7"/>
        <v>0</v>
      </c>
      <c r="AD252" s="14">
        <v>15.32</v>
      </c>
      <c r="AE252" s="18">
        <f t="shared" si="8"/>
        <v>5.106666667</v>
      </c>
      <c r="AF252" s="13">
        <f t="shared" si="9"/>
        <v>0</v>
      </c>
      <c r="AG252" s="10">
        <f t="shared" si="10"/>
        <v>0</v>
      </c>
      <c r="AH252" s="10">
        <f t="shared" si="11"/>
        <v>0</v>
      </c>
      <c r="AI252" s="10">
        <f t="shared" si="12"/>
        <v>0</v>
      </c>
      <c r="AJ252" s="7">
        <v>0.0</v>
      </c>
      <c r="AK252" s="7">
        <v>0.0</v>
      </c>
      <c r="AL252" s="13" t="str">
        <f t="shared" si="13"/>
        <v> </v>
      </c>
      <c r="AM252" s="7">
        <v>0.0</v>
      </c>
      <c r="AN252" s="7">
        <v>0.0</v>
      </c>
      <c r="AO252" s="26">
        <v>0.0</v>
      </c>
      <c r="AP252" s="26">
        <v>0.0</v>
      </c>
      <c r="AQ252" s="7">
        <v>0.0</v>
      </c>
      <c r="AR252" s="7">
        <v>0.0</v>
      </c>
      <c r="AS252" s="7">
        <v>0.0</v>
      </c>
      <c r="AT252" s="7">
        <v>0.0</v>
      </c>
      <c r="AU252" s="7">
        <v>0.0</v>
      </c>
      <c r="AV252" s="7">
        <v>0.0</v>
      </c>
      <c r="AW252" s="14"/>
      <c r="AX252" s="14"/>
      <c r="AY252" s="7">
        <v>0.0</v>
      </c>
      <c r="AZ252" s="7">
        <v>0.0</v>
      </c>
      <c r="BA252" s="14">
        <f t="shared" si="14"/>
        <v>0</v>
      </c>
      <c r="BB252" s="14"/>
      <c r="BC252" s="14"/>
    </row>
    <row r="253" ht="12.75" customHeight="1">
      <c r="A253" s="7" t="s">
        <v>416</v>
      </c>
      <c r="B253" s="7" t="s">
        <v>1424</v>
      </c>
      <c r="C253" s="8" t="s">
        <v>394</v>
      </c>
      <c r="D253" s="9" t="s">
        <v>150</v>
      </c>
      <c r="E253" s="7">
        <v>53.0</v>
      </c>
      <c r="F253" s="7">
        <v>2.0</v>
      </c>
      <c r="G253" s="7">
        <v>1.0</v>
      </c>
      <c r="H253" s="12">
        <f t="shared" si="1"/>
        <v>3</v>
      </c>
      <c r="I253" s="7">
        <v>2.0</v>
      </c>
      <c r="J253" s="7">
        <v>1.0</v>
      </c>
      <c r="K253" s="7">
        <v>1.0</v>
      </c>
      <c r="L253" s="7">
        <v>0.0</v>
      </c>
      <c r="M253" s="25">
        <f t="shared" si="2"/>
        <v>1.774273041</v>
      </c>
      <c r="N253" s="7">
        <v>16.0</v>
      </c>
      <c r="O253" s="7">
        <v>5.0</v>
      </c>
      <c r="P253" s="7">
        <v>13.0</v>
      </c>
      <c r="Q253" s="7">
        <v>5.0</v>
      </c>
      <c r="R253" s="10">
        <f t="shared" si="3"/>
        <v>0.125</v>
      </c>
      <c r="S253" s="10">
        <f t="shared" si="4"/>
        <v>0.05128205128</v>
      </c>
      <c r="T253" s="12">
        <f t="shared" si="5"/>
        <v>8.428571429</v>
      </c>
      <c r="U253" s="7">
        <v>1.0</v>
      </c>
      <c r="V253" s="7">
        <v>0.0</v>
      </c>
      <c r="W253" s="7">
        <v>9.0</v>
      </c>
      <c r="X253" s="7">
        <v>1.0</v>
      </c>
      <c r="Y253" s="7">
        <v>1.0</v>
      </c>
      <c r="Z253" s="7">
        <v>6087.0</v>
      </c>
      <c r="AA253" s="18">
        <f t="shared" si="6"/>
        <v>1.914150943</v>
      </c>
      <c r="AB253" s="14">
        <v>91.52</v>
      </c>
      <c r="AC253" s="18">
        <f t="shared" si="7"/>
        <v>1.726792453</v>
      </c>
      <c r="AD253" s="14">
        <v>214.05</v>
      </c>
      <c r="AE253" s="18">
        <f t="shared" si="8"/>
        <v>4.038679245</v>
      </c>
      <c r="AF253" s="13">
        <f t="shared" si="9"/>
        <v>0.2995058415</v>
      </c>
      <c r="AG253" s="10">
        <f t="shared" si="10"/>
        <v>0.2857142857</v>
      </c>
      <c r="AH253" s="10">
        <f t="shared" si="11"/>
        <v>0.1428571429</v>
      </c>
      <c r="AI253" s="10">
        <f t="shared" si="12"/>
        <v>0.4285714286</v>
      </c>
      <c r="AJ253" s="7">
        <v>5.0</v>
      </c>
      <c r="AK253" s="7">
        <v>8.0</v>
      </c>
      <c r="AL253" s="13">
        <f t="shared" si="13"/>
        <v>0.3846153846</v>
      </c>
      <c r="AM253" s="7">
        <v>7.0</v>
      </c>
      <c r="AN253" s="7">
        <v>0.0</v>
      </c>
      <c r="AO253" s="26">
        <v>52.0</v>
      </c>
      <c r="AP253" s="26">
        <v>14.0</v>
      </c>
      <c r="AQ253" s="7">
        <v>24.0</v>
      </c>
      <c r="AR253" s="7">
        <v>6.0</v>
      </c>
      <c r="AS253" s="7">
        <v>27.0</v>
      </c>
      <c r="AT253" s="7">
        <v>2.0</v>
      </c>
      <c r="AU253" s="7">
        <v>50.0</v>
      </c>
      <c r="AV253" s="7">
        <v>14.0</v>
      </c>
      <c r="AW253" s="14">
        <v>78.12</v>
      </c>
      <c r="AX253" s="14">
        <v>-12.78</v>
      </c>
      <c r="AY253" s="7">
        <v>0.0</v>
      </c>
      <c r="AZ253" s="7">
        <v>0.0</v>
      </c>
      <c r="BA253" s="14">
        <f t="shared" si="14"/>
        <v>0.3745687531</v>
      </c>
      <c r="BB253" s="14">
        <v>90.91</v>
      </c>
      <c r="BC253" s="14">
        <v>-5.8</v>
      </c>
    </row>
    <row r="254" ht="12.75" customHeight="1">
      <c r="A254" s="7" t="s">
        <v>452</v>
      </c>
      <c r="B254" s="7" t="s">
        <v>1429</v>
      </c>
      <c r="C254" s="7" t="s">
        <v>206</v>
      </c>
      <c r="D254" s="8" t="s">
        <v>260</v>
      </c>
      <c r="E254" s="7">
        <v>82.0</v>
      </c>
      <c r="F254" s="7">
        <v>9.0</v>
      </c>
      <c r="G254" s="7">
        <v>7.0</v>
      </c>
      <c r="H254" s="12">
        <f t="shared" si="1"/>
        <v>16</v>
      </c>
      <c r="I254" s="7">
        <v>9.0</v>
      </c>
      <c r="J254" s="7">
        <v>7.0</v>
      </c>
      <c r="K254" s="7">
        <v>5.0</v>
      </c>
      <c r="L254" s="7">
        <v>2.0</v>
      </c>
      <c r="M254" s="25">
        <f t="shared" si="2"/>
        <v>4.577604705</v>
      </c>
      <c r="N254" s="7">
        <v>41.0</v>
      </c>
      <c r="O254" s="7">
        <v>23.0</v>
      </c>
      <c r="P254" s="7">
        <v>32.0</v>
      </c>
      <c r="Q254" s="7">
        <v>17.0</v>
      </c>
      <c r="R254" s="10">
        <f t="shared" si="3"/>
        <v>0.2195121951</v>
      </c>
      <c r="S254" s="10">
        <f t="shared" si="4"/>
        <v>0.0796460177</v>
      </c>
      <c r="T254" s="12">
        <f t="shared" si="5"/>
        <v>37.17391304</v>
      </c>
      <c r="U254" s="7">
        <v>0.0</v>
      </c>
      <c r="V254" s="7">
        <v>1.0</v>
      </c>
      <c r="W254" s="7">
        <v>13.0</v>
      </c>
      <c r="X254" s="7">
        <v>4.0</v>
      </c>
      <c r="Y254" s="7">
        <v>2.0</v>
      </c>
      <c r="Z254" s="7">
        <v>12583.0</v>
      </c>
      <c r="AA254" s="18">
        <f t="shared" si="6"/>
        <v>2.557520325</v>
      </c>
      <c r="AB254" s="14">
        <v>203.92</v>
      </c>
      <c r="AC254" s="18">
        <f t="shared" si="7"/>
        <v>2.486829268</v>
      </c>
      <c r="AD254" s="14">
        <v>222.06</v>
      </c>
      <c r="AE254" s="18">
        <f t="shared" si="8"/>
        <v>2.70804878</v>
      </c>
      <c r="AF254" s="13">
        <f t="shared" si="9"/>
        <v>0.4787079206</v>
      </c>
      <c r="AG254" s="10">
        <f t="shared" si="10"/>
        <v>0.3913043478</v>
      </c>
      <c r="AH254" s="10">
        <f t="shared" si="11"/>
        <v>0.3043478261</v>
      </c>
      <c r="AI254" s="10">
        <f t="shared" si="12"/>
        <v>0.6956521739</v>
      </c>
      <c r="AJ254" s="7">
        <v>42.0</v>
      </c>
      <c r="AK254" s="7">
        <v>44.0</v>
      </c>
      <c r="AL254" s="13">
        <f t="shared" si="13"/>
        <v>0.488372093</v>
      </c>
      <c r="AM254" s="7">
        <v>23.0</v>
      </c>
      <c r="AN254" s="7">
        <v>5.0</v>
      </c>
      <c r="AO254" s="26">
        <v>148.0</v>
      </c>
      <c r="AP254" s="26">
        <v>28.0</v>
      </c>
      <c r="AQ254" s="7">
        <v>74.0</v>
      </c>
      <c r="AR254" s="7">
        <v>11.0</v>
      </c>
      <c r="AS254" s="7">
        <v>77.0</v>
      </c>
      <c r="AT254" s="7">
        <v>5.0</v>
      </c>
      <c r="AU254" s="7">
        <v>158.0</v>
      </c>
      <c r="AV254" s="7">
        <v>26.0</v>
      </c>
      <c r="AW254" s="14">
        <v>85.87</v>
      </c>
      <c r="AX254" s="14">
        <v>-0.01</v>
      </c>
      <c r="AY254" s="7">
        <v>2.0</v>
      </c>
      <c r="AZ254" s="7">
        <v>2.0</v>
      </c>
      <c r="BA254" s="14">
        <f t="shared" si="14"/>
        <v>0.6151156322</v>
      </c>
      <c r="BB254" s="14">
        <v>95.31</v>
      </c>
      <c r="BC254" s="14">
        <v>5.52</v>
      </c>
    </row>
    <row r="255" ht="12.75" customHeight="1">
      <c r="A255" s="7" t="s">
        <v>1434</v>
      </c>
      <c r="B255" s="7" t="s">
        <v>1435</v>
      </c>
      <c r="C255" s="8" t="s">
        <v>173</v>
      </c>
      <c r="D255" s="9" t="s">
        <v>247</v>
      </c>
      <c r="E255" s="7">
        <v>24.0</v>
      </c>
      <c r="F255" s="7">
        <v>0.0</v>
      </c>
      <c r="G255" s="7">
        <v>0.0</v>
      </c>
      <c r="H255" s="12">
        <f t="shared" si="1"/>
        <v>0</v>
      </c>
      <c r="I255" s="7">
        <v>0.0</v>
      </c>
      <c r="J255" s="7">
        <v>0.0</v>
      </c>
      <c r="K255" s="7">
        <v>0.0</v>
      </c>
      <c r="L255" s="7">
        <v>0.0</v>
      </c>
      <c r="M255" s="25">
        <f t="shared" si="2"/>
        <v>0</v>
      </c>
      <c r="N255" s="7">
        <v>0.0</v>
      </c>
      <c r="O255" s="7">
        <v>3.0</v>
      </c>
      <c r="P255" s="7">
        <v>0.0</v>
      </c>
      <c r="Q255" s="7">
        <v>2.0</v>
      </c>
      <c r="R255" s="10">
        <f t="shared" si="3"/>
        <v>0</v>
      </c>
      <c r="S255" s="10">
        <f t="shared" si="4"/>
        <v>0</v>
      </c>
      <c r="T255" s="12">
        <f t="shared" si="5"/>
        <v>0</v>
      </c>
      <c r="U255" s="7">
        <v>0.0</v>
      </c>
      <c r="V255" s="7">
        <v>0.0</v>
      </c>
      <c r="W255" s="7">
        <v>0.0</v>
      </c>
      <c r="X255" s="7">
        <v>2.0</v>
      </c>
      <c r="Y255" s="7">
        <v>0.0</v>
      </c>
      <c r="Z255" s="7">
        <v>1000.0</v>
      </c>
      <c r="AA255" s="18">
        <f t="shared" si="6"/>
        <v>0.6944444444</v>
      </c>
      <c r="AB255" s="14">
        <v>16.8</v>
      </c>
      <c r="AC255" s="18">
        <f t="shared" si="7"/>
        <v>0.7</v>
      </c>
      <c r="AD255" s="14">
        <v>105.07</v>
      </c>
      <c r="AE255" s="18">
        <f t="shared" si="8"/>
        <v>4.377916667</v>
      </c>
      <c r="AF255" s="13">
        <f t="shared" si="9"/>
        <v>0.1378518093</v>
      </c>
      <c r="AG255" s="10">
        <f t="shared" si="10"/>
        <v>0</v>
      </c>
      <c r="AH255" s="10">
        <f t="shared" si="11"/>
        <v>0</v>
      </c>
      <c r="AI255" s="10">
        <f t="shared" si="12"/>
        <v>0</v>
      </c>
      <c r="AJ255" s="7">
        <v>0.0</v>
      </c>
      <c r="AK255" s="7">
        <v>0.0</v>
      </c>
      <c r="AL255" s="13" t="str">
        <f t="shared" si="13"/>
        <v> </v>
      </c>
      <c r="AM255" s="7">
        <v>1.0</v>
      </c>
      <c r="AN255" s="7">
        <v>0.0</v>
      </c>
      <c r="AO255" s="26">
        <v>8.0</v>
      </c>
      <c r="AP255" s="26">
        <v>2.0</v>
      </c>
      <c r="AQ255" s="7">
        <v>8.0</v>
      </c>
      <c r="AR255" s="7">
        <v>0.0</v>
      </c>
      <c r="AS255" s="7">
        <v>9.0</v>
      </c>
      <c r="AT255" s="7">
        <v>1.0</v>
      </c>
      <c r="AU255" s="7">
        <v>10.0</v>
      </c>
      <c r="AV255" s="7">
        <v>2.0</v>
      </c>
      <c r="AW255" s="14">
        <v>83.33</v>
      </c>
      <c r="AX255" s="14">
        <v>-9.04</v>
      </c>
      <c r="AY255" s="7">
        <v>0.0</v>
      </c>
      <c r="AZ255" s="7">
        <v>0.0</v>
      </c>
      <c r="BA255" s="14">
        <f t="shared" si="14"/>
        <v>0.42</v>
      </c>
      <c r="BB255" s="14">
        <v>95.45</v>
      </c>
      <c r="BC255" s="14">
        <v>4.71</v>
      </c>
    </row>
    <row r="256" ht="12.75" customHeight="1">
      <c r="A256" s="7" t="s">
        <v>1437</v>
      </c>
      <c r="B256" s="7" t="s">
        <v>1438</v>
      </c>
      <c r="C256" s="8" t="s">
        <v>206</v>
      </c>
      <c r="D256" s="9" t="s">
        <v>247</v>
      </c>
      <c r="E256" s="7">
        <v>53.0</v>
      </c>
      <c r="F256" s="7">
        <v>7.0</v>
      </c>
      <c r="G256" s="7">
        <v>3.0</v>
      </c>
      <c r="H256" s="12">
        <f t="shared" si="1"/>
        <v>10</v>
      </c>
      <c r="I256" s="7">
        <v>7.0</v>
      </c>
      <c r="J256" s="7">
        <v>3.0</v>
      </c>
      <c r="K256" s="7">
        <v>2.0</v>
      </c>
      <c r="L256" s="7">
        <v>1.0</v>
      </c>
      <c r="M256" s="25">
        <f t="shared" si="2"/>
        <v>3.849032396</v>
      </c>
      <c r="N256" s="7">
        <v>38.0</v>
      </c>
      <c r="O256" s="7">
        <v>9.0</v>
      </c>
      <c r="P256" s="7">
        <v>31.0</v>
      </c>
      <c r="Q256" s="7">
        <v>3.0</v>
      </c>
      <c r="R256" s="10">
        <f t="shared" si="3"/>
        <v>0.1842105263</v>
      </c>
      <c r="S256" s="10">
        <f t="shared" si="4"/>
        <v>0.08641975309</v>
      </c>
      <c r="T256" s="12">
        <f t="shared" si="5"/>
        <v>12.85714286</v>
      </c>
      <c r="U256" s="7">
        <v>0.0</v>
      </c>
      <c r="V256" s="7">
        <v>3.0</v>
      </c>
      <c r="W256" s="7">
        <v>8.0</v>
      </c>
      <c r="X256" s="7">
        <v>0.0</v>
      </c>
      <c r="Y256" s="7">
        <v>2.0</v>
      </c>
      <c r="Z256" s="7">
        <v>9353.0</v>
      </c>
      <c r="AA256" s="18">
        <f t="shared" si="6"/>
        <v>2.941194969</v>
      </c>
      <c r="AB256" s="14">
        <v>155.09</v>
      </c>
      <c r="AC256" s="18">
        <f t="shared" si="7"/>
        <v>2.926226415</v>
      </c>
      <c r="AD256" s="14">
        <v>136.91</v>
      </c>
      <c r="AE256" s="18">
        <f t="shared" si="8"/>
        <v>2.583207547</v>
      </c>
      <c r="AF256" s="13">
        <f t="shared" si="9"/>
        <v>0.531130137</v>
      </c>
      <c r="AG256" s="10">
        <f t="shared" si="10"/>
        <v>0.3333333333</v>
      </c>
      <c r="AH256" s="10">
        <f t="shared" si="11"/>
        <v>0.1428571429</v>
      </c>
      <c r="AI256" s="10">
        <f t="shared" si="12"/>
        <v>0.4761904762</v>
      </c>
      <c r="AJ256" s="7">
        <v>6.0</v>
      </c>
      <c r="AK256" s="7">
        <v>5.0</v>
      </c>
      <c r="AL256" s="13">
        <f t="shared" si="13"/>
        <v>0.5454545455</v>
      </c>
      <c r="AM256" s="7">
        <v>21.0</v>
      </c>
      <c r="AN256" s="7">
        <v>2.0</v>
      </c>
      <c r="AO256" s="26">
        <v>114.0</v>
      </c>
      <c r="AP256" s="26">
        <v>19.0</v>
      </c>
      <c r="AQ256" s="7">
        <v>58.0</v>
      </c>
      <c r="AR256" s="7">
        <v>9.0</v>
      </c>
      <c r="AS256" s="7">
        <v>63.0</v>
      </c>
      <c r="AT256" s="7">
        <v>4.0</v>
      </c>
      <c r="AU256" s="7">
        <v>119.0</v>
      </c>
      <c r="AV256" s="7">
        <v>19.0</v>
      </c>
      <c r="AW256" s="14">
        <v>86.23</v>
      </c>
      <c r="AX256" s="14">
        <v>1.69</v>
      </c>
      <c r="AY256" s="7">
        <v>4.0</v>
      </c>
      <c r="AZ256" s="7">
        <v>1.0</v>
      </c>
      <c r="BA256" s="14">
        <f t="shared" si="14"/>
        <v>0.6671656153</v>
      </c>
      <c r="BB256" s="14">
        <v>92.2</v>
      </c>
      <c r="BC256" s="14">
        <v>-0.17</v>
      </c>
    </row>
    <row r="257" ht="12.75" customHeight="1">
      <c r="A257" s="7" t="s">
        <v>732</v>
      </c>
      <c r="B257" s="7" t="s">
        <v>1443</v>
      </c>
      <c r="C257" s="8" t="s">
        <v>458</v>
      </c>
      <c r="D257" s="9" t="s">
        <v>1445</v>
      </c>
      <c r="E257" s="7">
        <v>80.0</v>
      </c>
      <c r="F257" s="7">
        <v>0.0</v>
      </c>
      <c r="G257" s="7">
        <v>0.0</v>
      </c>
      <c r="H257" s="12">
        <f t="shared" si="1"/>
        <v>0</v>
      </c>
      <c r="I257" s="7">
        <v>0.0</v>
      </c>
      <c r="J257" s="7">
        <v>0.0</v>
      </c>
      <c r="K257" s="7">
        <v>0.0</v>
      </c>
      <c r="L257" s="7">
        <v>0.0</v>
      </c>
      <c r="M257" s="25">
        <f t="shared" si="2"/>
        <v>0</v>
      </c>
      <c r="N257" s="7">
        <v>1.0</v>
      </c>
      <c r="O257" s="7">
        <v>0.0</v>
      </c>
      <c r="P257" s="7">
        <v>1.0</v>
      </c>
      <c r="Q257" s="7">
        <v>1.0</v>
      </c>
      <c r="R257" s="10">
        <f t="shared" si="3"/>
        <v>0</v>
      </c>
      <c r="S257" s="10">
        <f t="shared" si="4"/>
        <v>0</v>
      </c>
      <c r="T257" s="12">
        <f t="shared" si="5"/>
        <v>0</v>
      </c>
      <c r="U257" s="7">
        <v>0.0</v>
      </c>
      <c r="V257" s="7">
        <v>1.0</v>
      </c>
      <c r="W257" s="7">
        <v>0.0</v>
      </c>
      <c r="X257" s="7">
        <v>0.0</v>
      </c>
      <c r="Y257" s="7">
        <v>0.0</v>
      </c>
      <c r="Z257" s="7">
        <v>446.0</v>
      </c>
      <c r="AA257" s="18">
        <f t="shared" si="6"/>
        <v>0.09291666667</v>
      </c>
      <c r="AB257" s="14">
        <v>6.83</v>
      </c>
      <c r="AC257" s="18">
        <f t="shared" si="7"/>
        <v>0.085375</v>
      </c>
      <c r="AD257" s="14">
        <v>379.95</v>
      </c>
      <c r="AE257" s="18">
        <f t="shared" si="8"/>
        <v>4.749375</v>
      </c>
      <c r="AF257" s="13">
        <f t="shared" si="9"/>
        <v>0.0176586173</v>
      </c>
      <c r="AG257" s="10">
        <f t="shared" si="10"/>
        <v>0</v>
      </c>
      <c r="AH257" s="10">
        <f t="shared" si="11"/>
        <v>0</v>
      </c>
      <c r="AI257" s="10">
        <f t="shared" si="12"/>
        <v>0</v>
      </c>
      <c r="AJ257" s="7">
        <v>0.0</v>
      </c>
      <c r="AK257" s="7">
        <v>0.0</v>
      </c>
      <c r="AL257" s="13" t="str">
        <f t="shared" si="13"/>
        <v> </v>
      </c>
      <c r="AM257" s="7">
        <v>0.0</v>
      </c>
      <c r="AN257" s="7">
        <v>0.0</v>
      </c>
      <c r="AO257" s="26">
        <v>3.0</v>
      </c>
      <c r="AP257" s="26">
        <v>0.0</v>
      </c>
      <c r="AQ257" s="7">
        <v>2.0</v>
      </c>
      <c r="AR257" s="7">
        <v>1.0</v>
      </c>
      <c r="AS257" s="7">
        <v>2.0</v>
      </c>
      <c r="AT257" s="7">
        <v>0.0</v>
      </c>
      <c r="AU257" s="7">
        <v>4.0</v>
      </c>
      <c r="AV257" s="7">
        <v>1.0</v>
      </c>
      <c r="AW257" s="14">
        <v>80.0</v>
      </c>
      <c r="AX257" s="14">
        <v>-9.44</v>
      </c>
      <c r="AY257" s="7">
        <v>0.0</v>
      </c>
      <c r="AZ257" s="7">
        <v>0.0</v>
      </c>
      <c r="BA257" s="14">
        <f t="shared" si="14"/>
        <v>0.269058296</v>
      </c>
      <c r="BB257" s="14">
        <v>100.0</v>
      </c>
      <c r="BC257" s="14">
        <v>4.6</v>
      </c>
    </row>
    <row r="258" ht="12.75" customHeight="1">
      <c r="A258" s="7" t="s">
        <v>1449</v>
      </c>
      <c r="B258" s="7" t="s">
        <v>1450</v>
      </c>
      <c r="C258" s="8" t="s">
        <v>237</v>
      </c>
      <c r="D258" s="9" t="s">
        <v>174</v>
      </c>
      <c r="E258" s="7">
        <v>79.0</v>
      </c>
      <c r="F258" s="7">
        <v>1.0</v>
      </c>
      <c r="G258" s="7">
        <v>11.0</v>
      </c>
      <c r="H258" s="12">
        <f t="shared" si="1"/>
        <v>12</v>
      </c>
      <c r="I258" s="7">
        <v>1.0</v>
      </c>
      <c r="J258" s="7">
        <v>10.0</v>
      </c>
      <c r="K258" s="7">
        <v>5.0</v>
      </c>
      <c r="L258" s="7">
        <v>5.0</v>
      </c>
      <c r="M258" s="25">
        <f t="shared" si="2"/>
        <v>3.918367347</v>
      </c>
      <c r="N258" s="7">
        <v>21.0</v>
      </c>
      <c r="O258" s="7">
        <v>21.0</v>
      </c>
      <c r="P258" s="7">
        <v>20.0</v>
      </c>
      <c r="Q258" s="7">
        <v>22.0</v>
      </c>
      <c r="R258" s="10">
        <f t="shared" si="3"/>
        <v>0.04761904762</v>
      </c>
      <c r="S258" s="10">
        <f t="shared" si="4"/>
        <v>0.0119047619</v>
      </c>
      <c r="T258" s="12">
        <f t="shared" si="5"/>
        <v>45.3125</v>
      </c>
      <c r="U258" s="7">
        <v>4.0</v>
      </c>
      <c r="V258" s="7">
        <v>2.0</v>
      </c>
      <c r="W258" s="7">
        <v>10.0</v>
      </c>
      <c r="X258" s="7">
        <v>7.0</v>
      </c>
      <c r="Y258" s="7">
        <v>1.0</v>
      </c>
      <c r="Z258" s="7">
        <v>11025.0</v>
      </c>
      <c r="AA258" s="18">
        <f t="shared" si="6"/>
        <v>2.325949367</v>
      </c>
      <c r="AB258" s="14">
        <v>171.79</v>
      </c>
      <c r="AC258" s="18">
        <f t="shared" si="7"/>
        <v>2.174556962</v>
      </c>
      <c r="AD258" s="14">
        <v>247.08</v>
      </c>
      <c r="AE258" s="18">
        <f t="shared" si="8"/>
        <v>3.127594937</v>
      </c>
      <c r="AF258" s="13">
        <f t="shared" si="9"/>
        <v>0.4101272471</v>
      </c>
      <c r="AG258" s="10">
        <f t="shared" si="10"/>
        <v>0.0625</v>
      </c>
      <c r="AH258" s="10">
        <f t="shared" si="11"/>
        <v>0.625</v>
      </c>
      <c r="AI258" s="10">
        <f t="shared" si="12"/>
        <v>0.6875</v>
      </c>
      <c r="AJ258" s="7">
        <v>0.0</v>
      </c>
      <c r="AK258" s="7">
        <v>0.0</v>
      </c>
      <c r="AL258" s="13" t="str">
        <f t="shared" si="13"/>
        <v> </v>
      </c>
      <c r="AM258" s="7">
        <v>16.0</v>
      </c>
      <c r="AN258" s="7">
        <v>2.0</v>
      </c>
      <c r="AO258" s="26">
        <v>129.0</v>
      </c>
      <c r="AP258" s="26">
        <v>16.0</v>
      </c>
      <c r="AQ258" s="7">
        <v>90.0</v>
      </c>
      <c r="AR258" s="7">
        <v>7.0</v>
      </c>
      <c r="AS258" s="7">
        <v>87.0</v>
      </c>
      <c r="AT258" s="7">
        <v>8.0</v>
      </c>
      <c r="AU258" s="7">
        <v>175.0</v>
      </c>
      <c r="AV258" s="7">
        <v>23.0</v>
      </c>
      <c r="AW258" s="14">
        <v>88.38</v>
      </c>
      <c r="AX258" s="14">
        <v>-2.34</v>
      </c>
      <c r="AY258" s="7">
        <v>2.0</v>
      </c>
      <c r="AZ258" s="7">
        <v>0.0</v>
      </c>
      <c r="BA258" s="14">
        <f t="shared" si="14"/>
        <v>0.7129251701</v>
      </c>
      <c r="BB258" s="14">
        <v>87.5</v>
      </c>
      <c r="BC258" s="14">
        <v>-5.83</v>
      </c>
    </row>
    <row r="259" ht="12.75" customHeight="1">
      <c r="A259" s="7" t="s">
        <v>832</v>
      </c>
      <c r="B259" s="7" t="s">
        <v>1456</v>
      </c>
      <c r="C259" s="8" t="s">
        <v>215</v>
      </c>
      <c r="D259" s="9" t="s">
        <v>174</v>
      </c>
      <c r="E259" s="7">
        <v>72.0</v>
      </c>
      <c r="F259" s="7">
        <v>0.0</v>
      </c>
      <c r="G259" s="7">
        <v>0.0</v>
      </c>
      <c r="H259" s="12">
        <f t="shared" si="1"/>
        <v>0</v>
      </c>
      <c r="I259" s="7">
        <v>0.0</v>
      </c>
      <c r="J259" s="7">
        <v>0.0</v>
      </c>
      <c r="K259" s="7">
        <v>0.0</v>
      </c>
      <c r="L259" s="7">
        <v>0.0</v>
      </c>
      <c r="M259" s="25">
        <f t="shared" si="2"/>
        <v>0</v>
      </c>
      <c r="N259" s="7">
        <v>16.0</v>
      </c>
      <c r="O259" s="7">
        <v>4.0</v>
      </c>
      <c r="P259" s="7">
        <v>16.0</v>
      </c>
      <c r="Q259" s="7">
        <v>9.0</v>
      </c>
      <c r="R259" s="10">
        <f t="shared" si="3"/>
        <v>0</v>
      </c>
      <c r="S259" s="10">
        <f t="shared" si="4"/>
        <v>0</v>
      </c>
      <c r="T259" s="12">
        <f t="shared" si="5"/>
        <v>0</v>
      </c>
      <c r="U259" s="7">
        <v>2.0</v>
      </c>
      <c r="V259" s="7">
        <v>1.0</v>
      </c>
      <c r="W259" s="7">
        <v>2.0</v>
      </c>
      <c r="X259" s="7">
        <v>1.0</v>
      </c>
      <c r="Y259" s="7">
        <v>0.0</v>
      </c>
      <c r="Z259" s="7">
        <v>2864.0</v>
      </c>
      <c r="AA259" s="18">
        <f t="shared" si="6"/>
        <v>0.662962963</v>
      </c>
      <c r="AB259" s="14">
        <v>46.02</v>
      </c>
      <c r="AC259" s="18">
        <f t="shared" si="7"/>
        <v>0.6391666667</v>
      </c>
      <c r="AD259" s="14">
        <v>355.38</v>
      </c>
      <c r="AE259" s="18">
        <f t="shared" si="8"/>
        <v>4.935833333</v>
      </c>
      <c r="AF259" s="13">
        <f t="shared" si="9"/>
        <v>0.1146487294</v>
      </c>
      <c r="AG259" s="10">
        <f t="shared" si="10"/>
        <v>0</v>
      </c>
      <c r="AH259" s="10">
        <f t="shared" si="11"/>
        <v>0</v>
      </c>
      <c r="AI259" s="10">
        <f t="shared" si="12"/>
        <v>0</v>
      </c>
      <c r="AJ259" s="7">
        <v>0.0</v>
      </c>
      <c r="AK259" s="7">
        <v>0.0</v>
      </c>
      <c r="AL259" s="13" t="str">
        <f t="shared" si="13"/>
        <v> </v>
      </c>
      <c r="AM259" s="7">
        <v>0.0</v>
      </c>
      <c r="AN259" s="7">
        <v>0.0</v>
      </c>
      <c r="AO259" s="26">
        <v>39.0</v>
      </c>
      <c r="AP259" s="26">
        <v>9.0</v>
      </c>
      <c r="AQ259" s="7">
        <v>9.0</v>
      </c>
      <c r="AR259" s="7">
        <v>1.0</v>
      </c>
      <c r="AS259" s="7">
        <v>27.0</v>
      </c>
      <c r="AT259" s="7">
        <v>3.0</v>
      </c>
      <c r="AU259" s="7">
        <v>32.0</v>
      </c>
      <c r="AV259" s="7">
        <v>6.0</v>
      </c>
      <c r="AW259" s="14">
        <v>84.21</v>
      </c>
      <c r="AX259" s="14">
        <v>-1.0</v>
      </c>
      <c r="AY259" s="7">
        <v>0.0</v>
      </c>
      <c r="AZ259" s="7">
        <v>0.0</v>
      </c>
      <c r="BA259" s="14">
        <f t="shared" si="14"/>
        <v>0.2932960894</v>
      </c>
      <c r="BB259" s="14">
        <v>91.49</v>
      </c>
      <c r="BC259" s="14">
        <v>-4.55</v>
      </c>
    </row>
    <row r="260" ht="12.75" customHeight="1">
      <c r="A260" s="7" t="s">
        <v>614</v>
      </c>
      <c r="B260" s="7" t="s">
        <v>1460</v>
      </c>
      <c r="C260" s="8" t="s">
        <v>839</v>
      </c>
      <c r="D260" s="9" t="s">
        <v>150</v>
      </c>
      <c r="E260" s="7">
        <v>14.0</v>
      </c>
      <c r="F260" s="7">
        <v>0.0</v>
      </c>
      <c r="G260" s="7">
        <v>0.0</v>
      </c>
      <c r="H260" s="12">
        <f t="shared" si="1"/>
        <v>0</v>
      </c>
      <c r="I260" s="7">
        <v>0.0</v>
      </c>
      <c r="J260" s="7">
        <v>0.0</v>
      </c>
      <c r="K260" s="7">
        <v>0.0</v>
      </c>
      <c r="L260" s="7">
        <v>0.0</v>
      </c>
      <c r="M260" s="25">
        <f t="shared" si="2"/>
        <v>0</v>
      </c>
      <c r="N260" s="7">
        <v>0.0</v>
      </c>
      <c r="O260" s="7">
        <v>0.0</v>
      </c>
      <c r="P260" s="7">
        <v>0.0</v>
      </c>
      <c r="Q260" s="7">
        <v>0.0</v>
      </c>
      <c r="R260" s="10">
        <f t="shared" si="3"/>
        <v>0</v>
      </c>
      <c r="S260" s="10">
        <f t="shared" si="4"/>
        <v>0</v>
      </c>
      <c r="T260" s="12">
        <f t="shared" si="5"/>
        <v>0</v>
      </c>
      <c r="U260" s="7">
        <v>0.0</v>
      </c>
      <c r="V260" s="7">
        <v>0.0</v>
      </c>
      <c r="W260" s="7">
        <v>0.0</v>
      </c>
      <c r="X260" s="7">
        <v>0.0</v>
      </c>
      <c r="Y260" s="7">
        <v>0.0</v>
      </c>
      <c r="Z260" s="7">
        <v>34.0</v>
      </c>
      <c r="AA260" s="18">
        <f t="shared" si="6"/>
        <v>0.04047619048</v>
      </c>
      <c r="AB260" s="14">
        <v>0.26</v>
      </c>
      <c r="AC260" s="18">
        <f t="shared" si="7"/>
        <v>0.01857142857</v>
      </c>
      <c r="AD260" s="14">
        <v>75.12</v>
      </c>
      <c r="AE260" s="18">
        <f t="shared" si="8"/>
        <v>5.365714286</v>
      </c>
      <c r="AF260" s="13">
        <f t="shared" si="9"/>
        <v>0.003449190767</v>
      </c>
      <c r="AG260" s="10">
        <f t="shared" si="10"/>
        <v>0</v>
      </c>
      <c r="AH260" s="10">
        <f t="shared" si="11"/>
        <v>0</v>
      </c>
      <c r="AI260" s="10">
        <f t="shared" si="12"/>
        <v>0</v>
      </c>
      <c r="AJ260" s="7">
        <v>1.0</v>
      </c>
      <c r="AK260" s="7">
        <v>1.0</v>
      </c>
      <c r="AL260" s="13">
        <f t="shared" si="13"/>
        <v>0.5</v>
      </c>
      <c r="AM260" s="7">
        <v>0.0</v>
      </c>
      <c r="AN260" s="7">
        <v>0.0</v>
      </c>
      <c r="AO260" s="26">
        <v>0.0</v>
      </c>
      <c r="AP260" s="26">
        <v>0.0</v>
      </c>
      <c r="AQ260" s="7">
        <v>0.0</v>
      </c>
      <c r="AR260" s="7">
        <v>0.0</v>
      </c>
      <c r="AS260" s="7">
        <v>0.0</v>
      </c>
      <c r="AT260" s="7">
        <v>0.0</v>
      </c>
      <c r="AU260" s="7">
        <v>0.0</v>
      </c>
      <c r="AV260" s="7">
        <v>0.0</v>
      </c>
      <c r="AW260" s="14"/>
      <c r="AX260" s="14"/>
      <c r="AY260" s="7">
        <v>0.0</v>
      </c>
      <c r="AZ260" s="7">
        <v>0.0</v>
      </c>
      <c r="BA260" s="14">
        <f t="shared" si="14"/>
        <v>0</v>
      </c>
      <c r="BB260" s="14">
        <v>100.0</v>
      </c>
      <c r="BC260" s="14">
        <v>8.86</v>
      </c>
    </row>
    <row r="261" ht="12.75" customHeight="1">
      <c r="A261" s="7" t="s">
        <v>589</v>
      </c>
      <c r="B261" s="7" t="s">
        <v>1463</v>
      </c>
      <c r="C261" s="8" t="s">
        <v>158</v>
      </c>
      <c r="D261" s="9" t="s">
        <v>159</v>
      </c>
      <c r="E261" s="7">
        <v>79.0</v>
      </c>
      <c r="F261" s="7">
        <v>6.0</v>
      </c>
      <c r="G261" s="7">
        <v>15.0</v>
      </c>
      <c r="H261" s="12">
        <f t="shared" si="1"/>
        <v>21</v>
      </c>
      <c r="I261" s="7">
        <v>6.0</v>
      </c>
      <c r="J261" s="7">
        <v>15.0</v>
      </c>
      <c r="K261" s="7">
        <v>11.0</v>
      </c>
      <c r="L261" s="7">
        <v>4.0</v>
      </c>
      <c r="M261" s="25">
        <f t="shared" si="2"/>
        <v>4.429860541</v>
      </c>
      <c r="N261" s="7">
        <v>57.0</v>
      </c>
      <c r="O261" s="7">
        <v>16.0</v>
      </c>
      <c r="P261" s="7">
        <v>51.0</v>
      </c>
      <c r="Q261" s="7">
        <v>21.0</v>
      </c>
      <c r="R261" s="10">
        <f t="shared" si="3"/>
        <v>0.1052631579</v>
      </c>
      <c r="S261" s="10">
        <f t="shared" si="4"/>
        <v>0.04137931034</v>
      </c>
      <c r="T261" s="12">
        <f t="shared" si="5"/>
        <v>94.6</v>
      </c>
      <c r="U261" s="7">
        <v>0.0</v>
      </c>
      <c r="V261" s="7">
        <v>3.0</v>
      </c>
      <c r="W261" s="7">
        <v>13.0</v>
      </c>
      <c r="X261" s="7">
        <v>18.0</v>
      </c>
      <c r="Y261" s="7">
        <v>2.0</v>
      </c>
      <c r="Z261" s="7">
        <v>17066.0</v>
      </c>
      <c r="AA261" s="18">
        <f t="shared" si="6"/>
        <v>3.600421941</v>
      </c>
      <c r="AB261" s="14">
        <v>276.48</v>
      </c>
      <c r="AC261" s="18">
        <f t="shared" si="7"/>
        <v>3.499746835</v>
      </c>
      <c r="AD261" s="14">
        <v>150.55</v>
      </c>
      <c r="AE261" s="18">
        <f t="shared" si="8"/>
        <v>1.905696203</v>
      </c>
      <c r="AF261" s="13">
        <f t="shared" si="9"/>
        <v>0.647448657</v>
      </c>
      <c r="AG261" s="10">
        <f t="shared" si="10"/>
        <v>0.2</v>
      </c>
      <c r="AH261" s="10">
        <f t="shared" si="11"/>
        <v>0.5</v>
      </c>
      <c r="AI261" s="10">
        <f t="shared" si="12"/>
        <v>0.7</v>
      </c>
      <c r="AJ261" s="7">
        <v>0.0</v>
      </c>
      <c r="AK261" s="7">
        <v>2.0</v>
      </c>
      <c r="AL261" s="13">
        <f t="shared" si="13"/>
        <v>0</v>
      </c>
      <c r="AM261" s="7">
        <v>30.0</v>
      </c>
      <c r="AN261" s="7">
        <v>3.0</v>
      </c>
      <c r="AO261" s="26">
        <v>228.0</v>
      </c>
      <c r="AP261" s="26">
        <v>35.0</v>
      </c>
      <c r="AQ261" s="7">
        <v>96.0</v>
      </c>
      <c r="AR261" s="7">
        <v>13.0</v>
      </c>
      <c r="AS261" s="7">
        <v>128.0</v>
      </c>
      <c r="AT261" s="7">
        <v>7.0</v>
      </c>
      <c r="AU261" s="7">
        <v>238.0</v>
      </c>
      <c r="AV261" s="7">
        <v>37.0</v>
      </c>
      <c r="AW261" s="14">
        <v>86.55</v>
      </c>
      <c r="AX261" s="14">
        <v>-2.25</v>
      </c>
      <c r="AY261" s="7">
        <v>2.0</v>
      </c>
      <c r="AZ261" s="7">
        <v>3.0</v>
      </c>
      <c r="BA261" s="14">
        <f t="shared" si="14"/>
        <v>0.6398687449</v>
      </c>
      <c r="BB261" s="14">
        <v>96.94</v>
      </c>
      <c r="BC261" s="14">
        <v>10.07</v>
      </c>
    </row>
    <row r="262" ht="12.75" customHeight="1">
      <c r="A262" s="7" t="s">
        <v>1437</v>
      </c>
      <c r="B262" s="7" t="s">
        <v>1467</v>
      </c>
      <c r="C262" s="8" t="s">
        <v>297</v>
      </c>
      <c r="D262" s="9" t="s">
        <v>150</v>
      </c>
      <c r="E262" s="7">
        <v>20.0</v>
      </c>
      <c r="F262" s="7">
        <v>0.0</v>
      </c>
      <c r="G262" s="7">
        <v>0.0</v>
      </c>
      <c r="H262" s="12">
        <f t="shared" si="1"/>
        <v>0</v>
      </c>
      <c r="I262" s="7">
        <v>0.0</v>
      </c>
      <c r="J262" s="7">
        <v>0.0</v>
      </c>
      <c r="K262" s="7">
        <v>0.0</v>
      </c>
      <c r="L262" s="7">
        <v>0.0</v>
      </c>
      <c r="M262" s="25">
        <f t="shared" si="2"/>
        <v>0</v>
      </c>
      <c r="N262" s="7">
        <v>0.0</v>
      </c>
      <c r="O262" s="7">
        <v>0.0</v>
      </c>
      <c r="P262" s="7">
        <v>0.0</v>
      </c>
      <c r="Q262" s="7">
        <v>0.0</v>
      </c>
      <c r="R262" s="10">
        <f t="shared" si="3"/>
        <v>0</v>
      </c>
      <c r="S262" s="10">
        <f t="shared" si="4"/>
        <v>0</v>
      </c>
      <c r="T262" s="12">
        <f t="shared" si="5"/>
        <v>0</v>
      </c>
      <c r="U262" s="7">
        <v>0.0</v>
      </c>
      <c r="V262" s="7">
        <v>0.0</v>
      </c>
      <c r="W262" s="7">
        <v>0.0</v>
      </c>
      <c r="X262" s="7">
        <v>1.0</v>
      </c>
      <c r="Y262" s="7">
        <v>0.0</v>
      </c>
      <c r="Z262" s="7">
        <v>496.0</v>
      </c>
      <c r="AA262" s="18">
        <f t="shared" si="6"/>
        <v>0.4133333333</v>
      </c>
      <c r="AB262" s="14">
        <v>6.22</v>
      </c>
      <c r="AC262" s="18">
        <f t="shared" si="7"/>
        <v>0.311</v>
      </c>
      <c r="AD262" s="14">
        <v>99.22</v>
      </c>
      <c r="AE262" s="18">
        <f t="shared" si="8"/>
        <v>4.961</v>
      </c>
      <c r="AF262" s="13">
        <f t="shared" si="9"/>
        <v>0.0589908953</v>
      </c>
      <c r="AG262" s="10">
        <f t="shared" si="10"/>
        <v>0</v>
      </c>
      <c r="AH262" s="10">
        <f t="shared" si="11"/>
        <v>0</v>
      </c>
      <c r="AI262" s="10">
        <f t="shared" si="12"/>
        <v>0</v>
      </c>
      <c r="AJ262" s="7">
        <v>0.0</v>
      </c>
      <c r="AK262" s="7">
        <v>2.0</v>
      </c>
      <c r="AL262" s="13">
        <f t="shared" si="13"/>
        <v>0</v>
      </c>
      <c r="AM262" s="7">
        <v>1.0</v>
      </c>
      <c r="AN262" s="7">
        <v>0.0</v>
      </c>
      <c r="AO262" s="26">
        <v>1.0</v>
      </c>
      <c r="AP262" s="26">
        <v>1.0</v>
      </c>
      <c r="AQ262" s="7">
        <v>1.0</v>
      </c>
      <c r="AR262" s="7">
        <v>0.0</v>
      </c>
      <c r="AS262" s="7">
        <v>1.0</v>
      </c>
      <c r="AT262" s="7">
        <v>0.0</v>
      </c>
      <c r="AU262" s="7">
        <v>3.0</v>
      </c>
      <c r="AV262" s="7">
        <v>0.0</v>
      </c>
      <c r="AW262" s="14">
        <v>100.0</v>
      </c>
      <c r="AX262" s="14">
        <v>14.67</v>
      </c>
      <c r="AY262" s="7">
        <v>0.0</v>
      </c>
      <c r="AZ262" s="7">
        <v>0.0</v>
      </c>
      <c r="BA262" s="14">
        <f t="shared" si="14"/>
        <v>0.1209677419</v>
      </c>
      <c r="BB262" s="14">
        <v>100.0</v>
      </c>
      <c r="BC262" s="14">
        <v>4.71</v>
      </c>
    </row>
    <row r="263" ht="12.75" customHeight="1">
      <c r="A263" s="7" t="s">
        <v>726</v>
      </c>
      <c r="B263" s="7" t="s">
        <v>1471</v>
      </c>
      <c r="C263" s="8" t="s">
        <v>254</v>
      </c>
      <c r="D263" s="9" t="s">
        <v>150</v>
      </c>
      <c r="E263" s="7">
        <v>63.0</v>
      </c>
      <c r="F263" s="7">
        <v>0.0</v>
      </c>
      <c r="G263" s="7">
        <v>0.0</v>
      </c>
      <c r="H263" s="12">
        <f t="shared" si="1"/>
        <v>0</v>
      </c>
      <c r="I263" s="7">
        <v>0.0</v>
      </c>
      <c r="J263" s="7">
        <v>0.0</v>
      </c>
      <c r="K263" s="7">
        <v>0.0</v>
      </c>
      <c r="L263" s="7">
        <v>0.0</v>
      </c>
      <c r="M263" s="25">
        <f t="shared" si="2"/>
        <v>0</v>
      </c>
      <c r="N263" s="7">
        <v>0.0</v>
      </c>
      <c r="O263" s="7">
        <v>0.0</v>
      </c>
      <c r="P263" s="7">
        <v>0.0</v>
      </c>
      <c r="Q263" s="7">
        <v>0.0</v>
      </c>
      <c r="R263" s="10">
        <f t="shared" si="3"/>
        <v>0</v>
      </c>
      <c r="S263" s="10">
        <f t="shared" si="4"/>
        <v>0</v>
      </c>
      <c r="T263" s="12">
        <f t="shared" si="5"/>
        <v>0</v>
      </c>
      <c r="U263" s="7">
        <v>0.0</v>
      </c>
      <c r="V263" s="7">
        <v>0.0</v>
      </c>
      <c r="W263" s="7">
        <v>0.0</v>
      </c>
      <c r="X263" s="7">
        <v>0.0</v>
      </c>
      <c r="Y263" s="7">
        <v>0.0</v>
      </c>
      <c r="Z263" s="7">
        <v>135.0</v>
      </c>
      <c r="AA263" s="18">
        <f t="shared" si="6"/>
        <v>0.03571428571</v>
      </c>
      <c r="AB263" s="14">
        <v>3.22</v>
      </c>
      <c r="AC263" s="18">
        <f t="shared" si="7"/>
        <v>0.05111111111</v>
      </c>
      <c r="AD263" s="14">
        <v>326.63</v>
      </c>
      <c r="AE263" s="18">
        <f t="shared" si="8"/>
        <v>5.184603175</v>
      </c>
      <c r="AF263" s="13">
        <f t="shared" si="9"/>
        <v>0.009762013036</v>
      </c>
      <c r="AG263" s="10">
        <f t="shared" si="10"/>
        <v>0</v>
      </c>
      <c r="AH263" s="10">
        <f t="shared" si="11"/>
        <v>0</v>
      </c>
      <c r="AI263" s="10">
        <f t="shared" si="12"/>
        <v>0</v>
      </c>
      <c r="AJ263" s="7">
        <v>11.0</v>
      </c>
      <c r="AK263" s="7">
        <v>5.0</v>
      </c>
      <c r="AL263" s="13">
        <f t="shared" si="13"/>
        <v>0.6875</v>
      </c>
      <c r="AM263" s="7">
        <v>0.0</v>
      </c>
      <c r="AN263" s="7">
        <v>0.0</v>
      </c>
      <c r="AO263" s="26">
        <v>3.0</v>
      </c>
      <c r="AP263" s="26">
        <v>1.0</v>
      </c>
      <c r="AQ263" s="7">
        <v>0.0</v>
      </c>
      <c r="AR263" s="7">
        <v>0.0</v>
      </c>
      <c r="AS263" s="7">
        <v>0.0</v>
      </c>
      <c r="AT263" s="7">
        <v>0.0</v>
      </c>
      <c r="AU263" s="7">
        <v>1.0</v>
      </c>
      <c r="AV263" s="7">
        <v>1.0</v>
      </c>
      <c r="AW263" s="14">
        <v>50.0</v>
      </c>
      <c r="AX263" s="14">
        <v>-39.31</v>
      </c>
      <c r="AY263" s="7">
        <v>0.0</v>
      </c>
      <c r="AZ263" s="7">
        <v>0.0</v>
      </c>
      <c r="BA263" s="14">
        <f t="shared" si="14"/>
        <v>0.8888888889</v>
      </c>
      <c r="BB263" s="14">
        <v>80.0</v>
      </c>
      <c r="BC263" s="14">
        <v>-15.22</v>
      </c>
    </row>
    <row r="264" ht="12.75" customHeight="1">
      <c r="A264" s="7" t="s">
        <v>1474</v>
      </c>
      <c r="B264" s="7" t="s">
        <v>1475</v>
      </c>
      <c r="C264" s="8" t="s">
        <v>237</v>
      </c>
      <c r="D264" s="9" t="s">
        <v>150</v>
      </c>
      <c r="E264" s="7">
        <v>7.0</v>
      </c>
      <c r="F264" s="7">
        <v>0.0</v>
      </c>
      <c r="G264" s="7">
        <v>0.0</v>
      </c>
      <c r="H264" s="12">
        <f t="shared" si="1"/>
        <v>0</v>
      </c>
      <c r="I264" s="7">
        <v>0.0</v>
      </c>
      <c r="J264" s="7">
        <v>0.0</v>
      </c>
      <c r="K264" s="7">
        <v>0.0</v>
      </c>
      <c r="L264" s="7">
        <v>0.0</v>
      </c>
      <c r="M264" s="25">
        <f t="shared" si="2"/>
        <v>0</v>
      </c>
      <c r="N264" s="7">
        <v>0.0</v>
      </c>
      <c r="O264" s="7">
        <v>0.0</v>
      </c>
      <c r="P264" s="7">
        <v>0.0</v>
      </c>
      <c r="Q264" s="7">
        <v>0.0</v>
      </c>
      <c r="R264" s="10">
        <f t="shared" si="3"/>
        <v>0</v>
      </c>
      <c r="S264" s="10">
        <f t="shared" si="4"/>
        <v>0</v>
      </c>
      <c r="T264" s="12">
        <f t="shared" si="5"/>
        <v>0</v>
      </c>
      <c r="U264" s="7">
        <v>0.0</v>
      </c>
      <c r="V264" s="7">
        <v>0.0</v>
      </c>
      <c r="W264" s="7">
        <v>0.0</v>
      </c>
      <c r="X264" s="7">
        <v>0.0</v>
      </c>
      <c r="Y264" s="7">
        <v>0.0</v>
      </c>
      <c r="Z264" s="7">
        <v>19.0</v>
      </c>
      <c r="AA264" s="18">
        <f t="shared" si="6"/>
        <v>0.04523809524</v>
      </c>
      <c r="AB264" s="14">
        <v>0.31</v>
      </c>
      <c r="AC264" s="18">
        <f t="shared" si="7"/>
        <v>0.04428571429</v>
      </c>
      <c r="AD264" s="14">
        <v>33.45</v>
      </c>
      <c r="AE264" s="18">
        <f t="shared" si="8"/>
        <v>4.778571429</v>
      </c>
      <c r="AF264" s="13">
        <f t="shared" si="9"/>
        <v>0.009182464455</v>
      </c>
      <c r="AG264" s="10">
        <f t="shared" si="10"/>
        <v>0</v>
      </c>
      <c r="AH264" s="10">
        <f t="shared" si="11"/>
        <v>0</v>
      </c>
      <c r="AI264" s="10">
        <f t="shared" si="12"/>
        <v>0</v>
      </c>
      <c r="AJ264" s="7">
        <v>1.0</v>
      </c>
      <c r="AK264" s="7">
        <v>2.0</v>
      </c>
      <c r="AL264" s="13">
        <f t="shared" si="13"/>
        <v>0.3333333333</v>
      </c>
      <c r="AM264" s="7">
        <v>0.0</v>
      </c>
      <c r="AN264" s="7">
        <v>0.0</v>
      </c>
      <c r="AO264" s="26">
        <v>0.0</v>
      </c>
      <c r="AP264" s="26">
        <v>0.0</v>
      </c>
      <c r="AQ264" s="7">
        <v>0.0</v>
      </c>
      <c r="AR264" s="7">
        <v>0.0</v>
      </c>
      <c r="AS264" s="7">
        <v>0.0</v>
      </c>
      <c r="AT264" s="7">
        <v>0.0</v>
      </c>
      <c r="AU264" s="7">
        <v>0.0</v>
      </c>
      <c r="AV264" s="7">
        <v>0.0</v>
      </c>
      <c r="AW264" s="14"/>
      <c r="AX264" s="14"/>
      <c r="AY264" s="7">
        <v>0.0</v>
      </c>
      <c r="AZ264" s="7">
        <v>0.0</v>
      </c>
      <c r="BA264" s="14">
        <f t="shared" si="14"/>
        <v>0</v>
      </c>
      <c r="BB264" s="14">
        <v>50.0</v>
      </c>
      <c r="BC264" s="14">
        <v>-38.46</v>
      </c>
    </row>
    <row r="265" ht="12.75" customHeight="1">
      <c r="A265" s="7" t="s">
        <v>1477</v>
      </c>
      <c r="B265" s="7" t="s">
        <v>1478</v>
      </c>
      <c r="C265" s="8" t="s">
        <v>860</v>
      </c>
      <c r="D265" s="9" t="s">
        <v>159</v>
      </c>
      <c r="E265" s="7">
        <v>29.0</v>
      </c>
      <c r="F265" s="7">
        <v>0.0</v>
      </c>
      <c r="G265" s="7">
        <v>0.0</v>
      </c>
      <c r="H265" s="12">
        <f t="shared" si="1"/>
        <v>0</v>
      </c>
      <c r="I265" s="7">
        <v>0.0</v>
      </c>
      <c r="J265" s="7">
        <v>0.0</v>
      </c>
      <c r="K265" s="7">
        <v>0.0</v>
      </c>
      <c r="L265" s="7">
        <v>0.0</v>
      </c>
      <c r="M265" s="25">
        <f t="shared" si="2"/>
        <v>0</v>
      </c>
      <c r="N265" s="7">
        <v>0.0</v>
      </c>
      <c r="O265" s="7">
        <v>0.0</v>
      </c>
      <c r="P265" s="7">
        <v>0.0</v>
      </c>
      <c r="Q265" s="7">
        <v>0.0</v>
      </c>
      <c r="R265" s="10">
        <f t="shared" si="3"/>
        <v>0</v>
      </c>
      <c r="S265" s="10">
        <f t="shared" si="4"/>
        <v>0</v>
      </c>
      <c r="T265" s="12">
        <f t="shared" si="5"/>
        <v>0</v>
      </c>
      <c r="U265" s="7">
        <v>0.0</v>
      </c>
      <c r="V265" s="7">
        <v>0.0</v>
      </c>
      <c r="W265" s="7">
        <v>0.0</v>
      </c>
      <c r="X265" s="7">
        <v>0.0</v>
      </c>
      <c r="Y265" s="7">
        <v>0.0</v>
      </c>
      <c r="Z265" s="7">
        <v>2.0</v>
      </c>
      <c r="AA265" s="18">
        <f t="shared" si="6"/>
        <v>0.001149425287</v>
      </c>
      <c r="AB265" s="14">
        <v>0.0</v>
      </c>
      <c r="AC265" s="18">
        <f t="shared" si="7"/>
        <v>0</v>
      </c>
      <c r="AD265" s="14">
        <v>139.51</v>
      </c>
      <c r="AE265" s="18">
        <f t="shared" si="8"/>
        <v>4.810689655</v>
      </c>
      <c r="AF265" s="13">
        <f t="shared" si="9"/>
        <v>0</v>
      </c>
      <c r="AG265" s="10">
        <f t="shared" si="10"/>
        <v>0</v>
      </c>
      <c r="AH265" s="10">
        <f t="shared" si="11"/>
        <v>0</v>
      </c>
      <c r="AI265" s="10">
        <f t="shared" si="12"/>
        <v>0</v>
      </c>
      <c r="AJ265" s="7">
        <v>0.0</v>
      </c>
      <c r="AK265" s="7">
        <v>0.0</v>
      </c>
      <c r="AL265" s="13" t="str">
        <f t="shared" si="13"/>
        <v> </v>
      </c>
      <c r="AM265" s="7">
        <v>0.0</v>
      </c>
      <c r="AN265" s="7">
        <v>0.0</v>
      </c>
      <c r="AO265" s="26">
        <v>0.0</v>
      </c>
      <c r="AP265" s="26">
        <v>0.0</v>
      </c>
      <c r="AQ265" s="7">
        <v>0.0</v>
      </c>
      <c r="AR265" s="7">
        <v>0.0</v>
      </c>
      <c r="AS265" s="7">
        <v>0.0</v>
      </c>
      <c r="AT265" s="7">
        <v>0.0</v>
      </c>
      <c r="AU265" s="7">
        <v>0.0</v>
      </c>
      <c r="AV265" s="7">
        <v>0.0</v>
      </c>
      <c r="AW265" s="14"/>
      <c r="AX265" s="14"/>
      <c r="AY265" s="7">
        <v>0.0</v>
      </c>
      <c r="AZ265" s="7">
        <v>0.0</v>
      </c>
      <c r="BA265" s="14">
        <f t="shared" si="14"/>
        <v>0</v>
      </c>
      <c r="BB265" s="14"/>
      <c r="BC265" s="14"/>
    </row>
    <row r="266" ht="12.75" customHeight="1">
      <c r="A266" s="7" t="s">
        <v>563</v>
      </c>
      <c r="B266" s="7" t="s">
        <v>1481</v>
      </c>
      <c r="C266" s="8" t="s">
        <v>166</v>
      </c>
      <c r="D266" s="9" t="s">
        <v>174</v>
      </c>
      <c r="E266" s="7">
        <v>40.0</v>
      </c>
      <c r="F266" s="7">
        <v>1.0</v>
      </c>
      <c r="G266" s="7">
        <v>3.0</v>
      </c>
      <c r="H266" s="12">
        <f t="shared" si="1"/>
        <v>4</v>
      </c>
      <c r="I266" s="7">
        <v>1.0</v>
      </c>
      <c r="J266" s="7">
        <v>3.0</v>
      </c>
      <c r="K266" s="7">
        <v>1.0</v>
      </c>
      <c r="L266" s="7">
        <v>2.0</v>
      </c>
      <c r="M266" s="25">
        <f t="shared" si="2"/>
        <v>4.473438956</v>
      </c>
      <c r="N266" s="7">
        <v>11.0</v>
      </c>
      <c r="O266" s="7">
        <v>7.0</v>
      </c>
      <c r="P266" s="7">
        <v>8.0</v>
      </c>
      <c r="Q266" s="7">
        <v>6.0</v>
      </c>
      <c r="R266" s="10">
        <f t="shared" si="3"/>
        <v>0.09090909091</v>
      </c>
      <c r="S266" s="10">
        <f t="shared" si="4"/>
        <v>0.03125</v>
      </c>
      <c r="T266" s="12">
        <f t="shared" si="5"/>
        <v>4.857142857</v>
      </c>
      <c r="U266" s="7">
        <v>0.0</v>
      </c>
      <c r="V266" s="7">
        <v>1.0</v>
      </c>
      <c r="W266" s="7">
        <v>1.0</v>
      </c>
      <c r="X266" s="7">
        <v>4.0</v>
      </c>
      <c r="Y266" s="7">
        <v>0.0</v>
      </c>
      <c r="Z266" s="7">
        <v>3219.0</v>
      </c>
      <c r="AA266" s="18">
        <f t="shared" si="6"/>
        <v>1.34125</v>
      </c>
      <c r="AB266" s="14">
        <v>53.95</v>
      </c>
      <c r="AC266" s="18">
        <f t="shared" si="7"/>
        <v>1.34875</v>
      </c>
      <c r="AD266" s="14">
        <v>130.31</v>
      </c>
      <c r="AE266" s="18">
        <f t="shared" si="8"/>
        <v>3.25775</v>
      </c>
      <c r="AF266" s="13">
        <f t="shared" si="9"/>
        <v>0.2927927928</v>
      </c>
      <c r="AG266" s="10">
        <f t="shared" si="10"/>
        <v>0.1428571429</v>
      </c>
      <c r="AH266" s="10">
        <f t="shared" si="11"/>
        <v>0.4285714286</v>
      </c>
      <c r="AI266" s="10">
        <f t="shared" si="12"/>
        <v>0.5714285714</v>
      </c>
      <c r="AJ266" s="7">
        <v>0.0</v>
      </c>
      <c r="AK266" s="7">
        <v>0.0</v>
      </c>
      <c r="AL266" s="13" t="str">
        <f t="shared" si="13"/>
        <v> </v>
      </c>
      <c r="AM266" s="7">
        <v>7.0</v>
      </c>
      <c r="AN266" s="7">
        <v>5.0</v>
      </c>
      <c r="AO266" s="26">
        <v>27.0</v>
      </c>
      <c r="AP266" s="26">
        <v>15.0</v>
      </c>
      <c r="AQ266" s="7">
        <v>23.0</v>
      </c>
      <c r="AR266" s="7">
        <v>2.0</v>
      </c>
      <c r="AS266" s="7">
        <v>13.0</v>
      </c>
      <c r="AT266" s="7">
        <v>0.0</v>
      </c>
      <c r="AU266" s="7">
        <v>35.0</v>
      </c>
      <c r="AV266" s="7">
        <v>17.0</v>
      </c>
      <c r="AW266" s="14">
        <v>67.31</v>
      </c>
      <c r="AX266" s="14">
        <v>-14.8</v>
      </c>
      <c r="AY266" s="7">
        <v>2.0</v>
      </c>
      <c r="AZ266" s="7">
        <v>0.0</v>
      </c>
      <c r="BA266" s="14">
        <f t="shared" si="14"/>
        <v>0.4100652377</v>
      </c>
      <c r="BB266" s="14">
        <v>89.58</v>
      </c>
      <c r="BC266" s="14">
        <v>-4.17</v>
      </c>
    </row>
    <row r="267" ht="12.75" customHeight="1">
      <c r="A267" s="7" t="s">
        <v>373</v>
      </c>
      <c r="B267" s="7" t="s">
        <v>1486</v>
      </c>
      <c r="C267" s="8" t="s">
        <v>685</v>
      </c>
      <c r="D267" s="9" t="s">
        <v>255</v>
      </c>
      <c r="E267" s="7">
        <v>47.0</v>
      </c>
      <c r="F267" s="7">
        <v>0.0</v>
      </c>
      <c r="G267" s="7">
        <v>1.0</v>
      </c>
      <c r="H267" s="12">
        <f t="shared" si="1"/>
        <v>1</v>
      </c>
      <c r="I267" s="7">
        <v>0.0</v>
      </c>
      <c r="J267" s="7">
        <v>1.0</v>
      </c>
      <c r="K267" s="7">
        <v>1.0</v>
      </c>
      <c r="L267" s="7">
        <v>0.0</v>
      </c>
      <c r="M267" s="25">
        <f t="shared" si="2"/>
        <v>1.238390093</v>
      </c>
      <c r="N267" s="7">
        <v>6.0</v>
      </c>
      <c r="O267" s="7">
        <v>1.0</v>
      </c>
      <c r="P267" s="7">
        <v>6.0</v>
      </c>
      <c r="Q267" s="7">
        <v>2.0</v>
      </c>
      <c r="R267" s="10">
        <f t="shared" si="3"/>
        <v>0</v>
      </c>
      <c r="S267" s="10">
        <f t="shared" si="4"/>
        <v>0</v>
      </c>
      <c r="T267" s="12">
        <f t="shared" si="5"/>
        <v>11.33333333</v>
      </c>
      <c r="U267" s="7">
        <v>0.0</v>
      </c>
      <c r="V267" s="7">
        <v>0.0</v>
      </c>
      <c r="W267" s="7">
        <v>4.0</v>
      </c>
      <c r="X267" s="7">
        <v>3.0</v>
      </c>
      <c r="Y267" s="7">
        <v>0.0</v>
      </c>
      <c r="Z267" s="7">
        <v>2907.0</v>
      </c>
      <c r="AA267" s="18">
        <f t="shared" si="6"/>
        <v>1.030851064</v>
      </c>
      <c r="AB267" s="14">
        <v>48.51</v>
      </c>
      <c r="AC267" s="18">
        <f t="shared" si="7"/>
        <v>1.03212766</v>
      </c>
      <c r="AD267" s="14">
        <v>181.98</v>
      </c>
      <c r="AE267" s="18">
        <f t="shared" si="8"/>
        <v>3.871914894</v>
      </c>
      <c r="AF267" s="13">
        <f t="shared" si="9"/>
        <v>0.2104646622</v>
      </c>
      <c r="AG267" s="10">
        <f t="shared" si="10"/>
        <v>0</v>
      </c>
      <c r="AH267" s="10">
        <f t="shared" si="11"/>
        <v>0.3333333333</v>
      </c>
      <c r="AI267" s="10">
        <f t="shared" si="12"/>
        <v>0.3333333333</v>
      </c>
      <c r="AJ267" s="7">
        <v>0.0</v>
      </c>
      <c r="AK267" s="7">
        <v>1.0</v>
      </c>
      <c r="AL267" s="13">
        <f t="shared" si="13"/>
        <v>0</v>
      </c>
      <c r="AM267" s="7">
        <v>3.0</v>
      </c>
      <c r="AN267" s="7">
        <v>2.0</v>
      </c>
      <c r="AO267" s="26">
        <v>31.0</v>
      </c>
      <c r="AP267" s="26">
        <v>8.0</v>
      </c>
      <c r="AQ267" s="7">
        <v>13.0</v>
      </c>
      <c r="AR267" s="7">
        <v>3.0</v>
      </c>
      <c r="AS267" s="7">
        <v>22.0</v>
      </c>
      <c r="AT267" s="7">
        <v>1.0</v>
      </c>
      <c r="AU267" s="7">
        <v>27.0</v>
      </c>
      <c r="AV267" s="7">
        <v>12.0</v>
      </c>
      <c r="AW267" s="14">
        <v>69.23</v>
      </c>
      <c r="AX267" s="14">
        <v>-18.19</v>
      </c>
      <c r="AY267" s="7">
        <v>1.0</v>
      </c>
      <c r="AZ267" s="7">
        <v>1.0</v>
      </c>
      <c r="BA267" s="14">
        <f t="shared" si="14"/>
        <v>0.2683178535</v>
      </c>
      <c r="BB267" s="14">
        <v>97.44</v>
      </c>
      <c r="BC267" s="14">
        <v>1.63</v>
      </c>
    </row>
    <row r="268" ht="12.75" customHeight="1">
      <c r="A268" s="7" t="s">
        <v>732</v>
      </c>
      <c r="B268" s="7" t="s">
        <v>1489</v>
      </c>
      <c r="C268" s="8" t="s">
        <v>458</v>
      </c>
      <c r="D268" s="9" t="s">
        <v>150</v>
      </c>
      <c r="E268" s="7">
        <v>77.0</v>
      </c>
      <c r="F268" s="7">
        <v>6.0</v>
      </c>
      <c r="G268" s="7">
        <v>16.0</v>
      </c>
      <c r="H268" s="12">
        <f t="shared" si="1"/>
        <v>22</v>
      </c>
      <c r="I268" s="7">
        <v>6.0</v>
      </c>
      <c r="J268" s="7">
        <v>16.0</v>
      </c>
      <c r="K268" s="7">
        <v>10.0</v>
      </c>
      <c r="L268" s="7">
        <v>6.0</v>
      </c>
      <c r="M268" s="25">
        <f t="shared" si="2"/>
        <v>6.032447254</v>
      </c>
      <c r="N268" s="7">
        <v>41.0</v>
      </c>
      <c r="O268" s="7">
        <v>22.0</v>
      </c>
      <c r="P268" s="7">
        <v>35.0</v>
      </c>
      <c r="Q268" s="7">
        <v>10.0</v>
      </c>
      <c r="R268" s="10">
        <f t="shared" si="3"/>
        <v>0.1463414634</v>
      </c>
      <c r="S268" s="10">
        <f t="shared" si="4"/>
        <v>0.05555555556</v>
      </c>
      <c r="T268" s="12">
        <f t="shared" si="5"/>
        <v>70</v>
      </c>
      <c r="U268" s="7">
        <v>0.0</v>
      </c>
      <c r="V268" s="7">
        <v>7.0</v>
      </c>
      <c r="W268" s="7">
        <v>9.0</v>
      </c>
      <c r="X268" s="7">
        <v>18.0</v>
      </c>
      <c r="Y268" s="7">
        <v>5.0</v>
      </c>
      <c r="Z268" s="7">
        <v>13129.0</v>
      </c>
      <c r="AA268" s="18">
        <f t="shared" si="6"/>
        <v>2.841774892</v>
      </c>
      <c r="AB268" s="14">
        <v>222.62</v>
      </c>
      <c r="AC268" s="18">
        <f t="shared" si="7"/>
        <v>2.891168831</v>
      </c>
      <c r="AD268" s="14">
        <v>139.28</v>
      </c>
      <c r="AE268" s="18">
        <f t="shared" si="8"/>
        <v>1.808831169</v>
      </c>
      <c r="AF268" s="13">
        <f t="shared" si="9"/>
        <v>0.6151423045</v>
      </c>
      <c r="AG268" s="10">
        <f t="shared" si="10"/>
        <v>0.1875</v>
      </c>
      <c r="AH268" s="10">
        <f t="shared" si="11"/>
        <v>0.5</v>
      </c>
      <c r="AI268" s="10">
        <f t="shared" si="12"/>
        <v>0.6875</v>
      </c>
      <c r="AJ268" s="7">
        <v>125.0</v>
      </c>
      <c r="AK268" s="7">
        <v>95.0</v>
      </c>
      <c r="AL268" s="13">
        <f t="shared" si="13"/>
        <v>0.5681818182</v>
      </c>
      <c r="AM268" s="7">
        <v>32.0</v>
      </c>
      <c r="AN268" s="7">
        <v>2.0</v>
      </c>
      <c r="AO268" s="26">
        <v>192.0</v>
      </c>
      <c r="AP268" s="26">
        <v>18.0</v>
      </c>
      <c r="AQ268" s="7">
        <v>98.0</v>
      </c>
      <c r="AR268" s="7">
        <v>7.0</v>
      </c>
      <c r="AS268" s="7">
        <v>109.0</v>
      </c>
      <c r="AT268" s="7">
        <v>5.0</v>
      </c>
      <c r="AU268" s="7">
        <v>202.0</v>
      </c>
      <c r="AV268" s="7">
        <v>18.0</v>
      </c>
      <c r="AW268" s="14">
        <v>91.82</v>
      </c>
      <c r="AX268" s="14">
        <v>0.08</v>
      </c>
      <c r="AY268" s="7">
        <v>2.0</v>
      </c>
      <c r="AZ268" s="7">
        <v>0.0</v>
      </c>
      <c r="BA268" s="14">
        <f t="shared" si="14"/>
        <v>0.8728768375</v>
      </c>
      <c r="BB268" s="14">
        <v>97.25</v>
      </c>
      <c r="BC268" s="14">
        <v>7.25</v>
      </c>
    </row>
    <row r="269" ht="12.75" customHeight="1">
      <c r="A269" s="7" t="s">
        <v>1494</v>
      </c>
      <c r="B269" s="7" t="s">
        <v>1495</v>
      </c>
      <c r="C269" s="8" t="s">
        <v>206</v>
      </c>
      <c r="D269" s="9" t="s">
        <v>174</v>
      </c>
      <c r="E269" s="7">
        <v>45.0</v>
      </c>
      <c r="F269" s="7">
        <v>0.0</v>
      </c>
      <c r="G269" s="7">
        <v>0.0</v>
      </c>
      <c r="H269" s="12">
        <f t="shared" si="1"/>
        <v>0</v>
      </c>
      <c r="I269" s="7">
        <v>0.0</v>
      </c>
      <c r="J269" s="7">
        <v>0.0</v>
      </c>
      <c r="K269" s="7">
        <v>0.0</v>
      </c>
      <c r="L269" s="7">
        <v>0.0</v>
      </c>
      <c r="M269" s="25">
        <f t="shared" si="2"/>
        <v>0</v>
      </c>
      <c r="N269" s="7">
        <v>3.0</v>
      </c>
      <c r="O269" s="7">
        <v>0.0</v>
      </c>
      <c r="P269" s="7">
        <v>3.0</v>
      </c>
      <c r="Q269" s="7">
        <v>3.0</v>
      </c>
      <c r="R269" s="10">
        <f t="shared" si="3"/>
        <v>0</v>
      </c>
      <c r="S269" s="10">
        <f t="shared" si="4"/>
        <v>0</v>
      </c>
      <c r="T269" s="12">
        <f t="shared" si="5"/>
        <v>0</v>
      </c>
      <c r="U269" s="7">
        <v>0.0</v>
      </c>
      <c r="V269" s="7">
        <v>0.0</v>
      </c>
      <c r="W269" s="7">
        <v>0.0</v>
      </c>
      <c r="X269" s="7">
        <v>0.0</v>
      </c>
      <c r="Y269" s="7">
        <v>0.0</v>
      </c>
      <c r="Z269" s="7">
        <v>411.0</v>
      </c>
      <c r="AA269" s="18">
        <f t="shared" si="6"/>
        <v>0.1522222222</v>
      </c>
      <c r="AB269" s="14">
        <v>7.5</v>
      </c>
      <c r="AC269" s="18">
        <f t="shared" si="7"/>
        <v>0.1666666667</v>
      </c>
      <c r="AD269" s="14">
        <v>234.52</v>
      </c>
      <c r="AE269" s="18">
        <f t="shared" si="8"/>
        <v>5.211555556</v>
      </c>
      <c r="AF269" s="13">
        <f t="shared" si="9"/>
        <v>0.03098917445</v>
      </c>
      <c r="AG269" s="10">
        <f t="shared" si="10"/>
        <v>0</v>
      </c>
      <c r="AH269" s="10">
        <f t="shared" si="11"/>
        <v>0</v>
      </c>
      <c r="AI269" s="10">
        <f t="shared" si="12"/>
        <v>0</v>
      </c>
      <c r="AJ269" s="7">
        <v>0.0</v>
      </c>
      <c r="AK269" s="7">
        <v>0.0</v>
      </c>
      <c r="AL269" s="13" t="str">
        <f t="shared" si="13"/>
        <v> </v>
      </c>
      <c r="AM269" s="7">
        <v>0.0</v>
      </c>
      <c r="AN269" s="7">
        <v>0.0</v>
      </c>
      <c r="AO269" s="26">
        <v>8.0</v>
      </c>
      <c r="AP269" s="26">
        <v>2.0</v>
      </c>
      <c r="AQ269" s="7">
        <v>1.0</v>
      </c>
      <c r="AR269" s="7">
        <v>0.0</v>
      </c>
      <c r="AS269" s="7">
        <v>3.0</v>
      </c>
      <c r="AT269" s="7">
        <v>1.0</v>
      </c>
      <c r="AU269" s="7">
        <v>6.0</v>
      </c>
      <c r="AV269" s="7">
        <v>1.0</v>
      </c>
      <c r="AW269" s="14">
        <v>85.71</v>
      </c>
      <c r="AX269" s="14">
        <v>-0.48</v>
      </c>
      <c r="AY269" s="7">
        <v>0.0</v>
      </c>
      <c r="AZ269" s="7">
        <v>0.0</v>
      </c>
      <c r="BA269" s="14">
        <f t="shared" si="14"/>
        <v>0.7299270073</v>
      </c>
      <c r="BB269" s="14">
        <v>60.0</v>
      </c>
      <c r="BC269" s="14">
        <v>-33.87</v>
      </c>
    </row>
    <row r="270" ht="12.75" customHeight="1">
      <c r="A270" s="7" t="s">
        <v>603</v>
      </c>
      <c r="B270" s="7" t="s">
        <v>1497</v>
      </c>
      <c r="C270" s="8" t="s">
        <v>312</v>
      </c>
      <c r="D270" s="9" t="s">
        <v>247</v>
      </c>
      <c r="E270" s="7">
        <v>79.0</v>
      </c>
      <c r="F270" s="7">
        <v>1.0</v>
      </c>
      <c r="G270" s="7">
        <v>5.0</v>
      </c>
      <c r="H270" s="12">
        <f t="shared" si="1"/>
        <v>6</v>
      </c>
      <c r="I270" s="7">
        <v>1.0</v>
      </c>
      <c r="J270" s="7">
        <v>5.0</v>
      </c>
      <c r="K270" s="7">
        <v>2.0</v>
      </c>
      <c r="L270" s="7">
        <v>3.0</v>
      </c>
      <c r="M270" s="25">
        <f t="shared" si="2"/>
        <v>2.280646183</v>
      </c>
      <c r="N270" s="7">
        <v>16.0</v>
      </c>
      <c r="O270" s="7">
        <v>5.0</v>
      </c>
      <c r="P270" s="7">
        <v>13.0</v>
      </c>
      <c r="Q270" s="7">
        <v>3.0</v>
      </c>
      <c r="R270" s="10">
        <f t="shared" si="3"/>
        <v>0.0625</v>
      </c>
      <c r="S270" s="10">
        <f t="shared" si="4"/>
        <v>0.02702702703</v>
      </c>
      <c r="T270" s="12">
        <f t="shared" si="5"/>
        <v>21.38461538</v>
      </c>
      <c r="U270" s="7">
        <v>1.0</v>
      </c>
      <c r="V270" s="7">
        <v>1.0</v>
      </c>
      <c r="W270" s="7">
        <v>4.0</v>
      </c>
      <c r="X270" s="7">
        <v>2.0</v>
      </c>
      <c r="Y270" s="7">
        <v>0.0</v>
      </c>
      <c r="Z270" s="7">
        <v>9471.0</v>
      </c>
      <c r="AA270" s="18">
        <f t="shared" si="6"/>
        <v>1.998101266</v>
      </c>
      <c r="AB270" s="14">
        <v>148.57</v>
      </c>
      <c r="AC270" s="18">
        <f t="shared" si="7"/>
        <v>1.880632911</v>
      </c>
      <c r="AD270" s="14">
        <v>250.98</v>
      </c>
      <c r="AE270" s="18">
        <f t="shared" si="8"/>
        <v>3.176962025</v>
      </c>
      <c r="AF270" s="13">
        <f t="shared" si="9"/>
        <v>0.3718433237</v>
      </c>
      <c r="AG270" s="10">
        <f t="shared" si="10"/>
        <v>0.07692307692</v>
      </c>
      <c r="AH270" s="10">
        <f t="shared" si="11"/>
        <v>0.3846153846</v>
      </c>
      <c r="AI270" s="10">
        <f t="shared" si="12"/>
        <v>0.4615384615</v>
      </c>
      <c r="AJ270" s="7">
        <v>23.0</v>
      </c>
      <c r="AK270" s="7">
        <v>21.0</v>
      </c>
      <c r="AL270" s="13">
        <f t="shared" si="13"/>
        <v>0.5227272727</v>
      </c>
      <c r="AM270" s="7">
        <v>13.0</v>
      </c>
      <c r="AN270" s="7">
        <v>1.0</v>
      </c>
      <c r="AO270" s="26">
        <v>126.0</v>
      </c>
      <c r="AP270" s="26">
        <v>12.0</v>
      </c>
      <c r="AQ270" s="7">
        <v>41.0</v>
      </c>
      <c r="AR270" s="7">
        <v>6.0</v>
      </c>
      <c r="AS270" s="7">
        <v>59.0</v>
      </c>
      <c r="AT270" s="7">
        <v>6.0</v>
      </c>
      <c r="AU270" s="7">
        <v>102.0</v>
      </c>
      <c r="AV270" s="7">
        <v>10.0</v>
      </c>
      <c r="AW270" s="14">
        <v>91.07</v>
      </c>
      <c r="AX270" s="14">
        <v>3.84</v>
      </c>
      <c r="AY270" s="7">
        <v>1.0</v>
      </c>
      <c r="AZ270" s="7">
        <v>1.0</v>
      </c>
      <c r="BA270" s="14">
        <f t="shared" si="14"/>
        <v>0.6841938549</v>
      </c>
      <c r="BB270" s="14">
        <v>94.83</v>
      </c>
      <c r="BC270" s="14">
        <v>2.03</v>
      </c>
    </row>
    <row r="271" ht="12.75" customHeight="1">
      <c r="A271" s="7" t="s">
        <v>1499</v>
      </c>
      <c r="B271" s="7" t="s">
        <v>1497</v>
      </c>
      <c r="C271" s="8" t="s">
        <v>490</v>
      </c>
      <c r="D271" s="9" t="s">
        <v>275</v>
      </c>
      <c r="E271" s="7">
        <v>82.0</v>
      </c>
      <c r="F271" s="7">
        <v>0.0</v>
      </c>
      <c r="G271" s="7">
        <v>0.0</v>
      </c>
      <c r="H271" s="12">
        <f t="shared" si="1"/>
        <v>0</v>
      </c>
      <c r="I271" s="7">
        <v>0.0</v>
      </c>
      <c r="J271" s="7">
        <v>0.0</v>
      </c>
      <c r="K271" s="7">
        <v>0.0</v>
      </c>
      <c r="L271" s="7">
        <v>0.0</v>
      </c>
      <c r="M271" s="25">
        <f t="shared" si="2"/>
        <v>0</v>
      </c>
      <c r="N271" s="7">
        <v>0.0</v>
      </c>
      <c r="O271" s="7">
        <v>0.0</v>
      </c>
      <c r="P271" s="7">
        <v>0.0</v>
      </c>
      <c r="Q271" s="7">
        <v>0.0</v>
      </c>
      <c r="R271" s="10">
        <f t="shared" si="3"/>
        <v>0</v>
      </c>
      <c r="S271" s="10">
        <f t="shared" si="4"/>
        <v>0</v>
      </c>
      <c r="T271" s="12">
        <f t="shared" si="5"/>
        <v>0</v>
      </c>
      <c r="U271" s="7">
        <v>0.0</v>
      </c>
      <c r="V271" s="7">
        <v>0.0</v>
      </c>
      <c r="W271" s="7">
        <v>0.0</v>
      </c>
      <c r="X271" s="7">
        <v>0.0</v>
      </c>
      <c r="Y271" s="7">
        <v>0.0</v>
      </c>
      <c r="Z271" s="7">
        <v>498.0</v>
      </c>
      <c r="AA271" s="18">
        <f t="shared" si="6"/>
        <v>0.1012195122</v>
      </c>
      <c r="AB271" s="14">
        <v>5.94</v>
      </c>
      <c r="AC271" s="18">
        <f t="shared" si="7"/>
        <v>0.07243902439</v>
      </c>
      <c r="AD271" s="14">
        <v>400.68</v>
      </c>
      <c r="AE271" s="18">
        <f t="shared" si="8"/>
        <v>4.886341463</v>
      </c>
      <c r="AF271" s="13">
        <f t="shared" si="9"/>
        <v>0.01460823373</v>
      </c>
      <c r="AG271" s="10">
        <f t="shared" si="10"/>
        <v>0</v>
      </c>
      <c r="AH271" s="10">
        <f t="shared" si="11"/>
        <v>0</v>
      </c>
      <c r="AI271" s="10">
        <f t="shared" si="12"/>
        <v>0</v>
      </c>
      <c r="AJ271" s="7">
        <v>8.0</v>
      </c>
      <c r="AK271" s="7">
        <v>5.0</v>
      </c>
      <c r="AL271" s="13">
        <f t="shared" si="13"/>
        <v>0.6153846154</v>
      </c>
      <c r="AM271" s="7">
        <v>0.0</v>
      </c>
      <c r="AN271" s="7">
        <v>0.0</v>
      </c>
      <c r="AO271" s="26">
        <v>0.0</v>
      </c>
      <c r="AP271" s="26">
        <v>1.0</v>
      </c>
      <c r="AQ271" s="7">
        <v>0.0</v>
      </c>
      <c r="AR271" s="7">
        <v>0.0</v>
      </c>
      <c r="AS271" s="7">
        <v>1.0</v>
      </c>
      <c r="AT271" s="7">
        <v>0.0</v>
      </c>
      <c r="AU271" s="7">
        <v>0.0</v>
      </c>
      <c r="AV271" s="7">
        <v>1.0</v>
      </c>
      <c r="AW271" s="14">
        <v>0.0</v>
      </c>
      <c r="AX271" s="14">
        <v>-84.0</v>
      </c>
      <c r="AY271" s="7">
        <v>1.0</v>
      </c>
      <c r="AZ271" s="7">
        <v>0.0</v>
      </c>
      <c r="BA271" s="14">
        <f t="shared" si="14"/>
        <v>-0.2409638554</v>
      </c>
      <c r="BB271" s="14">
        <v>90.91</v>
      </c>
      <c r="BC271" s="14">
        <v>-2.77</v>
      </c>
    </row>
    <row r="272" ht="12.75" customHeight="1">
      <c r="A272" s="7" t="s">
        <v>235</v>
      </c>
      <c r="B272" s="7" t="s">
        <v>1501</v>
      </c>
      <c r="C272" s="8" t="s">
        <v>158</v>
      </c>
      <c r="D272" s="9" t="s">
        <v>174</v>
      </c>
      <c r="E272" s="7">
        <v>82.0</v>
      </c>
      <c r="F272" s="7">
        <v>9.0</v>
      </c>
      <c r="G272" s="7">
        <v>10.0</v>
      </c>
      <c r="H272" s="12">
        <f t="shared" si="1"/>
        <v>19</v>
      </c>
      <c r="I272" s="7">
        <v>9.0</v>
      </c>
      <c r="J272" s="7">
        <v>9.0</v>
      </c>
      <c r="K272" s="7">
        <v>2.0</v>
      </c>
      <c r="L272" s="7">
        <v>7.0</v>
      </c>
      <c r="M272" s="25">
        <f t="shared" si="2"/>
        <v>4.355578197</v>
      </c>
      <c r="N272" s="7">
        <v>60.0</v>
      </c>
      <c r="O272" s="7">
        <v>23.0</v>
      </c>
      <c r="P272" s="7">
        <v>49.0</v>
      </c>
      <c r="Q272" s="7">
        <v>45.0</v>
      </c>
      <c r="R272" s="10">
        <f t="shared" si="3"/>
        <v>0.15</v>
      </c>
      <c r="S272" s="10">
        <f t="shared" si="4"/>
        <v>0.05084745763</v>
      </c>
      <c r="T272" s="12">
        <f t="shared" si="5"/>
        <v>14.18181818</v>
      </c>
      <c r="U272" s="7">
        <v>2.0</v>
      </c>
      <c r="V272" s="7">
        <v>2.0</v>
      </c>
      <c r="W272" s="7">
        <v>4.0</v>
      </c>
      <c r="X272" s="7">
        <v>6.0</v>
      </c>
      <c r="Y272" s="7">
        <v>5.0</v>
      </c>
      <c r="Z272" s="7">
        <v>15704.0</v>
      </c>
      <c r="AA272" s="18">
        <f t="shared" si="6"/>
        <v>3.191869919</v>
      </c>
      <c r="AB272" s="14">
        <v>258.82</v>
      </c>
      <c r="AC272" s="18">
        <f t="shared" si="7"/>
        <v>3.156341463</v>
      </c>
      <c r="AD272" s="14">
        <v>176.79</v>
      </c>
      <c r="AE272" s="18">
        <f t="shared" si="8"/>
        <v>2.15597561</v>
      </c>
      <c r="AF272" s="13">
        <f t="shared" si="9"/>
        <v>0.5941553224</v>
      </c>
      <c r="AG272" s="10">
        <f t="shared" si="10"/>
        <v>0.2727272727</v>
      </c>
      <c r="AH272" s="10">
        <f t="shared" si="11"/>
        <v>0.2727272727</v>
      </c>
      <c r="AI272" s="10">
        <f t="shared" si="12"/>
        <v>0.5454545455</v>
      </c>
      <c r="AJ272" s="7">
        <v>0.0</v>
      </c>
      <c r="AK272" s="7">
        <v>0.0</v>
      </c>
      <c r="AL272" s="13" t="str">
        <f t="shared" si="13"/>
        <v> </v>
      </c>
      <c r="AM272" s="7">
        <v>33.0</v>
      </c>
      <c r="AN272" s="7">
        <v>4.0</v>
      </c>
      <c r="AO272" s="26">
        <v>201.0</v>
      </c>
      <c r="AP272" s="26">
        <v>28.0</v>
      </c>
      <c r="AQ272" s="7">
        <v>86.0</v>
      </c>
      <c r="AR272" s="7">
        <v>12.0</v>
      </c>
      <c r="AS272" s="7">
        <v>113.0</v>
      </c>
      <c r="AT272" s="7">
        <v>4.0</v>
      </c>
      <c r="AU272" s="7">
        <v>228.0</v>
      </c>
      <c r="AV272" s="7">
        <v>32.0</v>
      </c>
      <c r="AW272" s="14">
        <v>87.69</v>
      </c>
      <c r="AX272" s="14">
        <v>1.46</v>
      </c>
      <c r="AY272" s="7">
        <v>3.0</v>
      </c>
      <c r="AZ272" s="7">
        <v>1.0</v>
      </c>
      <c r="BA272" s="14">
        <f t="shared" si="14"/>
        <v>0.638053999</v>
      </c>
      <c r="BB272" s="14">
        <v>97.14</v>
      </c>
      <c r="BC272" s="14">
        <v>6.64</v>
      </c>
    </row>
    <row r="273" ht="12.75" customHeight="1">
      <c r="A273" s="7" t="s">
        <v>609</v>
      </c>
      <c r="B273" s="7" t="s">
        <v>1504</v>
      </c>
      <c r="C273" s="8" t="s">
        <v>610</v>
      </c>
      <c r="D273" s="9" t="s">
        <v>174</v>
      </c>
      <c r="E273" s="7">
        <v>74.0</v>
      </c>
      <c r="F273" s="7">
        <v>0.0</v>
      </c>
      <c r="G273" s="7">
        <v>0.0</v>
      </c>
      <c r="H273" s="12">
        <f t="shared" si="1"/>
        <v>0</v>
      </c>
      <c r="I273" s="7">
        <v>0.0</v>
      </c>
      <c r="J273" s="7">
        <v>0.0</v>
      </c>
      <c r="K273" s="7">
        <v>0.0</v>
      </c>
      <c r="L273" s="7">
        <v>0.0</v>
      </c>
      <c r="M273" s="25">
        <f t="shared" si="2"/>
        <v>0</v>
      </c>
      <c r="N273" s="7">
        <v>1.0</v>
      </c>
      <c r="O273" s="7">
        <v>0.0</v>
      </c>
      <c r="P273" s="7">
        <v>1.0</v>
      </c>
      <c r="Q273" s="7">
        <v>0.0</v>
      </c>
      <c r="R273" s="10">
        <f t="shared" si="3"/>
        <v>0</v>
      </c>
      <c r="S273" s="10">
        <f t="shared" si="4"/>
        <v>0</v>
      </c>
      <c r="T273" s="12">
        <f t="shared" si="5"/>
        <v>0</v>
      </c>
      <c r="U273" s="7">
        <v>0.0</v>
      </c>
      <c r="V273" s="7">
        <v>0.0</v>
      </c>
      <c r="W273" s="7">
        <v>0.0</v>
      </c>
      <c r="X273" s="7">
        <v>0.0</v>
      </c>
      <c r="Y273" s="7">
        <v>2.0</v>
      </c>
      <c r="Z273" s="7">
        <v>538.0</v>
      </c>
      <c r="AA273" s="18">
        <f t="shared" si="6"/>
        <v>0.1211711712</v>
      </c>
      <c r="AB273" s="14">
        <v>6.85</v>
      </c>
      <c r="AC273" s="18">
        <f t="shared" si="7"/>
        <v>0.09256756757</v>
      </c>
      <c r="AD273" s="14">
        <v>305.26</v>
      </c>
      <c r="AE273" s="18">
        <f t="shared" si="8"/>
        <v>4.125135135</v>
      </c>
      <c r="AF273" s="13">
        <f t="shared" si="9"/>
        <v>0.02194739034</v>
      </c>
      <c r="AG273" s="10">
        <f t="shared" si="10"/>
        <v>0</v>
      </c>
      <c r="AH273" s="10">
        <f t="shared" si="11"/>
        <v>0</v>
      </c>
      <c r="AI273" s="10">
        <f t="shared" si="12"/>
        <v>0</v>
      </c>
      <c r="AJ273" s="7">
        <v>0.0</v>
      </c>
      <c r="AK273" s="7">
        <v>0.0</v>
      </c>
      <c r="AL273" s="13" t="str">
        <f t="shared" si="13"/>
        <v> </v>
      </c>
      <c r="AM273" s="7">
        <v>1.0</v>
      </c>
      <c r="AN273" s="7">
        <v>1.0</v>
      </c>
      <c r="AO273" s="26">
        <v>7.0</v>
      </c>
      <c r="AP273" s="26">
        <v>0.0</v>
      </c>
      <c r="AQ273" s="7">
        <v>2.0</v>
      </c>
      <c r="AR273" s="7">
        <v>0.0</v>
      </c>
      <c r="AS273" s="7">
        <v>3.0</v>
      </c>
      <c r="AT273" s="7">
        <v>0.0</v>
      </c>
      <c r="AU273" s="7">
        <v>6.0</v>
      </c>
      <c r="AV273" s="7">
        <v>1.0</v>
      </c>
      <c r="AW273" s="14">
        <v>85.71</v>
      </c>
      <c r="AX273" s="14">
        <v>0.06</v>
      </c>
      <c r="AY273" s="7">
        <v>0.0</v>
      </c>
      <c r="AZ273" s="7">
        <v>0.0</v>
      </c>
      <c r="BA273" s="14">
        <f t="shared" si="14"/>
        <v>0.6691449814</v>
      </c>
      <c r="BB273" s="14">
        <v>60.0</v>
      </c>
      <c r="BC273" s="14">
        <v>-30.82</v>
      </c>
    </row>
    <row r="274" ht="12.75" customHeight="1">
      <c r="A274" s="7" t="s">
        <v>1511</v>
      </c>
      <c r="B274" s="7" t="s">
        <v>1512</v>
      </c>
      <c r="C274" s="8" t="s">
        <v>312</v>
      </c>
      <c r="D274" s="9" t="s">
        <v>260</v>
      </c>
      <c r="E274" s="7">
        <v>71.0</v>
      </c>
      <c r="F274" s="7">
        <v>1.0</v>
      </c>
      <c r="G274" s="7">
        <v>1.0</v>
      </c>
      <c r="H274" s="12">
        <f t="shared" si="1"/>
        <v>2</v>
      </c>
      <c r="I274" s="7">
        <v>1.0</v>
      </c>
      <c r="J274" s="7">
        <v>1.0</v>
      </c>
      <c r="K274" s="7">
        <v>1.0</v>
      </c>
      <c r="L274" s="7">
        <v>0.0</v>
      </c>
      <c r="M274" s="25">
        <f t="shared" si="2"/>
        <v>1.970982754</v>
      </c>
      <c r="N274" s="7">
        <v>10.0</v>
      </c>
      <c r="O274" s="7">
        <v>2.0</v>
      </c>
      <c r="P274" s="7">
        <v>9.0</v>
      </c>
      <c r="Q274" s="7">
        <v>3.0</v>
      </c>
      <c r="R274" s="10">
        <f t="shared" si="3"/>
        <v>0.1</v>
      </c>
      <c r="S274" s="10">
        <f t="shared" si="4"/>
        <v>0.04166666667</v>
      </c>
      <c r="T274" s="12">
        <f t="shared" si="5"/>
        <v>12.2</v>
      </c>
      <c r="U274" s="7">
        <v>0.0</v>
      </c>
      <c r="V274" s="7">
        <v>1.0</v>
      </c>
      <c r="W274" s="7">
        <v>6.0</v>
      </c>
      <c r="X274" s="7">
        <v>0.0</v>
      </c>
      <c r="Y274" s="7">
        <v>0.0</v>
      </c>
      <c r="Z274" s="7">
        <v>3653.0</v>
      </c>
      <c r="AA274" s="18">
        <f t="shared" si="6"/>
        <v>0.8575117371</v>
      </c>
      <c r="AB274" s="14">
        <v>58.24</v>
      </c>
      <c r="AC274" s="18">
        <f t="shared" si="7"/>
        <v>0.8202816901</v>
      </c>
      <c r="AD274" s="14">
        <v>305.43</v>
      </c>
      <c r="AE274" s="18">
        <f t="shared" si="8"/>
        <v>4.301830986</v>
      </c>
      <c r="AF274" s="13">
        <f t="shared" si="9"/>
        <v>0.1601451866</v>
      </c>
      <c r="AG274" s="10">
        <f t="shared" si="10"/>
        <v>0.2</v>
      </c>
      <c r="AH274" s="10">
        <f t="shared" si="11"/>
        <v>0.2</v>
      </c>
      <c r="AI274" s="10">
        <f t="shared" si="12"/>
        <v>0.4</v>
      </c>
      <c r="AJ274" s="7">
        <v>3.0</v>
      </c>
      <c r="AK274" s="7">
        <v>2.0</v>
      </c>
      <c r="AL274" s="13">
        <f t="shared" si="13"/>
        <v>0.6</v>
      </c>
      <c r="AM274" s="7">
        <v>5.0</v>
      </c>
      <c r="AN274" s="7">
        <v>0.0</v>
      </c>
      <c r="AO274" s="26">
        <v>56.0</v>
      </c>
      <c r="AP274" s="26">
        <v>2.0</v>
      </c>
      <c r="AQ274" s="7">
        <v>19.0</v>
      </c>
      <c r="AR274" s="7">
        <v>2.0</v>
      </c>
      <c r="AS274" s="7">
        <v>29.0</v>
      </c>
      <c r="AT274" s="7">
        <v>0.0</v>
      </c>
      <c r="AU274" s="7">
        <v>47.0</v>
      </c>
      <c r="AV274" s="7">
        <v>3.0</v>
      </c>
      <c r="AW274" s="14">
        <v>94.0</v>
      </c>
      <c r="AX274" s="14">
        <v>7.69</v>
      </c>
      <c r="AY274" s="7">
        <v>0.0</v>
      </c>
      <c r="AZ274" s="7">
        <v>2.0</v>
      </c>
      <c r="BA274" s="14">
        <f t="shared" si="14"/>
        <v>0.7719682453</v>
      </c>
      <c r="BB274" s="14">
        <v>92.98</v>
      </c>
      <c r="BC274" s="14">
        <v>-0.16</v>
      </c>
    </row>
    <row r="275" ht="12.75" customHeight="1">
      <c r="A275" s="7" t="s">
        <v>1517</v>
      </c>
      <c r="B275" s="7" t="s">
        <v>1518</v>
      </c>
      <c r="C275" s="8" t="s">
        <v>394</v>
      </c>
      <c r="D275" s="9" t="s">
        <v>150</v>
      </c>
      <c r="E275" s="7">
        <v>78.0</v>
      </c>
      <c r="F275" s="7">
        <v>6.0</v>
      </c>
      <c r="G275" s="7">
        <v>21.0</v>
      </c>
      <c r="H275" s="12">
        <f t="shared" si="1"/>
        <v>27</v>
      </c>
      <c r="I275" s="7">
        <v>6.0</v>
      </c>
      <c r="J275" s="7">
        <v>21.0</v>
      </c>
      <c r="K275" s="7">
        <v>13.0</v>
      </c>
      <c r="L275" s="7">
        <v>8.0</v>
      </c>
      <c r="M275" s="25">
        <f t="shared" si="2"/>
        <v>5.388325295</v>
      </c>
      <c r="N275" s="7">
        <v>69.0</v>
      </c>
      <c r="O275" s="7">
        <v>15.0</v>
      </c>
      <c r="P275" s="7">
        <v>63.0</v>
      </c>
      <c r="Q275" s="7">
        <v>41.0</v>
      </c>
      <c r="R275" s="10">
        <f t="shared" si="3"/>
        <v>0.08695652174</v>
      </c>
      <c r="S275" s="10">
        <f t="shared" si="4"/>
        <v>0.03191489362</v>
      </c>
      <c r="T275" s="12">
        <f t="shared" si="5"/>
        <v>118.7567568</v>
      </c>
      <c r="U275" s="7">
        <v>0.0</v>
      </c>
      <c r="V275" s="7">
        <v>4.0</v>
      </c>
      <c r="W275" s="7">
        <v>5.0</v>
      </c>
      <c r="X275" s="7">
        <v>14.0</v>
      </c>
      <c r="Y275" s="7">
        <v>1.0</v>
      </c>
      <c r="Z275" s="7">
        <v>18039.0</v>
      </c>
      <c r="AA275" s="18">
        <f t="shared" si="6"/>
        <v>3.854487179</v>
      </c>
      <c r="AB275" s="14">
        <v>299.24</v>
      </c>
      <c r="AC275" s="18">
        <f t="shared" si="7"/>
        <v>3.836410256</v>
      </c>
      <c r="AD275" s="14">
        <v>144.9</v>
      </c>
      <c r="AE275" s="18">
        <f t="shared" si="8"/>
        <v>1.857692308</v>
      </c>
      <c r="AF275" s="13">
        <f t="shared" si="9"/>
        <v>0.6737515198</v>
      </c>
      <c r="AG275" s="10">
        <f t="shared" si="10"/>
        <v>0.1621621622</v>
      </c>
      <c r="AH275" s="10">
        <f t="shared" si="11"/>
        <v>0.5675675676</v>
      </c>
      <c r="AI275" s="10">
        <f t="shared" si="12"/>
        <v>0.7297297297</v>
      </c>
      <c r="AJ275" s="7">
        <v>239.0</v>
      </c>
      <c r="AK275" s="7">
        <v>148.0</v>
      </c>
      <c r="AL275" s="13">
        <f t="shared" si="13"/>
        <v>0.6175710594</v>
      </c>
      <c r="AM275" s="7">
        <v>37.0</v>
      </c>
      <c r="AN275" s="7">
        <v>6.0</v>
      </c>
      <c r="AO275" s="26">
        <v>301.0</v>
      </c>
      <c r="AP275" s="26">
        <v>34.0</v>
      </c>
      <c r="AQ275" s="7">
        <v>124.0</v>
      </c>
      <c r="AR275" s="7">
        <v>12.0</v>
      </c>
      <c r="AS275" s="7">
        <v>159.0</v>
      </c>
      <c r="AT275" s="7">
        <v>6.0</v>
      </c>
      <c r="AU275" s="7">
        <v>310.0</v>
      </c>
      <c r="AV275" s="7">
        <v>38.0</v>
      </c>
      <c r="AW275" s="14">
        <v>89.08</v>
      </c>
      <c r="AX275" s="14">
        <v>7.5</v>
      </c>
      <c r="AY275" s="7">
        <v>2.0</v>
      </c>
      <c r="AZ275" s="7">
        <v>1.0</v>
      </c>
      <c r="BA275" s="14">
        <f t="shared" si="14"/>
        <v>0.8548145684</v>
      </c>
      <c r="BB275" s="14">
        <v>97.6</v>
      </c>
      <c r="BC275" s="14">
        <v>9.56</v>
      </c>
    </row>
    <row r="276" ht="12.75" customHeight="1">
      <c r="A276" s="7" t="s">
        <v>1522</v>
      </c>
      <c r="B276" s="7" t="s">
        <v>1523</v>
      </c>
      <c r="C276" s="8" t="s">
        <v>610</v>
      </c>
      <c r="D276" s="9" t="s">
        <v>159</v>
      </c>
      <c r="E276" s="7">
        <v>57.0</v>
      </c>
      <c r="F276" s="7">
        <v>0.0</v>
      </c>
      <c r="G276" s="7">
        <v>0.0</v>
      </c>
      <c r="H276" s="12">
        <f t="shared" si="1"/>
        <v>0</v>
      </c>
      <c r="I276" s="7">
        <v>0.0</v>
      </c>
      <c r="J276" s="7">
        <v>0.0</v>
      </c>
      <c r="K276" s="7">
        <v>0.0</v>
      </c>
      <c r="L276" s="7">
        <v>0.0</v>
      </c>
      <c r="M276" s="25">
        <f t="shared" si="2"/>
        <v>0</v>
      </c>
      <c r="N276" s="7">
        <v>0.0</v>
      </c>
      <c r="O276" s="7">
        <v>0.0</v>
      </c>
      <c r="P276" s="7">
        <v>0.0</v>
      </c>
      <c r="Q276" s="7">
        <v>0.0</v>
      </c>
      <c r="R276" s="10">
        <f t="shared" si="3"/>
        <v>0</v>
      </c>
      <c r="S276" s="10">
        <f t="shared" si="4"/>
        <v>0</v>
      </c>
      <c r="T276" s="12">
        <f t="shared" si="5"/>
        <v>0</v>
      </c>
      <c r="U276" s="7">
        <v>0.0</v>
      </c>
      <c r="V276" s="7">
        <v>0.0</v>
      </c>
      <c r="W276" s="7">
        <v>0.0</v>
      </c>
      <c r="X276" s="7">
        <v>0.0</v>
      </c>
      <c r="Y276" s="7">
        <v>0.0</v>
      </c>
      <c r="Z276" s="7">
        <v>227.0</v>
      </c>
      <c r="AA276" s="18">
        <f t="shared" si="6"/>
        <v>0.06637426901</v>
      </c>
      <c r="AB276" s="14">
        <v>2.08</v>
      </c>
      <c r="AC276" s="18">
        <f t="shared" si="7"/>
        <v>0.03649122807</v>
      </c>
      <c r="AD276" s="14">
        <v>253.93</v>
      </c>
      <c r="AE276" s="18">
        <f t="shared" si="8"/>
        <v>4.454912281</v>
      </c>
      <c r="AF276" s="13">
        <f t="shared" si="9"/>
        <v>0.00812468263</v>
      </c>
      <c r="AG276" s="10">
        <f t="shared" si="10"/>
        <v>0</v>
      </c>
      <c r="AH276" s="10">
        <f t="shared" si="11"/>
        <v>0</v>
      </c>
      <c r="AI276" s="10">
        <f t="shared" si="12"/>
        <v>0</v>
      </c>
      <c r="AJ276" s="7">
        <v>0.0</v>
      </c>
      <c r="AK276" s="7">
        <v>0.0</v>
      </c>
      <c r="AL276" s="13" t="str">
        <f t="shared" si="13"/>
        <v> </v>
      </c>
      <c r="AM276" s="7">
        <v>0.0</v>
      </c>
      <c r="AN276" s="7">
        <v>0.0</v>
      </c>
      <c r="AO276" s="26">
        <v>0.0</v>
      </c>
      <c r="AP276" s="26">
        <v>0.0</v>
      </c>
      <c r="AQ276" s="7">
        <v>1.0</v>
      </c>
      <c r="AR276" s="7">
        <v>0.0</v>
      </c>
      <c r="AS276" s="7">
        <v>0.0</v>
      </c>
      <c r="AT276" s="7">
        <v>0.0</v>
      </c>
      <c r="AU276" s="7">
        <v>0.0</v>
      </c>
      <c r="AV276" s="7">
        <v>0.0</v>
      </c>
      <c r="AW276" s="14"/>
      <c r="AX276" s="14"/>
      <c r="AY276" s="7">
        <v>2.0</v>
      </c>
      <c r="AZ276" s="7">
        <v>0.0</v>
      </c>
      <c r="BA276" s="14">
        <f t="shared" si="14"/>
        <v>0.2643171806</v>
      </c>
      <c r="BB276" s="14">
        <v>66.67</v>
      </c>
      <c r="BC276" s="14">
        <v>-23.85</v>
      </c>
    </row>
    <row r="277" ht="12.75" customHeight="1">
      <c r="A277" s="7" t="s">
        <v>1477</v>
      </c>
      <c r="B277" s="7" t="s">
        <v>1526</v>
      </c>
      <c r="C277" s="8" t="s">
        <v>136</v>
      </c>
      <c r="D277" s="9" t="s">
        <v>150</v>
      </c>
      <c r="E277" s="7">
        <v>81.0</v>
      </c>
      <c r="F277" s="7">
        <v>0.0</v>
      </c>
      <c r="G277" s="7">
        <v>0.0</v>
      </c>
      <c r="H277" s="12">
        <f t="shared" si="1"/>
        <v>0</v>
      </c>
      <c r="I277" s="7">
        <v>0.0</v>
      </c>
      <c r="J277" s="7">
        <v>0.0</v>
      </c>
      <c r="K277" s="7">
        <v>0.0</v>
      </c>
      <c r="L277" s="7">
        <v>0.0</v>
      </c>
      <c r="M277" s="25">
        <f t="shared" si="2"/>
        <v>0</v>
      </c>
      <c r="N277" s="7">
        <v>0.0</v>
      </c>
      <c r="O277" s="7">
        <v>0.0</v>
      </c>
      <c r="P277" s="7">
        <v>0.0</v>
      </c>
      <c r="Q277" s="7">
        <v>0.0</v>
      </c>
      <c r="R277" s="10">
        <f t="shared" si="3"/>
        <v>0</v>
      </c>
      <c r="S277" s="10">
        <f t="shared" si="4"/>
        <v>0</v>
      </c>
      <c r="T277" s="12">
        <f t="shared" si="5"/>
        <v>0</v>
      </c>
      <c r="U277" s="7">
        <v>0.0</v>
      </c>
      <c r="V277" s="7">
        <v>0.0</v>
      </c>
      <c r="W277" s="7">
        <v>0.0</v>
      </c>
      <c r="X277" s="7">
        <v>0.0</v>
      </c>
      <c r="Y277" s="7">
        <v>0.0</v>
      </c>
      <c r="Z277" s="7">
        <v>462.0</v>
      </c>
      <c r="AA277" s="18">
        <f t="shared" si="6"/>
        <v>0.0950617284</v>
      </c>
      <c r="AB277" s="14">
        <v>4.74</v>
      </c>
      <c r="AC277" s="18">
        <f t="shared" si="7"/>
        <v>0.05851851852</v>
      </c>
      <c r="AD277" s="14">
        <v>411.77</v>
      </c>
      <c r="AE277" s="18">
        <f t="shared" si="8"/>
        <v>5.083580247</v>
      </c>
      <c r="AF277" s="13">
        <f t="shared" si="9"/>
        <v>0.01138027898</v>
      </c>
      <c r="AG277" s="10">
        <f t="shared" si="10"/>
        <v>0</v>
      </c>
      <c r="AH277" s="10">
        <f t="shared" si="11"/>
        <v>0</v>
      </c>
      <c r="AI277" s="10">
        <f t="shared" si="12"/>
        <v>0</v>
      </c>
      <c r="AJ277" s="7">
        <v>6.0</v>
      </c>
      <c r="AK277" s="7">
        <v>6.0</v>
      </c>
      <c r="AL277" s="13">
        <f t="shared" si="13"/>
        <v>0.5</v>
      </c>
      <c r="AM277" s="7">
        <v>1.0</v>
      </c>
      <c r="AN277" s="7">
        <v>0.0</v>
      </c>
      <c r="AO277" s="26">
        <v>1.0</v>
      </c>
      <c r="AP277" s="26">
        <v>0.0</v>
      </c>
      <c r="AQ277" s="7">
        <v>0.0</v>
      </c>
      <c r="AR277" s="7">
        <v>0.0</v>
      </c>
      <c r="AS277" s="7">
        <v>0.0</v>
      </c>
      <c r="AT277" s="7">
        <v>0.0</v>
      </c>
      <c r="AU277" s="7">
        <v>0.0</v>
      </c>
      <c r="AV277" s="7">
        <v>0.0</v>
      </c>
      <c r="AW277" s="14"/>
      <c r="AX277" s="14"/>
      <c r="AY277" s="7">
        <v>1.0</v>
      </c>
      <c r="AZ277" s="7">
        <v>1.0</v>
      </c>
      <c r="BA277" s="14">
        <f t="shared" si="14"/>
        <v>0.2597402597</v>
      </c>
      <c r="BB277" s="14">
        <v>60.0</v>
      </c>
      <c r="BC277" s="14">
        <v>-33.32</v>
      </c>
    </row>
    <row r="278" ht="12.75" customHeight="1">
      <c r="A278" s="7" t="s">
        <v>1528</v>
      </c>
      <c r="B278" s="7" t="s">
        <v>1529</v>
      </c>
      <c r="C278" s="8" t="s">
        <v>628</v>
      </c>
      <c r="D278" s="9" t="s">
        <v>255</v>
      </c>
      <c r="E278" s="7">
        <v>9.0</v>
      </c>
      <c r="F278" s="7">
        <v>0.0</v>
      </c>
      <c r="G278" s="7">
        <v>0.0</v>
      </c>
      <c r="H278" s="12">
        <f t="shared" si="1"/>
        <v>0</v>
      </c>
      <c r="I278" s="7">
        <v>0.0</v>
      </c>
      <c r="J278" s="7">
        <v>0.0</v>
      </c>
      <c r="K278" s="7">
        <v>0.0</v>
      </c>
      <c r="L278" s="7">
        <v>0.0</v>
      </c>
      <c r="M278" s="25">
        <f t="shared" si="2"/>
        <v>0</v>
      </c>
      <c r="N278" s="7">
        <v>0.0</v>
      </c>
      <c r="O278" s="7">
        <v>0.0</v>
      </c>
      <c r="P278" s="7">
        <v>0.0</v>
      </c>
      <c r="Q278" s="7">
        <v>0.0</v>
      </c>
      <c r="R278" s="10">
        <f t="shared" si="3"/>
        <v>0</v>
      </c>
      <c r="S278" s="10">
        <f t="shared" si="4"/>
        <v>0</v>
      </c>
      <c r="T278" s="12">
        <f t="shared" si="5"/>
        <v>0</v>
      </c>
      <c r="U278" s="7">
        <v>0.0</v>
      </c>
      <c r="V278" s="7">
        <v>0.0</v>
      </c>
      <c r="W278" s="7">
        <v>0.0</v>
      </c>
      <c r="X278" s="7">
        <v>0.0</v>
      </c>
      <c r="Y278" s="7">
        <v>0.0</v>
      </c>
      <c r="Z278" s="7">
        <v>13.0</v>
      </c>
      <c r="AA278" s="18">
        <f t="shared" si="6"/>
        <v>0.02407407407</v>
      </c>
      <c r="AB278" s="14">
        <v>0.47</v>
      </c>
      <c r="AC278" s="18">
        <f t="shared" si="7"/>
        <v>0.05222222222</v>
      </c>
      <c r="AD278" s="14">
        <v>35.95</v>
      </c>
      <c r="AE278" s="18">
        <f t="shared" si="8"/>
        <v>3.994444444</v>
      </c>
      <c r="AF278" s="13">
        <f t="shared" si="9"/>
        <v>0.01290499725</v>
      </c>
      <c r="AG278" s="10">
        <f t="shared" si="10"/>
        <v>0</v>
      </c>
      <c r="AH278" s="10">
        <f t="shared" si="11"/>
        <v>0</v>
      </c>
      <c r="AI278" s="10">
        <f t="shared" si="12"/>
        <v>0</v>
      </c>
      <c r="AJ278" s="7">
        <v>0.0</v>
      </c>
      <c r="AK278" s="7">
        <v>0.0</v>
      </c>
      <c r="AL278" s="13" t="str">
        <f t="shared" si="13"/>
        <v> </v>
      </c>
      <c r="AM278" s="7">
        <v>0.0</v>
      </c>
      <c r="AN278" s="7">
        <v>0.0</v>
      </c>
      <c r="AO278" s="26">
        <v>0.0</v>
      </c>
      <c r="AP278" s="26">
        <v>0.0</v>
      </c>
      <c r="AQ278" s="7">
        <v>0.0</v>
      </c>
      <c r="AR278" s="7">
        <v>0.0</v>
      </c>
      <c r="AS278" s="7">
        <v>0.0</v>
      </c>
      <c r="AT278" s="7">
        <v>0.0</v>
      </c>
      <c r="AU278" s="7">
        <v>0.0</v>
      </c>
      <c r="AV278" s="7">
        <v>0.0</v>
      </c>
      <c r="AW278" s="14"/>
      <c r="AX278" s="14"/>
      <c r="AY278" s="7">
        <v>0.0</v>
      </c>
      <c r="AZ278" s="7">
        <v>0.0</v>
      </c>
      <c r="BA278" s="14">
        <f t="shared" si="14"/>
        <v>0</v>
      </c>
      <c r="BB278" s="14">
        <v>100.0</v>
      </c>
      <c r="BC278" s="14">
        <v>10.26</v>
      </c>
    </row>
    <row r="279" ht="12.75" customHeight="1">
      <c r="A279" s="7" t="s">
        <v>452</v>
      </c>
      <c r="B279" s="7" t="s">
        <v>1531</v>
      </c>
      <c r="C279" s="8" t="s">
        <v>399</v>
      </c>
      <c r="D279" s="9" t="s">
        <v>174</v>
      </c>
      <c r="E279" s="7">
        <v>82.0</v>
      </c>
      <c r="F279" s="7">
        <v>1.0</v>
      </c>
      <c r="G279" s="7">
        <v>4.0</v>
      </c>
      <c r="H279" s="12">
        <f t="shared" si="1"/>
        <v>5</v>
      </c>
      <c r="I279" s="7">
        <v>1.0</v>
      </c>
      <c r="J279" s="7">
        <v>3.0</v>
      </c>
      <c r="K279" s="7">
        <v>2.0</v>
      </c>
      <c r="L279" s="7">
        <v>1.0</v>
      </c>
      <c r="M279" s="25">
        <f t="shared" si="2"/>
        <v>1.868576767</v>
      </c>
      <c r="N279" s="7">
        <v>15.0</v>
      </c>
      <c r="O279" s="7">
        <v>5.0</v>
      </c>
      <c r="P279" s="7">
        <v>14.0</v>
      </c>
      <c r="Q279" s="7">
        <v>17.0</v>
      </c>
      <c r="R279" s="10">
        <f t="shared" si="3"/>
        <v>0.06666666667</v>
      </c>
      <c r="S279" s="10">
        <f t="shared" si="4"/>
        <v>0.01960784314</v>
      </c>
      <c r="T279" s="12">
        <f t="shared" si="5"/>
        <v>18.30769231</v>
      </c>
      <c r="U279" s="7">
        <v>1.0</v>
      </c>
      <c r="V279" s="7">
        <v>2.0</v>
      </c>
      <c r="W279" s="7">
        <v>3.0</v>
      </c>
      <c r="X279" s="7">
        <v>4.0</v>
      </c>
      <c r="Y279" s="7">
        <v>0.0</v>
      </c>
      <c r="Z279" s="7">
        <v>9633.0</v>
      </c>
      <c r="AA279" s="18">
        <f t="shared" si="6"/>
        <v>1.957926829</v>
      </c>
      <c r="AB279" s="14">
        <v>148.12</v>
      </c>
      <c r="AC279" s="18">
        <f t="shared" si="7"/>
        <v>1.806341463</v>
      </c>
      <c r="AD279" s="14">
        <v>257.59</v>
      </c>
      <c r="AE279" s="18">
        <f t="shared" si="8"/>
        <v>3.141341463</v>
      </c>
      <c r="AF279" s="13">
        <f t="shared" si="9"/>
        <v>0.3650883636</v>
      </c>
      <c r="AG279" s="10">
        <f t="shared" si="10"/>
        <v>0.07692307692</v>
      </c>
      <c r="AH279" s="10">
        <f t="shared" si="11"/>
        <v>0.2307692308</v>
      </c>
      <c r="AI279" s="10">
        <f t="shared" si="12"/>
        <v>0.3076923077</v>
      </c>
      <c r="AJ279" s="7">
        <v>0.0</v>
      </c>
      <c r="AK279" s="7">
        <v>0.0</v>
      </c>
      <c r="AL279" s="13" t="str">
        <f t="shared" si="13"/>
        <v> </v>
      </c>
      <c r="AM279" s="7">
        <v>13.0</v>
      </c>
      <c r="AN279" s="7">
        <v>5.0</v>
      </c>
      <c r="AO279" s="26">
        <v>106.0</v>
      </c>
      <c r="AP279" s="26">
        <v>18.0</v>
      </c>
      <c r="AQ279" s="7">
        <v>46.0</v>
      </c>
      <c r="AR279" s="7">
        <v>5.0</v>
      </c>
      <c r="AS279" s="7">
        <v>79.0</v>
      </c>
      <c r="AT279" s="7">
        <v>2.0</v>
      </c>
      <c r="AU279" s="7">
        <v>130.0</v>
      </c>
      <c r="AV279" s="7">
        <v>19.0</v>
      </c>
      <c r="AW279" s="14">
        <v>87.25</v>
      </c>
      <c r="AX279" s="14">
        <v>1.39</v>
      </c>
      <c r="AY279" s="7">
        <v>0.0</v>
      </c>
      <c r="AZ279" s="7">
        <v>0.0</v>
      </c>
      <c r="BA279" s="14">
        <f t="shared" si="14"/>
        <v>0.3737153535</v>
      </c>
      <c r="BB279" s="14">
        <v>96.12</v>
      </c>
      <c r="BC279" s="14">
        <v>-0.83</v>
      </c>
    </row>
    <row r="280" ht="12.75" customHeight="1">
      <c r="A280" s="7" t="s">
        <v>350</v>
      </c>
      <c r="B280" s="7" t="s">
        <v>1535</v>
      </c>
      <c r="C280" s="8" t="s">
        <v>182</v>
      </c>
      <c r="D280" s="9" t="s">
        <v>174</v>
      </c>
      <c r="E280" s="7">
        <v>43.0</v>
      </c>
      <c r="F280" s="7">
        <v>0.0</v>
      </c>
      <c r="G280" s="7">
        <v>0.0</v>
      </c>
      <c r="H280" s="12">
        <f t="shared" si="1"/>
        <v>0</v>
      </c>
      <c r="I280" s="7">
        <v>0.0</v>
      </c>
      <c r="J280" s="7">
        <v>0.0</v>
      </c>
      <c r="K280" s="7">
        <v>0.0</v>
      </c>
      <c r="L280" s="7">
        <v>0.0</v>
      </c>
      <c r="M280" s="25">
        <f t="shared" si="2"/>
        <v>0</v>
      </c>
      <c r="N280" s="7">
        <v>0.0</v>
      </c>
      <c r="O280" s="7">
        <v>1.0</v>
      </c>
      <c r="P280" s="7">
        <v>0.0</v>
      </c>
      <c r="Q280" s="7">
        <v>0.0</v>
      </c>
      <c r="R280" s="10">
        <f t="shared" si="3"/>
        <v>0</v>
      </c>
      <c r="S280" s="10">
        <f t="shared" si="4"/>
        <v>0</v>
      </c>
      <c r="T280" s="12">
        <f t="shared" si="5"/>
        <v>0</v>
      </c>
      <c r="U280" s="7">
        <v>0.0</v>
      </c>
      <c r="V280" s="7">
        <v>0.0</v>
      </c>
      <c r="W280" s="7">
        <v>0.0</v>
      </c>
      <c r="X280" s="7">
        <v>0.0</v>
      </c>
      <c r="Y280" s="7">
        <v>0.0</v>
      </c>
      <c r="Z280" s="7">
        <v>318.0</v>
      </c>
      <c r="AA280" s="18">
        <f t="shared" si="6"/>
        <v>0.123255814</v>
      </c>
      <c r="AB280" s="14">
        <v>5.99</v>
      </c>
      <c r="AC280" s="18">
        <f t="shared" si="7"/>
        <v>0.1393023256</v>
      </c>
      <c r="AD280" s="14">
        <v>199.64</v>
      </c>
      <c r="AE280" s="18">
        <f t="shared" si="8"/>
        <v>4.642790698</v>
      </c>
      <c r="AF280" s="13">
        <f t="shared" si="9"/>
        <v>0.02912999076</v>
      </c>
      <c r="AG280" s="10">
        <f t="shared" si="10"/>
        <v>0</v>
      </c>
      <c r="AH280" s="10">
        <f t="shared" si="11"/>
        <v>0</v>
      </c>
      <c r="AI280" s="10">
        <f t="shared" si="12"/>
        <v>0</v>
      </c>
      <c r="AJ280" s="7">
        <v>0.0</v>
      </c>
      <c r="AK280" s="7">
        <v>0.0</v>
      </c>
      <c r="AL280" s="13" t="str">
        <f t="shared" si="13"/>
        <v> </v>
      </c>
      <c r="AM280" s="7">
        <v>0.0</v>
      </c>
      <c r="AN280" s="7">
        <v>0.0</v>
      </c>
      <c r="AO280" s="26">
        <v>1.0</v>
      </c>
      <c r="AP280" s="26">
        <v>0.0</v>
      </c>
      <c r="AQ280" s="7">
        <v>4.0</v>
      </c>
      <c r="AR280" s="7">
        <v>0.0</v>
      </c>
      <c r="AS280" s="7">
        <v>2.0</v>
      </c>
      <c r="AT280" s="7">
        <v>0.0</v>
      </c>
      <c r="AU280" s="7">
        <v>2.0</v>
      </c>
      <c r="AV280" s="7">
        <v>0.0</v>
      </c>
      <c r="AW280" s="14">
        <v>100.0</v>
      </c>
      <c r="AX280" s="14">
        <v>12.04</v>
      </c>
      <c r="AY280" s="7">
        <v>2.0</v>
      </c>
      <c r="AZ280" s="7">
        <v>0.0</v>
      </c>
      <c r="BA280" s="14">
        <f t="shared" si="14"/>
        <v>0.5660377358</v>
      </c>
      <c r="BB280" s="14">
        <v>100.0</v>
      </c>
      <c r="BC280" s="14">
        <v>5.7</v>
      </c>
    </row>
    <row r="281" ht="12.75" customHeight="1">
      <c r="A281" s="7" t="s">
        <v>1539</v>
      </c>
      <c r="B281" s="7" t="s">
        <v>1540</v>
      </c>
      <c r="C281" s="8" t="s">
        <v>542</v>
      </c>
      <c r="D281" s="9" t="s">
        <v>150</v>
      </c>
      <c r="E281" s="7">
        <v>34.0</v>
      </c>
      <c r="F281" s="7">
        <v>0.0</v>
      </c>
      <c r="G281" s="7">
        <v>4.0</v>
      </c>
      <c r="H281" s="12">
        <f t="shared" si="1"/>
        <v>4</v>
      </c>
      <c r="I281" s="7">
        <v>0.0</v>
      </c>
      <c r="J281" s="7">
        <v>4.0</v>
      </c>
      <c r="K281" s="7">
        <v>0.0</v>
      </c>
      <c r="L281" s="7">
        <v>4.0</v>
      </c>
      <c r="M281" s="25">
        <f t="shared" si="2"/>
        <v>4.498594189</v>
      </c>
      <c r="N281" s="7">
        <v>1.0</v>
      </c>
      <c r="O281" s="7">
        <v>0.0</v>
      </c>
      <c r="P281" s="7">
        <v>1.0</v>
      </c>
      <c r="Q281" s="7">
        <v>0.0</v>
      </c>
      <c r="R281" s="10">
        <f t="shared" si="3"/>
        <v>0</v>
      </c>
      <c r="S281" s="10">
        <f t="shared" si="4"/>
        <v>0</v>
      </c>
      <c r="T281" s="12">
        <f t="shared" si="5"/>
        <v>0</v>
      </c>
      <c r="U281" s="7">
        <v>0.0</v>
      </c>
      <c r="V281" s="7">
        <v>0.0</v>
      </c>
      <c r="W281" s="7">
        <v>1.0</v>
      </c>
      <c r="X281" s="7">
        <v>2.0</v>
      </c>
      <c r="Y281" s="7">
        <v>0.0</v>
      </c>
      <c r="Z281" s="7">
        <v>3201.0</v>
      </c>
      <c r="AA281" s="18">
        <f t="shared" si="6"/>
        <v>1.569117647</v>
      </c>
      <c r="AB281" s="14">
        <v>45.09</v>
      </c>
      <c r="AC281" s="18">
        <f t="shared" si="7"/>
        <v>1.326176471</v>
      </c>
      <c r="AD281" s="14">
        <v>104.16</v>
      </c>
      <c r="AE281" s="18">
        <f t="shared" si="8"/>
        <v>3.063529412</v>
      </c>
      <c r="AF281" s="13">
        <f t="shared" si="9"/>
        <v>0.3021105528</v>
      </c>
      <c r="AG281" s="10">
        <f t="shared" si="10"/>
        <v>0</v>
      </c>
      <c r="AH281" s="10">
        <f t="shared" si="11"/>
        <v>0.8</v>
      </c>
      <c r="AI281" s="10">
        <f t="shared" si="12"/>
        <v>0.8</v>
      </c>
      <c r="AJ281" s="7">
        <v>8.0</v>
      </c>
      <c r="AK281" s="7">
        <v>13.0</v>
      </c>
      <c r="AL281" s="13">
        <f t="shared" si="13"/>
        <v>0.380952381</v>
      </c>
      <c r="AM281" s="7">
        <v>5.0</v>
      </c>
      <c r="AN281" s="7">
        <v>0.0</v>
      </c>
      <c r="AO281" s="26">
        <v>20.0</v>
      </c>
      <c r="AP281" s="26">
        <v>9.0</v>
      </c>
      <c r="AQ281" s="7">
        <v>8.0</v>
      </c>
      <c r="AR281" s="7">
        <v>0.0</v>
      </c>
      <c r="AS281" s="7">
        <v>16.0</v>
      </c>
      <c r="AT281" s="7">
        <v>2.0</v>
      </c>
      <c r="AU281" s="7">
        <v>18.0</v>
      </c>
      <c r="AV281" s="7">
        <v>10.0</v>
      </c>
      <c r="AW281" s="14">
        <v>64.29</v>
      </c>
      <c r="AX281" s="14">
        <v>-17.77</v>
      </c>
      <c r="AY281" s="7">
        <v>1.0</v>
      </c>
      <c r="AZ281" s="7">
        <v>1.0</v>
      </c>
      <c r="BA281" s="14">
        <f t="shared" si="14"/>
        <v>0.1874414246</v>
      </c>
      <c r="BB281" s="14">
        <v>77.78</v>
      </c>
      <c r="BC281" s="14">
        <v>-16.51</v>
      </c>
    </row>
    <row r="282" ht="12.75" customHeight="1">
      <c r="A282" s="7" t="s">
        <v>1543</v>
      </c>
      <c r="B282" s="7" t="s">
        <v>1544</v>
      </c>
      <c r="C282" s="8" t="s">
        <v>628</v>
      </c>
      <c r="D282" s="9" t="s">
        <v>183</v>
      </c>
      <c r="E282" s="7">
        <v>14.0</v>
      </c>
      <c r="F282" s="7">
        <v>0.0</v>
      </c>
      <c r="G282" s="7">
        <v>0.0</v>
      </c>
      <c r="H282" s="12">
        <f t="shared" si="1"/>
        <v>0</v>
      </c>
      <c r="I282" s="7">
        <v>0.0</v>
      </c>
      <c r="J282" s="7">
        <v>0.0</v>
      </c>
      <c r="K282" s="7">
        <v>0.0</v>
      </c>
      <c r="L282" s="7">
        <v>0.0</v>
      </c>
      <c r="M282" s="25">
        <f t="shared" si="2"/>
        <v>0</v>
      </c>
      <c r="N282" s="7">
        <v>0.0</v>
      </c>
      <c r="O282" s="7">
        <v>0.0</v>
      </c>
      <c r="P282" s="7">
        <v>0.0</v>
      </c>
      <c r="Q282" s="7">
        <v>0.0</v>
      </c>
      <c r="R282" s="10">
        <f t="shared" si="3"/>
        <v>0</v>
      </c>
      <c r="S282" s="10">
        <f t="shared" si="4"/>
        <v>0</v>
      </c>
      <c r="T282" s="12">
        <f t="shared" si="5"/>
        <v>0</v>
      </c>
      <c r="U282" s="7">
        <v>0.0</v>
      </c>
      <c r="V282" s="7">
        <v>0.0</v>
      </c>
      <c r="W282" s="7">
        <v>0.0</v>
      </c>
      <c r="X282" s="7">
        <v>0.0</v>
      </c>
      <c r="Y282" s="7">
        <v>0.0</v>
      </c>
      <c r="Z282" s="7">
        <v>28.0</v>
      </c>
      <c r="AA282" s="18">
        <f t="shared" si="6"/>
        <v>0.03333333333</v>
      </c>
      <c r="AB282" s="14">
        <v>0.78</v>
      </c>
      <c r="AC282" s="18">
        <f t="shared" si="7"/>
        <v>0.05571428571</v>
      </c>
      <c r="AD282" s="14">
        <v>64.34</v>
      </c>
      <c r="AE282" s="18">
        <f t="shared" si="8"/>
        <v>4.595714286</v>
      </c>
      <c r="AF282" s="13">
        <f t="shared" si="9"/>
        <v>0.01197788698</v>
      </c>
      <c r="AG282" s="10">
        <f t="shared" si="10"/>
        <v>0</v>
      </c>
      <c r="AH282" s="10">
        <f t="shared" si="11"/>
        <v>0</v>
      </c>
      <c r="AI282" s="10">
        <f t="shared" si="12"/>
        <v>0</v>
      </c>
      <c r="AJ282" s="7">
        <v>0.0</v>
      </c>
      <c r="AK282" s="7">
        <v>0.0</v>
      </c>
      <c r="AL282" s="13" t="str">
        <f t="shared" si="13"/>
        <v> </v>
      </c>
      <c r="AM282" s="7">
        <v>0.0</v>
      </c>
      <c r="AN282" s="7">
        <v>0.0</v>
      </c>
      <c r="AO282" s="26">
        <v>0.0</v>
      </c>
      <c r="AP282" s="26">
        <v>0.0</v>
      </c>
      <c r="AQ282" s="7">
        <v>1.0</v>
      </c>
      <c r="AR282" s="7">
        <v>0.0</v>
      </c>
      <c r="AS282" s="7">
        <v>0.0</v>
      </c>
      <c r="AT282" s="7">
        <v>0.0</v>
      </c>
      <c r="AU282" s="7">
        <v>0.0</v>
      </c>
      <c r="AV282" s="7">
        <v>0.0</v>
      </c>
      <c r="AW282" s="14"/>
      <c r="AX282" s="14"/>
      <c r="AY282" s="7">
        <v>0.0</v>
      </c>
      <c r="AZ282" s="7">
        <v>2.0</v>
      </c>
      <c r="BA282" s="14">
        <f t="shared" si="14"/>
        <v>2.142857143</v>
      </c>
      <c r="BB282" s="14">
        <v>0.0</v>
      </c>
      <c r="BC282" s="14">
        <v>-93.44</v>
      </c>
    </row>
    <row r="283" ht="12.75" customHeight="1">
      <c r="A283" s="7" t="s">
        <v>1547</v>
      </c>
      <c r="B283" s="7" t="s">
        <v>1548</v>
      </c>
      <c r="C283" s="8" t="s">
        <v>839</v>
      </c>
      <c r="D283" s="9" t="s">
        <v>150</v>
      </c>
      <c r="E283" s="7">
        <v>65.0</v>
      </c>
      <c r="F283" s="7">
        <v>0.0</v>
      </c>
      <c r="G283" s="7">
        <v>0.0</v>
      </c>
      <c r="H283" s="12">
        <f t="shared" si="1"/>
        <v>0</v>
      </c>
      <c r="I283" s="7">
        <v>0.0</v>
      </c>
      <c r="J283" s="7">
        <v>0.0</v>
      </c>
      <c r="K283" s="7">
        <v>0.0</v>
      </c>
      <c r="L283" s="7">
        <v>0.0</v>
      </c>
      <c r="M283" s="25">
        <f t="shared" si="2"/>
        <v>0</v>
      </c>
      <c r="N283" s="7">
        <v>0.0</v>
      </c>
      <c r="O283" s="7">
        <v>0.0</v>
      </c>
      <c r="P283" s="7">
        <v>0.0</v>
      </c>
      <c r="Q283" s="7">
        <v>0.0</v>
      </c>
      <c r="R283" s="10">
        <f t="shared" si="3"/>
        <v>0</v>
      </c>
      <c r="S283" s="10">
        <f t="shared" si="4"/>
        <v>0</v>
      </c>
      <c r="T283" s="12">
        <f t="shared" si="5"/>
        <v>0</v>
      </c>
      <c r="U283" s="7">
        <v>0.0</v>
      </c>
      <c r="V283" s="7">
        <v>0.0</v>
      </c>
      <c r="W283" s="7">
        <v>0.0</v>
      </c>
      <c r="X283" s="7">
        <v>0.0</v>
      </c>
      <c r="Y283" s="7">
        <v>0.0</v>
      </c>
      <c r="Z283" s="7">
        <v>159.0</v>
      </c>
      <c r="AA283" s="18">
        <f t="shared" si="6"/>
        <v>0.04076923077</v>
      </c>
      <c r="AB283" s="14">
        <v>1.88</v>
      </c>
      <c r="AC283" s="18">
        <f t="shared" si="7"/>
        <v>0.02892307692</v>
      </c>
      <c r="AD283" s="14">
        <v>372.81</v>
      </c>
      <c r="AE283" s="18">
        <f t="shared" si="8"/>
        <v>5.735538462</v>
      </c>
      <c r="AF283" s="13">
        <f t="shared" si="9"/>
        <v>0.005017481118</v>
      </c>
      <c r="AG283" s="10">
        <f t="shared" si="10"/>
        <v>0</v>
      </c>
      <c r="AH283" s="10">
        <f t="shared" si="11"/>
        <v>0</v>
      </c>
      <c r="AI283" s="10">
        <f t="shared" si="12"/>
        <v>0</v>
      </c>
      <c r="AJ283" s="7">
        <v>2.0</v>
      </c>
      <c r="AK283" s="7">
        <v>1.0</v>
      </c>
      <c r="AL283" s="13">
        <f t="shared" si="13"/>
        <v>0.6666666667</v>
      </c>
      <c r="AM283" s="7">
        <v>0.0</v>
      </c>
      <c r="AN283" s="7">
        <v>0.0</v>
      </c>
      <c r="AO283" s="26">
        <v>0.0</v>
      </c>
      <c r="AP283" s="26">
        <v>1.0</v>
      </c>
      <c r="AQ283" s="7">
        <v>0.0</v>
      </c>
      <c r="AR283" s="7">
        <v>0.0</v>
      </c>
      <c r="AS283" s="7">
        <v>1.0</v>
      </c>
      <c r="AT283" s="7">
        <v>0.0</v>
      </c>
      <c r="AU283" s="7">
        <v>1.0</v>
      </c>
      <c r="AV283" s="7">
        <v>1.0</v>
      </c>
      <c r="AW283" s="14">
        <v>50.0</v>
      </c>
      <c r="AX283" s="14">
        <v>-34.81</v>
      </c>
      <c r="AY283" s="7">
        <v>0.0</v>
      </c>
      <c r="AZ283" s="7">
        <v>0.0</v>
      </c>
      <c r="BA283" s="14">
        <f t="shared" si="14"/>
        <v>-0.7547169811</v>
      </c>
      <c r="BB283" s="14">
        <v>50.0</v>
      </c>
      <c r="BC283" s="14">
        <v>-45.51</v>
      </c>
    </row>
    <row r="284" ht="12.75" customHeight="1">
      <c r="A284" s="7" t="s">
        <v>180</v>
      </c>
      <c r="B284" s="7" t="s">
        <v>1552</v>
      </c>
      <c r="C284" s="8" t="s">
        <v>312</v>
      </c>
      <c r="D284" s="9" t="s">
        <v>174</v>
      </c>
      <c r="E284" s="7">
        <v>77.0</v>
      </c>
      <c r="F284" s="7">
        <v>0.0</v>
      </c>
      <c r="G284" s="7">
        <v>0.0</v>
      </c>
      <c r="H284" s="12">
        <f t="shared" si="1"/>
        <v>0</v>
      </c>
      <c r="I284" s="7">
        <v>0.0</v>
      </c>
      <c r="J284" s="7">
        <v>0.0</v>
      </c>
      <c r="K284" s="7">
        <v>0.0</v>
      </c>
      <c r="L284" s="7">
        <v>0.0</v>
      </c>
      <c r="M284" s="25">
        <f t="shared" si="2"/>
        <v>0</v>
      </c>
      <c r="N284" s="7">
        <v>0.0</v>
      </c>
      <c r="O284" s="7">
        <v>0.0</v>
      </c>
      <c r="P284" s="7">
        <v>0.0</v>
      </c>
      <c r="Q284" s="7">
        <v>0.0</v>
      </c>
      <c r="R284" s="10">
        <f t="shared" si="3"/>
        <v>0</v>
      </c>
      <c r="S284" s="10">
        <f t="shared" si="4"/>
        <v>0</v>
      </c>
      <c r="T284" s="12">
        <f t="shared" si="5"/>
        <v>0</v>
      </c>
      <c r="U284" s="7">
        <v>0.0</v>
      </c>
      <c r="V284" s="7">
        <v>0.0</v>
      </c>
      <c r="W284" s="7">
        <v>0.0</v>
      </c>
      <c r="X284" s="7">
        <v>0.0</v>
      </c>
      <c r="Y284" s="7">
        <v>0.0</v>
      </c>
      <c r="Z284" s="7">
        <v>308.0</v>
      </c>
      <c r="AA284" s="18">
        <f t="shared" si="6"/>
        <v>0.06666666667</v>
      </c>
      <c r="AB284" s="14">
        <v>7.16</v>
      </c>
      <c r="AC284" s="18">
        <f t="shared" si="7"/>
        <v>0.09298701299</v>
      </c>
      <c r="AD284" s="14">
        <v>394.07</v>
      </c>
      <c r="AE284" s="18">
        <f t="shared" si="8"/>
        <v>5.117792208</v>
      </c>
      <c r="AF284" s="13">
        <f t="shared" si="9"/>
        <v>0.01784512624</v>
      </c>
      <c r="AG284" s="10">
        <f t="shared" si="10"/>
        <v>0</v>
      </c>
      <c r="AH284" s="10">
        <f t="shared" si="11"/>
        <v>0</v>
      </c>
      <c r="AI284" s="10">
        <f t="shared" si="12"/>
        <v>0</v>
      </c>
      <c r="AJ284" s="7">
        <v>0.0</v>
      </c>
      <c r="AK284" s="7">
        <v>0.0</v>
      </c>
      <c r="AL284" s="13" t="str">
        <f t="shared" si="13"/>
        <v> </v>
      </c>
      <c r="AM284" s="7">
        <v>0.0</v>
      </c>
      <c r="AN284" s="7">
        <v>0.0</v>
      </c>
      <c r="AO284" s="26">
        <v>4.0</v>
      </c>
      <c r="AP284" s="26">
        <v>0.0</v>
      </c>
      <c r="AQ284" s="7">
        <v>1.0</v>
      </c>
      <c r="AR284" s="7">
        <v>1.0</v>
      </c>
      <c r="AS284" s="7">
        <v>1.0</v>
      </c>
      <c r="AT284" s="7">
        <v>0.0</v>
      </c>
      <c r="AU284" s="7">
        <v>3.0</v>
      </c>
      <c r="AV284" s="7">
        <v>0.0</v>
      </c>
      <c r="AW284" s="14">
        <v>100.0</v>
      </c>
      <c r="AX284" s="14">
        <v>11.95</v>
      </c>
      <c r="AY284" s="7">
        <v>0.0</v>
      </c>
      <c r="AZ284" s="7">
        <v>0.0</v>
      </c>
      <c r="BA284" s="14">
        <f t="shared" si="14"/>
        <v>0.5844155844</v>
      </c>
      <c r="BB284" s="14">
        <v>88.89</v>
      </c>
      <c r="BC284" s="14">
        <v>-4.11</v>
      </c>
    </row>
    <row r="285" ht="12.75" customHeight="1">
      <c r="A285" s="7" t="s">
        <v>532</v>
      </c>
      <c r="B285" s="7" t="s">
        <v>1557</v>
      </c>
      <c r="C285" s="8" t="s">
        <v>166</v>
      </c>
      <c r="D285" s="9" t="s">
        <v>174</v>
      </c>
      <c r="E285" s="7">
        <v>26.0</v>
      </c>
      <c r="F285" s="7">
        <v>0.0</v>
      </c>
      <c r="G285" s="7">
        <v>0.0</v>
      </c>
      <c r="H285" s="12">
        <f t="shared" si="1"/>
        <v>0</v>
      </c>
      <c r="I285" s="7">
        <v>0.0</v>
      </c>
      <c r="J285" s="7">
        <v>0.0</v>
      </c>
      <c r="K285" s="7">
        <v>0.0</v>
      </c>
      <c r="L285" s="7">
        <v>0.0</v>
      </c>
      <c r="M285" s="25">
        <f t="shared" si="2"/>
        <v>0</v>
      </c>
      <c r="N285" s="7">
        <v>0.0</v>
      </c>
      <c r="O285" s="7">
        <v>0.0</v>
      </c>
      <c r="P285" s="7">
        <v>0.0</v>
      </c>
      <c r="Q285" s="7">
        <v>0.0</v>
      </c>
      <c r="R285" s="10">
        <f t="shared" si="3"/>
        <v>0</v>
      </c>
      <c r="S285" s="10">
        <f t="shared" si="4"/>
        <v>0</v>
      </c>
      <c r="T285" s="12">
        <f t="shared" si="5"/>
        <v>0</v>
      </c>
      <c r="U285" s="7">
        <v>0.0</v>
      </c>
      <c r="V285" s="7">
        <v>0.0</v>
      </c>
      <c r="W285" s="7">
        <v>0.0</v>
      </c>
      <c r="X285" s="7">
        <v>0.0</v>
      </c>
      <c r="Y285" s="7">
        <v>0.0</v>
      </c>
      <c r="Z285" s="7">
        <v>274.0</v>
      </c>
      <c r="AA285" s="18">
        <f t="shared" si="6"/>
        <v>0.1756410256</v>
      </c>
      <c r="AB285" s="14">
        <v>4.46</v>
      </c>
      <c r="AC285" s="18">
        <f t="shared" si="7"/>
        <v>0.1715384615</v>
      </c>
      <c r="AD285" s="14">
        <v>128.73</v>
      </c>
      <c r="AE285" s="18">
        <f t="shared" si="8"/>
        <v>4.951153846</v>
      </c>
      <c r="AF285" s="13">
        <f t="shared" si="9"/>
        <v>0.03348599745</v>
      </c>
      <c r="AG285" s="10">
        <f t="shared" si="10"/>
        <v>0</v>
      </c>
      <c r="AH285" s="10">
        <f t="shared" si="11"/>
        <v>0</v>
      </c>
      <c r="AI285" s="10">
        <f t="shared" si="12"/>
        <v>0</v>
      </c>
      <c r="AJ285" s="7">
        <v>0.0</v>
      </c>
      <c r="AK285" s="7">
        <v>0.0</v>
      </c>
      <c r="AL285" s="13" t="str">
        <f t="shared" si="13"/>
        <v> </v>
      </c>
      <c r="AM285" s="7">
        <v>0.0</v>
      </c>
      <c r="AN285" s="7">
        <v>0.0</v>
      </c>
      <c r="AO285" s="26">
        <v>4.0</v>
      </c>
      <c r="AP285" s="26">
        <v>0.0</v>
      </c>
      <c r="AQ285" s="7">
        <v>6.0</v>
      </c>
      <c r="AR285" s="7">
        <v>0.0</v>
      </c>
      <c r="AS285" s="7">
        <v>2.0</v>
      </c>
      <c r="AT285" s="7">
        <v>0.0</v>
      </c>
      <c r="AU285" s="7">
        <v>8.0</v>
      </c>
      <c r="AV285" s="7">
        <v>0.0</v>
      </c>
      <c r="AW285" s="14">
        <v>100.0</v>
      </c>
      <c r="AX285" s="14">
        <v>15.13</v>
      </c>
      <c r="AY285" s="7">
        <v>0.0</v>
      </c>
      <c r="AZ285" s="7">
        <v>0.0</v>
      </c>
      <c r="BA285" s="14">
        <f t="shared" si="14"/>
        <v>1.751824818</v>
      </c>
      <c r="BB285" s="14">
        <v>66.67</v>
      </c>
      <c r="BC285" s="14">
        <v>-27.64</v>
      </c>
    </row>
    <row r="286" ht="12.75" customHeight="1">
      <c r="A286" s="7" t="s">
        <v>1560</v>
      </c>
      <c r="B286" s="7" t="s">
        <v>1561</v>
      </c>
      <c r="C286" s="8" t="s">
        <v>394</v>
      </c>
      <c r="D286" s="9" t="s">
        <v>174</v>
      </c>
      <c r="E286" s="7">
        <v>64.0</v>
      </c>
      <c r="F286" s="7">
        <v>8.0</v>
      </c>
      <c r="G286" s="7">
        <v>14.0</v>
      </c>
      <c r="H286" s="12">
        <f t="shared" si="1"/>
        <v>22</v>
      </c>
      <c r="I286" s="7">
        <v>8.0</v>
      </c>
      <c r="J286" s="7">
        <v>12.0</v>
      </c>
      <c r="K286" s="7">
        <v>3.0</v>
      </c>
      <c r="L286" s="7">
        <v>9.0</v>
      </c>
      <c r="M286" s="25">
        <f t="shared" si="2"/>
        <v>5.148205928</v>
      </c>
      <c r="N286" s="7">
        <v>65.0</v>
      </c>
      <c r="O286" s="7">
        <v>31.0</v>
      </c>
      <c r="P286" s="7">
        <v>56.0</v>
      </c>
      <c r="Q286" s="7">
        <v>40.0</v>
      </c>
      <c r="R286" s="10">
        <f t="shared" si="3"/>
        <v>0.1230769231</v>
      </c>
      <c r="S286" s="10">
        <f t="shared" si="4"/>
        <v>0.04166666667</v>
      </c>
      <c r="T286" s="12">
        <f t="shared" si="5"/>
        <v>23.57142857</v>
      </c>
      <c r="U286" s="7">
        <v>4.0</v>
      </c>
      <c r="V286" s="7">
        <v>1.0</v>
      </c>
      <c r="W286" s="7">
        <v>6.0</v>
      </c>
      <c r="X286" s="7">
        <v>6.0</v>
      </c>
      <c r="Y286" s="7">
        <v>2.0</v>
      </c>
      <c r="Z286" s="7">
        <v>15384.0</v>
      </c>
      <c r="AA286" s="18">
        <f t="shared" si="6"/>
        <v>4.00625</v>
      </c>
      <c r="AB286" s="14">
        <v>248.57</v>
      </c>
      <c r="AC286" s="18">
        <f t="shared" si="7"/>
        <v>3.88390625</v>
      </c>
      <c r="AD286" s="14">
        <v>112.36</v>
      </c>
      <c r="AE286" s="18">
        <f t="shared" si="8"/>
        <v>1.755625</v>
      </c>
      <c r="AF286" s="13">
        <f t="shared" si="9"/>
        <v>0.6886930984</v>
      </c>
      <c r="AG286" s="10">
        <f t="shared" si="10"/>
        <v>0.2285714286</v>
      </c>
      <c r="AH286" s="10">
        <f t="shared" si="11"/>
        <v>0.3428571429</v>
      </c>
      <c r="AI286" s="10">
        <f t="shared" si="12"/>
        <v>0.5714285714</v>
      </c>
      <c r="AJ286" s="7">
        <v>0.0</v>
      </c>
      <c r="AK286" s="7">
        <v>0.0</v>
      </c>
      <c r="AL286" s="13" t="str">
        <f t="shared" si="13"/>
        <v> </v>
      </c>
      <c r="AM286" s="7">
        <v>35.0</v>
      </c>
      <c r="AN286" s="7">
        <v>5.0</v>
      </c>
      <c r="AO286" s="26">
        <v>240.0</v>
      </c>
      <c r="AP286" s="26">
        <v>30.0</v>
      </c>
      <c r="AQ286" s="7">
        <v>94.0</v>
      </c>
      <c r="AR286" s="7">
        <v>13.0</v>
      </c>
      <c r="AS286" s="7">
        <v>129.0</v>
      </c>
      <c r="AT286" s="7">
        <v>6.0</v>
      </c>
      <c r="AU286" s="7">
        <v>246.0</v>
      </c>
      <c r="AV286" s="7">
        <v>34.0</v>
      </c>
      <c r="AW286" s="14">
        <v>87.86</v>
      </c>
      <c r="AX286" s="14">
        <v>-2.84</v>
      </c>
      <c r="AY286" s="7">
        <v>1.0</v>
      </c>
      <c r="AZ286" s="7">
        <v>0.0</v>
      </c>
      <c r="BA286" s="14">
        <f t="shared" si="14"/>
        <v>0.7722308892</v>
      </c>
      <c r="BB286" s="14">
        <v>96.73</v>
      </c>
      <c r="BC286" s="14">
        <v>2.06</v>
      </c>
    </row>
    <row r="287" ht="12.75" customHeight="1">
      <c r="A287" s="7" t="s">
        <v>1567</v>
      </c>
      <c r="B287" s="7" t="s">
        <v>1568</v>
      </c>
      <c r="C287" s="8" t="s">
        <v>215</v>
      </c>
      <c r="D287" s="9" t="s">
        <v>260</v>
      </c>
      <c r="E287" s="7">
        <v>2.0</v>
      </c>
      <c r="F287" s="7">
        <v>0.0</v>
      </c>
      <c r="G287" s="7">
        <v>0.0</v>
      </c>
      <c r="H287" s="12">
        <f t="shared" si="1"/>
        <v>0</v>
      </c>
      <c r="I287" s="7">
        <v>0.0</v>
      </c>
      <c r="J287" s="7">
        <v>0.0</v>
      </c>
      <c r="K287" s="7">
        <v>0.0</v>
      </c>
      <c r="L287" s="7">
        <v>0.0</v>
      </c>
      <c r="M287" s="25">
        <f t="shared" si="2"/>
        <v>0</v>
      </c>
      <c r="N287" s="7">
        <v>0.0</v>
      </c>
      <c r="O287" s="7">
        <v>0.0</v>
      </c>
      <c r="P287" s="7">
        <v>0.0</v>
      </c>
      <c r="Q287" s="7">
        <v>0.0</v>
      </c>
      <c r="R287" s="10">
        <f t="shared" si="3"/>
        <v>0</v>
      </c>
      <c r="S287" s="10">
        <f t="shared" si="4"/>
        <v>0</v>
      </c>
      <c r="T287" s="12">
        <f t="shared" si="5"/>
        <v>0</v>
      </c>
      <c r="U287" s="7">
        <v>0.0</v>
      </c>
      <c r="V287" s="7">
        <v>0.0</v>
      </c>
      <c r="W287" s="7">
        <v>0.0</v>
      </c>
      <c r="X287" s="7">
        <v>0.0</v>
      </c>
      <c r="Y287" s="7">
        <v>0.0</v>
      </c>
      <c r="Z287" s="7">
        <v>0.0</v>
      </c>
      <c r="AA287" s="18">
        <f t="shared" si="6"/>
        <v>0</v>
      </c>
      <c r="AB287" s="14">
        <v>0.0</v>
      </c>
      <c r="AC287" s="18">
        <f t="shared" si="7"/>
        <v>0</v>
      </c>
      <c r="AD287" s="14">
        <v>9.91</v>
      </c>
      <c r="AE287" s="18">
        <f t="shared" si="8"/>
        <v>4.955</v>
      </c>
      <c r="AF287" s="13">
        <f t="shared" si="9"/>
        <v>0</v>
      </c>
      <c r="AG287" s="10">
        <f t="shared" si="10"/>
        <v>0</v>
      </c>
      <c r="AH287" s="10">
        <f t="shared" si="11"/>
        <v>0</v>
      </c>
      <c r="AI287" s="10">
        <f t="shared" si="12"/>
        <v>0</v>
      </c>
      <c r="AJ287" s="7">
        <v>0.0</v>
      </c>
      <c r="AK287" s="7">
        <v>0.0</v>
      </c>
      <c r="AL287" s="13" t="str">
        <f t="shared" si="13"/>
        <v> </v>
      </c>
      <c r="AM287" s="7">
        <v>0.0</v>
      </c>
      <c r="AN287" s="7">
        <v>0.0</v>
      </c>
      <c r="AO287" s="26">
        <v>0.0</v>
      </c>
      <c r="AP287" s="26">
        <v>0.0</v>
      </c>
      <c r="AQ287" s="7">
        <v>0.0</v>
      </c>
      <c r="AR287" s="7">
        <v>0.0</v>
      </c>
      <c r="AS287" s="7">
        <v>0.0</v>
      </c>
      <c r="AT287" s="7">
        <v>0.0</v>
      </c>
      <c r="AU287" s="7">
        <v>0.0</v>
      </c>
      <c r="AV287" s="7">
        <v>0.0</v>
      </c>
      <c r="AW287" s="14"/>
      <c r="AX287" s="14"/>
      <c r="AY287" s="7">
        <v>0.0</v>
      </c>
      <c r="AZ287" s="7">
        <v>0.0</v>
      </c>
      <c r="BA287" s="14">
        <f t="shared" si="14"/>
        <v>0</v>
      </c>
      <c r="BB287" s="14"/>
      <c r="BC287" s="14"/>
    </row>
    <row r="288" ht="12.75" customHeight="1">
      <c r="A288" s="7" t="s">
        <v>743</v>
      </c>
      <c r="B288" s="7" t="s">
        <v>1571</v>
      </c>
      <c r="C288" s="7" t="s">
        <v>237</v>
      </c>
      <c r="D288" s="9" t="s">
        <v>183</v>
      </c>
      <c r="E288" s="7">
        <v>80.0</v>
      </c>
      <c r="F288" s="7">
        <v>0.0</v>
      </c>
      <c r="G288" s="7">
        <v>0.0</v>
      </c>
      <c r="H288" s="12">
        <f t="shared" si="1"/>
        <v>0</v>
      </c>
      <c r="I288" s="7">
        <v>0.0</v>
      </c>
      <c r="J288" s="7">
        <v>0.0</v>
      </c>
      <c r="K288" s="7">
        <v>0.0</v>
      </c>
      <c r="L288" s="7">
        <v>0.0</v>
      </c>
      <c r="M288" s="25">
        <f t="shared" si="2"/>
        <v>0</v>
      </c>
      <c r="N288" s="7">
        <v>1.0</v>
      </c>
      <c r="O288" s="7">
        <v>2.0</v>
      </c>
      <c r="P288" s="7">
        <v>1.0</v>
      </c>
      <c r="Q288" s="7">
        <v>0.0</v>
      </c>
      <c r="R288" s="10">
        <f t="shared" si="3"/>
        <v>0</v>
      </c>
      <c r="S288" s="10">
        <f t="shared" si="4"/>
        <v>0</v>
      </c>
      <c r="T288" s="12">
        <f t="shared" si="5"/>
        <v>0</v>
      </c>
      <c r="U288" s="7">
        <v>0.0</v>
      </c>
      <c r="V288" s="7">
        <v>0.0</v>
      </c>
      <c r="W288" s="7">
        <v>1.0</v>
      </c>
      <c r="X288" s="7">
        <v>0.0</v>
      </c>
      <c r="Y288" s="7">
        <v>0.0</v>
      </c>
      <c r="Z288" s="7">
        <v>537.0</v>
      </c>
      <c r="AA288" s="18">
        <f t="shared" si="6"/>
        <v>0.111875</v>
      </c>
      <c r="AB288" s="14">
        <v>7.5</v>
      </c>
      <c r="AC288" s="18">
        <f t="shared" si="7"/>
        <v>0.09375</v>
      </c>
      <c r="AD288" s="14">
        <v>414.62</v>
      </c>
      <c r="AE288" s="18">
        <f t="shared" si="8"/>
        <v>5.18275</v>
      </c>
      <c r="AF288" s="13">
        <f t="shared" si="9"/>
        <v>0.01776745949</v>
      </c>
      <c r="AG288" s="10">
        <f t="shared" si="10"/>
        <v>0</v>
      </c>
      <c r="AH288" s="10">
        <f t="shared" si="11"/>
        <v>0</v>
      </c>
      <c r="AI288" s="10">
        <f t="shared" si="12"/>
        <v>0</v>
      </c>
      <c r="AJ288" s="7">
        <v>0.0</v>
      </c>
      <c r="AK288" s="7">
        <v>0.0</v>
      </c>
      <c r="AL288" s="13" t="str">
        <f t="shared" si="13"/>
        <v> </v>
      </c>
      <c r="AM288" s="7">
        <v>0.0</v>
      </c>
      <c r="AN288" s="7">
        <v>0.0</v>
      </c>
      <c r="AO288" s="26">
        <v>1.0</v>
      </c>
      <c r="AP288" s="26">
        <v>3.0</v>
      </c>
      <c r="AQ288" s="7">
        <v>5.0</v>
      </c>
      <c r="AR288" s="7">
        <v>0.0</v>
      </c>
      <c r="AS288" s="7">
        <v>2.0</v>
      </c>
      <c r="AT288" s="7">
        <v>0.0</v>
      </c>
      <c r="AU288" s="7">
        <v>5.0</v>
      </c>
      <c r="AV288" s="7">
        <v>2.0</v>
      </c>
      <c r="AW288" s="14">
        <v>71.43</v>
      </c>
      <c r="AX288" s="14">
        <v>-19.15</v>
      </c>
      <c r="AY288" s="7">
        <v>1.0</v>
      </c>
      <c r="AZ288" s="7">
        <v>0.0</v>
      </c>
      <c r="BA288" s="14">
        <f t="shared" si="14"/>
        <v>0.1117318436</v>
      </c>
      <c r="BB288" s="14">
        <v>66.67</v>
      </c>
      <c r="BC288" s="14">
        <v>-25.54</v>
      </c>
    </row>
    <row r="289" ht="12.75" customHeight="1">
      <c r="A289" s="7" t="s">
        <v>1577</v>
      </c>
      <c r="B289" s="7" t="s">
        <v>1578</v>
      </c>
      <c r="C289" s="8" t="s">
        <v>305</v>
      </c>
      <c r="D289" s="9" t="s">
        <v>150</v>
      </c>
      <c r="E289" s="7">
        <v>58.0</v>
      </c>
      <c r="F289" s="7">
        <v>1.0</v>
      </c>
      <c r="G289" s="7">
        <v>2.0</v>
      </c>
      <c r="H289" s="12">
        <f t="shared" si="1"/>
        <v>3</v>
      </c>
      <c r="I289" s="7">
        <v>1.0</v>
      </c>
      <c r="J289" s="7">
        <v>2.0</v>
      </c>
      <c r="K289" s="7">
        <v>1.0</v>
      </c>
      <c r="L289" s="7">
        <v>1.0</v>
      </c>
      <c r="M289" s="25">
        <f t="shared" si="2"/>
        <v>3.028603477</v>
      </c>
      <c r="N289" s="7">
        <v>7.0</v>
      </c>
      <c r="O289" s="7">
        <v>6.0</v>
      </c>
      <c r="P289" s="7">
        <v>6.0</v>
      </c>
      <c r="Q289" s="7">
        <v>3.0</v>
      </c>
      <c r="R289" s="10">
        <f t="shared" si="3"/>
        <v>0.1428571429</v>
      </c>
      <c r="S289" s="10">
        <f t="shared" si="4"/>
        <v>0.04545454545</v>
      </c>
      <c r="T289" s="12">
        <f t="shared" si="5"/>
        <v>15.66666667</v>
      </c>
      <c r="U289" s="7">
        <v>0.0</v>
      </c>
      <c r="V289" s="7">
        <v>0.0</v>
      </c>
      <c r="W289" s="7">
        <v>4.0</v>
      </c>
      <c r="X289" s="7">
        <v>2.0</v>
      </c>
      <c r="Y289" s="7">
        <v>1.0</v>
      </c>
      <c r="Z289" s="7">
        <v>3566.0</v>
      </c>
      <c r="AA289" s="18">
        <f t="shared" si="6"/>
        <v>1.024712644</v>
      </c>
      <c r="AB289" s="14">
        <v>53.57</v>
      </c>
      <c r="AC289" s="18">
        <f t="shared" si="7"/>
        <v>0.9236206897</v>
      </c>
      <c r="AD289" s="14">
        <v>221.73</v>
      </c>
      <c r="AE289" s="18">
        <f t="shared" si="8"/>
        <v>3.822931034</v>
      </c>
      <c r="AF289" s="13">
        <f t="shared" si="9"/>
        <v>0.1945877225</v>
      </c>
      <c r="AG289" s="10">
        <f t="shared" si="10"/>
        <v>0.3333333333</v>
      </c>
      <c r="AH289" s="10">
        <f t="shared" si="11"/>
        <v>0.6666666667</v>
      </c>
      <c r="AI289" s="10">
        <f t="shared" si="12"/>
        <v>1</v>
      </c>
      <c r="AJ289" s="7">
        <v>10.0</v>
      </c>
      <c r="AK289" s="7">
        <v>18.0</v>
      </c>
      <c r="AL289" s="13">
        <f t="shared" si="13"/>
        <v>0.3571428571</v>
      </c>
      <c r="AM289" s="7">
        <v>3.0</v>
      </c>
      <c r="AN289" s="7">
        <v>1.0</v>
      </c>
      <c r="AO289" s="26">
        <v>44.0</v>
      </c>
      <c r="AP289" s="26">
        <v>4.0</v>
      </c>
      <c r="AQ289" s="7">
        <v>18.0</v>
      </c>
      <c r="AR289" s="7">
        <v>1.0</v>
      </c>
      <c r="AS289" s="7">
        <v>14.0</v>
      </c>
      <c r="AT289" s="7">
        <v>3.0</v>
      </c>
      <c r="AU289" s="7">
        <v>40.0</v>
      </c>
      <c r="AV289" s="7">
        <v>6.0</v>
      </c>
      <c r="AW289" s="14">
        <v>86.96</v>
      </c>
      <c r="AX289" s="14">
        <v>-1.18</v>
      </c>
      <c r="AY289" s="7">
        <v>2.0</v>
      </c>
      <c r="AZ289" s="7">
        <v>1.0</v>
      </c>
      <c r="BA289" s="14">
        <f t="shared" si="14"/>
        <v>0.8076275939</v>
      </c>
      <c r="BB289" s="14">
        <v>92.86</v>
      </c>
      <c r="BC289" s="14">
        <v>-3.46</v>
      </c>
    </row>
    <row r="290" ht="12.75" customHeight="1">
      <c r="A290" s="7" t="s">
        <v>1581</v>
      </c>
      <c r="B290" s="7" t="s">
        <v>1582</v>
      </c>
      <c r="C290" s="8" t="s">
        <v>490</v>
      </c>
      <c r="D290" s="9" t="s">
        <v>174</v>
      </c>
      <c r="E290" s="7">
        <v>4.0</v>
      </c>
      <c r="F290" s="7">
        <v>0.0</v>
      </c>
      <c r="G290" s="7">
        <v>0.0</v>
      </c>
      <c r="H290" s="12">
        <f t="shared" si="1"/>
        <v>0</v>
      </c>
      <c r="I290" s="7">
        <v>0.0</v>
      </c>
      <c r="J290" s="7">
        <v>0.0</v>
      </c>
      <c r="K290" s="7">
        <v>0.0</v>
      </c>
      <c r="L290" s="7">
        <v>0.0</v>
      </c>
      <c r="M290" s="25">
        <f t="shared" si="2"/>
        <v>0</v>
      </c>
      <c r="N290" s="7">
        <v>0.0</v>
      </c>
      <c r="O290" s="7">
        <v>1.0</v>
      </c>
      <c r="P290" s="7">
        <v>0.0</v>
      </c>
      <c r="Q290" s="7">
        <v>1.0</v>
      </c>
      <c r="R290" s="10">
        <f t="shared" si="3"/>
        <v>0</v>
      </c>
      <c r="S290" s="10">
        <f t="shared" si="4"/>
        <v>0</v>
      </c>
      <c r="T290" s="12">
        <f t="shared" si="5"/>
        <v>0</v>
      </c>
      <c r="U290" s="7">
        <v>0.0</v>
      </c>
      <c r="V290" s="7">
        <v>0.0</v>
      </c>
      <c r="W290" s="7">
        <v>0.0</v>
      </c>
      <c r="X290" s="7">
        <v>1.0</v>
      </c>
      <c r="Y290" s="7">
        <v>0.0</v>
      </c>
      <c r="Z290" s="7">
        <v>582.0</v>
      </c>
      <c r="AA290" s="18">
        <f t="shared" si="6"/>
        <v>2.425</v>
      </c>
      <c r="AB290" s="14">
        <v>9.51</v>
      </c>
      <c r="AC290" s="18">
        <f t="shared" si="7"/>
        <v>2.3775</v>
      </c>
      <c r="AD290" s="14">
        <v>6.53</v>
      </c>
      <c r="AE290" s="18">
        <f t="shared" si="8"/>
        <v>1.6325</v>
      </c>
      <c r="AF290" s="13">
        <f t="shared" si="9"/>
        <v>0.5928927681</v>
      </c>
      <c r="AG290" s="10">
        <f t="shared" si="10"/>
        <v>0</v>
      </c>
      <c r="AH290" s="10">
        <f t="shared" si="11"/>
        <v>0</v>
      </c>
      <c r="AI290" s="10">
        <f t="shared" si="12"/>
        <v>0</v>
      </c>
      <c r="AJ290" s="7">
        <v>0.0</v>
      </c>
      <c r="AK290" s="7">
        <v>0.0</v>
      </c>
      <c r="AL290" s="13" t="str">
        <f t="shared" si="13"/>
        <v> </v>
      </c>
      <c r="AM290" s="7">
        <v>0.0</v>
      </c>
      <c r="AN290" s="7">
        <v>0.0</v>
      </c>
      <c r="AO290" s="26">
        <v>5.0</v>
      </c>
      <c r="AP290" s="26">
        <v>0.0</v>
      </c>
      <c r="AQ290" s="7">
        <v>4.0</v>
      </c>
      <c r="AR290" s="7">
        <v>0.0</v>
      </c>
      <c r="AS290" s="7">
        <v>5.0</v>
      </c>
      <c r="AT290" s="7">
        <v>0.0</v>
      </c>
      <c r="AU290" s="7">
        <v>4.0</v>
      </c>
      <c r="AV290" s="7">
        <v>0.0</v>
      </c>
      <c r="AW290" s="14">
        <v>100.0</v>
      </c>
      <c r="AX290" s="14">
        <v>60.0</v>
      </c>
      <c r="AY290" s="7">
        <v>0.0</v>
      </c>
      <c r="AZ290" s="7">
        <v>0.0</v>
      </c>
      <c r="BA290" s="14">
        <f t="shared" si="14"/>
        <v>0.412371134</v>
      </c>
      <c r="BB290" s="14">
        <v>100.0</v>
      </c>
      <c r="BC290" s="14">
        <v>0.0</v>
      </c>
    </row>
    <row r="291" ht="12.75" customHeight="1">
      <c r="A291" s="7" t="s">
        <v>1585</v>
      </c>
      <c r="B291" s="7" t="s">
        <v>1586</v>
      </c>
      <c r="C291" s="8" t="s">
        <v>254</v>
      </c>
      <c r="D291" s="9" t="s">
        <v>174</v>
      </c>
      <c r="E291" s="7">
        <v>27.0</v>
      </c>
      <c r="F291" s="7">
        <v>0.0</v>
      </c>
      <c r="G291" s="7">
        <v>0.0</v>
      </c>
      <c r="H291" s="12">
        <f t="shared" si="1"/>
        <v>0</v>
      </c>
      <c r="I291" s="7">
        <v>0.0</v>
      </c>
      <c r="J291" s="7">
        <v>0.0</v>
      </c>
      <c r="K291" s="7">
        <v>0.0</v>
      </c>
      <c r="L291" s="7">
        <v>0.0</v>
      </c>
      <c r="M291" s="25">
        <f t="shared" si="2"/>
        <v>0</v>
      </c>
      <c r="N291" s="7">
        <v>0.0</v>
      </c>
      <c r="O291" s="7">
        <v>0.0</v>
      </c>
      <c r="P291" s="7">
        <v>0.0</v>
      </c>
      <c r="Q291" s="7">
        <v>0.0</v>
      </c>
      <c r="R291" s="10">
        <f t="shared" si="3"/>
        <v>0</v>
      </c>
      <c r="S291" s="10">
        <f t="shared" si="4"/>
        <v>0</v>
      </c>
      <c r="T291" s="12">
        <f t="shared" si="5"/>
        <v>0</v>
      </c>
      <c r="U291" s="7">
        <v>0.0</v>
      </c>
      <c r="V291" s="7">
        <v>0.0</v>
      </c>
      <c r="W291" s="7">
        <v>0.0</v>
      </c>
      <c r="X291" s="7">
        <v>0.0</v>
      </c>
      <c r="Y291" s="7">
        <v>0.0</v>
      </c>
      <c r="Z291" s="7">
        <v>0.0</v>
      </c>
      <c r="AA291" s="18">
        <f t="shared" si="6"/>
        <v>0</v>
      </c>
      <c r="AB291" s="14">
        <v>0.0</v>
      </c>
      <c r="AC291" s="18">
        <f t="shared" si="7"/>
        <v>0</v>
      </c>
      <c r="AD291" s="14">
        <v>129.77</v>
      </c>
      <c r="AE291" s="18">
        <f t="shared" si="8"/>
        <v>4.806296296</v>
      </c>
      <c r="AF291" s="13">
        <f t="shared" si="9"/>
        <v>0</v>
      </c>
      <c r="AG291" s="10">
        <f t="shared" si="10"/>
        <v>0</v>
      </c>
      <c r="AH291" s="10">
        <f t="shared" si="11"/>
        <v>0</v>
      </c>
      <c r="AI291" s="10">
        <f t="shared" si="12"/>
        <v>0</v>
      </c>
      <c r="AJ291" s="7">
        <v>0.0</v>
      </c>
      <c r="AK291" s="7">
        <v>0.0</v>
      </c>
      <c r="AL291" s="13" t="str">
        <f t="shared" si="13"/>
        <v> </v>
      </c>
      <c r="AM291" s="7">
        <v>0.0</v>
      </c>
      <c r="AN291" s="7">
        <v>0.0</v>
      </c>
      <c r="AO291" s="26">
        <v>0.0</v>
      </c>
      <c r="AP291" s="26">
        <v>0.0</v>
      </c>
      <c r="AQ291" s="7">
        <v>0.0</v>
      </c>
      <c r="AR291" s="7">
        <v>0.0</v>
      </c>
      <c r="AS291" s="7">
        <v>0.0</v>
      </c>
      <c r="AT291" s="7">
        <v>0.0</v>
      </c>
      <c r="AU291" s="7">
        <v>0.0</v>
      </c>
      <c r="AV291" s="7">
        <v>0.0</v>
      </c>
      <c r="AW291" s="14"/>
      <c r="AX291" s="14"/>
      <c r="AY291" s="7">
        <v>0.0</v>
      </c>
      <c r="AZ291" s="7">
        <v>0.0</v>
      </c>
      <c r="BA291" s="14">
        <f t="shared" si="14"/>
        <v>0</v>
      </c>
      <c r="BB291" s="14"/>
      <c r="BC291" s="14"/>
    </row>
    <row r="292" ht="12.75" customHeight="1">
      <c r="A292" s="7" t="s">
        <v>1589</v>
      </c>
      <c r="B292" s="7" t="s">
        <v>1590</v>
      </c>
      <c r="C292" s="8" t="s">
        <v>297</v>
      </c>
      <c r="D292" s="9" t="s">
        <v>150</v>
      </c>
      <c r="E292" s="7">
        <v>47.0</v>
      </c>
      <c r="F292" s="7">
        <v>0.0</v>
      </c>
      <c r="G292" s="7">
        <v>0.0</v>
      </c>
      <c r="H292" s="12">
        <f t="shared" si="1"/>
        <v>0</v>
      </c>
      <c r="I292" s="7">
        <v>0.0</v>
      </c>
      <c r="J292" s="7">
        <v>0.0</v>
      </c>
      <c r="K292" s="7">
        <v>0.0</v>
      </c>
      <c r="L292" s="7">
        <v>0.0</v>
      </c>
      <c r="M292" s="25">
        <f t="shared" si="2"/>
        <v>0</v>
      </c>
      <c r="N292" s="7">
        <v>3.0</v>
      </c>
      <c r="O292" s="7">
        <v>3.0</v>
      </c>
      <c r="P292" s="7">
        <v>3.0</v>
      </c>
      <c r="Q292" s="7">
        <v>3.0</v>
      </c>
      <c r="R292" s="10">
        <f t="shared" si="3"/>
        <v>0</v>
      </c>
      <c r="S292" s="10">
        <f t="shared" si="4"/>
        <v>0</v>
      </c>
      <c r="T292" s="12">
        <f t="shared" si="5"/>
        <v>0</v>
      </c>
      <c r="U292" s="7">
        <v>0.0</v>
      </c>
      <c r="V292" s="7">
        <v>0.0</v>
      </c>
      <c r="W292" s="7">
        <v>5.0</v>
      </c>
      <c r="X292" s="7">
        <v>1.0</v>
      </c>
      <c r="Y292" s="7">
        <v>0.0</v>
      </c>
      <c r="Z292" s="7">
        <v>2106.0</v>
      </c>
      <c r="AA292" s="18">
        <f t="shared" si="6"/>
        <v>0.7468085106</v>
      </c>
      <c r="AB292" s="14">
        <v>36.47</v>
      </c>
      <c r="AC292" s="18">
        <f t="shared" si="7"/>
        <v>0.7759574468</v>
      </c>
      <c r="AD292" s="14">
        <v>252.69</v>
      </c>
      <c r="AE292" s="18">
        <f t="shared" si="8"/>
        <v>5.376382979</v>
      </c>
      <c r="AF292" s="13">
        <f t="shared" si="9"/>
        <v>0.1261239452</v>
      </c>
      <c r="AG292" s="10">
        <f t="shared" si="10"/>
        <v>0</v>
      </c>
      <c r="AH292" s="10">
        <f t="shared" si="11"/>
        <v>0</v>
      </c>
      <c r="AI292" s="10">
        <f t="shared" si="12"/>
        <v>0</v>
      </c>
      <c r="AJ292" s="7">
        <v>3.0</v>
      </c>
      <c r="AK292" s="7">
        <v>8.0</v>
      </c>
      <c r="AL292" s="13">
        <f t="shared" si="13"/>
        <v>0.2727272727</v>
      </c>
      <c r="AM292" s="7">
        <v>3.0</v>
      </c>
      <c r="AN292" s="7">
        <v>0.0</v>
      </c>
      <c r="AO292" s="26">
        <v>20.0</v>
      </c>
      <c r="AP292" s="26">
        <v>2.0</v>
      </c>
      <c r="AQ292" s="7">
        <v>11.0</v>
      </c>
      <c r="AR292" s="7">
        <v>1.0</v>
      </c>
      <c r="AS292" s="7">
        <v>15.0</v>
      </c>
      <c r="AT292" s="7">
        <v>1.0</v>
      </c>
      <c r="AU292" s="7">
        <v>20.0</v>
      </c>
      <c r="AV292" s="7">
        <v>3.0</v>
      </c>
      <c r="AW292" s="14">
        <v>86.96</v>
      </c>
      <c r="AX292" s="14">
        <v>-0.88</v>
      </c>
      <c r="AY292" s="7">
        <v>0.0</v>
      </c>
      <c r="AZ292" s="7">
        <v>0.0</v>
      </c>
      <c r="BA292" s="14">
        <f t="shared" si="14"/>
        <v>0.4843304843</v>
      </c>
      <c r="BB292" s="14">
        <v>85.71</v>
      </c>
      <c r="BC292" s="14">
        <v>-9.42</v>
      </c>
    </row>
    <row r="293" ht="12.75" customHeight="1">
      <c r="A293" s="7" t="s">
        <v>281</v>
      </c>
      <c r="B293" s="7" t="s">
        <v>1590</v>
      </c>
      <c r="C293" s="8" t="s">
        <v>447</v>
      </c>
      <c r="D293" s="9" t="s">
        <v>150</v>
      </c>
      <c r="E293" s="7">
        <v>82.0</v>
      </c>
      <c r="F293" s="7">
        <v>2.0</v>
      </c>
      <c r="G293" s="7">
        <v>9.0</v>
      </c>
      <c r="H293" s="12">
        <f t="shared" si="1"/>
        <v>11</v>
      </c>
      <c r="I293" s="7">
        <v>2.0</v>
      </c>
      <c r="J293" s="7">
        <v>9.0</v>
      </c>
      <c r="K293" s="7">
        <v>6.0</v>
      </c>
      <c r="L293" s="7">
        <v>3.0</v>
      </c>
      <c r="M293" s="25">
        <f t="shared" si="2"/>
        <v>3.066439523</v>
      </c>
      <c r="N293" s="7">
        <v>31.0</v>
      </c>
      <c r="O293" s="7">
        <v>11.0</v>
      </c>
      <c r="P293" s="7">
        <v>27.0</v>
      </c>
      <c r="Q293" s="7">
        <v>7.0</v>
      </c>
      <c r="R293" s="10">
        <f t="shared" si="3"/>
        <v>0.06451612903</v>
      </c>
      <c r="S293" s="10">
        <f t="shared" si="4"/>
        <v>0.02631578947</v>
      </c>
      <c r="T293" s="12">
        <f t="shared" si="5"/>
        <v>50.18181818</v>
      </c>
      <c r="U293" s="7">
        <v>1.0</v>
      </c>
      <c r="V293" s="7">
        <v>1.0</v>
      </c>
      <c r="W293" s="7">
        <v>15.0</v>
      </c>
      <c r="X293" s="7">
        <v>6.0</v>
      </c>
      <c r="Y293" s="7">
        <v>4.0</v>
      </c>
      <c r="Z293" s="7">
        <v>12914.0</v>
      </c>
      <c r="AA293" s="18">
        <f t="shared" si="6"/>
        <v>2.624796748</v>
      </c>
      <c r="AB293" s="14">
        <v>203.35</v>
      </c>
      <c r="AC293" s="18">
        <f t="shared" si="7"/>
        <v>2.479878049</v>
      </c>
      <c r="AD293" s="14">
        <v>227.49</v>
      </c>
      <c r="AE293" s="18">
        <f t="shared" si="8"/>
        <v>2.774268293</v>
      </c>
      <c r="AF293" s="13">
        <f t="shared" si="9"/>
        <v>0.4719849596</v>
      </c>
      <c r="AG293" s="10">
        <f t="shared" si="10"/>
        <v>0.09090909091</v>
      </c>
      <c r="AH293" s="10">
        <f t="shared" si="11"/>
        <v>0.4090909091</v>
      </c>
      <c r="AI293" s="10">
        <f t="shared" si="12"/>
        <v>0.5</v>
      </c>
      <c r="AJ293" s="7">
        <v>48.0</v>
      </c>
      <c r="AK293" s="7">
        <v>40.0</v>
      </c>
      <c r="AL293" s="13">
        <f t="shared" si="13"/>
        <v>0.5454545455</v>
      </c>
      <c r="AM293" s="7">
        <v>22.0</v>
      </c>
      <c r="AN293" s="7">
        <v>2.0</v>
      </c>
      <c r="AO293" s="26">
        <v>162.0</v>
      </c>
      <c r="AP293" s="26">
        <v>21.0</v>
      </c>
      <c r="AQ293" s="7">
        <v>75.0</v>
      </c>
      <c r="AR293" s="7">
        <v>9.0</v>
      </c>
      <c r="AS293" s="7">
        <v>80.0</v>
      </c>
      <c r="AT293" s="7">
        <v>8.0</v>
      </c>
      <c r="AU293" s="7">
        <v>194.0</v>
      </c>
      <c r="AV293" s="7">
        <v>23.0</v>
      </c>
      <c r="AW293" s="14">
        <v>89.4</v>
      </c>
      <c r="AX293" s="14">
        <v>1.51</v>
      </c>
      <c r="AY293" s="7">
        <v>1.0</v>
      </c>
      <c r="AZ293" s="7">
        <v>1.0</v>
      </c>
      <c r="BA293" s="14">
        <f t="shared" si="14"/>
        <v>0.7201486759</v>
      </c>
      <c r="BB293" s="14">
        <v>93.4</v>
      </c>
      <c r="BC293" s="14">
        <v>0.96</v>
      </c>
    </row>
    <row r="294" ht="12.75" customHeight="1">
      <c r="A294" s="7" t="s">
        <v>452</v>
      </c>
      <c r="B294" s="7" t="s">
        <v>1596</v>
      </c>
      <c r="C294" s="8" t="s">
        <v>839</v>
      </c>
      <c r="D294" s="9" t="s">
        <v>174</v>
      </c>
      <c r="E294" s="7">
        <v>5.0</v>
      </c>
      <c r="F294" s="7">
        <v>0.0</v>
      </c>
      <c r="G294" s="7">
        <v>0.0</v>
      </c>
      <c r="H294" s="12">
        <f t="shared" si="1"/>
        <v>0</v>
      </c>
      <c r="I294" s="7">
        <v>0.0</v>
      </c>
      <c r="J294" s="7">
        <v>0.0</v>
      </c>
      <c r="K294" s="7">
        <v>0.0</v>
      </c>
      <c r="L294" s="7">
        <v>0.0</v>
      </c>
      <c r="M294" s="25">
        <f t="shared" si="2"/>
        <v>0</v>
      </c>
      <c r="N294" s="7">
        <v>1.0</v>
      </c>
      <c r="O294" s="7">
        <v>0.0</v>
      </c>
      <c r="P294" s="7">
        <v>1.0</v>
      </c>
      <c r="Q294" s="7">
        <v>0.0</v>
      </c>
      <c r="R294" s="10">
        <f t="shared" si="3"/>
        <v>0</v>
      </c>
      <c r="S294" s="10">
        <f t="shared" si="4"/>
        <v>0</v>
      </c>
      <c r="T294" s="12">
        <f t="shared" si="5"/>
        <v>0</v>
      </c>
      <c r="U294" s="7">
        <v>0.0</v>
      </c>
      <c r="V294" s="7">
        <v>0.0</v>
      </c>
      <c r="W294" s="7">
        <v>0.0</v>
      </c>
      <c r="X294" s="7">
        <v>0.0</v>
      </c>
      <c r="Y294" s="7">
        <v>0.0</v>
      </c>
      <c r="Z294" s="7">
        <v>221.0</v>
      </c>
      <c r="AA294" s="18">
        <f t="shared" si="6"/>
        <v>0.7366666667</v>
      </c>
      <c r="AB294" s="14">
        <v>3.83</v>
      </c>
      <c r="AC294" s="18">
        <f t="shared" si="7"/>
        <v>0.766</v>
      </c>
      <c r="AD294" s="14">
        <v>19.25</v>
      </c>
      <c r="AE294" s="18">
        <f t="shared" si="8"/>
        <v>3.85</v>
      </c>
      <c r="AF294" s="13">
        <f t="shared" si="9"/>
        <v>0.1659445407</v>
      </c>
      <c r="AG294" s="10">
        <f t="shared" si="10"/>
        <v>0</v>
      </c>
      <c r="AH294" s="10">
        <f t="shared" si="11"/>
        <v>0</v>
      </c>
      <c r="AI294" s="10">
        <f t="shared" si="12"/>
        <v>0</v>
      </c>
      <c r="AJ294" s="7">
        <v>0.0</v>
      </c>
      <c r="AK294" s="7">
        <v>0.0</v>
      </c>
      <c r="AL294" s="13" t="str">
        <f t="shared" si="13"/>
        <v> </v>
      </c>
      <c r="AM294" s="7">
        <v>0.0</v>
      </c>
      <c r="AN294" s="7">
        <v>1.0</v>
      </c>
      <c r="AO294" s="26">
        <v>4.0</v>
      </c>
      <c r="AP294" s="26">
        <v>0.0</v>
      </c>
      <c r="AQ294" s="7">
        <v>0.0</v>
      </c>
      <c r="AR294" s="7">
        <v>0.0</v>
      </c>
      <c r="AS294" s="7">
        <v>1.0</v>
      </c>
      <c r="AT294" s="7">
        <v>0.0</v>
      </c>
      <c r="AU294" s="7">
        <v>1.0</v>
      </c>
      <c r="AV294" s="7">
        <v>1.0</v>
      </c>
      <c r="AW294" s="14">
        <v>50.0</v>
      </c>
      <c r="AX294" s="14">
        <v>-23.33</v>
      </c>
      <c r="AY294" s="7">
        <v>0.0</v>
      </c>
      <c r="AZ294" s="7">
        <v>0.0</v>
      </c>
      <c r="BA294" s="14">
        <f t="shared" si="14"/>
        <v>0.5429864253</v>
      </c>
      <c r="BB294" s="14">
        <v>75.0</v>
      </c>
      <c r="BC294" s="14">
        <v>-25.0</v>
      </c>
    </row>
    <row r="295" ht="12.75" customHeight="1">
      <c r="A295" s="7" t="s">
        <v>1115</v>
      </c>
      <c r="B295" s="7" t="s">
        <v>1596</v>
      </c>
      <c r="C295" s="8" t="s">
        <v>158</v>
      </c>
      <c r="D295" s="9" t="s">
        <v>260</v>
      </c>
      <c r="E295" s="7">
        <v>15.0</v>
      </c>
      <c r="F295" s="7">
        <v>0.0</v>
      </c>
      <c r="G295" s="7">
        <v>0.0</v>
      </c>
      <c r="H295" s="12">
        <f t="shared" si="1"/>
        <v>0</v>
      </c>
      <c r="I295" s="7">
        <v>0.0</v>
      </c>
      <c r="J295" s="7">
        <v>0.0</v>
      </c>
      <c r="K295" s="7">
        <v>0.0</v>
      </c>
      <c r="L295" s="7">
        <v>0.0</v>
      </c>
      <c r="M295" s="25">
        <f t="shared" si="2"/>
        <v>0</v>
      </c>
      <c r="N295" s="7">
        <v>1.0</v>
      </c>
      <c r="O295" s="7">
        <v>0.0</v>
      </c>
      <c r="P295" s="7">
        <v>1.0</v>
      </c>
      <c r="Q295" s="7">
        <v>0.0</v>
      </c>
      <c r="R295" s="10">
        <f t="shared" si="3"/>
        <v>0</v>
      </c>
      <c r="S295" s="10">
        <f t="shared" si="4"/>
        <v>0</v>
      </c>
      <c r="T295" s="12">
        <f t="shared" si="5"/>
        <v>0</v>
      </c>
      <c r="U295" s="7">
        <v>0.0</v>
      </c>
      <c r="V295" s="7">
        <v>0.0</v>
      </c>
      <c r="W295" s="7">
        <v>0.0</v>
      </c>
      <c r="X295" s="7">
        <v>0.0</v>
      </c>
      <c r="Y295" s="7">
        <v>0.0</v>
      </c>
      <c r="Z295" s="7">
        <v>236.0</v>
      </c>
      <c r="AA295" s="18">
        <f t="shared" si="6"/>
        <v>0.2622222222</v>
      </c>
      <c r="AB295" s="14">
        <v>3.5</v>
      </c>
      <c r="AC295" s="18">
        <f t="shared" si="7"/>
        <v>0.2333333333</v>
      </c>
      <c r="AD295" s="14">
        <v>68.97</v>
      </c>
      <c r="AE295" s="18">
        <f t="shared" si="8"/>
        <v>4.598</v>
      </c>
      <c r="AF295" s="13">
        <f t="shared" si="9"/>
        <v>0.04829584656</v>
      </c>
      <c r="AG295" s="10">
        <f t="shared" si="10"/>
        <v>0</v>
      </c>
      <c r="AH295" s="10">
        <f t="shared" si="11"/>
        <v>0</v>
      </c>
      <c r="AI295" s="10">
        <f t="shared" si="12"/>
        <v>0</v>
      </c>
      <c r="AJ295" s="7">
        <v>0.0</v>
      </c>
      <c r="AK295" s="7">
        <v>2.0</v>
      </c>
      <c r="AL295" s="13">
        <f t="shared" si="13"/>
        <v>0</v>
      </c>
      <c r="AM295" s="7">
        <v>0.0</v>
      </c>
      <c r="AN295" s="7">
        <v>0.0</v>
      </c>
      <c r="AO295" s="26">
        <v>3.0</v>
      </c>
      <c r="AP295" s="26">
        <v>0.0</v>
      </c>
      <c r="AQ295" s="7">
        <v>0.0</v>
      </c>
      <c r="AR295" s="7">
        <v>0.0</v>
      </c>
      <c r="AS295" s="7">
        <v>1.0</v>
      </c>
      <c r="AT295" s="7">
        <v>0.0</v>
      </c>
      <c r="AU295" s="7">
        <v>3.0</v>
      </c>
      <c r="AV295" s="7">
        <v>0.0</v>
      </c>
      <c r="AW295" s="14">
        <v>100.0</v>
      </c>
      <c r="AX295" s="14">
        <v>11.32</v>
      </c>
      <c r="AY295" s="7">
        <v>0.0</v>
      </c>
      <c r="AZ295" s="7">
        <v>0.0</v>
      </c>
      <c r="BA295" s="14">
        <f t="shared" si="14"/>
        <v>0.5084745763</v>
      </c>
      <c r="BB295" s="14">
        <v>100.0</v>
      </c>
      <c r="BC295" s="14">
        <v>6.25</v>
      </c>
    </row>
    <row r="296" ht="12.75" customHeight="1">
      <c r="A296" s="7" t="s">
        <v>614</v>
      </c>
      <c r="B296" s="7" t="s">
        <v>1603</v>
      </c>
      <c r="C296" s="8" t="s">
        <v>447</v>
      </c>
      <c r="D296" s="9" t="s">
        <v>150</v>
      </c>
      <c r="E296" s="7">
        <v>2.0</v>
      </c>
      <c r="F296" s="7">
        <v>0.0</v>
      </c>
      <c r="G296" s="7">
        <v>0.0</v>
      </c>
      <c r="H296" s="12">
        <f t="shared" si="1"/>
        <v>0</v>
      </c>
      <c r="I296" s="7">
        <v>0.0</v>
      </c>
      <c r="J296" s="7">
        <v>0.0</v>
      </c>
      <c r="K296" s="7">
        <v>0.0</v>
      </c>
      <c r="L296" s="7">
        <v>0.0</v>
      </c>
      <c r="M296" s="25">
        <f t="shared" si="2"/>
        <v>0</v>
      </c>
      <c r="N296" s="7">
        <v>0.0</v>
      </c>
      <c r="O296" s="7">
        <v>0.0</v>
      </c>
      <c r="P296" s="7">
        <v>0.0</v>
      </c>
      <c r="Q296" s="7">
        <v>0.0</v>
      </c>
      <c r="R296" s="10">
        <f t="shared" si="3"/>
        <v>0</v>
      </c>
      <c r="S296" s="10">
        <f t="shared" si="4"/>
        <v>0</v>
      </c>
      <c r="T296" s="12">
        <f t="shared" si="5"/>
        <v>0</v>
      </c>
      <c r="U296" s="7">
        <v>0.0</v>
      </c>
      <c r="V296" s="7">
        <v>0.0</v>
      </c>
      <c r="W296" s="7">
        <v>0.0</v>
      </c>
      <c r="X296" s="7">
        <v>0.0</v>
      </c>
      <c r="Y296" s="7">
        <v>0.0</v>
      </c>
      <c r="Z296" s="7">
        <v>0.0</v>
      </c>
      <c r="AA296" s="18">
        <f t="shared" si="6"/>
        <v>0</v>
      </c>
      <c r="AB296" s="14">
        <v>0.0</v>
      </c>
      <c r="AC296" s="18">
        <f t="shared" si="7"/>
        <v>0</v>
      </c>
      <c r="AD296" s="14">
        <v>12.85</v>
      </c>
      <c r="AE296" s="18">
        <f t="shared" si="8"/>
        <v>6.425</v>
      </c>
      <c r="AF296" s="13">
        <f t="shared" si="9"/>
        <v>0</v>
      </c>
      <c r="AG296" s="10">
        <f t="shared" si="10"/>
        <v>0</v>
      </c>
      <c r="AH296" s="10">
        <f t="shared" si="11"/>
        <v>0</v>
      </c>
      <c r="AI296" s="10">
        <f t="shared" si="12"/>
        <v>0</v>
      </c>
      <c r="AJ296" s="7">
        <v>0.0</v>
      </c>
      <c r="AK296" s="7">
        <v>0.0</v>
      </c>
      <c r="AL296" s="13" t="str">
        <f t="shared" si="13"/>
        <v> </v>
      </c>
      <c r="AM296" s="7">
        <v>0.0</v>
      </c>
      <c r="AN296" s="7">
        <v>0.0</v>
      </c>
      <c r="AO296" s="26">
        <v>0.0</v>
      </c>
      <c r="AP296" s="26">
        <v>0.0</v>
      </c>
      <c r="AQ296" s="7">
        <v>0.0</v>
      </c>
      <c r="AR296" s="7">
        <v>0.0</v>
      </c>
      <c r="AS296" s="7">
        <v>0.0</v>
      </c>
      <c r="AT296" s="7">
        <v>0.0</v>
      </c>
      <c r="AU296" s="7">
        <v>0.0</v>
      </c>
      <c r="AV296" s="7">
        <v>0.0</v>
      </c>
      <c r="AW296" s="14"/>
      <c r="AX296" s="14"/>
      <c r="AY296" s="7">
        <v>0.0</v>
      </c>
      <c r="AZ296" s="7">
        <v>0.0</v>
      </c>
      <c r="BA296" s="14">
        <f t="shared" si="14"/>
        <v>0</v>
      </c>
      <c r="BB296" s="14"/>
      <c r="BC296" s="14"/>
    </row>
    <row r="297" ht="12.75" customHeight="1">
      <c r="A297" s="7" t="s">
        <v>456</v>
      </c>
      <c r="B297" s="7" t="s">
        <v>1607</v>
      </c>
      <c r="C297" s="8" t="s">
        <v>197</v>
      </c>
      <c r="D297" s="9" t="s">
        <v>174</v>
      </c>
      <c r="E297" s="7">
        <v>5.0</v>
      </c>
      <c r="F297" s="7">
        <v>0.0</v>
      </c>
      <c r="G297" s="7">
        <v>0.0</v>
      </c>
      <c r="H297" s="12">
        <f t="shared" si="1"/>
        <v>0</v>
      </c>
      <c r="I297" s="7">
        <v>0.0</v>
      </c>
      <c r="J297" s="7">
        <v>0.0</v>
      </c>
      <c r="K297" s="7">
        <v>0.0</v>
      </c>
      <c r="L297" s="7">
        <v>0.0</v>
      </c>
      <c r="M297" s="25">
        <f t="shared" si="2"/>
        <v>0</v>
      </c>
      <c r="N297" s="7">
        <v>1.0</v>
      </c>
      <c r="O297" s="7">
        <v>0.0</v>
      </c>
      <c r="P297" s="7">
        <v>1.0</v>
      </c>
      <c r="Q297" s="7">
        <v>1.0</v>
      </c>
      <c r="R297" s="10">
        <f t="shared" si="3"/>
        <v>0</v>
      </c>
      <c r="S297" s="10">
        <f t="shared" si="4"/>
        <v>0</v>
      </c>
      <c r="T297" s="12">
        <f t="shared" si="5"/>
        <v>0</v>
      </c>
      <c r="U297" s="7">
        <v>0.0</v>
      </c>
      <c r="V297" s="7">
        <v>0.0</v>
      </c>
      <c r="W297" s="7">
        <v>0.0</v>
      </c>
      <c r="X297" s="7">
        <v>0.0</v>
      </c>
      <c r="Y297" s="7">
        <v>0.0</v>
      </c>
      <c r="Z297" s="7">
        <v>232.0</v>
      </c>
      <c r="AA297" s="18">
        <f t="shared" si="6"/>
        <v>0.7733333333</v>
      </c>
      <c r="AB297" s="14">
        <v>3.4</v>
      </c>
      <c r="AC297" s="18">
        <f t="shared" si="7"/>
        <v>0.68</v>
      </c>
      <c r="AD297" s="14">
        <v>18.19</v>
      </c>
      <c r="AE297" s="18">
        <f t="shared" si="8"/>
        <v>3.638</v>
      </c>
      <c r="AF297" s="13">
        <f t="shared" si="9"/>
        <v>0.157480315</v>
      </c>
      <c r="AG297" s="10">
        <f t="shared" si="10"/>
        <v>0</v>
      </c>
      <c r="AH297" s="10">
        <f t="shared" si="11"/>
        <v>0</v>
      </c>
      <c r="AI297" s="10">
        <f t="shared" si="12"/>
        <v>0</v>
      </c>
      <c r="AJ297" s="7">
        <v>0.0</v>
      </c>
      <c r="AK297" s="7">
        <v>0.0</v>
      </c>
      <c r="AL297" s="13" t="str">
        <f t="shared" si="13"/>
        <v> </v>
      </c>
      <c r="AM297" s="7">
        <v>0.0</v>
      </c>
      <c r="AN297" s="7">
        <v>0.0</v>
      </c>
      <c r="AO297" s="26">
        <v>2.0</v>
      </c>
      <c r="AP297" s="26">
        <v>1.0</v>
      </c>
      <c r="AQ297" s="7">
        <v>1.0</v>
      </c>
      <c r="AR297" s="7">
        <v>0.0</v>
      </c>
      <c r="AS297" s="7">
        <v>2.0</v>
      </c>
      <c r="AT297" s="7">
        <v>0.0</v>
      </c>
      <c r="AU297" s="7">
        <v>1.0</v>
      </c>
      <c r="AV297" s="7">
        <v>1.0</v>
      </c>
      <c r="AW297" s="14">
        <v>50.0</v>
      </c>
      <c r="AX297" s="14">
        <v>-42.31</v>
      </c>
      <c r="AY297" s="7">
        <v>0.0</v>
      </c>
      <c r="AZ297" s="7">
        <v>0.0</v>
      </c>
      <c r="BA297" s="14">
        <f t="shared" si="14"/>
        <v>0</v>
      </c>
      <c r="BB297" s="14"/>
      <c r="BC297" s="14"/>
    </row>
    <row r="298" ht="12.75" customHeight="1">
      <c r="A298" s="7" t="s">
        <v>213</v>
      </c>
      <c r="B298" s="7" t="s">
        <v>1609</v>
      </c>
      <c r="C298" s="8" t="s">
        <v>136</v>
      </c>
      <c r="D298" s="9" t="s">
        <v>174</v>
      </c>
      <c r="E298" s="7">
        <v>74.0</v>
      </c>
      <c r="F298" s="7">
        <v>5.0</v>
      </c>
      <c r="G298" s="7">
        <v>15.0</v>
      </c>
      <c r="H298" s="12">
        <f t="shared" si="1"/>
        <v>20</v>
      </c>
      <c r="I298" s="7">
        <v>4.0</v>
      </c>
      <c r="J298" s="7">
        <v>13.0</v>
      </c>
      <c r="K298" s="7">
        <v>5.0</v>
      </c>
      <c r="L298" s="7">
        <v>8.0</v>
      </c>
      <c r="M298" s="25">
        <f t="shared" si="2"/>
        <v>5.846053914</v>
      </c>
      <c r="N298" s="7">
        <v>35.0</v>
      </c>
      <c r="O298" s="7">
        <v>23.0</v>
      </c>
      <c r="P298" s="7">
        <v>28.0</v>
      </c>
      <c r="Q298" s="7">
        <v>24.0</v>
      </c>
      <c r="R298" s="10">
        <f t="shared" si="3"/>
        <v>0.1428571429</v>
      </c>
      <c r="S298" s="10">
        <f t="shared" si="4"/>
        <v>0.04545454545</v>
      </c>
      <c r="T298" s="12">
        <f t="shared" si="5"/>
        <v>34</v>
      </c>
      <c r="U298" s="7">
        <v>3.0</v>
      </c>
      <c r="V298" s="7">
        <v>4.0</v>
      </c>
      <c r="W298" s="7">
        <v>6.0</v>
      </c>
      <c r="X298" s="7">
        <v>5.0</v>
      </c>
      <c r="Y298" s="7">
        <v>2.0</v>
      </c>
      <c r="Z298" s="7">
        <v>12316.0</v>
      </c>
      <c r="AA298" s="18">
        <f t="shared" si="6"/>
        <v>2.773873874</v>
      </c>
      <c r="AB298" s="14">
        <v>196.28</v>
      </c>
      <c r="AC298" s="18">
        <f t="shared" si="7"/>
        <v>2.652432432</v>
      </c>
      <c r="AD298" s="14">
        <v>175.49</v>
      </c>
      <c r="AE298" s="18">
        <f t="shared" si="8"/>
        <v>2.371486486</v>
      </c>
      <c r="AF298" s="13">
        <f t="shared" si="9"/>
        <v>0.527960836</v>
      </c>
      <c r="AG298" s="10">
        <f t="shared" si="10"/>
        <v>0.16</v>
      </c>
      <c r="AH298" s="10">
        <f t="shared" si="11"/>
        <v>0.52</v>
      </c>
      <c r="AI298" s="10">
        <f t="shared" si="12"/>
        <v>0.68</v>
      </c>
      <c r="AJ298" s="7">
        <v>0.0</v>
      </c>
      <c r="AK298" s="7">
        <v>0.0</v>
      </c>
      <c r="AL298" s="13" t="str">
        <f t="shared" si="13"/>
        <v> </v>
      </c>
      <c r="AM298" s="7">
        <v>25.0</v>
      </c>
      <c r="AN298" s="7">
        <v>1.0</v>
      </c>
      <c r="AO298" s="26">
        <v>145.0</v>
      </c>
      <c r="AP298" s="26">
        <v>24.0</v>
      </c>
      <c r="AQ298" s="7">
        <v>71.0</v>
      </c>
      <c r="AR298" s="7">
        <v>9.0</v>
      </c>
      <c r="AS298" s="7">
        <v>84.0</v>
      </c>
      <c r="AT298" s="7">
        <v>6.0</v>
      </c>
      <c r="AU298" s="7">
        <v>172.0</v>
      </c>
      <c r="AV298" s="7">
        <v>27.0</v>
      </c>
      <c r="AW298" s="14">
        <v>86.43</v>
      </c>
      <c r="AX298" s="14">
        <v>-6.31</v>
      </c>
      <c r="AY298" s="7">
        <v>2.0</v>
      </c>
      <c r="AZ298" s="7">
        <v>0.0</v>
      </c>
      <c r="BA298" s="14">
        <f t="shared" si="14"/>
        <v>0.6284507957</v>
      </c>
      <c r="BB298" s="14">
        <v>90.24</v>
      </c>
      <c r="BC298" s="14">
        <v>-4.07</v>
      </c>
    </row>
    <row r="299" ht="12.75" customHeight="1">
      <c r="A299" s="7" t="s">
        <v>195</v>
      </c>
      <c r="B299" s="7" t="s">
        <v>1614</v>
      </c>
      <c r="C299" s="8" t="s">
        <v>490</v>
      </c>
      <c r="D299" s="9" t="s">
        <v>174</v>
      </c>
      <c r="E299" s="7">
        <v>82.0</v>
      </c>
      <c r="F299" s="7">
        <v>1.0</v>
      </c>
      <c r="G299" s="7">
        <v>1.0</v>
      </c>
      <c r="H299" s="12">
        <f t="shared" si="1"/>
        <v>2</v>
      </c>
      <c r="I299" s="7">
        <v>1.0</v>
      </c>
      <c r="J299" s="7">
        <v>0.0</v>
      </c>
      <c r="K299" s="7">
        <v>0.0</v>
      </c>
      <c r="L299" s="7">
        <v>0.0</v>
      </c>
      <c r="M299" s="25">
        <f t="shared" si="2"/>
        <v>4.09556314</v>
      </c>
      <c r="N299" s="7">
        <v>2.0</v>
      </c>
      <c r="O299" s="7">
        <v>0.0</v>
      </c>
      <c r="P299" s="7">
        <v>1.0</v>
      </c>
      <c r="Q299" s="7">
        <v>0.0</v>
      </c>
      <c r="R299" s="10">
        <f t="shared" si="3"/>
        <v>0.5</v>
      </c>
      <c r="S299" s="10">
        <f t="shared" si="4"/>
        <v>0.3333333333</v>
      </c>
      <c r="T299" s="12">
        <f t="shared" si="5"/>
        <v>0</v>
      </c>
      <c r="U299" s="7">
        <v>0.0</v>
      </c>
      <c r="V299" s="7">
        <v>0.0</v>
      </c>
      <c r="W299" s="7">
        <v>0.0</v>
      </c>
      <c r="X299" s="7">
        <v>1.0</v>
      </c>
      <c r="Y299" s="7">
        <v>0.0</v>
      </c>
      <c r="Z299" s="7">
        <v>1758.0</v>
      </c>
      <c r="AA299" s="18">
        <f t="shared" si="6"/>
        <v>0.3573170732</v>
      </c>
      <c r="AB299" s="14">
        <v>25.13</v>
      </c>
      <c r="AC299" s="18">
        <f t="shared" si="7"/>
        <v>0.3064634146</v>
      </c>
      <c r="AD299" s="14">
        <v>381.49</v>
      </c>
      <c r="AE299" s="18">
        <f t="shared" si="8"/>
        <v>4.652317073</v>
      </c>
      <c r="AF299" s="13">
        <f t="shared" si="9"/>
        <v>0.06180217402</v>
      </c>
      <c r="AG299" s="10">
        <f t="shared" si="10"/>
        <v>0.25</v>
      </c>
      <c r="AH299" s="10">
        <f t="shared" si="11"/>
        <v>0</v>
      </c>
      <c r="AI299" s="10">
        <f t="shared" si="12"/>
        <v>0.25</v>
      </c>
      <c r="AJ299" s="7">
        <v>0.0</v>
      </c>
      <c r="AK299" s="7">
        <v>0.0</v>
      </c>
      <c r="AL299" s="13" t="str">
        <f t="shared" si="13"/>
        <v> </v>
      </c>
      <c r="AM299" s="7">
        <v>4.0</v>
      </c>
      <c r="AN299" s="7">
        <v>1.0</v>
      </c>
      <c r="AO299" s="26">
        <v>14.0</v>
      </c>
      <c r="AP299" s="26">
        <v>7.0</v>
      </c>
      <c r="AQ299" s="7">
        <v>7.0</v>
      </c>
      <c r="AR299" s="7">
        <v>0.0</v>
      </c>
      <c r="AS299" s="7">
        <v>3.0</v>
      </c>
      <c r="AT299" s="7">
        <v>0.0</v>
      </c>
      <c r="AU299" s="7">
        <v>17.0</v>
      </c>
      <c r="AV299" s="7">
        <v>5.0</v>
      </c>
      <c r="AW299" s="14">
        <v>77.27</v>
      </c>
      <c r="AX299" s="14">
        <v>-6.96</v>
      </c>
      <c r="AY299" s="7">
        <v>0.0</v>
      </c>
      <c r="AZ299" s="7">
        <v>0.0</v>
      </c>
      <c r="BA299" s="14">
        <f t="shared" si="14"/>
        <v>0.4778156997</v>
      </c>
      <c r="BB299" s="14">
        <v>86.96</v>
      </c>
      <c r="BC299" s="14">
        <v>-7.08</v>
      </c>
    </row>
    <row r="300" ht="12.75" customHeight="1">
      <c r="A300" s="7" t="s">
        <v>339</v>
      </c>
      <c r="B300" s="7" t="s">
        <v>1614</v>
      </c>
      <c r="C300" s="8" t="s">
        <v>197</v>
      </c>
      <c r="D300" s="9" t="s">
        <v>174</v>
      </c>
      <c r="E300" s="7">
        <v>3.0</v>
      </c>
      <c r="F300" s="7">
        <v>0.0</v>
      </c>
      <c r="G300" s="7">
        <v>0.0</v>
      </c>
      <c r="H300" s="12">
        <f t="shared" si="1"/>
        <v>0</v>
      </c>
      <c r="I300" s="7">
        <v>0.0</v>
      </c>
      <c r="J300" s="7">
        <v>0.0</v>
      </c>
      <c r="K300" s="7">
        <v>0.0</v>
      </c>
      <c r="L300" s="7">
        <v>0.0</v>
      </c>
      <c r="M300" s="25">
        <f t="shared" si="2"/>
        <v>0</v>
      </c>
      <c r="N300" s="7">
        <v>0.0</v>
      </c>
      <c r="O300" s="7">
        <v>0.0</v>
      </c>
      <c r="P300" s="7">
        <v>0.0</v>
      </c>
      <c r="Q300" s="7">
        <v>0.0</v>
      </c>
      <c r="R300" s="10">
        <f t="shared" si="3"/>
        <v>0</v>
      </c>
      <c r="S300" s="10">
        <f t="shared" si="4"/>
        <v>0</v>
      </c>
      <c r="T300" s="12">
        <f t="shared" si="5"/>
        <v>0</v>
      </c>
      <c r="U300" s="7">
        <v>0.0</v>
      </c>
      <c r="V300" s="7">
        <v>0.0</v>
      </c>
      <c r="W300" s="7">
        <v>0.0</v>
      </c>
      <c r="X300" s="7">
        <v>0.0</v>
      </c>
      <c r="Y300" s="7">
        <v>0.0</v>
      </c>
      <c r="Z300" s="7">
        <v>1.0</v>
      </c>
      <c r="AA300" s="18">
        <f t="shared" si="6"/>
        <v>0.005555555556</v>
      </c>
      <c r="AB300" s="14">
        <v>0.0</v>
      </c>
      <c r="AC300" s="18">
        <f t="shared" si="7"/>
        <v>0</v>
      </c>
      <c r="AD300" s="14">
        <v>22.57</v>
      </c>
      <c r="AE300" s="18">
        <f t="shared" si="8"/>
        <v>7.523333333</v>
      </c>
      <c r="AF300" s="13">
        <f t="shared" si="9"/>
        <v>0</v>
      </c>
      <c r="AG300" s="10">
        <f t="shared" si="10"/>
        <v>0</v>
      </c>
      <c r="AH300" s="10">
        <f t="shared" si="11"/>
        <v>0</v>
      </c>
      <c r="AI300" s="10">
        <f t="shared" si="12"/>
        <v>0</v>
      </c>
      <c r="AJ300" s="7">
        <v>0.0</v>
      </c>
      <c r="AK300" s="7">
        <v>0.0</v>
      </c>
      <c r="AL300" s="13" t="str">
        <f t="shared" si="13"/>
        <v> </v>
      </c>
      <c r="AM300" s="7">
        <v>0.0</v>
      </c>
      <c r="AN300" s="7">
        <v>0.0</v>
      </c>
      <c r="AO300" s="26">
        <v>0.0</v>
      </c>
      <c r="AP300" s="26">
        <v>0.0</v>
      </c>
      <c r="AQ300" s="7">
        <v>0.0</v>
      </c>
      <c r="AR300" s="7">
        <v>0.0</v>
      </c>
      <c r="AS300" s="7">
        <v>0.0</v>
      </c>
      <c r="AT300" s="7">
        <v>0.0</v>
      </c>
      <c r="AU300" s="7">
        <v>0.0</v>
      </c>
      <c r="AV300" s="7">
        <v>0.0</v>
      </c>
      <c r="AW300" s="14"/>
      <c r="AX300" s="14"/>
      <c r="AY300" s="7">
        <v>0.0</v>
      </c>
      <c r="AZ300" s="7">
        <v>0.0</v>
      </c>
      <c r="BA300" s="14">
        <f t="shared" si="14"/>
        <v>0</v>
      </c>
      <c r="BB300" s="14"/>
      <c r="BC300" s="14"/>
    </row>
    <row r="301" ht="12.75" customHeight="1">
      <c r="A301" s="7" t="s">
        <v>1620</v>
      </c>
      <c r="B301" s="7" t="s">
        <v>1621</v>
      </c>
      <c r="C301" s="8" t="s">
        <v>237</v>
      </c>
      <c r="D301" s="9" t="s">
        <v>260</v>
      </c>
      <c r="E301" s="7">
        <v>31.0</v>
      </c>
      <c r="F301" s="7">
        <v>1.0</v>
      </c>
      <c r="G301" s="7">
        <v>1.0</v>
      </c>
      <c r="H301" s="12">
        <f t="shared" si="1"/>
        <v>2</v>
      </c>
      <c r="I301" s="7">
        <v>1.0</v>
      </c>
      <c r="J301" s="7">
        <v>1.0</v>
      </c>
      <c r="K301" s="7">
        <v>1.0</v>
      </c>
      <c r="L301" s="7">
        <v>0.0</v>
      </c>
      <c r="M301" s="25">
        <f t="shared" si="2"/>
        <v>1.602136182</v>
      </c>
      <c r="N301" s="7">
        <v>11.0</v>
      </c>
      <c r="O301" s="7">
        <v>8.0</v>
      </c>
      <c r="P301" s="7">
        <v>10.0</v>
      </c>
      <c r="Q301" s="7">
        <v>1.0</v>
      </c>
      <c r="R301" s="10">
        <f t="shared" si="3"/>
        <v>0.09090909091</v>
      </c>
      <c r="S301" s="10">
        <f t="shared" si="4"/>
        <v>0.03333333333</v>
      </c>
      <c r="T301" s="12">
        <f t="shared" si="5"/>
        <v>15.75</v>
      </c>
      <c r="U301" s="7">
        <v>0.0</v>
      </c>
      <c r="V301" s="7">
        <v>2.0</v>
      </c>
      <c r="W301" s="7">
        <v>2.0</v>
      </c>
      <c r="X301" s="7">
        <v>1.0</v>
      </c>
      <c r="Y301" s="7">
        <v>0.0</v>
      </c>
      <c r="Z301" s="7">
        <v>4494.0</v>
      </c>
      <c r="AA301" s="18">
        <f t="shared" si="6"/>
        <v>2.416129032</v>
      </c>
      <c r="AB301" s="14">
        <v>73.99</v>
      </c>
      <c r="AC301" s="18">
        <f t="shared" si="7"/>
        <v>2.386774194</v>
      </c>
      <c r="AD301" s="14">
        <v>93.21</v>
      </c>
      <c r="AE301" s="18">
        <f t="shared" si="8"/>
        <v>3.006774194</v>
      </c>
      <c r="AF301" s="13">
        <f t="shared" si="9"/>
        <v>0.4425239234</v>
      </c>
      <c r="AG301" s="10">
        <f t="shared" si="10"/>
        <v>0.25</v>
      </c>
      <c r="AH301" s="10">
        <f t="shared" si="11"/>
        <v>0.25</v>
      </c>
      <c r="AI301" s="10">
        <f t="shared" si="12"/>
        <v>0.5</v>
      </c>
      <c r="AJ301" s="7">
        <v>9.0</v>
      </c>
      <c r="AK301" s="7">
        <v>2.0</v>
      </c>
      <c r="AL301" s="13">
        <f t="shared" si="13"/>
        <v>0.8181818182</v>
      </c>
      <c r="AM301" s="7">
        <v>4.0</v>
      </c>
      <c r="AN301" s="7">
        <v>2.0</v>
      </c>
      <c r="AO301" s="26">
        <v>59.0</v>
      </c>
      <c r="AP301" s="26">
        <v>9.0</v>
      </c>
      <c r="AQ301" s="7">
        <v>30.0</v>
      </c>
      <c r="AR301" s="7">
        <v>3.0</v>
      </c>
      <c r="AS301" s="7">
        <v>48.0</v>
      </c>
      <c r="AT301" s="7">
        <v>4.0</v>
      </c>
      <c r="AU301" s="7">
        <v>68.0</v>
      </c>
      <c r="AV301" s="7">
        <v>11.0</v>
      </c>
      <c r="AW301" s="14">
        <v>86.08</v>
      </c>
      <c r="AX301" s="14">
        <v>-5.1</v>
      </c>
      <c r="AY301" s="7">
        <v>0.0</v>
      </c>
      <c r="AZ301" s="7">
        <v>0.0</v>
      </c>
      <c r="BA301" s="14">
        <f t="shared" si="14"/>
        <v>0.4672897196</v>
      </c>
      <c r="BB301" s="14">
        <v>84.85</v>
      </c>
      <c r="BC301" s="14">
        <v>-10.8</v>
      </c>
    </row>
    <row r="302" ht="12.75" customHeight="1">
      <c r="A302" s="7" t="s">
        <v>712</v>
      </c>
      <c r="B302" s="7" t="s">
        <v>1624</v>
      </c>
      <c r="C302" s="8" t="s">
        <v>297</v>
      </c>
      <c r="D302" s="9" t="s">
        <v>247</v>
      </c>
      <c r="E302" s="7">
        <v>6.0</v>
      </c>
      <c r="F302" s="7">
        <v>0.0</v>
      </c>
      <c r="G302" s="7">
        <v>0.0</v>
      </c>
      <c r="H302" s="12">
        <f t="shared" si="1"/>
        <v>0</v>
      </c>
      <c r="I302" s="7">
        <v>0.0</v>
      </c>
      <c r="J302" s="7">
        <v>0.0</v>
      </c>
      <c r="K302" s="7">
        <v>0.0</v>
      </c>
      <c r="L302" s="7">
        <v>0.0</v>
      </c>
      <c r="M302" s="25">
        <f t="shared" si="2"/>
        <v>0</v>
      </c>
      <c r="N302" s="7">
        <v>0.0</v>
      </c>
      <c r="O302" s="7">
        <v>0.0</v>
      </c>
      <c r="P302" s="7">
        <v>0.0</v>
      </c>
      <c r="Q302" s="7">
        <v>0.0</v>
      </c>
      <c r="R302" s="10">
        <f t="shared" si="3"/>
        <v>0</v>
      </c>
      <c r="S302" s="10">
        <f t="shared" si="4"/>
        <v>0</v>
      </c>
      <c r="T302" s="12">
        <f t="shared" si="5"/>
        <v>0</v>
      </c>
      <c r="U302" s="7">
        <v>0.0</v>
      </c>
      <c r="V302" s="7">
        <v>0.0</v>
      </c>
      <c r="W302" s="7">
        <v>0.0</v>
      </c>
      <c r="X302" s="7">
        <v>0.0</v>
      </c>
      <c r="Y302" s="7">
        <v>0.0</v>
      </c>
      <c r="Z302" s="7">
        <v>0.0</v>
      </c>
      <c r="AA302" s="18">
        <f t="shared" si="6"/>
        <v>0</v>
      </c>
      <c r="AB302" s="14">
        <v>0.0</v>
      </c>
      <c r="AC302" s="18">
        <f t="shared" si="7"/>
        <v>0</v>
      </c>
      <c r="AD302" s="14">
        <v>30.85</v>
      </c>
      <c r="AE302" s="18">
        <f t="shared" si="8"/>
        <v>5.141666667</v>
      </c>
      <c r="AF302" s="13">
        <f t="shared" si="9"/>
        <v>0</v>
      </c>
      <c r="AG302" s="10">
        <f t="shared" si="10"/>
        <v>0</v>
      </c>
      <c r="AH302" s="10">
        <f t="shared" si="11"/>
        <v>0</v>
      </c>
      <c r="AI302" s="10">
        <f t="shared" si="12"/>
        <v>0</v>
      </c>
      <c r="AJ302" s="7">
        <v>0.0</v>
      </c>
      <c r="AK302" s="7">
        <v>0.0</v>
      </c>
      <c r="AL302" s="13" t="str">
        <f t="shared" si="13"/>
        <v> </v>
      </c>
      <c r="AM302" s="7">
        <v>0.0</v>
      </c>
      <c r="AN302" s="7">
        <v>0.0</v>
      </c>
      <c r="AO302" s="26">
        <v>0.0</v>
      </c>
      <c r="AP302" s="26">
        <v>0.0</v>
      </c>
      <c r="AQ302" s="7">
        <v>0.0</v>
      </c>
      <c r="AR302" s="7">
        <v>0.0</v>
      </c>
      <c r="AS302" s="7">
        <v>0.0</v>
      </c>
      <c r="AT302" s="7">
        <v>0.0</v>
      </c>
      <c r="AU302" s="7">
        <v>0.0</v>
      </c>
      <c r="AV302" s="7">
        <v>0.0</v>
      </c>
      <c r="AW302" s="14"/>
      <c r="AX302" s="14"/>
      <c r="AY302" s="7">
        <v>0.0</v>
      </c>
      <c r="AZ302" s="7">
        <v>0.0</v>
      </c>
      <c r="BA302" s="14">
        <f t="shared" si="14"/>
        <v>0</v>
      </c>
      <c r="BB302" s="14"/>
      <c r="BC302" s="14"/>
    </row>
    <row r="303" ht="12.75" customHeight="1">
      <c r="A303" s="7" t="s">
        <v>1627</v>
      </c>
      <c r="B303" s="7" t="s">
        <v>1628</v>
      </c>
      <c r="C303" s="8" t="s">
        <v>149</v>
      </c>
      <c r="D303" s="9" t="s">
        <v>275</v>
      </c>
      <c r="E303" s="7">
        <v>4.0</v>
      </c>
      <c r="F303" s="7">
        <v>0.0</v>
      </c>
      <c r="G303" s="7">
        <v>1.0</v>
      </c>
      <c r="H303" s="12">
        <f t="shared" si="1"/>
        <v>1</v>
      </c>
      <c r="I303" s="7">
        <v>0.0</v>
      </c>
      <c r="J303" s="7">
        <v>1.0</v>
      </c>
      <c r="K303" s="7">
        <v>0.0</v>
      </c>
      <c r="L303" s="7">
        <v>1.0</v>
      </c>
      <c r="M303" s="25">
        <f t="shared" si="2"/>
        <v>7.826086957</v>
      </c>
      <c r="N303" s="7">
        <v>0.0</v>
      </c>
      <c r="O303" s="7">
        <v>0.0</v>
      </c>
      <c r="P303" s="7">
        <v>0.0</v>
      </c>
      <c r="Q303" s="7">
        <v>0.0</v>
      </c>
      <c r="R303" s="10">
        <f t="shared" si="3"/>
        <v>0</v>
      </c>
      <c r="S303" s="10">
        <f t="shared" si="4"/>
        <v>0</v>
      </c>
      <c r="T303" s="12">
        <f t="shared" si="5"/>
        <v>0</v>
      </c>
      <c r="U303" s="7">
        <v>0.0</v>
      </c>
      <c r="V303" s="7">
        <v>0.0</v>
      </c>
      <c r="W303" s="7">
        <v>0.0</v>
      </c>
      <c r="X303" s="7">
        <v>1.0</v>
      </c>
      <c r="Y303" s="7">
        <v>0.0</v>
      </c>
      <c r="Z303" s="7">
        <v>460.0</v>
      </c>
      <c r="AA303" s="18">
        <f t="shared" si="6"/>
        <v>1.916666667</v>
      </c>
      <c r="AB303" s="14">
        <v>8.03</v>
      </c>
      <c r="AC303" s="18">
        <f t="shared" si="7"/>
        <v>2.0075</v>
      </c>
      <c r="AD303" s="14">
        <v>12.75</v>
      </c>
      <c r="AE303" s="18">
        <f t="shared" si="8"/>
        <v>3.1875</v>
      </c>
      <c r="AF303" s="13">
        <f t="shared" si="9"/>
        <v>0.3864292589</v>
      </c>
      <c r="AG303" s="10">
        <f t="shared" si="10"/>
        <v>0</v>
      </c>
      <c r="AH303" s="10">
        <f t="shared" si="11"/>
        <v>0.5</v>
      </c>
      <c r="AI303" s="10">
        <f t="shared" si="12"/>
        <v>0.5</v>
      </c>
      <c r="AJ303" s="7">
        <v>0.0</v>
      </c>
      <c r="AK303" s="7">
        <v>0.0</v>
      </c>
      <c r="AL303" s="13" t="str">
        <f t="shared" si="13"/>
        <v> </v>
      </c>
      <c r="AM303" s="7">
        <v>2.0</v>
      </c>
      <c r="AN303" s="7">
        <v>0.0</v>
      </c>
      <c r="AO303" s="26">
        <v>6.0</v>
      </c>
      <c r="AP303" s="26">
        <v>1.0</v>
      </c>
      <c r="AQ303" s="7">
        <v>6.0</v>
      </c>
      <c r="AR303" s="7">
        <v>0.0</v>
      </c>
      <c r="AS303" s="7">
        <v>2.0</v>
      </c>
      <c r="AT303" s="7">
        <v>1.0</v>
      </c>
      <c r="AU303" s="7">
        <v>10.0</v>
      </c>
      <c r="AV303" s="7">
        <v>2.0</v>
      </c>
      <c r="AW303" s="14">
        <v>83.33</v>
      </c>
      <c r="AX303" s="14">
        <v>-3.33</v>
      </c>
      <c r="AY303" s="7">
        <v>0.0</v>
      </c>
      <c r="AZ303" s="7">
        <v>0.0</v>
      </c>
      <c r="BA303" s="14">
        <f t="shared" si="14"/>
        <v>1.565217391</v>
      </c>
      <c r="BB303" s="14">
        <v>100.0</v>
      </c>
      <c r="BC303" s="14">
        <v>5.56</v>
      </c>
    </row>
    <row r="304" ht="12.75" customHeight="1">
      <c r="A304" s="7" t="s">
        <v>1577</v>
      </c>
      <c r="B304" s="7" t="s">
        <v>1631</v>
      </c>
      <c r="C304" s="8" t="s">
        <v>166</v>
      </c>
      <c r="D304" s="9" t="s">
        <v>260</v>
      </c>
      <c r="E304" s="7">
        <v>74.0</v>
      </c>
      <c r="F304" s="7">
        <v>1.0</v>
      </c>
      <c r="G304" s="7">
        <v>3.0</v>
      </c>
      <c r="H304" s="12">
        <f t="shared" si="1"/>
        <v>4</v>
      </c>
      <c r="I304" s="7">
        <v>1.0</v>
      </c>
      <c r="J304" s="7">
        <v>3.0</v>
      </c>
      <c r="K304" s="7">
        <v>2.0</v>
      </c>
      <c r="L304" s="7">
        <v>1.0</v>
      </c>
      <c r="M304" s="25">
        <f t="shared" si="2"/>
        <v>2.389644872</v>
      </c>
      <c r="N304" s="7">
        <v>8.0</v>
      </c>
      <c r="O304" s="7">
        <v>3.0</v>
      </c>
      <c r="P304" s="7">
        <v>7.0</v>
      </c>
      <c r="Q304" s="7">
        <v>3.0</v>
      </c>
      <c r="R304" s="10">
        <f t="shared" si="3"/>
        <v>0.125</v>
      </c>
      <c r="S304" s="10">
        <f t="shared" si="4"/>
        <v>0.04761904762</v>
      </c>
      <c r="T304" s="12">
        <f t="shared" si="5"/>
        <v>18.66666667</v>
      </c>
      <c r="U304" s="7">
        <v>0.0</v>
      </c>
      <c r="V304" s="7">
        <v>0.0</v>
      </c>
      <c r="W304" s="7">
        <v>4.0</v>
      </c>
      <c r="X304" s="7">
        <v>2.0</v>
      </c>
      <c r="Y304" s="7">
        <v>1.0</v>
      </c>
      <c r="Z304" s="7">
        <v>6026.0</v>
      </c>
      <c r="AA304" s="18">
        <f t="shared" si="6"/>
        <v>1.357207207</v>
      </c>
      <c r="AB304" s="14">
        <v>89.82</v>
      </c>
      <c r="AC304" s="18">
        <f t="shared" si="7"/>
        <v>1.213783784</v>
      </c>
      <c r="AD304" s="14">
        <v>297.65</v>
      </c>
      <c r="AE304" s="18">
        <f t="shared" si="8"/>
        <v>4.022297297</v>
      </c>
      <c r="AF304" s="13">
        <f t="shared" si="9"/>
        <v>0.2318114951</v>
      </c>
      <c r="AG304" s="10">
        <f t="shared" si="10"/>
        <v>0.1111111111</v>
      </c>
      <c r="AH304" s="10">
        <f t="shared" si="11"/>
        <v>0.3333333333</v>
      </c>
      <c r="AI304" s="10">
        <f t="shared" si="12"/>
        <v>0.4444444444</v>
      </c>
      <c r="AJ304" s="7">
        <v>4.0</v>
      </c>
      <c r="AK304" s="7">
        <v>4.0</v>
      </c>
      <c r="AL304" s="13">
        <f t="shared" si="13"/>
        <v>0.5</v>
      </c>
      <c r="AM304" s="7">
        <v>9.0</v>
      </c>
      <c r="AN304" s="7">
        <v>3.0</v>
      </c>
      <c r="AO304" s="26">
        <v>75.0</v>
      </c>
      <c r="AP304" s="26">
        <v>14.0</v>
      </c>
      <c r="AQ304" s="7">
        <v>26.0</v>
      </c>
      <c r="AR304" s="7">
        <v>4.0</v>
      </c>
      <c r="AS304" s="7">
        <v>31.0</v>
      </c>
      <c r="AT304" s="7">
        <v>0.0</v>
      </c>
      <c r="AU304" s="7">
        <v>86.0</v>
      </c>
      <c r="AV304" s="7">
        <v>14.0</v>
      </c>
      <c r="AW304" s="14">
        <v>86.0</v>
      </c>
      <c r="AX304" s="14">
        <v>1.9500000000000002</v>
      </c>
      <c r="AY304" s="7">
        <v>0.0</v>
      </c>
      <c r="AZ304" s="7">
        <v>0.0</v>
      </c>
      <c r="BA304" s="14">
        <f t="shared" si="14"/>
        <v>0.5774975108</v>
      </c>
      <c r="BB304" s="14">
        <v>92.68</v>
      </c>
      <c r="BC304" s="14">
        <v>-1.59</v>
      </c>
    </row>
    <row r="305" ht="12.75" customHeight="1">
      <c r="A305" s="7" t="s">
        <v>1637</v>
      </c>
      <c r="B305" s="7" t="s">
        <v>1638</v>
      </c>
      <c r="C305" s="8" t="s">
        <v>325</v>
      </c>
      <c r="D305" s="9" t="s">
        <v>275</v>
      </c>
      <c r="E305" s="7">
        <v>20.0</v>
      </c>
      <c r="F305" s="7">
        <v>0.0</v>
      </c>
      <c r="G305" s="7">
        <v>0.0</v>
      </c>
      <c r="H305" s="12">
        <f t="shared" si="1"/>
        <v>0</v>
      </c>
      <c r="I305" s="7">
        <v>0.0</v>
      </c>
      <c r="J305" s="7">
        <v>0.0</v>
      </c>
      <c r="K305" s="7">
        <v>0.0</v>
      </c>
      <c r="L305" s="7">
        <v>0.0</v>
      </c>
      <c r="M305" s="25">
        <f t="shared" si="2"/>
        <v>0</v>
      </c>
      <c r="N305" s="7">
        <v>1.0</v>
      </c>
      <c r="O305" s="7">
        <v>0.0</v>
      </c>
      <c r="P305" s="7">
        <v>1.0</v>
      </c>
      <c r="Q305" s="7">
        <v>1.0</v>
      </c>
      <c r="R305" s="10">
        <f t="shared" si="3"/>
        <v>0</v>
      </c>
      <c r="S305" s="10">
        <f t="shared" si="4"/>
        <v>0</v>
      </c>
      <c r="T305" s="12">
        <f t="shared" si="5"/>
        <v>0</v>
      </c>
      <c r="U305" s="7">
        <v>0.0</v>
      </c>
      <c r="V305" s="7">
        <v>0.0</v>
      </c>
      <c r="W305" s="7">
        <v>0.0</v>
      </c>
      <c r="X305" s="7">
        <v>0.0</v>
      </c>
      <c r="Y305" s="7">
        <v>0.0</v>
      </c>
      <c r="Z305" s="7">
        <v>612.0</v>
      </c>
      <c r="AA305" s="18">
        <f t="shared" si="6"/>
        <v>0.51</v>
      </c>
      <c r="AB305" s="14">
        <v>10.03</v>
      </c>
      <c r="AC305" s="18">
        <f t="shared" si="7"/>
        <v>0.5015</v>
      </c>
      <c r="AD305" s="14">
        <v>91.94</v>
      </c>
      <c r="AE305" s="18">
        <f t="shared" si="8"/>
        <v>4.597</v>
      </c>
      <c r="AF305" s="13">
        <f t="shared" si="9"/>
        <v>0.09836226341</v>
      </c>
      <c r="AG305" s="10">
        <f t="shared" si="10"/>
        <v>0</v>
      </c>
      <c r="AH305" s="10">
        <f t="shared" si="11"/>
        <v>0</v>
      </c>
      <c r="AI305" s="10">
        <f t="shared" si="12"/>
        <v>0</v>
      </c>
      <c r="AJ305" s="7">
        <v>0.0</v>
      </c>
      <c r="AK305" s="7">
        <v>2.0</v>
      </c>
      <c r="AL305" s="13">
        <f t="shared" si="13"/>
        <v>0</v>
      </c>
      <c r="AM305" s="7">
        <v>2.0</v>
      </c>
      <c r="AN305" s="7">
        <v>0.0</v>
      </c>
      <c r="AO305" s="26">
        <v>11.0</v>
      </c>
      <c r="AP305" s="26">
        <v>1.0</v>
      </c>
      <c r="AQ305" s="7">
        <v>4.0</v>
      </c>
      <c r="AR305" s="7">
        <v>0.0</v>
      </c>
      <c r="AS305" s="7">
        <v>5.0</v>
      </c>
      <c r="AT305" s="7">
        <v>0.0</v>
      </c>
      <c r="AU305" s="7">
        <v>15.0</v>
      </c>
      <c r="AV305" s="7">
        <v>1.0</v>
      </c>
      <c r="AW305" s="14">
        <v>93.75</v>
      </c>
      <c r="AX305" s="14">
        <v>8.42</v>
      </c>
      <c r="AY305" s="7">
        <v>0.0</v>
      </c>
      <c r="AZ305" s="7">
        <v>0.0</v>
      </c>
      <c r="BA305" s="14">
        <f t="shared" si="14"/>
        <v>1.078431373</v>
      </c>
      <c r="BB305" s="14">
        <v>77.78</v>
      </c>
      <c r="BC305" s="14">
        <v>-17.46</v>
      </c>
    </row>
    <row r="306" ht="12.75" customHeight="1">
      <c r="A306" s="7" t="s">
        <v>288</v>
      </c>
      <c r="B306" s="7" t="s">
        <v>1640</v>
      </c>
      <c r="C306" s="8" t="s">
        <v>839</v>
      </c>
      <c r="D306" s="9" t="s">
        <v>174</v>
      </c>
      <c r="E306" s="7">
        <v>58.0</v>
      </c>
      <c r="F306" s="7">
        <v>0.0</v>
      </c>
      <c r="G306" s="7">
        <v>0.0</v>
      </c>
      <c r="H306" s="12">
        <f t="shared" si="1"/>
        <v>0</v>
      </c>
      <c r="I306" s="7">
        <v>0.0</v>
      </c>
      <c r="J306" s="7">
        <v>0.0</v>
      </c>
      <c r="K306" s="7">
        <v>0.0</v>
      </c>
      <c r="L306" s="7">
        <v>0.0</v>
      </c>
      <c r="M306" s="25">
        <f t="shared" si="2"/>
        <v>0</v>
      </c>
      <c r="N306" s="7">
        <v>0.0</v>
      </c>
      <c r="O306" s="7">
        <v>0.0</v>
      </c>
      <c r="P306" s="7">
        <v>0.0</v>
      </c>
      <c r="Q306" s="7">
        <v>0.0</v>
      </c>
      <c r="R306" s="10">
        <f t="shared" si="3"/>
        <v>0</v>
      </c>
      <c r="S306" s="10">
        <f t="shared" si="4"/>
        <v>0</v>
      </c>
      <c r="T306" s="12">
        <f t="shared" si="5"/>
        <v>0</v>
      </c>
      <c r="U306" s="7">
        <v>0.0</v>
      </c>
      <c r="V306" s="7">
        <v>0.0</v>
      </c>
      <c r="W306" s="7">
        <v>0.0</v>
      </c>
      <c r="X306" s="7">
        <v>0.0</v>
      </c>
      <c r="Y306" s="7">
        <v>0.0</v>
      </c>
      <c r="Z306" s="7">
        <v>136.0</v>
      </c>
      <c r="AA306" s="18">
        <f t="shared" si="6"/>
        <v>0.03908045977</v>
      </c>
      <c r="AB306" s="14">
        <v>2.54</v>
      </c>
      <c r="AC306" s="18">
        <f t="shared" si="7"/>
        <v>0.04379310345</v>
      </c>
      <c r="AD306" s="14">
        <v>343.48</v>
      </c>
      <c r="AE306" s="18">
        <f t="shared" si="8"/>
        <v>5.922068966</v>
      </c>
      <c r="AF306" s="13">
        <f t="shared" si="9"/>
        <v>0.007340616149</v>
      </c>
      <c r="AG306" s="10">
        <f t="shared" si="10"/>
        <v>0</v>
      </c>
      <c r="AH306" s="10">
        <f t="shared" si="11"/>
        <v>0</v>
      </c>
      <c r="AI306" s="10">
        <f t="shared" si="12"/>
        <v>0</v>
      </c>
      <c r="AJ306" s="7">
        <v>0.0</v>
      </c>
      <c r="AK306" s="7">
        <v>0.0</v>
      </c>
      <c r="AL306" s="13" t="str">
        <f t="shared" si="13"/>
        <v> </v>
      </c>
      <c r="AM306" s="7">
        <v>0.0</v>
      </c>
      <c r="AN306" s="7">
        <v>0.0</v>
      </c>
      <c r="AO306" s="26">
        <v>1.0</v>
      </c>
      <c r="AP306" s="26">
        <v>0.0</v>
      </c>
      <c r="AQ306" s="7">
        <v>1.0</v>
      </c>
      <c r="AR306" s="7">
        <v>0.0</v>
      </c>
      <c r="AS306" s="7">
        <v>1.0</v>
      </c>
      <c r="AT306" s="7">
        <v>0.0</v>
      </c>
      <c r="AU306" s="7">
        <v>1.0</v>
      </c>
      <c r="AV306" s="7">
        <v>0.0</v>
      </c>
      <c r="AW306" s="14">
        <v>100.0</v>
      </c>
      <c r="AX306" s="14">
        <v>13.86</v>
      </c>
      <c r="AY306" s="7">
        <v>0.0</v>
      </c>
      <c r="AZ306" s="7">
        <v>0.0</v>
      </c>
      <c r="BA306" s="14">
        <f t="shared" si="14"/>
        <v>0.4411764706</v>
      </c>
      <c r="BB306" s="14">
        <v>80.0</v>
      </c>
      <c r="BC306" s="14">
        <v>-14.95</v>
      </c>
    </row>
    <row r="307" ht="12.75" customHeight="1">
      <c r="A307" s="7" t="s">
        <v>563</v>
      </c>
      <c r="B307" s="7" t="s">
        <v>1644</v>
      </c>
      <c r="C307" s="8" t="s">
        <v>860</v>
      </c>
      <c r="D307" s="9" t="s">
        <v>174</v>
      </c>
      <c r="E307" s="7">
        <v>53.0</v>
      </c>
      <c r="F307" s="7">
        <v>0.0</v>
      </c>
      <c r="G307" s="7">
        <v>0.0</v>
      </c>
      <c r="H307" s="12">
        <f t="shared" si="1"/>
        <v>0</v>
      </c>
      <c r="I307" s="7">
        <v>0.0</v>
      </c>
      <c r="J307" s="7">
        <v>0.0</v>
      </c>
      <c r="K307" s="7">
        <v>0.0</v>
      </c>
      <c r="L307" s="7">
        <v>0.0</v>
      </c>
      <c r="M307" s="25">
        <f t="shared" si="2"/>
        <v>0</v>
      </c>
      <c r="N307" s="7">
        <v>0.0</v>
      </c>
      <c r="O307" s="7">
        <v>0.0</v>
      </c>
      <c r="P307" s="7">
        <v>0.0</v>
      </c>
      <c r="Q307" s="7">
        <v>0.0</v>
      </c>
      <c r="R307" s="10">
        <f t="shared" si="3"/>
        <v>0</v>
      </c>
      <c r="S307" s="10">
        <f t="shared" si="4"/>
        <v>0</v>
      </c>
      <c r="T307" s="12">
        <f t="shared" si="5"/>
        <v>0</v>
      </c>
      <c r="U307" s="7">
        <v>0.0</v>
      </c>
      <c r="V307" s="7">
        <v>0.0</v>
      </c>
      <c r="W307" s="7">
        <v>0.0</v>
      </c>
      <c r="X307" s="7">
        <v>0.0</v>
      </c>
      <c r="Y307" s="7">
        <v>0.0</v>
      </c>
      <c r="Z307" s="7">
        <v>142.0</v>
      </c>
      <c r="AA307" s="18">
        <f t="shared" si="6"/>
        <v>0.04465408805</v>
      </c>
      <c r="AB307" s="14">
        <v>2.7</v>
      </c>
      <c r="AC307" s="18">
        <f t="shared" si="7"/>
        <v>0.05094339623</v>
      </c>
      <c r="AD307" s="14">
        <v>259.61</v>
      </c>
      <c r="AE307" s="18">
        <f t="shared" si="8"/>
        <v>4.898301887</v>
      </c>
      <c r="AF307" s="13">
        <f t="shared" si="9"/>
        <v>0.01029316458</v>
      </c>
      <c r="AG307" s="10">
        <f t="shared" si="10"/>
        <v>0</v>
      </c>
      <c r="AH307" s="10">
        <f t="shared" si="11"/>
        <v>0</v>
      </c>
      <c r="AI307" s="10">
        <f t="shared" si="12"/>
        <v>0</v>
      </c>
      <c r="AJ307" s="7">
        <v>0.0</v>
      </c>
      <c r="AK307" s="7">
        <v>0.0</v>
      </c>
      <c r="AL307" s="13" t="str">
        <f t="shared" si="13"/>
        <v> </v>
      </c>
      <c r="AM307" s="7">
        <v>2.0</v>
      </c>
      <c r="AN307" s="7">
        <v>0.0</v>
      </c>
      <c r="AO307" s="26">
        <v>1.0</v>
      </c>
      <c r="AP307" s="26">
        <v>0.0</v>
      </c>
      <c r="AQ307" s="7">
        <v>1.0</v>
      </c>
      <c r="AR307" s="7">
        <v>0.0</v>
      </c>
      <c r="AS307" s="7">
        <v>0.0</v>
      </c>
      <c r="AT307" s="7">
        <v>0.0</v>
      </c>
      <c r="AU307" s="7">
        <v>2.0</v>
      </c>
      <c r="AV307" s="7">
        <v>0.0</v>
      </c>
      <c r="AW307" s="14">
        <v>100.0</v>
      </c>
      <c r="AX307" s="14">
        <v>13.69</v>
      </c>
      <c r="AY307" s="7">
        <v>0.0</v>
      </c>
      <c r="AZ307" s="7">
        <v>0.0</v>
      </c>
      <c r="BA307" s="14">
        <f t="shared" si="14"/>
        <v>1.690140845</v>
      </c>
      <c r="BB307" s="14">
        <v>50.0</v>
      </c>
      <c r="BC307" s="14">
        <v>-43.64</v>
      </c>
    </row>
    <row r="308" ht="12.75" customHeight="1">
      <c r="A308" s="7" t="s">
        <v>1650</v>
      </c>
      <c r="B308" s="7" t="s">
        <v>1651</v>
      </c>
      <c r="C308" s="8" t="s">
        <v>394</v>
      </c>
      <c r="D308" s="9" t="s">
        <v>174</v>
      </c>
      <c r="E308" s="7">
        <v>76.0</v>
      </c>
      <c r="F308" s="7">
        <v>0.0</v>
      </c>
      <c r="G308" s="7">
        <v>0.0</v>
      </c>
      <c r="H308" s="12">
        <f t="shared" si="1"/>
        <v>0</v>
      </c>
      <c r="I308" s="7">
        <v>0.0</v>
      </c>
      <c r="J308" s="7">
        <v>0.0</v>
      </c>
      <c r="K308" s="7">
        <v>0.0</v>
      </c>
      <c r="L308" s="7">
        <v>0.0</v>
      </c>
      <c r="M308" s="25">
        <f t="shared" si="2"/>
        <v>0</v>
      </c>
      <c r="N308" s="7">
        <v>2.0</v>
      </c>
      <c r="O308" s="7">
        <v>2.0</v>
      </c>
      <c r="P308" s="7">
        <v>2.0</v>
      </c>
      <c r="Q308" s="7">
        <v>3.0</v>
      </c>
      <c r="R308" s="10">
        <f t="shared" si="3"/>
        <v>0</v>
      </c>
      <c r="S308" s="10">
        <f t="shared" si="4"/>
        <v>0</v>
      </c>
      <c r="T308" s="12">
        <f t="shared" si="5"/>
        <v>0</v>
      </c>
      <c r="U308" s="7">
        <v>0.0</v>
      </c>
      <c r="V308" s="7">
        <v>0.0</v>
      </c>
      <c r="W308" s="7">
        <v>1.0</v>
      </c>
      <c r="X308" s="7">
        <v>0.0</v>
      </c>
      <c r="Y308" s="7">
        <v>0.0</v>
      </c>
      <c r="Z308" s="7">
        <v>706.0</v>
      </c>
      <c r="AA308" s="18">
        <f t="shared" si="6"/>
        <v>0.1548245614</v>
      </c>
      <c r="AB308" s="14">
        <v>11.23</v>
      </c>
      <c r="AC308" s="18">
        <f t="shared" si="7"/>
        <v>0.1477631579</v>
      </c>
      <c r="AD308" s="14">
        <v>420.53</v>
      </c>
      <c r="AE308" s="18">
        <f t="shared" si="8"/>
        <v>5.533289474</v>
      </c>
      <c r="AF308" s="13">
        <f t="shared" si="9"/>
        <v>0.02600982027</v>
      </c>
      <c r="AG308" s="10">
        <f t="shared" si="10"/>
        <v>0</v>
      </c>
      <c r="AH308" s="10">
        <f t="shared" si="11"/>
        <v>0</v>
      </c>
      <c r="AI308" s="10">
        <f t="shared" si="12"/>
        <v>0</v>
      </c>
      <c r="AJ308" s="7">
        <v>0.0</v>
      </c>
      <c r="AK308" s="7">
        <v>0.0</v>
      </c>
      <c r="AL308" s="13" t="str">
        <f t="shared" si="13"/>
        <v> </v>
      </c>
      <c r="AM308" s="7">
        <v>0.0</v>
      </c>
      <c r="AN308" s="7">
        <v>0.0</v>
      </c>
      <c r="AO308" s="26">
        <v>12.0</v>
      </c>
      <c r="AP308" s="26">
        <v>3.0</v>
      </c>
      <c r="AQ308" s="7">
        <v>3.0</v>
      </c>
      <c r="AR308" s="7">
        <v>2.0</v>
      </c>
      <c r="AS308" s="7">
        <v>5.0</v>
      </c>
      <c r="AT308" s="7">
        <v>0.0</v>
      </c>
      <c r="AU308" s="7">
        <v>7.0</v>
      </c>
      <c r="AV308" s="7">
        <v>3.0</v>
      </c>
      <c r="AW308" s="14">
        <v>70.0</v>
      </c>
      <c r="AX308" s="14">
        <v>-18.06</v>
      </c>
      <c r="AY308" s="7">
        <v>0.0</v>
      </c>
      <c r="AZ308" s="7">
        <v>0.0</v>
      </c>
      <c r="BA308" s="14">
        <f t="shared" si="14"/>
        <v>0.4249291785</v>
      </c>
      <c r="BB308" s="14">
        <v>100.0</v>
      </c>
      <c r="BC308" s="14">
        <v>3.53</v>
      </c>
    </row>
    <row r="309" ht="12.75" customHeight="1">
      <c r="A309" s="7" t="s">
        <v>911</v>
      </c>
      <c r="B309" s="7" t="s">
        <v>1654</v>
      </c>
      <c r="C309" s="8" t="s">
        <v>325</v>
      </c>
      <c r="D309" s="9" t="s">
        <v>174</v>
      </c>
      <c r="E309" s="7">
        <v>64.0</v>
      </c>
      <c r="F309" s="7">
        <v>0.0</v>
      </c>
      <c r="G309" s="7">
        <v>0.0</v>
      </c>
      <c r="H309" s="12">
        <f t="shared" si="1"/>
        <v>0</v>
      </c>
      <c r="I309" s="7">
        <v>0.0</v>
      </c>
      <c r="J309" s="7">
        <v>0.0</v>
      </c>
      <c r="K309" s="7">
        <v>0.0</v>
      </c>
      <c r="L309" s="7">
        <v>0.0</v>
      </c>
      <c r="M309" s="25">
        <f t="shared" si="2"/>
        <v>0</v>
      </c>
      <c r="N309" s="7">
        <v>5.0</v>
      </c>
      <c r="O309" s="7">
        <v>1.0</v>
      </c>
      <c r="P309" s="7">
        <v>3.0</v>
      </c>
      <c r="Q309" s="7">
        <v>1.0</v>
      </c>
      <c r="R309" s="10">
        <f t="shared" si="3"/>
        <v>0</v>
      </c>
      <c r="S309" s="10">
        <f t="shared" si="4"/>
        <v>0</v>
      </c>
      <c r="T309" s="12">
        <f t="shared" si="5"/>
        <v>0</v>
      </c>
      <c r="U309" s="7">
        <v>0.0</v>
      </c>
      <c r="V309" s="7">
        <v>1.0</v>
      </c>
      <c r="W309" s="7">
        <v>2.0</v>
      </c>
      <c r="X309" s="7">
        <v>0.0</v>
      </c>
      <c r="Y309" s="7">
        <v>0.0</v>
      </c>
      <c r="Z309" s="7">
        <v>1275.0</v>
      </c>
      <c r="AA309" s="18">
        <f t="shared" si="6"/>
        <v>0.33203125</v>
      </c>
      <c r="AB309" s="14">
        <v>15.83</v>
      </c>
      <c r="AC309" s="18">
        <f t="shared" si="7"/>
        <v>0.24734375</v>
      </c>
      <c r="AD309" s="14">
        <v>328.77</v>
      </c>
      <c r="AE309" s="18">
        <f t="shared" si="8"/>
        <v>5.13703125</v>
      </c>
      <c r="AF309" s="13">
        <f t="shared" si="9"/>
        <v>0.04593731863</v>
      </c>
      <c r="AG309" s="10">
        <f t="shared" si="10"/>
        <v>0</v>
      </c>
      <c r="AH309" s="10">
        <f t="shared" si="11"/>
        <v>0</v>
      </c>
      <c r="AI309" s="10">
        <f t="shared" si="12"/>
        <v>0</v>
      </c>
      <c r="AJ309" s="7">
        <v>0.0</v>
      </c>
      <c r="AK309" s="7">
        <v>0.0</v>
      </c>
      <c r="AL309" s="13" t="str">
        <f t="shared" si="13"/>
        <v> </v>
      </c>
      <c r="AM309" s="7">
        <v>0.0</v>
      </c>
      <c r="AN309" s="7">
        <v>0.0</v>
      </c>
      <c r="AO309" s="26">
        <v>10.0</v>
      </c>
      <c r="AP309" s="26">
        <v>1.0</v>
      </c>
      <c r="AQ309" s="7">
        <v>3.0</v>
      </c>
      <c r="AR309" s="7">
        <v>0.0</v>
      </c>
      <c r="AS309" s="7">
        <v>2.0</v>
      </c>
      <c r="AT309" s="7">
        <v>0.0</v>
      </c>
      <c r="AU309" s="7">
        <v>5.0</v>
      </c>
      <c r="AV309" s="7">
        <v>1.0</v>
      </c>
      <c r="AW309" s="14">
        <v>83.33</v>
      </c>
      <c r="AX309" s="14">
        <v>-3.62</v>
      </c>
      <c r="AY309" s="7">
        <v>0.0</v>
      </c>
      <c r="AZ309" s="7">
        <v>0.0</v>
      </c>
      <c r="BA309" s="14">
        <f t="shared" si="14"/>
        <v>0.4705882353</v>
      </c>
      <c r="BB309" s="14">
        <v>78.95</v>
      </c>
      <c r="BC309" s="14">
        <v>-15.32</v>
      </c>
    </row>
    <row r="310" ht="12.75" customHeight="1">
      <c r="A310" s="7" t="s">
        <v>1659</v>
      </c>
      <c r="B310" s="7" t="s">
        <v>1660</v>
      </c>
      <c r="C310" s="8" t="s">
        <v>166</v>
      </c>
      <c r="D310" s="9" t="s">
        <v>174</v>
      </c>
      <c r="E310" s="7">
        <v>29.0</v>
      </c>
      <c r="F310" s="7">
        <v>0.0</v>
      </c>
      <c r="G310" s="7">
        <v>0.0</v>
      </c>
      <c r="H310" s="12">
        <f t="shared" si="1"/>
        <v>0</v>
      </c>
      <c r="I310" s="7">
        <v>0.0</v>
      </c>
      <c r="J310" s="7">
        <v>0.0</v>
      </c>
      <c r="K310" s="7">
        <v>0.0</v>
      </c>
      <c r="L310" s="7">
        <v>0.0</v>
      </c>
      <c r="M310" s="25">
        <f t="shared" si="2"/>
        <v>0</v>
      </c>
      <c r="N310" s="7">
        <v>0.0</v>
      </c>
      <c r="O310" s="7">
        <v>0.0</v>
      </c>
      <c r="P310" s="7">
        <v>0.0</v>
      </c>
      <c r="Q310" s="7">
        <v>0.0</v>
      </c>
      <c r="R310" s="10">
        <f t="shared" si="3"/>
        <v>0</v>
      </c>
      <c r="S310" s="10">
        <f t="shared" si="4"/>
        <v>0</v>
      </c>
      <c r="T310" s="12">
        <f t="shared" si="5"/>
        <v>0</v>
      </c>
      <c r="U310" s="7">
        <v>0.0</v>
      </c>
      <c r="V310" s="7">
        <v>0.0</v>
      </c>
      <c r="W310" s="7">
        <v>0.0</v>
      </c>
      <c r="X310" s="7">
        <v>0.0</v>
      </c>
      <c r="Y310" s="7">
        <v>0.0</v>
      </c>
      <c r="Z310" s="7">
        <v>4.0</v>
      </c>
      <c r="AA310" s="18">
        <f t="shared" si="6"/>
        <v>0.002298850575</v>
      </c>
      <c r="AB310" s="14">
        <v>0.16</v>
      </c>
      <c r="AC310" s="18">
        <f t="shared" si="7"/>
        <v>0.005517241379</v>
      </c>
      <c r="AD310" s="14">
        <v>147.44</v>
      </c>
      <c r="AE310" s="18">
        <f t="shared" si="8"/>
        <v>5.084137931</v>
      </c>
      <c r="AF310" s="13">
        <f t="shared" si="9"/>
        <v>0.00108401084</v>
      </c>
      <c r="AG310" s="10">
        <f t="shared" si="10"/>
        <v>0</v>
      </c>
      <c r="AH310" s="10">
        <f t="shared" si="11"/>
        <v>0</v>
      </c>
      <c r="AI310" s="10">
        <f t="shared" si="12"/>
        <v>0</v>
      </c>
      <c r="AJ310" s="7">
        <v>0.0</v>
      </c>
      <c r="AK310" s="7">
        <v>0.0</v>
      </c>
      <c r="AL310" s="13" t="str">
        <f t="shared" si="13"/>
        <v> </v>
      </c>
      <c r="AM310" s="7">
        <v>0.0</v>
      </c>
      <c r="AN310" s="7">
        <v>0.0</v>
      </c>
      <c r="AO310" s="26">
        <v>0.0</v>
      </c>
      <c r="AP310" s="26">
        <v>0.0</v>
      </c>
      <c r="AQ310" s="7">
        <v>0.0</v>
      </c>
      <c r="AR310" s="7">
        <v>0.0</v>
      </c>
      <c r="AS310" s="7">
        <v>0.0</v>
      </c>
      <c r="AT310" s="7">
        <v>0.0</v>
      </c>
      <c r="AU310" s="7">
        <v>0.0</v>
      </c>
      <c r="AV310" s="7">
        <v>0.0</v>
      </c>
      <c r="AW310" s="14"/>
      <c r="AX310" s="14"/>
      <c r="AY310" s="7">
        <v>0.0</v>
      </c>
      <c r="AZ310" s="7">
        <v>0.0</v>
      </c>
      <c r="BA310" s="14">
        <f t="shared" si="14"/>
        <v>0</v>
      </c>
      <c r="BB310" s="14">
        <v>100.0</v>
      </c>
      <c r="BC310" s="14">
        <v>7.53</v>
      </c>
    </row>
    <row r="311" ht="12.75" customHeight="1">
      <c r="A311" s="7" t="s">
        <v>1663</v>
      </c>
      <c r="B311" s="7" t="s">
        <v>1664</v>
      </c>
      <c r="C311" s="8" t="s">
        <v>274</v>
      </c>
      <c r="D311" s="9" t="s">
        <v>174</v>
      </c>
      <c r="E311" s="7">
        <v>72.0</v>
      </c>
      <c r="F311" s="7">
        <v>1.0</v>
      </c>
      <c r="G311" s="7">
        <v>0.0</v>
      </c>
      <c r="H311" s="12">
        <f t="shared" si="1"/>
        <v>1</v>
      </c>
      <c r="I311" s="7">
        <v>1.0</v>
      </c>
      <c r="J311" s="7">
        <v>0.0</v>
      </c>
      <c r="K311" s="7">
        <v>0.0</v>
      </c>
      <c r="L311" s="7">
        <v>0.0</v>
      </c>
      <c r="M311" s="25">
        <f t="shared" si="2"/>
        <v>7.809110629</v>
      </c>
      <c r="N311" s="7">
        <v>1.0</v>
      </c>
      <c r="O311" s="7">
        <v>0.0</v>
      </c>
      <c r="P311" s="7">
        <v>0.0</v>
      </c>
      <c r="Q311" s="7">
        <v>0.0</v>
      </c>
      <c r="R311" s="10">
        <f t="shared" si="3"/>
        <v>1</v>
      </c>
      <c r="S311" s="10">
        <f t="shared" si="4"/>
        <v>1</v>
      </c>
      <c r="T311" s="12">
        <f t="shared" si="5"/>
        <v>0</v>
      </c>
      <c r="U311" s="7">
        <v>0.0</v>
      </c>
      <c r="V311" s="7">
        <v>0.0</v>
      </c>
      <c r="W311" s="7">
        <v>0.0</v>
      </c>
      <c r="X311" s="7">
        <v>0.0</v>
      </c>
      <c r="Y311" s="7">
        <v>0.0</v>
      </c>
      <c r="Z311" s="7">
        <v>461.0</v>
      </c>
      <c r="AA311" s="18">
        <f t="shared" si="6"/>
        <v>0.106712963</v>
      </c>
      <c r="AB311" s="14">
        <v>6.36</v>
      </c>
      <c r="AC311" s="18">
        <f t="shared" si="7"/>
        <v>0.08833333333</v>
      </c>
      <c r="AD311" s="14">
        <v>314.03</v>
      </c>
      <c r="AE311" s="18">
        <f t="shared" si="8"/>
        <v>4.361527778</v>
      </c>
      <c r="AF311" s="13">
        <f t="shared" si="9"/>
        <v>0.01985080683</v>
      </c>
      <c r="AG311" s="10">
        <f t="shared" si="10"/>
        <v>1</v>
      </c>
      <c r="AH311" s="10">
        <f t="shared" si="11"/>
        <v>0</v>
      </c>
      <c r="AI311" s="10">
        <f t="shared" si="12"/>
        <v>1</v>
      </c>
      <c r="AJ311" s="7">
        <v>0.0</v>
      </c>
      <c r="AK311" s="7">
        <v>0.0</v>
      </c>
      <c r="AL311" s="13" t="str">
        <f t="shared" si="13"/>
        <v> </v>
      </c>
      <c r="AM311" s="7">
        <v>1.0</v>
      </c>
      <c r="AN311" s="7">
        <v>0.0</v>
      </c>
      <c r="AO311" s="26">
        <v>2.0</v>
      </c>
      <c r="AP311" s="26">
        <v>1.0</v>
      </c>
      <c r="AQ311" s="7">
        <v>0.0</v>
      </c>
      <c r="AR311" s="7">
        <v>0.0</v>
      </c>
      <c r="AS311" s="7">
        <v>3.0</v>
      </c>
      <c r="AT311" s="7">
        <v>0.0</v>
      </c>
      <c r="AU311" s="7">
        <v>3.0</v>
      </c>
      <c r="AV311" s="7">
        <v>1.0</v>
      </c>
      <c r="AW311" s="14">
        <v>75.0</v>
      </c>
      <c r="AX311" s="14">
        <v>-7.26</v>
      </c>
      <c r="AY311" s="7">
        <v>1.0</v>
      </c>
      <c r="AZ311" s="7">
        <v>0.0</v>
      </c>
      <c r="BA311" s="14">
        <f t="shared" si="14"/>
        <v>-0.1301518438</v>
      </c>
      <c r="BB311" s="14">
        <v>84.62</v>
      </c>
      <c r="BC311" s="14">
        <v>-8.74</v>
      </c>
    </row>
    <row r="312" ht="12.75" customHeight="1">
      <c r="A312" s="7" t="s">
        <v>911</v>
      </c>
      <c r="B312" s="7" t="s">
        <v>1668</v>
      </c>
      <c r="C312" s="8" t="s">
        <v>222</v>
      </c>
      <c r="D312" s="9" t="s">
        <v>174</v>
      </c>
      <c r="E312" s="7">
        <v>41.0</v>
      </c>
      <c r="F312" s="7">
        <v>0.0</v>
      </c>
      <c r="G312" s="7">
        <v>1.0</v>
      </c>
      <c r="H312" s="12">
        <f t="shared" si="1"/>
        <v>1</v>
      </c>
      <c r="I312" s="7">
        <v>0.0</v>
      </c>
      <c r="J312" s="7">
        <v>1.0</v>
      </c>
      <c r="K312" s="7">
        <v>1.0</v>
      </c>
      <c r="L312" s="7">
        <v>0.0</v>
      </c>
      <c r="M312" s="25">
        <f t="shared" si="2"/>
        <v>0.8718818116</v>
      </c>
      <c r="N312" s="7">
        <v>6.0</v>
      </c>
      <c r="O312" s="7">
        <v>3.0</v>
      </c>
      <c r="P312" s="7">
        <v>6.0</v>
      </c>
      <c r="Q312" s="7">
        <v>6.0</v>
      </c>
      <c r="R312" s="10">
        <f t="shared" si="3"/>
        <v>0</v>
      </c>
      <c r="S312" s="10">
        <f t="shared" si="4"/>
        <v>0</v>
      </c>
      <c r="T312" s="12">
        <f t="shared" si="5"/>
        <v>11</v>
      </c>
      <c r="U312" s="7">
        <v>1.0</v>
      </c>
      <c r="V312" s="7">
        <v>0.0</v>
      </c>
      <c r="W312" s="7">
        <v>1.0</v>
      </c>
      <c r="X312" s="7">
        <v>0.0</v>
      </c>
      <c r="Y312" s="7">
        <v>1.0</v>
      </c>
      <c r="Z312" s="7">
        <v>4129.0</v>
      </c>
      <c r="AA312" s="18">
        <f t="shared" si="6"/>
        <v>1.678455285</v>
      </c>
      <c r="AB312" s="14">
        <v>65.04</v>
      </c>
      <c r="AC312" s="18">
        <f t="shared" si="7"/>
        <v>1.586341463</v>
      </c>
      <c r="AD312" s="14">
        <v>134.08</v>
      </c>
      <c r="AE312" s="18">
        <f t="shared" si="8"/>
        <v>3.270243902</v>
      </c>
      <c r="AF312" s="13">
        <f t="shared" si="9"/>
        <v>0.3266372037</v>
      </c>
      <c r="AG312" s="10">
        <f t="shared" si="10"/>
        <v>0</v>
      </c>
      <c r="AH312" s="10">
        <f t="shared" si="11"/>
        <v>0.2</v>
      </c>
      <c r="AI312" s="10">
        <f t="shared" si="12"/>
        <v>0.2</v>
      </c>
      <c r="AJ312" s="7">
        <v>0.0</v>
      </c>
      <c r="AK312" s="7">
        <v>0.0</v>
      </c>
      <c r="AL312" s="13" t="str">
        <f t="shared" si="13"/>
        <v> </v>
      </c>
      <c r="AM312" s="7">
        <v>5.0</v>
      </c>
      <c r="AN312" s="7">
        <v>0.0</v>
      </c>
      <c r="AO312" s="26">
        <v>50.0</v>
      </c>
      <c r="AP312" s="26">
        <v>8.0</v>
      </c>
      <c r="AQ312" s="7">
        <v>17.0</v>
      </c>
      <c r="AR312" s="7">
        <v>1.0</v>
      </c>
      <c r="AS312" s="7">
        <v>21.0</v>
      </c>
      <c r="AT312" s="7">
        <v>2.0</v>
      </c>
      <c r="AU312" s="7">
        <v>49.0</v>
      </c>
      <c r="AV312" s="7">
        <v>9.0</v>
      </c>
      <c r="AW312" s="14">
        <v>84.48</v>
      </c>
      <c r="AX312" s="14">
        <v>-0.22</v>
      </c>
      <c r="AY312" s="7">
        <v>0.0</v>
      </c>
      <c r="AZ312" s="7">
        <v>0.0</v>
      </c>
      <c r="BA312" s="14">
        <f t="shared" si="14"/>
        <v>0.6393799952</v>
      </c>
      <c r="BB312" s="14">
        <v>89.13</v>
      </c>
      <c r="BC312" s="14">
        <v>-8.45</v>
      </c>
    </row>
    <row r="313" ht="12.75" customHeight="1">
      <c r="A313" s="7" t="s">
        <v>1663</v>
      </c>
      <c r="B313" s="7" t="s">
        <v>1671</v>
      </c>
      <c r="C313" s="8" t="s">
        <v>231</v>
      </c>
      <c r="D313" s="9" t="s">
        <v>159</v>
      </c>
      <c r="E313" s="7">
        <v>80.0</v>
      </c>
      <c r="F313" s="7">
        <v>0.0</v>
      </c>
      <c r="G313" s="7">
        <v>0.0</v>
      </c>
      <c r="H313" s="12">
        <f t="shared" si="1"/>
        <v>0</v>
      </c>
      <c r="I313" s="7">
        <v>0.0</v>
      </c>
      <c r="J313" s="7">
        <v>0.0</v>
      </c>
      <c r="K313" s="7">
        <v>0.0</v>
      </c>
      <c r="L313" s="7">
        <v>0.0</v>
      </c>
      <c r="M313" s="25">
        <f t="shared" si="2"/>
        <v>0</v>
      </c>
      <c r="N313" s="7">
        <v>3.0</v>
      </c>
      <c r="O313" s="7">
        <v>1.0</v>
      </c>
      <c r="P313" s="7">
        <v>2.0</v>
      </c>
      <c r="Q313" s="7">
        <v>0.0</v>
      </c>
      <c r="R313" s="10">
        <f t="shared" si="3"/>
        <v>0</v>
      </c>
      <c r="S313" s="10">
        <f t="shared" si="4"/>
        <v>0</v>
      </c>
      <c r="T313" s="12">
        <f t="shared" si="5"/>
        <v>0</v>
      </c>
      <c r="U313" s="7">
        <v>0.0</v>
      </c>
      <c r="V313" s="7">
        <v>0.0</v>
      </c>
      <c r="W313" s="7">
        <v>3.0</v>
      </c>
      <c r="X313" s="7">
        <v>0.0</v>
      </c>
      <c r="Y313" s="7">
        <v>0.0</v>
      </c>
      <c r="Z313" s="7">
        <v>1130.0</v>
      </c>
      <c r="AA313" s="18">
        <f t="shared" si="6"/>
        <v>0.2354166667</v>
      </c>
      <c r="AB313" s="14">
        <v>17.01</v>
      </c>
      <c r="AC313" s="18">
        <f t="shared" si="7"/>
        <v>0.212625</v>
      </c>
      <c r="AD313" s="14">
        <v>349.29</v>
      </c>
      <c r="AE313" s="18">
        <f t="shared" si="8"/>
        <v>4.366125</v>
      </c>
      <c r="AF313" s="13">
        <f t="shared" si="9"/>
        <v>0.04643734644</v>
      </c>
      <c r="AG313" s="10">
        <f t="shared" si="10"/>
        <v>0</v>
      </c>
      <c r="AH313" s="10">
        <f t="shared" si="11"/>
        <v>0</v>
      </c>
      <c r="AI313" s="10">
        <f t="shared" si="12"/>
        <v>0</v>
      </c>
      <c r="AJ313" s="7">
        <v>0.0</v>
      </c>
      <c r="AK313" s="7">
        <v>0.0</v>
      </c>
      <c r="AL313" s="13" t="str">
        <f t="shared" si="13"/>
        <v> </v>
      </c>
      <c r="AM313" s="7">
        <v>1.0</v>
      </c>
      <c r="AN313" s="7">
        <v>0.0</v>
      </c>
      <c r="AO313" s="26">
        <v>17.0</v>
      </c>
      <c r="AP313" s="26">
        <v>1.0</v>
      </c>
      <c r="AQ313" s="7">
        <v>4.0</v>
      </c>
      <c r="AR313" s="7">
        <v>2.0</v>
      </c>
      <c r="AS313" s="7">
        <v>6.0</v>
      </c>
      <c r="AT313" s="7">
        <v>3.0</v>
      </c>
      <c r="AU313" s="7">
        <v>13.0</v>
      </c>
      <c r="AV313" s="7">
        <v>2.0</v>
      </c>
      <c r="AW313" s="14">
        <v>86.67</v>
      </c>
      <c r="AX313" s="14">
        <v>-2.22</v>
      </c>
      <c r="AY313" s="7">
        <v>0.0</v>
      </c>
      <c r="AZ313" s="7">
        <v>0.0</v>
      </c>
      <c r="BA313" s="14">
        <f t="shared" si="14"/>
        <v>0.8495575221</v>
      </c>
      <c r="BB313" s="14">
        <v>87.5</v>
      </c>
      <c r="BC313" s="14">
        <v>-6.89</v>
      </c>
    </row>
    <row r="314" ht="12.75" customHeight="1">
      <c r="A314" s="7" t="s">
        <v>1677</v>
      </c>
      <c r="B314" s="7" t="s">
        <v>1678</v>
      </c>
      <c r="C314" s="8" t="s">
        <v>685</v>
      </c>
      <c r="D314" s="9" t="s">
        <v>174</v>
      </c>
      <c r="E314" s="7">
        <v>81.0</v>
      </c>
      <c r="F314" s="7">
        <v>0.0</v>
      </c>
      <c r="G314" s="7">
        <v>0.0</v>
      </c>
      <c r="H314" s="12">
        <f t="shared" si="1"/>
        <v>0</v>
      </c>
      <c r="I314" s="7">
        <v>0.0</v>
      </c>
      <c r="J314" s="7">
        <v>0.0</v>
      </c>
      <c r="K314" s="7">
        <v>0.0</v>
      </c>
      <c r="L314" s="7">
        <v>0.0</v>
      </c>
      <c r="M314" s="25">
        <f t="shared" si="2"/>
        <v>0</v>
      </c>
      <c r="N314" s="7">
        <v>1.0</v>
      </c>
      <c r="O314" s="7">
        <v>1.0</v>
      </c>
      <c r="P314" s="7">
        <v>1.0</v>
      </c>
      <c r="Q314" s="7">
        <v>3.0</v>
      </c>
      <c r="R314" s="10">
        <f t="shared" si="3"/>
        <v>0</v>
      </c>
      <c r="S314" s="10">
        <f t="shared" si="4"/>
        <v>0</v>
      </c>
      <c r="T314" s="12">
        <f t="shared" si="5"/>
        <v>0</v>
      </c>
      <c r="U314" s="7">
        <v>0.0</v>
      </c>
      <c r="V314" s="7">
        <v>0.0</v>
      </c>
      <c r="W314" s="7">
        <v>0.0</v>
      </c>
      <c r="X314" s="7">
        <v>2.0</v>
      </c>
      <c r="Y314" s="7">
        <v>0.0</v>
      </c>
      <c r="Z314" s="7">
        <v>1001.0</v>
      </c>
      <c r="AA314" s="18">
        <f t="shared" si="6"/>
        <v>0.2059670782</v>
      </c>
      <c r="AB314" s="14">
        <v>14.97</v>
      </c>
      <c r="AC314" s="18">
        <f t="shared" si="7"/>
        <v>0.1848148148</v>
      </c>
      <c r="AD314" s="14">
        <v>380.25</v>
      </c>
      <c r="AE314" s="18">
        <f t="shared" si="8"/>
        <v>4.694444444</v>
      </c>
      <c r="AF314" s="13">
        <f t="shared" si="9"/>
        <v>0.03787763777</v>
      </c>
      <c r="AG314" s="10">
        <f t="shared" si="10"/>
        <v>0</v>
      </c>
      <c r="AH314" s="10">
        <f t="shared" si="11"/>
        <v>0</v>
      </c>
      <c r="AI314" s="10">
        <f t="shared" si="12"/>
        <v>0</v>
      </c>
      <c r="AJ314" s="7">
        <v>0.0</v>
      </c>
      <c r="AK314" s="7">
        <v>0.0</v>
      </c>
      <c r="AL314" s="13" t="str">
        <f t="shared" si="13"/>
        <v> </v>
      </c>
      <c r="AM314" s="7">
        <v>0.0</v>
      </c>
      <c r="AN314" s="7">
        <v>0.0</v>
      </c>
      <c r="AO314" s="26">
        <v>9.0</v>
      </c>
      <c r="AP314" s="26">
        <v>3.0</v>
      </c>
      <c r="AQ314" s="7">
        <v>6.0</v>
      </c>
      <c r="AR314" s="7">
        <v>1.0</v>
      </c>
      <c r="AS314" s="7">
        <v>12.0</v>
      </c>
      <c r="AT314" s="7">
        <v>0.0</v>
      </c>
      <c r="AU314" s="7">
        <v>7.0</v>
      </c>
      <c r="AV314" s="7">
        <v>3.0</v>
      </c>
      <c r="AW314" s="14">
        <v>70.0</v>
      </c>
      <c r="AX314" s="14">
        <v>-17.76</v>
      </c>
      <c r="AY314" s="7">
        <v>1.0</v>
      </c>
      <c r="AZ314" s="7">
        <v>1.0</v>
      </c>
      <c r="BA314" s="14">
        <f t="shared" si="14"/>
        <v>-0.05994005994</v>
      </c>
      <c r="BB314" s="14">
        <v>90.48</v>
      </c>
      <c r="BC314" s="14">
        <v>-5.97</v>
      </c>
    </row>
    <row r="315" ht="12.75" customHeight="1">
      <c r="A315" s="7" t="s">
        <v>1332</v>
      </c>
      <c r="B315" s="7" t="s">
        <v>1681</v>
      </c>
      <c r="C315" s="8" t="s">
        <v>628</v>
      </c>
      <c r="D315" s="9" t="s">
        <v>1682</v>
      </c>
      <c r="E315" s="7">
        <v>16.0</v>
      </c>
      <c r="F315" s="7">
        <v>0.0</v>
      </c>
      <c r="G315" s="7">
        <v>0.0</v>
      </c>
      <c r="H315" s="12">
        <f t="shared" si="1"/>
        <v>0</v>
      </c>
      <c r="I315" s="7">
        <v>0.0</v>
      </c>
      <c r="J315" s="7">
        <v>0.0</v>
      </c>
      <c r="K315" s="7">
        <v>0.0</v>
      </c>
      <c r="L315" s="7">
        <v>0.0</v>
      </c>
      <c r="M315" s="25">
        <f t="shared" si="2"/>
        <v>0</v>
      </c>
      <c r="N315" s="7">
        <v>0.0</v>
      </c>
      <c r="O315" s="7">
        <v>0.0</v>
      </c>
      <c r="P315" s="7">
        <v>0.0</v>
      </c>
      <c r="Q315" s="7">
        <v>0.0</v>
      </c>
      <c r="R315" s="10">
        <f t="shared" si="3"/>
        <v>0</v>
      </c>
      <c r="S315" s="10">
        <f t="shared" si="4"/>
        <v>0</v>
      </c>
      <c r="T315" s="12">
        <f t="shared" si="5"/>
        <v>0</v>
      </c>
      <c r="U315" s="7">
        <v>0.0</v>
      </c>
      <c r="V315" s="7">
        <v>0.0</v>
      </c>
      <c r="W315" s="7">
        <v>0.0</v>
      </c>
      <c r="X315" s="7">
        <v>0.0</v>
      </c>
      <c r="Y315" s="7">
        <v>0.0</v>
      </c>
      <c r="Z315" s="7">
        <v>18.0</v>
      </c>
      <c r="AA315" s="18">
        <f t="shared" si="6"/>
        <v>0.01875</v>
      </c>
      <c r="AB315" s="14">
        <v>0.41</v>
      </c>
      <c r="AC315" s="18">
        <f t="shared" si="7"/>
        <v>0.025625</v>
      </c>
      <c r="AD315" s="14">
        <v>97.28</v>
      </c>
      <c r="AE315" s="18">
        <f t="shared" si="8"/>
        <v>6.08</v>
      </c>
      <c r="AF315" s="13">
        <f t="shared" si="9"/>
        <v>0.004196949534</v>
      </c>
      <c r="AG315" s="10">
        <f t="shared" si="10"/>
        <v>0</v>
      </c>
      <c r="AH315" s="10">
        <f t="shared" si="11"/>
        <v>0</v>
      </c>
      <c r="AI315" s="10">
        <f t="shared" si="12"/>
        <v>0</v>
      </c>
      <c r="AJ315" s="7">
        <v>0.0</v>
      </c>
      <c r="AK315" s="7">
        <v>0.0</v>
      </c>
      <c r="AL315" s="13" t="str">
        <f t="shared" si="13"/>
        <v> </v>
      </c>
      <c r="AM315" s="7">
        <v>0.0</v>
      </c>
      <c r="AN315" s="7">
        <v>0.0</v>
      </c>
      <c r="AO315" s="26">
        <v>0.0</v>
      </c>
      <c r="AP315" s="26">
        <v>0.0</v>
      </c>
      <c r="AQ315" s="7">
        <v>0.0</v>
      </c>
      <c r="AR315" s="7">
        <v>0.0</v>
      </c>
      <c r="AS315" s="7">
        <v>0.0</v>
      </c>
      <c r="AT315" s="7">
        <v>0.0</v>
      </c>
      <c r="AU315" s="7">
        <v>0.0</v>
      </c>
      <c r="AV315" s="7">
        <v>0.0</v>
      </c>
      <c r="AW315" s="14"/>
      <c r="AX315" s="14"/>
      <c r="AY315" s="7">
        <v>0.0</v>
      </c>
      <c r="AZ315" s="7">
        <v>0.0</v>
      </c>
      <c r="BA315" s="14">
        <f t="shared" si="14"/>
        <v>0</v>
      </c>
      <c r="BB315" s="14">
        <v>100.0</v>
      </c>
      <c r="BC315" s="14">
        <v>7.78</v>
      </c>
    </row>
    <row r="316" ht="12.75" customHeight="1">
      <c r="A316" s="7" t="s">
        <v>339</v>
      </c>
      <c r="B316" s="7" t="s">
        <v>1684</v>
      </c>
      <c r="C316" s="8" t="s">
        <v>246</v>
      </c>
      <c r="D316" s="9" t="s">
        <v>183</v>
      </c>
      <c r="E316" s="7">
        <v>30.0</v>
      </c>
      <c r="F316" s="7">
        <v>0.0</v>
      </c>
      <c r="G316" s="7">
        <v>0.0</v>
      </c>
      <c r="H316" s="12">
        <f t="shared" si="1"/>
        <v>0</v>
      </c>
      <c r="I316" s="7">
        <v>0.0</v>
      </c>
      <c r="J316" s="7">
        <v>0.0</v>
      </c>
      <c r="K316" s="7">
        <v>0.0</v>
      </c>
      <c r="L316" s="7">
        <v>0.0</v>
      </c>
      <c r="M316" s="25">
        <f t="shared" si="2"/>
        <v>0</v>
      </c>
      <c r="N316" s="7">
        <v>1.0</v>
      </c>
      <c r="O316" s="7">
        <v>0.0</v>
      </c>
      <c r="P316" s="7">
        <v>1.0</v>
      </c>
      <c r="Q316" s="7">
        <v>0.0</v>
      </c>
      <c r="R316" s="10">
        <f t="shared" si="3"/>
        <v>0</v>
      </c>
      <c r="S316" s="10">
        <f t="shared" si="4"/>
        <v>0</v>
      </c>
      <c r="T316" s="12">
        <f t="shared" si="5"/>
        <v>0</v>
      </c>
      <c r="U316" s="7">
        <v>0.0</v>
      </c>
      <c r="V316" s="7">
        <v>0.0</v>
      </c>
      <c r="W316" s="7">
        <v>0.0</v>
      </c>
      <c r="X316" s="7">
        <v>1.0</v>
      </c>
      <c r="Y316" s="7">
        <v>0.0</v>
      </c>
      <c r="Z316" s="7">
        <v>73.0</v>
      </c>
      <c r="AA316" s="18">
        <f t="shared" si="6"/>
        <v>0.04055555556</v>
      </c>
      <c r="AB316" s="14">
        <v>1.72</v>
      </c>
      <c r="AC316" s="18">
        <f t="shared" si="7"/>
        <v>0.05733333333</v>
      </c>
      <c r="AD316" s="14">
        <v>148.6</v>
      </c>
      <c r="AE316" s="18">
        <f t="shared" si="8"/>
        <v>4.953333333</v>
      </c>
      <c r="AF316" s="13">
        <f t="shared" si="9"/>
        <v>0.01144225652</v>
      </c>
      <c r="AG316" s="10">
        <f t="shared" si="10"/>
        <v>0</v>
      </c>
      <c r="AH316" s="10">
        <f t="shared" si="11"/>
        <v>0</v>
      </c>
      <c r="AI316" s="10">
        <f t="shared" si="12"/>
        <v>0</v>
      </c>
      <c r="AJ316" s="7">
        <v>0.0</v>
      </c>
      <c r="AK316" s="7">
        <v>0.0</v>
      </c>
      <c r="AL316" s="13" t="str">
        <f t="shared" si="13"/>
        <v> </v>
      </c>
      <c r="AM316" s="7">
        <v>0.0</v>
      </c>
      <c r="AN316" s="7">
        <v>0.0</v>
      </c>
      <c r="AO316" s="26">
        <v>2.0</v>
      </c>
      <c r="AP316" s="26">
        <v>1.0</v>
      </c>
      <c r="AQ316" s="7">
        <v>0.0</v>
      </c>
      <c r="AR316" s="7">
        <v>0.0</v>
      </c>
      <c r="AS316" s="7">
        <v>2.0</v>
      </c>
      <c r="AT316" s="7">
        <v>0.0</v>
      </c>
      <c r="AU316" s="7">
        <v>3.0</v>
      </c>
      <c r="AV316" s="7">
        <v>1.0</v>
      </c>
      <c r="AW316" s="14">
        <v>75.0</v>
      </c>
      <c r="AX316" s="14">
        <v>-9.35</v>
      </c>
      <c r="AY316" s="7">
        <v>0.0</v>
      </c>
      <c r="AZ316" s="7">
        <v>0.0</v>
      </c>
      <c r="BA316" s="14">
        <f t="shared" si="14"/>
        <v>-0.8219178082</v>
      </c>
      <c r="BB316" s="14">
        <v>100.0</v>
      </c>
      <c r="BC316" s="14">
        <v>8.33</v>
      </c>
    </row>
    <row r="317" ht="12.75" customHeight="1">
      <c r="A317" s="7" t="s">
        <v>381</v>
      </c>
      <c r="B317" s="7" t="s">
        <v>1686</v>
      </c>
      <c r="C317" s="8" t="s">
        <v>860</v>
      </c>
      <c r="D317" s="9" t="s">
        <v>159</v>
      </c>
      <c r="E317" s="7">
        <v>82.0</v>
      </c>
      <c r="F317" s="7">
        <v>4.0</v>
      </c>
      <c r="G317" s="7">
        <v>8.0</v>
      </c>
      <c r="H317" s="12">
        <f t="shared" si="1"/>
        <v>12</v>
      </c>
      <c r="I317" s="7">
        <v>4.0</v>
      </c>
      <c r="J317" s="7">
        <v>8.0</v>
      </c>
      <c r="K317" s="7">
        <v>4.0</v>
      </c>
      <c r="L317" s="7">
        <v>4.0</v>
      </c>
      <c r="M317" s="25">
        <f t="shared" si="2"/>
        <v>3.115534401</v>
      </c>
      <c r="N317" s="7">
        <v>49.0</v>
      </c>
      <c r="O317" s="7">
        <v>9.0</v>
      </c>
      <c r="P317" s="7">
        <v>45.0</v>
      </c>
      <c r="Q317" s="7">
        <v>22.0</v>
      </c>
      <c r="R317" s="10">
        <f t="shared" si="3"/>
        <v>0.08163265306</v>
      </c>
      <c r="S317" s="10">
        <f t="shared" si="4"/>
        <v>0.032</v>
      </c>
      <c r="T317" s="12">
        <f t="shared" si="5"/>
        <v>41.68421053</v>
      </c>
      <c r="U317" s="7">
        <v>0.0</v>
      </c>
      <c r="V317" s="7">
        <v>5.0</v>
      </c>
      <c r="W317" s="7">
        <v>20.0</v>
      </c>
      <c r="X317" s="7">
        <v>13.0</v>
      </c>
      <c r="Y317" s="7">
        <v>2.0</v>
      </c>
      <c r="Z317" s="7">
        <v>13866.0</v>
      </c>
      <c r="AA317" s="18">
        <f t="shared" si="6"/>
        <v>2.818292683</v>
      </c>
      <c r="AB317" s="14">
        <v>230.82</v>
      </c>
      <c r="AC317" s="18">
        <f t="shared" si="7"/>
        <v>2.814878049</v>
      </c>
      <c r="AD317" s="14">
        <v>177.16</v>
      </c>
      <c r="AE317" s="18">
        <f t="shared" si="8"/>
        <v>2.160487805</v>
      </c>
      <c r="AF317" s="13">
        <f t="shared" si="9"/>
        <v>0.5657630276</v>
      </c>
      <c r="AG317" s="10">
        <f t="shared" si="10"/>
        <v>0.2105263158</v>
      </c>
      <c r="AH317" s="10">
        <f t="shared" si="11"/>
        <v>0.4210526316</v>
      </c>
      <c r="AI317" s="10">
        <f t="shared" si="12"/>
        <v>0.6315789474</v>
      </c>
      <c r="AJ317" s="7">
        <v>4.0</v>
      </c>
      <c r="AK317" s="7">
        <v>5.0</v>
      </c>
      <c r="AL317" s="13">
        <f t="shared" si="13"/>
        <v>0.4444444444</v>
      </c>
      <c r="AM317" s="7">
        <v>19.0</v>
      </c>
      <c r="AN317" s="7">
        <v>3.0</v>
      </c>
      <c r="AO317" s="26">
        <v>179.0</v>
      </c>
      <c r="AP317" s="26">
        <v>38.0</v>
      </c>
      <c r="AQ317" s="7">
        <v>66.0</v>
      </c>
      <c r="AR317" s="7">
        <v>7.0</v>
      </c>
      <c r="AS317" s="7">
        <v>98.0</v>
      </c>
      <c r="AT317" s="7">
        <v>6.0</v>
      </c>
      <c r="AU317" s="7">
        <v>190.0</v>
      </c>
      <c r="AV317" s="7">
        <v>38.0</v>
      </c>
      <c r="AW317" s="14">
        <v>83.33</v>
      </c>
      <c r="AX317" s="14">
        <v>-6.67</v>
      </c>
      <c r="AY317" s="7">
        <v>5.0</v>
      </c>
      <c r="AZ317" s="7">
        <v>1.0</v>
      </c>
      <c r="BA317" s="14">
        <f t="shared" si="14"/>
        <v>0.5365642579</v>
      </c>
      <c r="BB317" s="14">
        <v>95.43</v>
      </c>
      <c r="BC317" s="14">
        <v>4.83</v>
      </c>
    </row>
    <row r="318" ht="12.75" customHeight="1">
      <c r="A318" s="7" t="s">
        <v>609</v>
      </c>
      <c r="B318" s="7" t="s">
        <v>1692</v>
      </c>
      <c r="C318" s="8" t="s">
        <v>297</v>
      </c>
      <c r="D318" s="9" t="s">
        <v>174</v>
      </c>
      <c r="E318" s="7">
        <v>58.0</v>
      </c>
      <c r="F318" s="7">
        <v>1.0</v>
      </c>
      <c r="G318" s="7">
        <v>2.0</v>
      </c>
      <c r="H318" s="12">
        <f t="shared" si="1"/>
        <v>3</v>
      </c>
      <c r="I318" s="7">
        <v>1.0</v>
      </c>
      <c r="J318" s="7">
        <v>1.0</v>
      </c>
      <c r="K318" s="7">
        <v>0.0</v>
      </c>
      <c r="L318" s="7">
        <v>1.0</v>
      </c>
      <c r="M318" s="25">
        <f t="shared" si="2"/>
        <v>2.235099338</v>
      </c>
      <c r="N318" s="7">
        <v>10.0</v>
      </c>
      <c r="O318" s="7">
        <v>3.0</v>
      </c>
      <c r="P318" s="7">
        <v>9.0</v>
      </c>
      <c r="Q318" s="7">
        <v>5.0</v>
      </c>
      <c r="R318" s="10">
        <f t="shared" si="3"/>
        <v>0.1</v>
      </c>
      <c r="S318" s="10">
        <f t="shared" si="4"/>
        <v>0.03703703704</v>
      </c>
      <c r="T318" s="12">
        <f t="shared" si="5"/>
        <v>0</v>
      </c>
      <c r="U318" s="7">
        <v>0.0</v>
      </c>
      <c r="V318" s="7">
        <v>0.0</v>
      </c>
      <c r="W318" s="7">
        <v>4.0</v>
      </c>
      <c r="X318" s="7">
        <v>3.0</v>
      </c>
      <c r="Y318" s="7">
        <v>0.0</v>
      </c>
      <c r="Z318" s="7">
        <v>4832.0</v>
      </c>
      <c r="AA318" s="18">
        <f t="shared" si="6"/>
        <v>1.388505747</v>
      </c>
      <c r="AB318" s="14">
        <v>72.02</v>
      </c>
      <c r="AC318" s="18">
        <f t="shared" si="7"/>
        <v>1.241724138</v>
      </c>
      <c r="AD318" s="14">
        <v>243.82</v>
      </c>
      <c r="AE318" s="18">
        <f t="shared" si="8"/>
        <v>4.203793103</v>
      </c>
      <c r="AF318" s="13">
        <f t="shared" si="9"/>
        <v>0.228026849</v>
      </c>
      <c r="AG318" s="10">
        <f t="shared" si="10"/>
        <v>0.3333333333</v>
      </c>
      <c r="AH318" s="10">
        <f t="shared" si="11"/>
        <v>0.3333333333</v>
      </c>
      <c r="AI318" s="10">
        <f t="shared" si="12"/>
        <v>0.6666666667</v>
      </c>
      <c r="AJ318" s="7">
        <v>0.0</v>
      </c>
      <c r="AK318" s="7">
        <v>0.0</v>
      </c>
      <c r="AL318" s="13" t="str">
        <f t="shared" si="13"/>
        <v> </v>
      </c>
      <c r="AM318" s="7">
        <v>3.0</v>
      </c>
      <c r="AN318" s="7">
        <v>0.0</v>
      </c>
      <c r="AO318" s="26">
        <v>41.0</v>
      </c>
      <c r="AP318" s="26">
        <v>10.0</v>
      </c>
      <c r="AQ318" s="7">
        <v>23.0</v>
      </c>
      <c r="AR318" s="7">
        <v>2.0</v>
      </c>
      <c r="AS318" s="7">
        <v>27.0</v>
      </c>
      <c r="AT318" s="7">
        <v>2.0</v>
      </c>
      <c r="AU318" s="7">
        <v>38.0</v>
      </c>
      <c r="AV318" s="7">
        <v>5.0</v>
      </c>
      <c r="AW318" s="14">
        <v>88.37</v>
      </c>
      <c r="AX318" s="14">
        <v>7.4</v>
      </c>
      <c r="AY318" s="7">
        <v>0.0</v>
      </c>
      <c r="AZ318" s="7">
        <v>1.0</v>
      </c>
      <c r="BA318" s="14">
        <f t="shared" si="14"/>
        <v>0.3725165563</v>
      </c>
      <c r="BB318" s="14">
        <v>88.46</v>
      </c>
      <c r="BC318" s="14">
        <v>-3.42</v>
      </c>
    </row>
    <row r="319" ht="12.75" customHeight="1">
      <c r="A319" s="7" t="s">
        <v>1696</v>
      </c>
      <c r="B319" s="7" t="s">
        <v>824</v>
      </c>
      <c r="C319" s="8" t="s">
        <v>158</v>
      </c>
      <c r="D319" s="9" t="s">
        <v>174</v>
      </c>
      <c r="E319" s="7">
        <v>82.0</v>
      </c>
      <c r="F319" s="7">
        <v>5.0</v>
      </c>
      <c r="G319" s="7">
        <v>11.0</v>
      </c>
      <c r="H319" s="12">
        <f t="shared" si="1"/>
        <v>16</v>
      </c>
      <c r="I319" s="7">
        <v>5.0</v>
      </c>
      <c r="J319" s="7">
        <v>10.0</v>
      </c>
      <c r="K319" s="7">
        <v>5.0</v>
      </c>
      <c r="L319" s="7">
        <v>5.0</v>
      </c>
      <c r="M319" s="25">
        <f t="shared" si="2"/>
        <v>4.832620186</v>
      </c>
      <c r="N319" s="7">
        <v>51.0</v>
      </c>
      <c r="O319" s="7">
        <v>18.0</v>
      </c>
      <c r="P319" s="7">
        <v>45.0</v>
      </c>
      <c r="Q319" s="7">
        <v>41.0</v>
      </c>
      <c r="R319" s="10">
        <f t="shared" si="3"/>
        <v>0.09803921569</v>
      </c>
      <c r="S319" s="10">
        <f t="shared" si="4"/>
        <v>0.03225806452</v>
      </c>
      <c r="T319" s="12">
        <f t="shared" si="5"/>
        <v>42.5</v>
      </c>
      <c r="U319" s="7">
        <v>3.0</v>
      </c>
      <c r="V319" s="7">
        <v>3.0</v>
      </c>
      <c r="W319" s="7">
        <v>5.0</v>
      </c>
      <c r="X319" s="7">
        <v>9.0</v>
      </c>
      <c r="Y319" s="7">
        <v>0.0</v>
      </c>
      <c r="Z319" s="7">
        <v>11919.0</v>
      </c>
      <c r="AA319" s="18">
        <f t="shared" si="6"/>
        <v>2.422560976</v>
      </c>
      <c r="AB319" s="14">
        <v>195.94</v>
      </c>
      <c r="AC319" s="18">
        <f t="shared" si="7"/>
        <v>2.389512195</v>
      </c>
      <c r="AD319" s="14">
        <v>239.68</v>
      </c>
      <c r="AE319" s="18">
        <f t="shared" si="8"/>
        <v>2.922926829</v>
      </c>
      <c r="AF319" s="13">
        <f t="shared" si="9"/>
        <v>0.4497956935</v>
      </c>
      <c r="AG319" s="10">
        <f t="shared" si="10"/>
        <v>0.2083333333</v>
      </c>
      <c r="AH319" s="10">
        <f t="shared" si="11"/>
        <v>0.4166666667</v>
      </c>
      <c r="AI319" s="10">
        <f t="shared" si="12"/>
        <v>0.625</v>
      </c>
      <c r="AJ319" s="7">
        <v>0.0</v>
      </c>
      <c r="AK319" s="7">
        <v>0.0</v>
      </c>
      <c r="AL319" s="13" t="str">
        <f t="shared" si="13"/>
        <v> </v>
      </c>
      <c r="AM319" s="7">
        <v>24.0</v>
      </c>
      <c r="AN319" s="7">
        <v>1.0</v>
      </c>
      <c r="AO319" s="26">
        <v>180.0</v>
      </c>
      <c r="AP319" s="26">
        <v>25.0</v>
      </c>
      <c r="AQ319" s="7">
        <v>70.0</v>
      </c>
      <c r="AR319" s="7">
        <v>9.0</v>
      </c>
      <c r="AS319" s="7">
        <v>93.0</v>
      </c>
      <c r="AT319" s="7">
        <v>6.0</v>
      </c>
      <c r="AU319" s="7">
        <v>195.0</v>
      </c>
      <c r="AV319" s="7">
        <v>23.0</v>
      </c>
      <c r="AW319" s="14">
        <v>89.45</v>
      </c>
      <c r="AX319" s="14">
        <v>5.01</v>
      </c>
      <c r="AY319" s="7">
        <v>3.0</v>
      </c>
      <c r="AZ319" s="7">
        <v>0.0</v>
      </c>
      <c r="BA319" s="14">
        <f t="shared" si="14"/>
        <v>0.7651648628</v>
      </c>
      <c r="BB319" s="14">
        <v>95.45</v>
      </c>
      <c r="BC319" s="14">
        <v>1.8</v>
      </c>
    </row>
    <row r="320" ht="12.75" customHeight="1">
      <c r="A320" s="7" t="s">
        <v>1700</v>
      </c>
      <c r="B320" s="7" t="s">
        <v>824</v>
      </c>
      <c r="C320" s="8" t="s">
        <v>158</v>
      </c>
      <c r="D320" s="9" t="s">
        <v>275</v>
      </c>
      <c r="E320" s="7">
        <v>4.0</v>
      </c>
      <c r="F320" s="7">
        <v>0.0</v>
      </c>
      <c r="G320" s="7">
        <v>0.0</v>
      </c>
      <c r="H320" s="12">
        <f t="shared" si="1"/>
        <v>0</v>
      </c>
      <c r="I320" s="7">
        <v>0.0</v>
      </c>
      <c r="J320" s="7">
        <v>0.0</v>
      </c>
      <c r="K320" s="7">
        <v>0.0</v>
      </c>
      <c r="L320" s="7">
        <v>0.0</v>
      </c>
      <c r="M320" s="25">
        <f t="shared" si="2"/>
        <v>0</v>
      </c>
      <c r="N320" s="7">
        <v>0.0</v>
      </c>
      <c r="O320" s="7">
        <v>0.0</v>
      </c>
      <c r="P320" s="7">
        <v>0.0</v>
      </c>
      <c r="Q320" s="7">
        <v>0.0</v>
      </c>
      <c r="R320" s="10">
        <f t="shared" si="3"/>
        <v>0</v>
      </c>
      <c r="S320" s="10">
        <f t="shared" si="4"/>
        <v>0</v>
      </c>
      <c r="T320" s="12">
        <f t="shared" si="5"/>
        <v>0</v>
      </c>
      <c r="U320" s="7">
        <v>0.0</v>
      </c>
      <c r="V320" s="7">
        <v>0.0</v>
      </c>
      <c r="W320" s="7">
        <v>0.0</v>
      </c>
      <c r="X320" s="7">
        <v>0.0</v>
      </c>
      <c r="Y320" s="7">
        <v>0.0</v>
      </c>
      <c r="Z320" s="7">
        <v>0.0</v>
      </c>
      <c r="AA320" s="18">
        <f t="shared" si="6"/>
        <v>0</v>
      </c>
      <c r="AB320" s="14">
        <v>0.0</v>
      </c>
      <c r="AC320" s="18">
        <f t="shared" si="7"/>
        <v>0</v>
      </c>
      <c r="AD320" s="14">
        <v>17.78</v>
      </c>
      <c r="AE320" s="18">
        <f t="shared" si="8"/>
        <v>4.445</v>
      </c>
      <c r="AF320" s="13">
        <f t="shared" si="9"/>
        <v>0</v>
      </c>
      <c r="AG320" s="10">
        <f t="shared" si="10"/>
        <v>0</v>
      </c>
      <c r="AH320" s="10">
        <f t="shared" si="11"/>
        <v>0</v>
      </c>
      <c r="AI320" s="10">
        <f t="shared" si="12"/>
        <v>0</v>
      </c>
      <c r="AJ320" s="7">
        <v>0.0</v>
      </c>
      <c r="AK320" s="7">
        <v>0.0</v>
      </c>
      <c r="AL320" s="13" t="str">
        <f t="shared" si="13"/>
        <v> </v>
      </c>
      <c r="AM320" s="7">
        <v>0.0</v>
      </c>
      <c r="AN320" s="7">
        <v>0.0</v>
      </c>
      <c r="AO320" s="26">
        <v>0.0</v>
      </c>
      <c r="AP320" s="26">
        <v>0.0</v>
      </c>
      <c r="AQ320" s="7">
        <v>0.0</v>
      </c>
      <c r="AR320" s="7">
        <v>0.0</v>
      </c>
      <c r="AS320" s="7">
        <v>0.0</v>
      </c>
      <c r="AT320" s="7">
        <v>0.0</v>
      </c>
      <c r="AU320" s="7">
        <v>0.0</v>
      </c>
      <c r="AV320" s="7">
        <v>0.0</v>
      </c>
      <c r="AW320" s="14"/>
      <c r="AX320" s="14"/>
      <c r="AY320" s="7">
        <v>0.0</v>
      </c>
      <c r="AZ320" s="7">
        <v>0.0</v>
      </c>
      <c r="BA320" s="14">
        <f t="shared" si="14"/>
        <v>0</v>
      </c>
      <c r="BB320" s="14"/>
      <c r="BC320" s="14"/>
    </row>
    <row r="321" ht="12.75" customHeight="1">
      <c r="A321" s="7" t="s">
        <v>1703</v>
      </c>
      <c r="B321" s="7" t="s">
        <v>1704</v>
      </c>
      <c r="C321" s="8" t="s">
        <v>305</v>
      </c>
      <c r="D321" s="9" t="s">
        <v>174</v>
      </c>
      <c r="E321" s="7">
        <v>72.0</v>
      </c>
      <c r="F321" s="7">
        <v>0.0</v>
      </c>
      <c r="G321" s="7">
        <v>0.0</v>
      </c>
      <c r="H321" s="12">
        <f t="shared" si="1"/>
        <v>0</v>
      </c>
      <c r="I321" s="7">
        <v>0.0</v>
      </c>
      <c r="J321" s="7">
        <v>0.0</v>
      </c>
      <c r="K321" s="7">
        <v>0.0</v>
      </c>
      <c r="L321" s="7">
        <v>0.0</v>
      </c>
      <c r="M321" s="25">
        <f t="shared" si="2"/>
        <v>0</v>
      </c>
      <c r="N321" s="7">
        <v>9.0</v>
      </c>
      <c r="O321" s="7">
        <v>6.0</v>
      </c>
      <c r="P321" s="7">
        <v>9.0</v>
      </c>
      <c r="Q321" s="7">
        <v>8.0</v>
      </c>
      <c r="R321" s="10">
        <f t="shared" si="3"/>
        <v>0</v>
      </c>
      <c r="S321" s="10">
        <f t="shared" si="4"/>
        <v>0</v>
      </c>
      <c r="T321" s="12">
        <f t="shared" si="5"/>
        <v>0</v>
      </c>
      <c r="U321" s="7">
        <v>0.0</v>
      </c>
      <c r="V321" s="7">
        <v>1.0</v>
      </c>
      <c r="W321" s="7">
        <v>1.0</v>
      </c>
      <c r="X321" s="7">
        <v>1.0</v>
      </c>
      <c r="Y321" s="7">
        <v>2.0</v>
      </c>
      <c r="Z321" s="7">
        <v>3588.0</v>
      </c>
      <c r="AA321" s="18">
        <f t="shared" si="6"/>
        <v>0.8305555556</v>
      </c>
      <c r="AB321" s="14">
        <v>53.96</v>
      </c>
      <c r="AC321" s="18">
        <f t="shared" si="7"/>
        <v>0.7494444444</v>
      </c>
      <c r="AD321" s="14">
        <v>272.18</v>
      </c>
      <c r="AE321" s="18">
        <f t="shared" si="8"/>
        <v>3.780277778</v>
      </c>
      <c r="AF321" s="13">
        <f t="shared" si="9"/>
        <v>0.1654504201</v>
      </c>
      <c r="AG321" s="10">
        <f t="shared" si="10"/>
        <v>0</v>
      </c>
      <c r="AH321" s="10">
        <f t="shared" si="11"/>
        <v>0</v>
      </c>
      <c r="AI321" s="10">
        <f t="shared" si="12"/>
        <v>0</v>
      </c>
      <c r="AJ321" s="7">
        <v>0.0</v>
      </c>
      <c r="AK321" s="7">
        <v>0.0</v>
      </c>
      <c r="AL321" s="13" t="str">
        <f t="shared" si="13"/>
        <v> </v>
      </c>
      <c r="AM321" s="7">
        <v>0.0</v>
      </c>
      <c r="AN321" s="7">
        <v>0.0</v>
      </c>
      <c r="AO321" s="26">
        <v>28.0</v>
      </c>
      <c r="AP321" s="26">
        <v>11.0</v>
      </c>
      <c r="AQ321" s="7">
        <v>24.0</v>
      </c>
      <c r="AR321" s="7">
        <v>4.0</v>
      </c>
      <c r="AS321" s="7">
        <v>18.0</v>
      </c>
      <c r="AT321" s="7">
        <v>2.0</v>
      </c>
      <c r="AU321" s="7">
        <v>29.0</v>
      </c>
      <c r="AV321" s="7">
        <v>10.0</v>
      </c>
      <c r="AW321" s="14">
        <v>74.36</v>
      </c>
      <c r="AX321" s="14">
        <v>-14.53</v>
      </c>
      <c r="AY321" s="7">
        <v>0.0</v>
      </c>
      <c r="AZ321" s="7">
        <v>0.0</v>
      </c>
      <c r="BA321" s="14">
        <f t="shared" si="14"/>
        <v>0.3511705686</v>
      </c>
      <c r="BB321" s="14">
        <v>80.0</v>
      </c>
      <c r="BC321" s="14">
        <v>-17.36</v>
      </c>
    </row>
    <row r="322" ht="12.75" customHeight="1">
      <c r="A322" s="7" t="s">
        <v>1707</v>
      </c>
      <c r="B322" s="7" t="s">
        <v>1708</v>
      </c>
      <c r="C322" s="8" t="s">
        <v>685</v>
      </c>
      <c r="D322" s="9" t="s">
        <v>174</v>
      </c>
      <c r="E322" s="7">
        <v>79.0</v>
      </c>
      <c r="F322" s="7">
        <v>1.0</v>
      </c>
      <c r="G322" s="7">
        <v>6.0</v>
      </c>
      <c r="H322" s="12">
        <f t="shared" si="1"/>
        <v>7</v>
      </c>
      <c r="I322" s="7">
        <v>1.0</v>
      </c>
      <c r="J322" s="7">
        <v>6.0</v>
      </c>
      <c r="K322" s="7">
        <v>5.0</v>
      </c>
      <c r="L322" s="7">
        <v>1.0</v>
      </c>
      <c r="M322" s="25">
        <f t="shared" si="2"/>
        <v>2.243989314</v>
      </c>
      <c r="N322" s="7">
        <v>36.0</v>
      </c>
      <c r="O322" s="7">
        <v>13.0</v>
      </c>
      <c r="P322" s="7">
        <v>35.0</v>
      </c>
      <c r="Q322" s="7">
        <v>27.0</v>
      </c>
      <c r="R322" s="10">
        <f t="shared" si="3"/>
        <v>0.02777777778</v>
      </c>
      <c r="S322" s="10">
        <f t="shared" si="4"/>
        <v>0.009009009009</v>
      </c>
      <c r="T322" s="12">
        <f t="shared" si="5"/>
        <v>50.29411765</v>
      </c>
      <c r="U322" s="7">
        <v>1.0</v>
      </c>
      <c r="V322" s="7">
        <v>1.0</v>
      </c>
      <c r="W322" s="7">
        <v>5.0</v>
      </c>
      <c r="X322" s="7">
        <v>9.0</v>
      </c>
      <c r="Y322" s="7">
        <v>6.0</v>
      </c>
      <c r="Z322" s="7">
        <v>11230.0</v>
      </c>
      <c r="AA322" s="18">
        <f t="shared" si="6"/>
        <v>2.369198312</v>
      </c>
      <c r="AB322" s="14">
        <v>181.19</v>
      </c>
      <c r="AC322" s="18">
        <f t="shared" si="7"/>
        <v>2.293544304</v>
      </c>
      <c r="AD322" s="14">
        <v>196.23</v>
      </c>
      <c r="AE322" s="18">
        <f t="shared" si="8"/>
        <v>2.483924051</v>
      </c>
      <c r="AF322" s="13">
        <f t="shared" si="9"/>
        <v>0.4800752477</v>
      </c>
      <c r="AG322" s="10">
        <f t="shared" si="10"/>
        <v>0.05882352941</v>
      </c>
      <c r="AH322" s="10">
        <f t="shared" si="11"/>
        <v>0.3529411765</v>
      </c>
      <c r="AI322" s="10">
        <f t="shared" si="12"/>
        <v>0.4117647059</v>
      </c>
      <c r="AJ322" s="7">
        <v>0.0</v>
      </c>
      <c r="AK322" s="7">
        <v>0.0</v>
      </c>
      <c r="AL322" s="13" t="str">
        <f t="shared" si="13"/>
        <v> </v>
      </c>
      <c r="AM322" s="7">
        <v>17.0</v>
      </c>
      <c r="AN322" s="7">
        <v>4.0</v>
      </c>
      <c r="AO322" s="26">
        <v>154.0</v>
      </c>
      <c r="AP322" s="26">
        <v>19.0</v>
      </c>
      <c r="AQ322" s="7">
        <v>69.0</v>
      </c>
      <c r="AR322" s="7">
        <v>6.0</v>
      </c>
      <c r="AS322" s="7">
        <v>79.0</v>
      </c>
      <c r="AT322" s="7">
        <v>2.0</v>
      </c>
      <c r="AU322" s="7">
        <v>138.0</v>
      </c>
      <c r="AV322" s="7">
        <v>21.0</v>
      </c>
      <c r="AW322" s="14">
        <v>86.79</v>
      </c>
      <c r="AX322" s="14">
        <v>-1.61</v>
      </c>
      <c r="AY322" s="7">
        <v>0.0</v>
      </c>
      <c r="AZ322" s="7">
        <v>0.0</v>
      </c>
      <c r="BA322" s="14">
        <f t="shared" si="14"/>
        <v>0.7159394479</v>
      </c>
      <c r="BB322" s="14">
        <v>95.45</v>
      </c>
      <c r="BC322" s="14">
        <v>-1.02</v>
      </c>
    </row>
    <row r="323" ht="12.75" customHeight="1">
      <c r="A323" s="7" t="s">
        <v>244</v>
      </c>
      <c r="B323" s="7" t="s">
        <v>1712</v>
      </c>
      <c r="C323" s="8" t="s">
        <v>206</v>
      </c>
      <c r="D323" s="9" t="s">
        <v>174</v>
      </c>
      <c r="E323" s="7">
        <v>10.0</v>
      </c>
      <c r="F323" s="7">
        <v>0.0</v>
      </c>
      <c r="G323" s="7">
        <v>0.0</v>
      </c>
      <c r="H323" s="12">
        <f t="shared" si="1"/>
        <v>0</v>
      </c>
      <c r="I323" s="7">
        <v>0.0</v>
      </c>
      <c r="J323" s="7">
        <v>0.0</v>
      </c>
      <c r="K323" s="7">
        <v>0.0</v>
      </c>
      <c r="L323" s="7">
        <v>0.0</v>
      </c>
      <c r="M323" s="25">
        <f t="shared" si="2"/>
        <v>0</v>
      </c>
      <c r="N323" s="7">
        <v>1.0</v>
      </c>
      <c r="O323" s="7">
        <v>0.0</v>
      </c>
      <c r="P323" s="7">
        <v>1.0</v>
      </c>
      <c r="Q323" s="7">
        <v>0.0</v>
      </c>
      <c r="R323" s="10">
        <f t="shared" si="3"/>
        <v>0</v>
      </c>
      <c r="S323" s="10">
        <f t="shared" si="4"/>
        <v>0</v>
      </c>
      <c r="T323" s="12">
        <f t="shared" si="5"/>
        <v>0</v>
      </c>
      <c r="U323" s="7">
        <v>1.0</v>
      </c>
      <c r="V323" s="7">
        <v>1.0</v>
      </c>
      <c r="W323" s="7">
        <v>0.0</v>
      </c>
      <c r="X323" s="7">
        <v>0.0</v>
      </c>
      <c r="Y323" s="7">
        <v>0.0</v>
      </c>
      <c r="Z323" s="7">
        <v>441.0</v>
      </c>
      <c r="AA323" s="18">
        <f t="shared" si="6"/>
        <v>0.735</v>
      </c>
      <c r="AB323" s="14">
        <v>5.83</v>
      </c>
      <c r="AC323" s="18">
        <f t="shared" si="7"/>
        <v>0.583</v>
      </c>
      <c r="AD323" s="14">
        <v>34.12</v>
      </c>
      <c r="AE323" s="18">
        <f t="shared" si="8"/>
        <v>3.412</v>
      </c>
      <c r="AF323" s="13">
        <f t="shared" si="9"/>
        <v>0.1459324155</v>
      </c>
      <c r="AG323" s="10">
        <f t="shared" si="10"/>
        <v>0</v>
      </c>
      <c r="AH323" s="10">
        <f t="shared" si="11"/>
        <v>0</v>
      </c>
      <c r="AI323" s="10">
        <f t="shared" si="12"/>
        <v>0</v>
      </c>
      <c r="AJ323" s="7">
        <v>0.0</v>
      </c>
      <c r="AK323" s="7">
        <v>0.0</v>
      </c>
      <c r="AL323" s="13" t="str">
        <f t="shared" si="13"/>
        <v> </v>
      </c>
      <c r="AM323" s="7">
        <v>0.0</v>
      </c>
      <c r="AN323" s="7">
        <v>0.0</v>
      </c>
      <c r="AO323" s="26">
        <v>2.0</v>
      </c>
      <c r="AP323" s="26">
        <v>2.0</v>
      </c>
      <c r="AQ323" s="7">
        <v>1.0</v>
      </c>
      <c r="AR323" s="7">
        <v>0.0</v>
      </c>
      <c r="AS323" s="7">
        <v>1.0</v>
      </c>
      <c r="AT323" s="7">
        <v>1.0</v>
      </c>
      <c r="AU323" s="7">
        <v>2.0</v>
      </c>
      <c r="AV323" s="7">
        <v>3.0</v>
      </c>
      <c r="AW323" s="14">
        <v>40.0</v>
      </c>
      <c r="AX323" s="14">
        <v>-40.0</v>
      </c>
      <c r="AY323" s="7">
        <v>0.0</v>
      </c>
      <c r="AZ323" s="7">
        <v>0.0</v>
      </c>
      <c r="BA323" s="14">
        <f t="shared" si="14"/>
        <v>0.1360544218</v>
      </c>
      <c r="BB323" s="14">
        <v>100.0</v>
      </c>
      <c r="BC323" s="14">
        <v>11.11</v>
      </c>
    </row>
    <row r="324" ht="12.75" customHeight="1">
      <c r="A324" s="7" t="s">
        <v>1589</v>
      </c>
      <c r="B324" s="7" t="s">
        <v>1714</v>
      </c>
      <c r="C324" s="8" t="s">
        <v>182</v>
      </c>
      <c r="D324" s="9" t="s">
        <v>159</v>
      </c>
      <c r="E324" s="7">
        <v>4.0</v>
      </c>
      <c r="F324" s="7">
        <v>0.0</v>
      </c>
      <c r="G324" s="7">
        <v>0.0</v>
      </c>
      <c r="H324" s="12">
        <f t="shared" si="1"/>
        <v>0</v>
      </c>
      <c r="I324" s="7">
        <v>0.0</v>
      </c>
      <c r="J324" s="7">
        <v>0.0</v>
      </c>
      <c r="K324" s="7">
        <v>0.0</v>
      </c>
      <c r="L324" s="7">
        <v>0.0</v>
      </c>
      <c r="M324" s="25">
        <f t="shared" si="2"/>
        <v>0</v>
      </c>
      <c r="N324" s="7">
        <v>0.0</v>
      </c>
      <c r="O324" s="7">
        <v>0.0</v>
      </c>
      <c r="P324" s="7">
        <v>0.0</v>
      </c>
      <c r="Q324" s="7">
        <v>0.0</v>
      </c>
      <c r="R324" s="10">
        <f t="shared" si="3"/>
        <v>0</v>
      </c>
      <c r="S324" s="10">
        <f t="shared" si="4"/>
        <v>0</v>
      </c>
      <c r="T324" s="12">
        <f t="shared" si="5"/>
        <v>0</v>
      </c>
      <c r="U324" s="7">
        <v>0.0</v>
      </c>
      <c r="V324" s="7">
        <v>0.0</v>
      </c>
      <c r="W324" s="7">
        <v>0.0</v>
      </c>
      <c r="X324" s="7">
        <v>0.0</v>
      </c>
      <c r="Y324" s="7">
        <v>0.0</v>
      </c>
      <c r="Z324" s="7">
        <v>14.0</v>
      </c>
      <c r="AA324" s="18">
        <f t="shared" si="6"/>
        <v>0.05833333333</v>
      </c>
      <c r="AB324" s="14">
        <v>0.26</v>
      </c>
      <c r="AC324" s="18">
        <f t="shared" si="7"/>
        <v>0.065</v>
      </c>
      <c r="AD324" s="14">
        <v>12.7</v>
      </c>
      <c r="AE324" s="18">
        <f t="shared" si="8"/>
        <v>3.175</v>
      </c>
      <c r="AF324" s="13">
        <f t="shared" si="9"/>
        <v>0.0200617284</v>
      </c>
      <c r="AG324" s="10">
        <f t="shared" si="10"/>
        <v>0</v>
      </c>
      <c r="AH324" s="10">
        <f t="shared" si="11"/>
        <v>0</v>
      </c>
      <c r="AI324" s="10">
        <f t="shared" si="12"/>
        <v>0</v>
      </c>
      <c r="AJ324" s="7">
        <v>0.0</v>
      </c>
      <c r="AK324" s="7">
        <v>0.0</v>
      </c>
      <c r="AL324" s="13" t="str">
        <f t="shared" si="13"/>
        <v> </v>
      </c>
      <c r="AM324" s="7">
        <v>0.0</v>
      </c>
      <c r="AN324" s="7">
        <v>0.0</v>
      </c>
      <c r="AO324" s="26">
        <v>0.0</v>
      </c>
      <c r="AP324" s="26">
        <v>0.0</v>
      </c>
      <c r="AQ324" s="7">
        <v>0.0</v>
      </c>
      <c r="AR324" s="7">
        <v>0.0</v>
      </c>
      <c r="AS324" s="7">
        <v>1.0</v>
      </c>
      <c r="AT324" s="7">
        <v>0.0</v>
      </c>
      <c r="AU324" s="7">
        <v>0.0</v>
      </c>
      <c r="AV324" s="7">
        <v>0.0</v>
      </c>
      <c r="AW324" s="14"/>
      <c r="AX324" s="14"/>
      <c r="AY324" s="7">
        <v>0.0</v>
      </c>
      <c r="AZ324" s="7">
        <v>0.0</v>
      </c>
      <c r="BA324" s="14">
        <f t="shared" si="14"/>
        <v>-4.285714286</v>
      </c>
      <c r="BB324" s="14">
        <v>100.0</v>
      </c>
      <c r="BC324" s="14">
        <v>0.0</v>
      </c>
    </row>
    <row r="325" ht="12.75" customHeight="1">
      <c r="A325" s="7" t="s">
        <v>1717</v>
      </c>
      <c r="B325" s="7" t="s">
        <v>1718</v>
      </c>
      <c r="C325" s="8" t="s">
        <v>297</v>
      </c>
      <c r="D325" s="9" t="s">
        <v>183</v>
      </c>
      <c r="E325" s="7">
        <v>67.0</v>
      </c>
      <c r="F325" s="7">
        <v>1.0</v>
      </c>
      <c r="G325" s="7">
        <v>0.0</v>
      </c>
      <c r="H325" s="12">
        <f t="shared" si="1"/>
        <v>1</v>
      </c>
      <c r="I325" s="7">
        <v>1.0</v>
      </c>
      <c r="J325" s="7">
        <v>0.0</v>
      </c>
      <c r="K325" s="7">
        <v>0.0</v>
      </c>
      <c r="L325" s="7">
        <v>0.0</v>
      </c>
      <c r="M325" s="25">
        <f t="shared" si="2"/>
        <v>2.21266134</v>
      </c>
      <c r="N325" s="7">
        <v>6.0</v>
      </c>
      <c r="O325" s="7">
        <v>4.0</v>
      </c>
      <c r="P325" s="7">
        <v>3.0</v>
      </c>
      <c r="Q325" s="7">
        <v>3.0</v>
      </c>
      <c r="R325" s="10">
        <f t="shared" si="3"/>
        <v>0.1666666667</v>
      </c>
      <c r="S325" s="10">
        <f t="shared" si="4"/>
        <v>0.0625</v>
      </c>
      <c r="T325" s="12">
        <f t="shared" si="5"/>
        <v>0</v>
      </c>
      <c r="U325" s="7">
        <v>0.0</v>
      </c>
      <c r="V325" s="7">
        <v>0.0</v>
      </c>
      <c r="W325" s="7">
        <v>0.0</v>
      </c>
      <c r="X325" s="7">
        <v>0.0</v>
      </c>
      <c r="Y325" s="7">
        <v>0.0</v>
      </c>
      <c r="Z325" s="7">
        <v>1627.0</v>
      </c>
      <c r="AA325" s="18">
        <f t="shared" si="6"/>
        <v>0.4047263682</v>
      </c>
      <c r="AB325" s="14">
        <v>24.87</v>
      </c>
      <c r="AC325" s="18">
        <f t="shared" si="7"/>
        <v>0.3711940299</v>
      </c>
      <c r="AD325" s="14">
        <v>306.54</v>
      </c>
      <c r="AE325" s="18">
        <f t="shared" si="8"/>
        <v>4.575223881</v>
      </c>
      <c r="AF325" s="13">
        <f t="shared" si="9"/>
        <v>0.0750429981</v>
      </c>
      <c r="AG325" s="10">
        <f t="shared" si="10"/>
        <v>0.5</v>
      </c>
      <c r="AH325" s="10">
        <f t="shared" si="11"/>
        <v>0</v>
      </c>
      <c r="AI325" s="10">
        <f t="shared" si="12"/>
        <v>0.5</v>
      </c>
      <c r="AJ325" s="7">
        <v>0.0</v>
      </c>
      <c r="AK325" s="7">
        <v>1.0</v>
      </c>
      <c r="AL325" s="13">
        <f t="shared" si="13"/>
        <v>0</v>
      </c>
      <c r="AM325" s="7">
        <v>2.0</v>
      </c>
      <c r="AN325" s="7">
        <v>1.0</v>
      </c>
      <c r="AO325" s="26">
        <v>15.0</v>
      </c>
      <c r="AP325" s="26">
        <v>1.0</v>
      </c>
      <c r="AQ325" s="7">
        <v>11.0</v>
      </c>
      <c r="AR325" s="7">
        <v>2.0</v>
      </c>
      <c r="AS325" s="7">
        <v>10.0</v>
      </c>
      <c r="AT325" s="7">
        <v>0.0</v>
      </c>
      <c r="AU325" s="7">
        <v>16.0</v>
      </c>
      <c r="AV325" s="7">
        <v>3.0</v>
      </c>
      <c r="AW325" s="14">
        <v>84.21</v>
      </c>
      <c r="AX325" s="14">
        <v>2.65</v>
      </c>
      <c r="AY325" s="7">
        <v>0.0</v>
      </c>
      <c r="AZ325" s="7">
        <v>1.0</v>
      </c>
      <c r="BA325" s="14">
        <f t="shared" si="14"/>
        <v>0.516287646</v>
      </c>
      <c r="BB325" s="14">
        <v>92.31</v>
      </c>
      <c r="BC325" s="14">
        <v>0.94</v>
      </c>
    </row>
    <row r="326" ht="12.75" customHeight="1">
      <c r="A326" s="7" t="s">
        <v>1722</v>
      </c>
      <c r="B326" s="7" t="s">
        <v>1723</v>
      </c>
      <c r="C326" s="8" t="s">
        <v>839</v>
      </c>
      <c r="D326" s="9" t="s">
        <v>150</v>
      </c>
      <c r="E326" s="7">
        <v>64.0</v>
      </c>
      <c r="F326" s="7">
        <v>3.0</v>
      </c>
      <c r="G326" s="7">
        <v>10.0</v>
      </c>
      <c r="H326" s="12">
        <f t="shared" si="1"/>
        <v>13</v>
      </c>
      <c r="I326" s="7">
        <v>3.0</v>
      </c>
      <c r="J326" s="7">
        <v>10.0</v>
      </c>
      <c r="K326" s="7">
        <v>5.0</v>
      </c>
      <c r="L326" s="7">
        <v>5.0</v>
      </c>
      <c r="M326" s="25">
        <f t="shared" si="2"/>
        <v>3.867768595</v>
      </c>
      <c r="N326" s="7">
        <v>31.0</v>
      </c>
      <c r="O326" s="7">
        <v>20.0</v>
      </c>
      <c r="P326" s="7">
        <v>28.0</v>
      </c>
      <c r="Q326" s="7">
        <v>8.0</v>
      </c>
      <c r="R326" s="10">
        <f t="shared" si="3"/>
        <v>0.09677419355</v>
      </c>
      <c r="S326" s="10">
        <f t="shared" si="4"/>
        <v>0.03448275862</v>
      </c>
      <c r="T326" s="12">
        <f t="shared" si="5"/>
        <v>41.13636364</v>
      </c>
      <c r="U326" s="7">
        <v>0.0</v>
      </c>
      <c r="V326" s="7">
        <v>7.0</v>
      </c>
      <c r="W326" s="7">
        <v>9.0</v>
      </c>
      <c r="X326" s="7">
        <v>4.0</v>
      </c>
      <c r="Y326" s="7">
        <v>4.0</v>
      </c>
      <c r="Z326" s="7">
        <v>12100.0</v>
      </c>
      <c r="AA326" s="18">
        <f t="shared" si="6"/>
        <v>3.151041667</v>
      </c>
      <c r="AB326" s="14">
        <v>196.03</v>
      </c>
      <c r="AC326" s="18">
        <f t="shared" si="7"/>
        <v>3.06296875</v>
      </c>
      <c r="AD326" s="14">
        <v>174.43</v>
      </c>
      <c r="AE326" s="18">
        <f t="shared" si="8"/>
        <v>2.72546875</v>
      </c>
      <c r="AF326" s="13">
        <f t="shared" si="9"/>
        <v>0.529152945</v>
      </c>
      <c r="AG326" s="10">
        <f t="shared" si="10"/>
        <v>0.1363636364</v>
      </c>
      <c r="AH326" s="10">
        <f t="shared" si="11"/>
        <v>0.4545454545</v>
      </c>
      <c r="AI326" s="10">
        <f t="shared" si="12"/>
        <v>0.5909090909</v>
      </c>
      <c r="AJ326" s="7">
        <v>133.0</v>
      </c>
      <c r="AK326" s="7">
        <v>84.0</v>
      </c>
      <c r="AL326" s="13">
        <f t="shared" si="13"/>
        <v>0.6129032258</v>
      </c>
      <c r="AM326" s="7">
        <v>22.0</v>
      </c>
      <c r="AN326" s="7">
        <v>5.0</v>
      </c>
      <c r="AO326" s="26">
        <v>159.0</v>
      </c>
      <c r="AP326" s="26">
        <v>26.0</v>
      </c>
      <c r="AQ326" s="7">
        <v>76.0</v>
      </c>
      <c r="AR326" s="7">
        <v>9.0</v>
      </c>
      <c r="AS326" s="7">
        <v>99.0</v>
      </c>
      <c r="AT326" s="7">
        <v>3.0</v>
      </c>
      <c r="AU326" s="7">
        <v>184.0</v>
      </c>
      <c r="AV326" s="7">
        <v>24.0</v>
      </c>
      <c r="AW326" s="14">
        <v>88.46</v>
      </c>
      <c r="AX326" s="14">
        <v>5.99</v>
      </c>
      <c r="AY326" s="7">
        <v>4.0</v>
      </c>
      <c r="AZ326" s="7">
        <v>3.0</v>
      </c>
      <c r="BA326" s="14">
        <f t="shared" si="14"/>
        <v>0.6</v>
      </c>
      <c r="BB326" s="14">
        <v>92.51</v>
      </c>
      <c r="BC326" s="14">
        <v>-3.0</v>
      </c>
    </row>
    <row r="327" ht="12.75" customHeight="1">
      <c r="A327" s="7" t="s">
        <v>825</v>
      </c>
      <c r="B327" s="7" t="s">
        <v>1727</v>
      </c>
      <c r="C327" s="8" t="s">
        <v>542</v>
      </c>
      <c r="D327" s="9" t="s">
        <v>174</v>
      </c>
      <c r="E327" s="7">
        <v>5.0</v>
      </c>
      <c r="F327" s="7">
        <v>0.0</v>
      </c>
      <c r="G327" s="7">
        <v>0.0</v>
      </c>
      <c r="H327" s="12">
        <f t="shared" si="1"/>
        <v>0</v>
      </c>
      <c r="I327" s="7">
        <v>0.0</v>
      </c>
      <c r="J327" s="7">
        <v>0.0</v>
      </c>
      <c r="K327" s="7">
        <v>0.0</v>
      </c>
      <c r="L327" s="7">
        <v>0.0</v>
      </c>
      <c r="M327" s="25">
        <f t="shared" si="2"/>
        <v>0</v>
      </c>
      <c r="N327" s="7">
        <v>0.0</v>
      </c>
      <c r="O327" s="7">
        <v>0.0</v>
      </c>
      <c r="P327" s="7">
        <v>0.0</v>
      </c>
      <c r="Q327" s="7">
        <v>0.0</v>
      </c>
      <c r="R327" s="10">
        <f t="shared" si="3"/>
        <v>0</v>
      </c>
      <c r="S327" s="10">
        <f t="shared" si="4"/>
        <v>0</v>
      </c>
      <c r="T327" s="12">
        <f t="shared" si="5"/>
        <v>0</v>
      </c>
      <c r="U327" s="7">
        <v>0.0</v>
      </c>
      <c r="V327" s="7">
        <v>0.0</v>
      </c>
      <c r="W327" s="7">
        <v>0.0</v>
      </c>
      <c r="X327" s="7">
        <v>0.0</v>
      </c>
      <c r="Y327" s="7">
        <v>0.0</v>
      </c>
      <c r="Z327" s="7">
        <v>0.0</v>
      </c>
      <c r="AA327" s="18">
        <f t="shared" si="6"/>
        <v>0</v>
      </c>
      <c r="AB327" s="14">
        <v>0.0</v>
      </c>
      <c r="AC327" s="18">
        <f t="shared" si="7"/>
        <v>0</v>
      </c>
      <c r="AD327" s="14">
        <v>11.87</v>
      </c>
      <c r="AE327" s="18">
        <f t="shared" si="8"/>
        <v>2.374</v>
      </c>
      <c r="AF327" s="13">
        <f t="shared" si="9"/>
        <v>0</v>
      </c>
      <c r="AG327" s="10">
        <f t="shared" si="10"/>
        <v>0</v>
      </c>
      <c r="AH327" s="10">
        <f t="shared" si="11"/>
        <v>0</v>
      </c>
      <c r="AI327" s="10">
        <f t="shared" si="12"/>
        <v>0</v>
      </c>
      <c r="AJ327" s="7">
        <v>0.0</v>
      </c>
      <c r="AK327" s="7">
        <v>0.0</v>
      </c>
      <c r="AL327" s="13" t="str">
        <f t="shared" si="13"/>
        <v> </v>
      </c>
      <c r="AM327" s="7">
        <v>0.0</v>
      </c>
      <c r="AN327" s="7">
        <v>0.0</v>
      </c>
      <c r="AO327" s="26">
        <v>0.0</v>
      </c>
      <c r="AP327" s="26">
        <v>0.0</v>
      </c>
      <c r="AQ327" s="7">
        <v>0.0</v>
      </c>
      <c r="AR327" s="7">
        <v>0.0</v>
      </c>
      <c r="AS327" s="7">
        <v>0.0</v>
      </c>
      <c r="AT327" s="7">
        <v>0.0</v>
      </c>
      <c r="AU327" s="7">
        <v>0.0</v>
      </c>
      <c r="AV327" s="7">
        <v>0.0</v>
      </c>
      <c r="AW327" s="14"/>
      <c r="AX327" s="14"/>
      <c r="AY327" s="7">
        <v>0.0</v>
      </c>
      <c r="AZ327" s="7">
        <v>0.0</v>
      </c>
      <c r="BA327" s="14">
        <f t="shared" si="14"/>
        <v>0</v>
      </c>
      <c r="BB327" s="14"/>
      <c r="BC327" s="14"/>
    </row>
    <row r="328" ht="12.75" customHeight="1">
      <c r="A328" s="7" t="s">
        <v>1539</v>
      </c>
      <c r="B328" s="7" t="s">
        <v>1730</v>
      </c>
      <c r="C328" s="8" t="s">
        <v>237</v>
      </c>
      <c r="D328" s="9" t="s">
        <v>174</v>
      </c>
      <c r="E328" s="7">
        <v>15.0</v>
      </c>
      <c r="F328" s="7">
        <v>0.0</v>
      </c>
      <c r="G328" s="7">
        <v>0.0</v>
      </c>
      <c r="H328" s="12">
        <f t="shared" si="1"/>
        <v>0</v>
      </c>
      <c r="I328" s="7">
        <v>0.0</v>
      </c>
      <c r="J328" s="7">
        <v>0.0</v>
      </c>
      <c r="K328" s="7">
        <v>0.0</v>
      </c>
      <c r="L328" s="7">
        <v>0.0</v>
      </c>
      <c r="M328" s="25">
        <f t="shared" si="2"/>
        <v>0</v>
      </c>
      <c r="N328" s="7">
        <v>0.0</v>
      </c>
      <c r="O328" s="7">
        <v>0.0</v>
      </c>
      <c r="P328" s="7">
        <v>0.0</v>
      </c>
      <c r="Q328" s="7">
        <v>0.0</v>
      </c>
      <c r="R328" s="10">
        <f t="shared" si="3"/>
        <v>0</v>
      </c>
      <c r="S328" s="10">
        <f t="shared" si="4"/>
        <v>0</v>
      </c>
      <c r="T328" s="12">
        <f t="shared" si="5"/>
        <v>0</v>
      </c>
      <c r="U328" s="7">
        <v>0.0</v>
      </c>
      <c r="V328" s="7">
        <v>0.0</v>
      </c>
      <c r="W328" s="7">
        <v>0.0</v>
      </c>
      <c r="X328" s="7">
        <v>0.0</v>
      </c>
      <c r="Y328" s="7">
        <v>0.0</v>
      </c>
      <c r="Z328" s="7">
        <v>22.0</v>
      </c>
      <c r="AA328" s="18">
        <f t="shared" si="6"/>
        <v>0.02444444444</v>
      </c>
      <c r="AB328" s="14">
        <v>0.85</v>
      </c>
      <c r="AC328" s="18">
        <f t="shared" si="7"/>
        <v>0.05666666667</v>
      </c>
      <c r="AD328" s="14">
        <v>74.08</v>
      </c>
      <c r="AE328" s="18">
        <f t="shared" si="8"/>
        <v>4.938666667</v>
      </c>
      <c r="AF328" s="13">
        <f t="shared" si="9"/>
        <v>0.01134392099</v>
      </c>
      <c r="AG328" s="10">
        <f t="shared" si="10"/>
        <v>0</v>
      </c>
      <c r="AH328" s="10">
        <f t="shared" si="11"/>
        <v>0</v>
      </c>
      <c r="AI328" s="10">
        <f t="shared" si="12"/>
        <v>0</v>
      </c>
      <c r="AJ328" s="7">
        <v>0.0</v>
      </c>
      <c r="AK328" s="7">
        <v>0.0</v>
      </c>
      <c r="AL328" s="13" t="str">
        <f t="shared" si="13"/>
        <v> </v>
      </c>
      <c r="AM328" s="7">
        <v>0.0</v>
      </c>
      <c r="AN328" s="7">
        <v>0.0</v>
      </c>
      <c r="AO328" s="26">
        <v>0.0</v>
      </c>
      <c r="AP328" s="26">
        <v>0.0</v>
      </c>
      <c r="AQ328" s="7">
        <v>0.0</v>
      </c>
      <c r="AR328" s="7">
        <v>0.0</v>
      </c>
      <c r="AS328" s="7">
        <v>0.0</v>
      </c>
      <c r="AT328" s="7">
        <v>0.0</v>
      </c>
      <c r="AU328" s="7">
        <v>0.0</v>
      </c>
      <c r="AV328" s="7">
        <v>0.0</v>
      </c>
      <c r="AW328" s="14"/>
      <c r="AX328" s="14"/>
      <c r="AY328" s="7">
        <v>0.0</v>
      </c>
      <c r="AZ328" s="7">
        <v>0.0</v>
      </c>
      <c r="BA328" s="14">
        <f t="shared" si="14"/>
        <v>0</v>
      </c>
      <c r="BB328" s="14">
        <v>50.0</v>
      </c>
      <c r="BC328" s="14">
        <v>-48.53</v>
      </c>
    </row>
    <row r="329" ht="12.75" customHeight="1">
      <c r="A329" s="7" t="s">
        <v>732</v>
      </c>
      <c r="B329" s="7" t="s">
        <v>1734</v>
      </c>
      <c r="C329" s="8" t="s">
        <v>222</v>
      </c>
      <c r="D329" s="9" t="s">
        <v>247</v>
      </c>
      <c r="E329" s="7">
        <v>3.0</v>
      </c>
      <c r="F329" s="7">
        <v>0.0</v>
      </c>
      <c r="G329" s="7">
        <v>0.0</v>
      </c>
      <c r="H329" s="12">
        <f t="shared" si="1"/>
        <v>0</v>
      </c>
      <c r="I329" s="7">
        <v>0.0</v>
      </c>
      <c r="J329" s="7">
        <v>0.0</v>
      </c>
      <c r="K329" s="7">
        <v>0.0</v>
      </c>
      <c r="L329" s="7">
        <v>0.0</v>
      </c>
      <c r="M329" s="25">
        <f t="shared" si="2"/>
        <v>0</v>
      </c>
      <c r="N329" s="7">
        <v>0.0</v>
      </c>
      <c r="O329" s="7">
        <v>0.0</v>
      </c>
      <c r="P329" s="7">
        <v>0.0</v>
      </c>
      <c r="Q329" s="7">
        <v>0.0</v>
      </c>
      <c r="R329" s="10">
        <f t="shared" si="3"/>
        <v>0</v>
      </c>
      <c r="S329" s="10">
        <f t="shared" si="4"/>
        <v>0</v>
      </c>
      <c r="T329" s="12">
        <f t="shared" si="5"/>
        <v>0</v>
      </c>
      <c r="U329" s="7">
        <v>0.0</v>
      </c>
      <c r="V329" s="7">
        <v>0.0</v>
      </c>
      <c r="W329" s="7">
        <v>0.0</v>
      </c>
      <c r="X329" s="7">
        <v>0.0</v>
      </c>
      <c r="Y329" s="7">
        <v>0.0</v>
      </c>
      <c r="Z329" s="7">
        <v>0.0</v>
      </c>
      <c r="AA329" s="18">
        <f t="shared" si="6"/>
        <v>0</v>
      </c>
      <c r="AB329" s="14">
        <v>0.0</v>
      </c>
      <c r="AC329" s="18">
        <f t="shared" si="7"/>
        <v>0</v>
      </c>
      <c r="AD329" s="14">
        <v>8.95</v>
      </c>
      <c r="AE329" s="18">
        <f t="shared" si="8"/>
        <v>2.983333333</v>
      </c>
      <c r="AF329" s="13">
        <f t="shared" si="9"/>
        <v>0</v>
      </c>
      <c r="AG329" s="10">
        <f t="shared" si="10"/>
        <v>0</v>
      </c>
      <c r="AH329" s="10">
        <f t="shared" si="11"/>
        <v>0</v>
      </c>
      <c r="AI329" s="10">
        <f t="shared" si="12"/>
        <v>0</v>
      </c>
      <c r="AJ329" s="7">
        <v>0.0</v>
      </c>
      <c r="AK329" s="7">
        <v>0.0</v>
      </c>
      <c r="AL329" s="13" t="str">
        <f t="shared" si="13"/>
        <v> </v>
      </c>
      <c r="AM329" s="7">
        <v>0.0</v>
      </c>
      <c r="AN329" s="7">
        <v>0.0</v>
      </c>
      <c r="AO329" s="26">
        <v>0.0</v>
      </c>
      <c r="AP329" s="26">
        <v>0.0</v>
      </c>
      <c r="AQ329" s="7">
        <v>0.0</v>
      </c>
      <c r="AR329" s="7">
        <v>0.0</v>
      </c>
      <c r="AS329" s="7">
        <v>0.0</v>
      </c>
      <c r="AT329" s="7">
        <v>0.0</v>
      </c>
      <c r="AU329" s="7">
        <v>0.0</v>
      </c>
      <c r="AV329" s="7">
        <v>0.0</v>
      </c>
      <c r="AW329" s="14"/>
      <c r="AX329" s="14"/>
      <c r="AY329" s="7">
        <v>0.0</v>
      </c>
      <c r="AZ329" s="7">
        <v>0.0</v>
      </c>
      <c r="BA329" s="14">
        <f t="shared" si="14"/>
        <v>0</v>
      </c>
      <c r="BB329" s="14"/>
      <c r="BC329" s="14"/>
    </row>
    <row r="330" ht="12.75" customHeight="1">
      <c r="A330" s="7" t="s">
        <v>1539</v>
      </c>
      <c r="B330" s="7" t="s">
        <v>1736</v>
      </c>
      <c r="C330" s="8" t="s">
        <v>182</v>
      </c>
      <c r="D330" s="9" t="s">
        <v>159</v>
      </c>
      <c r="E330" s="7">
        <v>79.0</v>
      </c>
      <c r="F330" s="7">
        <v>10.0</v>
      </c>
      <c r="G330" s="7">
        <v>2.0</v>
      </c>
      <c r="H330" s="12">
        <f t="shared" si="1"/>
        <v>12</v>
      </c>
      <c r="I330" s="7">
        <v>10.0</v>
      </c>
      <c r="J330" s="7">
        <v>2.0</v>
      </c>
      <c r="K330" s="7">
        <v>1.0</v>
      </c>
      <c r="L330" s="7">
        <v>1.0</v>
      </c>
      <c r="M330" s="25">
        <f t="shared" si="2"/>
        <v>3.592216863</v>
      </c>
      <c r="N330" s="7">
        <v>30.0</v>
      </c>
      <c r="O330" s="7">
        <v>15.0</v>
      </c>
      <c r="P330" s="7">
        <v>20.0</v>
      </c>
      <c r="Q330" s="7">
        <v>9.0</v>
      </c>
      <c r="R330" s="10">
        <f t="shared" si="3"/>
        <v>0.3333333333</v>
      </c>
      <c r="S330" s="10">
        <f t="shared" si="4"/>
        <v>0.1351351351</v>
      </c>
      <c r="T330" s="12">
        <f t="shared" si="5"/>
        <v>7.739130435</v>
      </c>
      <c r="U330" s="7">
        <v>0.0</v>
      </c>
      <c r="V330" s="7">
        <v>6.0</v>
      </c>
      <c r="W330" s="7">
        <v>5.0</v>
      </c>
      <c r="X330" s="7">
        <v>3.0</v>
      </c>
      <c r="Y330" s="7">
        <v>2.0</v>
      </c>
      <c r="Z330" s="7">
        <v>12026.0</v>
      </c>
      <c r="AA330" s="18">
        <f t="shared" si="6"/>
        <v>2.537130802</v>
      </c>
      <c r="AB330" s="14">
        <v>198.37</v>
      </c>
      <c r="AC330" s="18">
        <f t="shared" si="7"/>
        <v>2.511012658</v>
      </c>
      <c r="AD330" s="14">
        <v>178.32</v>
      </c>
      <c r="AE330" s="18">
        <f t="shared" si="8"/>
        <v>2.25721519</v>
      </c>
      <c r="AF330" s="13">
        <f t="shared" si="9"/>
        <v>0.5266133956</v>
      </c>
      <c r="AG330" s="10">
        <f t="shared" si="10"/>
        <v>0.4347826087</v>
      </c>
      <c r="AH330" s="10">
        <f t="shared" si="11"/>
        <v>0.08695652174</v>
      </c>
      <c r="AI330" s="10">
        <f t="shared" si="12"/>
        <v>0.5217391304</v>
      </c>
      <c r="AJ330" s="7">
        <v>0.0</v>
      </c>
      <c r="AK330" s="7">
        <v>0.0</v>
      </c>
      <c r="AL330" s="13" t="str">
        <f t="shared" si="13"/>
        <v> </v>
      </c>
      <c r="AM330" s="7">
        <v>23.0</v>
      </c>
      <c r="AN330" s="7">
        <v>5.0</v>
      </c>
      <c r="AO330" s="26">
        <v>155.0</v>
      </c>
      <c r="AP330" s="26">
        <v>27.0</v>
      </c>
      <c r="AQ330" s="7">
        <v>64.0</v>
      </c>
      <c r="AR330" s="7">
        <v>5.0</v>
      </c>
      <c r="AS330" s="7">
        <v>62.0</v>
      </c>
      <c r="AT330" s="7">
        <v>4.0</v>
      </c>
      <c r="AU330" s="7">
        <v>161.0</v>
      </c>
      <c r="AV330" s="7">
        <v>19.0</v>
      </c>
      <c r="AW330" s="14">
        <v>89.44</v>
      </c>
      <c r="AX330" s="14">
        <v>4.7</v>
      </c>
      <c r="AY330" s="7">
        <v>2.0</v>
      </c>
      <c r="AZ330" s="7">
        <v>0.0</v>
      </c>
      <c r="BA330" s="14">
        <f t="shared" si="14"/>
        <v>0.733410943</v>
      </c>
      <c r="BB330" s="14">
        <v>96.92</v>
      </c>
      <c r="BC330" s="14">
        <v>5.46</v>
      </c>
    </row>
    <row r="331" ht="12.75" customHeight="1">
      <c r="A331" s="7" t="s">
        <v>1741</v>
      </c>
      <c r="B331" s="7" t="s">
        <v>1742</v>
      </c>
      <c r="C331" s="8" t="s">
        <v>158</v>
      </c>
      <c r="D331" s="9" t="s">
        <v>247</v>
      </c>
      <c r="E331" s="7">
        <v>14.0</v>
      </c>
      <c r="F331" s="7">
        <v>0.0</v>
      </c>
      <c r="G331" s="7">
        <v>0.0</v>
      </c>
      <c r="H331" s="12">
        <f t="shared" si="1"/>
        <v>0</v>
      </c>
      <c r="I331" s="7">
        <v>0.0</v>
      </c>
      <c r="J331" s="7">
        <v>0.0</v>
      </c>
      <c r="K331" s="7">
        <v>0.0</v>
      </c>
      <c r="L331" s="7">
        <v>0.0</v>
      </c>
      <c r="M331" s="25">
        <f t="shared" si="2"/>
        <v>0</v>
      </c>
      <c r="N331" s="7">
        <v>0.0</v>
      </c>
      <c r="O331" s="7">
        <v>0.0</v>
      </c>
      <c r="P331" s="7">
        <v>0.0</v>
      </c>
      <c r="Q331" s="7">
        <v>0.0</v>
      </c>
      <c r="R331" s="10">
        <f t="shared" si="3"/>
        <v>0</v>
      </c>
      <c r="S331" s="10">
        <f t="shared" si="4"/>
        <v>0</v>
      </c>
      <c r="T331" s="12">
        <f t="shared" si="5"/>
        <v>0</v>
      </c>
      <c r="U331" s="7">
        <v>0.0</v>
      </c>
      <c r="V331" s="7">
        <v>0.0</v>
      </c>
      <c r="W331" s="7">
        <v>0.0</v>
      </c>
      <c r="X331" s="7">
        <v>0.0</v>
      </c>
      <c r="Y331" s="7">
        <v>0.0</v>
      </c>
      <c r="Z331" s="7">
        <v>97.0</v>
      </c>
      <c r="AA331" s="18">
        <f t="shared" si="6"/>
        <v>0.1154761905</v>
      </c>
      <c r="AB331" s="14">
        <v>1.94</v>
      </c>
      <c r="AC331" s="18">
        <f t="shared" si="7"/>
        <v>0.1385714286</v>
      </c>
      <c r="AD331" s="14">
        <v>69.61</v>
      </c>
      <c r="AE331" s="18">
        <f t="shared" si="8"/>
        <v>4.972142857</v>
      </c>
      <c r="AF331" s="13">
        <f t="shared" si="9"/>
        <v>0.02711390636</v>
      </c>
      <c r="AG331" s="10">
        <f t="shared" si="10"/>
        <v>0</v>
      </c>
      <c r="AH331" s="10">
        <f t="shared" si="11"/>
        <v>0</v>
      </c>
      <c r="AI331" s="10">
        <f t="shared" si="12"/>
        <v>0</v>
      </c>
      <c r="AJ331" s="7">
        <v>0.0</v>
      </c>
      <c r="AK331" s="7">
        <v>0.0</v>
      </c>
      <c r="AL331" s="13" t="str">
        <f t="shared" si="13"/>
        <v> </v>
      </c>
      <c r="AM331" s="7">
        <v>1.0</v>
      </c>
      <c r="AN331" s="7">
        <v>0.0</v>
      </c>
      <c r="AO331" s="26">
        <v>0.0</v>
      </c>
      <c r="AP331" s="26">
        <v>2.0</v>
      </c>
      <c r="AQ331" s="7">
        <v>0.0</v>
      </c>
      <c r="AR331" s="7">
        <v>0.0</v>
      </c>
      <c r="AS331" s="7">
        <v>0.0</v>
      </c>
      <c r="AT331" s="7">
        <v>0.0</v>
      </c>
      <c r="AU331" s="7">
        <v>0.0</v>
      </c>
      <c r="AV331" s="7">
        <v>1.0</v>
      </c>
      <c r="AW331" s="14">
        <v>0.0</v>
      </c>
      <c r="AX331" s="14">
        <v>-86.9</v>
      </c>
      <c r="AY331" s="7">
        <v>1.0</v>
      </c>
      <c r="AZ331" s="7">
        <v>0.0</v>
      </c>
      <c r="BA331" s="14">
        <f t="shared" si="14"/>
        <v>-0.618556701</v>
      </c>
      <c r="BB331" s="14">
        <v>100.0</v>
      </c>
      <c r="BC331" s="14">
        <v>4.92</v>
      </c>
    </row>
    <row r="332" ht="12.75" customHeight="1">
      <c r="A332" s="7" t="s">
        <v>911</v>
      </c>
      <c r="B332" s="7" t="s">
        <v>1744</v>
      </c>
      <c r="C332" s="8" t="s">
        <v>447</v>
      </c>
      <c r="D332" s="9" t="s">
        <v>260</v>
      </c>
      <c r="E332" s="7">
        <v>76.0</v>
      </c>
      <c r="F332" s="7">
        <v>0.0</v>
      </c>
      <c r="G332" s="7">
        <v>1.0</v>
      </c>
      <c r="H332" s="12">
        <f t="shared" si="1"/>
        <v>1</v>
      </c>
      <c r="I332" s="7">
        <v>0.0</v>
      </c>
      <c r="J332" s="7">
        <v>0.0</v>
      </c>
      <c r="K332" s="7">
        <v>0.0</v>
      </c>
      <c r="L332" s="7">
        <v>0.0</v>
      </c>
      <c r="M332" s="25">
        <f t="shared" si="2"/>
        <v>9.137055838</v>
      </c>
      <c r="N332" s="7">
        <v>3.0</v>
      </c>
      <c r="O332" s="7">
        <v>0.0</v>
      </c>
      <c r="P332" s="7">
        <v>3.0</v>
      </c>
      <c r="Q332" s="7">
        <v>0.0</v>
      </c>
      <c r="R332" s="10">
        <f t="shared" si="3"/>
        <v>0</v>
      </c>
      <c r="S332" s="10">
        <f t="shared" si="4"/>
        <v>0</v>
      </c>
      <c r="T332" s="12">
        <f t="shared" si="5"/>
        <v>0</v>
      </c>
      <c r="U332" s="7">
        <v>0.0</v>
      </c>
      <c r="V332" s="7">
        <v>0.0</v>
      </c>
      <c r="W332" s="7">
        <v>0.0</v>
      </c>
      <c r="X332" s="7">
        <v>0.0</v>
      </c>
      <c r="Y332" s="7">
        <v>0.0</v>
      </c>
      <c r="Z332" s="7">
        <v>394.0</v>
      </c>
      <c r="AA332" s="18">
        <f t="shared" si="6"/>
        <v>0.08640350877</v>
      </c>
      <c r="AB332" s="14">
        <v>7.01</v>
      </c>
      <c r="AC332" s="18">
        <f t="shared" si="7"/>
        <v>0.09223684211</v>
      </c>
      <c r="AD332" s="14">
        <v>398.02</v>
      </c>
      <c r="AE332" s="18">
        <f t="shared" si="8"/>
        <v>5.237105263</v>
      </c>
      <c r="AF332" s="13">
        <f t="shared" si="9"/>
        <v>0.01730735995</v>
      </c>
      <c r="AG332" s="10">
        <f t="shared" si="10"/>
        <v>0</v>
      </c>
      <c r="AH332" s="10">
        <f t="shared" si="11"/>
        <v>0</v>
      </c>
      <c r="AI332" s="10">
        <f t="shared" si="12"/>
        <v>0</v>
      </c>
      <c r="AJ332" s="7">
        <v>1.0</v>
      </c>
      <c r="AK332" s="7">
        <v>7.0</v>
      </c>
      <c r="AL332" s="13">
        <f t="shared" si="13"/>
        <v>0.125</v>
      </c>
      <c r="AM332" s="7">
        <v>0.0</v>
      </c>
      <c r="AN332" s="7">
        <v>0.0</v>
      </c>
      <c r="AO332" s="26">
        <v>7.0</v>
      </c>
      <c r="AP332" s="26">
        <v>0.0</v>
      </c>
      <c r="AQ332" s="7">
        <v>2.0</v>
      </c>
      <c r="AR332" s="7">
        <v>0.0</v>
      </c>
      <c r="AS332" s="7">
        <v>0.0</v>
      </c>
      <c r="AT332" s="7">
        <v>1.0</v>
      </c>
      <c r="AU332" s="7">
        <v>3.0</v>
      </c>
      <c r="AV332" s="7">
        <v>1.0</v>
      </c>
      <c r="AW332" s="14">
        <v>75.0</v>
      </c>
      <c r="AX332" s="14">
        <v>-13.16</v>
      </c>
      <c r="AY332" s="7">
        <v>0.0</v>
      </c>
      <c r="AZ332" s="7">
        <v>0.0</v>
      </c>
      <c r="BA332" s="14">
        <f t="shared" si="14"/>
        <v>1.52284264</v>
      </c>
      <c r="BB332" s="14">
        <v>77.78</v>
      </c>
      <c r="BC332" s="14">
        <v>-14.91</v>
      </c>
    </row>
    <row r="333" ht="12.75" customHeight="1">
      <c r="A333" s="7" t="s">
        <v>1722</v>
      </c>
      <c r="B333" s="7" t="s">
        <v>1749</v>
      </c>
      <c r="C333" s="8" t="s">
        <v>274</v>
      </c>
      <c r="D333" s="9" t="s">
        <v>183</v>
      </c>
      <c r="E333" s="7">
        <v>2.0</v>
      </c>
      <c r="F333" s="7">
        <v>0.0</v>
      </c>
      <c r="G333" s="7">
        <v>0.0</v>
      </c>
      <c r="H333" s="12">
        <f t="shared" si="1"/>
        <v>0</v>
      </c>
      <c r="I333" s="7">
        <v>0.0</v>
      </c>
      <c r="J333" s="7">
        <v>0.0</v>
      </c>
      <c r="K333" s="7">
        <v>0.0</v>
      </c>
      <c r="L333" s="7">
        <v>0.0</v>
      </c>
      <c r="M333" s="25">
        <f t="shared" si="2"/>
        <v>0</v>
      </c>
      <c r="N333" s="7">
        <v>0.0</v>
      </c>
      <c r="O333" s="7">
        <v>0.0</v>
      </c>
      <c r="P333" s="7">
        <v>0.0</v>
      </c>
      <c r="Q333" s="7">
        <v>0.0</v>
      </c>
      <c r="R333" s="10">
        <f t="shared" si="3"/>
        <v>0</v>
      </c>
      <c r="S333" s="10">
        <f t="shared" si="4"/>
        <v>0</v>
      </c>
      <c r="T333" s="12">
        <f t="shared" si="5"/>
        <v>0</v>
      </c>
      <c r="U333" s="7">
        <v>0.0</v>
      </c>
      <c r="V333" s="7">
        <v>0.0</v>
      </c>
      <c r="W333" s="7">
        <v>0.0</v>
      </c>
      <c r="X333" s="7">
        <v>0.0</v>
      </c>
      <c r="Y333" s="7">
        <v>0.0</v>
      </c>
      <c r="Z333" s="7">
        <v>52.0</v>
      </c>
      <c r="AA333" s="18">
        <f t="shared" si="6"/>
        <v>0.4333333333</v>
      </c>
      <c r="AB333" s="14">
        <v>1.27</v>
      </c>
      <c r="AC333" s="18">
        <f t="shared" si="7"/>
        <v>0.635</v>
      </c>
      <c r="AD333" s="14">
        <v>6.4</v>
      </c>
      <c r="AE333" s="18">
        <f t="shared" si="8"/>
        <v>3.2</v>
      </c>
      <c r="AF333" s="13">
        <f t="shared" si="9"/>
        <v>0.1655801825</v>
      </c>
      <c r="AG333" s="10">
        <f t="shared" si="10"/>
        <v>0</v>
      </c>
      <c r="AH333" s="10">
        <f t="shared" si="11"/>
        <v>0</v>
      </c>
      <c r="AI333" s="10">
        <f t="shared" si="12"/>
        <v>0</v>
      </c>
      <c r="AJ333" s="7">
        <v>0.0</v>
      </c>
      <c r="AK333" s="7">
        <v>0.0</v>
      </c>
      <c r="AL333" s="13" t="str">
        <f t="shared" si="13"/>
        <v> </v>
      </c>
      <c r="AM333" s="7">
        <v>0.0</v>
      </c>
      <c r="AN333" s="7">
        <v>0.0</v>
      </c>
      <c r="AO333" s="26">
        <v>0.0</v>
      </c>
      <c r="AP333" s="26">
        <v>1.0</v>
      </c>
      <c r="AQ333" s="7">
        <v>0.0</v>
      </c>
      <c r="AR333" s="7">
        <v>0.0</v>
      </c>
      <c r="AS333" s="7">
        <v>0.0</v>
      </c>
      <c r="AT333" s="7">
        <v>0.0</v>
      </c>
      <c r="AU333" s="7">
        <v>0.0</v>
      </c>
      <c r="AV333" s="7">
        <v>1.0</v>
      </c>
      <c r="AW333" s="14">
        <v>0.0</v>
      </c>
      <c r="AX333" s="14">
        <v>-62.5</v>
      </c>
      <c r="AY333" s="7">
        <v>0.0</v>
      </c>
      <c r="AZ333" s="7">
        <v>0.0</v>
      </c>
      <c r="BA333" s="14">
        <f t="shared" si="14"/>
        <v>-1.153846154</v>
      </c>
      <c r="BB333" s="14"/>
      <c r="BC333" s="14"/>
    </row>
    <row r="334" ht="12.75" customHeight="1">
      <c r="A334" s="7" t="s">
        <v>1751</v>
      </c>
      <c r="B334" s="7" t="s">
        <v>1752</v>
      </c>
      <c r="C334" s="8" t="s">
        <v>149</v>
      </c>
      <c r="D334" s="9" t="s">
        <v>247</v>
      </c>
      <c r="E334" s="7">
        <v>75.0</v>
      </c>
      <c r="F334" s="7">
        <v>3.0</v>
      </c>
      <c r="G334" s="7">
        <v>2.0</v>
      </c>
      <c r="H334" s="12">
        <f t="shared" si="1"/>
        <v>5</v>
      </c>
      <c r="I334" s="7">
        <v>3.0</v>
      </c>
      <c r="J334" s="7">
        <v>2.0</v>
      </c>
      <c r="K334" s="7">
        <v>0.0</v>
      </c>
      <c r="L334" s="7">
        <v>2.0</v>
      </c>
      <c r="M334" s="25">
        <f t="shared" si="2"/>
        <v>3.088008235</v>
      </c>
      <c r="N334" s="7">
        <v>9.0</v>
      </c>
      <c r="O334" s="7">
        <v>7.0</v>
      </c>
      <c r="P334" s="7">
        <v>6.0</v>
      </c>
      <c r="Q334" s="7">
        <v>2.0</v>
      </c>
      <c r="R334" s="10">
        <f t="shared" si="3"/>
        <v>0.3333333333</v>
      </c>
      <c r="S334" s="10">
        <f t="shared" si="4"/>
        <v>0.125</v>
      </c>
      <c r="T334" s="12">
        <f t="shared" si="5"/>
        <v>0</v>
      </c>
      <c r="U334" s="7">
        <v>0.0</v>
      </c>
      <c r="V334" s="7">
        <v>1.0</v>
      </c>
      <c r="W334" s="7">
        <v>3.0</v>
      </c>
      <c r="X334" s="7">
        <v>1.0</v>
      </c>
      <c r="Y334" s="7">
        <v>0.0</v>
      </c>
      <c r="Z334" s="7">
        <v>5829.0</v>
      </c>
      <c r="AA334" s="18">
        <f t="shared" si="6"/>
        <v>1.295333333</v>
      </c>
      <c r="AB334" s="14">
        <v>89.92</v>
      </c>
      <c r="AC334" s="18">
        <f t="shared" si="7"/>
        <v>1.198933333</v>
      </c>
      <c r="AD334" s="14">
        <v>256.62</v>
      </c>
      <c r="AE334" s="18">
        <f t="shared" si="8"/>
        <v>3.4216</v>
      </c>
      <c r="AF334" s="13">
        <f t="shared" si="9"/>
        <v>0.2594794252</v>
      </c>
      <c r="AG334" s="10">
        <f t="shared" si="10"/>
        <v>0.25</v>
      </c>
      <c r="AH334" s="10">
        <f t="shared" si="11"/>
        <v>0.1666666667</v>
      </c>
      <c r="AI334" s="10">
        <f t="shared" si="12"/>
        <v>0.4166666667</v>
      </c>
      <c r="AJ334" s="7">
        <v>9.0</v>
      </c>
      <c r="AK334" s="7">
        <v>18.0</v>
      </c>
      <c r="AL334" s="13">
        <f t="shared" si="13"/>
        <v>0.3333333333</v>
      </c>
      <c r="AM334" s="7">
        <v>12.0</v>
      </c>
      <c r="AN334" s="7">
        <v>0.0</v>
      </c>
      <c r="AO334" s="26">
        <v>59.0</v>
      </c>
      <c r="AP334" s="26">
        <v>18.0</v>
      </c>
      <c r="AQ334" s="7">
        <v>42.0</v>
      </c>
      <c r="AR334" s="7">
        <v>5.0</v>
      </c>
      <c r="AS334" s="7">
        <v>41.0</v>
      </c>
      <c r="AT334" s="7">
        <v>2.0</v>
      </c>
      <c r="AU334" s="7">
        <v>68.0</v>
      </c>
      <c r="AV334" s="7">
        <v>17.0</v>
      </c>
      <c r="AW334" s="14">
        <v>80.0</v>
      </c>
      <c r="AX334" s="14">
        <v>-6.83</v>
      </c>
      <c r="AY334" s="7">
        <v>0.0</v>
      </c>
      <c r="AZ334" s="7">
        <v>0.0</v>
      </c>
      <c r="BA334" s="14">
        <f t="shared" si="14"/>
        <v>0.5249613999</v>
      </c>
      <c r="BB334" s="14">
        <v>80.65</v>
      </c>
      <c r="BC334" s="14">
        <v>-15.28</v>
      </c>
    </row>
    <row r="335" ht="12.75" customHeight="1">
      <c r="A335" s="7" t="s">
        <v>456</v>
      </c>
      <c r="B335" s="7" t="s">
        <v>1752</v>
      </c>
      <c r="C335" s="8" t="s">
        <v>610</v>
      </c>
      <c r="D335" s="9" t="s">
        <v>238</v>
      </c>
      <c r="E335" s="7">
        <v>79.0</v>
      </c>
      <c r="F335" s="7">
        <v>3.0</v>
      </c>
      <c r="G335" s="7">
        <v>3.0</v>
      </c>
      <c r="H335" s="12">
        <f t="shared" si="1"/>
        <v>6</v>
      </c>
      <c r="I335" s="7">
        <v>3.0</v>
      </c>
      <c r="J335" s="7">
        <v>3.0</v>
      </c>
      <c r="K335" s="7">
        <v>3.0</v>
      </c>
      <c r="L335" s="7">
        <v>0.0</v>
      </c>
      <c r="M335" s="25">
        <f t="shared" si="2"/>
        <v>3.024786444</v>
      </c>
      <c r="N335" s="7">
        <v>22.0</v>
      </c>
      <c r="O335" s="7">
        <v>6.0</v>
      </c>
      <c r="P335" s="7">
        <v>20.0</v>
      </c>
      <c r="Q335" s="7">
        <v>7.0</v>
      </c>
      <c r="R335" s="10">
        <f t="shared" si="3"/>
        <v>0.1363636364</v>
      </c>
      <c r="S335" s="10">
        <f t="shared" si="4"/>
        <v>0.05454545455</v>
      </c>
      <c r="T335" s="12">
        <f t="shared" si="5"/>
        <v>33.66666667</v>
      </c>
      <c r="U335" s="7">
        <v>1.0</v>
      </c>
      <c r="V335" s="7">
        <v>2.0</v>
      </c>
      <c r="W335" s="7">
        <v>2.0</v>
      </c>
      <c r="X335" s="7">
        <v>7.0</v>
      </c>
      <c r="Y335" s="7">
        <v>0.0</v>
      </c>
      <c r="Z335" s="7">
        <v>7141.0</v>
      </c>
      <c r="AA335" s="18">
        <f t="shared" si="6"/>
        <v>1.506540084</v>
      </c>
      <c r="AB335" s="14">
        <v>109.17</v>
      </c>
      <c r="AC335" s="18">
        <f t="shared" si="7"/>
        <v>1.381898734</v>
      </c>
      <c r="AD335" s="14">
        <v>230.03</v>
      </c>
      <c r="AE335" s="18">
        <f t="shared" si="8"/>
        <v>2.911772152</v>
      </c>
      <c r="AF335" s="13">
        <f t="shared" si="9"/>
        <v>0.3218455189</v>
      </c>
      <c r="AG335" s="10">
        <f t="shared" si="10"/>
        <v>0.3333333333</v>
      </c>
      <c r="AH335" s="10">
        <f t="shared" si="11"/>
        <v>0.3333333333</v>
      </c>
      <c r="AI335" s="10">
        <f t="shared" si="12"/>
        <v>0.6666666667</v>
      </c>
      <c r="AJ335" s="7">
        <v>9.0</v>
      </c>
      <c r="AK335" s="7">
        <v>8.0</v>
      </c>
      <c r="AL335" s="13">
        <f t="shared" si="13"/>
        <v>0.5294117647</v>
      </c>
      <c r="AM335" s="7">
        <v>9.0</v>
      </c>
      <c r="AN335" s="7">
        <v>0.0</v>
      </c>
      <c r="AO335" s="26">
        <v>92.0</v>
      </c>
      <c r="AP335" s="26">
        <v>19.0</v>
      </c>
      <c r="AQ335" s="7">
        <v>42.0</v>
      </c>
      <c r="AR335" s="7">
        <v>6.0</v>
      </c>
      <c r="AS335" s="7">
        <v>39.0</v>
      </c>
      <c r="AT335" s="7">
        <v>3.0</v>
      </c>
      <c r="AU335" s="7">
        <v>66.0</v>
      </c>
      <c r="AV335" s="7">
        <v>11.0</v>
      </c>
      <c r="AW335" s="14">
        <v>85.71</v>
      </c>
      <c r="AX335" s="14">
        <v>0.5700000000000001</v>
      </c>
      <c r="AY335" s="7">
        <v>1.0</v>
      </c>
      <c r="AZ335" s="7">
        <v>1.0</v>
      </c>
      <c r="BA335" s="14">
        <f t="shared" si="14"/>
        <v>0.6889791346</v>
      </c>
      <c r="BB335" s="14">
        <v>88.76</v>
      </c>
      <c r="BC335" s="14">
        <v>-2.41</v>
      </c>
    </row>
    <row r="336" ht="12.75" customHeight="1">
      <c r="A336" s="7" t="s">
        <v>345</v>
      </c>
      <c r="B336" s="7" t="s">
        <v>1759</v>
      </c>
      <c r="C336" s="8" t="s">
        <v>215</v>
      </c>
      <c r="D336" s="9" t="s">
        <v>174</v>
      </c>
      <c r="E336" s="7">
        <v>78.0</v>
      </c>
      <c r="F336" s="7">
        <v>1.0</v>
      </c>
      <c r="G336" s="7">
        <v>10.0</v>
      </c>
      <c r="H336" s="12">
        <f t="shared" si="1"/>
        <v>11</v>
      </c>
      <c r="I336" s="7">
        <v>1.0</v>
      </c>
      <c r="J336" s="7">
        <v>9.0</v>
      </c>
      <c r="K336" s="7">
        <v>6.0</v>
      </c>
      <c r="L336" s="7">
        <v>3.0</v>
      </c>
      <c r="M336" s="25">
        <f t="shared" si="2"/>
        <v>3.239528796</v>
      </c>
      <c r="N336" s="7">
        <v>29.0</v>
      </c>
      <c r="O336" s="7">
        <v>22.0</v>
      </c>
      <c r="P336" s="7">
        <v>28.0</v>
      </c>
      <c r="Q336" s="7">
        <v>29.0</v>
      </c>
      <c r="R336" s="10">
        <f t="shared" si="3"/>
        <v>0.03448275862</v>
      </c>
      <c r="S336" s="10">
        <f t="shared" si="4"/>
        <v>0.009259259259</v>
      </c>
      <c r="T336" s="12">
        <f t="shared" si="5"/>
        <v>56.625</v>
      </c>
      <c r="U336" s="7">
        <v>3.0</v>
      </c>
      <c r="V336" s="7">
        <v>0.0</v>
      </c>
      <c r="W336" s="7">
        <v>8.0</v>
      </c>
      <c r="X336" s="7">
        <v>14.0</v>
      </c>
      <c r="Y336" s="7">
        <v>4.0</v>
      </c>
      <c r="Z336" s="7">
        <v>12224.0</v>
      </c>
      <c r="AA336" s="18">
        <f t="shared" si="6"/>
        <v>2.611965812</v>
      </c>
      <c r="AB336" s="14">
        <v>194.21</v>
      </c>
      <c r="AC336" s="18">
        <f t="shared" si="7"/>
        <v>2.489871795</v>
      </c>
      <c r="AD336" s="14">
        <v>236.34</v>
      </c>
      <c r="AE336" s="18">
        <f t="shared" si="8"/>
        <v>3.03</v>
      </c>
      <c r="AF336" s="13">
        <f t="shared" si="9"/>
        <v>0.4510742074</v>
      </c>
      <c r="AG336" s="10">
        <f t="shared" si="10"/>
        <v>0.0625</v>
      </c>
      <c r="AH336" s="10">
        <f t="shared" si="11"/>
        <v>0.5625</v>
      </c>
      <c r="AI336" s="10">
        <f t="shared" si="12"/>
        <v>0.625</v>
      </c>
      <c r="AJ336" s="7">
        <v>0.0</v>
      </c>
      <c r="AK336" s="7">
        <v>0.0</v>
      </c>
      <c r="AL336" s="13" t="str">
        <f t="shared" si="13"/>
        <v> </v>
      </c>
      <c r="AM336" s="7">
        <v>16.0</v>
      </c>
      <c r="AN336" s="7">
        <v>2.0</v>
      </c>
      <c r="AO336" s="26">
        <v>135.0</v>
      </c>
      <c r="AP336" s="26">
        <v>17.0</v>
      </c>
      <c r="AQ336" s="7">
        <v>81.0</v>
      </c>
      <c r="AR336" s="7">
        <v>7.0</v>
      </c>
      <c r="AS336" s="7">
        <v>82.0</v>
      </c>
      <c r="AT336" s="7">
        <v>5.0</v>
      </c>
      <c r="AU336" s="7">
        <v>146.0</v>
      </c>
      <c r="AV336" s="7">
        <v>16.0</v>
      </c>
      <c r="AW336" s="14">
        <v>90.12</v>
      </c>
      <c r="AX336" s="14">
        <v>9.45</v>
      </c>
      <c r="AY336" s="7">
        <v>2.0</v>
      </c>
      <c r="AZ336" s="7">
        <v>0.0</v>
      </c>
      <c r="BA336" s="14">
        <f t="shared" si="14"/>
        <v>0.6331806283</v>
      </c>
      <c r="BB336" s="14">
        <v>93.79</v>
      </c>
      <c r="BC336" s="14">
        <v>-2.24</v>
      </c>
    </row>
    <row r="337" ht="12.75" customHeight="1">
      <c r="A337" s="7" t="s">
        <v>1627</v>
      </c>
      <c r="B337" s="7" t="s">
        <v>1764</v>
      </c>
      <c r="C337" s="8" t="s">
        <v>490</v>
      </c>
      <c r="D337" s="9" t="s">
        <v>174</v>
      </c>
      <c r="E337" s="7">
        <v>19.0</v>
      </c>
      <c r="F337" s="7">
        <v>0.0</v>
      </c>
      <c r="G337" s="7">
        <v>0.0</v>
      </c>
      <c r="H337" s="12">
        <f t="shared" si="1"/>
        <v>0</v>
      </c>
      <c r="I337" s="7">
        <v>0.0</v>
      </c>
      <c r="J337" s="7">
        <v>0.0</v>
      </c>
      <c r="K337" s="7">
        <v>0.0</v>
      </c>
      <c r="L337" s="7">
        <v>0.0</v>
      </c>
      <c r="M337" s="25">
        <f t="shared" si="2"/>
        <v>0</v>
      </c>
      <c r="N337" s="7">
        <v>0.0</v>
      </c>
      <c r="O337" s="7">
        <v>0.0</v>
      </c>
      <c r="P337" s="7">
        <v>0.0</v>
      </c>
      <c r="Q337" s="7">
        <v>0.0</v>
      </c>
      <c r="R337" s="10">
        <f t="shared" si="3"/>
        <v>0</v>
      </c>
      <c r="S337" s="10">
        <f t="shared" si="4"/>
        <v>0</v>
      </c>
      <c r="T337" s="12">
        <f t="shared" si="5"/>
        <v>0</v>
      </c>
      <c r="U337" s="7">
        <v>0.0</v>
      </c>
      <c r="V337" s="7">
        <v>0.0</v>
      </c>
      <c r="W337" s="7">
        <v>0.0</v>
      </c>
      <c r="X337" s="7">
        <v>0.0</v>
      </c>
      <c r="Y337" s="7">
        <v>0.0</v>
      </c>
      <c r="Z337" s="7">
        <v>2.0</v>
      </c>
      <c r="AA337" s="18">
        <f t="shared" si="6"/>
        <v>0.001754385965</v>
      </c>
      <c r="AB337" s="14">
        <v>0.29</v>
      </c>
      <c r="AC337" s="18">
        <f t="shared" si="7"/>
        <v>0.01526315789</v>
      </c>
      <c r="AD337" s="14">
        <v>92.93</v>
      </c>
      <c r="AE337" s="18">
        <f t="shared" si="8"/>
        <v>4.891052632</v>
      </c>
      <c r="AF337" s="13">
        <f t="shared" si="9"/>
        <v>0.003110920403</v>
      </c>
      <c r="AG337" s="10">
        <f t="shared" si="10"/>
        <v>0</v>
      </c>
      <c r="AH337" s="10">
        <f t="shared" si="11"/>
        <v>0</v>
      </c>
      <c r="AI337" s="10">
        <f t="shared" si="12"/>
        <v>0</v>
      </c>
      <c r="AJ337" s="7">
        <v>0.0</v>
      </c>
      <c r="AK337" s="7">
        <v>0.0</v>
      </c>
      <c r="AL337" s="13" t="str">
        <f t="shared" si="13"/>
        <v> </v>
      </c>
      <c r="AM337" s="7">
        <v>0.0</v>
      </c>
      <c r="AN337" s="7">
        <v>0.0</v>
      </c>
      <c r="AO337" s="26">
        <v>0.0</v>
      </c>
      <c r="AP337" s="26">
        <v>0.0</v>
      </c>
      <c r="AQ337" s="7">
        <v>0.0</v>
      </c>
      <c r="AR337" s="7">
        <v>0.0</v>
      </c>
      <c r="AS337" s="7">
        <v>0.0</v>
      </c>
      <c r="AT337" s="7">
        <v>0.0</v>
      </c>
      <c r="AU337" s="7">
        <v>0.0</v>
      </c>
      <c r="AV337" s="7">
        <v>0.0</v>
      </c>
      <c r="AW337" s="14"/>
      <c r="AX337" s="14"/>
      <c r="AY337" s="7">
        <v>0.0</v>
      </c>
      <c r="AZ337" s="7">
        <v>0.0</v>
      </c>
      <c r="BA337" s="14">
        <f t="shared" si="14"/>
        <v>0</v>
      </c>
      <c r="BB337" s="14"/>
      <c r="BC337" s="14"/>
    </row>
    <row r="338" ht="12.75" customHeight="1">
      <c r="A338" s="7" t="s">
        <v>1085</v>
      </c>
      <c r="B338" s="7" t="s">
        <v>1767</v>
      </c>
      <c r="C338" s="8" t="s">
        <v>136</v>
      </c>
      <c r="D338" s="9" t="s">
        <v>150</v>
      </c>
      <c r="E338" s="7">
        <v>77.0</v>
      </c>
      <c r="F338" s="7">
        <v>0.0</v>
      </c>
      <c r="G338" s="7">
        <v>0.0</v>
      </c>
      <c r="H338" s="12">
        <f t="shared" si="1"/>
        <v>0</v>
      </c>
      <c r="I338" s="7">
        <v>0.0</v>
      </c>
      <c r="J338" s="7">
        <v>0.0</v>
      </c>
      <c r="K338" s="7">
        <v>0.0</v>
      </c>
      <c r="L338" s="7">
        <v>0.0</v>
      </c>
      <c r="M338" s="25">
        <f t="shared" si="2"/>
        <v>0</v>
      </c>
      <c r="N338" s="7">
        <v>8.0</v>
      </c>
      <c r="O338" s="7">
        <v>5.0</v>
      </c>
      <c r="P338" s="7">
        <v>7.0</v>
      </c>
      <c r="Q338" s="7">
        <v>0.0</v>
      </c>
      <c r="R338" s="10">
        <f t="shared" si="3"/>
        <v>0</v>
      </c>
      <c r="S338" s="10">
        <f t="shared" si="4"/>
        <v>0</v>
      </c>
      <c r="T338" s="12">
        <f t="shared" si="5"/>
        <v>0</v>
      </c>
      <c r="U338" s="7">
        <v>0.0</v>
      </c>
      <c r="V338" s="7">
        <v>1.0</v>
      </c>
      <c r="W338" s="7">
        <v>0.0</v>
      </c>
      <c r="X338" s="7">
        <v>0.0</v>
      </c>
      <c r="Y338" s="7">
        <v>0.0</v>
      </c>
      <c r="Z338" s="7">
        <v>3372.0</v>
      </c>
      <c r="AA338" s="18">
        <f t="shared" si="6"/>
        <v>0.7298701299</v>
      </c>
      <c r="AB338" s="14">
        <v>50.46</v>
      </c>
      <c r="AC338" s="18">
        <f t="shared" si="7"/>
        <v>0.6553246753</v>
      </c>
      <c r="AD338" s="14">
        <v>350.52</v>
      </c>
      <c r="AE338" s="18">
        <f t="shared" si="8"/>
        <v>4.552207792</v>
      </c>
      <c r="AF338" s="13">
        <f t="shared" si="9"/>
        <v>0.1258416879</v>
      </c>
      <c r="AG338" s="10">
        <f t="shared" si="10"/>
        <v>0</v>
      </c>
      <c r="AH338" s="10">
        <f t="shared" si="11"/>
        <v>0</v>
      </c>
      <c r="AI338" s="10">
        <f t="shared" si="12"/>
        <v>0</v>
      </c>
      <c r="AJ338" s="7">
        <v>6.0</v>
      </c>
      <c r="AK338" s="7">
        <v>11.0</v>
      </c>
      <c r="AL338" s="13">
        <f t="shared" si="13"/>
        <v>0.3529411765</v>
      </c>
      <c r="AM338" s="7">
        <v>1.0</v>
      </c>
      <c r="AN338" s="7">
        <v>0.0</v>
      </c>
      <c r="AO338" s="26">
        <v>47.0</v>
      </c>
      <c r="AP338" s="26">
        <v>6.0</v>
      </c>
      <c r="AQ338" s="7">
        <v>15.0</v>
      </c>
      <c r="AR338" s="7">
        <v>1.0</v>
      </c>
      <c r="AS338" s="7">
        <v>18.0</v>
      </c>
      <c r="AT338" s="7">
        <v>1.0</v>
      </c>
      <c r="AU338" s="7">
        <v>38.0</v>
      </c>
      <c r="AV338" s="7">
        <v>4.0</v>
      </c>
      <c r="AW338" s="14">
        <v>90.48</v>
      </c>
      <c r="AX338" s="14">
        <v>1.65</v>
      </c>
      <c r="AY338" s="7">
        <v>0.0</v>
      </c>
      <c r="AZ338" s="7">
        <v>0.0</v>
      </c>
      <c r="BA338" s="14">
        <f t="shared" si="14"/>
        <v>0.6939501779</v>
      </c>
      <c r="BB338" s="14">
        <v>86.67</v>
      </c>
      <c r="BC338" s="14">
        <v>-6.58</v>
      </c>
    </row>
    <row r="339" ht="12.75" customHeight="1">
      <c r="A339" s="7" t="s">
        <v>1772</v>
      </c>
      <c r="B339" s="7" t="s">
        <v>1773</v>
      </c>
      <c r="C339" s="8" t="s">
        <v>399</v>
      </c>
      <c r="D339" s="9" t="s">
        <v>247</v>
      </c>
      <c r="E339" s="7">
        <v>75.0</v>
      </c>
      <c r="F339" s="7">
        <v>1.0</v>
      </c>
      <c r="G339" s="7">
        <v>4.0</v>
      </c>
      <c r="H339" s="12">
        <f t="shared" si="1"/>
        <v>5</v>
      </c>
      <c r="I339" s="7">
        <v>1.0</v>
      </c>
      <c r="J339" s="7">
        <v>4.0</v>
      </c>
      <c r="K339" s="7">
        <v>1.0</v>
      </c>
      <c r="L339" s="7">
        <v>3.0</v>
      </c>
      <c r="M339" s="25">
        <f t="shared" si="2"/>
        <v>2.482758621</v>
      </c>
      <c r="N339" s="7">
        <v>20.0</v>
      </c>
      <c r="O339" s="7">
        <v>5.0</v>
      </c>
      <c r="P339" s="7">
        <v>19.0</v>
      </c>
      <c r="Q339" s="7">
        <v>8.0</v>
      </c>
      <c r="R339" s="10">
        <f t="shared" si="3"/>
        <v>0.05</v>
      </c>
      <c r="S339" s="10">
        <f t="shared" si="4"/>
        <v>0.01923076923</v>
      </c>
      <c r="T339" s="12">
        <f t="shared" si="5"/>
        <v>11.42857143</v>
      </c>
      <c r="U339" s="7">
        <v>0.0</v>
      </c>
      <c r="V339" s="7">
        <v>0.0</v>
      </c>
      <c r="W339" s="7">
        <v>5.0</v>
      </c>
      <c r="X339" s="7">
        <v>10.0</v>
      </c>
      <c r="Y339" s="7">
        <v>0.0</v>
      </c>
      <c r="Z339" s="7">
        <v>7250.0</v>
      </c>
      <c r="AA339" s="18">
        <f t="shared" si="6"/>
        <v>1.611111111</v>
      </c>
      <c r="AB339" s="14">
        <v>107.93</v>
      </c>
      <c r="AC339" s="18">
        <f t="shared" si="7"/>
        <v>1.439066667</v>
      </c>
      <c r="AD339" s="14">
        <v>270.6</v>
      </c>
      <c r="AE339" s="18">
        <f t="shared" si="8"/>
        <v>3.608</v>
      </c>
      <c r="AF339" s="13">
        <f t="shared" si="9"/>
        <v>0.285129316</v>
      </c>
      <c r="AG339" s="10">
        <f t="shared" si="10"/>
        <v>0.1428571429</v>
      </c>
      <c r="AH339" s="10">
        <f t="shared" si="11"/>
        <v>0.5714285714</v>
      </c>
      <c r="AI339" s="10">
        <f t="shared" si="12"/>
        <v>0.7142857143</v>
      </c>
      <c r="AJ339" s="7">
        <v>1.0</v>
      </c>
      <c r="AK339" s="7">
        <v>2.0</v>
      </c>
      <c r="AL339" s="13">
        <f t="shared" si="13"/>
        <v>0.3333333333</v>
      </c>
      <c r="AM339" s="7">
        <v>7.0</v>
      </c>
      <c r="AN339" s="7">
        <v>5.0</v>
      </c>
      <c r="AO339" s="26">
        <v>73.0</v>
      </c>
      <c r="AP339" s="26">
        <v>10.0</v>
      </c>
      <c r="AQ339" s="7">
        <v>35.0</v>
      </c>
      <c r="AR339" s="7">
        <v>4.0</v>
      </c>
      <c r="AS339" s="7">
        <v>51.0</v>
      </c>
      <c r="AT339" s="7">
        <v>3.0</v>
      </c>
      <c r="AU339" s="7">
        <v>91.0</v>
      </c>
      <c r="AV339" s="7">
        <v>12.0</v>
      </c>
      <c r="AW339" s="14">
        <v>88.35</v>
      </c>
      <c r="AX339" s="14">
        <v>1.85</v>
      </c>
      <c r="AY339" s="7">
        <v>0.0</v>
      </c>
      <c r="AZ339" s="7">
        <v>0.0</v>
      </c>
      <c r="BA339" s="14">
        <f t="shared" si="14"/>
        <v>0.3972413793</v>
      </c>
      <c r="BB339" s="14">
        <v>96.0</v>
      </c>
      <c r="BC339" s="14">
        <v>-0.97</v>
      </c>
    </row>
    <row r="340" ht="12.75" customHeight="1">
      <c r="A340" s="7" t="s">
        <v>339</v>
      </c>
      <c r="B340" s="7" t="s">
        <v>1778</v>
      </c>
      <c r="C340" s="8" t="s">
        <v>860</v>
      </c>
      <c r="D340" s="9" t="s">
        <v>255</v>
      </c>
      <c r="E340" s="7">
        <v>68.0</v>
      </c>
      <c r="F340" s="7">
        <v>0.0</v>
      </c>
      <c r="G340" s="7">
        <v>0.0</v>
      </c>
      <c r="H340" s="12">
        <f t="shared" si="1"/>
        <v>0</v>
      </c>
      <c r="I340" s="7">
        <v>0.0</v>
      </c>
      <c r="J340" s="7">
        <v>0.0</v>
      </c>
      <c r="K340" s="7">
        <v>0.0</v>
      </c>
      <c r="L340" s="7">
        <v>0.0</v>
      </c>
      <c r="M340" s="25">
        <f t="shared" si="2"/>
        <v>0</v>
      </c>
      <c r="N340" s="7">
        <v>0.0</v>
      </c>
      <c r="O340" s="7">
        <v>1.0</v>
      </c>
      <c r="P340" s="7">
        <v>0.0</v>
      </c>
      <c r="Q340" s="7">
        <v>1.0</v>
      </c>
      <c r="R340" s="10">
        <f t="shared" si="3"/>
        <v>0</v>
      </c>
      <c r="S340" s="10">
        <f t="shared" si="4"/>
        <v>0</v>
      </c>
      <c r="T340" s="12">
        <f t="shared" si="5"/>
        <v>0</v>
      </c>
      <c r="U340" s="7">
        <v>0.0</v>
      </c>
      <c r="V340" s="7">
        <v>0.0</v>
      </c>
      <c r="W340" s="7">
        <v>0.0</v>
      </c>
      <c r="X340" s="7">
        <v>0.0</v>
      </c>
      <c r="Y340" s="7">
        <v>0.0</v>
      </c>
      <c r="Z340" s="7">
        <v>590.0</v>
      </c>
      <c r="AA340" s="18">
        <f t="shared" si="6"/>
        <v>0.1446078431</v>
      </c>
      <c r="AB340" s="14">
        <v>9.21</v>
      </c>
      <c r="AC340" s="18">
        <f t="shared" si="7"/>
        <v>0.1354411765</v>
      </c>
      <c r="AD340" s="14">
        <v>338.45</v>
      </c>
      <c r="AE340" s="18">
        <f t="shared" si="8"/>
        <v>4.977205882</v>
      </c>
      <c r="AF340" s="13">
        <f t="shared" si="9"/>
        <v>0.02649139964</v>
      </c>
      <c r="AG340" s="10">
        <f t="shared" si="10"/>
        <v>0</v>
      </c>
      <c r="AH340" s="10">
        <f t="shared" si="11"/>
        <v>0</v>
      </c>
      <c r="AI340" s="10">
        <f t="shared" si="12"/>
        <v>0</v>
      </c>
      <c r="AJ340" s="7">
        <v>6.0</v>
      </c>
      <c r="AK340" s="7">
        <v>4.0</v>
      </c>
      <c r="AL340" s="13">
        <f t="shared" si="13"/>
        <v>0.6</v>
      </c>
      <c r="AM340" s="7">
        <v>1.0</v>
      </c>
      <c r="AN340" s="7">
        <v>1.0</v>
      </c>
      <c r="AO340" s="26">
        <v>2.0</v>
      </c>
      <c r="AP340" s="26">
        <v>4.0</v>
      </c>
      <c r="AQ340" s="7">
        <v>4.0</v>
      </c>
      <c r="AR340" s="7">
        <v>0.0</v>
      </c>
      <c r="AS340" s="7">
        <v>3.0</v>
      </c>
      <c r="AT340" s="7">
        <v>1.0</v>
      </c>
      <c r="AU340" s="7">
        <v>5.0</v>
      </c>
      <c r="AV340" s="7">
        <v>4.0</v>
      </c>
      <c r="AW340" s="14">
        <v>55.56</v>
      </c>
      <c r="AX340" s="14">
        <v>-31.87</v>
      </c>
      <c r="AY340" s="7">
        <v>0.0</v>
      </c>
      <c r="AZ340" s="7">
        <v>0.0</v>
      </c>
      <c r="BA340" s="14">
        <f t="shared" si="14"/>
        <v>0</v>
      </c>
      <c r="BB340" s="14">
        <v>90.91</v>
      </c>
      <c r="BC340" s="14">
        <v>-3.13</v>
      </c>
    </row>
    <row r="341" ht="12.75" customHeight="1">
      <c r="A341" s="7" t="s">
        <v>858</v>
      </c>
      <c r="B341" s="7" t="s">
        <v>1782</v>
      </c>
      <c r="C341" s="8" t="s">
        <v>490</v>
      </c>
      <c r="D341" s="9" t="s">
        <v>260</v>
      </c>
      <c r="E341" s="7">
        <v>80.0</v>
      </c>
      <c r="F341" s="7">
        <v>7.0</v>
      </c>
      <c r="G341" s="7">
        <v>5.0</v>
      </c>
      <c r="H341" s="12">
        <f t="shared" si="1"/>
        <v>12</v>
      </c>
      <c r="I341" s="7">
        <v>7.0</v>
      </c>
      <c r="J341" s="7">
        <v>5.0</v>
      </c>
      <c r="K341" s="7">
        <v>3.0</v>
      </c>
      <c r="L341" s="7">
        <v>2.0</v>
      </c>
      <c r="M341" s="25">
        <f t="shared" si="2"/>
        <v>3.352475555</v>
      </c>
      <c r="N341" s="7">
        <v>26.0</v>
      </c>
      <c r="O341" s="7">
        <v>6.0</v>
      </c>
      <c r="P341" s="7">
        <v>18.0</v>
      </c>
      <c r="Q341" s="7">
        <v>6.0</v>
      </c>
      <c r="R341" s="10">
        <f t="shared" si="3"/>
        <v>0.2692307692</v>
      </c>
      <c r="S341" s="10">
        <f t="shared" si="4"/>
        <v>0.125</v>
      </c>
      <c r="T341" s="12">
        <f t="shared" si="5"/>
        <v>26.16666667</v>
      </c>
      <c r="U341" s="7">
        <v>0.0</v>
      </c>
      <c r="V341" s="7">
        <v>6.0</v>
      </c>
      <c r="W341" s="7">
        <v>8.0</v>
      </c>
      <c r="X341" s="7">
        <v>6.0</v>
      </c>
      <c r="Y341" s="7">
        <v>2.0</v>
      </c>
      <c r="Z341" s="7">
        <v>12886.0</v>
      </c>
      <c r="AA341" s="18">
        <f t="shared" si="6"/>
        <v>2.684583333</v>
      </c>
      <c r="AB341" s="14">
        <v>197.67</v>
      </c>
      <c r="AC341" s="18">
        <f t="shared" si="7"/>
        <v>2.470875</v>
      </c>
      <c r="AD341" s="14">
        <v>197.14</v>
      </c>
      <c r="AE341" s="18">
        <f t="shared" si="8"/>
        <v>2.46425</v>
      </c>
      <c r="AF341" s="13">
        <f t="shared" si="9"/>
        <v>0.5006712089</v>
      </c>
      <c r="AG341" s="10">
        <f t="shared" si="10"/>
        <v>0.3888888889</v>
      </c>
      <c r="AH341" s="10">
        <f t="shared" si="11"/>
        <v>0.2777777778</v>
      </c>
      <c r="AI341" s="10">
        <f t="shared" si="12"/>
        <v>0.6666666667</v>
      </c>
      <c r="AJ341" s="7">
        <v>84.0</v>
      </c>
      <c r="AK341" s="7">
        <v>90.0</v>
      </c>
      <c r="AL341" s="13">
        <f t="shared" si="13"/>
        <v>0.4827586207</v>
      </c>
      <c r="AM341" s="7">
        <v>18.0</v>
      </c>
      <c r="AN341" s="7">
        <v>2.0</v>
      </c>
      <c r="AO341" s="26">
        <v>139.0</v>
      </c>
      <c r="AP341" s="26">
        <v>27.0</v>
      </c>
      <c r="AQ341" s="7">
        <v>66.0</v>
      </c>
      <c r="AR341" s="7">
        <v>9.0</v>
      </c>
      <c r="AS341" s="7">
        <v>59.0</v>
      </c>
      <c r="AT341" s="7">
        <v>2.0</v>
      </c>
      <c r="AU341" s="7">
        <v>120.0</v>
      </c>
      <c r="AV341" s="7">
        <v>24.0</v>
      </c>
      <c r="AW341" s="14">
        <v>83.33</v>
      </c>
      <c r="AX341" s="14">
        <v>0.0</v>
      </c>
      <c r="AY341" s="7">
        <v>0.0</v>
      </c>
      <c r="AZ341" s="7">
        <v>2.0</v>
      </c>
      <c r="BA341" s="14">
        <f t="shared" si="14"/>
        <v>0.5959956542</v>
      </c>
      <c r="BB341" s="14">
        <v>94.74</v>
      </c>
      <c r="BC341" s="14">
        <v>1.92</v>
      </c>
    </row>
    <row r="342" ht="12.75" customHeight="1">
      <c r="A342" s="7" t="s">
        <v>1361</v>
      </c>
      <c r="B342" s="7" t="s">
        <v>1787</v>
      </c>
      <c r="C342" s="8" t="s">
        <v>628</v>
      </c>
      <c r="D342" s="9" t="s">
        <v>1445</v>
      </c>
      <c r="E342" s="7">
        <v>81.0</v>
      </c>
      <c r="F342" s="7">
        <v>3.0</v>
      </c>
      <c r="G342" s="7">
        <v>4.0</v>
      </c>
      <c r="H342" s="12">
        <f t="shared" si="1"/>
        <v>7</v>
      </c>
      <c r="I342" s="7">
        <v>3.0</v>
      </c>
      <c r="J342" s="7">
        <v>4.0</v>
      </c>
      <c r="K342" s="7">
        <v>2.0</v>
      </c>
      <c r="L342" s="7">
        <v>2.0</v>
      </c>
      <c r="M342" s="25">
        <f t="shared" si="2"/>
        <v>3.205291274</v>
      </c>
      <c r="N342" s="7">
        <v>22.0</v>
      </c>
      <c r="O342" s="7">
        <v>8.0</v>
      </c>
      <c r="P342" s="7">
        <v>18.0</v>
      </c>
      <c r="Q342" s="7">
        <v>4.0</v>
      </c>
      <c r="R342" s="10">
        <f t="shared" si="3"/>
        <v>0.1363636364</v>
      </c>
      <c r="S342" s="10">
        <f t="shared" si="4"/>
        <v>0.05769230769</v>
      </c>
      <c r="T342" s="12">
        <f t="shared" si="5"/>
        <v>13.57142857</v>
      </c>
      <c r="U342" s="7">
        <v>0.0</v>
      </c>
      <c r="V342" s="7">
        <v>0.0</v>
      </c>
      <c r="W342" s="7">
        <v>4.0</v>
      </c>
      <c r="X342" s="7">
        <v>3.0</v>
      </c>
      <c r="Y342" s="7">
        <v>0.0</v>
      </c>
      <c r="Z342" s="7">
        <v>7862.0</v>
      </c>
      <c r="AA342" s="18">
        <f t="shared" si="6"/>
        <v>1.617695473</v>
      </c>
      <c r="AB342" s="14">
        <v>117.72</v>
      </c>
      <c r="AC342" s="18">
        <f t="shared" si="7"/>
        <v>1.453333333</v>
      </c>
      <c r="AD342" s="14">
        <v>321.53</v>
      </c>
      <c r="AE342" s="18">
        <f t="shared" si="8"/>
        <v>3.969506173</v>
      </c>
      <c r="AF342" s="13">
        <f t="shared" si="9"/>
        <v>0.2680022766</v>
      </c>
      <c r="AG342" s="10">
        <f t="shared" si="10"/>
        <v>0.2142857143</v>
      </c>
      <c r="AH342" s="10">
        <f t="shared" si="11"/>
        <v>0.2857142857</v>
      </c>
      <c r="AI342" s="10">
        <f t="shared" si="12"/>
        <v>0.5</v>
      </c>
      <c r="AJ342" s="7">
        <v>38.0</v>
      </c>
      <c r="AK342" s="7">
        <v>28.0</v>
      </c>
      <c r="AL342" s="13">
        <f t="shared" si="13"/>
        <v>0.5757575758</v>
      </c>
      <c r="AM342" s="7">
        <v>14.0</v>
      </c>
      <c r="AN342" s="7">
        <v>1.0</v>
      </c>
      <c r="AO342" s="26">
        <v>81.0</v>
      </c>
      <c r="AP342" s="26">
        <v>21.0</v>
      </c>
      <c r="AQ342" s="7">
        <v>32.0</v>
      </c>
      <c r="AR342" s="7">
        <v>3.0</v>
      </c>
      <c r="AS342" s="7">
        <v>39.0</v>
      </c>
      <c r="AT342" s="7">
        <v>9.0</v>
      </c>
      <c r="AU342" s="7">
        <v>90.0</v>
      </c>
      <c r="AV342" s="7">
        <v>18.0</v>
      </c>
      <c r="AW342" s="14">
        <v>83.33</v>
      </c>
      <c r="AX342" s="14">
        <v>-6.5</v>
      </c>
      <c r="AY342" s="7">
        <v>1.0</v>
      </c>
      <c r="AZ342" s="7">
        <v>1.0</v>
      </c>
      <c r="BA342" s="14">
        <f t="shared" si="14"/>
        <v>0.5494785042</v>
      </c>
      <c r="BB342" s="14">
        <v>80.72</v>
      </c>
      <c r="BC342" s="14">
        <v>-15.38</v>
      </c>
    </row>
    <row r="343" ht="12.75" customHeight="1">
      <c r="A343" s="7" t="s">
        <v>1790</v>
      </c>
      <c r="B343" s="7" t="s">
        <v>1791</v>
      </c>
      <c r="C343" s="8" t="s">
        <v>305</v>
      </c>
      <c r="D343" s="9" t="s">
        <v>174</v>
      </c>
      <c r="E343" s="7">
        <v>62.0</v>
      </c>
      <c r="F343" s="7">
        <v>0.0</v>
      </c>
      <c r="G343" s="7">
        <v>0.0</v>
      </c>
      <c r="H343" s="12">
        <f t="shared" si="1"/>
        <v>0</v>
      </c>
      <c r="I343" s="7">
        <v>0.0</v>
      </c>
      <c r="J343" s="7">
        <v>0.0</v>
      </c>
      <c r="K343" s="7">
        <v>0.0</v>
      </c>
      <c r="L343" s="7">
        <v>0.0</v>
      </c>
      <c r="M343" s="25">
        <f t="shared" si="2"/>
        <v>0</v>
      </c>
      <c r="N343" s="7">
        <v>1.0</v>
      </c>
      <c r="O343" s="7">
        <v>1.0</v>
      </c>
      <c r="P343" s="7">
        <v>1.0</v>
      </c>
      <c r="Q343" s="7">
        <v>3.0</v>
      </c>
      <c r="R343" s="10">
        <f t="shared" si="3"/>
        <v>0</v>
      </c>
      <c r="S343" s="10">
        <f t="shared" si="4"/>
        <v>0</v>
      </c>
      <c r="T343" s="12">
        <f t="shared" si="5"/>
        <v>0</v>
      </c>
      <c r="U343" s="7">
        <v>0.0</v>
      </c>
      <c r="V343" s="7">
        <v>1.0</v>
      </c>
      <c r="W343" s="7">
        <v>1.0</v>
      </c>
      <c r="X343" s="7">
        <v>0.0</v>
      </c>
      <c r="Y343" s="7">
        <v>0.0</v>
      </c>
      <c r="Z343" s="7">
        <v>1399.0</v>
      </c>
      <c r="AA343" s="18">
        <f t="shared" si="6"/>
        <v>0.3760752688</v>
      </c>
      <c r="AB343" s="14">
        <v>20.15</v>
      </c>
      <c r="AC343" s="18">
        <f t="shared" si="7"/>
        <v>0.325</v>
      </c>
      <c r="AD343" s="14">
        <v>254.05</v>
      </c>
      <c r="AE343" s="18">
        <f t="shared" si="8"/>
        <v>4.097580645</v>
      </c>
      <c r="AF343" s="13">
        <f t="shared" si="9"/>
        <v>0.0734865062</v>
      </c>
      <c r="AG343" s="10">
        <f t="shared" si="10"/>
        <v>0</v>
      </c>
      <c r="AH343" s="10">
        <f t="shared" si="11"/>
        <v>0</v>
      </c>
      <c r="AI343" s="10">
        <f t="shared" si="12"/>
        <v>0</v>
      </c>
      <c r="AJ343" s="7">
        <v>0.0</v>
      </c>
      <c r="AK343" s="7">
        <v>0.0</v>
      </c>
      <c r="AL343" s="13" t="str">
        <f t="shared" si="13"/>
        <v> </v>
      </c>
      <c r="AM343" s="7">
        <v>0.0</v>
      </c>
      <c r="AN343" s="7">
        <v>1.0</v>
      </c>
      <c r="AO343" s="26">
        <v>13.0</v>
      </c>
      <c r="AP343" s="26">
        <v>0.0</v>
      </c>
      <c r="AQ343" s="7">
        <v>5.0</v>
      </c>
      <c r="AR343" s="7">
        <v>0.0</v>
      </c>
      <c r="AS343" s="7">
        <v>7.0</v>
      </c>
      <c r="AT343" s="7">
        <v>1.0</v>
      </c>
      <c r="AU343" s="7">
        <v>9.0</v>
      </c>
      <c r="AV343" s="7">
        <v>2.0</v>
      </c>
      <c r="AW343" s="14">
        <v>81.82</v>
      </c>
      <c r="AX343" s="14">
        <v>-5.63</v>
      </c>
      <c r="AY343" s="7">
        <v>0.0</v>
      </c>
      <c r="AZ343" s="7">
        <v>0.0</v>
      </c>
      <c r="BA343" s="14">
        <f t="shared" si="14"/>
        <v>0.4717655468</v>
      </c>
      <c r="BB343" s="14">
        <v>100.0</v>
      </c>
      <c r="BC343" s="14">
        <v>3.86</v>
      </c>
    </row>
    <row r="344" ht="12.75" customHeight="1">
      <c r="A344" s="7" t="s">
        <v>464</v>
      </c>
      <c r="B344" s="7" t="s">
        <v>1794</v>
      </c>
      <c r="C344" s="8" t="s">
        <v>297</v>
      </c>
      <c r="D344" s="9" t="s">
        <v>159</v>
      </c>
      <c r="E344" s="7">
        <v>33.0</v>
      </c>
      <c r="F344" s="7">
        <v>0.0</v>
      </c>
      <c r="G344" s="7">
        <v>0.0</v>
      </c>
      <c r="H344" s="12">
        <f t="shared" si="1"/>
        <v>0</v>
      </c>
      <c r="I344" s="7">
        <v>0.0</v>
      </c>
      <c r="J344" s="7">
        <v>0.0</v>
      </c>
      <c r="K344" s="7">
        <v>0.0</v>
      </c>
      <c r="L344" s="7">
        <v>0.0</v>
      </c>
      <c r="M344" s="25">
        <f t="shared" si="2"/>
        <v>0</v>
      </c>
      <c r="N344" s="7">
        <v>1.0</v>
      </c>
      <c r="O344" s="7">
        <v>1.0</v>
      </c>
      <c r="P344" s="7">
        <v>1.0</v>
      </c>
      <c r="Q344" s="7">
        <v>0.0</v>
      </c>
      <c r="R344" s="10">
        <f t="shared" si="3"/>
        <v>0</v>
      </c>
      <c r="S344" s="10">
        <f t="shared" si="4"/>
        <v>0</v>
      </c>
      <c r="T344" s="12">
        <f t="shared" si="5"/>
        <v>0</v>
      </c>
      <c r="U344" s="7">
        <v>0.0</v>
      </c>
      <c r="V344" s="7">
        <v>0.0</v>
      </c>
      <c r="W344" s="7">
        <v>2.0</v>
      </c>
      <c r="X344" s="7">
        <v>1.0</v>
      </c>
      <c r="Y344" s="7">
        <v>0.0</v>
      </c>
      <c r="Z344" s="7">
        <v>1250.0</v>
      </c>
      <c r="AA344" s="18">
        <f t="shared" si="6"/>
        <v>0.6313131313</v>
      </c>
      <c r="AB344" s="14">
        <v>17.62</v>
      </c>
      <c r="AC344" s="18">
        <f t="shared" si="7"/>
        <v>0.5339393939</v>
      </c>
      <c r="AD344" s="14">
        <v>156.99</v>
      </c>
      <c r="AE344" s="18">
        <f t="shared" si="8"/>
        <v>4.757272727</v>
      </c>
      <c r="AF344" s="13">
        <f t="shared" si="9"/>
        <v>0.1009106008</v>
      </c>
      <c r="AG344" s="10">
        <f t="shared" si="10"/>
        <v>0</v>
      </c>
      <c r="AH344" s="10">
        <f t="shared" si="11"/>
        <v>0</v>
      </c>
      <c r="AI344" s="10">
        <f t="shared" si="12"/>
        <v>0</v>
      </c>
      <c r="AJ344" s="7">
        <v>0.0</v>
      </c>
      <c r="AK344" s="7">
        <v>0.0</v>
      </c>
      <c r="AL344" s="13" t="str">
        <f t="shared" si="13"/>
        <v> </v>
      </c>
      <c r="AM344" s="7">
        <v>1.0</v>
      </c>
      <c r="AN344" s="7">
        <v>1.0</v>
      </c>
      <c r="AO344" s="26">
        <v>14.0</v>
      </c>
      <c r="AP344" s="26">
        <v>3.0</v>
      </c>
      <c r="AQ344" s="7">
        <v>7.0</v>
      </c>
      <c r="AR344" s="7">
        <v>2.0</v>
      </c>
      <c r="AS344" s="7">
        <v>3.0</v>
      </c>
      <c r="AT344" s="7">
        <v>0.0</v>
      </c>
      <c r="AU344" s="7">
        <v>12.0</v>
      </c>
      <c r="AV344" s="7">
        <v>3.0</v>
      </c>
      <c r="AW344" s="14">
        <v>80.0</v>
      </c>
      <c r="AX344" s="14">
        <v>-3.01</v>
      </c>
      <c r="AY344" s="7">
        <v>0.0</v>
      </c>
      <c r="AZ344" s="7">
        <v>0.0</v>
      </c>
      <c r="BA344" s="14">
        <f t="shared" si="14"/>
        <v>0.624</v>
      </c>
      <c r="BB344" s="14">
        <v>78.57</v>
      </c>
      <c r="BC344" s="14">
        <v>-15.43</v>
      </c>
    </row>
    <row r="345" ht="12.75" customHeight="1">
      <c r="A345" s="7" t="s">
        <v>1797</v>
      </c>
      <c r="B345" s="7" t="s">
        <v>1798</v>
      </c>
      <c r="C345" s="8" t="s">
        <v>222</v>
      </c>
      <c r="D345" s="9" t="s">
        <v>150</v>
      </c>
      <c r="E345" s="7">
        <v>7.0</v>
      </c>
      <c r="F345" s="7">
        <v>0.0</v>
      </c>
      <c r="G345" s="7">
        <v>0.0</v>
      </c>
      <c r="H345" s="12">
        <f t="shared" si="1"/>
        <v>0</v>
      </c>
      <c r="I345" s="7">
        <v>0.0</v>
      </c>
      <c r="J345" s="7">
        <v>0.0</v>
      </c>
      <c r="K345" s="7">
        <v>0.0</v>
      </c>
      <c r="L345" s="7">
        <v>0.0</v>
      </c>
      <c r="M345" s="25">
        <f t="shared" si="2"/>
        <v>0</v>
      </c>
      <c r="N345" s="7">
        <v>0.0</v>
      </c>
      <c r="O345" s="7">
        <v>0.0</v>
      </c>
      <c r="P345" s="7">
        <v>0.0</v>
      </c>
      <c r="Q345" s="7">
        <v>0.0</v>
      </c>
      <c r="R345" s="10">
        <f t="shared" si="3"/>
        <v>0</v>
      </c>
      <c r="S345" s="10">
        <f t="shared" si="4"/>
        <v>0</v>
      </c>
      <c r="T345" s="12">
        <f t="shared" si="5"/>
        <v>0</v>
      </c>
      <c r="U345" s="7">
        <v>0.0</v>
      </c>
      <c r="V345" s="7">
        <v>0.0</v>
      </c>
      <c r="W345" s="7">
        <v>0.0</v>
      </c>
      <c r="X345" s="7">
        <v>0.0</v>
      </c>
      <c r="Y345" s="7">
        <v>0.0</v>
      </c>
      <c r="Z345" s="7">
        <v>62.0</v>
      </c>
      <c r="AA345" s="18">
        <f t="shared" si="6"/>
        <v>0.1476190476</v>
      </c>
      <c r="AB345" s="14">
        <v>1.06</v>
      </c>
      <c r="AC345" s="18">
        <f t="shared" si="7"/>
        <v>0.1514285714</v>
      </c>
      <c r="AD345" s="14">
        <v>45.04</v>
      </c>
      <c r="AE345" s="18">
        <f t="shared" si="8"/>
        <v>6.434285714</v>
      </c>
      <c r="AF345" s="13">
        <f t="shared" si="9"/>
        <v>0.02299349241</v>
      </c>
      <c r="AG345" s="10">
        <f t="shared" si="10"/>
        <v>0</v>
      </c>
      <c r="AH345" s="10">
        <f t="shared" si="11"/>
        <v>0</v>
      </c>
      <c r="AI345" s="10">
        <f t="shared" si="12"/>
        <v>0</v>
      </c>
      <c r="AJ345" s="7">
        <v>1.0</v>
      </c>
      <c r="AK345" s="7">
        <v>0.0</v>
      </c>
      <c r="AL345" s="13">
        <f t="shared" si="13"/>
        <v>1</v>
      </c>
      <c r="AM345" s="7">
        <v>0.0</v>
      </c>
      <c r="AN345" s="7">
        <v>0.0</v>
      </c>
      <c r="AO345" s="26">
        <v>0.0</v>
      </c>
      <c r="AP345" s="26">
        <v>0.0</v>
      </c>
      <c r="AQ345" s="7">
        <v>1.0</v>
      </c>
      <c r="AR345" s="7">
        <v>0.0</v>
      </c>
      <c r="AS345" s="7">
        <v>1.0</v>
      </c>
      <c r="AT345" s="7">
        <v>0.0</v>
      </c>
      <c r="AU345" s="7">
        <v>1.0</v>
      </c>
      <c r="AV345" s="7">
        <v>0.0</v>
      </c>
      <c r="AW345" s="14">
        <v>100.0</v>
      </c>
      <c r="AX345" s="14">
        <v>3.33</v>
      </c>
      <c r="AY345" s="7">
        <v>0.0</v>
      </c>
      <c r="AZ345" s="7">
        <v>0.0</v>
      </c>
      <c r="BA345" s="14">
        <f t="shared" si="14"/>
        <v>0</v>
      </c>
      <c r="BB345" s="14">
        <v>100.0</v>
      </c>
      <c r="BC345" s="14">
        <v>5.0</v>
      </c>
    </row>
    <row r="346" ht="12.75" customHeight="1">
      <c r="A346" s="7" t="s">
        <v>1801</v>
      </c>
      <c r="B346" s="7" t="s">
        <v>1802</v>
      </c>
      <c r="C346" s="8" t="s">
        <v>222</v>
      </c>
      <c r="D346" s="9" t="s">
        <v>174</v>
      </c>
      <c r="E346" s="7">
        <v>81.0</v>
      </c>
      <c r="F346" s="7">
        <v>0.0</v>
      </c>
      <c r="G346" s="7">
        <v>2.0</v>
      </c>
      <c r="H346" s="12">
        <f t="shared" si="1"/>
        <v>2</v>
      </c>
      <c r="I346" s="7">
        <v>0.0</v>
      </c>
      <c r="J346" s="7">
        <v>2.0</v>
      </c>
      <c r="K346" s="7">
        <v>1.0</v>
      </c>
      <c r="L346" s="7">
        <v>1.0</v>
      </c>
      <c r="M346" s="25">
        <f t="shared" si="2"/>
        <v>10.35971223</v>
      </c>
      <c r="N346" s="7">
        <v>0.0</v>
      </c>
      <c r="O346" s="7">
        <v>1.0</v>
      </c>
      <c r="P346" s="7">
        <v>0.0</v>
      </c>
      <c r="Q346" s="7">
        <v>1.0</v>
      </c>
      <c r="R346" s="10">
        <f t="shared" si="3"/>
        <v>0</v>
      </c>
      <c r="S346" s="10">
        <f t="shared" si="4"/>
        <v>0</v>
      </c>
      <c r="T346" s="12">
        <f t="shared" si="5"/>
        <v>1.75</v>
      </c>
      <c r="U346" s="7">
        <v>0.0</v>
      </c>
      <c r="V346" s="7">
        <v>0.0</v>
      </c>
      <c r="W346" s="7">
        <v>0.0</v>
      </c>
      <c r="X346" s="7">
        <v>0.0</v>
      </c>
      <c r="Y346" s="7">
        <v>0.0</v>
      </c>
      <c r="Z346" s="7">
        <v>695.0</v>
      </c>
      <c r="AA346" s="18">
        <f t="shared" si="6"/>
        <v>0.1430041152</v>
      </c>
      <c r="AB346" s="14">
        <v>10.61</v>
      </c>
      <c r="AC346" s="18">
        <f t="shared" si="7"/>
        <v>0.1309876543</v>
      </c>
      <c r="AD346" s="14">
        <v>369.35</v>
      </c>
      <c r="AE346" s="18">
        <f t="shared" si="8"/>
        <v>4.559876543</v>
      </c>
      <c r="AF346" s="13">
        <f t="shared" si="9"/>
        <v>0.027923992</v>
      </c>
      <c r="AG346" s="10">
        <f t="shared" si="10"/>
        <v>0</v>
      </c>
      <c r="AH346" s="10">
        <f t="shared" si="11"/>
        <v>0.5</v>
      </c>
      <c r="AI346" s="10">
        <f t="shared" si="12"/>
        <v>0.5</v>
      </c>
      <c r="AJ346" s="7">
        <v>0.0</v>
      </c>
      <c r="AK346" s="7">
        <v>0.0</v>
      </c>
      <c r="AL346" s="13" t="str">
        <f t="shared" si="13"/>
        <v> </v>
      </c>
      <c r="AM346" s="7">
        <v>4.0</v>
      </c>
      <c r="AN346" s="7">
        <v>0.0</v>
      </c>
      <c r="AO346" s="26">
        <v>3.0</v>
      </c>
      <c r="AP346" s="26">
        <v>0.0</v>
      </c>
      <c r="AQ346" s="7">
        <v>2.0</v>
      </c>
      <c r="AR346" s="7">
        <v>0.0</v>
      </c>
      <c r="AS346" s="7">
        <v>3.0</v>
      </c>
      <c r="AT346" s="7">
        <v>0.0</v>
      </c>
      <c r="AU346" s="7">
        <v>8.0</v>
      </c>
      <c r="AV346" s="7">
        <v>0.0</v>
      </c>
      <c r="AW346" s="14">
        <v>100.0</v>
      </c>
      <c r="AX346" s="14">
        <v>13.11</v>
      </c>
      <c r="AY346" s="7">
        <v>0.0</v>
      </c>
      <c r="AZ346" s="7">
        <v>0.0</v>
      </c>
      <c r="BA346" s="14">
        <f t="shared" si="14"/>
        <v>0.5179856115</v>
      </c>
      <c r="BB346" s="14">
        <v>100.0</v>
      </c>
      <c r="BC346" s="14">
        <v>4.8100000000000005</v>
      </c>
    </row>
    <row r="347" ht="12.75" customHeight="1">
      <c r="A347" s="7" t="s">
        <v>350</v>
      </c>
      <c r="B347" s="7" t="s">
        <v>1804</v>
      </c>
      <c r="C347" s="8" t="s">
        <v>254</v>
      </c>
      <c r="D347" s="9" t="s">
        <v>150</v>
      </c>
      <c r="E347" s="7">
        <v>39.0</v>
      </c>
      <c r="F347" s="7">
        <v>0.0</v>
      </c>
      <c r="G347" s="7">
        <v>1.0</v>
      </c>
      <c r="H347" s="12">
        <f t="shared" si="1"/>
        <v>1</v>
      </c>
      <c r="I347" s="7">
        <v>0.0</v>
      </c>
      <c r="J347" s="7">
        <v>1.0</v>
      </c>
      <c r="K347" s="7">
        <v>1.0</v>
      </c>
      <c r="L347" s="7">
        <v>0.0</v>
      </c>
      <c r="M347" s="25">
        <f t="shared" si="2"/>
        <v>12.76595745</v>
      </c>
      <c r="N347" s="7">
        <v>1.0</v>
      </c>
      <c r="O347" s="7">
        <v>1.0</v>
      </c>
      <c r="P347" s="7">
        <v>1.0</v>
      </c>
      <c r="Q347" s="7">
        <v>0.0</v>
      </c>
      <c r="R347" s="10">
        <f t="shared" si="3"/>
        <v>0</v>
      </c>
      <c r="S347" s="10">
        <f t="shared" si="4"/>
        <v>0</v>
      </c>
      <c r="T347" s="12">
        <f t="shared" si="5"/>
        <v>4</v>
      </c>
      <c r="U347" s="7">
        <v>0.0</v>
      </c>
      <c r="V347" s="7">
        <v>0.0</v>
      </c>
      <c r="W347" s="7">
        <v>0.0</v>
      </c>
      <c r="X347" s="7">
        <v>0.0</v>
      </c>
      <c r="Y347" s="7">
        <v>0.0</v>
      </c>
      <c r="Z347" s="7">
        <v>282.0</v>
      </c>
      <c r="AA347" s="18">
        <f t="shared" si="6"/>
        <v>0.1205128205</v>
      </c>
      <c r="AB347" s="14">
        <v>4.05</v>
      </c>
      <c r="AC347" s="18">
        <f t="shared" si="7"/>
        <v>0.1038461538</v>
      </c>
      <c r="AD347" s="14">
        <v>219.25</v>
      </c>
      <c r="AE347" s="18">
        <f t="shared" si="8"/>
        <v>5.621794872</v>
      </c>
      <c r="AF347" s="13">
        <f t="shared" si="9"/>
        <v>0.01813703538</v>
      </c>
      <c r="AG347" s="10">
        <f t="shared" si="10"/>
        <v>0</v>
      </c>
      <c r="AH347" s="10">
        <f t="shared" si="11"/>
        <v>1</v>
      </c>
      <c r="AI347" s="10">
        <f t="shared" si="12"/>
        <v>1</v>
      </c>
      <c r="AJ347" s="7">
        <v>0.0</v>
      </c>
      <c r="AK347" s="7">
        <v>0.0</v>
      </c>
      <c r="AL347" s="13" t="str">
        <f t="shared" si="13"/>
        <v> </v>
      </c>
      <c r="AM347" s="7">
        <v>1.0</v>
      </c>
      <c r="AN347" s="7">
        <v>0.0</v>
      </c>
      <c r="AO347" s="26">
        <v>3.0</v>
      </c>
      <c r="AP347" s="26">
        <v>0.0</v>
      </c>
      <c r="AQ347" s="7">
        <v>1.0</v>
      </c>
      <c r="AR347" s="7">
        <v>0.0</v>
      </c>
      <c r="AS347" s="7">
        <v>0.0</v>
      </c>
      <c r="AT347" s="7">
        <v>0.0</v>
      </c>
      <c r="AU347" s="7">
        <v>3.0</v>
      </c>
      <c r="AV347" s="7">
        <v>0.0</v>
      </c>
      <c r="AW347" s="14">
        <v>100.0</v>
      </c>
      <c r="AX347" s="14">
        <v>12.5</v>
      </c>
      <c r="AY347" s="7">
        <v>0.0</v>
      </c>
      <c r="AZ347" s="7">
        <v>1.0</v>
      </c>
      <c r="BA347" s="14">
        <f t="shared" si="14"/>
        <v>1.063829787</v>
      </c>
      <c r="BB347" s="14">
        <v>100.0</v>
      </c>
      <c r="BC347" s="14">
        <v>4.02</v>
      </c>
    </row>
    <row r="348" ht="12.75" customHeight="1">
      <c r="A348" s="7" t="s">
        <v>213</v>
      </c>
      <c r="B348" s="7" t="s">
        <v>1807</v>
      </c>
      <c r="C348" s="8" t="s">
        <v>542</v>
      </c>
      <c r="D348" s="9" t="s">
        <v>159</v>
      </c>
      <c r="E348" s="7">
        <v>78.0</v>
      </c>
      <c r="F348" s="7">
        <v>9.0</v>
      </c>
      <c r="G348" s="7">
        <v>4.0</v>
      </c>
      <c r="H348" s="12">
        <f t="shared" si="1"/>
        <v>13</v>
      </c>
      <c r="I348" s="7">
        <v>9.0</v>
      </c>
      <c r="J348" s="7">
        <v>3.0</v>
      </c>
      <c r="K348" s="7">
        <v>2.0</v>
      </c>
      <c r="L348" s="7">
        <v>1.0</v>
      </c>
      <c r="M348" s="25">
        <f t="shared" si="2"/>
        <v>4.091982163</v>
      </c>
      <c r="N348" s="7">
        <v>59.0</v>
      </c>
      <c r="O348" s="7">
        <v>24.0</v>
      </c>
      <c r="P348" s="7">
        <v>46.0</v>
      </c>
      <c r="Q348" s="7">
        <v>26.0</v>
      </c>
      <c r="R348" s="10">
        <f t="shared" si="3"/>
        <v>0.1525423729</v>
      </c>
      <c r="S348" s="10">
        <f t="shared" si="4"/>
        <v>0.05806451613</v>
      </c>
      <c r="T348" s="12">
        <f t="shared" si="5"/>
        <v>15.15789474</v>
      </c>
      <c r="U348" s="7">
        <v>1.0</v>
      </c>
      <c r="V348" s="7">
        <v>1.0</v>
      </c>
      <c r="W348" s="7">
        <v>6.0</v>
      </c>
      <c r="X348" s="7">
        <v>8.0</v>
      </c>
      <c r="Y348" s="7">
        <v>4.0</v>
      </c>
      <c r="Z348" s="7">
        <v>11437.0</v>
      </c>
      <c r="AA348" s="18">
        <f t="shared" si="6"/>
        <v>2.443803419</v>
      </c>
      <c r="AB348" s="14">
        <v>177.89</v>
      </c>
      <c r="AC348" s="18">
        <f t="shared" si="7"/>
        <v>2.280641026</v>
      </c>
      <c r="AD348" s="14">
        <v>191.76</v>
      </c>
      <c r="AE348" s="18">
        <f t="shared" si="8"/>
        <v>2.458461538</v>
      </c>
      <c r="AF348" s="13">
        <f t="shared" si="9"/>
        <v>0.4812390099</v>
      </c>
      <c r="AG348" s="10">
        <f t="shared" si="10"/>
        <v>0.4736842105</v>
      </c>
      <c r="AH348" s="10">
        <f t="shared" si="11"/>
        <v>0.1578947368</v>
      </c>
      <c r="AI348" s="10">
        <f t="shared" si="12"/>
        <v>0.6315789474</v>
      </c>
      <c r="AJ348" s="7">
        <v>1.0</v>
      </c>
      <c r="AK348" s="7">
        <v>0.0</v>
      </c>
      <c r="AL348" s="13">
        <f t="shared" si="13"/>
        <v>1</v>
      </c>
      <c r="AM348" s="7">
        <v>19.0</v>
      </c>
      <c r="AN348" s="7">
        <v>0.0</v>
      </c>
      <c r="AO348" s="26">
        <v>125.0</v>
      </c>
      <c r="AP348" s="26">
        <v>17.0</v>
      </c>
      <c r="AQ348" s="7">
        <v>53.0</v>
      </c>
      <c r="AR348" s="7">
        <v>10.0</v>
      </c>
      <c r="AS348" s="7">
        <v>77.0</v>
      </c>
      <c r="AT348" s="7">
        <v>3.0</v>
      </c>
      <c r="AU348" s="7">
        <v>124.0</v>
      </c>
      <c r="AV348" s="7">
        <v>18.0</v>
      </c>
      <c r="AW348" s="14">
        <v>87.32</v>
      </c>
      <c r="AX348" s="14">
        <v>4.21</v>
      </c>
      <c r="AY348" s="7">
        <v>2.0</v>
      </c>
      <c r="AZ348" s="7">
        <v>0.0</v>
      </c>
      <c r="BA348" s="14">
        <f t="shared" si="14"/>
        <v>0.5036285739</v>
      </c>
      <c r="BB348" s="14">
        <v>97.04</v>
      </c>
      <c r="BC348" s="14">
        <v>6.22</v>
      </c>
    </row>
    <row r="349" ht="12.75" customHeight="1">
      <c r="A349" s="7" t="s">
        <v>482</v>
      </c>
      <c r="B349" s="7" t="s">
        <v>1810</v>
      </c>
      <c r="C349" s="8" t="s">
        <v>166</v>
      </c>
      <c r="D349" s="9" t="s">
        <v>174</v>
      </c>
      <c r="E349" s="7">
        <v>82.0</v>
      </c>
      <c r="F349" s="7">
        <v>0.0</v>
      </c>
      <c r="G349" s="7">
        <v>1.0</v>
      </c>
      <c r="H349" s="12">
        <f t="shared" si="1"/>
        <v>1</v>
      </c>
      <c r="I349" s="7">
        <v>0.0</v>
      </c>
      <c r="J349" s="7">
        <v>1.0</v>
      </c>
      <c r="K349" s="7">
        <v>1.0</v>
      </c>
      <c r="L349" s="7">
        <v>0.0</v>
      </c>
      <c r="M349" s="25">
        <f t="shared" si="2"/>
        <v>0.9612817089</v>
      </c>
      <c r="N349" s="7">
        <v>3.0</v>
      </c>
      <c r="O349" s="7">
        <v>2.0</v>
      </c>
      <c r="P349" s="7">
        <v>3.0</v>
      </c>
      <c r="Q349" s="7">
        <v>2.0</v>
      </c>
      <c r="R349" s="10">
        <f t="shared" si="3"/>
        <v>0</v>
      </c>
      <c r="S349" s="10">
        <f t="shared" si="4"/>
        <v>0</v>
      </c>
      <c r="T349" s="12">
        <f t="shared" si="5"/>
        <v>33</v>
      </c>
      <c r="U349" s="7">
        <v>0.0</v>
      </c>
      <c r="V349" s="7">
        <v>3.0</v>
      </c>
      <c r="W349" s="7">
        <v>2.0</v>
      </c>
      <c r="X349" s="7">
        <v>0.0</v>
      </c>
      <c r="Y349" s="7">
        <v>0.0</v>
      </c>
      <c r="Z349" s="7">
        <v>3745.0</v>
      </c>
      <c r="AA349" s="18">
        <f t="shared" si="6"/>
        <v>0.7611788618</v>
      </c>
      <c r="AB349" s="14">
        <v>58.83</v>
      </c>
      <c r="AC349" s="18">
        <f t="shared" si="7"/>
        <v>0.7174390244</v>
      </c>
      <c r="AD349" s="14">
        <v>361.05</v>
      </c>
      <c r="AE349" s="18">
        <f t="shared" si="8"/>
        <v>4.40304878</v>
      </c>
      <c r="AF349" s="13">
        <f t="shared" si="9"/>
        <v>0.1401114604</v>
      </c>
      <c r="AG349" s="10">
        <f t="shared" si="10"/>
        <v>0</v>
      </c>
      <c r="AH349" s="10">
        <f t="shared" si="11"/>
        <v>1</v>
      </c>
      <c r="AI349" s="10">
        <f t="shared" si="12"/>
        <v>1</v>
      </c>
      <c r="AJ349" s="7">
        <v>0.0</v>
      </c>
      <c r="AK349" s="7">
        <v>0.0</v>
      </c>
      <c r="AL349" s="13" t="str">
        <f t="shared" si="13"/>
        <v> </v>
      </c>
      <c r="AM349" s="7">
        <v>1.0</v>
      </c>
      <c r="AN349" s="7">
        <v>2.0</v>
      </c>
      <c r="AO349" s="26">
        <v>32.0</v>
      </c>
      <c r="AP349" s="26">
        <v>7.0</v>
      </c>
      <c r="AQ349" s="7">
        <v>13.0</v>
      </c>
      <c r="AR349" s="7">
        <v>1.0</v>
      </c>
      <c r="AS349" s="7">
        <v>22.0</v>
      </c>
      <c r="AT349" s="7">
        <v>2.0</v>
      </c>
      <c r="AU349" s="7">
        <v>25.0</v>
      </c>
      <c r="AV349" s="7">
        <v>5.0</v>
      </c>
      <c r="AW349" s="14">
        <v>83.33</v>
      </c>
      <c r="AX349" s="14">
        <v>-1.28</v>
      </c>
      <c r="AY349" s="7">
        <v>1.0</v>
      </c>
      <c r="AZ349" s="7">
        <v>1.0</v>
      </c>
      <c r="BA349" s="14">
        <f t="shared" si="14"/>
        <v>0.2563417891</v>
      </c>
      <c r="BB349" s="14">
        <v>86.27</v>
      </c>
      <c r="BC349" s="14">
        <v>-8.98</v>
      </c>
    </row>
    <row r="350" ht="12.75" customHeight="1">
      <c r="A350" s="7" t="s">
        <v>1812</v>
      </c>
      <c r="B350" s="7" t="s">
        <v>1813</v>
      </c>
      <c r="C350" s="8" t="s">
        <v>237</v>
      </c>
      <c r="D350" s="9" t="s">
        <v>150</v>
      </c>
      <c r="E350" s="7">
        <v>65.0</v>
      </c>
      <c r="F350" s="7">
        <v>5.0</v>
      </c>
      <c r="G350" s="7">
        <v>6.0</v>
      </c>
      <c r="H350" s="12">
        <f t="shared" si="1"/>
        <v>11</v>
      </c>
      <c r="I350" s="7">
        <v>5.0</v>
      </c>
      <c r="J350" s="7">
        <v>6.0</v>
      </c>
      <c r="K350" s="7">
        <v>4.0</v>
      </c>
      <c r="L350" s="7">
        <v>2.0</v>
      </c>
      <c r="M350" s="25">
        <f t="shared" si="2"/>
        <v>4.092177328</v>
      </c>
      <c r="N350" s="7">
        <v>29.0</v>
      </c>
      <c r="O350" s="7">
        <v>20.0</v>
      </c>
      <c r="P350" s="7">
        <v>24.0</v>
      </c>
      <c r="Q350" s="7">
        <v>7.0</v>
      </c>
      <c r="R350" s="10">
        <f t="shared" si="3"/>
        <v>0.1724137931</v>
      </c>
      <c r="S350" s="10">
        <f t="shared" si="4"/>
        <v>0.0625</v>
      </c>
      <c r="T350" s="12">
        <f t="shared" si="5"/>
        <v>38.85714286</v>
      </c>
      <c r="U350" s="7">
        <v>1.0</v>
      </c>
      <c r="V350" s="7">
        <v>5.0</v>
      </c>
      <c r="W350" s="7">
        <v>8.0</v>
      </c>
      <c r="X350" s="7">
        <v>6.0</v>
      </c>
      <c r="Y350" s="7">
        <v>6.0</v>
      </c>
      <c r="Z350" s="7">
        <v>9677.0</v>
      </c>
      <c r="AA350" s="18">
        <f t="shared" si="6"/>
        <v>2.481282051</v>
      </c>
      <c r="AB350" s="14">
        <v>155.98</v>
      </c>
      <c r="AC350" s="18">
        <f t="shared" si="7"/>
        <v>2.399692308</v>
      </c>
      <c r="AD350" s="14">
        <v>176.39</v>
      </c>
      <c r="AE350" s="18">
        <f t="shared" si="8"/>
        <v>2.713692308</v>
      </c>
      <c r="AF350" s="13">
        <f t="shared" si="9"/>
        <v>0.4692962662</v>
      </c>
      <c r="AG350" s="10">
        <f t="shared" si="10"/>
        <v>0.3571428571</v>
      </c>
      <c r="AH350" s="10">
        <f t="shared" si="11"/>
        <v>0.4285714286</v>
      </c>
      <c r="AI350" s="10">
        <f t="shared" si="12"/>
        <v>0.7857142857</v>
      </c>
      <c r="AJ350" s="7">
        <v>19.0</v>
      </c>
      <c r="AK350" s="7">
        <v>15.0</v>
      </c>
      <c r="AL350" s="13">
        <f t="shared" si="13"/>
        <v>0.5588235294</v>
      </c>
      <c r="AM350" s="7">
        <v>14.0</v>
      </c>
      <c r="AN350" s="7">
        <v>3.0</v>
      </c>
      <c r="AO350" s="26">
        <v>122.0</v>
      </c>
      <c r="AP350" s="26">
        <v>16.0</v>
      </c>
      <c r="AQ350" s="7">
        <v>91.0</v>
      </c>
      <c r="AR350" s="7">
        <v>3.0</v>
      </c>
      <c r="AS350" s="7">
        <v>72.0</v>
      </c>
      <c r="AT350" s="7">
        <v>9.0</v>
      </c>
      <c r="AU350" s="7">
        <v>167.0</v>
      </c>
      <c r="AV350" s="7">
        <v>21.0</v>
      </c>
      <c r="AW350" s="14">
        <v>88.83</v>
      </c>
      <c r="AX350" s="14">
        <v>-0.67</v>
      </c>
      <c r="AY350" s="7">
        <v>0.0</v>
      </c>
      <c r="AZ350" s="7">
        <v>0.0</v>
      </c>
      <c r="BA350" s="14">
        <f t="shared" si="14"/>
        <v>0.8804381523</v>
      </c>
      <c r="BB350" s="14">
        <v>89.57</v>
      </c>
      <c r="BC350" s="14">
        <v>-3.88</v>
      </c>
    </row>
    <row r="351" ht="12.75" customHeight="1">
      <c r="A351" s="7" t="s">
        <v>1817</v>
      </c>
      <c r="B351" s="7" t="s">
        <v>1818</v>
      </c>
      <c r="C351" s="8" t="s">
        <v>206</v>
      </c>
      <c r="D351" s="9" t="s">
        <v>275</v>
      </c>
      <c r="E351" s="7">
        <v>1.0</v>
      </c>
      <c r="F351" s="7">
        <v>0.0</v>
      </c>
      <c r="G351" s="7">
        <v>0.0</v>
      </c>
      <c r="H351" s="12">
        <f t="shared" si="1"/>
        <v>0</v>
      </c>
      <c r="I351" s="7">
        <v>0.0</v>
      </c>
      <c r="J351" s="7">
        <v>0.0</v>
      </c>
      <c r="K351" s="7">
        <v>0.0</v>
      </c>
      <c r="L351" s="7">
        <v>0.0</v>
      </c>
      <c r="M351" s="25">
        <f t="shared" si="2"/>
        <v>0</v>
      </c>
      <c r="N351" s="7">
        <v>0.0</v>
      </c>
      <c r="O351" s="7">
        <v>0.0</v>
      </c>
      <c r="P351" s="7">
        <v>0.0</v>
      </c>
      <c r="Q351" s="7">
        <v>0.0</v>
      </c>
      <c r="R351" s="10">
        <f t="shared" si="3"/>
        <v>0</v>
      </c>
      <c r="S351" s="10">
        <f t="shared" si="4"/>
        <v>0</v>
      </c>
      <c r="T351" s="12">
        <f t="shared" si="5"/>
        <v>0</v>
      </c>
      <c r="U351" s="7">
        <v>0.0</v>
      </c>
      <c r="V351" s="7">
        <v>0.0</v>
      </c>
      <c r="W351" s="7">
        <v>0.0</v>
      </c>
      <c r="X351" s="7">
        <v>0.0</v>
      </c>
      <c r="Y351" s="7">
        <v>0.0</v>
      </c>
      <c r="Z351" s="7">
        <v>0.0</v>
      </c>
      <c r="AA351" s="18">
        <f t="shared" si="6"/>
        <v>0</v>
      </c>
      <c r="AB351" s="14">
        <v>0.0</v>
      </c>
      <c r="AC351" s="18">
        <f t="shared" si="7"/>
        <v>0</v>
      </c>
      <c r="AD351" s="14">
        <v>6.26</v>
      </c>
      <c r="AE351" s="18">
        <f t="shared" si="8"/>
        <v>6.26</v>
      </c>
      <c r="AF351" s="13">
        <f t="shared" si="9"/>
        <v>0</v>
      </c>
      <c r="AG351" s="10">
        <f t="shared" si="10"/>
        <v>0</v>
      </c>
      <c r="AH351" s="10">
        <f t="shared" si="11"/>
        <v>0</v>
      </c>
      <c r="AI351" s="10">
        <f t="shared" si="12"/>
        <v>0</v>
      </c>
      <c r="AJ351" s="7">
        <v>0.0</v>
      </c>
      <c r="AK351" s="7">
        <v>0.0</v>
      </c>
      <c r="AL351" s="13" t="str">
        <f t="shared" si="13"/>
        <v> </v>
      </c>
      <c r="AM351" s="7">
        <v>0.0</v>
      </c>
      <c r="AN351" s="7">
        <v>0.0</v>
      </c>
      <c r="AO351" s="26">
        <v>0.0</v>
      </c>
      <c r="AP351" s="26">
        <v>0.0</v>
      </c>
      <c r="AQ351" s="7">
        <v>0.0</v>
      </c>
      <c r="AR351" s="7">
        <v>0.0</v>
      </c>
      <c r="AS351" s="7">
        <v>0.0</v>
      </c>
      <c r="AT351" s="7">
        <v>0.0</v>
      </c>
      <c r="AU351" s="7">
        <v>0.0</v>
      </c>
      <c r="AV351" s="7">
        <v>0.0</v>
      </c>
      <c r="AW351" s="14"/>
      <c r="AX351" s="14"/>
      <c r="AY351" s="7">
        <v>0.0</v>
      </c>
      <c r="AZ351" s="7">
        <v>0.0</v>
      </c>
      <c r="BA351" s="14">
        <f t="shared" si="14"/>
        <v>0</v>
      </c>
      <c r="BB351" s="14"/>
      <c r="BC351" s="14"/>
    </row>
    <row r="352" ht="12.75" customHeight="1">
      <c r="A352" s="7" t="s">
        <v>1821</v>
      </c>
      <c r="B352" s="7" t="s">
        <v>1822</v>
      </c>
      <c r="C352" s="8" t="s">
        <v>458</v>
      </c>
      <c r="D352" s="9" t="s">
        <v>174</v>
      </c>
      <c r="E352" s="7">
        <v>29.0</v>
      </c>
      <c r="F352" s="7">
        <v>0.0</v>
      </c>
      <c r="G352" s="7">
        <v>0.0</v>
      </c>
      <c r="H352" s="12">
        <f t="shared" si="1"/>
        <v>0</v>
      </c>
      <c r="I352" s="7">
        <v>0.0</v>
      </c>
      <c r="J352" s="7">
        <v>0.0</v>
      </c>
      <c r="K352" s="7">
        <v>0.0</v>
      </c>
      <c r="L352" s="7">
        <v>0.0</v>
      </c>
      <c r="M352" s="25">
        <f t="shared" si="2"/>
        <v>0</v>
      </c>
      <c r="N352" s="7">
        <v>0.0</v>
      </c>
      <c r="O352" s="7">
        <v>0.0</v>
      </c>
      <c r="P352" s="7">
        <v>0.0</v>
      </c>
      <c r="Q352" s="7">
        <v>0.0</v>
      </c>
      <c r="R352" s="10">
        <f t="shared" si="3"/>
        <v>0</v>
      </c>
      <c r="S352" s="10">
        <f t="shared" si="4"/>
        <v>0</v>
      </c>
      <c r="T352" s="12">
        <f t="shared" si="5"/>
        <v>0</v>
      </c>
      <c r="U352" s="7">
        <v>0.0</v>
      </c>
      <c r="V352" s="7">
        <v>0.0</v>
      </c>
      <c r="W352" s="7">
        <v>0.0</v>
      </c>
      <c r="X352" s="7">
        <v>0.0</v>
      </c>
      <c r="Y352" s="7">
        <v>0.0</v>
      </c>
      <c r="Z352" s="7">
        <v>32.0</v>
      </c>
      <c r="AA352" s="18">
        <f t="shared" si="6"/>
        <v>0.0183908046</v>
      </c>
      <c r="AB352" s="14">
        <v>0.79</v>
      </c>
      <c r="AC352" s="18">
        <f t="shared" si="7"/>
        <v>0.02724137931</v>
      </c>
      <c r="AD352" s="14">
        <v>126.42</v>
      </c>
      <c r="AE352" s="18">
        <f t="shared" si="8"/>
        <v>4.359310345</v>
      </c>
      <c r="AF352" s="13">
        <f t="shared" si="9"/>
        <v>0.0062102036</v>
      </c>
      <c r="AG352" s="10">
        <f t="shared" si="10"/>
        <v>0</v>
      </c>
      <c r="AH352" s="10">
        <f t="shared" si="11"/>
        <v>0</v>
      </c>
      <c r="AI352" s="10">
        <f t="shared" si="12"/>
        <v>0</v>
      </c>
      <c r="AJ352" s="7">
        <v>0.0</v>
      </c>
      <c r="AK352" s="7">
        <v>0.0</v>
      </c>
      <c r="AL352" s="13" t="str">
        <f t="shared" si="13"/>
        <v> </v>
      </c>
      <c r="AM352" s="7">
        <v>0.0</v>
      </c>
      <c r="AN352" s="7">
        <v>0.0</v>
      </c>
      <c r="AO352" s="26">
        <v>1.0</v>
      </c>
      <c r="AP352" s="26">
        <v>0.0</v>
      </c>
      <c r="AQ352" s="7">
        <v>0.0</v>
      </c>
      <c r="AR352" s="7">
        <v>0.0</v>
      </c>
      <c r="AS352" s="7">
        <v>1.0</v>
      </c>
      <c r="AT352" s="7">
        <v>0.0</v>
      </c>
      <c r="AU352" s="7">
        <v>1.0</v>
      </c>
      <c r="AV352" s="7">
        <v>0.0</v>
      </c>
      <c r="AW352" s="14">
        <v>100.0</v>
      </c>
      <c r="AX352" s="14">
        <v>13.68</v>
      </c>
      <c r="AY352" s="7">
        <v>0.0</v>
      </c>
      <c r="AZ352" s="7">
        <v>0.0</v>
      </c>
      <c r="BA352" s="14">
        <f t="shared" si="14"/>
        <v>0</v>
      </c>
      <c r="BB352" s="14">
        <v>100.0</v>
      </c>
      <c r="BC352" s="14">
        <v>10.57</v>
      </c>
    </row>
    <row r="353" ht="12.75" customHeight="1">
      <c r="A353" s="7" t="s">
        <v>1824</v>
      </c>
      <c r="B353" s="7" t="s">
        <v>1825</v>
      </c>
      <c r="C353" s="8" t="s">
        <v>458</v>
      </c>
      <c r="D353" s="9" t="s">
        <v>260</v>
      </c>
      <c r="E353" s="7">
        <v>59.0</v>
      </c>
      <c r="F353" s="7">
        <v>0.0</v>
      </c>
      <c r="G353" s="7">
        <v>0.0</v>
      </c>
      <c r="H353" s="12">
        <f t="shared" si="1"/>
        <v>0</v>
      </c>
      <c r="I353" s="7">
        <v>0.0</v>
      </c>
      <c r="J353" s="7">
        <v>0.0</v>
      </c>
      <c r="K353" s="7">
        <v>0.0</v>
      </c>
      <c r="L353" s="7">
        <v>0.0</v>
      </c>
      <c r="M353" s="25">
        <f t="shared" si="2"/>
        <v>0</v>
      </c>
      <c r="N353" s="7">
        <v>0.0</v>
      </c>
      <c r="O353" s="7">
        <v>0.0</v>
      </c>
      <c r="P353" s="7">
        <v>0.0</v>
      </c>
      <c r="Q353" s="7">
        <v>0.0</v>
      </c>
      <c r="R353" s="10">
        <f t="shared" si="3"/>
        <v>0</v>
      </c>
      <c r="S353" s="10">
        <f t="shared" si="4"/>
        <v>0</v>
      </c>
      <c r="T353" s="12">
        <f t="shared" si="5"/>
        <v>0</v>
      </c>
      <c r="U353" s="7">
        <v>0.0</v>
      </c>
      <c r="V353" s="7">
        <v>0.0</v>
      </c>
      <c r="W353" s="7">
        <v>0.0</v>
      </c>
      <c r="X353" s="7">
        <v>0.0</v>
      </c>
      <c r="Y353" s="7">
        <v>0.0</v>
      </c>
      <c r="Z353" s="7">
        <v>883.0</v>
      </c>
      <c r="AA353" s="18">
        <f t="shared" si="6"/>
        <v>0.2494350282</v>
      </c>
      <c r="AB353" s="14">
        <v>13.58</v>
      </c>
      <c r="AC353" s="18">
        <f t="shared" si="7"/>
        <v>0.2301694915</v>
      </c>
      <c r="AD353" s="14">
        <v>243.12</v>
      </c>
      <c r="AE353" s="18">
        <f t="shared" si="8"/>
        <v>4.120677966</v>
      </c>
      <c r="AF353" s="13">
        <f t="shared" si="9"/>
        <v>0.05290222049</v>
      </c>
      <c r="AG353" s="10">
        <f t="shared" si="10"/>
        <v>0</v>
      </c>
      <c r="AH353" s="10">
        <f t="shared" si="11"/>
        <v>0</v>
      </c>
      <c r="AI353" s="10">
        <f t="shared" si="12"/>
        <v>0</v>
      </c>
      <c r="AJ353" s="7">
        <v>10.0</v>
      </c>
      <c r="AK353" s="7">
        <v>5.0</v>
      </c>
      <c r="AL353" s="13">
        <f t="shared" si="13"/>
        <v>0.6666666667</v>
      </c>
      <c r="AM353" s="7">
        <v>0.0</v>
      </c>
      <c r="AN353" s="7">
        <v>0.0</v>
      </c>
      <c r="AO353" s="26">
        <v>12.0</v>
      </c>
      <c r="AP353" s="26">
        <v>0.0</v>
      </c>
      <c r="AQ353" s="7">
        <v>6.0</v>
      </c>
      <c r="AR353" s="7">
        <v>2.0</v>
      </c>
      <c r="AS353" s="7">
        <v>6.0</v>
      </c>
      <c r="AT353" s="7">
        <v>1.0</v>
      </c>
      <c r="AU353" s="7">
        <v>6.0</v>
      </c>
      <c r="AV353" s="7">
        <v>2.0</v>
      </c>
      <c r="AW353" s="14">
        <v>75.0</v>
      </c>
      <c r="AX353" s="14">
        <v>-15.67</v>
      </c>
      <c r="AY353" s="7">
        <v>0.0</v>
      </c>
      <c r="AZ353" s="7">
        <v>0.0</v>
      </c>
      <c r="BA353" s="14">
        <f t="shared" si="14"/>
        <v>0.7474518686</v>
      </c>
      <c r="BB353" s="14">
        <v>88.24</v>
      </c>
      <c r="BC353" s="14">
        <v>-4.44</v>
      </c>
    </row>
    <row r="354" ht="12.75" customHeight="1">
      <c r="A354" s="7" t="s">
        <v>1829</v>
      </c>
      <c r="B354" s="7" t="s">
        <v>1830</v>
      </c>
      <c r="C354" s="8" t="s">
        <v>231</v>
      </c>
      <c r="D354" s="9" t="s">
        <v>247</v>
      </c>
      <c r="E354" s="7">
        <v>82.0</v>
      </c>
      <c r="F354" s="7">
        <v>9.0</v>
      </c>
      <c r="G354" s="7">
        <v>6.0</v>
      </c>
      <c r="H354" s="12">
        <f t="shared" si="1"/>
        <v>15</v>
      </c>
      <c r="I354" s="7">
        <v>9.0</v>
      </c>
      <c r="J354" s="7">
        <v>6.0</v>
      </c>
      <c r="K354" s="7">
        <v>3.0</v>
      </c>
      <c r="L354" s="7">
        <v>3.0</v>
      </c>
      <c r="M354" s="25">
        <f t="shared" si="2"/>
        <v>3.61784805</v>
      </c>
      <c r="N354" s="7">
        <v>45.0</v>
      </c>
      <c r="O354" s="7">
        <v>15.0</v>
      </c>
      <c r="P354" s="7">
        <v>35.0</v>
      </c>
      <c r="Q354" s="7">
        <v>4.0</v>
      </c>
      <c r="R354" s="10">
        <f t="shared" si="3"/>
        <v>0.2</v>
      </c>
      <c r="S354" s="10">
        <f t="shared" si="4"/>
        <v>0.09090909091</v>
      </c>
      <c r="T354" s="12">
        <f t="shared" si="5"/>
        <v>22.6875</v>
      </c>
      <c r="U354" s="7">
        <v>0.0</v>
      </c>
      <c r="V354" s="7">
        <v>10.0</v>
      </c>
      <c r="W354" s="7">
        <v>17.0</v>
      </c>
      <c r="X354" s="7">
        <v>2.0</v>
      </c>
      <c r="Y354" s="7">
        <v>2.0</v>
      </c>
      <c r="Z354" s="7">
        <v>14926.0</v>
      </c>
      <c r="AA354" s="18">
        <f t="shared" si="6"/>
        <v>3.033739837</v>
      </c>
      <c r="AB354" s="14">
        <v>248.8</v>
      </c>
      <c r="AC354" s="18">
        <f t="shared" si="7"/>
        <v>3.034146341</v>
      </c>
      <c r="AD354" s="14">
        <v>173.42</v>
      </c>
      <c r="AE354" s="18">
        <f t="shared" si="8"/>
        <v>2.114878049</v>
      </c>
      <c r="AF354" s="13">
        <f t="shared" si="9"/>
        <v>0.5892662593</v>
      </c>
      <c r="AG354" s="10">
        <f t="shared" si="10"/>
        <v>0.28125</v>
      </c>
      <c r="AH354" s="10">
        <f t="shared" si="11"/>
        <v>0.1875</v>
      </c>
      <c r="AI354" s="10">
        <f t="shared" si="12"/>
        <v>0.46875</v>
      </c>
      <c r="AJ354" s="7">
        <v>0.0</v>
      </c>
      <c r="AK354" s="7">
        <v>0.0</v>
      </c>
      <c r="AL354" s="13" t="str">
        <f t="shared" si="13"/>
        <v> </v>
      </c>
      <c r="AM354" s="7">
        <v>32.0</v>
      </c>
      <c r="AN354" s="7">
        <v>1.0</v>
      </c>
      <c r="AO354" s="26">
        <v>210.0</v>
      </c>
      <c r="AP354" s="26">
        <v>34.0</v>
      </c>
      <c r="AQ354" s="7">
        <v>87.0</v>
      </c>
      <c r="AR354" s="7">
        <v>6.0</v>
      </c>
      <c r="AS354" s="7">
        <v>96.0</v>
      </c>
      <c r="AT354" s="7">
        <v>6.0</v>
      </c>
      <c r="AU354" s="7">
        <v>252.0</v>
      </c>
      <c r="AV354" s="7">
        <v>29.0</v>
      </c>
      <c r="AW354" s="14">
        <v>89.68</v>
      </c>
      <c r="AX354" s="14">
        <v>5.97</v>
      </c>
      <c r="AY354" s="7">
        <v>2.0</v>
      </c>
      <c r="AZ354" s="7">
        <v>1.0</v>
      </c>
      <c r="BA354" s="14">
        <f t="shared" si="14"/>
        <v>0.7959265711</v>
      </c>
      <c r="BB354" s="14">
        <v>96.56</v>
      </c>
      <c r="BC354" s="14">
        <v>6.27</v>
      </c>
    </row>
    <row r="355" ht="12.75" customHeight="1">
      <c r="A355" s="7" t="s">
        <v>1833</v>
      </c>
      <c r="B355" s="7" t="s">
        <v>1834</v>
      </c>
      <c r="C355" s="8" t="s">
        <v>297</v>
      </c>
      <c r="D355" s="9" t="s">
        <v>150</v>
      </c>
      <c r="E355" s="7">
        <v>82.0</v>
      </c>
      <c r="F355" s="7">
        <v>4.0</v>
      </c>
      <c r="G355" s="7">
        <v>8.0</v>
      </c>
      <c r="H355" s="12">
        <f t="shared" si="1"/>
        <v>12</v>
      </c>
      <c r="I355" s="7">
        <v>4.0</v>
      </c>
      <c r="J355" s="7">
        <v>6.0</v>
      </c>
      <c r="K355" s="7">
        <v>5.0</v>
      </c>
      <c r="L355" s="7">
        <v>1.0</v>
      </c>
      <c r="M355" s="25">
        <f t="shared" si="2"/>
        <v>4.885219948</v>
      </c>
      <c r="N355" s="7">
        <v>25.0</v>
      </c>
      <c r="O355" s="7">
        <v>8.0</v>
      </c>
      <c r="P355" s="7">
        <v>20.0</v>
      </c>
      <c r="Q355" s="7">
        <v>3.0</v>
      </c>
      <c r="R355" s="10">
        <f t="shared" si="3"/>
        <v>0.16</v>
      </c>
      <c r="S355" s="10">
        <f t="shared" si="4"/>
        <v>0.07142857143</v>
      </c>
      <c r="T355" s="12">
        <f t="shared" si="5"/>
        <v>40</v>
      </c>
      <c r="U355" s="7">
        <v>1.0</v>
      </c>
      <c r="V355" s="7">
        <v>6.0</v>
      </c>
      <c r="W355" s="7">
        <v>6.0</v>
      </c>
      <c r="X355" s="7">
        <v>2.0</v>
      </c>
      <c r="Y355" s="7">
        <v>0.0</v>
      </c>
      <c r="Z355" s="7">
        <v>8843.0</v>
      </c>
      <c r="AA355" s="18">
        <f t="shared" si="6"/>
        <v>1.797357724</v>
      </c>
      <c r="AB355" s="14">
        <v>132.43</v>
      </c>
      <c r="AC355" s="18">
        <f t="shared" si="7"/>
        <v>1.615</v>
      </c>
      <c r="AD355" s="14">
        <v>274.0</v>
      </c>
      <c r="AE355" s="18">
        <f t="shared" si="8"/>
        <v>3.341463415</v>
      </c>
      <c r="AF355" s="13">
        <f t="shared" si="9"/>
        <v>0.3258371675</v>
      </c>
      <c r="AG355" s="10">
        <f t="shared" si="10"/>
        <v>0.3636363636</v>
      </c>
      <c r="AH355" s="10">
        <f t="shared" si="11"/>
        <v>0.5454545455</v>
      </c>
      <c r="AI355" s="10">
        <f t="shared" si="12"/>
        <v>0.9090909091</v>
      </c>
      <c r="AJ355" s="7">
        <v>69.0</v>
      </c>
      <c r="AK355" s="7">
        <v>46.0</v>
      </c>
      <c r="AL355" s="13">
        <f t="shared" si="13"/>
        <v>0.6</v>
      </c>
      <c r="AM355" s="7">
        <v>11.0</v>
      </c>
      <c r="AN355" s="7">
        <v>3.0</v>
      </c>
      <c r="AO355" s="26">
        <v>77.0</v>
      </c>
      <c r="AP355" s="26">
        <v>14.0</v>
      </c>
      <c r="AQ355" s="7">
        <v>40.0</v>
      </c>
      <c r="AR355" s="7">
        <v>8.0</v>
      </c>
      <c r="AS355" s="7">
        <v>51.0</v>
      </c>
      <c r="AT355" s="7">
        <v>6.0</v>
      </c>
      <c r="AU355" s="7">
        <v>77.0</v>
      </c>
      <c r="AV355" s="7">
        <v>17.0</v>
      </c>
      <c r="AW355" s="14">
        <v>81.91</v>
      </c>
      <c r="AX355" s="14">
        <v>-1.61</v>
      </c>
      <c r="AY355" s="7">
        <v>1.0</v>
      </c>
      <c r="AZ355" s="7">
        <v>1.0</v>
      </c>
      <c r="BA355" s="14">
        <f t="shared" si="14"/>
        <v>0.3935316069</v>
      </c>
      <c r="BB355" s="14">
        <v>84.11</v>
      </c>
      <c r="BC355" s="14">
        <v>-11.41</v>
      </c>
    </row>
    <row r="356" ht="12.75" customHeight="1">
      <c r="A356" s="7" t="s">
        <v>1418</v>
      </c>
      <c r="B356" s="7" t="s">
        <v>1838</v>
      </c>
      <c r="C356" s="8" t="s">
        <v>222</v>
      </c>
      <c r="D356" s="9" t="s">
        <v>247</v>
      </c>
      <c r="E356" s="7">
        <v>64.0</v>
      </c>
      <c r="F356" s="7">
        <v>2.0</v>
      </c>
      <c r="G356" s="7">
        <v>7.0</v>
      </c>
      <c r="H356" s="12">
        <f t="shared" si="1"/>
        <v>9</v>
      </c>
      <c r="I356" s="7">
        <v>1.0</v>
      </c>
      <c r="J356" s="7">
        <v>7.0</v>
      </c>
      <c r="K356" s="7">
        <v>5.0</v>
      </c>
      <c r="L356" s="7">
        <v>2.0</v>
      </c>
      <c r="M356" s="25">
        <f t="shared" si="2"/>
        <v>4.309656824</v>
      </c>
      <c r="N356" s="7">
        <v>22.0</v>
      </c>
      <c r="O356" s="7">
        <v>7.0</v>
      </c>
      <c r="P356" s="7">
        <v>18.0</v>
      </c>
      <c r="Q356" s="7">
        <v>6.0</v>
      </c>
      <c r="R356" s="10">
        <f t="shared" si="3"/>
        <v>0.09090909091</v>
      </c>
      <c r="S356" s="10">
        <f t="shared" si="4"/>
        <v>0.03773584906</v>
      </c>
      <c r="T356" s="12">
        <f t="shared" si="5"/>
        <v>42</v>
      </c>
      <c r="U356" s="7">
        <v>1.0</v>
      </c>
      <c r="V356" s="7">
        <v>4.0</v>
      </c>
      <c r="W356" s="7">
        <v>4.0</v>
      </c>
      <c r="X356" s="7">
        <v>6.0</v>
      </c>
      <c r="Y356" s="7">
        <v>2.0</v>
      </c>
      <c r="Z356" s="7">
        <v>7518.0</v>
      </c>
      <c r="AA356" s="18">
        <f t="shared" si="6"/>
        <v>1.9578125</v>
      </c>
      <c r="AB356" s="14">
        <v>114.67</v>
      </c>
      <c r="AC356" s="18">
        <f t="shared" si="7"/>
        <v>1.79171875</v>
      </c>
      <c r="AD356" s="14">
        <v>184.55</v>
      </c>
      <c r="AE356" s="18">
        <f t="shared" si="8"/>
        <v>2.88359375</v>
      </c>
      <c r="AF356" s="13">
        <f t="shared" si="9"/>
        <v>0.3832297306</v>
      </c>
      <c r="AG356" s="10">
        <f t="shared" si="10"/>
        <v>0.1</v>
      </c>
      <c r="AH356" s="10">
        <f t="shared" si="11"/>
        <v>0.7</v>
      </c>
      <c r="AI356" s="10">
        <f t="shared" si="12"/>
        <v>0.8</v>
      </c>
      <c r="AJ356" s="7">
        <v>0.0</v>
      </c>
      <c r="AK356" s="7">
        <v>0.0</v>
      </c>
      <c r="AL356" s="13" t="str">
        <f t="shared" si="13"/>
        <v> </v>
      </c>
      <c r="AM356" s="7">
        <v>10.0</v>
      </c>
      <c r="AN356" s="7">
        <v>0.0</v>
      </c>
      <c r="AO356" s="26">
        <v>74.0</v>
      </c>
      <c r="AP356" s="26">
        <v>10.0</v>
      </c>
      <c r="AQ356" s="7">
        <v>30.0</v>
      </c>
      <c r="AR356" s="7">
        <v>3.0</v>
      </c>
      <c r="AS356" s="7">
        <v>40.0</v>
      </c>
      <c r="AT356" s="7">
        <v>2.0</v>
      </c>
      <c r="AU356" s="7">
        <v>73.0</v>
      </c>
      <c r="AV356" s="7">
        <v>11.0</v>
      </c>
      <c r="AW356" s="14">
        <v>86.9</v>
      </c>
      <c r="AX356" s="14">
        <v>-0.05</v>
      </c>
      <c r="AY356" s="7">
        <v>0.0</v>
      </c>
      <c r="AZ356" s="7">
        <v>0.0</v>
      </c>
      <c r="BA356" s="14">
        <f t="shared" si="14"/>
        <v>0.5027932961</v>
      </c>
      <c r="BB356" s="14">
        <v>91.67</v>
      </c>
      <c r="BC356" s="14">
        <v>-4.84</v>
      </c>
    </row>
    <row r="357" ht="12.75" customHeight="1">
      <c r="A357" s="7" t="s">
        <v>1843</v>
      </c>
      <c r="B357" s="7" t="s">
        <v>1844</v>
      </c>
      <c r="C357" s="8" t="s">
        <v>325</v>
      </c>
      <c r="D357" s="9" t="s">
        <v>260</v>
      </c>
      <c r="E357" s="7">
        <v>58.0</v>
      </c>
      <c r="F357" s="7">
        <v>0.0</v>
      </c>
      <c r="G357" s="7">
        <v>0.0</v>
      </c>
      <c r="H357" s="12">
        <f t="shared" si="1"/>
        <v>0</v>
      </c>
      <c r="I357" s="7">
        <v>0.0</v>
      </c>
      <c r="J357" s="7">
        <v>0.0</v>
      </c>
      <c r="K357" s="7">
        <v>0.0</v>
      </c>
      <c r="L357" s="7">
        <v>0.0</v>
      </c>
      <c r="M357" s="25">
        <f t="shared" si="2"/>
        <v>0</v>
      </c>
      <c r="N357" s="7">
        <v>0.0</v>
      </c>
      <c r="O357" s="7">
        <v>0.0</v>
      </c>
      <c r="P357" s="7">
        <v>0.0</v>
      </c>
      <c r="Q357" s="7">
        <v>1.0</v>
      </c>
      <c r="R357" s="10">
        <f t="shared" si="3"/>
        <v>0</v>
      </c>
      <c r="S357" s="10">
        <f t="shared" si="4"/>
        <v>0</v>
      </c>
      <c r="T357" s="12">
        <f t="shared" si="5"/>
        <v>0</v>
      </c>
      <c r="U357" s="7">
        <v>0.0</v>
      </c>
      <c r="V357" s="7">
        <v>0.0</v>
      </c>
      <c r="W357" s="7">
        <v>0.0</v>
      </c>
      <c r="X357" s="7">
        <v>0.0</v>
      </c>
      <c r="Y357" s="7">
        <v>0.0</v>
      </c>
      <c r="Z357" s="7">
        <v>385.0</v>
      </c>
      <c r="AA357" s="18">
        <f t="shared" si="6"/>
        <v>0.1106321839</v>
      </c>
      <c r="AB357" s="14">
        <v>3.58</v>
      </c>
      <c r="AC357" s="18">
        <f t="shared" si="7"/>
        <v>0.06172413793</v>
      </c>
      <c r="AD357" s="14">
        <v>302.39</v>
      </c>
      <c r="AE357" s="18">
        <f t="shared" si="8"/>
        <v>5.21362069</v>
      </c>
      <c r="AF357" s="13">
        <f t="shared" si="9"/>
        <v>0.01170049351</v>
      </c>
      <c r="AG357" s="10">
        <f t="shared" si="10"/>
        <v>0</v>
      </c>
      <c r="AH357" s="10">
        <f t="shared" si="11"/>
        <v>0</v>
      </c>
      <c r="AI357" s="10">
        <f t="shared" si="12"/>
        <v>0</v>
      </c>
      <c r="AJ357" s="7">
        <v>0.0</v>
      </c>
      <c r="AK357" s="7">
        <v>0.0</v>
      </c>
      <c r="AL357" s="13" t="str">
        <f t="shared" si="13"/>
        <v> </v>
      </c>
      <c r="AM357" s="7">
        <v>0.0</v>
      </c>
      <c r="AN357" s="7">
        <v>0.0</v>
      </c>
      <c r="AO357" s="26">
        <v>4.0</v>
      </c>
      <c r="AP357" s="26">
        <v>0.0</v>
      </c>
      <c r="AQ357" s="7">
        <v>1.0</v>
      </c>
      <c r="AR357" s="7">
        <v>0.0</v>
      </c>
      <c r="AS357" s="7">
        <v>2.0</v>
      </c>
      <c r="AT357" s="7">
        <v>0.0</v>
      </c>
      <c r="AU357" s="7">
        <v>2.0</v>
      </c>
      <c r="AV357" s="7">
        <v>0.0</v>
      </c>
      <c r="AW357" s="14">
        <v>100.0</v>
      </c>
      <c r="AX357" s="14">
        <v>11.65</v>
      </c>
      <c r="AY357" s="7">
        <v>1.0</v>
      </c>
      <c r="AZ357" s="7">
        <v>0.0</v>
      </c>
      <c r="BA357" s="14">
        <f t="shared" si="14"/>
        <v>0.4675324675</v>
      </c>
      <c r="BB357" s="14">
        <v>88.89</v>
      </c>
      <c r="BC357" s="14">
        <v>-5.08</v>
      </c>
    </row>
    <row r="358" ht="12.75" customHeight="1">
      <c r="A358" s="7" t="s">
        <v>1847</v>
      </c>
      <c r="B358" s="7" t="s">
        <v>1848</v>
      </c>
      <c r="C358" s="8" t="s">
        <v>610</v>
      </c>
      <c r="D358" s="9" t="s">
        <v>183</v>
      </c>
      <c r="E358" s="7">
        <v>5.0</v>
      </c>
      <c r="F358" s="7">
        <v>0.0</v>
      </c>
      <c r="G358" s="7">
        <v>0.0</v>
      </c>
      <c r="H358" s="12">
        <f t="shared" si="1"/>
        <v>0</v>
      </c>
      <c r="I358" s="7">
        <v>0.0</v>
      </c>
      <c r="J358" s="7">
        <v>0.0</v>
      </c>
      <c r="K358" s="7">
        <v>0.0</v>
      </c>
      <c r="L358" s="7">
        <v>0.0</v>
      </c>
      <c r="M358" s="25">
        <f t="shared" si="2"/>
        <v>0</v>
      </c>
      <c r="N358" s="7">
        <v>0.0</v>
      </c>
      <c r="O358" s="7">
        <v>0.0</v>
      </c>
      <c r="P358" s="7">
        <v>0.0</v>
      </c>
      <c r="Q358" s="7">
        <v>0.0</v>
      </c>
      <c r="R358" s="10">
        <f t="shared" si="3"/>
        <v>0</v>
      </c>
      <c r="S358" s="10">
        <f t="shared" si="4"/>
        <v>0</v>
      </c>
      <c r="T358" s="12">
        <f t="shared" si="5"/>
        <v>0</v>
      </c>
      <c r="U358" s="7">
        <v>0.0</v>
      </c>
      <c r="V358" s="7">
        <v>0.0</v>
      </c>
      <c r="W358" s="7">
        <v>0.0</v>
      </c>
      <c r="X358" s="7">
        <v>0.0</v>
      </c>
      <c r="Y358" s="7">
        <v>0.0</v>
      </c>
      <c r="Z358" s="7">
        <v>33.0</v>
      </c>
      <c r="AA358" s="18">
        <f t="shared" si="6"/>
        <v>0.11</v>
      </c>
      <c r="AB358" s="14">
        <v>0.33</v>
      </c>
      <c r="AC358" s="18">
        <f t="shared" si="7"/>
        <v>0.066</v>
      </c>
      <c r="AD358" s="14">
        <v>15.12</v>
      </c>
      <c r="AE358" s="18">
        <f t="shared" si="8"/>
        <v>3.024</v>
      </c>
      <c r="AF358" s="13">
        <f t="shared" si="9"/>
        <v>0.0213592233</v>
      </c>
      <c r="AG358" s="10">
        <f t="shared" si="10"/>
        <v>0</v>
      </c>
      <c r="AH358" s="10">
        <f t="shared" si="11"/>
        <v>0</v>
      </c>
      <c r="AI358" s="10">
        <f t="shared" si="12"/>
        <v>0</v>
      </c>
      <c r="AJ358" s="7">
        <v>0.0</v>
      </c>
      <c r="AK358" s="7">
        <v>0.0</v>
      </c>
      <c r="AL358" s="13" t="str">
        <f t="shared" si="13"/>
        <v> </v>
      </c>
      <c r="AM358" s="7">
        <v>0.0</v>
      </c>
      <c r="AN358" s="7">
        <v>0.0</v>
      </c>
      <c r="AO358" s="26">
        <v>0.0</v>
      </c>
      <c r="AP358" s="26">
        <v>0.0</v>
      </c>
      <c r="AQ358" s="7">
        <v>0.0</v>
      </c>
      <c r="AR358" s="7">
        <v>0.0</v>
      </c>
      <c r="AS358" s="7">
        <v>0.0</v>
      </c>
      <c r="AT358" s="7">
        <v>0.0</v>
      </c>
      <c r="AU358" s="7">
        <v>0.0</v>
      </c>
      <c r="AV358" s="7">
        <v>0.0</v>
      </c>
      <c r="AW358" s="14"/>
      <c r="AX358" s="14"/>
      <c r="AY358" s="7">
        <v>0.0</v>
      </c>
      <c r="AZ358" s="7">
        <v>0.0</v>
      </c>
      <c r="BA358" s="14">
        <f t="shared" si="14"/>
        <v>0</v>
      </c>
      <c r="BB358" s="14"/>
      <c r="BC358" s="14"/>
    </row>
    <row r="359" ht="12.75" customHeight="1">
      <c r="A359" s="7" t="s">
        <v>1144</v>
      </c>
      <c r="B359" s="7" t="s">
        <v>1851</v>
      </c>
      <c r="C359" s="8" t="s">
        <v>325</v>
      </c>
      <c r="D359" s="9" t="s">
        <v>159</v>
      </c>
      <c r="E359" s="7">
        <v>76.0</v>
      </c>
      <c r="F359" s="7">
        <v>4.0</v>
      </c>
      <c r="G359" s="7">
        <v>9.0</v>
      </c>
      <c r="H359" s="12">
        <f t="shared" si="1"/>
        <v>13</v>
      </c>
      <c r="I359" s="7">
        <v>4.0</v>
      </c>
      <c r="J359" s="7">
        <v>8.0</v>
      </c>
      <c r="K359" s="7">
        <v>1.0</v>
      </c>
      <c r="L359" s="7">
        <v>7.0</v>
      </c>
      <c r="M359" s="25">
        <f t="shared" si="2"/>
        <v>3.805496829</v>
      </c>
      <c r="N359" s="7">
        <v>29.0</v>
      </c>
      <c r="O359" s="7">
        <v>12.0</v>
      </c>
      <c r="P359" s="7">
        <v>25.0</v>
      </c>
      <c r="Q359" s="7">
        <v>13.0</v>
      </c>
      <c r="R359" s="10">
        <f t="shared" si="3"/>
        <v>0.1379310345</v>
      </c>
      <c r="S359" s="10">
        <f t="shared" si="4"/>
        <v>0.05063291139</v>
      </c>
      <c r="T359" s="12">
        <f t="shared" si="5"/>
        <v>7.904761905</v>
      </c>
      <c r="U359" s="7">
        <v>0.0</v>
      </c>
      <c r="V359" s="7">
        <v>2.0</v>
      </c>
      <c r="W359" s="7">
        <v>8.0</v>
      </c>
      <c r="X359" s="7">
        <v>9.0</v>
      </c>
      <c r="Y359" s="7">
        <v>0.0</v>
      </c>
      <c r="Z359" s="7">
        <v>12298.0</v>
      </c>
      <c r="AA359" s="18">
        <f t="shared" si="6"/>
        <v>2.696929825</v>
      </c>
      <c r="AB359" s="14">
        <v>195.32</v>
      </c>
      <c r="AC359" s="18">
        <f t="shared" si="7"/>
        <v>2.57</v>
      </c>
      <c r="AD359" s="14">
        <v>204.37</v>
      </c>
      <c r="AE359" s="18">
        <f t="shared" si="8"/>
        <v>2.689078947</v>
      </c>
      <c r="AF359" s="13">
        <f t="shared" si="9"/>
        <v>0.488678726</v>
      </c>
      <c r="AG359" s="10">
        <f t="shared" si="10"/>
        <v>0.1904761905</v>
      </c>
      <c r="AH359" s="10">
        <f t="shared" si="11"/>
        <v>0.380952381</v>
      </c>
      <c r="AI359" s="10">
        <f t="shared" si="12"/>
        <v>0.5714285714</v>
      </c>
      <c r="AJ359" s="7">
        <v>2.0</v>
      </c>
      <c r="AK359" s="7">
        <v>0.0</v>
      </c>
      <c r="AL359" s="13">
        <f t="shared" si="13"/>
        <v>1</v>
      </c>
      <c r="AM359" s="7">
        <v>21.0</v>
      </c>
      <c r="AN359" s="7">
        <v>3.0</v>
      </c>
      <c r="AO359" s="26">
        <v>145.0</v>
      </c>
      <c r="AP359" s="26">
        <v>25.0</v>
      </c>
      <c r="AQ359" s="7">
        <v>58.0</v>
      </c>
      <c r="AR359" s="7">
        <v>7.0</v>
      </c>
      <c r="AS359" s="7">
        <v>75.0</v>
      </c>
      <c r="AT359" s="7">
        <v>5.0</v>
      </c>
      <c r="AU359" s="7">
        <v>154.0</v>
      </c>
      <c r="AV359" s="7">
        <v>30.0</v>
      </c>
      <c r="AW359" s="14">
        <v>83.7</v>
      </c>
      <c r="AX359" s="14">
        <v>0.13</v>
      </c>
      <c r="AY359" s="7">
        <v>0.0</v>
      </c>
      <c r="AZ359" s="7">
        <v>2.0</v>
      </c>
      <c r="BA359" s="14">
        <f t="shared" si="14"/>
        <v>0.5805822085</v>
      </c>
      <c r="BB359" s="14">
        <v>92.22</v>
      </c>
      <c r="BC359" s="14">
        <v>1.13</v>
      </c>
    </row>
    <row r="360" ht="12.75" customHeight="1">
      <c r="A360" s="7" t="s">
        <v>1855</v>
      </c>
      <c r="B360" s="7" t="s">
        <v>1856</v>
      </c>
      <c r="C360" s="8" t="s">
        <v>325</v>
      </c>
      <c r="D360" s="9" t="s">
        <v>183</v>
      </c>
      <c r="E360" s="7">
        <v>72.0</v>
      </c>
      <c r="F360" s="7">
        <v>3.0</v>
      </c>
      <c r="G360" s="7">
        <v>7.0</v>
      </c>
      <c r="H360" s="12">
        <f t="shared" si="1"/>
        <v>10</v>
      </c>
      <c r="I360" s="7">
        <v>2.0</v>
      </c>
      <c r="J360" s="7">
        <v>7.0</v>
      </c>
      <c r="K360" s="7">
        <v>2.0</v>
      </c>
      <c r="L360" s="7">
        <v>5.0</v>
      </c>
      <c r="M360" s="25">
        <f t="shared" si="2"/>
        <v>3.242951085</v>
      </c>
      <c r="N360" s="7">
        <v>29.0</v>
      </c>
      <c r="O360" s="7">
        <v>7.0</v>
      </c>
      <c r="P360" s="7">
        <v>22.0</v>
      </c>
      <c r="Q360" s="7">
        <v>5.0</v>
      </c>
      <c r="R360" s="10">
        <f t="shared" si="3"/>
        <v>0.1034482759</v>
      </c>
      <c r="S360" s="10">
        <f t="shared" si="4"/>
        <v>0.04761904762</v>
      </c>
      <c r="T360" s="12">
        <f t="shared" si="5"/>
        <v>18.125</v>
      </c>
      <c r="U360" s="7">
        <v>0.0</v>
      </c>
      <c r="V360" s="7">
        <v>2.0</v>
      </c>
      <c r="W360" s="7">
        <v>7.0</v>
      </c>
      <c r="X360" s="7">
        <v>2.0</v>
      </c>
      <c r="Y360" s="7">
        <v>2.0</v>
      </c>
      <c r="Z360" s="7">
        <v>11101.0</v>
      </c>
      <c r="AA360" s="18">
        <f t="shared" si="6"/>
        <v>2.569675926</v>
      </c>
      <c r="AB360" s="14">
        <v>181.51</v>
      </c>
      <c r="AC360" s="18">
        <f t="shared" si="7"/>
        <v>2.520972222</v>
      </c>
      <c r="AD360" s="14">
        <v>213.0</v>
      </c>
      <c r="AE360" s="18">
        <f t="shared" si="8"/>
        <v>2.958333333</v>
      </c>
      <c r="AF360" s="13">
        <f t="shared" si="9"/>
        <v>0.4600897316</v>
      </c>
      <c r="AG360" s="10">
        <f t="shared" si="10"/>
        <v>0.125</v>
      </c>
      <c r="AH360" s="10">
        <f t="shared" si="11"/>
        <v>0.4375</v>
      </c>
      <c r="AI360" s="10">
        <f t="shared" si="12"/>
        <v>0.5625</v>
      </c>
      <c r="AJ360" s="7">
        <v>6.0</v>
      </c>
      <c r="AK360" s="7">
        <v>1.0</v>
      </c>
      <c r="AL360" s="13">
        <f t="shared" si="13"/>
        <v>0.8571428571</v>
      </c>
      <c r="AM360" s="7">
        <v>16.0</v>
      </c>
      <c r="AN360" s="7">
        <v>2.0</v>
      </c>
      <c r="AO360" s="26">
        <v>129.0</v>
      </c>
      <c r="AP360" s="26">
        <v>17.0</v>
      </c>
      <c r="AQ360" s="7">
        <v>60.0</v>
      </c>
      <c r="AR360" s="7">
        <v>10.0</v>
      </c>
      <c r="AS360" s="7">
        <v>90.0</v>
      </c>
      <c r="AT360" s="7">
        <v>5.0</v>
      </c>
      <c r="AU360" s="7">
        <v>144.0</v>
      </c>
      <c r="AV360" s="7">
        <v>24.0</v>
      </c>
      <c r="AW360" s="14">
        <v>85.71</v>
      </c>
      <c r="AX360" s="14">
        <v>0.8</v>
      </c>
      <c r="AY360" s="7">
        <v>2.0</v>
      </c>
      <c r="AZ360" s="7">
        <v>1.0</v>
      </c>
      <c r="BA360" s="14">
        <f t="shared" si="14"/>
        <v>0.4918475813</v>
      </c>
      <c r="BB360" s="14">
        <v>94.97</v>
      </c>
      <c r="BC360" s="14">
        <v>5.42</v>
      </c>
    </row>
    <row r="361" ht="12.75" customHeight="1">
      <c r="A361" s="7" t="s">
        <v>1863</v>
      </c>
      <c r="B361" s="7" t="s">
        <v>1864</v>
      </c>
      <c r="C361" s="8" t="s">
        <v>206</v>
      </c>
      <c r="D361" s="9" t="s">
        <v>159</v>
      </c>
      <c r="E361" s="7">
        <v>3.0</v>
      </c>
      <c r="F361" s="7">
        <v>0.0</v>
      </c>
      <c r="G361" s="7">
        <v>0.0</v>
      </c>
      <c r="H361" s="12">
        <f t="shared" si="1"/>
        <v>0</v>
      </c>
      <c r="I361" s="7">
        <v>0.0</v>
      </c>
      <c r="J361" s="7">
        <v>0.0</v>
      </c>
      <c r="K361" s="7">
        <v>0.0</v>
      </c>
      <c r="L361" s="7">
        <v>0.0</v>
      </c>
      <c r="M361" s="25">
        <f t="shared" si="2"/>
        <v>0</v>
      </c>
      <c r="N361" s="7">
        <v>1.0</v>
      </c>
      <c r="O361" s="7">
        <v>1.0</v>
      </c>
      <c r="P361" s="7">
        <v>1.0</v>
      </c>
      <c r="Q361" s="7">
        <v>0.0</v>
      </c>
      <c r="R361" s="10">
        <f t="shared" si="3"/>
        <v>0</v>
      </c>
      <c r="S361" s="10">
        <f t="shared" si="4"/>
        <v>0</v>
      </c>
      <c r="T361" s="12">
        <f t="shared" si="5"/>
        <v>0</v>
      </c>
      <c r="U361" s="7">
        <v>0.0</v>
      </c>
      <c r="V361" s="7">
        <v>0.0</v>
      </c>
      <c r="W361" s="7">
        <v>0.0</v>
      </c>
      <c r="X361" s="7">
        <v>0.0</v>
      </c>
      <c r="Y361" s="7">
        <v>0.0</v>
      </c>
      <c r="Z361" s="7">
        <v>131.0</v>
      </c>
      <c r="AA361" s="18">
        <f t="shared" si="6"/>
        <v>0.7277777778</v>
      </c>
      <c r="AB361" s="14">
        <v>1.88</v>
      </c>
      <c r="AC361" s="18">
        <f t="shared" si="7"/>
        <v>0.6266666667</v>
      </c>
      <c r="AD361" s="14">
        <v>13.63</v>
      </c>
      <c r="AE361" s="18">
        <f t="shared" si="8"/>
        <v>4.543333333</v>
      </c>
      <c r="AF361" s="13">
        <f t="shared" si="9"/>
        <v>0.1212121212</v>
      </c>
      <c r="AG361" s="10">
        <f t="shared" si="10"/>
        <v>0</v>
      </c>
      <c r="AH361" s="10">
        <f t="shared" si="11"/>
        <v>0</v>
      </c>
      <c r="AI361" s="10">
        <f t="shared" si="12"/>
        <v>0</v>
      </c>
      <c r="AJ361" s="7">
        <v>0.0</v>
      </c>
      <c r="AK361" s="7">
        <v>0.0</v>
      </c>
      <c r="AL361" s="13" t="str">
        <f t="shared" si="13"/>
        <v> </v>
      </c>
      <c r="AM361" s="7">
        <v>0.0</v>
      </c>
      <c r="AN361" s="7">
        <v>0.0</v>
      </c>
      <c r="AO361" s="26">
        <v>1.0</v>
      </c>
      <c r="AP361" s="26">
        <v>0.0</v>
      </c>
      <c r="AQ361" s="7">
        <v>1.0</v>
      </c>
      <c r="AR361" s="7">
        <v>0.0</v>
      </c>
      <c r="AS361" s="7">
        <v>1.0</v>
      </c>
      <c r="AT361" s="7">
        <v>0.0</v>
      </c>
      <c r="AU361" s="7">
        <v>3.0</v>
      </c>
      <c r="AV361" s="7">
        <v>0.0</v>
      </c>
      <c r="AW361" s="14">
        <v>100.0</v>
      </c>
      <c r="AX361" s="14">
        <v>15.38</v>
      </c>
      <c r="AY361" s="7">
        <v>0.0</v>
      </c>
      <c r="AZ361" s="7">
        <v>0.0</v>
      </c>
      <c r="BA361" s="14">
        <f t="shared" si="14"/>
        <v>0.4580152672</v>
      </c>
      <c r="BB361" s="14">
        <v>100.0</v>
      </c>
      <c r="BC361" s="14">
        <v>0.0</v>
      </c>
    </row>
    <row r="362" ht="12.75" customHeight="1">
      <c r="A362" s="7" t="s">
        <v>594</v>
      </c>
      <c r="B362" s="7" t="s">
        <v>1867</v>
      </c>
      <c r="C362" s="8" t="s">
        <v>860</v>
      </c>
      <c r="D362" s="20" t="s">
        <v>174</v>
      </c>
      <c r="E362" s="7">
        <v>7.0</v>
      </c>
      <c r="F362" s="7">
        <v>0.0</v>
      </c>
      <c r="G362" s="7">
        <v>0.0</v>
      </c>
      <c r="H362" s="12">
        <f t="shared" si="1"/>
        <v>0</v>
      </c>
      <c r="I362" s="7">
        <v>0.0</v>
      </c>
      <c r="J362" s="7">
        <v>0.0</v>
      </c>
      <c r="K362" s="7">
        <v>0.0</v>
      </c>
      <c r="L362" s="7">
        <v>0.0</v>
      </c>
      <c r="M362" s="25">
        <f t="shared" si="2"/>
        <v>0</v>
      </c>
      <c r="N362" s="7">
        <v>2.0</v>
      </c>
      <c r="O362" s="7">
        <v>3.0</v>
      </c>
      <c r="P362" s="7">
        <v>2.0</v>
      </c>
      <c r="Q362" s="7">
        <v>4.0</v>
      </c>
      <c r="R362" s="10">
        <f t="shared" si="3"/>
        <v>0</v>
      </c>
      <c r="S362" s="10">
        <f t="shared" si="4"/>
        <v>0</v>
      </c>
      <c r="T362" s="12">
        <f t="shared" si="5"/>
        <v>0</v>
      </c>
      <c r="U362" s="7">
        <v>0.0</v>
      </c>
      <c r="V362" s="7">
        <v>0.0</v>
      </c>
      <c r="W362" s="7">
        <v>1.0</v>
      </c>
      <c r="X362" s="7">
        <v>1.0</v>
      </c>
      <c r="Y362" s="7">
        <v>0.0</v>
      </c>
      <c r="Z362" s="7">
        <v>1059.0</v>
      </c>
      <c r="AA362" s="18">
        <f t="shared" si="6"/>
        <v>2.521428571</v>
      </c>
      <c r="AB362" s="14">
        <v>16.89</v>
      </c>
      <c r="AC362" s="18">
        <f t="shared" si="7"/>
        <v>2.412857143</v>
      </c>
      <c r="AD362" s="14">
        <v>19.19</v>
      </c>
      <c r="AE362" s="18">
        <f t="shared" si="8"/>
        <v>2.741428571</v>
      </c>
      <c r="AF362" s="13">
        <f t="shared" si="9"/>
        <v>0.4681263858</v>
      </c>
      <c r="AG362" s="10">
        <f t="shared" si="10"/>
        <v>0</v>
      </c>
      <c r="AH362" s="10">
        <f t="shared" si="11"/>
        <v>0</v>
      </c>
      <c r="AI362" s="10">
        <f t="shared" si="12"/>
        <v>0</v>
      </c>
      <c r="AJ362" s="7">
        <v>0.0</v>
      </c>
      <c r="AK362" s="7">
        <v>0.0</v>
      </c>
      <c r="AL362" s="13" t="str">
        <f t="shared" si="13"/>
        <v> </v>
      </c>
      <c r="AM362" s="7">
        <v>0.0</v>
      </c>
      <c r="AN362" s="7">
        <v>0.0</v>
      </c>
      <c r="AO362" s="26">
        <v>12.0</v>
      </c>
      <c r="AP362" s="26">
        <v>2.0</v>
      </c>
      <c r="AQ362" s="7">
        <v>6.0</v>
      </c>
      <c r="AR362" s="7">
        <v>2.0</v>
      </c>
      <c r="AS362" s="7">
        <v>8.0</v>
      </c>
      <c r="AT362" s="7">
        <v>0.0</v>
      </c>
      <c r="AU362" s="7">
        <v>13.0</v>
      </c>
      <c r="AV362" s="7">
        <v>2.0</v>
      </c>
      <c r="AW362" s="14">
        <v>86.67</v>
      </c>
      <c r="AX362" s="14">
        <v>-13.33</v>
      </c>
      <c r="AY362" s="7">
        <v>0.0</v>
      </c>
      <c r="AZ362" s="7">
        <v>0.0</v>
      </c>
      <c r="BA362" s="14">
        <f t="shared" si="14"/>
        <v>0.3399433428</v>
      </c>
      <c r="BB362" s="14">
        <v>100.0</v>
      </c>
      <c r="BC362" s="14">
        <v>9.52</v>
      </c>
    </row>
    <row r="363" ht="12.75" customHeight="1">
      <c r="A363" s="7" t="s">
        <v>339</v>
      </c>
      <c r="B363" s="7" t="s">
        <v>1870</v>
      </c>
      <c r="C363" s="8" t="s">
        <v>237</v>
      </c>
      <c r="D363" s="9" t="s">
        <v>174</v>
      </c>
      <c r="E363" s="7">
        <v>60.0</v>
      </c>
      <c r="F363" s="7">
        <v>0.0</v>
      </c>
      <c r="G363" s="7">
        <v>2.0</v>
      </c>
      <c r="H363" s="12">
        <f t="shared" si="1"/>
        <v>2</v>
      </c>
      <c r="I363" s="7">
        <v>0.0</v>
      </c>
      <c r="J363" s="7">
        <v>2.0</v>
      </c>
      <c r="K363" s="7">
        <v>1.0</v>
      </c>
      <c r="L363" s="7">
        <v>1.0</v>
      </c>
      <c r="M363" s="25">
        <f t="shared" si="2"/>
        <v>10.61946903</v>
      </c>
      <c r="N363" s="7">
        <v>2.0</v>
      </c>
      <c r="O363" s="7">
        <v>0.0</v>
      </c>
      <c r="P363" s="7">
        <v>2.0</v>
      </c>
      <c r="Q363" s="7">
        <v>0.0</v>
      </c>
      <c r="R363" s="10">
        <f t="shared" si="3"/>
        <v>0</v>
      </c>
      <c r="S363" s="10">
        <f t="shared" si="4"/>
        <v>0</v>
      </c>
      <c r="T363" s="12">
        <f t="shared" si="5"/>
        <v>4.5</v>
      </c>
      <c r="U363" s="7">
        <v>0.0</v>
      </c>
      <c r="V363" s="7">
        <v>0.0</v>
      </c>
      <c r="W363" s="7">
        <v>1.0</v>
      </c>
      <c r="X363" s="7">
        <v>0.0</v>
      </c>
      <c r="Y363" s="7">
        <v>0.0</v>
      </c>
      <c r="Z363" s="7">
        <v>678.0</v>
      </c>
      <c r="AA363" s="18">
        <f t="shared" si="6"/>
        <v>0.1883333333</v>
      </c>
      <c r="AB363" s="14">
        <v>10.27</v>
      </c>
      <c r="AC363" s="18">
        <f t="shared" si="7"/>
        <v>0.1711666667</v>
      </c>
      <c r="AD363" s="14">
        <v>302.3</v>
      </c>
      <c r="AE363" s="18">
        <f t="shared" si="8"/>
        <v>5.038333333</v>
      </c>
      <c r="AF363" s="13">
        <f t="shared" si="9"/>
        <v>0.03285664011</v>
      </c>
      <c r="AG363" s="10">
        <f t="shared" si="10"/>
        <v>0</v>
      </c>
      <c r="AH363" s="10">
        <f t="shared" si="11"/>
        <v>1</v>
      </c>
      <c r="AI363" s="10">
        <f t="shared" si="12"/>
        <v>1</v>
      </c>
      <c r="AJ363" s="7">
        <v>0.0</v>
      </c>
      <c r="AK363" s="7">
        <v>0.0</v>
      </c>
      <c r="AL363" s="13" t="str">
        <f t="shared" si="13"/>
        <v> </v>
      </c>
      <c r="AM363" s="7">
        <v>2.0</v>
      </c>
      <c r="AN363" s="7">
        <v>0.0</v>
      </c>
      <c r="AO363" s="26">
        <v>7.0</v>
      </c>
      <c r="AP363" s="26">
        <v>2.0</v>
      </c>
      <c r="AQ363" s="7">
        <v>4.0</v>
      </c>
      <c r="AR363" s="7">
        <v>0.0</v>
      </c>
      <c r="AS363" s="7">
        <v>3.0</v>
      </c>
      <c r="AT363" s="7">
        <v>0.0</v>
      </c>
      <c r="AU363" s="7">
        <v>11.0</v>
      </c>
      <c r="AV363" s="7">
        <v>1.0</v>
      </c>
      <c r="AW363" s="14">
        <v>91.67</v>
      </c>
      <c r="AX363" s="14">
        <v>0.61</v>
      </c>
      <c r="AY363" s="7">
        <v>0.0</v>
      </c>
      <c r="AZ363" s="7">
        <v>0.0</v>
      </c>
      <c r="BA363" s="14">
        <f t="shared" si="14"/>
        <v>0.7079646018</v>
      </c>
      <c r="BB363" s="14">
        <v>72.22</v>
      </c>
      <c r="BC363" s="14">
        <v>-21.63</v>
      </c>
    </row>
    <row r="364" ht="12.75" customHeight="1">
      <c r="A364" s="7" t="s">
        <v>825</v>
      </c>
      <c r="B364" s="7" t="s">
        <v>1874</v>
      </c>
      <c r="C364" s="8" t="s">
        <v>297</v>
      </c>
      <c r="D364" s="9" t="s">
        <v>174</v>
      </c>
      <c r="E364" s="7">
        <v>75.0</v>
      </c>
      <c r="F364" s="7">
        <v>0.0</v>
      </c>
      <c r="G364" s="7">
        <v>7.0</v>
      </c>
      <c r="H364" s="12">
        <f t="shared" si="1"/>
        <v>7</v>
      </c>
      <c r="I364" s="7">
        <v>0.0</v>
      </c>
      <c r="J364" s="7">
        <v>7.0</v>
      </c>
      <c r="K364" s="7">
        <v>1.0</v>
      </c>
      <c r="L364" s="7">
        <v>6.0</v>
      </c>
      <c r="M364" s="25">
        <f t="shared" si="2"/>
        <v>2.45303222</v>
      </c>
      <c r="N364" s="7">
        <v>25.0</v>
      </c>
      <c r="O364" s="7">
        <v>10.0</v>
      </c>
      <c r="P364" s="7">
        <v>25.0</v>
      </c>
      <c r="Q364" s="7">
        <v>20.0</v>
      </c>
      <c r="R364" s="10">
        <f t="shared" si="3"/>
        <v>0</v>
      </c>
      <c r="S364" s="10">
        <f t="shared" si="4"/>
        <v>0</v>
      </c>
      <c r="T364" s="12">
        <f t="shared" si="5"/>
        <v>8</v>
      </c>
      <c r="U364" s="7">
        <v>1.0</v>
      </c>
      <c r="V364" s="7">
        <v>1.0</v>
      </c>
      <c r="W364" s="7">
        <v>3.0</v>
      </c>
      <c r="X364" s="7">
        <v>3.0</v>
      </c>
      <c r="Y364" s="7">
        <v>0.0</v>
      </c>
      <c r="Z364" s="7">
        <v>10273.0</v>
      </c>
      <c r="AA364" s="18">
        <f t="shared" si="6"/>
        <v>2.282888889</v>
      </c>
      <c r="AB364" s="14">
        <v>164.42</v>
      </c>
      <c r="AC364" s="18">
        <f t="shared" si="7"/>
        <v>2.192266667</v>
      </c>
      <c r="AD364" s="14">
        <v>202.57</v>
      </c>
      <c r="AE364" s="18">
        <f t="shared" si="8"/>
        <v>2.700933333</v>
      </c>
      <c r="AF364" s="13">
        <f t="shared" si="9"/>
        <v>0.4480231069</v>
      </c>
      <c r="AG364" s="10">
        <f t="shared" si="10"/>
        <v>0</v>
      </c>
      <c r="AH364" s="10">
        <f t="shared" si="11"/>
        <v>0.4375</v>
      </c>
      <c r="AI364" s="10">
        <f t="shared" si="12"/>
        <v>0.4375</v>
      </c>
      <c r="AJ364" s="7">
        <v>0.0</v>
      </c>
      <c r="AK364" s="7">
        <v>0.0</v>
      </c>
      <c r="AL364" s="13" t="str">
        <f t="shared" si="13"/>
        <v> </v>
      </c>
      <c r="AM364" s="7">
        <v>16.0</v>
      </c>
      <c r="AN364" s="7">
        <v>4.0</v>
      </c>
      <c r="AO364" s="26">
        <v>112.0</v>
      </c>
      <c r="AP364" s="26">
        <v>26.0</v>
      </c>
      <c r="AQ364" s="7">
        <v>58.0</v>
      </c>
      <c r="AR364" s="7">
        <v>10.0</v>
      </c>
      <c r="AS364" s="7">
        <v>51.0</v>
      </c>
      <c r="AT364" s="7">
        <v>7.0</v>
      </c>
      <c r="AU364" s="7">
        <v>110.0</v>
      </c>
      <c r="AV364" s="7">
        <v>28.0</v>
      </c>
      <c r="AW364" s="14">
        <v>79.71</v>
      </c>
      <c r="AX364" s="14">
        <v>-4.86</v>
      </c>
      <c r="AY364" s="7">
        <v>0.0</v>
      </c>
      <c r="AZ364" s="7">
        <v>0.0</v>
      </c>
      <c r="BA364" s="14">
        <f t="shared" si="14"/>
        <v>0.5957363964</v>
      </c>
      <c r="BB364" s="14">
        <v>88.72</v>
      </c>
      <c r="BC364" s="14">
        <v>-5.31</v>
      </c>
    </row>
    <row r="365" ht="12.75" customHeight="1">
      <c r="A365" s="7" t="s">
        <v>512</v>
      </c>
      <c r="B365" s="7" t="s">
        <v>1877</v>
      </c>
      <c r="C365" s="8" t="s">
        <v>237</v>
      </c>
      <c r="D365" s="9" t="s">
        <v>150</v>
      </c>
      <c r="E365" s="7">
        <v>16.0</v>
      </c>
      <c r="F365" s="7">
        <v>0.0</v>
      </c>
      <c r="G365" s="7">
        <v>0.0</v>
      </c>
      <c r="H365" s="12">
        <f t="shared" si="1"/>
        <v>0</v>
      </c>
      <c r="I365" s="7">
        <v>0.0</v>
      </c>
      <c r="J365" s="7">
        <v>0.0</v>
      </c>
      <c r="K365" s="7">
        <v>0.0</v>
      </c>
      <c r="L365" s="7">
        <v>0.0</v>
      </c>
      <c r="M365" s="25">
        <f t="shared" si="2"/>
        <v>0</v>
      </c>
      <c r="N365" s="7">
        <v>1.0</v>
      </c>
      <c r="O365" s="7">
        <v>0.0</v>
      </c>
      <c r="P365" s="7">
        <v>1.0</v>
      </c>
      <c r="Q365" s="7">
        <v>0.0</v>
      </c>
      <c r="R365" s="10">
        <f t="shared" si="3"/>
        <v>0</v>
      </c>
      <c r="S365" s="10">
        <f t="shared" si="4"/>
        <v>0</v>
      </c>
      <c r="T365" s="12">
        <f t="shared" si="5"/>
        <v>0</v>
      </c>
      <c r="U365" s="7">
        <v>0.0</v>
      </c>
      <c r="V365" s="7">
        <v>0.0</v>
      </c>
      <c r="W365" s="7">
        <v>0.0</v>
      </c>
      <c r="X365" s="7">
        <v>0.0</v>
      </c>
      <c r="Y365" s="7">
        <v>1.0</v>
      </c>
      <c r="Z365" s="7">
        <v>263.0</v>
      </c>
      <c r="AA365" s="18">
        <f t="shared" si="6"/>
        <v>0.2739583333</v>
      </c>
      <c r="AB365" s="14">
        <v>3.67</v>
      </c>
      <c r="AC365" s="18">
        <f t="shared" si="7"/>
        <v>0.229375</v>
      </c>
      <c r="AD365" s="14">
        <v>83.41</v>
      </c>
      <c r="AE365" s="18">
        <f t="shared" si="8"/>
        <v>5.213125</v>
      </c>
      <c r="AF365" s="13">
        <f t="shared" si="9"/>
        <v>0.04214515388</v>
      </c>
      <c r="AG365" s="10">
        <f t="shared" si="10"/>
        <v>0</v>
      </c>
      <c r="AH365" s="10">
        <f t="shared" si="11"/>
        <v>0</v>
      </c>
      <c r="AI365" s="10">
        <f t="shared" si="12"/>
        <v>0</v>
      </c>
      <c r="AJ365" s="7">
        <v>0.0</v>
      </c>
      <c r="AK365" s="7">
        <v>0.0</v>
      </c>
      <c r="AL365" s="13" t="str">
        <f t="shared" si="13"/>
        <v> </v>
      </c>
      <c r="AM365" s="7">
        <v>0.0</v>
      </c>
      <c r="AN365" s="7">
        <v>0.0</v>
      </c>
      <c r="AO365" s="26">
        <v>3.0</v>
      </c>
      <c r="AP365" s="26">
        <v>0.0</v>
      </c>
      <c r="AQ365" s="7">
        <v>1.0</v>
      </c>
      <c r="AR365" s="7">
        <v>1.0</v>
      </c>
      <c r="AS365" s="7">
        <v>0.0</v>
      </c>
      <c r="AT365" s="7">
        <v>0.0</v>
      </c>
      <c r="AU365" s="7">
        <v>1.0</v>
      </c>
      <c r="AV365" s="7">
        <v>1.0</v>
      </c>
      <c r="AW365" s="14">
        <v>50.0</v>
      </c>
      <c r="AX365" s="14">
        <v>-40.12</v>
      </c>
      <c r="AY365" s="7">
        <v>1.0</v>
      </c>
      <c r="AZ365" s="7">
        <v>0.0</v>
      </c>
      <c r="BA365" s="14">
        <f t="shared" si="14"/>
        <v>0.6844106464</v>
      </c>
      <c r="BB365" s="14">
        <v>100.0</v>
      </c>
      <c r="BC365" s="14">
        <v>4.23</v>
      </c>
    </row>
    <row r="366" ht="12.75" customHeight="1">
      <c r="A366" s="7" t="s">
        <v>1879</v>
      </c>
      <c r="B366" s="7" t="s">
        <v>1880</v>
      </c>
      <c r="C366" s="8" t="s">
        <v>166</v>
      </c>
      <c r="D366" s="9" t="s">
        <v>247</v>
      </c>
      <c r="E366" s="7">
        <v>82.0</v>
      </c>
      <c r="F366" s="7">
        <v>13.0</v>
      </c>
      <c r="G366" s="7">
        <v>6.0</v>
      </c>
      <c r="H366" s="12">
        <f t="shared" si="1"/>
        <v>19</v>
      </c>
      <c r="I366" s="7">
        <v>13.0</v>
      </c>
      <c r="J366" s="7">
        <v>6.0</v>
      </c>
      <c r="K366" s="7">
        <v>4.0</v>
      </c>
      <c r="L366" s="7">
        <v>2.0</v>
      </c>
      <c r="M366" s="25">
        <f t="shared" si="2"/>
        <v>4.74538643</v>
      </c>
      <c r="N366" s="7">
        <v>67.0</v>
      </c>
      <c r="O366" s="7">
        <v>25.0</v>
      </c>
      <c r="P366" s="7">
        <v>52.0</v>
      </c>
      <c r="Q366" s="7">
        <v>35.0</v>
      </c>
      <c r="R366" s="10">
        <f t="shared" si="3"/>
        <v>0.1940298507</v>
      </c>
      <c r="S366" s="10">
        <f t="shared" si="4"/>
        <v>0.07262569832</v>
      </c>
      <c r="T366" s="12">
        <f t="shared" si="5"/>
        <v>29.65517241</v>
      </c>
      <c r="U366" s="7">
        <v>2.0</v>
      </c>
      <c r="V366" s="7">
        <v>5.0</v>
      </c>
      <c r="W366" s="7">
        <v>6.0</v>
      </c>
      <c r="X366" s="7">
        <v>6.0</v>
      </c>
      <c r="Y366" s="7">
        <v>1.0</v>
      </c>
      <c r="Z366" s="7">
        <v>14414.0</v>
      </c>
      <c r="AA366" s="18">
        <f t="shared" si="6"/>
        <v>2.929674797</v>
      </c>
      <c r="AB366" s="14">
        <v>236.59</v>
      </c>
      <c r="AC366" s="18">
        <f t="shared" si="7"/>
        <v>2.885243902</v>
      </c>
      <c r="AD366" s="14">
        <v>183.28</v>
      </c>
      <c r="AE366" s="18">
        <f t="shared" si="8"/>
        <v>2.235121951</v>
      </c>
      <c r="AF366" s="13">
        <f t="shared" si="9"/>
        <v>0.5634839355</v>
      </c>
      <c r="AG366" s="10">
        <f t="shared" si="10"/>
        <v>0.4482758621</v>
      </c>
      <c r="AH366" s="10">
        <f t="shared" si="11"/>
        <v>0.2068965517</v>
      </c>
      <c r="AI366" s="10">
        <f t="shared" si="12"/>
        <v>0.6551724138</v>
      </c>
      <c r="AJ366" s="7">
        <v>9.0</v>
      </c>
      <c r="AK366" s="7">
        <v>9.0</v>
      </c>
      <c r="AL366" s="13">
        <f t="shared" si="13"/>
        <v>0.5</v>
      </c>
      <c r="AM366" s="7">
        <v>29.0</v>
      </c>
      <c r="AN366" s="7">
        <v>3.0</v>
      </c>
      <c r="AO366" s="26">
        <v>186.0</v>
      </c>
      <c r="AP366" s="26">
        <v>38.0</v>
      </c>
      <c r="AQ366" s="7">
        <v>77.0</v>
      </c>
      <c r="AR366" s="7">
        <v>3.0</v>
      </c>
      <c r="AS366" s="7">
        <v>89.0</v>
      </c>
      <c r="AT366" s="7">
        <v>6.0</v>
      </c>
      <c r="AU366" s="7">
        <v>196.0</v>
      </c>
      <c r="AV366" s="7">
        <v>38.0</v>
      </c>
      <c r="AW366" s="14">
        <v>83.76</v>
      </c>
      <c r="AX366" s="14">
        <v>-1.9500000000000002</v>
      </c>
      <c r="AY366" s="7">
        <v>2.0</v>
      </c>
      <c r="AZ366" s="7">
        <v>2.0</v>
      </c>
      <c r="BA366" s="14">
        <f t="shared" si="14"/>
        <v>0.6868322464</v>
      </c>
      <c r="BB366" s="14">
        <v>96.14</v>
      </c>
      <c r="BC366" s="14">
        <v>5.47</v>
      </c>
    </row>
    <row r="367" ht="12.75" customHeight="1">
      <c r="A367" s="7" t="s">
        <v>339</v>
      </c>
      <c r="B367" s="7" t="s">
        <v>1882</v>
      </c>
      <c r="C367" s="8" t="s">
        <v>149</v>
      </c>
      <c r="D367" s="9" t="s">
        <v>174</v>
      </c>
      <c r="E367" s="7">
        <v>2.0</v>
      </c>
      <c r="F367" s="7">
        <v>0.0</v>
      </c>
      <c r="G367" s="7">
        <v>0.0</v>
      </c>
      <c r="H367" s="12">
        <f t="shared" si="1"/>
        <v>0</v>
      </c>
      <c r="I367" s="7">
        <v>0.0</v>
      </c>
      <c r="J367" s="7">
        <v>0.0</v>
      </c>
      <c r="K367" s="7">
        <v>0.0</v>
      </c>
      <c r="L367" s="7">
        <v>0.0</v>
      </c>
      <c r="M367" s="25">
        <f t="shared" si="2"/>
        <v>0</v>
      </c>
      <c r="N367" s="7">
        <v>0.0</v>
      </c>
      <c r="O367" s="7">
        <v>0.0</v>
      </c>
      <c r="P367" s="7">
        <v>0.0</v>
      </c>
      <c r="Q367" s="7">
        <v>1.0</v>
      </c>
      <c r="R367" s="10">
        <f t="shared" si="3"/>
        <v>0</v>
      </c>
      <c r="S367" s="10">
        <f t="shared" si="4"/>
        <v>0</v>
      </c>
      <c r="T367" s="12">
        <f t="shared" si="5"/>
        <v>0</v>
      </c>
      <c r="U367" s="7">
        <v>0.0</v>
      </c>
      <c r="V367" s="7">
        <v>0.0</v>
      </c>
      <c r="W367" s="7">
        <v>0.0</v>
      </c>
      <c r="X367" s="7">
        <v>0.0</v>
      </c>
      <c r="Y367" s="7">
        <v>0.0</v>
      </c>
      <c r="Z367" s="7">
        <v>124.0</v>
      </c>
      <c r="AA367" s="18">
        <f t="shared" si="6"/>
        <v>1.033333333</v>
      </c>
      <c r="AB367" s="14">
        <v>2.09</v>
      </c>
      <c r="AC367" s="18">
        <f t="shared" si="7"/>
        <v>1.045</v>
      </c>
      <c r="AD367" s="14">
        <v>6.31</v>
      </c>
      <c r="AE367" s="18">
        <f t="shared" si="8"/>
        <v>3.155</v>
      </c>
      <c r="AF367" s="13">
        <f t="shared" si="9"/>
        <v>0.2488095238</v>
      </c>
      <c r="AG367" s="10">
        <f t="shared" si="10"/>
        <v>0</v>
      </c>
      <c r="AH367" s="10">
        <f t="shared" si="11"/>
        <v>0</v>
      </c>
      <c r="AI367" s="10">
        <f t="shared" si="12"/>
        <v>0</v>
      </c>
      <c r="AJ367" s="7">
        <v>0.0</v>
      </c>
      <c r="AK367" s="7">
        <v>0.0</v>
      </c>
      <c r="AL367" s="13" t="str">
        <f t="shared" si="13"/>
        <v> </v>
      </c>
      <c r="AM367" s="7">
        <v>0.0</v>
      </c>
      <c r="AN367" s="7">
        <v>0.0</v>
      </c>
      <c r="AO367" s="26">
        <v>1.0</v>
      </c>
      <c r="AP367" s="26">
        <v>0.0</v>
      </c>
      <c r="AQ367" s="7">
        <v>0.0</v>
      </c>
      <c r="AR367" s="7">
        <v>0.0</v>
      </c>
      <c r="AS367" s="7">
        <v>1.0</v>
      </c>
      <c r="AT367" s="7">
        <v>0.0</v>
      </c>
      <c r="AU367" s="7">
        <v>1.0</v>
      </c>
      <c r="AV367" s="7">
        <v>0.0</v>
      </c>
      <c r="AW367" s="14">
        <v>100.0</v>
      </c>
      <c r="AX367" s="14">
        <v>16.67</v>
      </c>
      <c r="AY367" s="7">
        <v>0.0</v>
      </c>
      <c r="AZ367" s="7">
        <v>0.0</v>
      </c>
      <c r="BA367" s="14">
        <f t="shared" si="14"/>
        <v>0</v>
      </c>
      <c r="BB367" s="14">
        <v>100.0</v>
      </c>
      <c r="BC367" s="14">
        <v>0.0</v>
      </c>
    </row>
    <row r="368" ht="12.75" customHeight="1">
      <c r="A368" s="7" t="s">
        <v>1884</v>
      </c>
      <c r="B368" s="7" t="s">
        <v>1885</v>
      </c>
      <c r="C368" s="8" t="s">
        <v>254</v>
      </c>
      <c r="D368" s="9" t="s">
        <v>174</v>
      </c>
      <c r="E368" s="7">
        <v>73.0</v>
      </c>
      <c r="F368" s="7">
        <v>0.0</v>
      </c>
      <c r="G368" s="7">
        <v>0.0</v>
      </c>
      <c r="H368" s="12">
        <f t="shared" si="1"/>
        <v>0</v>
      </c>
      <c r="I368" s="7">
        <v>0.0</v>
      </c>
      <c r="J368" s="7">
        <v>0.0</v>
      </c>
      <c r="K368" s="7">
        <v>0.0</v>
      </c>
      <c r="L368" s="7">
        <v>0.0</v>
      </c>
      <c r="M368" s="25">
        <f t="shared" si="2"/>
        <v>0</v>
      </c>
      <c r="N368" s="7">
        <v>0.0</v>
      </c>
      <c r="O368" s="7">
        <v>0.0</v>
      </c>
      <c r="P368" s="7">
        <v>0.0</v>
      </c>
      <c r="Q368" s="7">
        <v>0.0</v>
      </c>
      <c r="R368" s="10">
        <f t="shared" si="3"/>
        <v>0</v>
      </c>
      <c r="S368" s="10">
        <f t="shared" si="4"/>
        <v>0</v>
      </c>
      <c r="T368" s="12">
        <f t="shared" si="5"/>
        <v>0</v>
      </c>
      <c r="U368" s="7">
        <v>0.0</v>
      </c>
      <c r="V368" s="7">
        <v>0.0</v>
      </c>
      <c r="W368" s="7">
        <v>0.0</v>
      </c>
      <c r="X368" s="7">
        <v>0.0</v>
      </c>
      <c r="Y368" s="7">
        <v>0.0</v>
      </c>
      <c r="Z368" s="7">
        <v>119.0</v>
      </c>
      <c r="AA368" s="18">
        <f t="shared" si="6"/>
        <v>0.02716894977</v>
      </c>
      <c r="AB368" s="14">
        <v>1.18</v>
      </c>
      <c r="AC368" s="18">
        <f t="shared" si="7"/>
        <v>0.01616438356</v>
      </c>
      <c r="AD368" s="14">
        <v>377.69</v>
      </c>
      <c r="AE368" s="18">
        <f t="shared" si="8"/>
        <v>5.173835616</v>
      </c>
      <c r="AF368" s="13">
        <f t="shared" si="9"/>
        <v>0.003114524771</v>
      </c>
      <c r="AG368" s="10">
        <f t="shared" si="10"/>
        <v>0</v>
      </c>
      <c r="AH368" s="10">
        <f t="shared" si="11"/>
        <v>0</v>
      </c>
      <c r="AI368" s="10">
        <f t="shared" si="12"/>
        <v>0</v>
      </c>
      <c r="AJ368" s="7">
        <v>0.0</v>
      </c>
      <c r="AK368" s="7">
        <v>0.0</v>
      </c>
      <c r="AL368" s="13" t="str">
        <f t="shared" si="13"/>
        <v> </v>
      </c>
      <c r="AM368" s="7">
        <v>0.0</v>
      </c>
      <c r="AN368" s="7">
        <v>0.0</v>
      </c>
      <c r="AO368" s="26">
        <v>0.0</v>
      </c>
      <c r="AP368" s="26">
        <v>1.0</v>
      </c>
      <c r="AQ368" s="7">
        <v>0.0</v>
      </c>
      <c r="AR368" s="7">
        <v>0.0</v>
      </c>
      <c r="AS368" s="7">
        <v>1.0</v>
      </c>
      <c r="AT368" s="7">
        <v>0.0</v>
      </c>
      <c r="AU368" s="7">
        <v>1.0</v>
      </c>
      <c r="AV368" s="7">
        <v>0.0</v>
      </c>
      <c r="AW368" s="14">
        <v>100.0</v>
      </c>
      <c r="AX368" s="14">
        <v>11.9</v>
      </c>
      <c r="AY368" s="7">
        <v>0.0</v>
      </c>
      <c r="AZ368" s="7">
        <v>0.0</v>
      </c>
      <c r="BA368" s="14">
        <f t="shared" si="14"/>
        <v>-1.008403361</v>
      </c>
      <c r="BB368" s="14">
        <v>100.0</v>
      </c>
      <c r="BC368" s="14">
        <v>5.22</v>
      </c>
    </row>
    <row r="369" ht="12.75" customHeight="1">
      <c r="A369" s="7" t="s">
        <v>1889</v>
      </c>
      <c r="B369" s="7" t="s">
        <v>1885</v>
      </c>
      <c r="C369" s="8" t="s">
        <v>458</v>
      </c>
      <c r="D369" s="9" t="s">
        <v>247</v>
      </c>
      <c r="E369" s="7">
        <v>2.0</v>
      </c>
      <c r="F369" s="7">
        <v>0.0</v>
      </c>
      <c r="G369" s="7">
        <v>0.0</v>
      </c>
      <c r="H369" s="12">
        <f t="shared" si="1"/>
        <v>0</v>
      </c>
      <c r="I369" s="7">
        <v>0.0</v>
      </c>
      <c r="J369" s="7">
        <v>0.0</v>
      </c>
      <c r="K369" s="7">
        <v>0.0</v>
      </c>
      <c r="L369" s="7">
        <v>0.0</v>
      </c>
      <c r="M369" s="25">
        <f t="shared" si="2"/>
        <v>0</v>
      </c>
      <c r="N369" s="7">
        <v>0.0</v>
      </c>
      <c r="O369" s="7">
        <v>0.0</v>
      </c>
      <c r="P369" s="7">
        <v>0.0</v>
      </c>
      <c r="Q369" s="7">
        <v>0.0</v>
      </c>
      <c r="R369" s="10">
        <f t="shared" si="3"/>
        <v>0</v>
      </c>
      <c r="S369" s="10">
        <f t="shared" si="4"/>
        <v>0</v>
      </c>
      <c r="T369" s="12">
        <f t="shared" si="5"/>
        <v>0</v>
      </c>
      <c r="U369" s="7">
        <v>0.0</v>
      </c>
      <c r="V369" s="7">
        <v>0.0</v>
      </c>
      <c r="W369" s="7">
        <v>0.0</v>
      </c>
      <c r="X369" s="7">
        <v>0.0</v>
      </c>
      <c r="Y369" s="7">
        <v>0.0</v>
      </c>
      <c r="Z369" s="7">
        <v>0.0</v>
      </c>
      <c r="AA369" s="18">
        <f t="shared" si="6"/>
        <v>0</v>
      </c>
      <c r="AB369" s="14">
        <v>0.0</v>
      </c>
      <c r="AC369" s="18">
        <f t="shared" si="7"/>
        <v>0</v>
      </c>
      <c r="AD369" s="14">
        <v>15.5</v>
      </c>
      <c r="AE369" s="18">
        <f t="shared" si="8"/>
        <v>7.75</v>
      </c>
      <c r="AF369" s="13">
        <f t="shared" si="9"/>
        <v>0</v>
      </c>
      <c r="AG369" s="10">
        <f t="shared" si="10"/>
        <v>0</v>
      </c>
      <c r="AH369" s="10">
        <f t="shared" si="11"/>
        <v>0</v>
      </c>
      <c r="AI369" s="10">
        <f t="shared" si="12"/>
        <v>0</v>
      </c>
      <c r="AJ369" s="7">
        <v>0.0</v>
      </c>
      <c r="AK369" s="7">
        <v>0.0</v>
      </c>
      <c r="AL369" s="13" t="str">
        <f t="shared" si="13"/>
        <v> </v>
      </c>
      <c r="AM369" s="7">
        <v>0.0</v>
      </c>
      <c r="AN369" s="7">
        <v>0.0</v>
      </c>
      <c r="AO369" s="26">
        <v>0.0</v>
      </c>
      <c r="AP369" s="26">
        <v>0.0</v>
      </c>
      <c r="AQ369" s="7">
        <v>0.0</v>
      </c>
      <c r="AR369" s="7">
        <v>0.0</v>
      </c>
      <c r="AS369" s="7">
        <v>0.0</v>
      </c>
      <c r="AT369" s="7">
        <v>0.0</v>
      </c>
      <c r="AU369" s="7">
        <v>0.0</v>
      </c>
      <c r="AV369" s="7">
        <v>0.0</v>
      </c>
      <c r="AW369" s="14"/>
      <c r="AX369" s="14"/>
      <c r="AY369" s="7">
        <v>0.0</v>
      </c>
      <c r="AZ369" s="7">
        <v>0.0</v>
      </c>
      <c r="BA369" s="14">
        <f t="shared" si="14"/>
        <v>0</v>
      </c>
      <c r="BB369" s="14"/>
      <c r="BC369" s="14"/>
    </row>
    <row r="370" ht="12.75" customHeight="1">
      <c r="A370" s="7" t="s">
        <v>1891</v>
      </c>
      <c r="B370" s="7" t="s">
        <v>1892</v>
      </c>
      <c r="C370" s="8" t="s">
        <v>325</v>
      </c>
      <c r="D370" s="9" t="s">
        <v>247</v>
      </c>
      <c r="E370" s="7">
        <v>79.0</v>
      </c>
      <c r="F370" s="7">
        <v>5.0</v>
      </c>
      <c r="G370" s="7">
        <v>6.0</v>
      </c>
      <c r="H370" s="12">
        <f t="shared" si="1"/>
        <v>11</v>
      </c>
      <c r="I370" s="7">
        <v>5.0</v>
      </c>
      <c r="J370" s="7">
        <v>6.0</v>
      </c>
      <c r="K370" s="7">
        <v>3.0</v>
      </c>
      <c r="L370" s="7">
        <v>3.0</v>
      </c>
      <c r="M370" s="25">
        <f t="shared" si="2"/>
        <v>3.077640476</v>
      </c>
      <c r="N370" s="7">
        <v>30.0</v>
      </c>
      <c r="O370" s="7">
        <v>16.0</v>
      </c>
      <c r="P370" s="7">
        <v>25.0</v>
      </c>
      <c r="Q370" s="7">
        <v>8.0</v>
      </c>
      <c r="R370" s="10">
        <f t="shared" si="3"/>
        <v>0.1666666667</v>
      </c>
      <c r="S370" s="10">
        <f t="shared" si="4"/>
        <v>0.06329113924</v>
      </c>
      <c r="T370" s="12">
        <f t="shared" si="5"/>
        <v>31.16666667</v>
      </c>
      <c r="U370" s="7">
        <v>0.0</v>
      </c>
      <c r="V370" s="7">
        <v>1.0</v>
      </c>
      <c r="W370" s="7">
        <v>8.0</v>
      </c>
      <c r="X370" s="7">
        <v>5.0</v>
      </c>
      <c r="Y370" s="7">
        <v>1.0</v>
      </c>
      <c r="Z370" s="7">
        <v>12867.0</v>
      </c>
      <c r="AA370" s="18">
        <f t="shared" si="6"/>
        <v>2.714556962</v>
      </c>
      <c r="AB370" s="14">
        <v>210.64</v>
      </c>
      <c r="AC370" s="18">
        <f t="shared" si="7"/>
        <v>2.666329114</v>
      </c>
      <c r="AD370" s="14">
        <v>209.83</v>
      </c>
      <c r="AE370" s="18">
        <f t="shared" si="8"/>
        <v>2.656075949</v>
      </c>
      <c r="AF370" s="13">
        <f t="shared" si="9"/>
        <v>0.5009632078</v>
      </c>
      <c r="AG370" s="10">
        <f t="shared" si="10"/>
        <v>0.2777777778</v>
      </c>
      <c r="AH370" s="10">
        <f t="shared" si="11"/>
        <v>0.3333333333</v>
      </c>
      <c r="AI370" s="10">
        <f t="shared" si="12"/>
        <v>0.6111111111</v>
      </c>
      <c r="AJ370" s="7">
        <v>0.0</v>
      </c>
      <c r="AK370" s="7">
        <v>0.0</v>
      </c>
      <c r="AL370" s="13" t="str">
        <f t="shared" si="13"/>
        <v> </v>
      </c>
      <c r="AM370" s="7">
        <v>18.0</v>
      </c>
      <c r="AN370" s="7">
        <v>2.0</v>
      </c>
      <c r="AO370" s="26">
        <v>169.0</v>
      </c>
      <c r="AP370" s="26">
        <v>23.0</v>
      </c>
      <c r="AQ370" s="7">
        <v>65.0</v>
      </c>
      <c r="AR370" s="7">
        <v>9.0</v>
      </c>
      <c r="AS370" s="7">
        <v>69.0</v>
      </c>
      <c r="AT370" s="7">
        <v>9.0</v>
      </c>
      <c r="AU370" s="7">
        <v>160.0</v>
      </c>
      <c r="AV370" s="7">
        <v>26.0</v>
      </c>
      <c r="AW370" s="14">
        <v>86.02</v>
      </c>
      <c r="AX370" s="14">
        <v>2.78</v>
      </c>
      <c r="AY370" s="7">
        <v>1.0</v>
      </c>
      <c r="AZ370" s="7">
        <v>0.0</v>
      </c>
      <c r="BA370" s="14">
        <f t="shared" si="14"/>
        <v>0.7367684775</v>
      </c>
      <c r="BB370" s="14">
        <v>91.8</v>
      </c>
      <c r="BC370" s="14">
        <v>-0.72</v>
      </c>
    </row>
    <row r="371" ht="12.75" customHeight="1">
      <c r="A371" s="7" t="s">
        <v>1221</v>
      </c>
      <c r="B371" s="7" t="s">
        <v>1896</v>
      </c>
      <c r="C371" s="8" t="s">
        <v>399</v>
      </c>
      <c r="D371" s="9" t="s">
        <v>150</v>
      </c>
      <c r="E371" s="7">
        <v>73.0</v>
      </c>
      <c r="F371" s="7">
        <v>0.0</v>
      </c>
      <c r="G371" s="7">
        <v>1.0</v>
      </c>
      <c r="H371" s="12">
        <f t="shared" si="1"/>
        <v>1</v>
      </c>
      <c r="I371" s="7">
        <v>0.0</v>
      </c>
      <c r="J371" s="7">
        <v>1.0</v>
      </c>
      <c r="K371" s="7">
        <v>1.0</v>
      </c>
      <c r="L371" s="7">
        <v>0.0</v>
      </c>
      <c r="M371" s="25">
        <f t="shared" si="2"/>
        <v>1.310520568</v>
      </c>
      <c r="N371" s="7">
        <v>3.0</v>
      </c>
      <c r="O371" s="7">
        <v>4.0</v>
      </c>
      <c r="P371" s="7">
        <v>3.0</v>
      </c>
      <c r="Q371" s="7">
        <v>2.0</v>
      </c>
      <c r="R371" s="10">
        <f t="shared" si="3"/>
        <v>0</v>
      </c>
      <c r="S371" s="10">
        <f t="shared" si="4"/>
        <v>0</v>
      </c>
      <c r="T371" s="12">
        <f t="shared" si="5"/>
        <v>9.333333333</v>
      </c>
      <c r="U371" s="7">
        <v>0.0</v>
      </c>
      <c r="V371" s="7">
        <v>0.0</v>
      </c>
      <c r="W371" s="7">
        <v>1.0</v>
      </c>
      <c r="X371" s="7">
        <v>0.0</v>
      </c>
      <c r="Y371" s="7">
        <v>0.0</v>
      </c>
      <c r="Z371" s="7">
        <v>2747.0</v>
      </c>
      <c r="AA371" s="18">
        <f t="shared" si="6"/>
        <v>0.6271689498</v>
      </c>
      <c r="AB371" s="14">
        <v>40.78</v>
      </c>
      <c r="AC371" s="18">
        <f t="shared" si="7"/>
        <v>0.558630137</v>
      </c>
      <c r="AD371" s="14">
        <v>317.8</v>
      </c>
      <c r="AE371" s="18">
        <f t="shared" si="8"/>
        <v>4.353424658</v>
      </c>
      <c r="AF371" s="13">
        <f t="shared" si="9"/>
        <v>0.1137263651</v>
      </c>
      <c r="AG371" s="10">
        <f t="shared" si="10"/>
        <v>0</v>
      </c>
      <c r="AH371" s="10">
        <f t="shared" si="11"/>
        <v>0.3333333333</v>
      </c>
      <c r="AI371" s="10">
        <f t="shared" si="12"/>
        <v>0.3333333333</v>
      </c>
      <c r="AJ371" s="7">
        <v>6.0</v>
      </c>
      <c r="AK371" s="7">
        <v>9.0</v>
      </c>
      <c r="AL371" s="13">
        <f t="shared" si="13"/>
        <v>0.4</v>
      </c>
      <c r="AM371" s="7">
        <v>3.0</v>
      </c>
      <c r="AN371" s="7">
        <v>1.0</v>
      </c>
      <c r="AO371" s="26">
        <v>25.0</v>
      </c>
      <c r="AP371" s="26">
        <v>2.0</v>
      </c>
      <c r="AQ371" s="7">
        <v>15.0</v>
      </c>
      <c r="AR371" s="7">
        <v>0.0</v>
      </c>
      <c r="AS371" s="7">
        <v>23.0</v>
      </c>
      <c r="AT371" s="7">
        <v>1.0</v>
      </c>
      <c r="AU371" s="7">
        <v>33.0</v>
      </c>
      <c r="AV371" s="7">
        <v>3.0</v>
      </c>
      <c r="AW371" s="14">
        <v>91.67</v>
      </c>
      <c r="AX371" s="14">
        <v>5.48</v>
      </c>
      <c r="AY371" s="7">
        <v>0.0</v>
      </c>
      <c r="AZ371" s="7">
        <v>0.0</v>
      </c>
      <c r="BA371" s="14">
        <f t="shared" si="14"/>
        <v>0.3931561704</v>
      </c>
      <c r="BB371" s="14">
        <v>100.0</v>
      </c>
      <c r="BC371" s="14">
        <v>3.72</v>
      </c>
    </row>
    <row r="372" ht="12.75" customHeight="1">
      <c r="A372" s="7" t="s">
        <v>1899</v>
      </c>
      <c r="B372" s="7" t="s">
        <v>1900</v>
      </c>
      <c r="C372" s="8" t="s">
        <v>254</v>
      </c>
      <c r="D372" s="9" t="s">
        <v>150</v>
      </c>
      <c r="E372" s="7">
        <v>81.0</v>
      </c>
      <c r="F372" s="7">
        <v>3.0</v>
      </c>
      <c r="G372" s="7">
        <v>1.0</v>
      </c>
      <c r="H372" s="12">
        <f t="shared" si="1"/>
        <v>4</v>
      </c>
      <c r="I372" s="7">
        <v>3.0</v>
      </c>
      <c r="J372" s="7">
        <v>1.0</v>
      </c>
      <c r="K372" s="7">
        <v>0.0</v>
      </c>
      <c r="L372" s="7">
        <v>1.0</v>
      </c>
      <c r="M372" s="25">
        <f t="shared" si="2"/>
        <v>4.422604423</v>
      </c>
      <c r="N372" s="7">
        <v>11.0</v>
      </c>
      <c r="O372" s="7">
        <v>2.0</v>
      </c>
      <c r="P372" s="7">
        <v>8.0</v>
      </c>
      <c r="Q372" s="7">
        <v>0.0</v>
      </c>
      <c r="R372" s="10">
        <f t="shared" si="3"/>
        <v>0.2727272727</v>
      </c>
      <c r="S372" s="10">
        <f t="shared" si="4"/>
        <v>0.1428571429</v>
      </c>
      <c r="T372" s="12">
        <f t="shared" si="5"/>
        <v>0</v>
      </c>
      <c r="U372" s="7">
        <v>0.0</v>
      </c>
      <c r="V372" s="7">
        <v>0.0</v>
      </c>
      <c r="W372" s="7">
        <v>2.0</v>
      </c>
      <c r="X372" s="7">
        <v>1.0</v>
      </c>
      <c r="Y372" s="7">
        <v>0.0</v>
      </c>
      <c r="Z372" s="7">
        <v>3256.0</v>
      </c>
      <c r="AA372" s="18">
        <f t="shared" si="6"/>
        <v>0.6699588477</v>
      </c>
      <c r="AB372" s="14">
        <v>55.93</v>
      </c>
      <c r="AC372" s="18">
        <f t="shared" si="7"/>
        <v>0.6904938272</v>
      </c>
      <c r="AD372" s="14">
        <v>361.31</v>
      </c>
      <c r="AE372" s="18">
        <f t="shared" si="8"/>
        <v>4.460617284</v>
      </c>
      <c r="AF372" s="13">
        <f t="shared" si="9"/>
        <v>0.1340475506</v>
      </c>
      <c r="AG372" s="10">
        <f t="shared" si="10"/>
        <v>0.2727272727</v>
      </c>
      <c r="AH372" s="10">
        <f t="shared" si="11"/>
        <v>0.09090909091</v>
      </c>
      <c r="AI372" s="10">
        <f t="shared" si="12"/>
        <v>0.3636363636</v>
      </c>
      <c r="AJ372" s="7">
        <v>27.0</v>
      </c>
      <c r="AK372" s="7">
        <v>24.0</v>
      </c>
      <c r="AL372" s="13">
        <f t="shared" si="13"/>
        <v>0.5294117647</v>
      </c>
      <c r="AM372" s="7">
        <v>11.0</v>
      </c>
      <c r="AN372" s="7">
        <v>0.0</v>
      </c>
      <c r="AO372" s="26">
        <v>40.0</v>
      </c>
      <c r="AP372" s="26">
        <v>5.0</v>
      </c>
      <c r="AQ372" s="7">
        <v>22.0</v>
      </c>
      <c r="AR372" s="7">
        <v>1.0</v>
      </c>
      <c r="AS372" s="7">
        <v>17.0</v>
      </c>
      <c r="AT372" s="7">
        <v>0.0</v>
      </c>
      <c r="AU372" s="7">
        <v>51.0</v>
      </c>
      <c r="AV372" s="7">
        <v>4.0</v>
      </c>
      <c r="AW372" s="14">
        <v>92.73</v>
      </c>
      <c r="AX372" s="14">
        <v>6.06</v>
      </c>
      <c r="AY372" s="7">
        <v>0.0</v>
      </c>
      <c r="AZ372" s="7">
        <v>0.0</v>
      </c>
      <c r="BA372" s="14">
        <f t="shared" si="14"/>
        <v>0.9213759214</v>
      </c>
      <c r="BB372" s="14">
        <v>94.64</v>
      </c>
      <c r="BC372" s="14">
        <v>-0.13</v>
      </c>
    </row>
    <row r="373" ht="12.75" customHeight="1">
      <c r="A373" s="7" t="s">
        <v>1904</v>
      </c>
      <c r="B373" s="7" t="s">
        <v>1905</v>
      </c>
      <c r="C373" s="8" t="s">
        <v>274</v>
      </c>
      <c r="D373" s="9" t="s">
        <v>183</v>
      </c>
      <c r="E373" s="7">
        <v>65.0</v>
      </c>
      <c r="F373" s="7">
        <v>0.0</v>
      </c>
      <c r="G373" s="7">
        <v>0.0</v>
      </c>
      <c r="H373" s="12">
        <f t="shared" si="1"/>
        <v>0</v>
      </c>
      <c r="I373" s="7">
        <v>0.0</v>
      </c>
      <c r="J373" s="7">
        <v>0.0</v>
      </c>
      <c r="K373" s="7">
        <v>0.0</v>
      </c>
      <c r="L373" s="7">
        <v>0.0</v>
      </c>
      <c r="M373" s="25">
        <f t="shared" si="2"/>
        <v>0</v>
      </c>
      <c r="N373" s="7">
        <v>0.0</v>
      </c>
      <c r="O373" s="7">
        <v>0.0</v>
      </c>
      <c r="P373" s="7">
        <v>0.0</v>
      </c>
      <c r="Q373" s="7">
        <v>1.0</v>
      </c>
      <c r="R373" s="10">
        <f t="shared" si="3"/>
        <v>0</v>
      </c>
      <c r="S373" s="10">
        <f t="shared" si="4"/>
        <v>0</v>
      </c>
      <c r="T373" s="12">
        <f t="shared" si="5"/>
        <v>0</v>
      </c>
      <c r="U373" s="7">
        <v>0.0</v>
      </c>
      <c r="V373" s="7">
        <v>2.0</v>
      </c>
      <c r="W373" s="7">
        <v>1.0</v>
      </c>
      <c r="X373" s="7">
        <v>1.0</v>
      </c>
      <c r="Y373" s="7">
        <v>0.0</v>
      </c>
      <c r="Z373" s="7">
        <v>1018.0</v>
      </c>
      <c r="AA373" s="18">
        <f t="shared" si="6"/>
        <v>0.261025641</v>
      </c>
      <c r="AB373" s="14">
        <v>17.22</v>
      </c>
      <c r="AC373" s="18">
        <f t="shared" si="7"/>
        <v>0.2649230769</v>
      </c>
      <c r="AD373" s="14">
        <v>271.59</v>
      </c>
      <c r="AE373" s="18">
        <f t="shared" si="8"/>
        <v>4.178307692</v>
      </c>
      <c r="AF373" s="13">
        <f t="shared" si="9"/>
        <v>0.05962397424</v>
      </c>
      <c r="AG373" s="10">
        <f t="shared" si="10"/>
        <v>0</v>
      </c>
      <c r="AH373" s="10">
        <f t="shared" si="11"/>
        <v>0</v>
      </c>
      <c r="AI373" s="10">
        <f t="shared" si="12"/>
        <v>0</v>
      </c>
      <c r="AJ373" s="7">
        <v>0.0</v>
      </c>
      <c r="AK373" s="7">
        <v>0.0</v>
      </c>
      <c r="AL373" s="13" t="str">
        <f t="shared" si="13"/>
        <v> </v>
      </c>
      <c r="AM373" s="7">
        <v>0.0</v>
      </c>
      <c r="AN373" s="7">
        <v>0.0</v>
      </c>
      <c r="AO373" s="26">
        <v>7.0</v>
      </c>
      <c r="AP373" s="26">
        <v>3.0</v>
      </c>
      <c r="AQ373" s="7">
        <v>3.0</v>
      </c>
      <c r="AR373" s="7">
        <v>0.0</v>
      </c>
      <c r="AS373" s="7">
        <v>5.0</v>
      </c>
      <c r="AT373" s="7">
        <v>1.0</v>
      </c>
      <c r="AU373" s="7">
        <v>4.0</v>
      </c>
      <c r="AV373" s="7">
        <v>4.0</v>
      </c>
      <c r="AW373" s="14">
        <v>50.0</v>
      </c>
      <c r="AX373" s="14">
        <v>-33.73</v>
      </c>
      <c r="AY373" s="7">
        <v>0.0</v>
      </c>
      <c r="AZ373" s="7">
        <v>0.0</v>
      </c>
      <c r="BA373" s="14">
        <f t="shared" si="14"/>
        <v>0.1768172888</v>
      </c>
      <c r="BB373" s="14">
        <v>72.22</v>
      </c>
      <c r="BC373" s="14">
        <v>-24.0</v>
      </c>
    </row>
    <row r="374" ht="12.75" customHeight="1">
      <c r="A374" s="7" t="s">
        <v>670</v>
      </c>
      <c r="B374" s="7" t="s">
        <v>1909</v>
      </c>
      <c r="C374" s="8" t="s">
        <v>839</v>
      </c>
      <c r="D374" s="9" t="s">
        <v>167</v>
      </c>
      <c r="E374" s="7">
        <v>7.0</v>
      </c>
      <c r="F374" s="7">
        <v>0.0</v>
      </c>
      <c r="G374" s="7">
        <v>0.0</v>
      </c>
      <c r="H374" s="12">
        <f t="shared" si="1"/>
        <v>0</v>
      </c>
      <c r="I374" s="7">
        <v>0.0</v>
      </c>
      <c r="J374" s="7">
        <v>0.0</v>
      </c>
      <c r="K374" s="7">
        <v>0.0</v>
      </c>
      <c r="L374" s="7">
        <v>0.0</v>
      </c>
      <c r="M374" s="25">
        <f t="shared" si="2"/>
        <v>0</v>
      </c>
      <c r="N374" s="7">
        <v>1.0</v>
      </c>
      <c r="O374" s="7">
        <v>0.0</v>
      </c>
      <c r="P374" s="7">
        <v>1.0</v>
      </c>
      <c r="Q374" s="7">
        <v>0.0</v>
      </c>
      <c r="R374" s="10">
        <f t="shared" si="3"/>
        <v>0</v>
      </c>
      <c r="S374" s="10">
        <f t="shared" si="4"/>
        <v>0</v>
      </c>
      <c r="T374" s="12">
        <f t="shared" si="5"/>
        <v>0</v>
      </c>
      <c r="U374" s="7">
        <v>0.0</v>
      </c>
      <c r="V374" s="7">
        <v>0.0</v>
      </c>
      <c r="W374" s="7">
        <v>0.0</v>
      </c>
      <c r="X374" s="7">
        <v>0.0</v>
      </c>
      <c r="Y374" s="7">
        <v>0.0</v>
      </c>
      <c r="Z374" s="7">
        <v>485.0</v>
      </c>
      <c r="AA374" s="18">
        <f t="shared" si="6"/>
        <v>1.154761905</v>
      </c>
      <c r="AB374" s="14">
        <v>8.47</v>
      </c>
      <c r="AC374" s="18">
        <f t="shared" si="7"/>
        <v>1.21</v>
      </c>
      <c r="AD374" s="14">
        <v>23.24</v>
      </c>
      <c r="AE374" s="18">
        <f t="shared" si="8"/>
        <v>3.32</v>
      </c>
      <c r="AF374" s="13">
        <f t="shared" si="9"/>
        <v>0.2671081678</v>
      </c>
      <c r="AG374" s="10">
        <f t="shared" si="10"/>
        <v>0</v>
      </c>
      <c r="AH374" s="10">
        <f t="shared" si="11"/>
        <v>0</v>
      </c>
      <c r="AI374" s="10">
        <f t="shared" si="12"/>
        <v>0</v>
      </c>
      <c r="AJ374" s="7">
        <v>3.0</v>
      </c>
      <c r="AK374" s="7">
        <v>3.0</v>
      </c>
      <c r="AL374" s="13">
        <f t="shared" si="13"/>
        <v>0.5</v>
      </c>
      <c r="AM374" s="7">
        <v>1.0</v>
      </c>
      <c r="AN374" s="7">
        <v>0.0</v>
      </c>
      <c r="AO374" s="26">
        <v>7.0</v>
      </c>
      <c r="AP374" s="26">
        <v>0.0</v>
      </c>
      <c r="AQ374" s="7">
        <v>1.0</v>
      </c>
      <c r="AR374" s="7">
        <v>0.0</v>
      </c>
      <c r="AS374" s="7">
        <v>6.0</v>
      </c>
      <c r="AT374" s="7">
        <v>0.0</v>
      </c>
      <c r="AU374" s="7">
        <v>9.0</v>
      </c>
      <c r="AV374" s="7">
        <v>0.0</v>
      </c>
      <c r="AW374" s="14">
        <v>100.0</v>
      </c>
      <c r="AX374" s="14">
        <v>17.24</v>
      </c>
      <c r="AY374" s="7">
        <v>0.0</v>
      </c>
      <c r="AZ374" s="7">
        <v>0.0</v>
      </c>
      <c r="BA374" s="14">
        <f t="shared" si="14"/>
        <v>0.3711340206</v>
      </c>
      <c r="BB374" s="14">
        <v>75.0</v>
      </c>
      <c r="BC374" s="14">
        <v>-21.15</v>
      </c>
    </row>
    <row r="375" ht="12.75" customHeight="1">
      <c r="A375" s="7" t="s">
        <v>1911</v>
      </c>
      <c r="B375" s="7" t="s">
        <v>1912</v>
      </c>
      <c r="C375" s="8" t="s">
        <v>182</v>
      </c>
      <c r="D375" s="9" t="s">
        <v>260</v>
      </c>
      <c r="E375" s="7">
        <v>82.0</v>
      </c>
      <c r="F375" s="7">
        <v>9.0</v>
      </c>
      <c r="G375" s="7">
        <v>5.0</v>
      </c>
      <c r="H375" s="12">
        <f t="shared" si="1"/>
        <v>14</v>
      </c>
      <c r="I375" s="7">
        <v>9.0</v>
      </c>
      <c r="J375" s="7">
        <v>4.0</v>
      </c>
      <c r="K375" s="7">
        <v>2.0</v>
      </c>
      <c r="L375" s="7">
        <v>2.0</v>
      </c>
      <c r="M375" s="25">
        <f t="shared" si="2"/>
        <v>4.949911609</v>
      </c>
      <c r="N375" s="7">
        <v>47.0</v>
      </c>
      <c r="O375" s="7">
        <v>10.0</v>
      </c>
      <c r="P375" s="7">
        <v>38.0</v>
      </c>
      <c r="Q375" s="7">
        <v>7.0</v>
      </c>
      <c r="R375" s="10">
        <f t="shared" si="3"/>
        <v>0.1914893617</v>
      </c>
      <c r="S375" s="10">
        <f t="shared" si="4"/>
        <v>0.08823529412</v>
      </c>
      <c r="T375" s="12">
        <f t="shared" si="5"/>
        <v>18.13333333</v>
      </c>
      <c r="U375" s="7">
        <v>0.0</v>
      </c>
      <c r="V375" s="7">
        <v>3.0</v>
      </c>
      <c r="W375" s="7">
        <v>9.0</v>
      </c>
      <c r="X375" s="7">
        <v>5.0</v>
      </c>
      <c r="Y375" s="7">
        <v>0.0</v>
      </c>
      <c r="Z375" s="7">
        <v>10182.0</v>
      </c>
      <c r="AA375" s="18">
        <f t="shared" si="6"/>
        <v>2.069512195</v>
      </c>
      <c r="AB375" s="14">
        <v>168.91</v>
      </c>
      <c r="AC375" s="18">
        <f t="shared" si="7"/>
        <v>2.059878049</v>
      </c>
      <c r="AD375" s="14">
        <v>226.61</v>
      </c>
      <c r="AE375" s="18">
        <f t="shared" si="8"/>
        <v>2.763536585</v>
      </c>
      <c r="AF375" s="13">
        <f t="shared" si="9"/>
        <v>0.4270580502</v>
      </c>
      <c r="AG375" s="10">
        <f t="shared" si="10"/>
        <v>0.6</v>
      </c>
      <c r="AH375" s="10">
        <f t="shared" si="11"/>
        <v>0.2666666667</v>
      </c>
      <c r="AI375" s="10">
        <f t="shared" si="12"/>
        <v>0.8666666667</v>
      </c>
      <c r="AJ375" s="7">
        <v>26.0</v>
      </c>
      <c r="AK375" s="7">
        <v>27.0</v>
      </c>
      <c r="AL375" s="13">
        <f t="shared" si="13"/>
        <v>0.4905660377</v>
      </c>
      <c r="AM375" s="7">
        <v>15.0</v>
      </c>
      <c r="AN375" s="7">
        <v>2.0</v>
      </c>
      <c r="AO375" s="26">
        <v>121.0</v>
      </c>
      <c r="AP375" s="26">
        <v>22.0</v>
      </c>
      <c r="AQ375" s="7">
        <v>52.0</v>
      </c>
      <c r="AR375" s="7">
        <v>7.0</v>
      </c>
      <c r="AS375" s="7">
        <v>74.0</v>
      </c>
      <c r="AT375" s="7">
        <v>6.0</v>
      </c>
      <c r="AU375" s="7">
        <v>135.0</v>
      </c>
      <c r="AV375" s="7">
        <v>20.0</v>
      </c>
      <c r="AW375" s="14">
        <v>87.1</v>
      </c>
      <c r="AX375" s="14">
        <v>0.22</v>
      </c>
      <c r="AY375" s="7">
        <v>1.0</v>
      </c>
      <c r="AZ375" s="7">
        <v>0.0</v>
      </c>
      <c r="BA375" s="14">
        <f t="shared" si="14"/>
        <v>0.5244549204</v>
      </c>
      <c r="BB375" s="14">
        <v>97.55</v>
      </c>
      <c r="BC375" s="14">
        <v>5.88</v>
      </c>
    </row>
    <row r="376" ht="12.75" customHeight="1">
      <c r="A376" s="7" t="s">
        <v>732</v>
      </c>
      <c r="B376" s="7" t="s">
        <v>1916</v>
      </c>
      <c r="C376" s="8" t="s">
        <v>254</v>
      </c>
      <c r="D376" s="9" t="s">
        <v>150</v>
      </c>
      <c r="E376" s="7">
        <v>80.0</v>
      </c>
      <c r="F376" s="7">
        <v>4.0</v>
      </c>
      <c r="G376" s="7">
        <v>18.0</v>
      </c>
      <c r="H376" s="12">
        <f t="shared" si="1"/>
        <v>22</v>
      </c>
      <c r="I376" s="7">
        <v>4.0</v>
      </c>
      <c r="J376" s="7">
        <v>17.0</v>
      </c>
      <c r="K376" s="7">
        <v>9.0</v>
      </c>
      <c r="L376" s="7">
        <v>8.0</v>
      </c>
      <c r="M376" s="25">
        <f t="shared" si="2"/>
        <v>5.846312837</v>
      </c>
      <c r="N376" s="7">
        <v>53.0</v>
      </c>
      <c r="O376" s="7">
        <v>12.0</v>
      </c>
      <c r="P376" s="7">
        <v>48.0</v>
      </c>
      <c r="Q376" s="7">
        <v>19.0</v>
      </c>
      <c r="R376" s="10">
        <f t="shared" si="3"/>
        <v>0.07547169811</v>
      </c>
      <c r="S376" s="10">
        <f t="shared" si="4"/>
        <v>0.0303030303</v>
      </c>
      <c r="T376" s="12">
        <f t="shared" si="5"/>
        <v>68.4</v>
      </c>
      <c r="U376" s="7">
        <v>0.0</v>
      </c>
      <c r="V376" s="7">
        <v>2.0</v>
      </c>
      <c r="W376" s="7">
        <v>7.0</v>
      </c>
      <c r="X376" s="7">
        <v>8.0</v>
      </c>
      <c r="Y376" s="7">
        <v>0.0</v>
      </c>
      <c r="Z376" s="7">
        <v>13547.0</v>
      </c>
      <c r="AA376" s="18">
        <f t="shared" si="6"/>
        <v>2.822291667</v>
      </c>
      <c r="AB376" s="14">
        <v>226.17</v>
      </c>
      <c r="AC376" s="18">
        <f t="shared" si="7"/>
        <v>2.827125</v>
      </c>
      <c r="AD376" s="14">
        <v>164.29</v>
      </c>
      <c r="AE376" s="18">
        <f t="shared" si="8"/>
        <v>2.053625</v>
      </c>
      <c r="AF376" s="13">
        <f t="shared" si="9"/>
        <v>0.5792398709</v>
      </c>
      <c r="AG376" s="10">
        <f t="shared" si="10"/>
        <v>0.1333333333</v>
      </c>
      <c r="AH376" s="10">
        <f t="shared" si="11"/>
        <v>0.5666666667</v>
      </c>
      <c r="AI376" s="10">
        <f t="shared" si="12"/>
        <v>0.7</v>
      </c>
      <c r="AJ376" s="7">
        <v>107.0</v>
      </c>
      <c r="AK376" s="7">
        <v>75.0</v>
      </c>
      <c r="AL376" s="13">
        <f t="shared" si="13"/>
        <v>0.5879120879</v>
      </c>
      <c r="AM376" s="7">
        <v>30.0</v>
      </c>
      <c r="AN376" s="7">
        <v>2.0</v>
      </c>
      <c r="AO376" s="26">
        <v>198.0</v>
      </c>
      <c r="AP376" s="26">
        <v>26.0</v>
      </c>
      <c r="AQ376" s="7">
        <v>47.0</v>
      </c>
      <c r="AR376" s="7">
        <v>7.0</v>
      </c>
      <c r="AS376" s="7">
        <v>79.0</v>
      </c>
      <c r="AT376" s="7">
        <v>2.0</v>
      </c>
      <c r="AU376" s="7">
        <v>191.0</v>
      </c>
      <c r="AV376" s="7">
        <v>19.0</v>
      </c>
      <c r="AW376" s="14">
        <v>90.95</v>
      </c>
      <c r="AX376" s="14">
        <v>6.92</v>
      </c>
      <c r="AY376" s="7">
        <v>5.0</v>
      </c>
      <c r="AZ376" s="7">
        <v>1.0</v>
      </c>
      <c r="BA376" s="14">
        <f t="shared" si="14"/>
        <v>0.7219310548</v>
      </c>
      <c r="BB376" s="14">
        <v>96.44</v>
      </c>
      <c r="BC376" s="14">
        <v>4.29</v>
      </c>
    </row>
    <row r="377" ht="12.75" customHeight="1">
      <c r="A377" s="7" t="s">
        <v>1370</v>
      </c>
      <c r="B377" s="7" t="s">
        <v>1921</v>
      </c>
      <c r="C377" s="8" t="s">
        <v>173</v>
      </c>
      <c r="D377" s="9" t="s">
        <v>167</v>
      </c>
      <c r="E377" s="7">
        <v>74.0</v>
      </c>
      <c r="F377" s="7">
        <v>6.0</v>
      </c>
      <c r="G377" s="7">
        <v>8.0</v>
      </c>
      <c r="H377" s="12">
        <f t="shared" si="1"/>
        <v>14</v>
      </c>
      <c r="I377" s="7">
        <v>6.0</v>
      </c>
      <c r="J377" s="7">
        <v>7.0</v>
      </c>
      <c r="K377" s="7">
        <v>7.0</v>
      </c>
      <c r="L377" s="7">
        <v>0.0</v>
      </c>
      <c r="M377" s="25">
        <f t="shared" si="2"/>
        <v>4.145418654</v>
      </c>
      <c r="N377" s="7">
        <v>29.0</v>
      </c>
      <c r="O377" s="7">
        <v>6.0</v>
      </c>
      <c r="P377" s="7">
        <v>23.0</v>
      </c>
      <c r="Q377" s="7">
        <v>1.0</v>
      </c>
      <c r="R377" s="10">
        <f t="shared" si="3"/>
        <v>0.2068965517</v>
      </c>
      <c r="S377" s="10">
        <f t="shared" si="4"/>
        <v>0.1016949153</v>
      </c>
      <c r="T377" s="12">
        <f t="shared" si="5"/>
        <v>49.48275862</v>
      </c>
      <c r="U377" s="7">
        <v>0.0</v>
      </c>
      <c r="V377" s="7">
        <v>3.0</v>
      </c>
      <c r="W377" s="7">
        <v>14.0</v>
      </c>
      <c r="X377" s="7">
        <v>5.0</v>
      </c>
      <c r="Y377" s="7">
        <v>4.0</v>
      </c>
      <c r="Z377" s="7">
        <v>12158.0</v>
      </c>
      <c r="AA377" s="18">
        <f t="shared" si="6"/>
        <v>2.738288288</v>
      </c>
      <c r="AB377" s="14">
        <v>200.92</v>
      </c>
      <c r="AC377" s="18">
        <f t="shared" si="7"/>
        <v>2.715135135</v>
      </c>
      <c r="AD377" s="14">
        <v>148.34</v>
      </c>
      <c r="AE377" s="18">
        <f t="shared" si="8"/>
        <v>2.004594595</v>
      </c>
      <c r="AF377" s="13">
        <f t="shared" si="9"/>
        <v>0.5752734353</v>
      </c>
      <c r="AG377" s="10">
        <f t="shared" si="10"/>
        <v>0.2068965517</v>
      </c>
      <c r="AH377" s="10">
        <f t="shared" si="11"/>
        <v>0.2413793103</v>
      </c>
      <c r="AI377" s="10">
        <f t="shared" si="12"/>
        <v>0.4482758621</v>
      </c>
      <c r="AJ377" s="7">
        <v>2.0</v>
      </c>
      <c r="AK377" s="7">
        <v>0.0</v>
      </c>
      <c r="AL377" s="13">
        <f t="shared" si="13"/>
        <v>1</v>
      </c>
      <c r="AM377" s="7">
        <v>29.0</v>
      </c>
      <c r="AN377" s="7">
        <v>3.0</v>
      </c>
      <c r="AO377" s="26">
        <v>176.0</v>
      </c>
      <c r="AP377" s="26">
        <v>23.0</v>
      </c>
      <c r="AQ377" s="7">
        <v>92.0</v>
      </c>
      <c r="AR377" s="7">
        <v>7.0</v>
      </c>
      <c r="AS377" s="7">
        <v>91.0</v>
      </c>
      <c r="AT377" s="7">
        <v>8.0</v>
      </c>
      <c r="AU377" s="7">
        <v>190.0</v>
      </c>
      <c r="AV377" s="7">
        <v>21.0</v>
      </c>
      <c r="AW377" s="14">
        <v>90.05</v>
      </c>
      <c r="AX377" s="14">
        <v>2.8</v>
      </c>
      <c r="AY377" s="7">
        <v>1.0</v>
      </c>
      <c r="AZ377" s="7">
        <v>1.0</v>
      </c>
      <c r="BA377" s="14">
        <f t="shared" si="14"/>
        <v>0.8932390196</v>
      </c>
      <c r="BB377" s="14">
        <v>94.06</v>
      </c>
      <c r="BC377" s="14">
        <v>5.69</v>
      </c>
    </row>
    <row r="378" ht="12.75" customHeight="1">
      <c r="A378" s="7" t="s">
        <v>1499</v>
      </c>
      <c r="B378" s="7" t="s">
        <v>1925</v>
      </c>
      <c r="C378" s="8" t="s">
        <v>399</v>
      </c>
      <c r="D378" s="9" t="s">
        <v>174</v>
      </c>
      <c r="E378" s="7">
        <v>14.0</v>
      </c>
      <c r="F378" s="7">
        <v>0.0</v>
      </c>
      <c r="G378" s="7">
        <v>0.0</v>
      </c>
      <c r="H378" s="12">
        <f t="shared" si="1"/>
        <v>0</v>
      </c>
      <c r="I378" s="7">
        <v>0.0</v>
      </c>
      <c r="J378" s="7">
        <v>0.0</v>
      </c>
      <c r="K378" s="7">
        <v>0.0</v>
      </c>
      <c r="L378" s="7">
        <v>0.0</v>
      </c>
      <c r="M378" s="25">
        <f t="shared" si="2"/>
        <v>0</v>
      </c>
      <c r="N378" s="7">
        <v>0.0</v>
      </c>
      <c r="O378" s="7">
        <v>2.0</v>
      </c>
      <c r="P378" s="7">
        <v>0.0</v>
      </c>
      <c r="Q378" s="7">
        <v>0.0</v>
      </c>
      <c r="R378" s="10">
        <f t="shared" si="3"/>
        <v>0</v>
      </c>
      <c r="S378" s="10">
        <f t="shared" si="4"/>
        <v>0</v>
      </c>
      <c r="T378" s="12">
        <f t="shared" si="5"/>
        <v>0</v>
      </c>
      <c r="U378" s="7">
        <v>0.0</v>
      </c>
      <c r="V378" s="7">
        <v>0.0</v>
      </c>
      <c r="W378" s="7">
        <v>0.0</v>
      </c>
      <c r="X378" s="7">
        <v>0.0</v>
      </c>
      <c r="Y378" s="7">
        <v>0.0</v>
      </c>
      <c r="Z378" s="7">
        <v>238.0</v>
      </c>
      <c r="AA378" s="18">
        <f t="shared" si="6"/>
        <v>0.2833333333</v>
      </c>
      <c r="AB378" s="14">
        <v>3.86</v>
      </c>
      <c r="AC378" s="18">
        <f t="shared" si="7"/>
        <v>0.2757142857</v>
      </c>
      <c r="AD378" s="14">
        <v>71.21</v>
      </c>
      <c r="AE378" s="18">
        <f t="shared" si="8"/>
        <v>5.086428571</v>
      </c>
      <c r="AF378" s="13">
        <f t="shared" si="9"/>
        <v>0.0514186759</v>
      </c>
      <c r="AG378" s="10">
        <f t="shared" si="10"/>
        <v>0</v>
      </c>
      <c r="AH378" s="10">
        <f t="shared" si="11"/>
        <v>0</v>
      </c>
      <c r="AI378" s="10">
        <f t="shared" si="12"/>
        <v>0</v>
      </c>
      <c r="AJ378" s="7">
        <v>0.0</v>
      </c>
      <c r="AK378" s="7">
        <v>0.0</v>
      </c>
      <c r="AL378" s="13" t="str">
        <f t="shared" si="13"/>
        <v> </v>
      </c>
      <c r="AM378" s="7">
        <v>0.0</v>
      </c>
      <c r="AN378" s="7">
        <v>1.0</v>
      </c>
      <c r="AO378" s="26">
        <v>3.0</v>
      </c>
      <c r="AP378" s="26">
        <v>0.0</v>
      </c>
      <c r="AQ378" s="7">
        <v>2.0</v>
      </c>
      <c r="AR378" s="7">
        <v>0.0</v>
      </c>
      <c r="AS378" s="7">
        <v>0.0</v>
      </c>
      <c r="AT378" s="7">
        <v>1.0</v>
      </c>
      <c r="AU378" s="7">
        <v>3.0</v>
      </c>
      <c r="AV378" s="7">
        <v>1.0</v>
      </c>
      <c r="AW378" s="14">
        <v>75.0</v>
      </c>
      <c r="AX378" s="14">
        <v>-9.15</v>
      </c>
      <c r="AY378" s="7">
        <v>0.0</v>
      </c>
      <c r="AZ378" s="7">
        <v>0.0</v>
      </c>
      <c r="BA378" s="14">
        <f t="shared" si="14"/>
        <v>1.260504202</v>
      </c>
      <c r="BB378" s="14">
        <v>100.0</v>
      </c>
      <c r="BC378" s="14">
        <v>1.52</v>
      </c>
    </row>
    <row r="379" ht="12.75" customHeight="1">
      <c r="A379" s="7" t="s">
        <v>911</v>
      </c>
      <c r="B379" s="7" t="s">
        <v>1927</v>
      </c>
      <c r="C379" s="8" t="s">
        <v>166</v>
      </c>
      <c r="D379" s="9" t="s">
        <v>174</v>
      </c>
      <c r="E379" s="7">
        <v>73.0</v>
      </c>
      <c r="F379" s="7">
        <v>3.0</v>
      </c>
      <c r="G379" s="7">
        <v>3.0</v>
      </c>
      <c r="H379" s="12">
        <f t="shared" si="1"/>
        <v>6</v>
      </c>
      <c r="I379" s="7">
        <v>3.0</v>
      </c>
      <c r="J379" s="7">
        <v>3.0</v>
      </c>
      <c r="K379" s="7">
        <v>2.0</v>
      </c>
      <c r="L379" s="7">
        <v>1.0</v>
      </c>
      <c r="M379" s="25">
        <f t="shared" si="2"/>
        <v>2.410445263</v>
      </c>
      <c r="N379" s="7">
        <v>25.0</v>
      </c>
      <c r="O379" s="7">
        <v>9.0</v>
      </c>
      <c r="P379" s="7">
        <v>21.0</v>
      </c>
      <c r="Q379" s="7">
        <v>17.0</v>
      </c>
      <c r="R379" s="10">
        <f t="shared" si="3"/>
        <v>0.12</v>
      </c>
      <c r="S379" s="10">
        <f t="shared" si="4"/>
        <v>0.04166666667</v>
      </c>
      <c r="T379" s="12">
        <f t="shared" si="5"/>
        <v>14.13333333</v>
      </c>
      <c r="U379" s="7">
        <v>1.0</v>
      </c>
      <c r="V379" s="7">
        <v>1.0</v>
      </c>
      <c r="W379" s="7">
        <v>3.0</v>
      </c>
      <c r="X379" s="7">
        <v>3.0</v>
      </c>
      <c r="Y379" s="7">
        <v>1.0</v>
      </c>
      <c r="Z379" s="7">
        <v>8961.0</v>
      </c>
      <c r="AA379" s="18">
        <f t="shared" si="6"/>
        <v>2.045890411</v>
      </c>
      <c r="AB379" s="14">
        <v>139.33</v>
      </c>
      <c r="AC379" s="18">
        <f t="shared" si="7"/>
        <v>1.908630137</v>
      </c>
      <c r="AD379" s="14">
        <v>237.34</v>
      </c>
      <c r="AE379" s="18">
        <f t="shared" si="8"/>
        <v>3.251232877</v>
      </c>
      <c r="AF379" s="13">
        <f t="shared" si="9"/>
        <v>0.3698993814</v>
      </c>
      <c r="AG379" s="10">
        <f t="shared" si="10"/>
        <v>0.2</v>
      </c>
      <c r="AH379" s="10">
        <f t="shared" si="11"/>
        <v>0.2</v>
      </c>
      <c r="AI379" s="10">
        <f t="shared" si="12"/>
        <v>0.4</v>
      </c>
      <c r="AJ379" s="7">
        <v>0.0</v>
      </c>
      <c r="AK379" s="7">
        <v>0.0</v>
      </c>
      <c r="AL379" s="13" t="str">
        <f t="shared" si="13"/>
        <v> </v>
      </c>
      <c r="AM379" s="7">
        <v>15.0</v>
      </c>
      <c r="AN379" s="7">
        <v>1.0</v>
      </c>
      <c r="AO379" s="26">
        <v>91.0</v>
      </c>
      <c r="AP379" s="26">
        <v>21.0</v>
      </c>
      <c r="AQ379" s="7">
        <v>36.0</v>
      </c>
      <c r="AR379" s="7">
        <v>1.0</v>
      </c>
      <c r="AS379" s="7">
        <v>49.0</v>
      </c>
      <c r="AT379" s="7">
        <v>5.0</v>
      </c>
      <c r="AU379" s="7">
        <v>99.0</v>
      </c>
      <c r="AV379" s="7">
        <v>13.0</v>
      </c>
      <c r="AW379" s="14">
        <v>88.39</v>
      </c>
      <c r="AX379" s="14">
        <v>5.78</v>
      </c>
      <c r="AY379" s="7">
        <v>1.0</v>
      </c>
      <c r="AZ379" s="7">
        <v>0.0</v>
      </c>
      <c r="BA379" s="14">
        <f t="shared" si="14"/>
        <v>0.5021760964</v>
      </c>
      <c r="BB379" s="14">
        <v>89.34</v>
      </c>
      <c r="BC379" s="14">
        <v>-7.01</v>
      </c>
    </row>
    <row r="380" ht="12.75" customHeight="1">
      <c r="A380" s="7" t="s">
        <v>1211</v>
      </c>
      <c r="B380" s="7" t="s">
        <v>1927</v>
      </c>
      <c r="C380" s="8" t="s">
        <v>182</v>
      </c>
      <c r="D380" s="9" t="s">
        <v>174</v>
      </c>
      <c r="E380" s="7">
        <v>60.0</v>
      </c>
      <c r="F380" s="7">
        <v>3.0</v>
      </c>
      <c r="G380" s="7">
        <v>3.0</v>
      </c>
      <c r="H380" s="12">
        <f t="shared" si="1"/>
        <v>6</v>
      </c>
      <c r="I380" s="7">
        <v>3.0</v>
      </c>
      <c r="J380" s="7">
        <v>3.0</v>
      </c>
      <c r="K380" s="7">
        <v>0.0</v>
      </c>
      <c r="L380" s="7">
        <v>3.0</v>
      </c>
      <c r="M380" s="25">
        <f t="shared" si="2"/>
        <v>2.527498245</v>
      </c>
      <c r="N380" s="7">
        <v>14.0</v>
      </c>
      <c r="O380" s="7">
        <v>11.0</v>
      </c>
      <c r="P380" s="7">
        <v>11.0</v>
      </c>
      <c r="Q380" s="7">
        <v>18.0</v>
      </c>
      <c r="R380" s="10">
        <f t="shared" si="3"/>
        <v>0.2142857143</v>
      </c>
      <c r="S380" s="10">
        <f t="shared" si="4"/>
        <v>0.05555555556</v>
      </c>
      <c r="T380" s="12">
        <f t="shared" si="5"/>
        <v>0</v>
      </c>
      <c r="U380" s="7">
        <v>1.0</v>
      </c>
      <c r="V380" s="7">
        <v>1.0</v>
      </c>
      <c r="W380" s="7">
        <v>0.0</v>
      </c>
      <c r="X380" s="7">
        <v>3.0</v>
      </c>
      <c r="Y380" s="7">
        <v>0.0</v>
      </c>
      <c r="Z380" s="7">
        <v>8546.0</v>
      </c>
      <c r="AA380" s="18">
        <f t="shared" si="6"/>
        <v>2.373888889</v>
      </c>
      <c r="AB380" s="14">
        <v>130.38</v>
      </c>
      <c r="AC380" s="18">
        <f t="shared" si="7"/>
        <v>2.173</v>
      </c>
      <c r="AD380" s="14">
        <v>150.39</v>
      </c>
      <c r="AE380" s="18">
        <f t="shared" si="8"/>
        <v>2.5065</v>
      </c>
      <c r="AF380" s="13">
        <f t="shared" si="9"/>
        <v>0.4643658511</v>
      </c>
      <c r="AG380" s="10">
        <f t="shared" si="10"/>
        <v>0.3</v>
      </c>
      <c r="AH380" s="10">
        <f t="shared" si="11"/>
        <v>0.3</v>
      </c>
      <c r="AI380" s="10">
        <f t="shared" si="12"/>
        <v>0.6</v>
      </c>
      <c r="AJ380" s="7">
        <v>0.0</v>
      </c>
      <c r="AK380" s="7">
        <v>0.0</v>
      </c>
      <c r="AL380" s="13" t="str">
        <f t="shared" si="13"/>
        <v> </v>
      </c>
      <c r="AM380" s="7">
        <v>10.0</v>
      </c>
      <c r="AN380" s="7">
        <v>1.0</v>
      </c>
      <c r="AO380" s="26">
        <v>95.0</v>
      </c>
      <c r="AP380" s="26">
        <v>12.0</v>
      </c>
      <c r="AQ380" s="7">
        <v>42.0</v>
      </c>
      <c r="AR380" s="7">
        <v>6.0</v>
      </c>
      <c r="AS380" s="7">
        <v>54.0</v>
      </c>
      <c r="AT380" s="7">
        <v>3.0</v>
      </c>
      <c r="AU380" s="7">
        <v>100.0</v>
      </c>
      <c r="AV380" s="7">
        <v>13.0</v>
      </c>
      <c r="AW380" s="14">
        <v>88.5</v>
      </c>
      <c r="AX380" s="14">
        <v>0.92</v>
      </c>
      <c r="AY380" s="7">
        <v>0.0</v>
      </c>
      <c r="AZ380" s="7">
        <v>0.0</v>
      </c>
      <c r="BA380" s="14">
        <f t="shared" si="14"/>
        <v>0.5406037912</v>
      </c>
      <c r="BB380" s="14">
        <v>92.04</v>
      </c>
      <c r="BC380" s="14">
        <v>-6.12</v>
      </c>
    </row>
    <row r="381" ht="12.75" customHeight="1">
      <c r="A381" s="7" t="s">
        <v>614</v>
      </c>
      <c r="B381" s="7" t="s">
        <v>1927</v>
      </c>
      <c r="C381" s="8" t="s">
        <v>215</v>
      </c>
      <c r="D381" s="9" t="s">
        <v>275</v>
      </c>
      <c r="E381" s="7">
        <v>69.0</v>
      </c>
      <c r="F381" s="7">
        <v>3.0</v>
      </c>
      <c r="G381" s="7">
        <v>10.0</v>
      </c>
      <c r="H381" s="12">
        <f t="shared" si="1"/>
        <v>13</v>
      </c>
      <c r="I381" s="7">
        <v>3.0</v>
      </c>
      <c r="J381" s="7">
        <v>10.0</v>
      </c>
      <c r="K381" s="7">
        <v>7.0</v>
      </c>
      <c r="L381" s="7">
        <v>3.0</v>
      </c>
      <c r="M381" s="25">
        <f t="shared" si="2"/>
        <v>4.121532365</v>
      </c>
      <c r="N381" s="7">
        <v>30.0</v>
      </c>
      <c r="O381" s="7">
        <v>20.0</v>
      </c>
      <c r="P381" s="7">
        <v>27.0</v>
      </c>
      <c r="Q381" s="7">
        <v>16.0</v>
      </c>
      <c r="R381" s="10">
        <f t="shared" si="3"/>
        <v>0.1</v>
      </c>
      <c r="S381" s="10">
        <f t="shared" si="4"/>
        <v>0.03225806452</v>
      </c>
      <c r="T381" s="12">
        <f t="shared" si="5"/>
        <v>51.66666667</v>
      </c>
      <c r="U381" s="7">
        <v>0.0</v>
      </c>
      <c r="V381" s="7">
        <v>2.0</v>
      </c>
      <c r="W381" s="7">
        <v>7.0</v>
      </c>
      <c r="X381" s="7">
        <v>11.0</v>
      </c>
      <c r="Y381" s="7">
        <v>1.0</v>
      </c>
      <c r="Z381" s="7">
        <v>11355.0</v>
      </c>
      <c r="AA381" s="18">
        <f t="shared" si="6"/>
        <v>2.742753623</v>
      </c>
      <c r="AB381" s="14">
        <v>176.12</v>
      </c>
      <c r="AC381" s="18">
        <f t="shared" si="7"/>
        <v>2.552463768</v>
      </c>
      <c r="AD381" s="14">
        <v>195.58</v>
      </c>
      <c r="AE381" s="18">
        <f t="shared" si="8"/>
        <v>2.834492754</v>
      </c>
      <c r="AF381" s="13">
        <f t="shared" si="9"/>
        <v>0.4738229755</v>
      </c>
      <c r="AG381" s="10">
        <f t="shared" si="10"/>
        <v>0.1428571429</v>
      </c>
      <c r="AH381" s="10">
        <f t="shared" si="11"/>
        <v>0.4761904762</v>
      </c>
      <c r="AI381" s="10">
        <f t="shared" si="12"/>
        <v>0.619047619</v>
      </c>
      <c r="AJ381" s="7">
        <v>74.0</v>
      </c>
      <c r="AK381" s="7">
        <v>64.0</v>
      </c>
      <c r="AL381" s="13">
        <f t="shared" si="13"/>
        <v>0.5362318841</v>
      </c>
      <c r="AM381" s="7">
        <v>21.0</v>
      </c>
      <c r="AN381" s="7">
        <v>4.0</v>
      </c>
      <c r="AO381" s="26">
        <v>134.0</v>
      </c>
      <c r="AP381" s="26">
        <v>17.0</v>
      </c>
      <c r="AQ381" s="7">
        <v>69.0</v>
      </c>
      <c r="AR381" s="7">
        <v>10.0</v>
      </c>
      <c r="AS381" s="7">
        <v>77.0</v>
      </c>
      <c r="AT381" s="7">
        <v>5.0</v>
      </c>
      <c r="AU381" s="7">
        <v>141.0</v>
      </c>
      <c r="AV381" s="7">
        <v>24.0</v>
      </c>
      <c r="AW381" s="14">
        <v>85.45</v>
      </c>
      <c r="AX381" s="14">
        <v>-0.91</v>
      </c>
      <c r="AY381" s="7">
        <v>1.0</v>
      </c>
      <c r="AZ381" s="7">
        <v>0.0</v>
      </c>
      <c r="BA381" s="14">
        <f t="shared" si="14"/>
        <v>0.6393659181</v>
      </c>
      <c r="BB381" s="14">
        <v>94.04</v>
      </c>
      <c r="BC381" s="14">
        <v>-1.96</v>
      </c>
    </row>
    <row r="382" ht="12.75" customHeight="1">
      <c r="A382" s="7" t="s">
        <v>1939</v>
      </c>
      <c r="B382" s="7" t="s">
        <v>143</v>
      </c>
      <c r="C382" s="8" t="s">
        <v>305</v>
      </c>
      <c r="D382" s="9" t="s">
        <v>159</v>
      </c>
      <c r="E382" s="7">
        <v>1.0</v>
      </c>
      <c r="F382" s="7">
        <v>0.0</v>
      </c>
      <c r="G382" s="7">
        <v>0.0</v>
      </c>
      <c r="H382" s="12">
        <f t="shared" si="1"/>
        <v>0</v>
      </c>
      <c r="I382" s="7">
        <v>0.0</v>
      </c>
      <c r="J382" s="7">
        <v>0.0</v>
      </c>
      <c r="K382" s="7">
        <v>0.0</v>
      </c>
      <c r="L382" s="7">
        <v>0.0</v>
      </c>
      <c r="M382" s="25">
        <f t="shared" si="2"/>
        <v>0</v>
      </c>
      <c r="N382" s="7">
        <v>0.0</v>
      </c>
      <c r="O382" s="7">
        <v>0.0</v>
      </c>
      <c r="P382" s="7">
        <v>0.0</v>
      </c>
      <c r="Q382" s="7">
        <v>0.0</v>
      </c>
      <c r="R382" s="10">
        <f t="shared" si="3"/>
        <v>0</v>
      </c>
      <c r="S382" s="10">
        <f t="shared" si="4"/>
        <v>0</v>
      </c>
      <c r="T382" s="12">
        <f t="shared" si="5"/>
        <v>0</v>
      </c>
      <c r="U382" s="7">
        <v>0.0</v>
      </c>
      <c r="V382" s="7">
        <v>0.0</v>
      </c>
      <c r="W382" s="7">
        <v>0.0</v>
      </c>
      <c r="X382" s="7">
        <v>0.0</v>
      </c>
      <c r="Y382" s="7">
        <v>0.0</v>
      </c>
      <c r="Z382" s="7">
        <v>82.0</v>
      </c>
      <c r="AA382" s="18">
        <f t="shared" si="6"/>
        <v>1.366666667</v>
      </c>
      <c r="AB382" s="14">
        <v>1.23</v>
      </c>
      <c r="AC382" s="18">
        <f t="shared" si="7"/>
        <v>1.23</v>
      </c>
      <c r="AD382" s="14">
        <v>4.52</v>
      </c>
      <c r="AE382" s="18">
        <f t="shared" si="8"/>
        <v>4.52</v>
      </c>
      <c r="AF382" s="13">
        <f t="shared" si="9"/>
        <v>0.2139130435</v>
      </c>
      <c r="AG382" s="10">
        <f t="shared" si="10"/>
        <v>0</v>
      </c>
      <c r="AH382" s="10">
        <f t="shared" si="11"/>
        <v>0</v>
      </c>
      <c r="AI382" s="10">
        <f t="shared" si="12"/>
        <v>0</v>
      </c>
      <c r="AJ382" s="7">
        <v>0.0</v>
      </c>
      <c r="AK382" s="7">
        <v>0.0</v>
      </c>
      <c r="AL382" s="13" t="str">
        <f t="shared" si="13"/>
        <v> </v>
      </c>
      <c r="AM382" s="7">
        <v>0.0</v>
      </c>
      <c r="AN382" s="7">
        <v>0.0</v>
      </c>
      <c r="AO382" s="26">
        <v>1.0</v>
      </c>
      <c r="AP382" s="26">
        <v>0.0</v>
      </c>
      <c r="AQ382" s="7">
        <v>0.0</v>
      </c>
      <c r="AR382" s="7">
        <v>0.0</v>
      </c>
      <c r="AS382" s="7">
        <v>1.0</v>
      </c>
      <c r="AT382" s="7">
        <v>0.0</v>
      </c>
      <c r="AU382" s="7">
        <v>0.0</v>
      </c>
      <c r="AV382" s="7">
        <v>0.0</v>
      </c>
      <c r="AW382" s="14"/>
      <c r="AX382" s="14"/>
      <c r="AY382" s="7">
        <v>0.0</v>
      </c>
      <c r="AZ382" s="7">
        <v>0.0</v>
      </c>
      <c r="BA382" s="14">
        <f t="shared" si="14"/>
        <v>0</v>
      </c>
      <c r="BB382" s="14">
        <v>100.0</v>
      </c>
      <c r="BC382" s="14">
        <v>25.0</v>
      </c>
    </row>
    <row r="383" ht="12.75" customHeight="1">
      <c r="A383" s="7" t="s">
        <v>732</v>
      </c>
      <c r="B383" s="7" t="s">
        <v>143</v>
      </c>
      <c r="C383" s="8" t="s">
        <v>206</v>
      </c>
      <c r="D383" s="9" t="s">
        <v>174</v>
      </c>
      <c r="E383" s="7">
        <v>3.0</v>
      </c>
      <c r="F383" s="7">
        <v>0.0</v>
      </c>
      <c r="G383" s="7">
        <v>0.0</v>
      </c>
      <c r="H383" s="12">
        <f t="shared" si="1"/>
        <v>0</v>
      </c>
      <c r="I383" s="7">
        <v>0.0</v>
      </c>
      <c r="J383" s="7">
        <v>0.0</v>
      </c>
      <c r="K383" s="7">
        <v>0.0</v>
      </c>
      <c r="L383" s="7">
        <v>0.0</v>
      </c>
      <c r="M383" s="25">
        <f t="shared" si="2"/>
        <v>0</v>
      </c>
      <c r="N383" s="7">
        <v>0.0</v>
      </c>
      <c r="O383" s="7">
        <v>0.0</v>
      </c>
      <c r="P383" s="7">
        <v>0.0</v>
      </c>
      <c r="Q383" s="7">
        <v>0.0</v>
      </c>
      <c r="R383" s="10">
        <f t="shared" si="3"/>
        <v>0</v>
      </c>
      <c r="S383" s="10">
        <f t="shared" si="4"/>
        <v>0</v>
      </c>
      <c r="T383" s="12">
        <f t="shared" si="5"/>
        <v>0</v>
      </c>
      <c r="U383" s="7">
        <v>0.0</v>
      </c>
      <c r="V383" s="7">
        <v>0.0</v>
      </c>
      <c r="W383" s="7">
        <v>0.0</v>
      </c>
      <c r="X383" s="7">
        <v>0.0</v>
      </c>
      <c r="Y383" s="7">
        <v>0.0</v>
      </c>
      <c r="Z383" s="7">
        <v>63.0</v>
      </c>
      <c r="AA383" s="18">
        <f t="shared" si="6"/>
        <v>0.35</v>
      </c>
      <c r="AB383" s="14">
        <v>1.18</v>
      </c>
      <c r="AC383" s="18">
        <f t="shared" si="7"/>
        <v>0.3933333333</v>
      </c>
      <c r="AD383" s="14">
        <v>14.38</v>
      </c>
      <c r="AE383" s="18">
        <f t="shared" si="8"/>
        <v>4.793333333</v>
      </c>
      <c r="AF383" s="13">
        <f t="shared" si="9"/>
        <v>0.07583547558</v>
      </c>
      <c r="AG383" s="10">
        <f t="shared" si="10"/>
        <v>0</v>
      </c>
      <c r="AH383" s="10">
        <f t="shared" si="11"/>
        <v>0</v>
      </c>
      <c r="AI383" s="10">
        <f t="shared" si="12"/>
        <v>0</v>
      </c>
      <c r="AJ383" s="7">
        <v>0.0</v>
      </c>
      <c r="AK383" s="7">
        <v>0.0</v>
      </c>
      <c r="AL383" s="13" t="str">
        <f t="shared" si="13"/>
        <v> </v>
      </c>
      <c r="AM383" s="7">
        <v>0.0</v>
      </c>
      <c r="AN383" s="7">
        <v>0.0</v>
      </c>
      <c r="AO383" s="26">
        <v>1.0</v>
      </c>
      <c r="AP383" s="26">
        <v>0.0</v>
      </c>
      <c r="AQ383" s="7">
        <v>0.0</v>
      </c>
      <c r="AR383" s="7">
        <v>0.0</v>
      </c>
      <c r="AS383" s="7">
        <v>0.0</v>
      </c>
      <c r="AT383" s="7">
        <v>0.0</v>
      </c>
      <c r="AU383" s="7">
        <v>0.0</v>
      </c>
      <c r="AV383" s="7">
        <v>0.0</v>
      </c>
      <c r="AW383" s="14"/>
      <c r="AX383" s="14"/>
      <c r="AY383" s="7">
        <v>0.0</v>
      </c>
      <c r="AZ383" s="7">
        <v>0.0</v>
      </c>
      <c r="BA383" s="14">
        <f t="shared" si="14"/>
        <v>0.9523809524</v>
      </c>
      <c r="BB383" s="14"/>
      <c r="BC383" s="14"/>
    </row>
    <row r="384" ht="12.75" customHeight="1">
      <c r="A384" s="7" t="s">
        <v>1943</v>
      </c>
      <c r="B384" s="7" t="s">
        <v>1944</v>
      </c>
      <c r="C384" s="8" t="s">
        <v>325</v>
      </c>
      <c r="D384" s="9" t="s">
        <v>167</v>
      </c>
      <c r="E384" s="7">
        <v>81.0</v>
      </c>
      <c r="F384" s="7">
        <v>5.0</v>
      </c>
      <c r="G384" s="7">
        <v>7.0</v>
      </c>
      <c r="H384" s="12">
        <f t="shared" si="1"/>
        <v>12</v>
      </c>
      <c r="I384" s="7">
        <v>5.0</v>
      </c>
      <c r="J384" s="7">
        <v>7.0</v>
      </c>
      <c r="K384" s="7">
        <v>4.0</v>
      </c>
      <c r="L384" s="7">
        <v>3.0</v>
      </c>
      <c r="M384" s="25">
        <f t="shared" si="2"/>
        <v>3.411783289</v>
      </c>
      <c r="N384" s="7">
        <v>32.0</v>
      </c>
      <c r="O384" s="7">
        <v>7.0</v>
      </c>
      <c r="P384" s="7">
        <v>27.0</v>
      </c>
      <c r="Q384" s="7">
        <v>13.0</v>
      </c>
      <c r="R384" s="10">
        <f t="shared" si="3"/>
        <v>0.15625</v>
      </c>
      <c r="S384" s="10">
        <f t="shared" si="4"/>
        <v>0.06329113924</v>
      </c>
      <c r="T384" s="12">
        <f t="shared" si="5"/>
        <v>38.88888889</v>
      </c>
      <c r="U384" s="7">
        <v>0.0</v>
      </c>
      <c r="V384" s="7">
        <v>1.0</v>
      </c>
      <c r="W384" s="7">
        <v>3.0</v>
      </c>
      <c r="X384" s="7">
        <v>6.0</v>
      </c>
      <c r="Y384" s="7">
        <v>1.0</v>
      </c>
      <c r="Z384" s="7">
        <v>12662.0</v>
      </c>
      <c r="AA384" s="18">
        <f t="shared" si="6"/>
        <v>2.605349794</v>
      </c>
      <c r="AB384" s="14">
        <v>201.61</v>
      </c>
      <c r="AC384" s="18">
        <f t="shared" si="7"/>
        <v>2.489012346</v>
      </c>
      <c r="AD384" s="14">
        <v>232.58</v>
      </c>
      <c r="AE384" s="18">
        <f t="shared" si="8"/>
        <v>2.871358025</v>
      </c>
      <c r="AF384" s="13">
        <f t="shared" si="9"/>
        <v>0.4643358898</v>
      </c>
      <c r="AG384" s="10">
        <f t="shared" si="10"/>
        <v>0.2777777778</v>
      </c>
      <c r="AH384" s="10">
        <f t="shared" si="11"/>
        <v>0.3888888889</v>
      </c>
      <c r="AI384" s="10">
        <f t="shared" si="12"/>
        <v>0.6666666667</v>
      </c>
      <c r="AJ384" s="7">
        <v>70.0</v>
      </c>
      <c r="AK384" s="7">
        <v>56.0</v>
      </c>
      <c r="AL384" s="13">
        <f t="shared" si="13"/>
        <v>0.5555555556</v>
      </c>
      <c r="AM384" s="7">
        <v>18.0</v>
      </c>
      <c r="AN384" s="7">
        <v>1.0</v>
      </c>
      <c r="AO384" s="26">
        <v>157.0</v>
      </c>
      <c r="AP384" s="26">
        <v>28.0</v>
      </c>
      <c r="AQ384" s="7">
        <v>73.0</v>
      </c>
      <c r="AR384" s="7">
        <v>6.0</v>
      </c>
      <c r="AS384" s="7">
        <v>69.0</v>
      </c>
      <c r="AT384" s="7">
        <v>9.0</v>
      </c>
      <c r="AU384" s="7">
        <v>136.0</v>
      </c>
      <c r="AV384" s="7">
        <v>25.0</v>
      </c>
      <c r="AW384" s="14">
        <v>84.47</v>
      </c>
      <c r="AX384" s="14">
        <v>0.26</v>
      </c>
      <c r="AY384" s="7">
        <v>1.0</v>
      </c>
      <c r="AZ384" s="7">
        <v>0.0</v>
      </c>
      <c r="BA384" s="14">
        <f t="shared" si="14"/>
        <v>0.7250039488</v>
      </c>
      <c r="BB384" s="14">
        <v>92.35</v>
      </c>
      <c r="BC384" s="14">
        <v>0.25</v>
      </c>
    </row>
    <row r="385" ht="12.75" customHeight="1">
      <c r="A385" s="7" t="s">
        <v>1946</v>
      </c>
      <c r="B385" s="7" t="s">
        <v>1947</v>
      </c>
      <c r="C385" s="8" t="s">
        <v>158</v>
      </c>
      <c r="D385" s="9" t="s">
        <v>174</v>
      </c>
      <c r="E385" s="7">
        <v>58.0</v>
      </c>
      <c r="F385" s="7">
        <v>0.0</v>
      </c>
      <c r="G385" s="7">
        <v>0.0</v>
      </c>
      <c r="H385" s="12">
        <f t="shared" si="1"/>
        <v>0</v>
      </c>
      <c r="I385" s="7">
        <v>0.0</v>
      </c>
      <c r="J385" s="7">
        <v>0.0</v>
      </c>
      <c r="K385" s="7">
        <v>0.0</v>
      </c>
      <c r="L385" s="7">
        <v>0.0</v>
      </c>
      <c r="M385" s="25">
        <f t="shared" si="2"/>
        <v>0</v>
      </c>
      <c r="N385" s="7">
        <v>1.0</v>
      </c>
      <c r="O385" s="7">
        <v>0.0</v>
      </c>
      <c r="P385" s="7">
        <v>1.0</v>
      </c>
      <c r="Q385" s="7">
        <v>0.0</v>
      </c>
      <c r="R385" s="10">
        <f t="shared" si="3"/>
        <v>0</v>
      </c>
      <c r="S385" s="10">
        <f t="shared" si="4"/>
        <v>0</v>
      </c>
      <c r="T385" s="12">
        <f t="shared" si="5"/>
        <v>0</v>
      </c>
      <c r="U385" s="7">
        <v>0.0</v>
      </c>
      <c r="V385" s="7">
        <v>0.0</v>
      </c>
      <c r="W385" s="7">
        <v>1.0</v>
      </c>
      <c r="X385" s="7">
        <v>0.0</v>
      </c>
      <c r="Y385" s="7">
        <v>0.0</v>
      </c>
      <c r="Z385" s="7">
        <v>390.0</v>
      </c>
      <c r="AA385" s="18">
        <f t="shared" si="6"/>
        <v>0.1120689655</v>
      </c>
      <c r="AB385" s="14">
        <v>3.02</v>
      </c>
      <c r="AC385" s="18">
        <f t="shared" si="7"/>
        <v>0.05206896552</v>
      </c>
      <c r="AD385" s="14">
        <v>286.7</v>
      </c>
      <c r="AE385" s="18">
        <f t="shared" si="8"/>
        <v>4.943103448</v>
      </c>
      <c r="AF385" s="13">
        <f t="shared" si="9"/>
        <v>0.01042385752</v>
      </c>
      <c r="AG385" s="10">
        <f t="shared" si="10"/>
        <v>0</v>
      </c>
      <c r="AH385" s="10">
        <f t="shared" si="11"/>
        <v>0</v>
      </c>
      <c r="AI385" s="10">
        <f t="shared" si="12"/>
        <v>0</v>
      </c>
      <c r="AJ385" s="7">
        <v>0.0</v>
      </c>
      <c r="AK385" s="7">
        <v>0.0</v>
      </c>
      <c r="AL385" s="13" t="str">
        <f t="shared" si="13"/>
        <v> </v>
      </c>
      <c r="AM385" s="7">
        <v>1.0</v>
      </c>
      <c r="AN385" s="7">
        <v>0.0</v>
      </c>
      <c r="AO385" s="26">
        <v>1.0</v>
      </c>
      <c r="AP385" s="26">
        <v>0.0</v>
      </c>
      <c r="AQ385" s="7">
        <v>0.0</v>
      </c>
      <c r="AR385" s="7">
        <v>1.0</v>
      </c>
      <c r="AS385" s="7">
        <v>0.0</v>
      </c>
      <c r="AT385" s="7">
        <v>0.0</v>
      </c>
      <c r="AU385" s="7">
        <v>1.0</v>
      </c>
      <c r="AV385" s="7">
        <v>0.0</v>
      </c>
      <c r="AW385" s="14">
        <v>100.0</v>
      </c>
      <c r="AX385" s="14">
        <v>12.2</v>
      </c>
      <c r="AY385" s="7">
        <v>0.0</v>
      </c>
      <c r="AZ385" s="7">
        <v>0.0</v>
      </c>
      <c r="BA385" s="14">
        <f t="shared" si="14"/>
        <v>0.1538461538</v>
      </c>
      <c r="BB385" s="14">
        <v>100.0</v>
      </c>
      <c r="BC385" s="14">
        <v>4.38</v>
      </c>
    </row>
    <row r="386" ht="12.75" customHeight="1">
      <c r="A386" s="7" t="s">
        <v>272</v>
      </c>
      <c r="B386" s="7" t="s">
        <v>1950</v>
      </c>
      <c r="C386" s="8" t="s">
        <v>447</v>
      </c>
      <c r="D386" s="9" t="s">
        <v>247</v>
      </c>
      <c r="E386" s="7">
        <v>75.0</v>
      </c>
      <c r="F386" s="7">
        <v>1.0</v>
      </c>
      <c r="G386" s="7">
        <v>0.0</v>
      </c>
      <c r="H386" s="12">
        <f t="shared" si="1"/>
        <v>1</v>
      </c>
      <c r="I386" s="7">
        <v>1.0</v>
      </c>
      <c r="J386" s="7">
        <v>0.0</v>
      </c>
      <c r="K386" s="7">
        <v>0.0</v>
      </c>
      <c r="L386" s="7">
        <v>0.0</v>
      </c>
      <c r="M386" s="25">
        <f t="shared" si="2"/>
        <v>2.117647059</v>
      </c>
      <c r="N386" s="7">
        <v>2.0</v>
      </c>
      <c r="O386" s="7">
        <v>0.0</v>
      </c>
      <c r="P386" s="7">
        <v>1.0</v>
      </c>
      <c r="Q386" s="7">
        <v>0.0</v>
      </c>
      <c r="R386" s="10">
        <f t="shared" si="3"/>
        <v>0.5</v>
      </c>
      <c r="S386" s="10">
        <f t="shared" si="4"/>
        <v>0.3333333333</v>
      </c>
      <c r="T386" s="12">
        <f t="shared" si="5"/>
        <v>0</v>
      </c>
      <c r="U386" s="7">
        <v>0.0</v>
      </c>
      <c r="V386" s="7">
        <v>3.0</v>
      </c>
      <c r="W386" s="7">
        <v>0.0</v>
      </c>
      <c r="X386" s="7">
        <v>0.0</v>
      </c>
      <c r="Y386" s="7">
        <v>0.0</v>
      </c>
      <c r="Z386" s="7">
        <v>1700.0</v>
      </c>
      <c r="AA386" s="18">
        <f t="shared" si="6"/>
        <v>0.3777777778</v>
      </c>
      <c r="AB386" s="14">
        <v>27.18</v>
      </c>
      <c r="AC386" s="18">
        <f t="shared" si="7"/>
        <v>0.3624</v>
      </c>
      <c r="AD386" s="14">
        <v>370.19</v>
      </c>
      <c r="AE386" s="18">
        <f t="shared" si="8"/>
        <v>4.935866667</v>
      </c>
      <c r="AF386" s="13">
        <f t="shared" si="9"/>
        <v>0.06839972821</v>
      </c>
      <c r="AG386" s="10">
        <f t="shared" si="10"/>
        <v>0.5</v>
      </c>
      <c r="AH386" s="10">
        <f t="shared" si="11"/>
        <v>0</v>
      </c>
      <c r="AI386" s="10">
        <f t="shared" si="12"/>
        <v>0.5</v>
      </c>
      <c r="AJ386" s="7">
        <v>2.0</v>
      </c>
      <c r="AK386" s="7">
        <v>5.0</v>
      </c>
      <c r="AL386" s="13">
        <f t="shared" si="13"/>
        <v>0.2857142857</v>
      </c>
      <c r="AM386" s="7">
        <v>2.0</v>
      </c>
      <c r="AN386" s="7">
        <v>0.0</v>
      </c>
      <c r="AO386" s="26">
        <v>13.0</v>
      </c>
      <c r="AP386" s="26">
        <v>2.0</v>
      </c>
      <c r="AQ386" s="7">
        <v>6.0</v>
      </c>
      <c r="AR386" s="7">
        <v>1.0</v>
      </c>
      <c r="AS386" s="7">
        <v>7.0</v>
      </c>
      <c r="AT386" s="7">
        <v>3.0</v>
      </c>
      <c r="AU386" s="7">
        <v>10.0</v>
      </c>
      <c r="AV386" s="7">
        <v>1.0</v>
      </c>
      <c r="AW386" s="14">
        <v>90.91</v>
      </c>
      <c r="AX386" s="14">
        <v>2.93</v>
      </c>
      <c r="AY386" s="7">
        <v>0.0</v>
      </c>
      <c r="AZ386" s="7">
        <v>0.0</v>
      </c>
      <c r="BA386" s="14">
        <f t="shared" si="14"/>
        <v>0.4941176471</v>
      </c>
      <c r="BB386" s="14">
        <v>100.0</v>
      </c>
      <c r="BC386" s="14">
        <v>5.41</v>
      </c>
    </row>
    <row r="387" ht="12.75" customHeight="1">
      <c r="A387" s="7" t="s">
        <v>1627</v>
      </c>
      <c r="B387" s="7" t="s">
        <v>1950</v>
      </c>
      <c r="C387" s="8" t="s">
        <v>182</v>
      </c>
      <c r="D387" s="9" t="s">
        <v>174</v>
      </c>
      <c r="E387" s="7">
        <v>81.0</v>
      </c>
      <c r="F387" s="7">
        <v>1.0</v>
      </c>
      <c r="G387" s="7">
        <v>12.0</v>
      </c>
      <c r="H387" s="12">
        <f t="shared" si="1"/>
        <v>13</v>
      </c>
      <c r="I387" s="7">
        <v>1.0</v>
      </c>
      <c r="J387" s="7">
        <v>12.0</v>
      </c>
      <c r="K387" s="7">
        <v>2.0</v>
      </c>
      <c r="L387" s="7">
        <v>10.0</v>
      </c>
      <c r="M387" s="25">
        <f t="shared" si="2"/>
        <v>3.782429484</v>
      </c>
      <c r="N387" s="7">
        <v>25.0</v>
      </c>
      <c r="O387" s="7">
        <v>8.0</v>
      </c>
      <c r="P387" s="7">
        <v>23.0</v>
      </c>
      <c r="Q387" s="7">
        <v>16.0</v>
      </c>
      <c r="R387" s="10">
        <f t="shared" si="3"/>
        <v>0.04</v>
      </c>
      <c r="S387" s="10">
        <f t="shared" si="4"/>
        <v>0.01388888889</v>
      </c>
      <c r="T387" s="12">
        <f t="shared" si="5"/>
        <v>21.125</v>
      </c>
      <c r="U387" s="7">
        <v>5.0</v>
      </c>
      <c r="V387" s="7">
        <v>2.0</v>
      </c>
      <c r="W387" s="7">
        <v>5.0</v>
      </c>
      <c r="X387" s="7">
        <v>10.0</v>
      </c>
      <c r="Y387" s="7">
        <v>1.0</v>
      </c>
      <c r="Z387" s="7">
        <v>12373.0</v>
      </c>
      <c r="AA387" s="18">
        <f t="shared" si="6"/>
        <v>2.545884774</v>
      </c>
      <c r="AB387" s="14">
        <v>194.76</v>
      </c>
      <c r="AC387" s="18">
        <f t="shared" si="7"/>
        <v>2.404444444</v>
      </c>
      <c r="AD387" s="14">
        <v>220.97</v>
      </c>
      <c r="AE387" s="18">
        <f t="shared" si="8"/>
        <v>2.728024691</v>
      </c>
      <c r="AF387" s="13">
        <f t="shared" si="9"/>
        <v>0.4684771366</v>
      </c>
      <c r="AG387" s="10">
        <f t="shared" si="10"/>
        <v>0.0625</v>
      </c>
      <c r="AH387" s="10">
        <f t="shared" si="11"/>
        <v>0.75</v>
      </c>
      <c r="AI387" s="10">
        <f t="shared" si="12"/>
        <v>0.8125</v>
      </c>
      <c r="AJ387" s="7">
        <v>0.0</v>
      </c>
      <c r="AK387" s="7">
        <v>0.0</v>
      </c>
      <c r="AL387" s="13" t="str">
        <f t="shared" si="13"/>
        <v> </v>
      </c>
      <c r="AM387" s="7">
        <v>16.0</v>
      </c>
      <c r="AN387" s="7">
        <v>3.0</v>
      </c>
      <c r="AO387" s="26">
        <v>153.0</v>
      </c>
      <c r="AP387" s="26">
        <v>25.0</v>
      </c>
      <c r="AQ387" s="7">
        <v>54.0</v>
      </c>
      <c r="AR387" s="7">
        <v>3.0</v>
      </c>
      <c r="AS387" s="7">
        <v>64.0</v>
      </c>
      <c r="AT387" s="7">
        <v>12.0</v>
      </c>
      <c r="AU387" s="7">
        <v>152.0</v>
      </c>
      <c r="AV387" s="7">
        <v>25.0</v>
      </c>
      <c r="AW387" s="14">
        <v>85.88</v>
      </c>
      <c r="AX387" s="14">
        <v>-1.86</v>
      </c>
      <c r="AY387" s="7">
        <v>0.0</v>
      </c>
      <c r="AZ387" s="7">
        <v>2.0</v>
      </c>
      <c r="BA387" s="14">
        <f t="shared" si="14"/>
        <v>0.6788975996</v>
      </c>
      <c r="BB387" s="14">
        <v>92.98</v>
      </c>
      <c r="BC387" s="14">
        <v>-2.16</v>
      </c>
    </row>
    <row r="388" ht="12.75" customHeight="1">
      <c r="A388" s="7" t="s">
        <v>180</v>
      </c>
      <c r="B388" s="7" t="s">
        <v>1956</v>
      </c>
      <c r="C388" s="8" t="s">
        <v>158</v>
      </c>
      <c r="D388" s="9" t="s">
        <v>275</v>
      </c>
      <c r="E388" s="7">
        <v>59.0</v>
      </c>
      <c r="F388" s="7">
        <v>0.0</v>
      </c>
      <c r="G388" s="7">
        <v>0.0</v>
      </c>
      <c r="H388" s="12">
        <f t="shared" si="1"/>
        <v>0</v>
      </c>
      <c r="I388" s="7">
        <v>0.0</v>
      </c>
      <c r="J388" s="7">
        <v>0.0</v>
      </c>
      <c r="K388" s="7">
        <v>0.0</v>
      </c>
      <c r="L388" s="7">
        <v>0.0</v>
      </c>
      <c r="M388" s="25">
        <f t="shared" si="2"/>
        <v>0</v>
      </c>
      <c r="N388" s="7">
        <v>1.0</v>
      </c>
      <c r="O388" s="7">
        <v>0.0</v>
      </c>
      <c r="P388" s="7">
        <v>1.0</v>
      </c>
      <c r="Q388" s="7">
        <v>0.0</v>
      </c>
      <c r="R388" s="10">
        <f t="shared" si="3"/>
        <v>0</v>
      </c>
      <c r="S388" s="10">
        <f t="shared" si="4"/>
        <v>0</v>
      </c>
      <c r="T388" s="12">
        <f t="shared" si="5"/>
        <v>0</v>
      </c>
      <c r="U388" s="7">
        <v>0.0</v>
      </c>
      <c r="V388" s="7">
        <v>0.0</v>
      </c>
      <c r="W388" s="7">
        <v>1.0</v>
      </c>
      <c r="X388" s="7">
        <v>0.0</v>
      </c>
      <c r="Y388" s="7">
        <v>0.0</v>
      </c>
      <c r="Z388" s="7">
        <v>589.0</v>
      </c>
      <c r="AA388" s="18">
        <f t="shared" si="6"/>
        <v>0.1663841808</v>
      </c>
      <c r="AB388" s="14">
        <v>8.24</v>
      </c>
      <c r="AC388" s="18">
        <f t="shared" si="7"/>
        <v>0.1396610169</v>
      </c>
      <c r="AD388" s="14">
        <v>306.35</v>
      </c>
      <c r="AE388" s="18">
        <f t="shared" si="8"/>
        <v>5.192372881</v>
      </c>
      <c r="AF388" s="13">
        <f t="shared" si="9"/>
        <v>0.0261928224</v>
      </c>
      <c r="AG388" s="10">
        <f t="shared" si="10"/>
        <v>0</v>
      </c>
      <c r="AH388" s="10">
        <f t="shared" si="11"/>
        <v>0</v>
      </c>
      <c r="AI388" s="10">
        <f t="shared" si="12"/>
        <v>0</v>
      </c>
      <c r="AJ388" s="7">
        <v>3.0</v>
      </c>
      <c r="AK388" s="7">
        <v>1.0</v>
      </c>
      <c r="AL388" s="13">
        <f t="shared" si="13"/>
        <v>0.75</v>
      </c>
      <c r="AM388" s="7">
        <v>1.0</v>
      </c>
      <c r="AN388" s="7">
        <v>0.0</v>
      </c>
      <c r="AO388" s="26">
        <v>8.0</v>
      </c>
      <c r="AP388" s="26">
        <v>0.0</v>
      </c>
      <c r="AQ388" s="7">
        <v>1.0</v>
      </c>
      <c r="AR388" s="7">
        <v>1.0</v>
      </c>
      <c r="AS388" s="7">
        <v>3.0</v>
      </c>
      <c r="AT388" s="7">
        <v>0.0</v>
      </c>
      <c r="AU388" s="7">
        <v>5.0</v>
      </c>
      <c r="AV388" s="7">
        <v>1.0</v>
      </c>
      <c r="AW388" s="14">
        <v>83.33</v>
      </c>
      <c r="AX388" s="14">
        <v>-4.21</v>
      </c>
      <c r="AY388" s="7">
        <v>0.0</v>
      </c>
      <c r="AZ388" s="7">
        <v>0.0</v>
      </c>
      <c r="BA388" s="14">
        <f t="shared" si="14"/>
        <v>0.6112054329</v>
      </c>
      <c r="BB388" s="14">
        <v>83.33</v>
      </c>
      <c r="BC388" s="14">
        <v>-11.05</v>
      </c>
    </row>
    <row r="389" ht="12.75" customHeight="1">
      <c r="A389" s="7" t="s">
        <v>1961</v>
      </c>
      <c r="B389" s="7" t="s">
        <v>777</v>
      </c>
      <c r="C389" s="8" t="s">
        <v>685</v>
      </c>
      <c r="D389" s="9" t="s">
        <v>174</v>
      </c>
      <c r="E389" s="7">
        <v>36.0</v>
      </c>
      <c r="F389" s="7">
        <v>0.0</v>
      </c>
      <c r="G389" s="7">
        <v>0.0</v>
      </c>
      <c r="H389" s="12">
        <f t="shared" si="1"/>
        <v>0</v>
      </c>
      <c r="I389" s="7">
        <v>0.0</v>
      </c>
      <c r="J389" s="7">
        <v>0.0</v>
      </c>
      <c r="K389" s="7">
        <v>0.0</v>
      </c>
      <c r="L389" s="7">
        <v>0.0</v>
      </c>
      <c r="M389" s="25">
        <f t="shared" si="2"/>
        <v>0</v>
      </c>
      <c r="N389" s="7">
        <v>0.0</v>
      </c>
      <c r="O389" s="7">
        <v>0.0</v>
      </c>
      <c r="P389" s="7">
        <v>0.0</v>
      </c>
      <c r="Q389" s="7">
        <v>0.0</v>
      </c>
      <c r="R389" s="10">
        <f t="shared" si="3"/>
        <v>0</v>
      </c>
      <c r="S389" s="10">
        <f t="shared" si="4"/>
        <v>0</v>
      </c>
      <c r="T389" s="12">
        <f t="shared" si="5"/>
        <v>0</v>
      </c>
      <c r="U389" s="7">
        <v>0.0</v>
      </c>
      <c r="V389" s="7">
        <v>0.0</v>
      </c>
      <c r="W389" s="7">
        <v>0.0</v>
      </c>
      <c r="X389" s="7">
        <v>0.0</v>
      </c>
      <c r="Y389" s="7">
        <v>0.0</v>
      </c>
      <c r="Z389" s="7">
        <v>155.0</v>
      </c>
      <c r="AA389" s="18">
        <f t="shared" si="6"/>
        <v>0.07175925926</v>
      </c>
      <c r="AB389" s="14">
        <v>2.65</v>
      </c>
      <c r="AC389" s="18">
        <f t="shared" si="7"/>
        <v>0.07361111111</v>
      </c>
      <c r="AD389" s="14">
        <v>197.49</v>
      </c>
      <c r="AE389" s="18">
        <f t="shared" si="8"/>
        <v>5.485833333</v>
      </c>
      <c r="AF389" s="13">
        <f t="shared" si="9"/>
        <v>0.01324073149</v>
      </c>
      <c r="AG389" s="10">
        <f t="shared" si="10"/>
        <v>0</v>
      </c>
      <c r="AH389" s="10">
        <f t="shared" si="11"/>
        <v>0</v>
      </c>
      <c r="AI389" s="10">
        <f t="shared" si="12"/>
        <v>0</v>
      </c>
      <c r="AJ389" s="7">
        <v>0.0</v>
      </c>
      <c r="AK389" s="7">
        <v>0.0</v>
      </c>
      <c r="AL389" s="13" t="str">
        <f t="shared" si="13"/>
        <v> </v>
      </c>
      <c r="AM389" s="7">
        <v>0.0</v>
      </c>
      <c r="AN389" s="7">
        <v>0.0</v>
      </c>
      <c r="AO389" s="26">
        <v>1.0</v>
      </c>
      <c r="AP389" s="26">
        <v>0.0</v>
      </c>
      <c r="AQ389" s="7">
        <v>1.0</v>
      </c>
      <c r="AR389" s="7">
        <v>2.0</v>
      </c>
      <c r="AS389" s="7">
        <v>1.0</v>
      </c>
      <c r="AT389" s="7">
        <v>0.0</v>
      </c>
      <c r="AU389" s="7">
        <v>2.0</v>
      </c>
      <c r="AV389" s="7">
        <v>1.0</v>
      </c>
      <c r="AW389" s="14">
        <v>66.67</v>
      </c>
      <c r="AX389" s="14">
        <v>-21.04</v>
      </c>
      <c r="AY389" s="7">
        <v>0.0</v>
      </c>
      <c r="AZ389" s="7">
        <v>0.0</v>
      </c>
      <c r="BA389" s="14">
        <f t="shared" si="14"/>
        <v>-0.3870967742</v>
      </c>
      <c r="BB389" s="14">
        <v>100.0</v>
      </c>
      <c r="BC389" s="14">
        <v>3.37</v>
      </c>
    </row>
    <row r="390" ht="12.75" customHeight="1">
      <c r="A390" s="7" t="s">
        <v>1030</v>
      </c>
      <c r="B390" s="7" t="s">
        <v>1963</v>
      </c>
      <c r="C390" s="8" t="s">
        <v>490</v>
      </c>
      <c r="D390" s="9" t="s">
        <v>260</v>
      </c>
      <c r="E390" s="7">
        <v>58.0</v>
      </c>
      <c r="F390" s="7">
        <v>3.0</v>
      </c>
      <c r="G390" s="7">
        <v>8.0</v>
      </c>
      <c r="H390" s="12">
        <f t="shared" si="1"/>
        <v>11</v>
      </c>
      <c r="I390" s="7">
        <v>3.0</v>
      </c>
      <c r="J390" s="7">
        <v>7.0</v>
      </c>
      <c r="K390" s="7">
        <v>1.0</v>
      </c>
      <c r="L390" s="7">
        <v>6.0</v>
      </c>
      <c r="M390" s="25">
        <f t="shared" si="2"/>
        <v>4.610011641</v>
      </c>
      <c r="N390" s="7">
        <v>21.0</v>
      </c>
      <c r="O390" s="7">
        <v>9.0</v>
      </c>
      <c r="P390" s="7">
        <v>17.0</v>
      </c>
      <c r="Q390" s="7">
        <v>8.0</v>
      </c>
      <c r="R390" s="10">
        <f t="shared" si="3"/>
        <v>0.1428571429</v>
      </c>
      <c r="S390" s="10">
        <f t="shared" si="4"/>
        <v>0.05454545455</v>
      </c>
      <c r="T390" s="12">
        <f t="shared" si="5"/>
        <v>6</v>
      </c>
      <c r="U390" s="7">
        <v>1.0</v>
      </c>
      <c r="V390" s="7">
        <v>3.0</v>
      </c>
      <c r="W390" s="7">
        <v>8.0</v>
      </c>
      <c r="X390" s="7">
        <v>3.0</v>
      </c>
      <c r="Y390" s="7">
        <v>1.0</v>
      </c>
      <c r="Z390" s="7">
        <v>8590.0</v>
      </c>
      <c r="AA390" s="18">
        <f t="shared" si="6"/>
        <v>2.468390805</v>
      </c>
      <c r="AB390" s="14">
        <v>144.59</v>
      </c>
      <c r="AC390" s="18">
        <f t="shared" si="7"/>
        <v>2.492931034</v>
      </c>
      <c r="AD390" s="14">
        <v>154.08</v>
      </c>
      <c r="AE390" s="18">
        <f t="shared" si="8"/>
        <v>2.656551724</v>
      </c>
      <c r="AF390" s="13">
        <f t="shared" si="9"/>
        <v>0.4841129005</v>
      </c>
      <c r="AG390" s="10">
        <f t="shared" si="10"/>
        <v>0.1363636364</v>
      </c>
      <c r="AH390" s="10">
        <f t="shared" si="11"/>
        <v>0.3181818182</v>
      </c>
      <c r="AI390" s="10">
        <f t="shared" si="12"/>
        <v>0.4545454545</v>
      </c>
      <c r="AJ390" s="7">
        <v>53.0</v>
      </c>
      <c r="AK390" s="7">
        <v>38.0</v>
      </c>
      <c r="AL390" s="13">
        <f t="shared" si="13"/>
        <v>0.5824175824</v>
      </c>
      <c r="AM390" s="7">
        <v>22.0</v>
      </c>
      <c r="AN390" s="7">
        <v>2.0</v>
      </c>
      <c r="AO390" s="26">
        <v>110.0</v>
      </c>
      <c r="AP390" s="26">
        <v>15.0</v>
      </c>
      <c r="AQ390" s="7">
        <v>47.0</v>
      </c>
      <c r="AR390" s="7">
        <v>5.0</v>
      </c>
      <c r="AS390" s="7">
        <v>48.0</v>
      </c>
      <c r="AT390" s="7">
        <v>2.0</v>
      </c>
      <c r="AU390" s="7">
        <v>106.0</v>
      </c>
      <c r="AV390" s="7">
        <v>14.0</v>
      </c>
      <c r="AW390" s="14">
        <v>88.33</v>
      </c>
      <c r="AX390" s="14">
        <v>8.69</v>
      </c>
      <c r="AY390" s="7">
        <v>0.0</v>
      </c>
      <c r="AZ390" s="7">
        <v>0.0</v>
      </c>
      <c r="BA390" s="14">
        <f t="shared" si="14"/>
        <v>0.7753201397</v>
      </c>
      <c r="BB390" s="14">
        <v>93.79</v>
      </c>
      <c r="BC390" s="14">
        <v>0.51</v>
      </c>
    </row>
    <row r="391" ht="12.75" customHeight="1">
      <c r="A391" s="7" t="s">
        <v>1966</v>
      </c>
      <c r="B391" s="7" t="s">
        <v>1967</v>
      </c>
      <c r="C391" s="8" t="s">
        <v>254</v>
      </c>
      <c r="D391" s="9" t="s">
        <v>174</v>
      </c>
      <c r="E391" s="7">
        <v>81.0</v>
      </c>
      <c r="F391" s="7">
        <v>6.0</v>
      </c>
      <c r="G391" s="7">
        <v>18.0</v>
      </c>
      <c r="H391" s="12">
        <f t="shared" si="1"/>
        <v>24</v>
      </c>
      <c r="I391" s="7">
        <v>6.0</v>
      </c>
      <c r="J391" s="7">
        <v>18.0</v>
      </c>
      <c r="K391" s="7">
        <v>15.0</v>
      </c>
      <c r="L391" s="7">
        <v>3.0</v>
      </c>
      <c r="M391" s="25">
        <f t="shared" si="2"/>
        <v>5.798268573</v>
      </c>
      <c r="N391" s="7">
        <v>51.0</v>
      </c>
      <c r="O391" s="7">
        <v>15.0</v>
      </c>
      <c r="P391" s="7">
        <v>45.0</v>
      </c>
      <c r="Q391" s="7">
        <v>27.0</v>
      </c>
      <c r="R391" s="10">
        <f t="shared" si="3"/>
        <v>0.1176470588</v>
      </c>
      <c r="S391" s="10">
        <f t="shared" si="4"/>
        <v>0.04347826087</v>
      </c>
      <c r="T391" s="12">
        <f t="shared" si="5"/>
        <v>92.02702703</v>
      </c>
      <c r="U391" s="7">
        <v>4.0</v>
      </c>
      <c r="V391" s="7">
        <v>2.0</v>
      </c>
      <c r="W391" s="7">
        <v>2.0</v>
      </c>
      <c r="X391" s="7">
        <v>5.0</v>
      </c>
      <c r="Y391" s="7">
        <v>1.0</v>
      </c>
      <c r="Z391" s="7">
        <v>14901.0</v>
      </c>
      <c r="AA391" s="18">
        <f t="shared" si="6"/>
        <v>3.066049383</v>
      </c>
      <c r="AB391" s="14">
        <v>249.17</v>
      </c>
      <c r="AC391" s="18">
        <f t="shared" si="7"/>
        <v>3.07617284</v>
      </c>
      <c r="AD391" s="14">
        <v>169.4</v>
      </c>
      <c r="AE391" s="18">
        <f t="shared" si="8"/>
        <v>2.091358025</v>
      </c>
      <c r="AF391" s="13">
        <f t="shared" si="9"/>
        <v>0.5952887211</v>
      </c>
      <c r="AG391" s="10">
        <f t="shared" si="10"/>
        <v>0.1621621622</v>
      </c>
      <c r="AH391" s="10">
        <f t="shared" si="11"/>
        <v>0.4864864865</v>
      </c>
      <c r="AI391" s="10">
        <f t="shared" si="12"/>
        <v>0.6486486486</v>
      </c>
      <c r="AJ391" s="7">
        <v>0.0</v>
      </c>
      <c r="AK391" s="7">
        <v>0.0</v>
      </c>
      <c r="AL391" s="13" t="str">
        <f t="shared" si="13"/>
        <v> </v>
      </c>
      <c r="AM391" s="7">
        <v>37.0</v>
      </c>
      <c r="AN391" s="7">
        <v>2.0</v>
      </c>
      <c r="AO391" s="26">
        <v>190.0</v>
      </c>
      <c r="AP391" s="26">
        <v>33.0</v>
      </c>
      <c r="AQ391" s="7">
        <v>77.0</v>
      </c>
      <c r="AR391" s="7">
        <v>3.0</v>
      </c>
      <c r="AS391" s="7">
        <v>87.0</v>
      </c>
      <c r="AT391" s="7">
        <v>6.0</v>
      </c>
      <c r="AU391" s="7">
        <v>198.0</v>
      </c>
      <c r="AV391" s="7">
        <v>29.0</v>
      </c>
      <c r="AW391" s="14">
        <v>87.22</v>
      </c>
      <c r="AX391" s="14">
        <v>-0.92</v>
      </c>
      <c r="AY391" s="7">
        <v>2.0</v>
      </c>
      <c r="AZ391" s="7">
        <v>1.0</v>
      </c>
      <c r="BA391" s="14">
        <f t="shared" si="14"/>
        <v>0.7449164486</v>
      </c>
      <c r="BB391" s="14">
        <v>96.33</v>
      </c>
      <c r="BC391" s="14">
        <v>4.3</v>
      </c>
    </row>
    <row r="392" ht="12.75" customHeight="1">
      <c r="A392" s="7" t="s">
        <v>1361</v>
      </c>
      <c r="B392" s="7" t="s">
        <v>1972</v>
      </c>
      <c r="C392" s="8" t="s">
        <v>136</v>
      </c>
      <c r="D392" s="9" t="s">
        <v>183</v>
      </c>
      <c r="E392" s="7">
        <v>44.0</v>
      </c>
      <c r="F392" s="7">
        <v>0.0</v>
      </c>
      <c r="G392" s="7">
        <v>0.0</v>
      </c>
      <c r="H392" s="12">
        <f t="shared" si="1"/>
        <v>0</v>
      </c>
      <c r="I392" s="7">
        <v>0.0</v>
      </c>
      <c r="J392" s="7">
        <v>0.0</v>
      </c>
      <c r="K392" s="7">
        <v>0.0</v>
      </c>
      <c r="L392" s="7">
        <v>0.0</v>
      </c>
      <c r="M392" s="25">
        <f t="shared" si="2"/>
        <v>0</v>
      </c>
      <c r="N392" s="7">
        <v>4.0</v>
      </c>
      <c r="O392" s="7">
        <v>0.0</v>
      </c>
      <c r="P392" s="7">
        <v>2.0</v>
      </c>
      <c r="Q392" s="7">
        <v>0.0</v>
      </c>
      <c r="R392" s="10">
        <f t="shared" si="3"/>
        <v>0</v>
      </c>
      <c r="S392" s="10">
        <f t="shared" si="4"/>
        <v>0</v>
      </c>
      <c r="T392" s="12">
        <f t="shared" si="5"/>
        <v>0</v>
      </c>
      <c r="U392" s="7">
        <v>0.0</v>
      </c>
      <c r="V392" s="7">
        <v>1.0</v>
      </c>
      <c r="W392" s="7">
        <v>1.0</v>
      </c>
      <c r="X392" s="7">
        <v>0.0</v>
      </c>
      <c r="Y392" s="7">
        <v>0.0</v>
      </c>
      <c r="Z392" s="7">
        <v>1112.0</v>
      </c>
      <c r="AA392" s="18">
        <f t="shared" si="6"/>
        <v>0.4212121212</v>
      </c>
      <c r="AB392" s="14">
        <v>13.77</v>
      </c>
      <c r="AC392" s="18">
        <f t="shared" si="7"/>
        <v>0.3129545455</v>
      </c>
      <c r="AD392" s="14">
        <v>233.04</v>
      </c>
      <c r="AE392" s="18">
        <f t="shared" si="8"/>
        <v>5.296363636</v>
      </c>
      <c r="AF392" s="13">
        <f t="shared" si="9"/>
        <v>0.0557919047</v>
      </c>
      <c r="AG392" s="10">
        <f t="shared" si="10"/>
        <v>0</v>
      </c>
      <c r="AH392" s="10">
        <f t="shared" si="11"/>
        <v>0</v>
      </c>
      <c r="AI392" s="10">
        <f t="shared" si="12"/>
        <v>0</v>
      </c>
      <c r="AJ392" s="7">
        <v>0.0</v>
      </c>
      <c r="AK392" s="7">
        <v>0.0</v>
      </c>
      <c r="AL392" s="13" t="str">
        <f t="shared" si="13"/>
        <v> </v>
      </c>
      <c r="AM392" s="7">
        <v>0.0</v>
      </c>
      <c r="AN392" s="7">
        <v>0.0</v>
      </c>
      <c r="AO392" s="26">
        <v>10.0</v>
      </c>
      <c r="AP392" s="26">
        <v>1.0</v>
      </c>
      <c r="AQ392" s="7">
        <v>5.0</v>
      </c>
      <c r="AR392" s="7">
        <v>0.0</v>
      </c>
      <c r="AS392" s="7">
        <v>3.0</v>
      </c>
      <c r="AT392" s="7">
        <v>0.0</v>
      </c>
      <c r="AU392" s="7">
        <v>7.0</v>
      </c>
      <c r="AV392" s="7">
        <v>1.0</v>
      </c>
      <c r="AW392" s="14">
        <v>87.5</v>
      </c>
      <c r="AX392" s="14">
        <v>-2.46</v>
      </c>
      <c r="AY392" s="7">
        <v>0.0</v>
      </c>
      <c r="AZ392" s="7">
        <v>0.0</v>
      </c>
      <c r="BA392" s="14">
        <f t="shared" si="14"/>
        <v>0.5935251799</v>
      </c>
      <c r="BB392" s="14">
        <v>63.64</v>
      </c>
      <c r="BC392" s="14">
        <v>-28.42</v>
      </c>
    </row>
    <row r="393" ht="12.75" customHeight="1">
      <c r="A393" s="7" t="s">
        <v>1973</v>
      </c>
      <c r="B393" s="7" t="s">
        <v>1974</v>
      </c>
      <c r="C393" s="8" t="s">
        <v>237</v>
      </c>
      <c r="D393" s="9" t="s">
        <v>150</v>
      </c>
      <c r="E393" s="7">
        <v>76.0</v>
      </c>
      <c r="F393" s="7">
        <v>4.0</v>
      </c>
      <c r="G393" s="7">
        <v>10.0</v>
      </c>
      <c r="H393" s="12">
        <f t="shared" si="1"/>
        <v>14</v>
      </c>
      <c r="I393" s="7">
        <v>4.0</v>
      </c>
      <c r="J393" s="7">
        <v>9.0</v>
      </c>
      <c r="K393" s="7">
        <v>6.0</v>
      </c>
      <c r="L393" s="7">
        <v>3.0</v>
      </c>
      <c r="M393" s="25">
        <f t="shared" si="2"/>
        <v>4.144055254</v>
      </c>
      <c r="N393" s="7">
        <v>42.0</v>
      </c>
      <c r="O393" s="7">
        <v>12.0</v>
      </c>
      <c r="P393" s="7">
        <v>39.0</v>
      </c>
      <c r="Q393" s="7">
        <v>34.0</v>
      </c>
      <c r="R393" s="10">
        <f t="shared" si="3"/>
        <v>0.09523809524</v>
      </c>
      <c r="S393" s="10">
        <f t="shared" si="4"/>
        <v>0.03149606299</v>
      </c>
      <c r="T393" s="12">
        <f t="shared" si="5"/>
        <v>53.14285714</v>
      </c>
      <c r="U393" s="7">
        <v>0.0</v>
      </c>
      <c r="V393" s="7">
        <v>4.0</v>
      </c>
      <c r="W393" s="7">
        <v>26.0</v>
      </c>
      <c r="X393" s="7">
        <v>8.0</v>
      </c>
      <c r="Y393" s="7">
        <v>1.0</v>
      </c>
      <c r="Z393" s="7">
        <v>12162.0</v>
      </c>
      <c r="AA393" s="18">
        <f t="shared" si="6"/>
        <v>2.667105263</v>
      </c>
      <c r="AB393" s="14">
        <v>197.38</v>
      </c>
      <c r="AC393" s="18">
        <f t="shared" si="7"/>
        <v>2.597105263</v>
      </c>
      <c r="AD393" s="14">
        <v>203.0</v>
      </c>
      <c r="AE393" s="18">
        <f t="shared" si="8"/>
        <v>2.671052632</v>
      </c>
      <c r="AF393" s="13">
        <f t="shared" si="9"/>
        <v>0.4929816674</v>
      </c>
      <c r="AG393" s="10">
        <f t="shared" si="10"/>
        <v>0.1904761905</v>
      </c>
      <c r="AH393" s="10">
        <f t="shared" si="11"/>
        <v>0.4285714286</v>
      </c>
      <c r="AI393" s="10">
        <f t="shared" si="12"/>
        <v>0.619047619</v>
      </c>
      <c r="AJ393" s="7">
        <v>95.0</v>
      </c>
      <c r="AK393" s="7">
        <v>76.0</v>
      </c>
      <c r="AL393" s="13">
        <f t="shared" si="13"/>
        <v>0.5555555556</v>
      </c>
      <c r="AM393" s="7">
        <v>21.0</v>
      </c>
      <c r="AN393" s="7">
        <v>2.0</v>
      </c>
      <c r="AO393" s="26">
        <v>165.0</v>
      </c>
      <c r="AP393" s="26">
        <v>19.0</v>
      </c>
      <c r="AQ393" s="7">
        <v>94.0</v>
      </c>
      <c r="AR393" s="7">
        <v>6.0</v>
      </c>
      <c r="AS393" s="7">
        <v>94.0</v>
      </c>
      <c r="AT393" s="7">
        <v>7.0</v>
      </c>
      <c r="AU393" s="7">
        <v>209.0</v>
      </c>
      <c r="AV393" s="7">
        <v>21.0</v>
      </c>
      <c r="AW393" s="14">
        <v>90.87</v>
      </c>
      <c r="AX393" s="14">
        <v>3.0</v>
      </c>
      <c r="AY393" s="7">
        <v>1.0</v>
      </c>
      <c r="AZ393" s="7">
        <v>3.0</v>
      </c>
      <c r="BA393" s="14">
        <f t="shared" si="14"/>
        <v>0.8189442526</v>
      </c>
      <c r="BB393" s="14">
        <v>92.93</v>
      </c>
      <c r="BC393" s="14">
        <v>2.84</v>
      </c>
    </row>
    <row r="394" ht="12.75" customHeight="1">
      <c r="A394" s="7" t="s">
        <v>1976</v>
      </c>
      <c r="B394" s="7" t="s">
        <v>1977</v>
      </c>
      <c r="C394" s="8" t="s">
        <v>490</v>
      </c>
      <c r="D394" s="9" t="s">
        <v>150</v>
      </c>
      <c r="E394" s="7">
        <v>78.0</v>
      </c>
      <c r="F394" s="7">
        <v>3.0</v>
      </c>
      <c r="G394" s="7">
        <v>0.0</v>
      </c>
      <c r="H394" s="12">
        <f t="shared" si="1"/>
        <v>3</v>
      </c>
      <c r="I394" s="7">
        <v>3.0</v>
      </c>
      <c r="J394" s="7">
        <v>0.0</v>
      </c>
      <c r="K394" s="7">
        <v>0.0</v>
      </c>
      <c r="L394" s="7">
        <v>0.0</v>
      </c>
      <c r="M394" s="25">
        <f t="shared" si="2"/>
        <v>1.772816809</v>
      </c>
      <c r="N394" s="7">
        <v>8.0</v>
      </c>
      <c r="O394" s="7">
        <v>6.0</v>
      </c>
      <c r="P394" s="7">
        <v>5.0</v>
      </c>
      <c r="Q394" s="7">
        <v>0.0</v>
      </c>
      <c r="R394" s="10">
        <f t="shared" si="3"/>
        <v>0.375</v>
      </c>
      <c r="S394" s="10">
        <f t="shared" si="4"/>
        <v>0.1578947368</v>
      </c>
      <c r="T394" s="12">
        <f t="shared" si="5"/>
        <v>0</v>
      </c>
      <c r="U394" s="7">
        <v>0.0</v>
      </c>
      <c r="V394" s="7">
        <v>4.0</v>
      </c>
      <c r="W394" s="7">
        <v>4.0</v>
      </c>
      <c r="X394" s="7">
        <v>0.0</v>
      </c>
      <c r="Y394" s="7">
        <v>2.0</v>
      </c>
      <c r="Z394" s="7">
        <v>6092.0</v>
      </c>
      <c r="AA394" s="18">
        <f t="shared" si="6"/>
        <v>1.301709402</v>
      </c>
      <c r="AB394" s="14">
        <v>99.47</v>
      </c>
      <c r="AC394" s="18">
        <f t="shared" si="7"/>
        <v>1.27525641</v>
      </c>
      <c r="AD394" s="14">
        <v>287.6</v>
      </c>
      <c r="AE394" s="18">
        <f t="shared" si="8"/>
        <v>3.687179487</v>
      </c>
      <c r="AF394" s="13">
        <f t="shared" si="9"/>
        <v>0.2569819413</v>
      </c>
      <c r="AG394" s="10">
        <f t="shared" si="10"/>
        <v>0.4285714286</v>
      </c>
      <c r="AH394" s="10">
        <f t="shared" si="11"/>
        <v>0</v>
      </c>
      <c r="AI394" s="10">
        <f t="shared" si="12"/>
        <v>0.4285714286</v>
      </c>
      <c r="AJ394" s="7">
        <v>5.0</v>
      </c>
      <c r="AK394" s="7">
        <v>12.0</v>
      </c>
      <c r="AL394" s="13">
        <f t="shared" si="13"/>
        <v>0.2941176471</v>
      </c>
      <c r="AM394" s="7">
        <v>7.0</v>
      </c>
      <c r="AN394" s="7">
        <v>1.0</v>
      </c>
      <c r="AO394" s="26">
        <v>68.0</v>
      </c>
      <c r="AP394" s="26">
        <v>12.0</v>
      </c>
      <c r="AQ394" s="7">
        <v>25.0</v>
      </c>
      <c r="AR394" s="7">
        <v>2.0</v>
      </c>
      <c r="AS394" s="7">
        <v>31.0</v>
      </c>
      <c r="AT394" s="7">
        <v>4.0</v>
      </c>
      <c r="AU394" s="7">
        <v>53.0</v>
      </c>
      <c r="AV394" s="7">
        <v>10.0</v>
      </c>
      <c r="AW394" s="14">
        <v>84.13</v>
      </c>
      <c r="AX394" s="14">
        <v>-0.63</v>
      </c>
      <c r="AY394" s="7">
        <v>1.0</v>
      </c>
      <c r="AZ394" s="7">
        <v>2.0</v>
      </c>
      <c r="BA394" s="14">
        <f t="shared" si="14"/>
        <v>0.5712409718</v>
      </c>
      <c r="BB394" s="14">
        <v>92.13</v>
      </c>
      <c r="BC394" s="14">
        <v>-2.94</v>
      </c>
    </row>
    <row r="395" ht="12.75" customHeight="1">
      <c r="A395" s="7" t="s">
        <v>1979</v>
      </c>
      <c r="B395" s="7" t="s">
        <v>1980</v>
      </c>
      <c r="C395" s="8" t="s">
        <v>325</v>
      </c>
      <c r="D395" s="9" t="s">
        <v>174</v>
      </c>
      <c r="E395" s="7">
        <v>47.0</v>
      </c>
      <c r="F395" s="7">
        <v>0.0</v>
      </c>
      <c r="G395" s="7">
        <v>1.0</v>
      </c>
      <c r="H395" s="12">
        <f t="shared" si="1"/>
        <v>1</v>
      </c>
      <c r="I395" s="7">
        <v>0.0</v>
      </c>
      <c r="J395" s="7">
        <v>1.0</v>
      </c>
      <c r="K395" s="7">
        <v>0.0</v>
      </c>
      <c r="L395" s="7">
        <v>1.0</v>
      </c>
      <c r="M395" s="25">
        <f t="shared" si="2"/>
        <v>6.081081081</v>
      </c>
      <c r="N395" s="7">
        <v>0.0</v>
      </c>
      <c r="O395" s="7">
        <v>0.0</v>
      </c>
      <c r="P395" s="7">
        <v>0.0</v>
      </c>
      <c r="Q395" s="7">
        <v>1.0</v>
      </c>
      <c r="R395" s="10">
        <f t="shared" si="3"/>
        <v>0</v>
      </c>
      <c r="S395" s="10">
        <f t="shared" si="4"/>
        <v>0</v>
      </c>
      <c r="T395" s="12">
        <f t="shared" si="5"/>
        <v>0</v>
      </c>
      <c r="U395" s="7">
        <v>0.0</v>
      </c>
      <c r="V395" s="7">
        <v>0.0</v>
      </c>
      <c r="W395" s="7">
        <v>0.0</v>
      </c>
      <c r="X395" s="7">
        <v>0.0</v>
      </c>
      <c r="Y395" s="7">
        <v>0.0</v>
      </c>
      <c r="Z395" s="7">
        <v>592.0</v>
      </c>
      <c r="AA395" s="18">
        <f t="shared" si="6"/>
        <v>0.209929078</v>
      </c>
      <c r="AB395" s="14">
        <v>9.06</v>
      </c>
      <c r="AC395" s="18">
        <f t="shared" si="7"/>
        <v>0.1927659574</v>
      </c>
      <c r="AD395" s="14">
        <v>251.4</v>
      </c>
      <c r="AE395" s="18">
        <f t="shared" si="8"/>
        <v>5.34893617</v>
      </c>
      <c r="AF395" s="13">
        <f t="shared" si="9"/>
        <v>0.03478461184</v>
      </c>
      <c r="AG395" s="10">
        <f t="shared" si="10"/>
        <v>0</v>
      </c>
      <c r="AH395" s="10">
        <f t="shared" si="11"/>
        <v>0.5</v>
      </c>
      <c r="AI395" s="10">
        <f t="shared" si="12"/>
        <v>0.5</v>
      </c>
      <c r="AJ395" s="7">
        <v>0.0</v>
      </c>
      <c r="AK395" s="7">
        <v>0.0</v>
      </c>
      <c r="AL395" s="13" t="str">
        <f t="shared" si="13"/>
        <v> </v>
      </c>
      <c r="AM395" s="7">
        <v>2.0</v>
      </c>
      <c r="AN395" s="7">
        <v>0.0</v>
      </c>
      <c r="AO395" s="26">
        <v>8.0</v>
      </c>
      <c r="AP395" s="26">
        <v>0.0</v>
      </c>
      <c r="AQ395" s="7">
        <v>2.0</v>
      </c>
      <c r="AR395" s="7">
        <v>0.0</v>
      </c>
      <c r="AS395" s="7">
        <v>4.0</v>
      </c>
      <c r="AT395" s="7">
        <v>0.0</v>
      </c>
      <c r="AU395" s="7">
        <v>8.0</v>
      </c>
      <c r="AV395" s="7">
        <v>0.0</v>
      </c>
      <c r="AW395" s="14">
        <v>100.0</v>
      </c>
      <c r="AX395" s="14">
        <v>14.56</v>
      </c>
      <c r="AY395" s="7">
        <v>0.0</v>
      </c>
      <c r="AZ395" s="7">
        <v>0.0</v>
      </c>
      <c r="BA395" s="14">
        <f t="shared" si="14"/>
        <v>0.8108108108</v>
      </c>
      <c r="BB395" s="14">
        <v>84.62</v>
      </c>
      <c r="BC395" s="14">
        <v>-8.05</v>
      </c>
    </row>
    <row r="396" ht="12.75" customHeight="1">
      <c r="A396" s="7" t="s">
        <v>1983</v>
      </c>
      <c r="B396" s="7" t="s">
        <v>1984</v>
      </c>
      <c r="C396" s="8" t="s">
        <v>312</v>
      </c>
      <c r="D396" s="9" t="s">
        <v>159</v>
      </c>
      <c r="E396" s="7">
        <v>65.0</v>
      </c>
      <c r="F396" s="7">
        <v>2.0</v>
      </c>
      <c r="G396" s="7">
        <v>4.0</v>
      </c>
      <c r="H396" s="12">
        <f t="shared" si="1"/>
        <v>6</v>
      </c>
      <c r="I396" s="7">
        <v>2.0</v>
      </c>
      <c r="J396" s="7">
        <v>4.0</v>
      </c>
      <c r="K396" s="7">
        <v>2.0</v>
      </c>
      <c r="L396" s="7">
        <v>2.0</v>
      </c>
      <c r="M396" s="25">
        <f t="shared" si="2"/>
        <v>2.1671516</v>
      </c>
      <c r="N396" s="7">
        <v>44.0</v>
      </c>
      <c r="O396" s="7">
        <v>15.0</v>
      </c>
      <c r="P396" s="7">
        <v>42.0</v>
      </c>
      <c r="Q396" s="7">
        <v>25.0</v>
      </c>
      <c r="R396" s="10">
        <f t="shared" si="3"/>
        <v>0.04545454545</v>
      </c>
      <c r="S396" s="10">
        <f t="shared" si="4"/>
        <v>0.01587301587</v>
      </c>
      <c r="T396" s="12">
        <f t="shared" si="5"/>
        <v>32.22222222</v>
      </c>
      <c r="U396" s="7">
        <v>0.0</v>
      </c>
      <c r="V396" s="7">
        <v>4.0</v>
      </c>
      <c r="W396" s="7">
        <v>10.0</v>
      </c>
      <c r="X396" s="7">
        <v>11.0</v>
      </c>
      <c r="Y396" s="7">
        <v>1.0</v>
      </c>
      <c r="Z396" s="7">
        <v>9967.0</v>
      </c>
      <c r="AA396" s="18">
        <f t="shared" si="6"/>
        <v>2.555641026</v>
      </c>
      <c r="AB396" s="14">
        <v>163.95</v>
      </c>
      <c r="AC396" s="18">
        <f t="shared" si="7"/>
        <v>2.522307692</v>
      </c>
      <c r="AD396" s="14">
        <v>184.47</v>
      </c>
      <c r="AE396" s="18">
        <f t="shared" si="8"/>
        <v>2.838</v>
      </c>
      <c r="AF396" s="13">
        <f t="shared" si="9"/>
        <v>0.4705527811</v>
      </c>
      <c r="AG396" s="10">
        <f t="shared" si="10"/>
        <v>0.2222222222</v>
      </c>
      <c r="AH396" s="10">
        <f t="shared" si="11"/>
        <v>0.4444444444</v>
      </c>
      <c r="AI396" s="10">
        <f t="shared" si="12"/>
        <v>0.6666666667</v>
      </c>
      <c r="AJ396" s="7">
        <v>20.0</v>
      </c>
      <c r="AK396" s="7">
        <v>20.0</v>
      </c>
      <c r="AL396" s="13">
        <f t="shared" si="13"/>
        <v>0.5</v>
      </c>
      <c r="AM396" s="7">
        <v>9.0</v>
      </c>
      <c r="AN396" s="7">
        <v>1.0</v>
      </c>
      <c r="AO396" s="26">
        <v>136.0</v>
      </c>
      <c r="AP396" s="26">
        <v>17.0</v>
      </c>
      <c r="AQ396" s="7">
        <v>46.0</v>
      </c>
      <c r="AR396" s="7">
        <v>13.0</v>
      </c>
      <c r="AS396" s="7">
        <v>70.0</v>
      </c>
      <c r="AT396" s="7">
        <v>7.0</v>
      </c>
      <c r="AU396" s="7">
        <v>118.0</v>
      </c>
      <c r="AV396" s="7">
        <v>19.0</v>
      </c>
      <c r="AW396" s="14">
        <v>86.13</v>
      </c>
      <c r="AX396" s="14">
        <v>-5.32</v>
      </c>
      <c r="AY396" s="7">
        <v>4.0</v>
      </c>
      <c r="AZ396" s="7">
        <v>2.0</v>
      </c>
      <c r="BA396" s="14">
        <f t="shared" si="14"/>
        <v>0.583926959</v>
      </c>
      <c r="BB396" s="14">
        <v>92.91</v>
      </c>
      <c r="BC396" s="14">
        <v>0.6</v>
      </c>
    </row>
    <row r="397" ht="12.75" customHeight="1">
      <c r="A397" s="7" t="s">
        <v>684</v>
      </c>
      <c r="B397" s="7" t="s">
        <v>1984</v>
      </c>
      <c r="C397" s="8" t="s">
        <v>222</v>
      </c>
      <c r="D397" s="9" t="s">
        <v>247</v>
      </c>
      <c r="E397" s="7">
        <v>82.0</v>
      </c>
      <c r="F397" s="7">
        <v>17.0</v>
      </c>
      <c r="G397" s="7">
        <v>20.0</v>
      </c>
      <c r="H397" s="12">
        <f t="shared" si="1"/>
        <v>37</v>
      </c>
      <c r="I397" s="7">
        <v>16.0</v>
      </c>
      <c r="J397" s="7">
        <v>20.0</v>
      </c>
      <c r="K397" s="7">
        <v>13.0</v>
      </c>
      <c r="L397" s="7">
        <v>7.0</v>
      </c>
      <c r="M397" s="25">
        <f t="shared" si="2"/>
        <v>8.65497076</v>
      </c>
      <c r="N397" s="7">
        <v>70.0</v>
      </c>
      <c r="O397" s="7">
        <v>19.0</v>
      </c>
      <c r="P397" s="7">
        <v>52.0</v>
      </c>
      <c r="Q397" s="7">
        <v>21.0</v>
      </c>
      <c r="R397" s="10">
        <f t="shared" si="3"/>
        <v>0.2428571429</v>
      </c>
      <c r="S397" s="10">
        <f t="shared" si="4"/>
        <v>0.1049382716</v>
      </c>
      <c r="T397" s="12">
        <f t="shared" si="5"/>
        <v>65.30952381</v>
      </c>
      <c r="U397" s="7">
        <v>1.0</v>
      </c>
      <c r="V397" s="7">
        <v>3.0</v>
      </c>
      <c r="W397" s="7">
        <v>16.0</v>
      </c>
      <c r="X397" s="7">
        <v>7.0</v>
      </c>
      <c r="Y397" s="7">
        <v>0.0</v>
      </c>
      <c r="Z397" s="7">
        <v>15390.0</v>
      </c>
      <c r="AA397" s="18">
        <f t="shared" si="6"/>
        <v>3.12804878</v>
      </c>
      <c r="AB397" s="14">
        <v>251.75</v>
      </c>
      <c r="AC397" s="18">
        <f t="shared" si="7"/>
        <v>3.070121951</v>
      </c>
      <c r="AD397" s="14">
        <v>135.19</v>
      </c>
      <c r="AE397" s="18">
        <f t="shared" si="8"/>
        <v>1.648658537</v>
      </c>
      <c r="AF397" s="13">
        <f t="shared" si="9"/>
        <v>0.6506176668</v>
      </c>
      <c r="AG397" s="10">
        <f t="shared" si="10"/>
        <v>0.380952381</v>
      </c>
      <c r="AH397" s="10">
        <f t="shared" si="11"/>
        <v>0.4761904762</v>
      </c>
      <c r="AI397" s="10">
        <f t="shared" si="12"/>
        <v>0.8571428571</v>
      </c>
      <c r="AJ397" s="7">
        <v>4.0</v>
      </c>
      <c r="AK397" s="7">
        <v>16.0</v>
      </c>
      <c r="AL397" s="13">
        <f t="shared" si="13"/>
        <v>0.2</v>
      </c>
      <c r="AM397" s="7">
        <v>42.0</v>
      </c>
      <c r="AN397" s="7">
        <v>2.0</v>
      </c>
      <c r="AO397" s="26">
        <v>169.0</v>
      </c>
      <c r="AP397" s="26">
        <v>25.0</v>
      </c>
      <c r="AQ397" s="7">
        <v>74.0</v>
      </c>
      <c r="AR397" s="7">
        <v>8.0</v>
      </c>
      <c r="AS397" s="7">
        <v>98.0</v>
      </c>
      <c r="AT397" s="7">
        <v>3.0</v>
      </c>
      <c r="AU397" s="7">
        <v>160.0</v>
      </c>
      <c r="AV397" s="7">
        <v>23.0</v>
      </c>
      <c r="AW397" s="14">
        <v>87.43</v>
      </c>
      <c r="AX397" s="14">
        <v>0.3</v>
      </c>
      <c r="AY397" s="7">
        <v>1.0</v>
      </c>
      <c r="AZ397" s="7">
        <v>2.0</v>
      </c>
      <c r="BA397" s="14">
        <f t="shared" si="14"/>
        <v>0.604288499</v>
      </c>
      <c r="BB397" s="14">
        <v>96.55</v>
      </c>
      <c r="BC397" s="14">
        <v>3.69</v>
      </c>
    </row>
    <row r="398" ht="12.75" customHeight="1">
      <c r="A398" s="7" t="s">
        <v>1992</v>
      </c>
      <c r="B398" s="7" t="s">
        <v>1993</v>
      </c>
      <c r="C398" s="8" t="s">
        <v>237</v>
      </c>
      <c r="D398" s="9" t="s">
        <v>183</v>
      </c>
      <c r="E398" s="7">
        <v>9.0</v>
      </c>
      <c r="F398" s="7">
        <v>0.0</v>
      </c>
      <c r="G398" s="7">
        <v>0.0</v>
      </c>
      <c r="H398" s="12">
        <f t="shared" si="1"/>
        <v>0</v>
      </c>
      <c r="I398" s="7">
        <v>0.0</v>
      </c>
      <c r="J398" s="7">
        <v>0.0</v>
      </c>
      <c r="K398" s="7">
        <v>0.0</v>
      </c>
      <c r="L398" s="7">
        <v>0.0</v>
      </c>
      <c r="M398" s="25">
        <f t="shared" si="2"/>
        <v>0</v>
      </c>
      <c r="N398" s="7">
        <v>2.0</v>
      </c>
      <c r="O398" s="7">
        <v>0.0</v>
      </c>
      <c r="P398" s="7">
        <v>2.0</v>
      </c>
      <c r="Q398" s="7">
        <v>0.0</v>
      </c>
      <c r="R398" s="10">
        <f t="shared" si="3"/>
        <v>0</v>
      </c>
      <c r="S398" s="10">
        <f t="shared" si="4"/>
        <v>0</v>
      </c>
      <c r="T398" s="12">
        <f t="shared" si="5"/>
        <v>0</v>
      </c>
      <c r="U398" s="7">
        <v>0.0</v>
      </c>
      <c r="V398" s="7">
        <v>0.0</v>
      </c>
      <c r="W398" s="7">
        <v>0.0</v>
      </c>
      <c r="X398" s="7">
        <v>0.0</v>
      </c>
      <c r="Y398" s="7">
        <v>0.0</v>
      </c>
      <c r="Z398" s="7">
        <v>944.0</v>
      </c>
      <c r="AA398" s="18">
        <f t="shared" si="6"/>
        <v>1.748148148</v>
      </c>
      <c r="AB398" s="14">
        <v>15.64</v>
      </c>
      <c r="AC398" s="18">
        <f t="shared" si="7"/>
        <v>1.737777778</v>
      </c>
      <c r="AD398" s="14">
        <v>19.72</v>
      </c>
      <c r="AE398" s="18">
        <f t="shared" si="8"/>
        <v>2.191111111</v>
      </c>
      <c r="AF398" s="13">
        <f t="shared" si="9"/>
        <v>0.4423076923</v>
      </c>
      <c r="AG398" s="10">
        <f t="shared" si="10"/>
        <v>0</v>
      </c>
      <c r="AH398" s="10">
        <f t="shared" si="11"/>
        <v>0</v>
      </c>
      <c r="AI398" s="10">
        <f t="shared" si="12"/>
        <v>0</v>
      </c>
      <c r="AJ398" s="7">
        <v>0.0</v>
      </c>
      <c r="AK398" s="7">
        <v>0.0</v>
      </c>
      <c r="AL398" s="13" t="str">
        <f t="shared" si="13"/>
        <v> </v>
      </c>
      <c r="AM398" s="7">
        <v>1.0</v>
      </c>
      <c r="AN398" s="7">
        <v>0.0</v>
      </c>
      <c r="AO398" s="26">
        <v>11.0</v>
      </c>
      <c r="AP398" s="26">
        <v>0.0</v>
      </c>
      <c r="AQ398" s="7">
        <v>7.0</v>
      </c>
      <c r="AR398" s="7">
        <v>0.0</v>
      </c>
      <c r="AS398" s="7">
        <v>11.0</v>
      </c>
      <c r="AT398" s="7">
        <v>0.0</v>
      </c>
      <c r="AU398" s="7">
        <v>9.0</v>
      </c>
      <c r="AV398" s="7">
        <v>0.0</v>
      </c>
      <c r="AW398" s="14">
        <v>100.0</v>
      </c>
      <c r="AX398" s="14">
        <v>9.09</v>
      </c>
      <c r="AY398" s="7">
        <v>0.0</v>
      </c>
      <c r="AZ398" s="7">
        <v>0.0</v>
      </c>
      <c r="BA398" s="14">
        <f t="shared" si="14"/>
        <v>0.5084745763</v>
      </c>
      <c r="BB398" s="14">
        <v>86.67</v>
      </c>
      <c r="BC398" s="14">
        <v>-3.81</v>
      </c>
    </row>
    <row r="399" ht="12.75" customHeight="1">
      <c r="A399" s="7" t="s">
        <v>911</v>
      </c>
      <c r="B399" s="7" t="s">
        <v>1996</v>
      </c>
      <c r="C399" s="8" t="s">
        <v>542</v>
      </c>
      <c r="D399" s="9" t="s">
        <v>174</v>
      </c>
      <c r="E399" s="7">
        <v>82.0</v>
      </c>
      <c r="F399" s="7">
        <v>1.0</v>
      </c>
      <c r="G399" s="7">
        <v>25.0</v>
      </c>
      <c r="H399" s="12">
        <f t="shared" si="1"/>
        <v>26</v>
      </c>
      <c r="I399" s="7">
        <v>1.0</v>
      </c>
      <c r="J399" s="7">
        <v>23.0</v>
      </c>
      <c r="K399" s="7">
        <v>13.0</v>
      </c>
      <c r="L399" s="7">
        <v>10.0</v>
      </c>
      <c r="M399" s="25">
        <f t="shared" si="2"/>
        <v>4.088943253</v>
      </c>
      <c r="N399" s="7">
        <v>57.0</v>
      </c>
      <c r="O399" s="7">
        <v>30.0</v>
      </c>
      <c r="P399" s="7">
        <v>55.0</v>
      </c>
      <c r="Q399" s="7">
        <v>48.0</v>
      </c>
      <c r="R399" s="10">
        <f t="shared" si="3"/>
        <v>0.01754385965</v>
      </c>
      <c r="S399" s="10">
        <f t="shared" si="4"/>
        <v>0.005263157895</v>
      </c>
      <c r="T399" s="12">
        <f t="shared" si="5"/>
        <v>123.2758621</v>
      </c>
      <c r="U399" s="7">
        <v>6.0</v>
      </c>
      <c r="V399" s="7">
        <v>0.0</v>
      </c>
      <c r="W399" s="7">
        <v>7.0</v>
      </c>
      <c r="X399" s="7">
        <v>11.0</v>
      </c>
      <c r="Y399" s="7">
        <v>0.0</v>
      </c>
      <c r="Z399" s="7">
        <v>22891.0</v>
      </c>
      <c r="AA399" s="18">
        <f t="shared" si="6"/>
        <v>4.652642276</v>
      </c>
      <c r="AB399" s="14">
        <v>368.22</v>
      </c>
      <c r="AC399" s="18">
        <f t="shared" si="7"/>
        <v>4.490487805</v>
      </c>
      <c r="AD399" s="14">
        <v>29.68</v>
      </c>
      <c r="AE399" s="18">
        <f t="shared" si="8"/>
        <v>0.3619512195</v>
      </c>
      <c r="AF399" s="13">
        <f t="shared" si="9"/>
        <v>0.9254083941</v>
      </c>
      <c r="AG399" s="10">
        <f t="shared" si="10"/>
        <v>0.03448275862</v>
      </c>
      <c r="AH399" s="10">
        <f t="shared" si="11"/>
        <v>0.7931034483</v>
      </c>
      <c r="AI399" s="10">
        <f t="shared" si="12"/>
        <v>0.8275862069</v>
      </c>
      <c r="AJ399" s="7">
        <v>0.0</v>
      </c>
      <c r="AK399" s="7">
        <v>0.0</v>
      </c>
      <c r="AL399" s="13" t="str">
        <f t="shared" si="13"/>
        <v> </v>
      </c>
      <c r="AM399" s="7">
        <v>29.0</v>
      </c>
      <c r="AN399" s="7">
        <v>2.0</v>
      </c>
      <c r="AO399" s="26">
        <v>246.0</v>
      </c>
      <c r="AP399" s="26">
        <v>37.0</v>
      </c>
      <c r="AQ399" s="7">
        <v>124.0</v>
      </c>
      <c r="AR399" s="7">
        <v>18.0</v>
      </c>
      <c r="AS399" s="7">
        <v>164.0</v>
      </c>
      <c r="AT399" s="7">
        <v>8.0</v>
      </c>
      <c r="AU399" s="7">
        <v>249.0</v>
      </c>
      <c r="AV399" s="7">
        <v>42.0</v>
      </c>
      <c r="AW399" s="14">
        <v>85.57</v>
      </c>
      <c r="AX399" s="14">
        <v>3.75</v>
      </c>
      <c r="AY399" s="7">
        <v>2.0</v>
      </c>
      <c r="AZ399" s="7">
        <v>0.0</v>
      </c>
      <c r="BA399" s="14">
        <f t="shared" si="14"/>
        <v>0.4875278494</v>
      </c>
      <c r="BB399" s="14">
        <v>95.17</v>
      </c>
      <c r="BC399" s="14">
        <v>18.5</v>
      </c>
    </row>
    <row r="400" ht="12.75" customHeight="1">
      <c r="A400" s="7" t="s">
        <v>2000</v>
      </c>
      <c r="B400" s="7" t="s">
        <v>1996</v>
      </c>
      <c r="C400" s="8" t="s">
        <v>628</v>
      </c>
      <c r="D400" s="9" t="s">
        <v>275</v>
      </c>
      <c r="E400" s="7">
        <v>65.0</v>
      </c>
      <c r="F400" s="7">
        <v>0.0</v>
      </c>
      <c r="G400" s="7">
        <v>0.0</v>
      </c>
      <c r="H400" s="12">
        <f t="shared" si="1"/>
        <v>0</v>
      </c>
      <c r="I400" s="7">
        <v>0.0</v>
      </c>
      <c r="J400" s="7">
        <v>0.0</v>
      </c>
      <c r="K400" s="7">
        <v>0.0</v>
      </c>
      <c r="L400" s="7">
        <v>0.0</v>
      </c>
      <c r="M400" s="25">
        <f t="shared" si="2"/>
        <v>0</v>
      </c>
      <c r="N400" s="7">
        <v>6.0</v>
      </c>
      <c r="O400" s="7">
        <v>2.0</v>
      </c>
      <c r="P400" s="7">
        <v>6.0</v>
      </c>
      <c r="Q400" s="7">
        <v>1.0</v>
      </c>
      <c r="R400" s="10">
        <f t="shared" si="3"/>
        <v>0</v>
      </c>
      <c r="S400" s="10">
        <f t="shared" si="4"/>
        <v>0</v>
      </c>
      <c r="T400" s="12">
        <f t="shared" si="5"/>
        <v>0</v>
      </c>
      <c r="U400" s="7">
        <v>0.0</v>
      </c>
      <c r="V400" s="7">
        <v>0.0</v>
      </c>
      <c r="W400" s="7">
        <v>3.0</v>
      </c>
      <c r="X400" s="7">
        <v>0.0</v>
      </c>
      <c r="Y400" s="7">
        <v>1.0</v>
      </c>
      <c r="Z400" s="7">
        <v>1762.0</v>
      </c>
      <c r="AA400" s="18">
        <f t="shared" si="6"/>
        <v>0.4517948718</v>
      </c>
      <c r="AB400" s="14">
        <v>30.18</v>
      </c>
      <c r="AC400" s="18">
        <f t="shared" si="7"/>
        <v>0.4643076923</v>
      </c>
      <c r="AD400" s="14">
        <v>323.1</v>
      </c>
      <c r="AE400" s="18">
        <f t="shared" si="8"/>
        <v>4.970769231</v>
      </c>
      <c r="AF400" s="13">
        <f t="shared" si="9"/>
        <v>0.08542798913</v>
      </c>
      <c r="AG400" s="10">
        <f t="shared" si="10"/>
        <v>0</v>
      </c>
      <c r="AH400" s="10">
        <f t="shared" si="11"/>
        <v>0</v>
      </c>
      <c r="AI400" s="10">
        <f t="shared" si="12"/>
        <v>0</v>
      </c>
      <c r="AJ400" s="7">
        <v>0.0</v>
      </c>
      <c r="AK400" s="7">
        <v>0.0</v>
      </c>
      <c r="AL400" s="13" t="str">
        <f t="shared" si="13"/>
        <v> </v>
      </c>
      <c r="AM400" s="7">
        <v>1.0</v>
      </c>
      <c r="AN400" s="7">
        <v>0.0</v>
      </c>
      <c r="AO400" s="26">
        <v>22.0</v>
      </c>
      <c r="AP400" s="26">
        <v>2.0</v>
      </c>
      <c r="AQ400" s="7">
        <v>6.0</v>
      </c>
      <c r="AR400" s="7">
        <v>1.0</v>
      </c>
      <c r="AS400" s="7">
        <v>11.0</v>
      </c>
      <c r="AT400" s="7">
        <v>1.0</v>
      </c>
      <c r="AU400" s="7">
        <v>23.0</v>
      </c>
      <c r="AV400" s="7">
        <v>2.0</v>
      </c>
      <c r="AW400" s="14">
        <v>92.0</v>
      </c>
      <c r="AX400" s="14">
        <v>2.56</v>
      </c>
      <c r="AY400" s="7">
        <v>1.0</v>
      </c>
      <c r="AZ400" s="7">
        <v>0.0</v>
      </c>
      <c r="BA400" s="14">
        <f t="shared" si="14"/>
        <v>0.5448354143</v>
      </c>
      <c r="BB400" s="14">
        <v>84.21</v>
      </c>
      <c r="BC400" s="14">
        <v>-10.39</v>
      </c>
    </row>
    <row r="401" ht="12.75" customHeight="1">
      <c r="A401" s="7" t="s">
        <v>2005</v>
      </c>
      <c r="B401" s="7" t="s">
        <v>1996</v>
      </c>
      <c r="C401" s="8" t="s">
        <v>182</v>
      </c>
      <c r="D401" s="9" t="s">
        <v>150</v>
      </c>
      <c r="E401" s="7">
        <v>81.0</v>
      </c>
      <c r="F401" s="7">
        <v>0.0</v>
      </c>
      <c r="G401" s="7">
        <v>0.0</v>
      </c>
      <c r="H401" s="12">
        <f t="shared" si="1"/>
        <v>0</v>
      </c>
      <c r="I401" s="7">
        <v>0.0</v>
      </c>
      <c r="J401" s="7">
        <v>0.0</v>
      </c>
      <c r="K401" s="7">
        <v>0.0</v>
      </c>
      <c r="L401" s="7">
        <v>0.0</v>
      </c>
      <c r="M401" s="25">
        <f t="shared" si="2"/>
        <v>0</v>
      </c>
      <c r="N401" s="7">
        <v>1.0</v>
      </c>
      <c r="O401" s="7">
        <v>1.0</v>
      </c>
      <c r="P401" s="7">
        <v>1.0</v>
      </c>
      <c r="Q401" s="7">
        <v>2.0</v>
      </c>
      <c r="R401" s="10">
        <f t="shared" si="3"/>
        <v>0</v>
      </c>
      <c r="S401" s="10">
        <f t="shared" si="4"/>
        <v>0</v>
      </c>
      <c r="T401" s="12">
        <f t="shared" si="5"/>
        <v>0</v>
      </c>
      <c r="U401" s="7">
        <v>0.0</v>
      </c>
      <c r="V401" s="7">
        <v>0.0</v>
      </c>
      <c r="W401" s="7">
        <v>0.0</v>
      </c>
      <c r="X401" s="7">
        <v>1.0</v>
      </c>
      <c r="Y401" s="7">
        <v>0.0</v>
      </c>
      <c r="Z401" s="7">
        <v>1314.0</v>
      </c>
      <c r="AA401" s="18">
        <f t="shared" si="6"/>
        <v>0.2703703704</v>
      </c>
      <c r="AB401" s="14">
        <v>19.13</v>
      </c>
      <c r="AC401" s="18">
        <f t="shared" si="7"/>
        <v>0.2361728395</v>
      </c>
      <c r="AD401" s="14">
        <v>367.82</v>
      </c>
      <c r="AE401" s="18">
        <f t="shared" si="8"/>
        <v>4.540987654</v>
      </c>
      <c r="AF401" s="13">
        <f t="shared" si="9"/>
        <v>0.04943791187</v>
      </c>
      <c r="AG401" s="10">
        <f t="shared" si="10"/>
        <v>0</v>
      </c>
      <c r="AH401" s="10">
        <f t="shared" si="11"/>
        <v>0</v>
      </c>
      <c r="AI401" s="10">
        <f t="shared" si="12"/>
        <v>0</v>
      </c>
      <c r="AJ401" s="7">
        <v>2.0</v>
      </c>
      <c r="AK401" s="7">
        <v>14.0</v>
      </c>
      <c r="AL401" s="13">
        <f t="shared" si="13"/>
        <v>0.125</v>
      </c>
      <c r="AM401" s="7">
        <v>0.0</v>
      </c>
      <c r="AN401" s="7">
        <v>0.0</v>
      </c>
      <c r="AO401" s="26">
        <v>15.0</v>
      </c>
      <c r="AP401" s="26">
        <v>3.0</v>
      </c>
      <c r="AQ401" s="7">
        <v>5.0</v>
      </c>
      <c r="AR401" s="7">
        <v>1.0</v>
      </c>
      <c r="AS401" s="7">
        <v>9.0</v>
      </c>
      <c r="AT401" s="7">
        <v>0.0</v>
      </c>
      <c r="AU401" s="7">
        <v>19.0</v>
      </c>
      <c r="AV401" s="7">
        <v>1.0</v>
      </c>
      <c r="AW401" s="14">
        <v>95.0</v>
      </c>
      <c r="AX401" s="14">
        <v>8.64</v>
      </c>
      <c r="AY401" s="7">
        <v>0.0</v>
      </c>
      <c r="AZ401" s="7">
        <v>0.0</v>
      </c>
      <c r="BA401" s="14">
        <f t="shared" si="14"/>
        <v>0.3196347032</v>
      </c>
      <c r="BB401" s="14">
        <v>78.95</v>
      </c>
      <c r="BC401" s="14">
        <v>-15.98</v>
      </c>
    </row>
    <row r="402" ht="12.75" customHeight="1">
      <c r="A402" s="7" t="s">
        <v>2007</v>
      </c>
      <c r="B402" s="7" t="s">
        <v>2008</v>
      </c>
      <c r="C402" s="8" t="s">
        <v>860</v>
      </c>
      <c r="D402" s="9" t="s">
        <v>247</v>
      </c>
      <c r="E402" s="7">
        <v>36.0</v>
      </c>
      <c r="F402" s="7">
        <v>0.0</v>
      </c>
      <c r="G402" s="7">
        <v>0.0</v>
      </c>
      <c r="H402" s="12">
        <f t="shared" si="1"/>
        <v>0</v>
      </c>
      <c r="I402" s="7">
        <v>0.0</v>
      </c>
      <c r="J402" s="7">
        <v>0.0</v>
      </c>
      <c r="K402" s="7">
        <v>0.0</v>
      </c>
      <c r="L402" s="7">
        <v>0.0</v>
      </c>
      <c r="M402" s="25">
        <f t="shared" si="2"/>
        <v>0</v>
      </c>
      <c r="N402" s="7">
        <v>1.0</v>
      </c>
      <c r="O402" s="7">
        <v>0.0</v>
      </c>
      <c r="P402" s="7">
        <v>1.0</v>
      </c>
      <c r="Q402" s="7">
        <v>0.0</v>
      </c>
      <c r="R402" s="10">
        <f t="shared" si="3"/>
        <v>0</v>
      </c>
      <c r="S402" s="10">
        <f t="shared" si="4"/>
        <v>0</v>
      </c>
      <c r="T402" s="12">
        <f t="shared" si="5"/>
        <v>0</v>
      </c>
      <c r="U402" s="7">
        <v>0.0</v>
      </c>
      <c r="V402" s="7">
        <v>0.0</v>
      </c>
      <c r="W402" s="7">
        <v>1.0</v>
      </c>
      <c r="X402" s="7">
        <v>1.0</v>
      </c>
      <c r="Y402" s="7">
        <v>0.0</v>
      </c>
      <c r="Z402" s="7">
        <v>504.0</v>
      </c>
      <c r="AA402" s="18">
        <f t="shared" si="6"/>
        <v>0.2333333333</v>
      </c>
      <c r="AB402" s="14">
        <v>8.85</v>
      </c>
      <c r="AC402" s="18">
        <f t="shared" si="7"/>
        <v>0.2458333333</v>
      </c>
      <c r="AD402" s="14">
        <v>163.18</v>
      </c>
      <c r="AE402" s="18">
        <f t="shared" si="8"/>
        <v>4.532777778</v>
      </c>
      <c r="AF402" s="13">
        <f t="shared" si="9"/>
        <v>0.05144451549</v>
      </c>
      <c r="AG402" s="10">
        <f t="shared" si="10"/>
        <v>0</v>
      </c>
      <c r="AH402" s="10">
        <f t="shared" si="11"/>
        <v>0</v>
      </c>
      <c r="AI402" s="10">
        <f t="shared" si="12"/>
        <v>0</v>
      </c>
      <c r="AJ402" s="7">
        <v>0.0</v>
      </c>
      <c r="AK402" s="7">
        <v>1.0</v>
      </c>
      <c r="AL402" s="13">
        <f t="shared" si="13"/>
        <v>0</v>
      </c>
      <c r="AM402" s="7">
        <v>0.0</v>
      </c>
      <c r="AN402" s="7">
        <v>0.0</v>
      </c>
      <c r="AO402" s="26">
        <v>5.0</v>
      </c>
      <c r="AP402" s="26">
        <v>1.0</v>
      </c>
      <c r="AQ402" s="7">
        <v>2.0</v>
      </c>
      <c r="AR402" s="7">
        <v>0.0</v>
      </c>
      <c r="AS402" s="7">
        <v>1.0</v>
      </c>
      <c r="AT402" s="7">
        <v>0.0</v>
      </c>
      <c r="AU402" s="7">
        <v>2.0</v>
      </c>
      <c r="AV402" s="7">
        <v>1.0</v>
      </c>
      <c r="AW402" s="14">
        <v>66.67</v>
      </c>
      <c r="AX402" s="14">
        <v>-18.33</v>
      </c>
      <c r="AY402" s="7">
        <v>1.0</v>
      </c>
      <c r="AZ402" s="7">
        <v>0.0</v>
      </c>
      <c r="BA402" s="14">
        <f t="shared" si="14"/>
        <v>0.5952380952</v>
      </c>
      <c r="BB402" s="14">
        <v>100.0</v>
      </c>
      <c r="BC402" s="14">
        <v>8.33</v>
      </c>
    </row>
    <row r="403" ht="12.75" customHeight="1">
      <c r="A403" s="7" t="s">
        <v>2011</v>
      </c>
      <c r="B403" s="7" t="s">
        <v>2012</v>
      </c>
      <c r="C403" s="8" t="s">
        <v>305</v>
      </c>
      <c r="D403" s="9" t="s">
        <v>260</v>
      </c>
      <c r="E403" s="7">
        <v>2.0</v>
      </c>
      <c r="F403" s="7">
        <v>0.0</v>
      </c>
      <c r="G403" s="7">
        <v>0.0</v>
      </c>
      <c r="H403" s="12">
        <f t="shared" si="1"/>
        <v>0</v>
      </c>
      <c r="I403" s="7">
        <v>0.0</v>
      </c>
      <c r="J403" s="7">
        <v>0.0</v>
      </c>
      <c r="K403" s="7">
        <v>0.0</v>
      </c>
      <c r="L403" s="7">
        <v>0.0</v>
      </c>
      <c r="M403" s="25">
        <f t="shared" si="2"/>
        <v>0</v>
      </c>
      <c r="N403" s="7">
        <v>0.0</v>
      </c>
      <c r="O403" s="7">
        <v>0.0</v>
      </c>
      <c r="P403" s="7">
        <v>0.0</v>
      </c>
      <c r="Q403" s="7">
        <v>0.0</v>
      </c>
      <c r="R403" s="10">
        <f t="shared" si="3"/>
        <v>0</v>
      </c>
      <c r="S403" s="10">
        <f t="shared" si="4"/>
        <v>0</v>
      </c>
      <c r="T403" s="12">
        <f t="shared" si="5"/>
        <v>0</v>
      </c>
      <c r="U403" s="7">
        <v>0.0</v>
      </c>
      <c r="V403" s="7">
        <v>0.0</v>
      </c>
      <c r="W403" s="7">
        <v>0.0</v>
      </c>
      <c r="X403" s="7">
        <v>0.0</v>
      </c>
      <c r="Y403" s="7">
        <v>0.0</v>
      </c>
      <c r="Z403" s="7">
        <v>96.0</v>
      </c>
      <c r="AA403" s="18">
        <f t="shared" si="6"/>
        <v>0.8</v>
      </c>
      <c r="AB403" s="14">
        <v>1.72</v>
      </c>
      <c r="AC403" s="18">
        <f t="shared" si="7"/>
        <v>0.86</v>
      </c>
      <c r="AD403" s="14">
        <v>6.28</v>
      </c>
      <c r="AE403" s="18">
        <f t="shared" si="8"/>
        <v>3.14</v>
      </c>
      <c r="AF403" s="13">
        <f t="shared" si="9"/>
        <v>0.215</v>
      </c>
      <c r="AG403" s="10">
        <f t="shared" si="10"/>
        <v>0</v>
      </c>
      <c r="AH403" s="10">
        <f t="shared" si="11"/>
        <v>0</v>
      </c>
      <c r="AI403" s="10">
        <f t="shared" si="12"/>
        <v>0</v>
      </c>
      <c r="AJ403" s="7">
        <v>1.0</v>
      </c>
      <c r="AK403" s="7">
        <v>0.0</v>
      </c>
      <c r="AL403" s="13">
        <f t="shared" si="13"/>
        <v>1</v>
      </c>
      <c r="AM403" s="7">
        <v>0.0</v>
      </c>
      <c r="AN403" s="7">
        <v>0.0</v>
      </c>
      <c r="AO403" s="26">
        <v>0.0</v>
      </c>
      <c r="AP403" s="26">
        <v>0.0</v>
      </c>
      <c r="AQ403" s="7">
        <v>0.0</v>
      </c>
      <c r="AR403" s="7">
        <v>0.0</v>
      </c>
      <c r="AS403" s="7">
        <v>0.0</v>
      </c>
      <c r="AT403" s="7">
        <v>0.0</v>
      </c>
      <c r="AU403" s="7">
        <v>0.0</v>
      </c>
      <c r="AV403" s="7">
        <v>0.0</v>
      </c>
      <c r="AW403" s="14"/>
      <c r="AX403" s="14"/>
      <c r="AY403" s="7">
        <v>0.0</v>
      </c>
      <c r="AZ403" s="7">
        <v>0.0</v>
      </c>
      <c r="BA403" s="14">
        <f t="shared" si="14"/>
        <v>0</v>
      </c>
      <c r="BB403" s="14">
        <v>100.0</v>
      </c>
      <c r="BC403" s="14">
        <v>16.67</v>
      </c>
    </row>
    <row r="404" ht="12.75" customHeight="1">
      <c r="A404" s="7" t="s">
        <v>2014</v>
      </c>
      <c r="B404" s="7" t="s">
        <v>2015</v>
      </c>
      <c r="C404" s="8" t="s">
        <v>222</v>
      </c>
      <c r="D404" s="9" t="s">
        <v>174</v>
      </c>
      <c r="E404" s="7">
        <v>67.0</v>
      </c>
      <c r="F404" s="7">
        <v>4.0</v>
      </c>
      <c r="G404" s="7">
        <v>14.0</v>
      </c>
      <c r="H404" s="12">
        <f t="shared" si="1"/>
        <v>18</v>
      </c>
      <c r="I404" s="7">
        <v>4.0</v>
      </c>
      <c r="J404" s="7">
        <v>12.0</v>
      </c>
      <c r="K404" s="7">
        <v>4.0</v>
      </c>
      <c r="L404" s="7">
        <v>8.0</v>
      </c>
      <c r="M404" s="25">
        <f t="shared" si="2"/>
        <v>5.732484076</v>
      </c>
      <c r="N404" s="7">
        <v>23.0</v>
      </c>
      <c r="O404" s="7">
        <v>9.0</v>
      </c>
      <c r="P404" s="7">
        <v>19.0</v>
      </c>
      <c r="Q404" s="7">
        <v>19.0</v>
      </c>
      <c r="R404" s="10">
        <f t="shared" si="3"/>
        <v>0.1739130435</v>
      </c>
      <c r="S404" s="10">
        <f t="shared" si="4"/>
        <v>0.05714285714</v>
      </c>
      <c r="T404" s="12">
        <f t="shared" si="5"/>
        <v>20.82758621</v>
      </c>
      <c r="U404" s="7">
        <v>2.0</v>
      </c>
      <c r="V404" s="7">
        <v>1.0</v>
      </c>
      <c r="W404" s="7">
        <v>2.0</v>
      </c>
      <c r="X404" s="7">
        <v>3.0</v>
      </c>
      <c r="Y404" s="7">
        <v>2.0</v>
      </c>
      <c r="Z404" s="7">
        <v>11304.0</v>
      </c>
      <c r="AA404" s="18">
        <f t="shared" si="6"/>
        <v>2.811940299</v>
      </c>
      <c r="AB404" s="14">
        <v>183.32</v>
      </c>
      <c r="AC404" s="18">
        <f t="shared" si="7"/>
        <v>2.736119403</v>
      </c>
      <c r="AD404" s="14">
        <v>121.72</v>
      </c>
      <c r="AE404" s="18">
        <f t="shared" si="8"/>
        <v>1.816716418</v>
      </c>
      <c r="AF404" s="13">
        <f t="shared" si="9"/>
        <v>0.6009703645</v>
      </c>
      <c r="AG404" s="10">
        <f t="shared" si="10"/>
        <v>0.1379310345</v>
      </c>
      <c r="AH404" s="10">
        <f t="shared" si="11"/>
        <v>0.4137931034</v>
      </c>
      <c r="AI404" s="10">
        <f t="shared" si="12"/>
        <v>0.5517241379</v>
      </c>
      <c r="AJ404" s="7">
        <v>0.0</v>
      </c>
      <c r="AK404" s="7">
        <v>0.0</v>
      </c>
      <c r="AL404" s="13" t="str">
        <f t="shared" si="13"/>
        <v> </v>
      </c>
      <c r="AM404" s="7">
        <v>29.0</v>
      </c>
      <c r="AN404" s="7">
        <v>1.0</v>
      </c>
      <c r="AO404" s="26">
        <v>122.0</v>
      </c>
      <c r="AP404" s="26">
        <v>19.0</v>
      </c>
      <c r="AQ404" s="7">
        <v>48.0</v>
      </c>
      <c r="AR404" s="7">
        <v>7.0</v>
      </c>
      <c r="AS404" s="7">
        <v>62.0</v>
      </c>
      <c r="AT404" s="7">
        <v>3.0</v>
      </c>
      <c r="AU404" s="7">
        <v>107.0</v>
      </c>
      <c r="AV404" s="7">
        <v>18.0</v>
      </c>
      <c r="AW404" s="14">
        <v>85.6</v>
      </c>
      <c r="AX404" s="14">
        <v>-0.42</v>
      </c>
      <c r="AY404" s="7">
        <v>1.0</v>
      </c>
      <c r="AZ404" s="7">
        <v>0.0</v>
      </c>
      <c r="BA404" s="14">
        <f t="shared" si="14"/>
        <v>0.5997876858</v>
      </c>
      <c r="BB404" s="14">
        <v>95.21</v>
      </c>
      <c r="BC404" s="14">
        <v>0.83</v>
      </c>
    </row>
    <row r="405" ht="12.75" customHeight="1">
      <c r="A405" s="7" t="s">
        <v>464</v>
      </c>
      <c r="B405" s="7" t="s">
        <v>2020</v>
      </c>
      <c r="C405" s="8" t="s">
        <v>149</v>
      </c>
      <c r="D405" s="9" t="s">
        <v>260</v>
      </c>
      <c r="E405" s="7">
        <v>11.0</v>
      </c>
      <c r="F405" s="7">
        <v>0.0</v>
      </c>
      <c r="G405" s="7">
        <v>0.0</v>
      </c>
      <c r="H405" s="12">
        <f t="shared" si="1"/>
        <v>0</v>
      </c>
      <c r="I405" s="7">
        <v>0.0</v>
      </c>
      <c r="J405" s="7">
        <v>0.0</v>
      </c>
      <c r="K405" s="7">
        <v>0.0</v>
      </c>
      <c r="L405" s="7">
        <v>0.0</v>
      </c>
      <c r="M405" s="25">
        <f t="shared" si="2"/>
        <v>0</v>
      </c>
      <c r="N405" s="7">
        <v>0.0</v>
      </c>
      <c r="O405" s="7">
        <v>0.0</v>
      </c>
      <c r="P405" s="7">
        <v>0.0</v>
      </c>
      <c r="Q405" s="7">
        <v>0.0</v>
      </c>
      <c r="R405" s="10">
        <f t="shared" si="3"/>
        <v>0</v>
      </c>
      <c r="S405" s="10">
        <f t="shared" si="4"/>
        <v>0</v>
      </c>
      <c r="T405" s="12">
        <f t="shared" si="5"/>
        <v>0</v>
      </c>
      <c r="U405" s="7">
        <v>0.0</v>
      </c>
      <c r="V405" s="7">
        <v>0.0</v>
      </c>
      <c r="W405" s="7">
        <v>0.0</v>
      </c>
      <c r="X405" s="7">
        <v>0.0</v>
      </c>
      <c r="Y405" s="7">
        <v>0.0</v>
      </c>
      <c r="Z405" s="7">
        <v>94.0</v>
      </c>
      <c r="AA405" s="18">
        <f t="shared" si="6"/>
        <v>0.1424242424</v>
      </c>
      <c r="AB405" s="14">
        <v>1.8</v>
      </c>
      <c r="AC405" s="18">
        <f t="shared" si="7"/>
        <v>0.1636363636</v>
      </c>
      <c r="AD405" s="14">
        <v>55.42</v>
      </c>
      <c r="AE405" s="18">
        <f t="shared" si="8"/>
        <v>5.038181818</v>
      </c>
      <c r="AF405" s="13">
        <f t="shared" si="9"/>
        <v>0.03145753233</v>
      </c>
      <c r="AG405" s="10">
        <f t="shared" si="10"/>
        <v>0</v>
      </c>
      <c r="AH405" s="10">
        <f t="shared" si="11"/>
        <v>0</v>
      </c>
      <c r="AI405" s="10">
        <f t="shared" si="12"/>
        <v>0</v>
      </c>
      <c r="AJ405" s="7">
        <v>0.0</v>
      </c>
      <c r="AK405" s="7">
        <v>1.0</v>
      </c>
      <c r="AL405" s="13">
        <f t="shared" si="13"/>
        <v>0</v>
      </c>
      <c r="AM405" s="7">
        <v>1.0</v>
      </c>
      <c r="AN405" s="7">
        <v>0.0</v>
      </c>
      <c r="AO405" s="26">
        <v>1.0</v>
      </c>
      <c r="AP405" s="26">
        <v>0.0</v>
      </c>
      <c r="AQ405" s="7">
        <v>1.0</v>
      </c>
      <c r="AR405" s="7">
        <v>1.0</v>
      </c>
      <c r="AS405" s="7">
        <v>0.0</v>
      </c>
      <c r="AT405" s="7">
        <v>0.0</v>
      </c>
      <c r="AU405" s="7">
        <v>1.0</v>
      </c>
      <c r="AV405" s="7">
        <v>1.0</v>
      </c>
      <c r="AW405" s="14">
        <v>50.0</v>
      </c>
      <c r="AX405" s="14">
        <v>-33.33</v>
      </c>
      <c r="AY405" s="7">
        <v>0.0</v>
      </c>
      <c r="AZ405" s="7">
        <v>0.0</v>
      </c>
      <c r="BA405" s="14">
        <f t="shared" si="14"/>
        <v>1.276595745</v>
      </c>
      <c r="BB405" s="14">
        <v>33.33</v>
      </c>
      <c r="BC405" s="14">
        <v>-64.67</v>
      </c>
    </row>
    <row r="406" ht="12.75" customHeight="1">
      <c r="A406" s="7" t="s">
        <v>1109</v>
      </c>
      <c r="B406" s="7" t="s">
        <v>2024</v>
      </c>
      <c r="C406" s="8" t="s">
        <v>149</v>
      </c>
      <c r="D406" s="9" t="s">
        <v>150</v>
      </c>
      <c r="E406" s="7">
        <v>44.0</v>
      </c>
      <c r="F406" s="7">
        <v>0.0</v>
      </c>
      <c r="G406" s="7">
        <v>0.0</v>
      </c>
      <c r="H406" s="12">
        <f t="shared" si="1"/>
        <v>0</v>
      </c>
      <c r="I406" s="7">
        <v>0.0</v>
      </c>
      <c r="J406" s="7">
        <v>0.0</v>
      </c>
      <c r="K406" s="7">
        <v>0.0</v>
      </c>
      <c r="L406" s="7">
        <v>0.0</v>
      </c>
      <c r="M406" s="25">
        <f t="shared" si="2"/>
        <v>0</v>
      </c>
      <c r="N406" s="7">
        <v>1.0</v>
      </c>
      <c r="O406" s="7">
        <v>0.0</v>
      </c>
      <c r="P406" s="7">
        <v>1.0</v>
      </c>
      <c r="Q406" s="7">
        <v>0.0</v>
      </c>
      <c r="R406" s="10">
        <f t="shared" si="3"/>
        <v>0</v>
      </c>
      <c r="S406" s="10">
        <f t="shared" si="4"/>
        <v>0</v>
      </c>
      <c r="T406" s="12">
        <f t="shared" si="5"/>
        <v>0</v>
      </c>
      <c r="U406" s="7">
        <v>0.0</v>
      </c>
      <c r="V406" s="7">
        <v>0.0</v>
      </c>
      <c r="W406" s="7">
        <v>0.0</v>
      </c>
      <c r="X406" s="7">
        <v>0.0</v>
      </c>
      <c r="Y406" s="7">
        <v>0.0</v>
      </c>
      <c r="Z406" s="7">
        <v>379.0</v>
      </c>
      <c r="AA406" s="18">
        <f t="shared" si="6"/>
        <v>0.1435606061</v>
      </c>
      <c r="AB406" s="14">
        <v>7.16</v>
      </c>
      <c r="AC406" s="18">
        <f t="shared" si="7"/>
        <v>0.1627272727</v>
      </c>
      <c r="AD406" s="14">
        <v>202.51</v>
      </c>
      <c r="AE406" s="18">
        <f t="shared" si="8"/>
        <v>4.6025</v>
      </c>
      <c r="AF406" s="13">
        <f t="shared" si="9"/>
        <v>0.03414890065</v>
      </c>
      <c r="AG406" s="10">
        <f t="shared" si="10"/>
        <v>0</v>
      </c>
      <c r="AH406" s="10">
        <f t="shared" si="11"/>
        <v>0</v>
      </c>
      <c r="AI406" s="10">
        <f t="shared" si="12"/>
        <v>0</v>
      </c>
      <c r="AJ406" s="7">
        <v>8.0</v>
      </c>
      <c r="AK406" s="7">
        <v>7.0</v>
      </c>
      <c r="AL406" s="13">
        <f t="shared" si="13"/>
        <v>0.5333333333</v>
      </c>
      <c r="AM406" s="7">
        <v>1.0</v>
      </c>
      <c r="AN406" s="7">
        <v>0.0</v>
      </c>
      <c r="AO406" s="26">
        <v>6.0</v>
      </c>
      <c r="AP406" s="26">
        <v>1.0</v>
      </c>
      <c r="AQ406" s="7">
        <v>1.0</v>
      </c>
      <c r="AR406" s="7">
        <v>1.0</v>
      </c>
      <c r="AS406" s="7">
        <v>1.0</v>
      </c>
      <c r="AT406" s="7">
        <v>1.0</v>
      </c>
      <c r="AU406" s="7">
        <v>5.0</v>
      </c>
      <c r="AV406" s="7">
        <v>1.0</v>
      </c>
      <c r="AW406" s="14">
        <v>83.33</v>
      </c>
      <c r="AX406" s="14">
        <v>0.68</v>
      </c>
      <c r="AY406" s="7">
        <v>0.0</v>
      </c>
      <c r="AZ406" s="7">
        <v>0.0</v>
      </c>
      <c r="BA406" s="14">
        <f t="shared" si="14"/>
        <v>0.9498680739</v>
      </c>
      <c r="BB406" s="14">
        <v>64.29</v>
      </c>
      <c r="BC406" s="14">
        <v>-29.16</v>
      </c>
    </row>
    <row r="407" ht="12.75" customHeight="1">
      <c r="A407" s="7" t="s">
        <v>2026</v>
      </c>
      <c r="B407" s="7" t="s">
        <v>2027</v>
      </c>
      <c r="C407" s="8" t="s">
        <v>297</v>
      </c>
      <c r="D407" s="9" t="s">
        <v>159</v>
      </c>
      <c r="E407" s="7">
        <v>8.0</v>
      </c>
      <c r="F407" s="7">
        <v>0.0</v>
      </c>
      <c r="G407" s="7">
        <v>0.0</v>
      </c>
      <c r="H407" s="12">
        <f t="shared" si="1"/>
        <v>0</v>
      </c>
      <c r="I407" s="7">
        <v>0.0</v>
      </c>
      <c r="J407" s="7">
        <v>0.0</v>
      </c>
      <c r="K407" s="7">
        <v>0.0</v>
      </c>
      <c r="L407" s="7">
        <v>0.0</v>
      </c>
      <c r="M407" s="25">
        <f t="shared" si="2"/>
        <v>0</v>
      </c>
      <c r="N407" s="7">
        <v>0.0</v>
      </c>
      <c r="O407" s="7">
        <v>0.0</v>
      </c>
      <c r="P407" s="7">
        <v>0.0</v>
      </c>
      <c r="Q407" s="7">
        <v>0.0</v>
      </c>
      <c r="R407" s="10">
        <f t="shared" si="3"/>
        <v>0</v>
      </c>
      <c r="S407" s="10">
        <f t="shared" si="4"/>
        <v>0</v>
      </c>
      <c r="T407" s="12">
        <f t="shared" si="5"/>
        <v>0</v>
      </c>
      <c r="U407" s="7">
        <v>0.0</v>
      </c>
      <c r="V407" s="7">
        <v>0.0</v>
      </c>
      <c r="W407" s="7">
        <v>0.0</v>
      </c>
      <c r="X407" s="7">
        <v>0.0</v>
      </c>
      <c r="Y407" s="7">
        <v>0.0</v>
      </c>
      <c r="Z407" s="7">
        <v>2.0</v>
      </c>
      <c r="AA407" s="18">
        <f t="shared" si="6"/>
        <v>0.004166666667</v>
      </c>
      <c r="AB407" s="14">
        <v>0.0</v>
      </c>
      <c r="AC407" s="18">
        <f t="shared" si="7"/>
        <v>0</v>
      </c>
      <c r="AD407" s="14">
        <v>35.33</v>
      </c>
      <c r="AE407" s="18">
        <f t="shared" si="8"/>
        <v>4.41625</v>
      </c>
      <c r="AF407" s="13">
        <f t="shared" si="9"/>
        <v>0</v>
      </c>
      <c r="AG407" s="10">
        <f t="shared" si="10"/>
        <v>0</v>
      </c>
      <c r="AH407" s="10">
        <f t="shared" si="11"/>
        <v>0</v>
      </c>
      <c r="AI407" s="10">
        <f t="shared" si="12"/>
        <v>0</v>
      </c>
      <c r="AJ407" s="7">
        <v>0.0</v>
      </c>
      <c r="AK407" s="7">
        <v>0.0</v>
      </c>
      <c r="AL407" s="13" t="str">
        <f t="shared" si="13"/>
        <v> </v>
      </c>
      <c r="AM407" s="7">
        <v>0.0</v>
      </c>
      <c r="AN407" s="7">
        <v>0.0</v>
      </c>
      <c r="AO407" s="26">
        <v>0.0</v>
      </c>
      <c r="AP407" s="26">
        <v>0.0</v>
      </c>
      <c r="AQ407" s="7">
        <v>0.0</v>
      </c>
      <c r="AR407" s="7">
        <v>0.0</v>
      </c>
      <c r="AS407" s="7">
        <v>0.0</v>
      </c>
      <c r="AT407" s="7">
        <v>0.0</v>
      </c>
      <c r="AU407" s="7">
        <v>0.0</v>
      </c>
      <c r="AV407" s="7">
        <v>0.0</v>
      </c>
      <c r="AW407" s="14"/>
      <c r="AX407" s="14"/>
      <c r="AY407" s="7">
        <v>0.0</v>
      </c>
      <c r="AZ407" s="7">
        <v>0.0</v>
      </c>
      <c r="BA407" s="14">
        <f t="shared" si="14"/>
        <v>0</v>
      </c>
      <c r="BB407" s="14"/>
      <c r="BC407" s="14"/>
    </row>
    <row r="408" ht="12.75" customHeight="1">
      <c r="A408" s="7" t="s">
        <v>614</v>
      </c>
      <c r="B408" s="7" t="s">
        <v>2030</v>
      </c>
      <c r="C408" s="8" t="s">
        <v>490</v>
      </c>
      <c r="D408" s="9" t="s">
        <v>1445</v>
      </c>
      <c r="E408" s="7">
        <v>50.0</v>
      </c>
      <c r="F408" s="7">
        <v>1.0</v>
      </c>
      <c r="G408" s="7">
        <v>5.0</v>
      </c>
      <c r="H408" s="12">
        <f t="shared" si="1"/>
        <v>6</v>
      </c>
      <c r="I408" s="7">
        <v>1.0</v>
      </c>
      <c r="J408" s="7">
        <v>4.0</v>
      </c>
      <c r="K408" s="7">
        <v>2.0</v>
      </c>
      <c r="L408" s="7">
        <v>2.0</v>
      </c>
      <c r="M408" s="25">
        <f t="shared" si="2"/>
        <v>5.233826024</v>
      </c>
      <c r="N408" s="7">
        <v>8.0</v>
      </c>
      <c r="O408" s="7">
        <v>3.0</v>
      </c>
      <c r="P408" s="7">
        <v>7.0</v>
      </c>
      <c r="Q408" s="7">
        <v>3.0</v>
      </c>
      <c r="R408" s="10">
        <f t="shared" si="3"/>
        <v>0.125</v>
      </c>
      <c r="S408" s="10">
        <f t="shared" si="4"/>
        <v>0.04761904762</v>
      </c>
      <c r="T408" s="12">
        <f t="shared" si="5"/>
        <v>17.71428571</v>
      </c>
      <c r="U408" s="7">
        <v>0.0</v>
      </c>
      <c r="V408" s="7">
        <v>2.0</v>
      </c>
      <c r="W408" s="7">
        <v>2.0</v>
      </c>
      <c r="X408" s="7">
        <v>1.0</v>
      </c>
      <c r="Y408" s="7">
        <v>1.0</v>
      </c>
      <c r="Z408" s="7">
        <v>4127.0</v>
      </c>
      <c r="AA408" s="18">
        <f t="shared" si="6"/>
        <v>1.375666667</v>
      </c>
      <c r="AB408" s="14">
        <v>65.37</v>
      </c>
      <c r="AC408" s="18">
        <f t="shared" si="7"/>
        <v>1.3074</v>
      </c>
      <c r="AD408" s="14">
        <v>181.39</v>
      </c>
      <c r="AE408" s="18">
        <f t="shared" si="8"/>
        <v>3.6278</v>
      </c>
      <c r="AF408" s="13">
        <f t="shared" si="9"/>
        <v>0.2649132761</v>
      </c>
      <c r="AG408" s="10">
        <f t="shared" si="10"/>
        <v>0.1428571429</v>
      </c>
      <c r="AH408" s="10">
        <f t="shared" si="11"/>
        <v>0.5714285714</v>
      </c>
      <c r="AI408" s="10">
        <f t="shared" si="12"/>
        <v>0.7142857143</v>
      </c>
      <c r="AJ408" s="7">
        <v>3.0</v>
      </c>
      <c r="AK408" s="7">
        <v>2.0</v>
      </c>
      <c r="AL408" s="13">
        <f t="shared" si="13"/>
        <v>0.6</v>
      </c>
      <c r="AM408" s="7">
        <v>7.0</v>
      </c>
      <c r="AN408" s="7">
        <v>0.0</v>
      </c>
      <c r="AO408" s="26">
        <v>55.0</v>
      </c>
      <c r="AP408" s="26">
        <v>11.0</v>
      </c>
      <c r="AQ408" s="7">
        <v>27.0</v>
      </c>
      <c r="AR408" s="7">
        <v>1.0</v>
      </c>
      <c r="AS408" s="7">
        <v>24.0</v>
      </c>
      <c r="AT408" s="7">
        <v>2.0</v>
      </c>
      <c r="AU408" s="7">
        <v>43.0</v>
      </c>
      <c r="AV408" s="7">
        <v>7.0</v>
      </c>
      <c r="AW408" s="14">
        <v>86.0</v>
      </c>
      <c r="AX408" s="14">
        <v>1.56</v>
      </c>
      <c r="AY408" s="7">
        <v>0.0</v>
      </c>
      <c r="AZ408" s="7">
        <v>0.0</v>
      </c>
      <c r="BA408" s="14">
        <f t="shared" si="14"/>
        <v>0.7996123092</v>
      </c>
      <c r="BB408" s="14">
        <v>96.08</v>
      </c>
      <c r="BC408" s="14">
        <v>1.9300000000000002</v>
      </c>
    </row>
    <row r="409" ht="12.75" customHeight="1">
      <c r="A409" s="7" t="s">
        <v>743</v>
      </c>
      <c r="B409" s="7" t="s">
        <v>2034</v>
      </c>
      <c r="C409" s="8" t="s">
        <v>447</v>
      </c>
      <c r="D409" s="9" t="s">
        <v>137</v>
      </c>
      <c r="E409" s="7">
        <v>1.0</v>
      </c>
      <c r="F409" s="7">
        <v>0.0</v>
      </c>
      <c r="G409" s="7">
        <v>0.0</v>
      </c>
      <c r="H409" s="12">
        <f t="shared" si="1"/>
        <v>0</v>
      </c>
      <c r="I409" s="7">
        <v>0.0</v>
      </c>
      <c r="J409" s="7">
        <v>0.0</v>
      </c>
      <c r="K409" s="7">
        <v>0.0</v>
      </c>
      <c r="L409" s="7">
        <v>0.0</v>
      </c>
      <c r="M409" s="25">
        <f t="shared" si="2"/>
        <v>0</v>
      </c>
      <c r="N409" s="7">
        <v>0.0</v>
      </c>
      <c r="O409" s="7">
        <v>0.0</v>
      </c>
      <c r="P409" s="7">
        <v>0.0</v>
      </c>
      <c r="Q409" s="7">
        <v>0.0</v>
      </c>
      <c r="R409" s="10">
        <f t="shared" si="3"/>
        <v>0</v>
      </c>
      <c r="S409" s="10">
        <f t="shared" si="4"/>
        <v>0</v>
      </c>
      <c r="T409" s="12">
        <f t="shared" si="5"/>
        <v>0</v>
      </c>
      <c r="U409" s="7">
        <v>0.0</v>
      </c>
      <c r="V409" s="7">
        <v>0.0</v>
      </c>
      <c r="W409" s="7">
        <v>0.0</v>
      </c>
      <c r="X409" s="7">
        <v>0.0</v>
      </c>
      <c r="Y409" s="7">
        <v>0.0</v>
      </c>
      <c r="Z409" s="7">
        <v>0.0</v>
      </c>
      <c r="AA409" s="18">
        <f t="shared" si="6"/>
        <v>0</v>
      </c>
      <c r="AB409" s="14">
        <v>0.0</v>
      </c>
      <c r="AC409" s="18">
        <f t="shared" si="7"/>
        <v>0</v>
      </c>
      <c r="AD409" s="14">
        <v>7.37</v>
      </c>
      <c r="AE409" s="18">
        <f t="shared" si="8"/>
        <v>7.37</v>
      </c>
      <c r="AF409" s="13">
        <f t="shared" si="9"/>
        <v>0</v>
      </c>
      <c r="AG409" s="10">
        <f t="shared" si="10"/>
        <v>0</v>
      </c>
      <c r="AH409" s="10">
        <f t="shared" si="11"/>
        <v>0</v>
      </c>
      <c r="AI409" s="10">
        <f t="shared" si="12"/>
        <v>0</v>
      </c>
      <c r="AJ409" s="7">
        <v>0.0</v>
      </c>
      <c r="AK409" s="7">
        <v>0.0</v>
      </c>
      <c r="AL409" s="13" t="str">
        <f t="shared" si="13"/>
        <v> </v>
      </c>
      <c r="AM409" s="7">
        <v>0.0</v>
      </c>
      <c r="AN409" s="7">
        <v>0.0</v>
      </c>
      <c r="AO409" s="26">
        <v>0.0</v>
      </c>
      <c r="AP409" s="26">
        <v>0.0</v>
      </c>
      <c r="AQ409" s="7">
        <v>0.0</v>
      </c>
      <c r="AR409" s="7">
        <v>0.0</v>
      </c>
      <c r="AS409" s="7">
        <v>0.0</v>
      </c>
      <c r="AT409" s="7">
        <v>0.0</v>
      </c>
      <c r="AU409" s="7">
        <v>0.0</v>
      </c>
      <c r="AV409" s="7">
        <v>0.0</v>
      </c>
      <c r="AW409" s="14"/>
      <c r="AX409" s="14"/>
      <c r="AY409" s="7">
        <v>0.0</v>
      </c>
      <c r="AZ409" s="7">
        <v>0.0</v>
      </c>
      <c r="BA409" s="14">
        <f t="shared" si="14"/>
        <v>0</v>
      </c>
      <c r="BB409" s="14"/>
      <c r="BC409" s="14"/>
    </row>
    <row r="410" ht="12.75" customHeight="1">
      <c r="A410" s="7" t="s">
        <v>1522</v>
      </c>
      <c r="B410" s="7" t="s">
        <v>2037</v>
      </c>
      <c r="C410" s="8" t="s">
        <v>222</v>
      </c>
      <c r="D410" s="9" t="s">
        <v>150</v>
      </c>
      <c r="E410" s="7">
        <v>17.0</v>
      </c>
      <c r="F410" s="7">
        <v>0.0</v>
      </c>
      <c r="G410" s="7">
        <v>0.0</v>
      </c>
      <c r="H410" s="12">
        <f t="shared" si="1"/>
        <v>0</v>
      </c>
      <c r="I410" s="7">
        <v>0.0</v>
      </c>
      <c r="J410" s="7">
        <v>0.0</v>
      </c>
      <c r="K410" s="7">
        <v>0.0</v>
      </c>
      <c r="L410" s="7">
        <v>0.0</v>
      </c>
      <c r="M410" s="25">
        <f t="shared" si="2"/>
        <v>0</v>
      </c>
      <c r="N410" s="7">
        <v>0.0</v>
      </c>
      <c r="O410" s="7">
        <v>0.0</v>
      </c>
      <c r="P410" s="7">
        <v>0.0</v>
      </c>
      <c r="Q410" s="7">
        <v>0.0</v>
      </c>
      <c r="R410" s="10">
        <f t="shared" si="3"/>
        <v>0</v>
      </c>
      <c r="S410" s="10">
        <f t="shared" si="4"/>
        <v>0</v>
      </c>
      <c r="T410" s="12">
        <f t="shared" si="5"/>
        <v>0</v>
      </c>
      <c r="U410" s="7">
        <v>0.0</v>
      </c>
      <c r="V410" s="7">
        <v>0.0</v>
      </c>
      <c r="W410" s="7">
        <v>0.0</v>
      </c>
      <c r="X410" s="7">
        <v>0.0</v>
      </c>
      <c r="Y410" s="7">
        <v>0.0</v>
      </c>
      <c r="Z410" s="7">
        <v>173.0</v>
      </c>
      <c r="AA410" s="18">
        <f t="shared" si="6"/>
        <v>0.1696078431</v>
      </c>
      <c r="AB410" s="14">
        <v>1.97</v>
      </c>
      <c r="AC410" s="18">
        <f t="shared" si="7"/>
        <v>0.1158823529</v>
      </c>
      <c r="AD410" s="14">
        <v>65.15</v>
      </c>
      <c r="AE410" s="18">
        <f t="shared" si="8"/>
        <v>3.832352941</v>
      </c>
      <c r="AF410" s="13">
        <f t="shared" si="9"/>
        <v>0.02935041716</v>
      </c>
      <c r="AG410" s="10">
        <f t="shared" si="10"/>
        <v>0</v>
      </c>
      <c r="AH410" s="10">
        <f t="shared" si="11"/>
        <v>0</v>
      </c>
      <c r="AI410" s="10">
        <f t="shared" si="12"/>
        <v>0</v>
      </c>
      <c r="AJ410" s="7">
        <v>0.0</v>
      </c>
      <c r="AK410" s="7">
        <v>0.0</v>
      </c>
      <c r="AL410" s="13" t="str">
        <f t="shared" si="13"/>
        <v> </v>
      </c>
      <c r="AM410" s="7">
        <v>0.0</v>
      </c>
      <c r="AN410" s="7">
        <v>0.0</v>
      </c>
      <c r="AO410" s="26">
        <v>0.0</v>
      </c>
      <c r="AP410" s="26">
        <v>0.0</v>
      </c>
      <c r="AQ410" s="7">
        <v>1.0</v>
      </c>
      <c r="AR410" s="7">
        <v>0.0</v>
      </c>
      <c r="AS410" s="7">
        <v>1.0</v>
      </c>
      <c r="AT410" s="7">
        <v>0.0</v>
      </c>
      <c r="AU410" s="7">
        <v>1.0</v>
      </c>
      <c r="AV410" s="7">
        <v>0.0</v>
      </c>
      <c r="AW410" s="14">
        <v>100.0</v>
      </c>
      <c r="AX410" s="14">
        <v>9.09</v>
      </c>
      <c r="AY410" s="7">
        <v>0.0</v>
      </c>
      <c r="AZ410" s="7">
        <v>1.0</v>
      </c>
      <c r="BA410" s="14">
        <f t="shared" si="14"/>
        <v>0</v>
      </c>
      <c r="BB410" s="14">
        <v>100.0</v>
      </c>
      <c r="BC410" s="14">
        <v>2.9</v>
      </c>
    </row>
    <row r="411" ht="12.75" customHeight="1">
      <c r="A411" s="7" t="s">
        <v>732</v>
      </c>
      <c r="B411" s="7" t="s">
        <v>2040</v>
      </c>
      <c r="C411" s="8" t="s">
        <v>458</v>
      </c>
      <c r="D411" s="9" t="s">
        <v>150</v>
      </c>
      <c r="E411" s="7">
        <v>79.0</v>
      </c>
      <c r="F411" s="7">
        <v>5.0</v>
      </c>
      <c r="G411" s="7">
        <v>10.0</v>
      </c>
      <c r="H411" s="12">
        <f t="shared" si="1"/>
        <v>15</v>
      </c>
      <c r="I411" s="7">
        <v>5.0</v>
      </c>
      <c r="J411" s="7">
        <v>9.0</v>
      </c>
      <c r="K411" s="7">
        <v>5.0</v>
      </c>
      <c r="L411" s="7">
        <v>4.0</v>
      </c>
      <c r="M411" s="25">
        <f t="shared" si="2"/>
        <v>5.598175409</v>
      </c>
      <c r="N411" s="7">
        <v>31.0</v>
      </c>
      <c r="O411" s="7">
        <v>17.0</v>
      </c>
      <c r="P411" s="7">
        <v>26.0</v>
      </c>
      <c r="Q411" s="7">
        <v>15.0</v>
      </c>
      <c r="R411" s="10">
        <f t="shared" si="3"/>
        <v>0.1612903226</v>
      </c>
      <c r="S411" s="10">
        <f t="shared" si="4"/>
        <v>0.05617977528</v>
      </c>
      <c r="T411" s="12">
        <f t="shared" si="5"/>
        <v>36.36363636</v>
      </c>
      <c r="U411" s="7">
        <v>0.0</v>
      </c>
      <c r="V411" s="7">
        <v>6.0</v>
      </c>
      <c r="W411" s="7">
        <v>13.0</v>
      </c>
      <c r="X411" s="7">
        <v>5.0</v>
      </c>
      <c r="Y411" s="7">
        <v>1.0</v>
      </c>
      <c r="Z411" s="7">
        <v>9646.0</v>
      </c>
      <c r="AA411" s="18">
        <f t="shared" si="6"/>
        <v>2.035021097</v>
      </c>
      <c r="AB411" s="14">
        <v>153.92</v>
      </c>
      <c r="AC411" s="18">
        <f t="shared" si="7"/>
        <v>1.94835443</v>
      </c>
      <c r="AD411" s="14">
        <v>224.16</v>
      </c>
      <c r="AE411" s="18">
        <f t="shared" si="8"/>
        <v>2.837468354</v>
      </c>
      <c r="AF411" s="13">
        <f t="shared" si="9"/>
        <v>0.4071096064</v>
      </c>
      <c r="AG411" s="10">
        <f t="shared" si="10"/>
        <v>0.2272727273</v>
      </c>
      <c r="AH411" s="10">
        <f t="shared" si="11"/>
        <v>0.4090909091</v>
      </c>
      <c r="AI411" s="10">
        <f t="shared" si="12"/>
        <v>0.6363636364</v>
      </c>
      <c r="AJ411" s="7">
        <v>109.0</v>
      </c>
      <c r="AK411" s="7">
        <v>56.0</v>
      </c>
      <c r="AL411" s="13">
        <f t="shared" si="13"/>
        <v>0.6606060606</v>
      </c>
      <c r="AM411" s="7">
        <v>22.0</v>
      </c>
      <c r="AN411" s="7">
        <v>1.0</v>
      </c>
      <c r="AO411" s="26">
        <v>138.0</v>
      </c>
      <c r="AP411" s="26">
        <v>6.0</v>
      </c>
      <c r="AQ411" s="7">
        <v>63.0</v>
      </c>
      <c r="AR411" s="7">
        <v>7.0</v>
      </c>
      <c r="AS411" s="7">
        <v>79.0</v>
      </c>
      <c r="AT411" s="7">
        <v>3.0</v>
      </c>
      <c r="AU411" s="7">
        <v>146.0</v>
      </c>
      <c r="AV411" s="7">
        <v>6.0</v>
      </c>
      <c r="AW411" s="14">
        <v>96.05</v>
      </c>
      <c r="AX411" s="14">
        <v>7.0</v>
      </c>
      <c r="AY411" s="7">
        <v>1.0</v>
      </c>
      <c r="AZ411" s="7">
        <v>1.0</v>
      </c>
      <c r="BA411" s="14">
        <f t="shared" si="14"/>
        <v>0.8272859216</v>
      </c>
      <c r="BB411" s="14">
        <v>91.03</v>
      </c>
      <c r="BC411" s="14">
        <v>-3.92</v>
      </c>
    </row>
    <row r="412" ht="12.75" customHeight="1">
      <c r="A412" s="7" t="s">
        <v>2044</v>
      </c>
      <c r="B412" s="7" t="s">
        <v>2045</v>
      </c>
      <c r="C412" s="8" t="s">
        <v>231</v>
      </c>
      <c r="D412" s="9" t="s">
        <v>247</v>
      </c>
      <c r="E412" s="7">
        <v>82.0</v>
      </c>
      <c r="F412" s="7">
        <v>4.0</v>
      </c>
      <c r="G412" s="7">
        <v>13.0</v>
      </c>
      <c r="H412" s="12">
        <f t="shared" si="1"/>
        <v>17</v>
      </c>
      <c r="I412" s="7">
        <v>4.0</v>
      </c>
      <c r="J412" s="7">
        <v>13.0</v>
      </c>
      <c r="K412" s="7">
        <v>9.0</v>
      </c>
      <c r="L412" s="7">
        <v>4.0</v>
      </c>
      <c r="M412" s="25">
        <f t="shared" si="2"/>
        <v>3.540027765</v>
      </c>
      <c r="N412" s="7">
        <v>67.0</v>
      </c>
      <c r="O412" s="7">
        <v>21.0</v>
      </c>
      <c r="P412" s="7">
        <v>61.0</v>
      </c>
      <c r="Q412" s="7">
        <v>32.0</v>
      </c>
      <c r="R412" s="10">
        <f t="shared" si="3"/>
        <v>0.05970149254</v>
      </c>
      <c r="S412" s="10">
        <f t="shared" si="4"/>
        <v>0.02209944751</v>
      </c>
      <c r="T412" s="12">
        <f t="shared" si="5"/>
        <v>69.39473684</v>
      </c>
      <c r="U412" s="7">
        <v>1.0</v>
      </c>
      <c r="V412" s="7">
        <v>1.0</v>
      </c>
      <c r="W412" s="7">
        <v>7.0</v>
      </c>
      <c r="X412" s="7">
        <v>7.0</v>
      </c>
      <c r="Y412" s="7">
        <v>3.0</v>
      </c>
      <c r="Z412" s="7">
        <v>17288.0</v>
      </c>
      <c r="AA412" s="18">
        <f t="shared" si="6"/>
        <v>3.513821138</v>
      </c>
      <c r="AB412" s="14">
        <v>281.6</v>
      </c>
      <c r="AC412" s="18">
        <f t="shared" si="7"/>
        <v>3.434146341</v>
      </c>
      <c r="AD412" s="14">
        <v>140.62</v>
      </c>
      <c r="AE412" s="18">
        <f t="shared" si="8"/>
        <v>1.714878049</v>
      </c>
      <c r="AF412" s="13">
        <f t="shared" si="9"/>
        <v>0.6669508787</v>
      </c>
      <c r="AG412" s="10">
        <f t="shared" si="10"/>
        <v>0.1052631579</v>
      </c>
      <c r="AH412" s="10">
        <f t="shared" si="11"/>
        <v>0.3421052632</v>
      </c>
      <c r="AI412" s="10">
        <f t="shared" si="12"/>
        <v>0.4473684211</v>
      </c>
      <c r="AJ412" s="7">
        <v>0.0</v>
      </c>
      <c r="AK412" s="7">
        <v>1.0</v>
      </c>
      <c r="AL412" s="13">
        <f t="shared" si="13"/>
        <v>0</v>
      </c>
      <c r="AM412" s="7">
        <v>38.0</v>
      </c>
      <c r="AN412" s="7">
        <v>3.0</v>
      </c>
      <c r="AO412" s="26">
        <v>255.0</v>
      </c>
      <c r="AP412" s="26">
        <v>36.0</v>
      </c>
      <c r="AQ412" s="7">
        <v>93.0</v>
      </c>
      <c r="AR412" s="7">
        <v>12.0</v>
      </c>
      <c r="AS412" s="7">
        <v>108.0</v>
      </c>
      <c r="AT412" s="7">
        <v>7.0</v>
      </c>
      <c r="AU412" s="7">
        <v>295.0</v>
      </c>
      <c r="AV412" s="7">
        <v>37.0</v>
      </c>
      <c r="AW412" s="14">
        <v>88.86</v>
      </c>
      <c r="AX412" s="14">
        <v>5.39</v>
      </c>
      <c r="AY412" s="7">
        <v>3.0</v>
      </c>
      <c r="AZ412" s="7">
        <v>2.0</v>
      </c>
      <c r="BA412" s="14">
        <f t="shared" si="14"/>
        <v>0.8121240167</v>
      </c>
      <c r="BB412" s="14">
        <v>96.21</v>
      </c>
      <c r="BC412" s="14">
        <v>6.58</v>
      </c>
    </row>
    <row r="413" ht="12.75" customHeight="1">
      <c r="A413" s="7" t="s">
        <v>2048</v>
      </c>
      <c r="B413" s="7" t="s">
        <v>2049</v>
      </c>
      <c r="C413" s="8" t="s">
        <v>860</v>
      </c>
      <c r="D413" s="9" t="s">
        <v>167</v>
      </c>
      <c r="E413" s="7">
        <v>15.0</v>
      </c>
      <c r="F413" s="7">
        <v>0.0</v>
      </c>
      <c r="G413" s="7">
        <v>0.0</v>
      </c>
      <c r="H413" s="12">
        <f t="shared" si="1"/>
        <v>0</v>
      </c>
      <c r="I413" s="7">
        <v>0.0</v>
      </c>
      <c r="J413" s="7">
        <v>0.0</v>
      </c>
      <c r="K413" s="7">
        <v>0.0</v>
      </c>
      <c r="L413" s="7">
        <v>0.0</v>
      </c>
      <c r="M413" s="25">
        <f t="shared" si="2"/>
        <v>0</v>
      </c>
      <c r="N413" s="7">
        <v>0.0</v>
      </c>
      <c r="O413" s="7">
        <v>0.0</v>
      </c>
      <c r="P413" s="7">
        <v>0.0</v>
      </c>
      <c r="Q413" s="7">
        <v>0.0</v>
      </c>
      <c r="R413" s="10">
        <f t="shared" si="3"/>
        <v>0</v>
      </c>
      <c r="S413" s="10">
        <f t="shared" si="4"/>
        <v>0</v>
      </c>
      <c r="T413" s="12">
        <f t="shared" si="5"/>
        <v>0</v>
      </c>
      <c r="U413" s="7">
        <v>0.0</v>
      </c>
      <c r="V413" s="7">
        <v>0.0</v>
      </c>
      <c r="W413" s="7">
        <v>0.0</v>
      </c>
      <c r="X413" s="7">
        <v>0.0</v>
      </c>
      <c r="Y413" s="7">
        <v>0.0</v>
      </c>
      <c r="Z413" s="7">
        <v>55.0</v>
      </c>
      <c r="AA413" s="18">
        <f t="shared" si="6"/>
        <v>0.06111111111</v>
      </c>
      <c r="AB413" s="14">
        <v>0.46</v>
      </c>
      <c r="AC413" s="18">
        <f t="shared" si="7"/>
        <v>0.03066666667</v>
      </c>
      <c r="AD413" s="14">
        <v>62.14</v>
      </c>
      <c r="AE413" s="18">
        <f t="shared" si="8"/>
        <v>4.142666667</v>
      </c>
      <c r="AF413" s="13">
        <f t="shared" si="9"/>
        <v>0.007348242812</v>
      </c>
      <c r="AG413" s="10">
        <f t="shared" si="10"/>
        <v>0</v>
      </c>
      <c r="AH413" s="10">
        <f t="shared" si="11"/>
        <v>0</v>
      </c>
      <c r="AI413" s="10">
        <f t="shared" si="12"/>
        <v>0</v>
      </c>
      <c r="AJ413" s="7">
        <v>0.0</v>
      </c>
      <c r="AK413" s="7">
        <v>0.0</v>
      </c>
      <c r="AL413" s="13" t="str">
        <f t="shared" si="13"/>
        <v> </v>
      </c>
      <c r="AM413" s="7">
        <v>0.0</v>
      </c>
      <c r="AN413" s="7">
        <v>0.0</v>
      </c>
      <c r="AO413" s="26">
        <v>1.0</v>
      </c>
      <c r="AP413" s="26">
        <v>0.0</v>
      </c>
      <c r="AQ413" s="7">
        <v>0.0</v>
      </c>
      <c r="AR413" s="7">
        <v>0.0</v>
      </c>
      <c r="AS413" s="7">
        <v>0.0</v>
      </c>
      <c r="AT413" s="7">
        <v>0.0</v>
      </c>
      <c r="AU413" s="7">
        <v>1.0</v>
      </c>
      <c r="AV413" s="7">
        <v>0.0</v>
      </c>
      <c r="AW413" s="14">
        <v>100.0</v>
      </c>
      <c r="AX413" s="14">
        <v>9.8</v>
      </c>
      <c r="AY413" s="7">
        <v>0.0</v>
      </c>
      <c r="AZ413" s="7">
        <v>0.0</v>
      </c>
      <c r="BA413" s="14">
        <f t="shared" si="14"/>
        <v>1.090909091</v>
      </c>
      <c r="BB413" s="14"/>
      <c r="BC413" s="14"/>
    </row>
    <row r="414" ht="12.75" customHeight="1">
      <c r="A414" s="7" t="s">
        <v>452</v>
      </c>
      <c r="B414" s="7" t="s">
        <v>2051</v>
      </c>
      <c r="C414" s="8" t="s">
        <v>149</v>
      </c>
      <c r="D414" s="9" t="s">
        <v>260</v>
      </c>
      <c r="E414" s="7">
        <v>5.0</v>
      </c>
      <c r="F414" s="7">
        <v>0.0</v>
      </c>
      <c r="G414" s="7">
        <v>0.0</v>
      </c>
      <c r="H414" s="12">
        <f t="shared" si="1"/>
        <v>0</v>
      </c>
      <c r="I414" s="7">
        <v>0.0</v>
      </c>
      <c r="J414" s="7">
        <v>0.0</v>
      </c>
      <c r="K414" s="7">
        <v>0.0</v>
      </c>
      <c r="L414" s="7">
        <v>0.0</v>
      </c>
      <c r="M414" s="25">
        <f t="shared" si="2"/>
        <v>0</v>
      </c>
      <c r="N414" s="7">
        <v>0.0</v>
      </c>
      <c r="O414" s="7">
        <v>0.0</v>
      </c>
      <c r="P414" s="7">
        <v>0.0</v>
      </c>
      <c r="Q414" s="7">
        <v>0.0</v>
      </c>
      <c r="R414" s="10">
        <f t="shared" si="3"/>
        <v>0</v>
      </c>
      <c r="S414" s="10">
        <f t="shared" si="4"/>
        <v>0</v>
      </c>
      <c r="T414" s="12">
        <f t="shared" si="5"/>
        <v>0</v>
      </c>
      <c r="U414" s="7">
        <v>0.0</v>
      </c>
      <c r="V414" s="7">
        <v>0.0</v>
      </c>
      <c r="W414" s="7">
        <v>0.0</v>
      </c>
      <c r="X414" s="7">
        <v>0.0</v>
      </c>
      <c r="Y414" s="7">
        <v>0.0</v>
      </c>
      <c r="Z414" s="7">
        <v>0.0</v>
      </c>
      <c r="AA414" s="18">
        <f t="shared" si="6"/>
        <v>0</v>
      </c>
      <c r="AB414" s="14">
        <v>0.0</v>
      </c>
      <c r="AC414" s="18">
        <f t="shared" si="7"/>
        <v>0</v>
      </c>
      <c r="AD414" s="14">
        <v>26.11</v>
      </c>
      <c r="AE414" s="18">
        <f t="shared" si="8"/>
        <v>5.222</v>
      </c>
      <c r="AF414" s="13">
        <f t="shared" si="9"/>
        <v>0</v>
      </c>
      <c r="AG414" s="10">
        <f t="shared" si="10"/>
        <v>0</v>
      </c>
      <c r="AH414" s="10">
        <f t="shared" si="11"/>
        <v>0</v>
      </c>
      <c r="AI414" s="10">
        <f t="shared" si="12"/>
        <v>0</v>
      </c>
      <c r="AJ414" s="7">
        <v>0.0</v>
      </c>
      <c r="AK414" s="7">
        <v>0.0</v>
      </c>
      <c r="AL414" s="13" t="str">
        <f t="shared" si="13"/>
        <v> </v>
      </c>
      <c r="AM414" s="7">
        <v>0.0</v>
      </c>
      <c r="AN414" s="7">
        <v>0.0</v>
      </c>
      <c r="AO414" s="26">
        <v>0.0</v>
      </c>
      <c r="AP414" s="26">
        <v>0.0</v>
      </c>
      <c r="AQ414" s="7">
        <v>0.0</v>
      </c>
      <c r="AR414" s="7">
        <v>0.0</v>
      </c>
      <c r="AS414" s="7">
        <v>0.0</v>
      </c>
      <c r="AT414" s="7">
        <v>0.0</v>
      </c>
      <c r="AU414" s="7">
        <v>0.0</v>
      </c>
      <c r="AV414" s="7">
        <v>0.0</v>
      </c>
      <c r="AW414" s="14"/>
      <c r="AX414" s="14"/>
      <c r="AY414" s="7">
        <v>0.0</v>
      </c>
      <c r="AZ414" s="7">
        <v>0.0</v>
      </c>
      <c r="BA414" s="14">
        <f t="shared" si="14"/>
        <v>0</v>
      </c>
      <c r="BB414" s="14"/>
      <c r="BC414" s="14"/>
    </row>
    <row r="415" ht="12.75" customHeight="1">
      <c r="A415" s="7" t="s">
        <v>452</v>
      </c>
      <c r="B415" s="7" t="s">
        <v>2053</v>
      </c>
      <c r="C415" s="8" t="s">
        <v>215</v>
      </c>
      <c r="D415" s="9" t="s">
        <v>1682</v>
      </c>
      <c r="E415" s="7">
        <v>81.0</v>
      </c>
      <c r="F415" s="7">
        <v>3.0</v>
      </c>
      <c r="G415" s="7">
        <v>3.0</v>
      </c>
      <c r="H415" s="12">
        <f t="shared" si="1"/>
        <v>6</v>
      </c>
      <c r="I415" s="7">
        <v>3.0</v>
      </c>
      <c r="J415" s="7">
        <v>3.0</v>
      </c>
      <c r="K415" s="7">
        <v>1.0</v>
      </c>
      <c r="L415" s="7">
        <v>2.0</v>
      </c>
      <c r="M415" s="25">
        <f t="shared" si="2"/>
        <v>1.919658727</v>
      </c>
      <c r="N415" s="7">
        <v>36.0</v>
      </c>
      <c r="O415" s="7">
        <v>9.0</v>
      </c>
      <c r="P415" s="7">
        <v>33.0</v>
      </c>
      <c r="Q415" s="7">
        <v>3.0</v>
      </c>
      <c r="R415" s="10">
        <f t="shared" si="3"/>
        <v>0.08333333333</v>
      </c>
      <c r="S415" s="10">
        <f t="shared" si="4"/>
        <v>0.03703703704</v>
      </c>
      <c r="T415" s="12">
        <f t="shared" si="5"/>
        <v>10.33333333</v>
      </c>
      <c r="U415" s="7">
        <v>0.0</v>
      </c>
      <c r="V415" s="7">
        <v>5.0</v>
      </c>
      <c r="W415" s="7">
        <v>12.0</v>
      </c>
      <c r="X415" s="7">
        <v>11.0</v>
      </c>
      <c r="Y415" s="7">
        <v>2.0</v>
      </c>
      <c r="Z415" s="7">
        <v>11252.0</v>
      </c>
      <c r="AA415" s="18">
        <f t="shared" si="6"/>
        <v>2.315226337</v>
      </c>
      <c r="AB415" s="14">
        <v>180.02</v>
      </c>
      <c r="AC415" s="18">
        <f t="shared" si="7"/>
        <v>2.222469136</v>
      </c>
      <c r="AD415" s="14">
        <v>272.2</v>
      </c>
      <c r="AE415" s="18">
        <f t="shared" si="8"/>
        <v>3.360493827</v>
      </c>
      <c r="AF415" s="13">
        <f t="shared" si="9"/>
        <v>0.3980805802</v>
      </c>
      <c r="AG415" s="10">
        <f t="shared" si="10"/>
        <v>0.2</v>
      </c>
      <c r="AH415" s="10">
        <f t="shared" si="11"/>
        <v>0.2</v>
      </c>
      <c r="AI415" s="10">
        <f t="shared" si="12"/>
        <v>0.4</v>
      </c>
      <c r="AJ415" s="7">
        <v>6.0</v>
      </c>
      <c r="AK415" s="7">
        <v>5.0</v>
      </c>
      <c r="AL415" s="13">
        <f t="shared" si="13"/>
        <v>0.5454545455</v>
      </c>
      <c r="AM415" s="7">
        <v>15.0</v>
      </c>
      <c r="AN415" s="7">
        <v>3.0</v>
      </c>
      <c r="AO415" s="26">
        <v>140.0</v>
      </c>
      <c r="AP415" s="26">
        <v>22.0</v>
      </c>
      <c r="AQ415" s="7">
        <v>70.0</v>
      </c>
      <c r="AR415" s="7">
        <v>5.0</v>
      </c>
      <c r="AS415" s="7">
        <v>75.0</v>
      </c>
      <c r="AT415" s="7">
        <v>4.0</v>
      </c>
      <c r="AU415" s="7">
        <v>145.0</v>
      </c>
      <c r="AV415" s="7">
        <v>20.0</v>
      </c>
      <c r="AW415" s="14">
        <v>87.88</v>
      </c>
      <c r="AX415" s="14">
        <v>4.4</v>
      </c>
      <c r="AY415" s="7">
        <v>6.0</v>
      </c>
      <c r="AZ415" s="7">
        <v>2.0</v>
      </c>
      <c r="BA415" s="14">
        <f t="shared" si="14"/>
        <v>0.6612157839</v>
      </c>
      <c r="BB415" s="14">
        <v>94.7</v>
      </c>
      <c r="BC415" s="14">
        <v>-0.81</v>
      </c>
    </row>
    <row r="416" ht="12.75" customHeight="1">
      <c r="A416" s="7" t="s">
        <v>2056</v>
      </c>
      <c r="B416" s="7" t="s">
        <v>2057</v>
      </c>
      <c r="C416" s="8" t="s">
        <v>325</v>
      </c>
      <c r="D416" s="9" t="s">
        <v>174</v>
      </c>
      <c r="E416" s="7">
        <v>44.0</v>
      </c>
      <c r="F416" s="7">
        <v>0.0</v>
      </c>
      <c r="G416" s="7">
        <v>1.0</v>
      </c>
      <c r="H416" s="12">
        <f t="shared" si="1"/>
        <v>1</v>
      </c>
      <c r="I416" s="7">
        <v>0.0</v>
      </c>
      <c r="J416" s="7">
        <v>1.0</v>
      </c>
      <c r="K416" s="7">
        <v>0.0</v>
      </c>
      <c r="L416" s="7">
        <v>1.0</v>
      </c>
      <c r="M416" s="25">
        <f t="shared" si="2"/>
        <v>1.595744681</v>
      </c>
      <c r="N416" s="7">
        <v>8.0</v>
      </c>
      <c r="O416" s="7">
        <v>2.0</v>
      </c>
      <c r="P416" s="7">
        <v>7.0</v>
      </c>
      <c r="Q416" s="7">
        <v>3.0</v>
      </c>
      <c r="R416" s="10">
        <f t="shared" si="3"/>
        <v>0</v>
      </c>
      <c r="S416" s="10">
        <f t="shared" si="4"/>
        <v>0</v>
      </c>
      <c r="T416" s="12">
        <f t="shared" si="5"/>
        <v>0</v>
      </c>
      <c r="U416" s="7">
        <v>1.0</v>
      </c>
      <c r="V416" s="7">
        <v>0.0</v>
      </c>
      <c r="W416" s="7">
        <v>0.0</v>
      </c>
      <c r="X416" s="7">
        <v>1.0</v>
      </c>
      <c r="Y416" s="7">
        <v>0.0</v>
      </c>
      <c r="Z416" s="7">
        <v>2256.0</v>
      </c>
      <c r="AA416" s="18">
        <f t="shared" si="6"/>
        <v>0.8545454545</v>
      </c>
      <c r="AB416" s="14">
        <v>33.27</v>
      </c>
      <c r="AC416" s="18">
        <f t="shared" si="7"/>
        <v>0.7561363636</v>
      </c>
      <c r="AD416" s="14">
        <v>201.47</v>
      </c>
      <c r="AE416" s="18">
        <f t="shared" si="8"/>
        <v>4.578863636</v>
      </c>
      <c r="AF416" s="13">
        <f t="shared" si="9"/>
        <v>0.1417312772</v>
      </c>
      <c r="AG416" s="10">
        <f t="shared" si="10"/>
        <v>0</v>
      </c>
      <c r="AH416" s="10">
        <f t="shared" si="11"/>
        <v>0.3333333333</v>
      </c>
      <c r="AI416" s="10">
        <f t="shared" si="12"/>
        <v>0.3333333333</v>
      </c>
      <c r="AJ416" s="7">
        <v>0.0</v>
      </c>
      <c r="AK416" s="7">
        <v>0.0</v>
      </c>
      <c r="AL416" s="13" t="str">
        <f t="shared" si="13"/>
        <v> </v>
      </c>
      <c r="AM416" s="7">
        <v>3.0</v>
      </c>
      <c r="AN416" s="7">
        <v>1.0</v>
      </c>
      <c r="AO416" s="26">
        <v>31.0</v>
      </c>
      <c r="AP416" s="26">
        <v>2.0</v>
      </c>
      <c r="AQ416" s="7">
        <v>7.0</v>
      </c>
      <c r="AR416" s="7">
        <v>3.0</v>
      </c>
      <c r="AS416" s="7">
        <v>11.0</v>
      </c>
      <c r="AT416" s="7">
        <v>1.0</v>
      </c>
      <c r="AU416" s="7">
        <v>24.0</v>
      </c>
      <c r="AV416" s="7">
        <v>5.0</v>
      </c>
      <c r="AW416" s="14">
        <v>82.76</v>
      </c>
      <c r="AX416" s="14">
        <v>-1.89</v>
      </c>
      <c r="AY416" s="7">
        <v>0.0</v>
      </c>
      <c r="AZ416" s="7">
        <v>0.0</v>
      </c>
      <c r="BA416" s="14">
        <f t="shared" si="14"/>
        <v>0.664893617</v>
      </c>
      <c r="BB416" s="14">
        <v>93.75</v>
      </c>
      <c r="BC416" s="14">
        <v>5.61</v>
      </c>
    </row>
    <row r="417" ht="12.75" customHeight="1">
      <c r="A417" s="7" t="s">
        <v>2060</v>
      </c>
      <c r="B417" s="7" t="s">
        <v>2061</v>
      </c>
      <c r="C417" s="8" t="s">
        <v>197</v>
      </c>
      <c r="D417" s="9" t="s">
        <v>255</v>
      </c>
      <c r="E417" s="7">
        <v>47.0</v>
      </c>
      <c r="F417" s="7">
        <v>0.0</v>
      </c>
      <c r="G417" s="7">
        <v>0.0</v>
      </c>
      <c r="H417" s="12">
        <f t="shared" si="1"/>
        <v>0</v>
      </c>
      <c r="I417" s="7">
        <v>0.0</v>
      </c>
      <c r="J417" s="7">
        <v>0.0</v>
      </c>
      <c r="K417" s="7">
        <v>0.0</v>
      </c>
      <c r="L417" s="7">
        <v>0.0</v>
      </c>
      <c r="M417" s="25">
        <f t="shared" si="2"/>
        <v>0</v>
      </c>
      <c r="N417" s="7">
        <v>4.0</v>
      </c>
      <c r="O417" s="7">
        <v>1.0</v>
      </c>
      <c r="P417" s="7">
        <v>4.0</v>
      </c>
      <c r="Q417" s="7">
        <v>0.0</v>
      </c>
      <c r="R417" s="10">
        <f t="shared" si="3"/>
        <v>0</v>
      </c>
      <c r="S417" s="10">
        <f t="shared" si="4"/>
        <v>0</v>
      </c>
      <c r="T417" s="12">
        <f t="shared" si="5"/>
        <v>0</v>
      </c>
      <c r="U417" s="7">
        <v>0.0</v>
      </c>
      <c r="V417" s="7">
        <v>2.0</v>
      </c>
      <c r="W417" s="7">
        <v>1.0</v>
      </c>
      <c r="X417" s="7">
        <v>0.0</v>
      </c>
      <c r="Y417" s="7">
        <v>0.0</v>
      </c>
      <c r="Z417" s="7">
        <v>1197.0</v>
      </c>
      <c r="AA417" s="18">
        <f t="shared" si="6"/>
        <v>0.4244680851</v>
      </c>
      <c r="AB417" s="14">
        <v>16.18</v>
      </c>
      <c r="AC417" s="18">
        <f t="shared" si="7"/>
        <v>0.3442553191</v>
      </c>
      <c r="AD417" s="14">
        <v>199.28</v>
      </c>
      <c r="AE417" s="18">
        <f t="shared" si="8"/>
        <v>4.24</v>
      </c>
      <c r="AF417" s="13">
        <f t="shared" si="9"/>
        <v>0.07509514527</v>
      </c>
      <c r="AG417" s="10">
        <f t="shared" si="10"/>
        <v>0</v>
      </c>
      <c r="AH417" s="10">
        <f t="shared" si="11"/>
        <v>0</v>
      </c>
      <c r="AI417" s="10">
        <f t="shared" si="12"/>
        <v>0</v>
      </c>
      <c r="AJ417" s="7">
        <v>0.0</v>
      </c>
      <c r="AK417" s="7">
        <v>0.0</v>
      </c>
      <c r="AL417" s="13" t="str">
        <f t="shared" si="13"/>
        <v> </v>
      </c>
      <c r="AM417" s="7">
        <v>2.0</v>
      </c>
      <c r="AN417" s="7">
        <v>0.0</v>
      </c>
      <c r="AO417" s="26">
        <v>12.0</v>
      </c>
      <c r="AP417" s="26">
        <v>2.0</v>
      </c>
      <c r="AQ417" s="7">
        <v>5.0</v>
      </c>
      <c r="AR417" s="7">
        <v>0.0</v>
      </c>
      <c r="AS417" s="7">
        <v>10.0</v>
      </c>
      <c r="AT417" s="7">
        <v>1.0</v>
      </c>
      <c r="AU417" s="7">
        <v>12.0</v>
      </c>
      <c r="AV417" s="7">
        <v>1.0</v>
      </c>
      <c r="AW417" s="14">
        <v>92.31</v>
      </c>
      <c r="AX417" s="14">
        <v>-0.62</v>
      </c>
      <c r="AY417" s="7">
        <v>0.0</v>
      </c>
      <c r="AZ417" s="7">
        <v>0.0</v>
      </c>
      <c r="BA417" s="14">
        <f t="shared" si="14"/>
        <v>0.4010025063</v>
      </c>
      <c r="BB417" s="14">
        <v>75.0</v>
      </c>
      <c r="BC417" s="14">
        <v>-20.72</v>
      </c>
    </row>
    <row r="418" ht="12.75" customHeight="1">
      <c r="A418" s="7" t="s">
        <v>2062</v>
      </c>
      <c r="B418" s="7" t="s">
        <v>2063</v>
      </c>
      <c r="C418" s="8" t="s">
        <v>860</v>
      </c>
      <c r="D418" s="9" t="s">
        <v>174</v>
      </c>
      <c r="E418" s="7">
        <v>30.0</v>
      </c>
      <c r="F418" s="7">
        <v>0.0</v>
      </c>
      <c r="G418" s="7">
        <v>3.0</v>
      </c>
      <c r="H418" s="12">
        <f t="shared" si="1"/>
        <v>3</v>
      </c>
      <c r="I418" s="7">
        <v>0.0</v>
      </c>
      <c r="J418" s="7">
        <v>3.0</v>
      </c>
      <c r="K418" s="7">
        <v>0.0</v>
      </c>
      <c r="L418" s="7">
        <v>3.0</v>
      </c>
      <c r="M418" s="25">
        <f t="shared" si="2"/>
        <v>3.200948429</v>
      </c>
      <c r="N418" s="7">
        <v>10.0</v>
      </c>
      <c r="O418" s="7">
        <v>5.0</v>
      </c>
      <c r="P418" s="7">
        <v>10.0</v>
      </c>
      <c r="Q418" s="7">
        <v>3.0</v>
      </c>
      <c r="R418" s="10">
        <f t="shared" si="3"/>
        <v>0</v>
      </c>
      <c r="S418" s="10">
        <f t="shared" si="4"/>
        <v>0</v>
      </c>
      <c r="T418" s="12">
        <f t="shared" si="5"/>
        <v>0</v>
      </c>
      <c r="U418" s="7">
        <v>2.0</v>
      </c>
      <c r="V418" s="7">
        <v>0.0</v>
      </c>
      <c r="W418" s="7">
        <v>5.0</v>
      </c>
      <c r="X418" s="7">
        <v>0.0</v>
      </c>
      <c r="Y418" s="7">
        <v>1.0</v>
      </c>
      <c r="Z418" s="7">
        <v>3374.0</v>
      </c>
      <c r="AA418" s="18">
        <f t="shared" si="6"/>
        <v>1.874444444</v>
      </c>
      <c r="AB418" s="14">
        <v>53.26</v>
      </c>
      <c r="AC418" s="18">
        <f t="shared" si="7"/>
        <v>1.775333333</v>
      </c>
      <c r="AD418" s="14">
        <v>107.69</v>
      </c>
      <c r="AE418" s="18">
        <f t="shared" si="8"/>
        <v>3.589666667</v>
      </c>
      <c r="AF418" s="13">
        <f t="shared" si="9"/>
        <v>0.3309102206</v>
      </c>
      <c r="AG418" s="10">
        <f t="shared" si="10"/>
        <v>0</v>
      </c>
      <c r="AH418" s="10">
        <f t="shared" si="11"/>
        <v>0.5</v>
      </c>
      <c r="AI418" s="10">
        <f t="shared" si="12"/>
        <v>0.5</v>
      </c>
      <c r="AJ418" s="7">
        <v>0.0</v>
      </c>
      <c r="AK418" s="7">
        <v>0.0</v>
      </c>
      <c r="AL418" s="13" t="str">
        <f t="shared" si="13"/>
        <v> </v>
      </c>
      <c r="AM418" s="7">
        <v>6.0</v>
      </c>
      <c r="AN418" s="7">
        <v>0.0</v>
      </c>
      <c r="AO418" s="26">
        <v>39.0</v>
      </c>
      <c r="AP418" s="26">
        <v>7.0</v>
      </c>
      <c r="AQ418" s="7">
        <v>16.0</v>
      </c>
      <c r="AR418" s="7">
        <v>1.0</v>
      </c>
      <c r="AS418" s="7">
        <v>15.0</v>
      </c>
      <c r="AT418" s="7">
        <v>2.0</v>
      </c>
      <c r="AU418" s="7">
        <v>40.0</v>
      </c>
      <c r="AV418" s="7">
        <v>5.0</v>
      </c>
      <c r="AW418" s="14">
        <v>88.89</v>
      </c>
      <c r="AX418" s="14">
        <v>-2.12</v>
      </c>
      <c r="AY418" s="7">
        <v>0.0</v>
      </c>
      <c r="AZ418" s="7">
        <v>0.0</v>
      </c>
      <c r="BA418" s="14">
        <f t="shared" si="14"/>
        <v>0.7113218731</v>
      </c>
      <c r="BB418" s="14">
        <v>96.15</v>
      </c>
      <c r="BC418" s="14">
        <v>2.9</v>
      </c>
    </row>
    <row r="419" ht="12.75" customHeight="1">
      <c r="A419" s="7" t="s">
        <v>456</v>
      </c>
      <c r="B419" s="7" t="s">
        <v>2066</v>
      </c>
      <c r="C419" s="8" t="s">
        <v>610</v>
      </c>
      <c r="D419" s="9" t="s">
        <v>174</v>
      </c>
      <c r="E419" s="7">
        <v>69.0</v>
      </c>
      <c r="F419" s="7">
        <v>0.0</v>
      </c>
      <c r="G419" s="7">
        <v>1.0</v>
      </c>
      <c r="H419" s="12">
        <f t="shared" si="1"/>
        <v>1</v>
      </c>
      <c r="I419" s="7">
        <v>0.0</v>
      </c>
      <c r="J419" s="7">
        <v>1.0</v>
      </c>
      <c r="K419" s="7">
        <v>0.0</v>
      </c>
      <c r="L419" s="7">
        <v>1.0</v>
      </c>
      <c r="M419" s="25">
        <f t="shared" si="2"/>
        <v>1.865284974</v>
      </c>
      <c r="N419" s="7">
        <v>6.0</v>
      </c>
      <c r="O419" s="7">
        <v>2.0</v>
      </c>
      <c r="P419" s="7">
        <v>5.0</v>
      </c>
      <c r="Q419" s="7">
        <v>1.0</v>
      </c>
      <c r="R419" s="10">
        <f t="shared" si="3"/>
        <v>0</v>
      </c>
      <c r="S419" s="10">
        <f t="shared" si="4"/>
        <v>0</v>
      </c>
      <c r="T419" s="12">
        <f t="shared" si="5"/>
        <v>0</v>
      </c>
      <c r="U419" s="7">
        <v>0.0</v>
      </c>
      <c r="V419" s="7">
        <v>2.0</v>
      </c>
      <c r="W419" s="7">
        <v>1.0</v>
      </c>
      <c r="X419" s="7">
        <v>1.0</v>
      </c>
      <c r="Y419" s="7">
        <v>1.0</v>
      </c>
      <c r="Z419" s="7">
        <v>1930.0</v>
      </c>
      <c r="AA419" s="18">
        <f t="shared" si="6"/>
        <v>0.4661835749</v>
      </c>
      <c r="AB419" s="14">
        <v>29.71</v>
      </c>
      <c r="AC419" s="18">
        <f t="shared" si="7"/>
        <v>0.4305797101</v>
      </c>
      <c r="AD419" s="14">
        <v>261.2</v>
      </c>
      <c r="AE419" s="18">
        <f t="shared" si="8"/>
        <v>3.785507246</v>
      </c>
      <c r="AF419" s="13">
        <f t="shared" si="9"/>
        <v>0.1021278059</v>
      </c>
      <c r="AG419" s="10">
        <f t="shared" si="10"/>
        <v>0</v>
      </c>
      <c r="AH419" s="10">
        <f t="shared" si="11"/>
        <v>1</v>
      </c>
      <c r="AI419" s="10">
        <f t="shared" si="12"/>
        <v>1</v>
      </c>
      <c r="AJ419" s="7">
        <v>0.0</v>
      </c>
      <c r="AK419" s="7">
        <v>0.0</v>
      </c>
      <c r="AL419" s="13" t="str">
        <f t="shared" si="13"/>
        <v> </v>
      </c>
      <c r="AM419" s="7">
        <v>1.0</v>
      </c>
      <c r="AN419" s="7">
        <v>0.0</v>
      </c>
      <c r="AO419" s="26">
        <v>30.0</v>
      </c>
      <c r="AP419" s="26">
        <v>5.0</v>
      </c>
      <c r="AQ419" s="7">
        <v>9.0</v>
      </c>
      <c r="AR419" s="7">
        <v>3.0</v>
      </c>
      <c r="AS419" s="7">
        <v>12.0</v>
      </c>
      <c r="AT419" s="7">
        <v>0.0</v>
      </c>
      <c r="AU419" s="7">
        <v>16.0</v>
      </c>
      <c r="AV419" s="7">
        <v>3.0</v>
      </c>
      <c r="AW419" s="14">
        <v>84.21</v>
      </c>
      <c r="AX419" s="14">
        <v>-0.79</v>
      </c>
      <c r="AY419" s="7">
        <v>2.0</v>
      </c>
      <c r="AZ419" s="7">
        <v>0.0</v>
      </c>
      <c r="BA419" s="14">
        <f t="shared" si="14"/>
        <v>0.621761658</v>
      </c>
      <c r="BB419" s="14">
        <v>94.44</v>
      </c>
      <c r="BC419" s="14">
        <v>4.5600000000000005</v>
      </c>
    </row>
    <row r="420" ht="12.75" customHeight="1">
      <c r="A420" s="7" t="s">
        <v>770</v>
      </c>
      <c r="B420" s="7" t="s">
        <v>2069</v>
      </c>
      <c r="C420" s="8" t="s">
        <v>399</v>
      </c>
      <c r="D420" s="9" t="s">
        <v>174</v>
      </c>
      <c r="E420" s="7">
        <v>76.0</v>
      </c>
      <c r="F420" s="7">
        <v>2.0</v>
      </c>
      <c r="G420" s="7">
        <v>20.0</v>
      </c>
      <c r="H420" s="12">
        <f t="shared" si="1"/>
        <v>22</v>
      </c>
      <c r="I420" s="7">
        <v>2.0</v>
      </c>
      <c r="J420" s="7">
        <v>18.0</v>
      </c>
      <c r="K420" s="7">
        <v>7.0</v>
      </c>
      <c r="L420" s="7">
        <v>11.0</v>
      </c>
      <c r="M420" s="25">
        <f t="shared" si="2"/>
        <v>5.431726219</v>
      </c>
      <c r="N420" s="7">
        <v>33.0</v>
      </c>
      <c r="O420" s="7">
        <v>10.0</v>
      </c>
      <c r="P420" s="7">
        <v>30.0</v>
      </c>
      <c r="Q420" s="7">
        <v>30.0</v>
      </c>
      <c r="R420" s="10">
        <f t="shared" si="3"/>
        <v>0.06060606061</v>
      </c>
      <c r="S420" s="10">
        <f t="shared" si="4"/>
        <v>0.01941747573</v>
      </c>
      <c r="T420" s="12">
        <f t="shared" si="5"/>
        <v>45.13157895</v>
      </c>
      <c r="U420" s="7">
        <v>2.0</v>
      </c>
      <c r="V420" s="7">
        <v>0.0</v>
      </c>
      <c r="W420" s="7">
        <v>5.0</v>
      </c>
      <c r="X420" s="7">
        <v>13.0</v>
      </c>
      <c r="Y420" s="7">
        <v>2.0</v>
      </c>
      <c r="Z420" s="7">
        <v>14581.0</v>
      </c>
      <c r="AA420" s="18">
        <f t="shared" si="6"/>
        <v>3.197587719</v>
      </c>
      <c r="AB420" s="14">
        <v>240.2</v>
      </c>
      <c r="AC420" s="18">
        <f t="shared" si="7"/>
        <v>3.160526316</v>
      </c>
      <c r="AD420" s="14">
        <v>139.05</v>
      </c>
      <c r="AE420" s="18">
        <f t="shared" si="8"/>
        <v>1.829605263</v>
      </c>
      <c r="AF420" s="13">
        <f t="shared" si="9"/>
        <v>0.6333553065</v>
      </c>
      <c r="AG420" s="10">
        <f t="shared" si="10"/>
        <v>0.05263157895</v>
      </c>
      <c r="AH420" s="10">
        <f t="shared" si="11"/>
        <v>0.4736842105</v>
      </c>
      <c r="AI420" s="10">
        <f t="shared" si="12"/>
        <v>0.5263157895</v>
      </c>
      <c r="AJ420" s="7">
        <v>0.0</v>
      </c>
      <c r="AK420" s="7">
        <v>0.0</v>
      </c>
      <c r="AL420" s="13" t="str">
        <f t="shared" si="13"/>
        <v> </v>
      </c>
      <c r="AM420" s="7">
        <v>38.0</v>
      </c>
      <c r="AN420" s="7">
        <v>11.0</v>
      </c>
      <c r="AO420" s="26">
        <v>207.0</v>
      </c>
      <c r="AP420" s="26">
        <v>33.0</v>
      </c>
      <c r="AQ420" s="7">
        <v>96.0</v>
      </c>
      <c r="AR420" s="7">
        <v>11.0</v>
      </c>
      <c r="AS420" s="7">
        <v>108.0</v>
      </c>
      <c r="AT420" s="7">
        <v>4.0</v>
      </c>
      <c r="AU420" s="7">
        <v>247.0</v>
      </c>
      <c r="AV420" s="7">
        <v>44.0</v>
      </c>
      <c r="AW420" s="14">
        <v>84.88</v>
      </c>
      <c r="AX420" s="14">
        <v>-3.4</v>
      </c>
      <c r="AY420" s="7">
        <v>1.0</v>
      </c>
      <c r="AZ420" s="7">
        <v>2.0</v>
      </c>
      <c r="BA420" s="14">
        <f t="shared" si="14"/>
        <v>0.7489198272</v>
      </c>
      <c r="BB420" s="14">
        <v>96.72</v>
      </c>
      <c r="BC420" s="14">
        <v>0.8</v>
      </c>
    </row>
    <row r="421" ht="12.75" customHeight="1">
      <c r="A421" s="7" t="s">
        <v>2073</v>
      </c>
      <c r="B421" s="7" t="s">
        <v>2074</v>
      </c>
      <c r="C421" s="8" t="s">
        <v>860</v>
      </c>
      <c r="D421" s="9" t="s">
        <v>159</v>
      </c>
      <c r="E421" s="7">
        <v>14.0</v>
      </c>
      <c r="F421" s="7">
        <v>0.0</v>
      </c>
      <c r="G421" s="7">
        <v>0.0</v>
      </c>
      <c r="H421" s="12">
        <f t="shared" si="1"/>
        <v>0</v>
      </c>
      <c r="I421" s="7">
        <v>0.0</v>
      </c>
      <c r="J421" s="7">
        <v>0.0</v>
      </c>
      <c r="K421" s="7">
        <v>0.0</v>
      </c>
      <c r="L421" s="7">
        <v>0.0</v>
      </c>
      <c r="M421" s="25">
        <f t="shared" si="2"/>
        <v>0</v>
      </c>
      <c r="N421" s="7">
        <v>0.0</v>
      </c>
      <c r="O421" s="7">
        <v>0.0</v>
      </c>
      <c r="P421" s="7">
        <v>0.0</v>
      </c>
      <c r="Q421" s="7">
        <v>0.0</v>
      </c>
      <c r="R421" s="10">
        <f t="shared" si="3"/>
        <v>0</v>
      </c>
      <c r="S421" s="10">
        <f t="shared" si="4"/>
        <v>0</v>
      </c>
      <c r="T421" s="12">
        <f t="shared" si="5"/>
        <v>0</v>
      </c>
      <c r="U421" s="7">
        <v>0.0</v>
      </c>
      <c r="V421" s="7">
        <v>0.0</v>
      </c>
      <c r="W421" s="7">
        <v>0.0</v>
      </c>
      <c r="X421" s="7">
        <v>0.0</v>
      </c>
      <c r="Y421" s="7">
        <v>0.0</v>
      </c>
      <c r="Z421" s="7">
        <v>1.0</v>
      </c>
      <c r="AA421" s="18">
        <f t="shared" si="6"/>
        <v>0.00119047619</v>
      </c>
      <c r="AB421" s="14">
        <v>0.31</v>
      </c>
      <c r="AC421" s="18">
        <f t="shared" si="7"/>
        <v>0.02214285714</v>
      </c>
      <c r="AD421" s="14">
        <v>78.17</v>
      </c>
      <c r="AE421" s="18">
        <f t="shared" si="8"/>
        <v>5.583571429</v>
      </c>
      <c r="AF421" s="13">
        <f t="shared" si="9"/>
        <v>0.003950050968</v>
      </c>
      <c r="AG421" s="10">
        <f t="shared" si="10"/>
        <v>0</v>
      </c>
      <c r="AH421" s="10">
        <f t="shared" si="11"/>
        <v>0</v>
      </c>
      <c r="AI421" s="10">
        <f t="shared" si="12"/>
        <v>0</v>
      </c>
      <c r="AJ421" s="7">
        <v>0.0</v>
      </c>
      <c r="AK421" s="7">
        <v>0.0</v>
      </c>
      <c r="AL421" s="13" t="str">
        <f t="shared" si="13"/>
        <v> </v>
      </c>
      <c r="AM421" s="7">
        <v>0.0</v>
      </c>
      <c r="AN421" s="7">
        <v>0.0</v>
      </c>
      <c r="AO421" s="26">
        <v>0.0</v>
      </c>
      <c r="AP421" s="26">
        <v>0.0</v>
      </c>
      <c r="AQ421" s="7">
        <v>0.0</v>
      </c>
      <c r="AR421" s="7">
        <v>0.0</v>
      </c>
      <c r="AS421" s="7">
        <v>0.0</v>
      </c>
      <c r="AT421" s="7">
        <v>0.0</v>
      </c>
      <c r="AU421" s="7">
        <v>0.0</v>
      </c>
      <c r="AV421" s="7">
        <v>0.0</v>
      </c>
      <c r="AW421" s="14"/>
      <c r="AX421" s="14"/>
      <c r="AY421" s="7">
        <v>0.0</v>
      </c>
      <c r="AZ421" s="7">
        <v>0.0</v>
      </c>
      <c r="BA421" s="14">
        <f t="shared" si="14"/>
        <v>0</v>
      </c>
      <c r="BB421" s="14"/>
      <c r="BC421" s="14"/>
    </row>
    <row r="422" ht="12.75" customHeight="1">
      <c r="A422" s="7" t="s">
        <v>2076</v>
      </c>
      <c r="B422" s="7" t="s">
        <v>2077</v>
      </c>
      <c r="C422" s="7" t="s">
        <v>325</v>
      </c>
      <c r="D422" s="8" t="s">
        <v>150</v>
      </c>
      <c r="E422" s="7">
        <v>20.0</v>
      </c>
      <c r="F422" s="7">
        <v>0.0</v>
      </c>
      <c r="G422" s="7">
        <v>0.0</v>
      </c>
      <c r="H422" s="12">
        <f t="shared" si="1"/>
        <v>0</v>
      </c>
      <c r="I422" s="7">
        <v>0.0</v>
      </c>
      <c r="J422" s="7">
        <v>0.0</v>
      </c>
      <c r="K422" s="7">
        <v>0.0</v>
      </c>
      <c r="L422" s="7">
        <v>0.0</v>
      </c>
      <c r="M422" s="25">
        <f t="shared" si="2"/>
        <v>0</v>
      </c>
      <c r="N422" s="7">
        <v>0.0</v>
      </c>
      <c r="O422" s="7">
        <v>0.0</v>
      </c>
      <c r="P422" s="7">
        <v>0.0</v>
      </c>
      <c r="Q422" s="7">
        <v>0.0</v>
      </c>
      <c r="R422" s="10">
        <f t="shared" si="3"/>
        <v>0</v>
      </c>
      <c r="S422" s="10">
        <f t="shared" si="4"/>
        <v>0</v>
      </c>
      <c r="T422" s="12">
        <f t="shared" si="5"/>
        <v>0</v>
      </c>
      <c r="U422" s="7">
        <v>0.0</v>
      </c>
      <c r="V422" s="7">
        <v>0.0</v>
      </c>
      <c r="W422" s="7">
        <v>0.0</v>
      </c>
      <c r="X422" s="7">
        <v>0.0</v>
      </c>
      <c r="Y422" s="7">
        <v>0.0</v>
      </c>
      <c r="Z422" s="7">
        <v>126.0</v>
      </c>
      <c r="AA422" s="18">
        <f t="shared" si="6"/>
        <v>0.105</v>
      </c>
      <c r="AB422" s="14">
        <v>1.35</v>
      </c>
      <c r="AC422" s="18">
        <f t="shared" si="7"/>
        <v>0.0675</v>
      </c>
      <c r="AD422" s="14">
        <v>117.08</v>
      </c>
      <c r="AE422" s="18">
        <f t="shared" si="8"/>
        <v>5.854</v>
      </c>
      <c r="AF422" s="13">
        <f t="shared" si="9"/>
        <v>0.01139913873</v>
      </c>
      <c r="AG422" s="10">
        <f t="shared" si="10"/>
        <v>0</v>
      </c>
      <c r="AH422" s="10">
        <f t="shared" si="11"/>
        <v>0</v>
      </c>
      <c r="AI422" s="10">
        <f t="shared" si="12"/>
        <v>0</v>
      </c>
      <c r="AJ422" s="7">
        <v>2.0</v>
      </c>
      <c r="AK422" s="7">
        <v>1.0</v>
      </c>
      <c r="AL422" s="13">
        <f t="shared" si="13"/>
        <v>0.6666666667</v>
      </c>
      <c r="AM422" s="7">
        <v>0.0</v>
      </c>
      <c r="AN422" s="7">
        <v>0.0</v>
      </c>
      <c r="AO422" s="26">
        <v>0.0</v>
      </c>
      <c r="AP422" s="26">
        <v>0.0</v>
      </c>
      <c r="AQ422" s="7">
        <v>0.0</v>
      </c>
      <c r="AR422" s="7">
        <v>0.0</v>
      </c>
      <c r="AS422" s="7">
        <v>1.0</v>
      </c>
      <c r="AT422" s="7">
        <v>0.0</v>
      </c>
      <c r="AU422" s="7">
        <v>0.0</v>
      </c>
      <c r="AV422" s="7">
        <v>0.0</v>
      </c>
      <c r="AW422" s="14"/>
      <c r="AX422" s="14"/>
      <c r="AY422" s="7">
        <v>0.0</v>
      </c>
      <c r="AZ422" s="7">
        <v>0.0</v>
      </c>
      <c r="BA422" s="14">
        <f t="shared" si="14"/>
        <v>-0.4761904762</v>
      </c>
      <c r="BB422" s="14">
        <v>50.0</v>
      </c>
      <c r="BC422" s="14">
        <v>-45.15</v>
      </c>
    </row>
    <row r="423" ht="12.75" customHeight="1">
      <c r="A423" s="7" t="s">
        <v>2079</v>
      </c>
      <c r="B423" s="7" t="s">
        <v>2080</v>
      </c>
      <c r="C423" s="8" t="s">
        <v>215</v>
      </c>
      <c r="D423" s="9" t="s">
        <v>174</v>
      </c>
      <c r="E423" s="7">
        <v>9.0</v>
      </c>
      <c r="F423" s="7">
        <v>0.0</v>
      </c>
      <c r="G423" s="7">
        <v>0.0</v>
      </c>
      <c r="H423" s="12">
        <f t="shared" si="1"/>
        <v>0</v>
      </c>
      <c r="I423" s="7">
        <v>0.0</v>
      </c>
      <c r="J423" s="7">
        <v>0.0</v>
      </c>
      <c r="K423" s="7">
        <v>0.0</v>
      </c>
      <c r="L423" s="7">
        <v>0.0</v>
      </c>
      <c r="M423" s="25">
        <f t="shared" si="2"/>
        <v>0</v>
      </c>
      <c r="N423" s="7">
        <v>0.0</v>
      </c>
      <c r="O423" s="7">
        <v>0.0</v>
      </c>
      <c r="P423" s="7">
        <v>0.0</v>
      </c>
      <c r="Q423" s="7">
        <v>0.0</v>
      </c>
      <c r="R423" s="10">
        <f t="shared" si="3"/>
        <v>0</v>
      </c>
      <c r="S423" s="10">
        <f t="shared" si="4"/>
        <v>0</v>
      </c>
      <c r="T423" s="12">
        <f t="shared" si="5"/>
        <v>0</v>
      </c>
      <c r="U423" s="7">
        <v>0.0</v>
      </c>
      <c r="V423" s="7">
        <v>0.0</v>
      </c>
      <c r="W423" s="7">
        <v>0.0</v>
      </c>
      <c r="X423" s="7">
        <v>0.0</v>
      </c>
      <c r="Y423" s="7">
        <v>0.0</v>
      </c>
      <c r="Z423" s="7">
        <v>11.0</v>
      </c>
      <c r="AA423" s="18">
        <f t="shared" si="6"/>
        <v>0.02037037037</v>
      </c>
      <c r="AB423" s="14">
        <v>0.0</v>
      </c>
      <c r="AC423" s="18">
        <f t="shared" si="7"/>
        <v>0</v>
      </c>
      <c r="AD423" s="14">
        <v>57.85</v>
      </c>
      <c r="AE423" s="18">
        <f t="shared" si="8"/>
        <v>6.427777778</v>
      </c>
      <c r="AF423" s="13">
        <f t="shared" si="9"/>
        <v>0</v>
      </c>
      <c r="AG423" s="10">
        <f t="shared" si="10"/>
        <v>0</v>
      </c>
      <c r="AH423" s="10">
        <f t="shared" si="11"/>
        <v>0</v>
      </c>
      <c r="AI423" s="10">
        <f t="shared" si="12"/>
        <v>0</v>
      </c>
      <c r="AJ423" s="7">
        <v>0.0</v>
      </c>
      <c r="AK423" s="7">
        <v>0.0</v>
      </c>
      <c r="AL423" s="13" t="str">
        <f t="shared" si="13"/>
        <v> </v>
      </c>
      <c r="AM423" s="7">
        <v>0.0</v>
      </c>
      <c r="AN423" s="7">
        <v>0.0</v>
      </c>
      <c r="AO423" s="26">
        <v>0.0</v>
      </c>
      <c r="AP423" s="26">
        <v>0.0</v>
      </c>
      <c r="AQ423" s="7">
        <v>0.0</v>
      </c>
      <c r="AR423" s="7">
        <v>0.0</v>
      </c>
      <c r="AS423" s="7">
        <v>0.0</v>
      </c>
      <c r="AT423" s="7">
        <v>0.0</v>
      </c>
      <c r="AU423" s="7">
        <v>0.0</v>
      </c>
      <c r="AV423" s="7">
        <v>0.0</v>
      </c>
      <c r="AW423" s="14"/>
      <c r="AX423" s="14"/>
      <c r="AY423" s="7">
        <v>0.0</v>
      </c>
      <c r="AZ423" s="7">
        <v>0.0</v>
      </c>
      <c r="BA423" s="14">
        <f t="shared" si="14"/>
        <v>0</v>
      </c>
      <c r="BB423" s="14"/>
      <c r="BC423" s="14"/>
    </row>
    <row r="424" ht="12.75" customHeight="1">
      <c r="A424" s="7" t="s">
        <v>2083</v>
      </c>
      <c r="B424" s="7" t="s">
        <v>2084</v>
      </c>
      <c r="C424" s="8" t="s">
        <v>447</v>
      </c>
      <c r="D424" s="9" t="s">
        <v>150</v>
      </c>
      <c r="E424" s="7">
        <v>82.0</v>
      </c>
      <c r="F424" s="7">
        <v>10.0</v>
      </c>
      <c r="G424" s="7">
        <v>10.0</v>
      </c>
      <c r="H424" s="12">
        <f t="shared" si="1"/>
        <v>20</v>
      </c>
      <c r="I424" s="7">
        <v>10.0</v>
      </c>
      <c r="J424" s="7">
        <v>10.0</v>
      </c>
      <c r="K424" s="7">
        <v>4.0</v>
      </c>
      <c r="L424" s="7">
        <v>6.0</v>
      </c>
      <c r="M424" s="25">
        <f t="shared" si="2"/>
        <v>4.283164783</v>
      </c>
      <c r="N424" s="7">
        <v>34.0</v>
      </c>
      <c r="O424" s="7">
        <v>11.0</v>
      </c>
      <c r="P424" s="7">
        <v>23.0</v>
      </c>
      <c r="Q424" s="7">
        <v>18.0</v>
      </c>
      <c r="R424" s="10">
        <f t="shared" si="3"/>
        <v>0.2941176471</v>
      </c>
      <c r="S424" s="10">
        <f t="shared" si="4"/>
        <v>0.1162790698</v>
      </c>
      <c r="T424" s="12">
        <f t="shared" si="5"/>
        <v>31.35483871</v>
      </c>
      <c r="U424" s="7">
        <v>0.0</v>
      </c>
      <c r="V424" s="7">
        <v>1.0</v>
      </c>
      <c r="W424" s="7">
        <v>3.0</v>
      </c>
      <c r="X424" s="7">
        <v>6.0</v>
      </c>
      <c r="Y424" s="7">
        <v>2.0</v>
      </c>
      <c r="Z424" s="7">
        <v>16810.0</v>
      </c>
      <c r="AA424" s="18">
        <f t="shared" si="6"/>
        <v>3.416666667</v>
      </c>
      <c r="AB424" s="14">
        <v>270.76</v>
      </c>
      <c r="AC424" s="18">
        <f t="shared" si="7"/>
        <v>3.30195122</v>
      </c>
      <c r="AD424" s="14">
        <v>160.08</v>
      </c>
      <c r="AE424" s="18">
        <f t="shared" si="8"/>
        <v>1.952195122</v>
      </c>
      <c r="AF424" s="13">
        <f t="shared" si="9"/>
        <v>0.6284467552</v>
      </c>
      <c r="AG424" s="10">
        <f t="shared" si="10"/>
        <v>0.3225806452</v>
      </c>
      <c r="AH424" s="10">
        <f t="shared" si="11"/>
        <v>0.3225806452</v>
      </c>
      <c r="AI424" s="10">
        <f t="shared" si="12"/>
        <v>0.6451612903</v>
      </c>
      <c r="AJ424" s="7">
        <v>190.0</v>
      </c>
      <c r="AK424" s="7">
        <v>118.0</v>
      </c>
      <c r="AL424" s="13">
        <f t="shared" si="13"/>
        <v>0.6168831169</v>
      </c>
      <c r="AM424" s="7">
        <v>31.0</v>
      </c>
      <c r="AN424" s="7">
        <v>2.0</v>
      </c>
      <c r="AO424" s="26">
        <v>212.0</v>
      </c>
      <c r="AP424" s="26">
        <v>33.0</v>
      </c>
      <c r="AQ424" s="7">
        <v>98.0</v>
      </c>
      <c r="AR424" s="7">
        <v>8.0</v>
      </c>
      <c r="AS424" s="7">
        <v>140.0</v>
      </c>
      <c r="AT424" s="7">
        <v>7.0</v>
      </c>
      <c r="AU424" s="7">
        <v>261.0</v>
      </c>
      <c r="AV424" s="7">
        <v>28.0</v>
      </c>
      <c r="AW424" s="14">
        <v>90.31</v>
      </c>
      <c r="AX424" s="14">
        <v>4.88</v>
      </c>
      <c r="AY424" s="7">
        <v>3.0</v>
      </c>
      <c r="AZ424" s="7">
        <v>0.0</v>
      </c>
      <c r="BA424" s="14">
        <f t="shared" si="14"/>
        <v>0.5889351576</v>
      </c>
      <c r="BB424" s="14">
        <v>94.92</v>
      </c>
      <c r="BC424" s="14">
        <v>6.73</v>
      </c>
    </row>
    <row r="425" ht="12.75" customHeight="1">
      <c r="A425" s="7" t="s">
        <v>2089</v>
      </c>
      <c r="B425" s="7" t="s">
        <v>2090</v>
      </c>
      <c r="C425" s="8" t="s">
        <v>237</v>
      </c>
      <c r="D425" s="9" t="s">
        <v>1682</v>
      </c>
      <c r="E425" s="7">
        <v>67.0</v>
      </c>
      <c r="F425" s="7">
        <v>4.0</v>
      </c>
      <c r="G425" s="7">
        <v>3.0</v>
      </c>
      <c r="H425" s="12">
        <f t="shared" si="1"/>
        <v>7</v>
      </c>
      <c r="I425" s="7">
        <v>4.0</v>
      </c>
      <c r="J425" s="7">
        <v>3.0</v>
      </c>
      <c r="K425" s="7">
        <v>2.0</v>
      </c>
      <c r="L425" s="7">
        <v>1.0</v>
      </c>
      <c r="M425" s="25">
        <f t="shared" si="2"/>
        <v>2.820685024</v>
      </c>
      <c r="N425" s="7">
        <v>23.0</v>
      </c>
      <c r="O425" s="7">
        <v>12.0</v>
      </c>
      <c r="P425" s="7">
        <v>20.0</v>
      </c>
      <c r="Q425" s="7">
        <v>0.0</v>
      </c>
      <c r="R425" s="10">
        <f t="shared" si="3"/>
        <v>0.1739130435</v>
      </c>
      <c r="S425" s="10">
        <f t="shared" si="4"/>
        <v>0.07272727273</v>
      </c>
      <c r="T425" s="12">
        <f t="shared" si="5"/>
        <v>20.26666667</v>
      </c>
      <c r="U425" s="7">
        <v>2.0</v>
      </c>
      <c r="V425" s="7">
        <v>10.0</v>
      </c>
      <c r="W425" s="7">
        <v>3.0</v>
      </c>
      <c r="X425" s="7">
        <v>1.0</v>
      </c>
      <c r="Y425" s="7">
        <v>2.0</v>
      </c>
      <c r="Z425" s="7">
        <v>8934.0</v>
      </c>
      <c r="AA425" s="18">
        <f t="shared" si="6"/>
        <v>2.22238806</v>
      </c>
      <c r="AB425" s="14">
        <v>143.65</v>
      </c>
      <c r="AC425" s="18">
        <f t="shared" si="7"/>
        <v>2.144029851</v>
      </c>
      <c r="AD425" s="14">
        <v>205.27</v>
      </c>
      <c r="AE425" s="18">
        <f t="shared" si="8"/>
        <v>3.063731343</v>
      </c>
      <c r="AF425" s="13">
        <f t="shared" si="9"/>
        <v>0.4116989568</v>
      </c>
      <c r="AG425" s="10">
        <f t="shared" si="10"/>
        <v>0.2666666667</v>
      </c>
      <c r="AH425" s="10">
        <f t="shared" si="11"/>
        <v>0.2</v>
      </c>
      <c r="AI425" s="10">
        <f t="shared" si="12"/>
        <v>0.4666666667</v>
      </c>
      <c r="AJ425" s="7">
        <v>2.0</v>
      </c>
      <c r="AK425" s="7">
        <v>2.0</v>
      </c>
      <c r="AL425" s="13">
        <f t="shared" si="13"/>
        <v>0.5</v>
      </c>
      <c r="AM425" s="7">
        <v>15.0</v>
      </c>
      <c r="AN425" s="7">
        <v>2.0</v>
      </c>
      <c r="AO425" s="26">
        <v>137.0</v>
      </c>
      <c r="AP425" s="26">
        <v>9.0</v>
      </c>
      <c r="AQ425" s="7">
        <v>86.0</v>
      </c>
      <c r="AR425" s="7">
        <v>6.0</v>
      </c>
      <c r="AS425" s="7">
        <v>70.0</v>
      </c>
      <c r="AT425" s="7">
        <v>8.0</v>
      </c>
      <c r="AU425" s="7">
        <v>177.0</v>
      </c>
      <c r="AV425" s="7">
        <v>15.0</v>
      </c>
      <c r="AW425" s="14">
        <v>92.19</v>
      </c>
      <c r="AX425" s="14">
        <v>3.71</v>
      </c>
      <c r="AY425" s="7">
        <v>0.0</v>
      </c>
      <c r="AZ425" s="7">
        <v>0.0</v>
      </c>
      <c r="BA425" s="14">
        <f t="shared" si="14"/>
        <v>1.067830759</v>
      </c>
      <c r="BB425" s="14">
        <v>93.18</v>
      </c>
      <c r="BC425" s="14">
        <v>2.4</v>
      </c>
    </row>
    <row r="426" ht="12.75" customHeight="1">
      <c r="A426" s="7" t="s">
        <v>2095</v>
      </c>
      <c r="B426" s="7" t="s">
        <v>2096</v>
      </c>
      <c r="C426" s="8" t="s">
        <v>197</v>
      </c>
      <c r="D426" s="9" t="s">
        <v>150</v>
      </c>
      <c r="E426" s="7">
        <v>81.0</v>
      </c>
      <c r="F426" s="7">
        <v>5.0</v>
      </c>
      <c r="G426" s="7">
        <v>13.0</v>
      </c>
      <c r="H426" s="12">
        <f t="shared" si="1"/>
        <v>18</v>
      </c>
      <c r="I426" s="7">
        <v>5.0</v>
      </c>
      <c r="J426" s="7">
        <v>13.0</v>
      </c>
      <c r="K426" s="7">
        <v>2.0</v>
      </c>
      <c r="L426" s="7">
        <v>11.0</v>
      </c>
      <c r="M426" s="25">
        <f t="shared" si="2"/>
        <v>5.18815052</v>
      </c>
      <c r="N426" s="7">
        <v>47.0</v>
      </c>
      <c r="O426" s="7">
        <v>15.0</v>
      </c>
      <c r="P426" s="7">
        <v>41.0</v>
      </c>
      <c r="Q426" s="7">
        <v>15.0</v>
      </c>
      <c r="R426" s="10">
        <f t="shared" si="3"/>
        <v>0.1063829787</v>
      </c>
      <c r="S426" s="10">
        <f t="shared" si="4"/>
        <v>0.04237288136</v>
      </c>
      <c r="T426" s="12">
        <f t="shared" si="5"/>
        <v>17.58333333</v>
      </c>
      <c r="U426" s="7">
        <v>2.0</v>
      </c>
      <c r="V426" s="7">
        <v>2.0</v>
      </c>
      <c r="W426" s="7">
        <v>13.0</v>
      </c>
      <c r="X426" s="7">
        <v>8.0</v>
      </c>
      <c r="Y426" s="7">
        <v>4.0</v>
      </c>
      <c r="Z426" s="7">
        <v>12490.0</v>
      </c>
      <c r="AA426" s="18">
        <f t="shared" si="6"/>
        <v>2.569958848</v>
      </c>
      <c r="AB426" s="14">
        <v>209.55</v>
      </c>
      <c r="AC426" s="18">
        <f t="shared" si="7"/>
        <v>2.587037037</v>
      </c>
      <c r="AD426" s="14">
        <v>161.47</v>
      </c>
      <c r="AE426" s="18">
        <f t="shared" si="8"/>
        <v>1.99345679</v>
      </c>
      <c r="AF426" s="13">
        <f t="shared" si="9"/>
        <v>0.5647943507</v>
      </c>
      <c r="AG426" s="10">
        <f t="shared" si="10"/>
        <v>0.2083333333</v>
      </c>
      <c r="AH426" s="10">
        <f t="shared" si="11"/>
        <v>0.5416666667</v>
      </c>
      <c r="AI426" s="10">
        <f t="shared" si="12"/>
        <v>0.75</v>
      </c>
      <c r="AJ426" s="7">
        <v>119.0</v>
      </c>
      <c r="AK426" s="7">
        <v>66.0</v>
      </c>
      <c r="AL426" s="13">
        <f t="shared" si="13"/>
        <v>0.6432432432</v>
      </c>
      <c r="AM426" s="7">
        <v>24.0</v>
      </c>
      <c r="AN426" s="7">
        <v>1.0</v>
      </c>
      <c r="AO426" s="26">
        <v>187.0</v>
      </c>
      <c r="AP426" s="26">
        <v>13.0</v>
      </c>
      <c r="AQ426" s="7">
        <v>102.0</v>
      </c>
      <c r="AR426" s="7">
        <v>5.0</v>
      </c>
      <c r="AS426" s="7">
        <v>106.0</v>
      </c>
      <c r="AT426" s="7">
        <v>10.0</v>
      </c>
      <c r="AU426" s="7">
        <v>197.0</v>
      </c>
      <c r="AV426" s="7">
        <v>15.0</v>
      </c>
      <c r="AW426" s="14">
        <v>92.92</v>
      </c>
      <c r="AX426" s="14">
        <v>8.61</v>
      </c>
      <c r="AY426" s="7">
        <v>0.0</v>
      </c>
      <c r="AZ426" s="7">
        <v>0.0</v>
      </c>
      <c r="BA426" s="14">
        <f t="shared" si="14"/>
        <v>0.9511609287</v>
      </c>
      <c r="BB426" s="14">
        <v>95.87</v>
      </c>
      <c r="BC426" s="14">
        <v>4.02</v>
      </c>
    </row>
    <row r="427" ht="12.75" customHeight="1">
      <c r="A427" s="7" t="s">
        <v>2100</v>
      </c>
      <c r="B427" s="7" t="s">
        <v>2101</v>
      </c>
      <c r="C427" s="8" t="s">
        <v>860</v>
      </c>
      <c r="D427" s="9" t="s">
        <v>255</v>
      </c>
      <c r="E427" s="7">
        <v>71.0</v>
      </c>
      <c r="F427" s="7">
        <v>2.0</v>
      </c>
      <c r="G427" s="7">
        <v>4.0</v>
      </c>
      <c r="H427" s="12">
        <f t="shared" si="1"/>
        <v>6</v>
      </c>
      <c r="I427" s="7">
        <v>2.0</v>
      </c>
      <c r="J427" s="7">
        <v>4.0</v>
      </c>
      <c r="K427" s="7">
        <v>2.0</v>
      </c>
      <c r="L427" s="7">
        <v>2.0</v>
      </c>
      <c r="M427" s="25">
        <f t="shared" si="2"/>
        <v>6.286379511</v>
      </c>
      <c r="N427" s="7">
        <v>10.0</v>
      </c>
      <c r="O427" s="7">
        <v>1.0</v>
      </c>
      <c r="P427" s="7">
        <v>8.0</v>
      </c>
      <c r="Q427" s="7">
        <v>2.0</v>
      </c>
      <c r="R427" s="10">
        <f t="shared" si="3"/>
        <v>0.2</v>
      </c>
      <c r="S427" s="10">
        <f t="shared" si="4"/>
        <v>0.09523809524</v>
      </c>
      <c r="T427" s="12">
        <f t="shared" si="5"/>
        <v>13.14285714</v>
      </c>
      <c r="U427" s="7">
        <v>1.0</v>
      </c>
      <c r="V427" s="7">
        <v>0.0</v>
      </c>
      <c r="W427" s="7">
        <v>5.0</v>
      </c>
      <c r="X427" s="7">
        <v>1.0</v>
      </c>
      <c r="Y427" s="7">
        <v>1.0</v>
      </c>
      <c r="Z427" s="7">
        <v>3436.0</v>
      </c>
      <c r="AA427" s="18">
        <f t="shared" si="6"/>
        <v>0.80657277</v>
      </c>
      <c r="AB427" s="14">
        <v>53.87</v>
      </c>
      <c r="AC427" s="18">
        <f t="shared" si="7"/>
        <v>0.7587323944</v>
      </c>
      <c r="AD427" s="14">
        <v>297.64</v>
      </c>
      <c r="AE427" s="18">
        <f t="shared" si="8"/>
        <v>4.192112676</v>
      </c>
      <c r="AF427" s="13">
        <f t="shared" si="9"/>
        <v>0.153253108</v>
      </c>
      <c r="AG427" s="10">
        <f t="shared" si="10"/>
        <v>0.2857142857</v>
      </c>
      <c r="AH427" s="10">
        <f t="shared" si="11"/>
        <v>0.5714285714</v>
      </c>
      <c r="AI427" s="10">
        <f t="shared" si="12"/>
        <v>0.8571428571</v>
      </c>
      <c r="AJ427" s="7">
        <v>1.0</v>
      </c>
      <c r="AK427" s="7">
        <v>1.0</v>
      </c>
      <c r="AL427" s="13">
        <f t="shared" si="13"/>
        <v>0.5</v>
      </c>
      <c r="AM427" s="7">
        <v>7.0</v>
      </c>
      <c r="AN427" s="7">
        <v>1.0</v>
      </c>
      <c r="AO427" s="26">
        <v>39.0</v>
      </c>
      <c r="AP427" s="26">
        <v>10.0</v>
      </c>
      <c r="AQ427" s="7">
        <v>15.0</v>
      </c>
      <c r="AR427" s="7">
        <v>4.0</v>
      </c>
      <c r="AS427" s="7">
        <v>29.0</v>
      </c>
      <c r="AT427" s="7">
        <v>2.0</v>
      </c>
      <c r="AU427" s="7">
        <v>45.0</v>
      </c>
      <c r="AV427" s="7">
        <v>11.0</v>
      </c>
      <c r="AW427" s="14">
        <v>80.36</v>
      </c>
      <c r="AX427" s="14">
        <v>-6.97</v>
      </c>
      <c r="AY427" s="7">
        <v>0.0</v>
      </c>
      <c r="AZ427" s="7">
        <v>0.0</v>
      </c>
      <c r="BA427" s="14">
        <f t="shared" si="14"/>
        <v>0.3317811409</v>
      </c>
      <c r="BB427" s="14">
        <v>87.18</v>
      </c>
      <c r="BC427" s="14">
        <v>-7.17</v>
      </c>
    </row>
    <row r="428" ht="12.75" customHeight="1">
      <c r="A428" s="7" t="s">
        <v>1539</v>
      </c>
      <c r="B428" s="7" t="s">
        <v>2105</v>
      </c>
      <c r="C428" s="8" t="s">
        <v>246</v>
      </c>
      <c r="D428" s="9" t="s">
        <v>247</v>
      </c>
      <c r="E428" s="7">
        <v>8.0</v>
      </c>
      <c r="F428" s="7">
        <v>0.0</v>
      </c>
      <c r="G428" s="7">
        <v>0.0</v>
      </c>
      <c r="H428" s="12">
        <f t="shared" si="1"/>
        <v>0</v>
      </c>
      <c r="I428" s="7">
        <v>0.0</v>
      </c>
      <c r="J428" s="7">
        <v>0.0</v>
      </c>
      <c r="K428" s="7">
        <v>0.0</v>
      </c>
      <c r="L428" s="7">
        <v>0.0</v>
      </c>
      <c r="M428" s="25">
        <f t="shared" si="2"/>
        <v>0</v>
      </c>
      <c r="N428" s="7">
        <v>0.0</v>
      </c>
      <c r="O428" s="7">
        <v>0.0</v>
      </c>
      <c r="P428" s="7">
        <v>0.0</v>
      </c>
      <c r="Q428" s="7">
        <v>0.0</v>
      </c>
      <c r="R428" s="10">
        <f t="shared" si="3"/>
        <v>0</v>
      </c>
      <c r="S428" s="10">
        <f t="shared" si="4"/>
        <v>0</v>
      </c>
      <c r="T428" s="12">
        <f t="shared" si="5"/>
        <v>0</v>
      </c>
      <c r="U428" s="7">
        <v>0.0</v>
      </c>
      <c r="V428" s="7">
        <v>0.0</v>
      </c>
      <c r="W428" s="7">
        <v>0.0</v>
      </c>
      <c r="X428" s="7">
        <v>0.0</v>
      </c>
      <c r="Y428" s="7">
        <v>0.0</v>
      </c>
      <c r="Z428" s="7">
        <v>207.0</v>
      </c>
      <c r="AA428" s="18">
        <f t="shared" si="6"/>
        <v>0.43125</v>
      </c>
      <c r="AB428" s="14">
        <v>3.45</v>
      </c>
      <c r="AC428" s="18">
        <f t="shared" si="7"/>
        <v>0.43125</v>
      </c>
      <c r="AD428" s="14">
        <v>45.67</v>
      </c>
      <c r="AE428" s="18">
        <f t="shared" si="8"/>
        <v>5.70875</v>
      </c>
      <c r="AF428" s="13">
        <f t="shared" si="9"/>
        <v>0.07023615635</v>
      </c>
      <c r="AG428" s="10">
        <f t="shared" si="10"/>
        <v>0</v>
      </c>
      <c r="AH428" s="10">
        <f t="shared" si="11"/>
        <v>0</v>
      </c>
      <c r="AI428" s="10">
        <f t="shared" si="12"/>
        <v>0</v>
      </c>
      <c r="AJ428" s="7">
        <v>0.0</v>
      </c>
      <c r="AK428" s="7">
        <v>0.0</v>
      </c>
      <c r="AL428" s="13" t="str">
        <f t="shared" si="13"/>
        <v> </v>
      </c>
      <c r="AM428" s="7">
        <v>0.0</v>
      </c>
      <c r="AN428" s="7">
        <v>0.0</v>
      </c>
      <c r="AO428" s="26">
        <v>1.0</v>
      </c>
      <c r="AP428" s="26">
        <v>0.0</v>
      </c>
      <c r="AQ428" s="7">
        <v>1.0</v>
      </c>
      <c r="AR428" s="7">
        <v>1.0</v>
      </c>
      <c r="AS428" s="7">
        <v>2.0</v>
      </c>
      <c r="AT428" s="7">
        <v>0.0</v>
      </c>
      <c r="AU428" s="7">
        <v>0.0</v>
      </c>
      <c r="AV428" s="7">
        <v>0.0</v>
      </c>
      <c r="AW428" s="14"/>
      <c r="AX428" s="14"/>
      <c r="AY428" s="7">
        <v>0.0</v>
      </c>
      <c r="AZ428" s="7">
        <v>0.0</v>
      </c>
      <c r="BA428" s="14">
        <f t="shared" si="14"/>
        <v>-0.2898550725</v>
      </c>
      <c r="BB428" s="14">
        <v>0.0</v>
      </c>
      <c r="BC428" s="14">
        <v>-87.5</v>
      </c>
    </row>
    <row r="429" ht="12.75" customHeight="1">
      <c r="A429" s="7" t="s">
        <v>743</v>
      </c>
      <c r="B429" s="7" t="s">
        <v>2108</v>
      </c>
      <c r="C429" s="8" t="s">
        <v>542</v>
      </c>
      <c r="D429" s="9" t="s">
        <v>174</v>
      </c>
      <c r="E429" s="7">
        <v>15.0</v>
      </c>
      <c r="F429" s="7">
        <v>0.0</v>
      </c>
      <c r="G429" s="7">
        <v>0.0</v>
      </c>
      <c r="H429" s="12">
        <f t="shared" si="1"/>
        <v>0</v>
      </c>
      <c r="I429" s="7">
        <v>0.0</v>
      </c>
      <c r="J429" s="7">
        <v>0.0</v>
      </c>
      <c r="K429" s="7">
        <v>0.0</v>
      </c>
      <c r="L429" s="7">
        <v>0.0</v>
      </c>
      <c r="M429" s="25">
        <f t="shared" si="2"/>
        <v>0</v>
      </c>
      <c r="N429" s="7">
        <v>0.0</v>
      </c>
      <c r="O429" s="7">
        <v>0.0</v>
      </c>
      <c r="P429" s="7">
        <v>0.0</v>
      </c>
      <c r="Q429" s="7">
        <v>0.0</v>
      </c>
      <c r="R429" s="10">
        <f t="shared" si="3"/>
        <v>0</v>
      </c>
      <c r="S429" s="10">
        <f t="shared" si="4"/>
        <v>0</v>
      </c>
      <c r="T429" s="12">
        <f t="shared" si="5"/>
        <v>0</v>
      </c>
      <c r="U429" s="7">
        <v>0.0</v>
      </c>
      <c r="V429" s="7">
        <v>0.0</v>
      </c>
      <c r="W429" s="7">
        <v>0.0</v>
      </c>
      <c r="X429" s="7">
        <v>0.0</v>
      </c>
      <c r="Y429" s="7">
        <v>0.0</v>
      </c>
      <c r="Z429" s="7">
        <v>10.0</v>
      </c>
      <c r="AA429" s="18">
        <f t="shared" si="6"/>
        <v>0.01111111111</v>
      </c>
      <c r="AB429" s="14">
        <v>0.0</v>
      </c>
      <c r="AC429" s="18">
        <f t="shared" si="7"/>
        <v>0</v>
      </c>
      <c r="AD429" s="14">
        <v>63.34</v>
      </c>
      <c r="AE429" s="18">
        <f t="shared" si="8"/>
        <v>4.222666667</v>
      </c>
      <c r="AF429" s="13">
        <f t="shared" si="9"/>
        <v>0</v>
      </c>
      <c r="AG429" s="10">
        <f t="shared" si="10"/>
        <v>0</v>
      </c>
      <c r="AH429" s="10">
        <f t="shared" si="11"/>
        <v>0</v>
      </c>
      <c r="AI429" s="10">
        <f t="shared" si="12"/>
        <v>0</v>
      </c>
      <c r="AJ429" s="7">
        <v>0.0</v>
      </c>
      <c r="AK429" s="7">
        <v>0.0</v>
      </c>
      <c r="AL429" s="13" t="str">
        <f t="shared" si="13"/>
        <v> </v>
      </c>
      <c r="AM429" s="7">
        <v>0.0</v>
      </c>
      <c r="AN429" s="7">
        <v>0.0</v>
      </c>
      <c r="AO429" s="26">
        <v>0.0</v>
      </c>
      <c r="AP429" s="26">
        <v>0.0</v>
      </c>
      <c r="AQ429" s="7">
        <v>0.0</v>
      </c>
      <c r="AR429" s="7">
        <v>0.0</v>
      </c>
      <c r="AS429" s="7">
        <v>0.0</v>
      </c>
      <c r="AT429" s="7">
        <v>0.0</v>
      </c>
      <c r="AU429" s="7">
        <v>0.0</v>
      </c>
      <c r="AV429" s="7">
        <v>0.0</v>
      </c>
      <c r="AW429" s="14"/>
      <c r="AX429" s="14"/>
      <c r="AY429" s="7">
        <v>0.0</v>
      </c>
      <c r="AZ429" s="7">
        <v>0.0</v>
      </c>
      <c r="BA429" s="14">
        <f t="shared" si="14"/>
        <v>0</v>
      </c>
      <c r="BB429" s="14"/>
      <c r="BC429" s="14"/>
    </row>
    <row r="430" ht="12.75" customHeight="1">
      <c r="A430" s="7" t="s">
        <v>464</v>
      </c>
      <c r="B430" s="7" t="s">
        <v>2111</v>
      </c>
      <c r="C430" s="8" t="s">
        <v>610</v>
      </c>
      <c r="D430" s="9" t="s">
        <v>159</v>
      </c>
      <c r="E430" s="7">
        <v>79.0</v>
      </c>
      <c r="F430" s="7">
        <v>5.0</v>
      </c>
      <c r="G430" s="7">
        <v>3.0</v>
      </c>
      <c r="H430" s="12">
        <f t="shared" si="1"/>
        <v>8</v>
      </c>
      <c r="I430" s="7">
        <v>5.0</v>
      </c>
      <c r="J430" s="7">
        <v>3.0</v>
      </c>
      <c r="K430" s="7">
        <v>0.0</v>
      </c>
      <c r="L430" s="7">
        <v>3.0</v>
      </c>
      <c r="M430" s="25">
        <f t="shared" si="2"/>
        <v>2.537444934</v>
      </c>
      <c r="N430" s="7">
        <v>27.0</v>
      </c>
      <c r="O430" s="7">
        <v>12.0</v>
      </c>
      <c r="P430" s="7">
        <v>22.0</v>
      </c>
      <c r="Q430" s="7">
        <v>4.0</v>
      </c>
      <c r="R430" s="10">
        <f t="shared" si="3"/>
        <v>0.1851851852</v>
      </c>
      <c r="S430" s="10">
        <f t="shared" si="4"/>
        <v>0.07692307692</v>
      </c>
      <c r="T430" s="12">
        <f t="shared" si="5"/>
        <v>0</v>
      </c>
      <c r="U430" s="7">
        <v>0.0</v>
      </c>
      <c r="V430" s="7">
        <v>5.0</v>
      </c>
      <c r="W430" s="7">
        <v>8.0</v>
      </c>
      <c r="X430" s="7">
        <v>6.0</v>
      </c>
      <c r="Y430" s="7">
        <v>0.0</v>
      </c>
      <c r="Z430" s="7">
        <v>11350.0</v>
      </c>
      <c r="AA430" s="18">
        <f t="shared" si="6"/>
        <v>2.394514768</v>
      </c>
      <c r="AB430" s="14">
        <v>188.52</v>
      </c>
      <c r="AC430" s="18">
        <f t="shared" si="7"/>
        <v>2.386329114</v>
      </c>
      <c r="AD430" s="14">
        <v>157.43</v>
      </c>
      <c r="AE430" s="18">
        <f t="shared" si="8"/>
        <v>1.99278481</v>
      </c>
      <c r="AF430" s="13">
        <f t="shared" si="9"/>
        <v>0.5449342391</v>
      </c>
      <c r="AG430" s="10">
        <f t="shared" si="10"/>
        <v>0.2272727273</v>
      </c>
      <c r="AH430" s="10">
        <f t="shared" si="11"/>
        <v>0.1363636364</v>
      </c>
      <c r="AI430" s="10">
        <f t="shared" si="12"/>
        <v>0.3636363636</v>
      </c>
      <c r="AJ430" s="7">
        <v>0.0</v>
      </c>
      <c r="AK430" s="7">
        <v>0.0</v>
      </c>
      <c r="AL430" s="13" t="str">
        <f t="shared" si="13"/>
        <v> </v>
      </c>
      <c r="AM430" s="7">
        <v>22.0</v>
      </c>
      <c r="AN430" s="7">
        <v>1.0</v>
      </c>
      <c r="AO430" s="26">
        <v>161.0</v>
      </c>
      <c r="AP430" s="26">
        <v>24.0</v>
      </c>
      <c r="AQ430" s="7">
        <v>74.0</v>
      </c>
      <c r="AR430" s="7">
        <v>12.0</v>
      </c>
      <c r="AS430" s="7">
        <v>74.0</v>
      </c>
      <c r="AT430" s="7">
        <v>6.0</v>
      </c>
      <c r="AU430" s="7">
        <v>132.0</v>
      </c>
      <c r="AV430" s="7">
        <v>28.0</v>
      </c>
      <c r="AW430" s="14">
        <v>82.5</v>
      </c>
      <c r="AX430" s="14">
        <v>-4.7</v>
      </c>
      <c r="AY430" s="7">
        <v>2.0</v>
      </c>
      <c r="AZ430" s="7">
        <v>0.0</v>
      </c>
      <c r="BA430" s="14">
        <f t="shared" si="14"/>
        <v>0.8035242291</v>
      </c>
      <c r="BB430" s="14">
        <v>90.06</v>
      </c>
      <c r="BC430" s="14">
        <v>0.42</v>
      </c>
    </row>
    <row r="431" ht="12.75" customHeight="1">
      <c r="A431" s="7" t="s">
        <v>272</v>
      </c>
      <c r="B431" s="7" t="s">
        <v>2117</v>
      </c>
      <c r="C431" s="8" t="s">
        <v>149</v>
      </c>
      <c r="D431" s="9" t="s">
        <v>150</v>
      </c>
      <c r="E431" s="7">
        <v>72.0</v>
      </c>
      <c r="F431" s="7">
        <v>4.0</v>
      </c>
      <c r="G431" s="7">
        <v>14.0</v>
      </c>
      <c r="H431" s="12">
        <f t="shared" si="1"/>
        <v>18</v>
      </c>
      <c r="I431" s="7">
        <v>4.0</v>
      </c>
      <c r="J431" s="7">
        <v>13.0</v>
      </c>
      <c r="K431" s="7">
        <v>3.0</v>
      </c>
      <c r="L431" s="7">
        <v>10.0</v>
      </c>
      <c r="M431" s="25">
        <f t="shared" si="2"/>
        <v>4.64316423</v>
      </c>
      <c r="N431" s="7">
        <v>48.0</v>
      </c>
      <c r="O431" s="7">
        <v>28.0</v>
      </c>
      <c r="P431" s="7">
        <v>43.0</v>
      </c>
      <c r="Q431" s="7">
        <v>45.0</v>
      </c>
      <c r="R431" s="10">
        <f t="shared" si="3"/>
        <v>0.08333333333</v>
      </c>
      <c r="S431" s="10">
        <f t="shared" si="4"/>
        <v>0.0243902439</v>
      </c>
      <c r="T431" s="12">
        <f t="shared" si="5"/>
        <v>27.10714286</v>
      </c>
      <c r="U431" s="7">
        <v>0.0</v>
      </c>
      <c r="V431" s="7">
        <v>2.0</v>
      </c>
      <c r="W431" s="7">
        <v>7.0</v>
      </c>
      <c r="X431" s="7">
        <v>10.0</v>
      </c>
      <c r="Y431" s="7">
        <v>0.0</v>
      </c>
      <c r="Z431" s="7">
        <v>13956.0</v>
      </c>
      <c r="AA431" s="18">
        <f t="shared" si="6"/>
        <v>3.230555556</v>
      </c>
      <c r="AB431" s="14">
        <v>232.29</v>
      </c>
      <c r="AC431" s="18">
        <f t="shared" si="7"/>
        <v>3.22625</v>
      </c>
      <c r="AD431" s="14">
        <v>99.2</v>
      </c>
      <c r="AE431" s="18">
        <f t="shared" si="8"/>
        <v>1.377777778</v>
      </c>
      <c r="AF431" s="13">
        <f t="shared" si="9"/>
        <v>0.7007451205</v>
      </c>
      <c r="AG431" s="10">
        <f t="shared" si="10"/>
        <v>0.1428571429</v>
      </c>
      <c r="AH431" s="10">
        <f t="shared" si="11"/>
        <v>0.4642857143</v>
      </c>
      <c r="AI431" s="10">
        <f t="shared" si="12"/>
        <v>0.6071428571</v>
      </c>
      <c r="AJ431" s="7">
        <v>14.0</v>
      </c>
      <c r="AK431" s="7">
        <v>14.0</v>
      </c>
      <c r="AL431" s="13">
        <f t="shared" si="13"/>
        <v>0.5</v>
      </c>
      <c r="AM431" s="7">
        <v>28.0</v>
      </c>
      <c r="AN431" s="7">
        <v>1.0</v>
      </c>
      <c r="AO431" s="26">
        <v>225.0</v>
      </c>
      <c r="AP431" s="26">
        <v>26.0</v>
      </c>
      <c r="AQ431" s="7">
        <v>117.0</v>
      </c>
      <c r="AR431" s="7">
        <v>8.0</v>
      </c>
      <c r="AS431" s="7">
        <v>130.0</v>
      </c>
      <c r="AT431" s="7">
        <v>6.0</v>
      </c>
      <c r="AU431" s="7">
        <v>232.0</v>
      </c>
      <c r="AV431" s="7">
        <v>29.0</v>
      </c>
      <c r="AW431" s="14">
        <v>88.89</v>
      </c>
      <c r="AX431" s="14">
        <v>12.05</v>
      </c>
      <c r="AY431" s="7">
        <v>0.0</v>
      </c>
      <c r="AZ431" s="7">
        <v>0.0</v>
      </c>
      <c r="BA431" s="14">
        <f t="shared" si="14"/>
        <v>0.9071367154</v>
      </c>
      <c r="BB431" s="14">
        <v>97.45</v>
      </c>
      <c r="BC431" s="14">
        <v>16.72</v>
      </c>
    </row>
    <row r="432" ht="12.75" customHeight="1">
      <c r="A432" s="7" t="s">
        <v>1801</v>
      </c>
      <c r="B432" s="7" t="s">
        <v>2121</v>
      </c>
      <c r="C432" s="8" t="s">
        <v>136</v>
      </c>
      <c r="D432" s="9" t="s">
        <v>174</v>
      </c>
      <c r="E432" s="7">
        <v>64.0</v>
      </c>
      <c r="F432" s="7">
        <v>0.0</v>
      </c>
      <c r="G432" s="7">
        <v>14.0</v>
      </c>
      <c r="H432" s="12">
        <f t="shared" si="1"/>
        <v>14</v>
      </c>
      <c r="I432" s="7">
        <v>0.0</v>
      </c>
      <c r="J432" s="7">
        <v>14.0</v>
      </c>
      <c r="K432" s="7">
        <v>7.0</v>
      </c>
      <c r="L432" s="7">
        <v>7.0</v>
      </c>
      <c r="M432" s="25">
        <f t="shared" si="2"/>
        <v>4.600638978</v>
      </c>
      <c r="N432" s="7">
        <v>25.0</v>
      </c>
      <c r="O432" s="7">
        <v>14.0</v>
      </c>
      <c r="P432" s="7">
        <v>24.0</v>
      </c>
      <c r="Q432" s="7">
        <v>15.0</v>
      </c>
      <c r="R432" s="10">
        <f t="shared" si="3"/>
        <v>0</v>
      </c>
      <c r="S432" s="10">
        <f t="shared" si="4"/>
        <v>0</v>
      </c>
      <c r="T432" s="12">
        <f t="shared" si="5"/>
        <v>49.33333333</v>
      </c>
      <c r="U432" s="7">
        <v>2.0</v>
      </c>
      <c r="V432" s="7">
        <v>3.0</v>
      </c>
      <c r="W432" s="7">
        <v>2.0</v>
      </c>
      <c r="X432" s="7">
        <v>1.0</v>
      </c>
      <c r="Y432" s="7">
        <v>1.0</v>
      </c>
      <c r="Z432" s="7">
        <v>10955.0</v>
      </c>
      <c r="AA432" s="18">
        <f t="shared" si="6"/>
        <v>2.852864583</v>
      </c>
      <c r="AB432" s="14">
        <v>170.37</v>
      </c>
      <c r="AC432" s="18">
        <f t="shared" si="7"/>
        <v>2.66203125</v>
      </c>
      <c r="AD432" s="14">
        <v>154.58</v>
      </c>
      <c r="AE432" s="18">
        <f t="shared" si="8"/>
        <v>2.4153125</v>
      </c>
      <c r="AF432" s="13">
        <f t="shared" si="9"/>
        <v>0.5242960455</v>
      </c>
      <c r="AG432" s="10">
        <f t="shared" si="10"/>
        <v>0</v>
      </c>
      <c r="AH432" s="10">
        <f t="shared" si="11"/>
        <v>0.6666666667</v>
      </c>
      <c r="AI432" s="10">
        <f t="shared" si="12"/>
        <v>0.6666666667</v>
      </c>
      <c r="AJ432" s="7">
        <v>0.0</v>
      </c>
      <c r="AK432" s="7">
        <v>0.0</v>
      </c>
      <c r="AL432" s="13" t="str">
        <f t="shared" si="13"/>
        <v> </v>
      </c>
      <c r="AM432" s="7">
        <v>21.0</v>
      </c>
      <c r="AN432" s="7">
        <v>1.0</v>
      </c>
      <c r="AO432" s="26">
        <v>127.0</v>
      </c>
      <c r="AP432" s="26">
        <v>22.0</v>
      </c>
      <c r="AQ432" s="7">
        <v>67.0</v>
      </c>
      <c r="AR432" s="7">
        <v>6.0</v>
      </c>
      <c r="AS432" s="7">
        <v>73.0</v>
      </c>
      <c r="AT432" s="7">
        <v>3.0</v>
      </c>
      <c r="AU432" s="7">
        <v>179.0</v>
      </c>
      <c r="AV432" s="7">
        <v>17.0</v>
      </c>
      <c r="AW432" s="14">
        <v>91.33</v>
      </c>
      <c r="AX432" s="14">
        <v>5.23</v>
      </c>
      <c r="AY432" s="7">
        <v>2.0</v>
      </c>
      <c r="AZ432" s="7">
        <v>1.0</v>
      </c>
      <c r="BA432" s="14">
        <f t="shared" si="14"/>
        <v>0.635326335</v>
      </c>
      <c r="BB432" s="14">
        <v>96.43</v>
      </c>
      <c r="BC432" s="14">
        <v>9.31</v>
      </c>
    </row>
    <row r="433" ht="12.75" customHeight="1">
      <c r="A433" s="7" t="s">
        <v>2124</v>
      </c>
      <c r="B433" s="7" t="s">
        <v>2125</v>
      </c>
      <c r="C433" s="8" t="s">
        <v>149</v>
      </c>
      <c r="D433" s="9" t="s">
        <v>174</v>
      </c>
      <c r="E433" s="7">
        <v>81.0</v>
      </c>
      <c r="F433" s="7">
        <v>1.0</v>
      </c>
      <c r="G433" s="7">
        <v>18.0</v>
      </c>
      <c r="H433" s="12">
        <f t="shared" si="1"/>
        <v>19</v>
      </c>
      <c r="I433" s="7">
        <v>1.0</v>
      </c>
      <c r="J433" s="7">
        <v>19.0</v>
      </c>
      <c r="K433" s="7">
        <v>11.0</v>
      </c>
      <c r="L433" s="7">
        <v>8.0</v>
      </c>
      <c r="M433" s="25">
        <f t="shared" si="2"/>
        <v>4.270729271</v>
      </c>
      <c r="N433" s="7">
        <v>71.0</v>
      </c>
      <c r="O433" s="7">
        <v>37.0</v>
      </c>
      <c r="P433" s="7">
        <v>70.0</v>
      </c>
      <c r="Q433" s="7">
        <v>52.0</v>
      </c>
      <c r="R433" s="10">
        <f t="shared" si="3"/>
        <v>0.01408450704</v>
      </c>
      <c r="S433" s="10">
        <f t="shared" si="4"/>
        <v>0.004347826087</v>
      </c>
      <c r="T433" s="12">
        <f t="shared" si="5"/>
        <v>94.53125</v>
      </c>
      <c r="U433" s="7">
        <v>4.0</v>
      </c>
      <c r="V433" s="7">
        <v>0.0</v>
      </c>
      <c r="W433" s="7">
        <v>6.0</v>
      </c>
      <c r="X433" s="7">
        <v>12.0</v>
      </c>
      <c r="Y433" s="7">
        <v>3.0</v>
      </c>
      <c r="Z433" s="7">
        <v>16016.0</v>
      </c>
      <c r="AA433" s="18">
        <f t="shared" si="6"/>
        <v>3.295473251</v>
      </c>
      <c r="AB433" s="14">
        <v>266.02</v>
      </c>
      <c r="AC433" s="18">
        <f t="shared" si="7"/>
        <v>3.284197531</v>
      </c>
      <c r="AD433" s="14">
        <v>105.08</v>
      </c>
      <c r="AE433" s="18">
        <f t="shared" si="8"/>
        <v>1.297283951</v>
      </c>
      <c r="AF433" s="13">
        <f t="shared" si="9"/>
        <v>0.7168418216</v>
      </c>
      <c r="AG433" s="10">
        <f t="shared" si="10"/>
        <v>0.03125</v>
      </c>
      <c r="AH433" s="10">
        <f t="shared" si="11"/>
        <v>0.59375</v>
      </c>
      <c r="AI433" s="10">
        <f t="shared" si="12"/>
        <v>0.625</v>
      </c>
      <c r="AJ433" s="7">
        <v>0.0</v>
      </c>
      <c r="AK433" s="7">
        <v>0.0</v>
      </c>
      <c r="AL433" s="13" t="str">
        <f t="shared" si="13"/>
        <v> </v>
      </c>
      <c r="AM433" s="7">
        <v>32.0</v>
      </c>
      <c r="AN433" s="7">
        <v>2.0</v>
      </c>
      <c r="AO433" s="26">
        <v>243.0</v>
      </c>
      <c r="AP433" s="26">
        <v>35.0</v>
      </c>
      <c r="AQ433" s="7">
        <v>122.0</v>
      </c>
      <c r="AR433" s="7">
        <v>7.0</v>
      </c>
      <c r="AS433" s="7">
        <v>147.0</v>
      </c>
      <c r="AT433" s="7">
        <v>9.0</v>
      </c>
      <c r="AU433" s="7">
        <v>256.0</v>
      </c>
      <c r="AV433" s="7">
        <v>37.0</v>
      </c>
      <c r="AW433" s="14">
        <v>87.37</v>
      </c>
      <c r="AX433" s="14">
        <v>7.37</v>
      </c>
      <c r="AY433" s="7">
        <v>0.0</v>
      </c>
      <c r="AZ433" s="7">
        <v>2.0</v>
      </c>
      <c r="BA433" s="14">
        <f t="shared" si="14"/>
        <v>0.8054445554</v>
      </c>
      <c r="BB433" s="14">
        <v>96.34</v>
      </c>
      <c r="BC433" s="14">
        <v>12.62</v>
      </c>
    </row>
    <row r="434" ht="12.75" customHeight="1">
      <c r="A434" s="7" t="s">
        <v>1370</v>
      </c>
      <c r="B434" s="7" t="s">
        <v>2128</v>
      </c>
      <c r="C434" s="8" t="s">
        <v>222</v>
      </c>
      <c r="D434" s="9" t="s">
        <v>150</v>
      </c>
      <c r="E434" s="7">
        <v>41.0</v>
      </c>
      <c r="F434" s="7">
        <v>0.0</v>
      </c>
      <c r="G434" s="7">
        <v>0.0</v>
      </c>
      <c r="H434" s="12">
        <f t="shared" si="1"/>
        <v>0</v>
      </c>
      <c r="I434" s="7">
        <v>0.0</v>
      </c>
      <c r="J434" s="7">
        <v>0.0</v>
      </c>
      <c r="K434" s="7">
        <v>0.0</v>
      </c>
      <c r="L434" s="7">
        <v>0.0</v>
      </c>
      <c r="M434" s="25">
        <f t="shared" si="2"/>
        <v>0</v>
      </c>
      <c r="N434" s="7">
        <v>0.0</v>
      </c>
      <c r="O434" s="7">
        <v>1.0</v>
      </c>
      <c r="P434" s="7">
        <v>0.0</v>
      </c>
      <c r="Q434" s="7">
        <v>0.0</v>
      </c>
      <c r="R434" s="10">
        <f t="shared" si="3"/>
        <v>0</v>
      </c>
      <c r="S434" s="10">
        <f t="shared" si="4"/>
        <v>0</v>
      </c>
      <c r="T434" s="12">
        <f t="shared" si="5"/>
        <v>0</v>
      </c>
      <c r="U434" s="7">
        <v>0.0</v>
      </c>
      <c r="V434" s="7">
        <v>0.0</v>
      </c>
      <c r="W434" s="7">
        <v>0.0</v>
      </c>
      <c r="X434" s="7">
        <v>0.0</v>
      </c>
      <c r="Y434" s="7">
        <v>0.0</v>
      </c>
      <c r="Z434" s="7">
        <v>213.0</v>
      </c>
      <c r="AA434" s="18">
        <f t="shared" si="6"/>
        <v>0.08658536585</v>
      </c>
      <c r="AB434" s="14">
        <v>3.34</v>
      </c>
      <c r="AC434" s="18">
        <f t="shared" si="7"/>
        <v>0.08146341463</v>
      </c>
      <c r="AD434" s="14">
        <v>193.78</v>
      </c>
      <c r="AE434" s="18">
        <f t="shared" si="8"/>
        <v>4.726341463</v>
      </c>
      <c r="AF434" s="13">
        <f t="shared" si="9"/>
        <v>0.01694399351</v>
      </c>
      <c r="AG434" s="10">
        <f t="shared" si="10"/>
        <v>0</v>
      </c>
      <c r="AH434" s="10">
        <f t="shared" si="11"/>
        <v>0</v>
      </c>
      <c r="AI434" s="10">
        <f t="shared" si="12"/>
        <v>0</v>
      </c>
      <c r="AJ434" s="7">
        <v>1.0</v>
      </c>
      <c r="AK434" s="7">
        <v>0.0</v>
      </c>
      <c r="AL434" s="13">
        <f t="shared" si="13"/>
        <v>1</v>
      </c>
      <c r="AM434" s="7">
        <v>0.0</v>
      </c>
      <c r="AN434" s="7">
        <v>0.0</v>
      </c>
      <c r="AO434" s="26">
        <v>2.0</v>
      </c>
      <c r="AP434" s="26">
        <v>0.0</v>
      </c>
      <c r="AQ434" s="7">
        <v>1.0</v>
      </c>
      <c r="AR434" s="7">
        <v>0.0</v>
      </c>
      <c r="AS434" s="7">
        <v>0.0</v>
      </c>
      <c r="AT434" s="7">
        <v>0.0</v>
      </c>
      <c r="AU434" s="7">
        <v>2.0</v>
      </c>
      <c r="AV434" s="7">
        <v>0.0</v>
      </c>
      <c r="AW434" s="14">
        <v>100.0</v>
      </c>
      <c r="AX434" s="14">
        <v>8.97</v>
      </c>
      <c r="AY434" s="7">
        <v>1.0</v>
      </c>
      <c r="AZ434" s="7">
        <v>0.0</v>
      </c>
      <c r="BA434" s="14">
        <f t="shared" si="14"/>
        <v>0.8450704225</v>
      </c>
      <c r="BB434" s="14">
        <v>100.0</v>
      </c>
      <c r="BC434" s="14">
        <v>3.55</v>
      </c>
    </row>
    <row r="435" ht="12.75" customHeight="1">
      <c r="A435" s="7" t="s">
        <v>2129</v>
      </c>
      <c r="B435" s="7" t="s">
        <v>2130</v>
      </c>
      <c r="C435" s="8" t="s">
        <v>215</v>
      </c>
      <c r="D435" s="9" t="s">
        <v>183</v>
      </c>
      <c r="E435" s="7">
        <v>77.0</v>
      </c>
      <c r="F435" s="7">
        <v>9.0</v>
      </c>
      <c r="G435" s="7">
        <v>16.0</v>
      </c>
      <c r="H435" s="12">
        <f t="shared" si="1"/>
        <v>25</v>
      </c>
      <c r="I435" s="7">
        <v>9.0</v>
      </c>
      <c r="J435" s="7">
        <v>15.0</v>
      </c>
      <c r="K435" s="7">
        <v>10.0</v>
      </c>
      <c r="L435" s="7">
        <v>5.0</v>
      </c>
      <c r="M435" s="25">
        <f t="shared" si="2"/>
        <v>5.97133758</v>
      </c>
      <c r="N435" s="7">
        <v>57.0</v>
      </c>
      <c r="O435" s="7">
        <v>22.0</v>
      </c>
      <c r="P435" s="7">
        <v>47.0</v>
      </c>
      <c r="Q435" s="7">
        <v>24.0</v>
      </c>
      <c r="R435" s="10">
        <f t="shared" si="3"/>
        <v>0.1578947368</v>
      </c>
      <c r="S435" s="10">
        <f t="shared" si="4"/>
        <v>0.06</v>
      </c>
      <c r="T435" s="12">
        <f t="shared" si="5"/>
        <v>64.33333333</v>
      </c>
      <c r="U435" s="7">
        <v>0.0</v>
      </c>
      <c r="V435" s="7">
        <v>2.0</v>
      </c>
      <c r="W435" s="7">
        <v>8.0</v>
      </c>
      <c r="X435" s="7">
        <v>13.0</v>
      </c>
      <c r="Y435" s="7">
        <v>2.0</v>
      </c>
      <c r="Z435" s="7">
        <v>15072.0</v>
      </c>
      <c r="AA435" s="18">
        <f t="shared" si="6"/>
        <v>3.262337662</v>
      </c>
      <c r="AB435" s="14">
        <v>241.64</v>
      </c>
      <c r="AC435" s="18">
        <f t="shared" si="7"/>
        <v>3.138181818</v>
      </c>
      <c r="AD435" s="14">
        <v>192.24</v>
      </c>
      <c r="AE435" s="18">
        <f t="shared" si="8"/>
        <v>2.496623377</v>
      </c>
      <c r="AF435" s="13">
        <f t="shared" si="9"/>
        <v>0.5569281829</v>
      </c>
      <c r="AG435" s="10">
        <f t="shared" si="10"/>
        <v>0.3</v>
      </c>
      <c r="AH435" s="10">
        <f t="shared" si="11"/>
        <v>0.5</v>
      </c>
      <c r="AI435" s="10">
        <f t="shared" si="12"/>
        <v>0.8</v>
      </c>
      <c r="AJ435" s="7">
        <v>0.0</v>
      </c>
      <c r="AK435" s="7">
        <v>0.0</v>
      </c>
      <c r="AL435" s="13" t="str">
        <f t="shared" si="13"/>
        <v> </v>
      </c>
      <c r="AM435" s="7">
        <v>30.0</v>
      </c>
      <c r="AN435" s="7">
        <v>5.0</v>
      </c>
      <c r="AO435" s="26">
        <v>163.0</v>
      </c>
      <c r="AP435" s="26">
        <v>28.0</v>
      </c>
      <c r="AQ435" s="7">
        <v>98.0</v>
      </c>
      <c r="AR435" s="7">
        <v>10.0</v>
      </c>
      <c r="AS435" s="7">
        <v>92.0</v>
      </c>
      <c r="AT435" s="7">
        <v>6.0</v>
      </c>
      <c r="AU435" s="7">
        <v>193.0</v>
      </c>
      <c r="AV435" s="7">
        <v>38.0</v>
      </c>
      <c r="AW435" s="14">
        <v>83.55</v>
      </c>
      <c r="AX435" s="14">
        <v>-4.37</v>
      </c>
      <c r="AY435" s="7">
        <v>3.0</v>
      </c>
      <c r="AZ435" s="7">
        <v>3.0</v>
      </c>
      <c r="BA435" s="14">
        <f t="shared" si="14"/>
        <v>0.6449044586</v>
      </c>
      <c r="BB435" s="14">
        <v>95.39</v>
      </c>
      <c r="BC435" s="14">
        <v>0.91</v>
      </c>
    </row>
    <row r="436" ht="12.75" customHeight="1">
      <c r="A436" s="7" t="s">
        <v>1494</v>
      </c>
      <c r="B436" s="7" t="s">
        <v>2133</v>
      </c>
      <c r="C436" s="8" t="s">
        <v>231</v>
      </c>
      <c r="D436" s="9" t="s">
        <v>183</v>
      </c>
      <c r="E436" s="7">
        <v>42.0</v>
      </c>
      <c r="F436" s="7">
        <v>0.0</v>
      </c>
      <c r="G436" s="7">
        <v>0.0</v>
      </c>
      <c r="H436" s="12">
        <f t="shared" si="1"/>
        <v>0</v>
      </c>
      <c r="I436" s="7">
        <v>0.0</v>
      </c>
      <c r="J436" s="7">
        <v>0.0</v>
      </c>
      <c r="K436" s="7">
        <v>0.0</v>
      </c>
      <c r="L436" s="7">
        <v>0.0</v>
      </c>
      <c r="M436" s="25">
        <f t="shared" si="2"/>
        <v>0</v>
      </c>
      <c r="N436" s="7">
        <v>1.0</v>
      </c>
      <c r="O436" s="7">
        <v>0.0</v>
      </c>
      <c r="P436" s="7">
        <v>1.0</v>
      </c>
      <c r="Q436" s="7">
        <v>0.0</v>
      </c>
      <c r="R436" s="10">
        <f t="shared" si="3"/>
        <v>0</v>
      </c>
      <c r="S436" s="10">
        <f t="shared" si="4"/>
        <v>0</v>
      </c>
      <c r="T436" s="12">
        <f t="shared" si="5"/>
        <v>0</v>
      </c>
      <c r="U436" s="7">
        <v>0.0</v>
      </c>
      <c r="V436" s="7">
        <v>0.0</v>
      </c>
      <c r="W436" s="7">
        <v>0.0</v>
      </c>
      <c r="X436" s="7">
        <v>0.0</v>
      </c>
      <c r="Y436" s="7">
        <v>0.0</v>
      </c>
      <c r="Z436" s="7">
        <v>80.0</v>
      </c>
      <c r="AA436" s="18">
        <f t="shared" si="6"/>
        <v>0.03174603175</v>
      </c>
      <c r="AB436" s="14">
        <v>1.71</v>
      </c>
      <c r="AC436" s="18">
        <f t="shared" si="7"/>
        <v>0.04071428571</v>
      </c>
      <c r="AD436" s="14">
        <v>204.59</v>
      </c>
      <c r="AE436" s="18">
        <f t="shared" si="8"/>
        <v>4.871190476</v>
      </c>
      <c r="AF436" s="13">
        <f t="shared" si="9"/>
        <v>0.008288899661</v>
      </c>
      <c r="AG436" s="10">
        <f t="shared" si="10"/>
        <v>0</v>
      </c>
      <c r="AH436" s="10">
        <f t="shared" si="11"/>
        <v>0</v>
      </c>
      <c r="AI436" s="10">
        <f t="shared" si="12"/>
        <v>0</v>
      </c>
      <c r="AJ436" s="7">
        <v>0.0</v>
      </c>
      <c r="AK436" s="7">
        <v>0.0</v>
      </c>
      <c r="AL436" s="13" t="str">
        <f t="shared" si="13"/>
        <v> </v>
      </c>
      <c r="AM436" s="7">
        <v>0.0</v>
      </c>
      <c r="AN436" s="7">
        <v>0.0</v>
      </c>
      <c r="AO436" s="26">
        <v>1.0</v>
      </c>
      <c r="AP436" s="26">
        <v>1.0</v>
      </c>
      <c r="AQ436" s="7">
        <v>0.0</v>
      </c>
      <c r="AR436" s="7">
        <v>0.0</v>
      </c>
      <c r="AS436" s="7">
        <v>1.0</v>
      </c>
      <c r="AT436" s="7">
        <v>1.0</v>
      </c>
      <c r="AU436" s="7">
        <v>2.0</v>
      </c>
      <c r="AV436" s="7">
        <v>1.0</v>
      </c>
      <c r="AW436" s="14">
        <v>66.67</v>
      </c>
      <c r="AX436" s="14">
        <v>-21.78</v>
      </c>
      <c r="AY436" s="7">
        <v>3.0</v>
      </c>
      <c r="AZ436" s="7">
        <v>0.0</v>
      </c>
      <c r="BA436" s="14">
        <f t="shared" si="14"/>
        <v>0</v>
      </c>
      <c r="BB436" s="14">
        <v>100.0</v>
      </c>
      <c r="BC436" s="14">
        <v>4.17</v>
      </c>
    </row>
    <row r="437" ht="12.75" customHeight="1">
      <c r="A437" s="7" t="s">
        <v>2136</v>
      </c>
      <c r="B437" s="7" t="s">
        <v>2137</v>
      </c>
      <c r="C437" s="8" t="s">
        <v>182</v>
      </c>
      <c r="D437" s="9" t="s">
        <v>174</v>
      </c>
      <c r="E437" s="7">
        <v>8.0</v>
      </c>
      <c r="F437" s="7">
        <v>0.0</v>
      </c>
      <c r="G437" s="7">
        <v>0.0</v>
      </c>
      <c r="H437" s="12">
        <f t="shared" si="1"/>
        <v>0</v>
      </c>
      <c r="I437" s="7">
        <v>0.0</v>
      </c>
      <c r="J437" s="7">
        <v>0.0</v>
      </c>
      <c r="K437" s="7">
        <v>0.0</v>
      </c>
      <c r="L437" s="7">
        <v>0.0</v>
      </c>
      <c r="M437" s="25">
        <f t="shared" si="2"/>
        <v>0</v>
      </c>
      <c r="N437" s="7">
        <v>1.0</v>
      </c>
      <c r="O437" s="7">
        <v>0.0</v>
      </c>
      <c r="P437" s="7">
        <v>1.0</v>
      </c>
      <c r="Q437" s="7">
        <v>0.0</v>
      </c>
      <c r="R437" s="10">
        <f t="shared" si="3"/>
        <v>0</v>
      </c>
      <c r="S437" s="10">
        <f t="shared" si="4"/>
        <v>0</v>
      </c>
      <c r="T437" s="12">
        <f t="shared" si="5"/>
        <v>0</v>
      </c>
      <c r="U437" s="7">
        <v>0.0</v>
      </c>
      <c r="V437" s="7">
        <v>0.0</v>
      </c>
      <c r="W437" s="7">
        <v>0.0</v>
      </c>
      <c r="X437" s="7">
        <v>0.0</v>
      </c>
      <c r="Y437" s="7">
        <v>0.0</v>
      </c>
      <c r="Z437" s="7">
        <v>177.0</v>
      </c>
      <c r="AA437" s="18">
        <f t="shared" si="6"/>
        <v>0.36875</v>
      </c>
      <c r="AB437" s="14">
        <v>3.0</v>
      </c>
      <c r="AC437" s="18">
        <f t="shared" si="7"/>
        <v>0.375</v>
      </c>
      <c r="AD437" s="14">
        <v>31.76</v>
      </c>
      <c r="AE437" s="18">
        <f t="shared" si="8"/>
        <v>3.97</v>
      </c>
      <c r="AF437" s="13">
        <f t="shared" si="9"/>
        <v>0.08630609896</v>
      </c>
      <c r="AG437" s="10">
        <f t="shared" si="10"/>
        <v>0</v>
      </c>
      <c r="AH437" s="10">
        <f t="shared" si="11"/>
        <v>0</v>
      </c>
      <c r="AI437" s="10">
        <f t="shared" si="12"/>
        <v>0</v>
      </c>
      <c r="AJ437" s="7">
        <v>0.0</v>
      </c>
      <c r="AK437" s="7">
        <v>0.0</v>
      </c>
      <c r="AL437" s="13" t="str">
        <f t="shared" si="13"/>
        <v> </v>
      </c>
      <c r="AM437" s="7">
        <v>0.0</v>
      </c>
      <c r="AN437" s="7">
        <v>0.0</v>
      </c>
      <c r="AO437" s="26">
        <v>1.0</v>
      </c>
      <c r="AP437" s="26">
        <v>0.0</v>
      </c>
      <c r="AQ437" s="7">
        <v>0.0</v>
      </c>
      <c r="AR437" s="7">
        <v>1.0</v>
      </c>
      <c r="AS437" s="7">
        <v>1.0</v>
      </c>
      <c r="AT437" s="7">
        <v>0.0</v>
      </c>
      <c r="AU437" s="7">
        <v>2.0</v>
      </c>
      <c r="AV437" s="7">
        <v>0.0</v>
      </c>
      <c r="AW437" s="14">
        <v>100.0</v>
      </c>
      <c r="AX437" s="14">
        <v>13.33</v>
      </c>
      <c r="AY437" s="7">
        <v>0.0</v>
      </c>
      <c r="AZ437" s="7">
        <v>0.0</v>
      </c>
      <c r="BA437" s="14">
        <f t="shared" si="14"/>
        <v>-0.3389830508</v>
      </c>
      <c r="BB437" s="14">
        <v>100.0</v>
      </c>
      <c r="BC437" s="14">
        <v>9.09</v>
      </c>
    </row>
    <row r="438" ht="12.75" customHeight="1">
      <c r="A438" s="7" t="s">
        <v>689</v>
      </c>
      <c r="B438" s="7" t="s">
        <v>2139</v>
      </c>
      <c r="C438" s="8" t="s">
        <v>158</v>
      </c>
      <c r="D438" s="9" t="s">
        <v>174</v>
      </c>
      <c r="E438" s="7">
        <v>8.0</v>
      </c>
      <c r="F438" s="7">
        <v>0.0</v>
      </c>
      <c r="G438" s="7">
        <v>0.0</v>
      </c>
      <c r="H438" s="12">
        <f t="shared" si="1"/>
        <v>0</v>
      </c>
      <c r="I438" s="7">
        <v>0.0</v>
      </c>
      <c r="J438" s="7">
        <v>0.0</v>
      </c>
      <c r="K438" s="7">
        <v>0.0</v>
      </c>
      <c r="L438" s="7">
        <v>0.0</v>
      </c>
      <c r="M438" s="25">
        <f t="shared" si="2"/>
        <v>0</v>
      </c>
      <c r="N438" s="7">
        <v>0.0</v>
      </c>
      <c r="O438" s="7">
        <v>0.0</v>
      </c>
      <c r="P438" s="7">
        <v>0.0</v>
      </c>
      <c r="Q438" s="7">
        <v>0.0</v>
      </c>
      <c r="R438" s="10">
        <f t="shared" si="3"/>
        <v>0</v>
      </c>
      <c r="S438" s="10">
        <f t="shared" si="4"/>
        <v>0</v>
      </c>
      <c r="T438" s="12">
        <f t="shared" si="5"/>
        <v>0</v>
      </c>
      <c r="U438" s="7">
        <v>0.0</v>
      </c>
      <c r="V438" s="7">
        <v>0.0</v>
      </c>
      <c r="W438" s="7">
        <v>0.0</v>
      </c>
      <c r="X438" s="7">
        <v>0.0</v>
      </c>
      <c r="Y438" s="7">
        <v>0.0</v>
      </c>
      <c r="Z438" s="7">
        <v>0.0</v>
      </c>
      <c r="AA438" s="18">
        <f t="shared" si="6"/>
        <v>0</v>
      </c>
      <c r="AB438" s="14">
        <v>0.0</v>
      </c>
      <c r="AC438" s="18">
        <f t="shared" si="7"/>
        <v>0</v>
      </c>
      <c r="AD438" s="14">
        <v>32.38</v>
      </c>
      <c r="AE438" s="18">
        <f t="shared" si="8"/>
        <v>4.0475</v>
      </c>
      <c r="AF438" s="13">
        <f t="shared" si="9"/>
        <v>0</v>
      </c>
      <c r="AG438" s="10">
        <f t="shared" si="10"/>
        <v>0</v>
      </c>
      <c r="AH438" s="10">
        <f t="shared" si="11"/>
        <v>0</v>
      </c>
      <c r="AI438" s="10">
        <f t="shared" si="12"/>
        <v>0</v>
      </c>
      <c r="AJ438" s="7">
        <v>0.0</v>
      </c>
      <c r="AK438" s="7">
        <v>0.0</v>
      </c>
      <c r="AL438" s="13" t="str">
        <f t="shared" si="13"/>
        <v> </v>
      </c>
      <c r="AM438" s="7">
        <v>0.0</v>
      </c>
      <c r="AN438" s="7">
        <v>0.0</v>
      </c>
      <c r="AO438" s="26">
        <v>0.0</v>
      </c>
      <c r="AP438" s="26">
        <v>0.0</v>
      </c>
      <c r="AQ438" s="7">
        <v>0.0</v>
      </c>
      <c r="AR438" s="7">
        <v>0.0</v>
      </c>
      <c r="AS438" s="7">
        <v>0.0</v>
      </c>
      <c r="AT438" s="7">
        <v>0.0</v>
      </c>
      <c r="AU438" s="7">
        <v>0.0</v>
      </c>
      <c r="AV438" s="7">
        <v>0.0</v>
      </c>
      <c r="AW438" s="14"/>
      <c r="AX438" s="14"/>
      <c r="AY438" s="7">
        <v>0.0</v>
      </c>
      <c r="AZ438" s="7">
        <v>0.0</v>
      </c>
      <c r="BA438" s="14">
        <f t="shared" si="14"/>
        <v>0</v>
      </c>
      <c r="BB438" s="14"/>
      <c r="BC438" s="14"/>
    </row>
    <row r="439" ht="12.75" customHeight="1">
      <c r="A439" s="7" t="s">
        <v>1528</v>
      </c>
      <c r="B439" s="7" t="s">
        <v>2142</v>
      </c>
      <c r="C439" s="8" t="s">
        <v>305</v>
      </c>
      <c r="D439" s="9" t="s">
        <v>255</v>
      </c>
      <c r="E439" s="7">
        <v>81.0</v>
      </c>
      <c r="F439" s="7">
        <v>0.0</v>
      </c>
      <c r="G439" s="7">
        <v>0.0</v>
      </c>
      <c r="H439" s="12">
        <f t="shared" si="1"/>
        <v>0</v>
      </c>
      <c r="I439" s="7">
        <v>0.0</v>
      </c>
      <c r="J439" s="7">
        <v>0.0</v>
      </c>
      <c r="K439" s="7">
        <v>0.0</v>
      </c>
      <c r="L439" s="7">
        <v>0.0</v>
      </c>
      <c r="M439" s="25">
        <f t="shared" si="2"/>
        <v>0</v>
      </c>
      <c r="N439" s="7">
        <v>0.0</v>
      </c>
      <c r="O439" s="7">
        <v>0.0</v>
      </c>
      <c r="P439" s="7">
        <v>0.0</v>
      </c>
      <c r="Q439" s="7">
        <v>0.0</v>
      </c>
      <c r="R439" s="10">
        <f t="shared" si="3"/>
        <v>0</v>
      </c>
      <c r="S439" s="10">
        <f t="shared" si="4"/>
        <v>0</v>
      </c>
      <c r="T439" s="12">
        <f t="shared" si="5"/>
        <v>0</v>
      </c>
      <c r="U439" s="7">
        <v>0.0</v>
      </c>
      <c r="V439" s="7">
        <v>0.0</v>
      </c>
      <c r="W439" s="7">
        <v>1.0</v>
      </c>
      <c r="X439" s="7">
        <v>0.0</v>
      </c>
      <c r="Y439" s="7">
        <v>0.0</v>
      </c>
      <c r="Z439" s="7">
        <v>251.0</v>
      </c>
      <c r="AA439" s="18">
        <f t="shared" si="6"/>
        <v>0.05164609053</v>
      </c>
      <c r="AB439" s="14">
        <v>3.63</v>
      </c>
      <c r="AC439" s="18">
        <f t="shared" si="7"/>
        <v>0.04481481481</v>
      </c>
      <c r="AD439" s="14">
        <v>363.34</v>
      </c>
      <c r="AE439" s="18">
        <f t="shared" si="8"/>
        <v>4.485679012</v>
      </c>
      <c r="AF439" s="13">
        <f t="shared" si="9"/>
        <v>0.00989181677</v>
      </c>
      <c r="AG439" s="10">
        <f t="shared" si="10"/>
        <v>0</v>
      </c>
      <c r="AH439" s="10">
        <f t="shared" si="11"/>
        <v>0</v>
      </c>
      <c r="AI439" s="10">
        <f t="shared" si="12"/>
        <v>0</v>
      </c>
      <c r="AJ439" s="7">
        <v>0.0</v>
      </c>
      <c r="AK439" s="7">
        <v>0.0</v>
      </c>
      <c r="AL439" s="13" t="str">
        <f t="shared" si="13"/>
        <v> </v>
      </c>
      <c r="AM439" s="7">
        <v>0.0</v>
      </c>
      <c r="AN439" s="7">
        <v>0.0</v>
      </c>
      <c r="AO439" s="26">
        <v>3.0</v>
      </c>
      <c r="AP439" s="26">
        <v>0.0</v>
      </c>
      <c r="AQ439" s="7">
        <v>0.0</v>
      </c>
      <c r="AR439" s="7">
        <v>1.0</v>
      </c>
      <c r="AS439" s="7">
        <v>3.0</v>
      </c>
      <c r="AT439" s="7">
        <v>0.0</v>
      </c>
      <c r="AU439" s="7">
        <v>1.0</v>
      </c>
      <c r="AV439" s="7">
        <v>1.0</v>
      </c>
      <c r="AW439" s="14">
        <v>50.0</v>
      </c>
      <c r="AX439" s="14">
        <v>-37.43</v>
      </c>
      <c r="AY439" s="7">
        <v>0.0</v>
      </c>
      <c r="AZ439" s="7">
        <v>0.0</v>
      </c>
      <c r="BA439" s="14">
        <f t="shared" si="14"/>
        <v>-0.2390438247</v>
      </c>
      <c r="BB439" s="14">
        <v>100.0</v>
      </c>
      <c r="BC439" s="14">
        <v>4.2</v>
      </c>
    </row>
    <row r="440" ht="12.75" customHeight="1">
      <c r="A440" s="7" t="s">
        <v>2146</v>
      </c>
      <c r="B440" s="7" t="s">
        <v>2147</v>
      </c>
      <c r="C440" s="7" t="s">
        <v>325</v>
      </c>
      <c r="D440" s="8" t="s">
        <v>174</v>
      </c>
      <c r="E440" s="7">
        <v>74.0</v>
      </c>
      <c r="F440" s="7">
        <v>0.0</v>
      </c>
      <c r="G440" s="7">
        <v>6.0</v>
      </c>
      <c r="H440" s="12">
        <f t="shared" si="1"/>
        <v>6</v>
      </c>
      <c r="I440" s="7">
        <v>0.0</v>
      </c>
      <c r="J440" s="7">
        <v>5.0</v>
      </c>
      <c r="K440" s="7">
        <v>3.0</v>
      </c>
      <c r="L440" s="7">
        <v>2.0</v>
      </c>
      <c r="M440" s="25">
        <f t="shared" si="2"/>
        <v>3.479942001</v>
      </c>
      <c r="N440" s="7">
        <v>13.0</v>
      </c>
      <c r="O440" s="7">
        <v>5.0</v>
      </c>
      <c r="P440" s="7">
        <v>12.0</v>
      </c>
      <c r="Q440" s="7">
        <v>5.0</v>
      </c>
      <c r="R440" s="10">
        <f t="shared" si="3"/>
        <v>0</v>
      </c>
      <c r="S440" s="10">
        <f t="shared" si="4"/>
        <v>0</v>
      </c>
      <c r="T440" s="12">
        <f t="shared" si="5"/>
        <v>21.6</v>
      </c>
      <c r="U440" s="7">
        <v>3.0</v>
      </c>
      <c r="V440" s="7">
        <v>2.0</v>
      </c>
      <c r="W440" s="7">
        <v>3.0</v>
      </c>
      <c r="X440" s="7">
        <v>3.0</v>
      </c>
      <c r="Y440" s="7">
        <v>0.0</v>
      </c>
      <c r="Z440" s="7">
        <v>6207.0</v>
      </c>
      <c r="AA440" s="18">
        <f t="shared" si="6"/>
        <v>1.397972973</v>
      </c>
      <c r="AB440" s="14">
        <v>94.91</v>
      </c>
      <c r="AC440" s="18">
        <f t="shared" si="7"/>
        <v>1.282567568</v>
      </c>
      <c r="AD440" s="14">
        <v>305.9</v>
      </c>
      <c r="AE440" s="18">
        <f t="shared" si="8"/>
        <v>4.133783784</v>
      </c>
      <c r="AF440" s="13">
        <f t="shared" si="9"/>
        <v>0.2367954891</v>
      </c>
      <c r="AG440" s="10">
        <f t="shared" si="10"/>
        <v>0</v>
      </c>
      <c r="AH440" s="10">
        <f t="shared" si="11"/>
        <v>0.5</v>
      </c>
      <c r="AI440" s="10">
        <f t="shared" si="12"/>
        <v>0.5</v>
      </c>
      <c r="AJ440" s="7">
        <v>0.0</v>
      </c>
      <c r="AK440" s="7">
        <v>0.0</v>
      </c>
      <c r="AL440" s="13" t="str">
        <f t="shared" si="13"/>
        <v> </v>
      </c>
      <c r="AM440" s="7">
        <v>10.0</v>
      </c>
      <c r="AN440" s="7">
        <v>0.0</v>
      </c>
      <c r="AO440" s="26">
        <v>62.0</v>
      </c>
      <c r="AP440" s="26">
        <v>9.0</v>
      </c>
      <c r="AQ440" s="7">
        <v>29.0</v>
      </c>
      <c r="AR440" s="7">
        <v>6.0</v>
      </c>
      <c r="AS440" s="7">
        <v>27.0</v>
      </c>
      <c r="AT440" s="7">
        <v>3.0</v>
      </c>
      <c r="AU440" s="7">
        <v>57.0</v>
      </c>
      <c r="AV440" s="7">
        <v>12.0</v>
      </c>
      <c r="AW440" s="14">
        <v>82.61</v>
      </c>
      <c r="AX440" s="14">
        <v>-2.39</v>
      </c>
      <c r="AY440" s="7">
        <v>2.0</v>
      </c>
      <c r="AZ440" s="7">
        <v>0.0</v>
      </c>
      <c r="BA440" s="14">
        <f t="shared" si="14"/>
        <v>0.5993233446</v>
      </c>
      <c r="BB440" s="14">
        <v>94.44</v>
      </c>
      <c r="BC440" s="14">
        <v>3.12</v>
      </c>
    </row>
    <row r="441" ht="12.75" customHeight="1">
      <c r="A441" s="7" t="s">
        <v>464</v>
      </c>
      <c r="B441" s="7" t="s">
        <v>2151</v>
      </c>
      <c r="C441" s="8" t="s">
        <v>231</v>
      </c>
      <c r="D441" s="9" t="s">
        <v>159</v>
      </c>
      <c r="E441" s="7">
        <v>80.0</v>
      </c>
      <c r="F441" s="7">
        <v>2.0</v>
      </c>
      <c r="G441" s="7">
        <v>4.0</v>
      </c>
      <c r="H441" s="12">
        <f t="shared" si="1"/>
        <v>6</v>
      </c>
      <c r="I441" s="7">
        <v>2.0</v>
      </c>
      <c r="J441" s="7">
        <v>4.0</v>
      </c>
      <c r="K441" s="7">
        <v>3.0</v>
      </c>
      <c r="L441" s="7">
        <v>1.0</v>
      </c>
      <c r="M441" s="25">
        <f t="shared" si="2"/>
        <v>2.105057987</v>
      </c>
      <c r="N441" s="7">
        <v>18.0</v>
      </c>
      <c r="O441" s="7">
        <v>7.0</v>
      </c>
      <c r="P441" s="7">
        <v>16.0</v>
      </c>
      <c r="Q441" s="7">
        <v>6.0</v>
      </c>
      <c r="R441" s="10">
        <f t="shared" si="3"/>
        <v>0.1111111111</v>
      </c>
      <c r="S441" s="10">
        <f t="shared" si="4"/>
        <v>0.04255319149</v>
      </c>
      <c r="T441" s="12">
        <f t="shared" si="5"/>
        <v>34.90909091</v>
      </c>
      <c r="U441" s="7">
        <v>0.0</v>
      </c>
      <c r="V441" s="7">
        <v>13.0</v>
      </c>
      <c r="W441" s="7">
        <v>15.0</v>
      </c>
      <c r="X441" s="7">
        <v>10.0</v>
      </c>
      <c r="Y441" s="7">
        <v>3.0</v>
      </c>
      <c r="Z441" s="7">
        <v>10261.0</v>
      </c>
      <c r="AA441" s="18">
        <f t="shared" si="6"/>
        <v>2.137708333</v>
      </c>
      <c r="AB441" s="14">
        <v>157.59</v>
      </c>
      <c r="AC441" s="18">
        <f t="shared" si="7"/>
        <v>1.969875</v>
      </c>
      <c r="AD441" s="14">
        <v>253.43</v>
      </c>
      <c r="AE441" s="18">
        <f t="shared" si="8"/>
        <v>3.167875</v>
      </c>
      <c r="AF441" s="13">
        <f t="shared" si="9"/>
        <v>0.3834119994</v>
      </c>
      <c r="AG441" s="10">
        <f t="shared" si="10"/>
        <v>0.1818181818</v>
      </c>
      <c r="AH441" s="10">
        <f t="shared" si="11"/>
        <v>0.3636363636</v>
      </c>
      <c r="AI441" s="10">
        <f t="shared" si="12"/>
        <v>0.5454545455</v>
      </c>
      <c r="AJ441" s="7">
        <v>0.0</v>
      </c>
      <c r="AK441" s="7">
        <v>3.0</v>
      </c>
      <c r="AL441" s="13">
        <f t="shared" si="13"/>
        <v>0</v>
      </c>
      <c r="AM441" s="7">
        <v>11.0</v>
      </c>
      <c r="AN441" s="7">
        <v>1.0</v>
      </c>
      <c r="AO441" s="26">
        <v>117.0</v>
      </c>
      <c r="AP441" s="26">
        <v>21.0</v>
      </c>
      <c r="AQ441" s="7">
        <v>43.0</v>
      </c>
      <c r="AR441" s="7">
        <v>13.0</v>
      </c>
      <c r="AS441" s="7">
        <v>64.0</v>
      </c>
      <c r="AT441" s="7">
        <v>5.0</v>
      </c>
      <c r="AU441" s="7">
        <v>127.0</v>
      </c>
      <c r="AV441" s="7">
        <v>25.0</v>
      </c>
      <c r="AW441" s="14">
        <v>83.55</v>
      </c>
      <c r="AX441" s="14">
        <v>-6.58</v>
      </c>
      <c r="AY441" s="7">
        <v>3.0</v>
      </c>
      <c r="AZ441" s="7">
        <v>0.0</v>
      </c>
      <c r="BA441" s="14">
        <f t="shared" si="14"/>
        <v>0.4502485138</v>
      </c>
      <c r="BB441" s="14">
        <v>92.42</v>
      </c>
      <c r="BC441" s="14">
        <v>-2.85</v>
      </c>
    </row>
    <row r="442" ht="12.75" customHeight="1">
      <c r="A442" s="7" t="s">
        <v>2155</v>
      </c>
      <c r="B442" s="7" t="s">
        <v>2156</v>
      </c>
      <c r="C442" s="8" t="s">
        <v>173</v>
      </c>
      <c r="D442" s="9" t="s">
        <v>150</v>
      </c>
      <c r="E442" s="7">
        <v>82.0</v>
      </c>
      <c r="F442" s="7">
        <v>5.0</v>
      </c>
      <c r="G442" s="7">
        <v>13.0</v>
      </c>
      <c r="H442" s="12">
        <f t="shared" si="1"/>
        <v>18</v>
      </c>
      <c r="I442" s="7">
        <v>4.0</v>
      </c>
      <c r="J442" s="7">
        <v>13.0</v>
      </c>
      <c r="K442" s="7">
        <v>11.0</v>
      </c>
      <c r="L442" s="7">
        <v>2.0</v>
      </c>
      <c r="M442" s="25">
        <f t="shared" si="2"/>
        <v>5.992786461</v>
      </c>
      <c r="N442" s="7">
        <v>37.0</v>
      </c>
      <c r="O442" s="7">
        <v>12.0</v>
      </c>
      <c r="P442" s="7">
        <v>31.0</v>
      </c>
      <c r="Q442" s="7">
        <v>17.0</v>
      </c>
      <c r="R442" s="10">
        <f t="shared" si="3"/>
        <v>0.1351351351</v>
      </c>
      <c r="S442" s="10">
        <f t="shared" si="4"/>
        <v>0.05154639175</v>
      </c>
      <c r="T442" s="12">
        <f t="shared" si="5"/>
        <v>75.16666667</v>
      </c>
      <c r="U442" s="7">
        <v>0.0</v>
      </c>
      <c r="V442" s="7">
        <v>2.0</v>
      </c>
      <c r="W442" s="7">
        <v>4.0</v>
      </c>
      <c r="X442" s="7">
        <v>6.0</v>
      </c>
      <c r="Y442" s="7">
        <v>1.0</v>
      </c>
      <c r="Z442" s="7">
        <v>10813.0</v>
      </c>
      <c r="AA442" s="18">
        <f t="shared" si="6"/>
        <v>2.197764228</v>
      </c>
      <c r="AB442" s="14">
        <v>173.21</v>
      </c>
      <c r="AC442" s="18">
        <f t="shared" si="7"/>
        <v>2.112317073</v>
      </c>
      <c r="AD442" s="14">
        <v>222.88</v>
      </c>
      <c r="AE442" s="18">
        <f t="shared" si="8"/>
        <v>2.71804878</v>
      </c>
      <c r="AF442" s="13">
        <f t="shared" si="9"/>
        <v>0.4372996036</v>
      </c>
      <c r="AG442" s="10">
        <f t="shared" si="10"/>
        <v>0.1666666667</v>
      </c>
      <c r="AH442" s="10">
        <f t="shared" si="11"/>
        <v>0.5416666667</v>
      </c>
      <c r="AI442" s="10">
        <f t="shared" si="12"/>
        <v>0.7083333333</v>
      </c>
      <c r="AJ442" s="7">
        <v>45.0</v>
      </c>
      <c r="AK442" s="7">
        <v>45.0</v>
      </c>
      <c r="AL442" s="13">
        <f t="shared" si="13"/>
        <v>0.5</v>
      </c>
      <c r="AM442" s="7">
        <v>24.0</v>
      </c>
      <c r="AN442" s="7">
        <v>2.0</v>
      </c>
      <c r="AO442" s="26">
        <v>140.0</v>
      </c>
      <c r="AP442" s="26">
        <v>29.0</v>
      </c>
      <c r="AQ442" s="7">
        <v>69.0</v>
      </c>
      <c r="AR442" s="7">
        <v>5.0</v>
      </c>
      <c r="AS442" s="7">
        <v>68.0</v>
      </c>
      <c r="AT442" s="7">
        <v>8.0</v>
      </c>
      <c r="AU442" s="7">
        <v>159.0</v>
      </c>
      <c r="AV442" s="7">
        <v>21.0</v>
      </c>
      <c r="AW442" s="14">
        <v>88.33</v>
      </c>
      <c r="AX442" s="14">
        <v>-2.08</v>
      </c>
      <c r="AY442" s="7">
        <v>0.0</v>
      </c>
      <c r="AZ442" s="7">
        <v>1.0</v>
      </c>
      <c r="BA442" s="14">
        <f t="shared" si="14"/>
        <v>0.7601960603</v>
      </c>
      <c r="BB442" s="14">
        <v>89.74</v>
      </c>
      <c r="BC442" s="14">
        <v>-3.37</v>
      </c>
    </row>
    <row r="443" ht="12.75" customHeight="1">
      <c r="A443" s="7" t="s">
        <v>479</v>
      </c>
      <c r="B443" s="7" t="s">
        <v>2158</v>
      </c>
      <c r="C443" s="8" t="s">
        <v>158</v>
      </c>
      <c r="D443" s="9" t="s">
        <v>174</v>
      </c>
      <c r="E443" s="7">
        <v>1.0</v>
      </c>
      <c r="F443" s="7">
        <v>0.0</v>
      </c>
      <c r="G443" s="7">
        <v>0.0</v>
      </c>
      <c r="H443" s="12">
        <f t="shared" si="1"/>
        <v>0</v>
      </c>
      <c r="I443" s="7">
        <v>0.0</v>
      </c>
      <c r="J443" s="7">
        <v>0.0</v>
      </c>
      <c r="K443" s="7">
        <v>0.0</v>
      </c>
      <c r="L443" s="7">
        <v>0.0</v>
      </c>
      <c r="M443" s="25">
        <f t="shared" si="2"/>
        <v>0</v>
      </c>
      <c r="N443" s="7">
        <v>0.0</v>
      </c>
      <c r="O443" s="7">
        <v>0.0</v>
      </c>
      <c r="P443" s="7">
        <v>0.0</v>
      </c>
      <c r="Q443" s="7">
        <v>0.0</v>
      </c>
      <c r="R443" s="10">
        <f t="shared" si="3"/>
        <v>0</v>
      </c>
      <c r="S443" s="10">
        <f t="shared" si="4"/>
        <v>0</v>
      </c>
      <c r="T443" s="12">
        <f t="shared" si="5"/>
        <v>0</v>
      </c>
      <c r="U443" s="7">
        <v>0.0</v>
      </c>
      <c r="V443" s="7">
        <v>0.0</v>
      </c>
      <c r="W443" s="7">
        <v>0.0</v>
      </c>
      <c r="X443" s="7">
        <v>0.0</v>
      </c>
      <c r="Y443" s="7">
        <v>0.0</v>
      </c>
      <c r="Z443" s="7">
        <v>38.0</v>
      </c>
      <c r="AA443" s="18">
        <f t="shared" si="6"/>
        <v>0.6333333333</v>
      </c>
      <c r="AB443" s="14">
        <v>0.53</v>
      </c>
      <c r="AC443" s="18">
        <f t="shared" si="7"/>
        <v>0.53</v>
      </c>
      <c r="AD443" s="14">
        <v>2.18</v>
      </c>
      <c r="AE443" s="18">
        <f t="shared" si="8"/>
        <v>2.18</v>
      </c>
      <c r="AF443" s="13">
        <f t="shared" si="9"/>
        <v>0.1955719557</v>
      </c>
      <c r="AG443" s="10">
        <f t="shared" si="10"/>
        <v>0</v>
      </c>
      <c r="AH443" s="10">
        <f t="shared" si="11"/>
        <v>0</v>
      </c>
      <c r="AI443" s="10">
        <f t="shared" si="12"/>
        <v>0</v>
      </c>
      <c r="AJ443" s="7">
        <v>0.0</v>
      </c>
      <c r="AK443" s="7">
        <v>0.0</v>
      </c>
      <c r="AL443" s="13" t="str">
        <f t="shared" si="13"/>
        <v> </v>
      </c>
      <c r="AM443" s="7">
        <v>0.0</v>
      </c>
      <c r="AN443" s="7">
        <v>0.0</v>
      </c>
      <c r="AO443" s="26">
        <v>2.0</v>
      </c>
      <c r="AP443" s="26">
        <v>0.0</v>
      </c>
      <c r="AQ443" s="7">
        <v>0.0</v>
      </c>
      <c r="AR443" s="7">
        <v>0.0</v>
      </c>
      <c r="AS443" s="7">
        <v>0.0</v>
      </c>
      <c r="AT443" s="7">
        <v>0.0</v>
      </c>
      <c r="AU443" s="7">
        <v>2.0</v>
      </c>
      <c r="AV443" s="7">
        <v>0.0</v>
      </c>
      <c r="AW443" s="14">
        <v>100.0</v>
      </c>
      <c r="AX443" s="14"/>
      <c r="AY443" s="7">
        <v>0.0</v>
      </c>
      <c r="AZ443" s="7">
        <v>0.0</v>
      </c>
      <c r="BA443" s="14">
        <f t="shared" si="14"/>
        <v>3.157894737</v>
      </c>
      <c r="BB443" s="14">
        <v>100.0</v>
      </c>
      <c r="BC443" s="14">
        <v>0.0</v>
      </c>
    </row>
    <row r="444" ht="12.75" customHeight="1">
      <c r="A444" s="7" t="s">
        <v>164</v>
      </c>
      <c r="B444" s="7" t="s">
        <v>2160</v>
      </c>
      <c r="C444" s="8" t="s">
        <v>222</v>
      </c>
      <c r="D444" s="9" t="s">
        <v>159</v>
      </c>
      <c r="E444" s="7">
        <v>78.0</v>
      </c>
      <c r="F444" s="7">
        <v>10.0</v>
      </c>
      <c r="G444" s="7">
        <v>4.0</v>
      </c>
      <c r="H444" s="12">
        <f t="shared" si="1"/>
        <v>14</v>
      </c>
      <c r="I444" s="7">
        <v>10.0</v>
      </c>
      <c r="J444" s="7">
        <v>4.0</v>
      </c>
      <c r="K444" s="7">
        <v>2.0</v>
      </c>
      <c r="L444" s="7">
        <v>2.0</v>
      </c>
      <c r="M444" s="25">
        <f t="shared" si="2"/>
        <v>3.972570348</v>
      </c>
      <c r="N444" s="7">
        <v>34.0</v>
      </c>
      <c r="O444" s="7">
        <v>16.0</v>
      </c>
      <c r="P444" s="7">
        <v>24.0</v>
      </c>
      <c r="Q444" s="7">
        <v>16.0</v>
      </c>
      <c r="R444" s="10">
        <f t="shared" si="3"/>
        <v>0.2941176471</v>
      </c>
      <c r="S444" s="10">
        <f t="shared" si="4"/>
        <v>0.1111111111</v>
      </c>
      <c r="T444" s="12">
        <f t="shared" si="5"/>
        <v>15.2</v>
      </c>
      <c r="U444" s="7">
        <v>0.0</v>
      </c>
      <c r="V444" s="7">
        <v>7.0</v>
      </c>
      <c r="W444" s="7">
        <v>12.0</v>
      </c>
      <c r="X444" s="7">
        <v>4.0</v>
      </c>
      <c r="Y444" s="7">
        <v>2.0</v>
      </c>
      <c r="Z444" s="7">
        <v>12687.0</v>
      </c>
      <c r="AA444" s="18">
        <f t="shared" si="6"/>
        <v>2.710897436</v>
      </c>
      <c r="AB444" s="14">
        <v>214.61</v>
      </c>
      <c r="AC444" s="18">
        <f t="shared" si="7"/>
        <v>2.751410256</v>
      </c>
      <c r="AD444" s="14">
        <v>190.88</v>
      </c>
      <c r="AE444" s="18">
        <f t="shared" si="8"/>
        <v>2.447179487</v>
      </c>
      <c r="AF444" s="13">
        <f t="shared" si="9"/>
        <v>0.5292608942</v>
      </c>
      <c r="AG444" s="10">
        <f t="shared" si="10"/>
        <v>0.4</v>
      </c>
      <c r="AH444" s="10">
        <f t="shared" si="11"/>
        <v>0.16</v>
      </c>
      <c r="AI444" s="10">
        <f t="shared" si="12"/>
        <v>0.56</v>
      </c>
      <c r="AJ444" s="7">
        <v>0.0</v>
      </c>
      <c r="AK444" s="7">
        <v>1.0</v>
      </c>
      <c r="AL444" s="13">
        <f t="shared" si="13"/>
        <v>0</v>
      </c>
      <c r="AM444" s="7">
        <v>25.0</v>
      </c>
      <c r="AN444" s="7">
        <v>4.0</v>
      </c>
      <c r="AO444" s="26">
        <v>165.0</v>
      </c>
      <c r="AP444" s="26">
        <v>16.0</v>
      </c>
      <c r="AQ444" s="7">
        <v>77.0</v>
      </c>
      <c r="AR444" s="7">
        <v>4.0</v>
      </c>
      <c r="AS444" s="7">
        <v>109.0</v>
      </c>
      <c r="AT444" s="7">
        <v>6.0</v>
      </c>
      <c r="AU444" s="7">
        <v>156.0</v>
      </c>
      <c r="AV444" s="7">
        <v>19.0</v>
      </c>
      <c r="AW444" s="14">
        <v>89.14</v>
      </c>
      <c r="AX444" s="14">
        <v>2.13</v>
      </c>
      <c r="AY444" s="7">
        <v>0.0</v>
      </c>
      <c r="AZ444" s="7">
        <v>1.0</v>
      </c>
      <c r="BA444" s="14">
        <f t="shared" si="14"/>
        <v>0.6620950579</v>
      </c>
      <c r="BB444" s="14">
        <v>96.24</v>
      </c>
      <c r="BC444" s="14">
        <v>4.52</v>
      </c>
    </row>
    <row r="445" ht="12.75" customHeight="1">
      <c r="A445" s="7" t="s">
        <v>2165</v>
      </c>
      <c r="B445" s="7" t="s">
        <v>2166</v>
      </c>
      <c r="C445" s="8" t="s">
        <v>237</v>
      </c>
      <c r="D445" s="9" t="s">
        <v>150</v>
      </c>
      <c r="E445" s="7">
        <v>81.0</v>
      </c>
      <c r="F445" s="7">
        <v>0.0</v>
      </c>
      <c r="G445" s="7">
        <v>0.0</v>
      </c>
      <c r="H445" s="12">
        <f t="shared" si="1"/>
        <v>0</v>
      </c>
      <c r="I445" s="7">
        <v>0.0</v>
      </c>
      <c r="J445" s="7">
        <v>0.0</v>
      </c>
      <c r="K445" s="7">
        <v>0.0</v>
      </c>
      <c r="L445" s="7">
        <v>0.0</v>
      </c>
      <c r="M445" s="25">
        <f t="shared" si="2"/>
        <v>0</v>
      </c>
      <c r="N445" s="7">
        <v>4.0</v>
      </c>
      <c r="O445" s="7">
        <v>1.0</v>
      </c>
      <c r="P445" s="7">
        <v>4.0</v>
      </c>
      <c r="Q445" s="7">
        <v>0.0</v>
      </c>
      <c r="R445" s="10">
        <f t="shared" si="3"/>
        <v>0</v>
      </c>
      <c r="S445" s="10">
        <f t="shared" si="4"/>
        <v>0</v>
      </c>
      <c r="T445" s="12">
        <f t="shared" si="5"/>
        <v>0</v>
      </c>
      <c r="U445" s="7">
        <v>0.0</v>
      </c>
      <c r="V445" s="7">
        <v>0.0</v>
      </c>
      <c r="W445" s="7">
        <v>3.0</v>
      </c>
      <c r="X445" s="7">
        <v>1.0</v>
      </c>
      <c r="Y445" s="7">
        <v>0.0</v>
      </c>
      <c r="Z445" s="7">
        <v>1281.0</v>
      </c>
      <c r="AA445" s="18">
        <f t="shared" si="6"/>
        <v>0.2635802469</v>
      </c>
      <c r="AB445" s="14">
        <v>18.78</v>
      </c>
      <c r="AC445" s="18">
        <f t="shared" si="7"/>
        <v>0.2318518519</v>
      </c>
      <c r="AD445" s="14">
        <v>387.66</v>
      </c>
      <c r="AE445" s="18">
        <f t="shared" si="8"/>
        <v>4.785925926</v>
      </c>
      <c r="AF445" s="13">
        <f t="shared" si="9"/>
        <v>0.04620608208</v>
      </c>
      <c r="AG445" s="10">
        <f t="shared" si="10"/>
        <v>0</v>
      </c>
      <c r="AH445" s="10">
        <f t="shared" si="11"/>
        <v>0</v>
      </c>
      <c r="AI445" s="10">
        <f t="shared" si="12"/>
        <v>0</v>
      </c>
      <c r="AJ445" s="7">
        <v>7.0</v>
      </c>
      <c r="AK445" s="7">
        <v>4.0</v>
      </c>
      <c r="AL445" s="13">
        <f t="shared" si="13"/>
        <v>0.6363636364</v>
      </c>
      <c r="AM445" s="7">
        <v>2.0</v>
      </c>
      <c r="AN445" s="7">
        <v>0.0</v>
      </c>
      <c r="AO445" s="26">
        <v>12.0</v>
      </c>
      <c r="AP445" s="26">
        <v>1.0</v>
      </c>
      <c r="AQ445" s="7">
        <v>8.0</v>
      </c>
      <c r="AR445" s="7">
        <v>0.0</v>
      </c>
      <c r="AS445" s="7">
        <v>11.0</v>
      </c>
      <c r="AT445" s="7">
        <v>0.0</v>
      </c>
      <c r="AU445" s="7">
        <v>16.0</v>
      </c>
      <c r="AV445" s="7">
        <v>0.0</v>
      </c>
      <c r="AW445" s="14">
        <v>100.0</v>
      </c>
      <c r="AX445" s="14">
        <v>9.44</v>
      </c>
      <c r="AY445" s="7">
        <v>0.0</v>
      </c>
      <c r="AZ445" s="7">
        <v>0.0</v>
      </c>
      <c r="BA445" s="14">
        <f t="shared" si="14"/>
        <v>0.4683840749</v>
      </c>
      <c r="BB445" s="14">
        <v>89.47</v>
      </c>
      <c r="BC445" s="14">
        <v>-2.26</v>
      </c>
    </row>
    <row r="446" ht="12.75" customHeight="1">
      <c r="A446" s="7" t="s">
        <v>2170</v>
      </c>
      <c r="B446" s="7" t="s">
        <v>2171</v>
      </c>
      <c r="C446" s="8" t="s">
        <v>860</v>
      </c>
      <c r="D446" s="9" t="s">
        <v>150</v>
      </c>
      <c r="E446" s="7">
        <v>61.0</v>
      </c>
      <c r="F446" s="7">
        <v>0.0</v>
      </c>
      <c r="G446" s="7">
        <v>0.0</v>
      </c>
      <c r="H446" s="12">
        <f t="shared" si="1"/>
        <v>0</v>
      </c>
      <c r="I446" s="7">
        <v>0.0</v>
      </c>
      <c r="J446" s="7">
        <v>0.0</v>
      </c>
      <c r="K446" s="7">
        <v>0.0</v>
      </c>
      <c r="L446" s="7">
        <v>0.0</v>
      </c>
      <c r="M446" s="25">
        <f t="shared" si="2"/>
        <v>0</v>
      </c>
      <c r="N446" s="7">
        <v>6.0</v>
      </c>
      <c r="O446" s="7">
        <v>1.0</v>
      </c>
      <c r="P446" s="7">
        <v>6.0</v>
      </c>
      <c r="Q446" s="7">
        <v>1.0</v>
      </c>
      <c r="R446" s="10">
        <f t="shared" si="3"/>
        <v>0</v>
      </c>
      <c r="S446" s="10">
        <f t="shared" si="4"/>
        <v>0</v>
      </c>
      <c r="T446" s="12">
        <f t="shared" si="5"/>
        <v>0</v>
      </c>
      <c r="U446" s="7">
        <v>0.0</v>
      </c>
      <c r="V446" s="7">
        <v>0.0</v>
      </c>
      <c r="W446" s="7">
        <v>2.0</v>
      </c>
      <c r="X446" s="7">
        <v>2.0</v>
      </c>
      <c r="Y446" s="7">
        <v>0.0</v>
      </c>
      <c r="Z446" s="7">
        <v>2991.0</v>
      </c>
      <c r="AA446" s="18">
        <f t="shared" si="6"/>
        <v>0.8172131148</v>
      </c>
      <c r="AB446" s="14">
        <v>47.97</v>
      </c>
      <c r="AC446" s="18">
        <f t="shared" si="7"/>
        <v>0.7863934426</v>
      </c>
      <c r="AD446" s="14">
        <v>248.0</v>
      </c>
      <c r="AE446" s="18">
        <f t="shared" si="8"/>
        <v>4.06557377</v>
      </c>
      <c r="AF446" s="13">
        <f t="shared" si="9"/>
        <v>0.1620772376</v>
      </c>
      <c r="AG446" s="10">
        <f t="shared" si="10"/>
        <v>0</v>
      </c>
      <c r="AH446" s="10">
        <f t="shared" si="11"/>
        <v>0</v>
      </c>
      <c r="AI446" s="10">
        <f t="shared" si="12"/>
        <v>0</v>
      </c>
      <c r="AJ446" s="7">
        <v>30.0</v>
      </c>
      <c r="AK446" s="7">
        <v>19.0</v>
      </c>
      <c r="AL446" s="13">
        <f t="shared" si="13"/>
        <v>0.612244898</v>
      </c>
      <c r="AM446" s="7">
        <v>1.0</v>
      </c>
      <c r="AN446" s="7">
        <v>0.0</v>
      </c>
      <c r="AO446" s="26">
        <v>37.0</v>
      </c>
      <c r="AP446" s="26">
        <v>7.0</v>
      </c>
      <c r="AQ446" s="7">
        <v>16.0</v>
      </c>
      <c r="AR446" s="7">
        <v>2.0</v>
      </c>
      <c r="AS446" s="7">
        <v>17.0</v>
      </c>
      <c r="AT446" s="7">
        <v>1.0</v>
      </c>
      <c r="AU446" s="7">
        <v>28.0</v>
      </c>
      <c r="AV446" s="7">
        <v>3.0</v>
      </c>
      <c r="AW446" s="14">
        <v>90.32</v>
      </c>
      <c r="AX446" s="14">
        <v>5.09</v>
      </c>
      <c r="AY446" s="7">
        <v>0.0</v>
      </c>
      <c r="AZ446" s="7">
        <v>0.0</v>
      </c>
      <c r="BA446" s="14">
        <f t="shared" si="14"/>
        <v>0.5817452357</v>
      </c>
      <c r="BB446" s="14">
        <v>93.48</v>
      </c>
      <c r="BC446" s="14">
        <v>-1.85</v>
      </c>
    </row>
    <row r="447" ht="12.75" customHeight="1">
      <c r="A447" s="7" t="s">
        <v>574</v>
      </c>
      <c r="B447" s="7" t="s">
        <v>2173</v>
      </c>
      <c r="C447" s="8" t="s">
        <v>166</v>
      </c>
      <c r="D447" s="9" t="s">
        <v>159</v>
      </c>
      <c r="E447" s="7">
        <v>75.0</v>
      </c>
      <c r="F447" s="7">
        <v>4.0</v>
      </c>
      <c r="G447" s="7">
        <v>10.0</v>
      </c>
      <c r="H447" s="12">
        <f t="shared" si="1"/>
        <v>14</v>
      </c>
      <c r="I447" s="7">
        <v>3.0</v>
      </c>
      <c r="J447" s="7">
        <v>9.0</v>
      </c>
      <c r="K447" s="7">
        <v>5.0</v>
      </c>
      <c r="L447" s="7">
        <v>4.0</v>
      </c>
      <c r="M447" s="25">
        <f t="shared" si="2"/>
        <v>4.060913706</v>
      </c>
      <c r="N447" s="7">
        <v>25.0</v>
      </c>
      <c r="O447" s="7">
        <v>9.0</v>
      </c>
      <c r="P447" s="7">
        <v>21.0</v>
      </c>
      <c r="Q447" s="7">
        <v>7.0</v>
      </c>
      <c r="R447" s="10">
        <f t="shared" si="3"/>
        <v>0.16</v>
      </c>
      <c r="S447" s="10">
        <f t="shared" si="4"/>
        <v>0.06451612903</v>
      </c>
      <c r="T447" s="12">
        <f t="shared" si="5"/>
        <v>35.90909091</v>
      </c>
      <c r="U447" s="7">
        <v>0.0</v>
      </c>
      <c r="V447" s="7">
        <v>7.0</v>
      </c>
      <c r="W447" s="7">
        <v>4.0</v>
      </c>
      <c r="X447" s="7">
        <v>7.0</v>
      </c>
      <c r="Y447" s="7">
        <v>2.0</v>
      </c>
      <c r="Z447" s="7">
        <v>12411.0</v>
      </c>
      <c r="AA447" s="18">
        <f t="shared" si="6"/>
        <v>2.758</v>
      </c>
      <c r="AB447" s="14">
        <v>204.51</v>
      </c>
      <c r="AC447" s="18">
        <f t="shared" si="7"/>
        <v>2.7268</v>
      </c>
      <c r="AD447" s="14">
        <v>178.57</v>
      </c>
      <c r="AE447" s="18">
        <f t="shared" si="8"/>
        <v>2.380933333</v>
      </c>
      <c r="AF447" s="13">
        <f t="shared" si="9"/>
        <v>0.5338571578</v>
      </c>
      <c r="AG447" s="10">
        <f t="shared" si="10"/>
        <v>0.1363636364</v>
      </c>
      <c r="AH447" s="10">
        <f t="shared" si="11"/>
        <v>0.4090909091</v>
      </c>
      <c r="AI447" s="10">
        <f t="shared" si="12"/>
        <v>0.5454545455</v>
      </c>
      <c r="AJ447" s="7">
        <v>9.0</v>
      </c>
      <c r="AK447" s="7">
        <v>4.0</v>
      </c>
      <c r="AL447" s="13">
        <f t="shared" si="13"/>
        <v>0.6923076923</v>
      </c>
      <c r="AM447" s="7">
        <v>22.0</v>
      </c>
      <c r="AN447" s="7">
        <v>0.0</v>
      </c>
      <c r="AO447" s="26">
        <v>136.0</v>
      </c>
      <c r="AP447" s="26">
        <v>24.0</v>
      </c>
      <c r="AQ447" s="7">
        <v>65.0</v>
      </c>
      <c r="AR447" s="7">
        <v>3.0</v>
      </c>
      <c r="AS447" s="7">
        <v>86.0</v>
      </c>
      <c r="AT447" s="7">
        <v>4.0</v>
      </c>
      <c r="AU447" s="7">
        <v>148.0</v>
      </c>
      <c r="AV447" s="7">
        <v>23.0</v>
      </c>
      <c r="AW447" s="14">
        <v>86.55</v>
      </c>
      <c r="AX447" s="14">
        <v>2.84</v>
      </c>
      <c r="AY447" s="7">
        <v>4.0</v>
      </c>
      <c r="AZ447" s="7">
        <v>3.0</v>
      </c>
      <c r="BA447" s="14">
        <f t="shared" si="14"/>
        <v>0.5511240029</v>
      </c>
      <c r="BB447" s="14">
        <v>95.65</v>
      </c>
      <c r="BC447" s="14">
        <v>3.58</v>
      </c>
    </row>
    <row r="448" ht="12.75" customHeight="1">
      <c r="A448" s="7" t="s">
        <v>1048</v>
      </c>
      <c r="B448" s="7" t="s">
        <v>2178</v>
      </c>
      <c r="C448" s="8" t="s">
        <v>136</v>
      </c>
      <c r="D448" s="9" t="s">
        <v>150</v>
      </c>
      <c r="E448" s="7">
        <v>80.0</v>
      </c>
      <c r="F448" s="7">
        <v>4.0</v>
      </c>
      <c r="G448" s="7">
        <v>1.0</v>
      </c>
      <c r="H448" s="12">
        <f t="shared" si="1"/>
        <v>5</v>
      </c>
      <c r="I448" s="7">
        <v>4.0</v>
      </c>
      <c r="J448" s="7">
        <v>1.0</v>
      </c>
      <c r="K448" s="7">
        <v>1.0</v>
      </c>
      <c r="L448" s="7">
        <v>0.0</v>
      </c>
      <c r="M448" s="25">
        <f t="shared" si="2"/>
        <v>1.83561085</v>
      </c>
      <c r="N448" s="7">
        <v>33.0</v>
      </c>
      <c r="O448" s="7">
        <v>11.0</v>
      </c>
      <c r="P448" s="7">
        <v>29.0</v>
      </c>
      <c r="Q448" s="7">
        <v>12.0</v>
      </c>
      <c r="R448" s="10">
        <f t="shared" si="3"/>
        <v>0.1212121212</v>
      </c>
      <c r="S448" s="10">
        <f t="shared" si="4"/>
        <v>0.04705882353</v>
      </c>
      <c r="T448" s="12">
        <f t="shared" si="5"/>
        <v>10.69230769</v>
      </c>
      <c r="U448" s="7">
        <v>1.0</v>
      </c>
      <c r="V448" s="7">
        <v>1.0</v>
      </c>
      <c r="W448" s="7">
        <v>8.0</v>
      </c>
      <c r="X448" s="7">
        <v>10.0</v>
      </c>
      <c r="Y448" s="7">
        <v>1.0</v>
      </c>
      <c r="Z448" s="7">
        <v>9806.0</v>
      </c>
      <c r="AA448" s="18">
        <f t="shared" si="6"/>
        <v>2.042916667</v>
      </c>
      <c r="AB448" s="14">
        <v>152.03</v>
      </c>
      <c r="AC448" s="18">
        <f t="shared" si="7"/>
        <v>1.900375</v>
      </c>
      <c r="AD448" s="14">
        <v>259.37</v>
      </c>
      <c r="AE448" s="18">
        <f t="shared" si="8"/>
        <v>3.242125</v>
      </c>
      <c r="AF448" s="13">
        <f t="shared" si="9"/>
        <v>0.3695430238</v>
      </c>
      <c r="AG448" s="10">
        <f t="shared" si="10"/>
        <v>0.3076923077</v>
      </c>
      <c r="AH448" s="10">
        <f t="shared" si="11"/>
        <v>0.07692307692</v>
      </c>
      <c r="AI448" s="10">
        <f t="shared" si="12"/>
        <v>0.3846153846</v>
      </c>
      <c r="AJ448" s="7">
        <v>8.0</v>
      </c>
      <c r="AK448" s="7">
        <v>11.0</v>
      </c>
      <c r="AL448" s="13">
        <f t="shared" si="13"/>
        <v>0.4210526316</v>
      </c>
      <c r="AM448" s="7">
        <v>13.0</v>
      </c>
      <c r="AN448" s="7">
        <v>2.0</v>
      </c>
      <c r="AO448" s="26">
        <v>126.0</v>
      </c>
      <c r="AP448" s="26">
        <v>16.0</v>
      </c>
      <c r="AQ448" s="7">
        <v>56.0</v>
      </c>
      <c r="AR448" s="7">
        <v>7.0</v>
      </c>
      <c r="AS448" s="7">
        <v>57.0</v>
      </c>
      <c r="AT448" s="7">
        <v>1.0</v>
      </c>
      <c r="AU448" s="7">
        <v>134.0</v>
      </c>
      <c r="AV448" s="7">
        <v>15.0</v>
      </c>
      <c r="AW448" s="14">
        <v>89.93</v>
      </c>
      <c r="AX448" s="14">
        <v>1.12</v>
      </c>
      <c r="AY448" s="7">
        <v>5.0</v>
      </c>
      <c r="AZ448" s="7">
        <v>2.0</v>
      </c>
      <c r="BA448" s="14">
        <f t="shared" si="14"/>
        <v>0.6975321232</v>
      </c>
      <c r="BB448" s="14">
        <v>88.51</v>
      </c>
      <c r="BC448" s="14">
        <v>-6.75</v>
      </c>
    </row>
    <row r="449" ht="12.75" customHeight="1">
      <c r="A449" s="7" t="s">
        <v>858</v>
      </c>
      <c r="B449" s="7" t="s">
        <v>2181</v>
      </c>
      <c r="C449" s="8" t="s">
        <v>490</v>
      </c>
      <c r="D449" s="9" t="s">
        <v>174</v>
      </c>
      <c r="E449" s="7">
        <v>82.0</v>
      </c>
      <c r="F449" s="7">
        <v>0.0</v>
      </c>
      <c r="G449" s="7">
        <v>0.0</v>
      </c>
      <c r="H449" s="12">
        <f t="shared" si="1"/>
        <v>0</v>
      </c>
      <c r="I449" s="7">
        <v>0.0</v>
      </c>
      <c r="J449" s="7">
        <v>0.0</v>
      </c>
      <c r="K449" s="7">
        <v>0.0</v>
      </c>
      <c r="L449" s="7">
        <v>0.0</v>
      </c>
      <c r="M449" s="25">
        <f t="shared" si="2"/>
        <v>0</v>
      </c>
      <c r="N449" s="7">
        <v>0.0</v>
      </c>
      <c r="O449" s="7">
        <v>0.0</v>
      </c>
      <c r="P449" s="7">
        <v>0.0</v>
      </c>
      <c r="Q449" s="7">
        <v>0.0</v>
      </c>
      <c r="R449" s="10">
        <f t="shared" si="3"/>
        <v>0</v>
      </c>
      <c r="S449" s="10">
        <f t="shared" si="4"/>
        <v>0</v>
      </c>
      <c r="T449" s="12">
        <f t="shared" si="5"/>
        <v>0</v>
      </c>
      <c r="U449" s="7">
        <v>0.0</v>
      </c>
      <c r="V449" s="7">
        <v>0.0</v>
      </c>
      <c r="W449" s="7">
        <v>0.0</v>
      </c>
      <c r="X449" s="7">
        <v>0.0</v>
      </c>
      <c r="Y449" s="7">
        <v>0.0</v>
      </c>
      <c r="Z449" s="7">
        <v>833.0</v>
      </c>
      <c r="AA449" s="18">
        <f t="shared" si="6"/>
        <v>0.1693089431</v>
      </c>
      <c r="AB449" s="14">
        <v>9.52</v>
      </c>
      <c r="AC449" s="18">
        <f t="shared" si="7"/>
        <v>0.116097561</v>
      </c>
      <c r="AD449" s="14">
        <v>397.11</v>
      </c>
      <c r="AE449" s="18">
        <f t="shared" si="8"/>
        <v>4.842804878</v>
      </c>
      <c r="AF449" s="13">
        <f t="shared" si="9"/>
        <v>0.02341194698</v>
      </c>
      <c r="AG449" s="10">
        <f t="shared" si="10"/>
        <v>0</v>
      </c>
      <c r="AH449" s="10">
        <f t="shared" si="11"/>
        <v>0</v>
      </c>
      <c r="AI449" s="10">
        <f t="shared" si="12"/>
        <v>0</v>
      </c>
      <c r="AJ449" s="7">
        <v>0.0</v>
      </c>
      <c r="AK449" s="7">
        <v>0.0</v>
      </c>
      <c r="AL449" s="13" t="str">
        <f t="shared" si="13"/>
        <v> </v>
      </c>
      <c r="AM449" s="7">
        <v>1.0</v>
      </c>
      <c r="AN449" s="7">
        <v>0.0</v>
      </c>
      <c r="AO449" s="26">
        <v>1.0</v>
      </c>
      <c r="AP449" s="26">
        <v>0.0</v>
      </c>
      <c r="AQ449" s="7">
        <v>2.0</v>
      </c>
      <c r="AR449" s="7">
        <v>1.0</v>
      </c>
      <c r="AS449" s="7">
        <v>1.0</v>
      </c>
      <c r="AT449" s="7">
        <v>0.0</v>
      </c>
      <c r="AU449" s="7">
        <v>3.0</v>
      </c>
      <c r="AV449" s="7">
        <v>1.0</v>
      </c>
      <c r="AW449" s="14">
        <v>75.0</v>
      </c>
      <c r="AX449" s="14">
        <v>-8.84</v>
      </c>
      <c r="AY449" s="7">
        <v>1.0</v>
      </c>
      <c r="AZ449" s="7">
        <v>0.0</v>
      </c>
      <c r="BA449" s="14">
        <f t="shared" si="14"/>
        <v>0.144057623</v>
      </c>
      <c r="BB449" s="14">
        <v>90.0</v>
      </c>
      <c r="BC449" s="14">
        <v>-3.7</v>
      </c>
    </row>
    <row r="450" ht="12.75" customHeight="1">
      <c r="A450" s="7" t="s">
        <v>1406</v>
      </c>
      <c r="B450" s="7" t="s">
        <v>2181</v>
      </c>
      <c r="C450" s="8" t="s">
        <v>312</v>
      </c>
      <c r="D450" s="9" t="s">
        <v>167</v>
      </c>
      <c r="E450" s="7">
        <v>74.0</v>
      </c>
      <c r="F450" s="7">
        <v>1.0</v>
      </c>
      <c r="G450" s="7">
        <v>3.0</v>
      </c>
      <c r="H450" s="12">
        <f t="shared" si="1"/>
        <v>4</v>
      </c>
      <c r="I450" s="7">
        <v>1.0</v>
      </c>
      <c r="J450" s="7">
        <v>3.0</v>
      </c>
      <c r="K450" s="7">
        <v>3.0</v>
      </c>
      <c r="L450" s="7">
        <v>0.0</v>
      </c>
      <c r="M450" s="25">
        <f t="shared" si="2"/>
        <v>3.374736349</v>
      </c>
      <c r="N450" s="7">
        <v>14.0</v>
      </c>
      <c r="O450" s="7">
        <v>8.0</v>
      </c>
      <c r="P450" s="7">
        <v>12.0</v>
      </c>
      <c r="Q450" s="7">
        <v>2.0</v>
      </c>
      <c r="R450" s="10">
        <f t="shared" si="3"/>
        <v>0.07142857143</v>
      </c>
      <c r="S450" s="10">
        <f t="shared" si="4"/>
        <v>0.02777777778</v>
      </c>
      <c r="T450" s="12">
        <f t="shared" si="5"/>
        <v>16</v>
      </c>
      <c r="U450" s="7">
        <v>0.0</v>
      </c>
      <c r="V450" s="7">
        <v>3.0</v>
      </c>
      <c r="W450" s="7">
        <v>4.0</v>
      </c>
      <c r="X450" s="7">
        <v>2.0</v>
      </c>
      <c r="Y450" s="7">
        <v>0.0</v>
      </c>
      <c r="Z450" s="7">
        <v>4267.0</v>
      </c>
      <c r="AA450" s="18">
        <f t="shared" si="6"/>
        <v>0.961036036</v>
      </c>
      <c r="AB450" s="14">
        <v>65.82</v>
      </c>
      <c r="AC450" s="18">
        <f t="shared" si="7"/>
        <v>0.8894594595</v>
      </c>
      <c r="AD450" s="14">
        <v>308.07</v>
      </c>
      <c r="AE450" s="18">
        <f t="shared" si="8"/>
        <v>4.163108108</v>
      </c>
      <c r="AF450" s="13">
        <f t="shared" si="9"/>
        <v>0.1760410816</v>
      </c>
      <c r="AG450" s="10">
        <f t="shared" si="10"/>
        <v>0.08333333333</v>
      </c>
      <c r="AH450" s="10">
        <f t="shared" si="11"/>
        <v>0.25</v>
      </c>
      <c r="AI450" s="10">
        <f t="shared" si="12"/>
        <v>0.3333333333</v>
      </c>
      <c r="AJ450" s="7">
        <v>18.0</v>
      </c>
      <c r="AK450" s="7">
        <v>14.0</v>
      </c>
      <c r="AL450" s="13">
        <f t="shared" si="13"/>
        <v>0.5625</v>
      </c>
      <c r="AM450" s="7">
        <v>12.0</v>
      </c>
      <c r="AN450" s="7">
        <v>1.0</v>
      </c>
      <c r="AO450" s="26">
        <v>52.0</v>
      </c>
      <c r="AP450" s="26">
        <v>5.0</v>
      </c>
      <c r="AQ450" s="7">
        <v>18.0</v>
      </c>
      <c r="AR450" s="7">
        <v>4.0</v>
      </c>
      <c r="AS450" s="7">
        <v>27.0</v>
      </c>
      <c r="AT450" s="7">
        <v>2.0</v>
      </c>
      <c r="AU450" s="7">
        <v>44.0</v>
      </c>
      <c r="AV450" s="7">
        <v>5.0</v>
      </c>
      <c r="AW450" s="14">
        <v>89.8</v>
      </c>
      <c r="AX450" s="14">
        <v>2.79</v>
      </c>
      <c r="AY450" s="7">
        <v>0.0</v>
      </c>
      <c r="AZ450" s="7">
        <v>0.0</v>
      </c>
      <c r="BA450" s="14">
        <f t="shared" si="14"/>
        <v>0.6608858683</v>
      </c>
      <c r="BB450" s="14">
        <v>89.13</v>
      </c>
      <c r="BC450" s="14">
        <v>-5.03</v>
      </c>
    </row>
    <row r="451" ht="12.75" customHeight="1">
      <c r="A451" s="7" t="s">
        <v>743</v>
      </c>
      <c r="B451" s="7" t="s">
        <v>2186</v>
      </c>
      <c r="C451" s="8" t="s">
        <v>173</v>
      </c>
      <c r="D451" s="9" t="s">
        <v>150</v>
      </c>
      <c r="E451" s="7">
        <v>43.0</v>
      </c>
      <c r="F451" s="7">
        <v>0.0</v>
      </c>
      <c r="G451" s="7">
        <v>0.0</v>
      </c>
      <c r="H451" s="12">
        <f t="shared" si="1"/>
        <v>0</v>
      </c>
      <c r="I451" s="7">
        <v>0.0</v>
      </c>
      <c r="J451" s="7">
        <v>0.0</v>
      </c>
      <c r="K451" s="7">
        <v>0.0</v>
      </c>
      <c r="L451" s="7">
        <v>0.0</v>
      </c>
      <c r="M451" s="25">
        <f t="shared" si="2"/>
        <v>0</v>
      </c>
      <c r="N451" s="7">
        <v>0.0</v>
      </c>
      <c r="O451" s="7">
        <v>0.0</v>
      </c>
      <c r="P451" s="7">
        <v>0.0</v>
      </c>
      <c r="Q451" s="7">
        <v>1.0</v>
      </c>
      <c r="R451" s="10">
        <f t="shared" si="3"/>
        <v>0</v>
      </c>
      <c r="S451" s="10">
        <f t="shared" si="4"/>
        <v>0</v>
      </c>
      <c r="T451" s="12">
        <f t="shared" si="5"/>
        <v>0</v>
      </c>
      <c r="U451" s="7">
        <v>0.0</v>
      </c>
      <c r="V451" s="7">
        <v>0.0</v>
      </c>
      <c r="W451" s="7">
        <v>0.0</v>
      </c>
      <c r="X451" s="7">
        <v>0.0</v>
      </c>
      <c r="Y451" s="7">
        <v>0.0</v>
      </c>
      <c r="Z451" s="7">
        <v>52.0</v>
      </c>
      <c r="AA451" s="18">
        <f t="shared" si="6"/>
        <v>0.02015503876</v>
      </c>
      <c r="AB451" s="14">
        <v>0.74</v>
      </c>
      <c r="AC451" s="18">
        <f t="shared" si="7"/>
        <v>0.01720930233</v>
      </c>
      <c r="AD451" s="14">
        <v>223.82</v>
      </c>
      <c r="AE451" s="18">
        <f t="shared" si="8"/>
        <v>5.205116279</v>
      </c>
      <c r="AF451" s="13">
        <f t="shared" si="9"/>
        <v>0.003295333096</v>
      </c>
      <c r="AG451" s="10">
        <f t="shared" si="10"/>
        <v>0</v>
      </c>
      <c r="AH451" s="10">
        <f t="shared" si="11"/>
        <v>0</v>
      </c>
      <c r="AI451" s="10">
        <f t="shared" si="12"/>
        <v>0</v>
      </c>
      <c r="AJ451" s="7">
        <v>0.0</v>
      </c>
      <c r="AK451" s="7">
        <v>1.0</v>
      </c>
      <c r="AL451" s="13">
        <f t="shared" si="13"/>
        <v>0</v>
      </c>
      <c r="AM451" s="7">
        <v>0.0</v>
      </c>
      <c r="AN451" s="7">
        <v>0.0</v>
      </c>
      <c r="AO451" s="26">
        <v>0.0</v>
      </c>
      <c r="AP451" s="26">
        <v>0.0</v>
      </c>
      <c r="AQ451" s="7">
        <v>0.0</v>
      </c>
      <c r="AR451" s="7">
        <v>0.0</v>
      </c>
      <c r="AS451" s="7">
        <v>1.0</v>
      </c>
      <c r="AT451" s="7">
        <v>0.0</v>
      </c>
      <c r="AU451" s="7">
        <v>1.0</v>
      </c>
      <c r="AV451" s="7">
        <v>0.0</v>
      </c>
      <c r="AW451" s="14">
        <v>100.0</v>
      </c>
      <c r="AX451" s="14">
        <v>8.89</v>
      </c>
      <c r="AY451" s="7">
        <v>1.0</v>
      </c>
      <c r="AZ451" s="7">
        <v>0.0</v>
      </c>
      <c r="BA451" s="14">
        <f t="shared" si="14"/>
        <v>-1.153846154</v>
      </c>
      <c r="BB451" s="14">
        <v>50.0</v>
      </c>
      <c r="BC451" s="14">
        <v>-44.04</v>
      </c>
    </row>
    <row r="452" ht="12.75" customHeight="1">
      <c r="A452" s="7" t="s">
        <v>1539</v>
      </c>
      <c r="B452" s="7" t="s">
        <v>2190</v>
      </c>
      <c r="C452" s="8" t="s">
        <v>394</v>
      </c>
      <c r="D452" s="9" t="s">
        <v>150</v>
      </c>
      <c r="E452" s="7">
        <v>71.0</v>
      </c>
      <c r="F452" s="7">
        <v>0.0</v>
      </c>
      <c r="G452" s="7">
        <v>0.0</v>
      </c>
      <c r="H452" s="12">
        <f t="shared" si="1"/>
        <v>0</v>
      </c>
      <c r="I452" s="7">
        <v>0.0</v>
      </c>
      <c r="J452" s="7">
        <v>0.0</v>
      </c>
      <c r="K452" s="7">
        <v>0.0</v>
      </c>
      <c r="L452" s="7">
        <v>0.0</v>
      </c>
      <c r="M452" s="25">
        <f t="shared" si="2"/>
        <v>0</v>
      </c>
      <c r="N452" s="7">
        <v>0.0</v>
      </c>
      <c r="O452" s="7">
        <v>0.0</v>
      </c>
      <c r="P452" s="7">
        <v>0.0</v>
      </c>
      <c r="Q452" s="7">
        <v>0.0</v>
      </c>
      <c r="R452" s="10">
        <f t="shared" si="3"/>
        <v>0</v>
      </c>
      <c r="S452" s="10">
        <f t="shared" si="4"/>
        <v>0</v>
      </c>
      <c r="T452" s="12">
        <f t="shared" si="5"/>
        <v>0</v>
      </c>
      <c r="U452" s="7">
        <v>0.0</v>
      </c>
      <c r="V452" s="7">
        <v>0.0</v>
      </c>
      <c r="W452" s="7">
        <v>1.0</v>
      </c>
      <c r="X452" s="7">
        <v>0.0</v>
      </c>
      <c r="Y452" s="7">
        <v>0.0</v>
      </c>
      <c r="Z452" s="7">
        <v>345.0</v>
      </c>
      <c r="AA452" s="18">
        <f t="shared" si="6"/>
        <v>0.08098591549</v>
      </c>
      <c r="AB452" s="14">
        <v>5.3</v>
      </c>
      <c r="AC452" s="18">
        <f t="shared" si="7"/>
        <v>0.07464788732</v>
      </c>
      <c r="AD452" s="14">
        <v>390.5</v>
      </c>
      <c r="AE452" s="18">
        <f t="shared" si="8"/>
        <v>5.5</v>
      </c>
      <c r="AF452" s="13">
        <f t="shared" si="9"/>
        <v>0.01339060131</v>
      </c>
      <c r="AG452" s="10">
        <f t="shared" si="10"/>
        <v>0</v>
      </c>
      <c r="AH452" s="10">
        <f t="shared" si="11"/>
        <v>0</v>
      </c>
      <c r="AI452" s="10">
        <f t="shared" si="12"/>
        <v>0</v>
      </c>
      <c r="AJ452" s="7">
        <v>1.0</v>
      </c>
      <c r="AK452" s="7">
        <v>0.0</v>
      </c>
      <c r="AL452" s="13">
        <f t="shared" si="13"/>
        <v>1</v>
      </c>
      <c r="AM452" s="7">
        <v>1.0</v>
      </c>
      <c r="AN452" s="7">
        <v>0.0</v>
      </c>
      <c r="AO452" s="26">
        <v>2.0</v>
      </c>
      <c r="AP452" s="26">
        <v>0.0</v>
      </c>
      <c r="AQ452" s="7">
        <v>1.0</v>
      </c>
      <c r="AR452" s="7">
        <v>0.0</v>
      </c>
      <c r="AS452" s="7">
        <v>2.0</v>
      </c>
      <c r="AT452" s="7">
        <v>0.0</v>
      </c>
      <c r="AU452" s="7">
        <v>5.0</v>
      </c>
      <c r="AV452" s="7">
        <v>0.0</v>
      </c>
      <c r="AW452" s="14">
        <v>100.0</v>
      </c>
      <c r="AX452" s="14">
        <v>13.15</v>
      </c>
      <c r="AY452" s="7">
        <v>1.0</v>
      </c>
      <c r="AZ452" s="7">
        <v>0.0</v>
      </c>
      <c r="BA452" s="14">
        <f t="shared" si="14"/>
        <v>0.347826087</v>
      </c>
      <c r="BB452" s="14">
        <v>66.67</v>
      </c>
      <c r="BC452" s="14">
        <v>-28.85</v>
      </c>
    </row>
    <row r="453" ht="12.75" customHeight="1">
      <c r="A453" s="7" t="s">
        <v>2193</v>
      </c>
      <c r="B453" s="7" t="s">
        <v>2194</v>
      </c>
      <c r="C453" s="8" t="s">
        <v>542</v>
      </c>
      <c r="D453" s="9" t="s">
        <v>238</v>
      </c>
      <c r="E453" s="7">
        <v>76.0</v>
      </c>
      <c r="F453" s="7">
        <v>1.0</v>
      </c>
      <c r="G453" s="7">
        <v>1.0</v>
      </c>
      <c r="H453" s="12">
        <f t="shared" si="1"/>
        <v>2</v>
      </c>
      <c r="I453" s="7">
        <v>1.0</v>
      </c>
      <c r="J453" s="7">
        <v>1.0</v>
      </c>
      <c r="K453" s="7">
        <v>1.0</v>
      </c>
      <c r="L453" s="7">
        <v>0.0</v>
      </c>
      <c r="M453" s="25">
        <f t="shared" si="2"/>
        <v>1.848523748</v>
      </c>
      <c r="N453" s="7">
        <v>2.0</v>
      </c>
      <c r="O453" s="7">
        <v>2.0</v>
      </c>
      <c r="P453" s="7">
        <v>1.0</v>
      </c>
      <c r="Q453" s="7">
        <v>2.0</v>
      </c>
      <c r="R453" s="10">
        <f t="shared" si="3"/>
        <v>0.5</v>
      </c>
      <c r="S453" s="10">
        <f t="shared" si="4"/>
        <v>0.1428571429</v>
      </c>
      <c r="T453" s="12">
        <f t="shared" si="5"/>
        <v>5</v>
      </c>
      <c r="U453" s="7">
        <v>0.0</v>
      </c>
      <c r="V453" s="7">
        <v>2.0</v>
      </c>
      <c r="W453" s="7">
        <v>4.0</v>
      </c>
      <c r="X453" s="7">
        <v>2.0</v>
      </c>
      <c r="Y453" s="7">
        <v>1.0</v>
      </c>
      <c r="Z453" s="7">
        <v>3895.0</v>
      </c>
      <c r="AA453" s="18">
        <f t="shared" si="6"/>
        <v>0.8541666667</v>
      </c>
      <c r="AB453" s="14">
        <v>62.61</v>
      </c>
      <c r="AC453" s="18">
        <f t="shared" si="7"/>
        <v>0.8238157895</v>
      </c>
      <c r="AD453" s="14">
        <v>303.75</v>
      </c>
      <c r="AE453" s="18">
        <f t="shared" si="8"/>
        <v>3.996710526</v>
      </c>
      <c r="AF453" s="13">
        <f t="shared" si="9"/>
        <v>0.1708974779</v>
      </c>
      <c r="AG453" s="10">
        <f t="shared" si="10"/>
        <v>0.125</v>
      </c>
      <c r="AH453" s="10">
        <f t="shared" si="11"/>
        <v>0.125</v>
      </c>
      <c r="AI453" s="10">
        <f t="shared" si="12"/>
        <v>0.25</v>
      </c>
      <c r="AJ453" s="7">
        <v>12.0</v>
      </c>
      <c r="AK453" s="7">
        <v>14.0</v>
      </c>
      <c r="AL453" s="13">
        <f t="shared" si="13"/>
        <v>0.4615384615</v>
      </c>
      <c r="AM453" s="7">
        <v>8.0</v>
      </c>
      <c r="AN453" s="7">
        <v>0.0</v>
      </c>
      <c r="AO453" s="26">
        <v>32.0</v>
      </c>
      <c r="AP453" s="26">
        <v>3.0</v>
      </c>
      <c r="AQ453" s="7">
        <v>17.0</v>
      </c>
      <c r="AR453" s="7">
        <v>2.0</v>
      </c>
      <c r="AS453" s="7">
        <v>20.0</v>
      </c>
      <c r="AT453" s="7">
        <v>2.0</v>
      </c>
      <c r="AU453" s="7">
        <v>34.0</v>
      </c>
      <c r="AV453" s="7">
        <v>3.0</v>
      </c>
      <c r="AW453" s="14">
        <v>91.89</v>
      </c>
      <c r="AX453" s="14">
        <v>7.58</v>
      </c>
      <c r="AY453" s="7">
        <v>0.0</v>
      </c>
      <c r="AZ453" s="7">
        <v>0.0</v>
      </c>
      <c r="BA453" s="14">
        <f t="shared" si="14"/>
        <v>0.5237483954</v>
      </c>
      <c r="BB453" s="14">
        <v>84.09</v>
      </c>
      <c r="BC453" s="14">
        <v>-10.65</v>
      </c>
    </row>
    <row r="454" ht="12.75" customHeight="1">
      <c r="A454" s="7" t="s">
        <v>1797</v>
      </c>
      <c r="B454" s="7" t="s">
        <v>2198</v>
      </c>
      <c r="C454" s="8" t="s">
        <v>197</v>
      </c>
      <c r="D454" s="9" t="s">
        <v>150</v>
      </c>
      <c r="E454" s="7">
        <v>49.0</v>
      </c>
      <c r="F454" s="7">
        <v>6.0</v>
      </c>
      <c r="G454" s="7">
        <v>1.0</v>
      </c>
      <c r="H454" s="12">
        <f t="shared" si="1"/>
        <v>7</v>
      </c>
      <c r="I454" s="7">
        <v>6.0</v>
      </c>
      <c r="J454" s="7">
        <v>1.0</v>
      </c>
      <c r="K454" s="7">
        <v>1.0</v>
      </c>
      <c r="L454" s="7">
        <v>0.0</v>
      </c>
      <c r="M454" s="25">
        <f t="shared" si="2"/>
        <v>5.548216645</v>
      </c>
      <c r="N454" s="7">
        <v>14.0</v>
      </c>
      <c r="O454" s="7">
        <v>5.0</v>
      </c>
      <c r="P454" s="7">
        <v>8.0</v>
      </c>
      <c r="Q454" s="7">
        <v>6.0</v>
      </c>
      <c r="R454" s="10">
        <f t="shared" si="3"/>
        <v>0.4285714286</v>
      </c>
      <c r="S454" s="10">
        <f t="shared" si="4"/>
        <v>0.1818181818</v>
      </c>
      <c r="T454" s="12">
        <f t="shared" si="5"/>
        <v>6.444444444</v>
      </c>
      <c r="U454" s="7">
        <v>0.0</v>
      </c>
      <c r="V454" s="7">
        <v>2.0</v>
      </c>
      <c r="W454" s="7">
        <v>3.0</v>
      </c>
      <c r="X454" s="7">
        <v>3.0</v>
      </c>
      <c r="Y454" s="7">
        <v>1.0</v>
      </c>
      <c r="Z454" s="7">
        <v>4542.0</v>
      </c>
      <c r="AA454" s="18">
        <f t="shared" si="6"/>
        <v>1.544897959</v>
      </c>
      <c r="AB454" s="14">
        <v>71.36</v>
      </c>
      <c r="AC454" s="18">
        <f t="shared" si="7"/>
        <v>1.456326531</v>
      </c>
      <c r="AD454" s="14">
        <v>152.22</v>
      </c>
      <c r="AE454" s="18">
        <f t="shared" si="8"/>
        <v>3.106530612</v>
      </c>
      <c r="AF454" s="13">
        <f t="shared" si="9"/>
        <v>0.3191698721</v>
      </c>
      <c r="AG454" s="10">
        <f t="shared" si="10"/>
        <v>0.6666666667</v>
      </c>
      <c r="AH454" s="10">
        <f t="shared" si="11"/>
        <v>0.1111111111</v>
      </c>
      <c r="AI454" s="10">
        <f t="shared" si="12"/>
        <v>0.7777777778</v>
      </c>
      <c r="AJ454" s="7">
        <v>35.0</v>
      </c>
      <c r="AK454" s="7">
        <v>22.0</v>
      </c>
      <c r="AL454" s="13">
        <f t="shared" si="13"/>
        <v>0.6140350877</v>
      </c>
      <c r="AM454" s="7">
        <v>9.0</v>
      </c>
      <c r="AN454" s="7">
        <v>0.0</v>
      </c>
      <c r="AO454" s="26">
        <v>49.0</v>
      </c>
      <c r="AP454" s="26">
        <v>11.0</v>
      </c>
      <c r="AQ454" s="7">
        <v>26.0</v>
      </c>
      <c r="AR454" s="7">
        <v>1.0</v>
      </c>
      <c r="AS454" s="7">
        <v>28.0</v>
      </c>
      <c r="AT454" s="7">
        <v>3.0</v>
      </c>
      <c r="AU454" s="7">
        <v>48.0</v>
      </c>
      <c r="AV454" s="7">
        <v>9.0</v>
      </c>
      <c r="AW454" s="14">
        <v>84.21</v>
      </c>
      <c r="AX454" s="14">
        <v>-10.93</v>
      </c>
      <c r="AY454" s="7">
        <v>0.0</v>
      </c>
      <c r="AZ454" s="7">
        <v>0.0</v>
      </c>
      <c r="BA454" s="14">
        <f t="shared" si="14"/>
        <v>0.6208718626</v>
      </c>
      <c r="BB454" s="14">
        <v>92.31</v>
      </c>
      <c r="BC454" s="14">
        <v>-1.81</v>
      </c>
    </row>
    <row r="455" ht="12.75" customHeight="1">
      <c r="A455" s="7" t="s">
        <v>482</v>
      </c>
      <c r="B455" s="7" t="s">
        <v>2204</v>
      </c>
      <c r="C455" s="8" t="s">
        <v>305</v>
      </c>
      <c r="D455" s="9" t="s">
        <v>174</v>
      </c>
      <c r="E455" s="7">
        <v>81.0</v>
      </c>
      <c r="F455" s="7">
        <v>3.0</v>
      </c>
      <c r="G455" s="7">
        <v>16.0</v>
      </c>
      <c r="H455" s="12">
        <f t="shared" si="1"/>
        <v>19</v>
      </c>
      <c r="I455" s="7">
        <v>3.0</v>
      </c>
      <c r="J455" s="7">
        <v>16.0</v>
      </c>
      <c r="K455" s="7">
        <v>9.0</v>
      </c>
      <c r="L455" s="7">
        <v>7.0</v>
      </c>
      <c r="M455" s="25">
        <f t="shared" si="2"/>
        <v>5.120910384</v>
      </c>
      <c r="N455" s="7">
        <v>30.0</v>
      </c>
      <c r="O455" s="7">
        <v>12.0</v>
      </c>
      <c r="P455" s="7">
        <v>25.0</v>
      </c>
      <c r="Q455" s="7">
        <v>30.0</v>
      </c>
      <c r="R455" s="10">
        <f t="shared" si="3"/>
        <v>0.1</v>
      </c>
      <c r="S455" s="10">
        <f t="shared" si="4"/>
        <v>0.03092783505</v>
      </c>
      <c r="T455" s="12">
        <f t="shared" si="5"/>
        <v>63.96428571</v>
      </c>
      <c r="U455" s="7">
        <v>4.0</v>
      </c>
      <c r="V455" s="7">
        <v>3.0</v>
      </c>
      <c r="W455" s="7">
        <v>6.0</v>
      </c>
      <c r="X455" s="7">
        <v>6.0</v>
      </c>
      <c r="Y455" s="7">
        <v>3.0</v>
      </c>
      <c r="Z455" s="7">
        <v>13357.0</v>
      </c>
      <c r="AA455" s="18">
        <f t="shared" si="6"/>
        <v>2.748353909</v>
      </c>
      <c r="AB455" s="14">
        <v>223.87</v>
      </c>
      <c r="AC455" s="18">
        <f t="shared" si="7"/>
        <v>2.76382716</v>
      </c>
      <c r="AD455" s="14">
        <v>139.61</v>
      </c>
      <c r="AE455" s="18">
        <f t="shared" si="8"/>
        <v>1.723580247</v>
      </c>
      <c r="AF455" s="13">
        <f t="shared" si="9"/>
        <v>0.6159073402</v>
      </c>
      <c r="AG455" s="10">
        <f t="shared" si="10"/>
        <v>0.1071428571</v>
      </c>
      <c r="AH455" s="10">
        <f t="shared" si="11"/>
        <v>0.5714285714</v>
      </c>
      <c r="AI455" s="10">
        <f t="shared" si="12"/>
        <v>0.6785714286</v>
      </c>
      <c r="AJ455" s="7">
        <v>0.0</v>
      </c>
      <c r="AK455" s="7">
        <v>0.0</v>
      </c>
      <c r="AL455" s="13" t="str">
        <f t="shared" si="13"/>
        <v> </v>
      </c>
      <c r="AM455" s="7">
        <v>28.0</v>
      </c>
      <c r="AN455" s="7">
        <v>3.0</v>
      </c>
      <c r="AO455" s="26">
        <v>171.0</v>
      </c>
      <c r="AP455" s="26">
        <v>21.0</v>
      </c>
      <c r="AQ455" s="7">
        <v>63.0</v>
      </c>
      <c r="AR455" s="7">
        <v>7.0</v>
      </c>
      <c r="AS455" s="7">
        <v>105.0</v>
      </c>
      <c r="AT455" s="7">
        <v>4.0</v>
      </c>
      <c r="AU455" s="7">
        <v>209.0</v>
      </c>
      <c r="AV455" s="7">
        <v>25.0</v>
      </c>
      <c r="AW455" s="14">
        <v>89.32</v>
      </c>
      <c r="AX455" s="14">
        <v>5.72</v>
      </c>
      <c r="AY455" s="7">
        <v>1.0</v>
      </c>
      <c r="AZ455" s="7">
        <v>0.0</v>
      </c>
      <c r="BA455" s="14">
        <f t="shared" si="14"/>
        <v>0.5839634648</v>
      </c>
      <c r="BB455" s="14">
        <v>97.84</v>
      </c>
      <c r="BC455" s="14">
        <v>5.69</v>
      </c>
    </row>
    <row r="456" ht="12.75" customHeight="1">
      <c r="A456" s="7" t="s">
        <v>2210</v>
      </c>
      <c r="B456" s="7" t="s">
        <v>2211</v>
      </c>
      <c r="C456" s="8" t="s">
        <v>305</v>
      </c>
      <c r="D456" s="9" t="s">
        <v>167</v>
      </c>
      <c r="E456" s="7">
        <v>80.0</v>
      </c>
      <c r="F456" s="7">
        <v>8.0</v>
      </c>
      <c r="G456" s="7">
        <v>6.0</v>
      </c>
      <c r="H456" s="12">
        <f t="shared" si="1"/>
        <v>14</v>
      </c>
      <c r="I456" s="7">
        <v>8.0</v>
      </c>
      <c r="J456" s="7">
        <v>6.0</v>
      </c>
      <c r="K456" s="7">
        <v>4.0</v>
      </c>
      <c r="L456" s="7">
        <v>2.0</v>
      </c>
      <c r="M456" s="25">
        <f t="shared" si="2"/>
        <v>4.217220316</v>
      </c>
      <c r="N456" s="7">
        <v>42.0</v>
      </c>
      <c r="O456" s="7">
        <v>9.0</v>
      </c>
      <c r="P456" s="7">
        <v>34.0</v>
      </c>
      <c r="Q456" s="7">
        <v>5.0</v>
      </c>
      <c r="R456" s="10">
        <f t="shared" si="3"/>
        <v>0.1904761905</v>
      </c>
      <c r="S456" s="10">
        <f t="shared" si="4"/>
        <v>0.08888888889</v>
      </c>
      <c r="T456" s="12">
        <f t="shared" si="5"/>
        <v>23.875</v>
      </c>
      <c r="U456" s="7">
        <v>0.0</v>
      </c>
      <c r="V456" s="7">
        <v>9.0</v>
      </c>
      <c r="W456" s="7">
        <v>7.0</v>
      </c>
      <c r="X456" s="7">
        <v>2.0</v>
      </c>
      <c r="Y456" s="7">
        <v>0.0</v>
      </c>
      <c r="Z456" s="7">
        <v>11951.0</v>
      </c>
      <c r="AA456" s="18">
        <f t="shared" si="6"/>
        <v>2.489791667</v>
      </c>
      <c r="AB456" s="14">
        <v>204.28</v>
      </c>
      <c r="AC456" s="18">
        <f t="shared" si="7"/>
        <v>2.5535</v>
      </c>
      <c r="AD456" s="14">
        <v>156.95</v>
      </c>
      <c r="AE456" s="18">
        <f t="shared" si="8"/>
        <v>1.961875</v>
      </c>
      <c r="AF456" s="13">
        <f t="shared" si="9"/>
        <v>0.5655122775</v>
      </c>
      <c r="AG456" s="10">
        <f t="shared" si="10"/>
        <v>0.25</v>
      </c>
      <c r="AH456" s="10">
        <f t="shared" si="11"/>
        <v>0.1875</v>
      </c>
      <c r="AI456" s="10">
        <f t="shared" si="12"/>
        <v>0.4375</v>
      </c>
      <c r="AJ456" s="7">
        <v>0.0</v>
      </c>
      <c r="AK456" s="7">
        <v>0.0</v>
      </c>
      <c r="AL456" s="13" t="str">
        <f t="shared" si="13"/>
        <v> </v>
      </c>
      <c r="AM456" s="7">
        <v>32.0</v>
      </c>
      <c r="AN456" s="7">
        <v>2.0</v>
      </c>
      <c r="AO456" s="26">
        <v>159.0</v>
      </c>
      <c r="AP456" s="26">
        <v>23.0</v>
      </c>
      <c r="AQ456" s="7">
        <v>69.0</v>
      </c>
      <c r="AR456" s="7">
        <v>5.0</v>
      </c>
      <c r="AS456" s="7">
        <v>102.0</v>
      </c>
      <c r="AT456" s="7">
        <v>5.0</v>
      </c>
      <c r="AU456" s="7">
        <v>210.0</v>
      </c>
      <c r="AV456" s="7">
        <v>26.0</v>
      </c>
      <c r="AW456" s="14">
        <v>88.98</v>
      </c>
      <c r="AX456" s="14">
        <v>5.38</v>
      </c>
      <c r="AY456" s="7">
        <v>5.0</v>
      </c>
      <c r="AZ456" s="7">
        <v>2.0</v>
      </c>
      <c r="BA456" s="14">
        <f t="shared" si="14"/>
        <v>0.6677265501</v>
      </c>
      <c r="BB456" s="14">
        <v>98.1</v>
      </c>
      <c r="BC456" s="14">
        <v>5.67</v>
      </c>
    </row>
    <row r="457" ht="12.75" customHeight="1">
      <c r="A457" s="7" t="s">
        <v>272</v>
      </c>
      <c r="B457" s="7" t="s">
        <v>2215</v>
      </c>
      <c r="C457" s="8" t="s">
        <v>312</v>
      </c>
      <c r="D457" s="9" t="s">
        <v>260</v>
      </c>
      <c r="E457" s="7">
        <v>79.0</v>
      </c>
      <c r="F457" s="7">
        <v>0.0</v>
      </c>
      <c r="G457" s="7">
        <v>1.0</v>
      </c>
      <c r="H457" s="12">
        <f t="shared" si="1"/>
        <v>1</v>
      </c>
      <c r="I457" s="7">
        <v>0.0</v>
      </c>
      <c r="J457" s="7">
        <v>1.0</v>
      </c>
      <c r="K457" s="7">
        <v>0.0</v>
      </c>
      <c r="L457" s="7">
        <v>1.0</v>
      </c>
      <c r="M457" s="25">
        <f t="shared" si="2"/>
        <v>22.08588957</v>
      </c>
      <c r="N457" s="7">
        <v>0.0</v>
      </c>
      <c r="O457" s="7">
        <v>0.0</v>
      </c>
      <c r="P457" s="7">
        <v>0.0</v>
      </c>
      <c r="Q457" s="7">
        <v>0.0</v>
      </c>
      <c r="R457" s="10">
        <f t="shared" si="3"/>
        <v>0</v>
      </c>
      <c r="S457" s="10">
        <f t="shared" si="4"/>
        <v>0</v>
      </c>
      <c r="T457" s="12">
        <f t="shared" si="5"/>
        <v>0</v>
      </c>
      <c r="U457" s="7">
        <v>0.0</v>
      </c>
      <c r="V457" s="7">
        <v>0.0</v>
      </c>
      <c r="W457" s="7">
        <v>0.0</v>
      </c>
      <c r="X457" s="7">
        <v>0.0</v>
      </c>
      <c r="Y457" s="7">
        <v>0.0</v>
      </c>
      <c r="Z457" s="7">
        <v>163.0</v>
      </c>
      <c r="AA457" s="18">
        <f t="shared" si="6"/>
        <v>0.03438818565</v>
      </c>
      <c r="AB457" s="14">
        <v>2.46</v>
      </c>
      <c r="AC457" s="18">
        <f t="shared" si="7"/>
        <v>0.03113924051</v>
      </c>
      <c r="AD457" s="14">
        <v>396.27</v>
      </c>
      <c r="AE457" s="18">
        <f t="shared" si="8"/>
        <v>5.016075949</v>
      </c>
      <c r="AF457" s="13">
        <f t="shared" si="9"/>
        <v>0.006169588443</v>
      </c>
      <c r="AG457" s="10">
        <f t="shared" si="10"/>
        <v>0</v>
      </c>
      <c r="AH457" s="10">
        <f t="shared" si="11"/>
        <v>1</v>
      </c>
      <c r="AI457" s="10">
        <f t="shared" si="12"/>
        <v>1</v>
      </c>
      <c r="AJ457" s="7">
        <v>2.0</v>
      </c>
      <c r="AK457" s="7">
        <v>1.0</v>
      </c>
      <c r="AL457" s="13">
        <f t="shared" si="13"/>
        <v>0.6666666667</v>
      </c>
      <c r="AM457" s="7">
        <v>1.0</v>
      </c>
      <c r="AN457" s="7">
        <v>0.0</v>
      </c>
      <c r="AO457" s="26">
        <v>0.0</v>
      </c>
      <c r="AP457" s="26">
        <v>0.0</v>
      </c>
      <c r="AQ457" s="7">
        <v>0.0</v>
      </c>
      <c r="AR457" s="7">
        <v>0.0</v>
      </c>
      <c r="AS457" s="7">
        <v>0.0</v>
      </c>
      <c r="AT457" s="7">
        <v>0.0</v>
      </c>
      <c r="AU457" s="7">
        <v>1.0</v>
      </c>
      <c r="AV457" s="7">
        <v>0.0</v>
      </c>
      <c r="AW457" s="14">
        <v>100.0</v>
      </c>
      <c r="AX457" s="14">
        <v>12.14</v>
      </c>
      <c r="AY457" s="7">
        <v>0.0</v>
      </c>
      <c r="AZ457" s="7">
        <v>0.0</v>
      </c>
      <c r="BA457" s="14">
        <f t="shared" si="14"/>
        <v>0.3680981595</v>
      </c>
      <c r="BB457" s="14">
        <v>0.0</v>
      </c>
      <c r="BC457" s="14">
        <v>-92.86</v>
      </c>
    </row>
    <row r="458" ht="12.75" customHeight="1">
      <c r="A458" s="7" t="s">
        <v>2217</v>
      </c>
      <c r="B458" s="7" t="s">
        <v>2218</v>
      </c>
      <c r="C458" s="8" t="s">
        <v>274</v>
      </c>
      <c r="D458" s="9" t="s">
        <v>150</v>
      </c>
      <c r="E458" s="7">
        <v>79.0</v>
      </c>
      <c r="F458" s="7">
        <v>1.0</v>
      </c>
      <c r="G458" s="7">
        <v>8.0</v>
      </c>
      <c r="H458" s="12">
        <f t="shared" si="1"/>
        <v>9</v>
      </c>
      <c r="I458" s="7">
        <v>1.0</v>
      </c>
      <c r="J458" s="7">
        <v>8.0</v>
      </c>
      <c r="K458" s="7">
        <v>3.0</v>
      </c>
      <c r="L458" s="7">
        <v>5.0</v>
      </c>
      <c r="M458" s="25">
        <f t="shared" si="2"/>
        <v>3.687684953</v>
      </c>
      <c r="N458" s="7">
        <v>7.0</v>
      </c>
      <c r="O458" s="7">
        <v>2.0</v>
      </c>
      <c r="P458" s="7">
        <v>6.0</v>
      </c>
      <c r="Q458" s="7">
        <v>5.0</v>
      </c>
      <c r="R458" s="10">
        <f t="shared" si="3"/>
        <v>0.1428571429</v>
      </c>
      <c r="S458" s="10">
        <f t="shared" si="4"/>
        <v>0.05</v>
      </c>
      <c r="T458" s="12">
        <f t="shared" si="5"/>
        <v>19.5</v>
      </c>
      <c r="U458" s="7">
        <v>0.0</v>
      </c>
      <c r="V458" s="7">
        <v>2.0</v>
      </c>
      <c r="W458" s="7">
        <v>14.0</v>
      </c>
      <c r="X458" s="7">
        <v>4.0</v>
      </c>
      <c r="Y458" s="7">
        <v>1.0</v>
      </c>
      <c r="Z458" s="7">
        <v>8786.0</v>
      </c>
      <c r="AA458" s="18">
        <f t="shared" si="6"/>
        <v>1.853586498</v>
      </c>
      <c r="AB458" s="14">
        <v>146.09</v>
      </c>
      <c r="AC458" s="18">
        <f t="shared" si="7"/>
        <v>1.849240506</v>
      </c>
      <c r="AD458" s="14">
        <v>211.86</v>
      </c>
      <c r="AE458" s="18">
        <f t="shared" si="8"/>
        <v>2.681772152</v>
      </c>
      <c r="AF458" s="13">
        <f t="shared" si="9"/>
        <v>0.408129627</v>
      </c>
      <c r="AG458" s="10">
        <f t="shared" si="10"/>
        <v>0.0625</v>
      </c>
      <c r="AH458" s="10">
        <f t="shared" si="11"/>
        <v>0.5</v>
      </c>
      <c r="AI458" s="10">
        <f t="shared" si="12"/>
        <v>0.5625</v>
      </c>
      <c r="AJ458" s="7">
        <v>60.0</v>
      </c>
      <c r="AK458" s="7">
        <v>33.0</v>
      </c>
      <c r="AL458" s="13">
        <f t="shared" si="13"/>
        <v>0.6451612903</v>
      </c>
      <c r="AM458" s="7">
        <v>16.0</v>
      </c>
      <c r="AN458" s="7">
        <v>3.0</v>
      </c>
      <c r="AO458" s="26">
        <v>88.0</v>
      </c>
      <c r="AP458" s="26">
        <v>20.0</v>
      </c>
      <c r="AQ458" s="7">
        <v>41.0</v>
      </c>
      <c r="AR458" s="7">
        <v>3.0</v>
      </c>
      <c r="AS458" s="7">
        <v>53.0</v>
      </c>
      <c r="AT458" s="7">
        <v>2.0</v>
      </c>
      <c r="AU458" s="7">
        <v>97.0</v>
      </c>
      <c r="AV458" s="7">
        <v>17.0</v>
      </c>
      <c r="AW458" s="14">
        <v>85.09</v>
      </c>
      <c r="AX458" s="14">
        <v>3.96</v>
      </c>
      <c r="AY458" s="7">
        <v>1.0</v>
      </c>
      <c r="AZ458" s="7">
        <v>0.0</v>
      </c>
      <c r="BA458" s="14">
        <f t="shared" si="14"/>
        <v>0.4643751423</v>
      </c>
      <c r="BB458" s="14">
        <v>91.41</v>
      </c>
      <c r="BC458" s="14">
        <v>-3.19</v>
      </c>
    </row>
    <row r="459" ht="12.75" customHeight="1">
      <c r="A459" s="7" t="s">
        <v>381</v>
      </c>
      <c r="B459" s="7" t="s">
        <v>2222</v>
      </c>
      <c r="C459" s="8" t="s">
        <v>394</v>
      </c>
      <c r="D459" s="9" t="s">
        <v>159</v>
      </c>
      <c r="E459" s="7">
        <v>6.0</v>
      </c>
      <c r="F459" s="7">
        <v>0.0</v>
      </c>
      <c r="G459" s="7">
        <v>0.0</v>
      </c>
      <c r="H459" s="12">
        <f t="shared" si="1"/>
        <v>0</v>
      </c>
      <c r="I459" s="7">
        <v>0.0</v>
      </c>
      <c r="J459" s="7">
        <v>0.0</v>
      </c>
      <c r="K459" s="7">
        <v>0.0</v>
      </c>
      <c r="L459" s="7">
        <v>0.0</v>
      </c>
      <c r="M459" s="25">
        <f t="shared" si="2"/>
        <v>0</v>
      </c>
      <c r="N459" s="7">
        <v>0.0</v>
      </c>
      <c r="O459" s="7">
        <v>0.0</v>
      </c>
      <c r="P459" s="7">
        <v>0.0</v>
      </c>
      <c r="Q459" s="7">
        <v>0.0</v>
      </c>
      <c r="R459" s="10">
        <f t="shared" si="3"/>
        <v>0</v>
      </c>
      <c r="S459" s="10">
        <f t="shared" si="4"/>
        <v>0</v>
      </c>
      <c r="T459" s="12">
        <f t="shared" si="5"/>
        <v>0</v>
      </c>
      <c r="U459" s="7">
        <v>0.0</v>
      </c>
      <c r="V459" s="7">
        <v>0.0</v>
      </c>
      <c r="W459" s="7">
        <v>0.0</v>
      </c>
      <c r="X459" s="7">
        <v>0.0</v>
      </c>
      <c r="Y459" s="7">
        <v>0.0</v>
      </c>
      <c r="Z459" s="7">
        <v>7.0</v>
      </c>
      <c r="AA459" s="18">
        <f t="shared" si="6"/>
        <v>0.01944444444</v>
      </c>
      <c r="AB459" s="14">
        <v>0.0</v>
      </c>
      <c r="AC459" s="18">
        <f t="shared" si="7"/>
        <v>0</v>
      </c>
      <c r="AD459" s="14">
        <v>28.75</v>
      </c>
      <c r="AE459" s="18">
        <f t="shared" si="8"/>
        <v>4.791666667</v>
      </c>
      <c r="AF459" s="13">
        <f t="shared" si="9"/>
        <v>0</v>
      </c>
      <c r="AG459" s="10">
        <f t="shared" si="10"/>
        <v>0</v>
      </c>
      <c r="AH459" s="10">
        <f t="shared" si="11"/>
        <v>0</v>
      </c>
      <c r="AI459" s="10">
        <f t="shared" si="12"/>
        <v>0</v>
      </c>
      <c r="AJ459" s="7">
        <v>0.0</v>
      </c>
      <c r="AK459" s="7">
        <v>0.0</v>
      </c>
      <c r="AL459" s="13" t="str">
        <f t="shared" si="13"/>
        <v> </v>
      </c>
      <c r="AM459" s="7">
        <v>0.0</v>
      </c>
      <c r="AN459" s="7">
        <v>0.0</v>
      </c>
      <c r="AO459" s="26">
        <v>1.0</v>
      </c>
      <c r="AP459" s="26">
        <v>0.0</v>
      </c>
      <c r="AQ459" s="7">
        <v>0.0</v>
      </c>
      <c r="AR459" s="7">
        <v>0.0</v>
      </c>
      <c r="AS459" s="7">
        <v>0.0</v>
      </c>
      <c r="AT459" s="7">
        <v>0.0</v>
      </c>
      <c r="AU459" s="7">
        <v>1.0</v>
      </c>
      <c r="AV459" s="7">
        <v>0.0</v>
      </c>
      <c r="AW459" s="14">
        <v>100.0</v>
      </c>
      <c r="AX459" s="14">
        <v>15.15</v>
      </c>
      <c r="AY459" s="7">
        <v>0.0</v>
      </c>
      <c r="AZ459" s="7">
        <v>0.0</v>
      </c>
      <c r="BA459" s="14">
        <f t="shared" si="14"/>
        <v>8.571428571</v>
      </c>
      <c r="BB459" s="14"/>
      <c r="BC459" s="14"/>
    </row>
    <row r="460" ht="12.75" customHeight="1">
      <c r="A460" s="7" t="s">
        <v>1437</v>
      </c>
      <c r="B460" s="7" t="s">
        <v>2224</v>
      </c>
      <c r="C460" s="8" t="s">
        <v>237</v>
      </c>
      <c r="D460" s="9" t="s">
        <v>167</v>
      </c>
      <c r="E460" s="7">
        <v>6.0</v>
      </c>
      <c r="F460" s="7">
        <v>0.0</v>
      </c>
      <c r="G460" s="7">
        <v>1.0</v>
      </c>
      <c r="H460" s="12">
        <f t="shared" si="1"/>
        <v>1</v>
      </c>
      <c r="I460" s="7">
        <v>0.0</v>
      </c>
      <c r="J460" s="7">
        <v>1.0</v>
      </c>
      <c r="K460" s="7">
        <v>1.0</v>
      </c>
      <c r="L460" s="7">
        <v>0.0</v>
      </c>
      <c r="M460" s="25">
        <f t="shared" si="2"/>
        <v>4.931506849</v>
      </c>
      <c r="N460" s="7">
        <v>2.0</v>
      </c>
      <c r="O460" s="7">
        <v>1.0</v>
      </c>
      <c r="P460" s="7">
        <v>2.0</v>
      </c>
      <c r="Q460" s="7">
        <v>0.0</v>
      </c>
      <c r="R460" s="10">
        <f t="shared" si="3"/>
        <v>0</v>
      </c>
      <c r="S460" s="10">
        <f t="shared" si="4"/>
        <v>0</v>
      </c>
      <c r="T460" s="12">
        <f t="shared" si="5"/>
        <v>6.5</v>
      </c>
      <c r="U460" s="7">
        <v>0.0</v>
      </c>
      <c r="V460" s="7">
        <v>1.0</v>
      </c>
      <c r="W460" s="7">
        <v>1.0</v>
      </c>
      <c r="X460" s="7">
        <v>0.0</v>
      </c>
      <c r="Y460" s="7">
        <v>0.0</v>
      </c>
      <c r="Z460" s="7">
        <v>730.0</v>
      </c>
      <c r="AA460" s="18">
        <f t="shared" si="6"/>
        <v>2.027777778</v>
      </c>
      <c r="AB460" s="14">
        <v>11.39</v>
      </c>
      <c r="AC460" s="18">
        <f t="shared" si="7"/>
        <v>1.898333333</v>
      </c>
      <c r="AD460" s="14">
        <v>15.63</v>
      </c>
      <c r="AE460" s="18">
        <f t="shared" si="8"/>
        <v>2.605</v>
      </c>
      <c r="AF460" s="13">
        <f t="shared" si="9"/>
        <v>0.4215396003</v>
      </c>
      <c r="AG460" s="10">
        <f t="shared" si="10"/>
        <v>0</v>
      </c>
      <c r="AH460" s="10">
        <f t="shared" si="11"/>
        <v>0.5</v>
      </c>
      <c r="AI460" s="10">
        <f t="shared" si="12"/>
        <v>0.5</v>
      </c>
      <c r="AJ460" s="7">
        <v>1.0</v>
      </c>
      <c r="AK460" s="7">
        <v>0.0</v>
      </c>
      <c r="AL460" s="13">
        <f t="shared" si="13"/>
        <v>1</v>
      </c>
      <c r="AM460" s="7">
        <v>2.0</v>
      </c>
      <c r="AN460" s="7">
        <v>0.0</v>
      </c>
      <c r="AO460" s="26">
        <v>11.0</v>
      </c>
      <c r="AP460" s="26">
        <v>2.0</v>
      </c>
      <c r="AQ460" s="7">
        <v>2.0</v>
      </c>
      <c r="AR460" s="7">
        <v>0.0</v>
      </c>
      <c r="AS460" s="7">
        <v>5.0</v>
      </c>
      <c r="AT460" s="7">
        <v>2.0</v>
      </c>
      <c r="AU460" s="7">
        <v>9.0</v>
      </c>
      <c r="AV460" s="7">
        <v>2.0</v>
      </c>
      <c r="AW460" s="14">
        <v>81.82</v>
      </c>
      <c r="AX460" s="14">
        <v>-12.3</v>
      </c>
      <c r="AY460" s="7">
        <v>0.0</v>
      </c>
      <c r="AZ460" s="7">
        <v>0.0</v>
      </c>
      <c r="BA460" s="14">
        <f t="shared" si="14"/>
        <v>0.8219178082</v>
      </c>
      <c r="BB460" s="14">
        <v>100.0</v>
      </c>
      <c r="BC460" s="14">
        <v>17.65</v>
      </c>
    </row>
    <row r="461" ht="12.75" customHeight="1">
      <c r="A461" s="7" t="s">
        <v>180</v>
      </c>
      <c r="B461" s="7" t="s">
        <v>2227</v>
      </c>
      <c r="C461" s="8" t="s">
        <v>237</v>
      </c>
      <c r="D461" s="9" t="s">
        <v>255</v>
      </c>
      <c r="E461" s="7">
        <v>12.0</v>
      </c>
      <c r="F461" s="7">
        <v>1.0</v>
      </c>
      <c r="G461" s="7">
        <v>0.0</v>
      </c>
      <c r="H461" s="12">
        <f t="shared" si="1"/>
        <v>1</v>
      </c>
      <c r="I461" s="7">
        <v>1.0</v>
      </c>
      <c r="J461" s="7">
        <v>0.0</v>
      </c>
      <c r="K461" s="7">
        <v>0.0</v>
      </c>
      <c r="L461" s="7">
        <v>0.0</v>
      </c>
      <c r="M461" s="25">
        <f t="shared" si="2"/>
        <v>1.876955162</v>
      </c>
      <c r="N461" s="7">
        <v>5.0</v>
      </c>
      <c r="O461" s="7">
        <v>2.0</v>
      </c>
      <c r="P461" s="7">
        <v>4.0</v>
      </c>
      <c r="Q461" s="7">
        <v>1.0</v>
      </c>
      <c r="R461" s="10">
        <f t="shared" si="3"/>
        <v>0.2</v>
      </c>
      <c r="S461" s="10">
        <f t="shared" si="4"/>
        <v>0.08333333333</v>
      </c>
      <c r="T461" s="12">
        <f t="shared" si="5"/>
        <v>0</v>
      </c>
      <c r="U461" s="7">
        <v>1.0</v>
      </c>
      <c r="V461" s="7">
        <v>1.0</v>
      </c>
      <c r="W461" s="7">
        <v>0.0</v>
      </c>
      <c r="X461" s="7">
        <v>1.0</v>
      </c>
      <c r="Y461" s="7">
        <v>0.0</v>
      </c>
      <c r="Z461" s="7">
        <v>1918.0</v>
      </c>
      <c r="AA461" s="18">
        <f t="shared" si="6"/>
        <v>2.663888889</v>
      </c>
      <c r="AB461" s="14">
        <v>30.48</v>
      </c>
      <c r="AC461" s="18">
        <f t="shared" si="7"/>
        <v>2.54</v>
      </c>
      <c r="AD461" s="14">
        <v>43.88</v>
      </c>
      <c r="AE461" s="18">
        <f t="shared" si="8"/>
        <v>3.656666667</v>
      </c>
      <c r="AF461" s="13">
        <f t="shared" si="9"/>
        <v>0.4098977945</v>
      </c>
      <c r="AG461" s="10">
        <f t="shared" si="10"/>
        <v>1</v>
      </c>
      <c r="AH461" s="10">
        <f t="shared" si="11"/>
        <v>0</v>
      </c>
      <c r="AI461" s="10">
        <f t="shared" si="12"/>
        <v>1</v>
      </c>
      <c r="AJ461" s="7">
        <v>0.0</v>
      </c>
      <c r="AK461" s="7">
        <v>0.0</v>
      </c>
      <c r="AL461" s="13" t="str">
        <f t="shared" si="13"/>
        <v> </v>
      </c>
      <c r="AM461" s="7">
        <v>1.0</v>
      </c>
      <c r="AN461" s="7">
        <v>2.0</v>
      </c>
      <c r="AO461" s="26">
        <v>13.0</v>
      </c>
      <c r="AP461" s="26">
        <v>4.0</v>
      </c>
      <c r="AQ461" s="7">
        <v>18.0</v>
      </c>
      <c r="AR461" s="7">
        <v>3.0</v>
      </c>
      <c r="AS461" s="7">
        <v>13.0</v>
      </c>
      <c r="AT461" s="7">
        <v>3.0</v>
      </c>
      <c r="AU461" s="7">
        <v>27.0</v>
      </c>
      <c r="AV461" s="7">
        <v>9.0</v>
      </c>
      <c r="AW461" s="14">
        <v>75.0</v>
      </c>
      <c r="AX461" s="14">
        <v>-17.45</v>
      </c>
      <c r="AY461" s="7">
        <v>1.0</v>
      </c>
      <c r="AZ461" s="7">
        <v>0.0</v>
      </c>
      <c r="BA461" s="14">
        <f t="shared" si="14"/>
        <v>0.4066736184</v>
      </c>
      <c r="BB461" s="14">
        <v>95.45</v>
      </c>
      <c r="BC461" s="14">
        <v>5.26</v>
      </c>
    </row>
    <row r="462" ht="12.75" customHeight="1">
      <c r="A462" s="7" t="s">
        <v>449</v>
      </c>
      <c r="B462" s="7" t="s">
        <v>2229</v>
      </c>
      <c r="C462" s="8" t="s">
        <v>628</v>
      </c>
      <c r="D462" s="9" t="s">
        <v>260</v>
      </c>
      <c r="E462" s="7">
        <v>6.0</v>
      </c>
      <c r="F462" s="7">
        <v>0.0</v>
      </c>
      <c r="G462" s="7">
        <v>0.0</v>
      </c>
      <c r="H462" s="12">
        <f t="shared" si="1"/>
        <v>0</v>
      </c>
      <c r="I462" s="7">
        <v>0.0</v>
      </c>
      <c r="J462" s="7">
        <v>0.0</v>
      </c>
      <c r="K462" s="7">
        <v>0.0</v>
      </c>
      <c r="L462" s="7">
        <v>0.0</v>
      </c>
      <c r="M462" s="25">
        <f t="shared" si="2"/>
        <v>0</v>
      </c>
      <c r="N462" s="7">
        <v>0.0</v>
      </c>
      <c r="O462" s="7">
        <v>0.0</v>
      </c>
      <c r="P462" s="7">
        <v>0.0</v>
      </c>
      <c r="Q462" s="7">
        <v>0.0</v>
      </c>
      <c r="R462" s="10">
        <f t="shared" si="3"/>
        <v>0</v>
      </c>
      <c r="S462" s="10">
        <f t="shared" si="4"/>
        <v>0</v>
      </c>
      <c r="T462" s="12">
        <f t="shared" si="5"/>
        <v>0</v>
      </c>
      <c r="U462" s="7">
        <v>0.0</v>
      </c>
      <c r="V462" s="7">
        <v>0.0</v>
      </c>
      <c r="W462" s="7">
        <v>0.0</v>
      </c>
      <c r="X462" s="7">
        <v>0.0</v>
      </c>
      <c r="Y462" s="7">
        <v>0.0</v>
      </c>
      <c r="Z462" s="7">
        <v>0.0</v>
      </c>
      <c r="AA462" s="18">
        <f t="shared" si="6"/>
        <v>0</v>
      </c>
      <c r="AB462" s="14">
        <v>0.0</v>
      </c>
      <c r="AC462" s="18">
        <f t="shared" si="7"/>
        <v>0</v>
      </c>
      <c r="AD462" s="14">
        <v>27.65</v>
      </c>
      <c r="AE462" s="18">
        <f t="shared" si="8"/>
        <v>4.608333333</v>
      </c>
      <c r="AF462" s="13">
        <f t="shared" si="9"/>
        <v>0</v>
      </c>
      <c r="AG462" s="10">
        <f t="shared" si="10"/>
        <v>0</v>
      </c>
      <c r="AH462" s="10">
        <f t="shared" si="11"/>
        <v>0</v>
      </c>
      <c r="AI462" s="10">
        <f t="shared" si="12"/>
        <v>0</v>
      </c>
      <c r="AJ462" s="7">
        <v>0.0</v>
      </c>
      <c r="AK462" s="7">
        <v>0.0</v>
      </c>
      <c r="AL462" s="13" t="str">
        <f t="shared" si="13"/>
        <v> </v>
      </c>
      <c r="AM462" s="7">
        <v>0.0</v>
      </c>
      <c r="AN462" s="7">
        <v>0.0</v>
      </c>
      <c r="AO462" s="26">
        <v>0.0</v>
      </c>
      <c r="AP462" s="26">
        <v>0.0</v>
      </c>
      <c r="AQ462" s="7">
        <v>0.0</v>
      </c>
      <c r="AR462" s="7">
        <v>0.0</v>
      </c>
      <c r="AS462" s="7">
        <v>0.0</v>
      </c>
      <c r="AT462" s="7">
        <v>0.0</v>
      </c>
      <c r="AU462" s="7">
        <v>0.0</v>
      </c>
      <c r="AV462" s="7">
        <v>0.0</v>
      </c>
      <c r="AW462" s="14"/>
      <c r="AX462" s="14"/>
      <c r="AY462" s="7">
        <v>0.0</v>
      </c>
      <c r="AZ462" s="7">
        <v>0.0</v>
      </c>
      <c r="BA462" s="14">
        <f t="shared" si="14"/>
        <v>0</v>
      </c>
      <c r="BB462" s="14"/>
      <c r="BC462" s="14"/>
    </row>
    <row r="463" ht="12.75" customHeight="1">
      <c r="A463" s="7" t="s">
        <v>689</v>
      </c>
      <c r="B463" s="7" t="s">
        <v>2231</v>
      </c>
      <c r="C463" s="8" t="s">
        <v>206</v>
      </c>
      <c r="D463" s="9" t="s">
        <v>174</v>
      </c>
      <c r="E463" s="7">
        <v>1.0</v>
      </c>
      <c r="F463" s="7">
        <v>0.0</v>
      </c>
      <c r="G463" s="7">
        <v>0.0</v>
      </c>
      <c r="H463" s="12">
        <f t="shared" si="1"/>
        <v>0</v>
      </c>
      <c r="I463" s="7">
        <v>0.0</v>
      </c>
      <c r="J463" s="7">
        <v>0.0</v>
      </c>
      <c r="K463" s="7">
        <v>0.0</v>
      </c>
      <c r="L463" s="7">
        <v>0.0</v>
      </c>
      <c r="M463" s="25">
        <f t="shared" si="2"/>
        <v>0</v>
      </c>
      <c r="N463" s="7">
        <v>0.0</v>
      </c>
      <c r="O463" s="7">
        <v>0.0</v>
      </c>
      <c r="P463" s="7">
        <v>0.0</v>
      </c>
      <c r="Q463" s="7">
        <v>0.0</v>
      </c>
      <c r="R463" s="10">
        <f t="shared" si="3"/>
        <v>0</v>
      </c>
      <c r="S463" s="10">
        <f t="shared" si="4"/>
        <v>0</v>
      </c>
      <c r="T463" s="12">
        <f t="shared" si="5"/>
        <v>0</v>
      </c>
      <c r="U463" s="7">
        <v>0.0</v>
      </c>
      <c r="V463" s="7">
        <v>0.0</v>
      </c>
      <c r="W463" s="7">
        <v>0.0</v>
      </c>
      <c r="X463" s="7">
        <v>0.0</v>
      </c>
      <c r="Y463" s="7">
        <v>0.0</v>
      </c>
      <c r="Z463" s="7">
        <v>0.0</v>
      </c>
      <c r="AA463" s="18">
        <f t="shared" si="6"/>
        <v>0</v>
      </c>
      <c r="AB463" s="14">
        <v>0.0</v>
      </c>
      <c r="AC463" s="18">
        <f t="shared" si="7"/>
        <v>0</v>
      </c>
      <c r="AD463" s="14">
        <v>2.02</v>
      </c>
      <c r="AE463" s="18">
        <f t="shared" si="8"/>
        <v>2.02</v>
      </c>
      <c r="AF463" s="13">
        <f t="shared" si="9"/>
        <v>0</v>
      </c>
      <c r="AG463" s="10">
        <f t="shared" si="10"/>
        <v>0</v>
      </c>
      <c r="AH463" s="10">
        <f t="shared" si="11"/>
        <v>0</v>
      </c>
      <c r="AI463" s="10">
        <f t="shared" si="12"/>
        <v>0</v>
      </c>
      <c r="AJ463" s="7">
        <v>0.0</v>
      </c>
      <c r="AK463" s="7">
        <v>0.0</v>
      </c>
      <c r="AL463" s="13" t="str">
        <f t="shared" si="13"/>
        <v> </v>
      </c>
      <c r="AM463" s="7">
        <v>0.0</v>
      </c>
      <c r="AN463" s="7">
        <v>0.0</v>
      </c>
      <c r="AO463" s="26">
        <v>0.0</v>
      </c>
      <c r="AP463" s="26">
        <v>0.0</v>
      </c>
      <c r="AQ463" s="7">
        <v>0.0</v>
      </c>
      <c r="AR463" s="7">
        <v>0.0</v>
      </c>
      <c r="AS463" s="7">
        <v>0.0</v>
      </c>
      <c r="AT463" s="7">
        <v>0.0</v>
      </c>
      <c r="AU463" s="7">
        <v>0.0</v>
      </c>
      <c r="AV463" s="7">
        <v>0.0</v>
      </c>
      <c r="AW463" s="14"/>
      <c r="AX463" s="14"/>
      <c r="AY463" s="7">
        <v>0.0</v>
      </c>
      <c r="AZ463" s="7">
        <v>0.0</v>
      </c>
      <c r="BA463" s="14">
        <f t="shared" si="14"/>
        <v>0</v>
      </c>
      <c r="BB463" s="14"/>
      <c r="BC463" s="14"/>
    </row>
    <row r="464" ht="12.75" customHeight="1">
      <c r="A464" s="7" t="s">
        <v>2234</v>
      </c>
      <c r="B464" s="7" t="s">
        <v>2235</v>
      </c>
      <c r="C464" s="8" t="s">
        <v>206</v>
      </c>
      <c r="D464" s="9" t="s">
        <v>159</v>
      </c>
      <c r="E464" s="7">
        <v>12.0</v>
      </c>
      <c r="F464" s="7">
        <v>0.0</v>
      </c>
      <c r="G464" s="7">
        <v>0.0</v>
      </c>
      <c r="H464" s="12">
        <f t="shared" si="1"/>
        <v>0</v>
      </c>
      <c r="I464" s="7">
        <v>0.0</v>
      </c>
      <c r="J464" s="7">
        <v>0.0</v>
      </c>
      <c r="K464" s="7">
        <v>0.0</v>
      </c>
      <c r="L464" s="7">
        <v>0.0</v>
      </c>
      <c r="M464" s="25">
        <f t="shared" si="2"/>
        <v>0</v>
      </c>
      <c r="N464" s="7">
        <v>0.0</v>
      </c>
      <c r="O464" s="7">
        <v>0.0</v>
      </c>
      <c r="P464" s="7">
        <v>0.0</v>
      </c>
      <c r="Q464" s="7">
        <v>0.0</v>
      </c>
      <c r="R464" s="10">
        <f t="shared" si="3"/>
        <v>0</v>
      </c>
      <c r="S464" s="10">
        <f t="shared" si="4"/>
        <v>0</v>
      </c>
      <c r="T464" s="12">
        <f t="shared" si="5"/>
        <v>0</v>
      </c>
      <c r="U464" s="7">
        <v>0.0</v>
      </c>
      <c r="V464" s="7">
        <v>0.0</v>
      </c>
      <c r="W464" s="7">
        <v>2.0</v>
      </c>
      <c r="X464" s="7">
        <v>0.0</v>
      </c>
      <c r="Y464" s="7">
        <v>0.0</v>
      </c>
      <c r="Z464" s="7">
        <v>330.0</v>
      </c>
      <c r="AA464" s="18">
        <f t="shared" si="6"/>
        <v>0.4583333333</v>
      </c>
      <c r="AB464" s="14">
        <v>4.97</v>
      </c>
      <c r="AC464" s="18">
        <f t="shared" si="7"/>
        <v>0.4141666667</v>
      </c>
      <c r="AD464" s="14">
        <v>45.98</v>
      </c>
      <c r="AE464" s="18">
        <f t="shared" si="8"/>
        <v>3.831666667</v>
      </c>
      <c r="AF464" s="13">
        <f t="shared" si="9"/>
        <v>0.09754661433</v>
      </c>
      <c r="AG464" s="10">
        <f t="shared" si="10"/>
        <v>0</v>
      </c>
      <c r="AH464" s="10">
        <f t="shared" si="11"/>
        <v>0</v>
      </c>
      <c r="AI464" s="10">
        <f t="shared" si="12"/>
        <v>0</v>
      </c>
      <c r="AJ464" s="7">
        <v>0.0</v>
      </c>
      <c r="AK464" s="7">
        <v>0.0</v>
      </c>
      <c r="AL464" s="13" t="str">
        <f t="shared" si="13"/>
        <v> </v>
      </c>
      <c r="AM464" s="7">
        <v>0.0</v>
      </c>
      <c r="AN464" s="7">
        <v>0.0</v>
      </c>
      <c r="AO464" s="26">
        <v>5.0</v>
      </c>
      <c r="AP464" s="26">
        <v>1.0</v>
      </c>
      <c r="AQ464" s="7">
        <v>0.0</v>
      </c>
      <c r="AR464" s="7">
        <v>0.0</v>
      </c>
      <c r="AS464" s="7">
        <v>0.0</v>
      </c>
      <c r="AT464" s="7">
        <v>0.0</v>
      </c>
      <c r="AU464" s="7">
        <v>2.0</v>
      </c>
      <c r="AV464" s="7">
        <v>0.0</v>
      </c>
      <c r="AW464" s="14">
        <v>100.0</v>
      </c>
      <c r="AX464" s="14">
        <v>36.67</v>
      </c>
      <c r="AY464" s="7">
        <v>0.0</v>
      </c>
      <c r="AZ464" s="7">
        <v>0.0</v>
      </c>
      <c r="BA464" s="14">
        <f t="shared" si="14"/>
        <v>0.7272727273</v>
      </c>
      <c r="BB464" s="14">
        <v>100.0</v>
      </c>
      <c r="BC464" s="14">
        <v>7.14</v>
      </c>
    </row>
    <row r="465" ht="12.75" customHeight="1">
      <c r="A465" s="7" t="s">
        <v>2237</v>
      </c>
      <c r="B465" s="7" t="s">
        <v>2238</v>
      </c>
      <c r="C465" s="8" t="s">
        <v>231</v>
      </c>
      <c r="D465" s="9" t="s">
        <v>174</v>
      </c>
      <c r="E465" s="7">
        <v>71.0</v>
      </c>
      <c r="F465" s="7">
        <v>5.0</v>
      </c>
      <c r="G465" s="7">
        <v>22.0</v>
      </c>
      <c r="H465" s="12">
        <f t="shared" si="1"/>
        <v>27</v>
      </c>
      <c r="I465" s="7">
        <v>5.0</v>
      </c>
      <c r="J465" s="7">
        <v>22.0</v>
      </c>
      <c r="K465" s="7">
        <v>9.0</v>
      </c>
      <c r="L465" s="7">
        <v>13.0</v>
      </c>
      <c r="M465" s="25">
        <f t="shared" si="2"/>
        <v>5.735866871</v>
      </c>
      <c r="N465" s="7">
        <v>51.0</v>
      </c>
      <c r="O465" s="7">
        <v>17.0</v>
      </c>
      <c r="P465" s="7">
        <v>46.0</v>
      </c>
      <c r="Q465" s="7">
        <v>24.0</v>
      </c>
      <c r="R465" s="10">
        <f t="shared" si="3"/>
        <v>0.09803921569</v>
      </c>
      <c r="S465" s="10">
        <f t="shared" si="4"/>
        <v>0.03623188406</v>
      </c>
      <c r="T465" s="12">
        <f t="shared" si="5"/>
        <v>70.54054054</v>
      </c>
      <c r="U465" s="7">
        <v>3.0</v>
      </c>
      <c r="V465" s="7">
        <v>3.0</v>
      </c>
      <c r="W465" s="7">
        <v>11.0</v>
      </c>
      <c r="X465" s="7">
        <v>9.0</v>
      </c>
      <c r="Y465" s="7">
        <v>5.0</v>
      </c>
      <c r="Z465" s="7">
        <v>16946.0</v>
      </c>
      <c r="AA465" s="18">
        <f t="shared" si="6"/>
        <v>3.977934272</v>
      </c>
      <c r="AB465" s="14">
        <v>273.52</v>
      </c>
      <c r="AC465" s="18">
        <f t="shared" si="7"/>
        <v>3.852394366</v>
      </c>
      <c r="AD465" s="14">
        <v>98.83</v>
      </c>
      <c r="AE465" s="18">
        <f t="shared" si="8"/>
        <v>1.391971831</v>
      </c>
      <c r="AF465" s="13">
        <f t="shared" si="9"/>
        <v>0.7345776823</v>
      </c>
      <c r="AG465" s="10">
        <f t="shared" si="10"/>
        <v>0.1351351351</v>
      </c>
      <c r="AH465" s="10">
        <f t="shared" si="11"/>
        <v>0.5945945946</v>
      </c>
      <c r="AI465" s="10">
        <f t="shared" si="12"/>
        <v>0.7297297297</v>
      </c>
      <c r="AJ465" s="7">
        <v>0.0</v>
      </c>
      <c r="AK465" s="7">
        <v>0.0</v>
      </c>
      <c r="AL465" s="13" t="str">
        <f t="shared" si="13"/>
        <v> </v>
      </c>
      <c r="AM465" s="7">
        <v>37.0</v>
      </c>
      <c r="AN465" s="7">
        <v>1.0</v>
      </c>
      <c r="AO465" s="26">
        <v>253.0</v>
      </c>
      <c r="AP465" s="26">
        <v>41.0</v>
      </c>
      <c r="AQ465" s="7">
        <v>86.0</v>
      </c>
      <c r="AR465" s="7">
        <v>13.0</v>
      </c>
      <c r="AS465" s="7">
        <v>99.0</v>
      </c>
      <c r="AT465" s="7">
        <v>5.0</v>
      </c>
      <c r="AU465" s="7">
        <v>287.0</v>
      </c>
      <c r="AV465" s="7">
        <v>38.0</v>
      </c>
      <c r="AW465" s="14">
        <v>88.31</v>
      </c>
      <c r="AX465" s="14">
        <v>6.6</v>
      </c>
      <c r="AY465" s="7">
        <v>4.0</v>
      </c>
      <c r="AZ465" s="7">
        <v>2.0</v>
      </c>
      <c r="BA465" s="14">
        <f t="shared" si="14"/>
        <v>0.8037294937</v>
      </c>
      <c r="BB465" s="14">
        <v>96.81</v>
      </c>
      <c r="BC465" s="14">
        <v>9.14</v>
      </c>
    </row>
    <row r="466" ht="12.75" customHeight="1">
      <c r="A466" s="7" t="s">
        <v>235</v>
      </c>
      <c r="B466" s="7" t="s">
        <v>2242</v>
      </c>
      <c r="C466" s="8" t="s">
        <v>860</v>
      </c>
      <c r="D466" s="9" t="s">
        <v>275</v>
      </c>
      <c r="E466" s="7">
        <v>82.0</v>
      </c>
      <c r="F466" s="7">
        <v>3.0</v>
      </c>
      <c r="G466" s="7">
        <v>9.0</v>
      </c>
      <c r="H466" s="12">
        <f t="shared" si="1"/>
        <v>12</v>
      </c>
      <c r="I466" s="7">
        <v>3.0</v>
      </c>
      <c r="J466" s="7">
        <v>8.0</v>
      </c>
      <c r="K466" s="7">
        <v>2.0</v>
      </c>
      <c r="L466" s="7">
        <v>6.0</v>
      </c>
      <c r="M466" s="25">
        <f t="shared" si="2"/>
        <v>4.387122982</v>
      </c>
      <c r="N466" s="7">
        <v>29.0</v>
      </c>
      <c r="O466" s="7">
        <v>17.0</v>
      </c>
      <c r="P466" s="7">
        <v>26.0</v>
      </c>
      <c r="Q466" s="7">
        <v>9.0</v>
      </c>
      <c r="R466" s="10">
        <f t="shared" si="3"/>
        <v>0.1034482759</v>
      </c>
      <c r="S466" s="10">
        <f t="shared" si="4"/>
        <v>0.03703703704</v>
      </c>
      <c r="T466" s="12">
        <f t="shared" si="5"/>
        <v>15.57894737</v>
      </c>
      <c r="U466" s="7">
        <v>0.0</v>
      </c>
      <c r="V466" s="7">
        <v>3.0</v>
      </c>
      <c r="W466" s="7">
        <v>5.0</v>
      </c>
      <c r="X466" s="7">
        <v>6.0</v>
      </c>
      <c r="Y466" s="7">
        <v>1.0</v>
      </c>
      <c r="Z466" s="7">
        <v>9847.0</v>
      </c>
      <c r="AA466" s="18">
        <f t="shared" si="6"/>
        <v>2.001422764</v>
      </c>
      <c r="AB466" s="14">
        <v>163.94</v>
      </c>
      <c r="AC466" s="18">
        <f t="shared" si="7"/>
        <v>1.999268293</v>
      </c>
      <c r="AD466" s="14">
        <v>244.03</v>
      </c>
      <c r="AE466" s="18">
        <f t="shared" si="8"/>
        <v>2.97597561</v>
      </c>
      <c r="AF466" s="13">
        <f t="shared" si="9"/>
        <v>0.4018432728</v>
      </c>
      <c r="AG466" s="10">
        <f t="shared" si="10"/>
        <v>0.1578947368</v>
      </c>
      <c r="AH466" s="10">
        <f t="shared" si="11"/>
        <v>0.4210526316</v>
      </c>
      <c r="AI466" s="10">
        <f t="shared" si="12"/>
        <v>0.5789473684</v>
      </c>
      <c r="AJ466" s="7">
        <v>76.0</v>
      </c>
      <c r="AK466" s="7">
        <v>71.0</v>
      </c>
      <c r="AL466" s="13">
        <f t="shared" si="13"/>
        <v>0.5170068027</v>
      </c>
      <c r="AM466" s="7">
        <v>19.0</v>
      </c>
      <c r="AN466" s="7">
        <v>1.0</v>
      </c>
      <c r="AO466" s="26">
        <v>129.0</v>
      </c>
      <c r="AP466" s="26">
        <v>22.0</v>
      </c>
      <c r="AQ466" s="7">
        <v>60.0</v>
      </c>
      <c r="AR466" s="7">
        <v>3.0</v>
      </c>
      <c r="AS466" s="7">
        <v>85.0</v>
      </c>
      <c r="AT466" s="7">
        <v>2.0</v>
      </c>
      <c r="AU466" s="7">
        <v>152.0</v>
      </c>
      <c r="AV466" s="7">
        <v>19.0</v>
      </c>
      <c r="AW466" s="14">
        <v>88.89</v>
      </c>
      <c r="AX466" s="14">
        <v>4.75</v>
      </c>
      <c r="AY466" s="7">
        <v>0.0</v>
      </c>
      <c r="AZ466" s="7">
        <v>0.0</v>
      </c>
      <c r="BA466" s="14">
        <f t="shared" si="14"/>
        <v>0.60322941</v>
      </c>
      <c r="BB466" s="14">
        <v>91.79</v>
      </c>
      <c r="BC466" s="14">
        <v>-2.65</v>
      </c>
    </row>
    <row r="467" ht="12.75" customHeight="1">
      <c r="A467" s="7" t="s">
        <v>795</v>
      </c>
      <c r="B467" s="7" t="s">
        <v>2246</v>
      </c>
      <c r="C467" s="8" t="s">
        <v>197</v>
      </c>
      <c r="D467" s="9" t="s">
        <v>150</v>
      </c>
      <c r="E467" s="7">
        <v>75.0</v>
      </c>
      <c r="F467" s="7">
        <v>0.0</v>
      </c>
      <c r="G467" s="7">
        <v>1.0</v>
      </c>
      <c r="H467" s="12">
        <f t="shared" si="1"/>
        <v>1</v>
      </c>
      <c r="I467" s="7">
        <v>0.0</v>
      </c>
      <c r="J467" s="7">
        <v>1.0</v>
      </c>
      <c r="K467" s="7">
        <v>1.0</v>
      </c>
      <c r="L467" s="7">
        <v>0.0</v>
      </c>
      <c r="M467" s="25">
        <f t="shared" si="2"/>
        <v>2.205882353</v>
      </c>
      <c r="N467" s="7">
        <v>8.0</v>
      </c>
      <c r="O467" s="7">
        <v>3.0</v>
      </c>
      <c r="P467" s="7">
        <v>8.0</v>
      </c>
      <c r="Q467" s="7">
        <v>0.0</v>
      </c>
      <c r="R467" s="10">
        <f t="shared" si="3"/>
        <v>0</v>
      </c>
      <c r="S467" s="10">
        <f t="shared" si="4"/>
        <v>0</v>
      </c>
      <c r="T467" s="12">
        <f t="shared" si="5"/>
        <v>26</v>
      </c>
      <c r="U467" s="7">
        <v>0.0</v>
      </c>
      <c r="V467" s="7">
        <v>0.0</v>
      </c>
      <c r="W467" s="7">
        <v>2.0</v>
      </c>
      <c r="X467" s="7">
        <v>1.0</v>
      </c>
      <c r="Y467" s="7">
        <v>0.0</v>
      </c>
      <c r="Z467" s="7">
        <v>1632.0</v>
      </c>
      <c r="AA467" s="18">
        <f t="shared" si="6"/>
        <v>0.3626666667</v>
      </c>
      <c r="AB467" s="14">
        <v>23.26</v>
      </c>
      <c r="AC467" s="18">
        <f t="shared" si="7"/>
        <v>0.3101333333</v>
      </c>
      <c r="AD467" s="14">
        <v>324.7</v>
      </c>
      <c r="AE467" s="18">
        <f t="shared" si="8"/>
        <v>4.329333333</v>
      </c>
      <c r="AF467" s="13">
        <f t="shared" si="9"/>
        <v>0.066846764</v>
      </c>
      <c r="AG467" s="10">
        <f t="shared" si="10"/>
        <v>0</v>
      </c>
      <c r="AH467" s="10">
        <f t="shared" si="11"/>
        <v>1</v>
      </c>
      <c r="AI467" s="10">
        <f t="shared" si="12"/>
        <v>1</v>
      </c>
      <c r="AJ467" s="7">
        <v>10.0</v>
      </c>
      <c r="AK467" s="7">
        <v>6.0</v>
      </c>
      <c r="AL467" s="13">
        <f t="shared" si="13"/>
        <v>0.625</v>
      </c>
      <c r="AM467" s="7">
        <v>1.0</v>
      </c>
      <c r="AN467" s="7">
        <v>0.0</v>
      </c>
      <c r="AO467" s="26">
        <v>25.0</v>
      </c>
      <c r="AP467" s="26">
        <v>3.0</v>
      </c>
      <c r="AQ467" s="7">
        <v>7.0</v>
      </c>
      <c r="AR467" s="7">
        <v>0.0</v>
      </c>
      <c r="AS467" s="7">
        <v>15.0</v>
      </c>
      <c r="AT467" s="7">
        <v>1.0</v>
      </c>
      <c r="AU467" s="7">
        <v>29.0</v>
      </c>
      <c r="AV467" s="7">
        <v>2.0</v>
      </c>
      <c r="AW467" s="14">
        <v>93.55</v>
      </c>
      <c r="AX467" s="14">
        <v>3.55</v>
      </c>
      <c r="AY467" s="7">
        <v>0.0</v>
      </c>
      <c r="AZ467" s="7">
        <v>0.0</v>
      </c>
      <c r="BA467" s="14">
        <f t="shared" si="14"/>
        <v>0.5882352941</v>
      </c>
      <c r="BB467" s="14">
        <v>80.0</v>
      </c>
      <c r="BC467" s="14">
        <v>-15.21</v>
      </c>
    </row>
    <row r="468" ht="12.75" customHeight="1">
      <c r="A468" s="7" t="s">
        <v>2248</v>
      </c>
      <c r="B468" s="7" t="s">
        <v>2249</v>
      </c>
      <c r="C468" s="8" t="s">
        <v>149</v>
      </c>
      <c r="D468" s="9" t="s">
        <v>174</v>
      </c>
      <c r="E468" s="7">
        <v>81.0</v>
      </c>
      <c r="F468" s="7">
        <v>1.0</v>
      </c>
      <c r="G468" s="7">
        <v>2.0</v>
      </c>
      <c r="H468" s="12">
        <f t="shared" si="1"/>
        <v>3</v>
      </c>
      <c r="I468" s="7">
        <v>1.0</v>
      </c>
      <c r="J468" s="7">
        <v>1.0</v>
      </c>
      <c r="K468" s="7">
        <v>0.0</v>
      </c>
      <c r="L468" s="7">
        <v>1.0</v>
      </c>
      <c r="M468" s="25">
        <f t="shared" si="2"/>
        <v>1.318359375</v>
      </c>
      <c r="N468" s="7">
        <v>20.0</v>
      </c>
      <c r="O468" s="7">
        <v>13.0</v>
      </c>
      <c r="P468" s="7">
        <v>18.0</v>
      </c>
      <c r="Q468" s="7">
        <v>11.0</v>
      </c>
      <c r="R468" s="10">
        <f t="shared" si="3"/>
        <v>0.05</v>
      </c>
      <c r="S468" s="10">
        <f t="shared" si="4"/>
        <v>0.01612903226</v>
      </c>
      <c r="T468" s="12">
        <f t="shared" si="5"/>
        <v>0</v>
      </c>
      <c r="U468" s="7">
        <v>3.0</v>
      </c>
      <c r="V468" s="7">
        <v>3.0</v>
      </c>
      <c r="W468" s="7">
        <v>4.0</v>
      </c>
      <c r="X468" s="7">
        <v>3.0</v>
      </c>
      <c r="Y468" s="7">
        <v>5.0</v>
      </c>
      <c r="Z468" s="7">
        <v>8192.0</v>
      </c>
      <c r="AA468" s="18">
        <f t="shared" si="6"/>
        <v>1.685596708</v>
      </c>
      <c r="AB468" s="14">
        <v>137.15</v>
      </c>
      <c r="AC468" s="18">
        <f t="shared" si="7"/>
        <v>1.693209877</v>
      </c>
      <c r="AD468" s="14">
        <v>265.89</v>
      </c>
      <c r="AE468" s="18">
        <f t="shared" si="8"/>
        <v>3.282592593</v>
      </c>
      <c r="AF468" s="13">
        <f t="shared" si="9"/>
        <v>0.3402888051</v>
      </c>
      <c r="AG468" s="10">
        <f t="shared" si="10"/>
        <v>0.1</v>
      </c>
      <c r="AH468" s="10">
        <f t="shared" si="11"/>
        <v>0.1</v>
      </c>
      <c r="AI468" s="10">
        <f t="shared" si="12"/>
        <v>0.2</v>
      </c>
      <c r="AJ468" s="7">
        <v>0.0</v>
      </c>
      <c r="AK468" s="7">
        <v>0.0</v>
      </c>
      <c r="AL468" s="13" t="str">
        <f t="shared" si="13"/>
        <v> </v>
      </c>
      <c r="AM468" s="7">
        <v>10.0</v>
      </c>
      <c r="AN468" s="7">
        <v>0.0</v>
      </c>
      <c r="AO468" s="26">
        <v>121.0</v>
      </c>
      <c r="AP468" s="26">
        <v>15.0</v>
      </c>
      <c r="AQ468" s="7">
        <v>60.0</v>
      </c>
      <c r="AR468" s="7">
        <v>3.0</v>
      </c>
      <c r="AS468" s="7">
        <v>54.0</v>
      </c>
      <c r="AT468" s="7">
        <v>6.0</v>
      </c>
      <c r="AU468" s="7">
        <v>115.0</v>
      </c>
      <c r="AV468" s="7">
        <v>14.0</v>
      </c>
      <c r="AW468" s="14">
        <v>89.15</v>
      </c>
      <c r="AX468" s="14">
        <v>1.44</v>
      </c>
      <c r="AY468" s="7">
        <v>0.0</v>
      </c>
      <c r="AZ468" s="7">
        <v>0.0</v>
      </c>
      <c r="BA468" s="14">
        <f t="shared" si="14"/>
        <v>0.9155273438</v>
      </c>
      <c r="BB468" s="14">
        <v>95.24</v>
      </c>
      <c r="BC468" s="14">
        <v>-1.02</v>
      </c>
    </row>
    <row r="469" ht="12.75" customHeight="1">
      <c r="A469" s="7" t="s">
        <v>2062</v>
      </c>
      <c r="B469" s="7" t="s">
        <v>2252</v>
      </c>
      <c r="C469" s="8" t="s">
        <v>610</v>
      </c>
      <c r="D469" s="9" t="s">
        <v>150</v>
      </c>
      <c r="E469" s="7">
        <v>68.0</v>
      </c>
      <c r="F469" s="7">
        <v>1.0</v>
      </c>
      <c r="G469" s="7">
        <v>2.0</v>
      </c>
      <c r="H469" s="12">
        <f t="shared" si="1"/>
        <v>3</v>
      </c>
      <c r="I469" s="7">
        <v>1.0</v>
      </c>
      <c r="J469" s="7">
        <v>2.0</v>
      </c>
      <c r="K469" s="7">
        <v>0.0</v>
      </c>
      <c r="L469" s="7">
        <v>2.0</v>
      </c>
      <c r="M469" s="25">
        <f t="shared" si="2"/>
        <v>3.250075233</v>
      </c>
      <c r="N469" s="7">
        <v>9.0</v>
      </c>
      <c r="O469" s="7">
        <v>5.0</v>
      </c>
      <c r="P469" s="7">
        <v>8.0</v>
      </c>
      <c r="Q469" s="7">
        <v>0.0</v>
      </c>
      <c r="R469" s="10">
        <f t="shared" si="3"/>
        <v>0.1111111111</v>
      </c>
      <c r="S469" s="10">
        <f t="shared" si="4"/>
        <v>0.04545454545</v>
      </c>
      <c r="T469" s="12">
        <f t="shared" si="5"/>
        <v>0</v>
      </c>
      <c r="U469" s="7">
        <v>0.0</v>
      </c>
      <c r="V469" s="7">
        <v>3.0</v>
      </c>
      <c r="W469" s="7">
        <v>1.0</v>
      </c>
      <c r="X469" s="7">
        <v>0.0</v>
      </c>
      <c r="Y469" s="7">
        <v>2.0</v>
      </c>
      <c r="Z469" s="7">
        <v>3323.0</v>
      </c>
      <c r="AA469" s="18">
        <f t="shared" si="6"/>
        <v>0.8144607843</v>
      </c>
      <c r="AB469" s="14">
        <v>49.58</v>
      </c>
      <c r="AC469" s="18">
        <f t="shared" si="7"/>
        <v>0.7291176471</v>
      </c>
      <c r="AD469" s="14">
        <v>253.45</v>
      </c>
      <c r="AE469" s="18">
        <f t="shared" si="8"/>
        <v>3.727205882</v>
      </c>
      <c r="AF469" s="13">
        <f t="shared" si="9"/>
        <v>0.1636141636</v>
      </c>
      <c r="AG469" s="10">
        <f t="shared" si="10"/>
        <v>0.2</v>
      </c>
      <c r="AH469" s="10">
        <f t="shared" si="11"/>
        <v>0.4</v>
      </c>
      <c r="AI469" s="10">
        <f t="shared" si="12"/>
        <v>0.6</v>
      </c>
      <c r="AJ469" s="7">
        <v>14.0</v>
      </c>
      <c r="AK469" s="7">
        <v>11.0</v>
      </c>
      <c r="AL469" s="13">
        <f t="shared" si="13"/>
        <v>0.56</v>
      </c>
      <c r="AM469" s="7">
        <v>5.0</v>
      </c>
      <c r="AN469" s="7">
        <v>0.0</v>
      </c>
      <c r="AO469" s="26">
        <v>47.0</v>
      </c>
      <c r="AP469" s="26">
        <v>4.0</v>
      </c>
      <c r="AQ469" s="7">
        <v>15.0</v>
      </c>
      <c r="AR469" s="7">
        <v>4.0</v>
      </c>
      <c r="AS469" s="7">
        <v>19.0</v>
      </c>
      <c r="AT469" s="7">
        <v>1.0</v>
      </c>
      <c r="AU469" s="7">
        <v>33.0</v>
      </c>
      <c r="AV469" s="7">
        <v>3.0</v>
      </c>
      <c r="AW469" s="14">
        <v>91.67</v>
      </c>
      <c r="AX469" s="14">
        <v>7.59</v>
      </c>
      <c r="AY469" s="7">
        <v>0.0</v>
      </c>
      <c r="AZ469" s="7">
        <v>0.0</v>
      </c>
      <c r="BA469" s="14">
        <f t="shared" si="14"/>
        <v>0.7402949142</v>
      </c>
      <c r="BB469" s="14">
        <v>80.49</v>
      </c>
      <c r="BC469" s="14">
        <v>-10.88</v>
      </c>
    </row>
    <row r="470" ht="12.75" customHeight="1">
      <c r="A470" s="7" t="s">
        <v>2254</v>
      </c>
      <c r="B470" s="7" t="s">
        <v>2252</v>
      </c>
      <c r="C470" s="8" t="s">
        <v>237</v>
      </c>
      <c r="D470" s="9" t="s">
        <v>247</v>
      </c>
      <c r="E470" s="7">
        <v>6.0</v>
      </c>
      <c r="F470" s="7">
        <v>0.0</v>
      </c>
      <c r="G470" s="7">
        <v>0.0</v>
      </c>
      <c r="H470" s="12">
        <f t="shared" si="1"/>
        <v>0</v>
      </c>
      <c r="I470" s="7">
        <v>0.0</v>
      </c>
      <c r="J470" s="7">
        <v>0.0</v>
      </c>
      <c r="K470" s="7">
        <v>0.0</v>
      </c>
      <c r="L470" s="7">
        <v>0.0</v>
      </c>
      <c r="M470" s="25">
        <f t="shared" si="2"/>
        <v>0</v>
      </c>
      <c r="N470" s="7">
        <v>1.0</v>
      </c>
      <c r="O470" s="7">
        <v>0.0</v>
      </c>
      <c r="P470" s="7">
        <v>1.0</v>
      </c>
      <c r="Q470" s="7">
        <v>2.0</v>
      </c>
      <c r="R470" s="10">
        <f t="shared" si="3"/>
        <v>0</v>
      </c>
      <c r="S470" s="10">
        <f t="shared" si="4"/>
        <v>0</v>
      </c>
      <c r="T470" s="12">
        <f t="shared" si="5"/>
        <v>0</v>
      </c>
      <c r="U470" s="7">
        <v>0.0</v>
      </c>
      <c r="V470" s="7">
        <v>0.0</v>
      </c>
      <c r="W470" s="7">
        <v>1.0</v>
      </c>
      <c r="X470" s="7">
        <v>1.0</v>
      </c>
      <c r="Y470" s="7">
        <v>0.0</v>
      </c>
      <c r="Z470" s="7">
        <v>693.0</v>
      </c>
      <c r="AA470" s="18">
        <f t="shared" si="6"/>
        <v>1.925</v>
      </c>
      <c r="AB470" s="14">
        <v>10.81</v>
      </c>
      <c r="AC470" s="18">
        <f t="shared" si="7"/>
        <v>1.801666667</v>
      </c>
      <c r="AD470" s="14">
        <v>12.94</v>
      </c>
      <c r="AE470" s="18">
        <f t="shared" si="8"/>
        <v>2.156666667</v>
      </c>
      <c r="AF470" s="13">
        <f t="shared" si="9"/>
        <v>0.4551578947</v>
      </c>
      <c r="AG470" s="10">
        <f t="shared" si="10"/>
        <v>0</v>
      </c>
      <c r="AH470" s="10">
        <f t="shared" si="11"/>
        <v>0</v>
      </c>
      <c r="AI470" s="10">
        <f t="shared" si="12"/>
        <v>0</v>
      </c>
      <c r="AJ470" s="7">
        <v>0.0</v>
      </c>
      <c r="AK470" s="7">
        <v>0.0</v>
      </c>
      <c r="AL470" s="13" t="str">
        <f t="shared" si="13"/>
        <v> </v>
      </c>
      <c r="AM470" s="7">
        <v>1.0</v>
      </c>
      <c r="AN470" s="7">
        <v>0.0</v>
      </c>
      <c r="AO470" s="26">
        <v>6.0</v>
      </c>
      <c r="AP470" s="26">
        <v>0.0</v>
      </c>
      <c r="AQ470" s="7">
        <v>3.0</v>
      </c>
      <c r="AR470" s="7">
        <v>0.0</v>
      </c>
      <c r="AS470" s="7">
        <v>12.0</v>
      </c>
      <c r="AT470" s="7">
        <v>0.0</v>
      </c>
      <c r="AU470" s="7">
        <v>11.0</v>
      </c>
      <c r="AV470" s="7">
        <v>0.0</v>
      </c>
      <c r="AW470" s="14">
        <v>100.0</v>
      </c>
      <c r="AX470" s="14">
        <v>12.5</v>
      </c>
      <c r="AY470" s="7">
        <v>0.0</v>
      </c>
      <c r="AZ470" s="7">
        <v>0.0</v>
      </c>
      <c r="BA470" s="14">
        <f t="shared" si="14"/>
        <v>-0.1731601732</v>
      </c>
      <c r="BB470" s="14">
        <v>100.0</v>
      </c>
      <c r="BC470" s="14">
        <v>29.41</v>
      </c>
    </row>
    <row r="471" ht="12.75" customHeight="1">
      <c r="A471" s="7" t="s">
        <v>2256</v>
      </c>
      <c r="B471" s="7" t="s">
        <v>2257</v>
      </c>
      <c r="C471" s="8" t="s">
        <v>274</v>
      </c>
      <c r="D471" s="9" t="s">
        <v>174</v>
      </c>
      <c r="E471" s="7">
        <v>10.0</v>
      </c>
      <c r="F471" s="7">
        <v>0.0</v>
      </c>
      <c r="G471" s="7">
        <v>0.0</v>
      </c>
      <c r="H471" s="12">
        <f t="shared" si="1"/>
        <v>0</v>
      </c>
      <c r="I471" s="7">
        <v>0.0</v>
      </c>
      <c r="J471" s="7">
        <v>0.0</v>
      </c>
      <c r="K471" s="7">
        <v>0.0</v>
      </c>
      <c r="L471" s="7">
        <v>0.0</v>
      </c>
      <c r="M471" s="25">
        <f t="shared" si="2"/>
        <v>0</v>
      </c>
      <c r="N471" s="7">
        <v>0.0</v>
      </c>
      <c r="O471" s="7">
        <v>0.0</v>
      </c>
      <c r="P471" s="7">
        <v>0.0</v>
      </c>
      <c r="Q471" s="7">
        <v>0.0</v>
      </c>
      <c r="R471" s="10">
        <f t="shared" si="3"/>
        <v>0</v>
      </c>
      <c r="S471" s="10">
        <f t="shared" si="4"/>
        <v>0</v>
      </c>
      <c r="T471" s="12">
        <f t="shared" si="5"/>
        <v>0</v>
      </c>
      <c r="U471" s="7">
        <v>0.0</v>
      </c>
      <c r="V471" s="7">
        <v>0.0</v>
      </c>
      <c r="W471" s="7">
        <v>0.0</v>
      </c>
      <c r="X471" s="7">
        <v>0.0</v>
      </c>
      <c r="Y471" s="7">
        <v>0.0</v>
      </c>
      <c r="Z471" s="7">
        <v>8.0</v>
      </c>
      <c r="AA471" s="18">
        <f t="shared" si="6"/>
        <v>0.01333333333</v>
      </c>
      <c r="AB471" s="14">
        <v>0.25</v>
      </c>
      <c r="AC471" s="18">
        <f t="shared" si="7"/>
        <v>0.025</v>
      </c>
      <c r="AD471" s="14">
        <v>31.77</v>
      </c>
      <c r="AE471" s="18">
        <f t="shared" si="8"/>
        <v>3.177</v>
      </c>
      <c r="AF471" s="13">
        <f t="shared" si="9"/>
        <v>0.007807620237</v>
      </c>
      <c r="AG471" s="10">
        <f t="shared" si="10"/>
        <v>0</v>
      </c>
      <c r="AH471" s="10">
        <f t="shared" si="11"/>
        <v>0</v>
      </c>
      <c r="AI471" s="10">
        <f t="shared" si="12"/>
        <v>0</v>
      </c>
      <c r="AJ471" s="7">
        <v>0.0</v>
      </c>
      <c r="AK471" s="7">
        <v>0.0</v>
      </c>
      <c r="AL471" s="13" t="str">
        <f t="shared" si="13"/>
        <v> </v>
      </c>
      <c r="AM471" s="7">
        <v>0.0</v>
      </c>
      <c r="AN471" s="7">
        <v>0.0</v>
      </c>
      <c r="AO471" s="26">
        <v>0.0</v>
      </c>
      <c r="AP471" s="26">
        <v>0.0</v>
      </c>
      <c r="AQ471" s="7">
        <v>0.0</v>
      </c>
      <c r="AR471" s="7">
        <v>0.0</v>
      </c>
      <c r="AS471" s="7">
        <v>0.0</v>
      </c>
      <c r="AT471" s="7">
        <v>0.0</v>
      </c>
      <c r="AU471" s="7">
        <v>0.0</v>
      </c>
      <c r="AV471" s="7">
        <v>0.0</v>
      </c>
      <c r="AW471" s="14"/>
      <c r="AX471" s="14"/>
      <c r="AY471" s="7">
        <v>0.0</v>
      </c>
      <c r="AZ471" s="7">
        <v>1.0</v>
      </c>
      <c r="BA471" s="14">
        <f t="shared" si="14"/>
        <v>0</v>
      </c>
      <c r="BB471" s="14"/>
      <c r="BC471" s="14"/>
    </row>
    <row r="472" ht="12.75" customHeight="1">
      <c r="A472" s="7" t="s">
        <v>2259</v>
      </c>
      <c r="B472" s="7" t="s">
        <v>2260</v>
      </c>
      <c r="C472" s="8" t="s">
        <v>399</v>
      </c>
      <c r="D472" s="9" t="s">
        <v>174</v>
      </c>
      <c r="E472" s="7">
        <v>4.0</v>
      </c>
      <c r="F472" s="7">
        <v>0.0</v>
      </c>
      <c r="G472" s="7">
        <v>0.0</v>
      </c>
      <c r="H472" s="12">
        <f t="shared" si="1"/>
        <v>0</v>
      </c>
      <c r="I472" s="7">
        <v>0.0</v>
      </c>
      <c r="J472" s="7">
        <v>0.0</v>
      </c>
      <c r="K472" s="7">
        <v>0.0</v>
      </c>
      <c r="L472" s="7">
        <v>0.0</v>
      </c>
      <c r="M472" s="25">
        <f t="shared" si="2"/>
        <v>0</v>
      </c>
      <c r="N472" s="7">
        <v>0.0</v>
      </c>
      <c r="O472" s="7">
        <v>0.0</v>
      </c>
      <c r="P472" s="7">
        <v>0.0</v>
      </c>
      <c r="Q472" s="7">
        <v>0.0</v>
      </c>
      <c r="R472" s="10">
        <f t="shared" si="3"/>
        <v>0</v>
      </c>
      <c r="S472" s="10">
        <f t="shared" si="4"/>
        <v>0</v>
      </c>
      <c r="T472" s="12">
        <f t="shared" si="5"/>
        <v>0</v>
      </c>
      <c r="U472" s="7">
        <v>0.0</v>
      </c>
      <c r="V472" s="7">
        <v>0.0</v>
      </c>
      <c r="W472" s="7">
        <v>0.0</v>
      </c>
      <c r="X472" s="7">
        <v>0.0</v>
      </c>
      <c r="Y472" s="7">
        <v>0.0</v>
      </c>
      <c r="Z472" s="7">
        <v>0.0</v>
      </c>
      <c r="AA472" s="18">
        <f t="shared" si="6"/>
        <v>0</v>
      </c>
      <c r="AB472" s="14">
        <v>0.0</v>
      </c>
      <c r="AC472" s="18">
        <f t="shared" si="7"/>
        <v>0</v>
      </c>
      <c r="AD472" s="14">
        <v>19.07</v>
      </c>
      <c r="AE472" s="18">
        <f t="shared" si="8"/>
        <v>4.7675</v>
      </c>
      <c r="AF472" s="13">
        <f t="shared" si="9"/>
        <v>0</v>
      </c>
      <c r="AG472" s="10">
        <f t="shared" si="10"/>
        <v>0</v>
      </c>
      <c r="AH472" s="10">
        <f t="shared" si="11"/>
        <v>0</v>
      </c>
      <c r="AI472" s="10">
        <f t="shared" si="12"/>
        <v>0</v>
      </c>
      <c r="AJ472" s="7">
        <v>0.0</v>
      </c>
      <c r="AK472" s="7">
        <v>0.0</v>
      </c>
      <c r="AL472" s="13" t="str">
        <f t="shared" si="13"/>
        <v> </v>
      </c>
      <c r="AM472" s="7">
        <v>0.0</v>
      </c>
      <c r="AN472" s="7">
        <v>0.0</v>
      </c>
      <c r="AO472" s="26">
        <v>0.0</v>
      </c>
      <c r="AP472" s="26">
        <v>0.0</v>
      </c>
      <c r="AQ472" s="7">
        <v>0.0</v>
      </c>
      <c r="AR472" s="7">
        <v>0.0</v>
      </c>
      <c r="AS472" s="7">
        <v>0.0</v>
      </c>
      <c r="AT472" s="7">
        <v>0.0</v>
      </c>
      <c r="AU472" s="7">
        <v>0.0</v>
      </c>
      <c r="AV472" s="7">
        <v>0.0</v>
      </c>
      <c r="AW472" s="14"/>
      <c r="AX472" s="14"/>
      <c r="AY472" s="7">
        <v>0.0</v>
      </c>
      <c r="AZ472" s="7">
        <v>0.0</v>
      </c>
      <c r="BA472" s="14">
        <f t="shared" si="14"/>
        <v>0</v>
      </c>
      <c r="BB472" s="14"/>
      <c r="BC472" s="14"/>
    </row>
    <row r="473" ht="12.75" customHeight="1">
      <c r="A473" s="7" t="s">
        <v>1233</v>
      </c>
      <c r="B473" s="7" t="s">
        <v>2263</v>
      </c>
      <c r="C473" s="8" t="s">
        <v>685</v>
      </c>
      <c r="D473" s="9" t="s">
        <v>275</v>
      </c>
      <c r="E473" s="7">
        <v>82.0</v>
      </c>
      <c r="F473" s="7">
        <v>2.0</v>
      </c>
      <c r="G473" s="7">
        <v>14.0</v>
      </c>
      <c r="H473" s="12">
        <f t="shared" si="1"/>
        <v>16</v>
      </c>
      <c r="I473" s="7">
        <v>2.0</v>
      </c>
      <c r="J473" s="7">
        <v>14.0</v>
      </c>
      <c r="K473" s="7">
        <v>9.0</v>
      </c>
      <c r="L473" s="7">
        <v>5.0</v>
      </c>
      <c r="M473" s="25">
        <f t="shared" si="2"/>
        <v>4.510218464</v>
      </c>
      <c r="N473" s="7">
        <v>27.0</v>
      </c>
      <c r="O473" s="7">
        <v>12.0</v>
      </c>
      <c r="P473" s="7">
        <v>24.0</v>
      </c>
      <c r="Q473" s="7">
        <v>9.0</v>
      </c>
      <c r="R473" s="10">
        <f t="shared" si="3"/>
        <v>0.07407407407</v>
      </c>
      <c r="S473" s="10">
        <f t="shared" si="4"/>
        <v>0.02777777778</v>
      </c>
      <c r="T473" s="12">
        <f t="shared" si="5"/>
        <v>74.73913043</v>
      </c>
      <c r="U473" s="7">
        <v>0.0</v>
      </c>
      <c r="V473" s="7">
        <v>9.0</v>
      </c>
      <c r="W473" s="7">
        <v>7.0</v>
      </c>
      <c r="X473" s="7">
        <v>7.0</v>
      </c>
      <c r="Y473" s="7">
        <v>2.0</v>
      </c>
      <c r="Z473" s="7">
        <v>12771.0</v>
      </c>
      <c r="AA473" s="18">
        <f t="shared" si="6"/>
        <v>2.595731707</v>
      </c>
      <c r="AB473" s="14">
        <v>209.25</v>
      </c>
      <c r="AC473" s="18">
        <f t="shared" si="7"/>
        <v>2.551829268</v>
      </c>
      <c r="AD473" s="14">
        <v>190.07</v>
      </c>
      <c r="AE473" s="18">
        <f t="shared" si="8"/>
        <v>2.317926829</v>
      </c>
      <c r="AF473" s="13">
        <f t="shared" si="9"/>
        <v>0.5240158269</v>
      </c>
      <c r="AG473" s="10">
        <f t="shared" si="10"/>
        <v>0.08695652174</v>
      </c>
      <c r="AH473" s="10">
        <f t="shared" si="11"/>
        <v>0.6086956522</v>
      </c>
      <c r="AI473" s="10">
        <f t="shared" si="12"/>
        <v>0.6956521739</v>
      </c>
      <c r="AJ473" s="7">
        <v>61.0</v>
      </c>
      <c r="AK473" s="7">
        <v>39.0</v>
      </c>
      <c r="AL473" s="13">
        <f t="shared" si="13"/>
        <v>0.61</v>
      </c>
      <c r="AM473" s="7">
        <v>23.0</v>
      </c>
      <c r="AN473" s="7">
        <v>3.0</v>
      </c>
      <c r="AO473" s="26">
        <v>168.0</v>
      </c>
      <c r="AP473" s="26">
        <v>30.0</v>
      </c>
      <c r="AQ473" s="7">
        <v>76.0</v>
      </c>
      <c r="AR473" s="7">
        <v>4.0</v>
      </c>
      <c r="AS473" s="7">
        <v>92.0</v>
      </c>
      <c r="AT473" s="7">
        <v>1.0</v>
      </c>
      <c r="AU473" s="7">
        <v>145.0</v>
      </c>
      <c r="AV473" s="7">
        <v>26.0</v>
      </c>
      <c r="AW473" s="14">
        <v>84.8</v>
      </c>
      <c r="AX473" s="14">
        <v>-4.34</v>
      </c>
      <c r="AY473" s="7">
        <v>0.0</v>
      </c>
      <c r="AZ473" s="7">
        <v>0.0</v>
      </c>
      <c r="BA473" s="14">
        <f t="shared" si="14"/>
        <v>0.6530420484</v>
      </c>
      <c r="BB473" s="14">
        <v>96.67</v>
      </c>
      <c r="BC473" s="14">
        <v>1.27</v>
      </c>
    </row>
    <row r="474" ht="12.75" customHeight="1">
      <c r="A474" s="7" t="s">
        <v>2267</v>
      </c>
      <c r="B474" s="7" t="s">
        <v>2263</v>
      </c>
      <c r="C474" s="8" t="s">
        <v>458</v>
      </c>
      <c r="D474" s="9" t="s">
        <v>174</v>
      </c>
      <c r="E474" s="7">
        <v>80.0</v>
      </c>
      <c r="F474" s="7">
        <v>4.0</v>
      </c>
      <c r="G474" s="7">
        <v>11.0</v>
      </c>
      <c r="H474" s="12">
        <f t="shared" si="1"/>
        <v>15</v>
      </c>
      <c r="I474" s="7">
        <v>4.0</v>
      </c>
      <c r="J474" s="7">
        <v>10.0</v>
      </c>
      <c r="K474" s="7">
        <v>4.0</v>
      </c>
      <c r="L474" s="7">
        <v>6.0</v>
      </c>
      <c r="M474" s="25">
        <f t="shared" si="2"/>
        <v>5.530520279</v>
      </c>
      <c r="N474" s="7">
        <v>44.0</v>
      </c>
      <c r="O474" s="7">
        <v>18.0</v>
      </c>
      <c r="P474" s="7">
        <v>40.0</v>
      </c>
      <c r="Q474" s="7">
        <v>26.0</v>
      </c>
      <c r="R474" s="10">
        <f t="shared" si="3"/>
        <v>0.09090909091</v>
      </c>
      <c r="S474" s="10">
        <f t="shared" si="4"/>
        <v>0.03125</v>
      </c>
      <c r="T474" s="12">
        <f t="shared" si="5"/>
        <v>32.21052632</v>
      </c>
      <c r="U474" s="7">
        <v>2.0</v>
      </c>
      <c r="V474" s="7">
        <v>0.0</v>
      </c>
      <c r="W474" s="7">
        <v>7.0</v>
      </c>
      <c r="X474" s="7">
        <v>5.0</v>
      </c>
      <c r="Y474" s="7">
        <v>0.0</v>
      </c>
      <c r="Z474" s="7">
        <v>9764.0</v>
      </c>
      <c r="AA474" s="18">
        <f t="shared" si="6"/>
        <v>2.034166667</v>
      </c>
      <c r="AB474" s="14">
        <v>152.97</v>
      </c>
      <c r="AC474" s="18">
        <f t="shared" si="7"/>
        <v>1.912125</v>
      </c>
      <c r="AD474" s="14">
        <v>238.05</v>
      </c>
      <c r="AE474" s="18">
        <f t="shared" si="8"/>
        <v>2.975625</v>
      </c>
      <c r="AF474" s="13">
        <f t="shared" si="9"/>
        <v>0.3912076109</v>
      </c>
      <c r="AG474" s="10">
        <f t="shared" si="10"/>
        <v>0.2105263158</v>
      </c>
      <c r="AH474" s="10">
        <f t="shared" si="11"/>
        <v>0.5263157895</v>
      </c>
      <c r="AI474" s="10">
        <f t="shared" si="12"/>
        <v>0.7368421053</v>
      </c>
      <c r="AJ474" s="7">
        <v>0.0</v>
      </c>
      <c r="AK474" s="7">
        <v>0.0</v>
      </c>
      <c r="AL474" s="13" t="str">
        <f t="shared" si="13"/>
        <v> </v>
      </c>
      <c r="AM474" s="7">
        <v>19.0</v>
      </c>
      <c r="AN474" s="7">
        <v>1.0</v>
      </c>
      <c r="AO474" s="26">
        <v>134.0</v>
      </c>
      <c r="AP474" s="26">
        <v>9.0</v>
      </c>
      <c r="AQ474" s="7">
        <v>60.0</v>
      </c>
      <c r="AR474" s="7">
        <v>9.0</v>
      </c>
      <c r="AS474" s="7">
        <v>75.0</v>
      </c>
      <c r="AT474" s="7">
        <v>3.0</v>
      </c>
      <c r="AU474" s="7">
        <v>126.0</v>
      </c>
      <c r="AV474" s="7">
        <v>10.0</v>
      </c>
      <c r="AW474" s="14">
        <v>92.65</v>
      </c>
      <c r="AX474" s="14">
        <v>1.9</v>
      </c>
      <c r="AY474" s="7">
        <v>1.0</v>
      </c>
      <c r="AZ474" s="7">
        <v>0.0</v>
      </c>
      <c r="BA474" s="14">
        <f t="shared" si="14"/>
        <v>0.7496927489</v>
      </c>
      <c r="BB474" s="14">
        <v>88.8</v>
      </c>
      <c r="BC474" s="14">
        <v>-7.22</v>
      </c>
    </row>
    <row r="475" ht="12.75" customHeight="1">
      <c r="A475" s="7" t="s">
        <v>2270</v>
      </c>
      <c r="B475" s="7" t="s">
        <v>2271</v>
      </c>
      <c r="C475" s="8" t="s">
        <v>246</v>
      </c>
      <c r="D475" s="9" t="s">
        <v>247</v>
      </c>
      <c r="E475" s="7">
        <v>9.0</v>
      </c>
      <c r="F475" s="7">
        <v>0.0</v>
      </c>
      <c r="G475" s="7">
        <v>0.0</v>
      </c>
      <c r="H475" s="12">
        <f t="shared" si="1"/>
        <v>0</v>
      </c>
      <c r="M475" s="25">
        <f t="shared" si="2"/>
        <v>0</v>
      </c>
      <c r="N475" s="7">
        <v>0.0</v>
      </c>
      <c r="O475" s="7">
        <v>0.0</v>
      </c>
      <c r="R475" s="10">
        <f t="shared" si="3"/>
        <v>0</v>
      </c>
      <c r="S475" s="10">
        <f t="shared" si="4"/>
        <v>0</v>
      </c>
      <c r="T475" s="12">
        <f t="shared" si="5"/>
        <v>0</v>
      </c>
      <c r="V475" s="7">
        <v>0.0</v>
      </c>
      <c r="X475" s="7">
        <v>0.0</v>
      </c>
      <c r="Y475" s="7">
        <v>0.0</v>
      </c>
      <c r="Z475" s="7">
        <v>0.0</v>
      </c>
      <c r="AA475" s="18">
        <f t="shared" si="6"/>
        <v>0</v>
      </c>
      <c r="AB475" s="14"/>
      <c r="AC475" s="18">
        <f t="shared" si="7"/>
        <v>0</v>
      </c>
      <c r="AD475" s="14"/>
      <c r="AE475" s="18">
        <f t="shared" si="8"/>
        <v>0</v>
      </c>
      <c r="AF475" s="13">
        <f t="shared" si="9"/>
        <v>0</v>
      </c>
      <c r="AG475" s="10">
        <f t="shared" si="10"/>
        <v>0</v>
      </c>
      <c r="AH475" s="10">
        <f t="shared" si="11"/>
        <v>0</v>
      </c>
      <c r="AI475" s="10">
        <f t="shared" si="12"/>
        <v>0</v>
      </c>
      <c r="AJ475" s="7">
        <v>0.0</v>
      </c>
      <c r="AK475" s="7">
        <v>0.0</v>
      </c>
      <c r="AL475" s="13" t="str">
        <f t="shared" si="13"/>
        <v> </v>
      </c>
      <c r="AO475" s="26">
        <v>0.0</v>
      </c>
      <c r="AP475" s="26">
        <v>0.0</v>
      </c>
      <c r="AQ475" s="7">
        <v>0.0</v>
      </c>
      <c r="AR475" s="7">
        <v>0.0</v>
      </c>
      <c r="AS475" s="7">
        <v>0.0</v>
      </c>
      <c r="AT475" s="7">
        <v>0.0</v>
      </c>
      <c r="AW475" s="14"/>
      <c r="AX475" s="14"/>
      <c r="BA475" s="14">
        <f t="shared" si="14"/>
        <v>0</v>
      </c>
      <c r="BB475" s="14"/>
      <c r="BC475" s="14"/>
    </row>
    <row r="476" ht="12.75" customHeight="1">
      <c r="A476" s="7" t="s">
        <v>449</v>
      </c>
      <c r="B476" s="7" t="s">
        <v>2273</v>
      </c>
      <c r="C476" s="8" t="s">
        <v>246</v>
      </c>
      <c r="D476" s="9" t="s">
        <v>150</v>
      </c>
      <c r="E476" s="7">
        <v>57.0</v>
      </c>
      <c r="F476" s="7">
        <v>2.0</v>
      </c>
      <c r="G476" s="7">
        <v>10.0</v>
      </c>
      <c r="H476" s="12">
        <f t="shared" si="1"/>
        <v>12</v>
      </c>
      <c r="I476" s="7">
        <v>2.0</v>
      </c>
      <c r="J476" s="7">
        <v>10.0</v>
      </c>
      <c r="K476" s="7">
        <v>4.0</v>
      </c>
      <c r="L476" s="7">
        <v>6.0</v>
      </c>
      <c r="M476" s="25">
        <f t="shared" si="2"/>
        <v>4.291674945</v>
      </c>
      <c r="N476" s="7">
        <v>26.0</v>
      </c>
      <c r="O476" s="7">
        <v>10.0</v>
      </c>
      <c r="P476" s="7">
        <v>24.0</v>
      </c>
      <c r="Q476" s="7">
        <v>11.0</v>
      </c>
      <c r="R476" s="10">
        <f t="shared" si="3"/>
        <v>0.07692307692</v>
      </c>
      <c r="S476" s="10">
        <f t="shared" si="4"/>
        <v>0.02816901408</v>
      </c>
      <c r="T476" s="12">
        <f t="shared" si="5"/>
        <v>32.22222222</v>
      </c>
      <c r="U476" s="7">
        <v>0.0</v>
      </c>
      <c r="V476" s="7">
        <v>0.0</v>
      </c>
      <c r="W476" s="7">
        <v>1.0</v>
      </c>
      <c r="X476" s="7">
        <v>1.0</v>
      </c>
      <c r="Y476" s="7">
        <v>1.0</v>
      </c>
      <c r="Z476" s="7">
        <v>10066.0</v>
      </c>
      <c r="AA476" s="18">
        <f t="shared" si="6"/>
        <v>2.943274854</v>
      </c>
      <c r="AB476" s="14">
        <v>170.44</v>
      </c>
      <c r="AC476" s="18">
        <f t="shared" si="7"/>
        <v>2.990175439</v>
      </c>
      <c r="AD476" s="14">
        <v>125.27</v>
      </c>
      <c r="AE476" s="18">
        <f t="shared" si="8"/>
        <v>2.197719298</v>
      </c>
      <c r="AF476" s="13">
        <f t="shared" si="9"/>
        <v>0.576375503</v>
      </c>
      <c r="AG476" s="10">
        <f t="shared" si="10"/>
        <v>0.1111111111</v>
      </c>
      <c r="AH476" s="10">
        <f t="shared" si="11"/>
        <v>0.5555555556</v>
      </c>
      <c r="AI476" s="10">
        <f t="shared" si="12"/>
        <v>0.6666666667</v>
      </c>
      <c r="AJ476" s="7">
        <v>117.0</v>
      </c>
      <c r="AK476" s="7">
        <v>73.0</v>
      </c>
      <c r="AL476" s="13">
        <f t="shared" si="13"/>
        <v>0.6157894737</v>
      </c>
      <c r="AM476" s="7">
        <v>18.0</v>
      </c>
      <c r="AN476" s="7">
        <v>3.0</v>
      </c>
      <c r="AO476" s="26">
        <v>127.0</v>
      </c>
      <c r="AP476" s="26">
        <v>18.0</v>
      </c>
      <c r="AQ476" s="7">
        <v>68.0</v>
      </c>
      <c r="AR476" s="7">
        <v>3.0</v>
      </c>
      <c r="AS476" s="7">
        <v>80.0</v>
      </c>
      <c r="AT476" s="7">
        <v>4.0</v>
      </c>
      <c r="AU476" s="7">
        <v>125.0</v>
      </c>
      <c r="AV476" s="7">
        <v>20.0</v>
      </c>
      <c r="AW476" s="14">
        <v>86.21</v>
      </c>
      <c r="AX476" s="14">
        <v>-3.57</v>
      </c>
      <c r="AY476" s="7">
        <v>1.0</v>
      </c>
      <c r="AZ476" s="7">
        <v>0.0</v>
      </c>
      <c r="BA476" s="14">
        <f t="shared" si="14"/>
        <v>0.67355454</v>
      </c>
      <c r="BB476" s="14">
        <v>96.05</v>
      </c>
      <c r="BC476" s="14">
        <v>6.76</v>
      </c>
    </row>
    <row r="477" ht="12.75" customHeight="1">
      <c r="A477" s="7" t="s">
        <v>252</v>
      </c>
      <c r="B477" s="7" t="s">
        <v>2276</v>
      </c>
      <c r="C477" s="8" t="s">
        <v>237</v>
      </c>
      <c r="D477" s="9" t="s">
        <v>174</v>
      </c>
      <c r="E477" s="7">
        <v>4.0</v>
      </c>
      <c r="F477" s="7">
        <v>0.0</v>
      </c>
      <c r="G477" s="7">
        <v>0.0</v>
      </c>
      <c r="H477" s="12">
        <f t="shared" si="1"/>
        <v>0</v>
      </c>
      <c r="I477" s="7">
        <v>0.0</v>
      </c>
      <c r="J477" s="7">
        <v>0.0</v>
      </c>
      <c r="K477" s="7">
        <v>0.0</v>
      </c>
      <c r="L477" s="7">
        <v>0.0</v>
      </c>
      <c r="M477" s="25">
        <f t="shared" si="2"/>
        <v>0</v>
      </c>
      <c r="N477" s="7">
        <v>0.0</v>
      </c>
      <c r="O477" s="7">
        <v>0.0</v>
      </c>
      <c r="P477" s="7">
        <v>0.0</v>
      </c>
      <c r="Q477" s="7">
        <v>0.0</v>
      </c>
      <c r="R477" s="10">
        <f t="shared" si="3"/>
        <v>0</v>
      </c>
      <c r="S477" s="10">
        <f t="shared" si="4"/>
        <v>0</v>
      </c>
      <c r="T477" s="12">
        <f t="shared" si="5"/>
        <v>0</v>
      </c>
      <c r="U477" s="7">
        <v>0.0</v>
      </c>
      <c r="V477" s="7">
        <v>0.0</v>
      </c>
      <c r="W477" s="7">
        <v>0.0</v>
      </c>
      <c r="X477" s="7">
        <v>0.0</v>
      </c>
      <c r="Y477" s="7">
        <v>0.0</v>
      </c>
      <c r="Z477" s="7">
        <v>0.0</v>
      </c>
      <c r="AA477" s="18">
        <f t="shared" si="6"/>
        <v>0</v>
      </c>
      <c r="AB477" s="14">
        <v>0.0</v>
      </c>
      <c r="AC477" s="18">
        <f t="shared" si="7"/>
        <v>0</v>
      </c>
      <c r="AD477" s="14">
        <v>25.87</v>
      </c>
      <c r="AE477" s="18">
        <f t="shared" si="8"/>
        <v>6.4675</v>
      </c>
      <c r="AF477" s="13">
        <f t="shared" si="9"/>
        <v>0</v>
      </c>
      <c r="AG477" s="10">
        <f t="shared" si="10"/>
        <v>0</v>
      </c>
      <c r="AH477" s="10">
        <f t="shared" si="11"/>
        <v>0</v>
      </c>
      <c r="AI477" s="10">
        <f t="shared" si="12"/>
        <v>0</v>
      </c>
      <c r="AJ477" s="7">
        <v>0.0</v>
      </c>
      <c r="AK477" s="7">
        <v>0.0</v>
      </c>
      <c r="AL477" s="13" t="str">
        <f t="shared" si="13"/>
        <v> </v>
      </c>
      <c r="AM477" s="7">
        <v>0.0</v>
      </c>
      <c r="AN477" s="7">
        <v>0.0</v>
      </c>
      <c r="AO477" s="26">
        <v>0.0</v>
      </c>
      <c r="AP477" s="26">
        <v>0.0</v>
      </c>
      <c r="AQ477" s="7">
        <v>0.0</v>
      </c>
      <c r="AR477" s="7">
        <v>0.0</v>
      </c>
      <c r="AS477" s="7">
        <v>0.0</v>
      </c>
      <c r="AT477" s="7">
        <v>0.0</v>
      </c>
      <c r="AU477" s="7">
        <v>0.0</v>
      </c>
      <c r="AV477" s="7">
        <v>0.0</v>
      </c>
      <c r="AW477" s="14"/>
      <c r="AX477" s="14"/>
      <c r="AY477" s="7">
        <v>0.0</v>
      </c>
      <c r="AZ477" s="7">
        <v>0.0</v>
      </c>
      <c r="BA477" s="14">
        <f t="shared" si="14"/>
        <v>0</v>
      </c>
      <c r="BB477" s="14"/>
      <c r="BC477" s="14"/>
    </row>
    <row r="478" ht="12.75" customHeight="1">
      <c r="A478" s="7" t="s">
        <v>825</v>
      </c>
      <c r="B478" s="7" t="s">
        <v>2279</v>
      </c>
      <c r="C478" s="8" t="s">
        <v>231</v>
      </c>
      <c r="D478" s="9" t="s">
        <v>174</v>
      </c>
      <c r="E478" s="7">
        <v>66.0</v>
      </c>
      <c r="F478" s="7">
        <v>0.0</v>
      </c>
      <c r="G478" s="7">
        <v>0.0</v>
      </c>
      <c r="H478" s="12">
        <f t="shared" si="1"/>
        <v>0</v>
      </c>
      <c r="I478" s="7">
        <v>0.0</v>
      </c>
      <c r="J478" s="7">
        <v>0.0</v>
      </c>
      <c r="K478" s="7">
        <v>0.0</v>
      </c>
      <c r="L478" s="7">
        <v>0.0</v>
      </c>
      <c r="M478" s="25">
        <f t="shared" si="2"/>
        <v>0</v>
      </c>
      <c r="N478" s="7">
        <v>0.0</v>
      </c>
      <c r="O478" s="7">
        <v>0.0</v>
      </c>
      <c r="P478" s="7">
        <v>0.0</v>
      </c>
      <c r="Q478" s="7">
        <v>0.0</v>
      </c>
      <c r="R478" s="10">
        <f t="shared" si="3"/>
        <v>0</v>
      </c>
      <c r="S478" s="10">
        <f t="shared" si="4"/>
        <v>0</v>
      </c>
      <c r="T478" s="12">
        <f t="shared" si="5"/>
        <v>0</v>
      </c>
      <c r="U478" s="7">
        <v>1.0</v>
      </c>
      <c r="V478" s="7">
        <v>0.0</v>
      </c>
      <c r="W478" s="7">
        <v>0.0</v>
      </c>
      <c r="X478" s="7">
        <v>0.0</v>
      </c>
      <c r="Y478" s="7">
        <v>0.0</v>
      </c>
      <c r="Z478" s="7">
        <v>308.0</v>
      </c>
      <c r="AA478" s="18">
        <f t="shared" si="6"/>
        <v>0.07777777778</v>
      </c>
      <c r="AB478" s="14">
        <v>5.88</v>
      </c>
      <c r="AC478" s="18">
        <f t="shared" si="7"/>
        <v>0.08909090909</v>
      </c>
      <c r="AD478" s="14">
        <v>336.73</v>
      </c>
      <c r="AE478" s="18">
        <f t="shared" si="8"/>
        <v>5.101969697</v>
      </c>
      <c r="AF478" s="13">
        <f t="shared" si="9"/>
        <v>0.01716237121</v>
      </c>
      <c r="AG478" s="10">
        <f t="shared" si="10"/>
        <v>0</v>
      </c>
      <c r="AH478" s="10">
        <f t="shared" si="11"/>
        <v>0</v>
      </c>
      <c r="AI478" s="10">
        <f t="shared" si="12"/>
        <v>0</v>
      </c>
      <c r="AJ478" s="7">
        <v>0.0</v>
      </c>
      <c r="AK478" s="7">
        <v>0.0</v>
      </c>
      <c r="AL478" s="13" t="str">
        <f t="shared" si="13"/>
        <v> </v>
      </c>
      <c r="AM478" s="7">
        <v>0.0</v>
      </c>
      <c r="AN478" s="7">
        <v>0.0</v>
      </c>
      <c r="AO478" s="26">
        <v>2.0</v>
      </c>
      <c r="AP478" s="26">
        <v>0.0</v>
      </c>
      <c r="AQ478" s="7">
        <v>2.0</v>
      </c>
      <c r="AR478" s="7">
        <v>0.0</v>
      </c>
      <c r="AS478" s="7">
        <v>1.0</v>
      </c>
      <c r="AT478" s="7">
        <v>1.0</v>
      </c>
      <c r="AU478" s="7">
        <v>3.0</v>
      </c>
      <c r="AV478" s="7">
        <v>0.0</v>
      </c>
      <c r="AW478" s="14">
        <v>100.0</v>
      </c>
      <c r="AX478" s="14">
        <v>12.79</v>
      </c>
      <c r="AY478" s="7">
        <v>1.0</v>
      </c>
      <c r="AZ478" s="7">
        <v>0.0</v>
      </c>
      <c r="BA478" s="14">
        <f t="shared" si="14"/>
        <v>0.7792207792</v>
      </c>
      <c r="BB478" s="14">
        <v>66.67</v>
      </c>
      <c r="BC478" s="14">
        <v>-28.29</v>
      </c>
    </row>
    <row r="479" ht="12.75" customHeight="1">
      <c r="A479" s="7" t="s">
        <v>858</v>
      </c>
      <c r="B479" s="7" t="s">
        <v>2282</v>
      </c>
      <c r="C479" s="8" t="s">
        <v>246</v>
      </c>
      <c r="D479" s="9" t="s">
        <v>260</v>
      </c>
      <c r="E479" s="7">
        <v>74.0</v>
      </c>
      <c r="F479" s="7">
        <v>0.0</v>
      </c>
      <c r="G479" s="7">
        <v>0.0</v>
      </c>
      <c r="H479" s="12">
        <f t="shared" si="1"/>
        <v>0</v>
      </c>
      <c r="I479" s="7">
        <v>0.0</v>
      </c>
      <c r="J479" s="7">
        <v>0.0</v>
      </c>
      <c r="K479" s="7">
        <v>0.0</v>
      </c>
      <c r="L479" s="7">
        <v>0.0</v>
      </c>
      <c r="M479" s="25">
        <f t="shared" si="2"/>
        <v>0</v>
      </c>
      <c r="N479" s="7">
        <v>2.0</v>
      </c>
      <c r="O479" s="7">
        <v>0.0</v>
      </c>
      <c r="P479" s="7">
        <v>2.0</v>
      </c>
      <c r="Q479" s="7">
        <v>0.0</v>
      </c>
      <c r="R479" s="10">
        <f t="shared" si="3"/>
        <v>0</v>
      </c>
      <c r="S479" s="10">
        <f t="shared" si="4"/>
        <v>0</v>
      </c>
      <c r="T479" s="12">
        <f t="shared" si="5"/>
        <v>0</v>
      </c>
      <c r="U479" s="7">
        <v>0.0</v>
      </c>
      <c r="V479" s="7">
        <v>1.0</v>
      </c>
      <c r="W479" s="7">
        <v>0.0</v>
      </c>
      <c r="X479" s="7">
        <v>0.0</v>
      </c>
      <c r="Y479" s="7">
        <v>0.0</v>
      </c>
      <c r="Z479" s="7">
        <v>837.0</v>
      </c>
      <c r="AA479" s="18">
        <f t="shared" si="6"/>
        <v>0.1885135135</v>
      </c>
      <c r="AB479" s="14">
        <v>10.31</v>
      </c>
      <c r="AC479" s="18">
        <f t="shared" si="7"/>
        <v>0.1393243243</v>
      </c>
      <c r="AD479" s="14">
        <v>376.88</v>
      </c>
      <c r="AE479" s="18">
        <f t="shared" si="8"/>
        <v>5.092972973</v>
      </c>
      <c r="AF479" s="13">
        <f t="shared" si="9"/>
        <v>0.02662775382</v>
      </c>
      <c r="AG479" s="10">
        <f t="shared" si="10"/>
        <v>0</v>
      </c>
      <c r="AH479" s="10">
        <f t="shared" si="11"/>
        <v>0</v>
      </c>
      <c r="AI479" s="10">
        <f t="shared" si="12"/>
        <v>0</v>
      </c>
      <c r="AJ479" s="7">
        <v>4.0</v>
      </c>
      <c r="AK479" s="7">
        <v>3.0</v>
      </c>
      <c r="AL479" s="13">
        <f t="shared" si="13"/>
        <v>0.5714285714</v>
      </c>
      <c r="AM479" s="7">
        <v>0.0</v>
      </c>
      <c r="AN479" s="7">
        <v>0.0</v>
      </c>
      <c r="AO479" s="26">
        <v>6.0</v>
      </c>
      <c r="AP479" s="26">
        <v>3.0</v>
      </c>
      <c r="AQ479" s="7">
        <v>1.0</v>
      </c>
      <c r="AR479" s="7">
        <v>0.0</v>
      </c>
      <c r="AS479" s="7">
        <v>5.0</v>
      </c>
      <c r="AT479" s="7">
        <v>0.0</v>
      </c>
      <c r="AU479" s="7">
        <v>8.0</v>
      </c>
      <c r="AV479" s="7">
        <v>3.0</v>
      </c>
      <c r="AW479" s="14">
        <v>72.73</v>
      </c>
      <c r="AX479" s="14">
        <v>-12.22</v>
      </c>
      <c r="AY479" s="7">
        <v>0.0</v>
      </c>
      <c r="AZ479" s="7">
        <v>0.0</v>
      </c>
      <c r="BA479" s="14">
        <f t="shared" si="14"/>
        <v>-0.07168458781</v>
      </c>
      <c r="BB479" s="14">
        <v>50.0</v>
      </c>
      <c r="BC479" s="14">
        <v>-43.15</v>
      </c>
    </row>
    <row r="480" ht="12.75" customHeight="1">
      <c r="A480" s="7" t="s">
        <v>2283</v>
      </c>
      <c r="B480" s="7" t="s">
        <v>2284</v>
      </c>
      <c r="C480" s="8" t="s">
        <v>197</v>
      </c>
      <c r="D480" s="9" t="s">
        <v>159</v>
      </c>
      <c r="E480" s="7">
        <v>81.0</v>
      </c>
      <c r="F480" s="7">
        <v>2.0</v>
      </c>
      <c r="G480" s="7">
        <v>6.0</v>
      </c>
      <c r="H480" s="12">
        <f t="shared" si="1"/>
        <v>8</v>
      </c>
      <c r="I480" s="7">
        <v>2.0</v>
      </c>
      <c r="J480" s="7">
        <v>6.0</v>
      </c>
      <c r="K480" s="7">
        <v>3.0</v>
      </c>
      <c r="L480" s="7">
        <v>3.0</v>
      </c>
      <c r="M480" s="25">
        <f t="shared" si="2"/>
        <v>2.780459548</v>
      </c>
      <c r="N480" s="7">
        <v>19.0</v>
      </c>
      <c r="O480" s="7">
        <v>17.0</v>
      </c>
      <c r="P480" s="7">
        <v>17.0</v>
      </c>
      <c r="Q480" s="7">
        <v>6.0</v>
      </c>
      <c r="R480" s="10">
        <f t="shared" si="3"/>
        <v>0.1052631579</v>
      </c>
      <c r="S480" s="10">
        <f t="shared" si="4"/>
        <v>0.03389830508</v>
      </c>
      <c r="T480" s="12">
        <f t="shared" si="5"/>
        <v>19.2</v>
      </c>
      <c r="U480" s="7">
        <v>0.0</v>
      </c>
      <c r="V480" s="7">
        <v>13.0</v>
      </c>
      <c r="W480" s="7">
        <v>13.0</v>
      </c>
      <c r="X480" s="7">
        <v>0.0</v>
      </c>
      <c r="Y480" s="7">
        <v>2.0</v>
      </c>
      <c r="Z480" s="7">
        <v>10358.0</v>
      </c>
      <c r="AA480" s="18">
        <f t="shared" si="6"/>
        <v>2.13127572</v>
      </c>
      <c r="AB480" s="14">
        <v>168.61</v>
      </c>
      <c r="AC480" s="18">
        <f t="shared" si="7"/>
        <v>2.081604938</v>
      </c>
      <c r="AD480" s="14">
        <v>199.48</v>
      </c>
      <c r="AE480" s="18">
        <f t="shared" si="8"/>
        <v>2.462716049</v>
      </c>
      <c r="AF480" s="13">
        <f t="shared" si="9"/>
        <v>0.4580673205</v>
      </c>
      <c r="AG480" s="10">
        <f t="shared" si="10"/>
        <v>0.08</v>
      </c>
      <c r="AH480" s="10">
        <f t="shared" si="11"/>
        <v>0.24</v>
      </c>
      <c r="AI480" s="10">
        <f t="shared" si="12"/>
        <v>0.32</v>
      </c>
      <c r="AJ480" s="7">
        <v>5.0</v>
      </c>
      <c r="AK480" s="7">
        <v>5.0</v>
      </c>
      <c r="AL480" s="13">
        <f t="shared" si="13"/>
        <v>0.5</v>
      </c>
      <c r="AM480" s="7">
        <v>25.0</v>
      </c>
      <c r="AN480" s="7">
        <v>1.0</v>
      </c>
      <c r="AO480" s="26">
        <v>135.0</v>
      </c>
      <c r="AP480" s="26">
        <v>10.0</v>
      </c>
      <c r="AQ480" s="7">
        <v>88.0</v>
      </c>
      <c r="AR480" s="7">
        <v>8.0</v>
      </c>
      <c r="AS480" s="7">
        <v>86.0</v>
      </c>
      <c r="AT480" s="7">
        <v>5.0</v>
      </c>
      <c r="AU480" s="7">
        <v>145.0</v>
      </c>
      <c r="AV480" s="7">
        <v>13.0</v>
      </c>
      <c r="AW480" s="14">
        <v>91.77</v>
      </c>
      <c r="AX480" s="14">
        <v>4.15</v>
      </c>
      <c r="AY480" s="7">
        <v>4.0</v>
      </c>
      <c r="AZ480" s="7">
        <v>1.0</v>
      </c>
      <c r="BA480" s="14">
        <f t="shared" si="14"/>
        <v>0.8573083607</v>
      </c>
      <c r="BB480" s="14">
        <v>96.91</v>
      </c>
      <c r="BC480" s="14">
        <v>4.77</v>
      </c>
    </row>
    <row r="481" ht="12.75" customHeight="1">
      <c r="A481" s="7" t="s">
        <v>2289</v>
      </c>
      <c r="B481" s="7" t="s">
        <v>2290</v>
      </c>
      <c r="C481" s="8" t="s">
        <v>237</v>
      </c>
      <c r="D481" s="9" t="s">
        <v>255</v>
      </c>
      <c r="E481" s="7">
        <v>46.0</v>
      </c>
      <c r="F481" s="7">
        <v>2.0</v>
      </c>
      <c r="G481" s="7">
        <v>2.0</v>
      </c>
      <c r="H481" s="12">
        <f t="shared" si="1"/>
        <v>4</v>
      </c>
      <c r="I481" s="7">
        <v>2.0</v>
      </c>
      <c r="J481" s="7">
        <v>2.0</v>
      </c>
      <c r="K481" s="7">
        <v>2.0</v>
      </c>
      <c r="L481" s="7">
        <v>0.0</v>
      </c>
      <c r="M481" s="25">
        <f t="shared" si="2"/>
        <v>2.209944751</v>
      </c>
      <c r="N481" s="7">
        <v>30.0</v>
      </c>
      <c r="O481" s="7">
        <v>13.0</v>
      </c>
      <c r="P481" s="7">
        <v>26.0</v>
      </c>
      <c r="Q481" s="7">
        <v>4.0</v>
      </c>
      <c r="R481" s="10">
        <f t="shared" si="3"/>
        <v>0.06666666667</v>
      </c>
      <c r="S481" s="10">
        <f t="shared" si="4"/>
        <v>0.02739726027</v>
      </c>
      <c r="T481" s="12">
        <f t="shared" si="5"/>
        <v>20</v>
      </c>
      <c r="U481" s="7">
        <v>0.0</v>
      </c>
      <c r="V481" s="7">
        <v>2.0</v>
      </c>
      <c r="W481" s="7">
        <v>5.0</v>
      </c>
      <c r="X481" s="7">
        <v>1.0</v>
      </c>
      <c r="Y481" s="7">
        <v>0.0</v>
      </c>
      <c r="Z481" s="7">
        <v>6516.0</v>
      </c>
      <c r="AA481" s="18">
        <f t="shared" si="6"/>
        <v>2.360869565</v>
      </c>
      <c r="AB481" s="14">
        <v>105.47</v>
      </c>
      <c r="AC481" s="18">
        <f t="shared" si="7"/>
        <v>2.292826087</v>
      </c>
      <c r="AD481" s="14">
        <v>126.92</v>
      </c>
      <c r="AE481" s="18">
        <f t="shared" si="8"/>
        <v>2.759130435</v>
      </c>
      <c r="AF481" s="13">
        <f t="shared" si="9"/>
        <v>0.4538491329</v>
      </c>
      <c r="AG481" s="10">
        <f t="shared" si="10"/>
        <v>0.1818181818</v>
      </c>
      <c r="AH481" s="10">
        <f t="shared" si="11"/>
        <v>0.1818181818</v>
      </c>
      <c r="AI481" s="10">
        <f t="shared" si="12"/>
        <v>0.3636363636</v>
      </c>
      <c r="AJ481" s="7">
        <v>0.0</v>
      </c>
      <c r="AK481" s="7">
        <v>0.0</v>
      </c>
      <c r="AL481" s="13" t="str">
        <f t="shared" si="13"/>
        <v> </v>
      </c>
      <c r="AM481" s="7">
        <v>11.0</v>
      </c>
      <c r="AN481" s="7">
        <v>0.0</v>
      </c>
      <c r="AO481" s="26">
        <v>99.0</v>
      </c>
      <c r="AP481" s="26">
        <v>13.0</v>
      </c>
      <c r="AQ481" s="7">
        <v>56.0</v>
      </c>
      <c r="AR481" s="7">
        <v>5.0</v>
      </c>
      <c r="AS481" s="7">
        <v>51.0</v>
      </c>
      <c r="AT481" s="7">
        <v>3.0</v>
      </c>
      <c r="AU481" s="7">
        <v>127.0</v>
      </c>
      <c r="AV481" s="7">
        <v>13.0</v>
      </c>
      <c r="AW481" s="14">
        <v>90.71</v>
      </c>
      <c r="AX481" s="14">
        <v>1.17</v>
      </c>
      <c r="AY481" s="7">
        <v>1.0</v>
      </c>
      <c r="AZ481" s="7">
        <v>0.0</v>
      </c>
      <c r="BA481" s="14">
        <f t="shared" si="14"/>
        <v>0.9208103131</v>
      </c>
      <c r="BB481" s="14">
        <v>95.05</v>
      </c>
      <c r="BC481" s="14">
        <v>6.07</v>
      </c>
    </row>
    <row r="482" ht="12.75" customHeight="1">
      <c r="A482" s="7" t="s">
        <v>2294</v>
      </c>
      <c r="B482" s="7" t="s">
        <v>2295</v>
      </c>
      <c r="C482" s="8" t="s">
        <v>231</v>
      </c>
      <c r="D482" s="9" t="s">
        <v>174</v>
      </c>
      <c r="E482" s="7">
        <v>67.0</v>
      </c>
      <c r="F482" s="7">
        <v>0.0</v>
      </c>
      <c r="G482" s="7">
        <v>1.0</v>
      </c>
      <c r="H482" s="12">
        <f t="shared" si="1"/>
        <v>1</v>
      </c>
      <c r="I482" s="7">
        <v>0.0</v>
      </c>
      <c r="J482" s="7">
        <v>1.0</v>
      </c>
      <c r="K482" s="7">
        <v>1.0</v>
      </c>
      <c r="L482" s="7">
        <v>0.0</v>
      </c>
      <c r="M482" s="25">
        <f t="shared" si="2"/>
        <v>1.301048066</v>
      </c>
      <c r="N482" s="7">
        <v>5.0</v>
      </c>
      <c r="O482" s="7">
        <v>1.0</v>
      </c>
      <c r="P482" s="7">
        <v>5.0</v>
      </c>
      <c r="Q482" s="7">
        <v>8.0</v>
      </c>
      <c r="R482" s="10">
        <f t="shared" si="3"/>
        <v>0</v>
      </c>
      <c r="S482" s="10">
        <f t="shared" si="4"/>
        <v>0</v>
      </c>
      <c r="T482" s="12">
        <f t="shared" si="5"/>
        <v>10</v>
      </c>
      <c r="U482" s="7">
        <v>1.0</v>
      </c>
      <c r="V482" s="7">
        <v>1.0</v>
      </c>
      <c r="W482" s="7">
        <v>4.0</v>
      </c>
      <c r="X482" s="7">
        <v>1.0</v>
      </c>
      <c r="Y482" s="7">
        <v>0.0</v>
      </c>
      <c r="Z482" s="7">
        <v>2767.0</v>
      </c>
      <c r="AA482" s="18">
        <f t="shared" si="6"/>
        <v>0.6883084577</v>
      </c>
      <c r="AB482" s="14">
        <v>48.06</v>
      </c>
      <c r="AC482" s="18">
        <f t="shared" si="7"/>
        <v>0.7173134328</v>
      </c>
      <c r="AD482" s="14">
        <v>291.47</v>
      </c>
      <c r="AE482" s="18">
        <f t="shared" si="8"/>
        <v>4.350298507</v>
      </c>
      <c r="AF482" s="13">
        <f t="shared" si="9"/>
        <v>0.1415486113</v>
      </c>
      <c r="AG482" s="10">
        <f t="shared" si="10"/>
        <v>0</v>
      </c>
      <c r="AH482" s="10">
        <f t="shared" si="11"/>
        <v>0.3333333333</v>
      </c>
      <c r="AI482" s="10">
        <f t="shared" si="12"/>
        <v>0.3333333333</v>
      </c>
      <c r="AJ482" s="7">
        <v>0.0</v>
      </c>
      <c r="AK482" s="7">
        <v>0.0</v>
      </c>
      <c r="AL482" s="13" t="str">
        <f t="shared" si="13"/>
        <v> </v>
      </c>
      <c r="AM482" s="7">
        <v>3.0</v>
      </c>
      <c r="AN482" s="7">
        <v>0.0</v>
      </c>
      <c r="AO482" s="26">
        <v>27.0</v>
      </c>
      <c r="AP482" s="26">
        <v>7.0</v>
      </c>
      <c r="AQ482" s="7">
        <v>12.0</v>
      </c>
      <c r="AR482" s="7">
        <v>4.0</v>
      </c>
      <c r="AS482" s="7">
        <v>20.0</v>
      </c>
      <c r="AT482" s="7">
        <v>3.0</v>
      </c>
      <c r="AU482" s="7">
        <v>41.0</v>
      </c>
      <c r="AV482" s="7">
        <v>6.0</v>
      </c>
      <c r="AW482" s="14">
        <v>87.23</v>
      </c>
      <c r="AX482" s="14">
        <v>0.7</v>
      </c>
      <c r="AY482" s="7">
        <v>1.0</v>
      </c>
      <c r="AZ482" s="7">
        <v>0.0</v>
      </c>
      <c r="BA482" s="14">
        <f t="shared" si="14"/>
        <v>0.3035778822</v>
      </c>
      <c r="BB482" s="14">
        <v>77.14</v>
      </c>
      <c r="BC482" s="14">
        <v>-18.57</v>
      </c>
    </row>
    <row r="483" ht="12.75" customHeight="1">
      <c r="A483" s="7" t="s">
        <v>2298</v>
      </c>
      <c r="B483" s="7" t="s">
        <v>2299</v>
      </c>
      <c r="C483" s="8" t="s">
        <v>542</v>
      </c>
      <c r="D483" s="9" t="s">
        <v>159</v>
      </c>
      <c r="E483" s="7">
        <v>4.0</v>
      </c>
      <c r="F483" s="7">
        <v>0.0</v>
      </c>
      <c r="G483" s="7">
        <v>0.0</v>
      </c>
      <c r="H483" s="12">
        <f t="shared" si="1"/>
        <v>0</v>
      </c>
      <c r="I483" s="7">
        <v>0.0</v>
      </c>
      <c r="J483" s="7">
        <v>0.0</v>
      </c>
      <c r="K483" s="7">
        <v>0.0</v>
      </c>
      <c r="L483" s="7">
        <v>0.0</v>
      </c>
      <c r="M483" s="25">
        <f t="shared" si="2"/>
        <v>0</v>
      </c>
      <c r="N483" s="7">
        <v>0.0</v>
      </c>
      <c r="O483" s="7">
        <v>0.0</v>
      </c>
      <c r="P483" s="7">
        <v>0.0</v>
      </c>
      <c r="Q483" s="7">
        <v>0.0</v>
      </c>
      <c r="R483" s="10">
        <f t="shared" si="3"/>
        <v>0</v>
      </c>
      <c r="S483" s="10">
        <f t="shared" si="4"/>
        <v>0</v>
      </c>
      <c r="T483" s="12">
        <f t="shared" si="5"/>
        <v>0</v>
      </c>
      <c r="U483" s="7">
        <v>0.0</v>
      </c>
      <c r="V483" s="7">
        <v>0.0</v>
      </c>
      <c r="W483" s="7">
        <v>1.0</v>
      </c>
      <c r="X483" s="7">
        <v>0.0</v>
      </c>
      <c r="Y483" s="7">
        <v>0.0</v>
      </c>
      <c r="Z483" s="7">
        <v>193.0</v>
      </c>
      <c r="AA483" s="18">
        <f t="shared" si="6"/>
        <v>0.8041666667</v>
      </c>
      <c r="AB483" s="14">
        <v>3.13</v>
      </c>
      <c r="AC483" s="18">
        <f t="shared" si="7"/>
        <v>0.7825</v>
      </c>
      <c r="AD483" s="14">
        <v>13.18</v>
      </c>
      <c r="AE483" s="18">
        <f t="shared" si="8"/>
        <v>3.295</v>
      </c>
      <c r="AF483" s="13">
        <f t="shared" si="9"/>
        <v>0.1919068056</v>
      </c>
      <c r="AG483" s="10">
        <f t="shared" si="10"/>
        <v>0</v>
      </c>
      <c r="AH483" s="10">
        <f t="shared" si="11"/>
        <v>0</v>
      </c>
      <c r="AI483" s="10">
        <f t="shared" si="12"/>
        <v>0</v>
      </c>
      <c r="AJ483" s="7">
        <v>0.0</v>
      </c>
      <c r="AK483" s="7">
        <v>1.0</v>
      </c>
      <c r="AL483" s="13">
        <f t="shared" si="13"/>
        <v>0</v>
      </c>
      <c r="AM483" s="7">
        <v>0.0</v>
      </c>
      <c r="AN483" s="7">
        <v>0.0</v>
      </c>
      <c r="AO483" s="26">
        <v>2.0</v>
      </c>
      <c r="AP483" s="26">
        <v>0.0</v>
      </c>
      <c r="AQ483" s="7">
        <v>1.0</v>
      </c>
      <c r="AR483" s="7">
        <v>0.0</v>
      </c>
      <c r="AS483" s="7">
        <v>2.0</v>
      </c>
      <c r="AT483" s="7">
        <v>0.0</v>
      </c>
      <c r="AU483" s="7">
        <v>3.0</v>
      </c>
      <c r="AV483" s="7">
        <v>0.0</v>
      </c>
      <c r="AW483" s="14">
        <v>100.0</v>
      </c>
      <c r="AX483" s="14">
        <v>0.0</v>
      </c>
      <c r="AY483" s="7">
        <v>0.0</v>
      </c>
      <c r="AZ483" s="7">
        <v>0.0</v>
      </c>
      <c r="BA483" s="14">
        <f t="shared" si="14"/>
        <v>0.310880829</v>
      </c>
      <c r="BB483" s="14">
        <v>100.0</v>
      </c>
      <c r="BC483" s="14">
        <v>7.14</v>
      </c>
    </row>
    <row r="484" ht="12.75" customHeight="1">
      <c r="A484" s="7" t="s">
        <v>164</v>
      </c>
      <c r="B484" s="7" t="s">
        <v>2302</v>
      </c>
      <c r="C484" s="8" t="s">
        <v>394</v>
      </c>
      <c r="D484" s="9" t="s">
        <v>174</v>
      </c>
      <c r="E484" s="7">
        <v>28.0</v>
      </c>
      <c r="F484" s="7">
        <v>0.0</v>
      </c>
      <c r="G484" s="7">
        <v>2.0</v>
      </c>
      <c r="H484" s="12">
        <f t="shared" si="1"/>
        <v>2</v>
      </c>
      <c r="I484" s="7">
        <v>0.0</v>
      </c>
      <c r="J484" s="7">
        <v>2.0</v>
      </c>
      <c r="K484" s="7">
        <v>2.0</v>
      </c>
      <c r="L484" s="7">
        <v>0.0</v>
      </c>
      <c r="M484" s="25">
        <f t="shared" si="2"/>
        <v>5.655930872</v>
      </c>
      <c r="N484" s="7">
        <v>2.0</v>
      </c>
      <c r="O484" s="7">
        <v>1.0</v>
      </c>
      <c r="P484" s="7">
        <v>2.0</v>
      </c>
      <c r="Q484" s="7">
        <v>2.0</v>
      </c>
      <c r="R484" s="10">
        <f t="shared" si="3"/>
        <v>0</v>
      </c>
      <c r="S484" s="10">
        <f t="shared" si="4"/>
        <v>0</v>
      </c>
      <c r="T484" s="12">
        <f t="shared" si="5"/>
        <v>10</v>
      </c>
      <c r="U484" s="7">
        <v>0.0</v>
      </c>
      <c r="V484" s="7">
        <v>0.0</v>
      </c>
      <c r="W484" s="7">
        <v>0.0</v>
      </c>
      <c r="X484" s="7">
        <v>0.0</v>
      </c>
      <c r="Y484" s="7">
        <v>0.0</v>
      </c>
      <c r="Z484" s="7">
        <v>1273.0</v>
      </c>
      <c r="AA484" s="18">
        <f t="shared" si="6"/>
        <v>0.7577380952</v>
      </c>
      <c r="AB484" s="14">
        <v>17.67</v>
      </c>
      <c r="AC484" s="18">
        <f t="shared" si="7"/>
        <v>0.6310714286</v>
      </c>
      <c r="AD484" s="14">
        <v>145.47</v>
      </c>
      <c r="AE484" s="18">
        <f t="shared" si="8"/>
        <v>5.195357143</v>
      </c>
      <c r="AF484" s="13">
        <f t="shared" si="9"/>
        <v>0.1083118794</v>
      </c>
      <c r="AG484" s="10">
        <f t="shared" si="10"/>
        <v>0</v>
      </c>
      <c r="AH484" s="10">
        <f t="shared" si="11"/>
        <v>0.6666666667</v>
      </c>
      <c r="AI484" s="10">
        <f t="shared" si="12"/>
        <v>0.6666666667</v>
      </c>
      <c r="AJ484" s="7">
        <v>0.0</v>
      </c>
      <c r="AK484" s="7">
        <v>0.0</v>
      </c>
      <c r="AL484" s="13" t="str">
        <f t="shared" si="13"/>
        <v> </v>
      </c>
      <c r="AM484" s="7">
        <v>3.0</v>
      </c>
      <c r="AN484" s="7">
        <v>0.0</v>
      </c>
      <c r="AO484" s="26">
        <v>12.0</v>
      </c>
      <c r="AP484" s="26">
        <v>2.0</v>
      </c>
      <c r="AQ484" s="7">
        <v>4.0</v>
      </c>
      <c r="AR484" s="7">
        <v>1.0</v>
      </c>
      <c r="AS484" s="7">
        <v>7.0</v>
      </c>
      <c r="AT484" s="7">
        <v>0.0</v>
      </c>
      <c r="AU484" s="7">
        <v>12.0</v>
      </c>
      <c r="AV484" s="7">
        <v>1.0</v>
      </c>
      <c r="AW484" s="14">
        <v>92.31</v>
      </c>
      <c r="AX484" s="14">
        <v>2.24</v>
      </c>
      <c r="AY484" s="7">
        <v>0.0</v>
      </c>
      <c r="AZ484" s="7">
        <v>0.0</v>
      </c>
      <c r="BA484" s="14">
        <f t="shared" si="14"/>
        <v>0.4241948154</v>
      </c>
      <c r="BB484" s="14">
        <v>85.71</v>
      </c>
      <c r="BC484" s="14">
        <v>-10.69</v>
      </c>
    </row>
    <row r="485" ht="12.75" customHeight="1">
      <c r="A485" s="7" t="s">
        <v>1115</v>
      </c>
      <c r="B485" s="7" t="s">
        <v>2304</v>
      </c>
      <c r="C485" s="8" t="s">
        <v>325</v>
      </c>
      <c r="D485" s="9" t="s">
        <v>260</v>
      </c>
      <c r="E485" s="7">
        <v>64.0</v>
      </c>
      <c r="F485" s="7">
        <v>0.0</v>
      </c>
      <c r="G485" s="7">
        <v>0.0</v>
      </c>
      <c r="H485" s="12">
        <f t="shared" si="1"/>
        <v>0</v>
      </c>
      <c r="I485" s="7">
        <v>0.0</v>
      </c>
      <c r="J485" s="7">
        <v>0.0</v>
      </c>
      <c r="K485" s="7">
        <v>0.0</v>
      </c>
      <c r="L485" s="7">
        <v>0.0</v>
      </c>
      <c r="M485" s="25">
        <f t="shared" si="2"/>
        <v>0</v>
      </c>
      <c r="N485" s="7">
        <v>2.0</v>
      </c>
      <c r="O485" s="7">
        <v>0.0</v>
      </c>
      <c r="P485" s="7">
        <v>2.0</v>
      </c>
      <c r="Q485" s="7">
        <v>1.0</v>
      </c>
      <c r="R485" s="10">
        <f t="shared" si="3"/>
        <v>0</v>
      </c>
      <c r="S485" s="10">
        <f t="shared" si="4"/>
        <v>0</v>
      </c>
      <c r="T485" s="12">
        <f t="shared" si="5"/>
        <v>0</v>
      </c>
      <c r="U485" s="7">
        <v>0.0</v>
      </c>
      <c r="V485" s="7">
        <v>0.0</v>
      </c>
      <c r="W485" s="7">
        <v>0.0</v>
      </c>
      <c r="X485" s="7">
        <v>0.0</v>
      </c>
      <c r="Y485" s="7">
        <v>0.0</v>
      </c>
      <c r="Z485" s="7">
        <v>567.0</v>
      </c>
      <c r="AA485" s="18">
        <f t="shared" si="6"/>
        <v>0.14765625</v>
      </c>
      <c r="AB485" s="14">
        <v>8.57</v>
      </c>
      <c r="AC485" s="18">
        <f t="shared" si="7"/>
        <v>0.13390625</v>
      </c>
      <c r="AD485" s="14">
        <v>337.17</v>
      </c>
      <c r="AE485" s="18">
        <f t="shared" si="8"/>
        <v>5.26828125</v>
      </c>
      <c r="AF485" s="13">
        <f t="shared" si="9"/>
        <v>0.02478741251</v>
      </c>
      <c r="AG485" s="10">
        <f t="shared" si="10"/>
        <v>0</v>
      </c>
      <c r="AH485" s="10">
        <f t="shared" si="11"/>
        <v>0</v>
      </c>
      <c r="AI485" s="10">
        <f t="shared" si="12"/>
        <v>0</v>
      </c>
      <c r="AJ485" s="7">
        <v>8.0</v>
      </c>
      <c r="AK485" s="7">
        <v>10.0</v>
      </c>
      <c r="AL485" s="13">
        <f t="shared" si="13"/>
        <v>0.4444444444</v>
      </c>
      <c r="AM485" s="7">
        <v>0.0</v>
      </c>
      <c r="AN485" s="7">
        <v>0.0</v>
      </c>
      <c r="AO485" s="26">
        <v>4.0</v>
      </c>
      <c r="AP485" s="26">
        <v>0.0</v>
      </c>
      <c r="AQ485" s="7">
        <v>1.0</v>
      </c>
      <c r="AR485" s="7">
        <v>1.0</v>
      </c>
      <c r="AS485" s="7">
        <v>3.0</v>
      </c>
      <c r="AT485" s="7">
        <v>0.0</v>
      </c>
      <c r="AU485" s="7">
        <v>1.0</v>
      </c>
      <c r="AV485" s="7">
        <v>1.0</v>
      </c>
      <c r="AW485" s="14">
        <v>50.0</v>
      </c>
      <c r="AX485" s="14">
        <v>-34.83</v>
      </c>
      <c r="AY485" s="7">
        <v>1.0</v>
      </c>
      <c r="AZ485" s="7">
        <v>0.0</v>
      </c>
      <c r="BA485" s="14">
        <f t="shared" si="14"/>
        <v>0.1058201058</v>
      </c>
      <c r="BB485" s="14">
        <v>90.91</v>
      </c>
      <c r="BC485" s="14">
        <v>-2.45</v>
      </c>
    </row>
    <row r="486" ht="12.75" customHeight="1">
      <c r="A486" s="7" t="s">
        <v>373</v>
      </c>
      <c r="B486" s="7" t="s">
        <v>2307</v>
      </c>
      <c r="C486" s="8" t="s">
        <v>166</v>
      </c>
      <c r="D486" s="9" t="s">
        <v>275</v>
      </c>
      <c r="E486" s="7">
        <v>72.0</v>
      </c>
      <c r="F486" s="7">
        <v>7.0</v>
      </c>
      <c r="G486" s="7">
        <v>9.0</v>
      </c>
      <c r="H486" s="12">
        <f t="shared" si="1"/>
        <v>16</v>
      </c>
      <c r="I486" s="7">
        <v>7.0</v>
      </c>
      <c r="J486" s="7">
        <v>7.0</v>
      </c>
      <c r="K486" s="7">
        <v>5.0</v>
      </c>
      <c r="L486" s="7">
        <v>2.0</v>
      </c>
      <c r="M486" s="25">
        <f t="shared" si="2"/>
        <v>4.564183835</v>
      </c>
      <c r="N486" s="7">
        <v>45.0</v>
      </c>
      <c r="O486" s="7">
        <v>21.0</v>
      </c>
      <c r="P486" s="7">
        <v>37.0</v>
      </c>
      <c r="Q486" s="7">
        <v>22.0</v>
      </c>
      <c r="R486" s="10">
        <f t="shared" si="3"/>
        <v>0.1555555556</v>
      </c>
      <c r="S486" s="10">
        <f t="shared" si="4"/>
        <v>0.056</v>
      </c>
      <c r="T486" s="12">
        <f t="shared" si="5"/>
        <v>38.125</v>
      </c>
      <c r="U486" s="7">
        <v>0.0</v>
      </c>
      <c r="V486" s="7">
        <v>0.0</v>
      </c>
      <c r="W486" s="7">
        <v>4.0</v>
      </c>
      <c r="X486" s="7">
        <v>11.0</v>
      </c>
      <c r="Y486" s="7">
        <v>1.0</v>
      </c>
      <c r="Z486" s="7">
        <v>12620.0</v>
      </c>
      <c r="AA486" s="18">
        <f t="shared" si="6"/>
        <v>2.921296296</v>
      </c>
      <c r="AB486" s="14">
        <v>207.75</v>
      </c>
      <c r="AC486" s="18">
        <f t="shared" si="7"/>
        <v>2.885416667</v>
      </c>
      <c r="AD486" s="14">
        <v>159.93</v>
      </c>
      <c r="AE486" s="18">
        <f t="shared" si="8"/>
        <v>2.22125</v>
      </c>
      <c r="AF486" s="13">
        <f t="shared" si="9"/>
        <v>0.5650293734</v>
      </c>
      <c r="AG486" s="10">
        <f t="shared" si="10"/>
        <v>0.2916666667</v>
      </c>
      <c r="AH486" s="10">
        <f t="shared" si="11"/>
        <v>0.2916666667</v>
      </c>
      <c r="AI486" s="10">
        <f t="shared" si="12"/>
        <v>0.5833333333</v>
      </c>
      <c r="AJ486" s="7">
        <v>68.0</v>
      </c>
      <c r="AK486" s="7">
        <v>68.0</v>
      </c>
      <c r="AL486" s="13">
        <f t="shared" si="13"/>
        <v>0.5</v>
      </c>
      <c r="AM486" s="7">
        <v>24.0</v>
      </c>
      <c r="AN486" s="7">
        <v>3.0</v>
      </c>
      <c r="AO486" s="26">
        <v>159.0</v>
      </c>
      <c r="AP486" s="26">
        <v>31.0</v>
      </c>
      <c r="AQ486" s="7">
        <v>68.0</v>
      </c>
      <c r="AR486" s="7">
        <v>3.0</v>
      </c>
      <c r="AS486" s="7">
        <v>76.0</v>
      </c>
      <c r="AT486" s="7">
        <v>9.0</v>
      </c>
      <c r="AU486" s="7">
        <v>180.0</v>
      </c>
      <c r="AV486" s="7">
        <v>31.0</v>
      </c>
      <c r="AW486" s="14">
        <v>85.31</v>
      </c>
      <c r="AX486" s="14">
        <v>1.22</v>
      </c>
      <c r="AY486" s="7">
        <v>0.0</v>
      </c>
      <c r="AZ486" s="7">
        <v>2.0</v>
      </c>
      <c r="BA486" s="14">
        <f t="shared" si="14"/>
        <v>0.6988906498</v>
      </c>
      <c r="BB486" s="14">
        <v>95.5</v>
      </c>
      <c r="BC486" s="14">
        <v>5.05</v>
      </c>
    </row>
    <row r="487" ht="12.75" customHeight="1">
      <c r="A487" s="7" t="s">
        <v>2310</v>
      </c>
      <c r="B487" s="7" t="s">
        <v>2311</v>
      </c>
      <c r="C487" s="8" t="s">
        <v>231</v>
      </c>
      <c r="D487" s="9" t="s">
        <v>275</v>
      </c>
      <c r="E487" s="7">
        <v>57.0</v>
      </c>
      <c r="F487" s="7">
        <v>11.0</v>
      </c>
      <c r="G487" s="7">
        <v>16.0</v>
      </c>
      <c r="H487" s="12">
        <f t="shared" si="1"/>
        <v>27</v>
      </c>
      <c r="I487" s="7">
        <v>11.0</v>
      </c>
      <c r="J487" s="7">
        <v>16.0</v>
      </c>
      <c r="K487" s="7">
        <v>9.0</v>
      </c>
      <c r="L487" s="7">
        <v>7.0</v>
      </c>
      <c r="M487" s="25">
        <f t="shared" si="2"/>
        <v>7.453416149</v>
      </c>
      <c r="N487" s="7">
        <v>63.0</v>
      </c>
      <c r="O487" s="7">
        <v>21.0</v>
      </c>
      <c r="P487" s="7">
        <v>48.0</v>
      </c>
      <c r="Q487" s="7">
        <v>19.0</v>
      </c>
      <c r="R487" s="10">
        <f t="shared" si="3"/>
        <v>0.1746031746</v>
      </c>
      <c r="S487" s="10">
        <f t="shared" si="4"/>
        <v>0.07284768212</v>
      </c>
      <c r="T487" s="12">
        <f t="shared" si="5"/>
        <v>59.18181818</v>
      </c>
      <c r="U487" s="7">
        <v>0.0</v>
      </c>
      <c r="V487" s="7">
        <v>1.0</v>
      </c>
      <c r="W487" s="7">
        <v>5.0</v>
      </c>
      <c r="X487" s="7">
        <v>8.0</v>
      </c>
      <c r="Y487" s="7">
        <v>2.0</v>
      </c>
      <c r="Z487" s="7">
        <v>13041.0</v>
      </c>
      <c r="AA487" s="18">
        <f t="shared" si="6"/>
        <v>3.813157895</v>
      </c>
      <c r="AB487" s="14">
        <v>214.38</v>
      </c>
      <c r="AC487" s="18">
        <f t="shared" si="7"/>
        <v>3.761052632</v>
      </c>
      <c r="AD487" s="14">
        <v>90.58</v>
      </c>
      <c r="AE487" s="18">
        <f t="shared" si="8"/>
        <v>1.589122807</v>
      </c>
      <c r="AF487" s="13">
        <f t="shared" si="9"/>
        <v>0.7029774397</v>
      </c>
      <c r="AG487" s="10">
        <f t="shared" si="10"/>
        <v>0.3333333333</v>
      </c>
      <c r="AH487" s="10">
        <f t="shared" si="11"/>
        <v>0.4848484848</v>
      </c>
      <c r="AI487" s="10">
        <f t="shared" si="12"/>
        <v>0.8181818182</v>
      </c>
      <c r="AJ487" s="7">
        <v>6.0</v>
      </c>
      <c r="AK487" s="7">
        <v>9.0</v>
      </c>
      <c r="AL487" s="13">
        <f t="shared" si="13"/>
        <v>0.4</v>
      </c>
      <c r="AM487" s="7">
        <v>33.0</v>
      </c>
      <c r="AN487" s="7">
        <v>1.0</v>
      </c>
      <c r="AO487" s="26">
        <v>184.0</v>
      </c>
      <c r="AP487" s="26">
        <v>33.0</v>
      </c>
      <c r="AQ487" s="7">
        <v>79.0</v>
      </c>
      <c r="AR487" s="7">
        <v>10.0</v>
      </c>
      <c r="AS487" s="7">
        <v>84.0</v>
      </c>
      <c r="AT487" s="7">
        <v>5.0</v>
      </c>
      <c r="AU487" s="7">
        <v>235.0</v>
      </c>
      <c r="AV487" s="7">
        <v>34.0</v>
      </c>
      <c r="AW487" s="14">
        <v>87.36</v>
      </c>
      <c r="AX487" s="14">
        <v>2.55</v>
      </c>
      <c r="AY487" s="7">
        <v>4.0</v>
      </c>
      <c r="AZ487" s="7">
        <v>2.0</v>
      </c>
      <c r="BA487" s="14">
        <f t="shared" si="14"/>
        <v>0.7959512307</v>
      </c>
      <c r="BB487" s="14">
        <v>95.98</v>
      </c>
      <c r="BC487" s="14">
        <v>10.5</v>
      </c>
    </row>
    <row r="488" ht="12.75" customHeight="1">
      <c r="A488" s="7" t="s">
        <v>594</v>
      </c>
      <c r="B488" s="7" t="s">
        <v>2318</v>
      </c>
      <c r="C488" s="8" t="s">
        <v>685</v>
      </c>
      <c r="D488" s="9" t="s">
        <v>260</v>
      </c>
      <c r="E488" s="7">
        <v>57.0</v>
      </c>
      <c r="F488" s="7">
        <v>0.0</v>
      </c>
      <c r="G488" s="7">
        <v>0.0</v>
      </c>
      <c r="H488" s="12">
        <f t="shared" si="1"/>
        <v>0</v>
      </c>
      <c r="I488" s="7">
        <v>0.0</v>
      </c>
      <c r="J488" s="7">
        <v>0.0</v>
      </c>
      <c r="K488" s="7">
        <v>0.0</v>
      </c>
      <c r="L488" s="7">
        <v>0.0</v>
      </c>
      <c r="M488" s="25">
        <f t="shared" si="2"/>
        <v>0</v>
      </c>
      <c r="N488" s="7">
        <v>0.0</v>
      </c>
      <c r="O488" s="7">
        <v>0.0</v>
      </c>
      <c r="P488" s="7">
        <v>0.0</v>
      </c>
      <c r="Q488" s="7">
        <v>0.0</v>
      </c>
      <c r="R488" s="10">
        <f t="shared" si="3"/>
        <v>0</v>
      </c>
      <c r="S488" s="10">
        <f t="shared" si="4"/>
        <v>0</v>
      </c>
      <c r="T488" s="12">
        <f t="shared" si="5"/>
        <v>0</v>
      </c>
      <c r="U488" s="7">
        <v>0.0</v>
      </c>
      <c r="V488" s="7">
        <v>0.0</v>
      </c>
      <c r="W488" s="7">
        <v>0.0</v>
      </c>
      <c r="X488" s="7">
        <v>0.0</v>
      </c>
      <c r="Y488" s="7">
        <v>0.0</v>
      </c>
      <c r="Z488" s="7">
        <v>144.0</v>
      </c>
      <c r="AA488" s="18">
        <f t="shared" si="6"/>
        <v>0.04210526316</v>
      </c>
      <c r="AB488" s="14">
        <v>2.36</v>
      </c>
      <c r="AC488" s="18">
        <f t="shared" si="7"/>
        <v>0.04140350877</v>
      </c>
      <c r="AD488" s="14">
        <v>274.45</v>
      </c>
      <c r="AE488" s="18">
        <f t="shared" si="8"/>
        <v>4.814912281</v>
      </c>
      <c r="AF488" s="13">
        <f t="shared" si="9"/>
        <v>0.008525703551</v>
      </c>
      <c r="AG488" s="10">
        <f t="shared" si="10"/>
        <v>0</v>
      </c>
      <c r="AH488" s="10">
        <f t="shared" si="11"/>
        <v>0</v>
      </c>
      <c r="AI488" s="10">
        <f t="shared" si="12"/>
        <v>0</v>
      </c>
      <c r="AJ488" s="7">
        <v>0.0</v>
      </c>
      <c r="AK488" s="7">
        <v>3.0</v>
      </c>
      <c r="AL488" s="13">
        <f t="shared" si="13"/>
        <v>0</v>
      </c>
      <c r="AM488" s="7">
        <v>0.0</v>
      </c>
      <c r="AN488" s="7">
        <v>0.0</v>
      </c>
      <c r="AO488" s="26">
        <v>1.0</v>
      </c>
      <c r="AP488" s="26">
        <v>0.0</v>
      </c>
      <c r="AQ488" s="7">
        <v>0.0</v>
      </c>
      <c r="AR488" s="7">
        <v>0.0</v>
      </c>
      <c r="AS488" s="7">
        <v>1.0</v>
      </c>
      <c r="AT488" s="7">
        <v>0.0</v>
      </c>
      <c r="AU488" s="7">
        <v>1.0</v>
      </c>
      <c r="AV488" s="7">
        <v>0.0</v>
      </c>
      <c r="AW488" s="14">
        <v>100.0</v>
      </c>
      <c r="AX488" s="14">
        <v>14.57</v>
      </c>
      <c r="AY488" s="7">
        <v>0.0</v>
      </c>
      <c r="AZ488" s="7">
        <v>0.0</v>
      </c>
      <c r="BA488" s="14">
        <f t="shared" si="14"/>
        <v>0</v>
      </c>
      <c r="BB488" s="14">
        <v>100.0</v>
      </c>
      <c r="BC488" s="14">
        <v>3.27</v>
      </c>
    </row>
    <row r="489" ht="12.75" customHeight="1">
      <c r="A489" s="7" t="s">
        <v>532</v>
      </c>
      <c r="B489" s="7" t="s">
        <v>2320</v>
      </c>
      <c r="C489" s="8" t="s">
        <v>394</v>
      </c>
      <c r="D489" s="9" t="s">
        <v>174</v>
      </c>
      <c r="E489" s="7">
        <v>56.0</v>
      </c>
      <c r="F489" s="7">
        <v>0.0</v>
      </c>
      <c r="G489" s="7">
        <v>0.0</v>
      </c>
      <c r="H489" s="12">
        <f t="shared" si="1"/>
        <v>0</v>
      </c>
      <c r="I489" s="7">
        <v>0.0</v>
      </c>
      <c r="J489" s="7">
        <v>0.0</v>
      </c>
      <c r="K489" s="7">
        <v>0.0</v>
      </c>
      <c r="L489" s="7">
        <v>0.0</v>
      </c>
      <c r="M489" s="25">
        <f t="shared" si="2"/>
        <v>0</v>
      </c>
      <c r="N489" s="7">
        <v>3.0</v>
      </c>
      <c r="O489" s="7">
        <v>0.0</v>
      </c>
      <c r="P489" s="7">
        <v>3.0</v>
      </c>
      <c r="Q489" s="7">
        <v>2.0</v>
      </c>
      <c r="R489" s="10">
        <f t="shared" si="3"/>
        <v>0</v>
      </c>
      <c r="S489" s="10">
        <f t="shared" si="4"/>
        <v>0</v>
      </c>
      <c r="T489" s="12">
        <f t="shared" si="5"/>
        <v>0</v>
      </c>
      <c r="U489" s="7">
        <v>0.0</v>
      </c>
      <c r="V489" s="7">
        <v>0.0</v>
      </c>
      <c r="W489" s="7">
        <v>0.0</v>
      </c>
      <c r="X489" s="7">
        <v>1.0</v>
      </c>
      <c r="Y489" s="7">
        <v>0.0</v>
      </c>
      <c r="Z489" s="7">
        <v>1089.0</v>
      </c>
      <c r="AA489" s="18">
        <f t="shared" si="6"/>
        <v>0.3241071429</v>
      </c>
      <c r="AB489" s="14">
        <v>19.49</v>
      </c>
      <c r="AC489" s="18">
        <f t="shared" si="7"/>
        <v>0.3480357143</v>
      </c>
      <c r="AD489" s="14">
        <v>290.56</v>
      </c>
      <c r="AE489" s="18">
        <f t="shared" si="8"/>
        <v>5.188571429</v>
      </c>
      <c r="AF489" s="13">
        <f t="shared" si="9"/>
        <v>0.0628608289</v>
      </c>
      <c r="AG489" s="10">
        <f t="shared" si="10"/>
        <v>0</v>
      </c>
      <c r="AH489" s="10">
        <f t="shared" si="11"/>
        <v>0</v>
      </c>
      <c r="AI489" s="10">
        <f t="shared" si="12"/>
        <v>0</v>
      </c>
      <c r="AJ489" s="7">
        <v>0.0</v>
      </c>
      <c r="AK489" s="7">
        <v>0.0</v>
      </c>
      <c r="AL489" s="13" t="str">
        <f t="shared" si="13"/>
        <v> </v>
      </c>
      <c r="AM489" s="7">
        <v>1.0</v>
      </c>
      <c r="AN489" s="7">
        <v>0.0</v>
      </c>
      <c r="AO489" s="26">
        <v>13.0</v>
      </c>
      <c r="AP489" s="26">
        <v>2.0</v>
      </c>
      <c r="AQ489" s="7">
        <v>4.0</v>
      </c>
      <c r="AR489" s="7">
        <v>0.0</v>
      </c>
      <c r="AS489" s="7">
        <v>6.0</v>
      </c>
      <c r="AT489" s="7">
        <v>0.0</v>
      </c>
      <c r="AU489" s="7">
        <v>7.0</v>
      </c>
      <c r="AV489" s="7">
        <v>2.0</v>
      </c>
      <c r="AW489" s="14">
        <v>77.78</v>
      </c>
      <c r="AX489" s="14">
        <v>-9.8</v>
      </c>
      <c r="AY489" s="7">
        <v>1.0</v>
      </c>
      <c r="AZ489" s="7">
        <v>2.0</v>
      </c>
      <c r="BA489" s="14">
        <f t="shared" si="14"/>
        <v>0.5509641873</v>
      </c>
      <c r="BB489" s="14">
        <v>100.0</v>
      </c>
      <c r="BC489" s="14">
        <v>4.98</v>
      </c>
    </row>
    <row r="490" ht="12.75" customHeight="1">
      <c r="A490" s="7" t="s">
        <v>180</v>
      </c>
      <c r="B490" s="7" t="s">
        <v>2324</v>
      </c>
      <c r="C490" s="8" t="s">
        <v>458</v>
      </c>
      <c r="D490" s="9" t="s">
        <v>174</v>
      </c>
      <c r="E490" s="7">
        <v>71.0</v>
      </c>
      <c r="F490" s="7">
        <v>0.0</v>
      </c>
      <c r="G490" s="7">
        <v>0.0</v>
      </c>
      <c r="H490" s="12">
        <f t="shared" si="1"/>
        <v>0</v>
      </c>
      <c r="I490" s="7">
        <v>0.0</v>
      </c>
      <c r="J490" s="7">
        <v>0.0</v>
      </c>
      <c r="K490" s="7">
        <v>0.0</v>
      </c>
      <c r="L490" s="7">
        <v>0.0</v>
      </c>
      <c r="M490" s="25">
        <f t="shared" si="2"/>
        <v>0</v>
      </c>
      <c r="N490" s="7">
        <v>2.0</v>
      </c>
      <c r="O490" s="7">
        <v>0.0</v>
      </c>
      <c r="P490" s="7">
        <v>2.0</v>
      </c>
      <c r="Q490" s="7">
        <v>1.0</v>
      </c>
      <c r="R490" s="10">
        <f t="shared" si="3"/>
        <v>0</v>
      </c>
      <c r="S490" s="10">
        <f t="shared" si="4"/>
        <v>0</v>
      </c>
      <c r="T490" s="12">
        <f t="shared" si="5"/>
        <v>0</v>
      </c>
      <c r="U490" s="7">
        <v>1.0</v>
      </c>
      <c r="V490" s="7">
        <v>0.0</v>
      </c>
      <c r="W490" s="7">
        <v>1.0</v>
      </c>
      <c r="X490" s="7">
        <v>1.0</v>
      </c>
      <c r="Y490" s="7">
        <v>0.0</v>
      </c>
      <c r="Z490" s="7">
        <v>487.0</v>
      </c>
      <c r="AA490" s="18">
        <f t="shared" si="6"/>
        <v>0.1143192488</v>
      </c>
      <c r="AB490" s="14">
        <v>6.98</v>
      </c>
      <c r="AC490" s="18">
        <f t="shared" si="7"/>
        <v>0.09830985915</v>
      </c>
      <c r="AD490" s="14">
        <v>339.82</v>
      </c>
      <c r="AE490" s="18">
        <f t="shared" si="8"/>
        <v>4.786197183</v>
      </c>
      <c r="AF490" s="13">
        <f t="shared" si="9"/>
        <v>0.02012687428</v>
      </c>
      <c r="AG490" s="10">
        <f t="shared" si="10"/>
        <v>0</v>
      </c>
      <c r="AH490" s="10">
        <f t="shared" si="11"/>
        <v>0</v>
      </c>
      <c r="AI490" s="10">
        <f t="shared" si="12"/>
        <v>0</v>
      </c>
      <c r="AJ490" s="7">
        <v>0.0</v>
      </c>
      <c r="AK490" s="7">
        <v>0.0</v>
      </c>
      <c r="AL490" s="13" t="str">
        <f t="shared" si="13"/>
        <v> </v>
      </c>
      <c r="AM490" s="7">
        <v>0.0</v>
      </c>
      <c r="AN490" s="7">
        <v>0.0</v>
      </c>
      <c r="AO490" s="26">
        <v>3.0</v>
      </c>
      <c r="AP490" s="26">
        <v>1.0</v>
      </c>
      <c r="AQ490" s="7">
        <v>1.0</v>
      </c>
      <c r="AR490" s="7">
        <v>0.0</v>
      </c>
      <c r="AS490" s="7">
        <v>1.0</v>
      </c>
      <c r="AT490" s="7">
        <v>1.0</v>
      </c>
      <c r="AU490" s="7">
        <v>2.0</v>
      </c>
      <c r="AV490" s="7">
        <v>2.0</v>
      </c>
      <c r="AW490" s="14">
        <v>50.0</v>
      </c>
      <c r="AX490" s="14">
        <v>-44.14</v>
      </c>
      <c r="AY490" s="7">
        <v>0.0</v>
      </c>
      <c r="AZ490" s="7">
        <v>0.0</v>
      </c>
      <c r="BA490" s="14">
        <f t="shared" si="14"/>
        <v>0.3696098563</v>
      </c>
      <c r="BB490" s="14">
        <v>100.0</v>
      </c>
      <c r="BC490" s="14">
        <v>4.72</v>
      </c>
    </row>
    <row r="491" ht="12.75" customHeight="1">
      <c r="A491" s="7" t="s">
        <v>471</v>
      </c>
      <c r="B491" s="7" t="s">
        <v>2328</v>
      </c>
      <c r="C491" s="8" t="s">
        <v>136</v>
      </c>
      <c r="D491" s="9" t="s">
        <v>183</v>
      </c>
      <c r="E491" s="7">
        <v>10.0</v>
      </c>
      <c r="F491" s="7">
        <v>2.0</v>
      </c>
      <c r="G491" s="7">
        <v>0.0</v>
      </c>
      <c r="H491" s="12">
        <f t="shared" si="1"/>
        <v>2</v>
      </c>
      <c r="I491" s="7">
        <v>2.0</v>
      </c>
      <c r="J491" s="7">
        <v>0.0</v>
      </c>
      <c r="K491" s="7">
        <v>0.0</v>
      </c>
      <c r="L491" s="7">
        <v>0.0</v>
      </c>
      <c r="M491" s="25">
        <f t="shared" si="2"/>
        <v>6.153846154</v>
      </c>
      <c r="N491" s="7">
        <v>2.0</v>
      </c>
      <c r="O491" s="7">
        <v>0.0</v>
      </c>
      <c r="P491" s="7">
        <v>0.0</v>
      </c>
      <c r="Q491" s="7">
        <v>2.0</v>
      </c>
      <c r="R491" s="10">
        <f t="shared" si="3"/>
        <v>1</v>
      </c>
      <c r="S491" s="10">
        <f t="shared" si="4"/>
        <v>0.5</v>
      </c>
      <c r="T491" s="12">
        <f t="shared" si="5"/>
        <v>0</v>
      </c>
      <c r="U491" s="7">
        <v>0.0</v>
      </c>
      <c r="V491" s="7">
        <v>0.0</v>
      </c>
      <c r="W491" s="7">
        <v>0.0</v>
      </c>
      <c r="X491" s="7">
        <v>0.0</v>
      </c>
      <c r="Y491" s="7">
        <v>0.0</v>
      </c>
      <c r="Z491" s="7">
        <v>1170.0</v>
      </c>
      <c r="AA491" s="18">
        <f t="shared" si="6"/>
        <v>1.95</v>
      </c>
      <c r="AB491" s="14">
        <v>18.24</v>
      </c>
      <c r="AC491" s="18">
        <f t="shared" si="7"/>
        <v>1.824</v>
      </c>
      <c r="AD491" s="14">
        <v>22.11</v>
      </c>
      <c r="AE491" s="18">
        <f t="shared" si="8"/>
        <v>2.211</v>
      </c>
      <c r="AF491" s="13">
        <f t="shared" si="9"/>
        <v>0.4520446097</v>
      </c>
      <c r="AG491" s="10">
        <f t="shared" si="10"/>
        <v>0.3333333333</v>
      </c>
      <c r="AH491" s="10">
        <f t="shared" si="11"/>
        <v>0</v>
      </c>
      <c r="AI491" s="10">
        <f t="shared" si="12"/>
        <v>0.3333333333</v>
      </c>
      <c r="AJ491" s="7">
        <v>0.0</v>
      </c>
      <c r="AK491" s="7">
        <v>0.0</v>
      </c>
      <c r="AL491" s="13" t="str">
        <f t="shared" si="13"/>
        <v> </v>
      </c>
      <c r="AM491" s="7">
        <v>6.0</v>
      </c>
      <c r="AN491" s="7">
        <v>0.0</v>
      </c>
      <c r="AO491" s="26">
        <v>14.0</v>
      </c>
      <c r="AP491" s="26">
        <v>2.0</v>
      </c>
      <c r="AQ491" s="7">
        <v>6.0</v>
      </c>
      <c r="AR491" s="7">
        <v>0.0</v>
      </c>
      <c r="AS491" s="7">
        <v>9.0</v>
      </c>
      <c r="AT491" s="7">
        <v>1.0</v>
      </c>
      <c r="AU491" s="7">
        <v>24.0</v>
      </c>
      <c r="AV491" s="7">
        <v>1.0</v>
      </c>
      <c r="AW491" s="14">
        <v>96.0</v>
      </c>
      <c r="AX491" s="14">
        <v>5.37</v>
      </c>
      <c r="AY491" s="7">
        <v>0.0</v>
      </c>
      <c r="AZ491" s="7">
        <v>0.0</v>
      </c>
      <c r="BA491" s="14">
        <f t="shared" si="14"/>
        <v>0.8205128205</v>
      </c>
      <c r="BB491" s="14">
        <v>100.0</v>
      </c>
      <c r="BC491" s="14">
        <v>0.0</v>
      </c>
    </row>
    <row r="492" ht="12.75" customHeight="1">
      <c r="A492" s="7" t="s">
        <v>594</v>
      </c>
      <c r="B492" s="7" t="s">
        <v>2330</v>
      </c>
      <c r="C492" s="8" t="s">
        <v>149</v>
      </c>
      <c r="D492" s="9" t="s">
        <v>159</v>
      </c>
      <c r="E492" s="7">
        <v>77.0</v>
      </c>
      <c r="F492" s="7">
        <v>6.0</v>
      </c>
      <c r="G492" s="7">
        <v>2.0</v>
      </c>
      <c r="H492" s="12">
        <f t="shared" si="1"/>
        <v>8</v>
      </c>
      <c r="I492" s="7">
        <v>7.0</v>
      </c>
      <c r="J492" s="7">
        <v>2.0</v>
      </c>
      <c r="K492" s="7">
        <v>1.0</v>
      </c>
      <c r="L492" s="7">
        <v>1.0</v>
      </c>
      <c r="M492" s="25">
        <f t="shared" si="2"/>
        <v>4.217308537</v>
      </c>
      <c r="N492" s="7">
        <v>16.0</v>
      </c>
      <c r="O492" s="7">
        <v>9.0</v>
      </c>
      <c r="P492" s="7">
        <v>10.0</v>
      </c>
      <c r="Q492" s="7">
        <v>6.0</v>
      </c>
      <c r="R492" s="10">
        <f t="shared" si="3"/>
        <v>0.375</v>
      </c>
      <c r="S492" s="10">
        <f t="shared" si="4"/>
        <v>0.1463414634</v>
      </c>
      <c r="T492" s="12">
        <f t="shared" si="5"/>
        <v>7.333333333</v>
      </c>
      <c r="U492" s="7">
        <v>0.0</v>
      </c>
      <c r="V492" s="7">
        <v>0.0</v>
      </c>
      <c r="W492" s="7">
        <v>3.0</v>
      </c>
      <c r="X492" s="7">
        <v>11.0</v>
      </c>
      <c r="Y492" s="7">
        <v>0.0</v>
      </c>
      <c r="Z492" s="7">
        <v>6829.0</v>
      </c>
      <c r="AA492" s="18">
        <f t="shared" si="6"/>
        <v>1.478138528</v>
      </c>
      <c r="AB492" s="14">
        <v>105.58</v>
      </c>
      <c r="AC492" s="18">
        <f t="shared" si="7"/>
        <v>1.371168831</v>
      </c>
      <c r="AD492" s="14">
        <v>244.08</v>
      </c>
      <c r="AE492" s="18">
        <f t="shared" si="8"/>
        <v>3.16987013</v>
      </c>
      <c r="AF492" s="13">
        <f t="shared" si="9"/>
        <v>0.3019504662</v>
      </c>
      <c r="AG492" s="10">
        <f t="shared" si="10"/>
        <v>0.5833333333</v>
      </c>
      <c r="AH492" s="10">
        <f t="shared" si="11"/>
        <v>0.1666666667</v>
      </c>
      <c r="AI492" s="10">
        <f t="shared" si="12"/>
        <v>0.75</v>
      </c>
      <c r="AJ492" s="7">
        <v>13.0</v>
      </c>
      <c r="AK492" s="7">
        <v>19.0</v>
      </c>
      <c r="AL492" s="13">
        <f t="shared" si="13"/>
        <v>0.40625</v>
      </c>
      <c r="AM492" s="7">
        <v>12.0</v>
      </c>
      <c r="AN492" s="7">
        <v>2.0</v>
      </c>
      <c r="AO492" s="26">
        <v>76.0</v>
      </c>
      <c r="AP492" s="26">
        <v>22.0</v>
      </c>
      <c r="AQ492" s="7">
        <v>47.0</v>
      </c>
      <c r="AR492" s="7">
        <v>6.0</v>
      </c>
      <c r="AS492" s="7">
        <v>49.0</v>
      </c>
      <c r="AT492" s="7">
        <v>2.0</v>
      </c>
      <c r="AU492" s="7">
        <v>77.0</v>
      </c>
      <c r="AV492" s="7">
        <v>24.0</v>
      </c>
      <c r="AW492" s="14">
        <v>76.24</v>
      </c>
      <c r="AX492" s="14">
        <v>-13.18</v>
      </c>
      <c r="AY492" s="7">
        <v>1.0</v>
      </c>
      <c r="AZ492" s="7">
        <v>0.0</v>
      </c>
      <c r="BA492" s="14">
        <f t="shared" si="14"/>
        <v>0.5095914482</v>
      </c>
      <c r="BB492" s="14">
        <v>83.33</v>
      </c>
      <c r="BC492" s="14">
        <v>-12.17</v>
      </c>
    </row>
    <row r="493" ht="12.75" customHeight="1">
      <c r="A493" s="7" t="s">
        <v>2334</v>
      </c>
      <c r="B493" s="7" t="s">
        <v>2335</v>
      </c>
      <c r="C493" s="8" t="s">
        <v>136</v>
      </c>
      <c r="D493" s="9" t="s">
        <v>174</v>
      </c>
      <c r="E493" s="7">
        <v>66.0</v>
      </c>
      <c r="F493" s="7">
        <v>0.0</v>
      </c>
      <c r="G493" s="7">
        <v>0.0</v>
      </c>
      <c r="H493" s="12">
        <f t="shared" si="1"/>
        <v>0</v>
      </c>
      <c r="I493" s="7">
        <v>0.0</v>
      </c>
      <c r="J493" s="7">
        <v>0.0</v>
      </c>
      <c r="K493" s="7">
        <v>0.0</v>
      </c>
      <c r="L493" s="7">
        <v>0.0</v>
      </c>
      <c r="M493" s="25">
        <f t="shared" si="2"/>
        <v>0</v>
      </c>
      <c r="N493" s="7">
        <v>0.0</v>
      </c>
      <c r="O493" s="7">
        <v>0.0</v>
      </c>
      <c r="P493" s="7">
        <v>0.0</v>
      </c>
      <c r="Q493" s="7">
        <v>0.0</v>
      </c>
      <c r="R493" s="10">
        <f t="shared" si="3"/>
        <v>0</v>
      </c>
      <c r="S493" s="10">
        <f t="shared" si="4"/>
        <v>0</v>
      </c>
      <c r="T493" s="12">
        <f t="shared" si="5"/>
        <v>0</v>
      </c>
      <c r="U493" s="7">
        <v>0.0</v>
      </c>
      <c r="V493" s="7">
        <v>0.0</v>
      </c>
      <c r="W493" s="7">
        <v>0.0</v>
      </c>
      <c r="X493" s="7">
        <v>0.0</v>
      </c>
      <c r="Y493" s="7">
        <v>0.0</v>
      </c>
      <c r="Z493" s="7">
        <v>158.0</v>
      </c>
      <c r="AA493" s="18">
        <f t="shared" si="6"/>
        <v>0.0398989899</v>
      </c>
      <c r="AB493" s="14">
        <v>2.02</v>
      </c>
      <c r="AC493" s="18">
        <f t="shared" si="7"/>
        <v>0.03060606061</v>
      </c>
      <c r="AD493" s="14">
        <v>340.63</v>
      </c>
      <c r="AE493" s="18">
        <f t="shared" si="8"/>
        <v>5.161060606</v>
      </c>
      <c r="AF493" s="13">
        <f t="shared" si="9"/>
        <v>0.005895228367</v>
      </c>
      <c r="AG493" s="10">
        <f t="shared" si="10"/>
        <v>0</v>
      </c>
      <c r="AH493" s="10">
        <f t="shared" si="11"/>
        <v>0</v>
      </c>
      <c r="AI493" s="10">
        <f t="shared" si="12"/>
        <v>0</v>
      </c>
      <c r="AJ493" s="7">
        <v>0.0</v>
      </c>
      <c r="AK493" s="7">
        <v>0.0</v>
      </c>
      <c r="AL493" s="13" t="str">
        <f t="shared" si="13"/>
        <v> </v>
      </c>
      <c r="AM493" s="7">
        <v>0.0</v>
      </c>
      <c r="AN493" s="7">
        <v>0.0</v>
      </c>
      <c r="AO493" s="26">
        <v>0.0</v>
      </c>
      <c r="AP493" s="26">
        <v>0.0</v>
      </c>
      <c r="AQ493" s="7">
        <v>1.0</v>
      </c>
      <c r="AR493" s="7">
        <v>0.0</v>
      </c>
      <c r="AS493" s="7">
        <v>0.0</v>
      </c>
      <c r="AT493" s="7">
        <v>0.0</v>
      </c>
      <c r="AU493" s="7">
        <v>1.0</v>
      </c>
      <c r="AV493" s="7">
        <v>0.0</v>
      </c>
      <c r="AW493" s="14">
        <v>100.0</v>
      </c>
      <c r="AX493" s="14">
        <v>10.8</v>
      </c>
      <c r="AY493" s="7">
        <v>0.0</v>
      </c>
      <c r="AZ493" s="7">
        <v>0.0</v>
      </c>
      <c r="BA493" s="14">
        <f t="shared" si="14"/>
        <v>0.3797468354</v>
      </c>
      <c r="BB493" s="14">
        <v>100.0</v>
      </c>
      <c r="BC493" s="14">
        <v>7.72</v>
      </c>
    </row>
    <row r="494" ht="12.75" customHeight="1">
      <c r="A494" s="7" t="s">
        <v>1144</v>
      </c>
      <c r="B494" s="7" t="s">
        <v>2338</v>
      </c>
      <c r="C494" s="8" t="s">
        <v>215</v>
      </c>
      <c r="D494" s="9" t="s">
        <v>2339</v>
      </c>
      <c r="E494" s="7">
        <v>45.0</v>
      </c>
      <c r="F494" s="7">
        <v>4.0</v>
      </c>
      <c r="G494" s="7">
        <v>3.0</v>
      </c>
      <c r="H494" s="12">
        <f t="shared" si="1"/>
        <v>7</v>
      </c>
      <c r="I494" s="7">
        <v>4.0</v>
      </c>
      <c r="J494" s="7">
        <v>3.0</v>
      </c>
      <c r="K494" s="7">
        <v>1.0</v>
      </c>
      <c r="L494" s="7">
        <v>2.0</v>
      </c>
      <c r="M494" s="25">
        <f t="shared" si="2"/>
        <v>3.245331616</v>
      </c>
      <c r="N494" s="7">
        <v>18.0</v>
      </c>
      <c r="O494" s="7">
        <v>9.0</v>
      </c>
      <c r="P494" s="7">
        <v>14.0</v>
      </c>
      <c r="Q494" s="7">
        <v>8.0</v>
      </c>
      <c r="R494" s="10">
        <f t="shared" si="3"/>
        <v>0.2222222222</v>
      </c>
      <c r="S494" s="10">
        <f t="shared" si="4"/>
        <v>0.08163265306</v>
      </c>
      <c r="T494" s="12">
        <f t="shared" si="5"/>
        <v>6.733333333</v>
      </c>
      <c r="U494" s="7">
        <v>1.0</v>
      </c>
      <c r="V494" s="7">
        <v>7.0</v>
      </c>
      <c r="W494" s="7">
        <v>8.0</v>
      </c>
      <c r="X494" s="7">
        <v>5.0</v>
      </c>
      <c r="Y494" s="7">
        <v>3.0</v>
      </c>
      <c r="Z494" s="7">
        <v>7765.0</v>
      </c>
      <c r="AA494" s="18">
        <f t="shared" si="6"/>
        <v>2.875925926</v>
      </c>
      <c r="AB494" s="14">
        <v>122.22</v>
      </c>
      <c r="AC494" s="18">
        <f t="shared" si="7"/>
        <v>2.716</v>
      </c>
      <c r="AD494" s="14">
        <v>144.22</v>
      </c>
      <c r="AE494" s="18">
        <f t="shared" si="8"/>
        <v>3.204888889</v>
      </c>
      <c r="AF494" s="13">
        <f t="shared" si="9"/>
        <v>0.4587149077</v>
      </c>
      <c r="AG494" s="10">
        <f t="shared" si="10"/>
        <v>0.2666666667</v>
      </c>
      <c r="AH494" s="10">
        <f t="shared" si="11"/>
        <v>0.2</v>
      </c>
      <c r="AI494" s="10">
        <f t="shared" si="12"/>
        <v>0.4666666667</v>
      </c>
      <c r="AJ494" s="7">
        <v>16.0</v>
      </c>
      <c r="AK494" s="7">
        <v>28.0</v>
      </c>
      <c r="AL494" s="13">
        <f t="shared" si="13"/>
        <v>0.3636363636</v>
      </c>
      <c r="AM494" s="7">
        <v>15.0</v>
      </c>
      <c r="AN494" s="7">
        <v>1.0</v>
      </c>
      <c r="AO494" s="26">
        <v>86.0</v>
      </c>
      <c r="AP494" s="26">
        <v>18.0</v>
      </c>
      <c r="AQ494" s="7">
        <v>40.0</v>
      </c>
      <c r="AR494" s="7">
        <v>6.0</v>
      </c>
      <c r="AS494" s="7">
        <v>40.0</v>
      </c>
      <c r="AT494" s="7">
        <v>3.0</v>
      </c>
      <c r="AU494" s="7">
        <v>101.0</v>
      </c>
      <c r="AV494" s="7">
        <v>18.0</v>
      </c>
      <c r="AW494" s="14">
        <v>84.87</v>
      </c>
      <c r="AX494" s="14">
        <v>-0.73</v>
      </c>
      <c r="AY494" s="7">
        <v>1.0</v>
      </c>
      <c r="AZ494" s="7">
        <v>4.0</v>
      </c>
      <c r="BA494" s="14">
        <f t="shared" si="14"/>
        <v>0.6104314231</v>
      </c>
      <c r="BB494" s="14">
        <v>95.79</v>
      </c>
      <c r="BC494" s="14">
        <v>0.59</v>
      </c>
    </row>
    <row r="495" ht="12.75" customHeight="1">
      <c r="A495" s="7" t="s">
        <v>1722</v>
      </c>
      <c r="B495" s="7" t="s">
        <v>2340</v>
      </c>
      <c r="C495" s="8" t="s">
        <v>237</v>
      </c>
      <c r="D495" s="9" t="s">
        <v>174</v>
      </c>
      <c r="E495" s="7">
        <v>65.0</v>
      </c>
      <c r="F495" s="7">
        <v>0.0</v>
      </c>
      <c r="G495" s="7">
        <v>0.0</v>
      </c>
      <c r="H495" s="12">
        <f t="shared" si="1"/>
        <v>0</v>
      </c>
      <c r="I495" s="7">
        <v>0.0</v>
      </c>
      <c r="J495" s="7">
        <v>0.0</v>
      </c>
      <c r="K495" s="7">
        <v>0.0</v>
      </c>
      <c r="L495" s="7">
        <v>0.0</v>
      </c>
      <c r="M495" s="25">
        <f t="shared" si="2"/>
        <v>0</v>
      </c>
      <c r="N495" s="7">
        <v>1.0</v>
      </c>
      <c r="O495" s="7">
        <v>0.0</v>
      </c>
      <c r="P495" s="7">
        <v>1.0</v>
      </c>
      <c r="Q495" s="7">
        <v>0.0</v>
      </c>
      <c r="R495" s="10">
        <f t="shared" si="3"/>
        <v>0</v>
      </c>
      <c r="S495" s="10">
        <f t="shared" si="4"/>
        <v>0</v>
      </c>
      <c r="T495" s="12">
        <f t="shared" si="5"/>
        <v>0</v>
      </c>
      <c r="U495" s="7">
        <v>0.0</v>
      </c>
      <c r="V495" s="7">
        <v>0.0</v>
      </c>
      <c r="W495" s="7">
        <v>0.0</v>
      </c>
      <c r="X495" s="7">
        <v>1.0</v>
      </c>
      <c r="Y495" s="7">
        <v>0.0</v>
      </c>
      <c r="Z495" s="7">
        <v>489.0</v>
      </c>
      <c r="AA495" s="18">
        <f t="shared" si="6"/>
        <v>0.1253846154</v>
      </c>
      <c r="AB495" s="14">
        <v>5.01</v>
      </c>
      <c r="AC495" s="18">
        <f t="shared" si="7"/>
        <v>0.07707692308</v>
      </c>
      <c r="AD495" s="14">
        <v>330.89</v>
      </c>
      <c r="AE495" s="18">
        <f t="shared" si="8"/>
        <v>5.090615385</v>
      </c>
      <c r="AF495" s="13">
        <f t="shared" si="9"/>
        <v>0.01491515332</v>
      </c>
      <c r="AG495" s="10">
        <f t="shared" si="10"/>
        <v>0</v>
      </c>
      <c r="AH495" s="10">
        <f t="shared" si="11"/>
        <v>0</v>
      </c>
      <c r="AI495" s="10">
        <f t="shared" si="12"/>
        <v>0</v>
      </c>
      <c r="AJ495" s="7">
        <v>0.0</v>
      </c>
      <c r="AK495" s="7">
        <v>0.0</v>
      </c>
      <c r="AL495" s="13" t="str">
        <f t="shared" si="13"/>
        <v> </v>
      </c>
      <c r="AM495" s="7">
        <v>0.0</v>
      </c>
      <c r="AN495" s="7">
        <v>0.0</v>
      </c>
      <c r="AO495" s="26">
        <v>1.0</v>
      </c>
      <c r="AP495" s="26">
        <v>2.0</v>
      </c>
      <c r="AQ495" s="7">
        <v>0.0</v>
      </c>
      <c r="AR495" s="7">
        <v>0.0</v>
      </c>
      <c r="AS495" s="7">
        <v>2.0</v>
      </c>
      <c r="AT495" s="7">
        <v>0.0</v>
      </c>
      <c r="AU495" s="7">
        <v>2.0</v>
      </c>
      <c r="AV495" s="7">
        <v>0.0</v>
      </c>
      <c r="AW495" s="14">
        <v>100.0</v>
      </c>
      <c r="AX495" s="14">
        <v>10.42</v>
      </c>
      <c r="AY495" s="7">
        <v>0.0</v>
      </c>
      <c r="AZ495" s="7">
        <v>1.0</v>
      </c>
      <c r="BA495" s="14">
        <f t="shared" si="14"/>
        <v>-0.3680981595</v>
      </c>
      <c r="BB495" s="14">
        <v>83.33</v>
      </c>
      <c r="BC495" s="14">
        <v>-7.38</v>
      </c>
    </row>
    <row r="496" ht="12.75" customHeight="1">
      <c r="A496" s="7" t="s">
        <v>2343</v>
      </c>
      <c r="B496" s="7" t="s">
        <v>2344</v>
      </c>
      <c r="C496" s="8" t="s">
        <v>206</v>
      </c>
      <c r="D496" s="9" t="s">
        <v>174</v>
      </c>
      <c r="E496" s="7">
        <v>82.0</v>
      </c>
      <c r="F496" s="7">
        <v>4.0</v>
      </c>
      <c r="G496" s="7">
        <v>13.0</v>
      </c>
      <c r="H496" s="12">
        <f t="shared" si="1"/>
        <v>17</v>
      </c>
      <c r="I496" s="7">
        <v>4.0</v>
      </c>
      <c r="J496" s="7">
        <v>13.0</v>
      </c>
      <c r="K496" s="7">
        <v>5.0</v>
      </c>
      <c r="L496" s="7">
        <v>8.0</v>
      </c>
      <c r="M496" s="25">
        <f t="shared" si="2"/>
        <v>3.676558933</v>
      </c>
      <c r="N496" s="7">
        <v>33.0</v>
      </c>
      <c r="O496" s="7">
        <v>12.0</v>
      </c>
      <c r="P496" s="7">
        <v>28.0</v>
      </c>
      <c r="Q496" s="7">
        <v>14.0</v>
      </c>
      <c r="R496" s="10">
        <f t="shared" si="3"/>
        <v>0.1212121212</v>
      </c>
      <c r="S496" s="10">
        <f t="shared" si="4"/>
        <v>0.04597701149</v>
      </c>
      <c r="T496" s="12">
        <f t="shared" si="5"/>
        <v>39.66666667</v>
      </c>
      <c r="U496" s="7">
        <v>5.0</v>
      </c>
      <c r="V496" s="7">
        <v>1.0</v>
      </c>
      <c r="W496" s="7">
        <v>4.0</v>
      </c>
      <c r="X496" s="7">
        <v>7.0</v>
      </c>
      <c r="Y496" s="7">
        <v>4.0</v>
      </c>
      <c r="Z496" s="7">
        <v>16646.0</v>
      </c>
      <c r="AA496" s="18">
        <f t="shared" si="6"/>
        <v>3.383333333</v>
      </c>
      <c r="AB496" s="14">
        <v>269.73</v>
      </c>
      <c r="AC496" s="18">
        <f t="shared" si="7"/>
        <v>3.289390244</v>
      </c>
      <c r="AD496" s="14">
        <v>156.24</v>
      </c>
      <c r="AE496" s="18">
        <f t="shared" si="8"/>
        <v>1.905365854</v>
      </c>
      <c r="AF496" s="13">
        <f t="shared" si="9"/>
        <v>0.6332136066</v>
      </c>
      <c r="AG496" s="10">
        <f t="shared" si="10"/>
        <v>0.1333333333</v>
      </c>
      <c r="AH496" s="10">
        <f t="shared" si="11"/>
        <v>0.4333333333</v>
      </c>
      <c r="AI496" s="10">
        <f t="shared" si="12"/>
        <v>0.5666666667</v>
      </c>
      <c r="AJ496" s="7">
        <v>0.0</v>
      </c>
      <c r="AK496" s="7">
        <v>0.0</v>
      </c>
      <c r="AL496" s="13" t="str">
        <f t="shared" si="13"/>
        <v> </v>
      </c>
      <c r="AM496" s="7">
        <v>30.0</v>
      </c>
      <c r="AN496" s="7">
        <v>5.0</v>
      </c>
      <c r="AO496" s="26">
        <v>208.0</v>
      </c>
      <c r="AP496" s="26">
        <v>43.0</v>
      </c>
      <c r="AQ496" s="7">
        <v>94.0</v>
      </c>
      <c r="AR496" s="7">
        <v>8.0</v>
      </c>
      <c r="AS496" s="7">
        <v>112.0</v>
      </c>
      <c r="AT496" s="7">
        <v>6.0</v>
      </c>
      <c r="AU496" s="7">
        <v>206.0</v>
      </c>
      <c r="AV496" s="7">
        <v>32.0</v>
      </c>
      <c r="AW496" s="14">
        <v>86.55</v>
      </c>
      <c r="AX496" s="14">
        <v>2.0</v>
      </c>
      <c r="AY496" s="7">
        <v>1.0</v>
      </c>
      <c r="AZ496" s="7">
        <v>0.0</v>
      </c>
      <c r="BA496" s="14">
        <f t="shared" si="14"/>
        <v>0.6127598222</v>
      </c>
      <c r="BB496" s="14">
        <v>95.52</v>
      </c>
      <c r="BC496" s="14">
        <v>9.69</v>
      </c>
    </row>
    <row r="497" ht="12.75" customHeight="1">
      <c r="A497" s="7" t="s">
        <v>684</v>
      </c>
      <c r="B497" s="7" t="s">
        <v>2348</v>
      </c>
      <c r="C497" s="8" t="s">
        <v>628</v>
      </c>
      <c r="D497" s="9" t="s">
        <v>255</v>
      </c>
      <c r="E497" s="7">
        <v>82.0</v>
      </c>
      <c r="F497" s="7">
        <v>11.0</v>
      </c>
      <c r="G497" s="7">
        <v>14.0</v>
      </c>
      <c r="H497" s="12">
        <f t="shared" si="1"/>
        <v>25</v>
      </c>
      <c r="I497" s="7">
        <v>10.0</v>
      </c>
      <c r="J497" s="7">
        <v>14.0</v>
      </c>
      <c r="K497" s="7">
        <v>6.0</v>
      </c>
      <c r="L497" s="7">
        <v>8.0</v>
      </c>
      <c r="M497" s="25">
        <f t="shared" si="2"/>
        <v>5.198105579</v>
      </c>
      <c r="N497" s="7">
        <v>62.0</v>
      </c>
      <c r="O497" s="7">
        <v>26.0</v>
      </c>
      <c r="P497" s="7">
        <v>50.0</v>
      </c>
      <c r="Q497" s="7">
        <v>18.0</v>
      </c>
      <c r="R497" s="10">
        <f t="shared" si="3"/>
        <v>0.1774193548</v>
      </c>
      <c r="S497" s="10">
        <f t="shared" si="4"/>
        <v>0.07051282051</v>
      </c>
      <c r="T497" s="12">
        <f t="shared" si="5"/>
        <v>41.86046512</v>
      </c>
      <c r="U497" s="7">
        <v>0.0</v>
      </c>
      <c r="V497" s="7">
        <v>5.0</v>
      </c>
      <c r="W497" s="7">
        <v>10.0</v>
      </c>
      <c r="X497" s="7">
        <v>24.0</v>
      </c>
      <c r="Y497" s="7">
        <v>6.0</v>
      </c>
      <c r="Z497" s="7">
        <v>17314.0</v>
      </c>
      <c r="AA497" s="18">
        <f t="shared" si="6"/>
        <v>3.519105691</v>
      </c>
      <c r="AB497" s="14">
        <v>291.22</v>
      </c>
      <c r="AC497" s="18">
        <f t="shared" si="7"/>
        <v>3.551463415</v>
      </c>
      <c r="AD497" s="14">
        <v>148.04</v>
      </c>
      <c r="AE497" s="18">
        <f t="shared" si="8"/>
        <v>1.805365854</v>
      </c>
      <c r="AF497" s="13">
        <f t="shared" si="9"/>
        <v>0.6629786459</v>
      </c>
      <c r="AG497" s="10">
        <f t="shared" si="10"/>
        <v>0.2325581395</v>
      </c>
      <c r="AH497" s="10">
        <f t="shared" si="11"/>
        <v>0.3255813953</v>
      </c>
      <c r="AI497" s="10">
        <f t="shared" si="12"/>
        <v>0.5581395349</v>
      </c>
      <c r="AJ497" s="7">
        <v>22.0</v>
      </c>
      <c r="AK497" s="7">
        <v>9.0</v>
      </c>
      <c r="AL497" s="13">
        <f t="shared" si="13"/>
        <v>0.7096774194</v>
      </c>
      <c r="AM497" s="7">
        <v>43.0</v>
      </c>
      <c r="AN497" s="7">
        <v>4.0</v>
      </c>
      <c r="AO497" s="26">
        <v>257.0</v>
      </c>
      <c r="AP497" s="26">
        <v>36.0</v>
      </c>
      <c r="AQ497" s="7">
        <v>110.0</v>
      </c>
      <c r="AR497" s="7">
        <v>10.0</v>
      </c>
      <c r="AS497" s="7">
        <v>138.0</v>
      </c>
      <c r="AT497" s="7">
        <v>9.0</v>
      </c>
      <c r="AU497" s="7">
        <v>286.0</v>
      </c>
      <c r="AV497" s="7">
        <v>33.0</v>
      </c>
      <c r="AW497" s="14">
        <v>89.66</v>
      </c>
      <c r="AX497" s="14">
        <v>4.34</v>
      </c>
      <c r="AY497" s="7">
        <v>0.0</v>
      </c>
      <c r="AZ497" s="7">
        <v>1.0</v>
      </c>
      <c r="BA497" s="14">
        <f t="shared" si="14"/>
        <v>0.8005082592</v>
      </c>
      <c r="BB497" s="14">
        <v>96.57</v>
      </c>
      <c r="BC497" s="14">
        <v>15.32</v>
      </c>
    </row>
    <row r="498" ht="12.75" customHeight="1">
      <c r="A498" s="7" t="s">
        <v>684</v>
      </c>
      <c r="B498" s="7" t="s">
        <v>2351</v>
      </c>
      <c r="C498" s="8" t="s">
        <v>860</v>
      </c>
      <c r="D498" s="9" t="s">
        <v>159</v>
      </c>
      <c r="E498" s="7">
        <v>72.0</v>
      </c>
      <c r="F498" s="7">
        <v>5.0</v>
      </c>
      <c r="G498" s="7">
        <v>3.0</v>
      </c>
      <c r="H498" s="12">
        <f t="shared" si="1"/>
        <v>8</v>
      </c>
      <c r="I498" s="7">
        <v>5.0</v>
      </c>
      <c r="J498" s="7">
        <v>3.0</v>
      </c>
      <c r="K498" s="7">
        <v>2.0</v>
      </c>
      <c r="L498" s="7">
        <v>1.0</v>
      </c>
      <c r="M498" s="25">
        <f t="shared" si="2"/>
        <v>4.342581423</v>
      </c>
      <c r="N498" s="7">
        <v>18.0</v>
      </c>
      <c r="O498" s="7">
        <v>11.0</v>
      </c>
      <c r="P498" s="7">
        <v>13.0</v>
      </c>
      <c r="Q498" s="7">
        <v>4.0</v>
      </c>
      <c r="R498" s="10">
        <f t="shared" si="3"/>
        <v>0.2777777778</v>
      </c>
      <c r="S498" s="10">
        <f t="shared" si="4"/>
        <v>0.1086956522</v>
      </c>
      <c r="T498" s="12">
        <f t="shared" si="5"/>
        <v>17.5</v>
      </c>
      <c r="U498" s="7">
        <v>0.0</v>
      </c>
      <c r="V498" s="7">
        <v>4.0</v>
      </c>
      <c r="W498" s="7">
        <v>8.0</v>
      </c>
      <c r="X498" s="7">
        <v>4.0</v>
      </c>
      <c r="Y498" s="7">
        <v>0.0</v>
      </c>
      <c r="Z498" s="7">
        <v>6632.0</v>
      </c>
      <c r="AA498" s="18">
        <f t="shared" si="6"/>
        <v>1.535185185</v>
      </c>
      <c r="AB498" s="14">
        <v>108.46</v>
      </c>
      <c r="AC498" s="18">
        <f t="shared" si="7"/>
        <v>1.506388889</v>
      </c>
      <c r="AD498" s="14">
        <v>237.28</v>
      </c>
      <c r="AE498" s="18">
        <f t="shared" si="8"/>
        <v>3.295555556</v>
      </c>
      <c r="AF498" s="13">
        <f t="shared" si="9"/>
        <v>0.3137039394</v>
      </c>
      <c r="AG498" s="10">
        <f t="shared" si="10"/>
        <v>0.4166666667</v>
      </c>
      <c r="AH498" s="10">
        <f t="shared" si="11"/>
        <v>0.25</v>
      </c>
      <c r="AI498" s="10">
        <f t="shared" si="12"/>
        <v>0.6666666667</v>
      </c>
      <c r="AJ498" s="7">
        <v>2.0</v>
      </c>
      <c r="AK498" s="7">
        <v>1.0</v>
      </c>
      <c r="AL498" s="13">
        <f t="shared" si="13"/>
        <v>0.6666666667</v>
      </c>
      <c r="AM498" s="7">
        <v>12.0</v>
      </c>
      <c r="AN498" s="7">
        <v>2.0</v>
      </c>
      <c r="AO498" s="26">
        <v>93.0</v>
      </c>
      <c r="AP498" s="26">
        <v>6.0</v>
      </c>
      <c r="AQ498" s="7">
        <v>49.0</v>
      </c>
      <c r="AR498" s="7">
        <v>4.0</v>
      </c>
      <c r="AS498" s="7">
        <v>54.0</v>
      </c>
      <c r="AT498" s="7">
        <v>4.0</v>
      </c>
      <c r="AU498" s="7">
        <v>93.0</v>
      </c>
      <c r="AV498" s="7">
        <v>8.0</v>
      </c>
      <c r="AW498" s="14">
        <v>92.08</v>
      </c>
      <c r="AX498" s="14">
        <v>2.76</v>
      </c>
      <c r="AY498" s="7">
        <v>1.0</v>
      </c>
      <c r="AZ498" s="7">
        <v>1.0</v>
      </c>
      <c r="BA498" s="14">
        <f t="shared" si="14"/>
        <v>0.8323281062</v>
      </c>
      <c r="BB498" s="14">
        <v>92.38</v>
      </c>
      <c r="BC498" s="14">
        <v>-2.33</v>
      </c>
    </row>
    <row r="499" ht="12.75" customHeight="1">
      <c r="A499" s="7" t="s">
        <v>339</v>
      </c>
      <c r="B499" s="7" t="s">
        <v>1722</v>
      </c>
      <c r="C499" s="8" t="s">
        <v>305</v>
      </c>
      <c r="D499" s="9" t="s">
        <v>255</v>
      </c>
      <c r="E499" s="7">
        <v>80.0</v>
      </c>
      <c r="F499" s="7">
        <v>0.0</v>
      </c>
      <c r="G499" s="7">
        <v>0.0</v>
      </c>
      <c r="H499" s="12">
        <f t="shared" si="1"/>
        <v>0</v>
      </c>
      <c r="I499" s="7">
        <v>0.0</v>
      </c>
      <c r="J499" s="7">
        <v>0.0</v>
      </c>
      <c r="K499" s="7">
        <v>0.0</v>
      </c>
      <c r="L499" s="7">
        <v>0.0</v>
      </c>
      <c r="M499" s="25">
        <f t="shared" si="2"/>
        <v>0</v>
      </c>
      <c r="N499" s="7">
        <v>0.0</v>
      </c>
      <c r="O499" s="7">
        <v>0.0</v>
      </c>
      <c r="P499" s="7">
        <v>0.0</v>
      </c>
      <c r="Q499" s="7">
        <v>0.0</v>
      </c>
      <c r="R499" s="10">
        <f t="shared" si="3"/>
        <v>0</v>
      </c>
      <c r="S499" s="10">
        <f t="shared" si="4"/>
        <v>0</v>
      </c>
      <c r="T499" s="12">
        <f t="shared" si="5"/>
        <v>0</v>
      </c>
      <c r="U499" s="7">
        <v>0.0</v>
      </c>
      <c r="V499" s="7">
        <v>2.0</v>
      </c>
      <c r="W499" s="7">
        <v>1.0</v>
      </c>
      <c r="X499" s="7">
        <v>1.0</v>
      </c>
      <c r="Y499" s="7">
        <v>0.0</v>
      </c>
      <c r="Z499" s="7">
        <v>429.0</v>
      </c>
      <c r="AA499" s="18">
        <f t="shared" si="6"/>
        <v>0.089375</v>
      </c>
      <c r="AB499" s="14">
        <v>6.61</v>
      </c>
      <c r="AC499" s="18">
        <f t="shared" si="7"/>
        <v>0.082625</v>
      </c>
      <c r="AD499" s="14">
        <v>355.46</v>
      </c>
      <c r="AE499" s="18">
        <f t="shared" si="8"/>
        <v>4.44325</v>
      </c>
      <c r="AF499" s="13">
        <f t="shared" si="9"/>
        <v>0.01825613832</v>
      </c>
      <c r="AG499" s="10">
        <f t="shared" si="10"/>
        <v>0</v>
      </c>
      <c r="AH499" s="10">
        <f t="shared" si="11"/>
        <v>0</v>
      </c>
      <c r="AI499" s="10">
        <f t="shared" si="12"/>
        <v>0</v>
      </c>
      <c r="AJ499" s="7">
        <v>0.0</v>
      </c>
      <c r="AK499" s="7">
        <v>0.0</v>
      </c>
      <c r="AL499" s="13" t="str">
        <f t="shared" si="13"/>
        <v> </v>
      </c>
      <c r="AM499" s="7">
        <v>0.0</v>
      </c>
      <c r="AN499" s="7">
        <v>0.0</v>
      </c>
      <c r="AO499" s="26">
        <v>4.0</v>
      </c>
      <c r="AP499" s="26">
        <v>1.0</v>
      </c>
      <c r="AQ499" s="7">
        <v>1.0</v>
      </c>
      <c r="AR499" s="7">
        <v>0.0</v>
      </c>
      <c r="AS499" s="7">
        <v>1.0</v>
      </c>
      <c r="AT499" s="7">
        <v>0.0</v>
      </c>
      <c r="AU499" s="7">
        <v>1.0</v>
      </c>
      <c r="AV499" s="7">
        <v>1.0</v>
      </c>
      <c r="AW499" s="14">
        <v>50.0</v>
      </c>
      <c r="AX499" s="14">
        <v>-37.82</v>
      </c>
      <c r="AY499" s="7">
        <v>1.0</v>
      </c>
      <c r="AZ499" s="7">
        <v>1.0</v>
      </c>
      <c r="BA499" s="14">
        <f t="shared" si="14"/>
        <v>0.4195804196</v>
      </c>
      <c r="BB499" s="14">
        <v>71.43</v>
      </c>
      <c r="BC499" s="14">
        <v>-24.86</v>
      </c>
    </row>
    <row r="500" ht="12.75" customHeight="1">
      <c r="A500" s="7" t="s">
        <v>726</v>
      </c>
      <c r="B500" s="7" t="s">
        <v>1722</v>
      </c>
      <c r="C500" s="8" t="s">
        <v>628</v>
      </c>
      <c r="D500" s="9" t="s">
        <v>174</v>
      </c>
      <c r="E500" s="7">
        <v>78.0</v>
      </c>
      <c r="F500" s="7">
        <v>1.0</v>
      </c>
      <c r="G500" s="7">
        <v>1.0</v>
      </c>
      <c r="H500" s="12">
        <f t="shared" si="1"/>
        <v>2</v>
      </c>
      <c r="I500" s="7">
        <v>1.0</v>
      </c>
      <c r="J500" s="7">
        <v>1.0</v>
      </c>
      <c r="K500" s="7">
        <v>0.0</v>
      </c>
      <c r="L500" s="7">
        <v>1.0</v>
      </c>
      <c r="M500" s="25">
        <f t="shared" si="2"/>
        <v>3.842049093</v>
      </c>
      <c r="N500" s="7">
        <v>5.0</v>
      </c>
      <c r="O500" s="7">
        <v>0.0</v>
      </c>
      <c r="P500" s="7">
        <v>4.0</v>
      </c>
      <c r="Q500" s="7">
        <v>1.0</v>
      </c>
      <c r="R500" s="10">
        <f t="shared" si="3"/>
        <v>0.2</v>
      </c>
      <c r="S500" s="10">
        <f t="shared" si="4"/>
        <v>0.1</v>
      </c>
      <c r="T500" s="12">
        <f t="shared" si="5"/>
        <v>0</v>
      </c>
      <c r="U500" s="7">
        <v>0.0</v>
      </c>
      <c r="V500" s="7">
        <v>0.0</v>
      </c>
      <c r="W500" s="7">
        <v>0.0</v>
      </c>
      <c r="X500" s="7">
        <v>1.0</v>
      </c>
      <c r="Y500" s="7">
        <v>0.0</v>
      </c>
      <c r="Z500" s="7">
        <v>1874.0</v>
      </c>
      <c r="AA500" s="18">
        <f t="shared" si="6"/>
        <v>0.4004273504</v>
      </c>
      <c r="AB500" s="14">
        <v>27.87</v>
      </c>
      <c r="AC500" s="18">
        <f t="shared" si="7"/>
        <v>0.3573076923</v>
      </c>
      <c r="AD500" s="14">
        <v>386.8</v>
      </c>
      <c r="AE500" s="18">
        <f t="shared" si="8"/>
        <v>4.958974359</v>
      </c>
      <c r="AF500" s="13">
        <f t="shared" si="9"/>
        <v>0.06721007066</v>
      </c>
      <c r="AG500" s="10">
        <f t="shared" si="10"/>
        <v>0.25</v>
      </c>
      <c r="AH500" s="10">
        <f t="shared" si="11"/>
        <v>0.25</v>
      </c>
      <c r="AI500" s="10">
        <f t="shared" si="12"/>
        <v>0.5</v>
      </c>
      <c r="AJ500" s="7">
        <v>0.0</v>
      </c>
      <c r="AK500" s="7">
        <v>0.0</v>
      </c>
      <c r="AL500" s="13" t="str">
        <f t="shared" si="13"/>
        <v> </v>
      </c>
      <c r="AM500" s="7">
        <v>4.0</v>
      </c>
      <c r="AN500" s="7">
        <v>0.0</v>
      </c>
      <c r="AO500" s="26">
        <v>27.0</v>
      </c>
      <c r="AP500" s="26">
        <v>4.0</v>
      </c>
      <c r="AQ500" s="7">
        <v>6.0</v>
      </c>
      <c r="AR500" s="7">
        <v>0.0</v>
      </c>
      <c r="AS500" s="7">
        <v>4.0</v>
      </c>
      <c r="AT500" s="7">
        <v>0.0</v>
      </c>
      <c r="AU500" s="7">
        <v>30.0</v>
      </c>
      <c r="AV500" s="7">
        <v>2.0</v>
      </c>
      <c r="AW500" s="14">
        <v>93.75</v>
      </c>
      <c r="AX500" s="14">
        <v>5.24</v>
      </c>
      <c r="AY500" s="7">
        <v>0.0</v>
      </c>
      <c r="AZ500" s="7">
        <v>0.0</v>
      </c>
      <c r="BA500" s="14">
        <f t="shared" si="14"/>
        <v>0.9284951974</v>
      </c>
      <c r="BB500" s="14">
        <v>100.0</v>
      </c>
      <c r="BC500" s="14">
        <v>6.99</v>
      </c>
    </row>
    <row r="501" ht="12.75" customHeight="1">
      <c r="A501" s="7" t="s">
        <v>2357</v>
      </c>
      <c r="B501" s="7" t="s">
        <v>2358</v>
      </c>
      <c r="C501" s="8" t="s">
        <v>197</v>
      </c>
      <c r="D501" s="9" t="s">
        <v>174</v>
      </c>
      <c r="E501" s="7">
        <v>78.0</v>
      </c>
      <c r="F501" s="7">
        <v>4.0</v>
      </c>
      <c r="G501" s="7">
        <v>9.0</v>
      </c>
      <c r="H501" s="12">
        <f t="shared" si="1"/>
        <v>13</v>
      </c>
      <c r="I501" s="7">
        <v>4.0</v>
      </c>
      <c r="J501" s="7">
        <v>9.0</v>
      </c>
      <c r="K501" s="7">
        <v>6.0</v>
      </c>
      <c r="L501" s="7">
        <v>3.0</v>
      </c>
      <c r="M501" s="25">
        <f t="shared" si="2"/>
        <v>5.042016807</v>
      </c>
      <c r="N501" s="7">
        <v>38.0</v>
      </c>
      <c r="O501" s="7">
        <v>16.0</v>
      </c>
      <c r="P501" s="7">
        <v>34.0</v>
      </c>
      <c r="Q501" s="7">
        <v>28.0</v>
      </c>
      <c r="R501" s="10">
        <f t="shared" si="3"/>
        <v>0.1052631579</v>
      </c>
      <c r="S501" s="10">
        <f t="shared" si="4"/>
        <v>0.03448275862</v>
      </c>
      <c r="T501" s="12">
        <f t="shared" si="5"/>
        <v>37.56521739</v>
      </c>
      <c r="U501" s="7">
        <v>6.0</v>
      </c>
      <c r="V501" s="7">
        <v>2.0</v>
      </c>
      <c r="W501" s="7">
        <v>1.0</v>
      </c>
      <c r="X501" s="7">
        <v>6.0</v>
      </c>
      <c r="Y501" s="7">
        <v>1.0</v>
      </c>
      <c r="Z501" s="7">
        <v>9282.0</v>
      </c>
      <c r="AA501" s="18">
        <f t="shared" si="6"/>
        <v>1.983333333</v>
      </c>
      <c r="AB501" s="14">
        <v>145.19</v>
      </c>
      <c r="AC501" s="18">
        <f t="shared" si="7"/>
        <v>1.861410256</v>
      </c>
      <c r="AD501" s="14">
        <v>215.38</v>
      </c>
      <c r="AE501" s="18">
        <f t="shared" si="8"/>
        <v>2.761282051</v>
      </c>
      <c r="AF501" s="13">
        <f t="shared" si="9"/>
        <v>0.4026679979</v>
      </c>
      <c r="AG501" s="10">
        <f t="shared" si="10"/>
        <v>0.1739130435</v>
      </c>
      <c r="AH501" s="10">
        <f t="shared" si="11"/>
        <v>0.3913043478</v>
      </c>
      <c r="AI501" s="10">
        <f t="shared" si="12"/>
        <v>0.5652173913</v>
      </c>
      <c r="AJ501" s="7">
        <v>0.0</v>
      </c>
      <c r="AK501" s="7">
        <v>0.0</v>
      </c>
      <c r="AL501" s="13" t="str">
        <f t="shared" si="13"/>
        <v> </v>
      </c>
      <c r="AM501" s="7">
        <v>23.0</v>
      </c>
      <c r="AN501" s="7">
        <v>1.0</v>
      </c>
      <c r="AO501" s="26">
        <v>121.0</v>
      </c>
      <c r="AP501" s="26">
        <v>15.0</v>
      </c>
      <c r="AQ501" s="7">
        <v>71.0</v>
      </c>
      <c r="AR501" s="7">
        <v>7.0</v>
      </c>
      <c r="AS501" s="7">
        <v>75.0</v>
      </c>
      <c r="AT501" s="7">
        <v>6.0</v>
      </c>
      <c r="AU501" s="7">
        <v>132.0</v>
      </c>
      <c r="AV501" s="7">
        <v>19.0</v>
      </c>
      <c r="AW501" s="14">
        <v>87.42</v>
      </c>
      <c r="AX501" s="14">
        <v>-3.36</v>
      </c>
      <c r="AY501" s="7">
        <v>2.0</v>
      </c>
      <c r="AZ501" s="7">
        <v>0.0</v>
      </c>
      <c r="BA501" s="14">
        <f t="shared" si="14"/>
        <v>0.7950872657</v>
      </c>
      <c r="BB501" s="14">
        <v>94.4</v>
      </c>
      <c r="BC501" s="14">
        <v>-0.17</v>
      </c>
    </row>
    <row r="502" ht="12.75" customHeight="1">
      <c r="A502" s="7" t="s">
        <v>777</v>
      </c>
      <c r="B502" s="7" t="s">
        <v>2360</v>
      </c>
      <c r="C502" s="8" t="s">
        <v>839</v>
      </c>
      <c r="D502" s="9" t="s">
        <v>167</v>
      </c>
      <c r="E502" s="7">
        <v>81.0</v>
      </c>
      <c r="F502" s="7">
        <v>0.0</v>
      </c>
      <c r="G502" s="7">
        <v>1.0</v>
      </c>
      <c r="H502" s="12">
        <f t="shared" si="1"/>
        <v>1</v>
      </c>
      <c r="I502" s="7">
        <v>0.0</v>
      </c>
      <c r="J502" s="7">
        <v>1.0</v>
      </c>
      <c r="K502" s="7">
        <v>1.0</v>
      </c>
      <c r="L502" s="7">
        <v>0.0</v>
      </c>
      <c r="M502" s="25">
        <f t="shared" si="2"/>
        <v>2.106495026</v>
      </c>
      <c r="N502" s="7">
        <v>5.0</v>
      </c>
      <c r="O502" s="7">
        <v>3.0</v>
      </c>
      <c r="P502" s="7">
        <v>5.0</v>
      </c>
      <c r="Q502" s="7">
        <v>1.0</v>
      </c>
      <c r="R502" s="10">
        <f t="shared" si="3"/>
        <v>0</v>
      </c>
      <c r="S502" s="10">
        <f t="shared" si="4"/>
        <v>0</v>
      </c>
      <c r="T502" s="12">
        <f t="shared" si="5"/>
        <v>21</v>
      </c>
      <c r="U502" s="7">
        <v>0.0</v>
      </c>
      <c r="V502" s="7">
        <v>0.0</v>
      </c>
      <c r="W502" s="7">
        <v>0.0</v>
      </c>
      <c r="X502" s="7">
        <v>0.0</v>
      </c>
      <c r="Y502" s="7">
        <v>0.0</v>
      </c>
      <c r="Z502" s="7">
        <v>1709.0</v>
      </c>
      <c r="AA502" s="18">
        <f t="shared" si="6"/>
        <v>0.3516460905</v>
      </c>
      <c r="AB502" s="14">
        <v>25.48</v>
      </c>
      <c r="AC502" s="18">
        <f t="shared" si="7"/>
        <v>0.3145679012</v>
      </c>
      <c r="AD502" s="14">
        <v>450.06</v>
      </c>
      <c r="AE502" s="18">
        <f t="shared" si="8"/>
        <v>5.556296296</v>
      </c>
      <c r="AF502" s="13">
        <f t="shared" si="9"/>
        <v>0.05358119191</v>
      </c>
      <c r="AG502" s="10">
        <f t="shared" si="10"/>
        <v>0</v>
      </c>
      <c r="AH502" s="10">
        <f t="shared" si="11"/>
        <v>1</v>
      </c>
      <c r="AI502" s="10">
        <f t="shared" si="12"/>
        <v>1</v>
      </c>
      <c r="AJ502" s="7">
        <v>3.0</v>
      </c>
      <c r="AK502" s="7">
        <v>5.0</v>
      </c>
      <c r="AL502" s="13">
        <f t="shared" si="13"/>
        <v>0.375</v>
      </c>
      <c r="AM502" s="7">
        <v>1.0</v>
      </c>
      <c r="AN502" s="7">
        <v>1.0</v>
      </c>
      <c r="AO502" s="26">
        <v>20.0</v>
      </c>
      <c r="AP502" s="26">
        <v>9.0</v>
      </c>
      <c r="AQ502" s="7">
        <v>10.0</v>
      </c>
      <c r="AR502" s="7">
        <v>0.0</v>
      </c>
      <c r="AS502" s="7">
        <v>6.0</v>
      </c>
      <c r="AT502" s="7">
        <v>0.0</v>
      </c>
      <c r="AU502" s="7">
        <v>17.0</v>
      </c>
      <c r="AV502" s="7">
        <v>8.0</v>
      </c>
      <c r="AW502" s="14">
        <v>68.0</v>
      </c>
      <c r="AX502" s="14">
        <v>-18.98</v>
      </c>
      <c r="AY502" s="7">
        <v>0.0</v>
      </c>
      <c r="AZ502" s="7">
        <v>0.0</v>
      </c>
      <c r="BA502" s="14">
        <f t="shared" si="14"/>
        <v>0.5266237566</v>
      </c>
      <c r="BB502" s="14">
        <v>94.74</v>
      </c>
      <c r="BC502" s="14">
        <v>0.7</v>
      </c>
    </row>
    <row r="503" ht="12.75" customHeight="1">
      <c r="A503" s="7" t="s">
        <v>258</v>
      </c>
      <c r="B503" s="7" t="s">
        <v>2365</v>
      </c>
      <c r="C503" s="8" t="s">
        <v>166</v>
      </c>
      <c r="D503" s="9" t="s">
        <v>159</v>
      </c>
      <c r="E503" s="7">
        <v>55.0</v>
      </c>
      <c r="F503" s="7">
        <v>0.0</v>
      </c>
      <c r="G503" s="7">
        <v>0.0</v>
      </c>
      <c r="H503" s="12">
        <f t="shared" si="1"/>
        <v>0</v>
      </c>
      <c r="I503" s="7">
        <v>0.0</v>
      </c>
      <c r="J503" s="7">
        <v>0.0</v>
      </c>
      <c r="K503" s="7">
        <v>0.0</v>
      </c>
      <c r="L503" s="7">
        <v>0.0</v>
      </c>
      <c r="M503" s="25">
        <f t="shared" si="2"/>
        <v>0</v>
      </c>
      <c r="N503" s="7">
        <v>2.0</v>
      </c>
      <c r="O503" s="7">
        <v>0.0</v>
      </c>
      <c r="P503" s="7">
        <v>0.0</v>
      </c>
      <c r="Q503" s="7">
        <v>0.0</v>
      </c>
      <c r="R503" s="10">
        <f t="shared" si="3"/>
        <v>0</v>
      </c>
      <c r="S503" s="10">
        <f t="shared" si="4"/>
        <v>0</v>
      </c>
      <c r="T503" s="12">
        <f t="shared" si="5"/>
        <v>0</v>
      </c>
      <c r="U503" s="7">
        <v>0.0</v>
      </c>
      <c r="V503" s="7">
        <v>0.0</v>
      </c>
      <c r="W503" s="7">
        <v>0.0</v>
      </c>
      <c r="X503" s="7">
        <v>0.0</v>
      </c>
      <c r="Y503" s="7">
        <v>0.0</v>
      </c>
      <c r="Z503" s="7">
        <v>258.0</v>
      </c>
      <c r="AA503" s="18">
        <f t="shared" si="6"/>
        <v>0.07818181818</v>
      </c>
      <c r="AB503" s="14">
        <v>2.43</v>
      </c>
      <c r="AC503" s="18">
        <f t="shared" si="7"/>
        <v>0.04418181818</v>
      </c>
      <c r="AD503" s="14">
        <v>273.58</v>
      </c>
      <c r="AE503" s="18">
        <f t="shared" si="8"/>
        <v>4.974181818</v>
      </c>
      <c r="AF503" s="13">
        <f t="shared" si="9"/>
        <v>0.00880402884</v>
      </c>
      <c r="AG503" s="10">
        <f t="shared" si="10"/>
        <v>0</v>
      </c>
      <c r="AH503" s="10">
        <f t="shared" si="11"/>
        <v>0</v>
      </c>
      <c r="AI503" s="10">
        <f t="shared" si="12"/>
        <v>0</v>
      </c>
      <c r="AJ503" s="7">
        <v>0.0</v>
      </c>
      <c r="AK503" s="7">
        <v>0.0</v>
      </c>
      <c r="AL503" s="13" t="str">
        <f t="shared" si="13"/>
        <v> </v>
      </c>
      <c r="AM503" s="7">
        <v>0.0</v>
      </c>
      <c r="AN503" s="7">
        <v>0.0</v>
      </c>
      <c r="AO503" s="26">
        <v>0.0</v>
      </c>
      <c r="AP503" s="26">
        <v>1.0</v>
      </c>
      <c r="AQ503" s="7">
        <v>0.0</v>
      </c>
      <c r="AR503" s="7">
        <v>0.0</v>
      </c>
      <c r="AS503" s="7">
        <v>1.0</v>
      </c>
      <c r="AT503" s="7">
        <v>0.0</v>
      </c>
      <c r="AU503" s="7">
        <v>0.0</v>
      </c>
      <c r="AV503" s="7">
        <v>0.0</v>
      </c>
      <c r="AW503" s="14"/>
      <c r="AX503" s="14"/>
      <c r="AY503" s="7">
        <v>0.0</v>
      </c>
      <c r="AZ503" s="7">
        <v>1.0</v>
      </c>
      <c r="BA503" s="14">
        <f t="shared" si="14"/>
        <v>-0.4651162791</v>
      </c>
      <c r="BB503" s="14">
        <v>100.0</v>
      </c>
      <c r="BC503" s="14">
        <v>5.47</v>
      </c>
    </row>
    <row r="504" ht="12.75" customHeight="1">
      <c r="A504" s="7" t="s">
        <v>532</v>
      </c>
      <c r="B504" s="7" t="s">
        <v>2368</v>
      </c>
      <c r="C504" s="8" t="s">
        <v>222</v>
      </c>
      <c r="D504" s="9" t="s">
        <v>159</v>
      </c>
      <c r="E504" s="7">
        <v>41.0</v>
      </c>
      <c r="F504" s="7">
        <v>0.0</v>
      </c>
      <c r="G504" s="7">
        <v>0.0</v>
      </c>
      <c r="H504" s="12">
        <f t="shared" si="1"/>
        <v>0</v>
      </c>
      <c r="I504" s="7">
        <v>0.0</v>
      </c>
      <c r="J504" s="7">
        <v>0.0</v>
      </c>
      <c r="K504" s="7">
        <v>0.0</v>
      </c>
      <c r="L504" s="7">
        <v>0.0</v>
      </c>
      <c r="M504" s="25">
        <f t="shared" si="2"/>
        <v>0</v>
      </c>
      <c r="N504" s="7">
        <v>0.0</v>
      </c>
      <c r="O504" s="7">
        <v>0.0</v>
      </c>
      <c r="P504" s="7">
        <v>0.0</v>
      </c>
      <c r="Q504" s="7">
        <v>0.0</v>
      </c>
      <c r="R504" s="10">
        <f t="shared" si="3"/>
        <v>0</v>
      </c>
      <c r="S504" s="10">
        <f t="shared" si="4"/>
        <v>0</v>
      </c>
      <c r="T504" s="12">
        <f t="shared" si="5"/>
        <v>0</v>
      </c>
      <c r="U504" s="7">
        <v>0.0</v>
      </c>
      <c r="V504" s="7">
        <v>0.0</v>
      </c>
      <c r="W504" s="7">
        <v>0.0</v>
      </c>
      <c r="X504" s="7">
        <v>0.0</v>
      </c>
      <c r="Y504" s="7">
        <v>0.0</v>
      </c>
      <c r="Z504" s="7">
        <v>68.0</v>
      </c>
      <c r="AA504" s="18">
        <f t="shared" si="6"/>
        <v>0.02764227642</v>
      </c>
      <c r="AB504" s="14">
        <v>1.58</v>
      </c>
      <c r="AC504" s="18">
        <f t="shared" si="7"/>
        <v>0.03853658537</v>
      </c>
      <c r="AD504" s="14">
        <v>202.68</v>
      </c>
      <c r="AE504" s="18">
        <f t="shared" si="8"/>
        <v>4.943414634</v>
      </c>
      <c r="AF504" s="13">
        <f t="shared" si="9"/>
        <v>0.007735239401</v>
      </c>
      <c r="AG504" s="10">
        <f t="shared" si="10"/>
        <v>0</v>
      </c>
      <c r="AH504" s="10">
        <f t="shared" si="11"/>
        <v>0</v>
      </c>
      <c r="AI504" s="10">
        <f t="shared" si="12"/>
        <v>0</v>
      </c>
      <c r="AJ504" s="7">
        <v>0.0</v>
      </c>
      <c r="AK504" s="7">
        <v>0.0</v>
      </c>
      <c r="AL504" s="13" t="str">
        <f t="shared" si="13"/>
        <v> </v>
      </c>
      <c r="AM504" s="7">
        <v>0.0</v>
      </c>
      <c r="AN504" s="7">
        <v>0.0</v>
      </c>
      <c r="AO504" s="26">
        <v>1.0</v>
      </c>
      <c r="AP504" s="26">
        <v>0.0</v>
      </c>
      <c r="AQ504" s="7">
        <v>1.0</v>
      </c>
      <c r="AR504" s="7">
        <v>0.0</v>
      </c>
      <c r="AS504" s="7">
        <v>1.0</v>
      </c>
      <c r="AT504" s="7">
        <v>0.0</v>
      </c>
      <c r="AU504" s="7">
        <v>1.0</v>
      </c>
      <c r="AV504" s="7">
        <v>0.0</v>
      </c>
      <c r="AW504" s="14">
        <v>100.0</v>
      </c>
      <c r="AX504" s="14">
        <v>11.18</v>
      </c>
      <c r="AY504" s="7">
        <v>0.0</v>
      </c>
      <c r="AZ504" s="7">
        <v>0.0</v>
      </c>
      <c r="BA504" s="14">
        <f t="shared" si="14"/>
        <v>0.8823529412</v>
      </c>
      <c r="BB504" s="14"/>
      <c r="BC504" s="14"/>
    </row>
    <row r="505" ht="12.75" customHeight="1">
      <c r="A505" s="7" t="s">
        <v>743</v>
      </c>
      <c r="B505" s="7" t="s">
        <v>2370</v>
      </c>
      <c r="C505" s="8" t="s">
        <v>325</v>
      </c>
      <c r="D505" s="9" t="s">
        <v>174</v>
      </c>
      <c r="E505" s="7">
        <v>3.0</v>
      </c>
      <c r="F505" s="7">
        <v>0.0</v>
      </c>
      <c r="G505" s="7">
        <v>0.0</v>
      </c>
      <c r="H505" s="12">
        <f t="shared" si="1"/>
        <v>0</v>
      </c>
      <c r="I505" s="7">
        <v>0.0</v>
      </c>
      <c r="J505" s="7">
        <v>0.0</v>
      </c>
      <c r="K505" s="7">
        <v>0.0</v>
      </c>
      <c r="L505" s="7">
        <v>0.0</v>
      </c>
      <c r="M505" s="25">
        <f t="shared" si="2"/>
        <v>0</v>
      </c>
      <c r="N505" s="7">
        <v>0.0</v>
      </c>
      <c r="O505" s="7">
        <v>0.0</v>
      </c>
      <c r="P505" s="7">
        <v>0.0</v>
      </c>
      <c r="Q505" s="7">
        <v>0.0</v>
      </c>
      <c r="R505" s="10">
        <f t="shared" si="3"/>
        <v>0</v>
      </c>
      <c r="S505" s="10">
        <f t="shared" si="4"/>
        <v>0</v>
      </c>
      <c r="T505" s="12">
        <f t="shared" si="5"/>
        <v>0</v>
      </c>
      <c r="U505" s="7">
        <v>0.0</v>
      </c>
      <c r="V505" s="7">
        <v>0.0</v>
      </c>
      <c r="W505" s="7">
        <v>0.0</v>
      </c>
      <c r="X505" s="7">
        <v>0.0</v>
      </c>
      <c r="Y505" s="7">
        <v>0.0</v>
      </c>
      <c r="Z505" s="7">
        <v>3.0</v>
      </c>
      <c r="AA505" s="18">
        <f t="shared" si="6"/>
        <v>0.01666666667</v>
      </c>
      <c r="AB505" s="14">
        <v>0.0</v>
      </c>
      <c r="AC505" s="18">
        <f t="shared" si="7"/>
        <v>0</v>
      </c>
      <c r="AD505" s="14">
        <v>11.71</v>
      </c>
      <c r="AE505" s="18">
        <f t="shared" si="8"/>
        <v>3.903333333</v>
      </c>
      <c r="AF505" s="13">
        <f t="shared" si="9"/>
        <v>0</v>
      </c>
      <c r="AG505" s="10">
        <f t="shared" si="10"/>
        <v>0</v>
      </c>
      <c r="AH505" s="10">
        <f t="shared" si="11"/>
        <v>0</v>
      </c>
      <c r="AI505" s="10">
        <f t="shared" si="12"/>
        <v>0</v>
      </c>
      <c r="AJ505" s="7">
        <v>0.0</v>
      </c>
      <c r="AK505" s="7">
        <v>0.0</v>
      </c>
      <c r="AL505" s="13" t="str">
        <f t="shared" si="13"/>
        <v> </v>
      </c>
      <c r="AM505" s="7">
        <v>0.0</v>
      </c>
      <c r="AN505" s="7">
        <v>0.0</v>
      </c>
      <c r="AO505" s="26">
        <v>0.0</v>
      </c>
      <c r="AP505" s="26">
        <v>0.0</v>
      </c>
      <c r="AQ505" s="7">
        <v>0.0</v>
      </c>
      <c r="AR505" s="7">
        <v>0.0</v>
      </c>
      <c r="AS505" s="7">
        <v>0.0</v>
      </c>
      <c r="AT505" s="7">
        <v>0.0</v>
      </c>
      <c r="AU505" s="7">
        <v>0.0</v>
      </c>
      <c r="AV505" s="7">
        <v>0.0</v>
      </c>
      <c r="AW505" s="14"/>
      <c r="AX505" s="14"/>
      <c r="AY505" s="7">
        <v>0.0</v>
      </c>
      <c r="AZ505" s="7">
        <v>0.0</v>
      </c>
      <c r="BA505" s="14">
        <f t="shared" si="14"/>
        <v>0</v>
      </c>
      <c r="BB505" s="14"/>
      <c r="BC505" s="14"/>
    </row>
    <row r="506" ht="12.75" customHeight="1">
      <c r="A506" s="7" t="s">
        <v>1242</v>
      </c>
      <c r="B506" s="7" t="s">
        <v>2372</v>
      </c>
      <c r="C506" s="8" t="s">
        <v>206</v>
      </c>
      <c r="D506" s="9" t="s">
        <v>260</v>
      </c>
      <c r="E506" s="7">
        <v>32.0</v>
      </c>
      <c r="F506" s="7">
        <v>0.0</v>
      </c>
      <c r="G506" s="7">
        <v>0.0</v>
      </c>
      <c r="H506" s="12">
        <f t="shared" si="1"/>
        <v>0</v>
      </c>
      <c r="I506" s="7">
        <v>0.0</v>
      </c>
      <c r="J506" s="7">
        <v>0.0</v>
      </c>
      <c r="K506" s="7">
        <v>0.0</v>
      </c>
      <c r="L506" s="7">
        <v>0.0</v>
      </c>
      <c r="M506" s="25">
        <f t="shared" si="2"/>
        <v>0</v>
      </c>
      <c r="N506" s="7">
        <v>5.0</v>
      </c>
      <c r="O506" s="7">
        <v>2.0</v>
      </c>
      <c r="P506" s="7">
        <v>5.0</v>
      </c>
      <c r="Q506" s="7">
        <v>1.0</v>
      </c>
      <c r="R506" s="10">
        <f t="shared" si="3"/>
        <v>0</v>
      </c>
      <c r="S506" s="10">
        <f t="shared" si="4"/>
        <v>0</v>
      </c>
      <c r="T506" s="12">
        <f t="shared" si="5"/>
        <v>0</v>
      </c>
      <c r="U506" s="7">
        <v>0.0</v>
      </c>
      <c r="V506" s="7">
        <v>2.0</v>
      </c>
      <c r="W506" s="7">
        <v>0.0</v>
      </c>
      <c r="X506" s="7">
        <v>1.0</v>
      </c>
      <c r="Y506" s="7">
        <v>0.0</v>
      </c>
      <c r="Z506" s="7">
        <v>842.0</v>
      </c>
      <c r="AA506" s="18">
        <f t="shared" si="6"/>
        <v>0.4385416667</v>
      </c>
      <c r="AB506" s="14">
        <v>14.84</v>
      </c>
      <c r="AC506" s="18">
        <f t="shared" si="7"/>
        <v>0.46375</v>
      </c>
      <c r="AD506" s="14">
        <v>138.72</v>
      </c>
      <c r="AE506" s="18">
        <f t="shared" si="8"/>
        <v>4.335</v>
      </c>
      <c r="AF506" s="13">
        <f t="shared" si="9"/>
        <v>0.09663974993</v>
      </c>
      <c r="AG506" s="10">
        <f t="shared" si="10"/>
        <v>0</v>
      </c>
      <c r="AH506" s="10">
        <f t="shared" si="11"/>
        <v>0</v>
      </c>
      <c r="AI506" s="10">
        <f t="shared" si="12"/>
        <v>0</v>
      </c>
      <c r="AJ506" s="7">
        <v>0.0</v>
      </c>
      <c r="AK506" s="7">
        <v>0.0</v>
      </c>
      <c r="AL506" s="13" t="str">
        <f t="shared" si="13"/>
        <v> </v>
      </c>
      <c r="AM506" s="7">
        <v>0.0</v>
      </c>
      <c r="AN506" s="7">
        <v>1.0</v>
      </c>
      <c r="AO506" s="26">
        <v>10.0</v>
      </c>
      <c r="AP506" s="26">
        <v>3.0</v>
      </c>
      <c r="AQ506" s="7">
        <v>5.0</v>
      </c>
      <c r="AR506" s="7">
        <v>1.0</v>
      </c>
      <c r="AS506" s="7">
        <v>3.0</v>
      </c>
      <c r="AT506" s="7">
        <v>0.0</v>
      </c>
      <c r="AU506" s="7">
        <v>9.0</v>
      </c>
      <c r="AV506" s="7">
        <v>2.0</v>
      </c>
      <c r="AW506" s="14">
        <v>81.82</v>
      </c>
      <c r="AX506" s="14">
        <v>2.75</v>
      </c>
      <c r="AY506" s="7">
        <v>0.0</v>
      </c>
      <c r="AZ506" s="7">
        <v>0.0</v>
      </c>
      <c r="BA506" s="14">
        <f t="shared" si="14"/>
        <v>0.4988123515</v>
      </c>
      <c r="BB506" s="14">
        <v>91.67</v>
      </c>
      <c r="BC506" s="14">
        <v>1.04</v>
      </c>
    </row>
    <row r="507" ht="12.75" customHeight="1">
      <c r="A507" s="7" t="s">
        <v>1824</v>
      </c>
      <c r="B507" s="7" t="s">
        <v>2376</v>
      </c>
      <c r="C507" s="8" t="s">
        <v>166</v>
      </c>
      <c r="D507" s="9" t="s">
        <v>260</v>
      </c>
      <c r="E507" s="7">
        <v>71.0</v>
      </c>
      <c r="F507" s="7">
        <v>0.0</v>
      </c>
      <c r="G507" s="7">
        <v>0.0</v>
      </c>
      <c r="H507" s="12">
        <f t="shared" si="1"/>
        <v>0</v>
      </c>
      <c r="I507" s="7">
        <v>0.0</v>
      </c>
      <c r="J507" s="7">
        <v>0.0</v>
      </c>
      <c r="K507" s="7">
        <v>0.0</v>
      </c>
      <c r="L507" s="7">
        <v>0.0</v>
      </c>
      <c r="M507" s="25">
        <f t="shared" si="2"/>
        <v>0</v>
      </c>
      <c r="N507" s="7">
        <v>6.0</v>
      </c>
      <c r="O507" s="7">
        <v>2.0</v>
      </c>
      <c r="P507" s="7">
        <v>6.0</v>
      </c>
      <c r="Q507" s="7">
        <v>1.0</v>
      </c>
      <c r="R507" s="10">
        <f t="shared" si="3"/>
        <v>0</v>
      </c>
      <c r="S507" s="10">
        <f t="shared" si="4"/>
        <v>0</v>
      </c>
      <c r="T507" s="12">
        <f t="shared" si="5"/>
        <v>0</v>
      </c>
      <c r="U507" s="7">
        <v>0.0</v>
      </c>
      <c r="V507" s="7">
        <v>1.0</v>
      </c>
      <c r="W507" s="7">
        <v>3.0</v>
      </c>
      <c r="X507" s="7">
        <v>0.0</v>
      </c>
      <c r="Y507" s="7">
        <v>1.0</v>
      </c>
      <c r="Z507" s="7">
        <v>2315.0</v>
      </c>
      <c r="AA507" s="18">
        <f t="shared" si="6"/>
        <v>0.54342723</v>
      </c>
      <c r="AB507" s="14">
        <v>36.24</v>
      </c>
      <c r="AC507" s="18">
        <f t="shared" si="7"/>
        <v>0.5104225352</v>
      </c>
      <c r="AD507" s="14">
        <v>317.84</v>
      </c>
      <c r="AE507" s="18">
        <f t="shared" si="8"/>
        <v>4.476619718</v>
      </c>
      <c r="AF507" s="13">
        <f t="shared" si="9"/>
        <v>0.1023497515</v>
      </c>
      <c r="AG507" s="10">
        <f t="shared" si="10"/>
        <v>0</v>
      </c>
      <c r="AH507" s="10">
        <f t="shared" si="11"/>
        <v>0</v>
      </c>
      <c r="AI507" s="10">
        <f t="shared" si="12"/>
        <v>0</v>
      </c>
      <c r="AJ507" s="7">
        <v>1.0</v>
      </c>
      <c r="AK507" s="7">
        <v>2.0</v>
      </c>
      <c r="AL507" s="13">
        <f t="shared" si="13"/>
        <v>0.3333333333</v>
      </c>
      <c r="AM507" s="7">
        <v>2.0</v>
      </c>
      <c r="AN507" s="7">
        <v>1.0</v>
      </c>
      <c r="AO507" s="26">
        <v>25.0</v>
      </c>
      <c r="AP507" s="26">
        <v>5.0</v>
      </c>
      <c r="AQ507" s="7">
        <v>10.0</v>
      </c>
      <c r="AR507" s="7">
        <v>2.0</v>
      </c>
      <c r="AS507" s="7">
        <v>20.0</v>
      </c>
      <c r="AT507" s="7">
        <v>0.0</v>
      </c>
      <c r="AU507" s="7">
        <v>35.0</v>
      </c>
      <c r="AV507" s="7">
        <v>6.0</v>
      </c>
      <c r="AW507" s="14">
        <v>85.37</v>
      </c>
      <c r="AX507" s="14">
        <v>-3.06</v>
      </c>
      <c r="AY507" s="7">
        <v>2.0</v>
      </c>
      <c r="AZ507" s="7">
        <v>0.0</v>
      </c>
      <c r="BA507" s="14">
        <f t="shared" si="14"/>
        <v>0.2332613391</v>
      </c>
      <c r="BB507" s="14">
        <v>90.62</v>
      </c>
      <c r="BC507" s="14">
        <v>-2.48</v>
      </c>
    </row>
    <row r="508" ht="12.75" customHeight="1">
      <c r="A508" s="7" t="s">
        <v>1539</v>
      </c>
      <c r="B508" s="7" t="s">
        <v>2380</v>
      </c>
      <c r="C508" s="8" t="s">
        <v>305</v>
      </c>
      <c r="D508" s="9" t="s">
        <v>174</v>
      </c>
      <c r="E508" s="7">
        <v>6.0</v>
      </c>
      <c r="F508" s="7">
        <v>0.0</v>
      </c>
      <c r="G508" s="7">
        <v>0.0</v>
      </c>
      <c r="H508" s="12">
        <f t="shared" si="1"/>
        <v>0</v>
      </c>
      <c r="I508" s="7">
        <v>0.0</v>
      </c>
      <c r="J508" s="7">
        <v>0.0</v>
      </c>
      <c r="K508" s="7">
        <v>0.0</v>
      </c>
      <c r="L508" s="7">
        <v>0.0</v>
      </c>
      <c r="M508" s="25">
        <f t="shared" si="2"/>
        <v>0</v>
      </c>
      <c r="N508" s="7">
        <v>0.0</v>
      </c>
      <c r="O508" s="7">
        <v>0.0</v>
      </c>
      <c r="P508" s="7">
        <v>0.0</v>
      </c>
      <c r="Q508" s="7">
        <v>1.0</v>
      </c>
      <c r="R508" s="10">
        <f t="shared" si="3"/>
        <v>0</v>
      </c>
      <c r="S508" s="10">
        <f t="shared" si="4"/>
        <v>0</v>
      </c>
      <c r="T508" s="12">
        <f t="shared" si="5"/>
        <v>0</v>
      </c>
      <c r="U508" s="7">
        <v>0.0</v>
      </c>
      <c r="V508" s="7">
        <v>0.0</v>
      </c>
      <c r="W508" s="7">
        <v>0.0</v>
      </c>
      <c r="X508" s="7">
        <v>0.0</v>
      </c>
      <c r="Y508" s="7">
        <v>0.0</v>
      </c>
      <c r="Z508" s="7">
        <v>203.0</v>
      </c>
      <c r="AA508" s="18">
        <f t="shared" si="6"/>
        <v>0.5638888889</v>
      </c>
      <c r="AB508" s="14">
        <v>3.38</v>
      </c>
      <c r="AC508" s="18">
        <f t="shared" si="7"/>
        <v>0.5633333333</v>
      </c>
      <c r="AD508" s="14">
        <v>17.98</v>
      </c>
      <c r="AE508" s="18">
        <f t="shared" si="8"/>
        <v>2.996666667</v>
      </c>
      <c r="AF508" s="13">
        <f t="shared" si="9"/>
        <v>0.1582397004</v>
      </c>
      <c r="AG508" s="10">
        <f t="shared" si="10"/>
        <v>0</v>
      </c>
      <c r="AH508" s="10">
        <f t="shared" si="11"/>
        <v>0</v>
      </c>
      <c r="AI508" s="10">
        <f t="shared" si="12"/>
        <v>0</v>
      </c>
      <c r="AJ508" s="7">
        <v>0.0</v>
      </c>
      <c r="AK508" s="7">
        <v>0.0</v>
      </c>
      <c r="AL508" s="13" t="str">
        <f t="shared" si="13"/>
        <v> </v>
      </c>
      <c r="AM508" s="7">
        <v>0.0</v>
      </c>
      <c r="AN508" s="7">
        <v>0.0</v>
      </c>
      <c r="AO508" s="26">
        <v>0.0</v>
      </c>
      <c r="AP508" s="26">
        <v>1.0</v>
      </c>
      <c r="AQ508" s="7">
        <v>0.0</v>
      </c>
      <c r="AR508" s="7">
        <v>0.0</v>
      </c>
      <c r="AS508" s="7">
        <v>2.0</v>
      </c>
      <c r="AT508" s="7">
        <v>1.0</v>
      </c>
      <c r="AU508" s="7">
        <v>1.0</v>
      </c>
      <c r="AV508" s="7">
        <v>0.0</v>
      </c>
      <c r="AW508" s="14">
        <v>100.0</v>
      </c>
      <c r="AX508" s="14">
        <v>0.0</v>
      </c>
      <c r="AY508" s="7">
        <v>0.0</v>
      </c>
      <c r="AZ508" s="7">
        <v>0.0</v>
      </c>
      <c r="BA508" s="14">
        <f t="shared" si="14"/>
        <v>-0.5911330049</v>
      </c>
      <c r="BB508" s="14">
        <v>75.0</v>
      </c>
      <c r="BC508" s="14">
        <v>-25.0</v>
      </c>
    </row>
    <row r="509" ht="12.75" customHeight="1">
      <c r="A509" s="7" t="s">
        <v>397</v>
      </c>
      <c r="B509" s="7" t="s">
        <v>2382</v>
      </c>
      <c r="C509" s="8" t="s">
        <v>197</v>
      </c>
      <c r="D509" s="9" t="s">
        <v>174</v>
      </c>
      <c r="E509" s="7">
        <v>44.0</v>
      </c>
      <c r="F509" s="7">
        <v>1.0</v>
      </c>
      <c r="G509" s="7">
        <v>5.0</v>
      </c>
      <c r="H509" s="12">
        <f t="shared" si="1"/>
        <v>6</v>
      </c>
      <c r="I509" s="7">
        <v>1.0</v>
      </c>
      <c r="J509" s="7">
        <v>5.0</v>
      </c>
      <c r="K509" s="7">
        <v>2.0</v>
      </c>
      <c r="L509" s="7">
        <v>3.0</v>
      </c>
      <c r="M509" s="25">
        <f t="shared" si="2"/>
        <v>8.636545382</v>
      </c>
      <c r="N509" s="7">
        <v>5.0</v>
      </c>
      <c r="O509" s="7">
        <v>3.0</v>
      </c>
      <c r="P509" s="7">
        <v>4.0</v>
      </c>
      <c r="Q509" s="7">
        <v>6.0</v>
      </c>
      <c r="R509" s="10">
        <f t="shared" si="3"/>
        <v>0.2</v>
      </c>
      <c r="S509" s="10">
        <f t="shared" si="4"/>
        <v>0.05555555556</v>
      </c>
      <c r="T509" s="12">
        <f t="shared" si="5"/>
        <v>10.75</v>
      </c>
      <c r="U509" s="7">
        <v>2.0</v>
      </c>
      <c r="V509" s="7">
        <v>2.0</v>
      </c>
      <c r="W509" s="7">
        <v>1.0</v>
      </c>
      <c r="X509" s="7">
        <v>0.0</v>
      </c>
      <c r="Y509" s="7">
        <v>0.0</v>
      </c>
      <c r="Z509" s="7">
        <v>2501.0</v>
      </c>
      <c r="AA509" s="18">
        <f t="shared" si="6"/>
        <v>0.9473484848</v>
      </c>
      <c r="AB509" s="14">
        <v>39.77</v>
      </c>
      <c r="AC509" s="18">
        <f t="shared" si="7"/>
        <v>0.9038636364</v>
      </c>
      <c r="AD509" s="14">
        <v>140.76</v>
      </c>
      <c r="AE509" s="18">
        <f t="shared" si="8"/>
        <v>3.199090909</v>
      </c>
      <c r="AF509" s="13">
        <f t="shared" si="9"/>
        <v>0.2202957957</v>
      </c>
      <c r="AG509" s="10">
        <f t="shared" si="10"/>
        <v>0.125</v>
      </c>
      <c r="AH509" s="10">
        <f t="shared" si="11"/>
        <v>0.625</v>
      </c>
      <c r="AI509" s="10">
        <f t="shared" si="12"/>
        <v>0.75</v>
      </c>
      <c r="AJ509" s="7">
        <v>0.0</v>
      </c>
      <c r="AK509" s="7">
        <v>0.0</v>
      </c>
      <c r="AL509" s="13" t="str">
        <f t="shared" si="13"/>
        <v> </v>
      </c>
      <c r="AM509" s="7">
        <v>8.0</v>
      </c>
      <c r="AN509" s="7">
        <v>0.0</v>
      </c>
      <c r="AO509" s="26">
        <v>35.0</v>
      </c>
      <c r="AP509" s="26">
        <v>4.0</v>
      </c>
      <c r="AQ509" s="7">
        <v>16.0</v>
      </c>
      <c r="AR509" s="7">
        <v>3.0</v>
      </c>
      <c r="AS509" s="7">
        <v>23.0</v>
      </c>
      <c r="AT509" s="7">
        <v>2.0</v>
      </c>
      <c r="AU509" s="7">
        <v>39.0</v>
      </c>
      <c r="AV509" s="7">
        <v>4.0</v>
      </c>
      <c r="AW509" s="14">
        <v>90.7</v>
      </c>
      <c r="AX509" s="14">
        <v>4.21</v>
      </c>
      <c r="AY509" s="7">
        <v>0.0</v>
      </c>
      <c r="AZ509" s="7">
        <v>0.0</v>
      </c>
      <c r="BA509" s="14">
        <f t="shared" si="14"/>
        <v>0.743702519</v>
      </c>
      <c r="BB509" s="14">
        <v>90.91</v>
      </c>
      <c r="BC509" s="14">
        <v>-4.05</v>
      </c>
    </row>
    <row r="510" ht="12.75" customHeight="1">
      <c r="A510" s="7" t="s">
        <v>1449</v>
      </c>
      <c r="B510" s="7" t="s">
        <v>2385</v>
      </c>
      <c r="C510" s="8" t="s">
        <v>312</v>
      </c>
      <c r="D510" s="9" t="s">
        <v>174</v>
      </c>
      <c r="E510" s="7">
        <v>77.0</v>
      </c>
      <c r="F510" s="7">
        <v>0.0</v>
      </c>
      <c r="G510" s="7">
        <v>0.0</v>
      </c>
      <c r="H510" s="12">
        <f t="shared" si="1"/>
        <v>0</v>
      </c>
      <c r="I510" s="7">
        <v>0.0</v>
      </c>
      <c r="J510" s="7">
        <v>0.0</v>
      </c>
      <c r="K510" s="7">
        <v>0.0</v>
      </c>
      <c r="L510" s="7">
        <v>0.0</v>
      </c>
      <c r="M510" s="25">
        <f t="shared" si="2"/>
        <v>0</v>
      </c>
      <c r="N510" s="7">
        <v>0.0</v>
      </c>
      <c r="O510" s="7">
        <v>0.0</v>
      </c>
      <c r="P510" s="7">
        <v>0.0</v>
      </c>
      <c r="Q510" s="7">
        <v>0.0</v>
      </c>
      <c r="R510" s="10">
        <f t="shared" si="3"/>
        <v>0</v>
      </c>
      <c r="S510" s="10">
        <f t="shared" si="4"/>
        <v>0</v>
      </c>
      <c r="T510" s="12">
        <f t="shared" si="5"/>
        <v>0</v>
      </c>
      <c r="U510" s="7">
        <v>0.0</v>
      </c>
      <c r="V510" s="7">
        <v>0.0</v>
      </c>
      <c r="W510" s="7">
        <v>0.0</v>
      </c>
      <c r="X510" s="7">
        <v>0.0</v>
      </c>
      <c r="Y510" s="7">
        <v>0.0</v>
      </c>
      <c r="Z510" s="7">
        <v>745.0</v>
      </c>
      <c r="AA510" s="18">
        <f t="shared" si="6"/>
        <v>0.1612554113</v>
      </c>
      <c r="AB510" s="14">
        <v>13.2</v>
      </c>
      <c r="AC510" s="18">
        <f t="shared" si="7"/>
        <v>0.1714285714</v>
      </c>
      <c r="AD510" s="14">
        <v>386.19</v>
      </c>
      <c r="AE510" s="18">
        <f t="shared" si="8"/>
        <v>5.015454545</v>
      </c>
      <c r="AF510" s="13">
        <f t="shared" si="9"/>
        <v>0.03305040186</v>
      </c>
      <c r="AG510" s="10">
        <f t="shared" si="10"/>
        <v>0</v>
      </c>
      <c r="AH510" s="10">
        <f t="shared" si="11"/>
        <v>0</v>
      </c>
      <c r="AI510" s="10">
        <f t="shared" si="12"/>
        <v>0</v>
      </c>
      <c r="AJ510" s="7">
        <v>0.0</v>
      </c>
      <c r="AK510" s="7">
        <v>0.0</v>
      </c>
      <c r="AL510" s="13" t="str">
        <f t="shared" si="13"/>
        <v> </v>
      </c>
      <c r="AM510" s="7">
        <v>1.0</v>
      </c>
      <c r="AN510" s="7">
        <v>0.0</v>
      </c>
      <c r="AO510" s="26">
        <v>13.0</v>
      </c>
      <c r="AP510" s="26">
        <v>1.0</v>
      </c>
      <c r="AQ510" s="7">
        <v>4.0</v>
      </c>
      <c r="AR510" s="7">
        <v>0.0</v>
      </c>
      <c r="AS510" s="7">
        <v>1.0</v>
      </c>
      <c r="AT510" s="7">
        <v>0.0</v>
      </c>
      <c r="AU510" s="7">
        <v>10.0</v>
      </c>
      <c r="AV510" s="7">
        <v>1.0</v>
      </c>
      <c r="AW510" s="14">
        <v>90.91</v>
      </c>
      <c r="AX510" s="14">
        <v>2.78</v>
      </c>
      <c r="AY510" s="7">
        <v>1.0</v>
      </c>
      <c r="AZ510" s="7">
        <v>0.0</v>
      </c>
      <c r="BA510" s="14">
        <f t="shared" si="14"/>
        <v>1.288590604</v>
      </c>
      <c r="BB510" s="14">
        <v>93.33</v>
      </c>
      <c r="BC510" s="14">
        <v>-0.36</v>
      </c>
    </row>
    <row r="511" ht="12.75" customHeight="1">
      <c r="A511" s="7" t="s">
        <v>519</v>
      </c>
      <c r="B511" s="7" t="s">
        <v>2389</v>
      </c>
      <c r="C511" s="8" t="s">
        <v>297</v>
      </c>
      <c r="D511" s="9" t="s">
        <v>150</v>
      </c>
      <c r="E511" s="7">
        <v>69.0</v>
      </c>
      <c r="F511" s="7">
        <v>1.0</v>
      </c>
      <c r="G511" s="7">
        <v>2.0</v>
      </c>
      <c r="H511" s="12">
        <f t="shared" si="1"/>
        <v>3</v>
      </c>
      <c r="I511" s="7">
        <v>1.0</v>
      </c>
      <c r="J511" s="7">
        <v>2.0</v>
      </c>
      <c r="K511" s="7">
        <v>0.0</v>
      </c>
      <c r="L511" s="7">
        <v>2.0</v>
      </c>
      <c r="M511" s="25">
        <f t="shared" si="2"/>
        <v>2.320085929</v>
      </c>
      <c r="N511" s="7">
        <v>9.0</v>
      </c>
      <c r="O511" s="7">
        <v>7.0</v>
      </c>
      <c r="P511" s="7">
        <v>8.0</v>
      </c>
      <c r="Q511" s="7">
        <v>12.0</v>
      </c>
      <c r="R511" s="10">
        <f t="shared" si="3"/>
        <v>0.1111111111</v>
      </c>
      <c r="S511" s="10">
        <f t="shared" si="4"/>
        <v>0.02777777778</v>
      </c>
      <c r="T511" s="12">
        <f t="shared" si="5"/>
        <v>0</v>
      </c>
      <c r="U511" s="7">
        <v>0.0</v>
      </c>
      <c r="V511" s="7">
        <v>0.0</v>
      </c>
      <c r="W511" s="7">
        <v>4.0</v>
      </c>
      <c r="X511" s="7">
        <v>3.0</v>
      </c>
      <c r="Y511" s="7">
        <v>2.0</v>
      </c>
      <c r="Z511" s="7">
        <v>4655.0</v>
      </c>
      <c r="AA511" s="18">
        <f t="shared" si="6"/>
        <v>1.124396135</v>
      </c>
      <c r="AB511" s="14">
        <v>69.85</v>
      </c>
      <c r="AC511" s="18">
        <f t="shared" si="7"/>
        <v>1.012318841</v>
      </c>
      <c r="AD511" s="14">
        <v>286.86</v>
      </c>
      <c r="AE511" s="18">
        <f t="shared" si="8"/>
        <v>4.157391304</v>
      </c>
      <c r="AF511" s="13">
        <f t="shared" si="9"/>
        <v>0.1958173306</v>
      </c>
      <c r="AG511" s="10">
        <f t="shared" si="10"/>
        <v>0.3333333333</v>
      </c>
      <c r="AH511" s="10">
        <f t="shared" si="11"/>
        <v>0.6666666667</v>
      </c>
      <c r="AI511" s="10">
        <f t="shared" si="12"/>
        <v>1</v>
      </c>
      <c r="AJ511" s="7">
        <v>2.0</v>
      </c>
      <c r="AK511" s="7">
        <v>11.0</v>
      </c>
      <c r="AL511" s="13">
        <f t="shared" si="13"/>
        <v>0.1538461538</v>
      </c>
      <c r="AM511" s="7">
        <v>3.0</v>
      </c>
      <c r="AN511" s="7">
        <v>0.0</v>
      </c>
      <c r="AO511" s="26">
        <v>52.0</v>
      </c>
      <c r="AP511" s="26">
        <v>7.0</v>
      </c>
      <c r="AQ511" s="7">
        <v>20.0</v>
      </c>
      <c r="AR511" s="7">
        <v>1.0</v>
      </c>
      <c r="AS511" s="7">
        <v>26.0</v>
      </c>
      <c r="AT511" s="7">
        <v>5.0</v>
      </c>
      <c r="AU511" s="7">
        <v>39.0</v>
      </c>
      <c r="AV511" s="7">
        <v>8.0</v>
      </c>
      <c r="AW511" s="14">
        <v>82.98</v>
      </c>
      <c r="AX511" s="14">
        <v>1.6800000000000002</v>
      </c>
      <c r="AY511" s="7">
        <v>3.0</v>
      </c>
      <c r="AZ511" s="7">
        <v>0.0</v>
      </c>
      <c r="BA511" s="14">
        <f t="shared" si="14"/>
        <v>0.5929108485</v>
      </c>
      <c r="BB511" s="14">
        <v>88.0</v>
      </c>
      <c r="BC511" s="14">
        <v>-4.2</v>
      </c>
    </row>
    <row r="512" ht="12.75" customHeight="1">
      <c r="A512" s="7" t="s">
        <v>743</v>
      </c>
      <c r="B512" s="7" t="s">
        <v>2392</v>
      </c>
      <c r="C512" s="8" t="s">
        <v>206</v>
      </c>
      <c r="D512" s="9" t="s">
        <v>247</v>
      </c>
      <c r="E512" s="7">
        <v>20.0</v>
      </c>
      <c r="F512" s="7">
        <v>0.0</v>
      </c>
      <c r="G512" s="7">
        <v>0.0</v>
      </c>
      <c r="H512" s="12">
        <f t="shared" si="1"/>
        <v>0</v>
      </c>
      <c r="I512" s="7">
        <v>0.0</v>
      </c>
      <c r="J512" s="7">
        <v>0.0</v>
      </c>
      <c r="K512" s="7">
        <v>0.0</v>
      </c>
      <c r="L512" s="7">
        <v>0.0</v>
      </c>
      <c r="M512" s="25">
        <f t="shared" si="2"/>
        <v>0</v>
      </c>
      <c r="N512" s="7">
        <v>3.0</v>
      </c>
      <c r="O512" s="7">
        <v>2.0</v>
      </c>
      <c r="P512" s="7">
        <v>3.0</v>
      </c>
      <c r="Q512" s="7">
        <v>0.0</v>
      </c>
      <c r="R512" s="10">
        <f t="shared" si="3"/>
        <v>0</v>
      </c>
      <c r="S512" s="10">
        <f t="shared" si="4"/>
        <v>0</v>
      </c>
      <c r="T512" s="12">
        <f t="shared" si="5"/>
        <v>0</v>
      </c>
      <c r="U512" s="7">
        <v>0.0</v>
      </c>
      <c r="V512" s="7">
        <v>5.0</v>
      </c>
      <c r="W512" s="7">
        <v>0.0</v>
      </c>
      <c r="X512" s="7">
        <v>1.0</v>
      </c>
      <c r="Y512" s="7">
        <v>0.0</v>
      </c>
      <c r="Z512" s="7">
        <v>1462.0</v>
      </c>
      <c r="AA512" s="18">
        <f t="shared" si="6"/>
        <v>1.218333333</v>
      </c>
      <c r="AB512" s="14">
        <v>23.68</v>
      </c>
      <c r="AC512" s="18">
        <f t="shared" si="7"/>
        <v>1.184</v>
      </c>
      <c r="AD512" s="14">
        <v>69.57</v>
      </c>
      <c r="AE512" s="18">
        <f t="shared" si="8"/>
        <v>3.4785</v>
      </c>
      <c r="AF512" s="13">
        <f t="shared" si="9"/>
        <v>0.2539410188</v>
      </c>
      <c r="AG512" s="10">
        <f t="shared" si="10"/>
        <v>0</v>
      </c>
      <c r="AH512" s="10">
        <f t="shared" si="11"/>
        <v>0</v>
      </c>
      <c r="AI512" s="10">
        <f t="shared" si="12"/>
        <v>0</v>
      </c>
      <c r="AJ512" s="7">
        <v>13.0</v>
      </c>
      <c r="AK512" s="7">
        <v>11.0</v>
      </c>
      <c r="AL512" s="13">
        <f t="shared" si="13"/>
        <v>0.5416666667</v>
      </c>
      <c r="AM512" s="7">
        <v>0.0</v>
      </c>
      <c r="AN512" s="7">
        <v>2.0</v>
      </c>
      <c r="AO512" s="26">
        <v>17.0</v>
      </c>
      <c r="AP512" s="26">
        <v>5.0</v>
      </c>
      <c r="AQ512" s="7">
        <v>9.0</v>
      </c>
      <c r="AR512" s="7">
        <v>0.0</v>
      </c>
      <c r="AS512" s="7">
        <v>7.0</v>
      </c>
      <c r="AT512" s="7">
        <v>1.0</v>
      </c>
      <c r="AU512" s="7">
        <v>14.0</v>
      </c>
      <c r="AV512" s="7">
        <v>3.0</v>
      </c>
      <c r="AW512" s="14">
        <v>82.35</v>
      </c>
      <c r="AX512" s="14">
        <v>-3.92</v>
      </c>
      <c r="AY512" s="7">
        <v>2.0</v>
      </c>
      <c r="AZ512" s="7">
        <v>2.0</v>
      </c>
      <c r="BA512" s="14">
        <f t="shared" si="14"/>
        <v>0.5335157319</v>
      </c>
      <c r="BB512" s="14">
        <v>92.31</v>
      </c>
      <c r="BC512" s="14">
        <v>2.91</v>
      </c>
    </row>
    <row r="513" ht="12.75" customHeight="1">
      <c r="A513" s="7" t="s">
        <v>770</v>
      </c>
      <c r="B513" s="7" t="s">
        <v>2394</v>
      </c>
      <c r="C513" s="8" t="s">
        <v>628</v>
      </c>
      <c r="D513" s="9" t="s">
        <v>260</v>
      </c>
      <c r="E513" s="7">
        <v>1.0</v>
      </c>
      <c r="F513" s="7">
        <v>0.0</v>
      </c>
      <c r="G513" s="7">
        <v>0.0</v>
      </c>
      <c r="H513" s="12">
        <f t="shared" si="1"/>
        <v>0</v>
      </c>
      <c r="I513" s="7">
        <v>0.0</v>
      </c>
      <c r="J513" s="7">
        <v>0.0</v>
      </c>
      <c r="K513" s="7">
        <v>0.0</v>
      </c>
      <c r="L513" s="7">
        <v>0.0</v>
      </c>
      <c r="M513" s="25">
        <f t="shared" si="2"/>
        <v>0</v>
      </c>
      <c r="N513" s="7">
        <v>0.0</v>
      </c>
      <c r="O513" s="7">
        <v>0.0</v>
      </c>
      <c r="P513" s="7">
        <v>0.0</v>
      </c>
      <c r="Q513" s="7">
        <v>0.0</v>
      </c>
      <c r="R513" s="10">
        <f t="shared" si="3"/>
        <v>0</v>
      </c>
      <c r="S513" s="10">
        <f t="shared" si="4"/>
        <v>0</v>
      </c>
      <c r="T513" s="12">
        <f t="shared" si="5"/>
        <v>0</v>
      </c>
      <c r="U513" s="7">
        <v>0.0</v>
      </c>
      <c r="V513" s="7">
        <v>0.0</v>
      </c>
      <c r="W513" s="7">
        <v>0.0</v>
      </c>
      <c r="X513" s="7">
        <v>0.0</v>
      </c>
      <c r="Y513" s="7">
        <v>0.0</v>
      </c>
      <c r="Z513" s="7">
        <v>0.0</v>
      </c>
      <c r="AA513" s="18">
        <f t="shared" si="6"/>
        <v>0</v>
      </c>
      <c r="AB513" s="14">
        <v>0.0</v>
      </c>
      <c r="AC513" s="18">
        <f t="shared" si="7"/>
        <v>0</v>
      </c>
      <c r="AD513" s="14">
        <v>2.15</v>
      </c>
      <c r="AE513" s="18">
        <f t="shared" si="8"/>
        <v>2.15</v>
      </c>
      <c r="AF513" s="13">
        <f t="shared" si="9"/>
        <v>0</v>
      </c>
      <c r="AG513" s="10">
        <f t="shared" si="10"/>
        <v>0</v>
      </c>
      <c r="AH513" s="10">
        <f t="shared" si="11"/>
        <v>0</v>
      </c>
      <c r="AI513" s="10">
        <f t="shared" si="12"/>
        <v>0</v>
      </c>
      <c r="AJ513" s="7">
        <v>0.0</v>
      </c>
      <c r="AK513" s="7">
        <v>0.0</v>
      </c>
      <c r="AL513" s="13" t="str">
        <f t="shared" si="13"/>
        <v> </v>
      </c>
      <c r="AM513" s="7">
        <v>0.0</v>
      </c>
      <c r="AN513" s="7">
        <v>0.0</v>
      </c>
      <c r="AO513" s="26">
        <v>0.0</v>
      </c>
      <c r="AP513" s="26">
        <v>0.0</v>
      </c>
      <c r="AQ513" s="7">
        <v>0.0</v>
      </c>
      <c r="AR513" s="7">
        <v>0.0</v>
      </c>
      <c r="AS513" s="7">
        <v>0.0</v>
      </c>
      <c r="AT513" s="7">
        <v>0.0</v>
      </c>
      <c r="AU513" s="7">
        <v>0.0</v>
      </c>
      <c r="AV513" s="7">
        <v>0.0</v>
      </c>
      <c r="AW513" s="14"/>
      <c r="AX513" s="14"/>
      <c r="AY513" s="7">
        <v>0.0</v>
      </c>
      <c r="AZ513" s="7">
        <v>0.0</v>
      </c>
      <c r="BA513" s="14">
        <f t="shared" si="14"/>
        <v>0</v>
      </c>
      <c r="BB513" s="14"/>
      <c r="BC513" s="14"/>
    </row>
    <row r="514" ht="12.75" customHeight="1">
      <c r="A514" s="7" t="s">
        <v>359</v>
      </c>
      <c r="B514" s="7" t="s">
        <v>2396</v>
      </c>
      <c r="C514" s="8" t="s">
        <v>685</v>
      </c>
      <c r="D514" s="9" t="s">
        <v>150</v>
      </c>
      <c r="E514" s="7">
        <v>77.0</v>
      </c>
      <c r="F514" s="7">
        <v>0.0</v>
      </c>
      <c r="G514" s="7">
        <v>0.0</v>
      </c>
      <c r="H514" s="12">
        <f t="shared" si="1"/>
        <v>0</v>
      </c>
      <c r="I514" s="7">
        <v>0.0</v>
      </c>
      <c r="J514" s="7">
        <v>0.0</v>
      </c>
      <c r="K514" s="7">
        <v>0.0</v>
      </c>
      <c r="L514" s="7">
        <v>0.0</v>
      </c>
      <c r="M514" s="25">
        <f t="shared" si="2"/>
        <v>0</v>
      </c>
      <c r="N514" s="7">
        <v>0.0</v>
      </c>
      <c r="O514" s="7">
        <v>1.0</v>
      </c>
      <c r="P514" s="7">
        <v>0.0</v>
      </c>
      <c r="Q514" s="7">
        <v>0.0</v>
      </c>
      <c r="R514" s="10">
        <f t="shared" si="3"/>
        <v>0</v>
      </c>
      <c r="S514" s="10">
        <f t="shared" si="4"/>
        <v>0</v>
      </c>
      <c r="T514" s="12">
        <f t="shared" si="5"/>
        <v>0</v>
      </c>
      <c r="U514" s="7">
        <v>0.0</v>
      </c>
      <c r="V514" s="7">
        <v>0.0</v>
      </c>
      <c r="W514" s="7">
        <v>0.0</v>
      </c>
      <c r="X514" s="7">
        <v>0.0</v>
      </c>
      <c r="Y514" s="7">
        <v>0.0</v>
      </c>
      <c r="Z514" s="7">
        <v>441.0</v>
      </c>
      <c r="AA514" s="18">
        <f t="shared" si="6"/>
        <v>0.09545454545</v>
      </c>
      <c r="AB514" s="14">
        <v>6.15</v>
      </c>
      <c r="AC514" s="18">
        <f t="shared" si="7"/>
        <v>0.07987012987</v>
      </c>
      <c r="AD514" s="14">
        <v>365.52</v>
      </c>
      <c r="AE514" s="18">
        <f t="shared" si="8"/>
        <v>4.747012987</v>
      </c>
      <c r="AF514" s="13">
        <f t="shared" si="9"/>
        <v>0.0165469368</v>
      </c>
      <c r="AG514" s="10">
        <f t="shared" si="10"/>
        <v>0</v>
      </c>
      <c r="AH514" s="10">
        <f t="shared" si="11"/>
        <v>0</v>
      </c>
      <c r="AI514" s="10">
        <f t="shared" si="12"/>
        <v>0</v>
      </c>
      <c r="AJ514" s="7">
        <v>4.0</v>
      </c>
      <c r="AK514" s="7">
        <v>3.0</v>
      </c>
      <c r="AL514" s="13">
        <f t="shared" si="13"/>
        <v>0.5714285714</v>
      </c>
      <c r="AM514" s="7">
        <v>0.0</v>
      </c>
      <c r="AN514" s="7">
        <v>0.0</v>
      </c>
      <c r="AO514" s="26">
        <v>1.0</v>
      </c>
      <c r="AP514" s="26">
        <v>0.0</v>
      </c>
      <c r="AQ514" s="7">
        <v>4.0</v>
      </c>
      <c r="AR514" s="7">
        <v>1.0</v>
      </c>
      <c r="AS514" s="7">
        <v>4.0</v>
      </c>
      <c r="AT514" s="7">
        <v>0.0</v>
      </c>
      <c r="AU514" s="7">
        <v>3.0</v>
      </c>
      <c r="AV514" s="7">
        <v>0.0</v>
      </c>
      <c r="AW514" s="14">
        <v>100.0</v>
      </c>
      <c r="AX514" s="14">
        <v>12.35</v>
      </c>
      <c r="AY514" s="7">
        <v>0.0</v>
      </c>
      <c r="AZ514" s="7">
        <v>0.0</v>
      </c>
      <c r="BA514" s="14">
        <f t="shared" si="14"/>
        <v>0</v>
      </c>
      <c r="BB514" s="14">
        <v>85.71</v>
      </c>
      <c r="BC514" s="14">
        <v>-10.96</v>
      </c>
    </row>
    <row r="515" ht="12.75" customHeight="1">
      <c r="A515" s="7" t="s">
        <v>1103</v>
      </c>
      <c r="B515" s="7" t="s">
        <v>2400</v>
      </c>
      <c r="C515" s="8" t="s">
        <v>542</v>
      </c>
      <c r="D515" s="9" t="s">
        <v>183</v>
      </c>
      <c r="E515" s="7">
        <v>20.0</v>
      </c>
      <c r="F515" s="7">
        <v>0.0</v>
      </c>
      <c r="G515" s="7">
        <v>0.0</v>
      </c>
      <c r="H515" s="12">
        <f t="shared" si="1"/>
        <v>0</v>
      </c>
      <c r="I515" s="7">
        <v>0.0</v>
      </c>
      <c r="J515" s="7">
        <v>0.0</v>
      </c>
      <c r="K515" s="7">
        <v>0.0</v>
      </c>
      <c r="L515" s="7">
        <v>0.0</v>
      </c>
      <c r="M515" s="25">
        <f t="shared" si="2"/>
        <v>0</v>
      </c>
      <c r="N515" s="7">
        <v>0.0</v>
      </c>
      <c r="O515" s="7">
        <v>0.0</v>
      </c>
      <c r="P515" s="7">
        <v>0.0</v>
      </c>
      <c r="Q515" s="7">
        <v>0.0</v>
      </c>
      <c r="R515" s="10">
        <f t="shared" si="3"/>
        <v>0</v>
      </c>
      <c r="S515" s="10">
        <f t="shared" si="4"/>
        <v>0</v>
      </c>
      <c r="T515" s="12">
        <f t="shared" si="5"/>
        <v>0</v>
      </c>
      <c r="U515" s="7">
        <v>0.0</v>
      </c>
      <c r="V515" s="7">
        <v>0.0</v>
      </c>
      <c r="W515" s="7">
        <v>0.0</v>
      </c>
      <c r="X515" s="7">
        <v>0.0</v>
      </c>
      <c r="Y515" s="7">
        <v>0.0</v>
      </c>
      <c r="Z515" s="7">
        <v>75.0</v>
      </c>
      <c r="AA515" s="18">
        <f t="shared" si="6"/>
        <v>0.0625</v>
      </c>
      <c r="AB515" s="14">
        <v>1.03</v>
      </c>
      <c r="AC515" s="18">
        <f t="shared" si="7"/>
        <v>0.0515</v>
      </c>
      <c r="AD515" s="14">
        <v>93.35</v>
      </c>
      <c r="AE515" s="18">
        <f t="shared" si="8"/>
        <v>4.6675</v>
      </c>
      <c r="AF515" s="13">
        <f t="shared" si="9"/>
        <v>0.0109133291</v>
      </c>
      <c r="AG515" s="10">
        <f t="shared" si="10"/>
        <v>0</v>
      </c>
      <c r="AH515" s="10">
        <f t="shared" si="11"/>
        <v>0</v>
      </c>
      <c r="AI515" s="10">
        <f t="shared" si="12"/>
        <v>0</v>
      </c>
      <c r="AJ515" s="7">
        <v>0.0</v>
      </c>
      <c r="AK515" s="7">
        <v>0.0</v>
      </c>
      <c r="AL515" s="13" t="str">
        <f t="shared" si="13"/>
        <v> </v>
      </c>
      <c r="AM515" s="7">
        <v>0.0</v>
      </c>
      <c r="AN515" s="7">
        <v>0.0</v>
      </c>
      <c r="AO515" s="26">
        <v>0.0</v>
      </c>
      <c r="AP515" s="26">
        <v>2.0</v>
      </c>
      <c r="AQ515" s="7">
        <v>0.0</v>
      </c>
      <c r="AR515" s="7">
        <v>0.0</v>
      </c>
      <c r="AS515" s="7">
        <v>0.0</v>
      </c>
      <c r="AT515" s="7">
        <v>0.0</v>
      </c>
      <c r="AU515" s="7">
        <v>0.0</v>
      </c>
      <c r="AV515" s="7">
        <v>1.0</v>
      </c>
      <c r="AW515" s="14">
        <v>0.0</v>
      </c>
      <c r="AX515" s="14">
        <v>-89.19</v>
      </c>
      <c r="AY515" s="7">
        <v>0.0</v>
      </c>
      <c r="AZ515" s="7">
        <v>0.0</v>
      </c>
      <c r="BA515" s="14">
        <f t="shared" si="14"/>
        <v>-1.6</v>
      </c>
      <c r="BB515" s="14"/>
      <c r="BC515" s="14"/>
    </row>
    <row r="516" ht="12.75" customHeight="1">
      <c r="A516" s="7" t="s">
        <v>637</v>
      </c>
      <c r="B516" s="7" t="s">
        <v>2402</v>
      </c>
      <c r="C516" s="8" t="s">
        <v>860</v>
      </c>
      <c r="D516" s="9" t="s">
        <v>150</v>
      </c>
      <c r="E516" s="7">
        <v>45.0</v>
      </c>
      <c r="F516" s="7">
        <v>3.0</v>
      </c>
      <c r="G516" s="7">
        <v>11.0</v>
      </c>
      <c r="H516" s="12">
        <f t="shared" si="1"/>
        <v>14</v>
      </c>
      <c r="I516" s="7">
        <v>3.0</v>
      </c>
      <c r="J516" s="7">
        <v>11.0</v>
      </c>
      <c r="K516" s="7">
        <v>5.0</v>
      </c>
      <c r="L516" s="7">
        <v>6.0</v>
      </c>
      <c r="M516" s="25">
        <f t="shared" si="2"/>
        <v>6.298425394</v>
      </c>
      <c r="N516" s="7">
        <v>18.0</v>
      </c>
      <c r="O516" s="7">
        <v>8.0</v>
      </c>
      <c r="P516" s="7">
        <v>15.0</v>
      </c>
      <c r="Q516" s="7">
        <v>5.0</v>
      </c>
      <c r="R516" s="10">
        <f t="shared" si="3"/>
        <v>0.1666666667</v>
      </c>
      <c r="S516" s="10">
        <f t="shared" si="4"/>
        <v>0.0652173913</v>
      </c>
      <c r="T516" s="12">
        <f t="shared" si="5"/>
        <v>40.88235294</v>
      </c>
      <c r="U516" s="7">
        <v>0.0</v>
      </c>
      <c r="V516" s="7">
        <v>1.0</v>
      </c>
      <c r="W516" s="7">
        <v>9.0</v>
      </c>
      <c r="X516" s="7">
        <v>5.0</v>
      </c>
      <c r="Y516" s="7">
        <v>3.0</v>
      </c>
      <c r="Z516" s="7">
        <v>8002.0</v>
      </c>
      <c r="AA516" s="18">
        <f t="shared" si="6"/>
        <v>2.963703704</v>
      </c>
      <c r="AB516" s="14">
        <v>131.78</v>
      </c>
      <c r="AC516" s="18">
        <f t="shared" si="7"/>
        <v>2.928444444</v>
      </c>
      <c r="AD516" s="14">
        <v>102.85</v>
      </c>
      <c r="AE516" s="18">
        <f t="shared" si="8"/>
        <v>2.285555556</v>
      </c>
      <c r="AF516" s="13">
        <f t="shared" si="9"/>
        <v>0.5616502579</v>
      </c>
      <c r="AG516" s="10">
        <f t="shared" si="10"/>
        <v>0.1764705882</v>
      </c>
      <c r="AH516" s="10">
        <f t="shared" si="11"/>
        <v>0.6470588235</v>
      </c>
      <c r="AI516" s="10">
        <f t="shared" si="12"/>
        <v>0.8235294118</v>
      </c>
      <c r="AJ516" s="7">
        <v>8.0</v>
      </c>
      <c r="AK516" s="7">
        <v>6.0</v>
      </c>
      <c r="AL516" s="13">
        <f t="shared" si="13"/>
        <v>0.5714285714</v>
      </c>
      <c r="AM516" s="7">
        <v>17.0</v>
      </c>
      <c r="AN516" s="7">
        <v>1.0</v>
      </c>
      <c r="AO516" s="26">
        <v>122.0</v>
      </c>
      <c r="AP516" s="26">
        <v>18.0</v>
      </c>
      <c r="AQ516" s="7">
        <v>45.0</v>
      </c>
      <c r="AR516" s="7">
        <v>6.0</v>
      </c>
      <c r="AS516" s="7">
        <v>60.0</v>
      </c>
      <c r="AT516" s="7">
        <v>1.0</v>
      </c>
      <c r="AU516" s="7">
        <v>144.0</v>
      </c>
      <c r="AV516" s="7">
        <v>18.0</v>
      </c>
      <c r="AW516" s="14">
        <v>88.89</v>
      </c>
      <c r="AX516" s="14">
        <v>4.55</v>
      </c>
      <c r="AY516" s="7">
        <v>2.0</v>
      </c>
      <c r="AZ516" s="7">
        <v>1.0</v>
      </c>
      <c r="BA516" s="14">
        <f t="shared" si="14"/>
        <v>0.7498125469</v>
      </c>
      <c r="BB516" s="14">
        <v>93.7</v>
      </c>
      <c r="BC516" s="14">
        <v>3.48</v>
      </c>
    </row>
    <row r="517" ht="12.75" customHeight="1">
      <c r="A517" s="7" t="s">
        <v>732</v>
      </c>
      <c r="B517" s="7" t="s">
        <v>2406</v>
      </c>
      <c r="C517" s="8" t="s">
        <v>610</v>
      </c>
      <c r="D517" s="9" t="s">
        <v>174</v>
      </c>
      <c r="E517" s="7">
        <v>73.0</v>
      </c>
      <c r="F517" s="7">
        <v>2.0</v>
      </c>
      <c r="G517" s="7">
        <v>7.0</v>
      </c>
      <c r="H517" s="12">
        <f t="shared" si="1"/>
        <v>9</v>
      </c>
      <c r="I517" s="7">
        <v>2.0</v>
      </c>
      <c r="J517" s="7">
        <v>6.0</v>
      </c>
      <c r="K517" s="7">
        <v>5.0</v>
      </c>
      <c r="L517" s="7">
        <v>1.0</v>
      </c>
      <c r="M517" s="25">
        <f t="shared" si="2"/>
        <v>3.855765798</v>
      </c>
      <c r="N517" s="7">
        <v>25.0</v>
      </c>
      <c r="O517" s="7">
        <v>14.0</v>
      </c>
      <c r="P517" s="7">
        <v>23.0</v>
      </c>
      <c r="Q517" s="7">
        <v>17.0</v>
      </c>
      <c r="R517" s="10">
        <f t="shared" si="3"/>
        <v>0.08</v>
      </c>
      <c r="S517" s="10">
        <f t="shared" si="4"/>
        <v>0.0253164557</v>
      </c>
      <c r="T517" s="12">
        <f t="shared" si="5"/>
        <v>44.28571429</v>
      </c>
      <c r="U517" s="7">
        <v>3.0</v>
      </c>
      <c r="V517" s="7">
        <v>3.0</v>
      </c>
      <c r="W517" s="7">
        <v>6.0</v>
      </c>
      <c r="X517" s="7">
        <v>9.0</v>
      </c>
      <c r="Y517" s="7">
        <v>1.0</v>
      </c>
      <c r="Z517" s="7">
        <v>8403.0</v>
      </c>
      <c r="AA517" s="18">
        <f t="shared" si="6"/>
        <v>1.918493151</v>
      </c>
      <c r="AB517" s="14">
        <v>137.72</v>
      </c>
      <c r="AC517" s="18">
        <f t="shared" si="7"/>
        <v>1.886575342</v>
      </c>
      <c r="AD517" s="14">
        <v>179.07</v>
      </c>
      <c r="AE517" s="18">
        <f t="shared" si="8"/>
        <v>2.453013699</v>
      </c>
      <c r="AF517" s="13">
        <f t="shared" si="9"/>
        <v>0.4347359449</v>
      </c>
      <c r="AG517" s="10">
        <f t="shared" si="10"/>
        <v>0.1428571429</v>
      </c>
      <c r="AH517" s="10">
        <f t="shared" si="11"/>
        <v>0.4285714286</v>
      </c>
      <c r="AI517" s="10">
        <f t="shared" si="12"/>
        <v>0.5714285714</v>
      </c>
      <c r="AJ517" s="7">
        <v>0.0</v>
      </c>
      <c r="AK517" s="7">
        <v>0.0</v>
      </c>
      <c r="AL517" s="13" t="str">
        <f t="shared" si="13"/>
        <v> </v>
      </c>
      <c r="AM517" s="7">
        <v>14.0</v>
      </c>
      <c r="AN517" s="7">
        <v>2.0</v>
      </c>
      <c r="AO517" s="26">
        <v>110.0</v>
      </c>
      <c r="AP517" s="26">
        <v>18.0</v>
      </c>
      <c r="AQ517" s="7">
        <v>55.0</v>
      </c>
      <c r="AR517" s="7">
        <v>6.0</v>
      </c>
      <c r="AS517" s="7">
        <v>67.0</v>
      </c>
      <c r="AT517" s="7">
        <v>4.0</v>
      </c>
      <c r="AU517" s="7">
        <v>108.0</v>
      </c>
      <c r="AV517" s="7">
        <v>20.0</v>
      </c>
      <c r="AW517" s="14">
        <v>84.38</v>
      </c>
      <c r="AX517" s="14">
        <v>-1.74</v>
      </c>
      <c r="AY517" s="7">
        <v>2.0</v>
      </c>
      <c r="AZ517" s="7">
        <v>0.0</v>
      </c>
      <c r="BA517" s="14">
        <f t="shared" si="14"/>
        <v>0.642627633</v>
      </c>
      <c r="BB517" s="14">
        <v>92.59</v>
      </c>
      <c r="BC517" s="14">
        <v>4.95</v>
      </c>
    </row>
    <row r="518" ht="12.75" customHeight="1">
      <c r="A518" s="7" t="s">
        <v>1620</v>
      </c>
      <c r="B518" s="7" t="s">
        <v>2413</v>
      </c>
      <c r="C518" s="8" t="s">
        <v>394</v>
      </c>
      <c r="D518" s="9" t="s">
        <v>247</v>
      </c>
      <c r="E518" s="7">
        <v>5.0</v>
      </c>
      <c r="F518" s="7">
        <v>0.0</v>
      </c>
      <c r="G518" s="7">
        <v>0.0</v>
      </c>
      <c r="H518" s="12">
        <f t="shared" si="1"/>
        <v>0</v>
      </c>
      <c r="I518" s="7">
        <v>0.0</v>
      </c>
      <c r="J518" s="7">
        <v>0.0</v>
      </c>
      <c r="K518" s="7">
        <v>0.0</v>
      </c>
      <c r="L518" s="7">
        <v>0.0</v>
      </c>
      <c r="M518" s="25">
        <f t="shared" si="2"/>
        <v>0</v>
      </c>
      <c r="N518" s="7">
        <v>0.0</v>
      </c>
      <c r="O518" s="7">
        <v>0.0</v>
      </c>
      <c r="P518" s="7">
        <v>0.0</v>
      </c>
      <c r="Q518" s="7">
        <v>0.0</v>
      </c>
      <c r="R518" s="10">
        <f t="shared" si="3"/>
        <v>0</v>
      </c>
      <c r="S518" s="10">
        <f t="shared" si="4"/>
        <v>0</v>
      </c>
      <c r="T518" s="12">
        <f t="shared" si="5"/>
        <v>0</v>
      </c>
      <c r="U518" s="7">
        <v>0.0</v>
      </c>
      <c r="V518" s="7">
        <v>0.0</v>
      </c>
      <c r="W518" s="7">
        <v>0.0</v>
      </c>
      <c r="X518" s="7">
        <v>0.0</v>
      </c>
      <c r="Y518" s="7">
        <v>0.0</v>
      </c>
      <c r="Z518" s="7">
        <v>3.0</v>
      </c>
      <c r="AA518" s="18">
        <f t="shared" si="6"/>
        <v>0.01</v>
      </c>
      <c r="AB518" s="14">
        <v>0.0</v>
      </c>
      <c r="AC518" s="18">
        <f t="shared" si="7"/>
        <v>0</v>
      </c>
      <c r="AD518" s="14">
        <v>22.55</v>
      </c>
      <c r="AE518" s="18">
        <f t="shared" si="8"/>
        <v>4.51</v>
      </c>
      <c r="AF518" s="13">
        <f t="shared" si="9"/>
        <v>0</v>
      </c>
      <c r="AG518" s="10">
        <f t="shared" si="10"/>
        <v>0</v>
      </c>
      <c r="AH518" s="10">
        <f t="shared" si="11"/>
        <v>0</v>
      </c>
      <c r="AI518" s="10">
        <f t="shared" si="12"/>
        <v>0</v>
      </c>
      <c r="AJ518" s="7">
        <v>0.0</v>
      </c>
      <c r="AK518" s="7">
        <v>0.0</v>
      </c>
      <c r="AL518" s="13" t="str">
        <f t="shared" si="13"/>
        <v> </v>
      </c>
      <c r="AM518" s="7">
        <v>0.0</v>
      </c>
      <c r="AN518" s="7">
        <v>0.0</v>
      </c>
      <c r="AO518" s="26">
        <v>0.0</v>
      </c>
      <c r="AP518" s="26">
        <v>0.0</v>
      </c>
      <c r="AQ518" s="7">
        <v>0.0</v>
      </c>
      <c r="AR518" s="7">
        <v>0.0</v>
      </c>
      <c r="AS518" s="7">
        <v>0.0</v>
      </c>
      <c r="AT518" s="7">
        <v>0.0</v>
      </c>
      <c r="AU518" s="7">
        <v>0.0</v>
      </c>
      <c r="AV518" s="7">
        <v>0.0</v>
      </c>
      <c r="AW518" s="14"/>
      <c r="AX518" s="14"/>
      <c r="AY518" s="7">
        <v>0.0</v>
      </c>
      <c r="AZ518" s="7">
        <v>0.0</v>
      </c>
      <c r="BA518" s="14">
        <f t="shared" si="14"/>
        <v>0</v>
      </c>
      <c r="BB518" s="14"/>
      <c r="BC518" s="14"/>
    </row>
    <row r="519" ht="12.75" customHeight="1">
      <c r="A519" s="7" t="s">
        <v>770</v>
      </c>
      <c r="B519" s="7" t="s">
        <v>2415</v>
      </c>
      <c r="C519" s="8" t="s">
        <v>325</v>
      </c>
      <c r="D519" s="9" t="s">
        <v>255</v>
      </c>
      <c r="E519" s="7">
        <v>3.0</v>
      </c>
      <c r="F519" s="7">
        <v>0.0</v>
      </c>
      <c r="G519" s="7">
        <v>0.0</v>
      </c>
      <c r="H519" s="12">
        <f t="shared" si="1"/>
        <v>0</v>
      </c>
      <c r="I519" s="7">
        <v>0.0</v>
      </c>
      <c r="J519" s="7">
        <v>0.0</v>
      </c>
      <c r="K519" s="7">
        <v>0.0</v>
      </c>
      <c r="L519" s="7">
        <v>0.0</v>
      </c>
      <c r="M519" s="25">
        <f t="shared" si="2"/>
        <v>0</v>
      </c>
      <c r="N519" s="7">
        <v>0.0</v>
      </c>
      <c r="O519" s="7">
        <v>0.0</v>
      </c>
      <c r="P519" s="7">
        <v>0.0</v>
      </c>
      <c r="Q519" s="7">
        <v>0.0</v>
      </c>
      <c r="R519" s="10">
        <f t="shared" si="3"/>
        <v>0</v>
      </c>
      <c r="S519" s="10">
        <f t="shared" si="4"/>
        <v>0</v>
      </c>
      <c r="T519" s="12">
        <f t="shared" si="5"/>
        <v>0</v>
      </c>
      <c r="U519" s="7">
        <v>0.0</v>
      </c>
      <c r="V519" s="7">
        <v>0.0</v>
      </c>
      <c r="W519" s="7">
        <v>0.0</v>
      </c>
      <c r="X519" s="7">
        <v>0.0</v>
      </c>
      <c r="Y519" s="7">
        <v>0.0</v>
      </c>
      <c r="Z519" s="7">
        <v>47.0</v>
      </c>
      <c r="AA519" s="18">
        <f t="shared" si="6"/>
        <v>0.2611111111</v>
      </c>
      <c r="AB519" s="14">
        <v>1.53</v>
      </c>
      <c r="AC519" s="18">
        <f t="shared" si="7"/>
        <v>0.51</v>
      </c>
      <c r="AD519" s="14">
        <v>14.05</v>
      </c>
      <c r="AE519" s="18">
        <f t="shared" si="8"/>
        <v>4.683333333</v>
      </c>
      <c r="AF519" s="13">
        <f t="shared" si="9"/>
        <v>0.09820282413</v>
      </c>
      <c r="AG519" s="10">
        <f t="shared" si="10"/>
        <v>0</v>
      </c>
      <c r="AH519" s="10">
        <f t="shared" si="11"/>
        <v>0</v>
      </c>
      <c r="AI519" s="10">
        <f t="shared" si="12"/>
        <v>0</v>
      </c>
      <c r="AJ519" s="7">
        <v>0.0</v>
      </c>
      <c r="AK519" s="7">
        <v>0.0</v>
      </c>
      <c r="AL519" s="13" t="str">
        <f t="shared" si="13"/>
        <v> </v>
      </c>
      <c r="AM519" s="7">
        <v>0.0</v>
      </c>
      <c r="AN519" s="7">
        <v>0.0</v>
      </c>
      <c r="AO519" s="26">
        <v>0.0</v>
      </c>
      <c r="AP519" s="26">
        <v>0.0</v>
      </c>
      <c r="AQ519" s="7">
        <v>0.0</v>
      </c>
      <c r="AR519" s="7">
        <v>0.0</v>
      </c>
      <c r="AS519" s="7">
        <v>1.0</v>
      </c>
      <c r="AT519" s="7">
        <v>0.0</v>
      </c>
      <c r="AU519" s="7">
        <v>0.0</v>
      </c>
      <c r="AV519" s="7">
        <v>0.0</v>
      </c>
      <c r="AW519" s="14"/>
      <c r="AX519" s="14"/>
      <c r="AY519" s="7">
        <v>0.0</v>
      </c>
      <c r="AZ519" s="7">
        <v>0.0</v>
      </c>
      <c r="BA519" s="14">
        <f t="shared" si="14"/>
        <v>-1.276595745</v>
      </c>
      <c r="BB519" s="14"/>
      <c r="BC519" s="14"/>
    </row>
    <row r="520" ht="12.75" customHeight="1">
      <c r="A520" s="7" t="s">
        <v>2418</v>
      </c>
      <c r="B520" s="7" t="s">
        <v>2419</v>
      </c>
      <c r="C520" s="8" t="s">
        <v>685</v>
      </c>
      <c r="D520" s="9" t="s">
        <v>159</v>
      </c>
      <c r="E520" s="7">
        <v>21.0</v>
      </c>
      <c r="F520" s="7">
        <v>0.0</v>
      </c>
      <c r="G520" s="7">
        <v>0.0</v>
      </c>
      <c r="H520" s="12">
        <f t="shared" si="1"/>
        <v>0</v>
      </c>
      <c r="I520" s="7">
        <v>0.0</v>
      </c>
      <c r="J520" s="7">
        <v>0.0</v>
      </c>
      <c r="K520" s="7">
        <v>0.0</v>
      </c>
      <c r="L520" s="7">
        <v>0.0</v>
      </c>
      <c r="M520" s="25">
        <f t="shared" si="2"/>
        <v>0</v>
      </c>
      <c r="N520" s="7">
        <v>0.0</v>
      </c>
      <c r="O520" s="7">
        <v>0.0</v>
      </c>
      <c r="P520" s="7">
        <v>0.0</v>
      </c>
      <c r="Q520" s="7">
        <v>0.0</v>
      </c>
      <c r="R520" s="10">
        <f t="shared" si="3"/>
        <v>0</v>
      </c>
      <c r="S520" s="10">
        <f t="shared" si="4"/>
        <v>0</v>
      </c>
      <c r="T520" s="12">
        <f t="shared" si="5"/>
        <v>0</v>
      </c>
      <c r="U520" s="7">
        <v>0.0</v>
      </c>
      <c r="V520" s="7">
        <v>0.0</v>
      </c>
      <c r="W520" s="7">
        <v>0.0</v>
      </c>
      <c r="X520" s="7">
        <v>0.0</v>
      </c>
      <c r="Y520" s="7">
        <v>0.0</v>
      </c>
      <c r="Z520" s="7">
        <v>198.0</v>
      </c>
      <c r="AA520" s="18">
        <f t="shared" si="6"/>
        <v>0.1571428571</v>
      </c>
      <c r="AB520" s="14">
        <v>1.96</v>
      </c>
      <c r="AC520" s="18">
        <f t="shared" si="7"/>
        <v>0.09333333333</v>
      </c>
      <c r="AD520" s="14">
        <v>114.23</v>
      </c>
      <c r="AE520" s="18">
        <f t="shared" si="8"/>
        <v>5.43952381</v>
      </c>
      <c r="AF520" s="13">
        <f t="shared" si="9"/>
        <v>0.01686892159</v>
      </c>
      <c r="AG520" s="10">
        <f t="shared" si="10"/>
        <v>0</v>
      </c>
      <c r="AH520" s="10">
        <f t="shared" si="11"/>
        <v>0</v>
      </c>
      <c r="AI520" s="10">
        <f t="shared" si="12"/>
        <v>0</v>
      </c>
      <c r="AJ520" s="7">
        <v>0.0</v>
      </c>
      <c r="AK520" s="7">
        <v>0.0</v>
      </c>
      <c r="AL520" s="13" t="str">
        <f t="shared" si="13"/>
        <v> </v>
      </c>
      <c r="AM520" s="7">
        <v>0.0</v>
      </c>
      <c r="AN520" s="7">
        <v>0.0</v>
      </c>
      <c r="AO520" s="26">
        <v>1.0</v>
      </c>
      <c r="AP520" s="26">
        <v>1.0</v>
      </c>
      <c r="AQ520" s="7">
        <v>0.0</v>
      </c>
      <c r="AR520" s="7">
        <v>0.0</v>
      </c>
      <c r="AS520" s="7">
        <v>1.0</v>
      </c>
      <c r="AT520" s="7">
        <v>0.0</v>
      </c>
      <c r="AU520" s="7">
        <v>1.0</v>
      </c>
      <c r="AV520" s="7">
        <v>1.0</v>
      </c>
      <c r="AW520" s="14">
        <v>50.0</v>
      </c>
      <c r="AX520" s="14">
        <v>-36.96</v>
      </c>
      <c r="AY520" s="7">
        <v>0.0</v>
      </c>
      <c r="AZ520" s="7">
        <v>0.0</v>
      </c>
      <c r="BA520" s="14">
        <f t="shared" si="14"/>
        <v>-0.303030303</v>
      </c>
      <c r="BB520" s="14">
        <v>80.0</v>
      </c>
      <c r="BC520" s="14">
        <v>-20.0</v>
      </c>
    </row>
    <row r="521" ht="12.75" customHeight="1">
      <c r="A521" s="7" t="s">
        <v>397</v>
      </c>
      <c r="B521" s="7" t="s">
        <v>2419</v>
      </c>
      <c r="C521" s="8" t="s">
        <v>458</v>
      </c>
      <c r="D521" s="9" t="s">
        <v>255</v>
      </c>
      <c r="E521" s="7">
        <v>84.0</v>
      </c>
      <c r="F521" s="7">
        <v>9.0</v>
      </c>
      <c r="G521" s="7">
        <v>3.0</v>
      </c>
      <c r="H521" s="12">
        <f t="shared" si="1"/>
        <v>12</v>
      </c>
      <c r="I521" s="7">
        <v>9.0</v>
      </c>
      <c r="J521" s="7">
        <v>3.0</v>
      </c>
      <c r="K521" s="7">
        <v>0.0</v>
      </c>
      <c r="L521" s="7">
        <v>3.0</v>
      </c>
      <c r="M521" s="25">
        <f t="shared" si="2"/>
        <v>3.556140929</v>
      </c>
      <c r="N521" s="7">
        <v>30.0</v>
      </c>
      <c r="O521" s="7">
        <v>17.0</v>
      </c>
      <c r="P521" s="7">
        <v>21.0</v>
      </c>
      <c r="Q521" s="7">
        <v>4.0</v>
      </c>
      <c r="R521" s="10">
        <f t="shared" si="3"/>
        <v>0.3</v>
      </c>
      <c r="S521" s="10">
        <f t="shared" si="4"/>
        <v>0.125</v>
      </c>
      <c r="T521" s="12">
        <f t="shared" si="5"/>
        <v>0</v>
      </c>
      <c r="U521" s="7">
        <v>0.0</v>
      </c>
      <c r="V521" s="7">
        <v>1.0</v>
      </c>
      <c r="W521" s="7">
        <v>7.0</v>
      </c>
      <c r="X521" s="7">
        <v>5.0</v>
      </c>
      <c r="Y521" s="7">
        <v>5.0</v>
      </c>
      <c r="Z521" s="7">
        <v>12148.0</v>
      </c>
      <c r="AA521" s="18">
        <f t="shared" si="6"/>
        <v>2.41031746</v>
      </c>
      <c r="AB521" s="14">
        <v>199.48</v>
      </c>
      <c r="AC521" s="18">
        <f t="shared" si="7"/>
        <v>2.374761905</v>
      </c>
      <c r="AD521" s="14">
        <v>221.94</v>
      </c>
      <c r="AE521" s="18">
        <f t="shared" si="8"/>
        <v>2.642142857</v>
      </c>
      <c r="AF521" s="13">
        <f t="shared" si="9"/>
        <v>0.4733520004</v>
      </c>
      <c r="AG521" s="10">
        <f t="shared" si="10"/>
        <v>0.36</v>
      </c>
      <c r="AH521" s="10">
        <f t="shared" si="11"/>
        <v>0.12</v>
      </c>
      <c r="AI521" s="10">
        <f t="shared" si="12"/>
        <v>0.48</v>
      </c>
      <c r="AJ521" s="7">
        <v>0.0</v>
      </c>
      <c r="AK521" s="7">
        <v>0.0</v>
      </c>
      <c r="AL521" s="13" t="str">
        <f t="shared" si="13"/>
        <v> </v>
      </c>
      <c r="AM521" s="7">
        <v>25.0</v>
      </c>
      <c r="AN521" s="7">
        <v>2.0</v>
      </c>
      <c r="AO521" s="26">
        <v>159.0</v>
      </c>
      <c r="AP521" s="26">
        <v>25.0</v>
      </c>
      <c r="AQ521" s="7">
        <v>69.0</v>
      </c>
      <c r="AR521" s="7">
        <v>12.0</v>
      </c>
      <c r="AS521" s="7">
        <v>88.0</v>
      </c>
      <c r="AT521" s="7">
        <v>6.0</v>
      </c>
      <c r="AU521" s="7">
        <v>156.0</v>
      </c>
      <c r="AV521" s="7">
        <v>19.0</v>
      </c>
      <c r="AW521" s="14">
        <v>89.14</v>
      </c>
      <c r="AX521" s="14">
        <v>0.88</v>
      </c>
      <c r="AY521" s="7">
        <v>1.0</v>
      </c>
      <c r="AZ521" s="7">
        <v>0.0</v>
      </c>
      <c r="BA521" s="14">
        <f t="shared" si="14"/>
        <v>0.6519591702</v>
      </c>
      <c r="BB521" s="14">
        <v>91.84</v>
      </c>
      <c r="BC521" s="14">
        <v>-1.02</v>
      </c>
    </row>
    <row r="522" ht="12.75" customHeight="1">
      <c r="A522" s="7" t="s">
        <v>2422</v>
      </c>
      <c r="B522" s="7" t="s">
        <v>2419</v>
      </c>
      <c r="C522" s="8" t="s">
        <v>215</v>
      </c>
      <c r="D522" s="9" t="s">
        <v>159</v>
      </c>
      <c r="E522" s="7">
        <v>2.0</v>
      </c>
      <c r="F522" s="7">
        <v>0.0</v>
      </c>
      <c r="G522" s="7">
        <v>0.0</v>
      </c>
      <c r="H522" s="12">
        <f t="shared" si="1"/>
        <v>0</v>
      </c>
      <c r="I522" s="7">
        <v>0.0</v>
      </c>
      <c r="J522" s="7">
        <v>0.0</v>
      </c>
      <c r="K522" s="7">
        <v>0.0</v>
      </c>
      <c r="L522" s="7">
        <v>0.0</v>
      </c>
      <c r="M522" s="25">
        <f t="shared" si="2"/>
        <v>0</v>
      </c>
      <c r="N522" s="7">
        <v>0.0</v>
      </c>
      <c r="O522" s="7">
        <v>0.0</v>
      </c>
      <c r="P522" s="7">
        <v>0.0</v>
      </c>
      <c r="Q522" s="7">
        <v>0.0</v>
      </c>
      <c r="R522" s="10">
        <f t="shared" si="3"/>
        <v>0</v>
      </c>
      <c r="S522" s="10">
        <f t="shared" si="4"/>
        <v>0</v>
      </c>
      <c r="T522" s="12">
        <f t="shared" si="5"/>
        <v>0</v>
      </c>
      <c r="U522" s="7">
        <v>0.0</v>
      </c>
      <c r="V522" s="7">
        <v>0.0</v>
      </c>
      <c r="W522" s="7">
        <v>0.0</v>
      </c>
      <c r="X522" s="7">
        <v>0.0</v>
      </c>
      <c r="Y522" s="7">
        <v>0.0</v>
      </c>
      <c r="Z522" s="7">
        <v>0.0</v>
      </c>
      <c r="AA522" s="18">
        <f t="shared" si="6"/>
        <v>0</v>
      </c>
      <c r="AB522" s="14">
        <v>0.0</v>
      </c>
      <c r="AC522" s="18">
        <f t="shared" si="7"/>
        <v>0</v>
      </c>
      <c r="AD522" s="14">
        <v>12.97</v>
      </c>
      <c r="AE522" s="18">
        <f t="shared" si="8"/>
        <v>6.485</v>
      </c>
      <c r="AF522" s="13">
        <f t="shared" si="9"/>
        <v>0</v>
      </c>
      <c r="AG522" s="10">
        <f t="shared" si="10"/>
        <v>0</v>
      </c>
      <c r="AH522" s="10">
        <f t="shared" si="11"/>
        <v>0</v>
      </c>
      <c r="AI522" s="10">
        <f t="shared" si="12"/>
        <v>0</v>
      </c>
      <c r="AJ522" s="7">
        <v>0.0</v>
      </c>
      <c r="AK522" s="7">
        <v>0.0</v>
      </c>
      <c r="AL522" s="13" t="str">
        <f t="shared" si="13"/>
        <v> </v>
      </c>
      <c r="AM522" s="7">
        <v>0.0</v>
      </c>
      <c r="AN522" s="7">
        <v>0.0</v>
      </c>
      <c r="AO522" s="26">
        <v>0.0</v>
      </c>
      <c r="AP522" s="26">
        <v>0.0</v>
      </c>
      <c r="AQ522" s="7">
        <v>0.0</v>
      </c>
      <c r="AR522" s="7">
        <v>0.0</v>
      </c>
      <c r="AS522" s="7">
        <v>0.0</v>
      </c>
      <c r="AT522" s="7">
        <v>0.0</v>
      </c>
      <c r="AU522" s="7">
        <v>0.0</v>
      </c>
      <c r="AV522" s="7">
        <v>0.0</v>
      </c>
      <c r="AW522" s="14"/>
      <c r="AX522" s="14"/>
      <c r="AY522" s="7">
        <v>0.0</v>
      </c>
      <c r="AZ522" s="7">
        <v>0.0</v>
      </c>
      <c r="BA522" s="14">
        <f t="shared" si="14"/>
        <v>0</v>
      </c>
      <c r="BB522" s="14"/>
      <c r="BC522" s="14"/>
    </row>
    <row r="523" ht="12.75" customHeight="1">
      <c r="A523" s="7" t="s">
        <v>1048</v>
      </c>
      <c r="B523" s="7" t="s">
        <v>2423</v>
      </c>
      <c r="C523" s="8" t="s">
        <v>610</v>
      </c>
      <c r="D523" s="9" t="s">
        <v>174</v>
      </c>
      <c r="E523" s="7">
        <v>34.0</v>
      </c>
      <c r="F523" s="7">
        <v>0.0</v>
      </c>
      <c r="G523" s="7">
        <v>0.0</v>
      </c>
      <c r="H523" s="12">
        <f t="shared" si="1"/>
        <v>0</v>
      </c>
      <c r="I523" s="7">
        <v>0.0</v>
      </c>
      <c r="J523" s="7">
        <v>0.0</v>
      </c>
      <c r="K523" s="7">
        <v>0.0</v>
      </c>
      <c r="L523" s="7">
        <v>0.0</v>
      </c>
      <c r="M523" s="25">
        <f t="shared" si="2"/>
        <v>0</v>
      </c>
      <c r="N523" s="7">
        <v>1.0</v>
      </c>
      <c r="O523" s="7">
        <v>0.0</v>
      </c>
      <c r="P523" s="7">
        <v>1.0</v>
      </c>
      <c r="Q523" s="7">
        <v>0.0</v>
      </c>
      <c r="R523" s="10">
        <f t="shared" si="3"/>
        <v>0</v>
      </c>
      <c r="S523" s="10">
        <f t="shared" si="4"/>
        <v>0</v>
      </c>
      <c r="T523" s="12">
        <f t="shared" si="5"/>
        <v>0</v>
      </c>
      <c r="U523" s="7">
        <v>0.0</v>
      </c>
      <c r="V523" s="7">
        <v>0.0</v>
      </c>
      <c r="W523" s="7">
        <v>0.0</v>
      </c>
      <c r="X523" s="7">
        <v>0.0</v>
      </c>
      <c r="Y523" s="7">
        <v>0.0</v>
      </c>
      <c r="Z523" s="7">
        <v>70.0</v>
      </c>
      <c r="AA523" s="18">
        <f t="shared" si="6"/>
        <v>0.03431372549</v>
      </c>
      <c r="AB523" s="14">
        <v>1.1</v>
      </c>
      <c r="AC523" s="18">
        <f t="shared" si="7"/>
        <v>0.03235294118</v>
      </c>
      <c r="AD523" s="14">
        <v>163.0</v>
      </c>
      <c r="AE523" s="18">
        <f t="shared" si="8"/>
        <v>4.794117647</v>
      </c>
      <c r="AF523" s="13">
        <f t="shared" si="9"/>
        <v>0.006703229738</v>
      </c>
      <c r="AG523" s="10">
        <f t="shared" si="10"/>
        <v>0</v>
      </c>
      <c r="AH523" s="10">
        <f t="shared" si="11"/>
        <v>0</v>
      </c>
      <c r="AI523" s="10">
        <f t="shared" si="12"/>
        <v>0</v>
      </c>
      <c r="AJ523" s="7">
        <v>0.0</v>
      </c>
      <c r="AK523" s="7">
        <v>0.0</v>
      </c>
      <c r="AL523" s="13" t="str">
        <f t="shared" si="13"/>
        <v> </v>
      </c>
      <c r="AM523" s="7">
        <v>0.0</v>
      </c>
      <c r="AN523" s="7">
        <v>0.0</v>
      </c>
      <c r="AO523" s="26">
        <v>2.0</v>
      </c>
      <c r="AP523" s="26">
        <v>0.0</v>
      </c>
      <c r="AQ523" s="7">
        <v>1.0</v>
      </c>
      <c r="AR523" s="7">
        <v>0.0</v>
      </c>
      <c r="AS523" s="7">
        <v>0.0</v>
      </c>
      <c r="AT523" s="7">
        <v>1.0</v>
      </c>
      <c r="AU523" s="7">
        <v>1.0</v>
      </c>
      <c r="AV523" s="7">
        <v>0.0</v>
      </c>
      <c r="AW523" s="14">
        <v>100.0</v>
      </c>
      <c r="AX523" s="14">
        <v>13.82</v>
      </c>
      <c r="AY523" s="7">
        <v>1.0</v>
      </c>
      <c r="AZ523" s="7">
        <v>0.0</v>
      </c>
      <c r="BA523" s="14">
        <f t="shared" si="14"/>
        <v>3.428571429</v>
      </c>
      <c r="BB523" s="14">
        <v>100.0</v>
      </c>
      <c r="BC523" s="14">
        <v>8.75</v>
      </c>
    </row>
    <row r="524" ht="12.75" customHeight="1">
      <c r="A524" s="7" t="s">
        <v>2426</v>
      </c>
      <c r="B524" s="7" t="s">
        <v>2427</v>
      </c>
      <c r="C524" s="8" t="s">
        <v>325</v>
      </c>
      <c r="D524" s="9" t="s">
        <v>150</v>
      </c>
      <c r="E524" s="7">
        <v>15.0</v>
      </c>
      <c r="F524" s="7">
        <v>0.0</v>
      </c>
      <c r="G524" s="7">
        <v>0.0</v>
      </c>
      <c r="H524" s="12">
        <f t="shared" si="1"/>
        <v>0</v>
      </c>
      <c r="I524" s="7">
        <v>0.0</v>
      </c>
      <c r="J524" s="7">
        <v>0.0</v>
      </c>
      <c r="K524" s="7">
        <v>0.0</v>
      </c>
      <c r="L524" s="7">
        <v>0.0</v>
      </c>
      <c r="M524" s="25">
        <f t="shared" si="2"/>
        <v>0</v>
      </c>
      <c r="N524" s="7">
        <v>1.0</v>
      </c>
      <c r="O524" s="7">
        <v>0.0</v>
      </c>
      <c r="P524" s="7">
        <v>1.0</v>
      </c>
      <c r="Q524" s="7">
        <v>0.0</v>
      </c>
      <c r="R524" s="10">
        <f t="shared" si="3"/>
        <v>0</v>
      </c>
      <c r="S524" s="10">
        <f t="shared" si="4"/>
        <v>0</v>
      </c>
      <c r="T524" s="12">
        <f t="shared" si="5"/>
        <v>0</v>
      </c>
      <c r="U524" s="7">
        <v>0.0</v>
      </c>
      <c r="V524" s="7">
        <v>0.0</v>
      </c>
      <c r="W524" s="7">
        <v>0.0</v>
      </c>
      <c r="X524" s="7">
        <v>0.0</v>
      </c>
      <c r="Y524" s="7">
        <v>0.0</v>
      </c>
      <c r="Z524" s="7">
        <v>70.0</v>
      </c>
      <c r="AA524" s="18">
        <f t="shared" si="6"/>
        <v>0.07777777778</v>
      </c>
      <c r="AB524" s="14">
        <v>1.36</v>
      </c>
      <c r="AC524" s="18">
        <f t="shared" si="7"/>
        <v>0.09066666667</v>
      </c>
      <c r="AD524" s="14">
        <v>78.03</v>
      </c>
      <c r="AE524" s="18">
        <f t="shared" si="8"/>
        <v>5.202</v>
      </c>
      <c r="AF524" s="13">
        <f t="shared" si="9"/>
        <v>0.01713062099</v>
      </c>
      <c r="AG524" s="10">
        <f t="shared" si="10"/>
        <v>0</v>
      </c>
      <c r="AH524" s="10">
        <f t="shared" si="11"/>
        <v>0</v>
      </c>
      <c r="AI524" s="10">
        <f t="shared" si="12"/>
        <v>0</v>
      </c>
      <c r="AJ524" s="7">
        <v>2.0</v>
      </c>
      <c r="AK524" s="7">
        <v>2.0</v>
      </c>
      <c r="AL524" s="13">
        <f t="shared" si="13"/>
        <v>0.5</v>
      </c>
      <c r="AM524" s="7">
        <v>0.0</v>
      </c>
      <c r="AN524" s="7">
        <v>0.0</v>
      </c>
      <c r="AO524" s="26">
        <v>3.0</v>
      </c>
      <c r="AP524" s="26">
        <v>0.0</v>
      </c>
      <c r="AQ524" s="7">
        <v>0.0</v>
      </c>
      <c r="AR524" s="7">
        <v>0.0</v>
      </c>
      <c r="AS524" s="7">
        <v>0.0</v>
      </c>
      <c r="AT524" s="7">
        <v>0.0</v>
      </c>
      <c r="AU524" s="7">
        <v>2.0</v>
      </c>
      <c r="AV524" s="7">
        <v>0.0</v>
      </c>
      <c r="AW524" s="14">
        <v>100.0</v>
      </c>
      <c r="AX524" s="14">
        <v>20.63</v>
      </c>
      <c r="AY524" s="7">
        <v>0.0</v>
      </c>
      <c r="AZ524" s="7">
        <v>0.0</v>
      </c>
      <c r="BA524" s="14">
        <f t="shared" si="14"/>
        <v>2.571428571</v>
      </c>
      <c r="BB524" s="14">
        <v>100.0</v>
      </c>
      <c r="BC524" s="14">
        <v>10.0</v>
      </c>
    </row>
    <row r="525" ht="12.75" customHeight="1">
      <c r="A525" s="7" t="s">
        <v>2193</v>
      </c>
      <c r="B525" s="7" t="s">
        <v>2429</v>
      </c>
      <c r="C525" s="8" t="s">
        <v>399</v>
      </c>
      <c r="D525" s="9" t="s">
        <v>159</v>
      </c>
      <c r="E525" s="7">
        <v>3.0</v>
      </c>
      <c r="F525" s="7">
        <v>0.0</v>
      </c>
      <c r="G525" s="7">
        <v>0.0</v>
      </c>
      <c r="H525" s="12">
        <f t="shared" si="1"/>
        <v>0</v>
      </c>
      <c r="I525" s="7">
        <v>0.0</v>
      </c>
      <c r="J525" s="7">
        <v>0.0</v>
      </c>
      <c r="K525" s="7">
        <v>0.0</v>
      </c>
      <c r="L525" s="7">
        <v>0.0</v>
      </c>
      <c r="M525" s="25">
        <f t="shared" si="2"/>
        <v>0</v>
      </c>
      <c r="N525" s="7">
        <v>0.0</v>
      </c>
      <c r="O525" s="7">
        <v>0.0</v>
      </c>
      <c r="P525" s="7">
        <v>0.0</v>
      </c>
      <c r="Q525" s="7">
        <v>0.0</v>
      </c>
      <c r="R525" s="10">
        <f t="shared" si="3"/>
        <v>0</v>
      </c>
      <c r="S525" s="10">
        <f t="shared" si="4"/>
        <v>0</v>
      </c>
      <c r="T525" s="12">
        <f t="shared" si="5"/>
        <v>0</v>
      </c>
      <c r="U525" s="7">
        <v>0.0</v>
      </c>
      <c r="V525" s="7">
        <v>0.0</v>
      </c>
      <c r="W525" s="7">
        <v>0.0</v>
      </c>
      <c r="X525" s="7">
        <v>0.0</v>
      </c>
      <c r="Y525" s="7">
        <v>0.0</v>
      </c>
      <c r="Z525" s="7">
        <v>0.0</v>
      </c>
      <c r="AA525" s="18">
        <f t="shared" si="6"/>
        <v>0</v>
      </c>
      <c r="AB525" s="14">
        <v>0.0</v>
      </c>
      <c r="AC525" s="18">
        <f t="shared" si="7"/>
        <v>0</v>
      </c>
      <c r="AD525" s="14">
        <v>28.12</v>
      </c>
      <c r="AE525" s="18">
        <f t="shared" si="8"/>
        <v>9.373333333</v>
      </c>
      <c r="AF525" s="13">
        <f t="shared" si="9"/>
        <v>0</v>
      </c>
      <c r="AG525" s="10">
        <f t="shared" si="10"/>
        <v>0</v>
      </c>
      <c r="AH525" s="10">
        <f t="shared" si="11"/>
        <v>0</v>
      </c>
      <c r="AI525" s="10">
        <f t="shared" si="12"/>
        <v>0</v>
      </c>
      <c r="AJ525" s="7">
        <v>0.0</v>
      </c>
      <c r="AK525" s="7">
        <v>0.0</v>
      </c>
      <c r="AL525" s="13" t="str">
        <f t="shared" si="13"/>
        <v> </v>
      </c>
      <c r="AM525" s="7">
        <v>0.0</v>
      </c>
      <c r="AN525" s="7">
        <v>0.0</v>
      </c>
      <c r="AO525" s="26">
        <v>0.0</v>
      </c>
      <c r="AP525" s="26">
        <v>0.0</v>
      </c>
      <c r="AQ525" s="7">
        <v>0.0</v>
      </c>
      <c r="AR525" s="7">
        <v>0.0</v>
      </c>
      <c r="AS525" s="7">
        <v>0.0</v>
      </c>
      <c r="AT525" s="7">
        <v>0.0</v>
      </c>
      <c r="AU525" s="7">
        <v>0.0</v>
      </c>
      <c r="AV525" s="7">
        <v>0.0</v>
      </c>
      <c r="AW525" s="14"/>
      <c r="AX525" s="14"/>
      <c r="AY525" s="7">
        <v>0.0</v>
      </c>
      <c r="AZ525" s="7">
        <v>0.0</v>
      </c>
      <c r="BA525" s="14">
        <f t="shared" si="14"/>
        <v>0</v>
      </c>
      <c r="BB525" s="14"/>
      <c r="BC525" s="14"/>
    </row>
    <row r="526" ht="12.75" customHeight="1">
      <c r="A526" s="7" t="s">
        <v>350</v>
      </c>
      <c r="B526" s="7" t="s">
        <v>2432</v>
      </c>
      <c r="C526" s="8" t="s">
        <v>166</v>
      </c>
      <c r="D526" s="9" t="s">
        <v>255</v>
      </c>
      <c r="E526" s="7">
        <v>82.0</v>
      </c>
      <c r="F526" s="7">
        <v>1.0</v>
      </c>
      <c r="G526" s="7">
        <v>0.0</v>
      </c>
      <c r="H526" s="12">
        <f t="shared" si="1"/>
        <v>1</v>
      </c>
      <c r="I526" s="7">
        <v>1.0</v>
      </c>
      <c r="J526" s="7">
        <v>0.0</v>
      </c>
      <c r="K526" s="7">
        <v>0.0</v>
      </c>
      <c r="L526" s="7">
        <v>0.0</v>
      </c>
      <c r="M526" s="25">
        <f t="shared" si="2"/>
        <v>4.42804428</v>
      </c>
      <c r="N526" s="7">
        <v>3.0</v>
      </c>
      <c r="O526" s="7">
        <v>2.0</v>
      </c>
      <c r="P526" s="7">
        <v>2.0</v>
      </c>
      <c r="Q526" s="7">
        <v>0.0</v>
      </c>
      <c r="R526" s="10">
        <f t="shared" si="3"/>
        <v>0.3333333333</v>
      </c>
      <c r="S526" s="10">
        <f t="shared" si="4"/>
        <v>0.1428571429</v>
      </c>
      <c r="T526" s="12">
        <f t="shared" si="5"/>
        <v>0</v>
      </c>
      <c r="U526" s="7">
        <v>0.0</v>
      </c>
      <c r="V526" s="7">
        <v>4.0</v>
      </c>
      <c r="W526" s="7">
        <v>2.0</v>
      </c>
      <c r="X526" s="7">
        <v>0.0</v>
      </c>
      <c r="Y526" s="7">
        <v>0.0</v>
      </c>
      <c r="Z526" s="7">
        <v>813.0</v>
      </c>
      <c r="AA526" s="18">
        <f t="shared" si="6"/>
        <v>0.1652439024</v>
      </c>
      <c r="AB526" s="14">
        <v>10.93</v>
      </c>
      <c r="AC526" s="18">
        <f t="shared" si="7"/>
        <v>0.1332926829</v>
      </c>
      <c r="AD526" s="14">
        <v>408.94</v>
      </c>
      <c r="AE526" s="18">
        <f t="shared" si="8"/>
        <v>4.987073171</v>
      </c>
      <c r="AF526" s="13">
        <f t="shared" si="9"/>
        <v>0.02603186701</v>
      </c>
      <c r="AG526" s="10">
        <f t="shared" si="10"/>
        <v>1</v>
      </c>
      <c r="AH526" s="10">
        <f t="shared" si="11"/>
        <v>0</v>
      </c>
      <c r="AI526" s="10">
        <f t="shared" si="12"/>
        <v>1</v>
      </c>
      <c r="AJ526" s="7">
        <v>0.0</v>
      </c>
      <c r="AK526" s="7">
        <v>0.0</v>
      </c>
      <c r="AL526" s="13" t="str">
        <f t="shared" si="13"/>
        <v> </v>
      </c>
      <c r="AM526" s="7">
        <v>1.0</v>
      </c>
      <c r="AN526" s="7">
        <v>0.0</v>
      </c>
      <c r="AO526" s="26">
        <v>7.0</v>
      </c>
      <c r="AP526" s="26">
        <v>1.0</v>
      </c>
      <c r="AQ526" s="7">
        <v>3.0</v>
      </c>
      <c r="AR526" s="7">
        <v>0.0</v>
      </c>
      <c r="AS526" s="7">
        <v>4.0</v>
      </c>
      <c r="AT526" s="7">
        <v>0.0</v>
      </c>
      <c r="AU526" s="7">
        <v>8.0</v>
      </c>
      <c r="AV526" s="7">
        <v>1.0</v>
      </c>
      <c r="AW526" s="14">
        <v>88.89</v>
      </c>
      <c r="AX526" s="14">
        <v>4.48</v>
      </c>
      <c r="AY526" s="7">
        <v>0.0</v>
      </c>
      <c r="AZ526" s="7">
        <v>0.0</v>
      </c>
      <c r="BA526" s="14">
        <f t="shared" si="14"/>
        <v>0.442804428</v>
      </c>
      <c r="BB526" s="14">
        <v>100.0</v>
      </c>
      <c r="BC526" s="14">
        <v>5.97</v>
      </c>
    </row>
    <row r="527" ht="12.75" customHeight="1">
      <c r="A527" s="7" t="s">
        <v>2435</v>
      </c>
      <c r="B527" s="7" t="s">
        <v>2436</v>
      </c>
      <c r="C527" s="8" t="s">
        <v>197</v>
      </c>
      <c r="D527" s="9" t="s">
        <v>174</v>
      </c>
      <c r="E527" s="7">
        <v>81.0</v>
      </c>
      <c r="F527" s="7">
        <v>0.0</v>
      </c>
      <c r="G527" s="7">
        <v>1.0</v>
      </c>
      <c r="H527" s="12">
        <f t="shared" si="1"/>
        <v>1</v>
      </c>
      <c r="I527" s="7">
        <v>0.0</v>
      </c>
      <c r="J527" s="7">
        <v>1.0</v>
      </c>
      <c r="K527" s="7">
        <v>0.0</v>
      </c>
      <c r="L527" s="7">
        <v>1.0</v>
      </c>
      <c r="M527" s="25">
        <f t="shared" si="2"/>
        <v>2.51396648</v>
      </c>
      <c r="N527" s="7">
        <v>3.0</v>
      </c>
      <c r="O527" s="7">
        <v>1.0</v>
      </c>
      <c r="P527" s="7">
        <v>3.0</v>
      </c>
      <c r="Q527" s="7">
        <v>1.0</v>
      </c>
      <c r="R527" s="10">
        <f t="shared" si="3"/>
        <v>0</v>
      </c>
      <c r="S527" s="10">
        <f t="shared" si="4"/>
        <v>0</v>
      </c>
      <c r="T527" s="12">
        <f t="shared" si="5"/>
        <v>0</v>
      </c>
      <c r="U527" s="7">
        <v>0.0</v>
      </c>
      <c r="V527" s="7">
        <v>0.0</v>
      </c>
      <c r="W527" s="7">
        <v>2.0</v>
      </c>
      <c r="X527" s="7">
        <v>1.0</v>
      </c>
      <c r="Y527" s="7">
        <v>1.0</v>
      </c>
      <c r="Z527" s="7">
        <v>1432.0</v>
      </c>
      <c r="AA527" s="18">
        <f t="shared" si="6"/>
        <v>0.2946502058</v>
      </c>
      <c r="AB527" s="14">
        <v>22.24</v>
      </c>
      <c r="AC527" s="18">
        <f t="shared" si="7"/>
        <v>0.2745679012</v>
      </c>
      <c r="AD527" s="14">
        <v>343.34</v>
      </c>
      <c r="AE527" s="18">
        <f t="shared" si="8"/>
        <v>4.238765432</v>
      </c>
      <c r="AF527" s="13">
        <f t="shared" si="9"/>
        <v>0.06083483779</v>
      </c>
      <c r="AG527" s="10">
        <f t="shared" si="10"/>
        <v>0</v>
      </c>
      <c r="AH527" s="10">
        <f t="shared" si="11"/>
        <v>0.5</v>
      </c>
      <c r="AI527" s="10">
        <f t="shared" si="12"/>
        <v>0.5</v>
      </c>
      <c r="AJ527" s="7">
        <v>0.0</v>
      </c>
      <c r="AK527" s="7">
        <v>0.0</v>
      </c>
      <c r="AL527" s="13" t="str">
        <f t="shared" si="13"/>
        <v> </v>
      </c>
      <c r="AM527" s="7">
        <v>2.0</v>
      </c>
      <c r="AN527" s="7">
        <v>0.0</v>
      </c>
      <c r="AO527" s="26">
        <v>12.0</v>
      </c>
      <c r="AP527" s="26">
        <v>3.0</v>
      </c>
      <c r="AQ527" s="7">
        <v>9.0</v>
      </c>
      <c r="AR527" s="7">
        <v>1.0</v>
      </c>
      <c r="AS527" s="7">
        <v>6.0</v>
      </c>
      <c r="AT527" s="7">
        <v>1.0</v>
      </c>
      <c r="AU527" s="7">
        <v>15.0</v>
      </c>
      <c r="AV527" s="7">
        <v>3.0</v>
      </c>
      <c r="AW527" s="14">
        <v>83.33</v>
      </c>
      <c r="AX527" s="14">
        <v>-6.29</v>
      </c>
      <c r="AY527" s="7">
        <v>0.0</v>
      </c>
      <c r="AZ527" s="7">
        <v>0.0</v>
      </c>
      <c r="BA527" s="14">
        <f t="shared" si="14"/>
        <v>0.5865921788</v>
      </c>
      <c r="BB527" s="14">
        <v>66.67</v>
      </c>
      <c r="BC527" s="14">
        <v>-29.35</v>
      </c>
    </row>
    <row r="528" ht="12.75" customHeight="1">
      <c r="A528" s="7" t="s">
        <v>235</v>
      </c>
      <c r="B528" s="7" t="s">
        <v>2441</v>
      </c>
      <c r="C528" s="8" t="s">
        <v>222</v>
      </c>
      <c r="D528" s="9" t="s">
        <v>238</v>
      </c>
      <c r="E528" s="7">
        <v>1.0</v>
      </c>
      <c r="F528" s="7">
        <v>0.0</v>
      </c>
      <c r="G528" s="7">
        <v>0.0</v>
      </c>
      <c r="H528" s="12">
        <f t="shared" si="1"/>
        <v>0</v>
      </c>
      <c r="I528" s="7">
        <v>0.0</v>
      </c>
      <c r="J528" s="7">
        <v>0.0</v>
      </c>
      <c r="K528" s="7">
        <v>0.0</v>
      </c>
      <c r="L528" s="7">
        <v>0.0</v>
      </c>
      <c r="M528" s="25">
        <f t="shared" si="2"/>
        <v>0</v>
      </c>
      <c r="N528" s="7">
        <v>0.0</v>
      </c>
      <c r="O528" s="7">
        <v>0.0</v>
      </c>
      <c r="P528" s="7">
        <v>0.0</v>
      </c>
      <c r="Q528" s="7">
        <v>0.0</v>
      </c>
      <c r="R528" s="10">
        <f t="shared" si="3"/>
        <v>0</v>
      </c>
      <c r="S528" s="10">
        <f t="shared" si="4"/>
        <v>0</v>
      </c>
      <c r="T528" s="12">
        <f t="shared" si="5"/>
        <v>0</v>
      </c>
      <c r="U528" s="7">
        <v>0.0</v>
      </c>
      <c r="V528" s="7">
        <v>1.0</v>
      </c>
      <c r="W528" s="7">
        <v>0.0</v>
      </c>
      <c r="X528" s="7">
        <v>0.0</v>
      </c>
      <c r="Y528" s="7">
        <v>0.0</v>
      </c>
      <c r="Z528" s="7">
        <v>55.0</v>
      </c>
      <c r="AA528" s="18">
        <f t="shared" si="6"/>
        <v>0.9166666667</v>
      </c>
      <c r="AB528" s="14">
        <v>1.13</v>
      </c>
      <c r="AC528" s="18">
        <f t="shared" si="7"/>
        <v>1.13</v>
      </c>
      <c r="AD528" s="14">
        <v>6.5</v>
      </c>
      <c r="AE528" s="18">
        <f t="shared" si="8"/>
        <v>6.5</v>
      </c>
      <c r="AF528" s="13">
        <f t="shared" si="9"/>
        <v>0.1480996068</v>
      </c>
      <c r="AG528" s="10">
        <f t="shared" si="10"/>
        <v>0</v>
      </c>
      <c r="AH528" s="10">
        <f t="shared" si="11"/>
        <v>0</v>
      </c>
      <c r="AI528" s="10">
        <f t="shared" si="12"/>
        <v>0</v>
      </c>
      <c r="AJ528" s="7">
        <v>0.0</v>
      </c>
      <c r="AK528" s="7">
        <v>0.0</v>
      </c>
      <c r="AL528" s="13" t="str">
        <f t="shared" si="13"/>
        <v> </v>
      </c>
      <c r="AM528" s="7">
        <v>0.0</v>
      </c>
      <c r="AN528" s="7">
        <v>0.0</v>
      </c>
      <c r="AO528" s="26">
        <v>0.0</v>
      </c>
      <c r="AP528" s="26">
        <v>0.0</v>
      </c>
      <c r="AQ528" s="7">
        <v>1.0</v>
      </c>
      <c r="AR528" s="7">
        <v>0.0</v>
      </c>
      <c r="AS528" s="7">
        <v>0.0</v>
      </c>
      <c r="AT528" s="7">
        <v>0.0</v>
      </c>
      <c r="AU528" s="7">
        <v>0.0</v>
      </c>
      <c r="AV528" s="7">
        <v>0.0</v>
      </c>
      <c r="AW528" s="14"/>
      <c r="AX528" s="14"/>
      <c r="AY528" s="7">
        <v>0.0</v>
      </c>
      <c r="AZ528" s="7">
        <v>0.0</v>
      </c>
      <c r="BA528" s="14">
        <f t="shared" si="14"/>
        <v>1.090909091</v>
      </c>
      <c r="BB528" s="14"/>
      <c r="BC528" s="14"/>
    </row>
    <row r="529" ht="12.75" customHeight="1">
      <c r="A529" s="7" t="s">
        <v>858</v>
      </c>
      <c r="B529" s="7" t="s">
        <v>2443</v>
      </c>
      <c r="C529" s="8" t="s">
        <v>149</v>
      </c>
      <c r="D529" s="9" t="s">
        <v>174</v>
      </c>
      <c r="E529" s="7">
        <v>64.0</v>
      </c>
      <c r="F529" s="7">
        <v>0.0</v>
      </c>
      <c r="G529" s="7">
        <v>0.0</v>
      </c>
      <c r="H529" s="12">
        <f t="shared" si="1"/>
        <v>0</v>
      </c>
      <c r="I529" s="7">
        <v>0.0</v>
      </c>
      <c r="J529" s="7">
        <v>0.0</v>
      </c>
      <c r="K529" s="7">
        <v>0.0</v>
      </c>
      <c r="L529" s="7">
        <v>0.0</v>
      </c>
      <c r="M529" s="25">
        <f t="shared" si="2"/>
        <v>0</v>
      </c>
      <c r="N529" s="7">
        <v>0.0</v>
      </c>
      <c r="O529" s="7">
        <v>0.0</v>
      </c>
      <c r="P529" s="7">
        <v>0.0</v>
      </c>
      <c r="Q529" s="7">
        <v>0.0</v>
      </c>
      <c r="R529" s="10">
        <f t="shared" si="3"/>
        <v>0</v>
      </c>
      <c r="S529" s="10">
        <f t="shared" si="4"/>
        <v>0</v>
      </c>
      <c r="T529" s="12">
        <f t="shared" si="5"/>
        <v>0</v>
      </c>
      <c r="U529" s="7">
        <v>0.0</v>
      </c>
      <c r="V529" s="7">
        <v>0.0</v>
      </c>
      <c r="W529" s="7">
        <v>0.0</v>
      </c>
      <c r="X529" s="7">
        <v>0.0</v>
      </c>
      <c r="Y529" s="7">
        <v>0.0</v>
      </c>
      <c r="Z529" s="7">
        <v>141.0</v>
      </c>
      <c r="AA529" s="18">
        <f t="shared" si="6"/>
        <v>0.03671875</v>
      </c>
      <c r="AB529" s="14">
        <v>2.24</v>
      </c>
      <c r="AC529" s="18">
        <f t="shared" si="7"/>
        <v>0.035</v>
      </c>
      <c r="AD529" s="14">
        <v>282.02</v>
      </c>
      <c r="AE529" s="18">
        <f t="shared" si="8"/>
        <v>4.4065625</v>
      </c>
      <c r="AF529" s="13">
        <f t="shared" si="9"/>
        <v>0.007880109759</v>
      </c>
      <c r="AG529" s="10">
        <f t="shared" si="10"/>
        <v>0</v>
      </c>
      <c r="AH529" s="10">
        <f t="shared" si="11"/>
        <v>0</v>
      </c>
      <c r="AI529" s="10">
        <f t="shared" si="12"/>
        <v>0</v>
      </c>
      <c r="AJ529" s="7">
        <v>0.0</v>
      </c>
      <c r="AK529" s="7">
        <v>0.0</v>
      </c>
      <c r="AL529" s="13" t="str">
        <f t="shared" si="13"/>
        <v> </v>
      </c>
      <c r="AM529" s="7">
        <v>1.0</v>
      </c>
      <c r="AN529" s="7">
        <v>0.0</v>
      </c>
      <c r="AO529" s="26">
        <v>2.0</v>
      </c>
      <c r="AP529" s="26">
        <v>1.0</v>
      </c>
      <c r="AQ529" s="7">
        <v>0.0</v>
      </c>
      <c r="AR529" s="7">
        <v>0.0</v>
      </c>
      <c r="AS529" s="7">
        <v>0.0</v>
      </c>
      <c r="AT529" s="7">
        <v>0.0</v>
      </c>
      <c r="AU529" s="7">
        <v>2.0</v>
      </c>
      <c r="AV529" s="7">
        <v>1.0</v>
      </c>
      <c r="AW529" s="14">
        <v>66.67</v>
      </c>
      <c r="AX529" s="14">
        <v>-17.15</v>
      </c>
      <c r="AY529" s="7">
        <v>0.0</v>
      </c>
      <c r="AZ529" s="7">
        <v>0.0</v>
      </c>
      <c r="BA529" s="14">
        <f t="shared" si="14"/>
        <v>0.8510638298</v>
      </c>
      <c r="BB529" s="14">
        <v>50.0</v>
      </c>
      <c r="BC529" s="14">
        <v>-43.26</v>
      </c>
    </row>
    <row r="530" ht="12.75" customHeight="1">
      <c r="A530" s="7" t="s">
        <v>2155</v>
      </c>
      <c r="B530" s="7" t="s">
        <v>2448</v>
      </c>
      <c r="C530" s="8" t="s">
        <v>394</v>
      </c>
      <c r="D530" s="9" t="s">
        <v>174</v>
      </c>
      <c r="E530" s="7">
        <v>45.0</v>
      </c>
      <c r="F530" s="7">
        <v>1.0</v>
      </c>
      <c r="G530" s="7">
        <v>2.0</v>
      </c>
      <c r="H530" s="12">
        <f t="shared" si="1"/>
        <v>3</v>
      </c>
      <c r="I530" s="7">
        <v>1.0</v>
      </c>
      <c r="J530" s="7">
        <v>2.0</v>
      </c>
      <c r="K530" s="7">
        <v>1.0</v>
      </c>
      <c r="L530" s="7">
        <v>1.0</v>
      </c>
      <c r="M530" s="25">
        <f t="shared" si="2"/>
        <v>2.25281602</v>
      </c>
      <c r="N530" s="7">
        <v>14.0</v>
      </c>
      <c r="O530" s="7">
        <v>9.0</v>
      </c>
      <c r="P530" s="7">
        <v>13.0</v>
      </c>
      <c r="Q530" s="7">
        <v>15.0</v>
      </c>
      <c r="R530" s="10">
        <f t="shared" si="3"/>
        <v>0.07142857143</v>
      </c>
      <c r="S530" s="10">
        <f t="shared" si="4"/>
        <v>0.01960784314</v>
      </c>
      <c r="T530" s="12">
        <f t="shared" si="5"/>
        <v>7.142857143</v>
      </c>
      <c r="U530" s="7">
        <v>0.0</v>
      </c>
      <c r="V530" s="7">
        <v>1.0</v>
      </c>
      <c r="W530" s="7">
        <v>2.0</v>
      </c>
      <c r="X530" s="7">
        <v>1.0</v>
      </c>
      <c r="Y530" s="7">
        <v>0.0</v>
      </c>
      <c r="Z530" s="7">
        <v>4794.0</v>
      </c>
      <c r="AA530" s="18">
        <f t="shared" si="6"/>
        <v>1.775555556</v>
      </c>
      <c r="AB530" s="14">
        <v>73.17</v>
      </c>
      <c r="AC530" s="18">
        <f t="shared" si="7"/>
        <v>1.626</v>
      </c>
      <c r="AD530" s="14">
        <v>174.76</v>
      </c>
      <c r="AE530" s="18">
        <f t="shared" si="8"/>
        <v>3.883555556</v>
      </c>
      <c r="AF530" s="13">
        <f t="shared" si="9"/>
        <v>0.2951236236</v>
      </c>
      <c r="AG530" s="10">
        <f t="shared" si="10"/>
        <v>0.1428571429</v>
      </c>
      <c r="AH530" s="10">
        <f t="shared" si="11"/>
        <v>0.2857142857</v>
      </c>
      <c r="AI530" s="10">
        <f t="shared" si="12"/>
        <v>0.4285714286</v>
      </c>
      <c r="AJ530" s="7">
        <v>0.0</v>
      </c>
      <c r="AK530" s="7">
        <v>0.0</v>
      </c>
      <c r="AL530" s="13" t="str">
        <f t="shared" si="13"/>
        <v> </v>
      </c>
      <c r="AM530" s="7">
        <v>7.0</v>
      </c>
      <c r="AN530" s="7">
        <v>0.0</v>
      </c>
      <c r="AO530" s="26">
        <v>43.0</v>
      </c>
      <c r="AP530" s="26">
        <v>5.0</v>
      </c>
      <c r="AQ530" s="7">
        <v>21.0</v>
      </c>
      <c r="AR530" s="7">
        <v>4.0</v>
      </c>
      <c r="AS530" s="7">
        <v>31.0</v>
      </c>
      <c r="AT530" s="7">
        <v>3.0</v>
      </c>
      <c r="AU530" s="7">
        <v>52.0</v>
      </c>
      <c r="AV530" s="7">
        <v>7.0</v>
      </c>
      <c r="AW530" s="14">
        <v>88.14</v>
      </c>
      <c r="AX530" s="14">
        <v>0.29</v>
      </c>
      <c r="AY530" s="7">
        <v>0.0</v>
      </c>
      <c r="AZ530" s="7">
        <v>1.0</v>
      </c>
      <c r="BA530" s="14">
        <f t="shared" si="14"/>
        <v>0.4255319149</v>
      </c>
      <c r="BB530" s="14">
        <v>82.69</v>
      </c>
      <c r="BC530" s="14">
        <v>-15.69</v>
      </c>
    </row>
    <row r="531" ht="12.75" customHeight="1">
      <c r="A531" s="7" t="s">
        <v>2452</v>
      </c>
      <c r="B531" s="7" t="s">
        <v>2453</v>
      </c>
      <c r="C531" s="8" t="s">
        <v>610</v>
      </c>
      <c r="D531" s="9" t="s">
        <v>150</v>
      </c>
      <c r="E531" s="7">
        <v>6.0</v>
      </c>
      <c r="F531" s="7">
        <v>0.0</v>
      </c>
      <c r="G531" s="7">
        <v>0.0</v>
      </c>
      <c r="H531" s="12">
        <f t="shared" si="1"/>
        <v>0</v>
      </c>
      <c r="I531" s="7">
        <v>0.0</v>
      </c>
      <c r="J531" s="7">
        <v>0.0</v>
      </c>
      <c r="K531" s="7">
        <v>0.0</v>
      </c>
      <c r="L531" s="7">
        <v>0.0</v>
      </c>
      <c r="M531" s="25">
        <f t="shared" si="2"/>
        <v>0</v>
      </c>
      <c r="N531" s="7">
        <v>1.0</v>
      </c>
      <c r="O531" s="7">
        <v>1.0</v>
      </c>
      <c r="P531" s="7">
        <v>1.0</v>
      </c>
      <c r="Q531" s="7">
        <v>0.0</v>
      </c>
      <c r="R531" s="10">
        <f t="shared" si="3"/>
        <v>0</v>
      </c>
      <c r="S531" s="10">
        <f t="shared" si="4"/>
        <v>0</v>
      </c>
      <c r="T531" s="12">
        <f t="shared" si="5"/>
        <v>0</v>
      </c>
      <c r="U531" s="7">
        <v>0.0</v>
      </c>
      <c r="V531" s="7">
        <v>0.0</v>
      </c>
      <c r="W531" s="7">
        <v>2.0</v>
      </c>
      <c r="X531" s="7">
        <v>0.0</v>
      </c>
      <c r="Y531" s="7">
        <v>0.0</v>
      </c>
      <c r="Z531" s="7">
        <v>625.0</v>
      </c>
      <c r="AA531" s="18">
        <f t="shared" si="6"/>
        <v>1.736111111</v>
      </c>
      <c r="AB531" s="14">
        <v>9.47</v>
      </c>
      <c r="AC531" s="18">
        <f t="shared" si="7"/>
        <v>1.578333333</v>
      </c>
      <c r="AD531" s="14">
        <v>15.72</v>
      </c>
      <c r="AE531" s="18">
        <f t="shared" si="8"/>
        <v>2.62</v>
      </c>
      <c r="AF531" s="13">
        <f t="shared" si="9"/>
        <v>0.3759428345</v>
      </c>
      <c r="AG531" s="10">
        <f t="shared" si="10"/>
        <v>0</v>
      </c>
      <c r="AH531" s="10">
        <f t="shared" si="11"/>
        <v>0</v>
      </c>
      <c r="AI531" s="10">
        <f t="shared" si="12"/>
        <v>0</v>
      </c>
      <c r="AJ531" s="7">
        <v>0.0</v>
      </c>
      <c r="AK531" s="7">
        <v>0.0</v>
      </c>
      <c r="AL531" s="13" t="str">
        <f t="shared" si="13"/>
        <v> </v>
      </c>
      <c r="AM531" s="7">
        <v>0.0</v>
      </c>
      <c r="AN531" s="7">
        <v>0.0</v>
      </c>
      <c r="AO531" s="26">
        <v>7.0</v>
      </c>
      <c r="AP531" s="26">
        <v>0.0</v>
      </c>
      <c r="AQ531" s="7">
        <v>6.0</v>
      </c>
      <c r="AR531" s="7">
        <v>0.0</v>
      </c>
      <c r="AS531" s="7">
        <v>2.0</v>
      </c>
      <c r="AT531" s="7">
        <v>0.0</v>
      </c>
      <c r="AU531" s="7">
        <v>5.0</v>
      </c>
      <c r="AV531" s="7">
        <v>0.0</v>
      </c>
      <c r="AW531" s="14">
        <v>100.0</v>
      </c>
      <c r="AX531" s="14">
        <v>0.0</v>
      </c>
      <c r="AY531" s="7">
        <v>0.0</v>
      </c>
      <c r="AZ531" s="7">
        <v>0.0</v>
      </c>
      <c r="BA531" s="14">
        <f t="shared" si="14"/>
        <v>1.056</v>
      </c>
      <c r="BB531" s="14">
        <v>92.31</v>
      </c>
      <c r="BC531" s="14">
        <v>-7.69</v>
      </c>
    </row>
    <row r="532" ht="12.75" customHeight="1">
      <c r="A532" s="7" t="s">
        <v>2455</v>
      </c>
      <c r="B532" s="7" t="s">
        <v>2456</v>
      </c>
      <c r="C532" s="8" t="s">
        <v>246</v>
      </c>
      <c r="D532" s="9" t="s">
        <v>174</v>
      </c>
      <c r="E532" s="7">
        <v>11.0</v>
      </c>
      <c r="F532" s="7">
        <v>0.0</v>
      </c>
      <c r="G532" s="7">
        <v>0.0</v>
      </c>
      <c r="H532" s="12">
        <f t="shared" si="1"/>
        <v>0</v>
      </c>
      <c r="I532" s="7">
        <v>0.0</v>
      </c>
      <c r="J532" s="7">
        <v>0.0</v>
      </c>
      <c r="K532" s="7">
        <v>0.0</v>
      </c>
      <c r="L532" s="7">
        <v>0.0</v>
      </c>
      <c r="M532" s="25">
        <f t="shared" si="2"/>
        <v>0</v>
      </c>
      <c r="N532" s="7">
        <v>0.0</v>
      </c>
      <c r="O532" s="7">
        <v>0.0</v>
      </c>
      <c r="P532" s="7">
        <v>0.0</v>
      </c>
      <c r="Q532" s="7">
        <v>0.0</v>
      </c>
      <c r="R532" s="10">
        <f t="shared" si="3"/>
        <v>0</v>
      </c>
      <c r="S532" s="10">
        <f t="shared" si="4"/>
        <v>0</v>
      </c>
      <c r="T532" s="12">
        <f t="shared" si="5"/>
        <v>0</v>
      </c>
      <c r="U532" s="7">
        <v>0.0</v>
      </c>
      <c r="V532" s="7">
        <v>0.0</v>
      </c>
      <c r="W532" s="7">
        <v>0.0</v>
      </c>
      <c r="X532" s="7">
        <v>0.0</v>
      </c>
      <c r="Y532" s="7">
        <v>0.0</v>
      </c>
      <c r="Z532" s="7">
        <v>0.0</v>
      </c>
      <c r="AA532" s="18">
        <f t="shared" si="6"/>
        <v>0</v>
      </c>
      <c r="AB532" s="14">
        <v>0.0</v>
      </c>
      <c r="AC532" s="18">
        <f t="shared" si="7"/>
        <v>0</v>
      </c>
      <c r="AD532" s="14">
        <v>50.74</v>
      </c>
      <c r="AE532" s="18">
        <f t="shared" si="8"/>
        <v>4.612727273</v>
      </c>
      <c r="AF532" s="13">
        <f t="shared" si="9"/>
        <v>0</v>
      </c>
      <c r="AG532" s="10">
        <f t="shared" si="10"/>
        <v>0</v>
      </c>
      <c r="AH532" s="10">
        <f t="shared" si="11"/>
        <v>0</v>
      </c>
      <c r="AI532" s="10">
        <f t="shared" si="12"/>
        <v>0</v>
      </c>
      <c r="AJ532" s="7">
        <v>0.0</v>
      </c>
      <c r="AK532" s="7">
        <v>0.0</v>
      </c>
      <c r="AL532" s="13" t="str">
        <f t="shared" si="13"/>
        <v> </v>
      </c>
      <c r="AM532" s="7">
        <v>0.0</v>
      </c>
      <c r="AN532" s="7">
        <v>0.0</v>
      </c>
      <c r="AO532" s="26">
        <v>0.0</v>
      </c>
      <c r="AP532" s="26">
        <v>0.0</v>
      </c>
      <c r="AQ532" s="7">
        <v>0.0</v>
      </c>
      <c r="AR532" s="7">
        <v>0.0</v>
      </c>
      <c r="AS532" s="7">
        <v>0.0</v>
      </c>
      <c r="AT532" s="7">
        <v>0.0</v>
      </c>
      <c r="AU532" s="7">
        <v>0.0</v>
      </c>
      <c r="AV532" s="7">
        <v>0.0</v>
      </c>
      <c r="AW532" s="14"/>
      <c r="AX532" s="14"/>
      <c r="AY532" s="7">
        <v>0.0</v>
      </c>
      <c r="AZ532" s="7">
        <v>0.0</v>
      </c>
      <c r="BA532" s="14">
        <f t="shared" si="14"/>
        <v>0</v>
      </c>
      <c r="BB532" s="14"/>
      <c r="BC532" s="14"/>
    </row>
    <row r="533" ht="12.75" customHeight="1">
      <c r="A533" s="7" t="s">
        <v>2460</v>
      </c>
      <c r="B533" s="7" t="s">
        <v>2461</v>
      </c>
      <c r="C533" s="8" t="s">
        <v>490</v>
      </c>
      <c r="D533" s="9" t="s">
        <v>174</v>
      </c>
      <c r="E533" s="7">
        <v>47.0</v>
      </c>
      <c r="F533" s="7">
        <v>0.0</v>
      </c>
      <c r="G533" s="7">
        <v>1.0</v>
      </c>
      <c r="H533" s="12">
        <f t="shared" si="1"/>
        <v>1</v>
      </c>
      <c r="I533" s="7">
        <v>0.0</v>
      </c>
      <c r="J533" s="7">
        <v>1.0</v>
      </c>
      <c r="K533" s="7">
        <v>1.0</v>
      </c>
      <c r="L533" s="7">
        <v>0.0</v>
      </c>
      <c r="M533" s="25">
        <f t="shared" si="2"/>
        <v>11.11111111</v>
      </c>
      <c r="N533" s="7">
        <v>2.0</v>
      </c>
      <c r="O533" s="7">
        <v>0.0</v>
      </c>
      <c r="P533" s="7">
        <v>2.0</v>
      </c>
      <c r="Q533" s="7">
        <v>0.0</v>
      </c>
      <c r="R533" s="10">
        <f t="shared" si="3"/>
        <v>0</v>
      </c>
      <c r="S533" s="10">
        <f t="shared" si="4"/>
        <v>0</v>
      </c>
      <c r="T533" s="12">
        <f t="shared" si="5"/>
        <v>0</v>
      </c>
      <c r="U533" s="7">
        <v>0.0</v>
      </c>
      <c r="V533" s="7">
        <v>0.0</v>
      </c>
      <c r="W533" s="7">
        <v>1.0</v>
      </c>
      <c r="X533" s="7">
        <v>0.0</v>
      </c>
      <c r="Y533" s="7">
        <v>0.0</v>
      </c>
      <c r="Z533" s="7">
        <v>324.0</v>
      </c>
      <c r="AA533" s="18">
        <f t="shared" si="6"/>
        <v>0.114893617</v>
      </c>
      <c r="AB533" s="14">
        <v>3.58</v>
      </c>
      <c r="AC533" s="18">
        <f t="shared" si="7"/>
        <v>0.07617021277</v>
      </c>
      <c r="AD533" s="14">
        <v>227.43</v>
      </c>
      <c r="AE533" s="18">
        <f t="shared" si="8"/>
        <v>4.83893617</v>
      </c>
      <c r="AF533" s="13">
        <f t="shared" si="9"/>
        <v>0.01549716462</v>
      </c>
      <c r="AG533" s="10">
        <f t="shared" si="10"/>
        <v>0</v>
      </c>
      <c r="AH533" s="10">
        <f t="shared" si="11"/>
        <v>0</v>
      </c>
      <c r="AI533" s="10">
        <f t="shared" si="12"/>
        <v>0</v>
      </c>
      <c r="AJ533" s="7">
        <v>0.0</v>
      </c>
      <c r="AK533" s="7">
        <v>0.0</v>
      </c>
      <c r="AL533" s="13" t="str">
        <f t="shared" si="13"/>
        <v> </v>
      </c>
      <c r="AM533" s="7">
        <v>0.0</v>
      </c>
      <c r="AN533" s="7">
        <v>1.0</v>
      </c>
      <c r="AO533" s="26">
        <v>3.0</v>
      </c>
      <c r="AP533" s="26">
        <v>1.0</v>
      </c>
      <c r="AQ533" s="7">
        <v>1.0</v>
      </c>
      <c r="AR533" s="7">
        <v>0.0</v>
      </c>
      <c r="AS533" s="7">
        <v>0.0</v>
      </c>
      <c r="AT533" s="7">
        <v>0.0</v>
      </c>
      <c r="AU533" s="7">
        <v>0.0</v>
      </c>
      <c r="AV533" s="7">
        <v>2.0</v>
      </c>
      <c r="AW533" s="14">
        <v>0.0</v>
      </c>
      <c r="AX533" s="14">
        <v>-83.14</v>
      </c>
      <c r="AY533" s="7">
        <v>0.0</v>
      </c>
      <c r="AZ533" s="7">
        <v>0.0</v>
      </c>
      <c r="BA533" s="14">
        <f t="shared" si="14"/>
        <v>0.3703703704</v>
      </c>
      <c r="BB533" s="14">
        <v>83.33</v>
      </c>
      <c r="BC533" s="14">
        <v>-9.01</v>
      </c>
    </row>
    <row r="534" ht="12.75" customHeight="1">
      <c r="A534" s="7" t="s">
        <v>743</v>
      </c>
      <c r="B534" s="7" t="s">
        <v>2466</v>
      </c>
      <c r="C534" s="8" t="s">
        <v>197</v>
      </c>
      <c r="D534" s="9" t="s">
        <v>159</v>
      </c>
      <c r="E534" s="7">
        <v>17.0</v>
      </c>
      <c r="F534" s="7">
        <v>0.0</v>
      </c>
      <c r="G534" s="7">
        <v>0.0</v>
      </c>
      <c r="H534" s="12">
        <f t="shared" si="1"/>
        <v>0</v>
      </c>
      <c r="I534" s="7">
        <v>0.0</v>
      </c>
      <c r="J534" s="7">
        <v>0.0</v>
      </c>
      <c r="K534" s="7">
        <v>0.0</v>
      </c>
      <c r="L534" s="7">
        <v>0.0</v>
      </c>
      <c r="M534" s="25">
        <f t="shared" si="2"/>
        <v>0</v>
      </c>
      <c r="N534" s="7">
        <v>0.0</v>
      </c>
      <c r="O534" s="7">
        <v>1.0</v>
      </c>
      <c r="P534" s="7">
        <v>0.0</v>
      </c>
      <c r="Q534" s="7">
        <v>0.0</v>
      </c>
      <c r="R534" s="10">
        <f t="shared" si="3"/>
        <v>0</v>
      </c>
      <c r="S534" s="10">
        <f t="shared" si="4"/>
        <v>0</v>
      </c>
      <c r="T534" s="12">
        <f t="shared" si="5"/>
        <v>0</v>
      </c>
      <c r="U534" s="7">
        <v>0.0</v>
      </c>
      <c r="V534" s="7">
        <v>0.0</v>
      </c>
      <c r="W534" s="7">
        <v>1.0</v>
      </c>
      <c r="X534" s="7">
        <v>0.0</v>
      </c>
      <c r="Y534" s="7">
        <v>0.0</v>
      </c>
      <c r="Z534" s="7">
        <v>408.0</v>
      </c>
      <c r="AA534" s="18">
        <f t="shared" si="6"/>
        <v>0.4</v>
      </c>
      <c r="AB534" s="14">
        <v>7.16</v>
      </c>
      <c r="AC534" s="18">
        <f t="shared" si="7"/>
        <v>0.4211764706</v>
      </c>
      <c r="AD534" s="14">
        <v>68.58</v>
      </c>
      <c r="AE534" s="18">
        <f t="shared" si="8"/>
        <v>4.034117647</v>
      </c>
      <c r="AF534" s="13">
        <f t="shared" si="9"/>
        <v>0.09453393187</v>
      </c>
      <c r="AG534" s="10">
        <f t="shared" si="10"/>
        <v>0</v>
      </c>
      <c r="AH534" s="10">
        <f t="shared" si="11"/>
        <v>0</v>
      </c>
      <c r="AI534" s="10">
        <f t="shared" si="12"/>
        <v>0</v>
      </c>
      <c r="AJ534" s="7">
        <v>0.0</v>
      </c>
      <c r="AK534" s="7">
        <v>0.0</v>
      </c>
      <c r="AL534" s="13" t="str">
        <f t="shared" si="13"/>
        <v> </v>
      </c>
      <c r="AM534" s="7">
        <v>1.0</v>
      </c>
      <c r="AN534" s="7">
        <v>0.0</v>
      </c>
      <c r="AO534" s="26">
        <v>3.0</v>
      </c>
      <c r="AP534" s="26">
        <v>1.0</v>
      </c>
      <c r="AQ534" s="7">
        <v>3.0</v>
      </c>
      <c r="AR534" s="7">
        <v>1.0</v>
      </c>
      <c r="AS534" s="7">
        <v>4.0</v>
      </c>
      <c r="AT534" s="7">
        <v>1.0</v>
      </c>
      <c r="AU534" s="7">
        <v>4.0</v>
      </c>
      <c r="AV534" s="7">
        <v>3.0</v>
      </c>
      <c r="AW534" s="14">
        <v>57.14</v>
      </c>
      <c r="AX534" s="14">
        <v>-32.73</v>
      </c>
      <c r="AY534" s="7">
        <v>0.0</v>
      </c>
      <c r="AZ534" s="7">
        <v>0.0</v>
      </c>
      <c r="BA534" s="14">
        <f t="shared" si="14"/>
        <v>0.2941176471</v>
      </c>
      <c r="BB534" s="14">
        <v>66.67</v>
      </c>
      <c r="BC534" s="14">
        <v>-31.79</v>
      </c>
    </row>
    <row r="535" ht="12.75" customHeight="1">
      <c r="A535" s="7" t="s">
        <v>2468</v>
      </c>
      <c r="B535" s="7" t="s">
        <v>2469</v>
      </c>
      <c r="C535" s="8" t="s">
        <v>542</v>
      </c>
      <c r="D535" s="9" t="s">
        <v>174</v>
      </c>
      <c r="E535" s="7">
        <v>69.0</v>
      </c>
      <c r="F535" s="7">
        <v>0.0</v>
      </c>
      <c r="G535" s="7">
        <v>0.0</v>
      </c>
      <c r="H535" s="12">
        <f t="shared" si="1"/>
        <v>0</v>
      </c>
      <c r="I535" s="7">
        <v>0.0</v>
      </c>
      <c r="J535" s="7">
        <v>0.0</v>
      </c>
      <c r="K535" s="7">
        <v>0.0</v>
      </c>
      <c r="L535" s="7">
        <v>0.0</v>
      </c>
      <c r="M535" s="25">
        <f t="shared" si="2"/>
        <v>0</v>
      </c>
      <c r="N535" s="7">
        <v>0.0</v>
      </c>
      <c r="O535" s="7">
        <v>0.0</v>
      </c>
      <c r="P535" s="7">
        <v>0.0</v>
      </c>
      <c r="Q535" s="7">
        <v>0.0</v>
      </c>
      <c r="R535" s="10">
        <f t="shared" si="3"/>
        <v>0</v>
      </c>
      <c r="S535" s="10">
        <f t="shared" si="4"/>
        <v>0</v>
      </c>
      <c r="T535" s="12">
        <f t="shared" si="5"/>
        <v>0</v>
      </c>
      <c r="U535" s="7">
        <v>0.0</v>
      </c>
      <c r="V535" s="7">
        <v>0.0</v>
      </c>
      <c r="W535" s="7">
        <v>0.0</v>
      </c>
      <c r="X535" s="7">
        <v>0.0</v>
      </c>
      <c r="Y535" s="7">
        <v>0.0</v>
      </c>
      <c r="Z535" s="7">
        <v>221.0</v>
      </c>
      <c r="AA535" s="18">
        <f t="shared" si="6"/>
        <v>0.05338164251</v>
      </c>
      <c r="AB535" s="14">
        <v>3.54</v>
      </c>
      <c r="AC535" s="18">
        <f t="shared" si="7"/>
        <v>0.05130434783</v>
      </c>
      <c r="AD535" s="14">
        <v>345.15</v>
      </c>
      <c r="AE535" s="18">
        <f t="shared" si="8"/>
        <v>5.002173913</v>
      </c>
      <c r="AF535" s="13">
        <f t="shared" si="9"/>
        <v>0.01015228426</v>
      </c>
      <c r="AG535" s="10">
        <f t="shared" si="10"/>
        <v>0</v>
      </c>
      <c r="AH535" s="10">
        <f t="shared" si="11"/>
        <v>0</v>
      </c>
      <c r="AI535" s="10">
        <f t="shared" si="12"/>
        <v>0</v>
      </c>
      <c r="AJ535" s="7">
        <v>0.0</v>
      </c>
      <c r="AK535" s="7">
        <v>0.0</v>
      </c>
      <c r="AL535" s="13" t="str">
        <f t="shared" si="13"/>
        <v> </v>
      </c>
      <c r="AM535" s="7">
        <v>0.0</v>
      </c>
      <c r="AN535" s="7">
        <v>0.0</v>
      </c>
      <c r="AO535" s="26">
        <v>4.0</v>
      </c>
      <c r="AP535" s="26">
        <v>0.0</v>
      </c>
      <c r="AQ535" s="7">
        <v>1.0</v>
      </c>
      <c r="AR535" s="7">
        <v>0.0</v>
      </c>
      <c r="AS535" s="7">
        <v>1.0</v>
      </c>
      <c r="AT535" s="7">
        <v>0.0</v>
      </c>
      <c r="AU535" s="7">
        <v>3.0</v>
      </c>
      <c r="AV535" s="7">
        <v>0.0</v>
      </c>
      <c r="AW535" s="14">
        <v>100.0</v>
      </c>
      <c r="AX535" s="14">
        <v>15.3</v>
      </c>
      <c r="AY535" s="7">
        <v>0.0</v>
      </c>
      <c r="AZ535" s="7">
        <v>0.0</v>
      </c>
      <c r="BA535" s="14">
        <f t="shared" si="14"/>
        <v>1.085972851</v>
      </c>
      <c r="BB535" s="14">
        <v>62.5</v>
      </c>
      <c r="BC535" s="14">
        <v>-31.41</v>
      </c>
    </row>
    <row r="536" ht="12.75" customHeight="1">
      <c r="A536" s="7" t="s">
        <v>2283</v>
      </c>
      <c r="B536" s="7" t="s">
        <v>2474</v>
      </c>
      <c r="C536" s="8" t="s">
        <v>237</v>
      </c>
      <c r="D536" s="9" t="s">
        <v>255</v>
      </c>
      <c r="E536" s="7">
        <v>45.0</v>
      </c>
      <c r="F536" s="7">
        <v>3.0</v>
      </c>
      <c r="G536" s="7">
        <v>3.0</v>
      </c>
      <c r="H536" s="12">
        <f t="shared" si="1"/>
        <v>6</v>
      </c>
      <c r="I536" s="7">
        <v>3.0</v>
      </c>
      <c r="J536" s="7">
        <v>3.0</v>
      </c>
      <c r="K536" s="7">
        <v>3.0</v>
      </c>
      <c r="L536" s="7">
        <v>0.0</v>
      </c>
      <c r="M536" s="25">
        <f t="shared" si="2"/>
        <v>2.732102201</v>
      </c>
      <c r="N536" s="7">
        <v>15.0</v>
      </c>
      <c r="O536" s="7">
        <v>10.0</v>
      </c>
      <c r="P536" s="7">
        <v>12.0</v>
      </c>
      <c r="Q536" s="7">
        <v>3.0</v>
      </c>
      <c r="R536" s="10">
        <f t="shared" si="3"/>
        <v>0.2</v>
      </c>
      <c r="S536" s="10">
        <f t="shared" si="4"/>
        <v>0.075</v>
      </c>
      <c r="T536" s="12">
        <f t="shared" si="5"/>
        <v>23.30769231</v>
      </c>
      <c r="U536" s="7">
        <v>0.0</v>
      </c>
      <c r="V536" s="7">
        <v>2.0</v>
      </c>
      <c r="W536" s="7">
        <v>3.0</v>
      </c>
      <c r="X536" s="7">
        <v>3.0</v>
      </c>
      <c r="Y536" s="7">
        <v>1.0</v>
      </c>
      <c r="Z536" s="7">
        <v>7906.0</v>
      </c>
      <c r="AA536" s="18">
        <f t="shared" si="6"/>
        <v>2.928148148</v>
      </c>
      <c r="AB536" s="14">
        <v>130.3</v>
      </c>
      <c r="AC536" s="18">
        <f t="shared" si="7"/>
        <v>2.895555556</v>
      </c>
      <c r="AD536" s="14">
        <v>106.77</v>
      </c>
      <c r="AE536" s="18">
        <f t="shared" si="8"/>
        <v>2.372666667</v>
      </c>
      <c r="AF536" s="13">
        <f t="shared" si="9"/>
        <v>0.5496266925</v>
      </c>
      <c r="AG536" s="10">
        <f t="shared" si="10"/>
        <v>0.2307692308</v>
      </c>
      <c r="AH536" s="10">
        <f t="shared" si="11"/>
        <v>0.2307692308</v>
      </c>
      <c r="AI536" s="10">
        <f t="shared" si="12"/>
        <v>0.4615384615</v>
      </c>
      <c r="AJ536" s="7">
        <v>0.0</v>
      </c>
      <c r="AK536" s="7">
        <v>1.0</v>
      </c>
      <c r="AL536" s="13">
        <f t="shared" si="13"/>
        <v>0</v>
      </c>
      <c r="AM536" s="7">
        <v>13.0</v>
      </c>
      <c r="AN536" s="7">
        <v>2.0</v>
      </c>
      <c r="AO536" s="26">
        <v>88.0</v>
      </c>
      <c r="AP536" s="26">
        <v>13.0</v>
      </c>
      <c r="AQ536" s="7">
        <v>51.0</v>
      </c>
      <c r="AR536" s="7">
        <v>3.0</v>
      </c>
      <c r="AS536" s="7">
        <v>63.0</v>
      </c>
      <c r="AT536" s="7">
        <v>2.0</v>
      </c>
      <c r="AU536" s="7">
        <v>89.0</v>
      </c>
      <c r="AV536" s="7">
        <v>15.0</v>
      </c>
      <c r="AW536" s="14">
        <v>85.58</v>
      </c>
      <c r="AX536" s="14">
        <v>-2.96</v>
      </c>
      <c r="AY536" s="7">
        <v>2.0</v>
      </c>
      <c r="AZ536" s="7">
        <v>0.0</v>
      </c>
      <c r="BA536" s="14">
        <f t="shared" si="14"/>
        <v>0.554009613</v>
      </c>
      <c r="BB536" s="14">
        <v>95.42</v>
      </c>
      <c r="BC536" s="14">
        <v>3.96</v>
      </c>
    </row>
    <row r="537" ht="12.75" customHeight="1">
      <c r="A537" s="7" t="s">
        <v>2477</v>
      </c>
      <c r="B537" s="7" t="s">
        <v>2474</v>
      </c>
      <c r="C537" s="8" t="s">
        <v>839</v>
      </c>
      <c r="D537" s="9" t="s">
        <v>174</v>
      </c>
      <c r="E537" s="7">
        <v>70.0</v>
      </c>
      <c r="F537" s="7">
        <v>0.0</v>
      </c>
      <c r="G537" s="7">
        <v>0.0</v>
      </c>
      <c r="H537" s="12">
        <f t="shared" si="1"/>
        <v>0</v>
      </c>
      <c r="I537" s="7">
        <v>0.0</v>
      </c>
      <c r="J537" s="7">
        <v>0.0</v>
      </c>
      <c r="K537" s="7">
        <v>0.0</v>
      </c>
      <c r="L537" s="7">
        <v>0.0</v>
      </c>
      <c r="M537" s="25">
        <f t="shared" si="2"/>
        <v>0</v>
      </c>
      <c r="N537" s="7">
        <v>0.0</v>
      </c>
      <c r="O537" s="7">
        <v>0.0</v>
      </c>
      <c r="P537" s="7">
        <v>0.0</v>
      </c>
      <c r="Q537" s="7">
        <v>0.0</v>
      </c>
      <c r="R537" s="10">
        <f t="shared" si="3"/>
        <v>0</v>
      </c>
      <c r="S537" s="10">
        <f t="shared" si="4"/>
        <v>0</v>
      </c>
      <c r="T537" s="12">
        <f t="shared" si="5"/>
        <v>0</v>
      </c>
      <c r="U537" s="7">
        <v>0.0</v>
      </c>
      <c r="V537" s="7">
        <v>0.0</v>
      </c>
      <c r="W537" s="7">
        <v>0.0</v>
      </c>
      <c r="X537" s="7">
        <v>0.0</v>
      </c>
      <c r="Y537" s="7">
        <v>0.0</v>
      </c>
      <c r="Z537" s="7">
        <v>147.0</v>
      </c>
      <c r="AA537" s="18">
        <f t="shared" si="6"/>
        <v>0.035</v>
      </c>
      <c r="AB537" s="14">
        <v>1.18</v>
      </c>
      <c r="AC537" s="18">
        <f t="shared" si="7"/>
        <v>0.01685714286</v>
      </c>
      <c r="AD537" s="14">
        <v>416.79</v>
      </c>
      <c r="AE537" s="18">
        <f t="shared" si="8"/>
        <v>5.954142857</v>
      </c>
      <c r="AF537" s="13">
        <f t="shared" si="9"/>
        <v>0.002823169127</v>
      </c>
      <c r="AG537" s="10">
        <f t="shared" si="10"/>
        <v>0</v>
      </c>
      <c r="AH537" s="10">
        <f t="shared" si="11"/>
        <v>0</v>
      </c>
      <c r="AI537" s="10">
        <f t="shared" si="12"/>
        <v>0</v>
      </c>
      <c r="AJ537" s="7">
        <v>0.0</v>
      </c>
      <c r="AK537" s="7">
        <v>0.0</v>
      </c>
      <c r="AL537" s="13" t="str">
        <f t="shared" si="13"/>
        <v> </v>
      </c>
      <c r="AM537" s="7">
        <v>1.0</v>
      </c>
      <c r="AN537" s="7">
        <v>0.0</v>
      </c>
      <c r="AO537" s="26">
        <v>0.0</v>
      </c>
      <c r="AP537" s="26">
        <v>1.0</v>
      </c>
      <c r="AQ537" s="7">
        <v>0.0</v>
      </c>
      <c r="AR537" s="7">
        <v>0.0</v>
      </c>
      <c r="AS537" s="7">
        <v>1.0</v>
      </c>
      <c r="AT537" s="7">
        <v>0.0</v>
      </c>
      <c r="AU537" s="7">
        <v>1.0</v>
      </c>
      <c r="AV537" s="7">
        <v>0.0</v>
      </c>
      <c r="AW537" s="14">
        <v>100.0</v>
      </c>
      <c r="AX537" s="14">
        <v>13.79</v>
      </c>
      <c r="AY537" s="7">
        <v>0.0</v>
      </c>
      <c r="AZ537" s="7">
        <v>0.0</v>
      </c>
      <c r="BA537" s="14">
        <f t="shared" si="14"/>
        <v>-0.4081632653</v>
      </c>
      <c r="BB537" s="14">
        <v>100.0</v>
      </c>
      <c r="BC537" s="14">
        <v>6.02</v>
      </c>
    </row>
    <row r="538" ht="12.75" customHeight="1">
      <c r="A538" s="7" t="s">
        <v>2482</v>
      </c>
      <c r="B538" s="7" t="s">
        <v>2483</v>
      </c>
      <c r="C538" s="8" t="s">
        <v>182</v>
      </c>
      <c r="D538" s="9" t="s">
        <v>159</v>
      </c>
      <c r="E538" s="7">
        <v>3.0</v>
      </c>
      <c r="F538" s="7">
        <v>0.0</v>
      </c>
      <c r="G538" s="7">
        <v>0.0</v>
      </c>
      <c r="H538" s="12">
        <f t="shared" si="1"/>
        <v>0</v>
      </c>
      <c r="I538" s="7">
        <v>0.0</v>
      </c>
      <c r="J538" s="7">
        <v>0.0</v>
      </c>
      <c r="K538" s="7">
        <v>0.0</v>
      </c>
      <c r="L538" s="7">
        <v>0.0</v>
      </c>
      <c r="M538" s="25">
        <f t="shared" si="2"/>
        <v>0</v>
      </c>
      <c r="N538" s="7">
        <v>0.0</v>
      </c>
      <c r="O538" s="7">
        <v>0.0</v>
      </c>
      <c r="P538" s="7">
        <v>0.0</v>
      </c>
      <c r="Q538" s="7">
        <v>0.0</v>
      </c>
      <c r="R538" s="10">
        <f t="shared" si="3"/>
        <v>0</v>
      </c>
      <c r="S538" s="10">
        <f t="shared" si="4"/>
        <v>0</v>
      </c>
      <c r="T538" s="12">
        <f t="shared" si="5"/>
        <v>0</v>
      </c>
      <c r="U538" s="7">
        <v>0.0</v>
      </c>
      <c r="V538" s="7">
        <v>0.0</v>
      </c>
      <c r="W538" s="7">
        <v>0.0</v>
      </c>
      <c r="X538" s="7">
        <v>0.0</v>
      </c>
      <c r="Y538" s="7">
        <v>0.0</v>
      </c>
      <c r="Z538" s="7">
        <v>0.0</v>
      </c>
      <c r="AA538" s="18">
        <f t="shared" si="6"/>
        <v>0</v>
      </c>
      <c r="AB538" s="14">
        <v>0.0</v>
      </c>
      <c r="AC538" s="18">
        <f t="shared" si="7"/>
        <v>0</v>
      </c>
      <c r="AD538" s="14">
        <v>17.69</v>
      </c>
      <c r="AE538" s="18">
        <f t="shared" si="8"/>
        <v>5.896666667</v>
      </c>
      <c r="AF538" s="13">
        <f t="shared" si="9"/>
        <v>0</v>
      </c>
      <c r="AG538" s="10">
        <f t="shared" si="10"/>
        <v>0</v>
      </c>
      <c r="AH538" s="10">
        <f t="shared" si="11"/>
        <v>0</v>
      </c>
      <c r="AI538" s="10">
        <f t="shared" si="12"/>
        <v>0</v>
      </c>
      <c r="AJ538" s="7">
        <v>0.0</v>
      </c>
      <c r="AK538" s="7">
        <v>0.0</v>
      </c>
      <c r="AL538" s="13" t="str">
        <f t="shared" si="13"/>
        <v> </v>
      </c>
      <c r="AM538" s="7">
        <v>0.0</v>
      </c>
      <c r="AN538" s="7">
        <v>0.0</v>
      </c>
      <c r="AO538" s="26">
        <v>0.0</v>
      </c>
      <c r="AP538" s="26">
        <v>0.0</v>
      </c>
      <c r="AQ538" s="7">
        <v>0.0</v>
      </c>
      <c r="AR538" s="7">
        <v>0.0</v>
      </c>
      <c r="AS538" s="7">
        <v>0.0</v>
      </c>
      <c r="AT538" s="7">
        <v>0.0</v>
      </c>
      <c r="AU538" s="7">
        <v>0.0</v>
      </c>
      <c r="AV538" s="7">
        <v>0.0</v>
      </c>
      <c r="AW538" s="14"/>
      <c r="AX538" s="14"/>
      <c r="AY538" s="7">
        <v>0.0</v>
      </c>
      <c r="AZ538" s="7">
        <v>0.0</v>
      </c>
      <c r="BA538" s="14">
        <f t="shared" si="14"/>
        <v>0</v>
      </c>
      <c r="BB538" s="14"/>
      <c r="BC538" s="14"/>
    </row>
    <row r="539" ht="12.75" customHeight="1">
      <c r="A539" s="7" t="s">
        <v>164</v>
      </c>
      <c r="B539" s="7" t="s">
        <v>2485</v>
      </c>
      <c r="C539" s="8" t="s">
        <v>860</v>
      </c>
      <c r="D539" s="9" t="s">
        <v>238</v>
      </c>
      <c r="E539" s="7">
        <v>6.0</v>
      </c>
      <c r="F539" s="7">
        <v>0.0</v>
      </c>
      <c r="G539" s="7">
        <v>0.0</v>
      </c>
      <c r="H539" s="12">
        <f t="shared" si="1"/>
        <v>0</v>
      </c>
      <c r="I539" s="7">
        <v>0.0</v>
      </c>
      <c r="J539" s="7">
        <v>0.0</v>
      </c>
      <c r="K539" s="7">
        <v>0.0</v>
      </c>
      <c r="L539" s="7">
        <v>0.0</v>
      </c>
      <c r="M539" s="25">
        <f t="shared" si="2"/>
        <v>0</v>
      </c>
      <c r="N539" s="7">
        <v>0.0</v>
      </c>
      <c r="O539" s="7">
        <v>0.0</v>
      </c>
      <c r="P539" s="7">
        <v>0.0</v>
      </c>
      <c r="Q539" s="7">
        <v>0.0</v>
      </c>
      <c r="R539" s="10">
        <f t="shared" si="3"/>
        <v>0</v>
      </c>
      <c r="S539" s="10">
        <f t="shared" si="4"/>
        <v>0</v>
      </c>
      <c r="T539" s="12">
        <f t="shared" si="5"/>
        <v>0</v>
      </c>
      <c r="U539" s="7">
        <v>0.0</v>
      </c>
      <c r="V539" s="7">
        <v>0.0</v>
      </c>
      <c r="W539" s="7">
        <v>0.0</v>
      </c>
      <c r="X539" s="7">
        <v>0.0</v>
      </c>
      <c r="Y539" s="7">
        <v>0.0</v>
      </c>
      <c r="Z539" s="7">
        <v>67.0</v>
      </c>
      <c r="AA539" s="18">
        <f t="shared" si="6"/>
        <v>0.1861111111</v>
      </c>
      <c r="AB539" s="14">
        <v>0.92</v>
      </c>
      <c r="AC539" s="18">
        <f t="shared" si="7"/>
        <v>0.1533333333</v>
      </c>
      <c r="AD539" s="14">
        <v>23.9</v>
      </c>
      <c r="AE539" s="18">
        <f t="shared" si="8"/>
        <v>3.983333333</v>
      </c>
      <c r="AF539" s="13">
        <f t="shared" si="9"/>
        <v>0.03706688155</v>
      </c>
      <c r="AG539" s="10">
        <f t="shared" si="10"/>
        <v>0</v>
      </c>
      <c r="AH539" s="10">
        <f t="shared" si="11"/>
        <v>0</v>
      </c>
      <c r="AI539" s="10">
        <f t="shared" si="12"/>
        <v>0</v>
      </c>
      <c r="AJ539" s="7">
        <v>0.0</v>
      </c>
      <c r="AK539" s="7">
        <v>0.0</v>
      </c>
      <c r="AL539" s="13" t="str">
        <f t="shared" si="13"/>
        <v> </v>
      </c>
      <c r="AM539" s="7">
        <v>0.0</v>
      </c>
      <c r="AN539" s="7">
        <v>0.0</v>
      </c>
      <c r="AO539" s="26">
        <v>0.0</v>
      </c>
      <c r="AP539" s="26">
        <v>0.0</v>
      </c>
      <c r="AQ539" s="7">
        <v>0.0</v>
      </c>
      <c r="AR539" s="7">
        <v>0.0</v>
      </c>
      <c r="AS539" s="7">
        <v>1.0</v>
      </c>
      <c r="AT539" s="7">
        <v>0.0</v>
      </c>
      <c r="AU539" s="7">
        <v>1.0</v>
      </c>
      <c r="AV539" s="7">
        <v>0.0</v>
      </c>
      <c r="AW539" s="14">
        <v>100.0</v>
      </c>
      <c r="AX539" s="14">
        <v>27.78</v>
      </c>
      <c r="AY539" s="7">
        <v>0.0</v>
      </c>
      <c r="AZ539" s="7">
        <v>0.0</v>
      </c>
      <c r="BA539" s="14">
        <f t="shared" si="14"/>
        <v>-0.8955223881</v>
      </c>
      <c r="BB539" s="14">
        <v>0.0</v>
      </c>
      <c r="BC539" s="14">
        <v>-95.83</v>
      </c>
    </row>
    <row r="540" ht="12.75" customHeight="1">
      <c r="A540" s="7" t="s">
        <v>1620</v>
      </c>
      <c r="B540" s="7" t="s">
        <v>2485</v>
      </c>
      <c r="C540" s="8" t="s">
        <v>149</v>
      </c>
      <c r="D540" s="9" t="s">
        <v>174</v>
      </c>
      <c r="E540" s="7">
        <v>42.0</v>
      </c>
      <c r="F540" s="7">
        <v>0.0</v>
      </c>
      <c r="G540" s="7">
        <v>5.0</v>
      </c>
      <c r="H540" s="12">
        <f t="shared" si="1"/>
        <v>5</v>
      </c>
      <c r="I540" s="7">
        <v>0.0</v>
      </c>
      <c r="J540" s="7">
        <v>5.0</v>
      </c>
      <c r="K540" s="7">
        <v>2.0</v>
      </c>
      <c r="L540" s="7">
        <v>3.0</v>
      </c>
      <c r="M540" s="25">
        <f t="shared" si="2"/>
        <v>5.662157911</v>
      </c>
      <c r="N540" s="7">
        <v>7.0</v>
      </c>
      <c r="O540" s="7">
        <v>6.0</v>
      </c>
      <c r="P540" s="7">
        <v>7.0</v>
      </c>
      <c r="Q540" s="7">
        <v>12.0</v>
      </c>
      <c r="R540" s="10">
        <f t="shared" si="3"/>
        <v>0</v>
      </c>
      <c r="S540" s="10">
        <f t="shared" si="4"/>
        <v>0</v>
      </c>
      <c r="T540" s="12">
        <f t="shared" si="5"/>
        <v>9.25</v>
      </c>
      <c r="U540" s="7">
        <v>2.0</v>
      </c>
      <c r="V540" s="7">
        <v>0.0</v>
      </c>
      <c r="W540" s="7">
        <v>0.0</v>
      </c>
      <c r="X540" s="7">
        <v>3.0</v>
      </c>
      <c r="Y540" s="7">
        <v>0.0</v>
      </c>
      <c r="Z540" s="7">
        <v>3179.0</v>
      </c>
      <c r="AA540" s="18">
        <f t="shared" si="6"/>
        <v>1.261507937</v>
      </c>
      <c r="AB540" s="14">
        <v>53.83</v>
      </c>
      <c r="AC540" s="18">
        <f t="shared" si="7"/>
        <v>1.281666667</v>
      </c>
      <c r="AD540" s="14">
        <v>140.93</v>
      </c>
      <c r="AE540" s="18">
        <f t="shared" si="8"/>
        <v>3.35547619</v>
      </c>
      <c r="AF540" s="13">
        <f t="shared" si="9"/>
        <v>0.2763914562</v>
      </c>
      <c r="AG540" s="10">
        <f t="shared" si="10"/>
        <v>0</v>
      </c>
      <c r="AH540" s="10">
        <f t="shared" si="11"/>
        <v>0.625</v>
      </c>
      <c r="AI540" s="10">
        <f t="shared" si="12"/>
        <v>0.625</v>
      </c>
      <c r="AJ540" s="7">
        <v>0.0</v>
      </c>
      <c r="AK540" s="7">
        <v>0.0</v>
      </c>
      <c r="AL540" s="13" t="str">
        <f t="shared" si="13"/>
        <v> </v>
      </c>
      <c r="AM540" s="7">
        <v>8.0</v>
      </c>
      <c r="AN540" s="7">
        <v>1.0</v>
      </c>
      <c r="AO540" s="26">
        <v>29.0</v>
      </c>
      <c r="AP540" s="26">
        <v>13.0</v>
      </c>
      <c r="AQ540" s="7">
        <v>29.0</v>
      </c>
      <c r="AR540" s="7">
        <v>2.0</v>
      </c>
      <c r="AS540" s="7">
        <v>22.0</v>
      </c>
      <c r="AT540" s="7">
        <v>2.0</v>
      </c>
      <c r="AU540" s="7">
        <v>43.0</v>
      </c>
      <c r="AV540" s="7">
        <v>12.0</v>
      </c>
      <c r="AW540" s="14">
        <v>78.18</v>
      </c>
      <c r="AX540" s="14">
        <v>-8.62</v>
      </c>
      <c r="AY540" s="7">
        <v>0.0</v>
      </c>
      <c r="AZ540" s="7">
        <v>0.0</v>
      </c>
      <c r="BA540" s="14">
        <f t="shared" si="14"/>
        <v>0.5662157911</v>
      </c>
      <c r="BB540" s="14">
        <v>85.42</v>
      </c>
      <c r="BC540" s="14">
        <v>-13.06</v>
      </c>
    </row>
    <row r="541" ht="12.75" customHeight="1">
      <c r="A541" s="7" t="s">
        <v>1121</v>
      </c>
      <c r="B541" s="7" t="s">
        <v>2485</v>
      </c>
      <c r="C541" s="8" t="s">
        <v>136</v>
      </c>
      <c r="D541" s="9" t="s">
        <v>255</v>
      </c>
      <c r="E541" s="7">
        <v>28.0</v>
      </c>
      <c r="F541" s="7">
        <v>0.0</v>
      </c>
      <c r="G541" s="7">
        <v>0.0</v>
      </c>
      <c r="H541" s="12">
        <f t="shared" si="1"/>
        <v>0</v>
      </c>
      <c r="I541" s="7">
        <v>0.0</v>
      </c>
      <c r="J541" s="7">
        <v>0.0</v>
      </c>
      <c r="K541" s="7">
        <v>0.0</v>
      </c>
      <c r="L541" s="7">
        <v>0.0</v>
      </c>
      <c r="M541" s="25">
        <f t="shared" si="2"/>
        <v>0</v>
      </c>
      <c r="N541" s="7">
        <v>0.0</v>
      </c>
      <c r="O541" s="7">
        <v>0.0</v>
      </c>
      <c r="P541" s="7">
        <v>0.0</v>
      </c>
      <c r="Q541" s="7">
        <v>0.0</v>
      </c>
      <c r="R541" s="10">
        <f t="shared" si="3"/>
        <v>0</v>
      </c>
      <c r="S541" s="10">
        <f t="shared" si="4"/>
        <v>0</v>
      </c>
      <c r="T541" s="12">
        <f t="shared" si="5"/>
        <v>0</v>
      </c>
      <c r="U541" s="7">
        <v>0.0</v>
      </c>
      <c r="V541" s="7">
        <v>0.0</v>
      </c>
      <c r="W541" s="7">
        <v>0.0</v>
      </c>
      <c r="X541" s="7">
        <v>0.0</v>
      </c>
      <c r="Y541" s="7">
        <v>0.0</v>
      </c>
      <c r="Z541" s="7">
        <v>82.0</v>
      </c>
      <c r="AA541" s="18">
        <f t="shared" si="6"/>
        <v>0.04880952381</v>
      </c>
      <c r="AB541" s="14">
        <v>0.76</v>
      </c>
      <c r="AC541" s="18">
        <f t="shared" si="7"/>
        <v>0.02714285714</v>
      </c>
      <c r="AD541" s="14">
        <v>139.58</v>
      </c>
      <c r="AE541" s="18">
        <f t="shared" si="8"/>
        <v>4.985</v>
      </c>
      <c r="AF541" s="13">
        <f t="shared" si="9"/>
        <v>0.005415419695</v>
      </c>
      <c r="AG541" s="10">
        <f t="shared" si="10"/>
        <v>0</v>
      </c>
      <c r="AH541" s="10">
        <f t="shared" si="11"/>
        <v>0</v>
      </c>
      <c r="AI541" s="10">
        <f t="shared" si="12"/>
        <v>0</v>
      </c>
      <c r="AJ541" s="7">
        <v>0.0</v>
      </c>
      <c r="AK541" s="7">
        <v>0.0</v>
      </c>
      <c r="AL541" s="13" t="str">
        <f t="shared" si="13"/>
        <v> </v>
      </c>
      <c r="AM541" s="7">
        <v>0.0</v>
      </c>
      <c r="AN541" s="7">
        <v>0.0</v>
      </c>
      <c r="AO541" s="26">
        <v>0.0</v>
      </c>
      <c r="AP541" s="26">
        <v>0.0</v>
      </c>
      <c r="AQ541" s="7">
        <v>0.0</v>
      </c>
      <c r="AR541" s="7">
        <v>0.0</v>
      </c>
      <c r="AS541" s="7">
        <v>0.0</v>
      </c>
      <c r="AT541" s="7">
        <v>0.0</v>
      </c>
      <c r="AU541" s="7">
        <v>0.0</v>
      </c>
      <c r="AV541" s="7">
        <v>0.0</v>
      </c>
      <c r="AW541" s="14"/>
      <c r="AX541" s="14"/>
      <c r="AY541" s="7">
        <v>0.0</v>
      </c>
      <c r="AZ541" s="7">
        <v>0.0</v>
      </c>
      <c r="BA541" s="14">
        <f t="shared" si="14"/>
        <v>0</v>
      </c>
      <c r="BB541" s="14">
        <v>66.67</v>
      </c>
      <c r="BC541" s="14">
        <v>-25.52</v>
      </c>
    </row>
    <row r="542" ht="12.75" customHeight="1">
      <c r="A542" s="7" t="s">
        <v>674</v>
      </c>
      <c r="B542" s="7" t="s">
        <v>2485</v>
      </c>
      <c r="C542" s="8" t="s">
        <v>610</v>
      </c>
      <c r="D542" s="9" t="s">
        <v>150</v>
      </c>
      <c r="E542" s="7">
        <v>82.0</v>
      </c>
      <c r="F542" s="7">
        <v>2.0</v>
      </c>
      <c r="G542" s="7">
        <v>2.0</v>
      </c>
      <c r="H542" s="12">
        <f t="shared" si="1"/>
        <v>4</v>
      </c>
      <c r="I542" s="7">
        <v>2.0</v>
      </c>
      <c r="J542" s="7">
        <v>2.0</v>
      </c>
      <c r="K542" s="7">
        <v>0.0</v>
      </c>
      <c r="L542" s="7">
        <v>2.0</v>
      </c>
      <c r="M542" s="25">
        <f t="shared" si="2"/>
        <v>2.083031969</v>
      </c>
      <c r="N542" s="7">
        <v>15.0</v>
      </c>
      <c r="O542" s="7">
        <v>12.0</v>
      </c>
      <c r="P542" s="7">
        <v>13.0</v>
      </c>
      <c r="Q542" s="7">
        <v>8.0</v>
      </c>
      <c r="R542" s="10">
        <f t="shared" si="3"/>
        <v>0.1333333333</v>
      </c>
      <c r="S542" s="10">
        <f t="shared" si="4"/>
        <v>0.04166666667</v>
      </c>
      <c r="T542" s="12">
        <f t="shared" si="5"/>
        <v>0</v>
      </c>
      <c r="U542" s="7">
        <v>0.0</v>
      </c>
      <c r="V542" s="7">
        <v>1.0</v>
      </c>
      <c r="W542" s="7">
        <v>3.0</v>
      </c>
      <c r="X542" s="7">
        <v>8.0</v>
      </c>
      <c r="Y542" s="7">
        <v>1.0</v>
      </c>
      <c r="Z542" s="7">
        <v>6913.0</v>
      </c>
      <c r="AA542" s="18">
        <f t="shared" si="6"/>
        <v>1.405081301</v>
      </c>
      <c r="AB542" s="14">
        <v>110.45</v>
      </c>
      <c r="AC542" s="18">
        <f t="shared" si="7"/>
        <v>1.34695122</v>
      </c>
      <c r="AD542" s="14">
        <v>249.61</v>
      </c>
      <c r="AE542" s="18">
        <f t="shared" si="8"/>
        <v>3.04402439</v>
      </c>
      <c r="AF542" s="13">
        <f t="shared" si="9"/>
        <v>0.3067544298</v>
      </c>
      <c r="AG542" s="10">
        <f t="shared" si="10"/>
        <v>0.2857142857</v>
      </c>
      <c r="AH542" s="10">
        <f t="shared" si="11"/>
        <v>0.2857142857</v>
      </c>
      <c r="AI542" s="10">
        <f t="shared" si="12"/>
        <v>0.5714285714</v>
      </c>
      <c r="AJ542" s="7">
        <v>19.0</v>
      </c>
      <c r="AK542" s="7">
        <v>22.0</v>
      </c>
      <c r="AL542" s="13">
        <f t="shared" si="13"/>
        <v>0.4634146341</v>
      </c>
      <c r="AM542" s="7">
        <v>7.0</v>
      </c>
      <c r="AN542" s="7">
        <v>1.0</v>
      </c>
      <c r="AO542" s="26">
        <v>81.0</v>
      </c>
      <c r="AP542" s="26">
        <v>20.0</v>
      </c>
      <c r="AQ542" s="7">
        <v>47.0</v>
      </c>
      <c r="AR542" s="7">
        <v>4.0</v>
      </c>
      <c r="AS542" s="7">
        <v>47.0</v>
      </c>
      <c r="AT542" s="7">
        <v>3.0</v>
      </c>
      <c r="AU542" s="7">
        <v>66.0</v>
      </c>
      <c r="AV542" s="7">
        <v>16.0</v>
      </c>
      <c r="AW542" s="14">
        <v>80.49</v>
      </c>
      <c r="AX542" s="14">
        <v>-6.43</v>
      </c>
      <c r="AY542" s="7">
        <v>0.0</v>
      </c>
      <c r="AZ542" s="7">
        <v>0.0</v>
      </c>
      <c r="BA542" s="14">
        <f t="shared" si="14"/>
        <v>0.5728337914</v>
      </c>
      <c r="BB542" s="14">
        <v>87.78</v>
      </c>
      <c r="BC542" s="14">
        <v>-3.44</v>
      </c>
    </row>
    <row r="543" ht="12.75" customHeight="1">
      <c r="A543" s="7" t="s">
        <v>2498</v>
      </c>
      <c r="B543" s="7" t="s">
        <v>2485</v>
      </c>
      <c r="C543" s="8" t="s">
        <v>149</v>
      </c>
      <c r="D543" s="9" t="s">
        <v>174</v>
      </c>
      <c r="E543" s="7">
        <v>71.0</v>
      </c>
      <c r="F543" s="7">
        <v>0.0</v>
      </c>
      <c r="G543" s="7">
        <v>1.0</v>
      </c>
      <c r="H543" s="12">
        <f t="shared" si="1"/>
        <v>1</v>
      </c>
      <c r="I543" s="7">
        <v>0.0</v>
      </c>
      <c r="J543" s="7">
        <v>1.0</v>
      </c>
      <c r="K543" s="7">
        <v>0.0</v>
      </c>
      <c r="L543" s="7">
        <v>1.0</v>
      </c>
      <c r="M543" s="25">
        <f t="shared" si="2"/>
        <v>15.31914894</v>
      </c>
      <c r="N543" s="7">
        <v>0.0</v>
      </c>
      <c r="O543" s="7">
        <v>0.0</v>
      </c>
      <c r="P543" s="7">
        <v>0.0</v>
      </c>
      <c r="Q543" s="7">
        <v>0.0</v>
      </c>
      <c r="R543" s="10">
        <f t="shared" si="3"/>
        <v>0</v>
      </c>
      <c r="S543" s="10">
        <f t="shared" si="4"/>
        <v>0</v>
      </c>
      <c r="T543" s="12">
        <f t="shared" si="5"/>
        <v>0</v>
      </c>
      <c r="U543" s="7">
        <v>0.0</v>
      </c>
      <c r="V543" s="7">
        <v>0.0</v>
      </c>
      <c r="W543" s="7">
        <v>0.0</v>
      </c>
      <c r="X543" s="7">
        <v>0.0</v>
      </c>
      <c r="Y543" s="7">
        <v>0.0</v>
      </c>
      <c r="Z543" s="7">
        <v>235.0</v>
      </c>
      <c r="AA543" s="18">
        <f t="shared" si="6"/>
        <v>0.05516431925</v>
      </c>
      <c r="AB543" s="14">
        <v>4.32</v>
      </c>
      <c r="AC543" s="18">
        <f t="shared" si="7"/>
        <v>0.06084507042</v>
      </c>
      <c r="AD543" s="14">
        <v>334.61</v>
      </c>
      <c r="AE543" s="18">
        <f t="shared" si="8"/>
        <v>4.712816901</v>
      </c>
      <c r="AF543" s="13">
        <f t="shared" si="9"/>
        <v>0.01274599475</v>
      </c>
      <c r="AG543" s="10">
        <f t="shared" si="10"/>
        <v>0</v>
      </c>
      <c r="AH543" s="10">
        <f t="shared" si="11"/>
        <v>1</v>
      </c>
      <c r="AI543" s="10">
        <f t="shared" si="12"/>
        <v>1</v>
      </c>
      <c r="AJ543" s="7">
        <v>0.0</v>
      </c>
      <c r="AK543" s="7">
        <v>0.0</v>
      </c>
      <c r="AL543" s="13" t="str">
        <f t="shared" si="13"/>
        <v> </v>
      </c>
      <c r="AM543" s="7">
        <v>1.0</v>
      </c>
      <c r="AN543" s="7">
        <v>0.0</v>
      </c>
      <c r="AO543" s="26">
        <v>4.0</v>
      </c>
      <c r="AP543" s="26">
        <v>0.0</v>
      </c>
      <c r="AQ543" s="7">
        <v>0.0</v>
      </c>
      <c r="AR543" s="7">
        <v>0.0</v>
      </c>
      <c r="AS543" s="7">
        <v>1.0</v>
      </c>
      <c r="AT543" s="7">
        <v>1.0</v>
      </c>
      <c r="AU543" s="7">
        <v>2.0</v>
      </c>
      <c r="AV543" s="7">
        <v>0.0</v>
      </c>
      <c r="AW543" s="14">
        <v>100.0</v>
      </c>
      <c r="AX543" s="14">
        <v>13.89</v>
      </c>
      <c r="AY543" s="7">
        <v>0.0</v>
      </c>
      <c r="AZ543" s="7">
        <v>0.0</v>
      </c>
      <c r="BA543" s="14">
        <f t="shared" si="14"/>
        <v>1.276595745</v>
      </c>
      <c r="BB543" s="14">
        <v>85.71</v>
      </c>
      <c r="BC543" s="14">
        <v>-7.7</v>
      </c>
    </row>
    <row r="544" ht="12.75" customHeight="1">
      <c r="A544" s="7" t="s">
        <v>770</v>
      </c>
      <c r="B544" s="7" t="s">
        <v>2500</v>
      </c>
      <c r="C544" s="8" t="s">
        <v>166</v>
      </c>
      <c r="D544" s="9" t="s">
        <v>150</v>
      </c>
      <c r="E544" s="7">
        <v>71.0</v>
      </c>
      <c r="F544" s="7">
        <v>0.0</v>
      </c>
      <c r="G544" s="7">
        <v>1.0</v>
      </c>
      <c r="H544" s="12">
        <f t="shared" si="1"/>
        <v>1</v>
      </c>
      <c r="I544" s="7">
        <v>0.0</v>
      </c>
      <c r="J544" s="7">
        <v>1.0</v>
      </c>
      <c r="K544" s="7">
        <v>0.0</v>
      </c>
      <c r="L544" s="7">
        <v>1.0</v>
      </c>
      <c r="M544" s="25">
        <f t="shared" si="2"/>
        <v>1.383551115</v>
      </c>
      <c r="N544" s="7">
        <v>3.0</v>
      </c>
      <c r="O544" s="7">
        <v>3.0</v>
      </c>
      <c r="P544" s="7">
        <v>3.0</v>
      </c>
      <c r="Q544" s="7">
        <v>1.0</v>
      </c>
      <c r="R544" s="10">
        <f t="shared" si="3"/>
        <v>0</v>
      </c>
      <c r="S544" s="10">
        <f t="shared" si="4"/>
        <v>0</v>
      </c>
      <c r="T544" s="12">
        <f t="shared" si="5"/>
        <v>0</v>
      </c>
      <c r="U544" s="7">
        <v>0.0</v>
      </c>
      <c r="V544" s="7">
        <v>0.0</v>
      </c>
      <c r="W544" s="7">
        <v>3.0</v>
      </c>
      <c r="X544" s="7">
        <v>1.0</v>
      </c>
      <c r="Y544" s="7">
        <v>0.0</v>
      </c>
      <c r="Z544" s="7">
        <v>2602.0</v>
      </c>
      <c r="AA544" s="18">
        <f t="shared" si="6"/>
        <v>0.6107981221</v>
      </c>
      <c r="AB544" s="14">
        <v>38.46</v>
      </c>
      <c r="AC544" s="18">
        <f t="shared" si="7"/>
        <v>0.5416901408</v>
      </c>
      <c r="AD544" s="14">
        <v>319.05</v>
      </c>
      <c r="AE544" s="18">
        <f t="shared" si="8"/>
        <v>4.493661972</v>
      </c>
      <c r="AF544" s="13">
        <f t="shared" si="9"/>
        <v>0.1075774104</v>
      </c>
      <c r="AG544" s="10">
        <f t="shared" si="10"/>
        <v>0</v>
      </c>
      <c r="AH544" s="10">
        <f t="shared" si="11"/>
        <v>0.25</v>
      </c>
      <c r="AI544" s="10">
        <f t="shared" si="12"/>
        <v>0.25</v>
      </c>
      <c r="AJ544" s="7">
        <v>8.0</v>
      </c>
      <c r="AK544" s="7">
        <v>6.0</v>
      </c>
      <c r="AL544" s="13">
        <f t="shared" si="13"/>
        <v>0.5714285714</v>
      </c>
      <c r="AM544" s="7">
        <v>4.0</v>
      </c>
      <c r="AN544" s="7">
        <v>1.0</v>
      </c>
      <c r="AO544" s="26">
        <v>32.0</v>
      </c>
      <c r="AP544" s="26">
        <v>2.0</v>
      </c>
      <c r="AQ544" s="7">
        <v>9.0</v>
      </c>
      <c r="AR544" s="7">
        <v>1.0</v>
      </c>
      <c r="AS544" s="7">
        <v>11.0</v>
      </c>
      <c r="AT544" s="7">
        <v>1.0</v>
      </c>
      <c r="AU544" s="7">
        <v>23.0</v>
      </c>
      <c r="AV544" s="7">
        <v>5.0</v>
      </c>
      <c r="AW544" s="14">
        <v>82.14</v>
      </c>
      <c r="AX544" s="14">
        <v>-2.39</v>
      </c>
      <c r="AY544" s="7">
        <v>1.0</v>
      </c>
      <c r="AZ544" s="7">
        <v>0.0</v>
      </c>
      <c r="BA544" s="14">
        <f t="shared" si="14"/>
        <v>0.7148347425</v>
      </c>
      <c r="BB544" s="14">
        <v>90.24</v>
      </c>
      <c r="BC544" s="14">
        <v>-3.93</v>
      </c>
    </row>
    <row r="545" ht="12.75" customHeight="1">
      <c r="A545" s="7" t="s">
        <v>2504</v>
      </c>
      <c r="B545" s="7" t="s">
        <v>2500</v>
      </c>
      <c r="C545" s="8" t="s">
        <v>206</v>
      </c>
      <c r="D545" s="9" t="s">
        <v>150</v>
      </c>
      <c r="E545" s="7">
        <v>71.0</v>
      </c>
      <c r="F545" s="7">
        <v>0.0</v>
      </c>
      <c r="G545" s="7">
        <v>0.0</v>
      </c>
      <c r="H545" s="12">
        <f t="shared" si="1"/>
        <v>0</v>
      </c>
      <c r="I545" s="7">
        <v>0.0</v>
      </c>
      <c r="J545" s="7">
        <v>0.0</v>
      </c>
      <c r="K545" s="7">
        <v>0.0</v>
      </c>
      <c r="L545" s="7">
        <v>0.0</v>
      </c>
      <c r="M545" s="25">
        <f t="shared" si="2"/>
        <v>0</v>
      </c>
      <c r="N545" s="7">
        <v>0.0</v>
      </c>
      <c r="O545" s="7">
        <v>1.0</v>
      </c>
      <c r="P545" s="7">
        <v>0.0</v>
      </c>
      <c r="Q545" s="7">
        <v>0.0</v>
      </c>
      <c r="R545" s="10">
        <f t="shared" si="3"/>
        <v>0</v>
      </c>
      <c r="S545" s="10">
        <f t="shared" si="4"/>
        <v>0</v>
      </c>
      <c r="T545" s="12">
        <f t="shared" si="5"/>
        <v>0</v>
      </c>
      <c r="U545" s="7">
        <v>0.0</v>
      </c>
      <c r="V545" s="7">
        <v>0.0</v>
      </c>
      <c r="W545" s="7">
        <v>1.0</v>
      </c>
      <c r="X545" s="7">
        <v>0.0</v>
      </c>
      <c r="Y545" s="7">
        <v>0.0</v>
      </c>
      <c r="Z545" s="7">
        <v>412.0</v>
      </c>
      <c r="AA545" s="18">
        <f t="shared" si="6"/>
        <v>0.09671361502</v>
      </c>
      <c r="AB545" s="14">
        <v>6.33</v>
      </c>
      <c r="AC545" s="18">
        <f t="shared" si="7"/>
        <v>0.08915492958</v>
      </c>
      <c r="AD545" s="14">
        <v>360.5</v>
      </c>
      <c r="AE545" s="18">
        <f t="shared" si="8"/>
        <v>5.077464789</v>
      </c>
      <c r="AF545" s="13">
        <f t="shared" si="9"/>
        <v>0.01725594962</v>
      </c>
      <c r="AG545" s="10">
        <f t="shared" si="10"/>
        <v>0</v>
      </c>
      <c r="AH545" s="10">
        <f t="shared" si="11"/>
        <v>0</v>
      </c>
      <c r="AI545" s="10">
        <f t="shared" si="12"/>
        <v>0</v>
      </c>
      <c r="AJ545" s="7">
        <v>6.0</v>
      </c>
      <c r="AK545" s="7">
        <v>2.0</v>
      </c>
      <c r="AL545" s="13">
        <f t="shared" si="13"/>
        <v>0.75</v>
      </c>
      <c r="AM545" s="7">
        <v>0.0</v>
      </c>
      <c r="AN545" s="7">
        <v>0.0</v>
      </c>
      <c r="AO545" s="26">
        <v>3.0</v>
      </c>
      <c r="AP545" s="26">
        <v>1.0</v>
      </c>
      <c r="AQ545" s="7">
        <v>2.0</v>
      </c>
      <c r="AR545" s="7">
        <v>0.0</v>
      </c>
      <c r="AS545" s="7">
        <v>1.0</v>
      </c>
      <c r="AT545" s="7">
        <v>1.0</v>
      </c>
      <c r="AU545" s="7">
        <v>3.0</v>
      </c>
      <c r="AV545" s="7">
        <v>0.0</v>
      </c>
      <c r="AW545" s="14">
        <v>100.0</v>
      </c>
      <c r="AX545" s="14">
        <v>15.11</v>
      </c>
      <c r="AY545" s="7">
        <v>0.0</v>
      </c>
      <c r="AZ545" s="7">
        <v>1.0</v>
      </c>
      <c r="BA545" s="14">
        <f t="shared" si="14"/>
        <v>0.5825242718</v>
      </c>
      <c r="BB545" s="14">
        <v>88.89</v>
      </c>
      <c r="BC545" s="14">
        <v>-2.9</v>
      </c>
    </row>
    <row r="546" ht="12.75" customHeight="1">
      <c r="A546" s="7" t="s">
        <v>2507</v>
      </c>
      <c r="B546" s="7" t="s">
        <v>2500</v>
      </c>
      <c r="C546" s="8" t="s">
        <v>325</v>
      </c>
      <c r="D546" s="9" t="s">
        <v>174</v>
      </c>
      <c r="E546" s="7">
        <v>46.0</v>
      </c>
      <c r="F546" s="7">
        <v>0.0</v>
      </c>
      <c r="G546" s="7">
        <v>0.0</v>
      </c>
      <c r="H546" s="12">
        <f t="shared" si="1"/>
        <v>0</v>
      </c>
      <c r="I546" s="7">
        <v>0.0</v>
      </c>
      <c r="J546" s="7">
        <v>0.0</v>
      </c>
      <c r="K546" s="7">
        <v>0.0</v>
      </c>
      <c r="L546" s="7">
        <v>0.0</v>
      </c>
      <c r="M546" s="25">
        <f t="shared" si="2"/>
        <v>0</v>
      </c>
      <c r="N546" s="7">
        <v>0.0</v>
      </c>
      <c r="O546" s="7">
        <v>0.0</v>
      </c>
      <c r="P546" s="7">
        <v>0.0</v>
      </c>
      <c r="Q546" s="7">
        <v>1.0</v>
      </c>
      <c r="R546" s="10">
        <f t="shared" si="3"/>
        <v>0</v>
      </c>
      <c r="S546" s="10">
        <f t="shared" si="4"/>
        <v>0</v>
      </c>
      <c r="T546" s="12">
        <f t="shared" si="5"/>
        <v>0</v>
      </c>
      <c r="U546" s="7">
        <v>0.0</v>
      </c>
      <c r="V546" s="7">
        <v>0.0</v>
      </c>
      <c r="W546" s="7">
        <v>0.0</v>
      </c>
      <c r="X546" s="7">
        <v>0.0</v>
      </c>
      <c r="Y546" s="7">
        <v>0.0</v>
      </c>
      <c r="Z546" s="7">
        <v>354.0</v>
      </c>
      <c r="AA546" s="18">
        <f t="shared" si="6"/>
        <v>0.1282608696</v>
      </c>
      <c r="AB546" s="14">
        <v>4.76</v>
      </c>
      <c r="AC546" s="18">
        <f t="shared" si="7"/>
        <v>0.1034782609</v>
      </c>
      <c r="AD546" s="14">
        <v>230.52</v>
      </c>
      <c r="AE546" s="18">
        <f t="shared" si="8"/>
        <v>5.011304348</v>
      </c>
      <c r="AF546" s="13">
        <f t="shared" si="9"/>
        <v>0.02023121387</v>
      </c>
      <c r="AG546" s="10">
        <f t="shared" si="10"/>
        <v>0</v>
      </c>
      <c r="AH546" s="10">
        <f t="shared" si="11"/>
        <v>0</v>
      </c>
      <c r="AI546" s="10">
        <f t="shared" si="12"/>
        <v>0</v>
      </c>
      <c r="AJ546" s="7">
        <v>0.0</v>
      </c>
      <c r="AK546" s="7">
        <v>0.0</v>
      </c>
      <c r="AL546" s="13" t="str">
        <f t="shared" si="13"/>
        <v> </v>
      </c>
      <c r="AM546" s="7">
        <v>0.0</v>
      </c>
      <c r="AN546" s="7">
        <v>0.0</v>
      </c>
      <c r="AO546" s="26">
        <v>2.0</v>
      </c>
      <c r="AP546" s="26">
        <v>0.0</v>
      </c>
      <c r="AQ546" s="7">
        <v>1.0</v>
      </c>
      <c r="AR546" s="7">
        <v>0.0</v>
      </c>
      <c r="AS546" s="7">
        <v>3.0</v>
      </c>
      <c r="AT546" s="7">
        <v>0.0</v>
      </c>
      <c r="AU546" s="7">
        <v>3.0</v>
      </c>
      <c r="AV546" s="7">
        <v>0.0</v>
      </c>
      <c r="AW546" s="14">
        <v>100.0</v>
      </c>
      <c r="AX546" s="14">
        <v>15.87</v>
      </c>
      <c r="AY546" s="7">
        <v>0.0</v>
      </c>
      <c r="AZ546" s="7">
        <v>0.0</v>
      </c>
      <c r="BA546" s="14">
        <f t="shared" si="14"/>
        <v>0</v>
      </c>
      <c r="BB546" s="14">
        <v>100.0</v>
      </c>
      <c r="BC546" s="14">
        <v>6.7</v>
      </c>
    </row>
    <row r="547" ht="12.75" customHeight="1">
      <c r="A547" s="7" t="s">
        <v>1703</v>
      </c>
      <c r="B547" s="7" t="s">
        <v>2510</v>
      </c>
      <c r="C547" s="8" t="s">
        <v>399</v>
      </c>
      <c r="D547" s="9" t="s">
        <v>255</v>
      </c>
      <c r="E547" s="7">
        <v>23.0</v>
      </c>
      <c r="F547" s="7">
        <v>0.0</v>
      </c>
      <c r="G547" s="7">
        <v>0.0</v>
      </c>
      <c r="H547" s="12">
        <f t="shared" si="1"/>
        <v>0</v>
      </c>
      <c r="I547" s="7">
        <v>0.0</v>
      </c>
      <c r="J547" s="7">
        <v>0.0</v>
      </c>
      <c r="K547" s="7">
        <v>0.0</v>
      </c>
      <c r="L547" s="7">
        <v>0.0</v>
      </c>
      <c r="M547" s="25">
        <f t="shared" si="2"/>
        <v>0</v>
      </c>
      <c r="N547" s="7">
        <v>0.0</v>
      </c>
      <c r="O547" s="7">
        <v>0.0</v>
      </c>
      <c r="P547" s="7">
        <v>0.0</v>
      </c>
      <c r="Q547" s="7">
        <v>0.0</v>
      </c>
      <c r="R547" s="10">
        <f t="shared" si="3"/>
        <v>0</v>
      </c>
      <c r="S547" s="10">
        <f t="shared" si="4"/>
        <v>0</v>
      </c>
      <c r="T547" s="12">
        <f t="shared" si="5"/>
        <v>0</v>
      </c>
      <c r="U547" s="7">
        <v>0.0</v>
      </c>
      <c r="V547" s="7">
        <v>0.0</v>
      </c>
      <c r="W547" s="7">
        <v>0.0</v>
      </c>
      <c r="X547" s="7">
        <v>0.0</v>
      </c>
      <c r="Y547" s="7">
        <v>0.0</v>
      </c>
      <c r="Z547" s="7">
        <v>38.0</v>
      </c>
      <c r="AA547" s="18">
        <f t="shared" si="6"/>
        <v>0.02753623188</v>
      </c>
      <c r="AB547" s="14">
        <v>0.13</v>
      </c>
      <c r="AC547" s="18">
        <f t="shared" si="7"/>
        <v>0.005652173913</v>
      </c>
      <c r="AD547" s="14">
        <v>117.94</v>
      </c>
      <c r="AE547" s="18">
        <f t="shared" si="8"/>
        <v>5.127826087</v>
      </c>
      <c r="AF547" s="13">
        <f t="shared" si="9"/>
        <v>0.001101041755</v>
      </c>
      <c r="AG547" s="10">
        <f t="shared" si="10"/>
        <v>0</v>
      </c>
      <c r="AH547" s="10">
        <f t="shared" si="11"/>
        <v>0</v>
      </c>
      <c r="AI547" s="10">
        <f t="shared" si="12"/>
        <v>0</v>
      </c>
      <c r="AJ547" s="7">
        <v>0.0</v>
      </c>
      <c r="AK547" s="7">
        <v>0.0</v>
      </c>
      <c r="AL547" s="13" t="str">
        <f t="shared" si="13"/>
        <v> </v>
      </c>
      <c r="AM547" s="7">
        <v>0.0</v>
      </c>
      <c r="AN547" s="7">
        <v>0.0</v>
      </c>
      <c r="AO547" s="26">
        <v>0.0</v>
      </c>
      <c r="AP547" s="26">
        <v>0.0</v>
      </c>
      <c r="AQ547" s="7">
        <v>0.0</v>
      </c>
      <c r="AR547" s="7">
        <v>0.0</v>
      </c>
      <c r="AS547" s="7">
        <v>0.0</v>
      </c>
      <c r="AT547" s="7">
        <v>0.0</v>
      </c>
      <c r="AU547" s="7">
        <v>0.0</v>
      </c>
      <c r="AV547" s="7">
        <v>0.0</v>
      </c>
      <c r="AW547" s="14"/>
      <c r="AX547" s="14"/>
      <c r="AY547" s="7">
        <v>0.0</v>
      </c>
      <c r="AZ547" s="7">
        <v>0.0</v>
      </c>
      <c r="BA547" s="14">
        <f t="shared" si="14"/>
        <v>0</v>
      </c>
      <c r="BB547" s="14"/>
      <c r="BC547" s="14"/>
    </row>
    <row r="548" ht="12.75" customHeight="1">
      <c r="A548" s="7" t="s">
        <v>903</v>
      </c>
      <c r="B548" s="7" t="s">
        <v>2512</v>
      </c>
      <c r="C548" s="8" t="s">
        <v>158</v>
      </c>
      <c r="D548" s="9" t="s">
        <v>150</v>
      </c>
      <c r="E548" s="7">
        <v>81.0</v>
      </c>
      <c r="F548" s="7">
        <v>7.0</v>
      </c>
      <c r="G548" s="7">
        <v>13.0</v>
      </c>
      <c r="H548" s="12">
        <f t="shared" si="1"/>
        <v>20</v>
      </c>
      <c r="I548" s="7">
        <v>7.0</v>
      </c>
      <c r="J548" s="7">
        <v>13.0</v>
      </c>
      <c r="K548" s="7">
        <v>10.0</v>
      </c>
      <c r="L548" s="7">
        <v>3.0</v>
      </c>
      <c r="M548" s="25">
        <f t="shared" si="2"/>
        <v>4.578114071</v>
      </c>
      <c r="N548" s="7">
        <v>46.0</v>
      </c>
      <c r="O548" s="7">
        <v>19.0</v>
      </c>
      <c r="P548" s="7">
        <v>37.0</v>
      </c>
      <c r="Q548" s="7">
        <v>6.0</v>
      </c>
      <c r="R548" s="10">
        <f t="shared" si="3"/>
        <v>0.152173913</v>
      </c>
      <c r="S548" s="10">
        <f t="shared" si="4"/>
        <v>0.06481481481</v>
      </c>
      <c r="T548" s="12">
        <f t="shared" si="5"/>
        <v>73.125</v>
      </c>
      <c r="U548" s="7">
        <v>0.0</v>
      </c>
      <c r="V548" s="7">
        <v>4.0</v>
      </c>
      <c r="W548" s="7">
        <v>8.0</v>
      </c>
      <c r="X548" s="7">
        <v>4.0</v>
      </c>
      <c r="Y548" s="7">
        <v>0.0</v>
      </c>
      <c r="Z548" s="7">
        <v>15727.0</v>
      </c>
      <c r="AA548" s="18">
        <f t="shared" si="6"/>
        <v>3.23600823</v>
      </c>
      <c r="AB548" s="14">
        <v>256.98</v>
      </c>
      <c r="AC548" s="18">
        <f t="shared" si="7"/>
        <v>3.172592593</v>
      </c>
      <c r="AD548" s="14">
        <v>176.13</v>
      </c>
      <c r="AE548" s="18">
        <f t="shared" si="8"/>
        <v>2.174444444</v>
      </c>
      <c r="AF548" s="13">
        <f t="shared" si="9"/>
        <v>0.5933365658</v>
      </c>
      <c r="AG548" s="10">
        <f t="shared" si="10"/>
        <v>0.21875</v>
      </c>
      <c r="AH548" s="10">
        <f t="shared" si="11"/>
        <v>0.40625</v>
      </c>
      <c r="AI548" s="10">
        <f t="shared" si="12"/>
        <v>0.625</v>
      </c>
      <c r="AJ548" s="7">
        <v>162.0</v>
      </c>
      <c r="AK548" s="7">
        <v>155.0</v>
      </c>
      <c r="AL548" s="13">
        <f t="shared" si="13"/>
        <v>0.5110410095</v>
      </c>
      <c r="AM548" s="7">
        <v>32.0</v>
      </c>
      <c r="AN548" s="7">
        <v>2.0</v>
      </c>
      <c r="AO548" s="26">
        <v>202.0</v>
      </c>
      <c r="AP548" s="26">
        <v>32.0</v>
      </c>
      <c r="AQ548" s="7">
        <v>90.0</v>
      </c>
      <c r="AR548" s="7">
        <v>13.0</v>
      </c>
      <c r="AS548" s="7">
        <v>113.0</v>
      </c>
      <c r="AT548" s="7">
        <v>7.0</v>
      </c>
      <c r="AU548" s="7">
        <v>222.0</v>
      </c>
      <c r="AV548" s="7">
        <v>33.0</v>
      </c>
      <c r="AW548" s="14">
        <v>87.06</v>
      </c>
      <c r="AX548" s="14">
        <v>-0.8</v>
      </c>
      <c r="AY548" s="7">
        <v>1.0</v>
      </c>
      <c r="AZ548" s="7">
        <v>0.0</v>
      </c>
      <c r="BA548" s="14">
        <f t="shared" si="14"/>
        <v>0.6523812552</v>
      </c>
      <c r="BB548" s="14">
        <v>97.14</v>
      </c>
      <c r="BC548" s="14">
        <v>8.81</v>
      </c>
    </row>
    <row r="549" ht="12.75" customHeight="1">
      <c r="A549" s="7" t="s">
        <v>2517</v>
      </c>
      <c r="B549" s="7" t="s">
        <v>2518</v>
      </c>
      <c r="C549" s="8" t="s">
        <v>610</v>
      </c>
      <c r="D549" s="9" t="s">
        <v>260</v>
      </c>
      <c r="E549" s="7">
        <v>80.0</v>
      </c>
      <c r="F549" s="7">
        <v>0.0</v>
      </c>
      <c r="G549" s="7">
        <v>0.0</v>
      </c>
      <c r="H549" s="12">
        <f t="shared" si="1"/>
        <v>0</v>
      </c>
      <c r="I549" s="7">
        <v>0.0</v>
      </c>
      <c r="J549" s="7">
        <v>0.0</v>
      </c>
      <c r="K549" s="7">
        <v>0.0</v>
      </c>
      <c r="L549" s="7">
        <v>0.0</v>
      </c>
      <c r="M549" s="25">
        <f t="shared" si="2"/>
        <v>0</v>
      </c>
      <c r="N549" s="7">
        <v>0.0</v>
      </c>
      <c r="O549" s="7">
        <v>0.0</v>
      </c>
      <c r="P549" s="7">
        <v>0.0</v>
      </c>
      <c r="Q549" s="7">
        <v>0.0</v>
      </c>
      <c r="R549" s="10">
        <f t="shared" si="3"/>
        <v>0</v>
      </c>
      <c r="S549" s="10">
        <f t="shared" si="4"/>
        <v>0</v>
      </c>
      <c r="T549" s="12">
        <f t="shared" si="5"/>
        <v>0</v>
      </c>
      <c r="U549" s="7">
        <v>0.0</v>
      </c>
      <c r="V549" s="7">
        <v>0.0</v>
      </c>
      <c r="W549" s="7">
        <v>0.0</v>
      </c>
      <c r="X549" s="7">
        <v>0.0</v>
      </c>
      <c r="Y549" s="7">
        <v>0.0</v>
      </c>
      <c r="Z549" s="7">
        <v>276.0</v>
      </c>
      <c r="AA549" s="18">
        <f t="shared" si="6"/>
        <v>0.0575</v>
      </c>
      <c r="AB549" s="14">
        <v>4.38</v>
      </c>
      <c r="AC549" s="18">
        <f t="shared" si="7"/>
        <v>0.05475</v>
      </c>
      <c r="AD549" s="14">
        <v>348.36</v>
      </c>
      <c r="AE549" s="18">
        <f t="shared" si="8"/>
        <v>4.3545</v>
      </c>
      <c r="AF549" s="13">
        <f t="shared" si="9"/>
        <v>0.01241707773</v>
      </c>
      <c r="AG549" s="10">
        <f t="shared" si="10"/>
        <v>0</v>
      </c>
      <c r="AH549" s="10">
        <f t="shared" si="11"/>
        <v>0</v>
      </c>
      <c r="AI549" s="10">
        <f t="shared" si="12"/>
        <v>0</v>
      </c>
      <c r="AJ549" s="7">
        <v>3.0</v>
      </c>
      <c r="AK549" s="7">
        <v>4.0</v>
      </c>
      <c r="AL549" s="13">
        <f t="shared" si="13"/>
        <v>0.4285714286</v>
      </c>
      <c r="AM549" s="7">
        <v>0.0</v>
      </c>
      <c r="AN549" s="7">
        <v>0.0</v>
      </c>
      <c r="AO549" s="26">
        <v>2.0</v>
      </c>
      <c r="AP549" s="26">
        <v>0.0</v>
      </c>
      <c r="AQ549" s="7">
        <v>1.0</v>
      </c>
      <c r="AR549" s="7">
        <v>1.0</v>
      </c>
      <c r="AS549" s="7">
        <v>0.0</v>
      </c>
      <c r="AT549" s="7">
        <v>0.0</v>
      </c>
      <c r="AU549" s="7">
        <v>0.0</v>
      </c>
      <c r="AV549" s="7">
        <v>0.0</v>
      </c>
      <c r="AW549" s="14"/>
      <c r="AX549" s="14"/>
      <c r="AY549" s="7">
        <v>1.0</v>
      </c>
      <c r="AZ549" s="7">
        <v>0.0</v>
      </c>
      <c r="BA549" s="14">
        <f t="shared" si="14"/>
        <v>0.4347826087</v>
      </c>
      <c r="BB549" s="14">
        <v>66.67</v>
      </c>
      <c r="BC549" s="14">
        <v>-24.16</v>
      </c>
    </row>
    <row r="550" ht="12.75" customHeight="1">
      <c r="A550" s="7" t="s">
        <v>770</v>
      </c>
      <c r="B550" s="7" t="s">
        <v>2518</v>
      </c>
      <c r="C550" s="8" t="s">
        <v>490</v>
      </c>
      <c r="D550" s="9" t="s">
        <v>174</v>
      </c>
      <c r="E550" s="7">
        <v>73.0</v>
      </c>
      <c r="F550" s="7">
        <v>1.0</v>
      </c>
      <c r="G550" s="7">
        <v>5.0</v>
      </c>
      <c r="H550" s="12">
        <f t="shared" si="1"/>
        <v>6</v>
      </c>
      <c r="I550" s="7">
        <v>1.0</v>
      </c>
      <c r="J550" s="7">
        <v>5.0</v>
      </c>
      <c r="K550" s="7">
        <v>3.0</v>
      </c>
      <c r="L550" s="7">
        <v>2.0</v>
      </c>
      <c r="M550" s="25">
        <f t="shared" si="2"/>
        <v>3.264319178</v>
      </c>
      <c r="N550" s="7">
        <v>18.0</v>
      </c>
      <c r="O550" s="7">
        <v>6.0</v>
      </c>
      <c r="P550" s="7">
        <v>17.0</v>
      </c>
      <c r="Q550" s="7">
        <v>7.0</v>
      </c>
      <c r="R550" s="10">
        <f t="shared" si="3"/>
        <v>0.05555555556</v>
      </c>
      <c r="S550" s="10">
        <f t="shared" si="4"/>
        <v>0.02083333333</v>
      </c>
      <c r="T550" s="12">
        <f t="shared" si="5"/>
        <v>23</v>
      </c>
      <c r="U550" s="7">
        <v>1.0</v>
      </c>
      <c r="V550" s="7">
        <v>2.0</v>
      </c>
      <c r="W550" s="7">
        <v>1.0</v>
      </c>
      <c r="X550" s="7">
        <v>3.0</v>
      </c>
      <c r="Y550" s="7">
        <v>3.0</v>
      </c>
      <c r="Z550" s="7">
        <v>6617.0</v>
      </c>
      <c r="AA550" s="18">
        <f t="shared" si="6"/>
        <v>1.510730594</v>
      </c>
      <c r="AB550" s="14">
        <v>101.49</v>
      </c>
      <c r="AC550" s="18">
        <f t="shared" si="7"/>
        <v>1.390273973</v>
      </c>
      <c r="AD550" s="14">
        <v>268.62</v>
      </c>
      <c r="AE550" s="18">
        <f t="shared" si="8"/>
        <v>3.679726027</v>
      </c>
      <c r="AF550" s="13">
        <f t="shared" si="9"/>
        <v>0.2742157737</v>
      </c>
      <c r="AG550" s="10">
        <f t="shared" si="10"/>
        <v>0.1111111111</v>
      </c>
      <c r="AH550" s="10">
        <f t="shared" si="11"/>
        <v>0.5555555556</v>
      </c>
      <c r="AI550" s="10">
        <f t="shared" si="12"/>
        <v>0.6666666667</v>
      </c>
      <c r="AJ550" s="7">
        <v>0.0</v>
      </c>
      <c r="AK550" s="7">
        <v>0.0</v>
      </c>
      <c r="AL550" s="13" t="str">
        <f t="shared" si="13"/>
        <v> </v>
      </c>
      <c r="AM550" s="7">
        <v>9.0</v>
      </c>
      <c r="AN550" s="7">
        <v>0.0</v>
      </c>
      <c r="AO550" s="26">
        <v>60.0</v>
      </c>
      <c r="AP550" s="26">
        <v>13.0</v>
      </c>
      <c r="AQ550" s="7">
        <v>27.0</v>
      </c>
      <c r="AR550" s="7">
        <v>7.0</v>
      </c>
      <c r="AS550" s="7">
        <v>29.0</v>
      </c>
      <c r="AT550" s="7">
        <v>3.0</v>
      </c>
      <c r="AU550" s="7">
        <v>50.0</v>
      </c>
      <c r="AV550" s="7">
        <v>14.0</v>
      </c>
      <c r="AW550" s="14">
        <v>78.12</v>
      </c>
      <c r="AX550" s="14">
        <v>-9.08</v>
      </c>
      <c r="AY550" s="7">
        <v>0.0</v>
      </c>
      <c r="AZ550" s="7">
        <v>0.0</v>
      </c>
      <c r="BA550" s="14">
        <f t="shared" si="14"/>
        <v>0.4533776636</v>
      </c>
      <c r="BB550" s="14">
        <v>92.47</v>
      </c>
      <c r="BC550" s="14">
        <v>-1.08</v>
      </c>
    </row>
    <row r="551" ht="12.75" customHeight="1">
      <c r="A551" s="7" t="s">
        <v>2522</v>
      </c>
      <c r="B551" s="7" t="s">
        <v>2523</v>
      </c>
      <c r="C551" s="8" t="s">
        <v>246</v>
      </c>
      <c r="D551" s="9" t="s">
        <v>174</v>
      </c>
      <c r="E551" s="7">
        <v>1.0</v>
      </c>
      <c r="F551" s="7">
        <v>0.0</v>
      </c>
      <c r="G551" s="7">
        <v>0.0</v>
      </c>
      <c r="H551" s="12">
        <f t="shared" si="1"/>
        <v>0</v>
      </c>
      <c r="I551" s="7">
        <v>0.0</v>
      </c>
      <c r="J551" s="7">
        <v>0.0</v>
      </c>
      <c r="K551" s="7">
        <v>0.0</v>
      </c>
      <c r="L551" s="7">
        <v>0.0</v>
      </c>
      <c r="M551" s="25">
        <f t="shared" si="2"/>
        <v>0</v>
      </c>
      <c r="N551" s="7">
        <v>0.0</v>
      </c>
      <c r="O551" s="7">
        <v>0.0</v>
      </c>
      <c r="P551" s="7">
        <v>0.0</v>
      </c>
      <c r="Q551" s="7">
        <v>0.0</v>
      </c>
      <c r="R551" s="10">
        <f t="shared" si="3"/>
        <v>0</v>
      </c>
      <c r="S551" s="10">
        <f t="shared" si="4"/>
        <v>0</v>
      </c>
      <c r="T551" s="12">
        <f t="shared" si="5"/>
        <v>0</v>
      </c>
      <c r="U551" s="7">
        <v>0.0</v>
      </c>
      <c r="V551" s="7">
        <v>0.0</v>
      </c>
      <c r="W551" s="7">
        <v>0.0</v>
      </c>
      <c r="X551" s="7">
        <v>0.0</v>
      </c>
      <c r="Y551" s="7">
        <v>0.0</v>
      </c>
      <c r="Z551" s="7">
        <v>9.0</v>
      </c>
      <c r="AA551" s="18">
        <f t="shared" si="6"/>
        <v>0.15</v>
      </c>
      <c r="AB551" s="14">
        <v>0.38</v>
      </c>
      <c r="AC551" s="18">
        <f t="shared" si="7"/>
        <v>0.38</v>
      </c>
      <c r="AD551" s="14">
        <v>6.09</v>
      </c>
      <c r="AE551" s="18">
        <f t="shared" si="8"/>
        <v>6.09</v>
      </c>
      <c r="AF551" s="13">
        <f t="shared" si="9"/>
        <v>0.05873261206</v>
      </c>
      <c r="AG551" s="10">
        <f t="shared" si="10"/>
        <v>0</v>
      </c>
      <c r="AH551" s="10">
        <f t="shared" si="11"/>
        <v>0</v>
      </c>
      <c r="AI551" s="10">
        <f t="shared" si="12"/>
        <v>0</v>
      </c>
      <c r="AJ551" s="7">
        <v>0.0</v>
      </c>
      <c r="AK551" s="7">
        <v>0.0</v>
      </c>
      <c r="AL551" s="13" t="str">
        <f t="shared" si="13"/>
        <v> </v>
      </c>
      <c r="AM551" s="7">
        <v>0.0</v>
      </c>
      <c r="AN551" s="7">
        <v>0.0</v>
      </c>
      <c r="AO551" s="26">
        <v>0.0</v>
      </c>
      <c r="AP551" s="26">
        <v>0.0</v>
      </c>
      <c r="AQ551" s="7">
        <v>0.0</v>
      </c>
      <c r="AR551" s="7">
        <v>0.0</v>
      </c>
      <c r="AS551" s="7">
        <v>0.0</v>
      </c>
      <c r="AT551" s="7">
        <v>0.0</v>
      </c>
      <c r="AU551" s="7">
        <v>0.0</v>
      </c>
      <c r="AV551" s="7">
        <v>0.0</v>
      </c>
      <c r="AW551" s="14"/>
      <c r="AX551" s="14"/>
      <c r="AY551" s="7">
        <v>0.0</v>
      </c>
      <c r="AZ551" s="7">
        <v>0.0</v>
      </c>
      <c r="BA551" s="14">
        <f t="shared" si="14"/>
        <v>0</v>
      </c>
      <c r="BB551" s="14"/>
      <c r="BC551" s="14"/>
    </row>
    <row r="552" ht="12.75" customHeight="1">
      <c r="A552" s="7" t="s">
        <v>892</v>
      </c>
      <c r="B552" s="7" t="s">
        <v>2525</v>
      </c>
      <c r="C552" s="8" t="s">
        <v>149</v>
      </c>
      <c r="D552" s="9" t="s">
        <v>174</v>
      </c>
      <c r="E552" s="7">
        <v>33.0</v>
      </c>
      <c r="F552" s="7">
        <v>0.0</v>
      </c>
      <c r="G552" s="7">
        <v>2.0</v>
      </c>
      <c r="H552" s="12">
        <f t="shared" si="1"/>
        <v>2</v>
      </c>
      <c r="I552" s="7">
        <v>0.0</v>
      </c>
      <c r="J552" s="7">
        <v>2.0</v>
      </c>
      <c r="K552" s="7">
        <v>2.0</v>
      </c>
      <c r="L552" s="7">
        <v>0.0</v>
      </c>
      <c r="M552" s="25">
        <f t="shared" si="2"/>
        <v>4.077010193</v>
      </c>
      <c r="N552" s="7">
        <v>6.0</v>
      </c>
      <c r="O552" s="7">
        <v>2.0</v>
      </c>
      <c r="P552" s="7">
        <v>6.0</v>
      </c>
      <c r="Q552" s="7">
        <v>4.0</v>
      </c>
      <c r="R552" s="10">
        <f t="shared" si="3"/>
        <v>0</v>
      </c>
      <c r="S552" s="10">
        <f t="shared" si="4"/>
        <v>0</v>
      </c>
      <c r="T552" s="12">
        <f t="shared" si="5"/>
        <v>12</v>
      </c>
      <c r="U552" s="7">
        <v>0.0</v>
      </c>
      <c r="V552" s="7">
        <v>1.0</v>
      </c>
      <c r="W552" s="7">
        <v>0.0</v>
      </c>
      <c r="X552" s="7">
        <v>0.0</v>
      </c>
      <c r="Y552" s="7">
        <v>0.0</v>
      </c>
      <c r="Z552" s="7">
        <v>1766.0</v>
      </c>
      <c r="AA552" s="18">
        <f t="shared" si="6"/>
        <v>0.8919191919</v>
      </c>
      <c r="AB552" s="14">
        <v>28.74</v>
      </c>
      <c r="AC552" s="18">
        <f t="shared" si="7"/>
        <v>0.8709090909</v>
      </c>
      <c r="AD552" s="14">
        <v>123.71</v>
      </c>
      <c r="AE552" s="18">
        <f t="shared" si="8"/>
        <v>3.748787879</v>
      </c>
      <c r="AF552" s="13">
        <f t="shared" si="9"/>
        <v>0.1885208265</v>
      </c>
      <c r="AG552" s="10">
        <f t="shared" si="10"/>
        <v>0</v>
      </c>
      <c r="AH552" s="10">
        <f t="shared" si="11"/>
        <v>0.4</v>
      </c>
      <c r="AI552" s="10">
        <f t="shared" si="12"/>
        <v>0.4</v>
      </c>
      <c r="AJ552" s="7">
        <v>0.0</v>
      </c>
      <c r="AK552" s="7">
        <v>0.0</v>
      </c>
      <c r="AL552" s="13" t="str">
        <f t="shared" si="13"/>
        <v> </v>
      </c>
      <c r="AM552" s="7">
        <v>5.0</v>
      </c>
      <c r="AN552" s="7">
        <v>0.0</v>
      </c>
      <c r="AO552" s="26">
        <v>25.0</v>
      </c>
      <c r="AP552" s="26">
        <v>4.0</v>
      </c>
      <c r="AQ552" s="7">
        <v>17.0</v>
      </c>
      <c r="AR552" s="7">
        <v>3.0</v>
      </c>
      <c r="AS552" s="7">
        <v>13.0</v>
      </c>
      <c r="AT552" s="7">
        <v>0.0</v>
      </c>
      <c r="AU552" s="7">
        <v>25.0</v>
      </c>
      <c r="AV552" s="7">
        <v>5.0</v>
      </c>
      <c r="AW552" s="14">
        <v>83.33</v>
      </c>
      <c r="AX552" s="14">
        <v>-5.28</v>
      </c>
      <c r="AY552" s="7">
        <v>0.0</v>
      </c>
      <c r="AZ552" s="7">
        <v>0.0</v>
      </c>
      <c r="BA552" s="14">
        <f t="shared" si="14"/>
        <v>0.9173272933</v>
      </c>
      <c r="BB552" s="14">
        <v>80.95</v>
      </c>
      <c r="BC552" s="14">
        <v>-13.08</v>
      </c>
    </row>
    <row r="553" ht="12.75" customHeight="1">
      <c r="A553" s="7" t="s">
        <v>2527</v>
      </c>
      <c r="B553" s="7" t="s">
        <v>2528</v>
      </c>
      <c r="C553" s="8" t="s">
        <v>231</v>
      </c>
      <c r="D553" s="9" t="s">
        <v>167</v>
      </c>
      <c r="E553" s="7">
        <v>1.0</v>
      </c>
      <c r="F553" s="7">
        <v>0.0</v>
      </c>
      <c r="G553" s="7">
        <v>0.0</v>
      </c>
      <c r="H553" s="12">
        <f t="shared" si="1"/>
        <v>0</v>
      </c>
      <c r="I553" s="7">
        <v>0.0</v>
      </c>
      <c r="J553" s="7">
        <v>0.0</v>
      </c>
      <c r="K553" s="7">
        <v>0.0</v>
      </c>
      <c r="L553" s="7">
        <v>0.0</v>
      </c>
      <c r="M553" s="25">
        <f t="shared" si="2"/>
        <v>0</v>
      </c>
      <c r="N553" s="7">
        <v>0.0</v>
      </c>
      <c r="O553" s="7">
        <v>0.0</v>
      </c>
      <c r="P553" s="7">
        <v>0.0</v>
      </c>
      <c r="Q553" s="7">
        <v>0.0</v>
      </c>
      <c r="R553" s="10">
        <f t="shared" si="3"/>
        <v>0</v>
      </c>
      <c r="S553" s="10">
        <f t="shared" si="4"/>
        <v>0</v>
      </c>
      <c r="T553" s="12">
        <f t="shared" si="5"/>
        <v>0</v>
      </c>
      <c r="U553" s="7">
        <v>0.0</v>
      </c>
      <c r="V553" s="7">
        <v>0.0</v>
      </c>
      <c r="W553" s="7">
        <v>0.0</v>
      </c>
      <c r="X553" s="7">
        <v>0.0</v>
      </c>
      <c r="Y553" s="7">
        <v>0.0</v>
      </c>
      <c r="Z553" s="7">
        <v>0.0</v>
      </c>
      <c r="AA553" s="18">
        <f t="shared" si="6"/>
        <v>0</v>
      </c>
      <c r="AB553" s="14">
        <v>0.0</v>
      </c>
      <c r="AC553" s="18">
        <f t="shared" si="7"/>
        <v>0</v>
      </c>
      <c r="AD553" s="14">
        <v>2.07</v>
      </c>
      <c r="AE553" s="18">
        <f t="shared" si="8"/>
        <v>2.07</v>
      </c>
      <c r="AF553" s="13">
        <f t="shared" si="9"/>
        <v>0</v>
      </c>
      <c r="AG553" s="10">
        <f t="shared" si="10"/>
        <v>0</v>
      </c>
      <c r="AH553" s="10">
        <f t="shared" si="11"/>
        <v>0</v>
      </c>
      <c r="AI553" s="10">
        <f t="shared" si="12"/>
        <v>0</v>
      </c>
      <c r="AJ553" s="7">
        <v>0.0</v>
      </c>
      <c r="AK553" s="7">
        <v>0.0</v>
      </c>
      <c r="AL553" s="13" t="str">
        <f t="shared" si="13"/>
        <v> </v>
      </c>
      <c r="AM553" s="7">
        <v>0.0</v>
      </c>
      <c r="AN553" s="7">
        <v>0.0</v>
      </c>
      <c r="AO553" s="26">
        <v>0.0</v>
      </c>
      <c r="AP553" s="26">
        <v>0.0</v>
      </c>
      <c r="AQ553" s="7">
        <v>0.0</v>
      </c>
      <c r="AR553" s="7">
        <v>0.0</v>
      </c>
      <c r="AS553" s="7">
        <v>0.0</v>
      </c>
      <c r="AT553" s="7">
        <v>0.0</v>
      </c>
      <c r="AU553" s="7">
        <v>0.0</v>
      </c>
      <c r="AV553" s="7">
        <v>0.0</v>
      </c>
      <c r="AW553" s="14"/>
      <c r="AX553" s="14"/>
      <c r="AY553" s="7">
        <v>0.0</v>
      </c>
      <c r="AZ553" s="7">
        <v>0.0</v>
      </c>
      <c r="BA553" s="14">
        <f t="shared" si="14"/>
        <v>0</v>
      </c>
      <c r="BB553" s="14"/>
      <c r="BC553" s="14"/>
    </row>
    <row r="554" ht="12.75" customHeight="1">
      <c r="A554" s="7" t="s">
        <v>339</v>
      </c>
      <c r="B554" s="7" t="s">
        <v>2531</v>
      </c>
      <c r="C554" s="8" t="s">
        <v>312</v>
      </c>
      <c r="D554" s="9" t="s">
        <v>159</v>
      </c>
      <c r="E554" s="7">
        <v>81.0</v>
      </c>
      <c r="F554" s="7">
        <v>2.0</v>
      </c>
      <c r="G554" s="7">
        <v>5.0</v>
      </c>
      <c r="H554" s="12">
        <f t="shared" si="1"/>
        <v>7</v>
      </c>
      <c r="I554" s="7">
        <v>2.0</v>
      </c>
      <c r="J554" s="7">
        <v>5.0</v>
      </c>
      <c r="K554" s="7">
        <v>2.0</v>
      </c>
      <c r="L554" s="7">
        <v>3.0</v>
      </c>
      <c r="M554" s="25">
        <f t="shared" si="2"/>
        <v>2.625546989</v>
      </c>
      <c r="N554" s="7">
        <v>28.0</v>
      </c>
      <c r="O554" s="7">
        <v>11.0</v>
      </c>
      <c r="P554" s="7">
        <v>26.0</v>
      </c>
      <c r="Q554" s="7">
        <v>5.0</v>
      </c>
      <c r="R554" s="10">
        <f t="shared" si="3"/>
        <v>0.07142857143</v>
      </c>
      <c r="S554" s="10">
        <f t="shared" si="4"/>
        <v>0.02857142857</v>
      </c>
      <c r="T554" s="12">
        <f t="shared" si="5"/>
        <v>15.875</v>
      </c>
      <c r="U554" s="7">
        <v>1.0</v>
      </c>
      <c r="V554" s="7">
        <v>2.0</v>
      </c>
      <c r="W554" s="7">
        <v>5.0</v>
      </c>
      <c r="X554" s="7">
        <v>3.0</v>
      </c>
      <c r="Y554" s="7">
        <v>0.0</v>
      </c>
      <c r="Z554" s="7">
        <v>9598.0</v>
      </c>
      <c r="AA554" s="18">
        <f t="shared" si="6"/>
        <v>1.974897119</v>
      </c>
      <c r="AB554" s="14">
        <v>152.11</v>
      </c>
      <c r="AC554" s="18">
        <f t="shared" si="7"/>
        <v>1.877901235</v>
      </c>
      <c r="AD554" s="14">
        <v>263.36</v>
      </c>
      <c r="AE554" s="18">
        <f t="shared" si="8"/>
        <v>3.251358025</v>
      </c>
      <c r="AF554" s="13">
        <f t="shared" si="9"/>
        <v>0.3661154837</v>
      </c>
      <c r="AG554" s="10">
        <f t="shared" si="10"/>
        <v>0.125</v>
      </c>
      <c r="AH554" s="10">
        <f t="shared" si="11"/>
        <v>0.3125</v>
      </c>
      <c r="AI554" s="10">
        <f t="shared" si="12"/>
        <v>0.4375</v>
      </c>
      <c r="AJ554" s="7">
        <v>0.0</v>
      </c>
      <c r="AK554" s="7">
        <v>0.0</v>
      </c>
      <c r="AL554" s="13" t="str">
        <f t="shared" si="13"/>
        <v> </v>
      </c>
      <c r="AM554" s="7">
        <v>16.0</v>
      </c>
      <c r="AN554" s="7">
        <v>3.0</v>
      </c>
      <c r="AO554" s="26">
        <v>111.0</v>
      </c>
      <c r="AP554" s="26">
        <v>16.0</v>
      </c>
      <c r="AQ554" s="7">
        <v>54.0</v>
      </c>
      <c r="AR554" s="7">
        <v>7.0</v>
      </c>
      <c r="AS554" s="7">
        <v>60.0</v>
      </c>
      <c r="AT554" s="7">
        <v>4.0</v>
      </c>
      <c r="AU554" s="7">
        <v>117.0</v>
      </c>
      <c r="AV554" s="7">
        <v>16.0</v>
      </c>
      <c r="AW554" s="14">
        <v>87.97</v>
      </c>
      <c r="AX554" s="14">
        <v>-0.42</v>
      </c>
      <c r="AY554" s="7">
        <v>0.0</v>
      </c>
      <c r="AZ554" s="7">
        <v>0.0</v>
      </c>
      <c r="BA554" s="14">
        <f t="shared" si="14"/>
        <v>0.6188789331</v>
      </c>
      <c r="BB554" s="14">
        <v>96.61</v>
      </c>
      <c r="BC554" s="14">
        <v>5.26</v>
      </c>
    </row>
    <row r="555" ht="12.75" customHeight="1">
      <c r="A555" s="7" t="s">
        <v>2534</v>
      </c>
      <c r="B555" s="7" t="s">
        <v>2535</v>
      </c>
      <c r="C555" s="8" t="s">
        <v>490</v>
      </c>
      <c r="D555" s="9" t="s">
        <v>174</v>
      </c>
      <c r="E555" s="7">
        <v>7.0</v>
      </c>
      <c r="F555" s="7">
        <v>0.0</v>
      </c>
      <c r="G555" s="7">
        <v>0.0</v>
      </c>
      <c r="H555" s="12">
        <f t="shared" si="1"/>
        <v>0</v>
      </c>
      <c r="I555" s="7">
        <v>0.0</v>
      </c>
      <c r="J555" s="7">
        <v>0.0</v>
      </c>
      <c r="K555" s="7">
        <v>0.0</v>
      </c>
      <c r="L555" s="7">
        <v>0.0</v>
      </c>
      <c r="M555" s="25">
        <f t="shared" si="2"/>
        <v>0</v>
      </c>
      <c r="N555" s="7">
        <v>0.0</v>
      </c>
      <c r="O555" s="7">
        <v>0.0</v>
      </c>
      <c r="P555" s="7">
        <v>0.0</v>
      </c>
      <c r="Q555" s="7">
        <v>0.0</v>
      </c>
      <c r="R555" s="10">
        <f t="shared" si="3"/>
        <v>0</v>
      </c>
      <c r="S555" s="10">
        <f t="shared" si="4"/>
        <v>0</v>
      </c>
      <c r="T555" s="12">
        <f t="shared" si="5"/>
        <v>0</v>
      </c>
      <c r="U555" s="7">
        <v>0.0</v>
      </c>
      <c r="V555" s="7">
        <v>0.0</v>
      </c>
      <c r="W555" s="7">
        <v>0.0</v>
      </c>
      <c r="X555" s="7">
        <v>0.0</v>
      </c>
      <c r="Y555" s="7">
        <v>0.0</v>
      </c>
      <c r="Z555" s="7">
        <v>30.0</v>
      </c>
      <c r="AA555" s="18">
        <f t="shared" si="6"/>
        <v>0.07142857143</v>
      </c>
      <c r="AB555" s="14">
        <v>0.71</v>
      </c>
      <c r="AC555" s="18">
        <f t="shared" si="7"/>
        <v>0.1014285714</v>
      </c>
      <c r="AD555" s="14">
        <v>39.36</v>
      </c>
      <c r="AE555" s="18">
        <f t="shared" si="8"/>
        <v>5.622857143</v>
      </c>
      <c r="AF555" s="13">
        <f t="shared" si="9"/>
        <v>0.01771899176</v>
      </c>
      <c r="AG555" s="10">
        <f t="shared" si="10"/>
        <v>0</v>
      </c>
      <c r="AH555" s="10">
        <f t="shared" si="11"/>
        <v>0</v>
      </c>
      <c r="AI555" s="10">
        <f t="shared" si="12"/>
        <v>0</v>
      </c>
      <c r="AJ555" s="7">
        <v>0.0</v>
      </c>
      <c r="AK555" s="7">
        <v>0.0</v>
      </c>
      <c r="AL555" s="13" t="str">
        <f t="shared" si="13"/>
        <v> </v>
      </c>
      <c r="AM555" s="7">
        <v>0.0</v>
      </c>
      <c r="AN555" s="7">
        <v>0.0</v>
      </c>
      <c r="AO555" s="26">
        <v>0.0</v>
      </c>
      <c r="AP555" s="26">
        <v>0.0</v>
      </c>
      <c r="AQ555" s="7">
        <v>0.0</v>
      </c>
      <c r="AR555" s="7">
        <v>0.0</v>
      </c>
      <c r="AS555" s="7">
        <v>0.0</v>
      </c>
      <c r="AT555" s="7">
        <v>0.0</v>
      </c>
      <c r="AU555" s="7">
        <v>0.0</v>
      </c>
      <c r="AV555" s="7">
        <v>0.0</v>
      </c>
      <c r="AW555" s="14"/>
      <c r="AX555" s="14"/>
      <c r="AY555" s="7">
        <v>0.0</v>
      </c>
      <c r="AZ555" s="7">
        <v>0.0</v>
      </c>
      <c r="BA555" s="14">
        <f t="shared" si="14"/>
        <v>0</v>
      </c>
      <c r="BB555" s="14"/>
      <c r="BC555" s="14"/>
    </row>
    <row r="556" ht="12.75" customHeight="1">
      <c r="A556" s="7" t="s">
        <v>2538</v>
      </c>
      <c r="B556" s="7" t="s">
        <v>2539</v>
      </c>
      <c r="C556" s="8" t="s">
        <v>628</v>
      </c>
      <c r="D556" s="9" t="s">
        <v>174</v>
      </c>
      <c r="E556" s="7">
        <v>11.0</v>
      </c>
      <c r="F556" s="7">
        <v>0.0</v>
      </c>
      <c r="G556" s="7">
        <v>0.0</v>
      </c>
      <c r="H556" s="12">
        <f t="shared" si="1"/>
        <v>0</v>
      </c>
      <c r="I556" s="7">
        <v>0.0</v>
      </c>
      <c r="J556" s="7">
        <v>0.0</v>
      </c>
      <c r="K556" s="7">
        <v>0.0</v>
      </c>
      <c r="L556" s="7">
        <v>0.0</v>
      </c>
      <c r="M556" s="25">
        <f t="shared" si="2"/>
        <v>0</v>
      </c>
      <c r="N556" s="7">
        <v>1.0</v>
      </c>
      <c r="O556" s="7">
        <v>0.0</v>
      </c>
      <c r="P556" s="7">
        <v>1.0</v>
      </c>
      <c r="Q556" s="7">
        <v>1.0</v>
      </c>
      <c r="R556" s="10">
        <f t="shared" si="3"/>
        <v>0</v>
      </c>
      <c r="S556" s="10">
        <f t="shared" si="4"/>
        <v>0</v>
      </c>
      <c r="T556" s="12">
        <f t="shared" si="5"/>
        <v>0</v>
      </c>
      <c r="U556" s="7">
        <v>0.0</v>
      </c>
      <c r="V556" s="7">
        <v>0.0</v>
      </c>
      <c r="W556" s="7">
        <v>0.0</v>
      </c>
      <c r="X556" s="7">
        <v>0.0</v>
      </c>
      <c r="Y556" s="7">
        <v>0.0</v>
      </c>
      <c r="Z556" s="7">
        <v>234.0</v>
      </c>
      <c r="AA556" s="18">
        <f t="shared" si="6"/>
        <v>0.3545454545</v>
      </c>
      <c r="AB556" s="14">
        <v>3.05</v>
      </c>
      <c r="AC556" s="18">
        <f t="shared" si="7"/>
        <v>0.2772727273</v>
      </c>
      <c r="AD556" s="14">
        <v>70.17</v>
      </c>
      <c r="AE556" s="18">
        <f t="shared" si="8"/>
        <v>6.379090909</v>
      </c>
      <c r="AF556" s="13">
        <f t="shared" si="9"/>
        <v>0.04165528544</v>
      </c>
      <c r="AG556" s="10">
        <f t="shared" si="10"/>
        <v>0</v>
      </c>
      <c r="AH556" s="10">
        <f t="shared" si="11"/>
        <v>0</v>
      </c>
      <c r="AI556" s="10">
        <f t="shared" si="12"/>
        <v>0</v>
      </c>
      <c r="AJ556" s="7">
        <v>0.0</v>
      </c>
      <c r="AK556" s="7">
        <v>0.0</v>
      </c>
      <c r="AL556" s="13" t="str">
        <f t="shared" si="13"/>
        <v> </v>
      </c>
      <c r="AM556" s="7">
        <v>0.0</v>
      </c>
      <c r="AN556" s="7">
        <v>0.0</v>
      </c>
      <c r="AO556" s="26">
        <v>3.0</v>
      </c>
      <c r="AP556" s="26">
        <v>0.0</v>
      </c>
      <c r="AQ556" s="7">
        <v>0.0</v>
      </c>
      <c r="AR556" s="7">
        <v>0.0</v>
      </c>
      <c r="AS556" s="7">
        <v>2.0</v>
      </c>
      <c r="AT556" s="7">
        <v>0.0</v>
      </c>
      <c r="AU556" s="7">
        <v>2.0</v>
      </c>
      <c r="AV556" s="7">
        <v>0.0</v>
      </c>
      <c r="AW556" s="14">
        <v>100.0</v>
      </c>
      <c r="AX556" s="14">
        <v>8.86</v>
      </c>
      <c r="AY556" s="7">
        <v>0.0</v>
      </c>
      <c r="AZ556" s="7">
        <v>0.0</v>
      </c>
      <c r="BA556" s="14">
        <f t="shared" si="14"/>
        <v>0.2564102564</v>
      </c>
      <c r="BB556" s="14">
        <v>50.0</v>
      </c>
      <c r="BC556" s="14">
        <v>-44.44</v>
      </c>
    </row>
    <row r="557" ht="12.75" customHeight="1">
      <c r="A557" s="7" t="s">
        <v>637</v>
      </c>
      <c r="B557" s="7" t="s">
        <v>2541</v>
      </c>
      <c r="C557" s="8" t="s">
        <v>839</v>
      </c>
      <c r="D557" s="9" t="s">
        <v>174</v>
      </c>
      <c r="E557" s="7">
        <v>78.0</v>
      </c>
      <c r="F557" s="7">
        <v>1.0</v>
      </c>
      <c r="G557" s="7">
        <v>2.0</v>
      </c>
      <c r="H557" s="12">
        <f t="shared" si="1"/>
        <v>3</v>
      </c>
      <c r="I557" s="7">
        <v>1.0</v>
      </c>
      <c r="J557" s="7">
        <v>2.0</v>
      </c>
      <c r="K557" s="7">
        <v>0.0</v>
      </c>
      <c r="L557" s="7">
        <v>2.0</v>
      </c>
      <c r="M557" s="25">
        <f t="shared" si="2"/>
        <v>2.06343141</v>
      </c>
      <c r="N557" s="7">
        <v>11.0</v>
      </c>
      <c r="O557" s="7">
        <v>3.0</v>
      </c>
      <c r="P557" s="7">
        <v>10.0</v>
      </c>
      <c r="Q557" s="7">
        <v>17.0</v>
      </c>
      <c r="R557" s="10">
        <f t="shared" si="3"/>
        <v>0.09090909091</v>
      </c>
      <c r="S557" s="10">
        <f t="shared" si="4"/>
        <v>0.0243902439</v>
      </c>
      <c r="T557" s="12">
        <f t="shared" si="5"/>
        <v>0</v>
      </c>
      <c r="U557" s="7">
        <v>1.0</v>
      </c>
      <c r="V557" s="7">
        <v>2.0</v>
      </c>
      <c r="W557" s="7">
        <v>5.0</v>
      </c>
      <c r="X557" s="7">
        <v>2.0</v>
      </c>
      <c r="Y557" s="7">
        <v>0.0</v>
      </c>
      <c r="Z557" s="7">
        <v>5234.0</v>
      </c>
      <c r="AA557" s="18">
        <f t="shared" si="6"/>
        <v>1.118376068</v>
      </c>
      <c r="AB557" s="14">
        <v>83.46</v>
      </c>
      <c r="AC557" s="18">
        <f t="shared" si="7"/>
        <v>1.07</v>
      </c>
      <c r="AD557" s="14">
        <v>375.86</v>
      </c>
      <c r="AE557" s="18">
        <f t="shared" si="8"/>
        <v>4.818717949</v>
      </c>
      <c r="AF557" s="13">
        <f t="shared" si="9"/>
        <v>0.1817033876</v>
      </c>
      <c r="AG557" s="10">
        <f t="shared" si="10"/>
        <v>0.2</v>
      </c>
      <c r="AH557" s="10">
        <f t="shared" si="11"/>
        <v>0.4</v>
      </c>
      <c r="AI557" s="10">
        <f t="shared" si="12"/>
        <v>0.6</v>
      </c>
      <c r="AJ557" s="7">
        <v>0.0</v>
      </c>
      <c r="AK557" s="7">
        <v>0.0</v>
      </c>
      <c r="AL557" s="13" t="str">
        <f t="shared" si="13"/>
        <v> </v>
      </c>
      <c r="AM557" s="7">
        <v>5.0</v>
      </c>
      <c r="AN557" s="7">
        <v>3.0</v>
      </c>
      <c r="AO557" s="26">
        <v>51.0</v>
      </c>
      <c r="AP557" s="26">
        <v>11.0</v>
      </c>
      <c r="AQ557" s="7">
        <v>24.0</v>
      </c>
      <c r="AR557" s="7">
        <v>2.0</v>
      </c>
      <c r="AS557" s="7">
        <v>44.0</v>
      </c>
      <c r="AT557" s="7">
        <v>1.0</v>
      </c>
      <c r="AU557" s="7">
        <v>54.0</v>
      </c>
      <c r="AV557" s="7">
        <v>10.0</v>
      </c>
      <c r="AW557" s="14">
        <v>84.38</v>
      </c>
      <c r="AX557" s="14">
        <v>-1.15</v>
      </c>
      <c r="AY557" s="7">
        <v>0.0</v>
      </c>
      <c r="AZ557" s="7">
        <v>0.0</v>
      </c>
      <c r="BA557" s="14">
        <f t="shared" si="14"/>
        <v>0.2407336645</v>
      </c>
      <c r="BB557" s="14">
        <v>83.78</v>
      </c>
      <c r="BC557" s="14">
        <v>-11.01</v>
      </c>
    </row>
    <row r="558" ht="12.75" customHeight="1">
      <c r="A558" s="7" t="s">
        <v>732</v>
      </c>
      <c r="B558" s="7" t="s">
        <v>2541</v>
      </c>
      <c r="C558" s="8" t="s">
        <v>685</v>
      </c>
      <c r="D558" s="9" t="s">
        <v>174</v>
      </c>
      <c r="E558" s="7">
        <v>35.0</v>
      </c>
      <c r="F558" s="7">
        <v>0.0</v>
      </c>
      <c r="G558" s="7">
        <v>1.0</v>
      </c>
      <c r="H558" s="12">
        <f t="shared" si="1"/>
        <v>1</v>
      </c>
      <c r="I558" s="7">
        <v>0.0</v>
      </c>
      <c r="J558" s="7">
        <v>1.0</v>
      </c>
      <c r="K558" s="7">
        <v>1.0</v>
      </c>
      <c r="L558" s="7">
        <v>0.0</v>
      </c>
      <c r="M558" s="25">
        <f t="shared" si="2"/>
        <v>0.9421617378</v>
      </c>
      <c r="N558" s="7">
        <v>11.0</v>
      </c>
      <c r="O558" s="7">
        <v>1.0</v>
      </c>
      <c r="P558" s="7">
        <v>11.0</v>
      </c>
      <c r="Q558" s="7">
        <v>4.0</v>
      </c>
      <c r="R558" s="10">
        <f t="shared" si="3"/>
        <v>0</v>
      </c>
      <c r="S558" s="10">
        <f t="shared" si="4"/>
        <v>0</v>
      </c>
      <c r="T558" s="12">
        <f t="shared" si="5"/>
        <v>12</v>
      </c>
      <c r="U558" s="7">
        <v>1.0</v>
      </c>
      <c r="V558" s="7">
        <v>1.0</v>
      </c>
      <c r="W558" s="7">
        <v>4.0</v>
      </c>
      <c r="X558" s="7">
        <v>1.0</v>
      </c>
      <c r="Y558" s="7">
        <v>0.0</v>
      </c>
      <c r="Z558" s="7">
        <v>3821.0</v>
      </c>
      <c r="AA558" s="18">
        <f t="shared" si="6"/>
        <v>1.81952381</v>
      </c>
      <c r="AB558" s="14">
        <v>62.45</v>
      </c>
      <c r="AC558" s="18">
        <f t="shared" si="7"/>
        <v>1.784285714</v>
      </c>
      <c r="AD558" s="14">
        <v>111.46</v>
      </c>
      <c r="AE558" s="18">
        <f t="shared" si="8"/>
        <v>3.184571429</v>
      </c>
      <c r="AF558" s="13">
        <f t="shared" si="9"/>
        <v>0.3590937841</v>
      </c>
      <c r="AG558" s="10">
        <f t="shared" si="10"/>
        <v>0</v>
      </c>
      <c r="AH558" s="10">
        <f t="shared" si="11"/>
        <v>0.25</v>
      </c>
      <c r="AI558" s="10">
        <f t="shared" si="12"/>
        <v>0.25</v>
      </c>
      <c r="AJ558" s="7">
        <v>0.0</v>
      </c>
      <c r="AK558" s="7">
        <v>0.0</v>
      </c>
      <c r="AL558" s="13" t="str">
        <f t="shared" si="13"/>
        <v> </v>
      </c>
      <c r="AM558" s="7">
        <v>4.0</v>
      </c>
      <c r="AN558" s="7">
        <v>0.0</v>
      </c>
      <c r="AO558" s="26">
        <v>44.0</v>
      </c>
      <c r="AP558" s="26">
        <v>8.0</v>
      </c>
      <c r="AQ558" s="7">
        <v>16.0</v>
      </c>
      <c r="AR558" s="7">
        <v>0.0</v>
      </c>
      <c r="AS558" s="7">
        <v>19.0</v>
      </c>
      <c r="AT558" s="7">
        <v>1.0</v>
      </c>
      <c r="AU558" s="7">
        <v>39.0</v>
      </c>
      <c r="AV558" s="7">
        <v>7.0</v>
      </c>
      <c r="AW558" s="14">
        <v>84.78</v>
      </c>
      <c r="AX558" s="14">
        <v>1.61</v>
      </c>
      <c r="AY558" s="7">
        <v>2.0</v>
      </c>
      <c r="AZ558" s="7">
        <v>0.0</v>
      </c>
      <c r="BA558" s="14">
        <f t="shared" si="14"/>
        <v>0.5967024339</v>
      </c>
      <c r="BB558" s="14">
        <v>96.23</v>
      </c>
      <c r="BC558" s="14">
        <v>0.19</v>
      </c>
    </row>
    <row r="559" ht="12.75" customHeight="1">
      <c r="A559" s="7" t="s">
        <v>732</v>
      </c>
      <c r="B559" s="7" t="s">
        <v>2545</v>
      </c>
      <c r="C559" s="8" t="s">
        <v>182</v>
      </c>
      <c r="D559" s="9" t="s">
        <v>174</v>
      </c>
      <c r="E559" s="7">
        <v>82.0</v>
      </c>
      <c r="F559" s="7">
        <v>1.0</v>
      </c>
      <c r="G559" s="7">
        <v>10.0</v>
      </c>
      <c r="H559" s="12">
        <f t="shared" si="1"/>
        <v>11</v>
      </c>
      <c r="I559" s="7">
        <v>1.0</v>
      </c>
      <c r="J559" s="7">
        <v>10.0</v>
      </c>
      <c r="K559" s="7">
        <v>4.0</v>
      </c>
      <c r="L559" s="7">
        <v>6.0</v>
      </c>
      <c r="M559" s="25">
        <f t="shared" si="2"/>
        <v>3.049437856</v>
      </c>
      <c r="N559" s="7">
        <v>31.0</v>
      </c>
      <c r="O559" s="7">
        <v>12.0</v>
      </c>
      <c r="P559" s="7">
        <v>29.0</v>
      </c>
      <c r="Q559" s="7">
        <v>19.0</v>
      </c>
      <c r="R559" s="10">
        <f t="shared" si="3"/>
        <v>0.03225806452</v>
      </c>
      <c r="S559" s="10">
        <f t="shared" si="4"/>
        <v>0.01098901099</v>
      </c>
      <c r="T559" s="12">
        <f t="shared" si="5"/>
        <v>29.33333333</v>
      </c>
      <c r="U559" s="7">
        <v>6.0</v>
      </c>
      <c r="V559" s="7">
        <v>0.0</v>
      </c>
      <c r="W559" s="7">
        <v>5.0</v>
      </c>
      <c r="X559" s="7">
        <v>6.0</v>
      </c>
      <c r="Y559" s="7">
        <v>5.0</v>
      </c>
      <c r="Z559" s="7">
        <v>12986.0</v>
      </c>
      <c r="AA559" s="18">
        <f t="shared" si="6"/>
        <v>2.639430894</v>
      </c>
      <c r="AB559" s="14">
        <v>210.3</v>
      </c>
      <c r="AC559" s="18">
        <f t="shared" si="7"/>
        <v>2.564634146</v>
      </c>
      <c r="AD559" s="14">
        <v>185.22</v>
      </c>
      <c r="AE559" s="18">
        <f t="shared" si="8"/>
        <v>2.258780488</v>
      </c>
      <c r="AF559" s="13">
        <f t="shared" si="9"/>
        <v>0.5317050971</v>
      </c>
      <c r="AG559" s="10">
        <f t="shared" si="10"/>
        <v>0.03703703704</v>
      </c>
      <c r="AH559" s="10">
        <f t="shared" si="11"/>
        <v>0.3703703704</v>
      </c>
      <c r="AI559" s="10">
        <f t="shared" si="12"/>
        <v>0.4074074074</v>
      </c>
      <c r="AJ559" s="7">
        <v>0.0</v>
      </c>
      <c r="AK559" s="7">
        <v>0.0</v>
      </c>
      <c r="AL559" s="13" t="str">
        <f t="shared" si="13"/>
        <v> </v>
      </c>
      <c r="AM559" s="7">
        <v>27.0</v>
      </c>
      <c r="AN559" s="7">
        <v>4.0</v>
      </c>
      <c r="AO559" s="26">
        <v>171.0</v>
      </c>
      <c r="AP559" s="26">
        <v>35.0</v>
      </c>
      <c r="AQ559" s="7">
        <v>61.0</v>
      </c>
      <c r="AR559" s="7">
        <v>5.0</v>
      </c>
      <c r="AS559" s="7">
        <v>78.0</v>
      </c>
      <c r="AT559" s="7">
        <v>9.0</v>
      </c>
      <c r="AU559" s="7">
        <v>191.0</v>
      </c>
      <c r="AV559" s="7">
        <v>30.0</v>
      </c>
      <c r="AW559" s="14">
        <v>86.43</v>
      </c>
      <c r="AX559" s="14">
        <v>-1.32</v>
      </c>
      <c r="AY559" s="7">
        <v>3.0</v>
      </c>
      <c r="AZ559" s="7">
        <v>1.0</v>
      </c>
      <c r="BA559" s="14">
        <f t="shared" si="14"/>
        <v>0.6745726167</v>
      </c>
      <c r="BB559" s="14">
        <v>97.7</v>
      </c>
      <c r="BC559" s="14">
        <v>8.19</v>
      </c>
    </row>
    <row r="560" ht="12.75" customHeight="1">
      <c r="A560" s="7" t="s">
        <v>1449</v>
      </c>
      <c r="B560" s="7" t="s">
        <v>2547</v>
      </c>
      <c r="C560" s="8" t="s">
        <v>197</v>
      </c>
      <c r="D560" s="9" t="s">
        <v>174</v>
      </c>
      <c r="E560" s="7">
        <v>82.0</v>
      </c>
      <c r="F560" s="7">
        <v>1.0</v>
      </c>
      <c r="G560" s="7">
        <v>12.0</v>
      </c>
      <c r="H560" s="12">
        <f t="shared" si="1"/>
        <v>13</v>
      </c>
      <c r="I560" s="7">
        <v>1.0</v>
      </c>
      <c r="J560" s="7">
        <v>12.0</v>
      </c>
      <c r="K560" s="7">
        <v>7.0</v>
      </c>
      <c r="L560" s="7">
        <v>5.0</v>
      </c>
      <c r="M560" s="25">
        <f t="shared" si="2"/>
        <v>4.108867428</v>
      </c>
      <c r="N560" s="7">
        <v>39.0</v>
      </c>
      <c r="O560" s="7">
        <v>22.0</v>
      </c>
      <c r="P560" s="7">
        <v>38.0</v>
      </c>
      <c r="Q560" s="7">
        <v>29.0</v>
      </c>
      <c r="R560" s="10">
        <f t="shared" si="3"/>
        <v>0.02564102564</v>
      </c>
      <c r="S560" s="10">
        <f t="shared" si="4"/>
        <v>0.0078125</v>
      </c>
      <c r="T560" s="12">
        <f t="shared" si="5"/>
        <v>75.15789474</v>
      </c>
      <c r="U560" s="7">
        <v>4.0</v>
      </c>
      <c r="V560" s="7">
        <v>5.0</v>
      </c>
      <c r="W560" s="7">
        <v>6.0</v>
      </c>
      <c r="X560" s="7">
        <v>3.0</v>
      </c>
      <c r="Y560" s="7">
        <v>0.0</v>
      </c>
      <c r="Z560" s="7">
        <v>11390.0</v>
      </c>
      <c r="AA560" s="18">
        <f t="shared" si="6"/>
        <v>2.31504065</v>
      </c>
      <c r="AB560" s="14">
        <v>190.13</v>
      </c>
      <c r="AC560" s="18">
        <f t="shared" si="7"/>
        <v>2.318658537</v>
      </c>
      <c r="AD560" s="14">
        <v>184.43</v>
      </c>
      <c r="AE560" s="18">
        <f t="shared" si="8"/>
        <v>2.249146341</v>
      </c>
      <c r="AF560" s="13">
        <f t="shared" si="9"/>
        <v>0.5076089278</v>
      </c>
      <c r="AG560" s="10">
        <f t="shared" si="10"/>
        <v>0.05263157895</v>
      </c>
      <c r="AH560" s="10">
        <f t="shared" si="11"/>
        <v>0.6315789474</v>
      </c>
      <c r="AI560" s="10">
        <f t="shared" si="12"/>
        <v>0.6842105263</v>
      </c>
      <c r="AJ560" s="7">
        <v>0.0</v>
      </c>
      <c r="AK560" s="7">
        <v>0.0</v>
      </c>
      <c r="AL560" s="13" t="str">
        <f t="shared" si="13"/>
        <v> </v>
      </c>
      <c r="AM560" s="7">
        <v>19.0</v>
      </c>
      <c r="AN560" s="7">
        <v>1.0</v>
      </c>
      <c r="AO560" s="26">
        <v>185.0</v>
      </c>
      <c r="AP560" s="26">
        <v>10.0</v>
      </c>
      <c r="AQ560" s="7">
        <v>89.0</v>
      </c>
      <c r="AR560" s="7">
        <v>6.0</v>
      </c>
      <c r="AS560" s="7">
        <v>92.0</v>
      </c>
      <c r="AT560" s="7">
        <v>7.0</v>
      </c>
      <c r="AU560" s="7">
        <v>181.0</v>
      </c>
      <c r="AV560" s="7">
        <v>11.0</v>
      </c>
      <c r="AW560" s="14">
        <v>94.27</v>
      </c>
      <c r="AX560" s="14">
        <v>9.91</v>
      </c>
      <c r="AY560" s="7">
        <v>2.0</v>
      </c>
      <c r="AZ560" s="7">
        <v>0.0</v>
      </c>
      <c r="BA560" s="14">
        <f t="shared" si="14"/>
        <v>1.006145742</v>
      </c>
      <c r="BB560" s="14">
        <v>95.29</v>
      </c>
      <c r="BC560" s="14">
        <v>1.91</v>
      </c>
    </row>
    <row r="561" ht="12.75" customHeight="1">
      <c r="A561" s="7" t="s">
        <v>614</v>
      </c>
      <c r="B561" s="7" t="s">
        <v>2549</v>
      </c>
      <c r="C561" s="8" t="s">
        <v>246</v>
      </c>
      <c r="D561" s="9" t="s">
        <v>174</v>
      </c>
      <c r="E561" s="7">
        <v>73.0</v>
      </c>
      <c r="F561" s="7">
        <v>0.0</v>
      </c>
      <c r="G561" s="7">
        <v>2.0</v>
      </c>
      <c r="H561" s="12">
        <f t="shared" si="1"/>
        <v>2</v>
      </c>
      <c r="I561" s="7">
        <v>0.0</v>
      </c>
      <c r="J561" s="7">
        <v>2.0</v>
      </c>
      <c r="K561" s="7">
        <v>2.0</v>
      </c>
      <c r="L561" s="7">
        <v>0.0</v>
      </c>
      <c r="M561" s="25">
        <f t="shared" si="2"/>
        <v>0.7246376812</v>
      </c>
      <c r="N561" s="7">
        <v>31.0</v>
      </c>
      <c r="O561" s="7">
        <v>9.0</v>
      </c>
      <c r="P561" s="7">
        <v>30.0</v>
      </c>
      <c r="Q561" s="7">
        <v>7.0</v>
      </c>
      <c r="R561" s="10">
        <f t="shared" si="3"/>
        <v>0</v>
      </c>
      <c r="S561" s="10">
        <f t="shared" si="4"/>
        <v>0</v>
      </c>
      <c r="T561" s="12">
        <f t="shared" si="5"/>
        <v>28</v>
      </c>
      <c r="U561" s="7">
        <v>0.0</v>
      </c>
      <c r="V561" s="7">
        <v>1.0</v>
      </c>
      <c r="W561" s="7">
        <v>3.0</v>
      </c>
      <c r="X561" s="7">
        <v>3.0</v>
      </c>
      <c r="Y561" s="7">
        <v>4.0</v>
      </c>
      <c r="Z561" s="7">
        <v>9936.0</v>
      </c>
      <c r="AA561" s="18">
        <f t="shared" si="6"/>
        <v>2.268493151</v>
      </c>
      <c r="AB561" s="14">
        <v>153.07</v>
      </c>
      <c r="AC561" s="18">
        <f t="shared" si="7"/>
        <v>2.096849315</v>
      </c>
      <c r="AD561" s="14">
        <v>232.09</v>
      </c>
      <c r="AE561" s="18">
        <f t="shared" si="8"/>
        <v>3.179315068</v>
      </c>
      <c r="AF561" s="13">
        <f t="shared" si="9"/>
        <v>0.3974192543</v>
      </c>
      <c r="AG561" s="10">
        <f t="shared" si="10"/>
        <v>0</v>
      </c>
      <c r="AH561" s="10">
        <f t="shared" si="11"/>
        <v>0.25</v>
      </c>
      <c r="AI561" s="10">
        <f t="shared" si="12"/>
        <v>0.25</v>
      </c>
      <c r="AJ561" s="7">
        <v>0.0</v>
      </c>
      <c r="AK561" s="7">
        <v>0.0</v>
      </c>
      <c r="AL561" s="13" t="str">
        <f t="shared" si="13"/>
        <v> </v>
      </c>
      <c r="AM561" s="7">
        <v>8.0</v>
      </c>
      <c r="AN561" s="7">
        <v>0.0</v>
      </c>
      <c r="AO561" s="26">
        <v>104.0</v>
      </c>
      <c r="AP561" s="26">
        <v>16.0</v>
      </c>
      <c r="AQ561" s="7">
        <v>42.0</v>
      </c>
      <c r="AR561" s="7">
        <v>8.0</v>
      </c>
      <c r="AS561" s="7">
        <v>46.0</v>
      </c>
      <c r="AT561" s="7">
        <v>2.0</v>
      </c>
      <c r="AU561" s="7">
        <v>91.0</v>
      </c>
      <c r="AV561" s="7">
        <v>12.0</v>
      </c>
      <c r="AW561" s="14">
        <v>88.35</v>
      </c>
      <c r="AX561" s="14">
        <v>3.25</v>
      </c>
      <c r="AY561" s="7">
        <v>1.0</v>
      </c>
      <c r="AZ561" s="7">
        <v>2.0</v>
      </c>
      <c r="BA561" s="14">
        <f t="shared" si="14"/>
        <v>0.5193236715</v>
      </c>
      <c r="BB561" s="14">
        <v>88.0</v>
      </c>
      <c r="BC561" s="14">
        <v>-7.38</v>
      </c>
    </row>
    <row r="562" ht="12.75" customHeight="1">
      <c r="A562" s="7" t="s">
        <v>2056</v>
      </c>
      <c r="B562" s="7" t="s">
        <v>2553</v>
      </c>
      <c r="C562" s="8" t="s">
        <v>158</v>
      </c>
      <c r="D562" s="9" t="s">
        <v>174</v>
      </c>
      <c r="E562" s="7">
        <v>27.0</v>
      </c>
      <c r="F562" s="7">
        <v>0.0</v>
      </c>
      <c r="G562" s="7">
        <v>1.0</v>
      </c>
      <c r="H562" s="12">
        <f t="shared" si="1"/>
        <v>1</v>
      </c>
      <c r="I562" s="7">
        <v>0.0</v>
      </c>
      <c r="J562" s="7">
        <v>1.0</v>
      </c>
      <c r="K562" s="7">
        <v>1.0</v>
      </c>
      <c r="L562" s="7">
        <v>0.0</v>
      </c>
      <c r="M562" s="25">
        <f t="shared" si="2"/>
        <v>1.38996139</v>
      </c>
      <c r="N562" s="7">
        <v>7.0</v>
      </c>
      <c r="O562" s="7">
        <v>4.0</v>
      </c>
      <c r="P562" s="7">
        <v>7.0</v>
      </c>
      <c r="Q562" s="7">
        <v>5.0</v>
      </c>
      <c r="R562" s="10">
        <f t="shared" si="3"/>
        <v>0</v>
      </c>
      <c r="S562" s="10">
        <f t="shared" si="4"/>
        <v>0</v>
      </c>
      <c r="T562" s="12">
        <f t="shared" si="5"/>
        <v>9.333333333</v>
      </c>
      <c r="U562" s="7">
        <v>1.0</v>
      </c>
      <c r="V562" s="7">
        <v>0.0</v>
      </c>
      <c r="W562" s="7">
        <v>2.0</v>
      </c>
      <c r="X562" s="7">
        <v>0.0</v>
      </c>
      <c r="Y562" s="7">
        <v>1.0</v>
      </c>
      <c r="Z562" s="7">
        <v>2590.0</v>
      </c>
      <c r="AA562" s="18">
        <f t="shared" si="6"/>
        <v>1.598765432</v>
      </c>
      <c r="AB562" s="14">
        <v>38.62</v>
      </c>
      <c r="AC562" s="18">
        <f t="shared" si="7"/>
        <v>1.43037037</v>
      </c>
      <c r="AD562" s="14">
        <v>97.74</v>
      </c>
      <c r="AE562" s="18">
        <f t="shared" si="8"/>
        <v>3.62</v>
      </c>
      <c r="AF562" s="13">
        <f t="shared" si="9"/>
        <v>0.2832208859</v>
      </c>
      <c r="AG562" s="10">
        <f t="shared" si="10"/>
        <v>0</v>
      </c>
      <c r="AH562" s="10">
        <f t="shared" si="11"/>
        <v>0.3333333333</v>
      </c>
      <c r="AI562" s="10">
        <f t="shared" si="12"/>
        <v>0.3333333333</v>
      </c>
      <c r="AJ562" s="7">
        <v>0.0</v>
      </c>
      <c r="AK562" s="7">
        <v>0.0</v>
      </c>
      <c r="AL562" s="13" t="str">
        <f t="shared" si="13"/>
        <v> </v>
      </c>
      <c r="AM562" s="7">
        <v>3.0</v>
      </c>
      <c r="AN562" s="7">
        <v>2.0</v>
      </c>
      <c r="AO562" s="26">
        <v>25.0</v>
      </c>
      <c r="AP562" s="26">
        <v>3.0</v>
      </c>
      <c r="AQ562" s="7">
        <v>11.0</v>
      </c>
      <c r="AR562" s="7">
        <v>0.0</v>
      </c>
      <c r="AS562" s="7">
        <v>10.0</v>
      </c>
      <c r="AT562" s="7">
        <v>1.0</v>
      </c>
      <c r="AU562" s="7">
        <v>27.0</v>
      </c>
      <c r="AV562" s="7">
        <v>5.0</v>
      </c>
      <c r="AW562" s="14">
        <v>84.38</v>
      </c>
      <c r="AX562" s="14">
        <v>-3.36</v>
      </c>
      <c r="AY562" s="7">
        <v>0.0</v>
      </c>
      <c r="AZ562" s="7">
        <v>0.0</v>
      </c>
      <c r="BA562" s="14">
        <f t="shared" si="14"/>
        <v>0.5791505792</v>
      </c>
      <c r="BB562" s="14">
        <v>88.0</v>
      </c>
      <c r="BC562" s="14">
        <v>-8.04</v>
      </c>
    </row>
    <row r="563" ht="12.75" customHeight="1">
      <c r="A563" s="7" t="s">
        <v>2557</v>
      </c>
      <c r="B563" s="7" t="s">
        <v>2558</v>
      </c>
      <c r="C563" s="8" t="s">
        <v>215</v>
      </c>
      <c r="D563" s="9" t="s">
        <v>260</v>
      </c>
      <c r="E563" s="7">
        <v>80.0</v>
      </c>
      <c r="F563" s="7">
        <v>1.0</v>
      </c>
      <c r="G563" s="7">
        <v>3.0</v>
      </c>
      <c r="H563" s="12">
        <f t="shared" si="1"/>
        <v>4</v>
      </c>
      <c r="I563" s="7">
        <v>1.0</v>
      </c>
      <c r="J563" s="7">
        <v>3.0</v>
      </c>
      <c r="K563" s="7">
        <v>1.0</v>
      </c>
      <c r="L563" s="7">
        <v>2.0</v>
      </c>
      <c r="M563" s="25">
        <f t="shared" si="2"/>
        <v>1.662241718</v>
      </c>
      <c r="N563" s="7">
        <v>10.0</v>
      </c>
      <c r="O563" s="7">
        <v>6.0</v>
      </c>
      <c r="P563" s="7">
        <v>9.0</v>
      </c>
      <c r="Q563" s="7">
        <v>0.0</v>
      </c>
      <c r="R563" s="10">
        <f t="shared" si="3"/>
        <v>0.1</v>
      </c>
      <c r="S563" s="10">
        <f t="shared" si="4"/>
        <v>0.04</v>
      </c>
      <c r="T563" s="12">
        <f t="shared" si="5"/>
        <v>11.5</v>
      </c>
      <c r="U563" s="7">
        <v>0.0</v>
      </c>
      <c r="V563" s="7">
        <v>4.0</v>
      </c>
      <c r="W563" s="7">
        <v>6.0</v>
      </c>
      <c r="X563" s="7">
        <v>5.0</v>
      </c>
      <c r="Y563" s="7">
        <v>2.0</v>
      </c>
      <c r="Z563" s="7">
        <v>8663.0</v>
      </c>
      <c r="AA563" s="18">
        <f t="shared" si="6"/>
        <v>1.804791667</v>
      </c>
      <c r="AB563" s="14">
        <v>136.8</v>
      </c>
      <c r="AC563" s="18">
        <f t="shared" si="7"/>
        <v>1.71</v>
      </c>
      <c r="AD563" s="14">
        <v>310.0</v>
      </c>
      <c r="AE563" s="18">
        <f t="shared" si="8"/>
        <v>3.875</v>
      </c>
      <c r="AF563" s="13">
        <f t="shared" si="9"/>
        <v>0.3061772605</v>
      </c>
      <c r="AG563" s="10">
        <f t="shared" si="10"/>
        <v>0.125</v>
      </c>
      <c r="AH563" s="10">
        <f t="shared" si="11"/>
        <v>0.375</v>
      </c>
      <c r="AI563" s="10">
        <f t="shared" si="12"/>
        <v>0.5</v>
      </c>
      <c r="AJ563" s="7">
        <v>17.0</v>
      </c>
      <c r="AK563" s="7">
        <v>21.0</v>
      </c>
      <c r="AL563" s="13">
        <f t="shared" si="13"/>
        <v>0.4473684211</v>
      </c>
      <c r="AM563" s="7">
        <v>8.0</v>
      </c>
      <c r="AN563" s="7">
        <v>1.0</v>
      </c>
      <c r="AO563" s="26">
        <v>84.0</v>
      </c>
      <c r="AP563" s="26">
        <v>19.0</v>
      </c>
      <c r="AQ563" s="7">
        <v>42.0</v>
      </c>
      <c r="AR563" s="7">
        <v>7.0</v>
      </c>
      <c r="AS563" s="7">
        <v>37.0</v>
      </c>
      <c r="AT563" s="7">
        <v>5.0</v>
      </c>
      <c r="AU563" s="7">
        <v>82.0</v>
      </c>
      <c r="AV563" s="7">
        <v>19.0</v>
      </c>
      <c r="AW563" s="14">
        <v>81.19</v>
      </c>
      <c r="AX563" s="14">
        <v>-5.83</v>
      </c>
      <c r="AY563" s="7">
        <v>1.0</v>
      </c>
      <c r="AZ563" s="7">
        <v>1.0</v>
      </c>
      <c r="BA563" s="14">
        <f t="shared" si="14"/>
        <v>0.5194505368</v>
      </c>
      <c r="BB563" s="14">
        <v>95.69</v>
      </c>
      <c r="BC563" s="14">
        <v>0.43</v>
      </c>
    </row>
    <row r="564" ht="12.75" customHeight="1">
      <c r="A564" s="7" t="s">
        <v>2560</v>
      </c>
      <c r="B564" s="7" t="s">
        <v>2561</v>
      </c>
      <c r="C564" s="8" t="s">
        <v>610</v>
      </c>
      <c r="D564" s="9" t="s">
        <v>255</v>
      </c>
      <c r="E564" s="7">
        <v>60.0</v>
      </c>
      <c r="F564" s="7">
        <v>4.0</v>
      </c>
      <c r="G564" s="7">
        <v>2.0</v>
      </c>
      <c r="H564" s="12">
        <f t="shared" si="1"/>
        <v>6</v>
      </c>
      <c r="I564" s="7">
        <v>3.0</v>
      </c>
      <c r="J564" s="7">
        <v>2.0</v>
      </c>
      <c r="K564" s="7">
        <v>1.0</v>
      </c>
      <c r="L564" s="7">
        <v>1.0</v>
      </c>
      <c r="M564" s="25">
        <f t="shared" si="2"/>
        <v>2.819843342</v>
      </c>
      <c r="N564" s="7">
        <v>30.0</v>
      </c>
      <c r="O564" s="7">
        <v>5.0</v>
      </c>
      <c r="P564" s="7">
        <v>24.0</v>
      </c>
      <c r="Q564" s="7">
        <v>8.0</v>
      </c>
      <c r="R564" s="10">
        <f t="shared" si="3"/>
        <v>0.1333333333</v>
      </c>
      <c r="S564" s="10">
        <f t="shared" si="4"/>
        <v>0.05970149254</v>
      </c>
      <c r="T564" s="12">
        <f t="shared" si="5"/>
        <v>8.769230769</v>
      </c>
      <c r="U564" s="7">
        <v>0.0</v>
      </c>
      <c r="V564" s="7">
        <v>1.0</v>
      </c>
      <c r="W564" s="7">
        <v>3.0</v>
      </c>
      <c r="X564" s="7">
        <v>4.0</v>
      </c>
      <c r="Y564" s="7">
        <v>2.0</v>
      </c>
      <c r="Z564" s="7">
        <v>7660.0</v>
      </c>
      <c r="AA564" s="18">
        <f t="shared" si="6"/>
        <v>2.127777778</v>
      </c>
      <c r="AB564" s="14">
        <v>126.98</v>
      </c>
      <c r="AC564" s="18">
        <f t="shared" si="7"/>
        <v>2.116333333</v>
      </c>
      <c r="AD564" s="14">
        <v>141.97</v>
      </c>
      <c r="AE564" s="18">
        <f t="shared" si="8"/>
        <v>2.366166667</v>
      </c>
      <c r="AF564" s="13">
        <f t="shared" si="9"/>
        <v>0.4721323666</v>
      </c>
      <c r="AG564" s="10">
        <f t="shared" si="10"/>
        <v>0.2307692308</v>
      </c>
      <c r="AH564" s="10">
        <f t="shared" si="11"/>
        <v>0.1538461538</v>
      </c>
      <c r="AI564" s="10">
        <f t="shared" si="12"/>
        <v>0.3846153846</v>
      </c>
      <c r="AJ564" s="7">
        <v>0.0</v>
      </c>
      <c r="AK564" s="7">
        <v>0.0</v>
      </c>
      <c r="AL564" s="13" t="str">
        <f t="shared" si="13"/>
        <v> </v>
      </c>
      <c r="AM564" s="7">
        <v>13.0</v>
      </c>
      <c r="AN564" s="7">
        <v>3.0</v>
      </c>
      <c r="AO564" s="26">
        <v>101.0</v>
      </c>
      <c r="AP564" s="26">
        <v>16.0</v>
      </c>
      <c r="AQ564" s="7">
        <v>45.0</v>
      </c>
      <c r="AR564" s="7">
        <v>3.0</v>
      </c>
      <c r="AS564" s="7">
        <v>68.0</v>
      </c>
      <c r="AT564" s="7">
        <v>2.0</v>
      </c>
      <c r="AU564" s="7">
        <v>92.0</v>
      </c>
      <c r="AV564" s="7">
        <v>15.0</v>
      </c>
      <c r="AW564" s="14">
        <v>85.98</v>
      </c>
      <c r="AX564" s="14">
        <v>0.89</v>
      </c>
      <c r="AY564" s="7">
        <v>1.0</v>
      </c>
      <c r="AZ564" s="7">
        <v>0.0</v>
      </c>
      <c r="BA564" s="14">
        <f t="shared" si="14"/>
        <v>0.5561357702</v>
      </c>
      <c r="BB564" s="14">
        <v>91.24</v>
      </c>
      <c r="BC564" s="14">
        <v>1.56</v>
      </c>
    </row>
    <row r="565" ht="12.75" customHeight="1">
      <c r="A565" s="7" t="s">
        <v>2566</v>
      </c>
      <c r="B565" s="7" t="s">
        <v>2561</v>
      </c>
      <c r="C565" s="8" t="s">
        <v>685</v>
      </c>
      <c r="D565" s="9" t="s">
        <v>275</v>
      </c>
      <c r="E565" s="7">
        <v>64.0</v>
      </c>
      <c r="F565" s="7">
        <v>2.0</v>
      </c>
      <c r="G565" s="7">
        <v>4.0</v>
      </c>
      <c r="H565" s="12">
        <f t="shared" si="1"/>
        <v>6</v>
      </c>
      <c r="I565" s="7">
        <v>2.0</v>
      </c>
      <c r="J565" s="7">
        <v>4.0</v>
      </c>
      <c r="K565" s="7">
        <v>2.0</v>
      </c>
      <c r="L565" s="7">
        <v>2.0</v>
      </c>
      <c r="M565" s="25">
        <f t="shared" si="2"/>
        <v>5.504587156</v>
      </c>
      <c r="N565" s="7">
        <v>11.0</v>
      </c>
      <c r="O565" s="7">
        <v>2.0</v>
      </c>
      <c r="P565" s="7">
        <v>9.0</v>
      </c>
      <c r="Q565" s="7">
        <v>6.0</v>
      </c>
      <c r="R565" s="10">
        <f t="shared" si="3"/>
        <v>0.1818181818</v>
      </c>
      <c r="S565" s="10">
        <f t="shared" si="4"/>
        <v>0.07142857143</v>
      </c>
      <c r="T565" s="12">
        <f t="shared" si="5"/>
        <v>15</v>
      </c>
      <c r="U565" s="7">
        <v>0.0</v>
      </c>
      <c r="V565" s="7">
        <v>0.0</v>
      </c>
      <c r="W565" s="7">
        <v>0.0</v>
      </c>
      <c r="X565" s="7">
        <v>1.0</v>
      </c>
      <c r="Y565" s="7">
        <v>2.0</v>
      </c>
      <c r="Z565" s="7">
        <v>3924.0</v>
      </c>
      <c r="AA565" s="18">
        <f t="shared" si="6"/>
        <v>1.021875</v>
      </c>
      <c r="AB565" s="14">
        <v>64.51</v>
      </c>
      <c r="AC565" s="18">
        <f t="shared" si="7"/>
        <v>1.00796875</v>
      </c>
      <c r="AD565" s="14">
        <v>236.75</v>
      </c>
      <c r="AE565" s="18">
        <f t="shared" si="8"/>
        <v>3.69921875</v>
      </c>
      <c r="AF565" s="13">
        <f t="shared" si="9"/>
        <v>0.2141339707</v>
      </c>
      <c r="AG565" s="10">
        <f t="shared" si="10"/>
        <v>0.25</v>
      </c>
      <c r="AH565" s="10">
        <f t="shared" si="11"/>
        <v>0.5</v>
      </c>
      <c r="AI565" s="10">
        <f t="shared" si="12"/>
        <v>0.75</v>
      </c>
      <c r="AJ565" s="7">
        <v>10.0</v>
      </c>
      <c r="AK565" s="7">
        <v>5.0</v>
      </c>
      <c r="AL565" s="13">
        <f t="shared" si="13"/>
        <v>0.6666666667</v>
      </c>
      <c r="AM565" s="7">
        <v>8.0</v>
      </c>
      <c r="AN565" s="7">
        <v>1.0</v>
      </c>
      <c r="AO565" s="26">
        <v>52.0</v>
      </c>
      <c r="AP565" s="26">
        <v>9.0</v>
      </c>
      <c r="AQ565" s="7">
        <v>24.0</v>
      </c>
      <c r="AR565" s="7">
        <v>1.0</v>
      </c>
      <c r="AS565" s="7">
        <v>33.0</v>
      </c>
      <c r="AT565" s="7">
        <v>2.0</v>
      </c>
      <c r="AU565" s="7">
        <v>51.0</v>
      </c>
      <c r="AV565" s="7">
        <v>10.0</v>
      </c>
      <c r="AW565" s="14">
        <v>83.61</v>
      </c>
      <c r="AX565" s="14">
        <v>-1.97</v>
      </c>
      <c r="AY565" s="7">
        <v>0.0</v>
      </c>
      <c r="AZ565" s="7">
        <v>1.0</v>
      </c>
      <c r="BA565" s="14">
        <f t="shared" si="14"/>
        <v>0.6422018349</v>
      </c>
      <c r="BB565" s="14">
        <v>100.0</v>
      </c>
      <c r="BC565" s="14">
        <v>5.29</v>
      </c>
    </row>
    <row r="566" ht="12.75" customHeight="1">
      <c r="A566" s="7" t="s">
        <v>2570</v>
      </c>
      <c r="B566" s="7" t="s">
        <v>2571</v>
      </c>
      <c r="C566" s="8" t="s">
        <v>254</v>
      </c>
      <c r="D566" s="9" t="s">
        <v>183</v>
      </c>
      <c r="E566" s="7">
        <v>82.0</v>
      </c>
      <c r="F566" s="7">
        <v>4.0</v>
      </c>
      <c r="G566" s="7">
        <v>10.0</v>
      </c>
      <c r="H566" s="12">
        <f t="shared" si="1"/>
        <v>14</v>
      </c>
      <c r="I566" s="7">
        <v>4.0</v>
      </c>
      <c r="J566" s="7">
        <v>10.0</v>
      </c>
      <c r="K566" s="7">
        <v>7.0</v>
      </c>
      <c r="L566" s="7">
        <v>3.0</v>
      </c>
      <c r="M566" s="25">
        <f t="shared" si="2"/>
        <v>3.685557587</v>
      </c>
      <c r="N566" s="7">
        <v>50.0</v>
      </c>
      <c r="O566" s="7">
        <v>12.0</v>
      </c>
      <c r="P566" s="7">
        <v>46.0</v>
      </c>
      <c r="Q566" s="7">
        <v>16.0</v>
      </c>
      <c r="R566" s="10">
        <f t="shared" si="3"/>
        <v>0.08</v>
      </c>
      <c r="S566" s="10">
        <f t="shared" si="4"/>
        <v>0.03225806452</v>
      </c>
      <c r="T566" s="12">
        <f t="shared" si="5"/>
        <v>43.85294118</v>
      </c>
      <c r="U566" s="7">
        <v>1.0</v>
      </c>
      <c r="V566" s="7">
        <v>3.0</v>
      </c>
      <c r="W566" s="7">
        <v>10.0</v>
      </c>
      <c r="X566" s="7">
        <v>4.0</v>
      </c>
      <c r="Y566" s="7">
        <v>2.0</v>
      </c>
      <c r="Z566" s="7">
        <v>13675.0</v>
      </c>
      <c r="AA566" s="18">
        <f t="shared" si="6"/>
        <v>2.779471545</v>
      </c>
      <c r="AB566" s="14">
        <v>225.1</v>
      </c>
      <c r="AC566" s="18">
        <f t="shared" si="7"/>
        <v>2.745121951</v>
      </c>
      <c r="AD566" s="14">
        <v>197.93</v>
      </c>
      <c r="AE566" s="18">
        <f t="shared" si="8"/>
        <v>2.413780488</v>
      </c>
      <c r="AF566" s="13">
        <f t="shared" si="9"/>
        <v>0.5321135617</v>
      </c>
      <c r="AG566" s="10">
        <f t="shared" si="10"/>
        <v>0.1176470588</v>
      </c>
      <c r="AH566" s="10">
        <f t="shared" si="11"/>
        <v>0.2941176471</v>
      </c>
      <c r="AI566" s="10">
        <f t="shared" si="12"/>
        <v>0.4117647059</v>
      </c>
      <c r="AJ566" s="7">
        <v>2.0</v>
      </c>
      <c r="AK566" s="7">
        <v>7.0</v>
      </c>
      <c r="AL566" s="13">
        <f t="shared" si="13"/>
        <v>0.2222222222</v>
      </c>
      <c r="AM566" s="7">
        <v>34.0</v>
      </c>
      <c r="AN566" s="7">
        <v>2.0</v>
      </c>
      <c r="AO566" s="26">
        <v>179.0</v>
      </c>
      <c r="AP566" s="26">
        <v>28.0</v>
      </c>
      <c r="AQ566" s="7">
        <v>69.0</v>
      </c>
      <c r="AR566" s="7">
        <v>3.0</v>
      </c>
      <c r="AS566" s="7">
        <v>87.0</v>
      </c>
      <c r="AT566" s="7">
        <v>3.0</v>
      </c>
      <c r="AU566" s="7">
        <v>198.0</v>
      </c>
      <c r="AV566" s="7">
        <v>21.0</v>
      </c>
      <c r="AW566" s="14">
        <v>90.41</v>
      </c>
      <c r="AX566" s="14">
        <v>6.54</v>
      </c>
      <c r="AY566" s="7">
        <v>4.0</v>
      </c>
      <c r="AZ566" s="7">
        <v>1.0</v>
      </c>
      <c r="BA566" s="14">
        <f t="shared" si="14"/>
        <v>0.7239488117</v>
      </c>
      <c r="BB566" s="14">
        <v>95.91</v>
      </c>
      <c r="BC566" s="14">
        <v>2.5</v>
      </c>
    </row>
    <row r="567" ht="12.75" customHeight="1">
      <c r="A567" s="7" t="s">
        <v>464</v>
      </c>
      <c r="B567" s="7" t="s">
        <v>2574</v>
      </c>
      <c r="C567" s="8" t="s">
        <v>542</v>
      </c>
      <c r="D567" s="9" t="s">
        <v>247</v>
      </c>
      <c r="E567" s="7">
        <v>80.0</v>
      </c>
      <c r="F567" s="7">
        <v>0.0</v>
      </c>
      <c r="G567" s="7">
        <v>0.0</v>
      </c>
      <c r="H567" s="12">
        <f t="shared" si="1"/>
        <v>0</v>
      </c>
      <c r="I567" s="7">
        <v>0.0</v>
      </c>
      <c r="J567" s="7">
        <v>0.0</v>
      </c>
      <c r="K567" s="7">
        <v>0.0</v>
      </c>
      <c r="L567" s="7">
        <v>0.0</v>
      </c>
      <c r="M567" s="25">
        <f t="shared" si="2"/>
        <v>0</v>
      </c>
      <c r="N567" s="7">
        <v>0.0</v>
      </c>
      <c r="O567" s="7">
        <v>0.0</v>
      </c>
      <c r="P567" s="7">
        <v>0.0</v>
      </c>
      <c r="Q567" s="7">
        <v>0.0</v>
      </c>
      <c r="R567" s="10">
        <f t="shared" si="3"/>
        <v>0</v>
      </c>
      <c r="S567" s="10">
        <f t="shared" si="4"/>
        <v>0</v>
      </c>
      <c r="T567" s="12">
        <f t="shared" si="5"/>
        <v>0</v>
      </c>
      <c r="U567" s="7">
        <v>0.0</v>
      </c>
      <c r="V567" s="7">
        <v>0.0</v>
      </c>
      <c r="W567" s="7">
        <v>0.0</v>
      </c>
      <c r="X567" s="7">
        <v>0.0</v>
      </c>
      <c r="Y567" s="7">
        <v>0.0</v>
      </c>
      <c r="Z567" s="7">
        <v>305.0</v>
      </c>
      <c r="AA567" s="18">
        <f t="shared" si="6"/>
        <v>0.06354166667</v>
      </c>
      <c r="AB567" s="14">
        <v>4.17</v>
      </c>
      <c r="AC567" s="18">
        <f t="shared" si="7"/>
        <v>0.052125</v>
      </c>
      <c r="AD567" s="14">
        <v>384.84</v>
      </c>
      <c r="AE567" s="18">
        <f t="shared" si="8"/>
        <v>4.8105</v>
      </c>
      <c r="AF567" s="13">
        <f t="shared" si="9"/>
        <v>0.01071951878</v>
      </c>
      <c r="AG567" s="10">
        <f t="shared" si="10"/>
        <v>0</v>
      </c>
      <c r="AH567" s="10">
        <f t="shared" si="11"/>
        <v>0</v>
      </c>
      <c r="AI567" s="10">
        <f t="shared" si="12"/>
        <v>0</v>
      </c>
      <c r="AJ567" s="7">
        <v>0.0</v>
      </c>
      <c r="AK567" s="7">
        <v>0.0</v>
      </c>
      <c r="AL567" s="13" t="str">
        <f t="shared" si="13"/>
        <v> </v>
      </c>
      <c r="AM567" s="7">
        <v>0.0</v>
      </c>
      <c r="AN567" s="7">
        <v>0.0</v>
      </c>
      <c r="AO567" s="26">
        <v>0.0</v>
      </c>
      <c r="AP567" s="26">
        <v>2.0</v>
      </c>
      <c r="AQ567" s="7">
        <v>0.0</v>
      </c>
      <c r="AR567" s="7">
        <v>1.0</v>
      </c>
      <c r="AS567" s="7">
        <v>1.0</v>
      </c>
      <c r="AT567" s="7">
        <v>0.0</v>
      </c>
      <c r="AU567" s="7">
        <v>0.0</v>
      </c>
      <c r="AV567" s="7">
        <v>2.0</v>
      </c>
      <c r="AW567" s="14">
        <v>0.0</v>
      </c>
      <c r="AX567" s="14">
        <v>-85.67</v>
      </c>
      <c r="AY567" s="7">
        <v>6.0</v>
      </c>
      <c r="AZ567" s="7">
        <v>1.0</v>
      </c>
      <c r="BA567" s="14">
        <f t="shared" si="14"/>
        <v>-0.7868852459</v>
      </c>
      <c r="BB567" s="14">
        <v>60.0</v>
      </c>
      <c r="BC567" s="14">
        <v>-33.91</v>
      </c>
    </row>
    <row r="568" ht="12.75" customHeight="1">
      <c r="A568" s="7" t="s">
        <v>2418</v>
      </c>
      <c r="B568" s="7" t="s">
        <v>2577</v>
      </c>
      <c r="C568" s="8" t="s">
        <v>305</v>
      </c>
      <c r="D568" s="9" t="s">
        <v>167</v>
      </c>
      <c r="E568" s="7">
        <v>81.0</v>
      </c>
      <c r="F568" s="7">
        <v>3.0</v>
      </c>
      <c r="G568" s="7">
        <v>2.0</v>
      </c>
      <c r="H568" s="12">
        <f t="shared" si="1"/>
        <v>5</v>
      </c>
      <c r="I568" s="7">
        <v>2.0</v>
      </c>
      <c r="J568" s="7">
        <v>2.0</v>
      </c>
      <c r="K568" s="7">
        <v>1.0</v>
      </c>
      <c r="L568" s="7">
        <v>1.0</v>
      </c>
      <c r="M568" s="25">
        <f t="shared" si="2"/>
        <v>2.088651659</v>
      </c>
      <c r="N568" s="7">
        <v>24.0</v>
      </c>
      <c r="O568" s="7">
        <v>5.0</v>
      </c>
      <c r="P568" s="7">
        <v>21.0</v>
      </c>
      <c r="Q568" s="7">
        <v>4.0</v>
      </c>
      <c r="R568" s="10">
        <f t="shared" si="3"/>
        <v>0.125</v>
      </c>
      <c r="S568" s="10">
        <f t="shared" si="4"/>
        <v>0.05555555556</v>
      </c>
      <c r="T568" s="12">
        <f t="shared" si="5"/>
        <v>12.875</v>
      </c>
      <c r="U568" s="7">
        <v>0.0</v>
      </c>
      <c r="V568" s="7">
        <v>0.0</v>
      </c>
      <c r="W568" s="7">
        <v>9.0</v>
      </c>
      <c r="X568" s="7">
        <v>3.0</v>
      </c>
      <c r="Y568" s="7">
        <v>2.0</v>
      </c>
      <c r="Z568" s="7">
        <v>8618.0</v>
      </c>
      <c r="AA568" s="18">
        <f t="shared" si="6"/>
        <v>1.773251029</v>
      </c>
      <c r="AB568" s="14">
        <v>130.18</v>
      </c>
      <c r="AC568" s="18">
        <f t="shared" si="7"/>
        <v>1.607160494</v>
      </c>
      <c r="AD568" s="14">
        <v>233.72</v>
      </c>
      <c r="AE568" s="18">
        <f t="shared" si="8"/>
        <v>2.885432099</v>
      </c>
      <c r="AF568" s="13">
        <f t="shared" si="9"/>
        <v>0.3577356417</v>
      </c>
      <c r="AG568" s="10">
        <f t="shared" si="10"/>
        <v>0.25</v>
      </c>
      <c r="AH568" s="10">
        <f t="shared" si="11"/>
        <v>0.25</v>
      </c>
      <c r="AI568" s="10">
        <f t="shared" si="12"/>
        <v>0.5</v>
      </c>
      <c r="AJ568" s="7">
        <v>5.0</v>
      </c>
      <c r="AK568" s="7">
        <v>18.0</v>
      </c>
      <c r="AL568" s="13">
        <f t="shared" si="13"/>
        <v>0.2173913043</v>
      </c>
      <c r="AM568" s="7">
        <v>8.0</v>
      </c>
      <c r="AN568" s="7">
        <v>3.0</v>
      </c>
      <c r="AO568" s="26">
        <v>95.0</v>
      </c>
      <c r="AP568" s="26">
        <v>9.0</v>
      </c>
      <c r="AQ568" s="7">
        <v>38.0</v>
      </c>
      <c r="AR568" s="7">
        <v>6.0</v>
      </c>
      <c r="AS568" s="7">
        <v>43.0</v>
      </c>
      <c r="AT568" s="7">
        <v>3.0</v>
      </c>
      <c r="AU568" s="7">
        <v>93.0</v>
      </c>
      <c r="AV568" s="7">
        <v>11.0</v>
      </c>
      <c r="AW568" s="14">
        <v>89.42</v>
      </c>
      <c r="AX568" s="14">
        <v>2.27</v>
      </c>
      <c r="AY568" s="7">
        <v>3.0</v>
      </c>
      <c r="AZ568" s="7">
        <v>0.0</v>
      </c>
      <c r="BA568" s="14">
        <f t="shared" si="14"/>
        <v>0.5778602924</v>
      </c>
      <c r="BB568" s="14">
        <v>91.49</v>
      </c>
      <c r="BC568" s="14">
        <v>-6.43</v>
      </c>
    </row>
    <row r="569" ht="12.75" customHeight="1">
      <c r="A569" s="7" t="s">
        <v>845</v>
      </c>
      <c r="B569" s="7" t="s">
        <v>2577</v>
      </c>
      <c r="C569" s="8" t="s">
        <v>312</v>
      </c>
      <c r="D569" s="9" t="s">
        <v>174</v>
      </c>
      <c r="E569" s="7">
        <v>7.0</v>
      </c>
      <c r="F569" s="7">
        <v>0.0</v>
      </c>
      <c r="G569" s="7">
        <v>2.0</v>
      </c>
      <c r="H569" s="12">
        <f t="shared" si="1"/>
        <v>2</v>
      </c>
      <c r="M569" s="25">
        <f t="shared" si="2"/>
        <v>9.171974522</v>
      </c>
      <c r="N569" s="7">
        <v>0.0</v>
      </c>
      <c r="O569" s="7">
        <v>0.0</v>
      </c>
      <c r="R569" s="10">
        <f t="shared" si="3"/>
        <v>0</v>
      </c>
      <c r="S569" s="10">
        <f t="shared" si="4"/>
        <v>0</v>
      </c>
      <c r="T569" s="12">
        <f t="shared" si="5"/>
        <v>0</v>
      </c>
      <c r="V569" s="7">
        <v>0.0</v>
      </c>
      <c r="X569" s="7">
        <v>0.0</v>
      </c>
      <c r="Y569" s="7">
        <v>0.0</v>
      </c>
      <c r="Z569" s="7">
        <v>785.0</v>
      </c>
      <c r="AA569" s="18">
        <f t="shared" si="6"/>
        <v>1.869047619</v>
      </c>
      <c r="AB569" s="14"/>
      <c r="AC569" s="18">
        <f t="shared" si="7"/>
        <v>0</v>
      </c>
      <c r="AD569" s="14"/>
      <c r="AE569" s="18">
        <f t="shared" si="8"/>
        <v>0</v>
      </c>
      <c r="AF569" s="13">
        <f t="shared" si="9"/>
        <v>0</v>
      </c>
      <c r="AG569" s="10">
        <f t="shared" si="10"/>
        <v>0</v>
      </c>
      <c r="AH569" s="10">
        <f t="shared" si="11"/>
        <v>0</v>
      </c>
      <c r="AI569" s="10">
        <f t="shared" si="12"/>
        <v>0</v>
      </c>
      <c r="AJ569" s="7">
        <v>0.0</v>
      </c>
      <c r="AK569" s="7">
        <v>0.0</v>
      </c>
      <c r="AL569" s="13" t="str">
        <f t="shared" si="13"/>
        <v> </v>
      </c>
      <c r="AO569" s="26">
        <v>0.0</v>
      </c>
      <c r="AP569" s="26">
        <v>0.0</v>
      </c>
      <c r="AQ569" s="7">
        <v>0.0</v>
      </c>
      <c r="AR569" s="7">
        <v>0.0</v>
      </c>
      <c r="AS569" s="7">
        <v>0.0</v>
      </c>
      <c r="AT569" s="7">
        <v>0.0</v>
      </c>
      <c r="AW569" s="14"/>
      <c r="AX569" s="14"/>
      <c r="BA569" s="14">
        <f t="shared" si="14"/>
        <v>0</v>
      </c>
      <c r="BB569" s="14"/>
      <c r="BC569" s="14"/>
    </row>
    <row r="570" ht="12.75" customHeight="1">
      <c r="A570" s="7" t="s">
        <v>432</v>
      </c>
      <c r="B570" s="7" t="s">
        <v>2581</v>
      </c>
      <c r="C570" s="8" t="s">
        <v>399</v>
      </c>
      <c r="D570" s="9" t="s">
        <v>174</v>
      </c>
      <c r="E570" s="7">
        <v>38.0</v>
      </c>
      <c r="F570" s="7">
        <v>0.0</v>
      </c>
      <c r="G570" s="7">
        <v>1.0</v>
      </c>
      <c r="H570" s="12">
        <f t="shared" si="1"/>
        <v>1</v>
      </c>
      <c r="I570" s="7">
        <v>0.0</v>
      </c>
      <c r="J570" s="7">
        <v>1.0</v>
      </c>
      <c r="K570" s="7">
        <v>0.0</v>
      </c>
      <c r="L570" s="7">
        <v>1.0</v>
      </c>
      <c r="M570" s="25">
        <f t="shared" si="2"/>
        <v>20.80924855</v>
      </c>
      <c r="N570" s="7">
        <v>1.0</v>
      </c>
      <c r="O570" s="7">
        <v>0.0</v>
      </c>
      <c r="P570" s="7">
        <v>1.0</v>
      </c>
      <c r="Q570" s="7">
        <v>0.0</v>
      </c>
      <c r="R570" s="10">
        <f t="shared" si="3"/>
        <v>0</v>
      </c>
      <c r="S570" s="10">
        <f t="shared" si="4"/>
        <v>0</v>
      </c>
      <c r="T570" s="12">
        <f t="shared" si="5"/>
        <v>0</v>
      </c>
      <c r="U570" s="7">
        <v>0.0</v>
      </c>
      <c r="V570" s="7">
        <v>0.0</v>
      </c>
      <c r="W570" s="7">
        <v>0.0</v>
      </c>
      <c r="X570" s="7">
        <v>0.0</v>
      </c>
      <c r="Y570" s="7">
        <v>0.0</v>
      </c>
      <c r="Z570" s="7">
        <v>173.0</v>
      </c>
      <c r="AA570" s="18">
        <f t="shared" si="6"/>
        <v>0.07587719298</v>
      </c>
      <c r="AB570" s="14">
        <v>2.68</v>
      </c>
      <c r="AC570" s="18">
        <f t="shared" si="7"/>
        <v>0.07052631579</v>
      </c>
      <c r="AD570" s="14">
        <v>183.03</v>
      </c>
      <c r="AE570" s="18">
        <f t="shared" si="8"/>
        <v>4.816578947</v>
      </c>
      <c r="AF570" s="13">
        <f t="shared" si="9"/>
        <v>0.01443110226</v>
      </c>
      <c r="AG570" s="10">
        <f t="shared" si="10"/>
        <v>0</v>
      </c>
      <c r="AH570" s="10">
        <f t="shared" si="11"/>
        <v>1</v>
      </c>
      <c r="AI570" s="10">
        <f t="shared" si="12"/>
        <v>1</v>
      </c>
      <c r="AJ570" s="7">
        <v>0.0</v>
      </c>
      <c r="AK570" s="7">
        <v>0.0</v>
      </c>
      <c r="AL570" s="13" t="str">
        <f t="shared" si="13"/>
        <v> </v>
      </c>
      <c r="AM570" s="7">
        <v>1.0</v>
      </c>
      <c r="AN570" s="7">
        <v>0.0</v>
      </c>
      <c r="AO570" s="26">
        <v>3.0</v>
      </c>
      <c r="AP570" s="26">
        <v>0.0</v>
      </c>
      <c r="AQ570" s="7">
        <v>0.0</v>
      </c>
      <c r="AR570" s="7">
        <v>0.0</v>
      </c>
      <c r="AS570" s="7">
        <v>0.0</v>
      </c>
      <c r="AT570" s="7">
        <v>0.0</v>
      </c>
      <c r="AU570" s="7">
        <v>4.0</v>
      </c>
      <c r="AV570" s="7">
        <v>0.0</v>
      </c>
      <c r="AW570" s="14">
        <v>100.0</v>
      </c>
      <c r="AX570" s="14">
        <v>14.36</v>
      </c>
      <c r="AY570" s="7">
        <v>0.0</v>
      </c>
      <c r="AZ570" s="7">
        <v>0.0</v>
      </c>
      <c r="BA570" s="14">
        <f t="shared" si="14"/>
        <v>1.387283237</v>
      </c>
      <c r="BB570" s="14">
        <v>100.0</v>
      </c>
      <c r="BC570" s="14">
        <v>2.3</v>
      </c>
    </row>
    <row r="571" ht="12.75" customHeight="1">
      <c r="A571" s="7" t="s">
        <v>1215</v>
      </c>
      <c r="B571" s="7" t="s">
        <v>2583</v>
      </c>
      <c r="C571" s="8" t="s">
        <v>173</v>
      </c>
      <c r="D571" s="9" t="s">
        <v>174</v>
      </c>
      <c r="E571" s="7">
        <v>8.0</v>
      </c>
      <c r="F571" s="7">
        <v>0.0</v>
      </c>
      <c r="G571" s="7">
        <v>0.0</v>
      </c>
      <c r="H571" s="12">
        <f t="shared" si="1"/>
        <v>0</v>
      </c>
      <c r="I571" s="7">
        <v>0.0</v>
      </c>
      <c r="J571" s="7">
        <v>0.0</v>
      </c>
      <c r="K571" s="7">
        <v>0.0</v>
      </c>
      <c r="L571" s="7">
        <v>0.0</v>
      </c>
      <c r="M571" s="25">
        <f t="shared" si="2"/>
        <v>0</v>
      </c>
      <c r="N571" s="7">
        <v>0.0</v>
      </c>
      <c r="O571" s="7">
        <v>0.0</v>
      </c>
      <c r="P571" s="7">
        <v>0.0</v>
      </c>
      <c r="Q571" s="7">
        <v>0.0</v>
      </c>
      <c r="R571" s="10">
        <f t="shared" si="3"/>
        <v>0</v>
      </c>
      <c r="S571" s="10">
        <f t="shared" si="4"/>
        <v>0</v>
      </c>
      <c r="T571" s="12">
        <f t="shared" si="5"/>
        <v>0</v>
      </c>
      <c r="U571" s="7">
        <v>0.0</v>
      </c>
      <c r="V571" s="7">
        <v>0.0</v>
      </c>
      <c r="W571" s="7">
        <v>0.0</v>
      </c>
      <c r="X571" s="7">
        <v>0.0</v>
      </c>
      <c r="Y571" s="7">
        <v>0.0</v>
      </c>
      <c r="Z571" s="7">
        <v>9.0</v>
      </c>
      <c r="AA571" s="18">
        <f t="shared" si="6"/>
        <v>0.01875</v>
      </c>
      <c r="AB571" s="14">
        <v>0.6000000000000001</v>
      </c>
      <c r="AC571" s="18">
        <f t="shared" si="7"/>
        <v>0.075</v>
      </c>
      <c r="AD571" s="14">
        <v>43.65</v>
      </c>
      <c r="AE571" s="18">
        <f t="shared" si="8"/>
        <v>5.45625</v>
      </c>
      <c r="AF571" s="13">
        <f t="shared" si="9"/>
        <v>0.01355932203</v>
      </c>
      <c r="AG571" s="10">
        <f t="shared" si="10"/>
        <v>0</v>
      </c>
      <c r="AH571" s="10">
        <f t="shared" si="11"/>
        <v>0</v>
      </c>
      <c r="AI571" s="10">
        <f t="shared" si="12"/>
        <v>0</v>
      </c>
      <c r="AJ571" s="7">
        <v>0.0</v>
      </c>
      <c r="AK571" s="7">
        <v>0.0</v>
      </c>
      <c r="AL571" s="13" t="str">
        <f t="shared" si="13"/>
        <v> </v>
      </c>
      <c r="AM571" s="7">
        <v>0.0</v>
      </c>
      <c r="AN571" s="7">
        <v>0.0</v>
      </c>
      <c r="AO571" s="26">
        <v>0.0</v>
      </c>
      <c r="AP571" s="26">
        <v>0.0</v>
      </c>
      <c r="AQ571" s="7">
        <v>0.0</v>
      </c>
      <c r="AR571" s="7">
        <v>0.0</v>
      </c>
      <c r="AS571" s="7">
        <v>0.0</v>
      </c>
      <c r="AT571" s="7">
        <v>0.0</v>
      </c>
      <c r="AU571" s="7">
        <v>0.0</v>
      </c>
      <c r="AV571" s="7">
        <v>0.0</v>
      </c>
      <c r="AW571" s="14"/>
      <c r="AX571" s="14"/>
      <c r="AY571" s="7">
        <v>0.0</v>
      </c>
      <c r="AZ571" s="7">
        <v>0.0</v>
      </c>
      <c r="BA571" s="14">
        <f t="shared" si="14"/>
        <v>0</v>
      </c>
      <c r="BB571" s="14">
        <v>100.0</v>
      </c>
      <c r="BC571" s="14">
        <v>4.26</v>
      </c>
    </row>
    <row r="572" ht="12.75" customHeight="1">
      <c r="A572" s="7" t="s">
        <v>2129</v>
      </c>
      <c r="B572" s="7" t="s">
        <v>2585</v>
      </c>
      <c r="C572" s="8" t="s">
        <v>215</v>
      </c>
      <c r="D572" s="9" t="s">
        <v>174</v>
      </c>
      <c r="E572" s="7">
        <v>57.0</v>
      </c>
      <c r="F572" s="7">
        <v>2.0</v>
      </c>
      <c r="G572" s="7">
        <v>2.0</v>
      </c>
      <c r="H572" s="12">
        <f t="shared" si="1"/>
        <v>4</v>
      </c>
      <c r="I572" s="7">
        <v>2.0</v>
      </c>
      <c r="J572" s="7">
        <v>2.0</v>
      </c>
      <c r="K572" s="7">
        <v>2.0</v>
      </c>
      <c r="L572" s="7">
        <v>0.0</v>
      </c>
      <c r="M572" s="25">
        <f t="shared" si="2"/>
        <v>3.373155306</v>
      </c>
      <c r="N572" s="7">
        <v>7.0</v>
      </c>
      <c r="O572" s="7">
        <v>6.0</v>
      </c>
      <c r="P572" s="7">
        <v>5.0</v>
      </c>
      <c r="Q572" s="7">
        <v>14.0</v>
      </c>
      <c r="R572" s="10">
        <f t="shared" si="3"/>
        <v>0.2857142857</v>
      </c>
      <c r="S572" s="10">
        <f t="shared" si="4"/>
        <v>0.0625</v>
      </c>
      <c r="T572" s="12">
        <f t="shared" si="5"/>
        <v>15.66666667</v>
      </c>
      <c r="U572" s="7">
        <v>1.0</v>
      </c>
      <c r="V572" s="7">
        <v>1.0</v>
      </c>
      <c r="W572" s="7">
        <v>1.0</v>
      </c>
      <c r="X572" s="7">
        <v>2.0</v>
      </c>
      <c r="Y572" s="7">
        <v>1.0</v>
      </c>
      <c r="Z572" s="7">
        <v>4269.0</v>
      </c>
      <c r="AA572" s="18">
        <f t="shared" si="6"/>
        <v>1.248245614</v>
      </c>
      <c r="AB572" s="14">
        <v>61.72</v>
      </c>
      <c r="AC572" s="18">
        <f t="shared" si="7"/>
        <v>1.082807018</v>
      </c>
      <c r="AD572" s="14">
        <v>263.31</v>
      </c>
      <c r="AE572" s="18">
        <f t="shared" si="8"/>
        <v>4.619473684</v>
      </c>
      <c r="AF572" s="13">
        <f t="shared" si="9"/>
        <v>0.189890164</v>
      </c>
      <c r="AG572" s="10">
        <f t="shared" si="10"/>
        <v>0.3333333333</v>
      </c>
      <c r="AH572" s="10">
        <f t="shared" si="11"/>
        <v>0.3333333333</v>
      </c>
      <c r="AI572" s="10">
        <f t="shared" si="12"/>
        <v>0.6666666667</v>
      </c>
      <c r="AJ572" s="7">
        <v>0.0</v>
      </c>
      <c r="AK572" s="7">
        <v>0.0</v>
      </c>
      <c r="AL572" s="13" t="str">
        <f t="shared" si="13"/>
        <v> </v>
      </c>
      <c r="AM572" s="7">
        <v>6.0</v>
      </c>
      <c r="AN572" s="7">
        <v>0.0</v>
      </c>
      <c r="AO572" s="26">
        <v>41.0</v>
      </c>
      <c r="AP572" s="26">
        <v>9.0</v>
      </c>
      <c r="AQ572" s="7">
        <v>23.0</v>
      </c>
      <c r="AR572" s="7">
        <v>1.0</v>
      </c>
      <c r="AS572" s="7">
        <v>27.0</v>
      </c>
      <c r="AT572" s="7">
        <v>2.0</v>
      </c>
      <c r="AU572" s="7">
        <v>45.0</v>
      </c>
      <c r="AV572" s="7">
        <v>7.0</v>
      </c>
      <c r="AW572" s="14">
        <v>86.54</v>
      </c>
      <c r="AX572" s="14">
        <v>1.58</v>
      </c>
      <c r="AY572" s="7">
        <v>3.0</v>
      </c>
      <c r="AZ572" s="7">
        <v>1.0</v>
      </c>
      <c r="BA572" s="14">
        <f t="shared" si="14"/>
        <v>0.4919184821</v>
      </c>
      <c r="BB572" s="14">
        <v>92.31</v>
      </c>
      <c r="BC572" s="14">
        <v>-3.73</v>
      </c>
    </row>
    <row r="573" ht="12.75" customHeight="1">
      <c r="A573" s="7" t="s">
        <v>2587</v>
      </c>
      <c r="B573" s="7" t="s">
        <v>2588</v>
      </c>
      <c r="C573" s="8" t="s">
        <v>685</v>
      </c>
      <c r="D573" s="9" t="s">
        <v>150</v>
      </c>
      <c r="E573" s="7">
        <v>55.0</v>
      </c>
      <c r="F573" s="7">
        <v>2.0</v>
      </c>
      <c r="G573" s="7">
        <v>0.0</v>
      </c>
      <c r="H573" s="12">
        <f t="shared" si="1"/>
        <v>2</v>
      </c>
      <c r="I573" s="7">
        <v>2.0</v>
      </c>
      <c r="J573" s="7">
        <v>0.0</v>
      </c>
      <c r="K573" s="7">
        <v>0.0</v>
      </c>
      <c r="L573" s="7">
        <v>0.0</v>
      </c>
      <c r="M573" s="25">
        <f t="shared" si="2"/>
        <v>1.698914582</v>
      </c>
      <c r="N573" s="7">
        <v>12.0</v>
      </c>
      <c r="O573" s="7">
        <v>6.0</v>
      </c>
      <c r="P573" s="7">
        <v>10.0</v>
      </c>
      <c r="Q573" s="7">
        <v>3.0</v>
      </c>
      <c r="R573" s="10">
        <f t="shared" si="3"/>
        <v>0.1666666667</v>
      </c>
      <c r="S573" s="10">
        <f t="shared" si="4"/>
        <v>0.06451612903</v>
      </c>
      <c r="T573" s="12">
        <f t="shared" si="5"/>
        <v>0</v>
      </c>
      <c r="U573" s="7">
        <v>0.0</v>
      </c>
      <c r="V573" s="7">
        <v>0.0</v>
      </c>
      <c r="W573" s="7">
        <v>2.0</v>
      </c>
      <c r="X573" s="7">
        <v>1.0</v>
      </c>
      <c r="Y573" s="7">
        <v>0.0</v>
      </c>
      <c r="Z573" s="7">
        <v>4238.0</v>
      </c>
      <c r="AA573" s="18">
        <f t="shared" si="6"/>
        <v>1.284242424</v>
      </c>
      <c r="AB573" s="14">
        <v>69.53</v>
      </c>
      <c r="AC573" s="18">
        <f t="shared" si="7"/>
        <v>1.264181818</v>
      </c>
      <c r="AD573" s="14">
        <v>210.34</v>
      </c>
      <c r="AE573" s="18">
        <f t="shared" si="8"/>
        <v>3.824363636</v>
      </c>
      <c r="AF573" s="13">
        <f t="shared" si="9"/>
        <v>0.2484367742</v>
      </c>
      <c r="AG573" s="10">
        <f t="shared" si="10"/>
        <v>0.3333333333</v>
      </c>
      <c r="AH573" s="10">
        <f t="shared" si="11"/>
        <v>0</v>
      </c>
      <c r="AI573" s="10">
        <f t="shared" si="12"/>
        <v>0.3333333333</v>
      </c>
      <c r="AJ573" s="7">
        <v>1.0</v>
      </c>
      <c r="AK573" s="7">
        <v>3.0</v>
      </c>
      <c r="AL573" s="13">
        <f t="shared" si="13"/>
        <v>0.25</v>
      </c>
      <c r="AM573" s="7">
        <v>6.0</v>
      </c>
      <c r="AN573" s="7">
        <v>1.0</v>
      </c>
      <c r="AO573" s="26">
        <v>70.0</v>
      </c>
      <c r="AP573" s="26">
        <v>2.0</v>
      </c>
      <c r="AQ573" s="7">
        <v>27.0</v>
      </c>
      <c r="AR573" s="7">
        <v>3.0</v>
      </c>
      <c r="AS573" s="7">
        <v>28.0</v>
      </c>
      <c r="AT573" s="7">
        <v>1.0</v>
      </c>
      <c r="AU573" s="7">
        <v>57.0</v>
      </c>
      <c r="AV573" s="7">
        <v>6.0</v>
      </c>
      <c r="AW573" s="14">
        <v>90.48</v>
      </c>
      <c r="AX573" s="14">
        <v>-0.88</v>
      </c>
      <c r="AY573" s="7">
        <v>0.0</v>
      </c>
      <c r="AZ573" s="7">
        <v>1.0</v>
      </c>
      <c r="BA573" s="14">
        <f t="shared" si="14"/>
        <v>0.9910335064</v>
      </c>
      <c r="BB573" s="14">
        <v>93.85</v>
      </c>
      <c r="BC573" s="14">
        <v>-3.56</v>
      </c>
    </row>
    <row r="574" ht="12.75" customHeight="1">
      <c r="A574" s="7" t="s">
        <v>2591</v>
      </c>
      <c r="B574" s="7" t="s">
        <v>2592</v>
      </c>
      <c r="C574" s="8" t="s">
        <v>399</v>
      </c>
      <c r="D574" s="9" t="s">
        <v>247</v>
      </c>
      <c r="E574" s="7">
        <v>79.0</v>
      </c>
      <c r="F574" s="7">
        <v>1.0</v>
      </c>
      <c r="G574" s="7">
        <v>1.0</v>
      </c>
      <c r="H574" s="12">
        <f t="shared" si="1"/>
        <v>2</v>
      </c>
      <c r="I574" s="7">
        <v>1.0</v>
      </c>
      <c r="J574" s="7">
        <v>1.0</v>
      </c>
      <c r="K574" s="7">
        <v>1.0</v>
      </c>
      <c r="L574" s="7">
        <v>0.0</v>
      </c>
      <c r="M574" s="25">
        <f t="shared" si="2"/>
        <v>1.534199872</v>
      </c>
      <c r="N574" s="7">
        <v>5.0</v>
      </c>
      <c r="O574" s="7">
        <v>7.0</v>
      </c>
      <c r="P574" s="7">
        <v>4.0</v>
      </c>
      <c r="Q574" s="7">
        <v>4.0</v>
      </c>
      <c r="R574" s="10">
        <f t="shared" si="3"/>
        <v>0.2</v>
      </c>
      <c r="S574" s="10">
        <f t="shared" si="4"/>
        <v>0.05</v>
      </c>
      <c r="T574" s="12">
        <f t="shared" si="5"/>
        <v>11.6</v>
      </c>
      <c r="U574" s="7">
        <v>0.0</v>
      </c>
      <c r="V574" s="7">
        <v>0.0</v>
      </c>
      <c r="W574" s="7">
        <v>3.0</v>
      </c>
      <c r="X574" s="7">
        <v>2.0</v>
      </c>
      <c r="Y574" s="7">
        <v>0.0</v>
      </c>
      <c r="Z574" s="7">
        <v>4693.0</v>
      </c>
      <c r="AA574" s="18">
        <f t="shared" si="6"/>
        <v>0.9900843882</v>
      </c>
      <c r="AB574" s="14">
        <v>67.97</v>
      </c>
      <c r="AC574" s="18">
        <f t="shared" si="7"/>
        <v>0.8603797468</v>
      </c>
      <c r="AD574" s="14">
        <v>318.61</v>
      </c>
      <c r="AE574" s="18">
        <f t="shared" si="8"/>
        <v>4.033037975</v>
      </c>
      <c r="AF574" s="13">
        <f t="shared" si="9"/>
        <v>0.1758238916</v>
      </c>
      <c r="AG574" s="10">
        <f t="shared" si="10"/>
        <v>0.2</v>
      </c>
      <c r="AH574" s="10">
        <f t="shared" si="11"/>
        <v>0.2</v>
      </c>
      <c r="AI574" s="10">
        <f t="shared" si="12"/>
        <v>0.4</v>
      </c>
      <c r="AJ574" s="7">
        <v>0.0</v>
      </c>
      <c r="AK574" s="7">
        <v>0.0</v>
      </c>
      <c r="AL574" s="13" t="str">
        <f t="shared" si="13"/>
        <v> </v>
      </c>
      <c r="AM574" s="7">
        <v>5.0</v>
      </c>
      <c r="AN574" s="7">
        <v>4.0</v>
      </c>
      <c r="AO574" s="26">
        <v>53.0</v>
      </c>
      <c r="AP574" s="26">
        <v>11.0</v>
      </c>
      <c r="AQ574" s="7">
        <v>21.0</v>
      </c>
      <c r="AR574" s="7">
        <v>2.0</v>
      </c>
      <c r="AS574" s="7">
        <v>31.0</v>
      </c>
      <c r="AT574" s="7">
        <v>1.0</v>
      </c>
      <c r="AU574" s="7">
        <v>55.0</v>
      </c>
      <c r="AV574" s="7">
        <v>13.0</v>
      </c>
      <c r="AW574" s="14">
        <v>80.88</v>
      </c>
      <c r="AX574" s="14">
        <v>-6.38</v>
      </c>
      <c r="AY574" s="7">
        <v>1.0</v>
      </c>
      <c r="AZ574" s="7">
        <v>0.0</v>
      </c>
      <c r="BA574" s="14">
        <f t="shared" si="14"/>
        <v>0.4091199659</v>
      </c>
      <c r="BB574" s="14">
        <v>89.47</v>
      </c>
      <c r="BC574" s="14">
        <v>-7.89</v>
      </c>
    </row>
    <row r="575" ht="12.75" customHeight="1">
      <c r="A575" s="7" t="s">
        <v>2596</v>
      </c>
      <c r="B575" s="7" t="s">
        <v>2597</v>
      </c>
      <c r="C575" s="8" t="s">
        <v>447</v>
      </c>
      <c r="D575" s="9" t="s">
        <v>183</v>
      </c>
      <c r="E575" s="7">
        <v>82.0</v>
      </c>
      <c r="F575" s="7">
        <v>2.0</v>
      </c>
      <c r="G575" s="7">
        <v>3.0</v>
      </c>
      <c r="H575" s="12">
        <f t="shared" si="1"/>
        <v>5</v>
      </c>
      <c r="I575" s="7">
        <v>2.0</v>
      </c>
      <c r="J575" s="7">
        <v>3.0</v>
      </c>
      <c r="K575" s="7">
        <v>2.0</v>
      </c>
      <c r="L575" s="7">
        <v>1.0</v>
      </c>
      <c r="M575" s="25">
        <f t="shared" si="2"/>
        <v>1.937150237</v>
      </c>
      <c r="N575" s="7">
        <v>22.0</v>
      </c>
      <c r="O575" s="7">
        <v>12.0</v>
      </c>
      <c r="P575" s="7">
        <v>19.0</v>
      </c>
      <c r="Q575" s="7">
        <v>3.0</v>
      </c>
      <c r="R575" s="10">
        <f t="shared" si="3"/>
        <v>0.09090909091</v>
      </c>
      <c r="S575" s="10">
        <f t="shared" si="4"/>
        <v>0.03571428571</v>
      </c>
      <c r="T575" s="12">
        <f t="shared" si="5"/>
        <v>15.125</v>
      </c>
      <c r="U575" s="7">
        <v>0.0</v>
      </c>
      <c r="V575" s="7">
        <v>5.0</v>
      </c>
      <c r="W575" s="7">
        <v>7.0</v>
      </c>
      <c r="X575" s="7">
        <v>5.0</v>
      </c>
      <c r="Y575" s="7">
        <v>2.0</v>
      </c>
      <c r="Z575" s="7">
        <v>9292.0</v>
      </c>
      <c r="AA575" s="18">
        <f t="shared" si="6"/>
        <v>1.888617886</v>
      </c>
      <c r="AB575" s="14">
        <v>144.99</v>
      </c>
      <c r="AC575" s="18">
        <f t="shared" si="7"/>
        <v>1.768170732</v>
      </c>
      <c r="AD575" s="14">
        <v>285.85</v>
      </c>
      <c r="AE575" s="18">
        <f t="shared" si="8"/>
        <v>3.48597561</v>
      </c>
      <c r="AF575" s="13">
        <f t="shared" si="9"/>
        <v>0.3365286417</v>
      </c>
      <c r="AG575" s="10">
        <f t="shared" si="10"/>
        <v>0.125</v>
      </c>
      <c r="AH575" s="10">
        <f t="shared" si="11"/>
        <v>0.1875</v>
      </c>
      <c r="AI575" s="10">
        <f t="shared" si="12"/>
        <v>0.3125</v>
      </c>
      <c r="AJ575" s="7">
        <v>8.0</v>
      </c>
      <c r="AK575" s="7">
        <v>10.0</v>
      </c>
      <c r="AL575" s="13">
        <f t="shared" si="13"/>
        <v>0.4444444444</v>
      </c>
      <c r="AM575" s="7">
        <v>16.0</v>
      </c>
      <c r="AN575" s="7">
        <v>2.0</v>
      </c>
      <c r="AO575" s="26">
        <v>105.0</v>
      </c>
      <c r="AP575" s="26">
        <v>18.0</v>
      </c>
      <c r="AQ575" s="7">
        <v>45.0</v>
      </c>
      <c r="AR575" s="7">
        <v>9.0</v>
      </c>
      <c r="AS575" s="7">
        <v>47.0</v>
      </c>
      <c r="AT575" s="7">
        <v>6.0</v>
      </c>
      <c r="AU575" s="7">
        <v>117.0</v>
      </c>
      <c r="AV575" s="7">
        <v>22.0</v>
      </c>
      <c r="AW575" s="14">
        <v>84.17</v>
      </c>
      <c r="AX575" s="14">
        <v>-6.53</v>
      </c>
      <c r="AY575" s="7">
        <v>4.0</v>
      </c>
      <c r="AZ575" s="7">
        <v>1.0</v>
      </c>
      <c r="BA575" s="14">
        <f t="shared" si="14"/>
        <v>0.6198880758</v>
      </c>
      <c r="BB575" s="14">
        <v>87.61</v>
      </c>
      <c r="BC575" s="14">
        <v>-7.21</v>
      </c>
    </row>
    <row r="576" ht="12.75" customHeight="1">
      <c r="A576" s="7" t="s">
        <v>2600</v>
      </c>
      <c r="B576" s="7" t="s">
        <v>2601</v>
      </c>
      <c r="C576" s="8" t="s">
        <v>305</v>
      </c>
      <c r="D576" s="9" t="s">
        <v>150</v>
      </c>
      <c r="E576" s="7">
        <v>81.0</v>
      </c>
      <c r="F576" s="7">
        <v>7.0</v>
      </c>
      <c r="G576" s="7">
        <v>13.0</v>
      </c>
      <c r="H576" s="12">
        <f t="shared" si="1"/>
        <v>20</v>
      </c>
      <c r="I576" s="7">
        <v>7.0</v>
      </c>
      <c r="J576" s="7">
        <v>13.0</v>
      </c>
      <c r="K576" s="7">
        <v>4.0</v>
      </c>
      <c r="L576" s="7">
        <v>9.0</v>
      </c>
      <c r="M576" s="25">
        <f t="shared" si="2"/>
        <v>5.437655766</v>
      </c>
      <c r="N576" s="7">
        <v>26.0</v>
      </c>
      <c r="O576" s="7">
        <v>20.0</v>
      </c>
      <c r="P576" s="7">
        <v>19.0</v>
      </c>
      <c r="Q576" s="7">
        <v>13.0</v>
      </c>
      <c r="R576" s="10">
        <f t="shared" si="3"/>
        <v>0.2692307692</v>
      </c>
      <c r="S576" s="10">
        <f t="shared" si="4"/>
        <v>0.08974358974</v>
      </c>
      <c r="T576" s="12">
        <f t="shared" si="5"/>
        <v>28.96551724</v>
      </c>
      <c r="U576" s="7">
        <v>0.0</v>
      </c>
      <c r="V576" s="7">
        <v>0.0</v>
      </c>
      <c r="W576" s="7">
        <v>12.0</v>
      </c>
      <c r="X576" s="7">
        <v>7.0</v>
      </c>
      <c r="Y576" s="7">
        <v>0.0</v>
      </c>
      <c r="Z576" s="7">
        <v>13241.0</v>
      </c>
      <c r="AA576" s="18">
        <f t="shared" si="6"/>
        <v>2.724485597</v>
      </c>
      <c r="AB576" s="14">
        <v>226.82</v>
      </c>
      <c r="AC576" s="18">
        <f t="shared" si="7"/>
        <v>2.800246914</v>
      </c>
      <c r="AD576" s="14">
        <v>136.66</v>
      </c>
      <c r="AE576" s="18">
        <f t="shared" si="8"/>
        <v>1.687160494</v>
      </c>
      <c r="AF576" s="13">
        <f t="shared" si="9"/>
        <v>0.62402333</v>
      </c>
      <c r="AG576" s="10">
        <f t="shared" si="10"/>
        <v>0.2413793103</v>
      </c>
      <c r="AH576" s="10">
        <f t="shared" si="11"/>
        <v>0.4482758621</v>
      </c>
      <c r="AI576" s="10">
        <f t="shared" si="12"/>
        <v>0.6896551724</v>
      </c>
      <c r="AJ576" s="7">
        <v>37.0</v>
      </c>
      <c r="AK576" s="7">
        <v>30.0</v>
      </c>
      <c r="AL576" s="13">
        <f t="shared" si="13"/>
        <v>0.552238806</v>
      </c>
      <c r="AM576" s="7">
        <v>29.0</v>
      </c>
      <c r="AN576" s="7">
        <v>3.0</v>
      </c>
      <c r="AO576" s="26">
        <v>181.0</v>
      </c>
      <c r="AP576" s="26">
        <v>23.0</v>
      </c>
      <c r="AQ576" s="7">
        <v>71.0</v>
      </c>
      <c r="AR576" s="7">
        <v>8.0</v>
      </c>
      <c r="AS576" s="7">
        <v>111.0</v>
      </c>
      <c r="AT576" s="7">
        <v>4.0</v>
      </c>
      <c r="AU576" s="7">
        <v>221.0</v>
      </c>
      <c r="AV576" s="7">
        <v>28.0</v>
      </c>
      <c r="AW576" s="14">
        <v>88.76</v>
      </c>
      <c r="AX576" s="14">
        <v>4.68</v>
      </c>
      <c r="AY576" s="7">
        <v>2.0</v>
      </c>
      <c r="AZ576" s="7">
        <v>0.0</v>
      </c>
      <c r="BA576" s="14">
        <f t="shared" si="14"/>
        <v>0.6343931727</v>
      </c>
      <c r="BB576" s="14">
        <v>97.52</v>
      </c>
      <c r="BC576" s="14">
        <v>5.13</v>
      </c>
    </row>
    <row r="577" ht="12.75" customHeight="1">
      <c r="A577" s="7" t="s">
        <v>339</v>
      </c>
      <c r="B577" s="7" t="s">
        <v>2603</v>
      </c>
      <c r="C577" s="8" t="s">
        <v>628</v>
      </c>
      <c r="D577" s="9" t="s">
        <v>255</v>
      </c>
      <c r="E577" s="7">
        <v>67.0</v>
      </c>
      <c r="F577" s="7">
        <v>0.0</v>
      </c>
      <c r="G577" s="7">
        <v>1.0</v>
      </c>
      <c r="H577" s="12">
        <f t="shared" si="1"/>
        <v>1</v>
      </c>
      <c r="I577" s="7">
        <v>0.0</v>
      </c>
      <c r="J577" s="7">
        <v>1.0</v>
      </c>
      <c r="K577" s="7">
        <v>0.0</v>
      </c>
      <c r="L577" s="7">
        <v>1.0</v>
      </c>
      <c r="M577" s="25">
        <f t="shared" si="2"/>
        <v>12.58741259</v>
      </c>
      <c r="N577" s="7">
        <v>1.0</v>
      </c>
      <c r="O577" s="7">
        <v>0.0</v>
      </c>
      <c r="P577" s="7">
        <v>1.0</v>
      </c>
      <c r="Q577" s="7">
        <v>0.0</v>
      </c>
      <c r="R577" s="10">
        <f t="shared" si="3"/>
        <v>0</v>
      </c>
      <c r="S577" s="10">
        <f t="shared" si="4"/>
        <v>0</v>
      </c>
      <c r="T577" s="12">
        <f t="shared" si="5"/>
        <v>0</v>
      </c>
      <c r="U577" s="7">
        <v>0.0</v>
      </c>
      <c r="V577" s="7">
        <v>0.0</v>
      </c>
      <c r="W577" s="7">
        <v>0.0</v>
      </c>
      <c r="X577" s="7">
        <v>0.0</v>
      </c>
      <c r="Y577" s="7">
        <v>0.0</v>
      </c>
      <c r="Z577" s="7">
        <v>286.0</v>
      </c>
      <c r="AA577" s="18">
        <f t="shared" si="6"/>
        <v>0.07114427861</v>
      </c>
      <c r="AB577" s="14">
        <v>6.38</v>
      </c>
      <c r="AC577" s="18">
        <f t="shared" si="7"/>
        <v>0.0952238806</v>
      </c>
      <c r="AD577" s="14">
        <v>343.98</v>
      </c>
      <c r="AE577" s="18">
        <f t="shared" si="8"/>
        <v>5.134029851</v>
      </c>
      <c r="AF577" s="13">
        <f t="shared" si="9"/>
        <v>0.01820984131</v>
      </c>
      <c r="AG577" s="10">
        <f t="shared" si="10"/>
        <v>0</v>
      </c>
      <c r="AH577" s="10">
        <f t="shared" si="11"/>
        <v>0.5</v>
      </c>
      <c r="AI577" s="10">
        <f t="shared" si="12"/>
        <v>0.5</v>
      </c>
      <c r="AJ577" s="7">
        <v>0.0</v>
      </c>
      <c r="AK577" s="7">
        <v>0.0</v>
      </c>
      <c r="AL577" s="13" t="str">
        <f t="shared" si="13"/>
        <v> </v>
      </c>
      <c r="AM577" s="7">
        <v>2.0</v>
      </c>
      <c r="AN577" s="7">
        <v>0.0</v>
      </c>
      <c r="AO577" s="26">
        <v>3.0</v>
      </c>
      <c r="AP577" s="26">
        <v>0.0</v>
      </c>
      <c r="AQ577" s="7">
        <v>0.0</v>
      </c>
      <c r="AR577" s="7">
        <v>0.0</v>
      </c>
      <c r="AS577" s="7">
        <v>3.0</v>
      </c>
      <c r="AT577" s="7">
        <v>0.0</v>
      </c>
      <c r="AU577" s="7">
        <v>4.0</v>
      </c>
      <c r="AV577" s="7">
        <v>0.0</v>
      </c>
      <c r="AW577" s="14">
        <v>100.0</v>
      </c>
      <c r="AX577" s="14">
        <v>12.95</v>
      </c>
      <c r="AY577" s="7">
        <v>0.0</v>
      </c>
      <c r="AZ577" s="7">
        <v>1.0</v>
      </c>
      <c r="BA577" s="14">
        <f t="shared" si="14"/>
        <v>0.4195804196</v>
      </c>
      <c r="BB577" s="14">
        <v>100.0</v>
      </c>
      <c r="BC577" s="14">
        <v>8.26</v>
      </c>
    </row>
    <row r="578" ht="12.75" customHeight="1">
      <c r="A578" s="7" t="s">
        <v>2129</v>
      </c>
      <c r="B578" s="7" t="s">
        <v>2606</v>
      </c>
      <c r="C578" s="8" t="s">
        <v>860</v>
      </c>
      <c r="D578" s="9" t="s">
        <v>174</v>
      </c>
      <c r="E578" s="7">
        <v>11.0</v>
      </c>
      <c r="F578" s="7">
        <v>0.0</v>
      </c>
      <c r="G578" s="7">
        <v>0.0</v>
      </c>
      <c r="H578" s="12">
        <f t="shared" si="1"/>
        <v>0</v>
      </c>
      <c r="I578" s="7">
        <v>0.0</v>
      </c>
      <c r="J578" s="7">
        <v>0.0</v>
      </c>
      <c r="K578" s="7">
        <v>0.0</v>
      </c>
      <c r="L578" s="7">
        <v>0.0</v>
      </c>
      <c r="M578" s="25">
        <f t="shared" si="2"/>
        <v>0</v>
      </c>
      <c r="N578" s="7">
        <v>0.0</v>
      </c>
      <c r="O578" s="7">
        <v>0.0</v>
      </c>
      <c r="P578" s="7">
        <v>0.0</v>
      </c>
      <c r="Q578" s="7">
        <v>0.0</v>
      </c>
      <c r="R578" s="10">
        <f t="shared" si="3"/>
        <v>0</v>
      </c>
      <c r="S578" s="10">
        <f t="shared" si="4"/>
        <v>0</v>
      </c>
      <c r="T578" s="12">
        <f t="shared" si="5"/>
        <v>0</v>
      </c>
      <c r="U578" s="7">
        <v>0.0</v>
      </c>
      <c r="V578" s="7">
        <v>0.0</v>
      </c>
      <c r="W578" s="7">
        <v>0.0</v>
      </c>
      <c r="X578" s="7">
        <v>0.0</v>
      </c>
      <c r="Y578" s="7">
        <v>0.0</v>
      </c>
      <c r="Z578" s="7">
        <v>191.0</v>
      </c>
      <c r="AA578" s="18">
        <f t="shared" si="6"/>
        <v>0.2893939394</v>
      </c>
      <c r="AB578" s="14">
        <v>2.6</v>
      </c>
      <c r="AC578" s="18">
        <f t="shared" si="7"/>
        <v>0.2363636364</v>
      </c>
      <c r="AD578" s="14">
        <v>47.82</v>
      </c>
      <c r="AE578" s="18">
        <f t="shared" si="8"/>
        <v>4.347272727</v>
      </c>
      <c r="AF578" s="13">
        <f t="shared" si="9"/>
        <v>0.05156683856</v>
      </c>
      <c r="AG578" s="10">
        <f t="shared" si="10"/>
        <v>0</v>
      </c>
      <c r="AH578" s="10">
        <f t="shared" si="11"/>
        <v>0</v>
      </c>
      <c r="AI578" s="10">
        <f t="shared" si="12"/>
        <v>0</v>
      </c>
      <c r="AJ578" s="7">
        <v>0.0</v>
      </c>
      <c r="AK578" s="7">
        <v>0.0</v>
      </c>
      <c r="AL578" s="13" t="str">
        <f t="shared" si="13"/>
        <v> </v>
      </c>
      <c r="AM578" s="7">
        <v>0.0</v>
      </c>
      <c r="AN578" s="7">
        <v>0.0</v>
      </c>
      <c r="AO578" s="26">
        <v>1.0</v>
      </c>
      <c r="AP578" s="26">
        <v>1.0</v>
      </c>
      <c r="AQ578" s="7">
        <v>0.0</v>
      </c>
      <c r="AR578" s="7">
        <v>0.0</v>
      </c>
      <c r="AS578" s="7">
        <v>1.0</v>
      </c>
      <c r="AT578" s="7">
        <v>0.0</v>
      </c>
      <c r="AU578" s="7">
        <v>2.0</v>
      </c>
      <c r="AV578" s="7">
        <v>0.0</v>
      </c>
      <c r="AW578" s="14">
        <v>100.0</v>
      </c>
      <c r="AX578" s="14">
        <v>31.11</v>
      </c>
      <c r="AY578" s="7">
        <v>0.0</v>
      </c>
      <c r="AZ578" s="7">
        <v>0.0</v>
      </c>
      <c r="BA578" s="14">
        <f t="shared" si="14"/>
        <v>-0.3141361257</v>
      </c>
      <c r="BB578" s="14">
        <v>66.67</v>
      </c>
      <c r="BC578" s="14">
        <v>-27.62</v>
      </c>
    </row>
    <row r="579" ht="12.75" customHeight="1">
      <c r="A579" s="7" t="s">
        <v>339</v>
      </c>
      <c r="B579" s="7" t="s">
        <v>2608</v>
      </c>
      <c r="C579" s="8" t="s">
        <v>173</v>
      </c>
      <c r="D579" s="9" t="s">
        <v>174</v>
      </c>
      <c r="E579" s="7">
        <v>82.0</v>
      </c>
      <c r="F579" s="7">
        <v>2.0</v>
      </c>
      <c r="G579" s="7">
        <v>14.0</v>
      </c>
      <c r="H579" s="12">
        <f t="shared" si="1"/>
        <v>16</v>
      </c>
      <c r="I579" s="7">
        <v>1.0</v>
      </c>
      <c r="J579" s="7">
        <v>14.0</v>
      </c>
      <c r="K579" s="7">
        <v>5.0</v>
      </c>
      <c r="L579" s="7">
        <v>9.0</v>
      </c>
      <c r="M579" s="25">
        <f t="shared" si="2"/>
        <v>4.845629679</v>
      </c>
      <c r="N579" s="7">
        <v>24.0</v>
      </c>
      <c r="O579" s="7">
        <v>18.0</v>
      </c>
      <c r="P579" s="7">
        <v>22.0</v>
      </c>
      <c r="Q579" s="7">
        <v>25.0</v>
      </c>
      <c r="R579" s="10">
        <f t="shared" si="3"/>
        <v>0.08333333333</v>
      </c>
      <c r="S579" s="10">
        <f t="shared" si="4"/>
        <v>0.02247191011</v>
      </c>
      <c r="T579" s="12">
        <f t="shared" si="5"/>
        <v>31.25</v>
      </c>
      <c r="U579" s="7">
        <v>8.0</v>
      </c>
      <c r="V579" s="7">
        <v>1.0</v>
      </c>
      <c r="W579" s="7">
        <v>2.0</v>
      </c>
      <c r="X579" s="7">
        <v>7.0</v>
      </c>
      <c r="Y579" s="7">
        <v>9.0</v>
      </c>
      <c r="Z579" s="7">
        <v>11887.0</v>
      </c>
      <c r="AA579" s="18">
        <f t="shared" si="6"/>
        <v>2.416056911</v>
      </c>
      <c r="AB579" s="14">
        <v>193.72</v>
      </c>
      <c r="AC579" s="18">
        <f t="shared" si="7"/>
        <v>2.362439024</v>
      </c>
      <c r="AD579" s="14">
        <v>202.36</v>
      </c>
      <c r="AE579" s="18">
        <f t="shared" si="8"/>
        <v>2.467804878</v>
      </c>
      <c r="AF579" s="13">
        <f t="shared" si="9"/>
        <v>0.4890931125</v>
      </c>
      <c r="AG579" s="10">
        <f t="shared" si="10"/>
        <v>0.03571428571</v>
      </c>
      <c r="AH579" s="10">
        <f t="shared" si="11"/>
        <v>0.5</v>
      </c>
      <c r="AI579" s="10">
        <f t="shared" si="12"/>
        <v>0.5357142857</v>
      </c>
      <c r="AJ579" s="7">
        <v>0.0</v>
      </c>
      <c r="AK579" s="7">
        <v>0.0</v>
      </c>
      <c r="AL579" s="13" t="str">
        <f t="shared" si="13"/>
        <v> </v>
      </c>
      <c r="AM579" s="7">
        <v>28.0</v>
      </c>
      <c r="AN579" s="7">
        <v>1.0</v>
      </c>
      <c r="AO579" s="26">
        <v>147.0</v>
      </c>
      <c r="AP579" s="26">
        <v>28.0</v>
      </c>
      <c r="AQ579" s="7">
        <v>84.0</v>
      </c>
      <c r="AR579" s="7">
        <v>9.0</v>
      </c>
      <c r="AS579" s="7">
        <v>80.0</v>
      </c>
      <c r="AT579" s="7">
        <v>9.0</v>
      </c>
      <c r="AU579" s="7">
        <v>176.0</v>
      </c>
      <c r="AV579" s="7">
        <v>22.0</v>
      </c>
      <c r="AW579" s="14">
        <v>88.89</v>
      </c>
      <c r="AX579" s="14">
        <v>-1.16</v>
      </c>
      <c r="AY579" s="7">
        <v>0.0</v>
      </c>
      <c r="AZ579" s="7">
        <v>0.0</v>
      </c>
      <c r="BA579" s="14">
        <f t="shared" si="14"/>
        <v>0.7571296374</v>
      </c>
      <c r="BB579" s="14">
        <v>93.58</v>
      </c>
      <c r="BC579" s="14">
        <v>3.31</v>
      </c>
    </row>
    <row r="580" ht="12.75" customHeight="1">
      <c r="A580" s="7" t="s">
        <v>1242</v>
      </c>
      <c r="B580" s="7" t="s">
        <v>2612</v>
      </c>
      <c r="C580" s="8" t="s">
        <v>458</v>
      </c>
      <c r="D580" s="9" t="s">
        <v>183</v>
      </c>
      <c r="E580" s="7">
        <v>1.0</v>
      </c>
      <c r="F580" s="7">
        <v>0.0</v>
      </c>
      <c r="G580" s="7">
        <v>0.0</v>
      </c>
      <c r="H580" s="12">
        <f t="shared" si="1"/>
        <v>0</v>
      </c>
      <c r="I580" s="7">
        <v>0.0</v>
      </c>
      <c r="J580" s="7">
        <v>0.0</v>
      </c>
      <c r="K580" s="7">
        <v>0.0</v>
      </c>
      <c r="L580" s="7">
        <v>0.0</v>
      </c>
      <c r="M580" s="25">
        <f t="shared" si="2"/>
        <v>0</v>
      </c>
      <c r="N580" s="7">
        <v>0.0</v>
      </c>
      <c r="O580" s="7">
        <v>0.0</v>
      </c>
      <c r="P580" s="7">
        <v>0.0</v>
      </c>
      <c r="Q580" s="7">
        <v>0.0</v>
      </c>
      <c r="R580" s="10">
        <f t="shared" si="3"/>
        <v>0</v>
      </c>
      <c r="S580" s="10">
        <f t="shared" si="4"/>
        <v>0</v>
      </c>
      <c r="T580" s="12">
        <f t="shared" si="5"/>
        <v>0</v>
      </c>
      <c r="U580" s="7">
        <v>0.0</v>
      </c>
      <c r="V580" s="7">
        <v>0.0</v>
      </c>
      <c r="W580" s="7">
        <v>0.0</v>
      </c>
      <c r="X580" s="7">
        <v>0.0</v>
      </c>
      <c r="Y580" s="7">
        <v>0.0</v>
      </c>
      <c r="Z580" s="7">
        <v>117.0</v>
      </c>
      <c r="AA580" s="18">
        <f t="shared" si="6"/>
        <v>1.95</v>
      </c>
      <c r="AB580" s="14">
        <v>1.53</v>
      </c>
      <c r="AC580" s="18">
        <f t="shared" si="7"/>
        <v>1.53</v>
      </c>
      <c r="AD580" s="14">
        <v>9.7</v>
      </c>
      <c r="AE580" s="18">
        <f t="shared" si="8"/>
        <v>9.7</v>
      </c>
      <c r="AF580" s="13">
        <f t="shared" si="9"/>
        <v>0.1362422084</v>
      </c>
      <c r="AG580" s="10">
        <f t="shared" si="10"/>
        <v>0</v>
      </c>
      <c r="AH580" s="10">
        <f t="shared" si="11"/>
        <v>0</v>
      </c>
      <c r="AI580" s="10">
        <f t="shared" si="12"/>
        <v>0</v>
      </c>
      <c r="AJ580" s="7">
        <v>0.0</v>
      </c>
      <c r="AK580" s="7">
        <v>0.0</v>
      </c>
      <c r="AL580" s="13" t="str">
        <f t="shared" si="13"/>
        <v> </v>
      </c>
      <c r="AM580" s="7">
        <v>0.0</v>
      </c>
      <c r="AN580" s="7">
        <v>0.0</v>
      </c>
      <c r="AO580" s="26">
        <v>0.0</v>
      </c>
      <c r="AP580" s="26">
        <v>1.0</v>
      </c>
      <c r="AQ580" s="7">
        <v>0.0</v>
      </c>
      <c r="AR580" s="7">
        <v>0.0</v>
      </c>
      <c r="AS580" s="7">
        <v>0.0</v>
      </c>
      <c r="AT580" s="7">
        <v>0.0</v>
      </c>
      <c r="AU580" s="7">
        <v>0.0</v>
      </c>
      <c r="AV580" s="7">
        <v>0.0</v>
      </c>
      <c r="AW580" s="14"/>
      <c r="AX580" s="14"/>
      <c r="AY580" s="7">
        <v>0.0</v>
      </c>
      <c r="AZ580" s="7">
        <v>0.0</v>
      </c>
      <c r="BA580" s="14">
        <f t="shared" si="14"/>
        <v>-0.5128205128</v>
      </c>
      <c r="BB580" s="14">
        <v>100.0</v>
      </c>
      <c r="BC580" s="14">
        <v>14.29</v>
      </c>
    </row>
    <row r="581" ht="12.75" customHeight="1">
      <c r="A581" s="7" t="s">
        <v>777</v>
      </c>
      <c r="B581" s="7" t="s">
        <v>2615</v>
      </c>
      <c r="C581" s="8" t="s">
        <v>197</v>
      </c>
      <c r="D581" s="9" t="s">
        <v>1445</v>
      </c>
      <c r="E581" s="7">
        <v>52.0</v>
      </c>
      <c r="F581" s="7">
        <v>0.0</v>
      </c>
      <c r="G581" s="7">
        <v>0.0</v>
      </c>
      <c r="H581" s="12">
        <f t="shared" si="1"/>
        <v>0</v>
      </c>
      <c r="I581" s="7">
        <v>0.0</v>
      </c>
      <c r="J581" s="7">
        <v>0.0</v>
      </c>
      <c r="K581" s="7">
        <v>0.0</v>
      </c>
      <c r="L581" s="7">
        <v>0.0</v>
      </c>
      <c r="M581" s="25">
        <f t="shared" si="2"/>
        <v>0</v>
      </c>
      <c r="N581" s="7">
        <v>0.0</v>
      </c>
      <c r="O581" s="7">
        <v>0.0</v>
      </c>
      <c r="P581" s="7">
        <v>0.0</v>
      </c>
      <c r="Q581" s="7">
        <v>0.0</v>
      </c>
      <c r="R581" s="10">
        <f t="shared" si="3"/>
        <v>0</v>
      </c>
      <c r="S581" s="10">
        <f t="shared" si="4"/>
        <v>0</v>
      </c>
      <c r="T581" s="12">
        <f t="shared" si="5"/>
        <v>0</v>
      </c>
      <c r="U581" s="7">
        <v>0.0</v>
      </c>
      <c r="V581" s="7">
        <v>0.0</v>
      </c>
      <c r="W581" s="7">
        <v>0.0</v>
      </c>
      <c r="X581" s="7">
        <v>0.0</v>
      </c>
      <c r="Y581" s="7">
        <v>0.0</v>
      </c>
      <c r="Z581" s="7">
        <v>183.0</v>
      </c>
      <c r="AA581" s="18">
        <f t="shared" si="6"/>
        <v>0.05865384615</v>
      </c>
      <c r="AB581" s="14">
        <v>1.98</v>
      </c>
      <c r="AC581" s="18">
        <f t="shared" si="7"/>
        <v>0.03807692308</v>
      </c>
      <c r="AD581" s="14">
        <v>241.96</v>
      </c>
      <c r="AE581" s="18">
        <f t="shared" si="8"/>
        <v>4.653076923</v>
      </c>
      <c r="AF581" s="13">
        <f t="shared" si="9"/>
        <v>0.00811675002</v>
      </c>
      <c r="AG581" s="10">
        <f t="shared" si="10"/>
        <v>0</v>
      </c>
      <c r="AH581" s="10">
        <f t="shared" si="11"/>
        <v>0</v>
      </c>
      <c r="AI581" s="10">
        <f t="shared" si="12"/>
        <v>0</v>
      </c>
      <c r="AJ581" s="7">
        <v>0.0</v>
      </c>
      <c r="AK581" s="7">
        <v>0.0</v>
      </c>
      <c r="AL581" s="13" t="str">
        <f t="shared" si="13"/>
        <v> </v>
      </c>
      <c r="AM581" s="7">
        <v>0.0</v>
      </c>
      <c r="AN581" s="7">
        <v>0.0</v>
      </c>
      <c r="AO581" s="26">
        <v>1.0</v>
      </c>
      <c r="AP581" s="26">
        <v>0.0</v>
      </c>
      <c r="AQ581" s="7">
        <v>0.0</v>
      </c>
      <c r="AR581" s="7">
        <v>0.0</v>
      </c>
      <c r="AS581" s="7">
        <v>0.0</v>
      </c>
      <c r="AT581" s="7">
        <v>0.0</v>
      </c>
      <c r="AU581" s="7">
        <v>1.0</v>
      </c>
      <c r="AV581" s="7">
        <v>0.0</v>
      </c>
      <c r="AW581" s="14">
        <v>100.0</v>
      </c>
      <c r="AX581" s="14">
        <v>13.11</v>
      </c>
      <c r="AY581" s="7">
        <v>2.0</v>
      </c>
      <c r="AZ581" s="7">
        <v>0.0</v>
      </c>
      <c r="BA581" s="14">
        <f t="shared" si="14"/>
        <v>0.3278688525</v>
      </c>
      <c r="BB581" s="14">
        <v>100.0</v>
      </c>
      <c r="BC581" s="14">
        <v>4.8</v>
      </c>
    </row>
    <row r="582" ht="12.75" customHeight="1">
      <c r="A582" s="7" t="s">
        <v>190</v>
      </c>
      <c r="B582" s="7" t="s">
        <v>2616</v>
      </c>
      <c r="C582" s="8" t="s">
        <v>685</v>
      </c>
      <c r="D582" s="9" t="s">
        <v>167</v>
      </c>
      <c r="E582" s="7">
        <v>71.0</v>
      </c>
      <c r="F582" s="7">
        <v>0.0</v>
      </c>
      <c r="G582" s="7">
        <v>0.0</v>
      </c>
      <c r="H582" s="12">
        <f t="shared" si="1"/>
        <v>0</v>
      </c>
      <c r="I582" s="7">
        <v>0.0</v>
      </c>
      <c r="J582" s="7">
        <v>0.0</v>
      </c>
      <c r="K582" s="7">
        <v>0.0</v>
      </c>
      <c r="L582" s="7">
        <v>0.0</v>
      </c>
      <c r="M582" s="25">
        <f t="shared" si="2"/>
        <v>0</v>
      </c>
      <c r="N582" s="7">
        <v>0.0</v>
      </c>
      <c r="O582" s="7">
        <v>0.0</v>
      </c>
      <c r="P582" s="7">
        <v>0.0</v>
      </c>
      <c r="Q582" s="7">
        <v>0.0</v>
      </c>
      <c r="R582" s="10">
        <f t="shared" si="3"/>
        <v>0</v>
      </c>
      <c r="S582" s="10">
        <f t="shared" si="4"/>
        <v>0</v>
      </c>
      <c r="T582" s="12">
        <f t="shared" si="5"/>
        <v>0</v>
      </c>
      <c r="U582" s="7">
        <v>0.0</v>
      </c>
      <c r="V582" s="7">
        <v>0.0</v>
      </c>
      <c r="W582" s="7">
        <v>0.0</v>
      </c>
      <c r="X582" s="7">
        <v>0.0</v>
      </c>
      <c r="Y582" s="7">
        <v>0.0</v>
      </c>
      <c r="Z582" s="7">
        <v>427.0</v>
      </c>
      <c r="AA582" s="18">
        <f t="shared" si="6"/>
        <v>0.1002347418</v>
      </c>
      <c r="AB582" s="14">
        <v>5.44</v>
      </c>
      <c r="AC582" s="18">
        <f t="shared" si="7"/>
        <v>0.07661971831</v>
      </c>
      <c r="AD582" s="14">
        <v>337.78</v>
      </c>
      <c r="AE582" s="18">
        <f t="shared" si="8"/>
        <v>4.757464789</v>
      </c>
      <c r="AF582" s="13">
        <f t="shared" si="9"/>
        <v>0.0158498922</v>
      </c>
      <c r="AG582" s="10">
        <f t="shared" si="10"/>
        <v>0</v>
      </c>
      <c r="AH582" s="10">
        <f t="shared" si="11"/>
        <v>0</v>
      </c>
      <c r="AI582" s="10">
        <f t="shared" si="12"/>
        <v>0</v>
      </c>
      <c r="AJ582" s="7">
        <v>1.0</v>
      </c>
      <c r="AK582" s="7">
        <v>0.0</v>
      </c>
      <c r="AL582" s="13">
        <f t="shared" si="13"/>
        <v>1</v>
      </c>
      <c r="AM582" s="7">
        <v>0.0</v>
      </c>
      <c r="AN582" s="7">
        <v>0.0</v>
      </c>
      <c r="AO582" s="26">
        <v>1.0</v>
      </c>
      <c r="AP582" s="26">
        <v>0.0</v>
      </c>
      <c r="AQ582" s="7">
        <v>2.0</v>
      </c>
      <c r="AR582" s="7">
        <v>1.0</v>
      </c>
      <c r="AS582" s="7">
        <v>1.0</v>
      </c>
      <c r="AT582" s="7">
        <v>1.0</v>
      </c>
      <c r="AU582" s="7">
        <v>1.0</v>
      </c>
      <c r="AV582" s="7">
        <v>1.0</v>
      </c>
      <c r="AW582" s="14">
        <v>50.0</v>
      </c>
      <c r="AX582" s="14">
        <v>-38.35</v>
      </c>
      <c r="AY582" s="7">
        <v>2.0</v>
      </c>
      <c r="AZ582" s="7">
        <v>0.0</v>
      </c>
      <c r="BA582" s="14">
        <f t="shared" si="14"/>
        <v>0.281030445</v>
      </c>
      <c r="BB582" s="14">
        <v>81.82</v>
      </c>
      <c r="BC582" s="14">
        <v>-14.54</v>
      </c>
    </row>
    <row r="583" ht="12.75" customHeight="1">
      <c r="A583" s="7" t="s">
        <v>1361</v>
      </c>
      <c r="B583" s="7" t="s">
        <v>2618</v>
      </c>
      <c r="C583" s="8" t="s">
        <v>136</v>
      </c>
      <c r="D583" s="9" t="s">
        <v>159</v>
      </c>
      <c r="E583" s="7">
        <v>6.0</v>
      </c>
      <c r="F583" s="7">
        <v>0.0</v>
      </c>
      <c r="G583" s="7">
        <v>0.0</v>
      </c>
      <c r="H583" s="12">
        <f t="shared" si="1"/>
        <v>0</v>
      </c>
      <c r="I583" s="7">
        <v>0.0</v>
      </c>
      <c r="J583" s="7">
        <v>0.0</v>
      </c>
      <c r="K583" s="7">
        <v>0.0</v>
      </c>
      <c r="L583" s="7">
        <v>0.0</v>
      </c>
      <c r="M583" s="25">
        <f t="shared" si="2"/>
        <v>0</v>
      </c>
      <c r="N583" s="7">
        <v>0.0</v>
      </c>
      <c r="O583" s="7">
        <v>0.0</v>
      </c>
      <c r="P583" s="7">
        <v>0.0</v>
      </c>
      <c r="Q583" s="7">
        <v>0.0</v>
      </c>
      <c r="R583" s="10">
        <f t="shared" si="3"/>
        <v>0</v>
      </c>
      <c r="S583" s="10">
        <f t="shared" si="4"/>
        <v>0</v>
      </c>
      <c r="T583" s="12">
        <f t="shared" si="5"/>
        <v>0</v>
      </c>
      <c r="U583" s="7">
        <v>0.0</v>
      </c>
      <c r="V583" s="7">
        <v>0.0</v>
      </c>
      <c r="W583" s="7">
        <v>0.0</v>
      </c>
      <c r="X583" s="7">
        <v>0.0</v>
      </c>
      <c r="Y583" s="7">
        <v>0.0</v>
      </c>
      <c r="Z583" s="7">
        <v>25.0</v>
      </c>
      <c r="AA583" s="18">
        <f t="shared" si="6"/>
        <v>0.06944444444</v>
      </c>
      <c r="AB583" s="14">
        <v>0.04</v>
      </c>
      <c r="AC583" s="18">
        <f t="shared" si="7"/>
        <v>0.006666666667</v>
      </c>
      <c r="AD583" s="14">
        <v>29.98</v>
      </c>
      <c r="AE583" s="18">
        <f t="shared" si="8"/>
        <v>4.996666667</v>
      </c>
      <c r="AF583" s="13">
        <f t="shared" si="9"/>
        <v>0.001332445037</v>
      </c>
      <c r="AG583" s="10">
        <f t="shared" si="10"/>
        <v>0</v>
      </c>
      <c r="AH583" s="10">
        <f t="shared" si="11"/>
        <v>0</v>
      </c>
      <c r="AI583" s="10">
        <f t="shared" si="12"/>
        <v>0</v>
      </c>
      <c r="AJ583" s="7">
        <v>0.0</v>
      </c>
      <c r="AK583" s="7">
        <v>0.0</v>
      </c>
      <c r="AL583" s="13" t="str">
        <f t="shared" si="13"/>
        <v> </v>
      </c>
      <c r="AM583" s="7">
        <v>0.0</v>
      </c>
      <c r="AN583" s="7">
        <v>0.0</v>
      </c>
      <c r="AO583" s="26">
        <v>0.0</v>
      </c>
      <c r="AP583" s="26">
        <v>0.0</v>
      </c>
      <c r="AQ583" s="7">
        <v>0.0</v>
      </c>
      <c r="AR583" s="7">
        <v>0.0</v>
      </c>
      <c r="AS583" s="7">
        <v>0.0</v>
      </c>
      <c r="AT583" s="7">
        <v>0.0</v>
      </c>
      <c r="AU583" s="7">
        <v>0.0</v>
      </c>
      <c r="AV583" s="7">
        <v>0.0</v>
      </c>
      <c r="AW583" s="14"/>
      <c r="AX583" s="14"/>
      <c r="AY583" s="7">
        <v>0.0</v>
      </c>
      <c r="AZ583" s="7">
        <v>0.0</v>
      </c>
      <c r="BA583" s="14">
        <f t="shared" si="14"/>
        <v>0</v>
      </c>
      <c r="BB583" s="14">
        <v>100.0</v>
      </c>
      <c r="BC583" s="14">
        <v>11.11</v>
      </c>
    </row>
    <row r="584" ht="12.75" customHeight="1">
      <c r="A584" s="7" t="s">
        <v>732</v>
      </c>
      <c r="B584" s="7" t="s">
        <v>2620</v>
      </c>
      <c r="C584" s="8" t="s">
        <v>860</v>
      </c>
      <c r="D584" s="9" t="s">
        <v>150</v>
      </c>
      <c r="E584" s="7">
        <v>55.0</v>
      </c>
      <c r="F584" s="7">
        <v>4.0</v>
      </c>
      <c r="G584" s="7">
        <v>7.0</v>
      </c>
      <c r="H584" s="12">
        <f t="shared" si="1"/>
        <v>11</v>
      </c>
      <c r="I584" s="7">
        <v>4.0</v>
      </c>
      <c r="J584" s="7">
        <v>7.0</v>
      </c>
      <c r="K584" s="7">
        <v>5.0</v>
      </c>
      <c r="L584" s="7">
        <v>2.0</v>
      </c>
      <c r="M584" s="25">
        <f t="shared" si="2"/>
        <v>4.588112617</v>
      </c>
      <c r="N584" s="7">
        <v>23.0</v>
      </c>
      <c r="O584" s="7">
        <v>5.0</v>
      </c>
      <c r="P584" s="7">
        <v>18.0</v>
      </c>
      <c r="Q584" s="7">
        <v>16.0</v>
      </c>
      <c r="R584" s="10">
        <f t="shared" si="3"/>
        <v>0.1739130435</v>
      </c>
      <c r="S584" s="10">
        <f t="shared" si="4"/>
        <v>0.06451612903</v>
      </c>
      <c r="T584" s="12">
        <f t="shared" si="5"/>
        <v>32.10526316</v>
      </c>
      <c r="U584" s="7">
        <v>0.0</v>
      </c>
      <c r="V584" s="7">
        <v>3.0</v>
      </c>
      <c r="W584" s="7">
        <v>3.0</v>
      </c>
      <c r="X584" s="7">
        <v>3.0</v>
      </c>
      <c r="Y584" s="7">
        <v>1.0</v>
      </c>
      <c r="Z584" s="7">
        <v>8631.0</v>
      </c>
      <c r="AA584" s="18">
        <f t="shared" si="6"/>
        <v>2.615454545</v>
      </c>
      <c r="AB584" s="14">
        <v>139.39</v>
      </c>
      <c r="AC584" s="18">
        <f t="shared" si="7"/>
        <v>2.534363636</v>
      </c>
      <c r="AD584" s="14">
        <v>138.03</v>
      </c>
      <c r="AE584" s="18">
        <f t="shared" si="8"/>
        <v>2.509636364</v>
      </c>
      <c r="AF584" s="13">
        <f t="shared" si="9"/>
        <v>0.5024511571</v>
      </c>
      <c r="AG584" s="10">
        <f t="shared" si="10"/>
        <v>0.2105263158</v>
      </c>
      <c r="AH584" s="10">
        <f t="shared" si="11"/>
        <v>0.3684210526</v>
      </c>
      <c r="AI584" s="10">
        <f t="shared" si="12"/>
        <v>0.5789473684</v>
      </c>
      <c r="AJ584" s="7">
        <v>51.0</v>
      </c>
      <c r="AK584" s="7">
        <v>42.0</v>
      </c>
      <c r="AL584" s="13">
        <f t="shared" si="13"/>
        <v>0.5483870968</v>
      </c>
      <c r="AM584" s="7">
        <v>19.0</v>
      </c>
      <c r="AN584" s="7">
        <v>1.0</v>
      </c>
      <c r="AO584" s="26">
        <v>103.0</v>
      </c>
      <c r="AP584" s="26">
        <v>16.0</v>
      </c>
      <c r="AQ584" s="7">
        <v>43.0</v>
      </c>
      <c r="AR584" s="7">
        <v>2.0</v>
      </c>
      <c r="AS584" s="7">
        <v>65.0</v>
      </c>
      <c r="AT584" s="7">
        <v>6.0</v>
      </c>
      <c r="AU584" s="7">
        <v>121.0</v>
      </c>
      <c r="AV584" s="7">
        <v>11.0</v>
      </c>
      <c r="AW584" s="14">
        <v>91.67</v>
      </c>
      <c r="AX584" s="14">
        <v>9.85</v>
      </c>
      <c r="AY584" s="7">
        <v>0.0</v>
      </c>
      <c r="AZ584" s="7">
        <v>0.0</v>
      </c>
      <c r="BA584" s="14">
        <f t="shared" si="14"/>
        <v>0.6047966632</v>
      </c>
      <c r="BB584" s="14">
        <v>95.77</v>
      </c>
      <c r="BC584" s="14">
        <v>3.25</v>
      </c>
    </row>
    <row r="585" ht="12.75" customHeight="1">
      <c r="A585" s="7" t="s">
        <v>2623</v>
      </c>
      <c r="B585" s="7" t="s">
        <v>2624</v>
      </c>
      <c r="C585" s="8" t="s">
        <v>860</v>
      </c>
      <c r="D585" s="9" t="s">
        <v>174</v>
      </c>
      <c r="E585" s="7">
        <v>69.0</v>
      </c>
      <c r="F585" s="7">
        <v>0.0</v>
      </c>
      <c r="G585" s="7">
        <v>1.0</v>
      </c>
      <c r="H585" s="12">
        <f t="shared" si="1"/>
        <v>1</v>
      </c>
      <c r="I585" s="7">
        <v>0.0</v>
      </c>
      <c r="J585" s="7">
        <v>1.0</v>
      </c>
      <c r="K585" s="7">
        <v>0.0</v>
      </c>
      <c r="L585" s="7">
        <v>1.0</v>
      </c>
      <c r="M585" s="25">
        <f t="shared" si="2"/>
        <v>3.904555315</v>
      </c>
      <c r="N585" s="7">
        <v>0.0</v>
      </c>
      <c r="O585" s="7">
        <v>0.0</v>
      </c>
      <c r="P585" s="7">
        <v>0.0</v>
      </c>
      <c r="Q585" s="7">
        <v>0.0</v>
      </c>
      <c r="R585" s="10">
        <f t="shared" si="3"/>
        <v>0</v>
      </c>
      <c r="S585" s="10">
        <f t="shared" si="4"/>
        <v>0</v>
      </c>
      <c r="T585" s="12">
        <f t="shared" si="5"/>
        <v>0</v>
      </c>
      <c r="U585" s="7">
        <v>0.0</v>
      </c>
      <c r="V585" s="7">
        <v>1.0</v>
      </c>
      <c r="W585" s="7">
        <v>0.0</v>
      </c>
      <c r="X585" s="7">
        <v>0.0</v>
      </c>
      <c r="Y585" s="7">
        <v>0.0</v>
      </c>
      <c r="Z585" s="7">
        <v>922.0</v>
      </c>
      <c r="AA585" s="18">
        <f t="shared" si="6"/>
        <v>0.222705314</v>
      </c>
      <c r="AB585" s="14">
        <v>12.9</v>
      </c>
      <c r="AC585" s="18">
        <f t="shared" si="7"/>
        <v>0.1869565217</v>
      </c>
      <c r="AD585" s="14">
        <v>326.7</v>
      </c>
      <c r="AE585" s="18">
        <f t="shared" si="8"/>
        <v>4.734782609</v>
      </c>
      <c r="AF585" s="13">
        <f t="shared" si="9"/>
        <v>0.03798586572</v>
      </c>
      <c r="AG585" s="10">
        <f t="shared" si="10"/>
        <v>0</v>
      </c>
      <c r="AH585" s="10">
        <f t="shared" si="11"/>
        <v>1</v>
      </c>
      <c r="AI585" s="10">
        <f t="shared" si="12"/>
        <v>1</v>
      </c>
      <c r="AJ585" s="7">
        <v>0.0</v>
      </c>
      <c r="AK585" s="7">
        <v>0.0</v>
      </c>
      <c r="AL585" s="13" t="str">
        <f t="shared" si="13"/>
        <v> </v>
      </c>
      <c r="AM585" s="7">
        <v>1.0</v>
      </c>
      <c r="AN585" s="7">
        <v>0.0</v>
      </c>
      <c r="AO585" s="26">
        <v>7.0</v>
      </c>
      <c r="AP585" s="26">
        <v>0.0</v>
      </c>
      <c r="AQ585" s="7">
        <v>4.0</v>
      </c>
      <c r="AR585" s="7">
        <v>1.0</v>
      </c>
      <c r="AS585" s="7">
        <v>4.0</v>
      </c>
      <c r="AT585" s="7">
        <v>0.0</v>
      </c>
      <c r="AU585" s="7">
        <v>8.0</v>
      </c>
      <c r="AV585" s="7">
        <v>0.0</v>
      </c>
      <c r="AW585" s="14">
        <v>100.0</v>
      </c>
      <c r="AX585" s="14">
        <v>14.29</v>
      </c>
      <c r="AY585" s="7">
        <v>0.0</v>
      </c>
      <c r="AZ585" s="7">
        <v>0.0</v>
      </c>
      <c r="BA585" s="14">
        <f t="shared" si="14"/>
        <v>0.4555314534</v>
      </c>
      <c r="BB585" s="14">
        <v>85.71</v>
      </c>
      <c r="BC585" s="14">
        <v>-8.75</v>
      </c>
    </row>
    <row r="586" ht="12.75" customHeight="1">
      <c r="A586" s="7" t="s">
        <v>2005</v>
      </c>
      <c r="B586" s="7" t="s">
        <v>2626</v>
      </c>
      <c r="C586" s="8" t="s">
        <v>237</v>
      </c>
      <c r="D586" s="9" t="s">
        <v>150</v>
      </c>
      <c r="E586" s="7">
        <v>22.0</v>
      </c>
      <c r="F586" s="7">
        <v>1.0</v>
      </c>
      <c r="G586" s="7">
        <v>2.0</v>
      </c>
      <c r="H586" s="12">
        <f t="shared" si="1"/>
        <v>3</v>
      </c>
      <c r="I586" s="7">
        <v>0.0</v>
      </c>
      <c r="J586" s="7">
        <v>2.0</v>
      </c>
      <c r="K586" s="7">
        <v>1.0</v>
      </c>
      <c r="L586" s="7">
        <v>1.0</v>
      </c>
      <c r="M586" s="25">
        <f t="shared" si="2"/>
        <v>3.012552301</v>
      </c>
      <c r="N586" s="7">
        <v>13.0</v>
      </c>
      <c r="O586" s="7">
        <v>12.0</v>
      </c>
      <c r="P586" s="7">
        <v>12.0</v>
      </c>
      <c r="Q586" s="7">
        <v>11.0</v>
      </c>
      <c r="R586" s="10">
        <f t="shared" si="3"/>
        <v>0.07692307692</v>
      </c>
      <c r="S586" s="10">
        <f t="shared" si="4"/>
        <v>0.02083333333</v>
      </c>
      <c r="T586" s="12">
        <f t="shared" si="5"/>
        <v>13.33333333</v>
      </c>
      <c r="U586" s="7">
        <v>0.0</v>
      </c>
      <c r="V586" s="7">
        <v>0.0</v>
      </c>
      <c r="W586" s="7">
        <v>2.0</v>
      </c>
      <c r="X586" s="7">
        <v>2.0</v>
      </c>
      <c r="Y586" s="7">
        <v>1.0</v>
      </c>
      <c r="Z586" s="7">
        <v>3585.0</v>
      </c>
      <c r="AA586" s="18">
        <f t="shared" si="6"/>
        <v>2.715909091</v>
      </c>
      <c r="AB586" s="14">
        <v>58.78</v>
      </c>
      <c r="AC586" s="18">
        <f t="shared" si="7"/>
        <v>2.671818182</v>
      </c>
      <c r="AD586" s="14">
        <v>52.04</v>
      </c>
      <c r="AE586" s="18">
        <f t="shared" si="8"/>
        <v>2.365454545</v>
      </c>
      <c r="AF586" s="13">
        <f t="shared" si="9"/>
        <v>0.5304096733</v>
      </c>
      <c r="AG586" s="10">
        <f t="shared" si="10"/>
        <v>0</v>
      </c>
      <c r="AH586" s="10">
        <f t="shared" si="11"/>
        <v>0.6666666667</v>
      </c>
      <c r="AI586" s="10">
        <f t="shared" si="12"/>
        <v>0.6666666667</v>
      </c>
      <c r="AJ586" s="7">
        <v>12.0</v>
      </c>
      <c r="AK586" s="7">
        <v>16.0</v>
      </c>
      <c r="AL586" s="13">
        <f t="shared" si="13"/>
        <v>0.4285714286</v>
      </c>
      <c r="AM586" s="7">
        <v>3.0</v>
      </c>
      <c r="AN586" s="7">
        <v>1.0</v>
      </c>
      <c r="AO586" s="26">
        <v>37.0</v>
      </c>
      <c r="AP586" s="26">
        <v>3.0</v>
      </c>
      <c r="AQ586" s="7">
        <v>33.0</v>
      </c>
      <c r="AR586" s="7">
        <v>3.0</v>
      </c>
      <c r="AS586" s="7">
        <v>32.0</v>
      </c>
      <c r="AT586" s="7">
        <v>0.0</v>
      </c>
      <c r="AU586" s="7">
        <v>48.0</v>
      </c>
      <c r="AV586" s="7">
        <v>6.0</v>
      </c>
      <c r="AW586" s="14">
        <v>88.89</v>
      </c>
      <c r="AX586" s="14">
        <v>-2.78</v>
      </c>
      <c r="AY586" s="7">
        <v>0.0</v>
      </c>
      <c r="AZ586" s="7">
        <v>1.0</v>
      </c>
      <c r="BA586" s="14">
        <f t="shared" si="14"/>
        <v>0.5690376569</v>
      </c>
      <c r="BB586" s="14">
        <v>91.49</v>
      </c>
      <c r="BC586" s="14">
        <v>-0.67</v>
      </c>
    </row>
    <row r="587" ht="12.75" customHeight="1">
      <c r="A587" s="7" t="s">
        <v>2630</v>
      </c>
      <c r="B587" s="7" t="s">
        <v>2631</v>
      </c>
      <c r="C587" s="8" t="s">
        <v>136</v>
      </c>
      <c r="D587" s="9" t="s">
        <v>183</v>
      </c>
      <c r="E587" s="7">
        <v>82.0</v>
      </c>
      <c r="F587" s="7">
        <v>7.0</v>
      </c>
      <c r="G587" s="7">
        <v>5.0</v>
      </c>
      <c r="H587" s="12">
        <f t="shared" si="1"/>
        <v>12</v>
      </c>
      <c r="I587" s="7">
        <v>7.0</v>
      </c>
      <c r="J587" s="7">
        <v>5.0</v>
      </c>
      <c r="K587" s="7">
        <v>2.0</v>
      </c>
      <c r="L587" s="7">
        <v>3.0</v>
      </c>
      <c r="M587" s="25">
        <f t="shared" si="2"/>
        <v>3.14891756</v>
      </c>
      <c r="N587" s="7">
        <v>31.0</v>
      </c>
      <c r="O587" s="7">
        <v>11.0</v>
      </c>
      <c r="P587" s="7">
        <v>23.0</v>
      </c>
      <c r="Q587" s="7">
        <v>9.0</v>
      </c>
      <c r="R587" s="10">
        <f t="shared" si="3"/>
        <v>0.2258064516</v>
      </c>
      <c r="S587" s="10">
        <f t="shared" si="4"/>
        <v>0.09459459459</v>
      </c>
      <c r="T587" s="12">
        <f t="shared" si="5"/>
        <v>16.54545455</v>
      </c>
      <c r="U587" s="7">
        <v>0.0</v>
      </c>
      <c r="V587" s="7">
        <v>4.0</v>
      </c>
      <c r="W587" s="7">
        <v>10.0</v>
      </c>
      <c r="X587" s="7">
        <v>5.0</v>
      </c>
      <c r="Y587" s="7">
        <v>1.0</v>
      </c>
      <c r="Z587" s="7">
        <v>13719.0</v>
      </c>
      <c r="AA587" s="18">
        <f t="shared" si="6"/>
        <v>2.788414634</v>
      </c>
      <c r="AB587" s="14">
        <v>215.44</v>
      </c>
      <c r="AC587" s="18">
        <f t="shared" si="7"/>
        <v>2.627317073</v>
      </c>
      <c r="AD587" s="14">
        <v>204.91</v>
      </c>
      <c r="AE587" s="18">
        <f t="shared" si="8"/>
        <v>2.498902439</v>
      </c>
      <c r="AF587" s="13">
        <f t="shared" si="9"/>
        <v>0.5125252766</v>
      </c>
      <c r="AG587" s="10">
        <f t="shared" si="10"/>
        <v>0.3181818182</v>
      </c>
      <c r="AH587" s="10">
        <f t="shared" si="11"/>
        <v>0.2272727273</v>
      </c>
      <c r="AI587" s="10">
        <f t="shared" si="12"/>
        <v>0.5454545455</v>
      </c>
      <c r="AJ587" s="7">
        <v>0.0</v>
      </c>
      <c r="AK587" s="7">
        <v>0.0</v>
      </c>
      <c r="AL587" s="13" t="str">
        <f t="shared" si="13"/>
        <v> </v>
      </c>
      <c r="AM587" s="7">
        <v>22.0</v>
      </c>
      <c r="AN587" s="7">
        <v>1.0</v>
      </c>
      <c r="AO587" s="26">
        <v>160.0</v>
      </c>
      <c r="AP587" s="26">
        <v>23.0</v>
      </c>
      <c r="AQ587" s="7">
        <v>86.0</v>
      </c>
      <c r="AR587" s="7">
        <v>9.0</v>
      </c>
      <c r="AS587" s="7">
        <v>93.0</v>
      </c>
      <c r="AT587" s="7">
        <v>4.0</v>
      </c>
      <c r="AU587" s="7">
        <v>213.0</v>
      </c>
      <c r="AV587" s="7">
        <v>19.0</v>
      </c>
      <c r="AW587" s="14">
        <v>91.81</v>
      </c>
      <c r="AX587" s="14">
        <v>5.4</v>
      </c>
      <c r="AY587" s="7">
        <v>2.0</v>
      </c>
      <c r="AZ587" s="7">
        <v>0.0</v>
      </c>
      <c r="BA587" s="14">
        <f t="shared" si="14"/>
        <v>0.6385305051</v>
      </c>
      <c r="BB587" s="14">
        <v>94.76</v>
      </c>
      <c r="BC587" s="14">
        <v>4.92</v>
      </c>
    </row>
    <row r="588" ht="12.75" customHeight="1">
      <c r="A588" s="7" t="s">
        <v>563</v>
      </c>
      <c r="B588" s="7" t="s">
        <v>2634</v>
      </c>
      <c r="C588" s="8" t="s">
        <v>254</v>
      </c>
      <c r="D588" s="9" t="s">
        <v>255</v>
      </c>
      <c r="E588" s="7">
        <v>46.0</v>
      </c>
      <c r="F588" s="7">
        <v>0.0</v>
      </c>
      <c r="G588" s="7">
        <v>0.0</v>
      </c>
      <c r="H588" s="12">
        <f t="shared" si="1"/>
        <v>0</v>
      </c>
      <c r="I588" s="7">
        <v>0.0</v>
      </c>
      <c r="J588" s="7">
        <v>0.0</v>
      </c>
      <c r="K588" s="7">
        <v>0.0</v>
      </c>
      <c r="L588" s="7">
        <v>0.0</v>
      </c>
      <c r="M588" s="25">
        <f t="shared" si="2"/>
        <v>0</v>
      </c>
      <c r="N588" s="7">
        <v>0.0</v>
      </c>
      <c r="O588" s="7">
        <v>0.0</v>
      </c>
      <c r="P588" s="7">
        <v>0.0</v>
      </c>
      <c r="Q588" s="7">
        <v>0.0</v>
      </c>
      <c r="R588" s="10">
        <f t="shared" si="3"/>
        <v>0</v>
      </c>
      <c r="S588" s="10">
        <f t="shared" si="4"/>
        <v>0</v>
      </c>
      <c r="T588" s="12">
        <f t="shared" si="5"/>
        <v>0</v>
      </c>
      <c r="U588" s="7">
        <v>0.0</v>
      </c>
      <c r="V588" s="7">
        <v>0.0</v>
      </c>
      <c r="W588" s="7">
        <v>0.0</v>
      </c>
      <c r="X588" s="7">
        <v>0.0</v>
      </c>
      <c r="Y588" s="7">
        <v>0.0</v>
      </c>
      <c r="Z588" s="7">
        <v>63.0</v>
      </c>
      <c r="AA588" s="18">
        <f t="shared" si="6"/>
        <v>0.02282608696</v>
      </c>
      <c r="AB588" s="14">
        <v>0.89</v>
      </c>
      <c r="AC588" s="18">
        <f t="shared" si="7"/>
        <v>0.01934782609</v>
      </c>
      <c r="AD588" s="14">
        <v>219.47</v>
      </c>
      <c r="AE588" s="18">
        <f t="shared" si="8"/>
        <v>4.771086957</v>
      </c>
      <c r="AF588" s="13">
        <f t="shared" si="9"/>
        <v>0.004038845526</v>
      </c>
      <c r="AG588" s="10">
        <f t="shared" si="10"/>
        <v>0</v>
      </c>
      <c r="AH588" s="10">
        <f t="shared" si="11"/>
        <v>0</v>
      </c>
      <c r="AI588" s="10">
        <f t="shared" si="12"/>
        <v>0</v>
      </c>
      <c r="AJ588" s="7">
        <v>0.0</v>
      </c>
      <c r="AK588" s="7">
        <v>0.0</v>
      </c>
      <c r="AL588" s="13" t="str">
        <f t="shared" si="13"/>
        <v> </v>
      </c>
      <c r="AM588" s="7">
        <v>0.0</v>
      </c>
      <c r="AN588" s="7">
        <v>0.0</v>
      </c>
      <c r="AO588" s="26">
        <v>1.0</v>
      </c>
      <c r="AP588" s="26">
        <v>0.0</v>
      </c>
      <c r="AQ588" s="7">
        <v>0.0</v>
      </c>
      <c r="AR588" s="7">
        <v>0.0</v>
      </c>
      <c r="AS588" s="7">
        <v>0.0</v>
      </c>
      <c r="AT588" s="7">
        <v>0.0</v>
      </c>
      <c r="AU588" s="7">
        <v>0.0</v>
      </c>
      <c r="AV588" s="7">
        <v>0.0</v>
      </c>
      <c r="AW588" s="14"/>
      <c r="AX588" s="14"/>
      <c r="AY588" s="7">
        <v>0.0</v>
      </c>
      <c r="AZ588" s="7">
        <v>0.0</v>
      </c>
      <c r="BA588" s="14">
        <f t="shared" si="14"/>
        <v>0.9523809524</v>
      </c>
      <c r="BB588" s="14">
        <v>100.0</v>
      </c>
      <c r="BC588" s="14">
        <v>5.0</v>
      </c>
    </row>
    <row r="589" ht="12.75" customHeight="1">
      <c r="A589" s="7" t="s">
        <v>2638</v>
      </c>
      <c r="B589" s="7" t="s">
        <v>2639</v>
      </c>
      <c r="C589" s="8" t="s">
        <v>490</v>
      </c>
      <c r="D589" s="9" t="s">
        <v>275</v>
      </c>
      <c r="E589" s="7">
        <v>4.0</v>
      </c>
      <c r="F589" s="7">
        <v>0.0</v>
      </c>
      <c r="G589" s="7">
        <v>0.0</v>
      </c>
      <c r="H589" s="12">
        <f t="shared" si="1"/>
        <v>0</v>
      </c>
      <c r="I589" s="7">
        <v>0.0</v>
      </c>
      <c r="J589" s="7">
        <v>0.0</v>
      </c>
      <c r="K589" s="7">
        <v>0.0</v>
      </c>
      <c r="L589" s="7">
        <v>0.0</v>
      </c>
      <c r="M589" s="25">
        <f t="shared" si="2"/>
        <v>0</v>
      </c>
      <c r="N589" s="7">
        <v>0.0</v>
      </c>
      <c r="O589" s="7">
        <v>0.0</v>
      </c>
      <c r="P589" s="7">
        <v>0.0</v>
      </c>
      <c r="Q589" s="7">
        <v>0.0</v>
      </c>
      <c r="R589" s="10">
        <f t="shared" si="3"/>
        <v>0</v>
      </c>
      <c r="S589" s="10">
        <f t="shared" si="4"/>
        <v>0</v>
      </c>
      <c r="T589" s="12">
        <f t="shared" si="5"/>
        <v>0</v>
      </c>
      <c r="U589" s="7">
        <v>0.0</v>
      </c>
      <c r="V589" s="7">
        <v>0.0</v>
      </c>
      <c r="W589" s="7">
        <v>0.0</v>
      </c>
      <c r="X589" s="7">
        <v>0.0</v>
      </c>
      <c r="Y589" s="7">
        <v>0.0</v>
      </c>
      <c r="Z589" s="7">
        <v>9.0</v>
      </c>
      <c r="AA589" s="18">
        <f t="shared" si="6"/>
        <v>0.0375</v>
      </c>
      <c r="AB589" s="14">
        <v>0.14</v>
      </c>
      <c r="AC589" s="18">
        <f t="shared" si="7"/>
        <v>0.035</v>
      </c>
      <c r="AD589" s="14">
        <v>15.89</v>
      </c>
      <c r="AE589" s="18">
        <f t="shared" si="8"/>
        <v>3.9725</v>
      </c>
      <c r="AF589" s="13">
        <f t="shared" si="9"/>
        <v>0.008733624454</v>
      </c>
      <c r="AG589" s="10">
        <f t="shared" si="10"/>
        <v>0</v>
      </c>
      <c r="AH589" s="10">
        <f t="shared" si="11"/>
        <v>0</v>
      </c>
      <c r="AI589" s="10">
        <f t="shared" si="12"/>
        <v>0</v>
      </c>
      <c r="AJ589" s="7">
        <v>1.0</v>
      </c>
      <c r="AK589" s="7">
        <v>0.0</v>
      </c>
      <c r="AL589" s="13">
        <f t="shared" si="13"/>
        <v>1</v>
      </c>
      <c r="AM589" s="7">
        <v>0.0</v>
      </c>
      <c r="AN589" s="7">
        <v>0.0</v>
      </c>
      <c r="AO589" s="26">
        <v>0.0</v>
      </c>
      <c r="AP589" s="26">
        <v>0.0</v>
      </c>
      <c r="AQ589" s="7">
        <v>0.0</v>
      </c>
      <c r="AR589" s="7">
        <v>0.0</v>
      </c>
      <c r="AS589" s="7">
        <v>0.0</v>
      </c>
      <c r="AT589" s="7">
        <v>0.0</v>
      </c>
      <c r="AU589" s="7">
        <v>0.0</v>
      </c>
      <c r="AV589" s="7">
        <v>0.0</v>
      </c>
      <c r="AW589" s="14"/>
      <c r="AX589" s="14"/>
      <c r="AY589" s="7">
        <v>0.0</v>
      </c>
      <c r="AZ589" s="7">
        <v>0.0</v>
      </c>
      <c r="BA589" s="14">
        <f t="shared" si="14"/>
        <v>0</v>
      </c>
      <c r="BB589" s="14"/>
      <c r="BC589" s="14"/>
    </row>
    <row r="590" ht="12.75" customHeight="1">
      <c r="A590" s="7" t="s">
        <v>603</v>
      </c>
      <c r="B590" s="7" t="s">
        <v>2641</v>
      </c>
      <c r="C590" s="8" t="s">
        <v>490</v>
      </c>
      <c r="D590" s="9" t="s">
        <v>247</v>
      </c>
      <c r="E590" s="7">
        <v>22.0</v>
      </c>
      <c r="F590" s="7">
        <v>0.0</v>
      </c>
      <c r="G590" s="7">
        <v>0.0</v>
      </c>
      <c r="H590" s="12">
        <f t="shared" si="1"/>
        <v>0</v>
      </c>
      <c r="I590" s="7">
        <v>0.0</v>
      </c>
      <c r="J590" s="7">
        <v>0.0</v>
      </c>
      <c r="K590" s="7">
        <v>0.0</v>
      </c>
      <c r="L590" s="7">
        <v>0.0</v>
      </c>
      <c r="M590" s="25">
        <f t="shared" si="2"/>
        <v>0</v>
      </c>
      <c r="N590" s="7">
        <v>0.0</v>
      </c>
      <c r="O590" s="7">
        <v>0.0</v>
      </c>
      <c r="P590" s="7">
        <v>0.0</v>
      </c>
      <c r="Q590" s="7">
        <v>0.0</v>
      </c>
      <c r="R590" s="10">
        <f t="shared" si="3"/>
        <v>0</v>
      </c>
      <c r="S590" s="10">
        <f t="shared" si="4"/>
        <v>0</v>
      </c>
      <c r="T590" s="12">
        <f t="shared" si="5"/>
        <v>0</v>
      </c>
      <c r="U590" s="7">
        <v>0.0</v>
      </c>
      <c r="V590" s="7">
        <v>2.0</v>
      </c>
      <c r="W590" s="7">
        <v>0.0</v>
      </c>
      <c r="X590" s="7">
        <v>0.0</v>
      </c>
      <c r="Y590" s="7">
        <v>0.0</v>
      </c>
      <c r="Z590" s="7">
        <v>430.0</v>
      </c>
      <c r="AA590" s="18">
        <f t="shared" si="6"/>
        <v>0.3257575758</v>
      </c>
      <c r="AB590" s="14">
        <v>8.12</v>
      </c>
      <c r="AC590" s="18">
        <f t="shared" si="7"/>
        <v>0.3690909091</v>
      </c>
      <c r="AD590" s="14">
        <v>112.84</v>
      </c>
      <c r="AE590" s="18">
        <f t="shared" si="8"/>
        <v>5.129090909</v>
      </c>
      <c r="AF590" s="13">
        <f t="shared" si="9"/>
        <v>0.06712962963</v>
      </c>
      <c r="AG590" s="10">
        <f t="shared" si="10"/>
        <v>0</v>
      </c>
      <c r="AH590" s="10">
        <f t="shared" si="11"/>
        <v>0</v>
      </c>
      <c r="AI590" s="10">
        <f t="shared" si="12"/>
        <v>0</v>
      </c>
      <c r="AJ590" s="7">
        <v>0.0</v>
      </c>
      <c r="AK590" s="7">
        <v>0.0</v>
      </c>
      <c r="AL590" s="13" t="str">
        <f t="shared" si="13"/>
        <v> </v>
      </c>
      <c r="AM590" s="7">
        <v>0.0</v>
      </c>
      <c r="AN590" s="7">
        <v>1.0</v>
      </c>
      <c r="AO590" s="26">
        <v>1.0</v>
      </c>
      <c r="AP590" s="26">
        <v>3.0</v>
      </c>
      <c r="AQ590" s="7">
        <v>0.0</v>
      </c>
      <c r="AR590" s="7">
        <v>1.0</v>
      </c>
      <c r="AS590" s="7">
        <v>4.0</v>
      </c>
      <c r="AT590" s="7">
        <v>0.0</v>
      </c>
      <c r="AU590" s="7">
        <v>1.0</v>
      </c>
      <c r="AV590" s="7">
        <v>3.0</v>
      </c>
      <c r="AW590" s="14">
        <v>25.0</v>
      </c>
      <c r="AX590" s="14">
        <v>-56.19</v>
      </c>
      <c r="AY590" s="7">
        <v>0.0</v>
      </c>
      <c r="AZ590" s="7">
        <v>0.0</v>
      </c>
      <c r="BA590" s="14">
        <f t="shared" si="14"/>
        <v>-1.11627907</v>
      </c>
      <c r="BB590" s="14">
        <v>83.33</v>
      </c>
      <c r="BC590" s="14">
        <v>-6.93</v>
      </c>
    </row>
    <row r="591" ht="12.75" customHeight="1">
      <c r="A591" s="7" t="s">
        <v>871</v>
      </c>
      <c r="B591" s="7" t="s">
        <v>2643</v>
      </c>
      <c r="C591" s="8" t="s">
        <v>312</v>
      </c>
      <c r="D591" s="9" t="s">
        <v>150</v>
      </c>
      <c r="E591" s="7">
        <v>20.0</v>
      </c>
      <c r="F591" s="7">
        <v>1.0</v>
      </c>
      <c r="G591" s="7">
        <v>1.0</v>
      </c>
      <c r="H591" s="12">
        <f t="shared" si="1"/>
        <v>2</v>
      </c>
      <c r="I591" s="7">
        <v>1.0</v>
      </c>
      <c r="J591" s="7">
        <v>1.0</v>
      </c>
      <c r="K591" s="7">
        <v>0.0</v>
      </c>
      <c r="L591" s="7">
        <v>1.0</v>
      </c>
      <c r="M591" s="25">
        <f t="shared" si="2"/>
        <v>3.0651341</v>
      </c>
      <c r="N591" s="7">
        <v>4.0</v>
      </c>
      <c r="O591" s="7">
        <v>1.0</v>
      </c>
      <c r="P591" s="7">
        <v>3.0</v>
      </c>
      <c r="Q591" s="7">
        <v>0.0</v>
      </c>
      <c r="R591" s="10">
        <f t="shared" si="3"/>
        <v>0.25</v>
      </c>
      <c r="S591" s="10">
        <f t="shared" si="4"/>
        <v>0.125</v>
      </c>
      <c r="T591" s="12">
        <f t="shared" si="5"/>
        <v>0</v>
      </c>
      <c r="U591" s="7">
        <v>0.0</v>
      </c>
      <c r="V591" s="7">
        <v>0.0</v>
      </c>
      <c r="W591" s="7">
        <v>0.0</v>
      </c>
      <c r="X591" s="7">
        <v>0.0</v>
      </c>
      <c r="Y591" s="7">
        <v>0.0</v>
      </c>
      <c r="Z591" s="7">
        <v>2349.0</v>
      </c>
      <c r="AA591" s="18">
        <f t="shared" si="6"/>
        <v>1.9575</v>
      </c>
      <c r="AB591" s="14">
        <v>40.35</v>
      </c>
      <c r="AC591" s="18">
        <f t="shared" si="7"/>
        <v>2.0175</v>
      </c>
      <c r="AD591" s="14">
        <v>62.6</v>
      </c>
      <c r="AE591" s="18">
        <f t="shared" si="8"/>
        <v>3.13</v>
      </c>
      <c r="AF591" s="13">
        <f t="shared" si="9"/>
        <v>0.3919378339</v>
      </c>
      <c r="AG591" s="10">
        <f t="shared" si="10"/>
        <v>0.2</v>
      </c>
      <c r="AH591" s="10">
        <f t="shared" si="11"/>
        <v>0.2</v>
      </c>
      <c r="AI591" s="10">
        <f t="shared" si="12"/>
        <v>0.4</v>
      </c>
      <c r="AJ591" s="7">
        <v>6.0</v>
      </c>
      <c r="AK591" s="7">
        <v>3.0</v>
      </c>
      <c r="AL591" s="13">
        <f t="shared" si="13"/>
        <v>0.6666666667</v>
      </c>
      <c r="AM591" s="7">
        <v>5.0</v>
      </c>
      <c r="AN591" s="7">
        <v>1.0</v>
      </c>
      <c r="AO591" s="26">
        <v>36.0</v>
      </c>
      <c r="AP591" s="26">
        <v>6.0</v>
      </c>
      <c r="AQ591" s="7">
        <v>11.0</v>
      </c>
      <c r="AR591" s="7">
        <v>1.0</v>
      </c>
      <c r="AS591" s="7">
        <v>15.0</v>
      </c>
      <c r="AT591" s="7">
        <v>3.0</v>
      </c>
      <c r="AU591" s="7">
        <v>28.0</v>
      </c>
      <c r="AV591" s="7">
        <v>7.0</v>
      </c>
      <c r="AW591" s="14">
        <v>80.0</v>
      </c>
      <c r="AX591" s="14">
        <v>-6.36</v>
      </c>
      <c r="AY591" s="7">
        <v>0.0</v>
      </c>
      <c r="AZ591" s="7">
        <v>0.0</v>
      </c>
      <c r="BA591" s="14">
        <f t="shared" si="14"/>
        <v>0.8173690932</v>
      </c>
      <c r="BB591" s="14">
        <v>92.5</v>
      </c>
      <c r="BC591" s="14">
        <v>-3.42</v>
      </c>
    </row>
    <row r="592" ht="12.75" customHeight="1">
      <c r="A592" s="7" t="s">
        <v>732</v>
      </c>
      <c r="B592" s="7" t="s">
        <v>2643</v>
      </c>
      <c r="C592" s="8" t="s">
        <v>312</v>
      </c>
      <c r="D592" s="9" t="s">
        <v>150</v>
      </c>
      <c r="E592" s="7">
        <v>71.0</v>
      </c>
      <c r="F592" s="7">
        <v>8.0</v>
      </c>
      <c r="G592" s="7">
        <v>14.0</v>
      </c>
      <c r="H592" s="12">
        <f t="shared" si="1"/>
        <v>22</v>
      </c>
      <c r="I592" s="7">
        <v>8.0</v>
      </c>
      <c r="J592" s="7">
        <v>13.0</v>
      </c>
      <c r="K592" s="7">
        <v>7.0</v>
      </c>
      <c r="L592" s="7">
        <v>6.0</v>
      </c>
      <c r="M592" s="25">
        <f t="shared" si="2"/>
        <v>5.690472769</v>
      </c>
      <c r="N592" s="7">
        <v>47.0</v>
      </c>
      <c r="O592" s="7">
        <v>13.0</v>
      </c>
      <c r="P592" s="7">
        <v>38.0</v>
      </c>
      <c r="Q592" s="7">
        <v>10.0</v>
      </c>
      <c r="R592" s="10">
        <f t="shared" si="3"/>
        <v>0.170212766</v>
      </c>
      <c r="S592" s="10">
        <f t="shared" si="4"/>
        <v>0.07407407407</v>
      </c>
      <c r="T592" s="12">
        <f t="shared" si="5"/>
        <v>50.80645161</v>
      </c>
      <c r="U592" s="7">
        <v>0.0</v>
      </c>
      <c r="V592" s="7">
        <v>1.0</v>
      </c>
      <c r="W592" s="7">
        <v>5.0</v>
      </c>
      <c r="X592" s="7">
        <v>4.0</v>
      </c>
      <c r="Y592" s="7">
        <v>1.0</v>
      </c>
      <c r="Z592" s="7">
        <v>13918.0</v>
      </c>
      <c r="AA592" s="18">
        <f t="shared" si="6"/>
        <v>3.26713615</v>
      </c>
      <c r="AB592" s="14">
        <v>226.72</v>
      </c>
      <c r="AC592" s="18">
        <f t="shared" si="7"/>
        <v>3.193239437</v>
      </c>
      <c r="AD592" s="14">
        <v>138.85</v>
      </c>
      <c r="AE592" s="18">
        <f t="shared" si="8"/>
        <v>1.955633803</v>
      </c>
      <c r="AF592" s="13">
        <f t="shared" si="9"/>
        <v>0.6201821813</v>
      </c>
      <c r="AG592" s="10">
        <f t="shared" si="10"/>
        <v>0.2580645161</v>
      </c>
      <c r="AH592" s="10">
        <f t="shared" si="11"/>
        <v>0.4193548387</v>
      </c>
      <c r="AI592" s="10">
        <f t="shared" si="12"/>
        <v>0.6774193548</v>
      </c>
      <c r="AJ592" s="7">
        <v>180.0</v>
      </c>
      <c r="AK592" s="7">
        <v>115.0</v>
      </c>
      <c r="AL592" s="13">
        <f t="shared" si="13"/>
        <v>0.6101694915</v>
      </c>
      <c r="AM592" s="7">
        <v>31.0</v>
      </c>
      <c r="AN592" s="7">
        <v>4.0</v>
      </c>
      <c r="AO592" s="26">
        <v>194.0</v>
      </c>
      <c r="AP592" s="26">
        <v>29.0</v>
      </c>
      <c r="AQ592" s="7">
        <v>87.0</v>
      </c>
      <c r="AR592" s="7">
        <v>8.0</v>
      </c>
      <c r="AS592" s="7">
        <v>85.0</v>
      </c>
      <c r="AT592" s="7">
        <v>4.0</v>
      </c>
      <c r="AU592" s="7">
        <v>194.0</v>
      </c>
      <c r="AV592" s="7">
        <v>26.0</v>
      </c>
      <c r="AW592" s="14">
        <v>88.18</v>
      </c>
      <c r="AX592" s="14">
        <v>-0.71</v>
      </c>
      <c r="AY592" s="7">
        <v>0.0</v>
      </c>
      <c r="AZ592" s="7">
        <v>2.0</v>
      </c>
      <c r="BA592" s="14">
        <f t="shared" si="14"/>
        <v>0.8190832016</v>
      </c>
      <c r="BB592" s="14">
        <v>94.38</v>
      </c>
      <c r="BC592" s="14">
        <v>5.49</v>
      </c>
    </row>
    <row r="593" ht="12.75" customHeight="1">
      <c r="A593" s="7" t="s">
        <v>589</v>
      </c>
      <c r="B593" s="7" t="s">
        <v>2650</v>
      </c>
      <c r="C593" s="8" t="s">
        <v>399</v>
      </c>
      <c r="D593" s="9" t="s">
        <v>174</v>
      </c>
      <c r="E593" s="7">
        <v>82.0</v>
      </c>
      <c r="F593" s="7">
        <v>0.0</v>
      </c>
      <c r="G593" s="7">
        <v>0.0</v>
      </c>
      <c r="H593" s="12">
        <f t="shared" si="1"/>
        <v>0</v>
      </c>
      <c r="I593" s="7">
        <v>0.0</v>
      </c>
      <c r="J593" s="7">
        <v>0.0</v>
      </c>
      <c r="K593" s="7">
        <v>0.0</v>
      </c>
      <c r="L593" s="7">
        <v>0.0</v>
      </c>
      <c r="M593" s="25">
        <f t="shared" si="2"/>
        <v>0</v>
      </c>
      <c r="N593" s="7">
        <v>0.0</v>
      </c>
      <c r="O593" s="7">
        <v>0.0</v>
      </c>
      <c r="P593" s="7">
        <v>0.0</v>
      </c>
      <c r="Q593" s="7">
        <v>0.0</v>
      </c>
      <c r="R593" s="10">
        <f t="shared" si="3"/>
        <v>0</v>
      </c>
      <c r="S593" s="10">
        <f t="shared" si="4"/>
        <v>0</v>
      </c>
      <c r="T593" s="12">
        <f t="shared" si="5"/>
        <v>0</v>
      </c>
      <c r="U593" s="7">
        <v>0.0</v>
      </c>
      <c r="V593" s="7">
        <v>0.0</v>
      </c>
      <c r="W593" s="7">
        <v>0.0</v>
      </c>
      <c r="X593" s="7">
        <v>1.0</v>
      </c>
      <c r="Y593" s="7">
        <v>0.0</v>
      </c>
      <c r="Z593" s="7">
        <v>683.0</v>
      </c>
      <c r="AA593" s="18">
        <f t="shared" si="6"/>
        <v>0.1388211382</v>
      </c>
      <c r="AB593" s="14">
        <v>9.93</v>
      </c>
      <c r="AC593" s="18">
        <f t="shared" si="7"/>
        <v>0.121097561</v>
      </c>
      <c r="AD593" s="14">
        <v>395.78</v>
      </c>
      <c r="AE593" s="18">
        <f t="shared" si="8"/>
        <v>4.826585366</v>
      </c>
      <c r="AF593" s="13">
        <f t="shared" si="9"/>
        <v>0.02447561066</v>
      </c>
      <c r="AG593" s="10">
        <f t="shared" si="10"/>
        <v>0</v>
      </c>
      <c r="AH593" s="10">
        <f t="shared" si="11"/>
        <v>0</v>
      </c>
      <c r="AI593" s="10">
        <f t="shared" si="12"/>
        <v>0</v>
      </c>
      <c r="AJ593" s="7">
        <v>0.0</v>
      </c>
      <c r="AK593" s="7">
        <v>0.0</v>
      </c>
      <c r="AL593" s="13" t="str">
        <f t="shared" si="13"/>
        <v> </v>
      </c>
      <c r="AM593" s="7">
        <v>0.0</v>
      </c>
      <c r="AN593" s="7">
        <v>0.0</v>
      </c>
      <c r="AO593" s="26">
        <v>7.0</v>
      </c>
      <c r="AP593" s="26">
        <v>1.0</v>
      </c>
      <c r="AQ593" s="7">
        <v>1.0</v>
      </c>
      <c r="AR593" s="7">
        <v>0.0</v>
      </c>
      <c r="AS593" s="7">
        <v>2.0</v>
      </c>
      <c r="AT593" s="7">
        <v>2.0</v>
      </c>
      <c r="AU593" s="7">
        <v>6.0</v>
      </c>
      <c r="AV593" s="7">
        <v>1.0</v>
      </c>
      <c r="AW593" s="14">
        <v>85.71</v>
      </c>
      <c r="AX593" s="14">
        <v>-0.62</v>
      </c>
      <c r="AY593" s="7">
        <v>0.0</v>
      </c>
      <c r="AZ593" s="7">
        <v>0.0</v>
      </c>
      <c r="BA593" s="14">
        <f t="shared" si="14"/>
        <v>0.6149341142</v>
      </c>
      <c r="BB593" s="14">
        <v>78.57</v>
      </c>
      <c r="BC593" s="14">
        <v>-18.82</v>
      </c>
    </row>
    <row r="594" ht="12.75" customHeight="1">
      <c r="A594" s="7" t="s">
        <v>777</v>
      </c>
      <c r="B594" s="7" t="s">
        <v>2653</v>
      </c>
      <c r="C594" s="7" t="s">
        <v>860</v>
      </c>
      <c r="D594" s="8" t="s">
        <v>174</v>
      </c>
      <c r="E594" s="7">
        <v>17.0</v>
      </c>
      <c r="F594" s="7">
        <v>0.0</v>
      </c>
      <c r="G594" s="7">
        <v>0.0</v>
      </c>
      <c r="H594" s="12">
        <f t="shared" si="1"/>
        <v>0</v>
      </c>
      <c r="I594" s="7">
        <v>0.0</v>
      </c>
      <c r="J594" s="7">
        <v>0.0</v>
      </c>
      <c r="K594" s="7">
        <v>0.0</v>
      </c>
      <c r="L594" s="7">
        <v>0.0</v>
      </c>
      <c r="M594" s="25">
        <f t="shared" si="2"/>
        <v>0</v>
      </c>
      <c r="N594" s="7">
        <v>1.0</v>
      </c>
      <c r="O594" s="7">
        <v>2.0</v>
      </c>
      <c r="P594" s="7">
        <v>1.0</v>
      </c>
      <c r="Q594" s="7">
        <v>4.0</v>
      </c>
      <c r="R594" s="10">
        <f t="shared" si="3"/>
        <v>0</v>
      </c>
      <c r="S594" s="10">
        <f t="shared" si="4"/>
        <v>0</v>
      </c>
      <c r="T594" s="12">
        <f t="shared" si="5"/>
        <v>0</v>
      </c>
      <c r="U594" s="7">
        <v>1.0</v>
      </c>
      <c r="V594" s="7">
        <v>0.0</v>
      </c>
      <c r="W594" s="7">
        <v>2.0</v>
      </c>
      <c r="X594" s="7">
        <v>0.0</v>
      </c>
      <c r="Y594" s="7">
        <v>2.0</v>
      </c>
      <c r="Z594" s="7">
        <v>1957.0</v>
      </c>
      <c r="AA594" s="18">
        <f t="shared" si="6"/>
        <v>1.918627451</v>
      </c>
      <c r="AB594" s="14">
        <v>32.08</v>
      </c>
      <c r="AC594" s="18">
        <f t="shared" si="7"/>
        <v>1.887058824</v>
      </c>
      <c r="AD594" s="14">
        <v>55.32</v>
      </c>
      <c r="AE594" s="18">
        <f t="shared" si="8"/>
        <v>3.254117647</v>
      </c>
      <c r="AF594" s="13">
        <f t="shared" si="9"/>
        <v>0.3670480549</v>
      </c>
      <c r="AG594" s="10">
        <f t="shared" si="10"/>
        <v>0</v>
      </c>
      <c r="AH594" s="10">
        <f t="shared" si="11"/>
        <v>0</v>
      </c>
      <c r="AI594" s="10">
        <f t="shared" si="12"/>
        <v>0</v>
      </c>
      <c r="AJ594" s="7">
        <v>0.0</v>
      </c>
      <c r="AK594" s="7">
        <v>0.0</v>
      </c>
      <c r="AL594" s="13" t="str">
        <f t="shared" si="13"/>
        <v> </v>
      </c>
      <c r="AM594" s="7">
        <v>4.0</v>
      </c>
      <c r="AN594" s="7">
        <v>1.0</v>
      </c>
      <c r="AO594" s="26">
        <v>26.0</v>
      </c>
      <c r="AP594" s="26">
        <v>6.0</v>
      </c>
      <c r="AQ594" s="7">
        <v>8.0</v>
      </c>
      <c r="AR594" s="7">
        <v>1.0</v>
      </c>
      <c r="AS594" s="7">
        <v>12.0</v>
      </c>
      <c r="AT594" s="7">
        <v>3.0</v>
      </c>
      <c r="AU594" s="7">
        <v>34.0</v>
      </c>
      <c r="AV594" s="7">
        <v>5.0</v>
      </c>
      <c r="AW594" s="14">
        <v>87.18</v>
      </c>
      <c r="AX594" s="14">
        <v>3.05</v>
      </c>
      <c r="AY594" s="7">
        <v>0.0</v>
      </c>
      <c r="AZ594" s="7">
        <v>0.0</v>
      </c>
      <c r="BA594" s="14">
        <f t="shared" si="14"/>
        <v>0.6438426162</v>
      </c>
      <c r="BB594" s="14">
        <v>90.32</v>
      </c>
      <c r="BC594" s="14">
        <v>-3.43</v>
      </c>
    </row>
    <row r="595" ht="12.75" customHeight="1">
      <c r="A595" s="7" t="s">
        <v>354</v>
      </c>
      <c r="B595" s="7" t="s">
        <v>2655</v>
      </c>
      <c r="C595" s="8" t="s">
        <v>305</v>
      </c>
      <c r="D595" s="9" t="s">
        <v>247</v>
      </c>
      <c r="E595" s="7">
        <v>79.0</v>
      </c>
      <c r="F595" s="7">
        <v>7.0</v>
      </c>
      <c r="G595" s="7">
        <v>16.0</v>
      </c>
      <c r="H595" s="12">
        <f t="shared" si="1"/>
        <v>23</v>
      </c>
      <c r="I595" s="7">
        <v>7.0</v>
      </c>
      <c r="J595" s="7">
        <v>16.0</v>
      </c>
      <c r="K595" s="7">
        <v>7.0</v>
      </c>
      <c r="L595" s="7">
        <v>9.0</v>
      </c>
      <c r="M595" s="25">
        <f t="shared" si="2"/>
        <v>5.864437991</v>
      </c>
      <c r="N595" s="7">
        <v>42.0</v>
      </c>
      <c r="O595" s="7">
        <v>12.0</v>
      </c>
      <c r="P595" s="7">
        <v>35.0</v>
      </c>
      <c r="Q595" s="7">
        <v>28.0</v>
      </c>
      <c r="R595" s="10">
        <f t="shared" si="3"/>
        <v>0.1666666667</v>
      </c>
      <c r="S595" s="10">
        <f t="shared" si="4"/>
        <v>0.05982905983</v>
      </c>
      <c r="T595" s="12">
        <f t="shared" si="5"/>
        <v>45.5</v>
      </c>
      <c r="U595" s="7">
        <v>0.0</v>
      </c>
      <c r="V595" s="7">
        <v>6.0</v>
      </c>
      <c r="W595" s="7">
        <v>15.0</v>
      </c>
      <c r="X595" s="7">
        <v>4.0</v>
      </c>
      <c r="Y595" s="7">
        <v>4.0</v>
      </c>
      <c r="Z595" s="7">
        <v>14119.0</v>
      </c>
      <c r="AA595" s="18">
        <f t="shared" si="6"/>
        <v>2.978691983</v>
      </c>
      <c r="AB595" s="14">
        <v>241.32</v>
      </c>
      <c r="AC595" s="18">
        <f t="shared" si="7"/>
        <v>3.054683544</v>
      </c>
      <c r="AD595" s="14">
        <v>110.7</v>
      </c>
      <c r="AE595" s="18">
        <f t="shared" si="8"/>
        <v>1.401265823</v>
      </c>
      <c r="AF595" s="13">
        <f t="shared" si="9"/>
        <v>0.6855292313</v>
      </c>
      <c r="AG595" s="10">
        <f t="shared" si="10"/>
        <v>0.2058823529</v>
      </c>
      <c r="AH595" s="10">
        <f t="shared" si="11"/>
        <v>0.4705882353</v>
      </c>
      <c r="AI595" s="10">
        <f t="shared" si="12"/>
        <v>0.6764705882</v>
      </c>
      <c r="AJ595" s="7">
        <v>2.0</v>
      </c>
      <c r="AK595" s="7">
        <v>3.0</v>
      </c>
      <c r="AL595" s="13">
        <f t="shared" si="13"/>
        <v>0.4</v>
      </c>
      <c r="AM595" s="7">
        <v>34.0</v>
      </c>
      <c r="AN595" s="7">
        <v>2.0</v>
      </c>
      <c r="AO595" s="26">
        <v>187.0</v>
      </c>
      <c r="AP595" s="26">
        <v>24.0</v>
      </c>
      <c r="AQ595" s="7">
        <v>76.0</v>
      </c>
      <c r="AR595" s="7">
        <v>6.0</v>
      </c>
      <c r="AS595" s="7">
        <v>113.0</v>
      </c>
      <c r="AT595" s="7">
        <v>6.0</v>
      </c>
      <c r="AU595" s="7">
        <v>231.0</v>
      </c>
      <c r="AV595" s="7">
        <v>30.0</v>
      </c>
      <c r="AW595" s="14">
        <v>88.51</v>
      </c>
      <c r="AX595" s="14">
        <v>4.24</v>
      </c>
      <c r="AY595" s="7">
        <v>1.0</v>
      </c>
      <c r="AZ595" s="7">
        <v>2.0</v>
      </c>
      <c r="BA595" s="14">
        <f t="shared" si="14"/>
        <v>0.6714356541</v>
      </c>
      <c r="BB595" s="14">
        <v>98.41</v>
      </c>
      <c r="BC595" s="14">
        <v>10.25</v>
      </c>
    </row>
    <row r="596" ht="12.75" customHeight="1">
      <c r="A596" s="7" t="s">
        <v>397</v>
      </c>
      <c r="B596" s="7" t="s">
        <v>2657</v>
      </c>
      <c r="C596" s="8" t="s">
        <v>399</v>
      </c>
      <c r="D596" s="9" t="s">
        <v>174</v>
      </c>
      <c r="E596" s="7">
        <v>19.0</v>
      </c>
      <c r="F596" s="7">
        <v>0.0</v>
      </c>
      <c r="G596" s="7">
        <v>0.0</v>
      </c>
      <c r="H596" s="12">
        <f t="shared" si="1"/>
        <v>0</v>
      </c>
      <c r="I596" s="7">
        <v>0.0</v>
      </c>
      <c r="J596" s="7">
        <v>0.0</v>
      </c>
      <c r="K596" s="7">
        <v>0.0</v>
      </c>
      <c r="L596" s="7">
        <v>0.0</v>
      </c>
      <c r="M596" s="25">
        <f t="shared" si="2"/>
        <v>0</v>
      </c>
      <c r="N596" s="7">
        <v>0.0</v>
      </c>
      <c r="O596" s="7">
        <v>0.0</v>
      </c>
      <c r="P596" s="7">
        <v>0.0</v>
      </c>
      <c r="Q596" s="7">
        <v>0.0</v>
      </c>
      <c r="R596" s="10">
        <f t="shared" si="3"/>
        <v>0</v>
      </c>
      <c r="S596" s="10">
        <f t="shared" si="4"/>
        <v>0</v>
      </c>
      <c r="T596" s="12">
        <f t="shared" si="5"/>
        <v>0</v>
      </c>
      <c r="U596" s="7">
        <v>0.0</v>
      </c>
      <c r="V596" s="7">
        <v>0.0</v>
      </c>
      <c r="W596" s="7">
        <v>0.0</v>
      </c>
      <c r="X596" s="7">
        <v>0.0</v>
      </c>
      <c r="Y596" s="7">
        <v>0.0</v>
      </c>
      <c r="Z596" s="7">
        <v>11.0</v>
      </c>
      <c r="AA596" s="18">
        <f t="shared" si="6"/>
        <v>0.009649122807</v>
      </c>
      <c r="AB596" s="14">
        <v>0.54</v>
      </c>
      <c r="AC596" s="18">
        <f t="shared" si="7"/>
        <v>0.02842105263</v>
      </c>
      <c r="AD596" s="14">
        <v>89.87</v>
      </c>
      <c r="AE596" s="18">
        <f t="shared" si="8"/>
        <v>4.73</v>
      </c>
      <c r="AF596" s="13">
        <f t="shared" si="9"/>
        <v>0.005972790621</v>
      </c>
      <c r="AG596" s="10">
        <f t="shared" si="10"/>
        <v>0</v>
      </c>
      <c r="AH596" s="10">
        <f t="shared" si="11"/>
        <v>0</v>
      </c>
      <c r="AI596" s="10">
        <f t="shared" si="12"/>
        <v>0</v>
      </c>
      <c r="AJ596" s="7">
        <v>0.0</v>
      </c>
      <c r="AK596" s="7">
        <v>0.0</v>
      </c>
      <c r="AL596" s="13" t="str">
        <f t="shared" si="13"/>
        <v> </v>
      </c>
      <c r="AM596" s="7">
        <v>0.0</v>
      </c>
      <c r="AN596" s="7">
        <v>0.0</v>
      </c>
      <c r="AO596" s="26">
        <v>1.0</v>
      </c>
      <c r="AP596" s="26">
        <v>0.0</v>
      </c>
      <c r="AQ596" s="7">
        <v>0.0</v>
      </c>
      <c r="AR596" s="7">
        <v>0.0</v>
      </c>
      <c r="AS596" s="7">
        <v>0.0</v>
      </c>
      <c r="AT596" s="7">
        <v>0.0</v>
      </c>
      <c r="AU596" s="7">
        <v>1.0</v>
      </c>
      <c r="AV596" s="7">
        <v>0.0</v>
      </c>
      <c r="AW596" s="14">
        <v>100.0</v>
      </c>
      <c r="AX596" s="14">
        <v>8.0</v>
      </c>
      <c r="AY596" s="7">
        <v>0.0</v>
      </c>
      <c r="AZ596" s="7">
        <v>0.0</v>
      </c>
      <c r="BA596" s="14">
        <f t="shared" si="14"/>
        <v>5.454545455</v>
      </c>
      <c r="BB596" s="14"/>
      <c r="BC596" s="14"/>
    </row>
    <row r="597" ht="12.75" customHeight="1">
      <c r="A597" s="7" t="s">
        <v>2630</v>
      </c>
      <c r="B597" s="7" t="s">
        <v>2660</v>
      </c>
      <c r="C597" s="8" t="s">
        <v>447</v>
      </c>
      <c r="D597" s="9" t="s">
        <v>174</v>
      </c>
      <c r="E597" s="7">
        <v>2.0</v>
      </c>
      <c r="F597" s="7">
        <v>0.0</v>
      </c>
      <c r="G597" s="7">
        <v>0.0</v>
      </c>
      <c r="H597" s="12">
        <f t="shared" si="1"/>
        <v>0</v>
      </c>
      <c r="I597" s="7">
        <v>0.0</v>
      </c>
      <c r="J597" s="7">
        <v>0.0</v>
      </c>
      <c r="K597" s="7">
        <v>0.0</v>
      </c>
      <c r="L597" s="7">
        <v>0.0</v>
      </c>
      <c r="M597" s="25">
        <f t="shared" si="2"/>
        <v>0</v>
      </c>
      <c r="N597" s="7">
        <v>0.0</v>
      </c>
      <c r="O597" s="7">
        <v>0.0</v>
      </c>
      <c r="P597" s="7">
        <v>0.0</v>
      </c>
      <c r="Q597" s="7">
        <v>0.0</v>
      </c>
      <c r="R597" s="10">
        <f t="shared" si="3"/>
        <v>0</v>
      </c>
      <c r="S597" s="10">
        <f t="shared" si="4"/>
        <v>0</v>
      </c>
      <c r="T597" s="12">
        <f t="shared" si="5"/>
        <v>0</v>
      </c>
      <c r="U597" s="7">
        <v>0.0</v>
      </c>
      <c r="V597" s="7">
        <v>0.0</v>
      </c>
      <c r="W597" s="7">
        <v>0.0</v>
      </c>
      <c r="X597" s="7">
        <v>0.0</v>
      </c>
      <c r="Y597" s="7">
        <v>0.0</v>
      </c>
      <c r="Z597" s="7">
        <v>0.0</v>
      </c>
      <c r="AA597" s="18">
        <f t="shared" si="6"/>
        <v>0</v>
      </c>
      <c r="AB597" s="14">
        <v>0.0</v>
      </c>
      <c r="AC597" s="18">
        <f t="shared" si="7"/>
        <v>0</v>
      </c>
      <c r="AD597" s="14">
        <v>8.38</v>
      </c>
      <c r="AE597" s="18">
        <f t="shared" si="8"/>
        <v>4.19</v>
      </c>
      <c r="AF597" s="13">
        <f t="shared" si="9"/>
        <v>0</v>
      </c>
      <c r="AG597" s="10">
        <f t="shared" si="10"/>
        <v>0</v>
      </c>
      <c r="AH597" s="10">
        <f t="shared" si="11"/>
        <v>0</v>
      </c>
      <c r="AI597" s="10">
        <f t="shared" si="12"/>
        <v>0</v>
      </c>
      <c r="AJ597" s="7">
        <v>0.0</v>
      </c>
      <c r="AK597" s="7">
        <v>0.0</v>
      </c>
      <c r="AL597" s="13" t="str">
        <f t="shared" si="13"/>
        <v> </v>
      </c>
      <c r="AM597" s="7">
        <v>0.0</v>
      </c>
      <c r="AN597" s="7">
        <v>0.0</v>
      </c>
      <c r="AO597" s="26">
        <v>0.0</v>
      </c>
      <c r="AP597" s="26">
        <v>0.0</v>
      </c>
      <c r="AQ597" s="7">
        <v>0.0</v>
      </c>
      <c r="AR597" s="7">
        <v>0.0</v>
      </c>
      <c r="AS597" s="7">
        <v>0.0</v>
      </c>
      <c r="AT597" s="7">
        <v>0.0</v>
      </c>
      <c r="AU597" s="7">
        <v>0.0</v>
      </c>
      <c r="AV597" s="7">
        <v>0.0</v>
      </c>
      <c r="AW597" s="14"/>
      <c r="AX597" s="14"/>
      <c r="AY597" s="7">
        <v>0.0</v>
      </c>
      <c r="AZ597" s="7">
        <v>0.0</v>
      </c>
      <c r="BA597" s="14">
        <f t="shared" si="14"/>
        <v>0</v>
      </c>
      <c r="BB597" s="14"/>
      <c r="BC597" s="14"/>
    </row>
    <row r="598" ht="12.75" customHeight="1">
      <c r="A598" s="7" t="s">
        <v>1048</v>
      </c>
      <c r="B598" s="7" t="s">
        <v>2661</v>
      </c>
      <c r="C598" s="8" t="s">
        <v>325</v>
      </c>
      <c r="D598" s="9" t="s">
        <v>174</v>
      </c>
      <c r="E598" s="7">
        <v>8.0</v>
      </c>
      <c r="F598" s="7">
        <v>0.0</v>
      </c>
      <c r="G598" s="7">
        <v>0.0</v>
      </c>
      <c r="H598" s="12">
        <f t="shared" si="1"/>
        <v>0</v>
      </c>
      <c r="I598" s="7">
        <v>0.0</v>
      </c>
      <c r="J598" s="7">
        <v>0.0</v>
      </c>
      <c r="K598" s="7">
        <v>0.0</v>
      </c>
      <c r="L598" s="7">
        <v>0.0</v>
      </c>
      <c r="M598" s="25">
        <f t="shared" si="2"/>
        <v>0</v>
      </c>
      <c r="N598" s="7">
        <v>0.0</v>
      </c>
      <c r="O598" s="7">
        <v>0.0</v>
      </c>
      <c r="P598" s="7">
        <v>0.0</v>
      </c>
      <c r="Q598" s="7">
        <v>0.0</v>
      </c>
      <c r="R598" s="10">
        <f t="shared" si="3"/>
        <v>0</v>
      </c>
      <c r="S598" s="10">
        <f t="shared" si="4"/>
        <v>0</v>
      </c>
      <c r="T598" s="12">
        <f t="shared" si="5"/>
        <v>0</v>
      </c>
      <c r="U598" s="7">
        <v>0.0</v>
      </c>
      <c r="V598" s="7">
        <v>0.0</v>
      </c>
      <c r="W598" s="7">
        <v>0.0</v>
      </c>
      <c r="X598" s="7">
        <v>0.0</v>
      </c>
      <c r="Y598" s="7">
        <v>0.0</v>
      </c>
      <c r="Z598" s="7">
        <v>32.0</v>
      </c>
      <c r="AA598" s="18">
        <f t="shared" si="6"/>
        <v>0.06666666667</v>
      </c>
      <c r="AB598" s="14">
        <v>0.8</v>
      </c>
      <c r="AC598" s="18">
        <f t="shared" si="7"/>
        <v>0.1</v>
      </c>
      <c r="AD598" s="14">
        <v>33.22</v>
      </c>
      <c r="AE598" s="18">
        <f t="shared" si="8"/>
        <v>4.1525</v>
      </c>
      <c r="AF598" s="13">
        <f t="shared" si="9"/>
        <v>0.02351557907</v>
      </c>
      <c r="AG598" s="10">
        <f t="shared" si="10"/>
        <v>0</v>
      </c>
      <c r="AH598" s="10">
        <f t="shared" si="11"/>
        <v>0</v>
      </c>
      <c r="AI598" s="10">
        <f t="shared" si="12"/>
        <v>0</v>
      </c>
      <c r="AJ598" s="7">
        <v>0.0</v>
      </c>
      <c r="AK598" s="7">
        <v>0.0</v>
      </c>
      <c r="AL598" s="13" t="str">
        <f t="shared" si="13"/>
        <v> </v>
      </c>
      <c r="AM598" s="7">
        <v>0.0</v>
      </c>
      <c r="AN598" s="7">
        <v>0.0</v>
      </c>
      <c r="AO598" s="26">
        <v>0.0</v>
      </c>
      <c r="AP598" s="26">
        <v>0.0</v>
      </c>
      <c r="AQ598" s="7">
        <v>0.0</v>
      </c>
      <c r="AR598" s="7">
        <v>0.0</v>
      </c>
      <c r="AS598" s="7">
        <v>0.0</v>
      </c>
      <c r="AT598" s="7">
        <v>0.0</v>
      </c>
      <c r="AU598" s="7">
        <v>0.0</v>
      </c>
      <c r="AV598" s="7">
        <v>0.0</v>
      </c>
      <c r="AW598" s="14"/>
      <c r="AX598" s="14"/>
      <c r="AY598" s="7">
        <v>0.0</v>
      </c>
      <c r="AZ598" s="7">
        <v>0.0</v>
      </c>
      <c r="BA598" s="14">
        <f t="shared" si="14"/>
        <v>0</v>
      </c>
      <c r="BB598" s="14">
        <v>50.0</v>
      </c>
      <c r="BC598" s="14">
        <v>-50.0</v>
      </c>
    </row>
    <row r="599" ht="12.75" customHeight="1">
      <c r="A599" s="7" t="s">
        <v>2146</v>
      </c>
      <c r="B599" s="7" t="s">
        <v>2664</v>
      </c>
      <c r="C599" s="8" t="s">
        <v>173</v>
      </c>
      <c r="D599" s="9" t="s">
        <v>174</v>
      </c>
      <c r="E599" s="7">
        <v>82.0</v>
      </c>
      <c r="F599" s="7">
        <v>0.0</v>
      </c>
      <c r="G599" s="7">
        <v>2.0</v>
      </c>
      <c r="H599" s="12">
        <f t="shared" si="1"/>
        <v>2</v>
      </c>
      <c r="I599" s="7">
        <v>0.0</v>
      </c>
      <c r="J599" s="7">
        <v>1.0</v>
      </c>
      <c r="K599" s="7">
        <v>0.0</v>
      </c>
      <c r="L599" s="7">
        <v>1.0</v>
      </c>
      <c r="M599" s="25">
        <f t="shared" si="2"/>
        <v>2.818003914</v>
      </c>
      <c r="N599" s="7">
        <v>4.0</v>
      </c>
      <c r="O599" s="7">
        <v>2.0</v>
      </c>
      <c r="P599" s="7">
        <v>4.0</v>
      </c>
      <c r="Q599" s="7">
        <v>4.0</v>
      </c>
      <c r="R599" s="10">
        <f t="shared" si="3"/>
        <v>0</v>
      </c>
      <c r="S599" s="10">
        <f t="shared" si="4"/>
        <v>0</v>
      </c>
      <c r="T599" s="12">
        <f t="shared" si="5"/>
        <v>0</v>
      </c>
      <c r="U599" s="7">
        <v>0.0</v>
      </c>
      <c r="V599" s="7">
        <v>0.0</v>
      </c>
      <c r="W599" s="7">
        <v>0.0</v>
      </c>
      <c r="X599" s="7">
        <v>1.0</v>
      </c>
      <c r="Y599" s="7">
        <v>2.0</v>
      </c>
      <c r="Z599" s="7">
        <v>2555.0</v>
      </c>
      <c r="AA599" s="18">
        <f t="shared" si="6"/>
        <v>0.5193089431</v>
      </c>
      <c r="AB599" s="14">
        <v>39.49</v>
      </c>
      <c r="AC599" s="18">
        <f t="shared" si="7"/>
        <v>0.4815853659</v>
      </c>
      <c r="AD599" s="14">
        <v>356.59</v>
      </c>
      <c r="AE599" s="18">
        <f t="shared" si="8"/>
        <v>4.348658537</v>
      </c>
      <c r="AF599" s="13">
        <f t="shared" si="9"/>
        <v>0.09970208039</v>
      </c>
      <c r="AG599" s="10">
        <f t="shared" si="10"/>
        <v>0</v>
      </c>
      <c r="AH599" s="10">
        <f t="shared" si="11"/>
        <v>1</v>
      </c>
      <c r="AI599" s="10">
        <f t="shared" si="12"/>
        <v>1</v>
      </c>
      <c r="AJ599" s="7">
        <v>0.0</v>
      </c>
      <c r="AK599" s="7">
        <v>0.0</v>
      </c>
      <c r="AL599" s="13" t="str">
        <f t="shared" si="13"/>
        <v> </v>
      </c>
      <c r="AM599" s="7">
        <v>1.0</v>
      </c>
      <c r="AN599" s="7">
        <v>2.0</v>
      </c>
      <c r="AO599" s="26">
        <v>28.0</v>
      </c>
      <c r="AP599" s="26">
        <v>10.0</v>
      </c>
      <c r="AQ599" s="7">
        <v>17.0</v>
      </c>
      <c r="AR599" s="7">
        <v>1.0</v>
      </c>
      <c r="AS599" s="7">
        <v>17.0</v>
      </c>
      <c r="AT599" s="7">
        <v>0.0</v>
      </c>
      <c r="AU599" s="7">
        <v>31.0</v>
      </c>
      <c r="AV599" s="7">
        <v>8.0</v>
      </c>
      <c r="AW599" s="14">
        <v>79.49</v>
      </c>
      <c r="AX599" s="14">
        <v>-11.07</v>
      </c>
      <c r="AY599" s="7">
        <v>1.0</v>
      </c>
      <c r="AZ599" s="7">
        <v>1.0</v>
      </c>
      <c r="BA599" s="14">
        <f t="shared" si="14"/>
        <v>0.3757338552</v>
      </c>
      <c r="BB599" s="14">
        <v>79.41</v>
      </c>
      <c r="BC599" s="14">
        <v>-13.54</v>
      </c>
    </row>
    <row r="600" ht="12.75" customHeight="1">
      <c r="A600" s="7" t="s">
        <v>2165</v>
      </c>
      <c r="B600" s="7" t="s">
        <v>2668</v>
      </c>
      <c r="C600" s="8" t="s">
        <v>173</v>
      </c>
      <c r="D600" s="9" t="s">
        <v>174</v>
      </c>
      <c r="E600" s="7">
        <v>41.0</v>
      </c>
      <c r="F600" s="7">
        <v>0.0</v>
      </c>
      <c r="G600" s="7">
        <v>0.0</v>
      </c>
      <c r="H600" s="12">
        <f t="shared" si="1"/>
        <v>0</v>
      </c>
      <c r="I600" s="7">
        <v>0.0</v>
      </c>
      <c r="J600" s="7">
        <v>0.0</v>
      </c>
      <c r="K600" s="7">
        <v>0.0</v>
      </c>
      <c r="L600" s="7">
        <v>0.0</v>
      </c>
      <c r="M600" s="25">
        <f t="shared" si="2"/>
        <v>0</v>
      </c>
      <c r="N600" s="7">
        <v>0.0</v>
      </c>
      <c r="O600" s="7">
        <v>0.0</v>
      </c>
      <c r="P600" s="7">
        <v>0.0</v>
      </c>
      <c r="Q600" s="7">
        <v>0.0</v>
      </c>
      <c r="R600" s="10">
        <f t="shared" si="3"/>
        <v>0</v>
      </c>
      <c r="S600" s="10">
        <f t="shared" si="4"/>
        <v>0</v>
      </c>
      <c r="T600" s="12">
        <f t="shared" si="5"/>
        <v>0</v>
      </c>
      <c r="U600" s="7">
        <v>0.0</v>
      </c>
      <c r="V600" s="7">
        <v>0.0</v>
      </c>
      <c r="W600" s="7">
        <v>0.0</v>
      </c>
      <c r="X600" s="7">
        <v>0.0</v>
      </c>
      <c r="Y600" s="7">
        <v>0.0</v>
      </c>
      <c r="Z600" s="7">
        <v>65.0</v>
      </c>
      <c r="AA600" s="18">
        <f t="shared" si="6"/>
        <v>0.02642276423</v>
      </c>
      <c r="AB600" s="14">
        <v>0.85</v>
      </c>
      <c r="AC600" s="18">
        <f t="shared" si="7"/>
        <v>0.02073170732</v>
      </c>
      <c r="AD600" s="14">
        <v>199.81</v>
      </c>
      <c r="AE600" s="18">
        <f t="shared" si="8"/>
        <v>4.873414634</v>
      </c>
      <c r="AF600" s="13">
        <f t="shared" si="9"/>
        <v>0.00423602113</v>
      </c>
      <c r="AG600" s="10">
        <f t="shared" si="10"/>
        <v>0</v>
      </c>
      <c r="AH600" s="10">
        <f t="shared" si="11"/>
        <v>0</v>
      </c>
      <c r="AI600" s="10">
        <f t="shared" si="12"/>
        <v>0</v>
      </c>
      <c r="AJ600" s="7">
        <v>0.0</v>
      </c>
      <c r="AK600" s="7">
        <v>0.0</v>
      </c>
      <c r="AL600" s="13" t="str">
        <f t="shared" si="13"/>
        <v> </v>
      </c>
      <c r="AM600" s="7">
        <v>0.0</v>
      </c>
      <c r="AN600" s="7">
        <v>0.0</v>
      </c>
      <c r="AO600" s="26">
        <v>1.0</v>
      </c>
      <c r="AP600" s="26">
        <v>0.0</v>
      </c>
      <c r="AQ600" s="7">
        <v>0.0</v>
      </c>
      <c r="AR600" s="7">
        <v>0.0</v>
      </c>
      <c r="AS600" s="7">
        <v>0.0</v>
      </c>
      <c r="AT600" s="7">
        <v>0.0</v>
      </c>
      <c r="AU600" s="7">
        <v>1.0</v>
      </c>
      <c r="AV600" s="7">
        <v>0.0</v>
      </c>
      <c r="AW600" s="14">
        <v>100.0</v>
      </c>
      <c r="AX600" s="14">
        <v>13.87</v>
      </c>
      <c r="AY600" s="7">
        <v>0.0</v>
      </c>
      <c r="AZ600" s="7">
        <v>0.0</v>
      </c>
      <c r="BA600" s="14">
        <f t="shared" si="14"/>
        <v>0.9230769231</v>
      </c>
      <c r="BB600" s="14">
        <v>75.0</v>
      </c>
      <c r="BC600" s="14">
        <v>-15.22</v>
      </c>
    </row>
    <row r="601" ht="12.75" customHeight="1">
      <c r="A601" s="7" t="s">
        <v>2672</v>
      </c>
      <c r="B601" s="7" t="s">
        <v>2673</v>
      </c>
      <c r="C601" s="8" t="s">
        <v>173</v>
      </c>
      <c r="D601" s="9" t="s">
        <v>183</v>
      </c>
      <c r="E601" s="7">
        <v>80.0</v>
      </c>
      <c r="F601" s="7">
        <v>11.0</v>
      </c>
      <c r="G601" s="7">
        <v>6.0</v>
      </c>
      <c r="H601" s="12">
        <f t="shared" si="1"/>
        <v>17</v>
      </c>
      <c r="I601" s="7">
        <v>11.0</v>
      </c>
      <c r="J601" s="7">
        <v>6.0</v>
      </c>
      <c r="K601" s="7">
        <v>2.0</v>
      </c>
      <c r="L601" s="7">
        <v>4.0</v>
      </c>
      <c r="M601" s="25">
        <f t="shared" si="2"/>
        <v>4.207631488</v>
      </c>
      <c r="N601" s="7">
        <v>41.0</v>
      </c>
      <c r="O601" s="7">
        <v>17.0</v>
      </c>
      <c r="P601" s="7">
        <v>29.0</v>
      </c>
      <c r="Q601" s="7">
        <v>15.0</v>
      </c>
      <c r="R601" s="10">
        <f t="shared" si="3"/>
        <v>0.2682926829</v>
      </c>
      <c r="S601" s="10">
        <f t="shared" si="4"/>
        <v>0.1078431373</v>
      </c>
      <c r="T601" s="12">
        <f t="shared" si="5"/>
        <v>13.77777778</v>
      </c>
      <c r="U601" s="7">
        <v>2.0</v>
      </c>
      <c r="V601" s="7">
        <v>5.0</v>
      </c>
      <c r="W601" s="7">
        <v>14.0</v>
      </c>
      <c r="X601" s="7">
        <v>3.0</v>
      </c>
      <c r="Y601" s="7">
        <v>7.0</v>
      </c>
      <c r="Z601" s="7">
        <v>14545.0</v>
      </c>
      <c r="AA601" s="18">
        <f t="shared" si="6"/>
        <v>3.030208333</v>
      </c>
      <c r="AB601" s="14">
        <v>242.68</v>
      </c>
      <c r="AC601" s="18">
        <f t="shared" si="7"/>
        <v>3.0335</v>
      </c>
      <c r="AD601" s="14">
        <v>145.28</v>
      </c>
      <c r="AE601" s="18">
        <f t="shared" si="8"/>
        <v>1.816</v>
      </c>
      <c r="AF601" s="13">
        <f t="shared" si="9"/>
        <v>0.625528405</v>
      </c>
      <c r="AG601" s="10">
        <f t="shared" si="10"/>
        <v>0.3055555556</v>
      </c>
      <c r="AH601" s="10">
        <f t="shared" si="11"/>
        <v>0.1666666667</v>
      </c>
      <c r="AI601" s="10">
        <f t="shared" si="12"/>
        <v>0.4722222222</v>
      </c>
      <c r="AJ601" s="7">
        <v>86.0</v>
      </c>
      <c r="AK601" s="7">
        <v>78.0</v>
      </c>
      <c r="AL601" s="13">
        <f t="shared" si="13"/>
        <v>0.5243902439</v>
      </c>
      <c r="AM601" s="7">
        <v>36.0</v>
      </c>
      <c r="AN601" s="7">
        <v>3.0</v>
      </c>
      <c r="AO601" s="26">
        <v>212.0</v>
      </c>
      <c r="AP601" s="26">
        <v>30.0</v>
      </c>
      <c r="AQ601" s="7">
        <v>113.0</v>
      </c>
      <c r="AR601" s="7">
        <v>7.0</v>
      </c>
      <c r="AS601" s="7">
        <v>106.0</v>
      </c>
      <c r="AT601" s="7">
        <v>8.0</v>
      </c>
      <c r="AU601" s="7">
        <v>227.0</v>
      </c>
      <c r="AV601" s="7">
        <v>26.0</v>
      </c>
      <c r="AW601" s="14">
        <v>89.72</v>
      </c>
      <c r="AX601" s="14">
        <v>1.07</v>
      </c>
      <c r="AY601" s="7">
        <v>6.0</v>
      </c>
      <c r="AZ601" s="7">
        <v>2.0</v>
      </c>
      <c r="BA601" s="14">
        <f t="shared" si="14"/>
        <v>0.919903747</v>
      </c>
      <c r="BB601" s="14">
        <v>94.96</v>
      </c>
      <c r="BC601" s="14">
        <v>10.8</v>
      </c>
    </row>
    <row r="602" ht="12.75" customHeight="1">
      <c r="A602" s="7" t="s">
        <v>439</v>
      </c>
      <c r="B602" s="7" t="s">
        <v>2675</v>
      </c>
      <c r="C602" s="8" t="s">
        <v>274</v>
      </c>
      <c r="D602" s="9" t="s">
        <v>150</v>
      </c>
      <c r="E602" s="7">
        <v>21.0</v>
      </c>
      <c r="F602" s="7">
        <v>0.0</v>
      </c>
      <c r="G602" s="7">
        <v>0.0</v>
      </c>
      <c r="H602" s="12">
        <f t="shared" si="1"/>
        <v>0</v>
      </c>
      <c r="I602" s="7">
        <v>0.0</v>
      </c>
      <c r="J602" s="7">
        <v>0.0</v>
      </c>
      <c r="K602" s="7">
        <v>0.0</v>
      </c>
      <c r="L602" s="7">
        <v>0.0</v>
      </c>
      <c r="M602" s="25">
        <f t="shared" si="2"/>
        <v>0</v>
      </c>
      <c r="N602" s="7">
        <v>0.0</v>
      </c>
      <c r="O602" s="7">
        <v>0.0</v>
      </c>
      <c r="P602" s="7">
        <v>0.0</v>
      </c>
      <c r="Q602" s="7">
        <v>0.0</v>
      </c>
      <c r="R602" s="10">
        <f t="shared" si="3"/>
        <v>0</v>
      </c>
      <c r="S602" s="10">
        <f t="shared" si="4"/>
        <v>0</v>
      </c>
      <c r="T602" s="12">
        <f t="shared" si="5"/>
        <v>0</v>
      </c>
      <c r="U602" s="7">
        <v>0.0</v>
      </c>
      <c r="V602" s="7">
        <v>0.0</v>
      </c>
      <c r="W602" s="7">
        <v>0.0</v>
      </c>
      <c r="X602" s="7">
        <v>0.0</v>
      </c>
      <c r="Y602" s="7">
        <v>0.0</v>
      </c>
      <c r="Z602" s="7">
        <v>44.0</v>
      </c>
      <c r="AA602" s="18">
        <f t="shared" si="6"/>
        <v>0.03492063492</v>
      </c>
      <c r="AB602" s="14">
        <v>0.22</v>
      </c>
      <c r="AC602" s="18">
        <f t="shared" si="7"/>
        <v>0.01047619048</v>
      </c>
      <c r="AD602" s="14">
        <v>89.97</v>
      </c>
      <c r="AE602" s="18">
        <f t="shared" si="8"/>
        <v>4.284285714</v>
      </c>
      <c r="AF602" s="13">
        <f t="shared" si="9"/>
        <v>0.002439294822</v>
      </c>
      <c r="AG602" s="10">
        <f t="shared" si="10"/>
        <v>0</v>
      </c>
      <c r="AH602" s="10">
        <f t="shared" si="11"/>
        <v>0</v>
      </c>
      <c r="AI602" s="10">
        <f t="shared" si="12"/>
        <v>0</v>
      </c>
      <c r="AJ602" s="7">
        <v>0.0</v>
      </c>
      <c r="AK602" s="7">
        <v>0.0</v>
      </c>
      <c r="AL602" s="13" t="str">
        <f t="shared" si="13"/>
        <v> </v>
      </c>
      <c r="AM602" s="7">
        <v>0.0</v>
      </c>
      <c r="AN602" s="7">
        <v>0.0</v>
      </c>
      <c r="AO602" s="26">
        <v>0.0</v>
      </c>
      <c r="AP602" s="26">
        <v>0.0</v>
      </c>
      <c r="AQ602" s="7">
        <v>0.0</v>
      </c>
      <c r="AR602" s="7">
        <v>0.0</v>
      </c>
      <c r="AS602" s="7">
        <v>0.0</v>
      </c>
      <c r="AT602" s="7">
        <v>0.0</v>
      </c>
      <c r="AU602" s="7">
        <v>0.0</v>
      </c>
      <c r="AV602" s="7">
        <v>0.0</v>
      </c>
      <c r="AW602" s="14"/>
      <c r="AX602" s="14"/>
      <c r="AY602" s="7">
        <v>0.0</v>
      </c>
      <c r="AZ602" s="7">
        <v>2.0</v>
      </c>
      <c r="BA602" s="14">
        <f t="shared" si="14"/>
        <v>0</v>
      </c>
      <c r="BB602" s="14"/>
      <c r="BC602" s="14"/>
    </row>
    <row r="603" ht="12.75" customHeight="1">
      <c r="A603" s="7" t="s">
        <v>2679</v>
      </c>
      <c r="B603" s="7" t="s">
        <v>2680</v>
      </c>
      <c r="C603" s="8" t="s">
        <v>136</v>
      </c>
      <c r="D603" s="9" t="s">
        <v>174</v>
      </c>
      <c r="E603" s="7">
        <v>5.0</v>
      </c>
      <c r="F603" s="7">
        <v>0.0</v>
      </c>
      <c r="G603" s="7">
        <v>0.0</v>
      </c>
      <c r="H603" s="12">
        <f t="shared" si="1"/>
        <v>0</v>
      </c>
      <c r="I603" s="7">
        <v>0.0</v>
      </c>
      <c r="J603" s="7">
        <v>0.0</v>
      </c>
      <c r="K603" s="7">
        <v>0.0</v>
      </c>
      <c r="L603" s="7">
        <v>0.0</v>
      </c>
      <c r="M603" s="25">
        <f t="shared" si="2"/>
        <v>0</v>
      </c>
      <c r="N603" s="7">
        <v>0.0</v>
      </c>
      <c r="O603" s="7">
        <v>0.0</v>
      </c>
      <c r="P603" s="7">
        <v>0.0</v>
      </c>
      <c r="Q603" s="7">
        <v>0.0</v>
      </c>
      <c r="R603" s="10">
        <f t="shared" si="3"/>
        <v>0</v>
      </c>
      <c r="S603" s="10">
        <f t="shared" si="4"/>
        <v>0</v>
      </c>
      <c r="T603" s="12">
        <f t="shared" si="5"/>
        <v>0</v>
      </c>
      <c r="U603" s="7">
        <v>0.0</v>
      </c>
      <c r="V603" s="7">
        <v>0.0</v>
      </c>
      <c r="W603" s="7">
        <v>0.0</v>
      </c>
      <c r="X603" s="7">
        <v>0.0</v>
      </c>
      <c r="Y603" s="7">
        <v>0.0</v>
      </c>
      <c r="Z603" s="7">
        <v>0.0</v>
      </c>
      <c r="AA603" s="18">
        <f t="shared" si="6"/>
        <v>0</v>
      </c>
      <c r="AB603" s="14">
        <v>0.0</v>
      </c>
      <c r="AC603" s="18">
        <f t="shared" si="7"/>
        <v>0</v>
      </c>
      <c r="AD603" s="14">
        <v>25.77</v>
      </c>
      <c r="AE603" s="18">
        <f t="shared" si="8"/>
        <v>5.154</v>
      </c>
      <c r="AF603" s="13">
        <f t="shared" si="9"/>
        <v>0</v>
      </c>
      <c r="AG603" s="10">
        <f t="shared" si="10"/>
        <v>0</v>
      </c>
      <c r="AH603" s="10">
        <f t="shared" si="11"/>
        <v>0</v>
      </c>
      <c r="AI603" s="10">
        <f t="shared" si="12"/>
        <v>0</v>
      </c>
      <c r="AJ603" s="7">
        <v>0.0</v>
      </c>
      <c r="AK603" s="7">
        <v>0.0</v>
      </c>
      <c r="AL603" s="13" t="str">
        <f t="shared" si="13"/>
        <v> </v>
      </c>
      <c r="AM603" s="7">
        <v>0.0</v>
      </c>
      <c r="AN603" s="7">
        <v>0.0</v>
      </c>
      <c r="AO603" s="26">
        <v>0.0</v>
      </c>
      <c r="AP603" s="26">
        <v>0.0</v>
      </c>
      <c r="AQ603" s="7">
        <v>0.0</v>
      </c>
      <c r="AR603" s="7">
        <v>0.0</v>
      </c>
      <c r="AS603" s="7">
        <v>0.0</v>
      </c>
      <c r="AT603" s="7">
        <v>0.0</v>
      </c>
      <c r="AU603" s="7">
        <v>0.0</v>
      </c>
      <c r="AV603" s="7">
        <v>0.0</v>
      </c>
      <c r="AW603" s="14"/>
      <c r="AX603" s="14"/>
      <c r="AY603" s="7">
        <v>0.0</v>
      </c>
      <c r="AZ603" s="7">
        <v>0.0</v>
      </c>
      <c r="BA603" s="14">
        <f t="shared" si="14"/>
        <v>0</v>
      </c>
      <c r="BB603" s="14"/>
      <c r="BC603" s="14"/>
    </row>
    <row r="604" ht="12.75" customHeight="1">
      <c r="A604" s="7" t="s">
        <v>452</v>
      </c>
      <c r="B604" s="7" t="s">
        <v>2682</v>
      </c>
      <c r="C604" s="8" t="s">
        <v>173</v>
      </c>
      <c r="D604" s="9" t="s">
        <v>255</v>
      </c>
      <c r="E604" s="7">
        <v>79.0</v>
      </c>
      <c r="F604" s="7">
        <v>19.0</v>
      </c>
      <c r="G604" s="7">
        <v>5.0</v>
      </c>
      <c r="H604" s="12">
        <f t="shared" si="1"/>
        <v>24</v>
      </c>
      <c r="I604" s="7">
        <v>18.0</v>
      </c>
      <c r="J604" s="7">
        <v>5.0</v>
      </c>
      <c r="K604" s="7">
        <v>3.0</v>
      </c>
      <c r="L604" s="7">
        <v>2.0</v>
      </c>
      <c r="M604" s="25">
        <f t="shared" si="2"/>
        <v>4.242573042</v>
      </c>
      <c r="N604" s="7">
        <v>142.0</v>
      </c>
      <c r="O604" s="7">
        <v>73.0</v>
      </c>
      <c r="P604" s="7">
        <v>122.0</v>
      </c>
      <c r="Q604" s="7">
        <v>61.0</v>
      </c>
      <c r="R604" s="10">
        <f t="shared" si="3"/>
        <v>0.1338028169</v>
      </c>
      <c r="S604" s="10">
        <f t="shared" si="4"/>
        <v>0.04773869347</v>
      </c>
      <c r="T604" s="12">
        <f t="shared" si="5"/>
        <v>21.12</v>
      </c>
      <c r="U604" s="7">
        <v>0.0</v>
      </c>
      <c r="V604" s="7">
        <v>5.0</v>
      </c>
      <c r="W604" s="7">
        <v>5.0</v>
      </c>
      <c r="X604" s="7">
        <v>12.0</v>
      </c>
      <c r="Y604" s="7">
        <v>5.0</v>
      </c>
      <c r="Z604" s="7">
        <v>20365.0</v>
      </c>
      <c r="AA604" s="18">
        <f t="shared" si="6"/>
        <v>4.296413502</v>
      </c>
      <c r="AB604" s="14">
        <v>335.61</v>
      </c>
      <c r="AC604" s="18">
        <f t="shared" si="7"/>
        <v>4.248227848</v>
      </c>
      <c r="AD604" s="14">
        <v>36.08</v>
      </c>
      <c r="AE604" s="18">
        <f t="shared" si="8"/>
        <v>0.4567088608</v>
      </c>
      <c r="AF604" s="13">
        <f t="shared" si="9"/>
        <v>0.9029298609</v>
      </c>
      <c r="AG604" s="10">
        <f t="shared" si="10"/>
        <v>0.36</v>
      </c>
      <c r="AH604" s="10">
        <f t="shared" si="11"/>
        <v>0.1</v>
      </c>
      <c r="AI604" s="10">
        <f t="shared" si="12"/>
        <v>0.46</v>
      </c>
      <c r="AJ604" s="7">
        <v>0.0</v>
      </c>
      <c r="AK604" s="7">
        <v>0.0</v>
      </c>
      <c r="AL604" s="13" t="str">
        <f t="shared" si="13"/>
        <v> </v>
      </c>
      <c r="AM604" s="7">
        <v>50.0</v>
      </c>
      <c r="AN604" s="7">
        <v>5.0</v>
      </c>
      <c r="AO604" s="26">
        <v>302.0</v>
      </c>
      <c r="AP604" s="26">
        <v>40.0</v>
      </c>
      <c r="AQ604" s="7">
        <v>147.0</v>
      </c>
      <c r="AR604" s="7">
        <v>10.0</v>
      </c>
      <c r="AS604" s="7">
        <v>142.0</v>
      </c>
      <c r="AT604" s="7">
        <v>12.0</v>
      </c>
      <c r="AU604" s="7">
        <v>312.0</v>
      </c>
      <c r="AV604" s="7">
        <v>33.0</v>
      </c>
      <c r="AW604" s="14">
        <v>90.43</v>
      </c>
      <c r="AX604" s="14">
        <v>13.96</v>
      </c>
      <c r="AY604" s="7">
        <v>5.0</v>
      </c>
      <c r="AZ604" s="7">
        <v>0.0</v>
      </c>
      <c r="BA604" s="14">
        <f t="shared" si="14"/>
        <v>0.9251166217</v>
      </c>
      <c r="BB604" s="14">
        <v>92.97</v>
      </c>
      <c r="BC604" s="14">
        <v>8.18</v>
      </c>
    </row>
    <row r="605" ht="12.75" customHeight="1">
      <c r="A605" s="7" t="s">
        <v>2686</v>
      </c>
      <c r="B605" s="7" t="s">
        <v>2687</v>
      </c>
      <c r="C605" s="8" t="s">
        <v>274</v>
      </c>
      <c r="D605" s="9" t="s">
        <v>255</v>
      </c>
      <c r="E605" s="7">
        <v>48.0</v>
      </c>
      <c r="F605" s="7">
        <v>0.0</v>
      </c>
      <c r="G605" s="7">
        <v>0.0</v>
      </c>
      <c r="H605" s="12">
        <f t="shared" si="1"/>
        <v>0</v>
      </c>
      <c r="I605" s="7">
        <v>0.0</v>
      </c>
      <c r="J605" s="7">
        <v>0.0</v>
      </c>
      <c r="K605" s="7">
        <v>0.0</v>
      </c>
      <c r="L605" s="7">
        <v>0.0</v>
      </c>
      <c r="M605" s="25">
        <f t="shared" si="2"/>
        <v>0</v>
      </c>
      <c r="N605" s="7">
        <v>1.0</v>
      </c>
      <c r="O605" s="7">
        <v>0.0</v>
      </c>
      <c r="P605" s="7">
        <v>1.0</v>
      </c>
      <c r="Q605" s="7">
        <v>0.0</v>
      </c>
      <c r="R605" s="10">
        <f t="shared" si="3"/>
        <v>0</v>
      </c>
      <c r="S605" s="10">
        <f t="shared" si="4"/>
        <v>0</v>
      </c>
      <c r="T605" s="12">
        <f t="shared" si="5"/>
        <v>0</v>
      </c>
      <c r="U605" s="7">
        <v>0.0</v>
      </c>
      <c r="V605" s="7">
        <v>0.0</v>
      </c>
      <c r="W605" s="7">
        <v>0.0</v>
      </c>
      <c r="X605" s="7">
        <v>0.0</v>
      </c>
      <c r="Y605" s="7">
        <v>0.0</v>
      </c>
      <c r="Z605" s="7">
        <v>372.0</v>
      </c>
      <c r="AA605" s="18">
        <f t="shared" si="6"/>
        <v>0.1291666667</v>
      </c>
      <c r="AB605" s="14">
        <v>6.04</v>
      </c>
      <c r="AC605" s="18">
        <f t="shared" si="7"/>
        <v>0.1258333333</v>
      </c>
      <c r="AD605" s="14">
        <v>194.37</v>
      </c>
      <c r="AE605" s="18">
        <f t="shared" si="8"/>
        <v>4.049375</v>
      </c>
      <c r="AF605" s="13">
        <f t="shared" si="9"/>
        <v>0.03013821666</v>
      </c>
      <c r="AG605" s="10">
        <f t="shared" si="10"/>
        <v>0</v>
      </c>
      <c r="AH605" s="10">
        <f t="shared" si="11"/>
        <v>0</v>
      </c>
      <c r="AI605" s="10">
        <f t="shared" si="12"/>
        <v>0</v>
      </c>
      <c r="AJ605" s="7">
        <v>0.0</v>
      </c>
      <c r="AK605" s="7">
        <v>0.0</v>
      </c>
      <c r="AL605" s="13" t="str">
        <f t="shared" si="13"/>
        <v> </v>
      </c>
      <c r="AM605" s="7">
        <v>0.0</v>
      </c>
      <c r="AN605" s="7">
        <v>0.0</v>
      </c>
      <c r="AO605" s="26">
        <v>4.0</v>
      </c>
      <c r="AP605" s="26">
        <v>2.0</v>
      </c>
      <c r="AQ605" s="7">
        <v>1.0</v>
      </c>
      <c r="AR605" s="7">
        <v>0.0</v>
      </c>
      <c r="AS605" s="7">
        <v>1.0</v>
      </c>
      <c r="AT605" s="7">
        <v>0.0</v>
      </c>
      <c r="AU605" s="7">
        <v>3.0</v>
      </c>
      <c r="AV605" s="7">
        <v>2.0</v>
      </c>
      <c r="AW605" s="14">
        <v>60.0</v>
      </c>
      <c r="AX605" s="14">
        <v>-20.85</v>
      </c>
      <c r="AY605" s="7">
        <v>0.0</v>
      </c>
      <c r="AZ605" s="7">
        <v>0.0</v>
      </c>
      <c r="BA605" s="14">
        <f t="shared" si="14"/>
        <v>0.3225806452</v>
      </c>
      <c r="BB605" s="14">
        <v>100.0</v>
      </c>
      <c r="BC605" s="14">
        <v>9.82</v>
      </c>
    </row>
    <row r="606" ht="12.75" customHeight="1">
      <c r="A606" s="7" t="s">
        <v>1103</v>
      </c>
      <c r="B606" s="7" t="s">
        <v>2690</v>
      </c>
      <c r="C606" s="8" t="s">
        <v>206</v>
      </c>
      <c r="D606" s="9" t="s">
        <v>159</v>
      </c>
      <c r="E606" s="7">
        <v>82.0</v>
      </c>
      <c r="F606" s="7">
        <v>8.0</v>
      </c>
      <c r="G606" s="7">
        <v>9.0</v>
      </c>
      <c r="H606" s="12">
        <f t="shared" si="1"/>
        <v>17</v>
      </c>
      <c r="I606" s="7">
        <v>7.0</v>
      </c>
      <c r="J606" s="7">
        <v>9.0</v>
      </c>
      <c r="K606" s="7">
        <v>8.0</v>
      </c>
      <c r="L606" s="7">
        <v>1.0</v>
      </c>
      <c r="M606" s="25">
        <f t="shared" si="2"/>
        <v>4.2476402</v>
      </c>
      <c r="N606" s="7">
        <v>48.0</v>
      </c>
      <c r="O606" s="7">
        <v>26.0</v>
      </c>
      <c r="P606" s="7">
        <v>40.0</v>
      </c>
      <c r="Q606" s="7">
        <v>20.0</v>
      </c>
      <c r="R606" s="10">
        <f t="shared" si="3"/>
        <v>0.1666666667</v>
      </c>
      <c r="S606" s="10">
        <f t="shared" si="4"/>
        <v>0.05970149254</v>
      </c>
      <c r="T606" s="12">
        <f t="shared" si="5"/>
        <v>59.38461538</v>
      </c>
      <c r="U606" s="7">
        <v>2.0</v>
      </c>
      <c r="V606" s="7">
        <v>4.0</v>
      </c>
      <c r="W606" s="7">
        <v>18.0</v>
      </c>
      <c r="X606" s="7">
        <v>1.0</v>
      </c>
      <c r="Y606" s="7">
        <v>1.0</v>
      </c>
      <c r="Z606" s="7">
        <v>14408.0</v>
      </c>
      <c r="AA606" s="18">
        <f t="shared" si="6"/>
        <v>2.928455285</v>
      </c>
      <c r="AB606" s="14">
        <v>237.55</v>
      </c>
      <c r="AC606" s="18">
        <f t="shared" si="7"/>
        <v>2.89695122</v>
      </c>
      <c r="AD606" s="14">
        <v>188.43</v>
      </c>
      <c r="AE606" s="18">
        <f t="shared" si="8"/>
        <v>2.297926829</v>
      </c>
      <c r="AF606" s="13">
        <f t="shared" si="9"/>
        <v>0.557655289</v>
      </c>
      <c r="AG606" s="10">
        <f t="shared" si="10"/>
        <v>0.2692307692</v>
      </c>
      <c r="AH606" s="10">
        <f t="shared" si="11"/>
        <v>0.3461538462</v>
      </c>
      <c r="AI606" s="10">
        <f t="shared" si="12"/>
        <v>0.6153846154</v>
      </c>
      <c r="AJ606" s="7">
        <v>1.0</v>
      </c>
      <c r="AK606" s="7">
        <v>1.0</v>
      </c>
      <c r="AL606" s="13">
        <f t="shared" si="13"/>
        <v>0.5</v>
      </c>
      <c r="AM606" s="7">
        <v>26.0</v>
      </c>
      <c r="AN606" s="7">
        <v>8.0</v>
      </c>
      <c r="AO606" s="26">
        <v>167.0</v>
      </c>
      <c r="AP606" s="26">
        <v>35.0</v>
      </c>
      <c r="AQ606" s="7">
        <v>90.0</v>
      </c>
      <c r="AR606" s="7">
        <v>8.0</v>
      </c>
      <c r="AS606" s="7">
        <v>108.0</v>
      </c>
      <c r="AT606" s="7">
        <v>5.0</v>
      </c>
      <c r="AU606" s="7">
        <v>179.0</v>
      </c>
      <c r="AV606" s="7">
        <v>30.0</v>
      </c>
      <c r="AW606" s="14">
        <v>85.65</v>
      </c>
      <c r="AX606" s="14">
        <v>-0.54</v>
      </c>
      <c r="AY606" s="7">
        <v>0.0</v>
      </c>
      <c r="AZ606" s="7">
        <v>0.0</v>
      </c>
      <c r="BA606" s="14">
        <f t="shared" si="14"/>
        <v>0.5372015547</v>
      </c>
      <c r="BB606" s="14">
        <v>95.24</v>
      </c>
      <c r="BC606" s="14">
        <v>6.7</v>
      </c>
    </row>
    <row r="607" ht="12.75" customHeight="1">
      <c r="A607" s="7" t="s">
        <v>2692</v>
      </c>
      <c r="B607" s="7" t="s">
        <v>2693</v>
      </c>
      <c r="C607" s="8" t="s">
        <v>542</v>
      </c>
      <c r="D607" s="9" t="s">
        <v>150</v>
      </c>
      <c r="E607" s="7">
        <v>82.0</v>
      </c>
      <c r="F607" s="7">
        <v>1.0</v>
      </c>
      <c r="G607" s="7">
        <v>1.0</v>
      </c>
      <c r="H607" s="12">
        <f t="shared" si="1"/>
        <v>2</v>
      </c>
      <c r="I607" s="7">
        <v>0.0</v>
      </c>
      <c r="J607" s="7">
        <v>1.0</v>
      </c>
      <c r="K607" s="7">
        <v>1.0</v>
      </c>
      <c r="L607" s="7">
        <v>0.0</v>
      </c>
      <c r="M607" s="25">
        <f t="shared" si="2"/>
        <v>1.749696233</v>
      </c>
      <c r="N607" s="7">
        <v>7.0</v>
      </c>
      <c r="O607" s="7">
        <v>2.0</v>
      </c>
      <c r="P607" s="7">
        <v>4.0</v>
      </c>
      <c r="Q607" s="7">
        <v>0.0</v>
      </c>
      <c r="R607" s="10">
        <f t="shared" si="3"/>
        <v>0.1428571429</v>
      </c>
      <c r="S607" s="10">
        <f t="shared" si="4"/>
        <v>0.07692307692</v>
      </c>
      <c r="T607" s="12">
        <f t="shared" si="5"/>
        <v>24</v>
      </c>
      <c r="U607" s="7">
        <v>0.0</v>
      </c>
      <c r="V607" s="7">
        <v>1.0</v>
      </c>
      <c r="W607" s="7">
        <v>3.0</v>
      </c>
      <c r="X607" s="7">
        <v>1.0</v>
      </c>
      <c r="Y607" s="7">
        <v>0.0</v>
      </c>
      <c r="Z607" s="7">
        <v>4115.0</v>
      </c>
      <c r="AA607" s="18">
        <f t="shared" si="6"/>
        <v>0.8363821138</v>
      </c>
      <c r="AB607" s="14">
        <v>65.06</v>
      </c>
      <c r="AC607" s="18">
        <f t="shared" si="7"/>
        <v>0.7934146341</v>
      </c>
      <c r="AD607" s="14">
        <v>332.83</v>
      </c>
      <c r="AE607" s="18">
        <f t="shared" si="8"/>
        <v>4.058902439</v>
      </c>
      <c r="AF607" s="13">
        <f t="shared" si="9"/>
        <v>0.1635125286</v>
      </c>
      <c r="AG607" s="10">
        <f t="shared" si="10"/>
        <v>0</v>
      </c>
      <c r="AH607" s="10">
        <f t="shared" si="11"/>
        <v>0.5</v>
      </c>
      <c r="AI607" s="10">
        <f t="shared" si="12"/>
        <v>0.5</v>
      </c>
      <c r="AJ607" s="7">
        <v>24.0</v>
      </c>
      <c r="AK607" s="7">
        <v>31.0</v>
      </c>
      <c r="AL607" s="13">
        <f t="shared" si="13"/>
        <v>0.4363636364</v>
      </c>
      <c r="AM607" s="7">
        <v>2.0</v>
      </c>
      <c r="AN607" s="7">
        <v>0.0</v>
      </c>
      <c r="AO607" s="26">
        <v>46.0</v>
      </c>
      <c r="AP607" s="26">
        <v>6.0</v>
      </c>
      <c r="AQ607" s="7">
        <v>16.0</v>
      </c>
      <c r="AR607" s="7">
        <v>1.0</v>
      </c>
      <c r="AS607" s="7">
        <v>25.0</v>
      </c>
      <c r="AT607" s="7">
        <v>2.0</v>
      </c>
      <c r="AU607" s="7">
        <v>36.0</v>
      </c>
      <c r="AV607" s="7">
        <v>6.0</v>
      </c>
      <c r="AW607" s="14">
        <v>85.71</v>
      </c>
      <c r="AX607" s="14">
        <v>0.47</v>
      </c>
      <c r="AY607" s="7">
        <v>1.0</v>
      </c>
      <c r="AZ607" s="7">
        <v>1.0</v>
      </c>
      <c r="BA607" s="14">
        <f t="shared" si="14"/>
        <v>0.4957472661</v>
      </c>
      <c r="BB607" s="14">
        <v>90.38</v>
      </c>
      <c r="BC607" s="14">
        <v>-3.79</v>
      </c>
    </row>
    <row r="608" ht="12.75" customHeight="1">
      <c r="A608" s="7" t="s">
        <v>785</v>
      </c>
      <c r="B608" s="7" t="s">
        <v>2697</v>
      </c>
      <c r="C608" s="8" t="s">
        <v>610</v>
      </c>
      <c r="D608" s="9" t="s">
        <v>159</v>
      </c>
      <c r="E608" s="7">
        <v>12.0</v>
      </c>
      <c r="F608" s="7">
        <v>0.0</v>
      </c>
      <c r="G608" s="7">
        <v>0.0</v>
      </c>
      <c r="H608" s="12">
        <f t="shared" si="1"/>
        <v>0</v>
      </c>
      <c r="I608" s="7">
        <v>0.0</v>
      </c>
      <c r="J608" s="7">
        <v>0.0</v>
      </c>
      <c r="K608" s="7">
        <v>0.0</v>
      </c>
      <c r="L608" s="7">
        <v>0.0</v>
      </c>
      <c r="M608" s="25">
        <f t="shared" si="2"/>
        <v>0</v>
      </c>
      <c r="N608" s="7">
        <v>0.0</v>
      </c>
      <c r="O608" s="7">
        <v>0.0</v>
      </c>
      <c r="P608" s="7">
        <v>0.0</v>
      </c>
      <c r="Q608" s="7">
        <v>0.0</v>
      </c>
      <c r="R608" s="10">
        <f t="shared" si="3"/>
        <v>0</v>
      </c>
      <c r="S608" s="10">
        <f t="shared" si="4"/>
        <v>0</v>
      </c>
      <c r="T608" s="12">
        <f t="shared" si="5"/>
        <v>0</v>
      </c>
      <c r="U608" s="7">
        <v>0.0</v>
      </c>
      <c r="V608" s="7">
        <v>0.0</v>
      </c>
      <c r="W608" s="7">
        <v>0.0</v>
      </c>
      <c r="X608" s="7">
        <v>0.0</v>
      </c>
      <c r="Y608" s="7">
        <v>0.0</v>
      </c>
      <c r="Z608" s="7">
        <v>2.0</v>
      </c>
      <c r="AA608" s="18">
        <f t="shared" si="6"/>
        <v>0.002777777778</v>
      </c>
      <c r="AB608" s="14">
        <v>0.0</v>
      </c>
      <c r="AC608" s="18">
        <f t="shared" si="7"/>
        <v>0</v>
      </c>
      <c r="AD608" s="14">
        <v>55.08</v>
      </c>
      <c r="AE608" s="18">
        <f t="shared" si="8"/>
        <v>4.59</v>
      </c>
      <c r="AF608" s="13">
        <f t="shared" si="9"/>
        <v>0</v>
      </c>
      <c r="AG608" s="10">
        <f t="shared" si="10"/>
        <v>0</v>
      </c>
      <c r="AH608" s="10">
        <f t="shared" si="11"/>
        <v>0</v>
      </c>
      <c r="AI608" s="10">
        <f t="shared" si="12"/>
        <v>0</v>
      </c>
      <c r="AJ608" s="7">
        <v>0.0</v>
      </c>
      <c r="AK608" s="7">
        <v>0.0</v>
      </c>
      <c r="AL608" s="13" t="str">
        <f t="shared" si="13"/>
        <v> </v>
      </c>
      <c r="AM608" s="7">
        <v>0.0</v>
      </c>
      <c r="AN608" s="7">
        <v>0.0</v>
      </c>
      <c r="AO608" s="26">
        <v>0.0</v>
      </c>
      <c r="AP608" s="26">
        <v>0.0</v>
      </c>
      <c r="AQ608" s="7">
        <v>0.0</v>
      </c>
      <c r="AR608" s="7">
        <v>0.0</v>
      </c>
      <c r="AS608" s="7">
        <v>0.0</v>
      </c>
      <c r="AT608" s="7">
        <v>0.0</v>
      </c>
      <c r="AU608" s="7">
        <v>0.0</v>
      </c>
      <c r="AV608" s="7">
        <v>0.0</v>
      </c>
      <c r="AW608" s="14"/>
      <c r="AX608" s="14"/>
      <c r="AY608" s="7">
        <v>0.0</v>
      </c>
      <c r="AZ608" s="7">
        <v>0.0</v>
      </c>
      <c r="BA608" s="14">
        <f t="shared" si="14"/>
        <v>0</v>
      </c>
      <c r="BB608" s="14"/>
      <c r="BC608" s="14"/>
    </row>
    <row r="609" ht="12.75" customHeight="1">
      <c r="A609" s="7" t="s">
        <v>2700</v>
      </c>
      <c r="B609" s="7" t="s">
        <v>2701</v>
      </c>
      <c r="C609" s="8" t="s">
        <v>860</v>
      </c>
      <c r="D609" s="9" t="s">
        <v>183</v>
      </c>
      <c r="E609" s="7">
        <v>63.0</v>
      </c>
      <c r="F609" s="7">
        <v>0.0</v>
      </c>
      <c r="G609" s="7">
        <v>2.0</v>
      </c>
      <c r="H609" s="12">
        <f t="shared" si="1"/>
        <v>2</v>
      </c>
      <c r="I609" s="7">
        <v>0.0</v>
      </c>
      <c r="J609" s="7">
        <v>2.0</v>
      </c>
      <c r="K609" s="7">
        <v>2.0</v>
      </c>
      <c r="L609" s="7">
        <v>0.0</v>
      </c>
      <c r="M609" s="25">
        <f t="shared" si="2"/>
        <v>5.834683955</v>
      </c>
      <c r="N609" s="7">
        <v>5.0</v>
      </c>
      <c r="O609" s="7">
        <v>0.0</v>
      </c>
      <c r="P609" s="7">
        <v>5.0</v>
      </c>
      <c r="Q609" s="7">
        <v>1.0</v>
      </c>
      <c r="R609" s="10">
        <f t="shared" si="3"/>
        <v>0</v>
      </c>
      <c r="S609" s="10">
        <f t="shared" si="4"/>
        <v>0</v>
      </c>
      <c r="T609" s="12">
        <f t="shared" si="5"/>
        <v>13.33333333</v>
      </c>
      <c r="U609" s="7">
        <v>0.0</v>
      </c>
      <c r="V609" s="7">
        <v>1.0</v>
      </c>
      <c r="W609" s="7">
        <v>0.0</v>
      </c>
      <c r="X609" s="7">
        <v>0.0</v>
      </c>
      <c r="Y609" s="7">
        <v>0.0</v>
      </c>
      <c r="Z609" s="7">
        <v>1234.0</v>
      </c>
      <c r="AA609" s="18">
        <f t="shared" si="6"/>
        <v>0.3264550265</v>
      </c>
      <c r="AB609" s="14">
        <v>19.68</v>
      </c>
      <c r="AC609" s="18">
        <f t="shared" si="7"/>
        <v>0.3123809524</v>
      </c>
      <c r="AD609" s="14">
        <v>295.89</v>
      </c>
      <c r="AE609" s="18">
        <f t="shared" si="8"/>
        <v>4.696666667</v>
      </c>
      <c r="AF609" s="13">
        <f t="shared" si="9"/>
        <v>0.06236334252</v>
      </c>
      <c r="AG609" s="10">
        <f t="shared" si="10"/>
        <v>0</v>
      </c>
      <c r="AH609" s="10">
        <f t="shared" si="11"/>
        <v>0.6666666667</v>
      </c>
      <c r="AI609" s="10">
        <f t="shared" si="12"/>
        <v>0.6666666667</v>
      </c>
      <c r="AJ609" s="7">
        <v>0.0</v>
      </c>
      <c r="AK609" s="7">
        <v>0.0</v>
      </c>
      <c r="AL609" s="13" t="str">
        <f t="shared" si="13"/>
        <v> </v>
      </c>
      <c r="AM609" s="7">
        <v>3.0</v>
      </c>
      <c r="AN609" s="7">
        <v>0.0</v>
      </c>
      <c r="AO609" s="26">
        <v>17.0</v>
      </c>
      <c r="AP609" s="26">
        <v>1.0</v>
      </c>
      <c r="AQ609" s="7">
        <v>9.0</v>
      </c>
      <c r="AR609" s="7">
        <v>1.0</v>
      </c>
      <c r="AS609" s="7">
        <v>9.0</v>
      </c>
      <c r="AT609" s="7">
        <v>0.0</v>
      </c>
      <c r="AU609" s="7">
        <v>17.0</v>
      </c>
      <c r="AV609" s="7">
        <v>1.0</v>
      </c>
      <c r="AW609" s="14">
        <v>94.44</v>
      </c>
      <c r="AX609" s="14">
        <v>9.14</v>
      </c>
      <c r="AY609" s="7">
        <v>0.0</v>
      </c>
      <c r="AZ609" s="7">
        <v>0.0</v>
      </c>
      <c r="BA609" s="14">
        <f t="shared" si="14"/>
        <v>0.8752025932</v>
      </c>
      <c r="BB609" s="14">
        <v>90.0</v>
      </c>
      <c r="BC609" s="14">
        <v>-4.09</v>
      </c>
    </row>
    <row r="610" ht="12.75" customHeight="1">
      <c r="A610" s="7" t="s">
        <v>2704</v>
      </c>
      <c r="B610" s="7" t="s">
        <v>2705</v>
      </c>
      <c r="C610" s="8" t="s">
        <v>215</v>
      </c>
      <c r="D610" s="9" t="s">
        <v>159</v>
      </c>
      <c r="E610" s="7">
        <v>62.0</v>
      </c>
      <c r="F610" s="7">
        <v>1.0</v>
      </c>
      <c r="G610" s="7">
        <v>6.0</v>
      </c>
      <c r="H610" s="12">
        <f t="shared" si="1"/>
        <v>7</v>
      </c>
      <c r="I610" s="7">
        <v>1.0</v>
      </c>
      <c r="J610" s="7">
        <v>5.0</v>
      </c>
      <c r="K610" s="7">
        <v>2.0</v>
      </c>
      <c r="L610" s="7">
        <v>3.0</v>
      </c>
      <c r="M610" s="25">
        <f t="shared" si="2"/>
        <v>2.463343109</v>
      </c>
      <c r="N610" s="7">
        <v>16.0</v>
      </c>
      <c r="O610" s="7">
        <v>5.0</v>
      </c>
      <c r="P610" s="7">
        <v>15.0</v>
      </c>
      <c r="Q610" s="7">
        <v>5.0</v>
      </c>
      <c r="R610" s="10">
        <f t="shared" si="3"/>
        <v>0.0625</v>
      </c>
      <c r="S610" s="10">
        <f t="shared" si="4"/>
        <v>0.0243902439</v>
      </c>
      <c r="T610" s="12">
        <f t="shared" si="5"/>
        <v>18.8</v>
      </c>
      <c r="U610" s="7">
        <v>2.0</v>
      </c>
      <c r="V610" s="7">
        <v>5.0</v>
      </c>
      <c r="W610" s="7">
        <v>9.0</v>
      </c>
      <c r="X610" s="7">
        <v>6.0</v>
      </c>
      <c r="Y610" s="7">
        <v>2.0</v>
      </c>
      <c r="Z610" s="7">
        <v>10230.0</v>
      </c>
      <c r="AA610" s="18">
        <f t="shared" si="6"/>
        <v>2.75</v>
      </c>
      <c r="AB610" s="14">
        <v>160.02</v>
      </c>
      <c r="AC610" s="18">
        <f t="shared" si="7"/>
        <v>2.580967742</v>
      </c>
      <c r="AD610" s="14">
        <v>178.68</v>
      </c>
      <c r="AE610" s="18">
        <f t="shared" si="8"/>
        <v>2.881935484</v>
      </c>
      <c r="AF610" s="13">
        <f t="shared" si="9"/>
        <v>0.4724534987</v>
      </c>
      <c r="AG610" s="10">
        <f t="shared" si="10"/>
        <v>0.06666666667</v>
      </c>
      <c r="AH610" s="10">
        <f t="shared" si="11"/>
        <v>0.3333333333</v>
      </c>
      <c r="AI610" s="10">
        <f t="shared" si="12"/>
        <v>0.4</v>
      </c>
      <c r="AJ610" s="7">
        <v>0.0</v>
      </c>
      <c r="AK610" s="7">
        <v>0.0</v>
      </c>
      <c r="AL610" s="13" t="str">
        <f t="shared" si="13"/>
        <v> </v>
      </c>
      <c r="AM610" s="7">
        <v>15.0</v>
      </c>
      <c r="AN610" s="7">
        <v>2.0</v>
      </c>
      <c r="AO610" s="26">
        <v>126.0</v>
      </c>
      <c r="AP610" s="26">
        <v>13.0</v>
      </c>
      <c r="AQ610" s="7">
        <v>56.0</v>
      </c>
      <c r="AR610" s="7">
        <v>9.0</v>
      </c>
      <c r="AS610" s="7">
        <v>69.0</v>
      </c>
      <c r="AT610" s="7">
        <v>5.0</v>
      </c>
      <c r="AU610" s="7">
        <v>124.0</v>
      </c>
      <c r="AV610" s="7">
        <v>20.0</v>
      </c>
      <c r="AW610" s="14">
        <v>86.11</v>
      </c>
      <c r="AX610" s="14">
        <v>1.24</v>
      </c>
      <c r="AY610" s="7">
        <v>2.0</v>
      </c>
      <c r="AZ610" s="7">
        <v>2.0</v>
      </c>
      <c r="BA610" s="14">
        <f t="shared" si="14"/>
        <v>0.6392961877</v>
      </c>
      <c r="BB610" s="14">
        <v>94.7</v>
      </c>
      <c r="BC610" s="14">
        <v>-0.36</v>
      </c>
    </row>
    <row r="611" ht="12.75" customHeight="1">
      <c r="A611" s="7" t="s">
        <v>743</v>
      </c>
      <c r="B611" s="7" t="s">
        <v>2709</v>
      </c>
      <c r="C611" s="8" t="s">
        <v>182</v>
      </c>
      <c r="D611" s="9" t="s">
        <v>174</v>
      </c>
      <c r="E611" s="7">
        <v>1.0</v>
      </c>
      <c r="F611" s="7">
        <v>0.0</v>
      </c>
      <c r="G611" s="7">
        <v>0.0</v>
      </c>
      <c r="H611" s="12">
        <f t="shared" si="1"/>
        <v>0</v>
      </c>
      <c r="I611" s="7">
        <v>0.0</v>
      </c>
      <c r="J611" s="7">
        <v>0.0</v>
      </c>
      <c r="K611" s="7">
        <v>0.0</v>
      </c>
      <c r="L611" s="7">
        <v>0.0</v>
      </c>
      <c r="M611" s="25">
        <f t="shared" si="2"/>
        <v>0</v>
      </c>
      <c r="N611" s="7">
        <v>0.0</v>
      </c>
      <c r="O611" s="7">
        <v>0.0</v>
      </c>
      <c r="P611" s="7">
        <v>0.0</v>
      </c>
      <c r="Q611" s="7">
        <v>0.0</v>
      </c>
      <c r="R611" s="10">
        <f t="shared" si="3"/>
        <v>0</v>
      </c>
      <c r="S611" s="10">
        <f t="shared" si="4"/>
        <v>0</v>
      </c>
      <c r="T611" s="12">
        <f t="shared" si="5"/>
        <v>0</v>
      </c>
      <c r="U611" s="7">
        <v>0.0</v>
      </c>
      <c r="V611" s="7">
        <v>0.0</v>
      </c>
      <c r="W611" s="7">
        <v>0.0</v>
      </c>
      <c r="X611" s="7">
        <v>0.0</v>
      </c>
      <c r="Y611" s="7">
        <v>0.0</v>
      </c>
      <c r="Z611" s="7">
        <v>0.0</v>
      </c>
      <c r="AA611" s="18">
        <f t="shared" si="6"/>
        <v>0</v>
      </c>
      <c r="AB611" s="14">
        <v>0.0</v>
      </c>
      <c r="AC611" s="18">
        <f t="shared" si="7"/>
        <v>0</v>
      </c>
      <c r="AD611" s="14">
        <v>6.22</v>
      </c>
      <c r="AE611" s="18">
        <f t="shared" si="8"/>
        <v>6.22</v>
      </c>
      <c r="AF611" s="13">
        <f t="shared" si="9"/>
        <v>0</v>
      </c>
      <c r="AG611" s="10">
        <f t="shared" si="10"/>
        <v>0</v>
      </c>
      <c r="AH611" s="10">
        <f t="shared" si="11"/>
        <v>0</v>
      </c>
      <c r="AI611" s="10">
        <f t="shared" si="12"/>
        <v>0</v>
      </c>
      <c r="AJ611" s="7">
        <v>0.0</v>
      </c>
      <c r="AK611" s="7">
        <v>0.0</v>
      </c>
      <c r="AL611" s="13" t="str">
        <f t="shared" si="13"/>
        <v> </v>
      </c>
      <c r="AM611" s="7">
        <v>0.0</v>
      </c>
      <c r="AN611" s="7">
        <v>0.0</v>
      </c>
      <c r="AO611" s="26">
        <v>0.0</v>
      </c>
      <c r="AP611" s="26">
        <v>0.0</v>
      </c>
      <c r="AQ611" s="7">
        <v>0.0</v>
      </c>
      <c r="AR611" s="7">
        <v>0.0</v>
      </c>
      <c r="AS611" s="7">
        <v>0.0</v>
      </c>
      <c r="AT611" s="7">
        <v>0.0</v>
      </c>
      <c r="AU611" s="7">
        <v>0.0</v>
      </c>
      <c r="AV611" s="7">
        <v>0.0</v>
      </c>
      <c r="AW611" s="14"/>
      <c r="AX611" s="14"/>
      <c r="AY611" s="7">
        <v>0.0</v>
      </c>
      <c r="AZ611" s="7">
        <v>0.0</v>
      </c>
      <c r="BA611" s="14">
        <f t="shared" si="14"/>
        <v>0</v>
      </c>
      <c r="BB611" s="14"/>
      <c r="BC611" s="14"/>
    </row>
    <row r="612" ht="12.75" customHeight="1">
      <c r="A612" s="7" t="s">
        <v>354</v>
      </c>
      <c r="B612" s="7" t="s">
        <v>2711</v>
      </c>
      <c r="C612" s="8" t="s">
        <v>490</v>
      </c>
      <c r="D612" s="9" t="s">
        <v>183</v>
      </c>
      <c r="E612" s="7">
        <v>82.0</v>
      </c>
      <c r="F612" s="7">
        <v>11.0</v>
      </c>
      <c r="G612" s="7">
        <v>12.0</v>
      </c>
      <c r="H612" s="12">
        <f t="shared" si="1"/>
        <v>23</v>
      </c>
      <c r="I612" s="7">
        <v>9.0</v>
      </c>
      <c r="J612" s="7">
        <v>12.0</v>
      </c>
      <c r="K612" s="7">
        <v>8.0</v>
      </c>
      <c r="L612" s="7">
        <v>4.0</v>
      </c>
      <c r="M612" s="25">
        <f t="shared" si="2"/>
        <v>6.401236954</v>
      </c>
      <c r="N612" s="7">
        <v>79.0</v>
      </c>
      <c r="O612" s="7">
        <v>24.0</v>
      </c>
      <c r="P612" s="7">
        <v>67.0</v>
      </c>
      <c r="Q612" s="7">
        <v>33.0</v>
      </c>
      <c r="R612" s="10">
        <f t="shared" si="3"/>
        <v>0.1392405063</v>
      </c>
      <c r="S612" s="10">
        <f t="shared" si="4"/>
        <v>0.05418719212</v>
      </c>
      <c r="T612" s="12">
        <f t="shared" si="5"/>
        <v>45.33333333</v>
      </c>
      <c r="U612" s="7">
        <v>1.0</v>
      </c>
      <c r="V612" s="7">
        <v>5.0</v>
      </c>
      <c r="W612" s="7">
        <v>6.0</v>
      </c>
      <c r="X612" s="7">
        <v>9.0</v>
      </c>
      <c r="Y612" s="7">
        <v>3.0</v>
      </c>
      <c r="Z612" s="7">
        <v>12935.0</v>
      </c>
      <c r="AA612" s="18">
        <f t="shared" si="6"/>
        <v>2.629065041</v>
      </c>
      <c r="AB612" s="14">
        <v>219.8</v>
      </c>
      <c r="AC612" s="18">
        <f t="shared" si="7"/>
        <v>2.680487805</v>
      </c>
      <c r="AD612" s="14">
        <v>186.82</v>
      </c>
      <c r="AE612" s="18">
        <f t="shared" si="8"/>
        <v>2.278292683</v>
      </c>
      <c r="AF612" s="13">
        <f t="shared" si="9"/>
        <v>0.540553834</v>
      </c>
      <c r="AG612" s="10">
        <f t="shared" si="10"/>
        <v>0.2727272727</v>
      </c>
      <c r="AH612" s="10">
        <f t="shared" si="11"/>
        <v>0.3636363636</v>
      </c>
      <c r="AI612" s="10">
        <f t="shared" si="12"/>
        <v>0.6363636364</v>
      </c>
      <c r="AJ612" s="7">
        <v>0.0</v>
      </c>
      <c r="AK612" s="7">
        <v>1.0</v>
      </c>
      <c r="AL612" s="13">
        <f t="shared" si="13"/>
        <v>0</v>
      </c>
      <c r="AM612" s="7">
        <v>33.0</v>
      </c>
      <c r="AN612" s="7">
        <v>3.0</v>
      </c>
      <c r="AO612" s="26">
        <v>154.0</v>
      </c>
      <c r="AP612" s="26">
        <v>24.0</v>
      </c>
      <c r="AQ612" s="7">
        <v>71.0</v>
      </c>
      <c r="AR612" s="7">
        <v>6.0</v>
      </c>
      <c r="AS612" s="7">
        <v>76.0</v>
      </c>
      <c r="AT612" s="7">
        <v>4.0</v>
      </c>
      <c r="AU612" s="7">
        <v>156.0</v>
      </c>
      <c r="AV612" s="7">
        <v>21.0</v>
      </c>
      <c r="AW612" s="14">
        <v>88.14</v>
      </c>
      <c r="AX612" s="14">
        <v>10.72</v>
      </c>
      <c r="AY612" s="7">
        <v>1.0</v>
      </c>
      <c r="AZ612" s="7">
        <v>2.0</v>
      </c>
      <c r="BA612" s="14">
        <f t="shared" si="14"/>
        <v>0.7097023579</v>
      </c>
      <c r="BB612" s="14">
        <v>94.81</v>
      </c>
      <c r="BC612" s="14">
        <v>2.79</v>
      </c>
    </row>
    <row r="613" ht="12.75" customHeight="1">
      <c r="A613" s="7" t="s">
        <v>2714</v>
      </c>
      <c r="B613" s="7" t="s">
        <v>2715</v>
      </c>
      <c r="C613" s="8" t="s">
        <v>222</v>
      </c>
      <c r="D613" s="9" t="s">
        <v>159</v>
      </c>
      <c r="E613" s="7">
        <v>80.0</v>
      </c>
      <c r="F613" s="7">
        <v>8.0</v>
      </c>
      <c r="G613" s="7">
        <v>16.0</v>
      </c>
      <c r="H613" s="12">
        <f t="shared" si="1"/>
        <v>24</v>
      </c>
      <c r="I613" s="7">
        <v>8.0</v>
      </c>
      <c r="J613" s="7">
        <v>15.0</v>
      </c>
      <c r="K613" s="7">
        <v>12.0</v>
      </c>
      <c r="L613" s="7">
        <v>3.0</v>
      </c>
      <c r="M613" s="25">
        <f t="shared" si="2"/>
        <v>6.342680957</v>
      </c>
      <c r="N613" s="7">
        <v>33.0</v>
      </c>
      <c r="O613" s="7">
        <v>14.0</v>
      </c>
      <c r="P613" s="7">
        <v>25.0</v>
      </c>
      <c r="Q613" s="7">
        <v>11.0</v>
      </c>
      <c r="R613" s="10">
        <f t="shared" si="3"/>
        <v>0.2424242424</v>
      </c>
      <c r="S613" s="10">
        <f t="shared" si="4"/>
        <v>0.09638554217</v>
      </c>
      <c r="T613" s="12">
        <f t="shared" si="5"/>
        <v>57.40540541</v>
      </c>
      <c r="U613" s="7">
        <v>0.0</v>
      </c>
      <c r="V613" s="7">
        <v>3.0</v>
      </c>
      <c r="W613" s="7">
        <v>11.0</v>
      </c>
      <c r="X613" s="7">
        <v>3.0</v>
      </c>
      <c r="Y613" s="7">
        <v>1.0</v>
      </c>
      <c r="Z613" s="7">
        <v>13622.0</v>
      </c>
      <c r="AA613" s="18">
        <f t="shared" si="6"/>
        <v>2.837916667</v>
      </c>
      <c r="AB613" s="14">
        <v>220.93</v>
      </c>
      <c r="AC613" s="18">
        <f t="shared" si="7"/>
        <v>2.761625</v>
      </c>
      <c r="AD613" s="14">
        <v>155.88</v>
      </c>
      <c r="AE613" s="18">
        <f t="shared" si="8"/>
        <v>1.9485</v>
      </c>
      <c r="AF613" s="13">
        <f t="shared" si="9"/>
        <v>0.5863167113</v>
      </c>
      <c r="AG613" s="10">
        <f t="shared" si="10"/>
        <v>0.2162162162</v>
      </c>
      <c r="AH613" s="10">
        <f t="shared" si="11"/>
        <v>0.4054054054</v>
      </c>
      <c r="AI613" s="10">
        <f t="shared" si="12"/>
        <v>0.6216216216</v>
      </c>
      <c r="AJ613" s="7">
        <v>0.0</v>
      </c>
      <c r="AK613" s="7">
        <v>0.0</v>
      </c>
      <c r="AL613" s="13" t="str">
        <f t="shared" si="13"/>
        <v> </v>
      </c>
      <c r="AM613" s="7">
        <v>37.0</v>
      </c>
      <c r="AN613" s="7">
        <v>2.0</v>
      </c>
      <c r="AO613" s="26">
        <v>140.0</v>
      </c>
      <c r="AP613" s="26">
        <v>23.0</v>
      </c>
      <c r="AQ613" s="7">
        <v>60.0</v>
      </c>
      <c r="AR613" s="7">
        <v>8.0</v>
      </c>
      <c r="AS613" s="7">
        <v>77.0</v>
      </c>
      <c r="AT613" s="7">
        <v>3.0</v>
      </c>
      <c r="AU613" s="7">
        <v>131.0</v>
      </c>
      <c r="AV613" s="7">
        <v>23.0</v>
      </c>
      <c r="AW613" s="14">
        <v>85.06</v>
      </c>
      <c r="AX613" s="14">
        <v>-5.02</v>
      </c>
      <c r="AY613" s="7">
        <v>1.0</v>
      </c>
      <c r="AZ613" s="7">
        <v>1.0</v>
      </c>
      <c r="BA613" s="14">
        <f t="shared" si="14"/>
        <v>0.572603142</v>
      </c>
      <c r="BB613" s="14">
        <v>96.6</v>
      </c>
      <c r="BC613" s="14">
        <v>2.5300000000000002</v>
      </c>
    </row>
    <row r="614" ht="12.75" customHeight="1">
      <c r="A614" s="7" t="s">
        <v>2719</v>
      </c>
      <c r="B614" s="7" t="s">
        <v>2720</v>
      </c>
      <c r="C614" s="8" t="s">
        <v>222</v>
      </c>
      <c r="D614" s="9" t="s">
        <v>255</v>
      </c>
      <c r="E614" s="7">
        <v>30.0</v>
      </c>
      <c r="F614" s="7">
        <v>0.0</v>
      </c>
      <c r="G614" s="7">
        <v>0.0</v>
      </c>
      <c r="H614" s="12">
        <f t="shared" si="1"/>
        <v>0</v>
      </c>
      <c r="I614" s="7">
        <v>0.0</v>
      </c>
      <c r="J614" s="7">
        <v>0.0</v>
      </c>
      <c r="K614" s="7">
        <v>0.0</v>
      </c>
      <c r="L614" s="7">
        <v>0.0</v>
      </c>
      <c r="M614" s="25">
        <f t="shared" si="2"/>
        <v>0</v>
      </c>
      <c r="N614" s="7">
        <v>1.0</v>
      </c>
      <c r="O614" s="7">
        <v>1.0</v>
      </c>
      <c r="P614" s="7">
        <v>1.0</v>
      </c>
      <c r="Q614" s="7">
        <v>0.0</v>
      </c>
      <c r="R614" s="10">
        <f t="shared" si="3"/>
        <v>0</v>
      </c>
      <c r="S614" s="10">
        <f t="shared" si="4"/>
        <v>0</v>
      </c>
      <c r="T614" s="12">
        <f t="shared" si="5"/>
        <v>0</v>
      </c>
      <c r="U614" s="7">
        <v>0.0</v>
      </c>
      <c r="V614" s="7">
        <v>1.0</v>
      </c>
      <c r="W614" s="7">
        <v>1.0</v>
      </c>
      <c r="X614" s="7">
        <v>0.0</v>
      </c>
      <c r="Y614" s="7">
        <v>0.0</v>
      </c>
      <c r="Z614" s="7">
        <v>519.0</v>
      </c>
      <c r="AA614" s="18">
        <f t="shared" si="6"/>
        <v>0.2883333333</v>
      </c>
      <c r="AB614" s="14">
        <v>9.73</v>
      </c>
      <c r="AC614" s="18">
        <f t="shared" si="7"/>
        <v>0.3243333333</v>
      </c>
      <c r="AD614" s="14">
        <v>140.78</v>
      </c>
      <c r="AE614" s="18">
        <f t="shared" si="8"/>
        <v>4.692666667</v>
      </c>
      <c r="AF614" s="13">
        <f t="shared" si="9"/>
        <v>0.06464686732</v>
      </c>
      <c r="AG614" s="10">
        <f t="shared" si="10"/>
        <v>0</v>
      </c>
      <c r="AH614" s="10">
        <f t="shared" si="11"/>
        <v>0</v>
      </c>
      <c r="AI614" s="10">
        <f t="shared" si="12"/>
        <v>0</v>
      </c>
      <c r="AJ614" s="7">
        <v>0.0</v>
      </c>
      <c r="AK614" s="7">
        <v>0.0</v>
      </c>
      <c r="AL614" s="13" t="str">
        <f t="shared" si="13"/>
        <v> </v>
      </c>
      <c r="AM614" s="7">
        <v>1.0</v>
      </c>
      <c r="AN614" s="7">
        <v>0.0</v>
      </c>
      <c r="AO614" s="26">
        <v>6.0</v>
      </c>
      <c r="AP614" s="26">
        <v>1.0</v>
      </c>
      <c r="AQ614" s="7">
        <v>3.0</v>
      </c>
      <c r="AR614" s="7">
        <v>0.0</v>
      </c>
      <c r="AS614" s="7">
        <v>4.0</v>
      </c>
      <c r="AT614" s="7">
        <v>0.0</v>
      </c>
      <c r="AU614" s="7">
        <v>10.0</v>
      </c>
      <c r="AV614" s="7">
        <v>0.0</v>
      </c>
      <c r="AW614" s="14">
        <v>100.0</v>
      </c>
      <c r="AX614" s="14">
        <v>14.85</v>
      </c>
      <c r="AY614" s="7">
        <v>0.0</v>
      </c>
      <c r="AZ614" s="7">
        <v>0.0</v>
      </c>
      <c r="BA614" s="14">
        <f t="shared" si="14"/>
        <v>0.5780346821</v>
      </c>
      <c r="BB614" s="14">
        <v>90.0</v>
      </c>
      <c r="BC614" s="14">
        <v>-4.87</v>
      </c>
    </row>
    <row r="615" ht="12.75" customHeight="1">
      <c r="A615" s="7" t="s">
        <v>2722</v>
      </c>
      <c r="B615" s="7" t="s">
        <v>2723</v>
      </c>
      <c r="C615" s="8" t="s">
        <v>215</v>
      </c>
      <c r="D615" s="9" t="s">
        <v>150</v>
      </c>
      <c r="E615" s="7">
        <v>56.0</v>
      </c>
      <c r="F615" s="7">
        <v>0.0</v>
      </c>
      <c r="G615" s="7">
        <v>0.0</v>
      </c>
      <c r="H615" s="12">
        <f t="shared" si="1"/>
        <v>0</v>
      </c>
      <c r="I615" s="7">
        <v>0.0</v>
      </c>
      <c r="J615" s="7">
        <v>0.0</v>
      </c>
      <c r="K615" s="7">
        <v>0.0</v>
      </c>
      <c r="L615" s="7">
        <v>0.0</v>
      </c>
      <c r="M615" s="25">
        <f t="shared" si="2"/>
        <v>0</v>
      </c>
      <c r="N615" s="7">
        <v>1.0</v>
      </c>
      <c r="O615" s="7">
        <v>1.0</v>
      </c>
      <c r="P615" s="7">
        <v>1.0</v>
      </c>
      <c r="Q615" s="7">
        <v>0.0</v>
      </c>
      <c r="R615" s="10">
        <f t="shared" si="3"/>
        <v>0</v>
      </c>
      <c r="S615" s="10">
        <f t="shared" si="4"/>
        <v>0</v>
      </c>
      <c r="T615" s="12">
        <f t="shared" si="5"/>
        <v>0</v>
      </c>
      <c r="U615" s="7">
        <v>0.0</v>
      </c>
      <c r="V615" s="7">
        <v>0.0</v>
      </c>
      <c r="W615" s="7">
        <v>0.0</v>
      </c>
      <c r="X615" s="7">
        <v>0.0</v>
      </c>
      <c r="Y615" s="7">
        <v>0.0</v>
      </c>
      <c r="Z615" s="7">
        <v>534.0</v>
      </c>
      <c r="AA615" s="18">
        <f t="shared" si="6"/>
        <v>0.1589285714</v>
      </c>
      <c r="AB615" s="14">
        <v>7.28</v>
      </c>
      <c r="AC615" s="18">
        <f t="shared" si="7"/>
        <v>0.13</v>
      </c>
      <c r="AD615" s="14">
        <v>311.2</v>
      </c>
      <c r="AE615" s="18">
        <f t="shared" si="8"/>
        <v>5.557142857</v>
      </c>
      <c r="AF615" s="13">
        <f t="shared" si="9"/>
        <v>0.02285857825</v>
      </c>
      <c r="AG615" s="10">
        <f t="shared" si="10"/>
        <v>0</v>
      </c>
      <c r="AH615" s="10">
        <f t="shared" si="11"/>
        <v>0</v>
      </c>
      <c r="AI615" s="10">
        <f t="shared" si="12"/>
        <v>0</v>
      </c>
      <c r="AJ615" s="7">
        <v>3.0</v>
      </c>
      <c r="AK615" s="7">
        <v>4.0</v>
      </c>
      <c r="AL615" s="13">
        <f t="shared" si="13"/>
        <v>0.4285714286</v>
      </c>
      <c r="AM615" s="7">
        <v>0.0</v>
      </c>
      <c r="AN615" s="7">
        <v>0.0</v>
      </c>
      <c r="AO615" s="26">
        <v>5.0</v>
      </c>
      <c r="AP615" s="26">
        <v>0.0</v>
      </c>
      <c r="AQ615" s="7">
        <v>1.0</v>
      </c>
      <c r="AR615" s="7">
        <v>1.0</v>
      </c>
      <c r="AS615" s="7">
        <v>5.0</v>
      </c>
      <c r="AT615" s="7">
        <v>0.0</v>
      </c>
      <c r="AU615" s="7">
        <v>2.0</v>
      </c>
      <c r="AV615" s="7">
        <v>1.0</v>
      </c>
      <c r="AW615" s="14">
        <v>66.67</v>
      </c>
      <c r="AX615" s="14">
        <v>-20.15</v>
      </c>
      <c r="AY615" s="7">
        <v>0.0</v>
      </c>
      <c r="AZ615" s="7">
        <v>0.0</v>
      </c>
      <c r="BA615" s="14">
        <f t="shared" si="14"/>
        <v>0</v>
      </c>
      <c r="BB615" s="14">
        <v>85.71</v>
      </c>
      <c r="BC615" s="14">
        <v>-9.0</v>
      </c>
    </row>
    <row r="616" ht="12.75" customHeight="1">
      <c r="A616" s="7" t="s">
        <v>2726</v>
      </c>
      <c r="B616" s="7" t="s">
        <v>2727</v>
      </c>
      <c r="C616" s="8" t="s">
        <v>274</v>
      </c>
      <c r="D616" s="9" t="s">
        <v>174</v>
      </c>
      <c r="E616" s="7">
        <v>79.0</v>
      </c>
      <c r="F616" s="7">
        <v>3.0</v>
      </c>
      <c r="G616" s="7">
        <v>4.0</v>
      </c>
      <c r="H616" s="12">
        <f t="shared" si="1"/>
        <v>7</v>
      </c>
      <c r="I616" s="7">
        <v>3.0</v>
      </c>
      <c r="J616" s="7">
        <v>4.0</v>
      </c>
      <c r="K616" s="7">
        <v>1.0</v>
      </c>
      <c r="L616" s="7">
        <v>3.0</v>
      </c>
      <c r="M616" s="25">
        <f t="shared" si="2"/>
        <v>3.265517688</v>
      </c>
      <c r="N616" s="7">
        <v>30.0</v>
      </c>
      <c r="O616" s="7">
        <v>12.0</v>
      </c>
      <c r="P616" s="7">
        <v>27.0</v>
      </c>
      <c r="Q616" s="7">
        <v>15.0</v>
      </c>
      <c r="R616" s="10">
        <f t="shared" si="3"/>
        <v>0.1</v>
      </c>
      <c r="S616" s="10">
        <f t="shared" si="4"/>
        <v>0.03571428571</v>
      </c>
      <c r="T616" s="12">
        <f t="shared" si="5"/>
        <v>6.266666667</v>
      </c>
      <c r="U616" s="7">
        <v>3.0</v>
      </c>
      <c r="V616" s="7">
        <v>1.0</v>
      </c>
      <c r="W616" s="7">
        <v>2.0</v>
      </c>
      <c r="X616" s="7">
        <v>2.0</v>
      </c>
      <c r="Y616" s="7">
        <v>0.0</v>
      </c>
      <c r="Z616" s="7">
        <v>7717.0</v>
      </c>
      <c r="AA616" s="18">
        <f t="shared" si="6"/>
        <v>1.628059072</v>
      </c>
      <c r="AB616" s="14">
        <v>126.83</v>
      </c>
      <c r="AC616" s="18">
        <f t="shared" si="7"/>
        <v>1.605443038</v>
      </c>
      <c r="AD616" s="14">
        <v>227.93</v>
      </c>
      <c r="AE616" s="18">
        <f t="shared" si="8"/>
        <v>2.885189873</v>
      </c>
      <c r="AF616" s="13">
        <f t="shared" si="9"/>
        <v>0.3575093021</v>
      </c>
      <c r="AG616" s="10">
        <f t="shared" si="10"/>
        <v>0.2</v>
      </c>
      <c r="AH616" s="10">
        <f t="shared" si="11"/>
        <v>0.2666666667</v>
      </c>
      <c r="AI616" s="10">
        <f t="shared" si="12"/>
        <v>0.4666666667</v>
      </c>
      <c r="AJ616" s="7">
        <v>0.0</v>
      </c>
      <c r="AK616" s="7">
        <v>0.0</v>
      </c>
      <c r="AL616" s="13" t="str">
        <f t="shared" si="13"/>
        <v> </v>
      </c>
      <c r="AM616" s="7">
        <v>15.0</v>
      </c>
      <c r="AN616" s="7">
        <v>3.0</v>
      </c>
      <c r="AO616" s="26">
        <v>79.0</v>
      </c>
      <c r="AP616" s="26">
        <v>20.0</v>
      </c>
      <c r="AQ616" s="7">
        <v>32.0</v>
      </c>
      <c r="AR616" s="7">
        <v>3.0</v>
      </c>
      <c r="AS616" s="7">
        <v>38.0</v>
      </c>
      <c r="AT616" s="7">
        <v>5.0</v>
      </c>
      <c r="AU616" s="7">
        <v>69.0</v>
      </c>
      <c r="AV616" s="7">
        <v>20.0</v>
      </c>
      <c r="AW616" s="14">
        <v>77.53</v>
      </c>
      <c r="AX616" s="14">
        <v>-7.55</v>
      </c>
      <c r="AY616" s="7">
        <v>3.0</v>
      </c>
      <c r="AZ616" s="7">
        <v>1.0</v>
      </c>
      <c r="BA616" s="14">
        <f t="shared" si="14"/>
        <v>0.5209278217</v>
      </c>
      <c r="BB616" s="14">
        <v>87.78</v>
      </c>
      <c r="BC616" s="14">
        <v>-7.33</v>
      </c>
    </row>
    <row r="617" ht="12.75" customHeight="1">
      <c r="A617" s="7" t="s">
        <v>858</v>
      </c>
      <c r="B617" s="7" t="s">
        <v>2732</v>
      </c>
      <c r="C617" s="8" t="s">
        <v>860</v>
      </c>
      <c r="D617" s="9" t="s">
        <v>174</v>
      </c>
      <c r="E617" s="7">
        <v>23.0</v>
      </c>
      <c r="F617" s="7">
        <v>0.0</v>
      </c>
      <c r="G617" s="7">
        <v>0.0</v>
      </c>
      <c r="H617" s="12">
        <f t="shared" si="1"/>
        <v>0</v>
      </c>
      <c r="I617" s="7">
        <v>0.0</v>
      </c>
      <c r="J617" s="7">
        <v>0.0</v>
      </c>
      <c r="K617" s="7">
        <v>0.0</v>
      </c>
      <c r="L617" s="7">
        <v>0.0</v>
      </c>
      <c r="M617" s="25">
        <f t="shared" si="2"/>
        <v>0</v>
      </c>
      <c r="N617" s="7">
        <v>0.0</v>
      </c>
      <c r="O617" s="7">
        <v>0.0</v>
      </c>
      <c r="P617" s="7">
        <v>0.0</v>
      </c>
      <c r="Q617" s="7">
        <v>0.0</v>
      </c>
      <c r="R617" s="10">
        <f t="shared" si="3"/>
        <v>0</v>
      </c>
      <c r="S617" s="10">
        <f t="shared" si="4"/>
        <v>0</v>
      </c>
      <c r="T617" s="12">
        <f t="shared" si="5"/>
        <v>0</v>
      </c>
      <c r="U617" s="7">
        <v>0.0</v>
      </c>
      <c r="V617" s="7">
        <v>0.0</v>
      </c>
      <c r="W617" s="7">
        <v>0.0</v>
      </c>
      <c r="X617" s="7">
        <v>0.0</v>
      </c>
      <c r="Y617" s="7">
        <v>0.0</v>
      </c>
      <c r="Z617" s="7">
        <v>28.0</v>
      </c>
      <c r="AA617" s="18">
        <f t="shared" si="6"/>
        <v>0.02028985507</v>
      </c>
      <c r="AB617" s="14">
        <v>0.30000000000000004</v>
      </c>
      <c r="AC617" s="18">
        <f t="shared" si="7"/>
        <v>0.01304347826</v>
      </c>
      <c r="AD617" s="14">
        <v>115.01</v>
      </c>
      <c r="AE617" s="18">
        <f t="shared" si="8"/>
        <v>5.000434783</v>
      </c>
      <c r="AF617" s="13">
        <f t="shared" si="9"/>
        <v>0.002601682421</v>
      </c>
      <c r="AG617" s="10">
        <f t="shared" si="10"/>
        <v>0</v>
      </c>
      <c r="AH617" s="10">
        <f t="shared" si="11"/>
        <v>0</v>
      </c>
      <c r="AI617" s="10">
        <f t="shared" si="12"/>
        <v>0</v>
      </c>
      <c r="AJ617" s="7">
        <v>0.0</v>
      </c>
      <c r="AK617" s="7">
        <v>0.0</v>
      </c>
      <c r="AL617" s="13" t="str">
        <f t="shared" si="13"/>
        <v> </v>
      </c>
      <c r="AM617" s="7">
        <v>0.0</v>
      </c>
      <c r="AN617" s="7">
        <v>0.0</v>
      </c>
      <c r="AO617" s="26">
        <v>0.0</v>
      </c>
      <c r="AP617" s="26">
        <v>0.0</v>
      </c>
      <c r="AQ617" s="7">
        <v>0.0</v>
      </c>
      <c r="AR617" s="7">
        <v>0.0</v>
      </c>
      <c r="AS617" s="7">
        <v>0.0</v>
      </c>
      <c r="AT617" s="7">
        <v>0.0</v>
      </c>
      <c r="AU617" s="7">
        <v>0.0</v>
      </c>
      <c r="AV617" s="7">
        <v>0.0</v>
      </c>
      <c r="AW617" s="14"/>
      <c r="AX617" s="14"/>
      <c r="AY617" s="7">
        <v>2.0</v>
      </c>
      <c r="AZ617" s="7">
        <v>0.0</v>
      </c>
      <c r="BA617" s="14">
        <f t="shared" si="14"/>
        <v>0</v>
      </c>
      <c r="BB617" s="14">
        <v>100.0</v>
      </c>
      <c r="BC617" s="14">
        <v>8.62</v>
      </c>
    </row>
    <row r="618" ht="12.75" customHeight="1">
      <c r="A618" s="7" t="s">
        <v>2736</v>
      </c>
      <c r="B618" s="7" t="s">
        <v>2737</v>
      </c>
      <c r="C618" s="8" t="s">
        <v>237</v>
      </c>
      <c r="D618" s="9" t="s">
        <v>247</v>
      </c>
      <c r="E618" s="7">
        <v>77.0</v>
      </c>
      <c r="F618" s="7">
        <v>7.0</v>
      </c>
      <c r="G618" s="7">
        <v>4.0</v>
      </c>
      <c r="H618" s="12">
        <f t="shared" si="1"/>
        <v>11</v>
      </c>
      <c r="I618" s="7">
        <v>7.0</v>
      </c>
      <c r="J618" s="7">
        <v>4.0</v>
      </c>
      <c r="K618" s="7">
        <v>2.0</v>
      </c>
      <c r="L618" s="7">
        <v>2.0</v>
      </c>
      <c r="M618" s="25">
        <f t="shared" si="2"/>
        <v>3.066439523</v>
      </c>
      <c r="N618" s="7">
        <v>40.0</v>
      </c>
      <c r="O618" s="7">
        <v>23.0</v>
      </c>
      <c r="P618" s="7">
        <v>31.0</v>
      </c>
      <c r="Q618" s="7">
        <v>26.0</v>
      </c>
      <c r="R618" s="10">
        <f t="shared" si="3"/>
        <v>0.175</v>
      </c>
      <c r="S618" s="10">
        <f t="shared" si="4"/>
        <v>0.05833333333</v>
      </c>
      <c r="T618" s="12">
        <f t="shared" si="5"/>
        <v>22.35294118</v>
      </c>
      <c r="U618" s="7">
        <v>1.0</v>
      </c>
      <c r="V618" s="7">
        <v>1.0</v>
      </c>
      <c r="W618" s="7">
        <v>8.0</v>
      </c>
      <c r="X618" s="7">
        <v>7.0</v>
      </c>
      <c r="Y618" s="7">
        <v>2.0</v>
      </c>
      <c r="Z618" s="7">
        <v>12914.0</v>
      </c>
      <c r="AA618" s="18">
        <f t="shared" si="6"/>
        <v>2.795238095</v>
      </c>
      <c r="AB618" s="14">
        <v>206.82</v>
      </c>
      <c r="AC618" s="18">
        <f t="shared" si="7"/>
        <v>2.685974026</v>
      </c>
      <c r="AD618" s="14">
        <v>203.78</v>
      </c>
      <c r="AE618" s="18">
        <f t="shared" si="8"/>
        <v>2.646493506</v>
      </c>
      <c r="AF618" s="13">
        <f t="shared" si="9"/>
        <v>0.5037018997</v>
      </c>
      <c r="AG618" s="10">
        <f t="shared" si="10"/>
        <v>0.4117647059</v>
      </c>
      <c r="AH618" s="10">
        <f t="shared" si="11"/>
        <v>0.2352941176</v>
      </c>
      <c r="AI618" s="10">
        <f t="shared" si="12"/>
        <v>0.6470588235</v>
      </c>
      <c r="AJ618" s="7">
        <v>0.0</v>
      </c>
      <c r="AK618" s="7">
        <v>1.0</v>
      </c>
      <c r="AL618" s="13">
        <f t="shared" si="13"/>
        <v>0</v>
      </c>
      <c r="AM618" s="7">
        <v>17.0</v>
      </c>
      <c r="AN618" s="7">
        <v>4.0</v>
      </c>
      <c r="AO618" s="26">
        <v>173.0</v>
      </c>
      <c r="AP618" s="26">
        <v>22.0</v>
      </c>
      <c r="AQ618" s="7">
        <v>110.0</v>
      </c>
      <c r="AR618" s="7">
        <v>9.0</v>
      </c>
      <c r="AS618" s="7">
        <v>122.0</v>
      </c>
      <c r="AT618" s="7">
        <v>5.0</v>
      </c>
      <c r="AU618" s="7">
        <v>235.0</v>
      </c>
      <c r="AV618" s="7">
        <v>29.0</v>
      </c>
      <c r="AW618" s="14">
        <v>89.02</v>
      </c>
      <c r="AX618" s="14">
        <v>-1.98</v>
      </c>
      <c r="AY618" s="7">
        <v>6.0</v>
      </c>
      <c r="AZ618" s="7">
        <v>1.0</v>
      </c>
      <c r="BA618" s="14">
        <f t="shared" si="14"/>
        <v>0.6876258324</v>
      </c>
      <c r="BB618" s="14">
        <v>91.54</v>
      </c>
      <c r="BC618" s="14">
        <v>0.68</v>
      </c>
    </row>
    <row r="619" ht="12.75" customHeight="1">
      <c r="A619" s="7" t="s">
        <v>512</v>
      </c>
      <c r="B619" s="7" t="s">
        <v>2740</v>
      </c>
      <c r="C619" s="8" t="s">
        <v>447</v>
      </c>
      <c r="D619" s="9" t="s">
        <v>159</v>
      </c>
      <c r="E619" s="7">
        <v>70.0</v>
      </c>
      <c r="F619" s="7">
        <v>7.0</v>
      </c>
      <c r="G619" s="7">
        <v>11.0</v>
      </c>
      <c r="H619" s="12">
        <f t="shared" si="1"/>
        <v>18</v>
      </c>
      <c r="I619" s="7">
        <v>7.0</v>
      </c>
      <c r="J619" s="7">
        <v>11.0</v>
      </c>
      <c r="K619" s="7">
        <v>5.0</v>
      </c>
      <c r="L619" s="7">
        <v>6.0</v>
      </c>
      <c r="M619" s="25">
        <f t="shared" si="2"/>
        <v>4.539722573</v>
      </c>
      <c r="N619" s="7">
        <v>63.0</v>
      </c>
      <c r="O619" s="7">
        <v>29.0</v>
      </c>
      <c r="P619" s="7">
        <v>54.0</v>
      </c>
      <c r="Q619" s="7">
        <v>24.0</v>
      </c>
      <c r="R619" s="10">
        <f t="shared" si="3"/>
        <v>0.1111111111</v>
      </c>
      <c r="S619" s="10">
        <f t="shared" si="4"/>
        <v>0.04117647059</v>
      </c>
      <c r="T619" s="12">
        <f t="shared" si="5"/>
        <v>41.8</v>
      </c>
      <c r="U619" s="7">
        <v>0.0</v>
      </c>
      <c r="V619" s="7">
        <v>1.0</v>
      </c>
      <c r="W619" s="7">
        <v>12.0</v>
      </c>
      <c r="X619" s="7">
        <v>4.0</v>
      </c>
      <c r="Y619" s="7">
        <v>3.0</v>
      </c>
      <c r="Z619" s="7">
        <v>14274.0</v>
      </c>
      <c r="AA619" s="18">
        <f t="shared" si="6"/>
        <v>3.398571429</v>
      </c>
      <c r="AB619" s="14">
        <v>234.4</v>
      </c>
      <c r="AC619" s="18">
        <f t="shared" si="7"/>
        <v>3.348571429</v>
      </c>
      <c r="AD619" s="14">
        <v>129.97</v>
      </c>
      <c r="AE619" s="18">
        <f t="shared" si="8"/>
        <v>1.856714286</v>
      </c>
      <c r="AF619" s="13">
        <f t="shared" si="9"/>
        <v>0.6433021379</v>
      </c>
      <c r="AG619" s="10">
        <f t="shared" si="10"/>
        <v>0.28</v>
      </c>
      <c r="AH619" s="10">
        <f t="shared" si="11"/>
        <v>0.44</v>
      </c>
      <c r="AI619" s="10">
        <f t="shared" si="12"/>
        <v>0.72</v>
      </c>
      <c r="AJ619" s="7">
        <v>0.0</v>
      </c>
      <c r="AK619" s="7">
        <v>1.0</v>
      </c>
      <c r="AL619" s="13">
        <f t="shared" si="13"/>
        <v>0</v>
      </c>
      <c r="AM619" s="7">
        <v>25.0</v>
      </c>
      <c r="AN619" s="7">
        <v>2.0</v>
      </c>
      <c r="AO619" s="26">
        <v>184.0</v>
      </c>
      <c r="AP619" s="26">
        <v>28.0</v>
      </c>
      <c r="AQ619" s="7">
        <v>80.0</v>
      </c>
      <c r="AR619" s="7">
        <v>6.0</v>
      </c>
      <c r="AS619" s="7">
        <v>123.0</v>
      </c>
      <c r="AT619" s="7">
        <v>6.0</v>
      </c>
      <c r="AU619" s="7">
        <v>222.0</v>
      </c>
      <c r="AV619" s="7">
        <v>25.0</v>
      </c>
      <c r="AW619" s="14">
        <v>89.88</v>
      </c>
      <c r="AX619" s="14">
        <v>6.14</v>
      </c>
      <c r="AY619" s="7">
        <v>1.0</v>
      </c>
      <c r="AZ619" s="7">
        <v>1.0</v>
      </c>
      <c r="BA619" s="14">
        <f t="shared" si="14"/>
        <v>0.5716687684</v>
      </c>
      <c r="BB619" s="14">
        <v>95.8</v>
      </c>
      <c r="BC619" s="14">
        <v>8.73</v>
      </c>
    </row>
    <row r="620" ht="12.75" customHeight="1">
      <c r="A620" s="7" t="s">
        <v>272</v>
      </c>
      <c r="B620" s="7" t="s">
        <v>2745</v>
      </c>
      <c r="C620" s="8" t="s">
        <v>149</v>
      </c>
      <c r="D620" s="9" t="s">
        <v>183</v>
      </c>
      <c r="E620" s="7">
        <v>51.0</v>
      </c>
      <c r="F620" s="7">
        <v>0.0</v>
      </c>
      <c r="G620" s="7">
        <v>1.0</v>
      </c>
      <c r="H620" s="12">
        <f t="shared" si="1"/>
        <v>1</v>
      </c>
      <c r="I620" s="7">
        <v>0.0</v>
      </c>
      <c r="J620" s="7">
        <v>1.0</v>
      </c>
      <c r="K620" s="7">
        <v>1.0</v>
      </c>
      <c r="L620" s="7">
        <v>0.0</v>
      </c>
      <c r="M620" s="25">
        <f t="shared" si="2"/>
        <v>2.51396648</v>
      </c>
      <c r="N620" s="7">
        <v>4.0</v>
      </c>
      <c r="O620" s="7">
        <v>2.0</v>
      </c>
      <c r="P620" s="7">
        <v>4.0</v>
      </c>
      <c r="Q620" s="7">
        <v>2.0</v>
      </c>
      <c r="R620" s="10">
        <f t="shared" si="3"/>
        <v>0</v>
      </c>
      <c r="S620" s="10">
        <f t="shared" si="4"/>
        <v>0</v>
      </c>
      <c r="T620" s="12">
        <f t="shared" si="5"/>
        <v>7.5</v>
      </c>
      <c r="U620" s="7">
        <v>0.0</v>
      </c>
      <c r="V620" s="7">
        <v>0.0</v>
      </c>
      <c r="W620" s="7">
        <v>1.0</v>
      </c>
      <c r="X620" s="7">
        <v>0.0</v>
      </c>
      <c r="Y620" s="7">
        <v>0.0</v>
      </c>
      <c r="Z620" s="7">
        <v>1432.0</v>
      </c>
      <c r="AA620" s="18">
        <f t="shared" si="6"/>
        <v>0.4679738562</v>
      </c>
      <c r="AB620" s="14">
        <v>23.42</v>
      </c>
      <c r="AC620" s="18">
        <f t="shared" si="7"/>
        <v>0.4592156863</v>
      </c>
      <c r="AD620" s="14">
        <v>231.51</v>
      </c>
      <c r="AE620" s="18">
        <f t="shared" si="8"/>
        <v>4.539411765</v>
      </c>
      <c r="AF620" s="13">
        <f t="shared" si="9"/>
        <v>0.09186835602</v>
      </c>
      <c r="AG620" s="10">
        <f t="shared" si="10"/>
        <v>0</v>
      </c>
      <c r="AH620" s="10">
        <f t="shared" si="11"/>
        <v>0.5</v>
      </c>
      <c r="AI620" s="10">
        <f t="shared" si="12"/>
        <v>0.5</v>
      </c>
      <c r="AJ620" s="7">
        <v>0.0</v>
      </c>
      <c r="AK620" s="7">
        <v>0.0</v>
      </c>
      <c r="AL620" s="13" t="str">
        <f t="shared" si="13"/>
        <v> </v>
      </c>
      <c r="AM620" s="7">
        <v>2.0</v>
      </c>
      <c r="AN620" s="7">
        <v>0.0</v>
      </c>
      <c r="AO620" s="26">
        <v>13.0</v>
      </c>
      <c r="AP620" s="26">
        <v>6.0</v>
      </c>
      <c r="AQ620" s="7">
        <v>8.0</v>
      </c>
      <c r="AR620" s="7">
        <v>2.0</v>
      </c>
      <c r="AS620" s="7">
        <v>8.0</v>
      </c>
      <c r="AT620" s="7">
        <v>1.0</v>
      </c>
      <c r="AU620" s="7">
        <v>15.0</v>
      </c>
      <c r="AV620" s="7">
        <v>6.0</v>
      </c>
      <c r="AW620" s="14">
        <v>71.43</v>
      </c>
      <c r="AX620" s="14">
        <v>-15.64</v>
      </c>
      <c r="AY620" s="7">
        <v>1.0</v>
      </c>
      <c r="AZ620" s="7">
        <v>0.0</v>
      </c>
      <c r="BA620" s="14">
        <f t="shared" si="14"/>
        <v>0.3351955307</v>
      </c>
      <c r="BB620" s="14">
        <v>76.92</v>
      </c>
      <c r="BC620" s="14">
        <v>-15.97</v>
      </c>
    </row>
    <row r="621" ht="12.75" customHeight="1">
      <c r="A621" s="7" t="s">
        <v>2426</v>
      </c>
      <c r="B621" s="7" t="s">
        <v>2751</v>
      </c>
      <c r="C621" s="8" t="s">
        <v>206</v>
      </c>
      <c r="D621" s="9" t="s">
        <v>174</v>
      </c>
      <c r="E621" s="7">
        <v>38.0</v>
      </c>
      <c r="F621" s="7">
        <v>0.0</v>
      </c>
      <c r="G621" s="7">
        <v>0.0</v>
      </c>
      <c r="H621" s="12">
        <f t="shared" si="1"/>
        <v>0</v>
      </c>
      <c r="I621" s="7">
        <v>0.0</v>
      </c>
      <c r="J621" s="7">
        <v>0.0</v>
      </c>
      <c r="K621" s="7">
        <v>0.0</v>
      </c>
      <c r="L621" s="7">
        <v>0.0</v>
      </c>
      <c r="M621" s="25">
        <f t="shared" si="2"/>
        <v>0</v>
      </c>
      <c r="N621" s="7">
        <v>0.0</v>
      </c>
      <c r="O621" s="7">
        <v>1.0</v>
      </c>
      <c r="P621" s="7">
        <v>0.0</v>
      </c>
      <c r="Q621" s="7">
        <v>2.0</v>
      </c>
      <c r="R621" s="10">
        <f t="shared" si="3"/>
        <v>0</v>
      </c>
      <c r="S621" s="10">
        <f t="shared" si="4"/>
        <v>0</v>
      </c>
      <c r="T621" s="12">
        <f t="shared" si="5"/>
        <v>0</v>
      </c>
      <c r="U621" s="7">
        <v>0.0</v>
      </c>
      <c r="V621" s="7">
        <v>0.0</v>
      </c>
      <c r="W621" s="7">
        <v>0.0</v>
      </c>
      <c r="X621" s="7">
        <v>0.0</v>
      </c>
      <c r="Y621" s="7">
        <v>0.0</v>
      </c>
      <c r="Z621" s="7">
        <v>547.0</v>
      </c>
      <c r="AA621" s="18">
        <f t="shared" si="6"/>
        <v>0.2399122807</v>
      </c>
      <c r="AB621" s="14">
        <v>9.78</v>
      </c>
      <c r="AC621" s="18">
        <f t="shared" si="7"/>
        <v>0.2573684211</v>
      </c>
      <c r="AD621" s="14">
        <v>173.52</v>
      </c>
      <c r="AE621" s="18">
        <f t="shared" si="8"/>
        <v>4.566315789</v>
      </c>
      <c r="AF621" s="13">
        <f t="shared" si="9"/>
        <v>0.05335515548</v>
      </c>
      <c r="AG621" s="10">
        <f t="shared" si="10"/>
        <v>0</v>
      </c>
      <c r="AH621" s="10">
        <f t="shared" si="11"/>
        <v>0</v>
      </c>
      <c r="AI621" s="10">
        <f t="shared" si="12"/>
        <v>0</v>
      </c>
      <c r="AJ621" s="7">
        <v>0.0</v>
      </c>
      <c r="AK621" s="7">
        <v>0.0</v>
      </c>
      <c r="AL621" s="13" t="str">
        <f t="shared" si="13"/>
        <v> </v>
      </c>
      <c r="AM621" s="7">
        <v>0.0</v>
      </c>
      <c r="AN621" s="7">
        <v>1.0</v>
      </c>
      <c r="AO621" s="26">
        <v>2.0</v>
      </c>
      <c r="AP621" s="26">
        <v>0.0</v>
      </c>
      <c r="AQ621" s="7">
        <v>6.0</v>
      </c>
      <c r="AR621" s="7">
        <v>1.0</v>
      </c>
      <c r="AS621" s="7">
        <v>3.0</v>
      </c>
      <c r="AT621" s="7">
        <v>0.0</v>
      </c>
      <c r="AU621" s="7">
        <v>2.0</v>
      </c>
      <c r="AV621" s="7">
        <v>1.0</v>
      </c>
      <c r="AW621" s="14">
        <v>66.67</v>
      </c>
      <c r="AX621" s="14">
        <v>-16.28</v>
      </c>
      <c r="AY621" s="7">
        <v>1.0</v>
      </c>
      <c r="AZ621" s="7">
        <v>1.0</v>
      </c>
      <c r="BA621" s="14">
        <f t="shared" si="14"/>
        <v>0.3290676417</v>
      </c>
      <c r="BB621" s="14">
        <v>83.33</v>
      </c>
      <c r="BC621" s="14">
        <v>-9.62</v>
      </c>
    </row>
    <row r="622" ht="12.75" customHeight="1">
      <c r="A622" s="7" t="s">
        <v>482</v>
      </c>
      <c r="B622" s="7" t="s">
        <v>726</v>
      </c>
      <c r="C622" s="8" t="s">
        <v>542</v>
      </c>
      <c r="D622" s="9" t="s">
        <v>159</v>
      </c>
      <c r="E622" s="7">
        <v>24.0</v>
      </c>
      <c r="F622" s="7">
        <v>0.0</v>
      </c>
      <c r="G622" s="7">
        <v>0.0</v>
      </c>
      <c r="H622" s="12">
        <f t="shared" si="1"/>
        <v>0</v>
      </c>
      <c r="M622" s="25">
        <f t="shared" si="2"/>
        <v>0</v>
      </c>
      <c r="N622" s="7">
        <v>0.0</v>
      </c>
      <c r="O622" s="7">
        <v>0.0</v>
      </c>
      <c r="R622" s="10">
        <f t="shared" si="3"/>
        <v>0</v>
      </c>
      <c r="S622" s="10">
        <f t="shared" si="4"/>
        <v>0</v>
      </c>
      <c r="T622" s="12">
        <f t="shared" si="5"/>
        <v>0</v>
      </c>
      <c r="V622" s="7">
        <v>0.0</v>
      </c>
      <c r="X622" s="7">
        <v>0.0</v>
      </c>
      <c r="Y622" s="7">
        <v>0.0</v>
      </c>
      <c r="Z622" s="7">
        <v>245.0</v>
      </c>
      <c r="AA622" s="18">
        <f t="shared" si="6"/>
        <v>0.1701388889</v>
      </c>
      <c r="AB622" s="14"/>
      <c r="AC622" s="18">
        <f t="shared" si="7"/>
        <v>0</v>
      </c>
      <c r="AD622" s="14"/>
      <c r="AE622" s="18">
        <f t="shared" si="8"/>
        <v>0</v>
      </c>
      <c r="AF622" s="13">
        <f t="shared" si="9"/>
        <v>0</v>
      </c>
      <c r="AG622" s="10">
        <f t="shared" si="10"/>
        <v>0</v>
      </c>
      <c r="AH622" s="10">
        <f t="shared" si="11"/>
        <v>0</v>
      </c>
      <c r="AI622" s="10">
        <f t="shared" si="12"/>
        <v>0</v>
      </c>
      <c r="AJ622" s="7">
        <v>1.0</v>
      </c>
      <c r="AK622" s="7">
        <v>0.0</v>
      </c>
      <c r="AL622" s="13">
        <f t="shared" si="13"/>
        <v>1</v>
      </c>
      <c r="AO622" s="26">
        <v>0.0</v>
      </c>
      <c r="AP622" s="26">
        <v>0.0</v>
      </c>
      <c r="AQ622" s="7">
        <v>0.0</v>
      </c>
      <c r="AR622" s="7">
        <v>0.0</v>
      </c>
      <c r="AS622" s="7">
        <v>0.0</v>
      </c>
      <c r="AT622" s="7">
        <v>0.0</v>
      </c>
      <c r="AW622" s="14"/>
      <c r="AX622" s="14"/>
      <c r="BA622" s="14">
        <f t="shared" si="14"/>
        <v>0</v>
      </c>
      <c r="BB622" s="14"/>
      <c r="BC622" s="14"/>
    </row>
    <row r="623" ht="12.75" customHeight="1">
      <c r="A623" s="7" t="s">
        <v>892</v>
      </c>
      <c r="B623" s="7" t="s">
        <v>2755</v>
      </c>
      <c r="C623" s="8" t="s">
        <v>628</v>
      </c>
      <c r="D623" s="9" t="s">
        <v>275</v>
      </c>
      <c r="E623" s="7">
        <v>82.0</v>
      </c>
      <c r="F623" s="7">
        <v>12.0</v>
      </c>
      <c r="G623" s="7">
        <v>16.0</v>
      </c>
      <c r="H623" s="12">
        <f t="shared" si="1"/>
        <v>28</v>
      </c>
      <c r="I623" s="7">
        <v>11.0</v>
      </c>
      <c r="J623" s="7">
        <v>15.0</v>
      </c>
      <c r="K623" s="7">
        <v>9.0</v>
      </c>
      <c r="L623" s="7">
        <v>6.0</v>
      </c>
      <c r="M623" s="25">
        <f t="shared" si="2"/>
        <v>5.606540964</v>
      </c>
      <c r="N623" s="7">
        <v>69.0</v>
      </c>
      <c r="O623" s="7">
        <v>24.0</v>
      </c>
      <c r="P623" s="7">
        <v>53.0</v>
      </c>
      <c r="Q623" s="7">
        <v>16.0</v>
      </c>
      <c r="R623" s="10">
        <f t="shared" si="3"/>
        <v>0.1739130435</v>
      </c>
      <c r="S623" s="10">
        <f t="shared" si="4"/>
        <v>0.07407407407</v>
      </c>
      <c r="T623" s="12">
        <f t="shared" si="5"/>
        <v>59.47826087</v>
      </c>
      <c r="U623" s="7">
        <v>4.0</v>
      </c>
      <c r="V623" s="7">
        <v>9.0</v>
      </c>
      <c r="W623" s="7">
        <v>6.0</v>
      </c>
      <c r="X623" s="7">
        <v>18.0</v>
      </c>
      <c r="Y623" s="7">
        <v>5.0</v>
      </c>
      <c r="Z623" s="7">
        <v>17979.0</v>
      </c>
      <c r="AA623" s="18">
        <f t="shared" si="6"/>
        <v>3.654268293</v>
      </c>
      <c r="AB623" s="14">
        <v>303.02</v>
      </c>
      <c r="AC623" s="18">
        <f t="shared" si="7"/>
        <v>3.695365854</v>
      </c>
      <c r="AD623" s="14">
        <v>136.24</v>
      </c>
      <c r="AE623" s="18">
        <f t="shared" si="8"/>
        <v>1.661463415</v>
      </c>
      <c r="AF623" s="13">
        <f t="shared" si="9"/>
        <v>0.689842007</v>
      </c>
      <c r="AG623" s="10">
        <f t="shared" si="10"/>
        <v>0.2391304348</v>
      </c>
      <c r="AH623" s="10">
        <f t="shared" si="11"/>
        <v>0.3260869565</v>
      </c>
      <c r="AI623" s="10">
        <f t="shared" si="12"/>
        <v>0.5652173913</v>
      </c>
      <c r="AJ623" s="7">
        <v>125.0</v>
      </c>
      <c r="AK623" s="7">
        <v>83.0</v>
      </c>
      <c r="AL623" s="13">
        <f t="shared" si="13"/>
        <v>0.6009615385</v>
      </c>
      <c r="AM623" s="7">
        <v>46.0</v>
      </c>
      <c r="AN623" s="7">
        <v>5.0</v>
      </c>
      <c r="AO623" s="26">
        <v>258.0</v>
      </c>
      <c r="AP623" s="26">
        <v>42.0</v>
      </c>
      <c r="AQ623" s="7">
        <v>115.0</v>
      </c>
      <c r="AR623" s="7">
        <v>13.0</v>
      </c>
      <c r="AS623" s="7">
        <v>146.0</v>
      </c>
      <c r="AT623" s="7">
        <v>14.0</v>
      </c>
      <c r="AU623" s="7">
        <v>296.0</v>
      </c>
      <c r="AV623" s="7">
        <v>40.0</v>
      </c>
      <c r="AW623" s="14">
        <v>88.1</v>
      </c>
      <c r="AX623" s="14">
        <v>-0.79</v>
      </c>
      <c r="AY623" s="7">
        <v>2.0</v>
      </c>
      <c r="AZ623" s="7">
        <v>1.0</v>
      </c>
      <c r="BA623" s="14">
        <f t="shared" si="14"/>
        <v>0.7575504756</v>
      </c>
      <c r="BB623" s="14">
        <v>96.13</v>
      </c>
      <c r="BC623" s="14">
        <v>15.88</v>
      </c>
    </row>
    <row r="624" ht="12.75" customHeight="1">
      <c r="A624" s="7" t="s">
        <v>1522</v>
      </c>
      <c r="B624" s="7" t="s">
        <v>2757</v>
      </c>
      <c r="C624" s="8" t="s">
        <v>197</v>
      </c>
      <c r="D624" s="9" t="s">
        <v>255</v>
      </c>
      <c r="E624" s="7">
        <v>79.0</v>
      </c>
      <c r="F624" s="7">
        <v>2.0</v>
      </c>
      <c r="G624" s="7">
        <v>2.0</v>
      </c>
      <c r="H624" s="12">
        <f t="shared" si="1"/>
        <v>4</v>
      </c>
      <c r="I624" s="7">
        <v>1.0</v>
      </c>
      <c r="J624" s="7">
        <v>2.0</v>
      </c>
      <c r="K624" s="7">
        <v>1.0</v>
      </c>
      <c r="L624" s="7">
        <v>1.0</v>
      </c>
      <c r="M624" s="25">
        <f t="shared" si="2"/>
        <v>3.125678316</v>
      </c>
      <c r="N624" s="7">
        <v>14.0</v>
      </c>
      <c r="O624" s="7">
        <v>3.0</v>
      </c>
      <c r="P624" s="7">
        <v>12.0</v>
      </c>
      <c r="Q624" s="7">
        <v>2.0</v>
      </c>
      <c r="R624" s="10">
        <f t="shared" si="3"/>
        <v>0.1428571429</v>
      </c>
      <c r="S624" s="10">
        <f t="shared" si="4"/>
        <v>0.06451612903</v>
      </c>
      <c r="T624" s="12">
        <f t="shared" si="5"/>
        <v>12.5</v>
      </c>
      <c r="U624" s="7">
        <v>0.0</v>
      </c>
      <c r="V624" s="7">
        <v>0.0</v>
      </c>
      <c r="W624" s="7">
        <v>9.0</v>
      </c>
      <c r="X624" s="7">
        <v>1.0</v>
      </c>
      <c r="Y624" s="7">
        <v>0.0</v>
      </c>
      <c r="Z624" s="7">
        <v>4607.0</v>
      </c>
      <c r="AA624" s="18">
        <f t="shared" si="6"/>
        <v>0.9719409283</v>
      </c>
      <c r="AB624" s="14">
        <v>69.65</v>
      </c>
      <c r="AC624" s="18">
        <f t="shared" si="7"/>
        <v>0.8816455696</v>
      </c>
      <c r="AD624" s="14">
        <v>292.4</v>
      </c>
      <c r="AE624" s="18">
        <f t="shared" si="8"/>
        <v>3.701265823</v>
      </c>
      <c r="AF624" s="13">
        <f t="shared" si="9"/>
        <v>0.1923767435</v>
      </c>
      <c r="AG624" s="10">
        <f t="shared" si="10"/>
        <v>0.1666666667</v>
      </c>
      <c r="AH624" s="10">
        <f t="shared" si="11"/>
        <v>0.3333333333</v>
      </c>
      <c r="AI624" s="10">
        <f t="shared" si="12"/>
        <v>0.5</v>
      </c>
      <c r="AJ624" s="7">
        <v>2.0</v>
      </c>
      <c r="AK624" s="7">
        <v>4.0</v>
      </c>
      <c r="AL624" s="13">
        <f t="shared" si="13"/>
        <v>0.3333333333</v>
      </c>
      <c r="AM624" s="7">
        <v>6.0</v>
      </c>
      <c r="AN624" s="7">
        <v>0.0</v>
      </c>
      <c r="AO624" s="26">
        <v>69.0</v>
      </c>
      <c r="AP624" s="26">
        <v>14.0</v>
      </c>
      <c r="AQ624" s="7">
        <v>27.0</v>
      </c>
      <c r="AR624" s="7">
        <v>4.0</v>
      </c>
      <c r="AS624" s="7">
        <v>25.0</v>
      </c>
      <c r="AT624" s="7">
        <v>5.0</v>
      </c>
      <c r="AU624" s="7">
        <v>69.0</v>
      </c>
      <c r="AV624" s="7">
        <v>13.0</v>
      </c>
      <c r="AW624" s="14">
        <v>84.15</v>
      </c>
      <c r="AX624" s="14">
        <v>-6.7</v>
      </c>
      <c r="AY624" s="7">
        <v>0.0</v>
      </c>
      <c r="AZ624" s="7">
        <v>0.0</v>
      </c>
      <c r="BA624" s="14">
        <f t="shared" si="14"/>
        <v>0.8335142175</v>
      </c>
      <c r="BB624" s="14">
        <v>91.18</v>
      </c>
      <c r="BC624" s="14">
        <v>-3.71</v>
      </c>
    </row>
    <row r="625" ht="12.75" customHeight="1">
      <c r="A625" s="7" t="s">
        <v>2761</v>
      </c>
      <c r="B625" s="7" t="s">
        <v>2762</v>
      </c>
      <c r="C625" s="8" t="s">
        <v>297</v>
      </c>
      <c r="D625" s="9" t="s">
        <v>174</v>
      </c>
      <c r="E625" s="7">
        <v>13.0</v>
      </c>
      <c r="F625" s="7">
        <v>0.0</v>
      </c>
      <c r="G625" s="7">
        <v>0.0</v>
      </c>
      <c r="H625" s="12">
        <f t="shared" si="1"/>
        <v>0</v>
      </c>
      <c r="I625" s="7">
        <v>0.0</v>
      </c>
      <c r="J625" s="7">
        <v>0.0</v>
      </c>
      <c r="K625" s="7">
        <v>0.0</v>
      </c>
      <c r="L625" s="7">
        <v>0.0</v>
      </c>
      <c r="M625" s="25">
        <f t="shared" si="2"/>
        <v>0</v>
      </c>
      <c r="N625" s="7">
        <v>0.0</v>
      </c>
      <c r="O625" s="7">
        <v>0.0</v>
      </c>
      <c r="P625" s="7">
        <v>0.0</v>
      </c>
      <c r="Q625" s="7">
        <v>0.0</v>
      </c>
      <c r="R625" s="10">
        <f t="shared" si="3"/>
        <v>0</v>
      </c>
      <c r="S625" s="10">
        <f t="shared" si="4"/>
        <v>0</v>
      </c>
      <c r="T625" s="12">
        <f t="shared" si="5"/>
        <v>0</v>
      </c>
      <c r="U625" s="7">
        <v>0.0</v>
      </c>
      <c r="V625" s="7">
        <v>0.0</v>
      </c>
      <c r="W625" s="7">
        <v>0.0</v>
      </c>
      <c r="X625" s="7">
        <v>0.0</v>
      </c>
      <c r="Y625" s="7">
        <v>0.0</v>
      </c>
      <c r="Z625" s="7">
        <v>9.0</v>
      </c>
      <c r="AA625" s="18">
        <f t="shared" si="6"/>
        <v>0.01153846154</v>
      </c>
      <c r="AB625" s="14">
        <v>0.11</v>
      </c>
      <c r="AC625" s="18">
        <f t="shared" si="7"/>
        <v>0.008461538462</v>
      </c>
      <c r="AD625" s="14">
        <v>64.67</v>
      </c>
      <c r="AE625" s="18">
        <f t="shared" si="8"/>
        <v>4.974615385</v>
      </c>
      <c r="AF625" s="13">
        <f t="shared" si="9"/>
        <v>0.001698054955</v>
      </c>
      <c r="AG625" s="10">
        <f t="shared" si="10"/>
        <v>0</v>
      </c>
      <c r="AH625" s="10">
        <f t="shared" si="11"/>
        <v>0</v>
      </c>
      <c r="AI625" s="10">
        <f t="shared" si="12"/>
        <v>0</v>
      </c>
      <c r="AJ625" s="7">
        <v>0.0</v>
      </c>
      <c r="AK625" s="7">
        <v>0.0</v>
      </c>
      <c r="AL625" s="13" t="str">
        <f t="shared" si="13"/>
        <v> </v>
      </c>
      <c r="AM625" s="7">
        <v>0.0</v>
      </c>
      <c r="AN625" s="7">
        <v>0.0</v>
      </c>
      <c r="AO625" s="26">
        <v>0.0</v>
      </c>
      <c r="AP625" s="26">
        <v>0.0</v>
      </c>
      <c r="AQ625" s="7">
        <v>0.0</v>
      </c>
      <c r="AR625" s="7">
        <v>0.0</v>
      </c>
      <c r="AS625" s="7">
        <v>0.0</v>
      </c>
      <c r="AT625" s="7">
        <v>0.0</v>
      </c>
      <c r="AU625" s="7">
        <v>0.0</v>
      </c>
      <c r="AV625" s="7">
        <v>0.0</v>
      </c>
      <c r="AW625" s="14"/>
      <c r="AX625" s="14"/>
      <c r="AY625" s="7">
        <v>0.0</v>
      </c>
      <c r="AZ625" s="7">
        <v>0.0</v>
      </c>
      <c r="BA625" s="14">
        <f t="shared" si="14"/>
        <v>0</v>
      </c>
      <c r="BB625" s="14">
        <v>100.0</v>
      </c>
      <c r="BC625" s="14">
        <v>6.0</v>
      </c>
    </row>
    <row r="626" ht="12.75" customHeight="1">
      <c r="A626" s="7" t="s">
        <v>858</v>
      </c>
      <c r="B626" s="7" t="s">
        <v>2764</v>
      </c>
      <c r="C626" s="8" t="s">
        <v>305</v>
      </c>
      <c r="D626" s="9" t="s">
        <v>174</v>
      </c>
      <c r="E626" s="7">
        <v>9.0</v>
      </c>
      <c r="F626" s="7">
        <v>0.0</v>
      </c>
      <c r="G626" s="7">
        <v>0.0</v>
      </c>
      <c r="H626" s="12">
        <f t="shared" si="1"/>
        <v>0</v>
      </c>
      <c r="I626" s="7">
        <v>0.0</v>
      </c>
      <c r="J626" s="7">
        <v>0.0</v>
      </c>
      <c r="K626" s="7">
        <v>0.0</v>
      </c>
      <c r="L626" s="7">
        <v>0.0</v>
      </c>
      <c r="M626" s="25">
        <f t="shared" si="2"/>
        <v>0</v>
      </c>
      <c r="N626" s="7">
        <v>1.0</v>
      </c>
      <c r="O626" s="7">
        <v>0.0</v>
      </c>
      <c r="P626" s="7">
        <v>1.0</v>
      </c>
      <c r="Q626" s="7">
        <v>0.0</v>
      </c>
      <c r="R626" s="10">
        <f t="shared" si="3"/>
        <v>0</v>
      </c>
      <c r="S626" s="10">
        <f t="shared" si="4"/>
        <v>0</v>
      </c>
      <c r="T626" s="12">
        <f t="shared" si="5"/>
        <v>0</v>
      </c>
      <c r="U626" s="7">
        <v>0.0</v>
      </c>
      <c r="V626" s="7">
        <v>0.0</v>
      </c>
      <c r="W626" s="7">
        <v>0.0</v>
      </c>
      <c r="X626" s="7">
        <v>0.0</v>
      </c>
      <c r="Y626" s="7">
        <v>0.0</v>
      </c>
      <c r="Z626" s="7">
        <v>284.0</v>
      </c>
      <c r="AA626" s="18">
        <f t="shared" si="6"/>
        <v>0.5259259259</v>
      </c>
      <c r="AB626" s="14">
        <v>4.95</v>
      </c>
      <c r="AC626" s="18">
        <f t="shared" si="7"/>
        <v>0.55</v>
      </c>
      <c r="AD626" s="14">
        <v>47.76</v>
      </c>
      <c r="AE626" s="18">
        <f t="shared" si="8"/>
        <v>5.306666667</v>
      </c>
      <c r="AF626" s="13">
        <f t="shared" si="9"/>
        <v>0.09391007399</v>
      </c>
      <c r="AG626" s="10">
        <f t="shared" si="10"/>
        <v>0</v>
      </c>
      <c r="AH626" s="10">
        <f t="shared" si="11"/>
        <v>0</v>
      </c>
      <c r="AI626" s="10">
        <f t="shared" si="12"/>
        <v>0</v>
      </c>
      <c r="AJ626" s="7">
        <v>0.0</v>
      </c>
      <c r="AK626" s="7">
        <v>0.0</v>
      </c>
      <c r="AL626" s="13" t="str">
        <f t="shared" si="13"/>
        <v> </v>
      </c>
      <c r="AM626" s="7">
        <v>0.0</v>
      </c>
      <c r="AN626" s="7">
        <v>0.0</v>
      </c>
      <c r="AO626" s="26">
        <v>3.0</v>
      </c>
      <c r="AP626" s="26">
        <v>2.0</v>
      </c>
      <c r="AQ626" s="7">
        <v>0.0</v>
      </c>
      <c r="AR626" s="7">
        <v>0.0</v>
      </c>
      <c r="AS626" s="7">
        <v>1.0</v>
      </c>
      <c r="AT626" s="7">
        <v>1.0</v>
      </c>
      <c r="AU626" s="7">
        <v>2.0</v>
      </c>
      <c r="AV626" s="7">
        <v>1.0</v>
      </c>
      <c r="AW626" s="14">
        <v>66.67</v>
      </c>
      <c r="AX626" s="14">
        <v>-28.07</v>
      </c>
      <c r="AY626" s="7">
        <v>0.0</v>
      </c>
      <c r="AZ626" s="7">
        <v>0.0</v>
      </c>
      <c r="BA626" s="14">
        <f t="shared" si="14"/>
        <v>0.2112676056</v>
      </c>
      <c r="BB626" s="14">
        <v>75.0</v>
      </c>
      <c r="BC626" s="14">
        <v>-25.0</v>
      </c>
    </row>
    <row r="627" ht="12.75" customHeight="1">
      <c r="A627" s="7" t="s">
        <v>471</v>
      </c>
      <c r="B627" s="7" t="s">
        <v>2766</v>
      </c>
      <c r="C627" s="8" t="s">
        <v>246</v>
      </c>
      <c r="D627" s="9" t="s">
        <v>247</v>
      </c>
      <c r="E627" s="7">
        <v>35.0</v>
      </c>
      <c r="F627" s="7">
        <v>0.0</v>
      </c>
      <c r="G627" s="7">
        <v>0.0</v>
      </c>
      <c r="H627" s="12">
        <f t="shared" si="1"/>
        <v>0</v>
      </c>
      <c r="I627" s="7">
        <v>0.0</v>
      </c>
      <c r="J627" s="7">
        <v>0.0</v>
      </c>
      <c r="K627" s="7">
        <v>0.0</v>
      </c>
      <c r="L627" s="7">
        <v>0.0</v>
      </c>
      <c r="M627" s="25">
        <f t="shared" si="2"/>
        <v>0</v>
      </c>
      <c r="N627" s="7">
        <v>0.0</v>
      </c>
      <c r="O627" s="7">
        <v>0.0</v>
      </c>
      <c r="P627" s="7">
        <v>0.0</v>
      </c>
      <c r="Q627" s="7">
        <v>0.0</v>
      </c>
      <c r="R627" s="10">
        <f t="shared" si="3"/>
        <v>0</v>
      </c>
      <c r="S627" s="10">
        <f t="shared" si="4"/>
        <v>0</v>
      </c>
      <c r="T627" s="12">
        <f t="shared" si="5"/>
        <v>0</v>
      </c>
      <c r="U627" s="7">
        <v>0.0</v>
      </c>
      <c r="V627" s="7">
        <v>0.0</v>
      </c>
      <c r="W627" s="7">
        <v>0.0</v>
      </c>
      <c r="X627" s="7">
        <v>0.0</v>
      </c>
      <c r="Y627" s="7">
        <v>0.0</v>
      </c>
      <c r="Z627" s="7">
        <v>90.0</v>
      </c>
      <c r="AA627" s="18">
        <f t="shared" si="6"/>
        <v>0.04285714286</v>
      </c>
      <c r="AB627" s="14">
        <v>1.76</v>
      </c>
      <c r="AC627" s="18">
        <f t="shared" si="7"/>
        <v>0.05028571429</v>
      </c>
      <c r="AD627" s="14">
        <v>182.92</v>
      </c>
      <c r="AE627" s="18">
        <f t="shared" si="8"/>
        <v>5.226285714</v>
      </c>
      <c r="AF627" s="13">
        <f t="shared" si="9"/>
        <v>0.009529997834</v>
      </c>
      <c r="AG627" s="10">
        <f t="shared" si="10"/>
        <v>0</v>
      </c>
      <c r="AH627" s="10">
        <f t="shared" si="11"/>
        <v>0</v>
      </c>
      <c r="AI627" s="10">
        <f t="shared" si="12"/>
        <v>0</v>
      </c>
      <c r="AJ627" s="7">
        <v>0.0</v>
      </c>
      <c r="AK627" s="7">
        <v>0.0</v>
      </c>
      <c r="AL627" s="13" t="str">
        <f t="shared" si="13"/>
        <v> </v>
      </c>
      <c r="AM627" s="7">
        <v>0.0</v>
      </c>
      <c r="AN627" s="7">
        <v>0.0</v>
      </c>
      <c r="AO627" s="26">
        <v>2.0</v>
      </c>
      <c r="AP627" s="26">
        <v>0.0</v>
      </c>
      <c r="AQ627" s="7">
        <v>1.0</v>
      </c>
      <c r="AR627" s="7">
        <v>0.0</v>
      </c>
      <c r="AS627" s="7">
        <v>2.0</v>
      </c>
      <c r="AT627" s="7">
        <v>0.0</v>
      </c>
      <c r="AU627" s="7">
        <v>1.0</v>
      </c>
      <c r="AV627" s="7">
        <v>0.0</v>
      </c>
      <c r="AW627" s="14">
        <v>100.0</v>
      </c>
      <c r="AX627" s="14">
        <v>10.56</v>
      </c>
      <c r="AY627" s="7">
        <v>0.0</v>
      </c>
      <c r="AZ627" s="7">
        <v>0.0</v>
      </c>
      <c r="BA627" s="14">
        <f t="shared" si="14"/>
        <v>0.6666666667</v>
      </c>
      <c r="BB627" s="14">
        <v>100.0</v>
      </c>
      <c r="BC627" s="14">
        <v>5.45</v>
      </c>
    </row>
    <row r="628" ht="12.75" customHeight="1">
      <c r="A628" s="7" t="s">
        <v>2768</v>
      </c>
      <c r="B628" s="7" t="s">
        <v>2769</v>
      </c>
      <c r="C628" s="8" t="s">
        <v>237</v>
      </c>
      <c r="D628" s="9" t="s">
        <v>174</v>
      </c>
      <c r="E628" s="7">
        <v>3.0</v>
      </c>
      <c r="F628" s="7">
        <v>0.0</v>
      </c>
      <c r="G628" s="7">
        <v>0.0</v>
      </c>
      <c r="H628" s="12">
        <f t="shared" si="1"/>
        <v>0</v>
      </c>
      <c r="I628" s="7">
        <v>0.0</v>
      </c>
      <c r="J628" s="7">
        <v>0.0</v>
      </c>
      <c r="K628" s="7">
        <v>0.0</v>
      </c>
      <c r="L628" s="7">
        <v>0.0</v>
      </c>
      <c r="M628" s="25">
        <f t="shared" si="2"/>
        <v>0</v>
      </c>
      <c r="N628" s="7">
        <v>0.0</v>
      </c>
      <c r="O628" s="7">
        <v>0.0</v>
      </c>
      <c r="P628" s="7">
        <v>0.0</v>
      </c>
      <c r="Q628" s="7">
        <v>0.0</v>
      </c>
      <c r="R628" s="10">
        <f t="shared" si="3"/>
        <v>0</v>
      </c>
      <c r="S628" s="10">
        <f t="shared" si="4"/>
        <v>0</v>
      </c>
      <c r="T628" s="12">
        <f t="shared" si="5"/>
        <v>0</v>
      </c>
      <c r="U628" s="7">
        <v>0.0</v>
      </c>
      <c r="V628" s="7">
        <v>0.0</v>
      </c>
      <c r="W628" s="7">
        <v>0.0</v>
      </c>
      <c r="X628" s="7">
        <v>0.0</v>
      </c>
      <c r="Y628" s="7">
        <v>0.0</v>
      </c>
      <c r="Z628" s="7">
        <v>0.0</v>
      </c>
      <c r="AA628" s="18">
        <f t="shared" si="6"/>
        <v>0</v>
      </c>
      <c r="AB628" s="14">
        <v>0.0</v>
      </c>
      <c r="AC628" s="18">
        <f t="shared" si="7"/>
        <v>0</v>
      </c>
      <c r="AD628" s="14">
        <v>16.21</v>
      </c>
      <c r="AE628" s="18">
        <f t="shared" si="8"/>
        <v>5.403333333</v>
      </c>
      <c r="AF628" s="13">
        <f t="shared" si="9"/>
        <v>0</v>
      </c>
      <c r="AG628" s="10">
        <f t="shared" si="10"/>
        <v>0</v>
      </c>
      <c r="AH628" s="10">
        <f t="shared" si="11"/>
        <v>0</v>
      </c>
      <c r="AI628" s="10">
        <f t="shared" si="12"/>
        <v>0</v>
      </c>
      <c r="AJ628" s="7">
        <v>0.0</v>
      </c>
      <c r="AK628" s="7">
        <v>0.0</v>
      </c>
      <c r="AL628" s="13" t="str">
        <f t="shared" si="13"/>
        <v> </v>
      </c>
      <c r="AM628" s="7">
        <v>0.0</v>
      </c>
      <c r="AN628" s="7">
        <v>0.0</v>
      </c>
      <c r="AO628" s="26">
        <v>0.0</v>
      </c>
      <c r="AP628" s="26">
        <v>0.0</v>
      </c>
      <c r="AQ628" s="7">
        <v>0.0</v>
      </c>
      <c r="AR628" s="7">
        <v>0.0</v>
      </c>
      <c r="AS628" s="7">
        <v>0.0</v>
      </c>
      <c r="AT628" s="7">
        <v>0.0</v>
      </c>
      <c r="AU628" s="7">
        <v>0.0</v>
      </c>
      <c r="AV628" s="7">
        <v>0.0</v>
      </c>
      <c r="AW628" s="14"/>
      <c r="AX628" s="14"/>
      <c r="AY628" s="7">
        <v>0.0</v>
      </c>
      <c r="AZ628" s="7">
        <v>0.0</v>
      </c>
      <c r="BA628" s="14">
        <f t="shared" si="14"/>
        <v>0</v>
      </c>
      <c r="BB628" s="14"/>
      <c r="BC628" s="14"/>
    </row>
    <row r="629" ht="12.75" customHeight="1">
      <c r="A629" s="7" t="s">
        <v>2772</v>
      </c>
      <c r="B629" s="7" t="s">
        <v>2773</v>
      </c>
      <c r="C629" s="8" t="s">
        <v>246</v>
      </c>
      <c r="D629" s="9" t="s">
        <v>260</v>
      </c>
      <c r="E629" s="7">
        <v>71.0</v>
      </c>
      <c r="F629" s="7">
        <v>6.0</v>
      </c>
      <c r="G629" s="7">
        <v>9.0</v>
      </c>
      <c r="H629" s="12">
        <f t="shared" si="1"/>
        <v>15</v>
      </c>
      <c r="I629" s="7">
        <v>6.0</v>
      </c>
      <c r="J629" s="7">
        <v>9.0</v>
      </c>
      <c r="K629" s="7">
        <v>6.0</v>
      </c>
      <c r="L629" s="7">
        <v>3.0</v>
      </c>
      <c r="M629" s="25">
        <f t="shared" si="2"/>
        <v>4.403490174</v>
      </c>
      <c r="N629" s="7">
        <v>27.0</v>
      </c>
      <c r="O629" s="7">
        <v>8.0</v>
      </c>
      <c r="P629" s="7">
        <v>21.0</v>
      </c>
      <c r="Q629" s="7">
        <v>15.0</v>
      </c>
      <c r="R629" s="10">
        <f t="shared" si="3"/>
        <v>0.2222222222</v>
      </c>
      <c r="S629" s="10">
        <f t="shared" si="4"/>
        <v>0.08450704225</v>
      </c>
      <c r="T629" s="12">
        <f t="shared" si="5"/>
        <v>40.8</v>
      </c>
      <c r="U629" s="7">
        <v>1.0</v>
      </c>
      <c r="V629" s="7">
        <v>4.0</v>
      </c>
      <c r="W629" s="7">
        <v>7.0</v>
      </c>
      <c r="X629" s="7">
        <v>7.0</v>
      </c>
      <c r="Y629" s="7">
        <v>1.0</v>
      </c>
      <c r="Z629" s="7">
        <v>12263.0</v>
      </c>
      <c r="AA629" s="18">
        <f t="shared" si="6"/>
        <v>2.878638498</v>
      </c>
      <c r="AB629" s="14">
        <v>203.88</v>
      </c>
      <c r="AC629" s="18">
        <f t="shared" si="7"/>
        <v>2.871549296</v>
      </c>
      <c r="AD629" s="14">
        <v>168.84</v>
      </c>
      <c r="AE629" s="18">
        <f t="shared" si="8"/>
        <v>2.378028169</v>
      </c>
      <c r="AF629" s="13">
        <f t="shared" si="9"/>
        <v>0.5470057952</v>
      </c>
      <c r="AG629" s="10">
        <f t="shared" si="10"/>
        <v>0.24</v>
      </c>
      <c r="AH629" s="10">
        <f t="shared" si="11"/>
        <v>0.36</v>
      </c>
      <c r="AI629" s="10">
        <f t="shared" si="12"/>
        <v>0.6</v>
      </c>
      <c r="AJ629" s="7">
        <v>14.0</v>
      </c>
      <c r="AK629" s="7">
        <v>24.0</v>
      </c>
      <c r="AL629" s="13">
        <f t="shared" si="13"/>
        <v>0.3684210526</v>
      </c>
      <c r="AM629" s="7">
        <v>25.0</v>
      </c>
      <c r="AN629" s="7">
        <v>4.0</v>
      </c>
      <c r="AO629" s="26">
        <v>145.0</v>
      </c>
      <c r="AP629" s="26">
        <v>22.0</v>
      </c>
      <c r="AQ629" s="7">
        <v>77.0</v>
      </c>
      <c r="AR629" s="7">
        <v>8.0</v>
      </c>
      <c r="AS629" s="7">
        <v>107.0</v>
      </c>
      <c r="AT629" s="7">
        <v>6.0</v>
      </c>
      <c r="AU629" s="7">
        <v>165.0</v>
      </c>
      <c r="AV629" s="7">
        <v>27.0</v>
      </c>
      <c r="AW629" s="14">
        <v>85.94</v>
      </c>
      <c r="AX629" s="14">
        <v>-1.91</v>
      </c>
      <c r="AY629" s="7">
        <v>2.0</v>
      </c>
      <c r="AZ629" s="7">
        <v>2.0</v>
      </c>
      <c r="BA629" s="14">
        <f t="shared" si="14"/>
        <v>0.5479898883</v>
      </c>
      <c r="BB629" s="14">
        <v>96.46</v>
      </c>
      <c r="BC629" s="14">
        <v>7.83</v>
      </c>
    </row>
    <row r="630" ht="12.75" customHeight="1">
      <c r="A630" s="7" t="s">
        <v>272</v>
      </c>
      <c r="B630" s="7" t="s">
        <v>2777</v>
      </c>
      <c r="C630" s="8" t="s">
        <v>458</v>
      </c>
      <c r="D630" s="9" t="s">
        <v>255</v>
      </c>
      <c r="E630" s="7">
        <v>71.0</v>
      </c>
      <c r="F630" s="7">
        <v>4.0</v>
      </c>
      <c r="G630" s="7">
        <v>8.0</v>
      </c>
      <c r="H630" s="12">
        <f t="shared" si="1"/>
        <v>12</v>
      </c>
      <c r="I630" s="7">
        <v>4.0</v>
      </c>
      <c r="J630" s="7">
        <v>8.0</v>
      </c>
      <c r="K630" s="7">
        <v>6.0</v>
      </c>
      <c r="L630" s="7">
        <v>2.0</v>
      </c>
      <c r="M630" s="25">
        <f t="shared" si="2"/>
        <v>4.899625723</v>
      </c>
      <c r="N630" s="7">
        <v>24.0</v>
      </c>
      <c r="O630" s="7">
        <v>10.0</v>
      </c>
      <c r="P630" s="7">
        <v>19.0</v>
      </c>
      <c r="Q630" s="7">
        <v>7.0</v>
      </c>
      <c r="R630" s="10">
        <f t="shared" si="3"/>
        <v>0.1666666667</v>
      </c>
      <c r="S630" s="10">
        <f t="shared" si="4"/>
        <v>0.06666666667</v>
      </c>
      <c r="T630" s="12">
        <f t="shared" si="5"/>
        <v>36</v>
      </c>
      <c r="U630" s="7">
        <v>1.0</v>
      </c>
      <c r="V630" s="7">
        <v>9.0</v>
      </c>
      <c r="W630" s="7">
        <v>10.0</v>
      </c>
      <c r="X630" s="7">
        <v>2.0</v>
      </c>
      <c r="Y630" s="7">
        <v>2.0</v>
      </c>
      <c r="Z630" s="7">
        <v>8817.0</v>
      </c>
      <c r="AA630" s="18">
        <f t="shared" si="6"/>
        <v>2.06971831</v>
      </c>
      <c r="AB630" s="14">
        <v>143.35</v>
      </c>
      <c r="AC630" s="18">
        <f t="shared" si="7"/>
        <v>2.019014085</v>
      </c>
      <c r="AD630" s="14">
        <v>241.17</v>
      </c>
      <c r="AE630" s="18">
        <f t="shared" si="8"/>
        <v>3.396760563</v>
      </c>
      <c r="AF630" s="13">
        <f t="shared" si="9"/>
        <v>0.372802455</v>
      </c>
      <c r="AG630" s="10">
        <f t="shared" si="10"/>
        <v>0.1904761905</v>
      </c>
      <c r="AH630" s="10">
        <f t="shared" si="11"/>
        <v>0.380952381</v>
      </c>
      <c r="AI630" s="10">
        <f t="shared" si="12"/>
        <v>0.5714285714</v>
      </c>
      <c r="AJ630" s="7">
        <v>0.0</v>
      </c>
      <c r="AK630" s="7">
        <v>1.0</v>
      </c>
      <c r="AL630" s="13">
        <f t="shared" si="13"/>
        <v>0</v>
      </c>
      <c r="AM630" s="7">
        <v>21.0</v>
      </c>
      <c r="AN630" s="7">
        <v>1.0</v>
      </c>
      <c r="AO630" s="26">
        <v>105.0</v>
      </c>
      <c r="AP630" s="26">
        <v>18.0</v>
      </c>
      <c r="AQ630" s="7">
        <v>55.0</v>
      </c>
      <c r="AR630" s="7">
        <v>11.0</v>
      </c>
      <c r="AS630" s="7">
        <v>61.0</v>
      </c>
      <c r="AT630" s="7">
        <v>3.0</v>
      </c>
      <c r="AU630" s="7">
        <v>121.0</v>
      </c>
      <c r="AV630" s="7">
        <v>19.0</v>
      </c>
      <c r="AW630" s="14">
        <v>86.43</v>
      </c>
      <c r="AX630" s="14">
        <v>-4.77</v>
      </c>
      <c r="AY630" s="7">
        <v>5.0</v>
      </c>
      <c r="AZ630" s="7">
        <v>2.0</v>
      </c>
      <c r="BA630" s="14">
        <f t="shared" si="14"/>
        <v>0.6328683226</v>
      </c>
      <c r="BB630" s="14">
        <v>93.75</v>
      </c>
      <c r="BC630" s="14">
        <v>-1.09</v>
      </c>
    </row>
    <row r="631" ht="12.75" customHeight="1">
      <c r="A631" s="7" t="s">
        <v>2780</v>
      </c>
      <c r="B631" s="7" t="s">
        <v>2781</v>
      </c>
      <c r="C631" s="8" t="s">
        <v>458</v>
      </c>
      <c r="D631" s="9" t="s">
        <v>247</v>
      </c>
      <c r="E631" s="7">
        <v>82.0</v>
      </c>
      <c r="F631" s="7">
        <v>12.0</v>
      </c>
      <c r="G631" s="7">
        <v>12.0</v>
      </c>
      <c r="H631" s="12">
        <f t="shared" si="1"/>
        <v>24</v>
      </c>
      <c r="I631" s="7">
        <v>11.0</v>
      </c>
      <c r="J631" s="7">
        <v>12.0</v>
      </c>
      <c r="K631" s="7">
        <v>9.0</v>
      </c>
      <c r="L631" s="7">
        <v>3.0</v>
      </c>
      <c r="M631" s="25">
        <f t="shared" si="2"/>
        <v>6.109893218</v>
      </c>
      <c r="N631" s="7">
        <v>46.0</v>
      </c>
      <c r="O631" s="7">
        <v>15.0</v>
      </c>
      <c r="P631" s="7">
        <v>34.0</v>
      </c>
      <c r="Q631" s="7">
        <v>12.0</v>
      </c>
      <c r="R631" s="10">
        <f t="shared" si="3"/>
        <v>0.2608695652</v>
      </c>
      <c r="S631" s="10">
        <f t="shared" si="4"/>
        <v>0.1121495327</v>
      </c>
      <c r="T631" s="12">
        <f t="shared" si="5"/>
        <v>57.78947368</v>
      </c>
      <c r="U631" s="7">
        <v>0.0</v>
      </c>
      <c r="V631" s="7">
        <v>8.0</v>
      </c>
      <c r="W631" s="7">
        <v>23.0</v>
      </c>
      <c r="X631" s="7">
        <v>8.0</v>
      </c>
      <c r="Y631" s="7">
        <v>1.0</v>
      </c>
      <c r="Z631" s="7">
        <v>14141.0</v>
      </c>
      <c r="AA631" s="18">
        <f t="shared" si="6"/>
        <v>2.874186992</v>
      </c>
      <c r="AB631" s="14">
        <v>240.14</v>
      </c>
      <c r="AC631" s="18">
        <f t="shared" si="7"/>
        <v>2.928536585</v>
      </c>
      <c r="AD631" s="14">
        <v>154.8</v>
      </c>
      <c r="AE631" s="18">
        <f t="shared" si="8"/>
        <v>1.887804878</v>
      </c>
      <c r="AF631" s="13">
        <f t="shared" si="9"/>
        <v>0.6080417279</v>
      </c>
      <c r="AG631" s="10">
        <f t="shared" si="10"/>
        <v>0.2894736842</v>
      </c>
      <c r="AH631" s="10">
        <f t="shared" si="11"/>
        <v>0.3157894737</v>
      </c>
      <c r="AI631" s="10">
        <f t="shared" si="12"/>
        <v>0.6052631579</v>
      </c>
      <c r="AJ631" s="7">
        <v>1.0</v>
      </c>
      <c r="AK631" s="7">
        <v>0.0</v>
      </c>
      <c r="AL631" s="13">
        <f t="shared" si="13"/>
        <v>1</v>
      </c>
      <c r="AM631" s="7">
        <v>38.0</v>
      </c>
      <c r="AN631" s="7">
        <v>3.0</v>
      </c>
      <c r="AO631" s="26">
        <v>206.0</v>
      </c>
      <c r="AP631" s="26">
        <v>22.0</v>
      </c>
      <c r="AQ631" s="7">
        <v>99.0</v>
      </c>
      <c r="AR631" s="7">
        <v>6.0</v>
      </c>
      <c r="AS631" s="7">
        <v>118.0</v>
      </c>
      <c r="AT631" s="7">
        <v>8.0</v>
      </c>
      <c r="AU631" s="7">
        <v>217.0</v>
      </c>
      <c r="AV631" s="7">
        <v>20.0</v>
      </c>
      <c r="AW631" s="14">
        <v>91.56</v>
      </c>
      <c r="AX631" s="14">
        <v>-0.11</v>
      </c>
      <c r="AY631" s="7">
        <v>4.0</v>
      </c>
      <c r="AZ631" s="7">
        <v>1.0</v>
      </c>
      <c r="BA631" s="14">
        <f t="shared" si="14"/>
        <v>0.8570822431</v>
      </c>
      <c r="BB631" s="14">
        <v>96.17</v>
      </c>
      <c r="BC631" s="14">
        <v>6.52</v>
      </c>
    </row>
    <row r="632" ht="12.75" customHeight="1">
      <c r="A632" s="7" t="s">
        <v>689</v>
      </c>
      <c r="B632" s="7" t="s">
        <v>2785</v>
      </c>
      <c r="C632" s="8" t="s">
        <v>685</v>
      </c>
      <c r="D632" s="9" t="s">
        <v>174</v>
      </c>
      <c r="E632" s="7">
        <v>69.0</v>
      </c>
      <c r="F632" s="7">
        <v>1.0</v>
      </c>
      <c r="G632" s="7">
        <v>4.0</v>
      </c>
      <c r="H632" s="12">
        <f t="shared" si="1"/>
        <v>5</v>
      </c>
      <c r="I632" s="7">
        <v>1.0</v>
      </c>
      <c r="J632" s="7">
        <v>4.0</v>
      </c>
      <c r="K632" s="7">
        <v>2.0</v>
      </c>
      <c r="L632" s="7">
        <v>2.0</v>
      </c>
      <c r="M632" s="25">
        <f t="shared" si="2"/>
        <v>4.539722573</v>
      </c>
      <c r="N632" s="7">
        <v>13.0</v>
      </c>
      <c r="O632" s="7">
        <v>7.0</v>
      </c>
      <c r="P632" s="7">
        <v>12.0</v>
      </c>
      <c r="Q632" s="7">
        <v>8.0</v>
      </c>
      <c r="R632" s="10">
        <f t="shared" si="3"/>
        <v>0.07692307692</v>
      </c>
      <c r="S632" s="10">
        <f t="shared" si="4"/>
        <v>0.025</v>
      </c>
      <c r="T632" s="12">
        <f t="shared" si="5"/>
        <v>16.85714286</v>
      </c>
      <c r="U632" s="7">
        <v>0.0</v>
      </c>
      <c r="V632" s="7">
        <v>1.0</v>
      </c>
      <c r="W632" s="7">
        <v>2.0</v>
      </c>
      <c r="X632" s="7">
        <v>1.0</v>
      </c>
      <c r="Y632" s="7">
        <v>1.0</v>
      </c>
      <c r="Z632" s="7">
        <v>3965.0</v>
      </c>
      <c r="AA632" s="18">
        <f t="shared" si="6"/>
        <v>0.9577294686</v>
      </c>
      <c r="AB632" s="14">
        <v>64.39</v>
      </c>
      <c r="AC632" s="18">
        <f t="shared" si="7"/>
        <v>0.9331884058</v>
      </c>
      <c r="AD632" s="14">
        <v>242.17</v>
      </c>
      <c r="AE632" s="18">
        <f t="shared" si="8"/>
        <v>3.509710145</v>
      </c>
      <c r="AF632" s="13">
        <f t="shared" si="9"/>
        <v>0.2100404489</v>
      </c>
      <c r="AG632" s="10">
        <f t="shared" si="10"/>
        <v>0.1428571429</v>
      </c>
      <c r="AH632" s="10">
        <f t="shared" si="11"/>
        <v>0.5714285714</v>
      </c>
      <c r="AI632" s="10">
        <f t="shared" si="12"/>
        <v>0.7142857143</v>
      </c>
      <c r="AJ632" s="7">
        <v>0.0</v>
      </c>
      <c r="AK632" s="7">
        <v>0.0</v>
      </c>
      <c r="AL632" s="13" t="str">
        <f t="shared" si="13"/>
        <v> </v>
      </c>
      <c r="AM632" s="7">
        <v>7.0</v>
      </c>
      <c r="AN632" s="7">
        <v>1.0</v>
      </c>
      <c r="AO632" s="26">
        <v>52.0</v>
      </c>
      <c r="AP632" s="26">
        <v>5.0</v>
      </c>
      <c r="AQ632" s="7">
        <v>24.0</v>
      </c>
      <c r="AR632" s="7">
        <v>1.0</v>
      </c>
      <c r="AS632" s="7">
        <v>30.0</v>
      </c>
      <c r="AT632" s="7">
        <v>2.0</v>
      </c>
      <c r="AU632" s="7">
        <v>56.0</v>
      </c>
      <c r="AV632" s="7">
        <v>6.0</v>
      </c>
      <c r="AW632" s="14">
        <v>90.32</v>
      </c>
      <c r="AX632" s="14">
        <v>5.01</v>
      </c>
      <c r="AY632" s="7">
        <v>0.0</v>
      </c>
      <c r="AZ632" s="7">
        <v>0.0</v>
      </c>
      <c r="BA632" s="14">
        <f t="shared" si="14"/>
        <v>0.7263556116</v>
      </c>
      <c r="BB632" s="14">
        <v>96.23</v>
      </c>
      <c r="BC632" s="14">
        <v>0.26</v>
      </c>
    </row>
    <row r="633" ht="12.75" customHeight="1">
      <c r="A633" s="7" t="s">
        <v>1129</v>
      </c>
      <c r="B633" s="7" t="s">
        <v>2789</v>
      </c>
      <c r="C633" s="8" t="s">
        <v>246</v>
      </c>
      <c r="D633" s="9" t="s">
        <v>167</v>
      </c>
      <c r="E633" s="7">
        <v>26.0</v>
      </c>
      <c r="F633" s="7">
        <v>0.0</v>
      </c>
      <c r="G633" s="7">
        <v>1.0</v>
      </c>
      <c r="H633" s="12">
        <f t="shared" si="1"/>
        <v>1</v>
      </c>
      <c r="I633" s="7">
        <v>0.0</v>
      </c>
      <c r="J633" s="7">
        <v>1.0</v>
      </c>
      <c r="K633" s="7">
        <v>0.0</v>
      </c>
      <c r="L633" s="7">
        <v>1.0</v>
      </c>
      <c r="M633" s="25">
        <f t="shared" si="2"/>
        <v>1.273434736</v>
      </c>
      <c r="N633" s="7">
        <v>5.0</v>
      </c>
      <c r="O633" s="7">
        <v>2.0</v>
      </c>
      <c r="P633" s="7">
        <v>5.0</v>
      </c>
      <c r="Q633" s="7">
        <v>0.0</v>
      </c>
      <c r="R633" s="10">
        <f t="shared" si="3"/>
        <v>0</v>
      </c>
      <c r="S633" s="10">
        <f t="shared" si="4"/>
        <v>0</v>
      </c>
      <c r="T633" s="12">
        <f t="shared" si="5"/>
        <v>0</v>
      </c>
      <c r="U633" s="7">
        <v>0.0</v>
      </c>
      <c r="V633" s="7">
        <v>0.0</v>
      </c>
      <c r="W633" s="7">
        <v>1.0</v>
      </c>
      <c r="X633" s="7">
        <v>0.0</v>
      </c>
      <c r="Y633" s="7">
        <v>0.0</v>
      </c>
      <c r="Z633" s="7">
        <v>2827.0</v>
      </c>
      <c r="AA633" s="18">
        <f t="shared" si="6"/>
        <v>1.812179487</v>
      </c>
      <c r="AB633" s="14">
        <v>46.9</v>
      </c>
      <c r="AC633" s="18">
        <f t="shared" si="7"/>
        <v>1.803846154</v>
      </c>
      <c r="AD633" s="14">
        <v>72.69</v>
      </c>
      <c r="AE633" s="18">
        <f t="shared" si="8"/>
        <v>2.795769231</v>
      </c>
      <c r="AF633" s="13">
        <f t="shared" si="9"/>
        <v>0.3921732586</v>
      </c>
      <c r="AG633" s="10">
        <f t="shared" si="10"/>
        <v>0</v>
      </c>
      <c r="AH633" s="10">
        <f t="shared" si="11"/>
        <v>0.3333333333</v>
      </c>
      <c r="AI633" s="10">
        <f t="shared" si="12"/>
        <v>0.3333333333</v>
      </c>
      <c r="AJ633" s="7">
        <v>1.0</v>
      </c>
      <c r="AK633" s="7">
        <v>1.0</v>
      </c>
      <c r="AL633" s="13">
        <f t="shared" si="13"/>
        <v>0.5</v>
      </c>
      <c r="AM633" s="7">
        <v>3.0</v>
      </c>
      <c r="AN633" s="7">
        <v>0.0</v>
      </c>
      <c r="AO633" s="26">
        <v>32.0</v>
      </c>
      <c r="AP633" s="26">
        <v>7.0</v>
      </c>
      <c r="AQ633" s="7">
        <v>11.0</v>
      </c>
      <c r="AR633" s="7">
        <v>1.0</v>
      </c>
      <c r="AS633" s="7">
        <v>15.0</v>
      </c>
      <c r="AT633" s="7">
        <v>0.0</v>
      </c>
      <c r="AU633" s="7">
        <v>24.0</v>
      </c>
      <c r="AV633" s="7">
        <v>6.0</v>
      </c>
      <c r="AW633" s="14">
        <v>80.0</v>
      </c>
      <c r="AX633" s="14">
        <v>-0.95</v>
      </c>
      <c r="AY633" s="7">
        <v>2.0</v>
      </c>
      <c r="AZ633" s="7">
        <v>0.0</v>
      </c>
      <c r="BA633" s="14">
        <f t="shared" si="14"/>
        <v>0.4881499823</v>
      </c>
      <c r="BB633" s="14">
        <v>93.18</v>
      </c>
      <c r="BC633" s="14">
        <v>4.66</v>
      </c>
    </row>
    <row r="634" ht="12.75" customHeight="1">
      <c r="A634" s="7" t="s">
        <v>452</v>
      </c>
      <c r="B634" s="7" t="s">
        <v>2791</v>
      </c>
      <c r="C634" s="8" t="s">
        <v>325</v>
      </c>
      <c r="D634" s="9" t="s">
        <v>174</v>
      </c>
      <c r="E634" s="7">
        <v>66.0</v>
      </c>
      <c r="F634" s="7">
        <v>0.0</v>
      </c>
      <c r="G634" s="7">
        <v>0.0</v>
      </c>
      <c r="H634" s="12">
        <f t="shared" si="1"/>
        <v>0</v>
      </c>
      <c r="I634" s="7">
        <v>0.0</v>
      </c>
      <c r="J634" s="7">
        <v>0.0</v>
      </c>
      <c r="K634" s="7">
        <v>0.0</v>
      </c>
      <c r="L634" s="7">
        <v>0.0</v>
      </c>
      <c r="M634" s="25">
        <f t="shared" si="2"/>
        <v>0</v>
      </c>
      <c r="N634" s="7">
        <v>0.0</v>
      </c>
      <c r="O634" s="7">
        <v>0.0</v>
      </c>
      <c r="P634" s="7">
        <v>0.0</v>
      </c>
      <c r="Q634" s="7">
        <v>1.0</v>
      </c>
      <c r="R634" s="10">
        <f t="shared" si="3"/>
        <v>0</v>
      </c>
      <c r="S634" s="10">
        <f t="shared" si="4"/>
        <v>0</v>
      </c>
      <c r="T634" s="12">
        <f t="shared" si="5"/>
        <v>0</v>
      </c>
      <c r="U634" s="7">
        <v>0.0</v>
      </c>
      <c r="V634" s="7">
        <v>0.0</v>
      </c>
      <c r="W634" s="7">
        <v>1.0</v>
      </c>
      <c r="X634" s="7">
        <v>0.0</v>
      </c>
      <c r="Y634" s="7">
        <v>0.0</v>
      </c>
      <c r="Z634" s="7">
        <v>629.0</v>
      </c>
      <c r="AA634" s="18">
        <f t="shared" si="6"/>
        <v>0.1588383838</v>
      </c>
      <c r="AB634" s="14">
        <v>8.31</v>
      </c>
      <c r="AC634" s="18">
        <f t="shared" si="7"/>
        <v>0.1259090909</v>
      </c>
      <c r="AD634" s="14">
        <v>349.33</v>
      </c>
      <c r="AE634" s="18">
        <f t="shared" si="8"/>
        <v>5.292878788</v>
      </c>
      <c r="AF634" s="13">
        <f t="shared" si="9"/>
        <v>0.02323565597</v>
      </c>
      <c r="AG634" s="10">
        <f t="shared" si="10"/>
        <v>0</v>
      </c>
      <c r="AH634" s="10">
        <f t="shared" si="11"/>
        <v>0</v>
      </c>
      <c r="AI634" s="10">
        <f t="shared" si="12"/>
        <v>0</v>
      </c>
      <c r="AJ634" s="7">
        <v>0.0</v>
      </c>
      <c r="AK634" s="7">
        <v>0.0</v>
      </c>
      <c r="AL634" s="13" t="str">
        <f t="shared" si="13"/>
        <v> </v>
      </c>
      <c r="AM634" s="7">
        <v>0.0</v>
      </c>
      <c r="AN634" s="7">
        <v>0.0</v>
      </c>
      <c r="AO634" s="26">
        <v>6.0</v>
      </c>
      <c r="AP634" s="26">
        <v>1.0</v>
      </c>
      <c r="AQ634" s="7">
        <v>1.0</v>
      </c>
      <c r="AR634" s="7">
        <v>0.0</v>
      </c>
      <c r="AS634" s="7">
        <v>2.0</v>
      </c>
      <c r="AT634" s="7">
        <v>0.0</v>
      </c>
      <c r="AU634" s="7">
        <v>4.0</v>
      </c>
      <c r="AV634" s="7">
        <v>0.0</v>
      </c>
      <c r="AW634" s="14">
        <v>100.0</v>
      </c>
      <c r="AX634" s="14">
        <v>16.34</v>
      </c>
      <c r="AY634" s="7">
        <v>1.0</v>
      </c>
      <c r="AZ634" s="7">
        <v>0.0</v>
      </c>
      <c r="BA634" s="14">
        <f t="shared" si="14"/>
        <v>0.3815580286</v>
      </c>
      <c r="BB634" s="14">
        <v>88.89</v>
      </c>
      <c r="BC634" s="14">
        <v>-3.23</v>
      </c>
    </row>
    <row r="635" ht="12.75" customHeight="1">
      <c r="A635" s="7" t="s">
        <v>797</v>
      </c>
      <c r="B635" s="7" t="s">
        <v>2793</v>
      </c>
      <c r="C635" s="8" t="s">
        <v>206</v>
      </c>
      <c r="D635" s="9" t="s">
        <v>174</v>
      </c>
      <c r="E635" s="7">
        <v>51.0</v>
      </c>
      <c r="F635" s="7">
        <v>1.0</v>
      </c>
      <c r="G635" s="7">
        <v>4.0</v>
      </c>
      <c r="H635" s="12">
        <f t="shared" si="1"/>
        <v>5</v>
      </c>
      <c r="I635" s="7">
        <v>1.0</v>
      </c>
      <c r="J635" s="7">
        <v>4.0</v>
      </c>
      <c r="K635" s="7">
        <v>3.0</v>
      </c>
      <c r="L635" s="7">
        <v>1.0</v>
      </c>
      <c r="M635" s="25">
        <f t="shared" si="2"/>
        <v>3.27689787</v>
      </c>
      <c r="N635" s="7">
        <v>14.0</v>
      </c>
      <c r="O635" s="7">
        <v>7.0</v>
      </c>
      <c r="P635" s="7">
        <v>12.0</v>
      </c>
      <c r="Q635" s="7">
        <v>15.0</v>
      </c>
      <c r="R635" s="10">
        <f t="shared" si="3"/>
        <v>0.07142857143</v>
      </c>
      <c r="S635" s="10">
        <f t="shared" si="4"/>
        <v>0.02083333333</v>
      </c>
      <c r="T635" s="12">
        <f t="shared" si="5"/>
        <v>31.5</v>
      </c>
      <c r="U635" s="7">
        <v>0.0</v>
      </c>
      <c r="V635" s="7">
        <v>1.0</v>
      </c>
      <c r="W635" s="7">
        <v>1.0</v>
      </c>
      <c r="X635" s="7">
        <v>0.0</v>
      </c>
      <c r="Y635" s="7">
        <v>1.0</v>
      </c>
      <c r="Z635" s="7">
        <v>5493.0</v>
      </c>
      <c r="AA635" s="18">
        <f t="shared" si="6"/>
        <v>1.795098039</v>
      </c>
      <c r="AB635" s="14">
        <v>84.84</v>
      </c>
      <c r="AC635" s="18">
        <f t="shared" si="7"/>
        <v>1.663529412</v>
      </c>
      <c r="AD635" s="14">
        <v>200.54</v>
      </c>
      <c r="AE635" s="18">
        <f t="shared" si="8"/>
        <v>3.932156863</v>
      </c>
      <c r="AF635" s="13">
        <f t="shared" si="9"/>
        <v>0.2972878268</v>
      </c>
      <c r="AG635" s="10">
        <f t="shared" si="10"/>
        <v>0.1666666667</v>
      </c>
      <c r="AH635" s="10">
        <f t="shared" si="11"/>
        <v>0.6666666667</v>
      </c>
      <c r="AI635" s="10">
        <f t="shared" si="12"/>
        <v>0.8333333333</v>
      </c>
      <c r="AJ635" s="7">
        <v>0.0</v>
      </c>
      <c r="AK635" s="7">
        <v>0.0</v>
      </c>
      <c r="AL635" s="13" t="str">
        <f t="shared" si="13"/>
        <v> </v>
      </c>
      <c r="AM635" s="7">
        <v>6.0</v>
      </c>
      <c r="AN635" s="7">
        <v>3.0</v>
      </c>
      <c r="AO635" s="26">
        <v>57.0</v>
      </c>
      <c r="AP635" s="26">
        <v>6.0</v>
      </c>
      <c r="AQ635" s="7">
        <v>26.0</v>
      </c>
      <c r="AR635" s="7">
        <v>4.0</v>
      </c>
      <c r="AS635" s="7">
        <v>42.0</v>
      </c>
      <c r="AT635" s="7">
        <v>5.0</v>
      </c>
      <c r="AU635" s="7">
        <v>56.0</v>
      </c>
      <c r="AV635" s="7">
        <v>7.0</v>
      </c>
      <c r="AW635" s="14">
        <v>88.89</v>
      </c>
      <c r="AX635" s="14">
        <v>2.46</v>
      </c>
      <c r="AY635" s="7">
        <v>0.0</v>
      </c>
      <c r="AZ635" s="7">
        <v>0.0</v>
      </c>
      <c r="BA635" s="14">
        <f t="shared" si="14"/>
        <v>0.4259967231</v>
      </c>
      <c r="BB635" s="14">
        <v>83.61</v>
      </c>
      <c r="BC635" s="14">
        <v>-13.32</v>
      </c>
    </row>
    <row r="636" ht="12.75" customHeight="1">
      <c r="A636" s="7" t="s">
        <v>2797</v>
      </c>
      <c r="B636" s="7" t="s">
        <v>2798</v>
      </c>
      <c r="C636" s="8" t="s">
        <v>542</v>
      </c>
      <c r="D636" s="9" t="s">
        <v>174</v>
      </c>
      <c r="E636" s="7">
        <v>71.0</v>
      </c>
      <c r="F636" s="7">
        <v>0.0</v>
      </c>
      <c r="G636" s="7">
        <v>9.0</v>
      </c>
      <c r="H636" s="12">
        <f t="shared" si="1"/>
        <v>9</v>
      </c>
      <c r="I636" s="7">
        <v>0.0</v>
      </c>
      <c r="J636" s="7">
        <v>9.0</v>
      </c>
      <c r="K636" s="7">
        <v>4.0</v>
      </c>
      <c r="L636" s="7">
        <v>5.0</v>
      </c>
      <c r="M636" s="25">
        <f t="shared" si="2"/>
        <v>2.663816493</v>
      </c>
      <c r="N636" s="7">
        <v>32.0</v>
      </c>
      <c r="O636" s="7">
        <v>27.0</v>
      </c>
      <c r="P636" s="7">
        <v>32.0</v>
      </c>
      <c r="Q636" s="7">
        <v>44.0</v>
      </c>
      <c r="R636" s="10">
        <f t="shared" si="3"/>
        <v>0</v>
      </c>
      <c r="S636" s="10">
        <f t="shared" si="4"/>
        <v>0</v>
      </c>
      <c r="T636" s="12">
        <f t="shared" si="5"/>
        <v>47.71428571</v>
      </c>
      <c r="U636" s="7">
        <v>3.0</v>
      </c>
      <c r="V636" s="7">
        <v>2.0</v>
      </c>
      <c r="W636" s="7">
        <v>4.0</v>
      </c>
      <c r="X636" s="7">
        <v>6.0</v>
      </c>
      <c r="Y636" s="7">
        <v>1.0</v>
      </c>
      <c r="Z636" s="7">
        <v>12163.0</v>
      </c>
      <c r="AA636" s="18">
        <f t="shared" si="6"/>
        <v>2.855164319</v>
      </c>
      <c r="AB636" s="14">
        <v>198.24</v>
      </c>
      <c r="AC636" s="18">
        <f t="shared" si="7"/>
        <v>2.792112676</v>
      </c>
      <c r="AD636" s="14">
        <v>167.03</v>
      </c>
      <c r="AE636" s="18">
        <f t="shared" si="8"/>
        <v>2.352535211</v>
      </c>
      <c r="AF636" s="13">
        <f t="shared" si="9"/>
        <v>0.5427218222</v>
      </c>
      <c r="AG636" s="10">
        <f t="shared" si="10"/>
        <v>0</v>
      </c>
      <c r="AH636" s="10">
        <f t="shared" si="11"/>
        <v>0.6428571429</v>
      </c>
      <c r="AI636" s="10">
        <f t="shared" si="12"/>
        <v>0.6428571429</v>
      </c>
      <c r="AJ636" s="7">
        <v>0.0</v>
      </c>
      <c r="AK636" s="7">
        <v>0.0</v>
      </c>
      <c r="AL636" s="13" t="str">
        <f t="shared" si="13"/>
        <v> </v>
      </c>
      <c r="AM636" s="7">
        <v>14.0</v>
      </c>
      <c r="AN636" s="7">
        <v>2.0</v>
      </c>
      <c r="AO636" s="26">
        <v>153.0</v>
      </c>
      <c r="AP636" s="26">
        <v>20.0</v>
      </c>
      <c r="AQ636" s="7">
        <v>78.0</v>
      </c>
      <c r="AR636" s="7">
        <v>6.0</v>
      </c>
      <c r="AS636" s="7">
        <v>97.0</v>
      </c>
      <c r="AT636" s="7">
        <v>7.0</v>
      </c>
      <c r="AU636" s="7">
        <v>186.0</v>
      </c>
      <c r="AV636" s="7">
        <v>23.0</v>
      </c>
      <c r="AW636" s="14">
        <v>89.0</v>
      </c>
      <c r="AX636" s="14">
        <v>-0.48</v>
      </c>
      <c r="AY636" s="7">
        <v>2.0</v>
      </c>
      <c r="AZ636" s="7">
        <v>1.0</v>
      </c>
      <c r="BA636" s="14">
        <f t="shared" si="14"/>
        <v>0.6264901751</v>
      </c>
      <c r="BB636" s="14">
        <v>94.85</v>
      </c>
      <c r="BC636" s="14">
        <v>7.02</v>
      </c>
    </row>
    <row r="637" ht="12.75" customHeight="1">
      <c r="A637" s="7" t="s">
        <v>907</v>
      </c>
      <c r="B637" s="7" t="s">
        <v>2802</v>
      </c>
      <c r="C637" s="8" t="s">
        <v>490</v>
      </c>
      <c r="D637" s="9" t="s">
        <v>159</v>
      </c>
      <c r="E637" s="7">
        <v>7.0</v>
      </c>
      <c r="F637" s="7">
        <v>0.0</v>
      </c>
      <c r="G637" s="7">
        <v>0.0</v>
      </c>
      <c r="H637" s="12">
        <f t="shared" si="1"/>
        <v>0</v>
      </c>
      <c r="I637" s="7">
        <v>0.0</v>
      </c>
      <c r="J637" s="7">
        <v>0.0</v>
      </c>
      <c r="K637" s="7">
        <v>0.0</v>
      </c>
      <c r="L637" s="7">
        <v>0.0</v>
      </c>
      <c r="M637" s="25">
        <f t="shared" si="2"/>
        <v>0</v>
      </c>
      <c r="N637" s="7">
        <v>0.0</v>
      </c>
      <c r="O637" s="7">
        <v>0.0</v>
      </c>
      <c r="P637" s="7">
        <v>0.0</v>
      </c>
      <c r="Q637" s="7">
        <v>0.0</v>
      </c>
      <c r="R637" s="10">
        <f t="shared" si="3"/>
        <v>0</v>
      </c>
      <c r="S637" s="10">
        <f t="shared" si="4"/>
        <v>0</v>
      </c>
      <c r="T637" s="12">
        <f t="shared" si="5"/>
        <v>0</v>
      </c>
      <c r="U637" s="7">
        <v>0.0</v>
      </c>
      <c r="V637" s="7">
        <v>0.0</v>
      </c>
      <c r="W637" s="7">
        <v>0.0</v>
      </c>
      <c r="X637" s="7">
        <v>0.0</v>
      </c>
      <c r="Y637" s="7">
        <v>0.0</v>
      </c>
      <c r="Z637" s="7">
        <v>135.0</v>
      </c>
      <c r="AA637" s="18">
        <f t="shared" si="6"/>
        <v>0.3214285714</v>
      </c>
      <c r="AB637" s="14">
        <v>2.19</v>
      </c>
      <c r="AC637" s="18">
        <f t="shared" si="7"/>
        <v>0.3128571429</v>
      </c>
      <c r="AD637" s="14">
        <v>46.08</v>
      </c>
      <c r="AE637" s="18">
        <f t="shared" si="8"/>
        <v>6.582857143</v>
      </c>
      <c r="AF637" s="13">
        <f t="shared" si="9"/>
        <v>0.0453697949</v>
      </c>
      <c r="AG637" s="10">
        <f t="shared" si="10"/>
        <v>0</v>
      </c>
      <c r="AH637" s="10">
        <f t="shared" si="11"/>
        <v>0</v>
      </c>
      <c r="AI637" s="10">
        <f t="shared" si="12"/>
        <v>0</v>
      </c>
      <c r="AJ637" s="7">
        <v>0.0</v>
      </c>
      <c r="AK637" s="7">
        <v>0.0</v>
      </c>
      <c r="AL637" s="13" t="str">
        <f t="shared" si="13"/>
        <v> </v>
      </c>
      <c r="AM637" s="7">
        <v>0.0</v>
      </c>
      <c r="AN637" s="7">
        <v>0.0</v>
      </c>
      <c r="AO637" s="26">
        <v>1.0</v>
      </c>
      <c r="AP637" s="26">
        <v>0.0</v>
      </c>
      <c r="AQ637" s="7">
        <v>0.0</v>
      </c>
      <c r="AR637" s="7">
        <v>0.0</v>
      </c>
      <c r="AS637" s="7">
        <v>1.0</v>
      </c>
      <c r="AT637" s="7">
        <v>0.0</v>
      </c>
      <c r="AU637" s="7">
        <v>0.0</v>
      </c>
      <c r="AV637" s="7">
        <v>0.0</v>
      </c>
      <c r="AW637" s="14"/>
      <c r="AX637" s="14"/>
      <c r="AY637" s="7">
        <v>0.0</v>
      </c>
      <c r="AZ637" s="7">
        <v>0.0</v>
      </c>
      <c r="BA637" s="14">
        <f t="shared" si="14"/>
        <v>0</v>
      </c>
      <c r="BB637" s="14">
        <v>66.67</v>
      </c>
      <c r="BC637" s="14">
        <v>-30.95</v>
      </c>
    </row>
    <row r="638" ht="12.75" customHeight="1">
      <c r="A638" s="7" t="s">
        <v>452</v>
      </c>
      <c r="B638" s="7" t="s">
        <v>2806</v>
      </c>
      <c r="C638" s="8" t="s">
        <v>274</v>
      </c>
      <c r="D638" s="9" t="s">
        <v>174</v>
      </c>
      <c r="E638" s="7">
        <v>73.0</v>
      </c>
      <c r="F638" s="7">
        <v>1.0</v>
      </c>
      <c r="G638" s="7">
        <v>4.0</v>
      </c>
      <c r="H638" s="12">
        <f t="shared" si="1"/>
        <v>5</v>
      </c>
      <c r="I638" s="7">
        <v>1.0</v>
      </c>
      <c r="J638" s="7">
        <v>4.0</v>
      </c>
      <c r="K638" s="7">
        <v>2.0</v>
      </c>
      <c r="L638" s="7">
        <v>2.0</v>
      </c>
      <c r="M638" s="25">
        <f t="shared" si="2"/>
        <v>1.792650134</v>
      </c>
      <c r="N638" s="7">
        <v>24.0</v>
      </c>
      <c r="O638" s="7">
        <v>7.0</v>
      </c>
      <c r="P638" s="7">
        <v>23.0</v>
      </c>
      <c r="Q638" s="7">
        <v>8.0</v>
      </c>
      <c r="R638" s="10">
        <f t="shared" si="3"/>
        <v>0.04166666667</v>
      </c>
      <c r="S638" s="10">
        <f t="shared" si="4"/>
        <v>0.01612903226</v>
      </c>
      <c r="T638" s="12">
        <f t="shared" si="5"/>
        <v>13</v>
      </c>
      <c r="U638" s="7">
        <v>3.0</v>
      </c>
      <c r="V638" s="7">
        <v>0.0</v>
      </c>
      <c r="W638" s="7">
        <v>13.0</v>
      </c>
      <c r="X638" s="7">
        <v>6.0</v>
      </c>
      <c r="Y638" s="7">
        <v>4.0</v>
      </c>
      <c r="Z638" s="7">
        <v>10041.0</v>
      </c>
      <c r="AA638" s="18">
        <f t="shared" si="6"/>
        <v>2.292465753</v>
      </c>
      <c r="AB638" s="14">
        <v>156.53</v>
      </c>
      <c r="AC638" s="18">
        <f t="shared" si="7"/>
        <v>2.144246575</v>
      </c>
      <c r="AD638" s="14">
        <v>167.25</v>
      </c>
      <c r="AE638" s="18">
        <f t="shared" si="8"/>
        <v>2.29109589</v>
      </c>
      <c r="AF638" s="13">
        <f t="shared" si="9"/>
        <v>0.4834455494</v>
      </c>
      <c r="AG638" s="10">
        <f t="shared" si="10"/>
        <v>0.0625</v>
      </c>
      <c r="AH638" s="10">
        <f t="shared" si="11"/>
        <v>0.25</v>
      </c>
      <c r="AI638" s="10">
        <f t="shared" si="12"/>
        <v>0.3125</v>
      </c>
      <c r="AJ638" s="7">
        <v>0.0</v>
      </c>
      <c r="AK638" s="7">
        <v>0.0</v>
      </c>
      <c r="AL638" s="13" t="str">
        <f t="shared" si="13"/>
        <v> </v>
      </c>
      <c r="AM638" s="7">
        <v>16.0</v>
      </c>
      <c r="AN638" s="7">
        <v>2.0</v>
      </c>
      <c r="AO638" s="26">
        <v>88.0</v>
      </c>
      <c r="AP638" s="26">
        <v>22.0</v>
      </c>
      <c r="AQ638" s="7">
        <v>32.0</v>
      </c>
      <c r="AR638" s="7">
        <v>0.0</v>
      </c>
      <c r="AS638" s="7">
        <v>44.0</v>
      </c>
      <c r="AT638" s="7">
        <v>4.0</v>
      </c>
      <c r="AU638" s="7">
        <v>70.0</v>
      </c>
      <c r="AV638" s="7">
        <v>16.0</v>
      </c>
      <c r="AW638" s="14">
        <v>81.4</v>
      </c>
      <c r="AX638" s="14">
        <v>-1.27</v>
      </c>
      <c r="AY638" s="7">
        <v>1.0</v>
      </c>
      <c r="AZ638" s="7">
        <v>0.0</v>
      </c>
      <c r="BA638" s="14">
        <f t="shared" si="14"/>
        <v>0.4302360323</v>
      </c>
      <c r="BB638" s="14">
        <v>92.16</v>
      </c>
      <c r="BC638" s="14">
        <v>-2.95</v>
      </c>
    </row>
    <row r="639" ht="12.75" customHeight="1">
      <c r="A639" s="7" t="s">
        <v>532</v>
      </c>
      <c r="B639" s="7" t="s">
        <v>2809</v>
      </c>
      <c r="C639" s="8" t="s">
        <v>458</v>
      </c>
      <c r="D639" s="9" t="s">
        <v>150</v>
      </c>
      <c r="E639" s="7">
        <v>61.0</v>
      </c>
      <c r="F639" s="7">
        <v>3.0</v>
      </c>
      <c r="G639" s="7">
        <v>7.0</v>
      </c>
      <c r="H639" s="12">
        <f t="shared" si="1"/>
        <v>10</v>
      </c>
      <c r="I639" s="7">
        <v>3.0</v>
      </c>
      <c r="J639" s="7">
        <v>7.0</v>
      </c>
      <c r="K639" s="7">
        <v>5.0</v>
      </c>
      <c r="L639" s="7">
        <v>2.0</v>
      </c>
      <c r="M639" s="25">
        <f t="shared" si="2"/>
        <v>4.563894523</v>
      </c>
      <c r="N639" s="7">
        <v>27.0</v>
      </c>
      <c r="O639" s="7">
        <v>22.0</v>
      </c>
      <c r="P639" s="7">
        <v>24.0</v>
      </c>
      <c r="Q639" s="7">
        <v>23.0</v>
      </c>
      <c r="R639" s="10">
        <f t="shared" si="3"/>
        <v>0.1111111111</v>
      </c>
      <c r="S639" s="10">
        <f t="shared" si="4"/>
        <v>0.03125</v>
      </c>
      <c r="T639" s="12">
        <f t="shared" si="5"/>
        <v>41.25</v>
      </c>
      <c r="U639" s="7">
        <v>2.0</v>
      </c>
      <c r="V639" s="7">
        <v>3.0</v>
      </c>
      <c r="W639" s="7">
        <v>8.0</v>
      </c>
      <c r="X639" s="7">
        <v>3.0</v>
      </c>
      <c r="Y639" s="7">
        <v>0.0</v>
      </c>
      <c r="Z639" s="7">
        <v>7888.0</v>
      </c>
      <c r="AA639" s="18">
        <f t="shared" si="6"/>
        <v>2.155191257</v>
      </c>
      <c r="AB639" s="14">
        <v>126.31</v>
      </c>
      <c r="AC639" s="18">
        <f t="shared" si="7"/>
        <v>2.070655738</v>
      </c>
      <c r="AD639" s="14">
        <v>183.13</v>
      </c>
      <c r="AE639" s="18">
        <f t="shared" si="8"/>
        <v>3.002131148</v>
      </c>
      <c r="AF639" s="13">
        <f t="shared" si="9"/>
        <v>0.4081889866</v>
      </c>
      <c r="AG639" s="10">
        <f t="shared" si="10"/>
        <v>0.25</v>
      </c>
      <c r="AH639" s="10">
        <f t="shared" si="11"/>
        <v>0.5833333333</v>
      </c>
      <c r="AI639" s="10">
        <f t="shared" si="12"/>
        <v>0.8333333333</v>
      </c>
      <c r="AJ639" s="7">
        <v>19.0</v>
      </c>
      <c r="AK639" s="7">
        <v>9.0</v>
      </c>
      <c r="AL639" s="13">
        <f t="shared" si="13"/>
        <v>0.6785714286</v>
      </c>
      <c r="AM639" s="7">
        <v>12.0</v>
      </c>
      <c r="AN639" s="7">
        <v>1.0</v>
      </c>
      <c r="AO639" s="26">
        <v>87.0</v>
      </c>
      <c r="AP639" s="26">
        <v>13.0</v>
      </c>
      <c r="AQ639" s="7">
        <v>53.0</v>
      </c>
      <c r="AR639" s="7">
        <v>3.0</v>
      </c>
      <c r="AS639" s="7">
        <v>57.0</v>
      </c>
      <c r="AT639" s="7">
        <v>4.0</v>
      </c>
      <c r="AU639" s="7">
        <v>79.0</v>
      </c>
      <c r="AV639" s="7">
        <v>15.0</v>
      </c>
      <c r="AW639" s="14">
        <v>84.04</v>
      </c>
      <c r="AX639" s="14">
        <v>-1.05</v>
      </c>
      <c r="AY639" s="7">
        <v>4.0</v>
      </c>
      <c r="AZ639" s="7">
        <v>1.0</v>
      </c>
      <c r="BA639" s="14">
        <f t="shared" si="14"/>
        <v>0.6237322515</v>
      </c>
      <c r="BB639" s="14">
        <v>92.31</v>
      </c>
      <c r="BC639" s="14">
        <v>-1.26</v>
      </c>
    </row>
    <row r="640" ht="12.75" customHeight="1">
      <c r="A640" s="7" t="s">
        <v>1361</v>
      </c>
      <c r="B640" s="7" t="s">
        <v>2814</v>
      </c>
      <c r="C640" s="8" t="s">
        <v>206</v>
      </c>
      <c r="D640" s="9" t="s">
        <v>150</v>
      </c>
      <c r="E640" s="7">
        <v>82.0</v>
      </c>
      <c r="F640" s="7">
        <v>1.0</v>
      </c>
      <c r="G640" s="7">
        <v>12.0</v>
      </c>
      <c r="H640" s="12">
        <f t="shared" si="1"/>
        <v>13</v>
      </c>
      <c r="I640" s="7">
        <v>1.0</v>
      </c>
      <c r="J640" s="7">
        <v>11.0</v>
      </c>
      <c r="K640" s="7">
        <v>5.0</v>
      </c>
      <c r="L640" s="7">
        <v>6.0</v>
      </c>
      <c r="M640" s="25">
        <f t="shared" si="2"/>
        <v>3.541698199</v>
      </c>
      <c r="N640" s="7">
        <v>39.0</v>
      </c>
      <c r="O640" s="7">
        <v>12.0</v>
      </c>
      <c r="P640" s="7">
        <v>38.0</v>
      </c>
      <c r="Q640" s="7">
        <v>20.0</v>
      </c>
      <c r="R640" s="10">
        <f t="shared" si="3"/>
        <v>0.02564102564</v>
      </c>
      <c r="S640" s="10">
        <f t="shared" si="4"/>
        <v>0.009174311927</v>
      </c>
      <c r="T640" s="12">
        <f t="shared" si="5"/>
        <v>37.70833333</v>
      </c>
      <c r="U640" s="7">
        <v>0.0</v>
      </c>
      <c r="V640" s="7">
        <v>2.0</v>
      </c>
      <c r="W640" s="7">
        <v>7.0</v>
      </c>
      <c r="X640" s="7">
        <v>3.0</v>
      </c>
      <c r="Y640" s="7">
        <v>2.0</v>
      </c>
      <c r="Z640" s="7">
        <v>13214.0</v>
      </c>
      <c r="AA640" s="18">
        <f t="shared" si="6"/>
        <v>2.685772358</v>
      </c>
      <c r="AB640" s="14">
        <v>212.12</v>
      </c>
      <c r="AC640" s="18">
        <f t="shared" si="7"/>
        <v>2.586829268</v>
      </c>
      <c r="AD640" s="14">
        <v>213.85</v>
      </c>
      <c r="AE640" s="18">
        <f t="shared" si="8"/>
        <v>2.607926829</v>
      </c>
      <c r="AF640" s="13">
        <f t="shared" si="9"/>
        <v>0.4979693406</v>
      </c>
      <c r="AG640" s="10">
        <f t="shared" si="10"/>
        <v>0.04166666667</v>
      </c>
      <c r="AH640" s="10">
        <f t="shared" si="11"/>
        <v>0.4583333333</v>
      </c>
      <c r="AI640" s="10">
        <f t="shared" si="12"/>
        <v>0.5</v>
      </c>
      <c r="AJ640" s="7">
        <v>112.0</v>
      </c>
      <c r="AK640" s="7">
        <v>105.0</v>
      </c>
      <c r="AL640" s="13">
        <f t="shared" si="13"/>
        <v>0.5161290323</v>
      </c>
      <c r="AM640" s="7">
        <v>24.0</v>
      </c>
      <c r="AN640" s="7">
        <v>3.0</v>
      </c>
      <c r="AO640" s="26">
        <v>157.0</v>
      </c>
      <c r="AP640" s="26">
        <v>25.0</v>
      </c>
      <c r="AQ640" s="7">
        <v>72.0</v>
      </c>
      <c r="AR640" s="7">
        <v>10.0</v>
      </c>
      <c r="AS640" s="7">
        <v>87.0</v>
      </c>
      <c r="AT640" s="7">
        <v>4.0</v>
      </c>
      <c r="AU640" s="7">
        <v>156.0</v>
      </c>
      <c r="AV640" s="7">
        <v>19.0</v>
      </c>
      <c r="AW640" s="14">
        <v>89.14</v>
      </c>
      <c r="AX640" s="14">
        <v>6.35</v>
      </c>
      <c r="AY640" s="7">
        <v>2.0</v>
      </c>
      <c r="AZ640" s="7">
        <v>2.0</v>
      </c>
      <c r="BA640" s="14">
        <f t="shared" si="14"/>
        <v>0.5993643106</v>
      </c>
      <c r="BB640" s="14">
        <v>92.04</v>
      </c>
      <c r="BC640" s="14">
        <v>-1.01</v>
      </c>
    </row>
    <row r="641" ht="12.75" customHeight="1">
      <c r="A641" s="7" t="s">
        <v>2818</v>
      </c>
      <c r="B641" s="7" t="s">
        <v>2819</v>
      </c>
      <c r="C641" s="8" t="s">
        <v>839</v>
      </c>
      <c r="D641" s="9" t="s">
        <v>159</v>
      </c>
      <c r="E641" s="7">
        <v>45.0</v>
      </c>
      <c r="F641" s="7">
        <v>0.0</v>
      </c>
      <c r="G641" s="7">
        <v>0.0</v>
      </c>
      <c r="H641" s="12">
        <f t="shared" si="1"/>
        <v>0</v>
      </c>
      <c r="I641" s="7">
        <v>0.0</v>
      </c>
      <c r="J641" s="7">
        <v>0.0</v>
      </c>
      <c r="K641" s="7">
        <v>0.0</v>
      </c>
      <c r="L641" s="7">
        <v>0.0</v>
      </c>
      <c r="M641" s="25">
        <f t="shared" si="2"/>
        <v>0</v>
      </c>
      <c r="N641" s="7">
        <v>1.0</v>
      </c>
      <c r="O641" s="7">
        <v>1.0</v>
      </c>
      <c r="P641" s="7">
        <v>1.0</v>
      </c>
      <c r="Q641" s="7">
        <v>0.0</v>
      </c>
      <c r="R641" s="10">
        <f t="shared" si="3"/>
        <v>0</v>
      </c>
      <c r="S641" s="10">
        <f t="shared" si="4"/>
        <v>0</v>
      </c>
      <c r="T641" s="12">
        <f t="shared" si="5"/>
        <v>0</v>
      </c>
      <c r="U641" s="7">
        <v>0.0</v>
      </c>
      <c r="V641" s="7">
        <v>0.0</v>
      </c>
      <c r="W641" s="7">
        <v>0.0</v>
      </c>
      <c r="X641" s="7">
        <v>0.0</v>
      </c>
      <c r="Y641" s="7">
        <v>0.0</v>
      </c>
      <c r="Z641" s="7">
        <v>313.0</v>
      </c>
      <c r="AA641" s="18">
        <f t="shared" si="6"/>
        <v>0.1159259259</v>
      </c>
      <c r="AB641" s="14">
        <v>6.46</v>
      </c>
      <c r="AC641" s="18">
        <f t="shared" si="7"/>
        <v>0.1435555556</v>
      </c>
      <c r="AD641" s="14">
        <v>229.4</v>
      </c>
      <c r="AE641" s="18">
        <f t="shared" si="8"/>
        <v>5.097777778</v>
      </c>
      <c r="AF641" s="13">
        <f t="shared" si="9"/>
        <v>0.02738912914</v>
      </c>
      <c r="AG641" s="10">
        <f t="shared" si="10"/>
        <v>0</v>
      </c>
      <c r="AH641" s="10">
        <f t="shared" si="11"/>
        <v>0</v>
      </c>
      <c r="AI641" s="10">
        <f t="shared" si="12"/>
        <v>0</v>
      </c>
      <c r="AJ641" s="7">
        <v>0.0</v>
      </c>
      <c r="AK641" s="7">
        <v>0.0</v>
      </c>
      <c r="AL641" s="13" t="str">
        <f t="shared" si="13"/>
        <v> </v>
      </c>
      <c r="AM641" s="7">
        <v>0.0</v>
      </c>
      <c r="AN641" s="7">
        <v>0.0</v>
      </c>
      <c r="AO641" s="26">
        <v>5.0</v>
      </c>
      <c r="AP641" s="26">
        <v>2.0</v>
      </c>
      <c r="AQ641" s="7">
        <v>2.0</v>
      </c>
      <c r="AR641" s="7">
        <v>3.0</v>
      </c>
      <c r="AS641" s="7">
        <v>3.0</v>
      </c>
      <c r="AT641" s="7">
        <v>2.0</v>
      </c>
      <c r="AU641" s="7">
        <v>5.0</v>
      </c>
      <c r="AV641" s="7">
        <v>3.0</v>
      </c>
      <c r="AW641" s="14">
        <v>62.5</v>
      </c>
      <c r="AX641" s="14">
        <v>-26.34</v>
      </c>
      <c r="AY641" s="7">
        <v>0.0</v>
      </c>
      <c r="AZ641" s="7">
        <v>0.0</v>
      </c>
      <c r="BA641" s="14">
        <f t="shared" si="14"/>
        <v>0.1916932907</v>
      </c>
      <c r="BB641" s="14">
        <v>83.33</v>
      </c>
      <c r="BC641" s="14">
        <v>-10.62</v>
      </c>
    </row>
    <row r="642" ht="12.75" customHeight="1">
      <c r="A642" s="7" t="s">
        <v>2822</v>
      </c>
      <c r="B642" s="7" t="s">
        <v>2823</v>
      </c>
      <c r="C642" s="8" t="s">
        <v>158</v>
      </c>
      <c r="D642" s="9" t="s">
        <v>255</v>
      </c>
      <c r="E642" s="7">
        <v>2.0</v>
      </c>
      <c r="F642" s="7">
        <v>0.0</v>
      </c>
      <c r="G642" s="7">
        <v>0.0</v>
      </c>
      <c r="H642" s="12">
        <f t="shared" si="1"/>
        <v>0</v>
      </c>
      <c r="I642" s="7">
        <v>0.0</v>
      </c>
      <c r="J642" s="7">
        <v>0.0</v>
      </c>
      <c r="K642" s="7">
        <v>0.0</v>
      </c>
      <c r="L642" s="7">
        <v>0.0</v>
      </c>
      <c r="M642" s="25">
        <f t="shared" si="2"/>
        <v>0</v>
      </c>
      <c r="N642" s="7">
        <v>0.0</v>
      </c>
      <c r="O642" s="7">
        <v>0.0</v>
      </c>
      <c r="P642" s="7">
        <v>0.0</v>
      </c>
      <c r="Q642" s="7">
        <v>0.0</v>
      </c>
      <c r="R642" s="10">
        <f t="shared" si="3"/>
        <v>0</v>
      </c>
      <c r="S642" s="10">
        <f t="shared" si="4"/>
        <v>0</v>
      </c>
      <c r="T642" s="12">
        <f t="shared" si="5"/>
        <v>0</v>
      </c>
      <c r="U642" s="7">
        <v>0.0</v>
      </c>
      <c r="V642" s="7">
        <v>0.0</v>
      </c>
      <c r="W642" s="7">
        <v>0.0</v>
      </c>
      <c r="X642" s="7">
        <v>0.0</v>
      </c>
      <c r="Y642" s="7">
        <v>0.0</v>
      </c>
      <c r="Z642" s="7">
        <v>56.0</v>
      </c>
      <c r="AA642" s="18">
        <f t="shared" si="6"/>
        <v>0.4666666667</v>
      </c>
      <c r="AB642" s="14">
        <v>0.91</v>
      </c>
      <c r="AC642" s="18">
        <f t="shared" si="7"/>
        <v>0.455</v>
      </c>
      <c r="AD642" s="14">
        <v>5.17</v>
      </c>
      <c r="AE642" s="18">
        <f t="shared" si="8"/>
        <v>2.585</v>
      </c>
      <c r="AF642" s="13">
        <f t="shared" si="9"/>
        <v>0.1496710526</v>
      </c>
      <c r="AG642" s="10">
        <f t="shared" si="10"/>
        <v>0</v>
      </c>
      <c r="AH642" s="10">
        <f t="shared" si="11"/>
        <v>0</v>
      </c>
      <c r="AI642" s="10">
        <f t="shared" si="12"/>
        <v>0</v>
      </c>
      <c r="AJ642" s="7">
        <v>0.0</v>
      </c>
      <c r="AK642" s="7">
        <v>0.0</v>
      </c>
      <c r="AL642" s="13" t="str">
        <f t="shared" si="13"/>
        <v> </v>
      </c>
      <c r="AM642" s="7">
        <v>0.0</v>
      </c>
      <c r="AN642" s="7">
        <v>0.0</v>
      </c>
      <c r="AO642" s="26">
        <v>0.0</v>
      </c>
      <c r="AP642" s="26">
        <v>0.0</v>
      </c>
      <c r="AQ642" s="7">
        <v>0.0</v>
      </c>
      <c r="AR642" s="7">
        <v>0.0</v>
      </c>
      <c r="AS642" s="7">
        <v>0.0</v>
      </c>
      <c r="AT642" s="7">
        <v>0.0</v>
      </c>
      <c r="AU642" s="7">
        <v>0.0</v>
      </c>
      <c r="AV642" s="7">
        <v>0.0</v>
      </c>
      <c r="AW642" s="14"/>
      <c r="AX642" s="14"/>
      <c r="AY642" s="7">
        <v>0.0</v>
      </c>
      <c r="AZ642" s="7">
        <v>0.0</v>
      </c>
      <c r="BA642" s="14">
        <f t="shared" si="14"/>
        <v>0</v>
      </c>
      <c r="BB642" s="14">
        <v>100.0</v>
      </c>
      <c r="BC642" s="14">
        <v>0.0</v>
      </c>
    </row>
    <row r="643" ht="12.75" customHeight="1">
      <c r="A643" s="7" t="s">
        <v>1966</v>
      </c>
      <c r="B643" s="7" t="s">
        <v>2825</v>
      </c>
      <c r="C643" s="8" t="s">
        <v>628</v>
      </c>
      <c r="D643" s="9" t="s">
        <v>174</v>
      </c>
      <c r="E643" s="7">
        <v>79.0</v>
      </c>
      <c r="F643" s="7">
        <v>0.0</v>
      </c>
      <c r="G643" s="7">
        <v>0.0</v>
      </c>
      <c r="H643" s="12">
        <f t="shared" si="1"/>
        <v>0</v>
      </c>
      <c r="I643" s="7">
        <v>0.0</v>
      </c>
      <c r="J643" s="7">
        <v>0.0</v>
      </c>
      <c r="K643" s="7">
        <v>0.0</v>
      </c>
      <c r="L643" s="7">
        <v>0.0</v>
      </c>
      <c r="M643" s="25">
        <f t="shared" si="2"/>
        <v>0</v>
      </c>
      <c r="N643" s="7">
        <v>0.0</v>
      </c>
      <c r="O643" s="7">
        <v>0.0</v>
      </c>
      <c r="P643" s="7">
        <v>0.0</v>
      </c>
      <c r="Q643" s="7">
        <v>0.0</v>
      </c>
      <c r="R643" s="10">
        <f t="shared" si="3"/>
        <v>0</v>
      </c>
      <c r="S643" s="10">
        <f t="shared" si="4"/>
        <v>0</v>
      </c>
      <c r="T643" s="12">
        <f t="shared" si="5"/>
        <v>0</v>
      </c>
      <c r="U643" s="7">
        <v>0.0</v>
      </c>
      <c r="V643" s="7">
        <v>0.0</v>
      </c>
      <c r="W643" s="7">
        <v>0.0</v>
      </c>
      <c r="X643" s="7">
        <v>0.0</v>
      </c>
      <c r="Y643" s="7">
        <v>0.0</v>
      </c>
      <c r="Z643" s="7">
        <v>254.0</v>
      </c>
      <c r="AA643" s="18">
        <f t="shared" si="6"/>
        <v>0.05358649789</v>
      </c>
      <c r="AB643" s="14">
        <v>2.62</v>
      </c>
      <c r="AC643" s="18">
        <f t="shared" si="7"/>
        <v>0.03316455696</v>
      </c>
      <c r="AD643" s="14">
        <v>412.19</v>
      </c>
      <c r="AE643" s="18">
        <f t="shared" si="8"/>
        <v>5.217594937</v>
      </c>
      <c r="AF643" s="13">
        <f t="shared" si="9"/>
        <v>0.006316144741</v>
      </c>
      <c r="AG643" s="10">
        <f t="shared" si="10"/>
        <v>0</v>
      </c>
      <c r="AH643" s="10">
        <f t="shared" si="11"/>
        <v>0</v>
      </c>
      <c r="AI643" s="10">
        <f t="shared" si="12"/>
        <v>0</v>
      </c>
      <c r="AJ643" s="7">
        <v>0.0</v>
      </c>
      <c r="AK643" s="7">
        <v>0.0</v>
      </c>
      <c r="AL643" s="13" t="str">
        <f t="shared" si="13"/>
        <v> </v>
      </c>
      <c r="AM643" s="7">
        <v>0.0</v>
      </c>
      <c r="AN643" s="7">
        <v>0.0</v>
      </c>
      <c r="AO643" s="26">
        <v>0.0</v>
      </c>
      <c r="AP643" s="26">
        <v>0.0</v>
      </c>
      <c r="AQ643" s="7">
        <v>2.0</v>
      </c>
      <c r="AR643" s="7">
        <v>0.0</v>
      </c>
      <c r="AS643" s="7">
        <v>1.0</v>
      </c>
      <c r="AT643" s="7">
        <v>0.0</v>
      </c>
      <c r="AU643" s="7">
        <v>2.0</v>
      </c>
      <c r="AV643" s="7">
        <v>0.0</v>
      </c>
      <c r="AW643" s="14">
        <v>100.0</v>
      </c>
      <c r="AX643" s="14">
        <v>9.07</v>
      </c>
      <c r="AY643" s="7">
        <v>0.0</v>
      </c>
      <c r="AZ643" s="7">
        <v>1.0</v>
      </c>
      <c r="BA643" s="14">
        <f t="shared" si="14"/>
        <v>0.2362204724</v>
      </c>
      <c r="BB643" s="14">
        <v>66.67</v>
      </c>
      <c r="BC643" s="14">
        <v>-26.26</v>
      </c>
    </row>
    <row r="644" ht="12.75" customHeight="1">
      <c r="A644" s="7" t="s">
        <v>832</v>
      </c>
      <c r="B644" s="7" t="s">
        <v>2830</v>
      </c>
      <c r="C644" s="8" t="s">
        <v>447</v>
      </c>
      <c r="D644" s="9" t="s">
        <v>247</v>
      </c>
      <c r="E644" s="7">
        <v>75.0</v>
      </c>
      <c r="F644" s="7">
        <v>3.0</v>
      </c>
      <c r="G644" s="7">
        <v>7.0</v>
      </c>
      <c r="H644" s="12">
        <f t="shared" si="1"/>
        <v>10</v>
      </c>
      <c r="I644" s="7">
        <v>2.0</v>
      </c>
      <c r="J644" s="7">
        <v>7.0</v>
      </c>
      <c r="K644" s="7">
        <v>3.0</v>
      </c>
      <c r="L644" s="7">
        <v>4.0</v>
      </c>
      <c r="M644" s="25">
        <f t="shared" si="2"/>
        <v>3.242366928</v>
      </c>
      <c r="N644" s="7">
        <v>24.0</v>
      </c>
      <c r="O644" s="7">
        <v>6.0</v>
      </c>
      <c r="P644" s="7">
        <v>21.0</v>
      </c>
      <c r="Q644" s="7">
        <v>14.0</v>
      </c>
      <c r="R644" s="10">
        <f t="shared" si="3"/>
        <v>0.125</v>
      </c>
      <c r="S644" s="10">
        <f t="shared" si="4"/>
        <v>0.04615384615</v>
      </c>
      <c r="T644" s="12">
        <f t="shared" si="5"/>
        <v>24.31578947</v>
      </c>
      <c r="U644" s="7">
        <v>1.0</v>
      </c>
      <c r="V644" s="7">
        <v>1.0</v>
      </c>
      <c r="W644" s="7">
        <v>9.0</v>
      </c>
      <c r="X644" s="7">
        <v>6.0</v>
      </c>
      <c r="Y644" s="7">
        <v>0.0</v>
      </c>
      <c r="Z644" s="7">
        <v>11103.0</v>
      </c>
      <c r="AA644" s="18">
        <f t="shared" si="6"/>
        <v>2.467333333</v>
      </c>
      <c r="AB644" s="14">
        <v>176.41</v>
      </c>
      <c r="AC644" s="18">
        <f t="shared" si="7"/>
        <v>2.352133333</v>
      </c>
      <c r="AD644" s="14">
        <v>216.78</v>
      </c>
      <c r="AE644" s="18">
        <f t="shared" si="8"/>
        <v>2.8904</v>
      </c>
      <c r="AF644" s="13">
        <f t="shared" si="9"/>
        <v>0.448663496</v>
      </c>
      <c r="AG644" s="10">
        <f t="shared" si="10"/>
        <v>0.1052631579</v>
      </c>
      <c r="AH644" s="10">
        <f t="shared" si="11"/>
        <v>0.3684210526</v>
      </c>
      <c r="AI644" s="10">
        <f t="shared" si="12"/>
        <v>0.4736842105</v>
      </c>
      <c r="AJ644" s="7">
        <v>8.0</v>
      </c>
      <c r="AK644" s="7">
        <v>6.0</v>
      </c>
      <c r="AL644" s="13">
        <f t="shared" si="13"/>
        <v>0.5714285714</v>
      </c>
      <c r="AM644" s="7">
        <v>19.0</v>
      </c>
      <c r="AN644" s="7">
        <v>0.0</v>
      </c>
      <c r="AO644" s="26">
        <v>135.0</v>
      </c>
      <c r="AP644" s="26">
        <v>21.0</v>
      </c>
      <c r="AQ644" s="7">
        <v>64.0</v>
      </c>
      <c r="AR644" s="7">
        <v>5.0</v>
      </c>
      <c r="AS644" s="7">
        <v>82.0</v>
      </c>
      <c r="AT644" s="7">
        <v>7.0</v>
      </c>
      <c r="AU644" s="7">
        <v>168.0</v>
      </c>
      <c r="AV644" s="7">
        <v>19.0</v>
      </c>
      <c r="AW644" s="14">
        <v>89.84</v>
      </c>
      <c r="AX644" s="14">
        <v>2.34</v>
      </c>
      <c r="AY644" s="7">
        <v>0.0</v>
      </c>
      <c r="AZ644" s="7">
        <v>0.0</v>
      </c>
      <c r="BA644" s="14">
        <f t="shared" si="14"/>
        <v>0.6322615509</v>
      </c>
      <c r="BB644" s="14">
        <v>94.23</v>
      </c>
      <c r="BC644" s="14">
        <v>3.32</v>
      </c>
    </row>
    <row r="645" ht="12.75" customHeight="1">
      <c r="A645" s="7" t="s">
        <v>464</v>
      </c>
      <c r="B645" s="7" t="s">
        <v>2832</v>
      </c>
      <c r="C645" s="8" t="s">
        <v>447</v>
      </c>
      <c r="D645" s="9" t="s">
        <v>159</v>
      </c>
      <c r="E645" s="7">
        <v>61.0</v>
      </c>
      <c r="F645" s="7">
        <v>0.0</v>
      </c>
      <c r="G645" s="7">
        <v>0.0</v>
      </c>
      <c r="H645" s="12">
        <f t="shared" si="1"/>
        <v>0</v>
      </c>
      <c r="I645" s="7">
        <v>0.0</v>
      </c>
      <c r="J645" s="7">
        <v>0.0</v>
      </c>
      <c r="K645" s="7">
        <v>0.0</v>
      </c>
      <c r="L645" s="7">
        <v>0.0</v>
      </c>
      <c r="M645" s="25">
        <f t="shared" si="2"/>
        <v>0</v>
      </c>
      <c r="N645" s="7">
        <v>0.0</v>
      </c>
      <c r="O645" s="7">
        <v>0.0</v>
      </c>
      <c r="P645" s="7">
        <v>0.0</v>
      </c>
      <c r="Q645" s="7">
        <v>0.0</v>
      </c>
      <c r="R645" s="10">
        <f t="shared" si="3"/>
        <v>0</v>
      </c>
      <c r="S645" s="10">
        <f t="shared" si="4"/>
        <v>0</v>
      </c>
      <c r="T645" s="12">
        <f t="shared" si="5"/>
        <v>0</v>
      </c>
      <c r="U645" s="7">
        <v>0.0</v>
      </c>
      <c r="V645" s="7">
        <v>0.0</v>
      </c>
      <c r="W645" s="7">
        <v>0.0</v>
      </c>
      <c r="X645" s="7">
        <v>0.0</v>
      </c>
      <c r="Y645" s="7">
        <v>0.0</v>
      </c>
      <c r="Z645" s="7">
        <v>71.0</v>
      </c>
      <c r="AA645" s="18">
        <f t="shared" si="6"/>
        <v>0.0193989071</v>
      </c>
      <c r="AB645" s="14">
        <v>1.9500000000000002</v>
      </c>
      <c r="AC645" s="18">
        <f t="shared" si="7"/>
        <v>0.03196721311</v>
      </c>
      <c r="AD645" s="14">
        <v>326.76</v>
      </c>
      <c r="AE645" s="18">
        <f t="shared" si="8"/>
        <v>5.356721311</v>
      </c>
      <c r="AF645" s="13">
        <f t="shared" si="9"/>
        <v>0.005932280734</v>
      </c>
      <c r="AG645" s="10">
        <f t="shared" si="10"/>
        <v>0</v>
      </c>
      <c r="AH645" s="10">
        <f t="shared" si="11"/>
        <v>0</v>
      </c>
      <c r="AI645" s="10">
        <f t="shared" si="12"/>
        <v>0</v>
      </c>
      <c r="AJ645" s="7">
        <v>0.0</v>
      </c>
      <c r="AK645" s="7">
        <v>0.0</v>
      </c>
      <c r="AL645" s="13" t="str">
        <f t="shared" si="13"/>
        <v> </v>
      </c>
      <c r="AM645" s="7">
        <v>0.0</v>
      </c>
      <c r="AN645" s="7">
        <v>0.0</v>
      </c>
      <c r="AO645" s="26">
        <v>0.0</v>
      </c>
      <c r="AP645" s="26">
        <v>0.0</v>
      </c>
      <c r="AQ645" s="7">
        <v>0.0</v>
      </c>
      <c r="AR645" s="7">
        <v>0.0</v>
      </c>
      <c r="AS645" s="7">
        <v>0.0</v>
      </c>
      <c r="AT645" s="7">
        <v>0.0</v>
      </c>
      <c r="AU645" s="7">
        <v>0.0</v>
      </c>
      <c r="AV645" s="7">
        <v>0.0</v>
      </c>
      <c r="AW645" s="14"/>
      <c r="AX645" s="14"/>
      <c r="AY645" s="7">
        <v>0.0</v>
      </c>
      <c r="AZ645" s="7">
        <v>0.0</v>
      </c>
      <c r="BA645" s="14">
        <f t="shared" si="14"/>
        <v>0</v>
      </c>
      <c r="BB645" s="14">
        <v>100.0</v>
      </c>
      <c r="BC645" s="14">
        <v>7.1</v>
      </c>
    </row>
    <row r="646" ht="12.75" customHeight="1">
      <c r="A646" s="7" t="s">
        <v>456</v>
      </c>
      <c r="B646" s="7" t="s">
        <v>2832</v>
      </c>
      <c r="C646" s="7" t="s">
        <v>231</v>
      </c>
      <c r="D646" s="8" t="s">
        <v>150</v>
      </c>
      <c r="E646" s="7">
        <v>41.0</v>
      </c>
      <c r="F646" s="7">
        <v>0.0</v>
      </c>
      <c r="G646" s="7">
        <v>0.0</v>
      </c>
      <c r="H646" s="12">
        <f t="shared" si="1"/>
        <v>0</v>
      </c>
      <c r="I646" s="7">
        <v>0.0</v>
      </c>
      <c r="J646" s="7">
        <v>0.0</v>
      </c>
      <c r="K646" s="7">
        <v>0.0</v>
      </c>
      <c r="L646" s="7">
        <v>0.0</v>
      </c>
      <c r="M646" s="25">
        <f t="shared" si="2"/>
        <v>0</v>
      </c>
      <c r="N646" s="7">
        <v>0.0</v>
      </c>
      <c r="O646" s="7">
        <v>0.0</v>
      </c>
      <c r="P646" s="7">
        <v>0.0</v>
      </c>
      <c r="Q646" s="7">
        <v>0.0</v>
      </c>
      <c r="R646" s="10">
        <f t="shared" si="3"/>
        <v>0</v>
      </c>
      <c r="S646" s="10">
        <f t="shared" si="4"/>
        <v>0</v>
      </c>
      <c r="T646" s="12">
        <f t="shared" si="5"/>
        <v>0</v>
      </c>
      <c r="U646" s="7">
        <v>0.0</v>
      </c>
      <c r="V646" s="7">
        <v>0.0</v>
      </c>
      <c r="W646" s="7">
        <v>0.0</v>
      </c>
      <c r="X646" s="7">
        <v>0.0</v>
      </c>
      <c r="Y646" s="7">
        <v>0.0</v>
      </c>
      <c r="Z646" s="7">
        <v>125.0</v>
      </c>
      <c r="AA646" s="18">
        <f t="shared" si="6"/>
        <v>0.05081300813</v>
      </c>
      <c r="AB646" s="14">
        <v>2.04</v>
      </c>
      <c r="AC646" s="18">
        <f t="shared" si="7"/>
        <v>0.04975609756</v>
      </c>
      <c r="AD646" s="14">
        <v>195.53</v>
      </c>
      <c r="AE646" s="18">
        <f t="shared" si="8"/>
        <v>4.76902439</v>
      </c>
      <c r="AF646" s="13">
        <f t="shared" si="9"/>
        <v>0.01032545427</v>
      </c>
      <c r="AG646" s="10">
        <f t="shared" si="10"/>
        <v>0</v>
      </c>
      <c r="AH646" s="10">
        <f t="shared" si="11"/>
        <v>0</v>
      </c>
      <c r="AI646" s="10">
        <f t="shared" si="12"/>
        <v>0</v>
      </c>
      <c r="AJ646" s="7">
        <v>0.0</v>
      </c>
      <c r="AK646" s="7">
        <v>2.0</v>
      </c>
      <c r="AL646" s="13">
        <f t="shared" si="13"/>
        <v>0</v>
      </c>
      <c r="AM646" s="7">
        <v>0.0</v>
      </c>
      <c r="AN646" s="7">
        <v>1.0</v>
      </c>
      <c r="AO646" s="26">
        <v>1.0</v>
      </c>
      <c r="AP646" s="26">
        <v>1.0</v>
      </c>
      <c r="AQ646" s="7">
        <v>0.0</v>
      </c>
      <c r="AR646" s="7">
        <v>0.0</v>
      </c>
      <c r="AS646" s="7">
        <v>0.0</v>
      </c>
      <c r="AT646" s="7">
        <v>0.0</v>
      </c>
      <c r="AU646" s="7">
        <v>0.0</v>
      </c>
      <c r="AV646" s="7">
        <v>1.0</v>
      </c>
      <c r="AW646" s="14">
        <v>0.0</v>
      </c>
      <c r="AX646" s="14">
        <v>-87.28</v>
      </c>
      <c r="AY646" s="7">
        <v>0.0</v>
      </c>
      <c r="AZ646" s="7">
        <v>0.0</v>
      </c>
      <c r="BA646" s="14">
        <f t="shared" si="14"/>
        <v>-0.48</v>
      </c>
      <c r="BB646" s="14">
        <v>50.0</v>
      </c>
      <c r="BC646" s="14">
        <v>-42.19</v>
      </c>
    </row>
    <row r="647" ht="12.75" customHeight="1">
      <c r="A647" s="7" t="s">
        <v>726</v>
      </c>
      <c r="B647" s="7" t="s">
        <v>2837</v>
      </c>
      <c r="C647" s="8" t="s">
        <v>246</v>
      </c>
      <c r="D647" s="9" t="s">
        <v>174</v>
      </c>
      <c r="E647" s="7">
        <v>26.0</v>
      </c>
      <c r="F647" s="7">
        <v>0.0</v>
      </c>
      <c r="G647" s="7">
        <v>0.0</v>
      </c>
      <c r="H647" s="12">
        <f t="shared" si="1"/>
        <v>0</v>
      </c>
      <c r="I647" s="7">
        <v>0.0</v>
      </c>
      <c r="J647" s="7">
        <v>0.0</v>
      </c>
      <c r="K647" s="7">
        <v>0.0</v>
      </c>
      <c r="L647" s="7">
        <v>0.0</v>
      </c>
      <c r="M647" s="25">
        <f t="shared" si="2"/>
        <v>0</v>
      </c>
      <c r="N647" s="7">
        <v>0.0</v>
      </c>
      <c r="O647" s="7">
        <v>3.0</v>
      </c>
      <c r="P647" s="7">
        <v>0.0</v>
      </c>
      <c r="Q647" s="7">
        <v>2.0</v>
      </c>
      <c r="R647" s="10">
        <f t="shared" si="3"/>
        <v>0</v>
      </c>
      <c r="S647" s="10">
        <f t="shared" si="4"/>
        <v>0</v>
      </c>
      <c r="T647" s="12">
        <f t="shared" si="5"/>
        <v>0</v>
      </c>
      <c r="U647" s="7">
        <v>0.0</v>
      </c>
      <c r="V647" s="7">
        <v>1.0</v>
      </c>
      <c r="W647" s="7">
        <v>0.0</v>
      </c>
      <c r="X647" s="7">
        <v>0.0</v>
      </c>
      <c r="Y647" s="7">
        <v>0.0</v>
      </c>
      <c r="Z647" s="7">
        <v>842.0</v>
      </c>
      <c r="AA647" s="18">
        <f t="shared" si="6"/>
        <v>0.5397435897</v>
      </c>
      <c r="AB647" s="14">
        <v>12.62</v>
      </c>
      <c r="AC647" s="18">
        <f t="shared" si="7"/>
        <v>0.4853846154</v>
      </c>
      <c r="AD647" s="14">
        <v>130.18</v>
      </c>
      <c r="AE647" s="18">
        <f t="shared" si="8"/>
        <v>5.006923077</v>
      </c>
      <c r="AF647" s="13">
        <f t="shared" si="9"/>
        <v>0.08837535014</v>
      </c>
      <c r="AG647" s="10">
        <f t="shared" si="10"/>
        <v>0</v>
      </c>
      <c r="AH647" s="10">
        <f t="shared" si="11"/>
        <v>0</v>
      </c>
      <c r="AI647" s="10">
        <f t="shared" si="12"/>
        <v>0</v>
      </c>
      <c r="AJ647" s="7">
        <v>0.0</v>
      </c>
      <c r="AK647" s="7">
        <v>0.0</v>
      </c>
      <c r="AL647" s="13" t="str">
        <f t="shared" si="13"/>
        <v> </v>
      </c>
      <c r="AM647" s="7">
        <v>2.0</v>
      </c>
      <c r="AN647" s="7">
        <v>0.0</v>
      </c>
      <c r="AO647" s="26">
        <v>7.0</v>
      </c>
      <c r="AP647" s="26">
        <v>2.0</v>
      </c>
      <c r="AQ647" s="7">
        <v>5.0</v>
      </c>
      <c r="AR647" s="7">
        <v>1.0</v>
      </c>
      <c r="AS647" s="7">
        <v>6.0</v>
      </c>
      <c r="AT647" s="7">
        <v>0.0</v>
      </c>
      <c r="AU647" s="7">
        <v>8.0</v>
      </c>
      <c r="AV647" s="7">
        <v>1.0</v>
      </c>
      <c r="AW647" s="14">
        <v>88.89</v>
      </c>
      <c r="AX647" s="14">
        <v>8.15</v>
      </c>
      <c r="AY647" s="7">
        <v>0.0</v>
      </c>
      <c r="AZ647" s="7">
        <v>0.0</v>
      </c>
      <c r="BA647" s="14">
        <f t="shared" si="14"/>
        <v>0.3562945368</v>
      </c>
      <c r="BB647" s="14">
        <v>66.67</v>
      </c>
      <c r="BC647" s="14">
        <v>-24.24</v>
      </c>
    </row>
    <row r="648" ht="12.75" customHeight="1">
      <c r="A648" s="7" t="s">
        <v>2780</v>
      </c>
      <c r="B648" s="7" t="s">
        <v>2839</v>
      </c>
      <c r="C648" s="8" t="s">
        <v>254</v>
      </c>
      <c r="D648" s="9" t="s">
        <v>174</v>
      </c>
      <c r="E648" s="7">
        <v>1.0</v>
      </c>
      <c r="F648" s="7">
        <v>0.0</v>
      </c>
      <c r="G648" s="7">
        <v>0.0</v>
      </c>
      <c r="H648" s="12">
        <f t="shared" si="1"/>
        <v>0</v>
      </c>
      <c r="I648" s="7">
        <v>0.0</v>
      </c>
      <c r="J648" s="7">
        <v>0.0</v>
      </c>
      <c r="K648" s="7">
        <v>0.0</v>
      </c>
      <c r="L648" s="7">
        <v>0.0</v>
      </c>
      <c r="M648" s="25">
        <f t="shared" si="2"/>
        <v>0</v>
      </c>
      <c r="N648" s="7">
        <v>0.0</v>
      </c>
      <c r="O648" s="7">
        <v>0.0</v>
      </c>
      <c r="P648" s="7">
        <v>0.0</v>
      </c>
      <c r="Q648" s="7">
        <v>0.0</v>
      </c>
      <c r="R648" s="10">
        <f t="shared" si="3"/>
        <v>0</v>
      </c>
      <c r="S648" s="10">
        <f t="shared" si="4"/>
        <v>0</v>
      </c>
      <c r="T648" s="12">
        <f t="shared" si="5"/>
        <v>0</v>
      </c>
      <c r="U648" s="7">
        <v>0.0</v>
      </c>
      <c r="V648" s="7">
        <v>0.0</v>
      </c>
      <c r="W648" s="7">
        <v>0.0</v>
      </c>
      <c r="X648" s="7">
        <v>0.0</v>
      </c>
      <c r="Y648" s="7">
        <v>0.0</v>
      </c>
      <c r="Z648" s="7">
        <v>0.0</v>
      </c>
      <c r="AA648" s="18">
        <f t="shared" si="6"/>
        <v>0</v>
      </c>
      <c r="AB648" s="14">
        <v>0.0</v>
      </c>
      <c r="AC648" s="18">
        <f t="shared" si="7"/>
        <v>0</v>
      </c>
      <c r="AD648" s="14">
        <v>4.46</v>
      </c>
      <c r="AE648" s="18">
        <f t="shared" si="8"/>
        <v>4.46</v>
      </c>
      <c r="AF648" s="13">
        <f t="shared" si="9"/>
        <v>0</v>
      </c>
      <c r="AG648" s="10">
        <f t="shared" si="10"/>
        <v>0</v>
      </c>
      <c r="AH648" s="10">
        <f t="shared" si="11"/>
        <v>0</v>
      </c>
      <c r="AI648" s="10">
        <f t="shared" si="12"/>
        <v>0</v>
      </c>
      <c r="AJ648" s="7">
        <v>0.0</v>
      </c>
      <c r="AK648" s="7">
        <v>0.0</v>
      </c>
      <c r="AL648" s="13" t="str">
        <f t="shared" si="13"/>
        <v> </v>
      </c>
      <c r="AM648" s="7">
        <v>0.0</v>
      </c>
      <c r="AN648" s="7">
        <v>0.0</v>
      </c>
      <c r="AO648" s="26">
        <v>0.0</v>
      </c>
      <c r="AP648" s="26">
        <v>0.0</v>
      </c>
      <c r="AQ648" s="7">
        <v>0.0</v>
      </c>
      <c r="AR648" s="7">
        <v>0.0</v>
      </c>
      <c r="AS648" s="7">
        <v>0.0</v>
      </c>
      <c r="AT648" s="7">
        <v>0.0</v>
      </c>
      <c r="AU648" s="7">
        <v>0.0</v>
      </c>
      <c r="AV648" s="7">
        <v>0.0</v>
      </c>
      <c r="AW648" s="14"/>
      <c r="AX648" s="14"/>
      <c r="AY648" s="7">
        <v>0.0</v>
      </c>
      <c r="AZ648" s="7">
        <v>0.0</v>
      </c>
      <c r="BA648" s="14">
        <f t="shared" si="14"/>
        <v>0</v>
      </c>
      <c r="BB648" s="14"/>
      <c r="BC648" s="14"/>
    </row>
    <row r="649" ht="12.75" customHeight="1">
      <c r="A649" s="7" t="s">
        <v>422</v>
      </c>
      <c r="B649" s="7" t="s">
        <v>2842</v>
      </c>
      <c r="C649" s="8" t="s">
        <v>860</v>
      </c>
      <c r="D649" s="9" t="s">
        <v>159</v>
      </c>
      <c r="E649" s="7">
        <v>55.0</v>
      </c>
      <c r="F649" s="7">
        <v>5.0</v>
      </c>
      <c r="G649" s="7">
        <v>4.0</v>
      </c>
      <c r="H649" s="12">
        <f t="shared" si="1"/>
        <v>9</v>
      </c>
      <c r="I649" s="7">
        <v>4.0</v>
      </c>
      <c r="J649" s="7">
        <v>4.0</v>
      </c>
      <c r="K649" s="7">
        <v>1.0</v>
      </c>
      <c r="L649" s="7">
        <v>3.0</v>
      </c>
      <c r="M649" s="25">
        <f t="shared" si="2"/>
        <v>4.174181912</v>
      </c>
      <c r="N649" s="7">
        <v>29.0</v>
      </c>
      <c r="O649" s="7">
        <v>11.0</v>
      </c>
      <c r="P649" s="7">
        <v>24.0</v>
      </c>
      <c r="Q649" s="7">
        <v>3.0</v>
      </c>
      <c r="R649" s="10">
        <f t="shared" si="3"/>
        <v>0.1724137931</v>
      </c>
      <c r="S649" s="10">
        <f t="shared" si="4"/>
        <v>0.07462686567</v>
      </c>
      <c r="T649" s="12">
        <f t="shared" si="5"/>
        <v>6.647058824</v>
      </c>
      <c r="U649" s="7">
        <v>0.0</v>
      </c>
      <c r="V649" s="7">
        <v>0.0</v>
      </c>
      <c r="W649" s="7">
        <v>6.0</v>
      </c>
      <c r="X649" s="7">
        <v>3.0</v>
      </c>
      <c r="Y649" s="7">
        <v>2.0</v>
      </c>
      <c r="Z649" s="7">
        <v>7762.0</v>
      </c>
      <c r="AA649" s="18">
        <f t="shared" si="6"/>
        <v>2.352121212</v>
      </c>
      <c r="AB649" s="14">
        <v>125.69</v>
      </c>
      <c r="AC649" s="18">
        <f t="shared" si="7"/>
        <v>2.285272727</v>
      </c>
      <c r="AD649" s="14">
        <v>146.76</v>
      </c>
      <c r="AE649" s="18">
        <f t="shared" si="8"/>
        <v>2.668363636</v>
      </c>
      <c r="AF649" s="13">
        <f t="shared" si="9"/>
        <v>0.4613323546</v>
      </c>
      <c r="AG649" s="10">
        <f t="shared" si="10"/>
        <v>0.2352941176</v>
      </c>
      <c r="AH649" s="10">
        <f t="shared" si="11"/>
        <v>0.2352941176</v>
      </c>
      <c r="AI649" s="10">
        <f t="shared" si="12"/>
        <v>0.4705882353</v>
      </c>
      <c r="AJ649" s="7">
        <v>0.0</v>
      </c>
      <c r="AK649" s="7">
        <v>1.0</v>
      </c>
      <c r="AL649" s="13">
        <f t="shared" si="13"/>
        <v>0</v>
      </c>
      <c r="AM649" s="7">
        <v>17.0</v>
      </c>
      <c r="AN649" s="7">
        <v>1.0</v>
      </c>
      <c r="AO649" s="26">
        <v>96.0</v>
      </c>
      <c r="AP649" s="26">
        <v>13.0</v>
      </c>
      <c r="AQ649" s="7">
        <v>51.0</v>
      </c>
      <c r="AR649" s="7">
        <v>3.0</v>
      </c>
      <c r="AS649" s="7">
        <v>62.0</v>
      </c>
      <c r="AT649" s="7">
        <v>2.0</v>
      </c>
      <c r="AU649" s="7">
        <v>125.0</v>
      </c>
      <c r="AV649" s="7">
        <v>12.0</v>
      </c>
      <c r="AW649" s="14">
        <v>91.24</v>
      </c>
      <c r="AX649" s="14">
        <v>9.04</v>
      </c>
      <c r="AY649" s="7">
        <v>0.0</v>
      </c>
      <c r="AZ649" s="7">
        <v>0.0</v>
      </c>
      <c r="BA649" s="14">
        <f t="shared" si="14"/>
        <v>0.6725070858</v>
      </c>
      <c r="BB649" s="14">
        <v>93.75</v>
      </c>
      <c r="BC649" s="14">
        <v>-0.95</v>
      </c>
    </row>
    <row r="650" ht="12.75" customHeight="1">
      <c r="A650" s="7" t="s">
        <v>2846</v>
      </c>
      <c r="B650" s="7" t="s">
        <v>2842</v>
      </c>
      <c r="C650" s="8" t="s">
        <v>231</v>
      </c>
      <c r="D650" s="9" t="s">
        <v>174</v>
      </c>
      <c r="E650" s="7">
        <v>22.0</v>
      </c>
      <c r="F650" s="7">
        <v>0.0</v>
      </c>
      <c r="G650" s="7">
        <v>0.0</v>
      </c>
      <c r="H650" s="12">
        <f t="shared" si="1"/>
        <v>0</v>
      </c>
      <c r="I650" s="7">
        <v>0.0</v>
      </c>
      <c r="J650" s="7">
        <v>0.0</v>
      </c>
      <c r="K650" s="7">
        <v>0.0</v>
      </c>
      <c r="L650" s="7">
        <v>0.0</v>
      </c>
      <c r="M650" s="25">
        <f t="shared" si="2"/>
        <v>0</v>
      </c>
      <c r="N650" s="7">
        <v>3.0</v>
      </c>
      <c r="O650" s="7">
        <v>1.0</v>
      </c>
      <c r="P650" s="7">
        <v>3.0</v>
      </c>
      <c r="Q650" s="7">
        <v>3.0</v>
      </c>
      <c r="R650" s="10">
        <f t="shared" si="3"/>
        <v>0</v>
      </c>
      <c r="S650" s="10">
        <f t="shared" si="4"/>
        <v>0</v>
      </c>
      <c r="T650" s="12">
        <f t="shared" si="5"/>
        <v>0</v>
      </c>
      <c r="U650" s="7">
        <v>0.0</v>
      </c>
      <c r="V650" s="7">
        <v>1.0</v>
      </c>
      <c r="W650" s="7">
        <v>0.0</v>
      </c>
      <c r="X650" s="7">
        <v>1.0</v>
      </c>
      <c r="Y650" s="7">
        <v>0.0</v>
      </c>
      <c r="Z650" s="7">
        <v>1248.0</v>
      </c>
      <c r="AA650" s="18">
        <f t="shared" si="6"/>
        <v>0.9454545455</v>
      </c>
      <c r="AB650" s="14">
        <v>18.14</v>
      </c>
      <c r="AC650" s="18">
        <f t="shared" si="7"/>
        <v>0.8245454545</v>
      </c>
      <c r="AD650" s="14">
        <v>74.78</v>
      </c>
      <c r="AE650" s="18">
        <f t="shared" si="8"/>
        <v>3.399090909</v>
      </c>
      <c r="AF650" s="13">
        <f t="shared" si="9"/>
        <v>0.1952216961</v>
      </c>
      <c r="AG650" s="10">
        <f t="shared" si="10"/>
        <v>0</v>
      </c>
      <c r="AH650" s="10">
        <f t="shared" si="11"/>
        <v>0</v>
      </c>
      <c r="AI650" s="10">
        <f t="shared" si="12"/>
        <v>0</v>
      </c>
      <c r="AJ650" s="7">
        <v>0.0</v>
      </c>
      <c r="AK650" s="7">
        <v>0.0</v>
      </c>
      <c r="AL650" s="13" t="str">
        <f t="shared" si="13"/>
        <v> </v>
      </c>
      <c r="AM650" s="7">
        <v>0.0</v>
      </c>
      <c r="AN650" s="7">
        <v>3.0</v>
      </c>
      <c r="AO650" s="26">
        <v>11.0</v>
      </c>
      <c r="AP650" s="26">
        <v>2.0</v>
      </c>
      <c r="AQ650" s="7">
        <v>5.0</v>
      </c>
      <c r="AR650" s="7">
        <v>0.0</v>
      </c>
      <c r="AS650" s="7">
        <v>8.0</v>
      </c>
      <c r="AT650" s="7">
        <v>1.0</v>
      </c>
      <c r="AU650" s="7">
        <v>11.0</v>
      </c>
      <c r="AV650" s="7">
        <v>4.0</v>
      </c>
      <c r="AW650" s="14">
        <v>73.33</v>
      </c>
      <c r="AX650" s="14">
        <v>-13.88</v>
      </c>
      <c r="AY650" s="7">
        <v>0.0</v>
      </c>
      <c r="AZ650" s="7">
        <v>0.0</v>
      </c>
      <c r="BA650" s="14">
        <f t="shared" si="14"/>
        <v>0.1923076923</v>
      </c>
      <c r="BB650" s="14">
        <v>100.0</v>
      </c>
      <c r="BC650" s="14">
        <v>5.0</v>
      </c>
    </row>
    <row r="651" ht="12.75" customHeight="1">
      <c r="A651" s="7" t="s">
        <v>1095</v>
      </c>
      <c r="B651" s="7" t="s">
        <v>2847</v>
      </c>
      <c r="C651" s="8" t="s">
        <v>305</v>
      </c>
      <c r="D651" s="9" t="s">
        <v>260</v>
      </c>
      <c r="E651" s="7">
        <v>62.0</v>
      </c>
      <c r="F651" s="7">
        <v>0.0</v>
      </c>
      <c r="G651" s="7">
        <v>0.0</v>
      </c>
      <c r="H651" s="12">
        <f t="shared" si="1"/>
        <v>0</v>
      </c>
      <c r="I651" s="7">
        <v>0.0</v>
      </c>
      <c r="J651" s="7">
        <v>0.0</v>
      </c>
      <c r="K651" s="7">
        <v>0.0</v>
      </c>
      <c r="L651" s="7">
        <v>0.0</v>
      </c>
      <c r="M651" s="25">
        <f t="shared" si="2"/>
        <v>0</v>
      </c>
      <c r="N651" s="7">
        <v>2.0</v>
      </c>
      <c r="O651" s="7">
        <v>1.0</v>
      </c>
      <c r="P651" s="7">
        <v>2.0</v>
      </c>
      <c r="Q651" s="7">
        <v>0.0</v>
      </c>
      <c r="R651" s="10">
        <f t="shared" si="3"/>
        <v>0</v>
      </c>
      <c r="S651" s="10">
        <f t="shared" si="4"/>
        <v>0</v>
      </c>
      <c r="T651" s="12">
        <f t="shared" si="5"/>
        <v>0</v>
      </c>
      <c r="U651" s="7">
        <v>0.0</v>
      </c>
      <c r="V651" s="7">
        <v>0.0</v>
      </c>
      <c r="W651" s="7">
        <v>1.0</v>
      </c>
      <c r="X651" s="7">
        <v>0.0</v>
      </c>
      <c r="Y651" s="7">
        <v>0.0</v>
      </c>
      <c r="Z651" s="7">
        <v>708.0</v>
      </c>
      <c r="AA651" s="18">
        <f t="shared" si="6"/>
        <v>0.1903225806</v>
      </c>
      <c r="AB651" s="14">
        <v>11.94</v>
      </c>
      <c r="AC651" s="18">
        <f t="shared" si="7"/>
        <v>0.1925806452</v>
      </c>
      <c r="AD651" s="14">
        <v>279.28</v>
      </c>
      <c r="AE651" s="18">
        <f t="shared" si="8"/>
        <v>4.504516129</v>
      </c>
      <c r="AF651" s="13">
        <f t="shared" si="9"/>
        <v>0.04099993132</v>
      </c>
      <c r="AG651" s="10">
        <f t="shared" si="10"/>
        <v>0</v>
      </c>
      <c r="AH651" s="10">
        <f t="shared" si="11"/>
        <v>0</v>
      </c>
      <c r="AI651" s="10">
        <f t="shared" si="12"/>
        <v>0</v>
      </c>
      <c r="AJ651" s="7">
        <v>0.0</v>
      </c>
      <c r="AK651" s="7">
        <v>0.0</v>
      </c>
      <c r="AL651" s="13" t="str">
        <f t="shared" si="13"/>
        <v> </v>
      </c>
      <c r="AM651" s="7">
        <v>0.0</v>
      </c>
      <c r="AN651" s="7">
        <v>0.0</v>
      </c>
      <c r="AO651" s="26">
        <v>8.0</v>
      </c>
      <c r="AP651" s="26">
        <v>2.0</v>
      </c>
      <c r="AQ651" s="7">
        <v>5.0</v>
      </c>
      <c r="AR651" s="7">
        <v>1.0</v>
      </c>
      <c r="AS651" s="7">
        <v>3.0</v>
      </c>
      <c r="AT651" s="7">
        <v>0.0</v>
      </c>
      <c r="AU651" s="7">
        <v>6.0</v>
      </c>
      <c r="AV651" s="7">
        <v>1.0</v>
      </c>
      <c r="AW651" s="14">
        <v>85.71</v>
      </c>
      <c r="AX651" s="14">
        <v>1.9300000000000002</v>
      </c>
      <c r="AY651" s="7">
        <v>0.0</v>
      </c>
      <c r="AZ651" s="7">
        <v>0.0</v>
      </c>
      <c r="BA651" s="14">
        <f t="shared" si="14"/>
        <v>0.593220339</v>
      </c>
      <c r="BB651" s="14">
        <v>90.0</v>
      </c>
      <c r="BC651" s="14">
        <v>-5.0</v>
      </c>
    </row>
    <row r="652" ht="12.75" customHeight="1">
      <c r="A652" s="7" t="s">
        <v>1659</v>
      </c>
      <c r="B652" s="7" t="s">
        <v>2851</v>
      </c>
      <c r="C652" s="7" t="s">
        <v>447</v>
      </c>
      <c r="D652" s="9" t="s">
        <v>174</v>
      </c>
      <c r="E652" s="7">
        <v>54.0</v>
      </c>
      <c r="F652" s="7">
        <v>0.0</v>
      </c>
      <c r="G652" s="7">
        <v>0.0</v>
      </c>
      <c r="H652" s="12">
        <f t="shared" si="1"/>
        <v>0</v>
      </c>
      <c r="I652" s="7">
        <v>0.0</v>
      </c>
      <c r="J652" s="7">
        <v>0.0</v>
      </c>
      <c r="K652" s="7">
        <v>0.0</v>
      </c>
      <c r="L652" s="7">
        <v>0.0</v>
      </c>
      <c r="M652" s="25">
        <f t="shared" si="2"/>
        <v>0</v>
      </c>
      <c r="N652" s="7">
        <v>0.0</v>
      </c>
      <c r="O652" s="7">
        <v>0.0</v>
      </c>
      <c r="P652" s="7">
        <v>0.0</v>
      </c>
      <c r="Q652" s="7">
        <v>0.0</v>
      </c>
      <c r="R652" s="10">
        <f t="shared" si="3"/>
        <v>0</v>
      </c>
      <c r="S652" s="10">
        <f t="shared" si="4"/>
        <v>0</v>
      </c>
      <c r="T652" s="12">
        <f t="shared" si="5"/>
        <v>0</v>
      </c>
      <c r="U652" s="7">
        <v>0.0</v>
      </c>
      <c r="V652" s="7">
        <v>0.0</v>
      </c>
      <c r="W652" s="7">
        <v>1.0</v>
      </c>
      <c r="X652" s="7">
        <v>0.0</v>
      </c>
      <c r="Y652" s="7">
        <v>0.0</v>
      </c>
      <c r="Z652" s="7">
        <v>40.0</v>
      </c>
      <c r="AA652" s="18">
        <f t="shared" si="6"/>
        <v>0.01234567901</v>
      </c>
      <c r="AB652" s="14">
        <v>0.99</v>
      </c>
      <c r="AC652" s="18">
        <f t="shared" si="7"/>
        <v>0.01833333333</v>
      </c>
      <c r="AD652" s="14">
        <v>279.35</v>
      </c>
      <c r="AE652" s="18">
        <f t="shared" si="8"/>
        <v>5.173148148</v>
      </c>
      <c r="AF652" s="13">
        <f t="shared" si="9"/>
        <v>0.003531426125</v>
      </c>
      <c r="AG652" s="10">
        <f t="shared" si="10"/>
        <v>0</v>
      </c>
      <c r="AH652" s="10">
        <f t="shared" si="11"/>
        <v>0</v>
      </c>
      <c r="AI652" s="10">
        <f t="shared" si="12"/>
        <v>0</v>
      </c>
      <c r="AJ652" s="7">
        <v>0.0</v>
      </c>
      <c r="AK652" s="7">
        <v>0.0</v>
      </c>
      <c r="AL652" s="13" t="str">
        <f t="shared" si="13"/>
        <v> </v>
      </c>
      <c r="AM652" s="7">
        <v>0.0</v>
      </c>
      <c r="AN652" s="7">
        <v>0.0</v>
      </c>
      <c r="AO652" s="26">
        <v>0.0</v>
      </c>
      <c r="AP652" s="26">
        <v>0.0</v>
      </c>
      <c r="AQ652" s="7">
        <v>0.0</v>
      </c>
      <c r="AR652" s="7">
        <v>0.0</v>
      </c>
      <c r="AS652" s="7">
        <v>0.0</v>
      </c>
      <c r="AT652" s="7">
        <v>0.0</v>
      </c>
      <c r="AU652" s="7">
        <v>0.0</v>
      </c>
      <c r="AV652" s="7">
        <v>0.0</v>
      </c>
      <c r="AW652" s="14"/>
      <c r="AX652" s="14"/>
      <c r="AY652" s="7">
        <v>0.0</v>
      </c>
      <c r="AZ652" s="7">
        <v>1.0</v>
      </c>
      <c r="BA652" s="14">
        <f t="shared" si="14"/>
        <v>0</v>
      </c>
      <c r="BB652" s="14"/>
      <c r="BC652" s="14"/>
    </row>
    <row r="653" ht="12.75" customHeight="1">
      <c r="A653" s="7" t="s">
        <v>2855</v>
      </c>
      <c r="B653" s="7" t="s">
        <v>2856</v>
      </c>
      <c r="C653" s="8" t="s">
        <v>182</v>
      </c>
      <c r="D653" s="9" t="s">
        <v>174</v>
      </c>
      <c r="E653" s="7">
        <v>64.0</v>
      </c>
      <c r="F653" s="7">
        <v>0.0</v>
      </c>
      <c r="G653" s="7">
        <v>0.0</v>
      </c>
      <c r="H653" s="12">
        <f t="shared" si="1"/>
        <v>0</v>
      </c>
      <c r="I653" s="7">
        <v>0.0</v>
      </c>
      <c r="J653" s="7">
        <v>0.0</v>
      </c>
      <c r="K653" s="7">
        <v>0.0</v>
      </c>
      <c r="L653" s="7">
        <v>0.0</v>
      </c>
      <c r="M653" s="25">
        <f t="shared" si="2"/>
        <v>0</v>
      </c>
      <c r="N653" s="7">
        <v>0.0</v>
      </c>
      <c r="O653" s="7">
        <v>0.0</v>
      </c>
      <c r="P653" s="7">
        <v>0.0</v>
      </c>
      <c r="Q653" s="7">
        <v>0.0</v>
      </c>
      <c r="R653" s="10">
        <f t="shared" si="3"/>
        <v>0</v>
      </c>
      <c r="S653" s="10">
        <f t="shared" si="4"/>
        <v>0</v>
      </c>
      <c r="T653" s="12">
        <f t="shared" si="5"/>
        <v>0</v>
      </c>
      <c r="U653" s="7">
        <v>0.0</v>
      </c>
      <c r="V653" s="7">
        <v>0.0</v>
      </c>
      <c r="W653" s="7">
        <v>0.0</v>
      </c>
      <c r="X653" s="7">
        <v>0.0</v>
      </c>
      <c r="Y653" s="7">
        <v>0.0</v>
      </c>
      <c r="Z653" s="7">
        <v>237.0</v>
      </c>
      <c r="AA653" s="18">
        <f t="shared" si="6"/>
        <v>0.06171875</v>
      </c>
      <c r="AB653" s="14">
        <v>2.71</v>
      </c>
      <c r="AC653" s="18">
        <f t="shared" si="7"/>
        <v>0.04234375</v>
      </c>
      <c r="AD653" s="14">
        <v>316.06</v>
      </c>
      <c r="AE653" s="18">
        <f t="shared" si="8"/>
        <v>4.9384375</v>
      </c>
      <c r="AF653" s="13">
        <f t="shared" si="9"/>
        <v>0.008501427361</v>
      </c>
      <c r="AG653" s="10">
        <f t="shared" si="10"/>
        <v>0</v>
      </c>
      <c r="AH653" s="10">
        <f t="shared" si="11"/>
        <v>0</v>
      </c>
      <c r="AI653" s="10">
        <f t="shared" si="12"/>
        <v>0</v>
      </c>
      <c r="AJ653" s="7">
        <v>0.0</v>
      </c>
      <c r="AK653" s="7">
        <v>0.0</v>
      </c>
      <c r="AL653" s="13" t="str">
        <f t="shared" si="13"/>
        <v> </v>
      </c>
      <c r="AM653" s="7">
        <v>0.0</v>
      </c>
      <c r="AN653" s="7">
        <v>0.0</v>
      </c>
      <c r="AO653" s="26">
        <v>0.0</v>
      </c>
      <c r="AP653" s="26">
        <v>0.0</v>
      </c>
      <c r="AQ653" s="7">
        <v>1.0</v>
      </c>
      <c r="AR653" s="7">
        <v>1.0</v>
      </c>
      <c r="AS653" s="7">
        <v>1.0</v>
      </c>
      <c r="AT653" s="7">
        <v>0.0</v>
      </c>
      <c r="AU653" s="7">
        <v>0.0</v>
      </c>
      <c r="AV653" s="7">
        <v>1.0</v>
      </c>
      <c r="AW653" s="14">
        <v>0.0</v>
      </c>
      <c r="AX653" s="14">
        <v>-86.51</v>
      </c>
      <c r="AY653" s="7">
        <v>0.0</v>
      </c>
      <c r="AZ653" s="7">
        <v>0.0</v>
      </c>
      <c r="BA653" s="14">
        <f t="shared" si="14"/>
        <v>-0.253164557</v>
      </c>
      <c r="BB653" s="14">
        <v>66.67</v>
      </c>
      <c r="BC653" s="14">
        <v>-26.21</v>
      </c>
    </row>
    <row r="654" ht="12.75" customHeight="1">
      <c r="A654" s="7" t="s">
        <v>532</v>
      </c>
      <c r="B654" s="7" t="s">
        <v>2859</v>
      </c>
      <c r="C654" s="8" t="s">
        <v>297</v>
      </c>
      <c r="D654" s="9" t="s">
        <v>167</v>
      </c>
      <c r="E654" s="7">
        <v>35.0</v>
      </c>
      <c r="F654" s="7">
        <v>0.0</v>
      </c>
      <c r="G654" s="7">
        <v>0.0</v>
      </c>
      <c r="H654" s="12">
        <f t="shared" si="1"/>
        <v>0</v>
      </c>
      <c r="I654" s="7">
        <v>0.0</v>
      </c>
      <c r="J654" s="7">
        <v>0.0</v>
      </c>
      <c r="K654" s="7">
        <v>0.0</v>
      </c>
      <c r="L654" s="7">
        <v>0.0</v>
      </c>
      <c r="M654" s="25">
        <f t="shared" si="2"/>
        <v>0</v>
      </c>
      <c r="N654" s="7">
        <v>0.0</v>
      </c>
      <c r="O654" s="7">
        <v>1.0</v>
      </c>
      <c r="P654" s="7">
        <v>0.0</v>
      </c>
      <c r="Q654" s="7">
        <v>0.0</v>
      </c>
      <c r="R654" s="10">
        <f t="shared" si="3"/>
        <v>0</v>
      </c>
      <c r="S654" s="10">
        <f t="shared" si="4"/>
        <v>0</v>
      </c>
      <c r="T654" s="12">
        <f t="shared" si="5"/>
        <v>0</v>
      </c>
      <c r="U654" s="7">
        <v>0.0</v>
      </c>
      <c r="V654" s="7">
        <v>0.0</v>
      </c>
      <c r="W654" s="7">
        <v>0.0</v>
      </c>
      <c r="X654" s="7">
        <v>1.0</v>
      </c>
      <c r="Y654" s="7">
        <v>0.0</v>
      </c>
      <c r="Z654" s="7">
        <v>270.0</v>
      </c>
      <c r="AA654" s="18">
        <f t="shared" si="6"/>
        <v>0.1285714286</v>
      </c>
      <c r="AB654" s="14">
        <v>5.08</v>
      </c>
      <c r="AC654" s="18">
        <f t="shared" si="7"/>
        <v>0.1451428571</v>
      </c>
      <c r="AD654" s="14">
        <v>168.78</v>
      </c>
      <c r="AE654" s="18">
        <f t="shared" si="8"/>
        <v>4.822285714</v>
      </c>
      <c r="AF654" s="13">
        <f t="shared" si="9"/>
        <v>0.02921891177</v>
      </c>
      <c r="AG654" s="10">
        <f t="shared" si="10"/>
        <v>0</v>
      </c>
      <c r="AH654" s="10">
        <f t="shared" si="11"/>
        <v>0</v>
      </c>
      <c r="AI654" s="10">
        <f t="shared" si="12"/>
        <v>0</v>
      </c>
      <c r="AJ654" s="7">
        <v>0.0</v>
      </c>
      <c r="AK654" s="7">
        <v>0.0</v>
      </c>
      <c r="AL654" s="13" t="str">
        <f t="shared" si="13"/>
        <v> </v>
      </c>
      <c r="AM654" s="7">
        <v>0.0</v>
      </c>
      <c r="AN654" s="7">
        <v>0.0</v>
      </c>
      <c r="AO654" s="26">
        <v>1.0</v>
      </c>
      <c r="AP654" s="26">
        <v>0.0</v>
      </c>
      <c r="AQ654" s="7">
        <v>1.0</v>
      </c>
      <c r="AR654" s="7">
        <v>2.0</v>
      </c>
      <c r="AS654" s="7">
        <v>0.0</v>
      </c>
      <c r="AT654" s="7">
        <v>0.0</v>
      </c>
      <c r="AU654" s="7">
        <v>1.0</v>
      </c>
      <c r="AV654" s="7">
        <v>0.0</v>
      </c>
      <c r="AW654" s="14">
        <v>100.0</v>
      </c>
      <c r="AX654" s="14">
        <v>15.0</v>
      </c>
      <c r="AY654" s="7">
        <v>0.0</v>
      </c>
      <c r="AZ654" s="7">
        <v>0.0</v>
      </c>
      <c r="BA654" s="14">
        <f t="shared" si="14"/>
        <v>0</v>
      </c>
      <c r="BB654" s="14">
        <v>100.0</v>
      </c>
      <c r="BC654" s="14">
        <v>6.43</v>
      </c>
    </row>
    <row r="655" ht="12.75" customHeight="1">
      <c r="A655" s="7" t="s">
        <v>339</v>
      </c>
      <c r="B655" s="7" t="s">
        <v>2862</v>
      </c>
      <c r="C655" s="8" t="s">
        <v>542</v>
      </c>
      <c r="D655" s="9" t="s">
        <v>159</v>
      </c>
      <c r="E655" s="7">
        <v>26.0</v>
      </c>
      <c r="F655" s="7">
        <v>0.0</v>
      </c>
      <c r="G655" s="7">
        <v>0.0</v>
      </c>
      <c r="H655" s="12">
        <f t="shared" si="1"/>
        <v>0</v>
      </c>
      <c r="I655" s="7">
        <v>0.0</v>
      </c>
      <c r="J655" s="7">
        <v>0.0</v>
      </c>
      <c r="K655" s="7">
        <v>0.0</v>
      </c>
      <c r="L655" s="7">
        <v>0.0</v>
      </c>
      <c r="M655" s="25">
        <f t="shared" si="2"/>
        <v>0</v>
      </c>
      <c r="N655" s="7">
        <v>0.0</v>
      </c>
      <c r="O655" s="7">
        <v>0.0</v>
      </c>
      <c r="P655" s="7">
        <v>0.0</v>
      </c>
      <c r="Q655" s="7">
        <v>0.0</v>
      </c>
      <c r="R655" s="10">
        <f t="shared" si="3"/>
        <v>0</v>
      </c>
      <c r="S655" s="10">
        <f t="shared" si="4"/>
        <v>0</v>
      </c>
      <c r="T655" s="12">
        <f t="shared" si="5"/>
        <v>0</v>
      </c>
      <c r="U655" s="7">
        <v>0.0</v>
      </c>
      <c r="V655" s="7">
        <v>0.0</v>
      </c>
      <c r="W655" s="7">
        <v>0.0</v>
      </c>
      <c r="X655" s="7">
        <v>0.0</v>
      </c>
      <c r="Y655" s="7">
        <v>0.0</v>
      </c>
      <c r="Z655" s="7">
        <v>790.0</v>
      </c>
      <c r="AA655" s="18">
        <f t="shared" si="6"/>
        <v>0.5064102564</v>
      </c>
      <c r="AB655" s="14">
        <v>12.76</v>
      </c>
      <c r="AC655" s="18">
        <f t="shared" si="7"/>
        <v>0.4907692308</v>
      </c>
      <c r="AD655" s="14">
        <v>103.61</v>
      </c>
      <c r="AE655" s="18">
        <f t="shared" si="8"/>
        <v>3.985</v>
      </c>
      <c r="AF655" s="13">
        <f t="shared" si="9"/>
        <v>0.1096502535</v>
      </c>
      <c r="AG655" s="10">
        <f t="shared" si="10"/>
        <v>0</v>
      </c>
      <c r="AH655" s="10">
        <f t="shared" si="11"/>
        <v>0</v>
      </c>
      <c r="AI655" s="10">
        <f t="shared" si="12"/>
        <v>0</v>
      </c>
      <c r="AJ655" s="7">
        <v>0.0</v>
      </c>
      <c r="AK655" s="7">
        <v>0.0</v>
      </c>
      <c r="AL655" s="13" t="str">
        <f t="shared" si="13"/>
        <v> </v>
      </c>
      <c r="AM655" s="7">
        <v>0.0</v>
      </c>
      <c r="AN655" s="7">
        <v>0.0</v>
      </c>
      <c r="AO655" s="26">
        <v>8.0</v>
      </c>
      <c r="AP655" s="26">
        <v>1.0</v>
      </c>
      <c r="AQ655" s="7">
        <v>3.0</v>
      </c>
      <c r="AR655" s="7">
        <v>1.0</v>
      </c>
      <c r="AS655" s="7">
        <v>7.0</v>
      </c>
      <c r="AT655" s="7">
        <v>2.0</v>
      </c>
      <c r="AU655" s="7">
        <v>3.0</v>
      </c>
      <c r="AV655" s="7">
        <v>2.0</v>
      </c>
      <c r="AW655" s="14">
        <v>60.0</v>
      </c>
      <c r="AX655" s="14">
        <v>-24.81</v>
      </c>
      <c r="AY655" s="7">
        <v>0.0</v>
      </c>
      <c r="AZ655" s="7">
        <v>0.0</v>
      </c>
      <c r="BA655" s="14">
        <f t="shared" si="14"/>
        <v>0.3037974684</v>
      </c>
      <c r="BB655" s="14">
        <v>66.67</v>
      </c>
      <c r="BC655" s="14">
        <v>-26.54</v>
      </c>
    </row>
    <row r="656" ht="12.75" customHeight="1">
      <c r="A656" s="7" t="s">
        <v>2863</v>
      </c>
      <c r="B656" s="7" t="s">
        <v>2864</v>
      </c>
      <c r="C656" s="8" t="s">
        <v>136</v>
      </c>
      <c r="D656" s="9" t="s">
        <v>255</v>
      </c>
      <c r="E656" s="7">
        <v>36.0</v>
      </c>
      <c r="F656" s="7">
        <v>1.0</v>
      </c>
      <c r="G656" s="7">
        <v>2.0</v>
      </c>
      <c r="H656" s="12">
        <f t="shared" si="1"/>
        <v>3</v>
      </c>
      <c r="I656" s="7">
        <v>1.0</v>
      </c>
      <c r="J656" s="7">
        <v>2.0</v>
      </c>
      <c r="K656" s="7">
        <v>1.0</v>
      </c>
      <c r="L656" s="7">
        <v>1.0</v>
      </c>
      <c r="M656" s="25">
        <f t="shared" si="2"/>
        <v>2.874634017</v>
      </c>
      <c r="N656" s="7">
        <v>19.0</v>
      </c>
      <c r="O656" s="7">
        <v>10.0</v>
      </c>
      <c r="P656" s="7">
        <v>18.0</v>
      </c>
      <c r="Q656" s="7">
        <v>9.0</v>
      </c>
      <c r="R656" s="10">
        <f t="shared" si="3"/>
        <v>0.05263157895</v>
      </c>
      <c r="S656" s="10">
        <f t="shared" si="4"/>
        <v>0.01785714286</v>
      </c>
      <c r="T656" s="12">
        <f t="shared" si="5"/>
        <v>17.66666667</v>
      </c>
      <c r="U656" s="7">
        <v>0.0</v>
      </c>
      <c r="V656" s="7">
        <v>2.0</v>
      </c>
      <c r="W656" s="7">
        <v>6.0</v>
      </c>
      <c r="X656" s="7">
        <v>2.0</v>
      </c>
      <c r="Y656" s="7">
        <v>1.0</v>
      </c>
      <c r="Z656" s="7">
        <v>3757.0</v>
      </c>
      <c r="AA656" s="18">
        <f t="shared" si="6"/>
        <v>1.739351852</v>
      </c>
      <c r="AB656" s="14">
        <v>62.39</v>
      </c>
      <c r="AC656" s="18">
        <f t="shared" si="7"/>
        <v>1.733055556</v>
      </c>
      <c r="AD656" s="14">
        <v>125.4</v>
      </c>
      <c r="AE656" s="18">
        <f t="shared" si="8"/>
        <v>3.483333333</v>
      </c>
      <c r="AF656" s="13">
        <f t="shared" si="9"/>
        <v>0.3322328132</v>
      </c>
      <c r="AG656" s="10">
        <f t="shared" si="10"/>
        <v>0.3333333333</v>
      </c>
      <c r="AH656" s="10">
        <f t="shared" si="11"/>
        <v>0.6666666667</v>
      </c>
      <c r="AI656" s="10">
        <f t="shared" si="12"/>
        <v>1</v>
      </c>
      <c r="AJ656" s="7">
        <v>0.0</v>
      </c>
      <c r="AK656" s="7">
        <v>0.0</v>
      </c>
      <c r="AL656" s="13" t="str">
        <f t="shared" si="13"/>
        <v> </v>
      </c>
      <c r="AM656" s="7">
        <v>3.0</v>
      </c>
      <c r="AN656" s="7">
        <v>1.0</v>
      </c>
      <c r="AO656" s="26">
        <v>50.0</v>
      </c>
      <c r="AP656" s="26">
        <v>8.0</v>
      </c>
      <c r="AQ656" s="7">
        <v>26.0</v>
      </c>
      <c r="AR656" s="7">
        <v>2.0</v>
      </c>
      <c r="AS656" s="7">
        <v>25.0</v>
      </c>
      <c r="AT656" s="7">
        <v>1.0</v>
      </c>
      <c r="AU656" s="7">
        <v>49.0</v>
      </c>
      <c r="AV656" s="7">
        <v>6.0</v>
      </c>
      <c r="AW656" s="14">
        <v>89.09</v>
      </c>
      <c r="AX656" s="14">
        <v>0.66</v>
      </c>
      <c r="AY656" s="7">
        <v>1.0</v>
      </c>
      <c r="AZ656" s="7">
        <v>0.0</v>
      </c>
      <c r="BA656" s="14">
        <f t="shared" si="14"/>
        <v>0.7026883151</v>
      </c>
      <c r="BB656" s="14">
        <v>86.89</v>
      </c>
      <c r="BC656" s="14">
        <v>-4.62</v>
      </c>
    </row>
    <row r="657" ht="12.75" customHeight="1">
      <c r="A657" s="7" t="s">
        <v>732</v>
      </c>
      <c r="B657" s="7" t="s">
        <v>2867</v>
      </c>
      <c r="C657" s="8" t="s">
        <v>305</v>
      </c>
      <c r="D657" s="9" t="s">
        <v>174</v>
      </c>
      <c r="E657" s="7">
        <v>15.0</v>
      </c>
      <c r="F657" s="7">
        <v>0.0</v>
      </c>
      <c r="G657" s="7">
        <v>0.0</v>
      </c>
      <c r="H657" s="12">
        <f t="shared" si="1"/>
        <v>0</v>
      </c>
      <c r="I657" s="7">
        <v>0.0</v>
      </c>
      <c r="J657" s="7">
        <v>0.0</v>
      </c>
      <c r="K657" s="7">
        <v>0.0</v>
      </c>
      <c r="L657" s="7">
        <v>0.0</v>
      </c>
      <c r="M657" s="25">
        <f t="shared" si="2"/>
        <v>0</v>
      </c>
      <c r="N657" s="7">
        <v>0.0</v>
      </c>
      <c r="O657" s="7">
        <v>4.0</v>
      </c>
      <c r="P657" s="7">
        <v>0.0</v>
      </c>
      <c r="Q657" s="7">
        <v>0.0</v>
      </c>
      <c r="R657" s="10">
        <f t="shared" si="3"/>
        <v>0</v>
      </c>
      <c r="S657" s="10">
        <f t="shared" si="4"/>
        <v>0</v>
      </c>
      <c r="T657" s="12">
        <f t="shared" si="5"/>
        <v>0</v>
      </c>
      <c r="U657" s="7">
        <v>0.0</v>
      </c>
      <c r="V657" s="7">
        <v>0.0</v>
      </c>
      <c r="W657" s="7">
        <v>0.0</v>
      </c>
      <c r="X657" s="7">
        <v>0.0</v>
      </c>
      <c r="Y657" s="7">
        <v>0.0</v>
      </c>
      <c r="Z657" s="7">
        <v>1082.0</v>
      </c>
      <c r="AA657" s="18">
        <f t="shared" si="6"/>
        <v>1.202222222</v>
      </c>
      <c r="AB657" s="14">
        <v>17.47</v>
      </c>
      <c r="AC657" s="18">
        <f t="shared" si="7"/>
        <v>1.164666667</v>
      </c>
      <c r="AD657" s="14">
        <v>40.52</v>
      </c>
      <c r="AE657" s="18">
        <f t="shared" si="8"/>
        <v>2.701333333</v>
      </c>
      <c r="AF657" s="13">
        <f t="shared" si="9"/>
        <v>0.3012588377</v>
      </c>
      <c r="AG657" s="10">
        <f t="shared" si="10"/>
        <v>0</v>
      </c>
      <c r="AH657" s="10">
        <f t="shared" si="11"/>
        <v>0</v>
      </c>
      <c r="AI657" s="10">
        <f t="shared" si="12"/>
        <v>0</v>
      </c>
      <c r="AJ657" s="7">
        <v>0.0</v>
      </c>
      <c r="AK657" s="7">
        <v>0.0</v>
      </c>
      <c r="AL657" s="13" t="str">
        <f t="shared" si="13"/>
        <v> </v>
      </c>
      <c r="AM657" s="7">
        <v>0.0</v>
      </c>
      <c r="AN657" s="7">
        <v>0.0</v>
      </c>
      <c r="AO657" s="26">
        <v>7.0</v>
      </c>
      <c r="AP657" s="26">
        <v>2.0</v>
      </c>
      <c r="AQ657" s="7">
        <v>6.0</v>
      </c>
      <c r="AR657" s="7">
        <v>3.0</v>
      </c>
      <c r="AS657" s="7">
        <v>4.0</v>
      </c>
      <c r="AT657" s="7">
        <v>0.0</v>
      </c>
      <c r="AU657" s="7">
        <v>7.0</v>
      </c>
      <c r="AV657" s="7">
        <v>3.0</v>
      </c>
      <c r="AW657" s="14">
        <v>70.0</v>
      </c>
      <c r="AX657" s="14">
        <v>-19.74</v>
      </c>
      <c r="AY657" s="7">
        <v>0.0</v>
      </c>
      <c r="AZ657" s="7">
        <v>0.0</v>
      </c>
      <c r="BA657" s="14">
        <f t="shared" si="14"/>
        <v>0.2218114603</v>
      </c>
      <c r="BB657" s="14">
        <v>86.67</v>
      </c>
      <c r="BC657" s="14">
        <v>-11.11</v>
      </c>
    </row>
    <row r="658" ht="12.75" customHeight="1">
      <c r="A658" s="7" t="s">
        <v>2869</v>
      </c>
      <c r="B658" s="7" t="s">
        <v>2870</v>
      </c>
      <c r="C658" s="8" t="s">
        <v>325</v>
      </c>
      <c r="D658" s="9" t="s">
        <v>183</v>
      </c>
      <c r="E658" s="7">
        <v>76.0</v>
      </c>
      <c r="F658" s="7">
        <v>2.0</v>
      </c>
      <c r="G658" s="7">
        <v>8.0</v>
      </c>
      <c r="H658" s="12">
        <f t="shared" si="1"/>
        <v>10</v>
      </c>
      <c r="I658" s="7">
        <v>2.0</v>
      </c>
      <c r="J658" s="7">
        <v>7.0</v>
      </c>
      <c r="K658" s="7">
        <v>4.0</v>
      </c>
      <c r="L658" s="7">
        <v>3.0</v>
      </c>
      <c r="M658" s="25">
        <f t="shared" si="2"/>
        <v>3.122289679</v>
      </c>
      <c r="N658" s="7">
        <v>26.0</v>
      </c>
      <c r="O658" s="7">
        <v>12.0</v>
      </c>
      <c r="P658" s="7">
        <v>23.0</v>
      </c>
      <c r="Q658" s="7">
        <v>9.0</v>
      </c>
      <c r="R658" s="10">
        <f t="shared" si="3"/>
        <v>0.07692307692</v>
      </c>
      <c r="S658" s="10">
        <f t="shared" si="4"/>
        <v>0.02857142857</v>
      </c>
      <c r="T658" s="12">
        <f t="shared" si="5"/>
        <v>33.88235294</v>
      </c>
      <c r="U658" s="7">
        <v>0.0</v>
      </c>
      <c r="V658" s="7">
        <v>2.0</v>
      </c>
      <c r="W658" s="7">
        <v>5.0</v>
      </c>
      <c r="X658" s="7">
        <v>6.0</v>
      </c>
      <c r="Y658" s="7">
        <v>2.0</v>
      </c>
      <c r="Z658" s="7">
        <v>11530.0</v>
      </c>
      <c r="AA658" s="18">
        <f t="shared" si="6"/>
        <v>2.528508772</v>
      </c>
      <c r="AB658" s="14">
        <v>189.07</v>
      </c>
      <c r="AC658" s="18">
        <f t="shared" si="7"/>
        <v>2.487763158</v>
      </c>
      <c r="AD658" s="14">
        <v>202.14</v>
      </c>
      <c r="AE658" s="18">
        <f t="shared" si="8"/>
        <v>2.659736842</v>
      </c>
      <c r="AF658" s="13">
        <f t="shared" si="9"/>
        <v>0.4832954168</v>
      </c>
      <c r="AG658" s="10">
        <f t="shared" si="10"/>
        <v>0.1176470588</v>
      </c>
      <c r="AH658" s="10">
        <f t="shared" si="11"/>
        <v>0.4117647059</v>
      </c>
      <c r="AI658" s="10">
        <f t="shared" si="12"/>
        <v>0.5294117647</v>
      </c>
      <c r="AJ658" s="7">
        <v>0.0</v>
      </c>
      <c r="AK658" s="7">
        <v>0.0</v>
      </c>
      <c r="AL658" s="13" t="str">
        <f t="shared" si="13"/>
        <v> </v>
      </c>
      <c r="AM658" s="7">
        <v>17.0</v>
      </c>
      <c r="AN658" s="7">
        <v>3.0</v>
      </c>
      <c r="AO658" s="26">
        <v>127.0</v>
      </c>
      <c r="AP658" s="26">
        <v>31.0</v>
      </c>
      <c r="AQ658" s="7">
        <v>56.0</v>
      </c>
      <c r="AR658" s="7">
        <v>6.0</v>
      </c>
      <c r="AS658" s="7">
        <v>76.0</v>
      </c>
      <c r="AT658" s="7">
        <v>9.0</v>
      </c>
      <c r="AU658" s="7">
        <v>128.0</v>
      </c>
      <c r="AV658" s="7">
        <v>35.0</v>
      </c>
      <c r="AW658" s="14">
        <v>78.53</v>
      </c>
      <c r="AX658" s="14">
        <v>-13.71</v>
      </c>
      <c r="AY658" s="7">
        <v>0.0</v>
      </c>
      <c r="AZ658" s="7">
        <v>0.0</v>
      </c>
      <c r="BA658" s="14">
        <f t="shared" si="14"/>
        <v>0.4839549003</v>
      </c>
      <c r="BB658" s="14">
        <v>95.58</v>
      </c>
      <c r="BC658" s="14">
        <v>6.38</v>
      </c>
    </row>
    <row r="659" ht="12.75" customHeight="1">
      <c r="A659" s="7" t="s">
        <v>235</v>
      </c>
      <c r="B659" s="7" t="s">
        <v>2874</v>
      </c>
      <c r="C659" s="8" t="s">
        <v>312</v>
      </c>
      <c r="D659" s="9" t="s">
        <v>174</v>
      </c>
      <c r="E659" s="7">
        <v>55.0</v>
      </c>
      <c r="F659" s="7">
        <v>0.0</v>
      </c>
      <c r="G659" s="7">
        <v>1.0</v>
      </c>
      <c r="H659" s="12">
        <f t="shared" si="1"/>
        <v>1</v>
      </c>
      <c r="I659" s="7">
        <v>0.0</v>
      </c>
      <c r="J659" s="7">
        <v>1.0</v>
      </c>
      <c r="K659" s="7">
        <v>1.0</v>
      </c>
      <c r="L659" s="7">
        <v>0.0</v>
      </c>
      <c r="M659" s="25">
        <f t="shared" si="2"/>
        <v>1.700519603</v>
      </c>
      <c r="N659" s="7">
        <v>3.0</v>
      </c>
      <c r="O659" s="7">
        <v>3.0</v>
      </c>
      <c r="P659" s="7">
        <v>3.0</v>
      </c>
      <c r="Q659" s="7">
        <v>4.0</v>
      </c>
      <c r="R659" s="10">
        <f t="shared" si="3"/>
        <v>0</v>
      </c>
      <c r="S659" s="10">
        <f t="shared" si="4"/>
        <v>0</v>
      </c>
      <c r="T659" s="12">
        <f t="shared" si="5"/>
        <v>12</v>
      </c>
      <c r="U659" s="7">
        <v>0.0</v>
      </c>
      <c r="V659" s="7">
        <v>0.0</v>
      </c>
      <c r="W659" s="7">
        <v>1.0</v>
      </c>
      <c r="X659" s="7">
        <v>1.0</v>
      </c>
      <c r="Y659" s="7">
        <v>1.0</v>
      </c>
      <c r="Z659" s="7">
        <v>2117.0</v>
      </c>
      <c r="AA659" s="18">
        <f t="shared" si="6"/>
        <v>0.6415151515</v>
      </c>
      <c r="AB659" s="14">
        <v>35.34</v>
      </c>
      <c r="AC659" s="18">
        <f t="shared" si="7"/>
        <v>0.6425454545</v>
      </c>
      <c r="AD659" s="14">
        <v>248.39</v>
      </c>
      <c r="AE659" s="18">
        <f t="shared" si="8"/>
        <v>4.516181818</v>
      </c>
      <c r="AF659" s="13">
        <f t="shared" si="9"/>
        <v>0.1245550347</v>
      </c>
      <c r="AG659" s="10">
        <f t="shared" si="10"/>
        <v>0</v>
      </c>
      <c r="AH659" s="10">
        <f t="shared" si="11"/>
        <v>0.5</v>
      </c>
      <c r="AI659" s="10">
        <f t="shared" si="12"/>
        <v>0.5</v>
      </c>
      <c r="AJ659" s="7">
        <v>0.0</v>
      </c>
      <c r="AK659" s="7">
        <v>0.0</v>
      </c>
      <c r="AL659" s="13" t="str">
        <f t="shared" si="13"/>
        <v> </v>
      </c>
      <c r="AM659" s="7">
        <v>2.0</v>
      </c>
      <c r="AN659" s="7">
        <v>0.0</v>
      </c>
      <c r="AO659" s="26">
        <v>22.0</v>
      </c>
      <c r="AP659" s="26">
        <v>4.0</v>
      </c>
      <c r="AQ659" s="7">
        <v>12.0</v>
      </c>
      <c r="AR659" s="7">
        <v>1.0</v>
      </c>
      <c r="AS659" s="7">
        <v>10.0</v>
      </c>
      <c r="AT659" s="7">
        <v>1.0</v>
      </c>
      <c r="AU659" s="7">
        <v>18.0</v>
      </c>
      <c r="AV659" s="7">
        <v>1.0</v>
      </c>
      <c r="AW659" s="14">
        <v>94.74</v>
      </c>
      <c r="AX659" s="14">
        <v>7.24</v>
      </c>
      <c r="AY659" s="7">
        <v>0.0</v>
      </c>
      <c r="AZ659" s="7">
        <v>0.0</v>
      </c>
      <c r="BA659" s="14">
        <f t="shared" si="14"/>
        <v>0.6235238545</v>
      </c>
      <c r="BB659" s="14">
        <v>90.0</v>
      </c>
      <c r="BC659" s="14">
        <v>-3.25</v>
      </c>
    </row>
    <row r="660" ht="12.75" customHeight="1">
      <c r="A660" s="7" t="s">
        <v>354</v>
      </c>
      <c r="B660" s="7" t="s">
        <v>2876</v>
      </c>
      <c r="C660" s="8" t="s">
        <v>136</v>
      </c>
      <c r="D660" s="9" t="s">
        <v>174</v>
      </c>
      <c r="E660" s="7">
        <v>47.0</v>
      </c>
      <c r="F660" s="7">
        <v>0.0</v>
      </c>
      <c r="G660" s="7">
        <v>0.0</v>
      </c>
      <c r="H660" s="12">
        <f t="shared" si="1"/>
        <v>0</v>
      </c>
      <c r="I660" s="7">
        <v>0.0</v>
      </c>
      <c r="J660" s="7">
        <v>0.0</v>
      </c>
      <c r="K660" s="7">
        <v>0.0</v>
      </c>
      <c r="L660" s="7">
        <v>0.0</v>
      </c>
      <c r="M660" s="25">
        <f t="shared" si="2"/>
        <v>0</v>
      </c>
      <c r="N660" s="7">
        <v>0.0</v>
      </c>
      <c r="O660" s="7">
        <v>0.0</v>
      </c>
      <c r="P660" s="7">
        <v>0.0</v>
      </c>
      <c r="Q660" s="7">
        <v>0.0</v>
      </c>
      <c r="R660" s="10">
        <f t="shared" si="3"/>
        <v>0</v>
      </c>
      <c r="S660" s="10">
        <f t="shared" si="4"/>
        <v>0</v>
      </c>
      <c r="T660" s="12">
        <f t="shared" si="5"/>
        <v>0</v>
      </c>
      <c r="U660" s="7">
        <v>0.0</v>
      </c>
      <c r="V660" s="7">
        <v>0.0</v>
      </c>
      <c r="W660" s="7">
        <v>0.0</v>
      </c>
      <c r="X660" s="7">
        <v>0.0</v>
      </c>
      <c r="Y660" s="7">
        <v>0.0</v>
      </c>
      <c r="Z660" s="7">
        <v>190.0</v>
      </c>
      <c r="AA660" s="18">
        <f t="shared" si="6"/>
        <v>0.06737588652</v>
      </c>
      <c r="AB660" s="14">
        <v>2.87</v>
      </c>
      <c r="AC660" s="18">
        <f t="shared" si="7"/>
        <v>0.06106382979</v>
      </c>
      <c r="AD660" s="14">
        <v>239.87</v>
      </c>
      <c r="AE660" s="18">
        <f t="shared" si="8"/>
        <v>5.103617021</v>
      </c>
      <c r="AF660" s="13">
        <f t="shared" si="9"/>
        <v>0.01182335009</v>
      </c>
      <c r="AG660" s="10">
        <f t="shared" si="10"/>
        <v>0</v>
      </c>
      <c r="AH660" s="10">
        <f t="shared" si="11"/>
        <v>0</v>
      </c>
      <c r="AI660" s="10">
        <f t="shared" si="12"/>
        <v>0</v>
      </c>
      <c r="AJ660" s="7">
        <v>0.0</v>
      </c>
      <c r="AK660" s="7">
        <v>0.0</v>
      </c>
      <c r="AL660" s="13" t="str">
        <f t="shared" si="13"/>
        <v> </v>
      </c>
      <c r="AM660" s="7">
        <v>0.0</v>
      </c>
      <c r="AN660" s="7">
        <v>0.0</v>
      </c>
      <c r="AO660" s="26">
        <v>0.0</v>
      </c>
      <c r="AP660" s="26">
        <v>0.0</v>
      </c>
      <c r="AQ660" s="7">
        <v>0.0</v>
      </c>
      <c r="AR660" s="7">
        <v>0.0</v>
      </c>
      <c r="AS660" s="7">
        <v>0.0</v>
      </c>
      <c r="AT660" s="7">
        <v>0.0</v>
      </c>
      <c r="AU660" s="7">
        <v>0.0</v>
      </c>
      <c r="AV660" s="7">
        <v>0.0</v>
      </c>
      <c r="AW660" s="14"/>
      <c r="AX660" s="14"/>
      <c r="AY660" s="7">
        <v>0.0</v>
      </c>
      <c r="AZ660" s="7">
        <v>0.0</v>
      </c>
      <c r="BA660" s="14">
        <f t="shared" si="14"/>
        <v>0</v>
      </c>
      <c r="BB660" s="14">
        <v>75.0</v>
      </c>
      <c r="BC660" s="14">
        <v>-18.12</v>
      </c>
    </row>
    <row r="661" ht="12.75" customHeight="1">
      <c r="A661" s="7" t="s">
        <v>2879</v>
      </c>
      <c r="B661" s="7" t="s">
        <v>2880</v>
      </c>
      <c r="C661" s="8" t="s">
        <v>305</v>
      </c>
      <c r="D661" s="9" t="s">
        <v>150</v>
      </c>
      <c r="E661" s="7">
        <v>2.0</v>
      </c>
      <c r="F661" s="7">
        <v>0.0</v>
      </c>
      <c r="G661" s="7">
        <v>0.0</v>
      </c>
      <c r="H661" s="12">
        <f t="shared" si="1"/>
        <v>0</v>
      </c>
      <c r="I661" s="7">
        <v>0.0</v>
      </c>
      <c r="J661" s="7">
        <v>0.0</v>
      </c>
      <c r="K661" s="7">
        <v>0.0</v>
      </c>
      <c r="L661" s="7">
        <v>0.0</v>
      </c>
      <c r="M661" s="25">
        <f t="shared" si="2"/>
        <v>0</v>
      </c>
      <c r="N661" s="7">
        <v>0.0</v>
      </c>
      <c r="O661" s="7">
        <v>0.0</v>
      </c>
      <c r="P661" s="7">
        <v>0.0</v>
      </c>
      <c r="Q661" s="7">
        <v>0.0</v>
      </c>
      <c r="R661" s="10">
        <f t="shared" si="3"/>
        <v>0</v>
      </c>
      <c r="S661" s="10">
        <f t="shared" si="4"/>
        <v>0</v>
      </c>
      <c r="T661" s="12">
        <f t="shared" si="5"/>
        <v>0</v>
      </c>
      <c r="U661" s="7">
        <v>1.0</v>
      </c>
      <c r="V661" s="7">
        <v>0.0</v>
      </c>
      <c r="W661" s="7">
        <v>0.0</v>
      </c>
      <c r="X661" s="7">
        <v>0.0</v>
      </c>
      <c r="Y661" s="7">
        <v>0.0</v>
      </c>
      <c r="Z661" s="7">
        <v>232.0</v>
      </c>
      <c r="AA661" s="18">
        <f t="shared" si="6"/>
        <v>1.933333333</v>
      </c>
      <c r="AB661" s="14">
        <v>4.13</v>
      </c>
      <c r="AC661" s="18">
        <f t="shared" si="7"/>
        <v>2.065</v>
      </c>
      <c r="AD661" s="14">
        <v>3.87</v>
      </c>
      <c r="AE661" s="18">
        <f t="shared" si="8"/>
        <v>1.935</v>
      </c>
      <c r="AF661" s="13">
        <f t="shared" si="9"/>
        <v>0.51625</v>
      </c>
      <c r="AG661" s="10">
        <f t="shared" si="10"/>
        <v>0</v>
      </c>
      <c r="AH661" s="10">
        <f t="shared" si="11"/>
        <v>0</v>
      </c>
      <c r="AI661" s="10">
        <f t="shared" si="12"/>
        <v>0</v>
      </c>
      <c r="AJ661" s="7">
        <v>2.0</v>
      </c>
      <c r="AK661" s="7">
        <v>2.0</v>
      </c>
      <c r="AL661" s="13">
        <f t="shared" si="13"/>
        <v>0.5</v>
      </c>
      <c r="AM661" s="7">
        <v>0.0</v>
      </c>
      <c r="AN661" s="7">
        <v>0.0</v>
      </c>
      <c r="AO661" s="26">
        <v>2.0</v>
      </c>
      <c r="AP661" s="26">
        <v>1.0</v>
      </c>
      <c r="AQ661" s="7">
        <v>0.0</v>
      </c>
      <c r="AR661" s="7">
        <v>0.0</v>
      </c>
      <c r="AS661" s="7">
        <v>1.0</v>
      </c>
      <c r="AT661" s="7">
        <v>1.0</v>
      </c>
      <c r="AU661" s="7">
        <v>1.0</v>
      </c>
      <c r="AV661" s="7">
        <v>0.0</v>
      </c>
      <c r="AW661" s="14">
        <v>100.0</v>
      </c>
      <c r="AX661" s="14">
        <v>0.0</v>
      </c>
      <c r="AY661" s="7">
        <v>0.0</v>
      </c>
      <c r="AZ661" s="7">
        <v>0.0</v>
      </c>
      <c r="BA661" s="14">
        <f t="shared" si="14"/>
        <v>0.2586206897</v>
      </c>
      <c r="BB661" s="14">
        <v>80.0</v>
      </c>
      <c r="BC661" s="14">
        <v>-20.0</v>
      </c>
    </row>
    <row r="662" ht="12.75" customHeight="1">
      <c r="A662" s="7" t="s">
        <v>743</v>
      </c>
      <c r="B662" s="7" t="s">
        <v>2882</v>
      </c>
      <c r="C662" s="8" t="s">
        <v>394</v>
      </c>
      <c r="D662" s="9" t="s">
        <v>159</v>
      </c>
      <c r="E662" s="7">
        <v>82.0</v>
      </c>
      <c r="F662" s="7">
        <v>1.0</v>
      </c>
      <c r="G662" s="7">
        <v>1.0</v>
      </c>
      <c r="H662" s="12">
        <f t="shared" si="1"/>
        <v>2</v>
      </c>
      <c r="I662" s="7">
        <v>1.0</v>
      </c>
      <c r="J662" s="7">
        <v>1.0</v>
      </c>
      <c r="K662" s="7">
        <v>1.0</v>
      </c>
      <c r="L662" s="7">
        <v>0.0</v>
      </c>
      <c r="M662" s="25">
        <f t="shared" si="2"/>
        <v>1.131719585</v>
      </c>
      <c r="N662" s="7">
        <v>13.0</v>
      </c>
      <c r="O662" s="7">
        <v>7.0</v>
      </c>
      <c r="P662" s="7">
        <v>12.0</v>
      </c>
      <c r="Q662" s="7">
        <v>3.0</v>
      </c>
      <c r="R662" s="10">
        <f t="shared" si="3"/>
        <v>0.07692307692</v>
      </c>
      <c r="S662" s="10">
        <f t="shared" si="4"/>
        <v>0.02857142857</v>
      </c>
      <c r="T662" s="12">
        <f t="shared" si="5"/>
        <v>21.25</v>
      </c>
      <c r="U662" s="7">
        <v>1.0</v>
      </c>
      <c r="V662" s="7">
        <v>4.0</v>
      </c>
      <c r="W662" s="7">
        <v>9.0</v>
      </c>
      <c r="X662" s="7">
        <v>1.0</v>
      </c>
      <c r="Y662" s="7">
        <v>0.0</v>
      </c>
      <c r="Z662" s="7">
        <v>6362.0</v>
      </c>
      <c r="AA662" s="18">
        <f t="shared" si="6"/>
        <v>1.293089431</v>
      </c>
      <c r="AB662" s="14">
        <v>98.05</v>
      </c>
      <c r="AC662" s="18">
        <f t="shared" si="7"/>
        <v>1.195731707</v>
      </c>
      <c r="AD662" s="14">
        <v>358.65</v>
      </c>
      <c r="AE662" s="18">
        <f t="shared" si="8"/>
        <v>4.373780488</v>
      </c>
      <c r="AF662" s="13">
        <f t="shared" si="9"/>
        <v>0.2146923582</v>
      </c>
      <c r="AG662" s="10">
        <f t="shared" si="10"/>
        <v>0.25</v>
      </c>
      <c r="AH662" s="10">
        <f t="shared" si="11"/>
        <v>0.25</v>
      </c>
      <c r="AI662" s="10">
        <f t="shared" si="12"/>
        <v>0.5</v>
      </c>
      <c r="AJ662" s="7">
        <v>7.0</v>
      </c>
      <c r="AK662" s="7">
        <v>6.0</v>
      </c>
      <c r="AL662" s="13">
        <f t="shared" si="13"/>
        <v>0.5384615385</v>
      </c>
      <c r="AM662" s="7">
        <v>4.0</v>
      </c>
      <c r="AN662" s="7">
        <v>1.0</v>
      </c>
      <c r="AO662" s="26">
        <v>81.0</v>
      </c>
      <c r="AP662" s="26">
        <v>10.0</v>
      </c>
      <c r="AQ662" s="7">
        <v>30.0</v>
      </c>
      <c r="AR662" s="7">
        <v>6.0</v>
      </c>
      <c r="AS662" s="7">
        <v>44.0</v>
      </c>
      <c r="AT662" s="7">
        <v>1.0</v>
      </c>
      <c r="AU662" s="7">
        <v>78.0</v>
      </c>
      <c r="AV662" s="7">
        <v>15.0</v>
      </c>
      <c r="AW662" s="14">
        <v>83.87</v>
      </c>
      <c r="AX662" s="14">
        <v>-4.36</v>
      </c>
      <c r="AY662" s="7">
        <v>0.0</v>
      </c>
      <c r="AZ662" s="7">
        <v>0.0</v>
      </c>
      <c r="BA662" s="14">
        <f t="shared" si="14"/>
        <v>0.5187048098</v>
      </c>
      <c r="BB662" s="14">
        <v>93.98</v>
      </c>
      <c r="BC662" s="14">
        <v>-2.08</v>
      </c>
    </row>
    <row r="663" ht="12.75" customHeight="1">
      <c r="A663" s="7" t="s">
        <v>2887</v>
      </c>
      <c r="B663" s="7" t="s">
        <v>2888</v>
      </c>
      <c r="C663" s="8" t="s">
        <v>458</v>
      </c>
      <c r="D663" s="9" t="s">
        <v>150</v>
      </c>
      <c r="E663" s="7">
        <v>72.0</v>
      </c>
      <c r="F663" s="7">
        <v>4.0</v>
      </c>
      <c r="G663" s="7">
        <v>6.0</v>
      </c>
      <c r="H663" s="12">
        <f t="shared" si="1"/>
        <v>10</v>
      </c>
      <c r="I663" s="7">
        <v>4.0</v>
      </c>
      <c r="J663" s="7">
        <v>6.0</v>
      </c>
      <c r="K663" s="7">
        <v>3.0</v>
      </c>
      <c r="L663" s="7">
        <v>3.0</v>
      </c>
      <c r="M663" s="25">
        <f t="shared" si="2"/>
        <v>3.717856036</v>
      </c>
      <c r="N663" s="7">
        <v>28.0</v>
      </c>
      <c r="O663" s="7">
        <v>13.0</v>
      </c>
      <c r="P663" s="7">
        <v>24.0</v>
      </c>
      <c r="Q663" s="7">
        <v>14.0</v>
      </c>
      <c r="R663" s="10">
        <f t="shared" si="3"/>
        <v>0.1428571429</v>
      </c>
      <c r="S663" s="10">
        <f t="shared" si="4"/>
        <v>0.05063291139</v>
      </c>
      <c r="T663" s="12">
        <f t="shared" si="5"/>
        <v>20.73913043</v>
      </c>
      <c r="U663" s="7">
        <v>0.0</v>
      </c>
      <c r="V663" s="7">
        <v>2.0</v>
      </c>
      <c r="W663" s="7">
        <v>5.0</v>
      </c>
      <c r="X663" s="7">
        <v>3.0</v>
      </c>
      <c r="Y663" s="7">
        <v>2.0</v>
      </c>
      <c r="Z663" s="7">
        <v>9683.0</v>
      </c>
      <c r="AA663" s="18">
        <f t="shared" si="6"/>
        <v>2.241435185</v>
      </c>
      <c r="AB663" s="14">
        <v>157.18</v>
      </c>
      <c r="AC663" s="18">
        <f t="shared" si="7"/>
        <v>2.183055556</v>
      </c>
      <c r="AD663" s="14">
        <v>191.8</v>
      </c>
      <c r="AE663" s="18">
        <f t="shared" si="8"/>
        <v>2.663888889</v>
      </c>
      <c r="AF663" s="13">
        <f t="shared" si="9"/>
        <v>0.4503983036</v>
      </c>
      <c r="AG663" s="10">
        <f t="shared" si="10"/>
        <v>0.1739130435</v>
      </c>
      <c r="AH663" s="10">
        <f t="shared" si="11"/>
        <v>0.2608695652</v>
      </c>
      <c r="AI663" s="10">
        <f t="shared" si="12"/>
        <v>0.4347826087</v>
      </c>
      <c r="AJ663" s="7">
        <v>10.0</v>
      </c>
      <c r="AK663" s="7">
        <v>12.0</v>
      </c>
      <c r="AL663" s="13">
        <f t="shared" si="13"/>
        <v>0.4545454545</v>
      </c>
      <c r="AM663" s="7">
        <v>23.0</v>
      </c>
      <c r="AN663" s="7">
        <v>3.0</v>
      </c>
      <c r="AO663" s="26">
        <v>136.0</v>
      </c>
      <c r="AP663" s="26">
        <v>12.0</v>
      </c>
      <c r="AQ663" s="7">
        <v>66.0</v>
      </c>
      <c r="AR663" s="7">
        <v>4.0</v>
      </c>
      <c r="AS663" s="7">
        <v>84.0</v>
      </c>
      <c r="AT663" s="7">
        <v>3.0</v>
      </c>
      <c r="AU663" s="7">
        <v>148.0</v>
      </c>
      <c r="AV663" s="7">
        <v>13.0</v>
      </c>
      <c r="AW663" s="14">
        <v>91.93</v>
      </c>
      <c r="AX663" s="14">
        <v>-1.11</v>
      </c>
      <c r="AY663" s="7">
        <v>0.0</v>
      </c>
      <c r="AZ663" s="7">
        <v>2.0</v>
      </c>
      <c r="BA663" s="14">
        <f t="shared" si="14"/>
        <v>0.7745533409</v>
      </c>
      <c r="BB663" s="14">
        <v>94.74</v>
      </c>
      <c r="BC663" s="14">
        <v>-0.13</v>
      </c>
    </row>
    <row r="664" ht="12.75" customHeight="1">
      <c r="A664" s="7" t="s">
        <v>770</v>
      </c>
      <c r="B664" s="7" t="s">
        <v>2890</v>
      </c>
      <c r="C664" s="8" t="s">
        <v>182</v>
      </c>
      <c r="D664" s="9" t="s">
        <v>174</v>
      </c>
      <c r="E664" s="7">
        <v>1.0</v>
      </c>
      <c r="F664" s="7">
        <v>0.0</v>
      </c>
      <c r="G664" s="7">
        <v>0.0</v>
      </c>
      <c r="H664" s="12">
        <f t="shared" si="1"/>
        <v>0</v>
      </c>
      <c r="I664" s="7">
        <v>0.0</v>
      </c>
      <c r="J664" s="7">
        <v>0.0</v>
      </c>
      <c r="K664" s="7">
        <v>0.0</v>
      </c>
      <c r="L664" s="7">
        <v>0.0</v>
      </c>
      <c r="M664" s="25">
        <f t="shared" si="2"/>
        <v>0</v>
      </c>
      <c r="N664" s="7">
        <v>0.0</v>
      </c>
      <c r="O664" s="7">
        <v>0.0</v>
      </c>
      <c r="P664" s="7">
        <v>0.0</v>
      </c>
      <c r="Q664" s="7">
        <v>0.0</v>
      </c>
      <c r="R664" s="10">
        <f t="shared" si="3"/>
        <v>0</v>
      </c>
      <c r="S664" s="10">
        <f t="shared" si="4"/>
        <v>0</v>
      </c>
      <c r="T664" s="12">
        <f t="shared" si="5"/>
        <v>0</v>
      </c>
      <c r="U664" s="7">
        <v>0.0</v>
      </c>
      <c r="V664" s="7">
        <v>0.0</v>
      </c>
      <c r="W664" s="7">
        <v>0.0</v>
      </c>
      <c r="X664" s="7">
        <v>0.0</v>
      </c>
      <c r="Y664" s="7">
        <v>0.0</v>
      </c>
      <c r="Z664" s="7">
        <v>0.0</v>
      </c>
      <c r="AA664" s="18">
        <f t="shared" si="6"/>
        <v>0</v>
      </c>
      <c r="AB664" s="14">
        <v>0.0</v>
      </c>
      <c r="AC664" s="18">
        <f t="shared" si="7"/>
        <v>0</v>
      </c>
      <c r="AD664" s="14">
        <v>4.05</v>
      </c>
      <c r="AE664" s="18">
        <f t="shared" si="8"/>
        <v>4.05</v>
      </c>
      <c r="AF664" s="13">
        <f t="shared" si="9"/>
        <v>0</v>
      </c>
      <c r="AG664" s="10">
        <f t="shared" si="10"/>
        <v>0</v>
      </c>
      <c r="AH664" s="10">
        <f t="shared" si="11"/>
        <v>0</v>
      </c>
      <c r="AI664" s="10">
        <f t="shared" si="12"/>
        <v>0</v>
      </c>
      <c r="AJ664" s="7">
        <v>0.0</v>
      </c>
      <c r="AK664" s="7">
        <v>0.0</v>
      </c>
      <c r="AL664" s="13" t="str">
        <f t="shared" si="13"/>
        <v> </v>
      </c>
      <c r="AM664" s="7">
        <v>0.0</v>
      </c>
      <c r="AN664" s="7">
        <v>0.0</v>
      </c>
      <c r="AO664" s="26">
        <v>0.0</v>
      </c>
      <c r="AP664" s="26">
        <v>0.0</v>
      </c>
      <c r="AQ664" s="7">
        <v>0.0</v>
      </c>
      <c r="AR664" s="7">
        <v>0.0</v>
      </c>
      <c r="AS664" s="7">
        <v>0.0</v>
      </c>
      <c r="AT664" s="7">
        <v>0.0</v>
      </c>
      <c r="AU664" s="7">
        <v>0.0</v>
      </c>
      <c r="AV664" s="7">
        <v>0.0</v>
      </c>
      <c r="AW664" s="14"/>
      <c r="AX664" s="14"/>
      <c r="AY664" s="7">
        <v>0.0</v>
      </c>
      <c r="AZ664" s="7">
        <v>0.0</v>
      </c>
      <c r="BA664" s="14">
        <f t="shared" si="14"/>
        <v>0</v>
      </c>
      <c r="BB664" s="14"/>
      <c r="BC664" s="14"/>
    </row>
    <row r="665" ht="12.75" customHeight="1">
      <c r="A665" s="7" t="s">
        <v>614</v>
      </c>
      <c r="B665" s="7" t="s">
        <v>2893</v>
      </c>
      <c r="C665" s="8" t="s">
        <v>149</v>
      </c>
      <c r="D665" s="9" t="s">
        <v>247</v>
      </c>
      <c r="E665" s="7">
        <v>27.0</v>
      </c>
      <c r="F665" s="7">
        <v>0.0</v>
      </c>
      <c r="G665" s="7">
        <v>0.0</v>
      </c>
      <c r="H665" s="12">
        <f t="shared" si="1"/>
        <v>0</v>
      </c>
      <c r="I665" s="7">
        <v>0.0</v>
      </c>
      <c r="J665" s="7">
        <v>0.0</v>
      </c>
      <c r="K665" s="7">
        <v>0.0</v>
      </c>
      <c r="L665" s="7">
        <v>0.0</v>
      </c>
      <c r="M665" s="25">
        <f t="shared" si="2"/>
        <v>0</v>
      </c>
      <c r="N665" s="7">
        <v>0.0</v>
      </c>
      <c r="O665" s="7">
        <v>0.0</v>
      </c>
      <c r="P665" s="7">
        <v>0.0</v>
      </c>
      <c r="Q665" s="7">
        <v>0.0</v>
      </c>
      <c r="R665" s="10">
        <f t="shared" si="3"/>
        <v>0</v>
      </c>
      <c r="S665" s="10">
        <f t="shared" si="4"/>
        <v>0</v>
      </c>
      <c r="T665" s="12">
        <f t="shared" si="5"/>
        <v>0</v>
      </c>
      <c r="U665" s="7">
        <v>0.0</v>
      </c>
      <c r="V665" s="7">
        <v>0.0</v>
      </c>
      <c r="W665" s="7">
        <v>0.0</v>
      </c>
      <c r="X665" s="7">
        <v>0.0</v>
      </c>
      <c r="Y665" s="7">
        <v>0.0</v>
      </c>
      <c r="Z665" s="7">
        <v>9.0</v>
      </c>
      <c r="AA665" s="18">
        <f t="shared" si="6"/>
        <v>0.005555555556</v>
      </c>
      <c r="AB665" s="14">
        <v>0.0</v>
      </c>
      <c r="AC665" s="18">
        <f t="shared" si="7"/>
        <v>0</v>
      </c>
      <c r="AD665" s="14">
        <v>120.36</v>
      </c>
      <c r="AE665" s="18">
        <f t="shared" si="8"/>
        <v>4.457777778</v>
      </c>
      <c r="AF665" s="13">
        <f t="shared" si="9"/>
        <v>0</v>
      </c>
      <c r="AG665" s="10">
        <f t="shared" si="10"/>
        <v>0</v>
      </c>
      <c r="AH665" s="10">
        <f t="shared" si="11"/>
        <v>0</v>
      </c>
      <c r="AI665" s="10">
        <f t="shared" si="12"/>
        <v>0</v>
      </c>
      <c r="AJ665" s="7">
        <v>0.0</v>
      </c>
      <c r="AK665" s="7">
        <v>0.0</v>
      </c>
      <c r="AL665" s="13" t="str">
        <f t="shared" si="13"/>
        <v> </v>
      </c>
      <c r="AM665" s="7">
        <v>0.0</v>
      </c>
      <c r="AN665" s="7">
        <v>0.0</v>
      </c>
      <c r="AO665" s="26">
        <v>0.0</v>
      </c>
      <c r="AP665" s="26">
        <v>0.0</v>
      </c>
      <c r="AQ665" s="7">
        <v>0.0</v>
      </c>
      <c r="AR665" s="7">
        <v>0.0</v>
      </c>
      <c r="AS665" s="7">
        <v>0.0</v>
      </c>
      <c r="AT665" s="7">
        <v>0.0</v>
      </c>
      <c r="AU665" s="7">
        <v>0.0</v>
      </c>
      <c r="AV665" s="7">
        <v>0.0</v>
      </c>
      <c r="AW665" s="14"/>
      <c r="AX665" s="14"/>
      <c r="AY665" s="7">
        <v>0.0</v>
      </c>
      <c r="AZ665" s="7">
        <v>0.0</v>
      </c>
      <c r="BA665" s="14">
        <f t="shared" si="14"/>
        <v>0</v>
      </c>
      <c r="BB665" s="14"/>
      <c r="BC665" s="14"/>
    </row>
    <row r="666" ht="12.75" customHeight="1">
      <c r="A666" s="7" t="s">
        <v>2083</v>
      </c>
      <c r="B666" s="7" t="s">
        <v>2896</v>
      </c>
      <c r="C666" s="8" t="s">
        <v>166</v>
      </c>
      <c r="D666" s="9" t="s">
        <v>247</v>
      </c>
      <c r="E666" s="7">
        <v>9.0</v>
      </c>
      <c r="F666" s="7">
        <v>0.0</v>
      </c>
      <c r="G666" s="7">
        <v>0.0</v>
      </c>
      <c r="H666" s="12">
        <f t="shared" si="1"/>
        <v>0</v>
      </c>
      <c r="I666" s="7">
        <v>0.0</v>
      </c>
      <c r="J666" s="7">
        <v>0.0</v>
      </c>
      <c r="K666" s="7">
        <v>0.0</v>
      </c>
      <c r="L666" s="7">
        <v>0.0</v>
      </c>
      <c r="M666" s="25">
        <f t="shared" si="2"/>
        <v>0</v>
      </c>
      <c r="N666" s="7">
        <v>0.0</v>
      </c>
      <c r="O666" s="7">
        <v>0.0</v>
      </c>
      <c r="P666" s="7">
        <v>0.0</v>
      </c>
      <c r="Q666" s="7">
        <v>0.0</v>
      </c>
      <c r="R666" s="10">
        <f t="shared" si="3"/>
        <v>0</v>
      </c>
      <c r="S666" s="10">
        <f t="shared" si="4"/>
        <v>0</v>
      </c>
      <c r="T666" s="12">
        <f t="shared" si="5"/>
        <v>0</v>
      </c>
      <c r="U666" s="7">
        <v>0.0</v>
      </c>
      <c r="V666" s="7">
        <v>0.0</v>
      </c>
      <c r="W666" s="7">
        <v>0.0</v>
      </c>
      <c r="X666" s="7">
        <v>0.0</v>
      </c>
      <c r="Y666" s="7">
        <v>0.0</v>
      </c>
      <c r="Z666" s="7">
        <v>0.0</v>
      </c>
      <c r="AA666" s="18">
        <f t="shared" si="6"/>
        <v>0</v>
      </c>
      <c r="AB666" s="14">
        <v>0.0</v>
      </c>
      <c r="AC666" s="18">
        <f t="shared" si="7"/>
        <v>0</v>
      </c>
      <c r="AD666" s="14">
        <v>45.12</v>
      </c>
      <c r="AE666" s="18">
        <f t="shared" si="8"/>
        <v>5.013333333</v>
      </c>
      <c r="AF666" s="13">
        <f t="shared" si="9"/>
        <v>0</v>
      </c>
      <c r="AG666" s="10">
        <f t="shared" si="10"/>
        <v>0</v>
      </c>
      <c r="AH666" s="10">
        <f t="shared" si="11"/>
        <v>0</v>
      </c>
      <c r="AI666" s="10">
        <f t="shared" si="12"/>
        <v>0</v>
      </c>
      <c r="AJ666" s="7">
        <v>0.0</v>
      </c>
      <c r="AK666" s="7">
        <v>0.0</v>
      </c>
      <c r="AL666" s="13" t="str">
        <f t="shared" si="13"/>
        <v> </v>
      </c>
      <c r="AM666" s="7">
        <v>0.0</v>
      </c>
      <c r="AN666" s="7">
        <v>0.0</v>
      </c>
      <c r="AO666" s="26">
        <v>0.0</v>
      </c>
      <c r="AP666" s="26">
        <v>0.0</v>
      </c>
      <c r="AQ666" s="7">
        <v>0.0</v>
      </c>
      <c r="AR666" s="7">
        <v>0.0</v>
      </c>
      <c r="AS666" s="7">
        <v>0.0</v>
      </c>
      <c r="AT666" s="7">
        <v>0.0</v>
      </c>
      <c r="AU666" s="7">
        <v>0.0</v>
      </c>
      <c r="AV666" s="7">
        <v>0.0</v>
      </c>
      <c r="AW666" s="14"/>
      <c r="AX666" s="14"/>
      <c r="AY666" s="7">
        <v>0.0</v>
      </c>
      <c r="AZ666" s="7">
        <v>0.0</v>
      </c>
      <c r="BA666" s="14">
        <f t="shared" si="14"/>
        <v>0</v>
      </c>
      <c r="BB666" s="14"/>
      <c r="BC666" s="14"/>
    </row>
    <row r="667" ht="12.75" customHeight="1">
      <c r="A667" s="7" t="s">
        <v>345</v>
      </c>
      <c r="B667" s="7" t="s">
        <v>2899</v>
      </c>
      <c r="C667" s="8" t="s">
        <v>685</v>
      </c>
      <c r="D667" s="9" t="s">
        <v>150</v>
      </c>
      <c r="E667" s="7">
        <v>80.0</v>
      </c>
      <c r="F667" s="7">
        <v>5.0</v>
      </c>
      <c r="G667" s="7">
        <v>13.0</v>
      </c>
      <c r="H667" s="12">
        <f t="shared" si="1"/>
        <v>18</v>
      </c>
      <c r="I667" s="7">
        <v>5.0</v>
      </c>
      <c r="J667" s="7">
        <v>13.0</v>
      </c>
      <c r="K667" s="7">
        <v>3.0</v>
      </c>
      <c r="L667" s="7">
        <v>10.0</v>
      </c>
      <c r="M667" s="25">
        <f t="shared" si="2"/>
        <v>5.158003662</v>
      </c>
      <c r="N667" s="7">
        <v>30.0</v>
      </c>
      <c r="O667" s="7">
        <v>13.0</v>
      </c>
      <c r="P667" s="7">
        <v>25.0</v>
      </c>
      <c r="Q667" s="7">
        <v>18.0</v>
      </c>
      <c r="R667" s="10">
        <f t="shared" si="3"/>
        <v>0.1666666667</v>
      </c>
      <c r="S667" s="10">
        <f t="shared" si="4"/>
        <v>0.05813953488</v>
      </c>
      <c r="T667" s="12">
        <f t="shared" si="5"/>
        <v>21.77777778</v>
      </c>
      <c r="U667" s="7">
        <v>1.0</v>
      </c>
      <c r="V667" s="7">
        <v>0.0</v>
      </c>
      <c r="W667" s="7">
        <v>4.0</v>
      </c>
      <c r="X667" s="7">
        <v>7.0</v>
      </c>
      <c r="Y667" s="7">
        <v>1.0</v>
      </c>
      <c r="Z667" s="7">
        <v>12563.0</v>
      </c>
      <c r="AA667" s="18">
        <f t="shared" si="6"/>
        <v>2.617291667</v>
      </c>
      <c r="AB667" s="14">
        <v>205.77</v>
      </c>
      <c r="AC667" s="18">
        <f t="shared" si="7"/>
        <v>2.572125</v>
      </c>
      <c r="AD667" s="14">
        <v>178.54</v>
      </c>
      <c r="AE667" s="18">
        <f t="shared" si="8"/>
        <v>2.23175</v>
      </c>
      <c r="AF667" s="13">
        <f t="shared" si="9"/>
        <v>0.5354271291</v>
      </c>
      <c r="AG667" s="10">
        <f t="shared" si="10"/>
        <v>0.1851851852</v>
      </c>
      <c r="AH667" s="10">
        <f t="shared" si="11"/>
        <v>0.4814814815</v>
      </c>
      <c r="AI667" s="10">
        <f t="shared" si="12"/>
        <v>0.6666666667</v>
      </c>
      <c r="AJ667" s="7">
        <v>28.0</v>
      </c>
      <c r="AK667" s="7">
        <v>32.0</v>
      </c>
      <c r="AL667" s="13">
        <f t="shared" si="13"/>
        <v>0.4666666667</v>
      </c>
      <c r="AM667" s="7">
        <v>27.0</v>
      </c>
      <c r="AN667" s="7">
        <v>2.0</v>
      </c>
      <c r="AO667" s="26">
        <v>169.0</v>
      </c>
      <c r="AP667" s="26">
        <v>29.0</v>
      </c>
      <c r="AQ667" s="7">
        <v>84.0</v>
      </c>
      <c r="AR667" s="7">
        <v>6.0</v>
      </c>
      <c r="AS667" s="7">
        <v>94.0</v>
      </c>
      <c r="AT667" s="7">
        <v>2.0</v>
      </c>
      <c r="AU667" s="7">
        <v>171.0</v>
      </c>
      <c r="AV667" s="7">
        <v>28.0</v>
      </c>
      <c r="AW667" s="14">
        <v>85.93</v>
      </c>
      <c r="AX667" s="14">
        <v>-2.01</v>
      </c>
      <c r="AY667" s="7">
        <v>2.0</v>
      </c>
      <c r="AZ667" s="7">
        <v>0.0</v>
      </c>
      <c r="BA667" s="14">
        <f t="shared" si="14"/>
        <v>0.7211653268</v>
      </c>
      <c r="BB667" s="14">
        <v>97.0</v>
      </c>
      <c r="BC667" s="14">
        <v>2.44</v>
      </c>
    </row>
    <row r="668" ht="12.75" customHeight="1">
      <c r="A668" s="7" t="s">
        <v>1280</v>
      </c>
      <c r="B668" s="7" t="s">
        <v>2900</v>
      </c>
      <c r="C668" s="8" t="s">
        <v>222</v>
      </c>
      <c r="D668" s="9" t="s">
        <v>260</v>
      </c>
      <c r="E668" s="7">
        <v>44.0</v>
      </c>
      <c r="F668" s="7">
        <v>0.0</v>
      </c>
      <c r="G668" s="7">
        <v>0.0</v>
      </c>
      <c r="H668" s="12">
        <f t="shared" si="1"/>
        <v>0</v>
      </c>
      <c r="I668" s="7">
        <v>0.0</v>
      </c>
      <c r="J668" s="7">
        <v>0.0</v>
      </c>
      <c r="K668" s="7">
        <v>0.0</v>
      </c>
      <c r="L668" s="7">
        <v>0.0</v>
      </c>
      <c r="M668" s="25">
        <f t="shared" si="2"/>
        <v>0</v>
      </c>
      <c r="N668" s="7">
        <v>0.0</v>
      </c>
      <c r="O668" s="7">
        <v>0.0</v>
      </c>
      <c r="P668" s="7">
        <v>0.0</v>
      </c>
      <c r="Q668" s="7">
        <v>0.0</v>
      </c>
      <c r="R668" s="10">
        <f t="shared" si="3"/>
        <v>0</v>
      </c>
      <c r="S668" s="10">
        <f t="shared" si="4"/>
        <v>0</v>
      </c>
      <c r="T668" s="12">
        <f t="shared" si="5"/>
        <v>0</v>
      </c>
      <c r="U668" s="7">
        <v>0.0</v>
      </c>
      <c r="V668" s="7">
        <v>0.0</v>
      </c>
      <c r="W668" s="7">
        <v>0.0</v>
      </c>
      <c r="X668" s="7">
        <v>0.0</v>
      </c>
      <c r="Y668" s="7">
        <v>0.0</v>
      </c>
      <c r="Z668" s="7">
        <v>118.0</v>
      </c>
      <c r="AA668" s="18">
        <f t="shared" si="6"/>
        <v>0.0446969697</v>
      </c>
      <c r="AB668" s="14">
        <v>2.17</v>
      </c>
      <c r="AC668" s="18">
        <f t="shared" si="7"/>
        <v>0.04931818182</v>
      </c>
      <c r="AD668" s="14">
        <v>195.93</v>
      </c>
      <c r="AE668" s="18">
        <f t="shared" si="8"/>
        <v>4.452954545</v>
      </c>
      <c r="AF668" s="13">
        <f t="shared" si="9"/>
        <v>0.0109540636</v>
      </c>
      <c r="AG668" s="10">
        <f t="shared" si="10"/>
        <v>0</v>
      </c>
      <c r="AH668" s="10">
        <f t="shared" si="11"/>
        <v>0</v>
      </c>
      <c r="AI668" s="10">
        <f t="shared" si="12"/>
        <v>0</v>
      </c>
      <c r="AJ668" s="7">
        <v>2.0</v>
      </c>
      <c r="AK668" s="7">
        <v>1.0</v>
      </c>
      <c r="AL668" s="13">
        <f t="shared" si="13"/>
        <v>0.6666666667</v>
      </c>
      <c r="AM668" s="7">
        <v>0.0</v>
      </c>
      <c r="AN668" s="7">
        <v>0.0</v>
      </c>
      <c r="AO668" s="26">
        <v>1.0</v>
      </c>
      <c r="AP668" s="26">
        <v>0.0</v>
      </c>
      <c r="AQ668" s="7">
        <v>1.0</v>
      </c>
      <c r="AR668" s="7">
        <v>0.0</v>
      </c>
      <c r="AS668" s="7">
        <v>2.0</v>
      </c>
      <c r="AT668" s="7">
        <v>0.0</v>
      </c>
      <c r="AU668" s="7">
        <v>1.0</v>
      </c>
      <c r="AV668" s="7">
        <v>0.0</v>
      </c>
      <c r="AW668" s="14">
        <v>100.0</v>
      </c>
      <c r="AX668" s="14">
        <v>17.01</v>
      </c>
      <c r="AY668" s="7">
        <v>0.0</v>
      </c>
      <c r="AZ668" s="7">
        <v>0.0</v>
      </c>
      <c r="BA668" s="14">
        <f t="shared" si="14"/>
        <v>0</v>
      </c>
      <c r="BB668" s="14">
        <v>100.0</v>
      </c>
      <c r="BC668" s="14">
        <v>5.59</v>
      </c>
    </row>
    <row r="669" ht="12.75" customHeight="1">
      <c r="A669" s="7" t="s">
        <v>2902</v>
      </c>
      <c r="B669" s="7" t="s">
        <v>2903</v>
      </c>
      <c r="C669" s="8" t="s">
        <v>274</v>
      </c>
      <c r="D669" s="9" t="s">
        <v>247</v>
      </c>
      <c r="E669" s="7">
        <v>13.0</v>
      </c>
      <c r="F669" s="7">
        <v>0.0</v>
      </c>
      <c r="G669" s="7">
        <v>0.0</v>
      </c>
      <c r="H669" s="12">
        <f t="shared" si="1"/>
        <v>0</v>
      </c>
      <c r="I669" s="7">
        <v>0.0</v>
      </c>
      <c r="J669" s="7">
        <v>0.0</v>
      </c>
      <c r="K669" s="7">
        <v>0.0</v>
      </c>
      <c r="L669" s="7">
        <v>0.0</v>
      </c>
      <c r="M669" s="25">
        <f t="shared" si="2"/>
        <v>0</v>
      </c>
      <c r="N669" s="7">
        <v>0.0</v>
      </c>
      <c r="O669" s="7">
        <v>0.0</v>
      </c>
      <c r="P669" s="7">
        <v>0.0</v>
      </c>
      <c r="Q669" s="7">
        <v>0.0</v>
      </c>
      <c r="R669" s="10">
        <f t="shared" si="3"/>
        <v>0</v>
      </c>
      <c r="S669" s="10">
        <f t="shared" si="4"/>
        <v>0</v>
      </c>
      <c r="T669" s="12">
        <f t="shared" si="5"/>
        <v>0</v>
      </c>
      <c r="U669" s="7">
        <v>0.0</v>
      </c>
      <c r="V669" s="7">
        <v>0.0</v>
      </c>
      <c r="W669" s="7">
        <v>0.0</v>
      </c>
      <c r="X669" s="7">
        <v>0.0</v>
      </c>
      <c r="Y669" s="7">
        <v>0.0</v>
      </c>
      <c r="Z669" s="7">
        <v>95.0</v>
      </c>
      <c r="AA669" s="18">
        <f t="shared" si="6"/>
        <v>0.1217948718</v>
      </c>
      <c r="AB669" s="14">
        <v>2.08</v>
      </c>
      <c r="AC669" s="18">
        <f t="shared" si="7"/>
        <v>0.16</v>
      </c>
      <c r="AD669" s="14">
        <v>56.4</v>
      </c>
      <c r="AE669" s="18">
        <f t="shared" si="8"/>
        <v>4.338461538</v>
      </c>
      <c r="AF669" s="13">
        <f t="shared" si="9"/>
        <v>0.03556771546</v>
      </c>
      <c r="AG669" s="10">
        <f t="shared" si="10"/>
        <v>0</v>
      </c>
      <c r="AH669" s="10">
        <f t="shared" si="11"/>
        <v>0</v>
      </c>
      <c r="AI669" s="10">
        <f t="shared" si="12"/>
        <v>0</v>
      </c>
      <c r="AJ669" s="7">
        <v>0.0</v>
      </c>
      <c r="AK669" s="7">
        <v>0.0</v>
      </c>
      <c r="AL669" s="13" t="str">
        <f t="shared" si="13"/>
        <v> </v>
      </c>
      <c r="AM669" s="7">
        <v>0.0</v>
      </c>
      <c r="AN669" s="7">
        <v>0.0</v>
      </c>
      <c r="AO669" s="26">
        <v>1.0</v>
      </c>
      <c r="AP669" s="26">
        <v>0.0</v>
      </c>
      <c r="AQ669" s="7">
        <v>0.0</v>
      </c>
      <c r="AR669" s="7">
        <v>0.0</v>
      </c>
      <c r="AS669" s="7">
        <v>0.0</v>
      </c>
      <c r="AT669" s="7">
        <v>0.0</v>
      </c>
      <c r="AU669" s="7">
        <v>0.0</v>
      </c>
      <c r="AV669" s="7">
        <v>0.0</v>
      </c>
      <c r="AW669" s="14"/>
      <c r="AX669" s="14"/>
      <c r="AY669" s="7">
        <v>0.0</v>
      </c>
      <c r="AZ669" s="7">
        <v>0.0</v>
      </c>
      <c r="BA669" s="14">
        <f t="shared" si="14"/>
        <v>0.6315789474</v>
      </c>
      <c r="BB669" s="14">
        <v>100.0</v>
      </c>
      <c r="BC669" s="14">
        <v>5.56</v>
      </c>
    </row>
    <row r="670" ht="12.75" customHeight="1">
      <c r="A670" s="7" t="s">
        <v>354</v>
      </c>
      <c r="B670" s="7" t="s">
        <v>2905</v>
      </c>
      <c r="C670" s="8" t="s">
        <v>325</v>
      </c>
      <c r="D670" s="9" t="s">
        <v>150</v>
      </c>
      <c r="E670" s="7">
        <v>9.0</v>
      </c>
      <c r="F670" s="7">
        <v>0.0</v>
      </c>
      <c r="G670" s="7">
        <v>0.0</v>
      </c>
      <c r="H670" s="12">
        <f t="shared" si="1"/>
        <v>0</v>
      </c>
      <c r="I670" s="7">
        <v>0.0</v>
      </c>
      <c r="J670" s="7">
        <v>0.0</v>
      </c>
      <c r="K670" s="7">
        <v>0.0</v>
      </c>
      <c r="L670" s="7">
        <v>0.0</v>
      </c>
      <c r="M670" s="25">
        <f t="shared" si="2"/>
        <v>0</v>
      </c>
      <c r="N670" s="7">
        <v>0.0</v>
      </c>
      <c r="O670" s="7">
        <v>0.0</v>
      </c>
      <c r="P670" s="7">
        <v>0.0</v>
      </c>
      <c r="Q670" s="7">
        <v>0.0</v>
      </c>
      <c r="R670" s="10">
        <f t="shared" si="3"/>
        <v>0</v>
      </c>
      <c r="S670" s="10">
        <f t="shared" si="4"/>
        <v>0</v>
      </c>
      <c r="T670" s="12">
        <f t="shared" si="5"/>
        <v>0</v>
      </c>
      <c r="U670" s="7">
        <v>0.0</v>
      </c>
      <c r="V670" s="7">
        <v>0.0</v>
      </c>
      <c r="W670" s="7">
        <v>0.0</v>
      </c>
      <c r="X670" s="7">
        <v>0.0</v>
      </c>
      <c r="Y670" s="7">
        <v>0.0</v>
      </c>
      <c r="Z670" s="7">
        <v>272.0</v>
      </c>
      <c r="AA670" s="18">
        <f t="shared" si="6"/>
        <v>0.5037037037</v>
      </c>
      <c r="AB670" s="14">
        <v>3.59</v>
      </c>
      <c r="AC670" s="18">
        <f t="shared" si="7"/>
        <v>0.3988888889</v>
      </c>
      <c r="AD670" s="14">
        <v>52.25</v>
      </c>
      <c r="AE670" s="18">
        <f t="shared" si="8"/>
        <v>5.805555556</v>
      </c>
      <c r="AF670" s="13">
        <f t="shared" si="9"/>
        <v>0.06429083095</v>
      </c>
      <c r="AG670" s="10">
        <f t="shared" si="10"/>
        <v>0</v>
      </c>
      <c r="AH670" s="10">
        <f t="shared" si="11"/>
        <v>0</v>
      </c>
      <c r="AI670" s="10">
        <f t="shared" si="12"/>
        <v>0</v>
      </c>
      <c r="AJ670" s="7">
        <v>0.0</v>
      </c>
      <c r="AK670" s="7">
        <v>0.0</v>
      </c>
      <c r="AL670" s="13" t="str">
        <f t="shared" si="13"/>
        <v> </v>
      </c>
      <c r="AM670" s="7">
        <v>1.0</v>
      </c>
      <c r="AN670" s="7">
        <v>0.0</v>
      </c>
      <c r="AO670" s="26">
        <v>3.0</v>
      </c>
      <c r="AP670" s="26">
        <v>0.0</v>
      </c>
      <c r="AQ670" s="7">
        <v>1.0</v>
      </c>
      <c r="AR670" s="7">
        <v>0.0</v>
      </c>
      <c r="AS670" s="7">
        <v>4.0</v>
      </c>
      <c r="AT670" s="7">
        <v>0.0</v>
      </c>
      <c r="AU670" s="7">
        <v>2.0</v>
      </c>
      <c r="AV670" s="7">
        <v>0.0</v>
      </c>
      <c r="AW670" s="14">
        <v>100.0</v>
      </c>
      <c r="AX670" s="14">
        <v>10.34</v>
      </c>
      <c r="AY670" s="7">
        <v>0.0</v>
      </c>
      <c r="AZ670" s="7">
        <v>0.0</v>
      </c>
      <c r="BA670" s="14">
        <f t="shared" si="14"/>
        <v>0.2205882353</v>
      </c>
      <c r="BB670" s="14">
        <v>100.0</v>
      </c>
      <c r="BC670" s="14">
        <v>4.17</v>
      </c>
    </row>
    <row r="671" ht="12.75" customHeight="1">
      <c r="A671" s="7" t="s">
        <v>2907</v>
      </c>
      <c r="B671" s="7" t="s">
        <v>2908</v>
      </c>
      <c r="C671" s="8" t="s">
        <v>158</v>
      </c>
      <c r="D671" s="9" t="s">
        <v>255</v>
      </c>
      <c r="E671" s="7">
        <v>29.0</v>
      </c>
      <c r="F671" s="7">
        <v>0.0</v>
      </c>
      <c r="G671" s="7">
        <v>0.0</v>
      </c>
      <c r="H671" s="12">
        <f t="shared" si="1"/>
        <v>0</v>
      </c>
      <c r="I671" s="7">
        <v>0.0</v>
      </c>
      <c r="J671" s="7">
        <v>0.0</v>
      </c>
      <c r="K671" s="7">
        <v>0.0</v>
      </c>
      <c r="L671" s="7">
        <v>0.0</v>
      </c>
      <c r="M671" s="25">
        <f t="shared" si="2"/>
        <v>0</v>
      </c>
      <c r="N671" s="7">
        <v>6.0</v>
      </c>
      <c r="O671" s="7">
        <v>5.0</v>
      </c>
      <c r="P671" s="7">
        <v>6.0</v>
      </c>
      <c r="Q671" s="7">
        <v>3.0</v>
      </c>
      <c r="R671" s="10">
        <f t="shared" si="3"/>
        <v>0</v>
      </c>
      <c r="S671" s="10">
        <f t="shared" si="4"/>
        <v>0</v>
      </c>
      <c r="T671" s="12">
        <f t="shared" si="5"/>
        <v>0</v>
      </c>
      <c r="U671" s="7">
        <v>0.0</v>
      </c>
      <c r="V671" s="7">
        <v>0.0</v>
      </c>
      <c r="W671" s="7">
        <v>0.0</v>
      </c>
      <c r="X671" s="7">
        <v>1.0</v>
      </c>
      <c r="Y671" s="7">
        <v>0.0</v>
      </c>
      <c r="Z671" s="7">
        <v>2341.0</v>
      </c>
      <c r="AA671" s="18">
        <f t="shared" si="6"/>
        <v>1.345402299</v>
      </c>
      <c r="AB671" s="14">
        <v>36.43</v>
      </c>
      <c r="AC671" s="18">
        <f t="shared" si="7"/>
        <v>1.256206897</v>
      </c>
      <c r="AD671" s="14">
        <v>120.04</v>
      </c>
      <c r="AE671" s="18">
        <f t="shared" si="8"/>
        <v>4.139310345</v>
      </c>
      <c r="AF671" s="13">
        <f t="shared" si="9"/>
        <v>0.2328241835</v>
      </c>
      <c r="AG671" s="10">
        <f t="shared" si="10"/>
        <v>0</v>
      </c>
      <c r="AH671" s="10">
        <f t="shared" si="11"/>
        <v>0</v>
      </c>
      <c r="AI671" s="10">
        <f t="shared" si="12"/>
        <v>0</v>
      </c>
      <c r="AJ671" s="7">
        <v>1.0</v>
      </c>
      <c r="AK671" s="7">
        <v>0.0</v>
      </c>
      <c r="AL671" s="13">
        <f t="shared" si="13"/>
        <v>1</v>
      </c>
      <c r="AM671" s="7">
        <v>1.0</v>
      </c>
      <c r="AN671" s="7">
        <v>2.0</v>
      </c>
      <c r="AO671" s="26">
        <v>27.0</v>
      </c>
      <c r="AP671" s="26">
        <v>5.0</v>
      </c>
      <c r="AQ671" s="7">
        <v>18.0</v>
      </c>
      <c r="AR671" s="7">
        <v>0.0</v>
      </c>
      <c r="AS671" s="7">
        <v>19.0</v>
      </c>
      <c r="AT671" s="7">
        <v>1.0</v>
      </c>
      <c r="AU671" s="7">
        <v>31.0</v>
      </c>
      <c r="AV671" s="7">
        <v>5.0</v>
      </c>
      <c r="AW671" s="14">
        <v>86.11</v>
      </c>
      <c r="AX671" s="14">
        <v>-0.76</v>
      </c>
      <c r="AY671" s="7">
        <v>0.0</v>
      </c>
      <c r="AZ671" s="7">
        <v>0.0</v>
      </c>
      <c r="BA671" s="14">
        <f t="shared" si="14"/>
        <v>0.538231525</v>
      </c>
      <c r="BB671" s="14">
        <v>87.1</v>
      </c>
      <c r="BC671" s="14">
        <v>-7.86</v>
      </c>
    </row>
    <row r="672" ht="12.75" customHeight="1">
      <c r="A672" s="7" t="s">
        <v>339</v>
      </c>
      <c r="B672" s="7" t="s">
        <v>2911</v>
      </c>
      <c r="C672" s="8" t="s">
        <v>394</v>
      </c>
      <c r="D672" s="9" t="s">
        <v>183</v>
      </c>
      <c r="E672" s="7">
        <v>79.0</v>
      </c>
      <c r="F672" s="7">
        <v>2.0</v>
      </c>
      <c r="G672" s="7">
        <v>5.0</v>
      </c>
      <c r="H672" s="12">
        <f t="shared" si="1"/>
        <v>7</v>
      </c>
      <c r="I672" s="7">
        <v>2.0</v>
      </c>
      <c r="J672" s="7">
        <v>4.0</v>
      </c>
      <c r="K672" s="7">
        <v>3.0</v>
      </c>
      <c r="L672" s="7">
        <v>1.0</v>
      </c>
      <c r="M672" s="25">
        <f t="shared" si="2"/>
        <v>4.037167574</v>
      </c>
      <c r="N672" s="7">
        <v>14.0</v>
      </c>
      <c r="O672" s="7">
        <v>5.0</v>
      </c>
      <c r="P672" s="7">
        <v>12.0</v>
      </c>
      <c r="Q672" s="7">
        <v>4.0</v>
      </c>
      <c r="R672" s="10">
        <f t="shared" si="3"/>
        <v>0.1428571429</v>
      </c>
      <c r="S672" s="10">
        <f t="shared" si="4"/>
        <v>0.05714285714</v>
      </c>
      <c r="T672" s="12">
        <f t="shared" si="5"/>
        <v>24.66666667</v>
      </c>
      <c r="U672" s="7">
        <v>0.0</v>
      </c>
      <c r="V672" s="7">
        <v>1.0</v>
      </c>
      <c r="W672" s="7">
        <v>9.0</v>
      </c>
      <c r="X672" s="7">
        <v>1.0</v>
      </c>
      <c r="Y672" s="7">
        <v>0.0</v>
      </c>
      <c r="Z672" s="7">
        <v>6242.0</v>
      </c>
      <c r="AA672" s="18">
        <f t="shared" si="6"/>
        <v>1.316877637</v>
      </c>
      <c r="AB672" s="14">
        <v>98.19</v>
      </c>
      <c r="AC672" s="18">
        <f t="shared" si="7"/>
        <v>1.242911392</v>
      </c>
      <c r="AD672" s="14">
        <v>341.2</v>
      </c>
      <c r="AE672" s="18">
        <f t="shared" si="8"/>
        <v>4.318987342</v>
      </c>
      <c r="AF672" s="13">
        <f t="shared" si="9"/>
        <v>0.2234689001</v>
      </c>
      <c r="AG672" s="10">
        <f t="shared" si="10"/>
        <v>0.2222222222</v>
      </c>
      <c r="AH672" s="10">
        <f t="shared" si="11"/>
        <v>0.4444444444</v>
      </c>
      <c r="AI672" s="10">
        <f t="shared" si="12"/>
        <v>0.6666666667</v>
      </c>
      <c r="AJ672" s="7">
        <v>0.0</v>
      </c>
      <c r="AK672" s="7">
        <v>0.0</v>
      </c>
      <c r="AL672" s="13" t="str">
        <f t="shared" si="13"/>
        <v> </v>
      </c>
      <c r="AM672" s="7">
        <v>9.0</v>
      </c>
      <c r="AN672" s="7">
        <v>0.0</v>
      </c>
      <c r="AO672" s="26">
        <v>65.0</v>
      </c>
      <c r="AP672" s="26">
        <v>11.0</v>
      </c>
      <c r="AQ672" s="7">
        <v>32.0</v>
      </c>
      <c r="AR672" s="7">
        <v>3.0</v>
      </c>
      <c r="AS672" s="7">
        <v>44.0</v>
      </c>
      <c r="AT672" s="7">
        <v>2.0</v>
      </c>
      <c r="AU672" s="7">
        <v>68.0</v>
      </c>
      <c r="AV672" s="7">
        <v>9.0</v>
      </c>
      <c r="AW672" s="14">
        <v>88.31</v>
      </c>
      <c r="AX672" s="14">
        <v>1.28</v>
      </c>
      <c r="AY672" s="7">
        <v>1.0</v>
      </c>
      <c r="AZ672" s="7">
        <v>0.0</v>
      </c>
      <c r="BA672" s="14">
        <f t="shared" si="14"/>
        <v>0.4806151874</v>
      </c>
      <c r="BB672" s="14">
        <v>90.0</v>
      </c>
      <c r="BC672" s="14">
        <v>-6.4</v>
      </c>
    </row>
    <row r="673" ht="12.75" customHeight="1">
      <c r="A673" s="7" t="s">
        <v>732</v>
      </c>
      <c r="B673" s="7" t="s">
        <v>2913</v>
      </c>
      <c r="C673" s="8" t="s">
        <v>274</v>
      </c>
      <c r="D673" s="9" t="s">
        <v>247</v>
      </c>
      <c r="E673" s="7">
        <v>64.0</v>
      </c>
      <c r="F673" s="7">
        <v>0.0</v>
      </c>
      <c r="G673" s="7">
        <v>0.0</v>
      </c>
      <c r="H673" s="12">
        <f t="shared" si="1"/>
        <v>0</v>
      </c>
      <c r="I673" s="7">
        <v>0.0</v>
      </c>
      <c r="J673" s="7">
        <v>0.0</v>
      </c>
      <c r="K673" s="7">
        <v>0.0</v>
      </c>
      <c r="L673" s="7">
        <v>0.0</v>
      </c>
      <c r="M673" s="25">
        <f t="shared" si="2"/>
        <v>0</v>
      </c>
      <c r="N673" s="7">
        <v>0.0</v>
      </c>
      <c r="O673" s="7">
        <v>0.0</v>
      </c>
      <c r="P673" s="7">
        <v>0.0</v>
      </c>
      <c r="Q673" s="7">
        <v>0.0</v>
      </c>
      <c r="R673" s="10">
        <f t="shared" si="3"/>
        <v>0</v>
      </c>
      <c r="S673" s="10">
        <f t="shared" si="4"/>
        <v>0</v>
      </c>
      <c r="T673" s="12">
        <f t="shared" si="5"/>
        <v>0</v>
      </c>
      <c r="U673" s="7">
        <v>0.0</v>
      </c>
      <c r="V673" s="7">
        <v>0.0</v>
      </c>
      <c r="W673" s="7">
        <v>0.0</v>
      </c>
      <c r="X673" s="7">
        <v>0.0</v>
      </c>
      <c r="Y673" s="7">
        <v>0.0</v>
      </c>
      <c r="Z673" s="7">
        <v>93.0</v>
      </c>
      <c r="AA673" s="18">
        <f t="shared" si="6"/>
        <v>0.02421875</v>
      </c>
      <c r="AB673" s="14">
        <v>2.1</v>
      </c>
      <c r="AC673" s="18">
        <f t="shared" si="7"/>
        <v>0.0328125</v>
      </c>
      <c r="AD673" s="14">
        <v>294.04</v>
      </c>
      <c r="AE673" s="18">
        <f t="shared" si="8"/>
        <v>4.594375</v>
      </c>
      <c r="AF673" s="13">
        <f t="shared" si="9"/>
        <v>0.007091240629</v>
      </c>
      <c r="AG673" s="10">
        <f t="shared" si="10"/>
        <v>0</v>
      </c>
      <c r="AH673" s="10">
        <f t="shared" si="11"/>
        <v>0</v>
      </c>
      <c r="AI673" s="10">
        <f t="shared" si="12"/>
        <v>0</v>
      </c>
      <c r="AJ673" s="7">
        <v>0.0</v>
      </c>
      <c r="AK673" s="7">
        <v>0.0</v>
      </c>
      <c r="AL673" s="13" t="str">
        <f t="shared" si="13"/>
        <v> </v>
      </c>
      <c r="AM673" s="7">
        <v>0.0</v>
      </c>
      <c r="AN673" s="7">
        <v>0.0</v>
      </c>
      <c r="AO673" s="26">
        <v>0.0</v>
      </c>
      <c r="AP673" s="26">
        <v>0.0</v>
      </c>
      <c r="AQ673" s="7">
        <v>0.0</v>
      </c>
      <c r="AR673" s="7">
        <v>0.0</v>
      </c>
      <c r="AS673" s="7">
        <v>2.0</v>
      </c>
      <c r="AT673" s="7">
        <v>0.0</v>
      </c>
      <c r="AU673" s="7">
        <v>1.0</v>
      </c>
      <c r="AV673" s="7">
        <v>0.0</v>
      </c>
      <c r="AW673" s="14">
        <v>100.0</v>
      </c>
      <c r="AX673" s="14">
        <v>16.13</v>
      </c>
      <c r="AY673" s="7">
        <v>0.0</v>
      </c>
      <c r="AZ673" s="7">
        <v>0.0</v>
      </c>
      <c r="BA673" s="14">
        <f t="shared" si="14"/>
        <v>-1.290322581</v>
      </c>
      <c r="BB673" s="14">
        <v>100.0</v>
      </c>
      <c r="BC673" s="14">
        <v>7.12</v>
      </c>
    </row>
    <row r="674" ht="12.75" customHeight="1">
      <c r="A674" s="7" t="s">
        <v>512</v>
      </c>
      <c r="B674" s="7" t="s">
        <v>2915</v>
      </c>
      <c r="C674" s="8" t="s">
        <v>166</v>
      </c>
      <c r="D674" s="9" t="s">
        <v>174</v>
      </c>
      <c r="E674" s="7">
        <v>37.0</v>
      </c>
      <c r="F674" s="7">
        <v>1.0</v>
      </c>
      <c r="G674" s="7">
        <v>0.0</v>
      </c>
      <c r="H674" s="12">
        <f t="shared" si="1"/>
        <v>1</v>
      </c>
      <c r="I674" s="7">
        <v>1.0</v>
      </c>
      <c r="J674" s="7">
        <v>0.0</v>
      </c>
      <c r="K674" s="7">
        <v>0.0</v>
      </c>
      <c r="L674" s="7">
        <v>0.0</v>
      </c>
      <c r="M674" s="25">
        <f t="shared" si="2"/>
        <v>27.06766917</v>
      </c>
      <c r="N674" s="7">
        <v>2.0</v>
      </c>
      <c r="O674" s="7">
        <v>0.0</v>
      </c>
      <c r="P674" s="7">
        <v>1.0</v>
      </c>
      <c r="Q674" s="7">
        <v>0.0</v>
      </c>
      <c r="R674" s="10">
        <f t="shared" si="3"/>
        <v>0.5</v>
      </c>
      <c r="S674" s="10">
        <f t="shared" si="4"/>
        <v>0.3333333333</v>
      </c>
      <c r="T674" s="12">
        <f t="shared" si="5"/>
        <v>0</v>
      </c>
      <c r="U674" s="7">
        <v>0.0</v>
      </c>
      <c r="V674" s="7">
        <v>0.0</v>
      </c>
      <c r="W674" s="7">
        <v>0.0</v>
      </c>
      <c r="X674" s="7">
        <v>0.0</v>
      </c>
      <c r="Y674" s="7">
        <v>0.0</v>
      </c>
      <c r="Z674" s="7">
        <v>133.0</v>
      </c>
      <c r="AA674" s="18">
        <f t="shared" si="6"/>
        <v>0.05990990991</v>
      </c>
      <c r="AB674" s="14">
        <v>2.67</v>
      </c>
      <c r="AC674" s="18">
        <f t="shared" si="7"/>
        <v>0.07216216216</v>
      </c>
      <c r="AD674" s="14">
        <v>189.47</v>
      </c>
      <c r="AE674" s="18">
        <f t="shared" si="8"/>
        <v>5.120810811</v>
      </c>
      <c r="AF674" s="13">
        <f t="shared" si="9"/>
        <v>0.01389611741</v>
      </c>
      <c r="AG674" s="10">
        <f t="shared" si="10"/>
        <v>1</v>
      </c>
      <c r="AH674" s="10">
        <f t="shared" si="11"/>
        <v>0</v>
      </c>
      <c r="AI674" s="10">
        <f t="shared" si="12"/>
        <v>1</v>
      </c>
      <c r="AJ674" s="7">
        <v>0.0</v>
      </c>
      <c r="AK674" s="7">
        <v>0.0</v>
      </c>
      <c r="AL674" s="13" t="str">
        <f t="shared" si="13"/>
        <v> </v>
      </c>
      <c r="AM674" s="7">
        <v>1.0</v>
      </c>
      <c r="AN674" s="7">
        <v>0.0</v>
      </c>
      <c r="AO674" s="26">
        <v>2.0</v>
      </c>
      <c r="AP674" s="26">
        <v>1.0</v>
      </c>
      <c r="AQ674" s="7">
        <v>0.0</v>
      </c>
      <c r="AR674" s="7">
        <v>0.0</v>
      </c>
      <c r="AS674" s="7">
        <v>1.0</v>
      </c>
      <c r="AT674" s="7">
        <v>0.0</v>
      </c>
      <c r="AU674" s="7">
        <v>2.0</v>
      </c>
      <c r="AV674" s="7">
        <v>0.0</v>
      </c>
      <c r="AW674" s="14">
        <v>100.0</v>
      </c>
      <c r="AX674" s="14">
        <v>17.3</v>
      </c>
      <c r="AY674" s="7">
        <v>0.0</v>
      </c>
      <c r="AZ674" s="7">
        <v>0.0</v>
      </c>
      <c r="BA674" s="14">
        <f t="shared" si="14"/>
        <v>0.4511278195</v>
      </c>
      <c r="BB674" s="14">
        <v>100.0</v>
      </c>
      <c r="BC674" s="14">
        <v>4.37</v>
      </c>
    </row>
    <row r="675" ht="12.75" customHeight="1">
      <c r="A675" s="7" t="s">
        <v>705</v>
      </c>
      <c r="B675" s="7" t="s">
        <v>2917</v>
      </c>
      <c r="C675" s="8" t="s">
        <v>325</v>
      </c>
      <c r="D675" s="9" t="s">
        <v>174</v>
      </c>
      <c r="E675" s="7">
        <v>7.0</v>
      </c>
      <c r="F675" s="7">
        <v>0.0</v>
      </c>
      <c r="G675" s="7">
        <v>0.0</v>
      </c>
      <c r="H675" s="12">
        <f t="shared" si="1"/>
        <v>0</v>
      </c>
      <c r="I675" s="7">
        <v>0.0</v>
      </c>
      <c r="J675" s="7">
        <v>0.0</v>
      </c>
      <c r="K675" s="7">
        <v>0.0</v>
      </c>
      <c r="L675" s="7">
        <v>0.0</v>
      </c>
      <c r="M675" s="25">
        <f t="shared" si="2"/>
        <v>0</v>
      </c>
      <c r="N675" s="7">
        <v>0.0</v>
      </c>
      <c r="O675" s="7">
        <v>0.0</v>
      </c>
      <c r="P675" s="7">
        <v>0.0</v>
      </c>
      <c r="Q675" s="7">
        <v>0.0</v>
      </c>
      <c r="R675" s="10">
        <f t="shared" si="3"/>
        <v>0</v>
      </c>
      <c r="S675" s="10">
        <f t="shared" si="4"/>
        <v>0</v>
      </c>
      <c r="T675" s="12">
        <f t="shared" si="5"/>
        <v>0</v>
      </c>
      <c r="U675" s="7">
        <v>0.0</v>
      </c>
      <c r="V675" s="7">
        <v>0.0</v>
      </c>
      <c r="W675" s="7">
        <v>0.0</v>
      </c>
      <c r="X675" s="7">
        <v>0.0</v>
      </c>
      <c r="Y675" s="7">
        <v>0.0</v>
      </c>
      <c r="Z675" s="7">
        <v>19.0</v>
      </c>
      <c r="AA675" s="18">
        <f t="shared" si="6"/>
        <v>0.04523809524</v>
      </c>
      <c r="AB675" s="14">
        <v>0.71</v>
      </c>
      <c r="AC675" s="18">
        <f t="shared" si="7"/>
        <v>0.1014285714</v>
      </c>
      <c r="AD675" s="14">
        <v>39.17</v>
      </c>
      <c r="AE675" s="18">
        <f t="shared" si="8"/>
        <v>5.595714286</v>
      </c>
      <c r="AF675" s="13">
        <f t="shared" si="9"/>
        <v>0.01780341023</v>
      </c>
      <c r="AG675" s="10">
        <f t="shared" si="10"/>
        <v>0</v>
      </c>
      <c r="AH675" s="10">
        <f t="shared" si="11"/>
        <v>0</v>
      </c>
      <c r="AI675" s="10">
        <f t="shared" si="12"/>
        <v>0</v>
      </c>
      <c r="AJ675" s="7">
        <v>0.0</v>
      </c>
      <c r="AK675" s="7">
        <v>0.0</v>
      </c>
      <c r="AL675" s="13" t="str">
        <f t="shared" si="13"/>
        <v> </v>
      </c>
      <c r="AM675" s="7">
        <v>0.0</v>
      </c>
      <c r="AN675" s="7">
        <v>0.0</v>
      </c>
      <c r="AO675" s="26">
        <v>0.0</v>
      </c>
      <c r="AP675" s="26">
        <v>0.0</v>
      </c>
      <c r="AQ675" s="7">
        <v>0.0</v>
      </c>
      <c r="AR675" s="7">
        <v>0.0</v>
      </c>
      <c r="AS675" s="7">
        <v>0.0</v>
      </c>
      <c r="AT675" s="7">
        <v>0.0</v>
      </c>
      <c r="AU675" s="7">
        <v>0.0</v>
      </c>
      <c r="AV675" s="7">
        <v>0.0</v>
      </c>
      <c r="AW675" s="14"/>
      <c r="AX675" s="14"/>
      <c r="AY675" s="7">
        <v>0.0</v>
      </c>
      <c r="AZ675" s="7">
        <v>0.0</v>
      </c>
      <c r="BA675" s="14">
        <f t="shared" si="14"/>
        <v>0</v>
      </c>
      <c r="BB675" s="14"/>
      <c r="BC675" s="14"/>
    </row>
    <row r="676" ht="12.75" customHeight="1">
      <c r="A676" s="7" t="s">
        <v>213</v>
      </c>
      <c r="B676" s="7" t="s">
        <v>2919</v>
      </c>
      <c r="C676" s="8" t="s">
        <v>447</v>
      </c>
      <c r="D676" s="9" t="s">
        <v>174</v>
      </c>
      <c r="E676" s="7">
        <v>29.0</v>
      </c>
      <c r="F676" s="7">
        <v>0.0</v>
      </c>
      <c r="G676" s="7">
        <v>2.0</v>
      </c>
      <c r="H676" s="12">
        <f t="shared" si="1"/>
        <v>2</v>
      </c>
      <c r="I676" s="7">
        <v>0.0</v>
      </c>
      <c r="J676" s="7">
        <v>2.0</v>
      </c>
      <c r="K676" s="7">
        <v>0.0</v>
      </c>
      <c r="L676" s="7">
        <v>2.0</v>
      </c>
      <c r="M676" s="25">
        <f t="shared" si="2"/>
        <v>2.252111354</v>
      </c>
      <c r="N676" s="7">
        <v>10.0</v>
      </c>
      <c r="O676" s="7">
        <v>1.0</v>
      </c>
      <c r="P676" s="7">
        <v>10.0</v>
      </c>
      <c r="Q676" s="7">
        <v>9.0</v>
      </c>
      <c r="R676" s="10">
        <f t="shared" si="3"/>
        <v>0</v>
      </c>
      <c r="S676" s="10">
        <f t="shared" si="4"/>
        <v>0</v>
      </c>
      <c r="T676" s="12">
        <f t="shared" si="5"/>
        <v>0</v>
      </c>
      <c r="U676" s="7">
        <v>2.0</v>
      </c>
      <c r="V676" s="7">
        <v>0.0</v>
      </c>
      <c r="W676" s="7">
        <v>2.0</v>
      </c>
      <c r="X676" s="7">
        <v>0.0</v>
      </c>
      <c r="Y676" s="7">
        <v>0.0</v>
      </c>
      <c r="Z676" s="7">
        <v>3197.0</v>
      </c>
      <c r="AA676" s="18">
        <f t="shared" si="6"/>
        <v>1.837356322</v>
      </c>
      <c r="AB676" s="14">
        <v>53.42</v>
      </c>
      <c r="AC676" s="18">
        <f t="shared" si="7"/>
        <v>1.842068966</v>
      </c>
      <c r="AD676" s="14">
        <v>106.78</v>
      </c>
      <c r="AE676" s="18">
        <f t="shared" si="8"/>
        <v>3.682068966</v>
      </c>
      <c r="AF676" s="13">
        <f t="shared" si="9"/>
        <v>0.3334581773</v>
      </c>
      <c r="AG676" s="10">
        <f t="shared" si="10"/>
        <v>0</v>
      </c>
      <c r="AH676" s="10">
        <f t="shared" si="11"/>
        <v>0.5</v>
      </c>
      <c r="AI676" s="10">
        <f t="shared" si="12"/>
        <v>0.5</v>
      </c>
      <c r="AJ676" s="7">
        <v>0.0</v>
      </c>
      <c r="AK676" s="7">
        <v>0.0</v>
      </c>
      <c r="AL676" s="13" t="str">
        <f t="shared" si="13"/>
        <v> </v>
      </c>
      <c r="AM676" s="7">
        <v>4.0</v>
      </c>
      <c r="AN676" s="7">
        <v>0.0</v>
      </c>
      <c r="AO676" s="26">
        <v>42.0</v>
      </c>
      <c r="AP676" s="26">
        <v>7.0</v>
      </c>
      <c r="AQ676" s="7">
        <v>13.0</v>
      </c>
      <c r="AR676" s="7">
        <v>3.0</v>
      </c>
      <c r="AS676" s="7">
        <v>21.0</v>
      </c>
      <c r="AT676" s="7">
        <v>4.0</v>
      </c>
      <c r="AU676" s="7">
        <v>45.0</v>
      </c>
      <c r="AV676" s="7">
        <v>8.0</v>
      </c>
      <c r="AW676" s="14">
        <v>84.91</v>
      </c>
      <c r="AX676" s="14">
        <v>-3.28</v>
      </c>
      <c r="AY676" s="7">
        <v>1.0</v>
      </c>
      <c r="AZ676" s="7">
        <v>0.0</v>
      </c>
      <c r="BA676" s="14">
        <f t="shared" si="14"/>
        <v>0.6005630278</v>
      </c>
      <c r="BB676" s="14">
        <v>90.7</v>
      </c>
      <c r="BC676" s="14">
        <v>-3.48</v>
      </c>
    </row>
    <row r="677" ht="12.75" customHeight="1">
      <c r="A677" s="7" t="s">
        <v>2920</v>
      </c>
      <c r="B677" s="7" t="s">
        <v>2921</v>
      </c>
      <c r="C677" s="8" t="s">
        <v>860</v>
      </c>
      <c r="D677" s="9" t="s">
        <v>174</v>
      </c>
      <c r="E677" s="7">
        <v>29.0</v>
      </c>
      <c r="F677" s="7">
        <v>0.0</v>
      </c>
      <c r="G677" s="7">
        <v>0.0</v>
      </c>
      <c r="H677" s="12">
        <f t="shared" si="1"/>
        <v>0</v>
      </c>
      <c r="I677" s="7">
        <v>0.0</v>
      </c>
      <c r="J677" s="7">
        <v>0.0</v>
      </c>
      <c r="K677" s="7">
        <v>0.0</v>
      </c>
      <c r="L677" s="7">
        <v>0.0</v>
      </c>
      <c r="M677" s="25">
        <f t="shared" si="2"/>
        <v>0</v>
      </c>
      <c r="N677" s="7">
        <v>0.0</v>
      </c>
      <c r="O677" s="7">
        <v>1.0</v>
      </c>
      <c r="P677" s="7">
        <v>0.0</v>
      </c>
      <c r="Q677" s="7">
        <v>1.0</v>
      </c>
      <c r="R677" s="10">
        <f t="shared" si="3"/>
        <v>0</v>
      </c>
      <c r="S677" s="10">
        <f t="shared" si="4"/>
        <v>0</v>
      </c>
      <c r="T677" s="12">
        <f t="shared" si="5"/>
        <v>0</v>
      </c>
      <c r="U677" s="7">
        <v>0.0</v>
      </c>
      <c r="V677" s="7">
        <v>0.0</v>
      </c>
      <c r="W677" s="7">
        <v>0.0</v>
      </c>
      <c r="X677" s="7">
        <v>1.0</v>
      </c>
      <c r="Y677" s="7">
        <v>0.0</v>
      </c>
      <c r="Z677" s="7">
        <v>192.0</v>
      </c>
      <c r="AA677" s="18">
        <f t="shared" si="6"/>
        <v>0.1103448276</v>
      </c>
      <c r="AB677" s="14">
        <v>4.0</v>
      </c>
      <c r="AC677" s="18">
        <f t="shared" si="7"/>
        <v>0.1379310345</v>
      </c>
      <c r="AD677" s="14">
        <v>150.72</v>
      </c>
      <c r="AE677" s="18">
        <f t="shared" si="8"/>
        <v>5.197241379</v>
      </c>
      <c r="AF677" s="13">
        <f t="shared" si="9"/>
        <v>0.02585315408</v>
      </c>
      <c r="AG677" s="10">
        <f t="shared" si="10"/>
        <v>0</v>
      </c>
      <c r="AH677" s="10">
        <f t="shared" si="11"/>
        <v>0</v>
      </c>
      <c r="AI677" s="10">
        <f t="shared" si="12"/>
        <v>0</v>
      </c>
      <c r="AJ677" s="7">
        <v>0.0</v>
      </c>
      <c r="AK677" s="7">
        <v>0.0</v>
      </c>
      <c r="AL677" s="13" t="str">
        <f t="shared" si="13"/>
        <v> </v>
      </c>
      <c r="AM677" s="7">
        <v>0.0</v>
      </c>
      <c r="AN677" s="7">
        <v>0.0</v>
      </c>
      <c r="AO677" s="26">
        <v>2.0</v>
      </c>
      <c r="AP677" s="26">
        <v>0.0</v>
      </c>
      <c r="AQ677" s="7">
        <v>2.0</v>
      </c>
      <c r="AR677" s="7">
        <v>0.0</v>
      </c>
      <c r="AS677" s="7">
        <v>2.0</v>
      </c>
      <c r="AT677" s="7">
        <v>0.0</v>
      </c>
      <c r="AU677" s="7">
        <v>4.0</v>
      </c>
      <c r="AV677" s="7">
        <v>0.0</v>
      </c>
      <c r="AW677" s="14">
        <v>100.0</v>
      </c>
      <c r="AX677" s="14">
        <v>11.66</v>
      </c>
      <c r="AY677" s="7">
        <v>0.0</v>
      </c>
      <c r="AZ677" s="7">
        <v>0.0</v>
      </c>
      <c r="BA677" s="14">
        <f t="shared" si="14"/>
        <v>0.625</v>
      </c>
      <c r="BB677" s="14">
        <v>75.0</v>
      </c>
      <c r="BC677" s="14">
        <v>-17.91</v>
      </c>
    </row>
    <row r="678" ht="12.75" customHeight="1">
      <c r="A678" s="7" t="s">
        <v>416</v>
      </c>
      <c r="B678" s="7" t="s">
        <v>2921</v>
      </c>
      <c r="C678" s="8" t="s">
        <v>312</v>
      </c>
      <c r="D678" s="9" t="s">
        <v>275</v>
      </c>
      <c r="E678" s="7">
        <v>79.0</v>
      </c>
      <c r="F678" s="7">
        <v>8.0</v>
      </c>
      <c r="G678" s="7">
        <v>2.0</v>
      </c>
      <c r="H678" s="12">
        <f t="shared" si="1"/>
        <v>10</v>
      </c>
      <c r="I678" s="7">
        <v>8.0</v>
      </c>
      <c r="J678" s="7">
        <v>2.0</v>
      </c>
      <c r="K678" s="7">
        <v>2.0</v>
      </c>
      <c r="L678" s="7">
        <v>0.0</v>
      </c>
      <c r="M678" s="25">
        <f t="shared" si="2"/>
        <v>2.589182969</v>
      </c>
      <c r="N678" s="7">
        <v>34.0</v>
      </c>
      <c r="O678" s="7">
        <v>13.0</v>
      </c>
      <c r="P678" s="7">
        <v>26.0</v>
      </c>
      <c r="Q678" s="7">
        <v>7.0</v>
      </c>
      <c r="R678" s="10">
        <f t="shared" si="3"/>
        <v>0.2352941176</v>
      </c>
      <c r="S678" s="10">
        <f t="shared" si="4"/>
        <v>0.1</v>
      </c>
      <c r="T678" s="12">
        <f t="shared" si="5"/>
        <v>13.87096774</v>
      </c>
      <c r="U678" s="7">
        <v>1.0</v>
      </c>
      <c r="V678" s="7">
        <v>0.0</v>
      </c>
      <c r="W678" s="7">
        <v>10.0</v>
      </c>
      <c r="X678" s="7">
        <v>1.0</v>
      </c>
      <c r="Y678" s="7">
        <v>0.0</v>
      </c>
      <c r="Z678" s="7">
        <v>13904.0</v>
      </c>
      <c r="AA678" s="18">
        <f t="shared" si="6"/>
        <v>2.933333333</v>
      </c>
      <c r="AB678" s="14">
        <v>228.44</v>
      </c>
      <c r="AC678" s="18">
        <f t="shared" si="7"/>
        <v>2.89164557</v>
      </c>
      <c r="AD678" s="14">
        <v>184.55</v>
      </c>
      <c r="AE678" s="18">
        <f t="shared" si="8"/>
        <v>2.336075949</v>
      </c>
      <c r="AF678" s="13">
        <f t="shared" si="9"/>
        <v>0.5531368798</v>
      </c>
      <c r="AG678" s="10">
        <f t="shared" si="10"/>
        <v>0.2580645161</v>
      </c>
      <c r="AH678" s="10">
        <f t="shared" si="11"/>
        <v>0.06451612903</v>
      </c>
      <c r="AI678" s="10">
        <f t="shared" si="12"/>
        <v>0.3225806452</v>
      </c>
      <c r="AJ678" s="7">
        <v>5.0</v>
      </c>
      <c r="AK678" s="7">
        <v>2.0</v>
      </c>
      <c r="AL678" s="13">
        <f t="shared" si="13"/>
        <v>0.7142857143</v>
      </c>
      <c r="AM678" s="7">
        <v>31.0</v>
      </c>
      <c r="AN678" s="7">
        <v>5.0</v>
      </c>
      <c r="AO678" s="26">
        <v>184.0</v>
      </c>
      <c r="AP678" s="26">
        <v>31.0</v>
      </c>
      <c r="AQ678" s="7">
        <v>75.0</v>
      </c>
      <c r="AR678" s="7">
        <v>11.0</v>
      </c>
      <c r="AS678" s="7">
        <v>92.0</v>
      </c>
      <c r="AT678" s="7">
        <v>6.0</v>
      </c>
      <c r="AU678" s="7">
        <v>175.0</v>
      </c>
      <c r="AV678" s="7">
        <v>30.0</v>
      </c>
      <c r="AW678" s="14">
        <v>85.37</v>
      </c>
      <c r="AX678" s="14">
        <v>-6.69</v>
      </c>
      <c r="AY678" s="7">
        <v>0.0</v>
      </c>
      <c r="AZ678" s="7">
        <v>0.0</v>
      </c>
      <c r="BA678" s="14">
        <f t="shared" si="14"/>
        <v>0.6775028769</v>
      </c>
      <c r="BB678" s="14">
        <v>93.7</v>
      </c>
      <c r="BC678" s="14">
        <v>1.92</v>
      </c>
    </row>
    <row r="679" ht="12.75" customHeight="1">
      <c r="A679" s="7" t="s">
        <v>2928</v>
      </c>
      <c r="B679" s="7" t="s">
        <v>2929</v>
      </c>
      <c r="C679" s="8" t="s">
        <v>166</v>
      </c>
      <c r="D679" s="9" t="s">
        <v>247</v>
      </c>
      <c r="E679" s="7">
        <v>3.0</v>
      </c>
      <c r="F679" s="7">
        <v>0.0</v>
      </c>
      <c r="G679" s="7">
        <v>0.0</v>
      </c>
      <c r="H679" s="12">
        <f t="shared" si="1"/>
        <v>0</v>
      </c>
      <c r="I679" s="7">
        <v>0.0</v>
      </c>
      <c r="J679" s="7">
        <v>0.0</v>
      </c>
      <c r="K679" s="7">
        <v>0.0</v>
      </c>
      <c r="L679" s="7">
        <v>0.0</v>
      </c>
      <c r="M679" s="25">
        <f t="shared" si="2"/>
        <v>0</v>
      </c>
      <c r="N679" s="7">
        <v>0.0</v>
      </c>
      <c r="O679" s="7">
        <v>0.0</v>
      </c>
      <c r="P679" s="7">
        <v>0.0</v>
      </c>
      <c r="Q679" s="7">
        <v>0.0</v>
      </c>
      <c r="R679" s="10">
        <f t="shared" si="3"/>
        <v>0</v>
      </c>
      <c r="S679" s="10">
        <f t="shared" si="4"/>
        <v>0</v>
      </c>
      <c r="T679" s="12">
        <f t="shared" si="5"/>
        <v>0</v>
      </c>
      <c r="U679" s="7">
        <v>0.0</v>
      </c>
      <c r="V679" s="7">
        <v>0.0</v>
      </c>
      <c r="W679" s="7">
        <v>0.0</v>
      </c>
      <c r="X679" s="7">
        <v>0.0</v>
      </c>
      <c r="Y679" s="7">
        <v>0.0</v>
      </c>
      <c r="Z679" s="7">
        <v>0.0</v>
      </c>
      <c r="AA679" s="18">
        <f t="shared" si="6"/>
        <v>0</v>
      </c>
      <c r="AB679" s="14">
        <v>0.0</v>
      </c>
      <c r="AC679" s="18">
        <f t="shared" si="7"/>
        <v>0</v>
      </c>
      <c r="AD679" s="14">
        <v>13.28</v>
      </c>
      <c r="AE679" s="18">
        <f t="shared" si="8"/>
        <v>4.426666667</v>
      </c>
      <c r="AF679" s="13">
        <f t="shared" si="9"/>
        <v>0</v>
      </c>
      <c r="AG679" s="10">
        <f t="shared" si="10"/>
        <v>0</v>
      </c>
      <c r="AH679" s="10">
        <f t="shared" si="11"/>
        <v>0</v>
      </c>
      <c r="AI679" s="10">
        <f t="shared" si="12"/>
        <v>0</v>
      </c>
      <c r="AJ679" s="7">
        <v>0.0</v>
      </c>
      <c r="AK679" s="7">
        <v>0.0</v>
      </c>
      <c r="AL679" s="13" t="str">
        <f t="shared" si="13"/>
        <v> </v>
      </c>
      <c r="AM679" s="7">
        <v>0.0</v>
      </c>
      <c r="AN679" s="7">
        <v>0.0</v>
      </c>
      <c r="AO679" s="26">
        <v>0.0</v>
      </c>
      <c r="AP679" s="26">
        <v>0.0</v>
      </c>
      <c r="AQ679" s="7">
        <v>0.0</v>
      </c>
      <c r="AR679" s="7">
        <v>0.0</v>
      </c>
      <c r="AS679" s="7">
        <v>0.0</v>
      </c>
      <c r="AT679" s="7">
        <v>0.0</v>
      </c>
      <c r="AU679" s="7">
        <v>0.0</v>
      </c>
      <c r="AV679" s="7">
        <v>0.0</v>
      </c>
      <c r="AW679" s="14"/>
      <c r="AX679" s="14"/>
      <c r="AY679" s="7">
        <v>0.0</v>
      </c>
      <c r="AZ679" s="7">
        <v>0.0</v>
      </c>
      <c r="BA679" s="14">
        <f t="shared" si="14"/>
        <v>0</v>
      </c>
      <c r="BB679" s="14"/>
      <c r="BC679" s="14"/>
    </row>
    <row r="680" ht="12.75" customHeight="1">
      <c r="A680" s="7" t="s">
        <v>213</v>
      </c>
      <c r="B680" s="7" t="s">
        <v>2931</v>
      </c>
      <c r="C680" s="8" t="s">
        <v>254</v>
      </c>
      <c r="D680" s="9" t="s">
        <v>150</v>
      </c>
      <c r="E680" s="7">
        <v>81.0</v>
      </c>
      <c r="F680" s="7">
        <v>2.0</v>
      </c>
      <c r="G680" s="7">
        <v>13.0</v>
      </c>
      <c r="H680" s="12">
        <f t="shared" si="1"/>
        <v>15</v>
      </c>
      <c r="I680" s="7">
        <v>2.0</v>
      </c>
      <c r="J680" s="7">
        <v>12.0</v>
      </c>
      <c r="K680" s="7">
        <v>4.0</v>
      </c>
      <c r="L680" s="7">
        <v>8.0</v>
      </c>
      <c r="M680" s="25">
        <f t="shared" si="2"/>
        <v>4.013377926</v>
      </c>
      <c r="N680" s="7">
        <v>11.0</v>
      </c>
      <c r="O680" s="7">
        <v>4.0</v>
      </c>
      <c r="P680" s="7">
        <v>9.0</v>
      </c>
      <c r="Q680" s="7">
        <v>1.0</v>
      </c>
      <c r="R680" s="10">
        <f t="shared" si="3"/>
        <v>0.1818181818</v>
      </c>
      <c r="S680" s="10">
        <f t="shared" si="4"/>
        <v>0.08</v>
      </c>
      <c r="T680" s="12">
        <f t="shared" si="5"/>
        <v>34.33333333</v>
      </c>
      <c r="U680" s="7">
        <v>0.0</v>
      </c>
      <c r="V680" s="7">
        <v>1.0</v>
      </c>
      <c r="W680" s="7">
        <v>4.0</v>
      </c>
      <c r="X680" s="7">
        <v>9.0</v>
      </c>
      <c r="Y680" s="7">
        <v>1.0</v>
      </c>
      <c r="Z680" s="7">
        <v>13455.0</v>
      </c>
      <c r="AA680" s="18">
        <f t="shared" si="6"/>
        <v>2.768518519</v>
      </c>
      <c r="AB680" s="14">
        <v>220.59</v>
      </c>
      <c r="AC680" s="18">
        <f t="shared" si="7"/>
        <v>2.723333333</v>
      </c>
      <c r="AD680" s="14">
        <v>197.97</v>
      </c>
      <c r="AE680" s="18">
        <f t="shared" si="8"/>
        <v>2.444074074</v>
      </c>
      <c r="AF680" s="13">
        <f t="shared" si="9"/>
        <v>0.5270212156</v>
      </c>
      <c r="AG680" s="10">
        <f t="shared" si="10"/>
        <v>0.08333333333</v>
      </c>
      <c r="AH680" s="10">
        <f t="shared" si="11"/>
        <v>0.5</v>
      </c>
      <c r="AI680" s="10">
        <f t="shared" si="12"/>
        <v>0.5833333333</v>
      </c>
      <c r="AJ680" s="7">
        <v>39.0</v>
      </c>
      <c r="AK680" s="7">
        <v>66.0</v>
      </c>
      <c r="AL680" s="13">
        <f t="shared" si="13"/>
        <v>0.3714285714</v>
      </c>
      <c r="AM680" s="7">
        <v>24.0</v>
      </c>
      <c r="AN680" s="7">
        <v>1.0</v>
      </c>
      <c r="AO680" s="26">
        <v>182.0</v>
      </c>
      <c r="AP680" s="26">
        <v>28.0</v>
      </c>
      <c r="AQ680" s="7">
        <v>51.0</v>
      </c>
      <c r="AR680" s="7">
        <v>4.0</v>
      </c>
      <c r="AS680" s="7">
        <v>70.0</v>
      </c>
      <c r="AT680" s="7">
        <v>9.0</v>
      </c>
      <c r="AU680" s="7">
        <v>164.0</v>
      </c>
      <c r="AV680" s="7">
        <v>30.0</v>
      </c>
      <c r="AW680" s="14">
        <v>84.54</v>
      </c>
      <c r="AX680" s="14">
        <v>-6.54</v>
      </c>
      <c r="AY680" s="7">
        <v>1.0</v>
      </c>
      <c r="AZ680" s="7">
        <v>2.0</v>
      </c>
      <c r="BA680" s="14">
        <f t="shared" si="14"/>
        <v>0.7268673356</v>
      </c>
      <c r="BB680" s="14">
        <v>97.38</v>
      </c>
      <c r="BC680" s="14">
        <v>5.19</v>
      </c>
    </row>
    <row r="681" ht="12.75" customHeight="1">
      <c r="A681" s="7" t="s">
        <v>594</v>
      </c>
      <c r="B681" s="7" t="s">
        <v>2936</v>
      </c>
      <c r="C681" s="8" t="s">
        <v>136</v>
      </c>
      <c r="D681" s="9" t="s">
        <v>150</v>
      </c>
      <c r="E681" s="7">
        <v>68.0</v>
      </c>
      <c r="F681" s="7">
        <v>4.0</v>
      </c>
      <c r="G681" s="7">
        <v>10.0</v>
      </c>
      <c r="H681" s="12">
        <f t="shared" si="1"/>
        <v>14</v>
      </c>
      <c r="I681" s="7">
        <v>3.0</v>
      </c>
      <c r="J681" s="7">
        <v>10.0</v>
      </c>
      <c r="K681" s="7">
        <v>9.0</v>
      </c>
      <c r="L681" s="7">
        <v>1.0</v>
      </c>
      <c r="M681" s="25">
        <f t="shared" si="2"/>
        <v>4.664938912</v>
      </c>
      <c r="N681" s="7">
        <v>47.0</v>
      </c>
      <c r="O681" s="7">
        <v>19.0</v>
      </c>
      <c r="P681" s="7">
        <v>43.0</v>
      </c>
      <c r="Q681" s="7">
        <v>33.0</v>
      </c>
      <c r="R681" s="10">
        <f t="shared" si="3"/>
        <v>0.08510638298</v>
      </c>
      <c r="S681" s="10">
        <f t="shared" si="4"/>
        <v>0.02816901408</v>
      </c>
      <c r="T681" s="12">
        <f t="shared" si="5"/>
        <v>61.04347826</v>
      </c>
      <c r="U681" s="7">
        <v>0.0</v>
      </c>
      <c r="V681" s="7">
        <v>0.0</v>
      </c>
      <c r="W681" s="7">
        <v>3.0</v>
      </c>
      <c r="X681" s="7">
        <v>4.0</v>
      </c>
      <c r="Y681" s="7">
        <v>1.0</v>
      </c>
      <c r="Z681" s="7">
        <v>10804.0</v>
      </c>
      <c r="AA681" s="18">
        <f t="shared" si="6"/>
        <v>2.648039216</v>
      </c>
      <c r="AB681" s="14">
        <v>172.25</v>
      </c>
      <c r="AC681" s="18">
        <f t="shared" si="7"/>
        <v>2.533088235</v>
      </c>
      <c r="AD681" s="14">
        <v>172.49</v>
      </c>
      <c r="AE681" s="18">
        <f t="shared" si="8"/>
        <v>2.536617647</v>
      </c>
      <c r="AF681" s="13">
        <f t="shared" si="9"/>
        <v>0.4996519116</v>
      </c>
      <c r="AG681" s="10">
        <f t="shared" si="10"/>
        <v>0.1304347826</v>
      </c>
      <c r="AH681" s="10">
        <f t="shared" si="11"/>
        <v>0.4347826087</v>
      </c>
      <c r="AI681" s="10">
        <f t="shared" si="12"/>
        <v>0.5652173913</v>
      </c>
      <c r="AJ681" s="7">
        <v>19.0</v>
      </c>
      <c r="AK681" s="7">
        <v>10.0</v>
      </c>
      <c r="AL681" s="13">
        <f t="shared" si="13"/>
        <v>0.6551724138</v>
      </c>
      <c r="AM681" s="7">
        <v>23.0</v>
      </c>
      <c r="AN681" s="7">
        <v>2.0</v>
      </c>
      <c r="AO681" s="26">
        <v>133.0</v>
      </c>
      <c r="AP681" s="26">
        <v>22.0</v>
      </c>
      <c r="AQ681" s="7">
        <v>60.0</v>
      </c>
      <c r="AR681" s="7">
        <v>9.0</v>
      </c>
      <c r="AS681" s="7">
        <v>71.0</v>
      </c>
      <c r="AT681" s="7">
        <v>4.0</v>
      </c>
      <c r="AU681" s="7">
        <v>155.0</v>
      </c>
      <c r="AV681" s="7">
        <v>24.0</v>
      </c>
      <c r="AW681" s="14">
        <v>86.59</v>
      </c>
      <c r="AX681" s="14">
        <v>-6.0</v>
      </c>
      <c r="AY681" s="7">
        <v>1.0</v>
      </c>
      <c r="AZ681" s="7">
        <v>0.0</v>
      </c>
      <c r="BA681" s="14">
        <f t="shared" si="14"/>
        <v>0.6442058497</v>
      </c>
      <c r="BB681" s="14">
        <v>90.79</v>
      </c>
      <c r="BC681" s="14">
        <v>-2.82</v>
      </c>
    </row>
    <row r="682" ht="12.75" customHeight="1">
      <c r="A682" s="7" t="s">
        <v>213</v>
      </c>
      <c r="B682" s="7" t="s">
        <v>2936</v>
      </c>
      <c r="C682" s="8" t="s">
        <v>173</v>
      </c>
      <c r="D682" s="9" t="s">
        <v>260</v>
      </c>
      <c r="E682" s="7">
        <v>39.0</v>
      </c>
      <c r="F682" s="7">
        <v>0.0</v>
      </c>
      <c r="G682" s="7">
        <v>0.0</v>
      </c>
      <c r="H682" s="12">
        <f t="shared" si="1"/>
        <v>0</v>
      </c>
      <c r="I682" s="7">
        <v>0.0</v>
      </c>
      <c r="J682" s="7">
        <v>0.0</v>
      </c>
      <c r="K682" s="7">
        <v>0.0</v>
      </c>
      <c r="L682" s="7">
        <v>0.0</v>
      </c>
      <c r="M682" s="25">
        <f t="shared" si="2"/>
        <v>0</v>
      </c>
      <c r="N682" s="7">
        <v>1.0</v>
      </c>
      <c r="O682" s="7">
        <v>0.0</v>
      </c>
      <c r="P682" s="7">
        <v>1.0</v>
      </c>
      <c r="Q682" s="7">
        <v>0.0</v>
      </c>
      <c r="R682" s="10">
        <f t="shared" si="3"/>
        <v>0</v>
      </c>
      <c r="S682" s="10">
        <f t="shared" si="4"/>
        <v>0</v>
      </c>
      <c r="T682" s="12">
        <f t="shared" si="5"/>
        <v>0</v>
      </c>
      <c r="U682" s="7">
        <v>0.0</v>
      </c>
      <c r="V682" s="7">
        <v>0.0</v>
      </c>
      <c r="W682" s="7">
        <v>0.0</v>
      </c>
      <c r="X682" s="7">
        <v>0.0</v>
      </c>
      <c r="Y682" s="7">
        <v>0.0</v>
      </c>
      <c r="Z682" s="7">
        <v>137.0</v>
      </c>
      <c r="AA682" s="18">
        <f t="shared" si="6"/>
        <v>0.05854700855</v>
      </c>
      <c r="AB682" s="14">
        <v>3.01</v>
      </c>
      <c r="AC682" s="18">
        <f t="shared" si="7"/>
        <v>0.07717948718</v>
      </c>
      <c r="AD682" s="14">
        <v>188.07</v>
      </c>
      <c r="AE682" s="18">
        <f t="shared" si="8"/>
        <v>4.822307692</v>
      </c>
      <c r="AF682" s="13">
        <f t="shared" si="9"/>
        <v>0.01575256437</v>
      </c>
      <c r="AG682" s="10">
        <f t="shared" si="10"/>
        <v>0</v>
      </c>
      <c r="AH682" s="10">
        <f t="shared" si="11"/>
        <v>0</v>
      </c>
      <c r="AI682" s="10">
        <f t="shared" si="12"/>
        <v>0</v>
      </c>
      <c r="AJ682" s="7">
        <v>2.0</v>
      </c>
      <c r="AK682" s="7">
        <v>4.0</v>
      </c>
      <c r="AL682" s="13">
        <f t="shared" si="13"/>
        <v>0.3333333333</v>
      </c>
      <c r="AM682" s="7">
        <v>0.0</v>
      </c>
      <c r="AN682" s="7">
        <v>0.0</v>
      </c>
      <c r="AO682" s="26">
        <v>3.0</v>
      </c>
      <c r="AP682" s="26">
        <v>0.0</v>
      </c>
      <c r="AQ682" s="7">
        <v>2.0</v>
      </c>
      <c r="AR682" s="7">
        <v>0.0</v>
      </c>
      <c r="AS682" s="7">
        <v>3.0</v>
      </c>
      <c r="AT682" s="7">
        <v>0.0</v>
      </c>
      <c r="AU682" s="7">
        <v>4.0</v>
      </c>
      <c r="AV682" s="7">
        <v>0.0</v>
      </c>
      <c r="AW682" s="14">
        <v>100.0</v>
      </c>
      <c r="AX682" s="14">
        <v>14.12</v>
      </c>
      <c r="AY682" s="7">
        <v>0.0</v>
      </c>
      <c r="AZ682" s="7">
        <v>0.0</v>
      </c>
      <c r="BA682" s="14">
        <f t="shared" si="14"/>
        <v>0.8759124088</v>
      </c>
      <c r="BB682" s="14">
        <v>88.89</v>
      </c>
      <c r="BC682" s="14">
        <v>-3.11</v>
      </c>
    </row>
    <row r="683" ht="12.75" customHeight="1">
      <c r="A683" s="7" t="s">
        <v>594</v>
      </c>
      <c r="B683" s="7" t="s">
        <v>2939</v>
      </c>
      <c r="C683" s="8" t="s">
        <v>839</v>
      </c>
      <c r="D683" s="9" t="s">
        <v>238</v>
      </c>
      <c r="E683" s="7">
        <v>82.0</v>
      </c>
      <c r="F683" s="7">
        <v>0.0</v>
      </c>
      <c r="G683" s="7">
        <v>0.0</v>
      </c>
      <c r="H683" s="12">
        <f t="shared" si="1"/>
        <v>0</v>
      </c>
      <c r="I683" s="7">
        <v>0.0</v>
      </c>
      <c r="J683" s="7">
        <v>0.0</v>
      </c>
      <c r="K683" s="7">
        <v>0.0</v>
      </c>
      <c r="L683" s="7">
        <v>0.0</v>
      </c>
      <c r="M683" s="25">
        <f t="shared" si="2"/>
        <v>0</v>
      </c>
      <c r="N683" s="7">
        <v>2.0</v>
      </c>
      <c r="O683" s="7">
        <v>2.0</v>
      </c>
      <c r="P683" s="7">
        <v>2.0</v>
      </c>
      <c r="Q683" s="7">
        <v>0.0</v>
      </c>
      <c r="R683" s="10">
        <f t="shared" si="3"/>
        <v>0</v>
      </c>
      <c r="S683" s="10">
        <f t="shared" si="4"/>
        <v>0</v>
      </c>
      <c r="T683" s="12">
        <f t="shared" si="5"/>
        <v>0</v>
      </c>
      <c r="U683" s="7">
        <v>0.0</v>
      </c>
      <c r="V683" s="7">
        <v>0.0</v>
      </c>
      <c r="W683" s="7">
        <v>0.0</v>
      </c>
      <c r="X683" s="7">
        <v>0.0</v>
      </c>
      <c r="Y683" s="7">
        <v>0.0</v>
      </c>
      <c r="Z683" s="7">
        <v>1440.0</v>
      </c>
      <c r="AA683" s="18">
        <f t="shared" si="6"/>
        <v>0.2926829268</v>
      </c>
      <c r="AB683" s="14">
        <v>17.13</v>
      </c>
      <c r="AC683" s="18">
        <f t="shared" si="7"/>
        <v>0.208902439</v>
      </c>
      <c r="AD683" s="14">
        <v>465.6</v>
      </c>
      <c r="AE683" s="18">
        <f t="shared" si="8"/>
        <v>5.67804878</v>
      </c>
      <c r="AF683" s="13">
        <f t="shared" si="9"/>
        <v>0.03548567522</v>
      </c>
      <c r="AG683" s="10">
        <f t="shared" si="10"/>
        <v>0</v>
      </c>
      <c r="AH683" s="10">
        <f t="shared" si="11"/>
        <v>0</v>
      </c>
      <c r="AI683" s="10">
        <f t="shared" si="12"/>
        <v>0</v>
      </c>
      <c r="AJ683" s="7">
        <v>15.0</v>
      </c>
      <c r="AK683" s="7">
        <v>3.0</v>
      </c>
      <c r="AL683" s="13">
        <f t="shared" si="13"/>
        <v>0.8333333333</v>
      </c>
      <c r="AM683" s="7">
        <v>0.0</v>
      </c>
      <c r="AN683" s="7">
        <v>0.0</v>
      </c>
      <c r="AO683" s="26">
        <v>11.0</v>
      </c>
      <c r="AP683" s="26">
        <v>5.0</v>
      </c>
      <c r="AQ683" s="7">
        <v>6.0</v>
      </c>
      <c r="AR683" s="7">
        <v>0.0</v>
      </c>
      <c r="AS683" s="7">
        <v>5.0</v>
      </c>
      <c r="AT683" s="7">
        <v>0.0</v>
      </c>
      <c r="AU683" s="7">
        <v>12.0</v>
      </c>
      <c r="AV683" s="7">
        <v>5.0</v>
      </c>
      <c r="AW683" s="14">
        <v>70.59</v>
      </c>
      <c r="AX683" s="14">
        <v>-15.51</v>
      </c>
      <c r="AY683" s="7">
        <v>2.0</v>
      </c>
      <c r="AZ683" s="7">
        <v>0.0</v>
      </c>
      <c r="BA683" s="14">
        <f t="shared" si="14"/>
        <v>0.2916666667</v>
      </c>
      <c r="BB683" s="14">
        <v>100.0</v>
      </c>
      <c r="BC683" s="14">
        <v>6.03</v>
      </c>
    </row>
    <row r="684" ht="12.75" customHeight="1">
      <c r="A684" s="7" t="s">
        <v>2254</v>
      </c>
      <c r="B684" s="7" t="s">
        <v>2942</v>
      </c>
      <c r="C684" s="8" t="s">
        <v>839</v>
      </c>
      <c r="D684" s="9" t="s">
        <v>238</v>
      </c>
      <c r="E684" s="7">
        <v>82.0</v>
      </c>
      <c r="F684" s="7">
        <v>2.0</v>
      </c>
      <c r="G684" s="7">
        <v>6.0</v>
      </c>
      <c r="H684" s="12">
        <f t="shared" si="1"/>
        <v>8</v>
      </c>
      <c r="I684" s="7">
        <v>2.0</v>
      </c>
      <c r="J684" s="7">
        <v>6.0</v>
      </c>
      <c r="K684" s="7">
        <v>2.0</v>
      </c>
      <c r="L684" s="7">
        <v>4.0</v>
      </c>
      <c r="M684" s="25">
        <f t="shared" si="2"/>
        <v>2.60374288</v>
      </c>
      <c r="N684" s="7">
        <v>20.0</v>
      </c>
      <c r="O684" s="7">
        <v>9.0</v>
      </c>
      <c r="P684" s="7">
        <v>18.0</v>
      </c>
      <c r="Q684" s="7">
        <v>8.0</v>
      </c>
      <c r="R684" s="10">
        <f t="shared" si="3"/>
        <v>0.1</v>
      </c>
      <c r="S684" s="10">
        <f t="shared" si="4"/>
        <v>0.03636363636</v>
      </c>
      <c r="T684" s="12">
        <f t="shared" si="5"/>
        <v>22.46153846</v>
      </c>
      <c r="U684" s="7">
        <v>1.0</v>
      </c>
      <c r="V684" s="7">
        <v>1.0</v>
      </c>
      <c r="W684" s="7">
        <v>14.0</v>
      </c>
      <c r="X684" s="7">
        <v>3.0</v>
      </c>
      <c r="Y684" s="7">
        <v>1.0</v>
      </c>
      <c r="Z684" s="7">
        <v>11061.0</v>
      </c>
      <c r="AA684" s="18">
        <f t="shared" si="6"/>
        <v>2.248170732</v>
      </c>
      <c r="AB684" s="14">
        <v>179.44</v>
      </c>
      <c r="AC684" s="18">
        <f t="shared" si="7"/>
        <v>2.188292683</v>
      </c>
      <c r="AD684" s="14">
        <v>303.29</v>
      </c>
      <c r="AE684" s="18">
        <f t="shared" si="8"/>
        <v>3.698658537</v>
      </c>
      <c r="AF684" s="13">
        <f t="shared" si="9"/>
        <v>0.3717191805</v>
      </c>
      <c r="AG684" s="10">
        <f t="shared" si="10"/>
        <v>0.1538461538</v>
      </c>
      <c r="AH684" s="10">
        <f t="shared" si="11"/>
        <v>0.4615384615</v>
      </c>
      <c r="AI684" s="10">
        <f t="shared" si="12"/>
        <v>0.6153846154</v>
      </c>
      <c r="AJ684" s="7">
        <v>5.0</v>
      </c>
      <c r="AK684" s="7">
        <v>2.0</v>
      </c>
      <c r="AL684" s="13">
        <f t="shared" si="13"/>
        <v>0.7142857143</v>
      </c>
      <c r="AM684" s="7">
        <v>13.0</v>
      </c>
      <c r="AN684" s="7">
        <v>7.0</v>
      </c>
      <c r="AO684" s="26">
        <v>133.0</v>
      </c>
      <c r="AP684" s="26">
        <v>24.0</v>
      </c>
      <c r="AQ684" s="7">
        <v>55.0</v>
      </c>
      <c r="AR684" s="7">
        <v>5.0</v>
      </c>
      <c r="AS684" s="7">
        <v>84.0</v>
      </c>
      <c r="AT684" s="7">
        <v>9.0</v>
      </c>
      <c r="AU684" s="7">
        <v>123.0</v>
      </c>
      <c r="AV684" s="7">
        <v>26.0</v>
      </c>
      <c r="AW684" s="14">
        <v>82.55</v>
      </c>
      <c r="AX684" s="14">
        <v>-4.39</v>
      </c>
      <c r="AY684" s="7">
        <v>1.0</v>
      </c>
      <c r="AZ684" s="7">
        <v>1.0</v>
      </c>
      <c r="BA684" s="14">
        <f t="shared" si="14"/>
        <v>0.4882017901</v>
      </c>
      <c r="BB684" s="14">
        <v>95.21</v>
      </c>
      <c r="BC684" s="14">
        <v>1.71</v>
      </c>
    </row>
    <row r="685" ht="12.75" customHeight="1">
      <c r="A685" s="7" t="s">
        <v>1247</v>
      </c>
      <c r="B685" s="7" t="s">
        <v>2945</v>
      </c>
      <c r="C685" s="8" t="s">
        <v>237</v>
      </c>
      <c r="D685" s="9" t="s">
        <v>174</v>
      </c>
      <c r="E685" s="7">
        <v>82.0</v>
      </c>
      <c r="F685" s="7">
        <v>2.0</v>
      </c>
      <c r="G685" s="7">
        <v>6.0</v>
      </c>
      <c r="H685" s="12">
        <f t="shared" si="1"/>
        <v>8</v>
      </c>
      <c r="I685" s="7">
        <v>2.0</v>
      </c>
      <c r="J685" s="7">
        <v>6.0</v>
      </c>
      <c r="K685" s="7">
        <v>0.0</v>
      </c>
      <c r="L685" s="7">
        <v>6.0</v>
      </c>
      <c r="M685" s="25">
        <f t="shared" si="2"/>
        <v>3.202134757</v>
      </c>
      <c r="N685" s="7">
        <v>24.0</v>
      </c>
      <c r="O685" s="7">
        <v>16.0</v>
      </c>
      <c r="P685" s="7">
        <v>22.0</v>
      </c>
      <c r="Q685" s="7">
        <v>22.0</v>
      </c>
      <c r="R685" s="10">
        <f t="shared" si="3"/>
        <v>0.08333333333</v>
      </c>
      <c r="S685" s="10">
        <f t="shared" si="4"/>
        <v>0.02380952381</v>
      </c>
      <c r="T685" s="12">
        <f t="shared" si="5"/>
        <v>0</v>
      </c>
      <c r="U685" s="7">
        <v>2.0</v>
      </c>
      <c r="V685" s="7">
        <v>4.0</v>
      </c>
      <c r="W685" s="7">
        <v>2.0</v>
      </c>
      <c r="X685" s="7">
        <v>3.0</v>
      </c>
      <c r="Y685" s="7">
        <v>4.0</v>
      </c>
      <c r="Z685" s="7">
        <v>8994.0</v>
      </c>
      <c r="AA685" s="18">
        <f t="shared" si="6"/>
        <v>1.82804878</v>
      </c>
      <c r="AB685" s="14">
        <v>144.6</v>
      </c>
      <c r="AC685" s="18">
        <f t="shared" si="7"/>
        <v>1.763414634</v>
      </c>
      <c r="AD685" s="14">
        <v>286.45</v>
      </c>
      <c r="AE685" s="18">
        <f t="shared" si="8"/>
        <v>3.493292683</v>
      </c>
      <c r="AF685" s="13">
        <f t="shared" si="9"/>
        <v>0.3354599234</v>
      </c>
      <c r="AG685" s="10">
        <f t="shared" si="10"/>
        <v>0.1538461538</v>
      </c>
      <c r="AH685" s="10">
        <f t="shared" si="11"/>
        <v>0.4615384615</v>
      </c>
      <c r="AI685" s="10">
        <f t="shared" si="12"/>
        <v>0.6153846154</v>
      </c>
      <c r="AJ685" s="7">
        <v>0.0</v>
      </c>
      <c r="AK685" s="7">
        <v>0.0</v>
      </c>
      <c r="AL685" s="13" t="str">
        <f t="shared" si="13"/>
        <v> </v>
      </c>
      <c r="AM685" s="7">
        <v>13.0</v>
      </c>
      <c r="AN685" s="7">
        <v>4.0</v>
      </c>
      <c r="AO685" s="26">
        <v>109.0</v>
      </c>
      <c r="AP685" s="26">
        <v>14.0</v>
      </c>
      <c r="AQ685" s="7">
        <v>75.0</v>
      </c>
      <c r="AR685" s="7">
        <v>4.0</v>
      </c>
      <c r="AS685" s="7">
        <v>74.0</v>
      </c>
      <c r="AT685" s="7">
        <v>4.0</v>
      </c>
      <c r="AU685" s="7">
        <v>140.0</v>
      </c>
      <c r="AV685" s="7">
        <v>13.0</v>
      </c>
      <c r="AW685" s="14">
        <v>91.5</v>
      </c>
      <c r="AX685" s="14">
        <v>1.98</v>
      </c>
      <c r="AY685" s="7">
        <v>2.0</v>
      </c>
      <c r="AZ685" s="7">
        <v>1.0</v>
      </c>
      <c r="BA685" s="14">
        <f t="shared" si="14"/>
        <v>0.700466978</v>
      </c>
      <c r="BB685" s="14">
        <v>88.89</v>
      </c>
      <c r="BC685" s="14">
        <v>-3.72</v>
      </c>
    </row>
    <row r="686" ht="12.75" customHeight="1">
      <c r="A686" s="7" t="s">
        <v>994</v>
      </c>
      <c r="B686" s="7" t="s">
        <v>2947</v>
      </c>
      <c r="C686" s="8" t="s">
        <v>149</v>
      </c>
      <c r="D686" s="9" t="s">
        <v>1682</v>
      </c>
      <c r="E686" s="7">
        <v>52.0</v>
      </c>
      <c r="F686" s="7">
        <v>0.0</v>
      </c>
      <c r="G686" s="7">
        <v>0.0</v>
      </c>
      <c r="H686" s="12">
        <f t="shared" si="1"/>
        <v>0</v>
      </c>
      <c r="I686" s="7">
        <v>0.0</v>
      </c>
      <c r="J686" s="7">
        <v>0.0</v>
      </c>
      <c r="K686" s="7">
        <v>0.0</v>
      </c>
      <c r="L686" s="7">
        <v>0.0</v>
      </c>
      <c r="M686" s="25">
        <f t="shared" si="2"/>
        <v>0</v>
      </c>
      <c r="N686" s="7">
        <v>0.0</v>
      </c>
      <c r="O686" s="7">
        <v>0.0</v>
      </c>
      <c r="P686" s="7">
        <v>0.0</v>
      </c>
      <c r="Q686" s="7">
        <v>0.0</v>
      </c>
      <c r="R686" s="10">
        <f t="shared" si="3"/>
        <v>0</v>
      </c>
      <c r="S686" s="10">
        <f t="shared" si="4"/>
        <v>0</v>
      </c>
      <c r="T686" s="12">
        <f t="shared" si="5"/>
        <v>0</v>
      </c>
      <c r="U686" s="7">
        <v>0.0</v>
      </c>
      <c r="V686" s="7">
        <v>0.0</v>
      </c>
      <c r="W686" s="7">
        <v>0.0</v>
      </c>
      <c r="X686" s="7">
        <v>0.0</v>
      </c>
      <c r="Y686" s="7">
        <v>0.0</v>
      </c>
      <c r="Z686" s="7">
        <v>83.0</v>
      </c>
      <c r="AA686" s="18">
        <f t="shared" si="6"/>
        <v>0.0266025641</v>
      </c>
      <c r="AB686" s="14">
        <v>1.86</v>
      </c>
      <c r="AC686" s="18">
        <f t="shared" si="7"/>
        <v>0.03576923077</v>
      </c>
      <c r="AD686" s="14">
        <v>240.85</v>
      </c>
      <c r="AE686" s="18">
        <f t="shared" si="8"/>
        <v>4.631730769</v>
      </c>
      <c r="AF686" s="13">
        <f t="shared" si="9"/>
        <v>0.007663466689</v>
      </c>
      <c r="AG686" s="10">
        <f t="shared" si="10"/>
        <v>0</v>
      </c>
      <c r="AH686" s="10">
        <f t="shared" si="11"/>
        <v>0</v>
      </c>
      <c r="AI686" s="10">
        <f t="shared" si="12"/>
        <v>0</v>
      </c>
      <c r="AJ686" s="7">
        <v>0.0</v>
      </c>
      <c r="AK686" s="7">
        <v>0.0</v>
      </c>
      <c r="AL686" s="13" t="str">
        <f t="shared" si="13"/>
        <v> </v>
      </c>
      <c r="AM686" s="7">
        <v>0.0</v>
      </c>
      <c r="AN686" s="7">
        <v>0.0</v>
      </c>
      <c r="AO686" s="26">
        <v>2.0</v>
      </c>
      <c r="AP686" s="26">
        <v>0.0</v>
      </c>
      <c r="AQ686" s="7">
        <v>0.0</v>
      </c>
      <c r="AR686" s="7">
        <v>0.0</v>
      </c>
      <c r="AS686" s="7">
        <v>0.0</v>
      </c>
      <c r="AT686" s="7">
        <v>1.0</v>
      </c>
      <c r="AU686" s="7">
        <v>0.0</v>
      </c>
      <c r="AV686" s="7">
        <v>0.0</v>
      </c>
      <c r="AW686" s="14"/>
      <c r="AX686" s="14"/>
      <c r="AY686" s="7">
        <v>0.0</v>
      </c>
      <c r="AZ686" s="7">
        <v>0.0</v>
      </c>
      <c r="BA686" s="14">
        <f t="shared" si="14"/>
        <v>2.168674699</v>
      </c>
      <c r="BB686" s="14">
        <v>0.0</v>
      </c>
      <c r="BC686" s="14">
        <v>-92.67</v>
      </c>
    </row>
    <row r="687" ht="12.75" customHeight="1">
      <c r="A687" s="7" t="s">
        <v>2949</v>
      </c>
      <c r="B687" s="7" t="s">
        <v>2950</v>
      </c>
      <c r="C687" s="8" t="s">
        <v>312</v>
      </c>
      <c r="D687" s="9" t="s">
        <v>174</v>
      </c>
      <c r="E687" s="7">
        <v>82.0</v>
      </c>
      <c r="F687" s="7">
        <v>4.0</v>
      </c>
      <c r="G687" s="7">
        <v>17.0</v>
      </c>
      <c r="H687" s="12">
        <f t="shared" si="1"/>
        <v>21</v>
      </c>
      <c r="I687" s="7">
        <v>4.0</v>
      </c>
      <c r="J687" s="7">
        <v>17.0</v>
      </c>
      <c r="K687" s="7">
        <v>7.0</v>
      </c>
      <c r="L687" s="7">
        <v>10.0</v>
      </c>
      <c r="M687" s="25">
        <f t="shared" si="2"/>
        <v>4.916433635</v>
      </c>
      <c r="N687" s="7">
        <v>62.0</v>
      </c>
      <c r="O687" s="7">
        <v>16.0</v>
      </c>
      <c r="P687" s="7">
        <v>57.0</v>
      </c>
      <c r="Q687" s="7">
        <v>46.0</v>
      </c>
      <c r="R687" s="10">
        <f t="shared" si="3"/>
        <v>0.06451612903</v>
      </c>
      <c r="S687" s="10">
        <f t="shared" si="4"/>
        <v>0.02209944751</v>
      </c>
      <c r="T687" s="12">
        <f t="shared" si="5"/>
        <v>50.48484848</v>
      </c>
      <c r="U687" s="7">
        <v>4.0</v>
      </c>
      <c r="V687" s="7">
        <v>7.0</v>
      </c>
      <c r="W687" s="7">
        <v>5.0</v>
      </c>
      <c r="X687" s="7">
        <v>7.0</v>
      </c>
      <c r="Y687" s="7">
        <v>1.0</v>
      </c>
      <c r="Z687" s="7">
        <v>15377.0</v>
      </c>
      <c r="AA687" s="18">
        <f t="shared" si="6"/>
        <v>3.125406504</v>
      </c>
      <c r="AB687" s="14">
        <v>250.39</v>
      </c>
      <c r="AC687" s="18">
        <f t="shared" si="7"/>
        <v>3.053536585</v>
      </c>
      <c r="AD687" s="14">
        <v>170.52</v>
      </c>
      <c r="AE687" s="18">
        <f t="shared" si="8"/>
        <v>2.079512195</v>
      </c>
      <c r="AF687" s="13">
        <f t="shared" si="9"/>
        <v>0.5948777648</v>
      </c>
      <c r="AG687" s="10">
        <f t="shared" si="10"/>
        <v>0.1212121212</v>
      </c>
      <c r="AH687" s="10">
        <f t="shared" si="11"/>
        <v>0.5151515152</v>
      </c>
      <c r="AI687" s="10">
        <f t="shared" si="12"/>
        <v>0.6363636364</v>
      </c>
      <c r="AJ687" s="7">
        <v>0.0</v>
      </c>
      <c r="AK687" s="7">
        <v>0.0</v>
      </c>
      <c r="AL687" s="13" t="str">
        <f t="shared" si="13"/>
        <v> </v>
      </c>
      <c r="AM687" s="7">
        <v>33.0</v>
      </c>
      <c r="AN687" s="7">
        <v>4.0</v>
      </c>
      <c r="AO687" s="26">
        <v>205.0</v>
      </c>
      <c r="AP687" s="26">
        <v>27.0</v>
      </c>
      <c r="AQ687" s="7">
        <v>76.0</v>
      </c>
      <c r="AR687" s="7">
        <v>15.0</v>
      </c>
      <c r="AS687" s="7">
        <v>103.0</v>
      </c>
      <c r="AT687" s="7">
        <v>9.0</v>
      </c>
      <c r="AU687" s="7">
        <v>196.0</v>
      </c>
      <c r="AV687" s="7">
        <v>28.0</v>
      </c>
      <c r="AW687" s="14">
        <v>87.5</v>
      </c>
      <c r="AX687" s="14">
        <v>-1.63</v>
      </c>
      <c r="AY687" s="7">
        <v>1.0</v>
      </c>
      <c r="AZ687" s="7">
        <v>1.0</v>
      </c>
      <c r="BA687" s="14">
        <f t="shared" si="14"/>
        <v>0.6789360734</v>
      </c>
      <c r="BB687" s="14">
        <v>92.53</v>
      </c>
      <c r="BC687" s="14">
        <v>-1.39</v>
      </c>
    </row>
    <row r="688" ht="12.75" customHeight="1">
      <c r="A688" s="7" t="s">
        <v>689</v>
      </c>
      <c r="B688" s="7" t="s">
        <v>2953</v>
      </c>
      <c r="C688" s="8" t="s">
        <v>399</v>
      </c>
      <c r="D688" s="9" t="s">
        <v>247</v>
      </c>
      <c r="E688" s="7">
        <v>8.0</v>
      </c>
      <c r="F688" s="7">
        <v>0.0</v>
      </c>
      <c r="G688" s="7">
        <v>0.0</v>
      </c>
      <c r="H688" s="12">
        <f t="shared" si="1"/>
        <v>0</v>
      </c>
      <c r="I688" s="7">
        <v>0.0</v>
      </c>
      <c r="J688" s="7">
        <v>0.0</v>
      </c>
      <c r="K688" s="7">
        <v>0.0</v>
      </c>
      <c r="L688" s="7">
        <v>0.0</v>
      </c>
      <c r="M688" s="25">
        <f t="shared" si="2"/>
        <v>0</v>
      </c>
      <c r="N688" s="7">
        <v>1.0</v>
      </c>
      <c r="O688" s="7">
        <v>0.0</v>
      </c>
      <c r="P688" s="7">
        <v>1.0</v>
      </c>
      <c r="Q688" s="7">
        <v>1.0</v>
      </c>
      <c r="R688" s="10">
        <f t="shared" si="3"/>
        <v>0</v>
      </c>
      <c r="S688" s="10">
        <f t="shared" si="4"/>
        <v>0</v>
      </c>
      <c r="T688" s="12">
        <f t="shared" si="5"/>
        <v>0</v>
      </c>
      <c r="U688" s="7">
        <v>0.0</v>
      </c>
      <c r="V688" s="7">
        <v>0.0</v>
      </c>
      <c r="W688" s="7">
        <v>1.0</v>
      </c>
      <c r="X688" s="7">
        <v>0.0</v>
      </c>
      <c r="Y688" s="7">
        <v>0.0</v>
      </c>
      <c r="Z688" s="7">
        <v>622.0</v>
      </c>
      <c r="AA688" s="18">
        <f t="shared" si="6"/>
        <v>1.295833333</v>
      </c>
      <c r="AB688" s="14">
        <v>9.77</v>
      </c>
      <c r="AC688" s="18">
        <f t="shared" si="7"/>
        <v>1.22125</v>
      </c>
      <c r="AD688" s="14">
        <v>32.57</v>
      </c>
      <c r="AE688" s="18">
        <f t="shared" si="8"/>
        <v>4.07125</v>
      </c>
      <c r="AF688" s="13">
        <f t="shared" si="9"/>
        <v>0.2307510628</v>
      </c>
      <c r="AG688" s="10">
        <f t="shared" si="10"/>
        <v>0</v>
      </c>
      <c r="AH688" s="10">
        <f t="shared" si="11"/>
        <v>0</v>
      </c>
      <c r="AI688" s="10">
        <f t="shared" si="12"/>
        <v>0</v>
      </c>
      <c r="AJ688" s="7">
        <v>0.0</v>
      </c>
      <c r="AK688" s="7">
        <v>0.0</v>
      </c>
      <c r="AL688" s="13" t="str">
        <f t="shared" si="13"/>
        <v> </v>
      </c>
      <c r="AM688" s="7">
        <v>2.0</v>
      </c>
      <c r="AN688" s="7">
        <v>1.0</v>
      </c>
      <c r="AO688" s="26">
        <v>13.0</v>
      </c>
      <c r="AP688" s="26">
        <v>0.0</v>
      </c>
      <c r="AQ688" s="7">
        <v>6.0</v>
      </c>
      <c r="AR688" s="7">
        <v>1.0</v>
      </c>
      <c r="AS688" s="7">
        <v>2.0</v>
      </c>
      <c r="AT688" s="7">
        <v>1.0</v>
      </c>
      <c r="AU688" s="7">
        <v>14.0</v>
      </c>
      <c r="AV688" s="7">
        <v>1.0</v>
      </c>
      <c r="AW688" s="14">
        <v>93.33</v>
      </c>
      <c r="AX688" s="14">
        <v>8.96</v>
      </c>
      <c r="AY688" s="7">
        <v>0.0</v>
      </c>
      <c r="AZ688" s="7">
        <v>0.0</v>
      </c>
      <c r="BA688" s="14">
        <f t="shared" si="14"/>
        <v>1.736334405</v>
      </c>
      <c r="BB688" s="14">
        <v>100.0</v>
      </c>
      <c r="BC688" s="14">
        <v>0.0</v>
      </c>
    </row>
    <row r="689" ht="12.75" customHeight="1">
      <c r="A689" s="7" t="s">
        <v>482</v>
      </c>
      <c r="B689" s="7" t="s">
        <v>2953</v>
      </c>
      <c r="C689" s="8" t="s">
        <v>458</v>
      </c>
      <c r="D689" s="9" t="s">
        <v>159</v>
      </c>
      <c r="E689" s="7">
        <v>33.0</v>
      </c>
      <c r="F689" s="7">
        <v>0.0</v>
      </c>
      <c r="G689" s="7">
        <v>0.0</v>
      </c>
      <c r="H689" s="12">
        <f t="shared" si="1"/>
        <v>0</v>
      </c>
      <c r="I689" s="7">
        <v>0.0</v>
      </c>
      <c r="J689" s="7">
        <v>0.0</v>
      </c>
      <c r="K689" s="7">
        <v>0.0</v>
      </c>
      <c r="L689" s="7">
        <v>0.0</v>
      </c>
      <c r="M689" s="25">
        <f t="shared" si="2"/>
        <v>0</v>
      </c>
      <c r="N689" s="7">
        <v>2.0</v>
      </c>
      <c r="O689" s="7">
        <v>2.0</v>
      </c>
      <c r="P689" s="7">
        <v>2.0</v>
      </c>
      <c r="Q689" s="7">
        <v>0.0</v>
      </c>
      <c r="R689" s="10">
        <f t="shared" si="3"/>
        <v>0</v>
      </c>
      <c r="S689" s="10">
        <f t="shared" si="4"/>
        <v>0</v>
      </c>
      <c r="T689" s="12">
        <f t="shared" si="5"/>
        <v>0</v>
      </c>
      <c r="U689" s="7">
        <v>0.0</v>
      </c>
      <c r="V689" s="7">
        <v>0.0</v>
      </c>
      <c r="W689" s="7">
        <v>1.0</v>
      </c>
      <c r="X689" s="7">
        <v>0.0</v>
      </c>
      <c r="Y689" s="7">
        <v>0.0</v>
      </c>
      <c r="Z689" s="7">
        <v>1376.0</v>
      </c>
      <c r="AA689" s="18">
        <f t="shared" si="6"/>
        <v>0.6949494949</v>
      </c>
      <c r="AB689" s="14">
        <v>20.9</v>
      </c>
      <c r="AC689" s="18">
        <f t="shared" si="7"/>
        <v>0.6333333333</v>
      </c>
      <c r="AD689" s="14">
        <v>136.08</v>
      </c>
      <c r="AE689" s="18">
        <f t="shared" si="8"/>
        <v>4.123636364</v>
      </c>
      <c r="AF689" s="13">
        <f t="shared" si="9"/>
        <v>0.1331379794</v>
      </c>
      <c r="AG689" s="10">
        <f t="shared" si="10"/>
        <v>0</v>
      </c>
      <c r="AH689" s="10">
        <f t="shared" si="11"/>
        <v>0</v>
      </c>
      <c r="AI689" s="10">
        <f t="shared" si="12"/>
        <v>0</v>
      </c>
      <c r="AJ689" s="7">
        <v>0.0</v>
      </c>
      <c r="AK689" s="7">
        <v>0.0</v>
      </c>
      <c r="AL689" s="13" t="str">
        <f t="shared" si="13"/>
        <v> </v>
      </c>
      <c r="AM689" s="7">
        <v>1.0</v>
      </c>
      <c r="AN689" s="7">
        <v>0.0</v>
      </c>
      <c r="AO689" s="26">
        <v>18.0</v>
      </c>
      <c r="AP689" s="26">
        <v>3.0</v>
      </c>
      <c r="AQ689" s="7">
        <v>3.0</v>
      </c>
      <c r="AR689" s="7">
        <v>1.0</v>
      </c>
      <c r="AS689" s="7">
        <v>4.0</v>
      </c>
      <c r="AT689" s="7">
        <v>2.0</v>
      </c>
      <c r="AU689" s="7">
        <v>9.0</v>
      </c>
      <c r="AV689" s="7">
        <v>2.0</v>
      </c>
      <c r="AW689" s="14">
        <v>81.82</v>
      </c>
      <c r="AX689" s="14">
        <v>-10.77</v>
      </c>
      <c r="AY689" s="7">
        <v>2.0</v>
      </c>
      <c r="AZ689" s="7">
        <v>0.0</v>
      </c>
      <c r="BA689" s="14">
        <f t="shared" si="14"/>
        <v>0.6976744186</v>
      </c>
      <c r="BB689" s="14">
        <v>90.48</v>
      </c>
      <c r="BC689" s="14">
        <v>-7.16</v>
      </c>
    </row>
    <row r="690" ht="12.75" customHeight="1">
      <c r="A690" s="7" t="s">
        <v>2958</v>
      </c>
      <c r="B690" s="7" t="s">
        <v>2959</v>
      </c>
      <c r="C690" s="8" t="s">
        <v>542</v>
      </c>
      <c r="D690" s="9" t="s">
        <v>247</v>
      </c>
      <c r="E690" s="7">
        <v>3.0</v>
      </c>
      <c r="F690" s="7">
        <v>0.0</v>
      </c>
      <c r="G690" s="7">
        <v>0.0</v>
      </c>
      <c r="H690" s="12">
        <f t="shared" si="1"/>
        <v>0</v>
      </c>
      <c r="I690" s="7">
        <v>0.0</v>
      </c>
      <c r="J690" s="7">
        <v>0.0</v>
      </c>
      <c r="K690" s="7">
        <v>0.0</v>
      </c>
      <c r="L690" s="7">
        <v>0.0</v>
      </c>
      <c r="M690" s="25">
        <f t="shared" si="2"/>
        <v>0</v>
      </c>
      <c r="N690" s="7">
        <v>0.0</v>
      </c>
      <c r="O690" s="7">
        <v>0.0</v>
      </c>
      <c r="P690" s="7">
        <v>0.0</v>
      </c>
      <c r="Q690" s="7">
        <v>0.0</v>
      </c>
      <c r="R690" s="10">
        <f t="shared" si="3"/>
        <v>0</v>
      </c>
      <c r="S690" s="10">
        <f t="shared" si="4"/>
        <v>0</v>
      </c>
      <c r="T690" s="12">
        <f t="shared" si="5"/>
        <v>0</v>
      </c>
      <c r="U690" s="7">
        <v>0.0</v>
      </c>
      <c r="V690" s="7">
        <v>0.0</v>
      </c>
      <c r="W690" s="7">
        <v>0.0</v>
      </c>
      <c r="X690" s="7">
        <v>0.0</v>
      </c>
      <c r="Y690" s="7">
        <v>0.0</v>
      </c>
      <c r="Z690" s="7">
        <v>4.0</v>
      </c>
      <c r="AA690" s="18">
        <f t="shared" si="6"/>
        <v>0.02222222222</v>
      </c>
      <c r="AB690" s="14">
        <v>0.0</v>
      </c>
      <c r="AC690" s="18">
        <f t="shared" si="7"/>
        <v>0</v>
      </c>
      <c r="AD690" s="14">
        <v>9.58</v>
      </c>
      <c r="AE690" s="18">
        <f t="shared" si="8"/>
        <v>3.193333333</v>
      </c>
      <c r="AF690" s="13">
        <f t="shared" si="9"/>
        <v>0</v>
      </c>
      <c r="AG690" s="10">
        <f t="shared" si="10"/>
        <v>0</v>
      </c>
      <c r="AH690" s="10">
        <f t="shared" si="11"/>
        <v>0</v>
      </c>
      <c r="AI690" s="10">
        <f t="shared" si="12"/>
        <v>0</v>
      </c>
      <c r="AJ690" s="7">
        <v>0.0</v>
      </c>
      <c r="AK690" s="7">
        <v>0.0</v>
      </c>
      <c r="AL690" s="13" t="str">
        <f t="shared" si="13"/>
        <v> </v>
      </c>
      <c r="AM690" s="7">
        <v>0.0</v>
      </c>
      <c r="AN690" s="7">
        <v>0.0</v>
      </c>
      <c r="AO690" s="26">
        <v>0.0</v>
      </c>
      <c r="AP690" s="26">
        <v>0.0</v>
      </c>
      <c r="AQ690" s="7">
        <v>0.0</v>
      </c>
      <c r="AR690" s="7">
        <v>0.0</v>
      </c>
      <c r="AS690" s="7">
        <v>0.0</v>
      </c>
      <c r="AT690" s="7">
        <v>0.0</v>
      </c>
      <c r="AU690" s="7">
        <v>0.0</v>
      </c>
      <c r="AV690" s="7">
        <v>0.0</v>
      </c>
      <c r="AW690" s="14"/>
      <c r="AX690" s="14"/>
      <c r="AY690" s="7">
        <v>0.0</v>
      </c>
      <c r="AZ690" s="7">
        <v>0.0</v>
      </c>
      <c r="BA690" s="14">
        <f t="shared" si="14"/>
        <v>0</v>
      </c>
      <c r="BB690" s="14"/>
      <c r="BC690" s="14"/>
    </row>
    <row r="691" ht="12.75" customHeight="1">
      <c r="A691" s="7" t="s">
        <v>2961</v>
      </c>
      <c r="B691" s="7" t="s">
        <v>2962</v>
      </c>
      <c r="C691" s="8" t="s">
        <v>312</v>
      </c>
      <c r="D691" s="9" t="s">
        <v>159</v>
      </c>
      <c r="E691" s="7">
        <v>2.0</v>
      </c>
      <c r="F691" s="7">
        <v>0.0</v>
      </c>
      <c r="G691" s="7">
        <v>0.0</v>
      </c>
      <c r="H691" s="12">
        <f t="shared" si="1"/>
        <v>0</v>
      </c>
      <c r="I691" s="7">
        <v>0.0</v>
      </c>
      <c r="J691" s="7">
        <v>0.0</v>
      </c>
      <c r="K691" s="7">
        <v>0.0</v>
      </c>
      <c r="L691" s="7">
        <v>0.0</v>
      </c>
      <c r="M691" s="25">
        <f t="shared" si="2"/>
        <v>0</v>
      </c>
      <c r="N691" s="7">
        <v>1.0</v>
      </c>
      <c r="O691" s="7">
        <v>0.0</v>
      </c>
      <c r="P691" s="7">
        <v>1.0</v>
      </c>
      <c r="Q691" s="7">
        <v>0.0</v>
      </c>
      <c r="R691" s="10">
        <f t="shared" si="3"/>
        <v>0</v>
      </c>
      <c r="S691" s="10">
        <f t="shared" si="4"/>
        <v>0</v>
      </c>
      <c r="T691" s="12">
        <f t="shared" si="5"/>
        <v>0</v>
      </c>
      <c r="U691" s="7">
        <v>0.0</v>
      </c>
      <c r="V691" s="7">
        <v>0.0</v>
      </c>
      <c r="W691" s="7">
        <v>0.0</v>
      </c>
      <c r="X691" s="7">
        <v>0.0</v>
      </c>
      <c r="Y691" s="7">
        <v>0.0</v>
      </c>
      <c r="Z691" s="7">
        <v>91.0</v>
      </c>
      <c r="AA691" s="18">
        <f t="shared" si="6"/>
        <v>0.7583333333</v>
      </c>
      <c r="AB691" s="14">
        <v>0.74</v>
      </c>
      <c r="AC691" s="18">
        <f t="shared" si="7"/>
        <v>0.37</v>
      </c>
      <c r="AD691" s="14">
        <v>8.61</v>
      </c>
      <c r="AE691" s="18">
        <f t="shared" si="8"/>
        <v>4.305</v>
      </c>
      <c r="AF691" s="13">
        <f t="shared" si="9"/>
        <v>0.07914438503</v>
      </c>
      <c r="AG691" s="10">
        <f t="shared" si="10"/>
        <v>0</v>
      </c>
      <c r="AH691" s="10">
        <f t="shared" si="11"/>
        <v>0</v>
      </c>
      <c r="AI691" s="10">
        <f t="shared" si="12"/>
        <v>0</v>
      </c>
      <c r="AJ691" s="7">
        <v>0.0</v>
      </c>
      <c r="AK691" s="7">
        <v>0.0</v>
      </c>
      <c r="AL691" s="13" t="str">
        <f t="shared" si="13"/>
        <v> </v>
      </c>
      <c r="AM691" s="7">
        <v>0.0</v>
      </c>
      <c r="AN691" s="7">
        <v>0.0</v>
      </c>
      <c r="AO691" s="26">
        <v>1.0</v>
      </c>
      <c r="AP691" s="26">
        <v>0.0</v>
      </c>
      <c r="AQ691" s="7">
        <v>0.0</v>
      </c>
      <c r="AR691" s="7">
        <v>0.0</v>
      </c>
      <c r="AS691" s="7">
        <v>0.0</v>
      </c>
      <c r="AT691" s="7">
        <v>0.0</v>
      </c>
      <c r="AU691" s="7">
        <v>1.0</v>
      </c>
      <c r="AV691" s="7">
        <v>0.0</v>
      </c>
      <c r="AW691" s="14">
        <v>100.0</v>
      </c>
      <c r="AX691" s="14">
        <v>20.0</v>
      </c>
      <c r="AY691" s="7">
        <v>0.0</v>
      </c>
      <c r="AZ691" s="7">
        <v>0.0</v>
      </c>
      <c r="BA691" s="14">
        <f t="shared" si="14"/>
        <v>0.6593406593</v>
      </c>
      <c r="BB691" s="14"/>
      <c r="BC691" s="14"/>
    </row>
    <row r="692" ht="12.75" customHeight="1">
      <c r="A692" s="7" t="s">
        <v>2964</v>
      </c>
      <c r="B692" s="7" t="s">
        <v>2965</v>
      </c>
      <c r="C692" s="8" t="s">
        <v>399</v>
      </c>
      <c r="D692" s="9" t="s">
        <v>159</v>
      </c>
      <c r="E692" s="7">
        <v>80.0</v>
      </c>
      <c r="F692" s="7">
        <v>0.0</v>
      </c>
      <c r="G692" s="7">
        <v>1.0</v>
      </c>
      <c r="H692" s="12">
        <f t="shared" si="1"/>
        <v>1</v>
      </c>
      <c r="I692" s="7">
        <v>0.0</v>
      </c>
      <c r="J692" s="7">
        <v>1.0</v>
      </c>
      <c r="K692" s="7">
        <v>1.0</v>
      </c>
      <c r="L692" s="7">
        <v>0.0</v>
      </c>
      <c r="M692" s="25">
        <f t="shared" si="2"/>
        <v>1.715919924</v>
      </c>
      <c r="N692" s="7">
        <v>1.0</v>
      </c>
      <c r="O692" s="7">
        <v>1.0</v>
      </c>
      <c r="P692" s="7">
        <v>1.0</v>
      </c>
      <c r="Q692" s="7">
        <v>0.0</v>
      </c>
      <c r="R692" s="10">
        <f t="shared" si="3"/>
        <v>0</v>
      </c>
      <c r="S692" s="10">
        <f t="shared" si="4"/>
        <v>0</v>
      </c>
      <c r="T692" s="12">
        <f t="shared" si="5"/>
        <v>9.5</v>
      </c>
      <c r="U692" s="7">
        <v>1.0</v>
      </c>
      <c r="V692" s="7">
        <v>2.0</v>
      </c>
      <c r="W692" s="7">
        <v>0.0</v>
      </c>
      <c r="X692" s="7">
        <v>0.0</v>
      </c>
      <c r="Y692" s="7">
        <v>0.0</v>
      </c>
      <c r="Z692" s="7">
        <v>2098.0</v>
      </c>
      <c r="AA692" s="18">
        <f t="shared" si="6"/>
        <v>0.4370833333</v>
      </c>
      <c r="AB692" s="14">
        <v>30.32</v>
      </c>
      <c r="AC692" s="18">
        <f t="shared" si="7"/>
        <v>0.379</v>
      </c>
      <c r="AD692" s="14">
        <v>369.22</v>
      </c>
      <c r="AE692" s="18">
        <f t="shared" si="8"/>
        <v>4.61525</v>
      </c>
      <c r="AF692" s="13">
        <f t="shared" si="9"/>
        <v>0.07588727036</v>
      </c>
      <c r="AG692" s="10">
        <f t="shared" si="10"/>
        <v>0</v>
      </c>
      <c r="AH692" s="10">
        <f t="shared" si="11"/>
        <v>0.5</v>
      </c>
      <c r="AI692" s="10">
        <f t="shared" si="12"/>
        <v>0.5</v>
      </c>
      <c r="AJ692" s="7">
        <v>1.0</v>
      </c>
      <c r="AK692" s="7">
        <v>1.0</v>
      </c>
      <c r="AL692" s="13">
        <f t="shared" si="13"/>
        <v>0.5</v>
      </c>
      <c r="AM692" s="7">
        <v>2.0</v>
      </c>
      <c r="AN692" s="7">
        <v>0.0</v>
      </c>
      <c r="AO692" s="26">
        <v>17.0</v>
      </c>
      <c r="AP692" s="26">
        <v>2.0</v>
      </c>
      <c r="AQ692" s="7">
        <v>9.0</v>
      </c>
      <c r="AR692" s="7">
        <v>1.0</v>
      </c>
      <c r="AS692" s="7">
        <v>21.0</v>
      </c>
      <c r="AT692" s="7">
        <v>3.0</v>
      </c>
      <c r="AU692" s="7">
        <v>25.0</v>
      </c>
      <c r="AV692" s="7">
        <v>3.0</v>
      </c>
      <c r="AW692" s="14">
        <v>89.29</v>
      </c>
      <c r="AX692" s="14">
        <v>3.33</v>
      </c>
      <c r="AY692" s="7">
        <v>3.0</v>
      </c>
      <c r="AZ692" s="7">
        <v>1.0</v>
      </c>
      <c r="BA692" s="14">
        <f t="shared" si="14"/>
        <v>0.2001906578</v>
      </c>
      <c r="BB692" s="14">
        <v>87.88</v>
      </c>
      <c r="BC692" s="14">
        <v>-9.89</v>
      </c>
    </row>
    <row r="693" ht="12.75" customHeight="1">
      <c r="A693" s="7" t="s">
        <v>1961</v>
      </c>
      <c r="B693" s="7" t="s">
        <v>2969</v>
      </c>
      <c r="C693" s="8" t="s">
        <v>222</v>
      </c>
      <c r="D693" s="9" t="s">
        <v>174</v>
      </c>
      <c r="E693" s="7">
        <v>51.0</v>
      </c>
      <c r="F693" s="7">
        <v>0.0</v>
      </c>
      <c r="G693" s="7">
        <v>2.0</v>
      </c>
      <c r="H693" s="12">
        <f t="shared" si="1"/>
        <v>2</v>
      </c>
      <c r="I693" s="7">
        <v>0.0</v>
      </c>
      <c r="J693" s="7">
        <v>2.0</v>
      </c>
      <c r="K693" s="7">
        <v>0.0</v>
      </c>
      <c r="L693" s="7">
        <v>2.0</v>
      </c>
      <c r="M693" s="25">
        <f t="shared" si="2"/>
        <v>5.034965035</v>
      </c>
      <c r="N693" s="7">
        <v>3.0</v>
      </c>
      <c r="O693" s="7">
        <v>0.0</v>
      </c>
      <c r="P693" s="7">
        <v>3.0</v>
      </c>
      <c r="Q693" s="7">
        <v>1.0</v>
      </c>
      <c r="R693" s="10">
        <f t="shared" si="3"/>
        <v>0</v>
      </c>
      <c r="S693" s="10">
        <f t="shared" si="4"/>
        <v>0</v>
      </c>
      <c r="T693" s="12">
        <f t="shared" si="5"/>
        <v>0</v>
      </c>
      <c r="U693" s="7">
        <v>0.0</v>
      </c>
      <c r="V693" s="7">
        <v>0.0</v>
      </c>
      <c r="W693" s="7">
        <v>0.0</v>
      </c>
      <c r="X693" s="7">
        <v>0.0</v>
      </c>
      <c r="Y693" s="7">
        <v>0.0</v>
      </c>
      <c r="Z693" s="7">
        <v>1430.0</v>
      </c>
      <c r="AA693" s="18">
        <f t="shared" si="6"/>
        <v>0.4673202614</v>
      </c>
      <c r="AB693" s="14">
        <v>22.76</v>
      </c>
      <c r="AC693" s="18">
        <f t="shared" si="7"/>
        <v>0.4462745098</v>
      </c>
      <c r="AD693" s="14">
        <v>207.18</v>
      </c>
      <c r="AE693" s="18">
        <f t="shared" si="8"/>
        <v>4.062352941</v>
      </c>
      <c r="AF693" s="13">
        <f t="shared" si="9"/>
        <v>0.09898234322</v>
      </c>
      <c r="AG693" s="10">
        <f t="shared" si="10"/>
        <v>0</v>
      </c>
      <c r="AH693" s="10">
        <f t="shared" si="11"/>
        <v>0.6666666667</v>
      </c>
      <c r="AI693" s="10">
        <f t="shared" si="12"/>
        <v>0.6666666667</v>
      </c>
      <c r="AJ693" s="7">
        <v>0.0</v>
      </c>
      <c r="AK693" s="7">
        <v>0.0</v>
      </c>
      <c r="AL693" s="13" t="str">
        <f t="shared" si="13"/>
        <v> </v>
      </c>
      <c r="AM693" s="7">
        <v>3.0</v>
      </c>
      <c r="AN693" s="7">
        <v>0.0</v>
      </c>
      <c r="AO693" s="26">
        <v>15.0</v>
      </c>
      <c r="AP693" s="26">
        <v>4.0</v>
      </c>
      <c r="AQ693" s="7">
        <v>3.0</v>
      </c>
      <c r="AR693" s="7">
        <v>0.0</v>
      </c>
      <c r="AS693" s="7">
        <v>8.0</v>
      </c>
      <c r="AT693" s="7">
        <v>0.0</v>
      </c>
      <c r="AU693" s="7">
        <v>14.0</v>
      </c>
      <c r="AV693" s="7">
        <v>2.0</v>
      </c>
      <c r="AW693" s="14">
        <v>87.5</v>
      </c>
      <c r="AX693" s="14">
        <v>-0.3</v>
      </c>
      <c r="AY693" s="7">
        <v>1.0</v>
      </c>
      <c r="AZ693" s="7">
        <v>0.0</v>
      </c>
      <c r="BA693" s="14">
        <f t="shared" si="14"/>
        <v>0.3776223776</v>
      </c>
      <c r="BB693" s="14">
        <v>84.62</v>
      </c>
      <c r="BC693" s="14">
        <v>-11.54</v>
      </c>
    </row>
    <row r="694" ht="12.75" customHeight="1">
      <c r="A694" s="7" t="s">
        <v>2973</v>
      </c>
      <c r="B694" s="7" t="s">
        <v>2974</v>
      </c>
      <c r="C694" s="8" t="s">
        <v>312</v>
      </c>
      <c r="D694" s="9" t="s">
        <v>174</v>
      </c>
      <c r="E694" s="7">
        <v>1.0</v>
      </c>
      <c r="F694" s="7">
        <v>0.0</v>
      </c>
      <c r="G694" s="7">
        <v>0.0</v>
      </c>
      <c r="H694" s="12">
        <f t="shared" si="1"/>
        <v>0</v>
      </c>
      <c r="I694" s="7">
        <v>0.0</v>
      </c>
      <c r="J694" s="7">
        <v>0.0</v>
      </c>
      <c r="K694" s="7">
        <v>0.0</v>
      </c>
      <c r="L694" s="7">
        <v>0.0</v>
      </c>
      <c r="M694" s="25">
        <f t="shared" si="2"/>
        <v>0</v>
      </c>
      <c r="N694" s="7">
        <v>0.0</v>
      </c>
      <c r="O694" s="7">
        <v>0.0</v>
      </c>
      <c r="P694" s="7">
        <v>0.0</v>
      </c>
      <c r="Q694" s="7">
        <v>0.0</v>
      </c>
      <c r="R694" s="10">
        <f t="shared" si="3"/>
        <v>0</v>
      </c>
      <c r="S694" s="10">
        <f t="shared" si="4"/>
        <v>0</v>
      </c>
      <c r="T694" s="12">
        <f t="shared" si="5"/>
        <v>0</v>
      </c>
      <c r="U694" s="7">
        <v>0.0</v>
      </c>
      <c r="V694" s="7">
        <v>0.0</v>
      </c>
      <c r="W694" s="7">
        <v>0.0</v>
      </c>
      <c r="X694" s="7">
        <v>0.0</v>
      </c>
      <c r="Y694" s="7">
        <v>0.0</v>
      </c>
      <c r="Z694" s="7">
        <v>121.0</v>
      </c>
      <c r="AA694" s="18">
        <f t="shared" si="6"/>
        <v>2.016666667</v>
      </c>
      <c r="AB694" s="14">
        <v>0.99</v>
      </c>
      <c r="AC694" s="18">
        <f t="shared" si="7"/>
        <v>0.99</v>
      </c>
      <c r="AD694" s="14">
        <v>3.23</v>
      </c>
      <c r="AE694" s="18">
        <f t="shared" si="8"/>
        <v>3.23</v>
      </c>
      <c r="AF694" s="13">
        <f t="shared" si="9"/>
        <v>0.2345971564</v>
      </c>
      <c r="AG694" s="10">
        <f t="shared" si="10"/>
        <v>0</v>
      </c>
      <c r="AH694" s="10">
        <f t="shared" si="11"/>
        <v>0</v>
      </c>
      <c r="AI694" s="10">
        <f t="shared" si="12"/>
        <v>0</v>
      </c>
      <c r="AJ694" s="7">
        <v>0.0</v>
      </c>
      <c r="AK694" s="7">
        <v>0.0</v>
      </c>
      <c r="AL694" s="13" t="str">
        <f t="shared" si="13"/>
        <v> </v>
      </c>
      <c r="AM694" s="7">
        <v>0.0</v>
      </c>
      <c r="AN694" s="7">
        <v>0.0</v>
      </c>
      <c r="AO694" s="26">
        <v>0.0</v>
      </c>
      <c r="AP694" s="26">
        <v>0.0</v>
      </c>
      <c r="AQ694" s="7">
        <v>0.0</v>
      </c>
      <c r="AR694" s="7">
        <v>0.0</v>
      </c>
      <c r="AS694" s="7">
        <v>0.0</v>
      </c>
      <c r="AT694" s="7">
        <v>0.0</v>
      </c>
      <c r="AU694" s="7">
        <v>0.0</v>
      </c>
      <c r="AV694" s="7">
        <v>0.0</v>
      </c>
      <c r="AW694" s="14"/>
      <c r="AX694" s="14"/>
      <c r="AY694" s="7">
        <v>0.0</v>
      </c>
      <c r="AZ694" s="7">
        <v>0.0</v>
      </c>
      <c r="BA694" s="14">
        <f t="shared" si="14"/>
        <v>0</v>
      </c>
      <c r="BB694" s="14"/>
      <c r="BC694" s="14"/>
    </row>
    <row r="695" ht="12.75" customHeight="1">
      <c r="A695" s="7" t="s">
        <v>272</v>
      </c>
      <c r="B695" s="7" t="s">
        <v>2975</v>
      </c>
      <c r="C695" s="8" t="s">
        <v>222</v>
      </c>
      <c r="D695" s="9" t="s">
        <v>174</v>
      </c>
      <c r="E695" s="7">
        <v>9.0</v>
      </c>
      <c r="F695" s="7">
        <v>0.0</v>
      </c>
      <c r="G695" s="7">
        <v>2.0</v>
      </c>
      <c r="H695" s="12">
        <f t="shared" si="1"/>
        <v>2</v>
      </c>
      <c r="I695" s="7">
        <v>0.0</v>
      </c>
      <c r="J695" s="7">
        <v>2.0</v>
      </c>
      <c r="K695" s="7">
        <v>0.0</v>
      </c>
      <c r="L695" s="7">
        <v>2.0</v>
      </c>
      <c r="M695" s="25">
        <f t="shared" si="2"/>
        <v>6.417112299</v>
      </c>
      <c r="N695" s="7">
        <v>3.0</v>
      </c>
      <c r="O695" s="7">
        <v>0.0</v>
      </c>
      <c r="P695" s="7">
        <v>3.0</v>
      </c>
      <c r="Q695" s="7">
        <v>2.0</v>
      </c>
      <c r="R695" s="10">
        <f t="shared" si="3"/>
        <v>0</v>
      </c>
      <c r="S695" s="10">
        <f t="shared" si="4"/>
        <v>0</v>
      </c>
      <c r="T695" s="12">
        <f t="shared" si="5"/>
        <v>0</v>
      </c>
      <c r="U695" s="7">
        <v>0.0</v>
      </c>
      <c r="V695" s="7">
        <v>0.0</v>
      </c>
      <c r="W695" s="7">
        <v>0.0</v>
      </c>
      <c r="X695" s="7">
        <v>2.0</v>
      </c>
      <c r="Y695" s="7">
        <v>0.0</v>
      </c>
      <c r="Z695" s="7">
        <v>1122.0</v>
      </c>
      <c r="AA695" s="18">
        <f t="shared" si="6"/>
        <v>2.077777778</v>
      </c>
      <c r="AB695" s="14">
        <v>17.86</v>
      </c>
      <c r="AC695" s="18">
        <f t="shared" si="7"/>
        <v>1.984444444</v>
      </c>
      <c r="AD695" s="14">
        <v>29.77</v>
      </c>
      <c r="AE695" s="18">
        <f t="shared" si="8"/>
        <v>3.307777778</v>
      </c>
      <c r="AF695" s="13">
        <f t="shared" si="9"/>
        <v>0.374973756</v>
      </c>
      <c r="AG695" s="10">
        <f t="shared" si="10"/>
        <v>0</v>
      </c>
      <c r="AH695" s="10">
        <f t="shared" si="11"/>
        <v>0.6666666667</v>
      </c>
      <c r="AI695" s="10">
        <f t="shared" si="12"/>
        <v>0.6666666667</v>
      </c>
      <c r="AJ695" s="7">
        <v>0.0</v>
      </c>
      <c r="AK695" s="7">
        <v>0.0</v>
      </c>
      <c r="AL695" s="13" t="str">
        <f t="shared" si="13"/>
        <v> </v>
      </c>
      <c r="AM695" s="7">
        <v>3.0</v>
      </c>
      <c r="AN695" s="7">
        <v>0.0</v>
      </c>
      <c r="AO695" s="26">
        <v>13.0</v>
      </c>
      <c r="AP695" s="26">
        <v>1.0</v>
      </c>
      <c r="AQ695" s="7">
        <v>3.0</v>
      </c>
      <c r="AR695" s="7">
        <v>0.0</v>
      </c>
      <c r="AS695" s="7">
        <v>5.0</v>
      </c>
      <c r="AT695" s="7">
        <v>0.0</v>
      </c>
      <c r="AU695" s="7">
        <v>16.0</v>
      </c>
      <c r="AV695" s="7">
        <v>1.0</v>
      </c>
      <c r="AW695" s="14">
        <v>94.12</v>
      </c>
      <c r="AX695" s="14">
        <v>5.23</v>
      </c>
      <c r="AY695" s="7">
        <v>1.0</v>
      </c>
      <c r="AZ695" s="7">
        <v>0.0</v>
      </c>
      <c r="BA695" s="14">
        <f t="shared" si="14"/>
        <v>0.6951871658</v>
      </c>
      <c r="BB695" s="14">
        <v>92.86</v>
      </c>
      <c r="BC695" s="14">
        <v>-3.57</v>
      </c>
    </row>
    <row r="696" ht="12.75" customHeight="1">
      <c r="A696" s="7" t="s">
        <v>2237</v>
      </c>
      <c r="B696" s="7" t="s">
        <v>2978</v>
      </c>
      <c r="C696" s="8" t="s">
        <v>399</v>
      </c>
      <c r="D696" s="9" t="s">
        <v>174</v>
      </c>
      <c r="E696" s="7">
        <v>62.0</v>
      </c>
      <c r="F696" s="7">
        <v>2.0</v>
      </c>
      <c r="G696" s="7">
        <v>2.0</v>
      </c>
      <c r="H696" s="12">
        <f t="shared" si="1"/>
        <v>4</v>
      </c>
      <c r="I696" s="7">
        <v>2.0</v>
      </c>
      <c r="J696" s="7">
        <v>2.0</v>
      </c>
      <c r="K696" s="7">
        <v>2.0</v>
      </c>
      <c r="L696" s="7">
        <v>0.0</v>
      </c>
      <c r="M696" s="25">
        <f t="shared" si="2"/>
        <v>2.551834131</v>
      </c>
      <c r="N696" s="7">
        <v>12.0</v>
      </c>
      <c r="O696" s="7">
        <v>13.0</v>
      </c>
      <c r="P696" s="7">
        <v>10.0</v>
      </c>
      <c r="Q696" s="7">
        <v>9.0</v>
      </c>
      <c r="R696" s="10">
        <f t="shared" si="3"/>
        <v>0.1666666667</v>
      </c>
      <c r="S696" s="10">
        <f t="shared" si="4"/>
        <v>0.04545454545</v>
      </c>
      <c r="T696" s="12">
        <f t="shared" si="5"/>
        <v>22</v>
      </c>
      <c r="U696" s="7">
        <v>2.0</v>
      </c>
      <c r="V696" s="7">
        <v>0.0</v>
      </c>
      <c r="W696" s="7">
        <v>2.0</v>
      </c>
      <c r="X696" s="7">
        <v>2.0</v>
      </c>
      <c r="Y696" s="7">
        <v>1.0</v>
      </c>
      <c r="Z696" s="7">
        <v>5643.0</v>
      </c>
      <c r="AA696" s="18">
        <f t="shared" si="6"/>
        <v>1.516935484</v>
      </c>
      <c r="AB696" s="14">
        <v>94.97</v>
      </c>
      <c r="AC696" s="18">
        <f t="shared" si="7"/>
        <v>1.531774194</v>
      </c>
      <c r="AD696" s="14">
        <v>228.26</v>
      </c>
      <c r="AE696" s="18">
        <f t="shared" si="8"/>
        <v>3.681612903</v>
      </c>
      <c r="AF696" s="13">
        <f t="shared" si="9"/>
        <v>0.2938155493</v>
      </c>
      <c r="AG696" s="10">
        <f t="shared" si="10"/>
        <v>0.2857142857</v>
      </c>
      <c r="AH696" s="10">
        <f t="shared" si="11"/>
        <v>0.2857142857</v>
      </c>
      <c r="AI696" s="10">
        <f t="shared" si="12"/>
        <v>0.5714285714</v>
      </c>
      <c r="AJ696" s="7">
        <v>0.0</v>
      </c>
      <c r="AK696" s="7">
        <v>0.0</v>
      </c>
      <c r="AL696" s="13" t="str">
        <f t="shared" si="13"/>
        <v> </v>
      </c>
      <c r="AM696" s="7">
        <v>7.0</v>
      </c>
      <c r="AN696" s="7">
        <v>0.0</v>
      </c>
      <c r="AO696" s="26">
        <v>70.0</v>
      </c>
      <c r="AP696" s="26">
        <v>3.0</v>
      </c>
      <c r="AQ696" s="7">
        <v>34.0</v>
      </c>
      <c r="AR696" s="7">
        <v>1.0</v>
      </c>
      <c r="AS696" s="7">
        <v>49.0</v>
      </c>
      <c r="AT696" s="7">
        <v>6.0</v>
      </c>
      <c r="AU696" s="7">
        <v>76.0</v>
      </c>
      <c r="AV696" s="7">
        <v>6.0</v>
      </c>
      <c r="AW696" s="14">
        <v>92.68</v>
      </c>
      <c r="AX696" s="14">
        <v>6.49</v>
      </c>
      <c r="AY696" s="7">
        <v>0.0</v>
      </c>
      <c r="AZ696" s="7">
        <v>1.0</v>
      </c>
      <c r="BA696" s="14">
        <f t="shared" si="14"/>
        <v>0.6804891015</v>
      </c>
      <c r="BB696" s="14">
        <v>90.8</v>
      </c>
      <c r="BC696" s="14">
        <v>-6.44</v>
      </c>
    </row>
    <row r="697" ht="12.75" customHeight="1">
      <c r="A697" s="7" t="s">
        <v>449</v>
      </c>
      <c r="B697" s="7" t="s">
        <v>2984</v>
      </c>
      <c r="C697" s="8" t="s">
        <v>231</v>
      </c>
      <c r="D697" s="9" t="s">
        <v>247</v>
      </c>
      <c r="E697" s="7">
        <v>41.0</v>
      </c>
      <c r="F697" s="7">
        <v>0.0</v>
      </c>
      <c r="G697" s="7">
        <v>1.0</v>
      </c>
      <c r="H697" s="12">
        <f t="shared" si="1"/>
        <v>1</v>
      </c>
      <c r="I697" s="7">
        <v>0.0</v>
      </c>
      <c r="J697" s="7">
        <v>1.0</v>
      </c>
      <c r="K697" s="7">
        <v>0.0</v>
      </c>
      <c r="L697" s="7">
        <v>1.0</v>
      </c>
      <c r="M697" s="25">
        <f t="shared" si="2"/>
        <v>4.871447903</v>
      </c>
      <c r="N697" s="7">
        <v>1.0</v>
      </c>
      <c r="O697" s="7">
        <v>0.0</v>
      </c>
      <c r="P697" s="7">
        <v>1.0</v>
      </c>
      <c r="Q697" s="7">
        <v>1.0</v>
      </c>
      <c r="R697" s="10">
        <f t="shared" si="3"/>
        <v>0</v>
      </c>
      <c r="S697" s="10">
        <f t="shared" si="4"/>
        <v>0</v>
      </c>
      <c r="T697" s="12">
        <f t="shared" si="5"/>
        <v>0</v>
      </c>
      <c r="U697" s="7">
        <v>0.0</v>
      </c>
      <c r="V697" s="7">
        <v>0.0</v>
      </c>
      <c r="W697" s="7">
        <v>1.0</v>
      </c>
      <c r="X697" s="7">
        <v>0.0</v>
      </c>
      <c r="Y697" s="7">
        <v>0.0</v>
      </c>
      <c r="Z697" s="7">
        <v>739.0</v>
      </c>
      <c r="AA697" s="18">
        <f t="shared" si="6"/>
        <v>0.3004065041</v>
      </c>
      <c r="AB697" s="14">
        <v>11.51</v>
      </c>
      <c r="AC697" s="18">
        <f t="shared" si="7"/>
        <v>0.2807317073</v>
      </c>
      <c r="AD697" s="14">
        <v>199.71</v>
      </c>
      <c r="AE697" s="18">
        <f t="shared" si="8"/>
        <v>4.87097561</v>
      </c>
      <c r="AF697" s="13">
        <f t="shared" si="9"/>
        <v>0.05449294574</v>
      </c>
      <c r="AG697" s="10">
        <f t="shared" si="10"/>
        <v>0</v>
      </c>
      <c r="AH697" s="10">
        <f t="shared" si="11"/>
        <v>1</v>
      </c>
      <c r="AI697" s="10">
        <f t="shared" si="12"/>
        <v>1</v>
      </c>
      <c r="AJ697" s="7">
        <v>0.0</v>
      </c>
      <c r="AK697" s="7">
        <v>1.0</v>
      </c>
      <c r="AL697" s="13">
        <f t="shared" si="13"/>
        <v>0</v>
      </c>
      <c r="AM697" s="7">
        <v>1.0</v>
      </c>
      <c r="AN697" s="7">
        <v>1.0</v>
      </c>
      <c r="AO697" s="26">
        <v>6.0</v>
      </c>
      <c r="AP697" s="26">
        <v>0.0</v>
      </c>
      <c r="AQ697" s="7">
        <v>3.0</v>
      </c>
      <c r="AR697" s="7">
        <v>1.0</v>
      </c>
      <c r="AS697" s="7">
        <v>4.0</v>
      </c>
      <c r="AT697" s="7">
        <v>0.0</v>
      </c>
      <c r="AU697" s="7">
        <v>9.0</v>
      </c>
      <c r="AV697" s="7">
        <v>1.0</v>
      </c>
      <c r="AW697" s="14">
        <v>90.0</v>
      </c>
      <c r="AX697" s="14">
        <v>3.73</v>
      </c>
      <c r="AY697" s="7">
        <v>1.0</v>
      </c>
      <c r="AZ697" s="7">
        <v>0.0</v>
      </c>
      <c r="BA697" s="14">
        <f t="shared" si="14"/>
        <v>0.3247631935</v>
      </c>
      <c r="BB697" s="14">
        <v>87.5</v>
      </c>
      <c r="BC697" s="14">
        <v>-7.71</v>
      </c>
    </row>
    <row r="698" ht="12.75" customHeight="1">
      <c r="A698" s="7" t="s">
        <v>2987</v>
      </c>
      <c r="B698" s="7" t="s">
        <v>2988</v>
      </c>
      <c r="C698" s="8" t="s">
        <v>490</v>
      </c>
      <c r="D698" s="9" t="s">
        <v>255</v>
      </c>
      <c r="E698" s="7">
        <v>33.0</v>
      </c>
      <c r="F698" s="7">
        <v>0.0</v>
      </c>
      <c r="G698" s="7">
        <v>0.0</v>
      </c>
      <c r="H698" s="12">
        <f t="shared" si="1"/>
        <v>0</v>
      </c>
      <c r="I698" s="7">
        <v>0.0</v>
      </c>
      <c r="J698" s="7">
        <v>0.0</v>
      </c>
      <c r="K698" s="7">
        <v>0.0</v>
      </c>
      <c r="L698" s="7">
        <v>0.0</v>
      </c>
      <c r="M698" s="25">
        <f t="shared" si="2"/>
        <v>0</v>
      </c>
      <c r="N698" s="7">
        <v>0.0</v>
      </c>
      <c r="O698" s="7">
        <v>0.0</v>
      </c>
      <c r="P698" s="7">
        <v>0.0</v>
      </c>
      <c r="Q698" s="7">
        <v>0.0</v>
      </c>
      <c r="R698" s="10">
        <f t="shared" si="3"/>
        <v>0</v>
      </c>
      <c r="S698" s="10">
        <f t="shared" si="4"/>
        <v>0</v>
      </c>
      <c r="T698" s="12">
        <f t="shared" si="5"/>
        <v>0</v>
      </c>
      <c r="U698" s="7">
        <v>0.0</v>
      </c>
      <c r="V698" s="7">
        <v>1.0</v>
      </c>
      <c r="W698" s="7">
        <v>0.0</v>
      </c>
      <c r="X698" s="7">
        <v>0.0</v>
      </c>
      <c r="Y698" s="7">
        <v>0.0</v>
      </c>
      <c r="Z698" s="7">
        <v>358.0</v>
      </c>
      <c r="AA698" s="18">
        <f t="shared" si="6"/>
        <v>0.1808080808</v>
      </c>
      <c r="AB698" s="14">
        <v>4.65</v>
      </c>
      <c r="AC698" s="18">
        <f t="shared" si="7"/>
        <v>0.1409090909</v>
      </c>
      <c r="AD698" s="14">
        <v>139.62</v>
      </c>
      <c r="AE698" s="18">
        <f t="shared" si="8"/>
        <v>4.230909091</v>
      </c>
      <c r="AF698" s="13">
        <f t="shared" si="9"/>
        <v>0.0322312331</v>
      </c>
      <c r="AG698" s="10">
        <f t="shared" si="10"/>
        <v>0</v>
      </c>
      <c r="AH698" s="10">
        <f t="shared" si="11"/>
        <v>0</v>
      </c>
      <c r="AI698" s="10">
        <f t="shared" si="12"/>
        <v>0</v>
      </c>
      <c r="AJ698" s="7">
        <v>0.0</v>
      </c>
      <c r="AK698" s="7">
        <v>0.0</v>
      </c>
      <c r="AL698" s="13" t="str">
        <f t="shared" si="13"/>
        <v> </v>
      </c>
      <c r="AM698" s="7">
        <v>0.0</v>
      </c>
      <c r="AN698" s="7">
        <v>0.0</v>
      </c>
      <c r="AO698" s="26">
        <v>2.0</v>
      </c>
      <c r="AP698" s="26">
        <v>0.0</v>
      </c>
      <c r="AQ698" s="7">
        <v>2.0</v>
      </c>
      <c r="AR698" s="7">
        <v>0.0</v>
      </c>
      <c r="AS698" s="7">
        <v>2.0</v>
      </c>
      <c r="AT698" s="7">
        <v>0.0</v>
      </c>
      <c r="AU698" s="7">
        <v>0.0</v>
      </c>
      <c r="AV698" s="7">
        <v>0.0</v>
      </c>
      <c r="AW698" s="14"/>
      <c r="AX698" s="14"/>
      <c r="AY698" s="7">
        <v>0.0</v>
      </c>
      <c r="AZ698" s="7">
        <v>0.0</v>
      </c>
      <c r="BA698" s="14">
        <f t="shared" si="14"/>
        <v>0.3351955307</v>
      </c>
      <c r="BB698" s="14">
        <v>100.0</v>
      </c>
      <c r="BC698" s="14">
        <v>6.25</v>
      </c>
    </row>
    <row r="699" ht="12.75" customHeight="1">
      <c r="A699" s="7" t="s">
        <v>1297</v>
      </c>
      <c r="B699" s="7" t="s">
        <v>732</v>
      </c>
      <c r="C699" s="8" t="s">
        <v>542</v>
      </c>
      <c r="D699" s="9" t="s">
        <v>183</v>
      </c>
      <c r="E699" s="7">
        <v>81.0</v>
      </c>
      <c r="F699" s="7">
        <v>6.0</v>
      </c>
      <c r="G699" s="7">
        <v>10.0</v>
      </c>
      <c r="H699" s="12">
        <f t="shared" si="1"/>
        <v>16</v>
      </c>
      <c r="I699" s="7">
        <v>6.0</v>
      </c>
      <c r="J699" s="7">
        <v>9.0</v>
      </c>
      <c r="K699" s="7">
        <v>4.0</v>
      </c>
      <c r="L699" s="7">
        <v>5.0</v>
      </c>
      <c r="M699" s="25">
        <f t="shared" si="2"/>
        <v>4.125187997</v>
      </c>
      <c r="N699" s="7">
        <v>36.0</v>
      </c>
      <c r="O699" s="7">
        <v>15.0</v>
      </c>
      <c r="P699" s="7">
        <v>30.0</v>
      </c>
      <c r="Q699" s="7">
        <v>25.0</v>
      </c>
      <c r="R699" s="10">
        <f t="shared" si="3"/>
        <v>0.1666666667</v>
      </c>
      <c r="S699" s="10">
        <f t="shared" si="4"/>
        <v>0.05660377358</v>
      </c>
      <c r="T699" s="12">
        <f t="shared" si="5"/>
        <v>34.94736842</v>
      </c>
      <c r="U699" s="7">
        <v>0.0</v>
      </c>
      <c r="V699" s="7">
        <v>8.0</v>
      </c>
      <c r="W699" s="7">
        <v>8.0</v>
      </c>
      <c r="X699" s="7">
        <v>15.0</v>
      </c>
      <c r="Y699" s="7">
        <v>2.0</v>
      </c>
      <c r="Z699" s="7">
        <v>13963.0</v>
      </c>
      <c r="AA699" s="18">
        <f t="shared" si="6"/>
        <v>2.873045267</v>
      </c>
      <c r="AB699" s="14">
        <v>220.89</v>
      </c>
      <c r="AC699" s="18">
        <f t="shared" si="7"/>
        <v>2.727037037</v>
      </c>
      <c r="AD699" s="14">
        <v>174.72</v>
      </c>
      <c r="AE699" s="18">
        <f t="shared" si="8"/>
        <v>2.157037037</v>
      </c>
      <c r="AF699" s="13">
        <f t="shared" si="9"/>
        <v>0.5583529233</v>
      </c>
      <c r="AG699" s="10">
        <f t="shared" si="10"/>
        <v>0.3157894737</v>
      </c>
      <c r="AH699" s="10">
        <f t="shared" si="11"/>
        <v>0.4736842105</v>
      </c>
      <c r="AI699" s="10">
        <f t="shared" si="12"/>
        <v>0.7894736842</v>
      </c>
      <c r="AJ699" s="7">
        <v>0.0</v>
      </c>
      <c r="AK699" s="7">
        <v>0.0</v>
      </c>
      <c r="AL699" s="13" t="str">
        <f t="shared" si="13"/>
        <v> </v>
      </c>
      <c r="AM699" s="7">
        <v>19.0</v>
      </c>
      <c r="AN699" s="7">
        <v>2.0</v>
      </c>
      <c r="AO699" s="26">
        <v>147.0</v>
      </c>
      <c r="AP699" s="26">
        <v>23.0</v>
      </c>
      <c r="AQ699" s="7">
        <v>83.0</v>
      </c>
      <c r="AR699" s="7">
        <v>12.0</v>
      </c>
      <c r="AS699" s="7">
        <v>109.0</v>
      </c>
      <c r="AT699" s="7">
        <v>5.0</v>
      </c>
      <c r="AU699" s="7">
        <v>160.0</v>
      </c>
      <c r="AV699" s="7">
        <v>31.0</v>
      </c>
      <c r="AW699" s="14">
        <v>83.77</v>
      </c>
      <c r="AX699" s="14">
        <v>-4.5600000000000005</v>
      </c>
      <c r="AY699" s="7">
        <v>0.0</v>
      </c>
      <c r="AZ699" s="7">
        <v>1.0</v>
      </c>
      <c r="BA699" s="14">
        <f t="shared" si="14"/>
        <v>0.4640836496</v>
      </c>
      <c r="BB699" s="14">
        <v>95.05</v>
      </c>
      <c r="BC699" s="14">
        <v>3.74</v>
      </c>
    </row>
    <row r="700" ht="12.75" customHeight="1">
      <c r="A700" s="7" t="s">
        <v>1115</v>
      </c>
      <c r="B700" s="7" t="s">
        <v>732</v>
      </c>
      <c r="C700" s="8" t="s">
        <v>685</v>
      </c>
      <c r="D700" s="9" t="s">
        <v>150</v>
      </c>
      <c r="E700" s="7">
        <v>6.0</v>
      </c>
      <c r="F700" s="7">
        <v>1.0</v>
      </c>
      <c r="G700" s="7">
        <v>0.0</v>
      </c>
      <c r="H700" s="12">
        <f t="shared" si="1"/>
        <v>1</v>
      </c>
      <c r="I700" s="7">
        <v>1.0</v>
      </c>
      <c r="J700" s="7">
        <v>0.0</v>
      </c>
      <c r="K700" s="7">
        <v>0.0</v>
      </c>
      <c r="L700" s="7">
        <v>0.0</v>
      </c>
      <c r="M700" s="25">
        <f t="shared" si="2"/>
        <v>11.14551084</v>
      </c>
      <c r="N700" s="7">
        <v>1.0</v>
      </c>
      <c r="O700" s="7">
        <v>0.0</v>
      </c>
      <c r="P700" s="7">
        <v>0.0</v>
      </c>
      <c r="Q700" s="7">
        <v>0.0</v>
      </c>
      <c r="R700" s="10">
        <f t="shared" si="3"/>
        <v>1</v>
      </c>
      <c r="S700" s="10">
        <f t="shared" si="4"/>
        <v>1</v>
      </c>
      <c r="T700" s="12">
        <f t="shared" si="5"/>
        <v>0</v>
      </c>
      <c r="U700" s="7">
        <v>0.0</v>
      </c>
      <c r="V700" s="7">
        <v>0.0</v>
      </c>
      <c r="W700" s="7">
        <v>0.0</v>
      </c>
      <c r="X700" s="7">
        <v>0.0</v>
      </c>
      <c r="Y700" s="7">
        <v>0.0</v>
      </c>
      <c r="Z700" s="7">
        <v>323.0</v>
      </c>
      <c r="AA700" s="18">
        <f t="shared" si="6"/>
        <v>0.8972222222</v>
      </c>
      <c r="AB700" s="14">
        <v>4.8</v>
      </c>
      <c r="AC700" s="18">
        <f t="shared" si="7"/>
        <v>0.8</v>
      </c>
      <c r="AD700" s="14">
        <v>13.08</v>
      </c>
      <c r="AE700" s="18">
        <f t="shared" si="8"/>
        <v>2.18</v>
      </c>
      <c r="AF700" s="13">
        <f t="shared" si="9"/>
        <v>0.2684563758</v>
      </c>
      <c r="AG700" s="10">
        <f t="shared" si="10"/>
        <v>1</v>
      </c>
      <c r="AH700" s="10">
        <f t="shared" si="11"/>
        <v>0</v>
      </c>
      <c r="AI700" s="10">
        <f t="shared" si="12"/>
        <v>1</v>
      </c>
      <c r="AJ700" s="7">
        <v>2.0</v>
      </c>
      <c r="AK700" s="7">
        <v>3.0</v>
      </c>
      <c r="AL700" s="13">
        <f t="shared" si="13"/>
        <v>0.4</v>
      </c>
      <c r="AM700" s="7">
        <v>1.0</v>
      </c>
      <c r="AN700" s="7">
        <v>0.0</v>
      </c>
      <c r="AO700" s="26">
        <v>5.0</v>
      </c>
      <c r="AP700" s="26">
        <v>0.0</v>
      </c>
      <c r="AQ700" s="7">
        <v>1.0</v>
      </c>
      <c r="AR700" s="7">
        <v>0.0</v>
      </c>
      <c r="AS700" s="7">
        <v>2.0</v>
      </c>
      <c r="AT700" s="7">
        <v>0.0</v>
      </c>
      <c r="AU700" s="7">
        <v>4.0</v>
      </c>
      <c r="AV700" s="7">
        <v>0.0</v>
      </c>
      <c r="AW700" s="14">
        <v>100.0</v>
      </c>
      <c r="AX700" s="14">
        <v>23.08</v>
      </c>
      <c r="AY700" s="7">
        <v>0.0</v>
      </c>
      <c r="AZ700" s="7">
        <v>0.0</v>
      </c>
      <c r="BA700" s="14">
        <f t="shared" si="14"/>
        <v>0.9287925697</v>
      </c>
      <c r="BB700" s="14">
        <v>80.0</v>
      </c>
      <c r="BC700" s="14">
        <v>-20.0</v>
      </c>
    </row>
    <row r="701" ht="12.75" customHeight="1">
      <c r="A701" s="7" t="s">
        <v>2996</v>
      </c>
      <c r="B701" s="7" t="s">
        <v>2997</v>
      </c>
      <c r="C701" s="8" t="s">
        <v>182</v>
      </c>
      <c r="D701" s="9" t="s">
        <v>159</v>
      </c>
      <c r="E701" s="7">
        <v>32.0</v>
      </c>
      <c r="F701" s="7">
        <v>0.0</v>
      </c>
      <c r="G701" s="7">
        <v>0.0</v>
      </c>
      <c r="H701" s="12">
        <f t="shared" si="1"/>
        <v>0</v>
      </c>
      <c r="I701" s="7">
        <v>0.0</v>
      </c>
      <c r="J701" s="7">
        <v>0.0</v>
      </c>
      <c r="K701" s="7">
        <v>0.0</v>
      </c>
      <c r="L701" s="7">
        <v>0.0</v>
      </c>
      <c r="M701" s="25">
        <f t="shared" si="2"/>
        <v>0</v>
      </c>
      <c r="N701" s="7">
        <v>0.0</v>
      </c>
      <c r="O701" s="7">
        <v>0.0</v>
      </c>
      <c r="P701" s="7">
        <v>0.0</v>
      </c>
      <c r="Q701" s="7">
        <v>0.0</v>
      </c>
      <c r="R701" s="10">
        <f t="shared" si="3"/>
        <v>0</v>
      </c>
      <c r="S701" s="10">
        <f t="shared" si="4"/>
        <v>0</v>
      </c>
      <c r="T701" s="12">
        <f t="shared" si="5"/>
        <v>0</v>
      </c>
      <c r="U701" s="7">
        <v>0.0</v>
      </c>
      <c r="V701" s="7">
        <v>0.0</v>
      </c>
      <c r="W701" s="7">
        <v>0.0</v>
      </c>
      <c r="X701" s="7">
        <v>0.0</v>
      </c>
      <c r="Y701" s="7">
        <v>0.0</v>
      </c>
      <c r="Z701" s="7">
        <v>72.0</v>
      </c>
      <c r="AA701" s="18">
        <f t="shared" si="6"/>
        <v>0.0375</v>
      </c>
      <c r="AB701" s="14">
        <v>1.2</v>
      </c>
      <c r="AC701" s="18">
        <f t="shared" si="7"/>
        <v>0.0375</v>
      </c>
      <c r="AD701" s="14">
        <v>146.47</v>
      </c>
      <c r="AE701" s="18">
        <f t="shared" si="8"/>
        <v>4.5771875</v>
      </c>
      <c r="AF701" s="13">
        <f t="shared" si="9"/>
        <v>0.008126227399</v>
      </c>
      <c r="AG701" s="10">
        <f t="shared" si="10"/>
        <v>0</v>
      </c>
      <c r="AH701" s="10">
        <f t="shared" si="11"/>
        <v>0</v>
      </c>
      <c r="AI701" s="10">
        <f t="shared" si="12"/>
        <v>0</v>
      </c>
      <c r="AJ701" s="7">
        <v>0.0</v>
      </c>
      <c r="AK701" s="7">
        <v>0.0</v>
      </c>
      <c r="AL701" s="13" t="str">
        <f t="shared" si="13"/>
        <v> </v>
      </c>
      <c r="AM701" s="7">
        <v>0.0</v>
      </c>
      <c r="AN701" s="7">
        <v>0.0</v>
      </c>
      <c r="AO701" s="26">
        <v>0.0</v>
      </c>
      <c r="AP701" s="26">
        <v>1.0</v>
      </c>
      <c r="AQ701" s="7">
        <v>0.0</v>
      </c>
      <c r="AR701" s="7">
        <v>0.0</v>
      </c>
      <c r="AS701" s="7">
        <v>0.0</v>
      </c>
      <c r="AT701" s="7">
        <v>0.0</v>
      </c>
      <c r="AU701" s="7">
        <v>0.0</v>
      </c>
      <c r="AV701" s="7">
        <v>1.0</v>
      </c>
      <c r="AW701" s="14">
        <v>0.0</v>
      </c>
      <c r="AX701" s="14">
        <v>-87.05</v>
      </c>
      <c r="AY701" s="7">
        <v>1.0</v>
      </c>
      <c r="AZ701" s="7">
        <v>0.0</v>
      </c>
      <c r="BA701" s="14">
        <f t="shared" si="14"/>
        <v>-0.8333333333</v>
      </c>
      <c r="BB701" s="14">
        <v>66.67</v>
      </c>
      <c r="BC701" s="14">
        <v>-29.52</v>
      </c>
    </row>
    <row r="702" ht="12.75" customHeight="1">
      <c r="A702" s="7" t="s">
        <v>532</v>
      </c>
      <c r="B702" s="7" t="s">
        <v>2999</v>
      </c>
      <c r="C702" s="8" t="s">
        <v>182</v>
      </c>
      <c r="D702" s="9" t="s">
        <v>255</v>
      </c>
      <c r="E702" s="7">
        <v>78.0</v>
      </c>
      <c r="F702" s="7">
        <v>6.0</v>
      </c>
      <c r="G702" s="7">
        <v>2.0</v>
      </c>
      <c r="H702" s="12">
        <f t="shared" si="1"/>
        <v>8</v>
      </c>
      <c r="I702" s="7">
        <v>6.0</v>
      </c>
      <c r="J702" s="7">
        <v>2.0</v>
      </c>
      <c r="K702" s="7">
        <v>1.0</v>
      </c>
      <c r="L702" s="7">
        <v>1.0</v>
      </c>
      <c r="M702" s="25">
        <f t="shared" si="2"/>
        <v>2.907328892</v>
      </c>
      <c r="N702" s="7">
        <v>33.0</v>
      </c>
      <c r="O702" s="7">
        <v>12.0</v>
      </c>
      <c r="P702" s="7">
        <v>27.0</v>
      </c>
      <c r="Q702" s="7">
        <v>5.0</v>
      </c>
      <c r="R702" s="10">
        <f t="shared" si="3"/>
        <v>0.1818181818</v>
      </c>
      <c r="S702" s="10">
        <f t="shared" si="4"/>
        <v>0.07792207792</v>
      </c>
      <c r="T702" s="12">
        <f t="shared" si="5"/>
        <v>8.0625</v>
      </c>
      <c r="U702" s="7">
        <v>1.0</v>
      </c>
      <c r="V702" s="7">
        <v>3.0</v>
      </c>
      <c r="W702" s="7">
        <v>2.0</v>
      </c>
      <c r="X702" s="7">
        <v>10.0</v>
      </c>
      <c r="Y702" s="7">
        <v>2.0</v>
      </c>
      <c r="Z702" s="7">
        <v>9906.0</v>
      </c>
      <c r="AA702" s="18">
        <f t="shared" si="6"/>
        <v>2.116666667</v>
      </c>
      <c r="AB702" s="14">
        <v>151.47</v>
      </c>
      <c r="AC702" s="18">
        <f t="shared" si="7"/>
        <v>1.941923077</v>
      </c>
      <c r="AD702" s="14">
        <v>223.27</v>
      </c>
      <c r="AE702" s="18">
        <f t="shared" si="8"/>
        <v>2.862435897</v>
      </c>
      <c r="AF702" s="13">
        <f t="shared" si="9"/>
        <v>0.4042002455</v>
      </c>
      <c r="AG702" s="10">
        <f t="shared" si="10"/>
        <v>0.375</v>
      </c>
      <c r="AH702" s="10">
        <f t="shared" si="11"/>
        <v>0.125</v>
      </c>
      <c r="AI702" s="10">
        <f t="shared" si="12"/>
        <v>0.5</v>
      </c>
      <c r="AJ702" s="7">
        <v>3.0</v>
      </c>
      <c r="AK702" s="7">
        <v>0.0</v>
      </c>
      <c r="AL702" s="13">
        <f t="shared" si="13"/>
        <v>1</v>
      </c>
      <c r="AM702" s="7">
        <v>16.0</v>
      </c>
      <c r="AN702" s="7">
        <v>3.0</v>
      </c>
      <c r="AO702" s="26">
        <v>113.0</v>
      </c>
      <c r="AP702" s="26">
        <v>24.0</v>
      </c>
      <c r="AQ702" s="7">
        <v>41.0</v>
      </c>
      <c r="AR702" s="7">
        <v>4.0</v>
      </c>
      <c r="AS702" s="7">
        <v>50.0</v>
      </c>
      <c r="AT702" s="7">
        <v>6.0</v>
      </c>
      <c r="AU702" s="7">
        <v>122.0</v>
      </c>
      <c r="AV702" s="7">
        <v>25.0</v>
      </c>
      <c r="AW702" s="14">
        <v>82.99</v>
      </c>
      <c r="AX702" s="14">
        <v>-6.96</v>
      </c>
      <c r="AY702" s="7">
        <v>1.0</v>
      </c>
      <c r="AZ702" s="7">
        <v>1.0</v>
      </c>
      <c r="BA702" s="14">
        <f t="shared" si="14"/>
        <v>0.5754088431</v>
      </c>
      <c r="BB702" s="14">
        <v>92.13</v>
      </c>
      <c r="BC702" s="14">
        <v>-3.11</v>
      </c>
    </row>
    <row r="703" ht="12.75" customHeight="1">
      <c r="A703" s="7" t="s">
        <v>3001</v>
      </c>
      <c r="B703" s="7" t="s">
        <v>3002</v>
      </c>
      <c r="C703" s="8" t="s">
        <v>254</v>
      </c>
      <c r="D703" s="9" t="s">
        <v>183</v>
      </c>
      <c r="E703" s="7">
        <v>61.0</v>
      </c>
      <c r="F703" s="7">
        <v>0.0</v>
      </c>
      <c r="G703" s="7">
        <v>0.0</v>
      </c>
      <c r="H703" s="12">
        <f t="shared" si="1"/>
        <v>0</v>
      </c>
      <c r="I703" s="7">
        <v>0.0</v>
      </c>
      <c r="J703" s="7">
        <v>0.0</v>
      </c>
      <c r="K703" s="7">
        <v>0.0</v>
      </c>
      <c r="L703" s="7">
        <v>0.0</v>
      </c>
      <c r="M703" s="25">
        <f t="shared" si="2"/>
        <v>0</v>
      </c>
      <c r="N703" s="7">
        <v>0.0</v>
      </c>
      <c r="O703" s="7">
        <v>0.0</v>
      </c>
      <c r="P703" s="7">
        <v>0.0</v>
      </c>
      <c r="Q703" s="7">
        <v>0.0</v>
      </c>
      <c r="R703" s="10">
        <f t="shared" si="3"/>
        <v>0</v>
      </c>
      <c r="S703" s="10">
        <f t="shared" si="4"/>
        <v>0</v>
      </c>
      <c r="T703" s="12">
        <f t="shared" si="5"/>
        <v>0</v>
      </c>
      <c r="U703" s="7">
        <v>0.0</v>
      </c>
      <c r="V703" s="7">
        <v>0.0</v>
      </c>
      <c r="W703" s="7">
        <v>0.0</v>
      </c>
      <c r="X703" s="7">
        <v>0.0</v>
      </c>
      <c r="Y703" s="7">
        <v>0.0</v>
      </c>
      <c r="Z703" s="7">
        <v>130.0</v>
      </c>
      <c r="AA703" s="18">
        <f t="shared" si="6"/>
        <v>0.03551912568</v>
      </c>
      <c r="AB703" s="14">
        <v>1.92</v>
      </c>
      <c r="AC703" s="18">
        <f t="shared" si="7"/>
        <v>0.03147540984</v>
      </c>
      <c r="AD703" s="14">
        <v>322.86</v>
      </c>
      <c r="AE703" s="18">
        <f t="shared" si="8"/>
        <v>5.292786885</v>
      </c>
      <c r="AF703" s="13">
        <f t="shared" si="9"/>
        <v>0.00591169407</v>
      </c>
      <c r="AG703" s="10">
        <f t="shared" si="10"/>
        <v>0</v>
      </c>
      <c r="AH703" s="10">
        <f t="shared" si="11"/>
        <v>0</v>
      </c>
      <c r="AI703" s="10">
        <f t="shared" si="12"/>
        <v>0</v>
      </c>
      <c r="AJ703" s="7">
        <v>0.0</v>
      </c>
      <c r="AK703" s="7">
        <v>0.0</v>
      </c>
      <c r="AL703" s="13" t="str">
        <f t="shared" si="13"/>
        <v> </v>
      </c>
      <c r="AM703" s="7">
        <v>0.0</v>
      </c>
      <c r="AN703" s="7">
        <v>0.0</v>
      </c>
      <c r="AO703" s="26">
        <v>3.0</v>
      </c>
      <c r="AP703" s="26">
        <v>0.0</v>
      </c>
      <c r="AQ703" s="7">
        <v>0.0</v>
      </c>
      <c r="AR703" s="7">
        <v>0.0</v>
      </c>
      <c r="AS703" s="7">
        <v>0.0</v>
      </c>
      <c r="AT703" s="7">
        <v>0.0</v>
      </c>
      <c r="AU703" s="7">
        <v>1.0</v>
      </c>
      <c r="AV703" s="7">
        <v>0.0</v>
      </c>
      <c r="AW703" s="14">
        <v>100.0</v>
      </c>
      <c r="AX703" s="14">
        <v>12.68</v>
      </c>
      <c r="AY703" s="7">
        <v>0.0</v>
      </c>
      <c r="AZ703" s="7">
        <v>0.0</v>
      </c>
      <c r="BA703" s="14">
        <f t="shared" si="14"/>
        <v>1.384615385</v>
      </c>
      <c r="BB703" s="14">
        <v>100.0</v>
      </c>
      <c r="BC703" s="14">
        <v>5.74</v>
      </c>
    </row>
    <row r="704" ht="12.75" customHeight="1">
      <c r="A704" s="7" t="s">
        <v>3003</v>
      </c>
      <c r="B704" s="7" t="s">
        <v>3004</v>
      </c>
      <c r="C704" s="8" t="s">
        <v>839</v>
      </c>
      <c r="D704" s="9" t="s">
        <v>174</v>
      </c>
      <c r="E704" s="7">
        <v>4.0</v>
      </c>
      <c r="F704" s="7">
        <v>0.0</v>
      </c>
      <c r="G704" s="7">
        <v>0.0</v>
      </c>
      <c r="H704" s="12">
        <f t="shared" si="1"/>
        <v>0</v>
      </c>
      <c r="I704" s="7">
        <v>0.0</v>
      </c>
      <c r="J704" s="7">
        <v>0.0</v>
      </c>
      <c r="K704" s="7">
        <v>0.0</v>
      </c>
      <c r="L704" s="7">
        <v>0.0</v>
      </c>
      <c r="M704" s="25">
        <f t="shared" si="2"/>
        <v>0</v>
      </c>
      <c r="N704" s="7">
        <v>0.0</v>
      </c>
      <c r="O704" s="7">
        <v>0.0</v>
      </c>
      <c r="P704" s="7">
        <v>0.0</v>
      </c>
      <c r="Q704" s="7">
        <v>0.0</v>
      </c>
      <c r="R704" s="10">
        <f t="shared" si="3"/>
        <v>0</v>
      </c>
      <c r="S704" s="10">
        <f t="shared" si="4"/>
        <v>0</v>
      </c>
      <c r="T704" s="12">
        <f t="shared" si="5"/>
        <v>0</v>
      </c>
      <c r="U704" s="7">
        <v>0.0</v>
      </c>
      <c r="V704" s="7">
        <v>0.0</v>
      </c>
      <c r="W704" s="7">
        <v>0.0</v>
      </c>
      <c r="X704" s="7">
        <v>0.0</v>
      </c>
      <c r="Y704" s="7">
        <v>0.0</v>
      </c>
      <c r="Z704" s="7">
        <v>22.0</v>
      </c>
      <c r="AA704" s="18">
        <f t="shared" si="6"/>
        <v>0.09166666667</v>
      </c>
      <c r="AB704" s="14">
        <v>0.18</v>
      </c>
      <c r="AC704" s="18">
        <f t="shared" si="7"/>
        <v>0.045</v>
      </c>
      <c r="AD704" s="14">
        <v>22.57</v>
      </c>
      <c r="AE704" s="18">
        <f t="shared" si="8"/>
        <v>5.6425</v>
      </c>
      <c r="AF704" s="13">
        <f t="shared" si="9"/>
        <v>0.007912087912</v>
      </c>
      <c r="AG704" s="10">
        <f t="shared" si="10"/>
        <v>0</v>
      </c>
      <c r="AH704" s="10">
        <f t="shared" si="11"/>
        <v>0</v>
      </c>
      <c r="AI704" s="10">
        <f t="shared" si="12"/>
        <v>0</v>
      </c>
      <c r="AJ704" s="7">
        <v>0.0</v>
      </c>
      <c r="AK704" s="7">
        <v>0.0</v>
      </c>
      <c r="AL704" s="13" t="str">
        <f t="shared" si="13"/>
        <v> </v>
      </c>
      <c r="AM704" s="7">
        <v>0.0</v>
      </c>
      <c r="AN704" s="7">
        <v>0.0</v>
      </c>
      <c r="AO704" s="26">
        <v>0.0</v>
      </c>
      <c r="AP704" s="26">
        <v>0.0</v>
      </c>
      <c r="AQ704" s="7">
        <v>0.0</v>
      </c>
      <c r="AR704" s="7">
        <v>0.0</v>
      </c>
      <c r="AS704" s="7">
        <v>0.0</v>
      </c>
      <c r="AT704" s="7">
        <v>0.0</v>
      </c>
      <c r="AU704" s="7">
        <v>0.0</v>
      </c>
      <c r="AV704" s="7">
        <v>0.0</v>
      </c>
      <c r="AW704" s="14"/>
      <c r="AX704" s="14"/>
      <c r="AY704" s="7">
        <v>0.0</v>
      </c>
      <c r="AZ704" s="7">
        <v>0.0</v>
      </c>
      <c r="BA704" s="14">
        <f t="shared" si="14"/>
        <v>0</v>
      </c>
      <c r="BB704" s="14"/>
      <c r="BC704" s="14"/>
    </row>
    <row r="705" ht="12.75" customHeight="1">
      <c r="A705" s="7" t="s">
        <v>1979</v>
      </c>
      <c r="B705" s="7" t="s">
        <v>3006</v>
      </c>
      <c r="C705" s="8" t="s">
        <v>490</v>
      </c>
      <c r="D705" s="9" t="s">
        <v>174</v>
      </c>
      <c r="E705" s="7">
        <v>1.0</v>
      </c>
      <c r="F705" s="7">
        <v>0.0</v>
      </c>
      <c r="G705" s="7">
        <v>0.0</v>
      </c>
      <c r="H705" s="12">
        <f t="shared" si="1"/>
        <v>0</v>
      </c>
      <c r="I705" s="7">
        <v>0.0</v>
      </c>
      <c r="J705" s="7">
        <v>0.0</v>
      </c>
      <c r="K705" s="7">
        <v>0.0</v>
      </c>
      <c r="L705" s="7">
        <v>0.0</v>
      </c>
      <c r="M705" s="25">
        <f t="shared" si="2"/>
        <v>0</v>
      </c>
      <c r="N705" s="7">
        <v>0.0</v>
      </c>
      <c r="O705" s="7">
        <v>0.0</v>
      </c>
      <c r="P705" s="7">
        <v>0.0</v>
      </c>
      <c r="Q705" s="7">
        <v>0.0</v>
      </c>
      <c r="R705" s="10">
        <f t="shared" si="3"/>
        <v>0</v>
      </c>
      <c r="S705" s="10">
        <f t="shared" si="4"/>
        <v>0</v>
      </c>
      <c r="T705" s="12">
        <f t="shared" si="5"/>
        <v>0</v>
      </c>
      <c r="U705" s="7">
        <v>0.0</v>
      </c>
      <c r="V705" s="7">
        <v>0.0</v>
      </c>
      <c r="W705" s="7">
        <v>0.0</v>
      </c>
      <c r="X705" s="7">
        <v>0.0</v>
      </c>
      <c r="Y705" s="7">
        <v>0.0</v>
      </c>
      <c r="Z705" s="7">
        <v>22.0</v>
      </c>
      <c r="AA705" s="18">
        <f t="shared" si="6"/>
        <v>0.3666666667</v>
      </c>
      <c r="AB705" s="14">
        <v>0.22</v>
      </c>
      <c r="AC705" s="18">
        <f t="shared" si="7"/>
        <v>0.22</v>
      </c>
      <c r="AD705" s="14">
        <v>9.57</v>
      </c>
      <c r="AE705" s="18">
        <f t="shared" si="8"/>
        <v>9.57</v>
      </c>
      <c r="AF705" s="13">
        <f t="shared" si="9"/>
        <v>0.02247191011</v>
      </c>
      <c r="AG705" s="10">
        <f t="shared" si="10"/>
        <v>0</v>
      </c>
      <c r="AH705" s="10">
        <f t="shared" si="11"/>
        <v>0</v>
      </c>
      <c r="AI705" s="10">
        <f t="shared" si="12"/>
        <v>0</v>
      </c>
      <c r="AJ705" s="7">
        <v>0.0</v>
      </c>
      <c r="AK705" s="7">
        <v>0.0</v>
      </c>
      <c r="AL705" s="13" t="str">
        <f t="shared" si="13"/>
        <v> </v>
      </c>
      <c r="AM705" s="7">
        <v>0.0</v>
      </c>
      <c r="AN705" s="7">
        <v>0.0</v>
      </c>
      <c r="AO705" s="26">
        <v>0.0</v>
      </c>
      <c r="AP705" s="26">
        <v>0.0</v>
      </c>
      <c r="AQ705" s="7">
        <v>0.0</v>
      </c>
      <c r="AR705" s="7">
        <v>0.0</v>
      </c>
      <c r="AS705" s="7">
        <v>0.0</v>
      </c>
      <c r="AT705" s="7">
        <v>0.0</v>
      </c>
      <c r="AU705" s="7">
        <v>0.0</v>
      </c>
      <c r="AV705" s="7">
        <v>0.0</v>
      </c>
      <c r="AW705" s="14"/>
      <c r="AX705" s="14"/>
      <c r="AY705" s="7">
        <v>0.0</v>
      </c>
      <c r="AZ705" s="7">
        <v>0.0</v>
      </c>
      <c r="BA705" s="14">
        <f t="shared" si="14"/>
        <v>0</v>
      </c>
      <c r="BB705" s="14">
        <v>100.0</v>
      </c>
      <c r="BC705" s="14">
        <v>0.0</v>
      </c>
    </row>
    <row r="706" ht="12.75" customHeight="1">
      <c r="A706" s="7" t="s">
        <v>213</v>
      </c>
      <c r="B706" s="7" t="s">
        <v>3008</v>
      </c>
      <c r="C706" s="8" t="s">
        <v>458</v>
      </c>
      <c r="D706" s="9" t="s">
        <v>275</v>
      </c>
      <c r="E706" s="7">
        <v>70.0</v>
      </c>
      <c r="F706" s="7">
        <v>1.0</v>
      </c>
      <c r="G706" s="7">
        <v>2.0</v>
      </c>
      <c r="H706" s="12">
        <f t="shared" si="1"/>
        <v>3</v>
      </c>
      <c r="I706" s="7">
        <v>1.0</v>
      </c>
      <c r="J706" s="7">
        <v>2.0</v>
      </c>
      <c r="K706" s="7">
        <v>0.0</v>
      </c>
      <c r="L706" s="7">
        <v>2.0</v>
      </c>
      <c r="M706" s="25">
        <f t="shared" si="2"/>
        <v>4.647160069</v>
      </c>
      <c r="N706" s="7">
        <v>5.0</v>
      </c>
      <c r="O706" s="7">
        <v>1.0</v>
      </c>
      <c r="P706" s="7">
        <v>4.0</v>
      </c>
      <c r="Q706" s="7">
        <v>1.0</v>
      </c>
      <c r="R706" s="10">
        <f t="shared" si="3"/>
        <v>0.2</v>
      </c>
      <c r="S706" s="10">
        <f t="shared" si="4"/>
        <v>0.09090909091</v>
      </c>
      <c r="T706" s="12">
        <f t="shared" si="5"/>
        <v>0</v>
      </c>
      <c r="U706" s="7">
        <v>0.0</v>
      </c>
      <c r="V706" s="7">
        <v>0.0</v>
      </c>
      <c r="W706" s="7">
        <v>1.0</v>
      </c>
      <c r="X706" s="7">
        <v>1.0</v>
      </c>
      <c r="Y706" s="7">
        <v>0.0</v>
      </c>
      <c r="Z706" s="7">
        <v>2324.0</v>
      </c>
      <c r="AA706" s="18">
        <f t="shared" si="6"/>
        <v>0.5533333333</v>
      </c>
      <c r="AB706" s="14">
        <v>34.09</v>
      </c>
      <c r="AC706" s="18">
        <f t="shared" si="7"/>
        <v>0.487</v>
      </c>
      <c r="AD706" s="14">
        <v>303.66</v>
      </c>
      <c r="AE706" s="18">
        <f t="shared" si="8"/>
        <v>4.338</v>
      </c>
      <c r="AF706" s="13">
        <f t="shared" si="9"/>
        <v>0.1009326425</v>
      </c>
      <c r="AG706" s="10">
        <f t="shared" si="10"/>
        <v>0.1666666667</v>
      </c>
      <c r="AH706" s="10">
        <f t="shared" si="11"/>
        <v>0.3333333333</v>
      </c>
      <c r="AI706" s="10">
        <f t="shared" si="12"/>
        <v>0.5</v>
      </c>
      <c r="AJ706" s="7">
        <v>4.0</v>
      </c>
      <c r="AK706" s="7">
        <v>3.0</v>
      </c>
      <c r="AL706" s="13">
        <f t="shared" si="13"/>
        <v>0.5714285714</v>
      </c>
      <c r="AM706" s="7">
        <v>6.0</v>
      </c>
      <c r="AN706" s="7">
        <v>0.0</v>
      </c>
      <c r="AO706" s="26">
        <v>29.0</v>
      </c>
      <c r="AP706" s="26">
        <v>5.0</v>
      </c>
      <c r="AQ706" s="7">
        <v>7.0</v>
      </c>
      <c r="AR706" s="7">
        <v>2.0</v>
      </c>
      <c r="AS706" s="7">
        <v>13.0</v>
      </c>
      <c r="AT706" s="7">
        <v>0.0</v>
      </c>
      <c r="AU706" s="7">
        <v>24.0</v>
      </c>
      <c r="AV706" s="7">
        <v>3.0</v>
      </c>
      <c r="AW706" s="14">
        <v>88.89</v>
      </c>
      <c r="AX706" s="14">
        <v>-2.67</v>
      </c>
      <c r="AY706" s="7">
        <v>0.0</v>
      </c>
      <c r="AZ706" s="7">
        <v>0.0</v>
      </c>
      <c r="BA706" s="14">
        <f t="shared" si="14"/>
        <v>0.5679862306</v>
      </c>
      <c r="BB706" s="14">
        <v>93.75</v>
      </c>
      <c r="BC706" s="14">
        <v>0.44</v>
      </c>
    </row>
    <row r="707" ht="12.75" customHeight="1">
      <c r="A707" s="7" t="s">
        <v>272</v>
      </c>
      <c r="B707" s="7" t="s">
        <v>3011</v>
      </c>
      <c r="C707" s="8" t="s">
        <v>182</v>
      </c>
      <c r="D707" s="9" t="s">
        <v>174</v>
      </c>
      <c r="E707" s="7">
        <v>65.0</v>
      </c>
      <c r="F707" s="7">
        <v>1.0</v>
      </c>
      <c r="G707" s="7">
        <v>4.0</v>
      </c>
      <c r="H707" s="12">
        <f t="shared" si="1"/>
        <v>5</v>
      </c>
      <c r="I707" s="7">
        <v>1.0</v>
      </c>
      <c r="J707" s="7">
        <v>4.0</v>
      </c>
      <c r="K707" s="7">
        <v>2.0</v>
      </c>
      <c r="L707" s="7">
        <v>2.0</v>
      </c>
      <c r="M707" s="25">
        <f t="shared" si="2"/>
        <v>2.168413444</v>
      </c>
      <c r="N707" s="7">
        <v>28.0</v>
      </c>
      <c r="O707" s="7">
        <v>12.0</v>
      </c>
      <c r="P707" s="7">
        <v>27.0</v>
      </c>
      <c r="Q707" s="7">
        <v>13.0</v>
      </c>
      <c r="R707" s="10">
        <f t="shared" si="3"/>
        <v>0.03571428571</v>
      </c>
      <c r="S707" s="10">
        <f t="shared" si="4"/>
        <v>0.0125</v>
      </c>
      <c r="T707" s="12">
        <f t="shared" si="5"/>
        <v>16.57142857</v>
      </c>
      <c r="U707" s="7">
        <v>2.0</v>
      </c>
      <c r="V707" s="7">
        <v>3.0</v>
      </c>
      <c r="W707" s="7">
        <v>2.0</v>
      </c>
      <c r="X707" s="7">
        <v>0.0</v>
      </c>
      <c r="Y707" s="7">
        <v>2.0</v>
      </c>
      <c r="Z707" s="7">
        <v>8301.0</v>
      </c>
      <c r="AA707" s="18">
        <f t="shared" si="6"/>
        <v>2.128461538</v>
      </c>
      <c r="AB707" s="14">
        <v>128.94</v>
      </c>
      <c r="AC707" s="18">
        <f t="shared" si="7"/>
        <v>1.983692308</v>
      </c>
      <c r="AD707" s="14">
        <v>186.47</v>
      </c>
      <c r="AE707" s="18">
        <f t="shared" si="8"/>
        <v>2.868769231</v>
      </c>
      <c r="AF707" s="13">
        <f t="shared" si="9"/>
        <v>0.4088012428</v>
      </c>
      <c r="AG707" s="10">
        <f t="shared" si="10"/>
        <v>0.07142857143</v>
      </c>
      <c r="AH707" s="10">
        <f t="shared" si="11"/>
        <v>0.2857142857</v>
      </c>
      <c r="AI707" s="10">
        <f t="shared" si="12"/>
        <v>0.3571428571</v>
      </c>
      <c r="AJ707" s="7">
        <v>0.0</v>
      </c>
      <c r="AK707" s="7">
        <v>0.0</v>
      </c>
      <c r="AL707" s="13" t="str">
        <f t="shared" si="13"/>
        <v> </v>
      </c>
      <c r="AM707" s="7">
        <v>14.0</v>
      </c>
      <c r="AN707" s="7">
        <v>2.0</v>
      </c>
      <c r="AO707" s="26">
        <v>102.0</v>
      </c>
      <c r="AP707" s="26">
        <v>15.0</v>
      </c>
      <c r="AQ707" s="7">
        <v>35.0</v>
      </c>
      <c r="AR707" s="7">
        <v>4.0</v>
      </c>
      <c r="AS707" s="7">
        <v>46.0</v>
      </c>
      <c r="AT707" s="7">
        <v>4.0</v>
      </c>
      <c r="AU707" s="7">
        <v>98.0</v>
      </c>
      <c r="AV707" s="7">
        <v>13.0</v>
      </c>
      <c r="AW707" s="14">
        <v>88.29</v>
      </c>
      <c r="AX707" s="14">
        <v>1.4</v>
      </c>
      <c r="AY707" s="7">
        <v>1.0</v>
      </c>
      <c r="AZ707" s="7">
        <v>0.0</v>
      </c>
      <c r="BA707" s="14">
        <f t="shared" si="14"/>
        <v>0.6360679436</v>
      </c>
      <c r="BB707" s="14">
        <v>93.65</v>
      </c>
      <c r="BC707" s="14">
        <v>-1.9</v>
      </c>
    </row>
    <row r="708" ht="12.75" customHeight="1">
      <c r="A708" s="7" t="s">
        <v>3016</v>
      </c>
      <c r="B708" s="7" t="s">
        <v>3017</v>
      </c>
      <c r="C708" s="8" t="s">
        <v>297</v>
      </c>
      <c r="D708" s="9" t="s">
        <v>174</v>
      </c>
      <c r="E708" s="7">
        <v>41.0</v>
      </c>
      <c r="F708" s="7">
        <v>0.0</v>
      </c>
      <c r="G708" s="7">
        <v>0.0</v>
      </c>
      <c r="H708" s="12">
        <f t="shared" si="1"/>
        <v>0</v>
      </c>
      <c r="I708" s="7">
        <v>0.0</v>
      </c>
      <c r="J708" s="7">
        <v>0.0</v>
      </c>
      <c r="K708" s="7">
        <v>0.0</v>
      </c>
      <c r="L708" s="7">
        <v>0.0</v>
      </c>
      <c r="M708" s="25">
        <f t="shared" si="2"/>
        <v>0</v>
      </c>
      <c r="N708" s="7">
        <v>0.0</v>
      </c>
      <c r="O708" s="7">
        <v>0.0</v>
      </c>
      <c r="P708" s="7">
        <v>0.0</v>
      </c>
      <c r="Q708" s="7">
        <v>0.0</v>
      </c>
      <c r="R708" s="10">
        <f t="shared" si="3"/>
        <v>0</v>
      </c>
      <c r="S708" s="10">
        <f t="shared" si="4"/>
        <v>0</v>
      </c>
      <c r="T708" s="12">
        <f t="shared" si="5"/>
        <v>0</v>
      </c>
      <c r="U708" s="7">
        <v>0.0</v>
      </c>
      <c r="V708" s="7">
        <v>0.0</v>
      </c>
      <c r="W708" s="7">
        <v>0.0</v>
      </c>
      <c r="X708" s="7">
        <v>0.0</v>
      </c>
      <c r="Y708" s="7">
        <v>0.0</v>
      </c>
      <c r="Z708" s="7">
        <v>200.0</v>
      </c>
      <c r="AA708" s="18">
        <f t="shared" si="6"/>
        <v>0.08130081301</v>
      </c>
      <c r="AB708" s="14">
        <v>2.89</v>
      </c>
      <c r="AC708" s="18">
        <f t="shared" si="7"/>
        <v>0.07048780488</v>
      </c>
      <c r="AD708" s="14">
        <v>207.42</v>
      </c>
      <c r="AE708" s="18">
        <f t="shared" si="8"/>
        <v>5.05902439</v>
      </c>
      <c r="AF708" s="13">
        <f t="shared" si="9"/>
        <v>0.01374161951</v>
      </c>
      <c r="AG708" s="10">
        <f t="shared" si="10"/>
        <v>0</v>
      </c>
      <c r="AH708" s="10">
        <f t="shared" si="11"/>
        <v>0</v>
      </c>
      <c r="AI708" s="10">
        <f t="shared" si="12"/>
        <v>0</v>
      </c>
      <c r="AJ708" s="7">
        <v>0.0</v>
      </c>
      <c r="AK708" s="7">
        <v>0.0</v>
      </c>
      <c r="AL708" s="13" t="str">
        <f t="shared" si="13"/>
        <v> </v>
      </c>
      <c r="AM708" s="7">
        <v>0.0</v>
      </c>
      <c r="AN708" s="7">
        <v>0.0</v>
      </c>
      <c r="AO708" s="26">
        <v>0.0</v>
      </c>
      <c r="AP708" s="26">
        <v>0.0</v>
      </c>
      <c r="AQ708" s="7">
        <v>0.0</v>
      </c>
      <c r="AR708" s="7">
        <v>2.0</v>
      </c>
      <c r="AS708" s="7">
        <v>0.0</v>
      </c>
      <c r="AT708" s="7">
        <v>0.0</v>
      </c>
      <c r="AU708" s="7">
        <v>0.0</v>
      </c>
      <c r="AV708" s="7">
        <v>1.0</v>
      </c>
      <c r="AW708" s="14">
        <v>0.0</v>
      </c>
      <c r="AX708" s="14">
        <v>-82.32</v>
      </c>
      <c r="AY708" s="7">
        <v>0.0</v>
      </c>
      <c r="AZ708" s="7">
        <v>0.0</v>
      </c>
      <c r="BA708" s="14">
        <f t="shared" si="14"/>
        <v>-0.6</v>
      </c>
      <c r="BB708" s="14">
        <v>100.0</v>
      </c>
      <c r="BC708" s="14">
        <v>8.21</v>
      </c>
    </row>
    <row r="709" ht="12.75" customHeight="1">
      <c r="A709" s="7" t="s">
        <v>3019</v>
      </c>
      <c r="B709" s="7" t="s">
        <v>3020</v>
      </c>
      <c r="C709" s="8" t="s">
        <v>447</v>
      </c>
      <c r="D709" s="9" t="s">
        <v>174</v>
      </c>
      <c r="E709" s="7">
        <v>73.0</v>
      </c>
      <c r="F709" s="7">
        <v>2.0</v>
      </c>
      <c r="G709" s="7">
        <v>1.0</v>
      </c>
      <c r="H709" s="12">
        <f t="shared" si="1"/>
        <v>3</v>
      </c>
      <c r="I709" s="7">
        <v>2.0</v>
      </c>
      <c r="J709" s="7">
        <v>1.0</v>
      </c>
      <c r="K709" s="7">
        <v>0.0</v>
      </c>
      <c r="L709" s="7">
        <v>1.0</v>
      </c>
      <c r="M709" s="25">
        <f t="shared" si="2"/>
        <v>4.192546584</v>
      </c>
      <c r="N709" s="7">
        <v>11.0</v>
      </c>
      <c r="O709" s="7">
        <v>4.0</v>
      </c>
      <c r="P709" s="7">
        <v>8.0</v>
      </c>
      <c r="Q709" s="7">
        <v>5.0</v>
      </c>
      <c r="R709" s="10">
        <f t="shared" si="3"/>
        <v>0.1818181818</v>
      </c>
      <c r="S709" s="10">
        <f t="shared" si="4"/>
        <v>0.07142857143</v>
      </c>
      <c r="T709" s="12">
        <f t="shared" si="5"/>
        <v>0</v>
      </c>
      <c r="U709" s="7">
        <v>1.0</v>
      </c>
      <c r="V709" s="7">
        <v>0.0</v>
      </c>
      <c r="W709" s="7">
        <v>4.0</v>
      </c>
      <c r="X709" s="7">
        <v>1.0</v>
      </c>
      <c r="Y709" s="7">
        <v>1.0</v>
      </c>
      <c r="Z709" s="7">
        <v>2576.0</v>
      </c>
      <c r="AA709" s="18">
        <f t="shared" si="6"/>
        <v>0.5881278539</v>
      </c>
      <c r="AB709" s="14">
        <v>41.54</v>
      </c>
      <c r="AC709" s="18">
        <f t="shared" si="7"/>
        <v>0.5690410959</v>
      </c>
      <c r="AD709" s="14">
        <v>351.42</v>
      </c>
      <c r="AE709" s="18">
        <f t="shared" si="8"/>
        <v>4.813972603</v>
      </c>
      <c r="AF709" s="13">
        <f t="shared" si="9"/>
        <v>0.1057105049</v>
      </c>
      <c r="AG709" s="10">
        <f t="shared" si="10"/>
        <v>0.3333333333</v>
      </c>
      <c r="AH709" s="10">
        <f t="shared" si="11"/>
        <v>0.1666666667</v>
      </c>
      <c r="AI709" s="10">
        <f t="shared" si="12"/>
        <v>0.5</v>
      </c>
      <c r="AJ709" s="7">
        <v>0.0</v>
      </c>
      <c r="AK709" s="7">
        <v>0.0</v>
      </c>
      <c r="AL709" s="13" t="str">
        <f t="shared" si="13"/>
        <v> </v>
      </c>
      <c r="AM709" s="7">
        <v>6.0</v>
      </c>
      <c r="AN709" s="7">
        <v>1.0</v>
      </c>
      <c r="AO709" s="26">
        <v>25.0</v>
      </c>
      <c r="AP709" s="26">
        <v>4.0</v>
      </c>
      <c r="AQ709" s="7">
        <v>15.0</v>
      </c>
      <c r="AR709" s="7">
        <v>0.0</v>
      </c>
      <c r="AS709" s="7">
        <v>13.0</v>
      </c>
      <c r="AT709" s="7">
        <v>2.0</v>
      </c>
      <c r="AU709" s="7">
        <v>29.0</v>
      </c>
      <c r="AV709" s="7">
        <v>4.0</v>
      </c>
      <c r="AW709" s="14">
        <v>87.88</v>
      </c>
      <c r="AX709" s="14">
        <v>-0.65</v>
      </c>
      <c r="AY709" s="7">
        <v>0.0</v>
      </c>
      <c r="AZ709" s="7">
        <v>1.0</v>
      </c>
      <c r="BA709" s="14">
        <f t="shared" si="14"/>
        <v>0.698757764</v>
      </c>
      <c r="BB709" s="14">
        <v>88.68</v>
      </c>
      <c r="BC709" s="14">
        <v>-4.35</v>
      </c>
    </row>
    <row r="710" ht="12.75" customHeight="1">
      <c r="A710" s="7" t="s">
        <v>2726</v>
      </c>
      <c r="B710" s="7" t="s">
        <v>3022</v>
      </c>
      <c r="C710" s="8" t="s">
        <v>399</v>
      </c>
      <c r="D710" s="9" t="s">
        <v>275</v>
      </c>
      <c r="E710" s="7">
        <v>71.0</v>
      </c>
      <c r="F710" s="7">
        <v>1.0</v>
      </c>
      <c r="G710" s="7">
        <v>2.0</v>
      </c>
      <c r="H710" s="12">
        <f t="shared" si="1"/>
        <v>3</v>
      </c>
      <c r="I710" s="7">
        <v>1.0</v>
      </c>
      <c r="J710" s="7">
        <v>2.0</v>
      </c>
      <c r="K710" s="7">
        <v>1.0</v>
      </c>
      <c r="L710" s="7">
        <v>1.0</v>
      </c>
      <c r="M710" s="25">
        <f t="shared" si="2"/>
        <v>4.560810811</v>
      </c>
      <c r="N710" s="7">
        <v>9.0</v>
      </c>
      <c r="O710" s="7">
        <v>0.0</v>
      </c>
      <c r="P710" s="7">
        <v>8.0</v>
      </c>
      <c r="Q710" s="7">
        <v>0.0</v>
      </c>
      <c r="R710" s="10">
        <f t="shared" si="3"/>
        <v>0.1111111111</v>
      </c>
      <c r="S710" s="10">
        <f t="shared" si="4"/>
        <v>0.05882352941</v>
      </c>
      <c r="T710" s="12">
        <f t="shared" si="5"/>
        <v>11.66666667</v>
      </c>
      <c r="U710" s="7">
        <v>0.0</v>
      </c>
      <c r="V710" s="7">
        <v>0.0</v>
      </c>
      <c r="W710" s="7">
        <v>1.0</v>
      </c>
      <c r="X710" s="7">
        <v>3.0</v>
      </c>
      <c r="Y710" s="7">
        <v>0.0</v>
      </c>
      <c r="Z710" s="7">
        <v>2368.0</v>
      </c>
      <c r="AA710" s="18">
        <f t="shared" si="6"/>
        <v>0.5558685446</v>
      </c>
      <c r="AB710" s="14">
        <v>36.42</v>
      </c>
      <c r="AC710" s="18">
        <f t="shared" si="7"/>
        <v>0.5129577465</v>
      </c>
      <c r="AD710" s="14">
        <v>303.74</v>
      </c>
      <c r="AE710" s="18">
        <f t="shared" si="8"/>
        <v>4.278028169</v>
      </c>
      <c r="AF710" s="13">
        <f t="shared" si="9"/>
        <v>0.1070672625</v>
      </c>
      <c r="AG710" s="10">
        <f t="shared" si="10"/>
        <v>0.3333333333</v>
      </c>
      <c r="AH710" s="10">
        <f t="shared" si="11"/>
        <v>0.6666666667</v>
      </c>
      <c r="AI710" s="10">
        <f t="shared" si="12"/>
        <v>1</v>
      </c>
      <c r="AJ710" s="7">
        <v>1.0</v>
      </c>
      <c r="AK710" s="7">
        <v>1.0</v>
      </c>
      <c r="AL710" s="13">
        <f t="shared" si="13"/>
        <v>0.5</v>
      </c>
      <c r="AM710" s="7">
        <v>3.0</v>
      </c>
      <c r="AN710" s="7">
        <v>2.0</v>
      </c>
      <c r="AO710" s="26">
        <v>32.0</v>
      </c>
      <c r="AP710" s="26">
        <v>5.0</v>
      </c>
      <c r="AQ710" s="7">
        <v>7.0</v>
      </c>
      <c r="AR710" s="7">
        <v>2.0</v>
      </c>
      <c r="AS710" s="7">
        <v>15.0</v>
      </c>
      <c r="AT710" s="7">
        <v>3.0</v>
      </c>
      <c r="AU710" s="7">
        <v>31.0</v>
      </c>
      <c r="AV710" s="7">
        <v>5.0</v>
      </c>
      <c r="AW710" s="14">
        <v>86.11</v>
      </c>
      <c r="AX710" s="14">
        <v>0.06</v>
      </c>
      <c r="AY710" s="7">
        <v>1.0</v>
      </c>
      <c r="AZ710" s="7">
        <v>0.0</v>
      </c>
      <c r="BA710" s="14">
        <f t="shared" si="14"/>
        <v>0.5320945946</v>
      </c>
      <c r="BB710" s="14">
        <v>90.0</v>
      </c>
      <c r="BC710" s="14">
        <v>-7.73</v>
      </c>
    </row>
    <row r="711" ht="12.75" customHeight="1">
      <c r="A711" s="7" t="s">
        <v>1889</v>
      </c>
      <c r="B711" s="7" t="s">
        <v>3025</v>
      </c>
      <c r="C711" s="8" t="s">
        <v>312</v>
      </c>
      <c r="D711" s="9" t="s">
        <v>260</v>
      </c>
      <c r="E711" s="7">
        <v>17.0</v>
      </c>
      <c r="F711" s="7">
        <v>0.0</v>
      </c>
      <c r="G711" s="7">
        <v>0.0</v>
      </c>
      <c r="H711" s="12">
        <f t="shared" si="1"/>
        <v>0</v>
      </c>
      <c r="I711" s="7">
        <v>0.0</v>
      </c>
      <c r="J711" s="7">
        <v>0.0</v>
      </c>
      <c r="K711" s="7">
        <v>0.0</v>
      </c>
      <c r="L711" s="7">
        <v>0.0</v>
      </c>
      <c r="M711" s="25">
        <f t="shared" si="2"/>
        <v>0</v>
      </c>
      <c r="N711" s="7">
        <v>0.0</v>
      </c>
      <c r="O711" s="7">
        <v>0.0</v>
      </c>
      <c r="P711" s="7">
        <v>0.0</v>
      </c>
      <c r="Q711" s="7">
        <v>0.0</v>
      </c>
      <c r="R711" s="10">
        <f t="shared" si="3"/>
        <v>0</v>
      </c>
      <c r="S711" s="10">
        <f t="shared" si="4"/>
        <v>0</v>
      </c>
      <c r="T711" s="12">
        <f t="shared" si="5"/>
        <v>0</v>
      </c>
      <c r="U711" s="7">
        <v>0.0</v>
      </c>
      <c r="V711" s="7">
        <v>0.0</v>
      </c>
      <c r="W711" s="7">
        <v>0.0</v>
      </c>
      <c r="X711" s="7">
        <v>0.0</v>
      </c>
      <c r="Y711" s="7">
        <v>0.0</v>
      </c>
      <c r="Z711" s="7">
        <v>10.0</v>
      </c>
      <c r="AA711" s="18">
        <f t="shared" si="6"/>
        <v>0.009803921569</v>
      </c>
      <c r="AB711" s="14">
        <v>0.0</v>
      </c>
      <c r="AC711" s="18">
        <f t="shared" si="7"/>
        <v>0</v>
      </c>
      <c r="AD711" s="14">
        <v>74.9</v>
      </c>
      <c r="AE711" s="18">
        <f t="shared" si="8"/>
        <v>4.405882353</v>
      </c>
      <c r="AF711" s="13">
        <f t="shared" si="9"/>
        <v>0</v>
      </c>
      <c r="AG711" s="10">
        <f t="shared" si="10"/>
        <v>0</v>
      </c>
      <c r="AH711" s="10">
        <f t="shared" si="11"/>
        <v>0</v>
      </c>
      <c r="AI711" s="10">
        <f t="shared" si="12"/>
        <v>0</v>
      </c>
      <c r="AJ711" s="7">
        <v>0.0</v>
      </c>
      <c r="AK711" s="7">
        <v>0.0</v>
      </c>
      <c r="AL711" s="13" t="str">
        <f t="shared" si="13"/>
        <v> </v>
      </c>
      <c r="AM711" s="7">
        <v>0.0</v>
      </c>
      <c r="AN711" s="7">
        <v>0.0</v>
      </c>
      <c r="AO711" s="26">
        <v>0.0</v>
      </c>
      <c r="AP711" s="26">
        <v>0.0</v>
      </c>
      <c r="AQ711" s="7">
        <v>0.0</v>
      </c>
      <c r="AR711" s="7">
        <v>0.0</v>
      </c>
      <c r="AS711" s="7">
        <v>0.0</v>
      </c>
      <c r="AT711" s="7">
        <v>0.0</v>
      </c>
      <c r="AU711" s="7">
        <v>0.0</v>
      </c>
      <c r="AV711" s="7">
        <v>0.0</v>
      </c>
      <c r="AW711" s="14"/>
      <c r="AX711" s="14"/>
      <c r="AY711" s="7">
        <v>0.0</v>
      </c>
      <c r="AZ711" s="7">
        <v>0.0</v>
      </c>
      <c r="BA711" s="14">
        <f t="shared" si="14"/>
        <v>0</v>
      </c>
      <c r="BB711" s="14"/>
      <c r="BC711" s="14"/>
    </row>
    <row r="712" ht="12.75" customHeight="1">
      <c r="A712" s="7" t="s">
        <v>235</v>
      </c>
      <c r="B712" s="7" t="s">
        <v>3027</v>
      </c>
      <c r="C712" s="8" t="s">
        <v>246</v>
      </c>
      <c r="D712" s="9" t="s">
        <v>150</v>
      </c>
      <c r="E712" s="7">
        <v>71.0</v>
      </c>
      <c r="F712" s="7">
        <v>7.0</v>
      </c>
      <c r="G712" s="7">
        <v>4.0</v>
      </c>
      <c r="H712" s="12">
        <f t="shared" si="1"/>
        <v>11</v>
      </c>
      <c r="I712" s="7">
        <v>7.0</v>
      </c>
      <c r="J712" s="7">
        <v>4.0</v>
      </c>
      <c r="K712" s="7">
        <v>0.0</v>
      </c>
      <c r="L712" s="7">
        <v>4.0</v>
      </c>
      <c r="M712" s="25">
        <f t="shared" si="2"/>
        <v>3.466690011</v>
      </c>
      <c r="N712" s="7">
        <v>41.0</v>
      </c>
      <c r="O712" s="7">
        <v>9.0</v>
      </c>
      <c r="P712" s="7">
        <v>33.0</v>
      </c>
      <c r="Q712" s="7">
        <v>10.0</v>
      </c>
      <c r="R712" s="10">
        <f t="shared" si="3"/>
        <v>0.1707317073</v>
      </c>
      <c r="S712" s="10">
        <f t="shared" si="4"/>
        <v>0.0752688172</v>
      </c>
      <c r="T712" s="12">
        <f t="shared" si="5"/>
        <v>0</v>
      </c>
      <c r="U712" s="7">
        <v>0.0</v>
      </c>
      <c r="V712" s="7">
        <v>3.0</v>
      </c>
      <c r="W712" s="7">
        <v>7.0</v>
      </c>
      <c r="X712" s="7">
        <v>2.0</v>
      </c>
      <c r="Y712" s="7">
        <v>1.0</v>
      </c>
      <c r="Z712" s="7">
        <v>11423.0</v>
      </c>
      <c r="AA712" s="18">
        <f t="shared" si="6"/>
        <v>2.681455399</v>
      </c>
      <c r="AB712" s="14">
        <v>181.48</v>
      </c>
      <c r="AC712" s="18">
        <f t="shared" si="7"/>
        <v>2.556056338</v>
      </c>
      <c r="AD712" s="14">
        <v>197.79</v>
      </c>
      <c r="AE712" s="18">
        <f t="shared" si="8"/>
        <v>2.785774648</v>
      </c>
      <c r="AF712" s="13">
        <f t="shared" si="9"/>
        <v>0.4784981675</v>
      </c>
      <c r="AG712" s="10">
        <f t="shared" si="10"/>
        <v>0.4375</v>
      </c>
      <c r="AH712" s="10">
        <f t="shared" si="11"/>
        <v>0.25</v>
      </c>
      <c r="AI712" s="10">
        <f t="shared" si="12"/>
        <v>0.6875</v>
      </c>
      <c r="AJ712" s="7">
        <v>72.0</v>
      </c>
      <c r="AK712" s="7">
        <v>97.0</v>
      </c>
      <c r="AL712" s="13">
        <f t="shared" si="13"/>
        <v>0.426035503</v>
      </c>
      <c r="AM712" s="7">
        <v>16.0</v>
      </c>
      <c r="AN712" s="7">
        <v>1.0</v>
      </c>
      <c r="AO712" s="26">
        <v>124.0</v>
      </c>
      <c r="AP712" s="26">
        <v>22.0</v>
      </c>
      <c r="AQ712" s="7">
        <v>53.0</v>
      </c>
      <c r="AR712" s="7">
        <v>12.0</v>
      </c>
      <c r="AS712" s="7">
        <v>65.0</v>
      </c>
      <c r="AT712" s="7">
        <v>2.0</v>
      </c>
      <c r="AU712" s="7">
        <v>130.0</v>
      </c>
      <c r="AV712" s="7">
        <v>22.0</v>
      </c>
      <c r="AW712" s="14">
        <v>85.53</v>
      </c>
      <c r="AX712" s="14">
        <v>1.15</v>
      </c>
      <c r="AY712" s="7">
        <v>3.0</v>
      </c>
      <c r="AZ712" s="7">
        <v>0.0</v>
      </c>
      <c r="BA712" s="14">
        <f t="shared" si="14"/>
        <v>0.4989932592</v>
      </c>
      <c r="BB712" s="14">
        <v>92.0</v>
      </c>
      <c r="BC712" s="14">
        <v>-1.51</v>
      </c>
    </row>
    <row r="713" ht="12.75" customHeight="1">
      <c r="A713" s="7" t="s">
        <v>2435</v>
      </c>
      <c r="B713" s="7" t="s">
        <v>3030</v>
      </c>
      <c r="C713" s="8" t="s">
        <v>394</v>
      </c>
      <c r="D713" s="9" t="s">
        <v>260</v>
      </c>
      <c r="E713" s="7">
        <v>80.0</v>
      </c>
      <c r="F713" s="7">
        <v>11.0</v>
      </c>
      <c r="G713" s="7">
        <v>11.0</v>
      </c>
      <c r="H713" s="12">
        <f t="shared" si="1"/>
        <v>22</v>
      </c>
      <c r="I713" s="7">
        <v>10.0</v>
      </c>
      <c r="J713" s="7">
        <v>11.0</v>
      </c>
      <c r="K713" s="7">
        <v>6.0</v>
      </c>
      <c r="L713" s="7">
        <v>5.0</v>
      </c>
      <c r="M713" s="25">
        <f t="shared" si="2"/>
        <v>4.676981221</v>
      </c>
      <c r="N713" s="7">
        <v>51.0</v>
      </c>
      <c r="O713" s="7">
        <v>26.0</v>
      </c>
      <c r="P713" s="7">
        <v>39.0</v>
      </c>
      <c r="Q713" s="7">
        <v>12.0</v>
      </c>
      <c r="R713" s="10">
        <f t="shared" si="3"/>
        <v>0.2156862745</v>
      </c>
      <c r="S713" s="10">
        <f t="shared" si="4"/>
        <v>0.0859375</v>
      </c>
      <c r="T713" s="12">
        <f t="shared" si="5"/>
        <v>46.57894737</v>
      </c>
      <c r="U713" s="7">
        <v>0.0</v>
      </c>
      <c r="V713" s="7">
        <v>5.0</v>
      </c>
      <c r="W713" s="7">
        <v>11.0</v>
      </c>
      <c r="X713" s="7">
        <v>6.0</v>
      </c>
      <c r="Y713" s="7">
        <v>1.0</v>
      </c>
      <c r="Z713" s="7">
        <v>16934.0</v>
      </c>
      <c r="AA713" s="18">
        <f t="shared" si="6"/>
        <v>3.527916667</v>
      </c>
      <c r="AB713" s="14">
        <v>282.9</v>
      </c>
      <c r="AC713" s="18">
        <f t="shared" si="7"/>
        <v>3.53625</v>
      </c>
      <c r="AD713" s="14">
        <v>167.38</v>
      </c>
      <c r="AE713" s="18">
        <f t="shared" si="8"/>
        <v>2.09225</v>
      </c>
      <c r="AF713" s="13">
        <f t="shared" si="9"/>
        <v>0.6282757395</v>
      </c>
      <c r="AG713" s="10">
        <f t="shared" si="10"/>
        <v>0.2631578947</v>
      </c>
      <c r="AH713" s="10">
        <f t="shared" si="11"/>
        <v>0.2894736842</v>
      </c>
      <c r="AI713" s="10">
        <f t="shared" si="12"/>
        <v>0.5526315789</v>
      </c>
      <c r="AJ713" s="7">
        <v>5.0</v>
      </c>
      <c r="AK713" s="7">
        <v>9.0</v>
      </c>
      <c r="AL713" s="13">
        <f t="shared" si="13"/>
        <v>0.3571428571</v>
      </c>
      <c r="AM713" s="7">
        <v>38.0</v>
      </c>
      <c r="AN713" s="7">
        <v>5.0</v>
      </c>
      <c r="AO713" s="26">
        <v>257.0</v>
      </c>
      <c r="AP713" s="26">
        <v>38.0</v>
      </c>
      <c r="AQ713" s="7">
        <v>114.0</v>
      </c>
      <c r="AR713" s="7">
        <v>14.0</v>
      </c>
      <c r="AS713" s="7">
        <v>147.0</v>
      </c>
      <c r="AT713" s="7">
        <v>6.0</v>
      </c>
      <c r="AU713" s="7">
        <v>281.0</v>
      </c>
      <c r="AV713" s="7">
        <v>40.0</v>
      </c>
      <c r="AW713" s="14">
        <v>87.54</v>
      </c>
      <c r="AX713" s="14">
        <v>-1.75</v>
      </c>
      <c r="AY713" s="7">
        <v>1.0</v>
      </c>
      <c r="AZ713" s="7">
        <v>1.0</v>
      </c>
      <c r="BA713" s="14">
        <f t="shared" si="14"/>
        <v>0.7476083619</v>
      </c>
      <c r="BB713" s="14">
        <v>97.01</v>
      </c>
      <c r="BC713" s="14">
        <v>3.73</v>
      </c>
    </row>
    <row r="714" ht="12.75" customHeight="1">
      <c r="A714" s="7" t="s">
        <v>1477</v>
      </c>
      <c r="B714" s="7" t="s">
        <v>3030</v>
      </c>
      <c r="C714" s="8" t="s">
        <v>197</v>
      </c>
      <c r="D714" s="9" t="s">
        <v>174</v>
      </c>
      <c r="E714" s="7">
        <v>72.0</v>
      </c>
      <c r="F714" s="7">
        <v>1.0</v>
      </c>
      <c r="G714" s="7">
        <v>0.0</v>
      </c>
      <c r="H714" s="12">
        <f t="shared" si="1"/>
        <v>1</v>
      </c>
      <c r="I714" s="7">
        <v>1.0</v>
      </c>
      <c r="J714" s="7">
        <v>0.0</v>
      </c>
      <c r="K714" s="7">
        <v>0.0</v>
      </c>
      <c r="L714" s="7">
        <v>0.0</v>
      </c>
      <c r="M714" s="25">
        <f t="shared" si="2"/>
        <v>3.222918532</v>
      </c>
      <c r="N714" s="7">
        <v>2.0</v>
      </c>
      <c r="O714" s="7">
        <v>2.0</v>
      </c>
      <c r="P714" s="7">
        <v>1.0</v>
      </c>
      <c r="Q714" s="7">
        <v>2.0</v>
      </c>
      <c r="R714" s="10">
        <f t="shared" si="3"/>
        <v>0.5</v>
      </c>
      <c r="S714" s="10">
        <f t="shared" si="4"/>
        <v>0.1428571429</v>
      </c>
      <c r="T714" s="12">
        <f t="shared" si="5"/>
        <v>0</v>
      </c>
      <c r="U714" s="7">
        <v>0.0</v>
      </c>
      <c r="V714" s="7">
        <v>1.0</v>
      </c>
      <c r="W714" s="7">
        <v>0.0</v>
      </c>
      <c r="X714" s="7">
        <v>0.0</v>
      </c>
      <c r="Y714" s="7">
        <v>0.0</v>
      </c>
      <c r="Z714" s="7">
        <v>1117.0</v>
      </c>
      <c r="AA714" s="18">
        <f t="shared" si="6"/>
        <v>0.2585648148</v>
      </c>
      <c r="AB714" s="14">
        <v>17.05</v>
      </c>
      <c r="AC714" s="18">
        <f t="shared" si="7"/>
        <v>0.2368055556</v>
      </c>
      <c r="AD714" s="14">
        <v>325.56</v>
      </c>
      <c r="AE714" s="18">
        <f t="shared" si="8"/>
        <v>4.521666667</v>
      </c>
      <c r="AF714" s="13">
        <f t="shared" si="9"/>
        <v>0.04976503897</v>
      </c>
      <c r="AG714" s="10">
        <f t="shared" si="10"/>
        <v>1</v>
      </c>
      <c r="AH714" s="10">
        <f t="shared" si="11"/>
        <v>0</v>
      </c>
      <c r="AI714" s="10">
        <f t="shared" si="12"/>
        <v>1</v>
      </c>
      <c r="AJ714" s="7">
        <v>0.0</v>
      </c>
      <c r="AK714" s="7">
        <v>0.0</v>
      </c>
      <c r="AL714" s="13" t="str">
        <f t="shared" si="13"/>
        <v> </v>
      </c>
      <c r="AM714" s="7">
        <v>1.0</v>
      </c>
      <c r="AN714" s="7">
        <v>0.0</v>
      </c>
      <c r="AO714" s="26">
        <v>11.0</v>
      </c>
      <c r="AP714" s="26">
        <v>4.0</v>
      </c>
      <c r="AQ714" s="7">
        <v>4.0</v>
      </c>
      <c r="AR714" s="7">
        <v>0.0</v>
      </c>
      <c r="AS714" s="7">
        <v>8.0</v>
      </c>
      <c r="AT714" s="7">
        <v>0.0</v>
      </c>
      <c r="AU714" s="7">
        <v>11.0</v>
      </c>
      <c r="AV714" s="7">
        <v>1.0</v>
      </c>
      <c r="AW714" s="14">
        <v>91.67</v>
      </c>
      <c r="AX714" s="14">
        <v>2.74</v>
      </c>
      <c r="AY714" s="7">
        <v>2.0</v>
      </c>
      <c r="AZ714" s="7">
        <v>0.0</v>
      </c>
      <c r="BA714" s="14">
        <f t="shared" si="14"/>
        <v>0.2148612355</v>
      </c>
      <c r="BB714" s="14">
        <v>92.86</v>
      </c>
      <c r="BC714" s="14">
        <v>-1.46</v>
      </c>
    </row>
    <row r="715" ht="12.75" customHeight="1">
      <c r="A715" s="7" t="s">
        <v>272</v>
      </c>
      <c r="B715" s="7" t="s">
        <v>3034</v>
      </c>
      <c r="C715" s="8" t="s">
        <v>490</v>
      </c>
      <c r="D715" s="9" t="s">
        <v>174</v>
      </c>
      <c r="E715" s="7">
        <v>67.0</v>
      </c>
      <c r="F715" s="7">
        <v>1.0</v>
      </c>
      <c r="G715" s="7">
        <v>11.0</v>
      </c>
      <c r="H715" s="12">
        <f t="shared" si="1"/>
        <v>12</v>
      </c>
      <c r="I715" s="7">
        <v>1.0</v>
      </c>
      <c r="J715" s="7">
        <v>11.0</v>
      </c>
      <c r="K715" s="7">
        <v>8.0</v>
      </c>
      <c r="L715" s="7">
        <v>3.0</v>
      </c>
      <c r="M715" s="25">
        <f t="shared" si="2"/>
        <v>5.356478611</v>
      </c>
      <c r="N715" s="7">
        <v>20.0</v>
      </c>
      <c r="O715" s="7">
        <v>9.0</v>
      </c>
      <c r="P715" s="7">
        <v>19.0</v>
      </c>
      <c r="Q715" s="7">
        <v>11.0</v>
      </c>
      <c r="R715" s="10">
        <f t="shared" si="3"/>
        <v>0.05</v>
      </c>
      <c r="S715" s="10">
        <f t="shared" si="4"/>
        <v>0.01694915254</v>
      </c>
      <c r="T715" s="12">
        <f t="shared" si="5"/>
        <v>47.57894737</v>
      </c>
      <c r="U715" s="7">
        <v>1.0</v>
      </c>
      <c r="V715" s="7">
        <v>2.0</v>
      </c>
      <c r="W715" s="7">
        <v>2.0</v>
      </c>
      <c r="X715" s="7">
        <v>2.0</v>
      </c>
      <c r="Y715" s="7">
        <v>0.0</v>
      </c>
      <c r="Z715" s="7">
        <v>8065.0</v>
      </c>
      <c r="AA715" s="18">
        <f t="shared" si="6"/>
        <v>2.006218905</v>
      </c>
      <c r="AB715" s="14">
        <v>133.32</v>
      </c>
      <c r="AC715" s="18">
        <f t="shared" si="7"/>
        <v>1.989850746</v>
      </c>
      <c r="AD715" s="14">
        <v>186.94</v>
      </c>
      <c r="AE715" s="18">
        <f t="shared" si="8"/>
        <v>2.790149254</v>
      </c>
      <c r="AF715" s="13">
        <f t="shared" si="9"/>
        <v>0.416286767</v>
      </c>
      <c r="AG715" s="10">
        <f t="shared" si="10"/>
        <v>0.05263157895</v>
      </c>
      <c r="AH715" s="10">
        <f t="shared" si="11"/>
        <v>0.5789473684</v>
      </c>
      <c r="AI715" s="10">
        <f t="shared" si="12"/>
        <v>0.6315789474</v>
      </c>
      <c r="AJ715" s="7">
        <v>0.0</v>
      </c>
      <c r="AK715" s="7">
        <v>0.0</v>
      </c>
      <c r="AL715" s="13" t="str">
        <f t="shared" si="13"/>
        <v> </v>
      </c>
      <c r="AM715" s="7">
        <v>19.0</v>
      </c>
      <c r="AN715" s="7">
        <v>0.0</v>
      </c>
      <c r="AO715" s="26">
        <v>94.0</v>
      </c>
      <c r="AP715" s="26">
        <v>11.0</v>
      </c>
      <c r="AQ715" s="7">
        <v>50.0</v>
      </c>
      <c r="AR715" s="7">
        <v>3.0</v>
      </c>
      <c r="AS715" s="7">
        <v>45.0</v>
      </c>
      <c r="AT715" s="7">
        <v>3.0</v>
      </c>
      <c r="AU715" s="7">
        <v>96.0</v>
      </c>
      <c r="AV715" s="7">
        <v>7.0</v>
      </c>
      <c r="AW715" s="14">
        <v>93.2</v>
      </c>
      <c r="AX715" s="14">
        <v>15.59</v>
      </c>
      <c r="AY715" s="7">
        <v>0.0</v>
      </c>
      <c r="AZ715" s="7">
        <v>1.0</v>
      </c>
      <c r="BA715" s="14">
        <f t="shared" si="14"/>
        <v>0.7960322381</v>
      </c>
      <c r="BB715" s="14">
        <v>94.78</v>
      </c>
      <c r="BC715" s="14">
        <v>0.4</v>
      </c>
    </row>
    <row r="716" ht="12.75" customHeight="1">
      <c r="A716" s="7" t="s">
        <v>1659</v>
      </c>
      <c r="B716" s="7" t="s">
        <v>3038</v>
      </c>
      <c r="C716" s="8" t="s">
        <v>173</v>
      </c>
      <c r="D716" s="9" t="s">
        <v>174</v>
      </c>
      <c r="E716" s="7">
        <v>72.0</v>
      </c>
      <c r="F716" s="7">
        <v>0.0</v>
      </c>
      <c r="G716" s="7">
        <v>0.0</v>
      </c>
      <c r="H716" s="12">
        <f t="shared" si="1"/>
        <v>0</v>
      </c>
      <c r="I716" s="7">
        <v>0.0</v>
      </c>
      <c r="J716" s="7">
        <v>0.0</v>
      </c>
      <c r="K716" s="7">
        <v>0.0</v>
      </c>
      <c r="L716" s="7">
        <v>0.0</v>
      </c>
      <c r="M716" s="25">
        <f t="shared" si="2"/>
        <v>0</v>
      </c>
      <c r="N716" s="7">
        <v>1.0</v>
      </c>
      <c r="O716" s="7">
        <v>1.0</v>
      </c>
      <c r="P716" s="7">
        <v>1.0</v>
      </c>
      <c r="Q716" s="7">
        <v>0.0</v>
      </c>
      <c r="R716" s="10">
        <f t="shared" si="3"/>
        <v>0</v>
      </c>
      <c r="S716" s="10">
        <f t="shared" si="4"/>
        <v>0</v>
      </c>
      <c r="T716" s="12">
        <f t="shared" si="5"/>
        <v>0</v>
      </c>
      <c r="U716" s="7">
        <v>0.0</v>
      </c>
      <c r="V716" s="7">
        <v>0.0</v>
      </c>
      <c r="W716" s="7">
        <v>0.0</v>
      </c>
      <c r="X716" s="7">
        <v>0.0</v>
      </c>
      <c r="Y716" s="7">
        <v>0.0</v>
      </c>
      <c r="Z716" s="7">
        <v>257.0</v>
      </c>
      <c r="AA716" s="18">
        <f t="shared" si="6"/>
        <v>0.05949074074</v>
      </c>
      <c r="AB716" s="14">
        <v>4.26</v>
      </c>
      <c r="AC716" s="18">
        <f t="shared" si="7"/>
        <v>0.05916666667</v>
      </c>
      <c r="AD716" s="14">
        <v>355.05</v>
      </c>
      <c r="AE716" s="18">
        <f t="shared" si="8"/>
        <v>4.93125</v>
      </c>
      <c r="AF716" s="13">
        <f t="shared" si="9"/>
        <v>0.01185605744</v>
      </c>
      <c r="AG716" s="10">
        <f t="shared" si="10"/>
        <v>0</v>
      </c>
      <c r="AH716" s="10">
        <f t="shared" si="11"/>
        <v>0</v>
      </c>
      <c r="AI716" s="10">
        <f t="shared" si="12"/>
        <v>0</v>
      </c>
      <c r="AJ716" s="7">
        <v>0.0</v>
      </c>
      <c r="AK716" s="7">
        <v>0.0</v>
      </c>
      <c r="AL716" s="13" t="str">
        <f t="shared" si="13"/>
        <v> </v>
      </c>
      <c r="AM716" s="7">
        <v>0.0</v>
      </c>
      <c r="AN716" s="7">
        <v>0.0</v>
      </c>
      <c r="AO716" s="26">
        <v>4.0</v>
      </c>
      <c r="AP716" s="26">
        <v>0.0</v>
      </c>
      <c r="AQ716" s="7">
        <v>1.0</v>
      </c>
      <c r="AR716" s="7">
        <v>0.0</v>
      </c>
      <c r="AS716" s="7">
        <v>0.0</v>
      </c>
      <c r="AT716" s="7">
        <v>0.0</v>
      </c>
      <c r="AU716" s="7">
        <v>3.0</v>
      </c>
      <c r="AV716" s="7">
        <v>0.0</v>
      </c>
      <c r="AW716" s="14">
        <v>100.0</v>
      </c>
      <c r="AX716" s="14">
        <v>10.61</v>
      </c>
      <c r="AY716" s="7">
        <v>0.0</v>
      </c>
      <c r="AZ716" s="7">
        <v>1.0</v>
      </c>
      <c r="BA716" s="14">
        <f t="shared" si="14"/>
        <v>1.167315175</v>
      </c>
      <c r="BB716" s="14">
        <v>100.0</v>
      </c>
      <c r="BC716" s="14">
        <v>7.28</v>
      </c>
    </row>
    <row r="717" ht="12.75" customHeight="1">
      <c r="A717" s="7" t="s">
        <v>900</v>
      </c>
      <c r="B717" s="7" t="s">
        <v>3041</v>
      </c>
      <c r="C717" s="8" t="s">
        <v>312</v>
      </c>
      <c r="D717" s="9" t="s">
        <v>255</v>
      </c>
      <c r="E717" s="7">
        <v>2.0</v>
      </c>
      <c r="F717" s="7">
        <v>0.0</v>
      </c>
      <c r="G717" s="7">
        <v>0.0</v>
      </c>
      <c r="H717" s="12">
        <f t="shared" si="1"/>
        <v>0</v>
      </c>
      <c r="I717" s="7">
        <v>0.0</v>
      </c>
      <c r="J717" s="7">
        <v>0.0</v>
      </c>
      <c r="K717" s="7">
        <v>0.0</v>
      </c>
      <c r="L717" s="7">
        <v>0.0</v>
      </c>
      <c r="M717" s="25">
        <f t="shared" si="2"/>
        <v>0</v>
      </c>
      <c r="N717" s="7">
        <v>0.0</v>
      </c>
      <c r="O717" s="7">
        <v>0.0</v>
      </c>
      <c r="P717" s="7">
        <v>0.0</v>
      </c>
      <c r="Q717" s="7">
        <v>0.0</v>
      </c>
      <c r="R717" s="10">
        <f t="shared" si="3"/>
        <v>0</v>
      </c>
      <c r="S717" s="10">
        <f t="shared" si="4"/>
        <v>0</v>
      </c>
      <c r="T717" s="12">
        <f t="shared" si="5"/>
        <v>0</v>
      </c>
      <c r="U717" s="7">
        <v>0.0</v>
      </c>
      <c r="V717" s="7">
        <v>0.0</v>
      </c>
      <c r="W717" s="7">
        <v>0.0</v>
      </c>
      <c r="X717" s="7">
        <v>0.0</v>
      </c>
      <c r="Y717" s="7">
        <v>0.0</v>
      </c>
      <c r="Z717" s="7">
        <v>91.0</v>
      </c>
      <c r="AA717" s="18">
        <f t="shared" si="6"/>
        <v>0.7583333333</v>
      </c>
      <c r="AB717" s="14">
        <v>0.74</v>
      </c>
      <c r="AC717" s="18">
        <f t="shared" si="7"/>
        <v>0.37</v>
      </c>
      <c r="AD717" s="14">
        <v>8.61</v>
      </c>
      <c r="AE717" s="18">
        <f t="shared" si="8"/>
        <v>4.305</v>
      </c>
      <c r="AF717" s="13">
        <f t="shared" si="9"/>
        <v>0.07914438503</v>
      </c>
      <c r="AG717" s="10">
        <f t="shared" si="10"/>
        <v>0</v>
      </c>
      <c r="AH717" s="10">
        <f t="shared" si="11"/>
        <v>0</v>
      </c>
      <c r="AI717" s="10">
        <f t="shared" si="12"/>
        <v>0</v>
      </c>
      <c r="AJ717" s="7">
        <v>0.0</v>
      </c>
      <c r="AK717" s="7">
        <v>0.0</v>
      </c>
      <c r="AL717" s="13" t="str">
        <f t="shared" si="13"/>
        <v> </v>
      </c>
      <c r="AM717" s="7">
        <v>0.0</v>
      </c>
      <c r="AN717" s="7">
        <v>0.0</v>
      </c>
      <c r="AO717" s="26">
        <v>1.0</v>
      </c>
      <c r="AP717" s="26">
        <v>0.0</v>
      </c>
      <c r="AQ717" s="7">
        <v>0.0</v>
      </c>
      <c r="AR717" s="7">
        <v>0.0</v>
      </c>
      <c r="AS717" s="7">
        <v>0.0</v>
      </c>
      <c r="AT717" s="7">
        <v>0.0</v>
      </c>
      <c r="AU717" s="7">
        <v>1.0</v>
      </c>
      <c r="AV717" s="7">
        <v>0.0</v>
      </c>
      <c r="AW717" s="14">
        <v>100.0</v>
      </c>
      <c r="AX717" s="14">
        <v>20.0</v>
      </c>
      <c r="AY717" s="7">
        <v>0.0</v>
      </c>
      <c r="AZ717" s="7">
        <v>0.0</v>
      </c>
      <c r="BA717" s="14">
        <f t="shared" si="14"/>
        <v>0.6593406593</v>
      </c>
      <c r="BB717" s="14"/>
      <c r="BC717" s="14"/>
    </row>
    <row r="718" ht="12.75" customHeight="1">
      <c r="A718" s="7" t="s">
        <v>777</v>
      </c>
      <c r="B718" s="7" t="s">
        <v>3044</v>
      </c>
      <c r="C718" s="8" t="s">
        <v>447</v>
      </c>
      <c r="D718" s="9" t="s">
        <v>275</v>
      </c>
      <c r="E718" s="7">
        <v>26.0</v>
      </c>
      <c r="F718" s="7">
        <v>0.0</v>
      </c>
      <c r="G718" s="7">
        <v>0.0</v>
      </c>
      <c r="H718" s="12">
        <f t="shared" si="1"/>
        <v>0</v>
      </c>
      <c r="I718" s="7">
        <v>0.0</v>
      </c>
      <c r="J718" s="7">
        <v>0.0</v>
      </c>
      <c r="K718" s="7">
        <v>0.0</v>
      </c>
      <c r="L718" s="7">
        <v>0.0</v>
      </c>
      <c r="M718" s="25">
        <f t="shared" si="2"/>
        <v>0</v>
      </c>
      <c r="N718" s="7">
        <v>0.0</v>
      </c>
      <c r="O718" s="7">
        <v>0.0</v>
      </c>
      <c r="P718" s="7">
        <v>0.0</v>
      </c>
      <c r="Q718" s="7">
        <v>0.0</v>
      </c>
      <c r="R718" s="10">
        <f t="shared" si="3"/>
        <v>0</v>
      </c>
      <c r="S718" s="10">
        <f t="shared" si="4"/>
        <v>0</v>
      </c>
      <c r="T718" s="12">
        <f t="shared" si="5"/>
        <v>0</v>
      </c>
      <c r="U718" s="7">
        <v>0.0</v>
      </c>
      <c r="V718" s="7">
        <v>0.0</v>
      </c>
      <c r="W718" s="7">
        <v>0.0</v>
      </c>
      <c r="X718" s="7">
        <v>0.0</v>
      </c>
      <c r="Y718" s="7">
        <v>0.0</v>
      </c>
      <c r="Z718" s="7">
        <v>389.0</v>
      </c>
      <c r="AA718" s="18">
        <f t="shared" si="6"/>
        <v>0.2493589744</v>
      </c>
      <c r="AB718" s="14">
        <v>7.28</v>
      </c>
      <c r="AC718" s="18">
        <f t="shared" si="7"/>
        <v>0.28</v>
      </c>
      <c r="AD718" s="14">
        <v>131.67</v>
      </c>
      <c r="AE718" s="18">
        <f t="shared" si="8"/>
        <v>5.064230769</v>
      </c>
      <c r="AF718" s="13">
        <f t="shared" si="9"/>
        <v>0.0523929471</v>
      </c>
      <c r="AG718" s="10">
        <f t="shared" si="10"/>
        <v>0</v>
      </c>
      <c r="AH718" s="10">
        <f t="shared" si="11"/>
        <v>0</v>
      </c>
      <c r="AI718" s="10">
        <f t="shared" si="12"/>
        <v>0</v>
      </c>
      <c r="AJ718" s="7">
        <v>0.0</v>
      </c>
      <c r="AK718" s="7">
        <v>0.0</v>
      </c>
      <c r="AL718" s="13" t="str">
        <f t="shared" si="13"/>
        <v> </v>
      </c>
      <c r="AM718" s="7">
        <v>0.0</v>
      </c>
      <c r="AN718" s="7">
        <v>0.0</v>
      </c>
      <c r="AO718" s="26">
        <v>2.0</v>
      </c>
      <c r="AP718" s="26">
        <v>0.0</v>
      </c>
      <c r="AQ718" s="7">
        <v>2.0</v>
      </c>
      <c r="AR718" s="7">
        <v>0.0</v>
      </c>
      <c r="AS718" s="7">
        <v>4.0</v>
      </c>
      <c r="AT718" s="7">
        <v>0.0</v>
      </c>
      <c r="AU718" s="7">
        <v>1.0</v>
      </c>
      <c r="AV718" s="7">
        <v>0.0</v>
      </c>
      <c r="AW718" s="14">
        <v>100.0</v>
      </c>
      <c r="AX718" s="14">
        <v>10.48</v>
      </c>
      <c r="AY718" s="7">
        <v>0.0</v>
      </c>
      <c r="AZ718" s="7">
        <v>0.0</v>
      </c>
      <c r="BA718" s="14">
        <f t="shared" si="14"/>
        <v>0</v>
      </c>
      <c r="BB718" s="14">
        <v>100.0</v>
      </c>
      <c r="BC718" s="14">
        <v>2.34</v>
      </c>
    </row>
    <row r="719" ht="12.75" customHeight="1">
      <c r="A719" s="7" t="s">
        <v>797</v>
      </c>
      <c r="B719" s="7" t="s">
        <v>3046</v>
      </c>
      <c r="C719" s="8" t="s">
        <v>197</v>
      </c>
      <c r="D719" s="9" t="s">
        <v>174</v>
      </c>
      <c r="E719" s="7">
        <v>1.0</v>
      </c>
      <c r="F719" s="7">
        <v>0.0</v>
      </c>
      <c r="G719" s="7">
        <v>0.0</v>
      </c>
      <c r="H719" s="12">
        <f t="shared" si="1"/>
        <v>0</v>
      </c>
      <c r="I719" s="7">
        <v>0.0</v>
      </c>
      <c r="J719" s="7">
        <v>0.0</v>
      </c>
      <c r="K719" s="7">
        <v>0.0</v>
      </c>
      <c r="L719" s="7">
        <v>0.0</v>
      </c>
      <c r="M719" s="25">
        <f t="shared" si="2"/>
        <v>0</v>
      </c>
      <c r="N719" s="7">
        <v>0.0</v>
      </c>
      <c r="O719" s="7">
        <v>0.0</v>
      </c>
      <c r="P719" s="7">
        <v>0.0</v>
      </c>
      <c r="Q719" s="7">
        <v>0.0</v>
      </c>
      <c r="R719" s="10">
        <f t="shared" si="3"/>
        <v>0</v>
      </c>
      <c r="S719" s="10">
        <f t="shared" si="4"/>
        <v>0</v>
      </c>
      <c r="T719" s="12">
        <f t="shared" si="5"/>
        <v>0</v>
      </c>
      <c r="U719" s="7">
        <v>0.0</v>
      </c>
      <c r="V719" s="7">
        <v>0.0</v>
      </c>
      <c r="W719" s="7">
        <v>0.0</v>
      </c>
      <c r="X719" s="7">
        <v>0.0</v>
      </c>
      <c r="Y719" s="7">
        <v>0.0</v>
      </c>
      <c r="Z719" s="7">
        <v>0.0</v>
      </c>
      <c r="AA719" s="18">
        <f t="shared" si="6"/>
        <v>0</v>
      </c>
      <c r="AB719" s="14">
        <v>0.0</v>
      </c>
      <c r="AC719" s="18">
        <f t="shared" si="7"/>
        <v>0</v>
      </c>
      <c r="AD719" s="14">
        <v>8.98</v>
      </c>
      <c r="AE719" s="18">
        <f t="shared" si="8"/>
        <v>8.98</v>
      </c>
      <c r="AF719" s="13">
        <f t="shared" si="9"/>
        <v>0</v>
      </c>
      <c r="AG719" s="10">
        <f t="shared" si="10"/>
        <v>0</v>
      </c>
      <c r="AH719" s="10">
        <f t="shared" si="11"/>
        <v>0</v>
      </c>
      <c r="AI719" s="10">
        <f t="shared" si="12"/>
        <v>0</v>
      </c>
      <c r="AJ719" s="7">
        <v>0.0</v>
      </c>
      <c r="AK719" s="7">
        <v>0.0</v>
      </c>
      <c r="AL719" s="13" t="str">
        <f t="shared" si="13"/>
        <v> </v>
      </c>
      <c r="AM719" s="7">
        <v>0.0</v>
      </c>
      <c r="AN719" s="7">
        <v>0.0</v>
      </c>
      <c r="AO719" s="26">
        <v>0.0</v>
      </c>
      <c r="AP719" s="26">
        <v>0.0</v>
      </c>
      <c r="AQ719" s="7">
        <v>0.0</v>
      </c>
      <c r="AR719" s="7">
        <v>0.0</v>
      </c>
      <c r="AS719" s="7">
        <v>0.0</v>
      </c>
      <c r="AT719" s="7">
        <v>0.0</v>
      </c>
      <c r="AU719" s="7">
        <v>0.0</v>
      </c>
      <c r="AV719" s="7">
        <v>0.0</v>
      </c>
      <c r="AW719" s="14"/>
      <c r="AX719" s="14"/>
      <c r="AY719" s="7">
        <v>0.0</v>
      </c>
      <c r="AZ719" s="7">
        <v>0.0</v>
      </c>
      <c r="BA719" s="14">
        <f t="shared" si="14"/>
        <v>0</v>
      </c>
      <c r="BB719" s="14"/>
      <c r="BC719" s="14"/>
    </row>
    <row r="720" ht="12.75" customHeight="1">
      <c r="A720" s="7" t="s">
        <v>134</v>
      </c>
      <c r="B720" s="7" t="s">
        <v>3046</v>
      </c>
      <c r="C720" s="8" t="s">
        <v>231</v>
      </c>
      <c r="D720" s="9" t="s">
        <v>174</v>
      </c>
      <c r="E720" s="7">
        <v>63.0</v>
      </c>
      <c r="F720" s="7">
        <v>2.0</v>
      </c>
      <c r="G720" s="7">
        <v>6.0</v>
      </c>
      <c r="H720" s="12">
        <f t="shared" si="1"/>
        <v>8</v>
      </c>
      <c r="I720" s="7">
        <v>2.0</v>
      </c>
      <c r="J720" s="7">
        <v>6.0</v>
      </c>
      <c r="K720" s="7">
        <v>3.0</v>
      </c>
      <c r="L720" s="7">
        <v>3.0</v>
      </c>
      <c r="M720" s="25">
        <f t="shared" si="2"/>
        <v>3.506635821</v>
      </c>
      <c r="N720" s="7">
        <v>20.0</v>
      </c>
      <c r="O720" s="7">
        <v>8.0</v>
      </c>
      <c r="P720" s="7">
        <v>18.0</v>
      </c>
      <c r="Q720" s="7">
        <v>18.0</v>
      </c>
      <c r="R720" s="10">
        <f t="shared" si="3"/>
        <v>0.1</v>
      </c>
      <c r="S720" s="10">
        <f t="shared" si="4"/>
        <v>0.03125</v>
      </c>
      <c r="T720" s="12">
        <f t="shared" si="5"/>
        <v>26.45454545</v>
      </c>
      <c r="U720" s="7">
        <v>2.0</v>
      </c>
      <c r="V720" s="7">
        <v>2.0</v>
      </c>
      <c r="W720" s="7">
        <v>3.0</v>
      </c>
      <c r="X720" s="7">
        <v>4.0</v>
      </c>
      <c r="Y720" s="7">
        <v>3.0</v>
      </c>
      <c r="Z720" s="7">
        <v>8213.0</v>
      </c>
      <c r="AA720" s="18">
        <f t="shared" si="6"/>
        <v>2.172751323</v>
      </c>
      <c r="AB720" s="14">
        <v>137.0</v>
      </c>
      <c r="AC720" s="18">
        <f t="shared" si="7"/>
        <v>2.174603175</v>
      </c>
      <c r="AD720" s="14">
        <v>181.87</v>
      </c>
      <c r="AE720" s="18">
        <f t="shared" si="8"/>
        <v>2.886825397</v>
      </c>
      <c r="AF720" s="13">
        <f t="shared" si="9"/>
        <v>0.4296421739</v>
      </c>
      <c r="AG720" s="10">
        <f t="shared" si="10"/>
        <v>0.1818181818</v>
      </c>
      <c r="AH720" s="10">
        <f t="shared" si="11"/>
        <v>0.5454545455</v>
      </c>
      <c r="AI720" s="10">
        <f t="shared" si="12"/>
        <v>0.7272727273</v>
      </c>
      <c r="AJ720" s="7">
        <v>0.0</v>
      </c>
      <c r="AK720" s="7">
        <v>2.0</v>
      </c>
      <c r="AL720" s="13">
        <f t="shared" si="13"/>
        <v>0</v>
      </c>
      <c r="AM720" s="7">
        <v>11.0</v>
      </c>
      <c r="AN720" s="7">
        <v>3.0</v>
      </c>
      <c r="AO720" s="26">
        <v>86.0</v>
      </c>
      <c r="AP720" s="26">
        <v>22.0</v>
      </c>
      <c r="AQ720" s="7">
        <v>40.0</v>
      </c>
      <c r="AR720" s="7">
        <v>2.0</v>
      </c>
      <c r="AS720" s="7">
        <v>55.0</v>
      </c>
      <c r="AT720" s="7">
        <v>4.0</v>
      </c>
      <c r="AU720" s="7">
        <v>96.0</v>
      </c>
      <c r="AV720" s="7">
        <v>20.0</v>
      </c>
      <c r="AW720" s="14">
        <v>82.76</v>
      </c>
      <c r="AX720" s="14">
        <v>-7.12</v>
      </c>
      <c r="AY720" s="7">
        <v>0.0</v>
      </c>
      <c r="AZ720" s="7">
        <v>0.0</v>
      </c>
      <c r="BA720" s="14">
        <f t="shared" si="14"/>
        <v>0.4310239864</v>
      </c>
      <c r="BB720" s="14">
        <v>97.56</v>
      </c>
      <c r="BC720" s="14">
        <v>2.67</v>
      </c>
    </row>
    <row r="721" ht="12.75" customHeight="1">
      <c r="A721" s="7" t="s">
        <v>482</v>
      </c>
      <c r="B721" s="7" t="s">
        <v>3046</v>
      </c>
      <c r="C721" s="8" t="s">
        <v>394</v>
      </c>
      <c r="D721" s="9" t="s">
        <v>174</v>
      </c>
      <c r="E721" s="7">
        <v>81.0</v>
      </c>
      <c r="F721" s="7">
        <v>0.0</v>
      </c>
      <c r="G721" s="7">
        <v>0.0</v>
      </c>
      <c r="H721" s="12">
        <f t="shared" si="1"/>
        <v>0</v>
      </c>
      <c r="I721" s="7">
        <v>0.0</v>
      </c>
      <c r="J721" s="7">
        <v>0.0</v>
      </c>
      <c r="K721" s="7">
        <v>0.0</v>
      </c>
      <c r="L721" s="7">
        <v>0.0</v>
      </c>
      <c r="M721" s="25">
        <f t="shared" si="2"/>
        <v>0</v>
      </c>
      <c r="N721" s="7">
        <v>1.0</v>
      </c>
      <c r="O721" s="7">
        <v>0.0</v>
      </c>
      <c r="P721" s="7">
        <v>1.0</v>
      </c>
      <c r="Q721" s="7">
        <v>0.0</v>
      </c>
      <c r="R721" s="10">
        <f t="shared" si="3"/>
        <v>0</v>
      </c>
      <c r="S721" s="10">
        <f t="shared" si="4"/>
        <v>0</v>
      </c>
      <c r="T721" s="12">
        <f t="shared" si="5"/>
        <v>0</v>
      </c>
      <c r="U721" s="7">
        <v>0.0</v>
      </c>
      <c r="V721" s="7">
        <v>0.0</v>
      </c>
      <c r="W721" s="7">
        <v>0.0</v>
      </c>
      <c r="X721" s="7">
        <v>0.0</v>
      </c>
      <c r="Y721" s="7">
        <v>0.0</v>
      </c>
      <c r="Z721" s="7">
        <v>277.0</v>
      </c>
      <c r="AA721" s="18">
        <f t="shared" si="6"/>
        <v>0.05699588477</v>
      </c>
      <c r="AB721" s="14">
        <v>6.06</v>
      </c>
      <c r="AC721" s="18">
        <f t="shared" si="7"/>
        <v>0.07481481481</v>
      </c>
      <c r="AD721" s="14">
        <v>442.98</v>
      </c>
      <c r="AE721" s="18">
        <f t="shared" si="8"/>
        <v>5.468888889</v>
      </c>
      <c r="AF721" s="13">
        <f t="shared" si="9"/>
        <v>0.01349545697</v>
      </c>
      <c r="AG721" s="10">
        <f t="shared" si="10"/>
        <v>0</v>
      </c>
      <c r="AH721" s="10">
        <f t="shared" si="11"/>
        <v>0</v>
      </c>
      <c r="AI721" s="10">
        <f t="shared" si="12"/>
        <v>0</v>
      </c>
      <c r="AJ721" s="7">
        <v>0.0</v>
      </c>
      <c r="AK721" s="7">
        <v>0.0</v>
      </c>
      <c r="AL721" s="13" t="str">
        <f t="shared" si="13"/>
        <v> </v>
      </c>
      <c r="AM721" s="7">
        <v>0.0</v>
      </c>
      <c r="AN721" s="7">
        <v>0.0</v>
      </c>
      <c r="AO721" s="26">
        <v>3.0</v>
      </c>
      <c r="AP721" s="26">
        <v>2.0</v>
      </c>
      <c r="AQ721" s="7">
        <v>0.0</v>
      </c>
      <c r="AR721" s="7">
        <v>0.0</v>
      </c>
      <c r="AS721" s="7">
        <v>0.0</v>
      </c>
      <c r="AT721" s="7">
        <v>0.0</v>
      </c>
      <c r="AU721" s="7">
        <v>1.0</v>
      </c>
      <c r="AV721" s="7">
        <v>0.0</v>
      </c>
      <c r="AW721" s="14">
        <v>100.0</v>
      </c>
      <c r="AX721" s="14">
        <v>12.55</v>
      </c>
      <c r="AY721" s="7">
        <v>0.0</v>
      </c>
      <c r="AZ721" s="7">
        <v>0.0</v>
      </c>
      <c r="BA721" s="14">
        <f t="shared" si="14"/>
        <v>0.2166064982</v>
      </c>
      <c r="BB721" s="14">
        <v>87.5</v>
      </c>
      <c r="BC721" s="14">
        <v>-8.26</v>
      </c>
    </row>
    <row r="722" ht="12.75" customHeight="1">
      <c r="A722" s="7" t="s">
        <v>3055</v>
      </c>
      <c r="B722" s="7" t="s">
        <v>3056</v>
      </c>
      <c r="C722" s="8" t="s">
        <v>274</v>
      </c>
      <c r="D722" s="9" t="s">
        <v>167</v>
      </c>
      <c r="E722" s="7">
        <v>33.0</v>
      </c>
      <c r="F722" s="7">
        <v>1.0</v>
      </c>
      <c r="G722" s="7">
        <v>4.0</v>
      </c>
      <c r="H722" s="12">
        <f t="shared" si="1"/>
        <v>5</v>
      </c>
      <c r="I722" s="7">
        <v>1.0</v>
      </c>
      <c r="J722" s="7">
        <v>4.0</v>
      </c>
      <c r="K722" s="7">
        <v>3.0</v>
      </c>
      <c r="L722" s="7">
        <v>1.0</v>
      </c>
      <c r="M722" s="25">
        <f t="shared" si="2"/>
        <v>4.138882502</v>
      </c>
      <c r="N722" s="7">
        <v>12.0</v>
      </c>
      <c r="O722" s="7">
        <v>6.0</v>
      </c>
      <c r="P722" s="7">
        <v>11.0</v>
      </c>
      <c r="Q722" s="7">
        <v>2.0</v>
      </c>
      <c r="R722" s="10">
        <f t="shared" si="3"/>
        <v>0.08333333333</v>
      </c>
      <c r="S722" s="10">
        <f t="shared" si="4"/>
        <v>0.03225806452</v>
      </c>
      <c r="T722" s="12">
        <f t="shared" si="5"/>
        <v>13.90909091</v>
      </c>
      <c r="U722" s="7">
        <v>0.0</v>
      </c>
      <c r="V722" s="7">
        <v>1.0</v>
      </c>
      <c r="W722" s="7">
        <v>2.0</v>
      </c>
      <c r="X722" s="7">
        <v>2.0</v>
      </c>
      <c r="Y722" s="7">
        <v>0.0</v>
      </c>
      <c r="Z722" s="7">
        <v>4349.0</v>
      </c>
      <c r="AA722" s="18">
        <f t="shared" si="6"/>
        <v>2.196464646</v>
      </c>
      <c r="AB722" s="14">
        <v>70.58</v>
      </c>
      <c r="AC722" s="18">
        <f t="shared" si="7"/>
        <v>2.138787879</v>
      </c>
      <c r="AD722" s="14">
        <v>91.69</v>
      </c>
      <c r="AE722" s="18">
        <f t="shared" si="8"/>
        <v>2.778484848</v>
      </c>
      <c r="AF722" s="13">
        <f t="shared" si="9"/>
        <v>0.4349540889</v>
      </c>
      <c r="AG722" s="10">
        <f t="shared" si="10"/>
        <v>0.09090909091</v>
      </c>
      <c r="AH722" s="10">
        <f t="shared" si="11"/>
        <v>0.3636363636</v>
      </c>
      <c r="AI722" s="10">
        <f t="shared" si="12"/>
        <v>0.4545454545</v>
      </c>
      <c r="AJ722" s="7">
        <v>1.0</v>
      </c>
      <c r="AK722" s="7">
        <v>2.0</v>
      </c>
      <c r="AL722" s="13">
        <f t="shared" si="13"/>
        <v>0.3333333333</v>
      </c>
      <c r="AM722" s="7">
        <v>11.0</v>
      </c>
      <c r="AN722" s="7">
        <v>2.0</v>
      </c>
      <c r="AO722" s="26">
        <v>40.0</v>
      </c>
      <c r="AP722" s="26">
        <v>11.0</v>
      </c>
      <c r="AQ722" s="7">
        <v>21.0</v>
      </c>
      <c r="AR722" s="7">
        <v>1.0</v>
      </c>
      <c r="AS722" s="7">
        <v>23.0</v>
      </c>
      <c r="AT722" s="7">
        <v>0.0</v>
      </c>
      <c r="AU722" s="7">
        <v>48.0</v>
      </c>
      <c r="AV722" s="7">
        <v>11.0</v>
      </c>
      <c r="AW722" s="14">
        <v>81.36</v>
      </c>
      <c r="AX722" s="14">
        <v>0.02</v>
      </c>
      <c r="AY722" s="7">
        <v>0.0</v>
      </c>
      <c r="AZ722" s="7">
        <v>0.0</v>
      </c>
      <c r="BA722" s="14">
        <f t="shared" si="14"/>
        <v>0.4828696252</v>
      </c>
      <c r="BB722" s="14">
        <v>94.03</v>
      </c>
      <c r="BC722" s="14">
        <v>0.52</v>
      </c>
    </row>
    <row r="723" ht="12.75" customHeight="1">
      <c r="A723" s="7" t="s">
        <v>770</v>
      </c>
      <c r="B723" s="7" t="s">
        <v>1539</v>
      </c>
      <c r="C723" s="8" t="s">
        <v>206</v>
      </c>
      <c r="D723" s="9" t="s">
        <v>3059</v>
      </c>
      <c r="E723" s="7">
        <v>12.0</v>
      </c>
      <c r="F723" s="7">
        <v>0.0</v>
      </c>
      <c r="G723" s="7">
        <v>0.0</v>
      </c>
      <c r="H723" s="12">
        <f t="shared" si="1"/>
        <v>0</v>
      </c>
      <c r="I723" s="7">
        <v>0.0</v>
      </c>
      <c r="J723" s="7">
        <v>0.0</v>
      </c>
      <c r="K723" s="7">
        <v>0.0</v>
      </c>
      <c r="L723" s="7">
        <v>0.0</v>
      </c>
      <c r="M723" s="25">
        <f t="shared" si="2"/>
        <v>0</v>
      </c>
      <c r="N723" s="7">
        <v>0.0</v>
      </c>
      <c r="O723" s="7">
        <v>0.0</v>
      </c>
      <c r="P723" s="7">
        <v>0.0</v>
      </c>
      <c r="Q723" s="7">
        <v>0.0</v>
      </c>
      <c r="R723" s="10">
        <f t="shared" si="3"/>
        <v>0</v>
      </c>
      <c r="S723" s="10">
        <f t="shared" si="4"/>
        <v>0</v>
      </c>
      <c r="T723" s="12">
        <f t="shared" si="5"/>
        <v>0</v>
      </c>
      <c r="U723" s="7">
        <v>0.0</v>
      </c>
      <c r="V723" s="7">
        <v>0.0</v>
      </c>
      <c r="W723" s="7">
        <v>0.0</v>
      </c>
      <c r="X723" s="7">
        <v>0.0</v>
      </c>
      <c r="Y723" s="7">
        <v>0.0</v>
      </c>
      <c r="Z723" s="7">
        <v>27.0</v>
      </c>
      <c r="AA723" s="18">
        <f t="shared" si="6"/>
        <v>0.0375</v>
      </c>
      <c r="AB723" s="14">
        <v>0.0</v>
      </c>
      <c r="AC723" s="18">
        <f t="shared" si="7"/>
        <v>0</v>
      </c>
      <c r="AD723" s="14">
        <v>75.61</v>
      </c>
      <c r="AE723" s="18">
        <f t="shared" si="8"/>
        <v>6.300833333</v>
      </c>
      <c r="AF723" s="13">
        <f t="shared" si="9"/>
        <v>0</v>
      </c>
      <c r="AG723" s="10">
        <f t="shared" si="10"/>
        <v>0</v>
      </c>
      <c r="AH723" s="10">
        <f t="shared" si="11"/>
        <v>0</v>
      </c>
      <c r="AI723" s="10">
        <f t="shared" si="12"/>
        <v>0</v>
      </c>
      <c r="AJ723" s="7">
        <v>0.0</v>
      </c>
      <c r="AK723" s="7">
        <v>0.0</v>
      </c>
      <c r="AL723" s="13" t="str">
        <f t="shared" si="13"/>
        <v> </v>
      </c>
      <c r="AM723" s="7">
        <v>0.0</v>
      </c>
      <c r="AN723" s="7">
        <v>0.0</v>
      </c>
      <c r="AO723" s="26">
        <v>0.0</v>
      </c>
      <c r="AP723" s="26">
        <v>0.0</v>
      </c>
      <c r="AQ723" s="7">
        <v>0.0</v>
      </c>
      <c r="AR723" s="7">
        <v>0.0</v>
      </c>
      <c r="AS723" s="7">
        <v>0.0</v>
      </c>
      <c r="AT723" s="7">
        <v>0.0</v>
      </c>
      <c r="AU723" s="7">
        <v>0.0</v>
      </c>
      <c r="AV723" s="7">
        <v>0.0</v>
      </c>
      <c r="AW723" s="14"/>
      <c r="AX723" s="14"/>
      <c r="AY723" s="7">
        <v>0.0</v>
      </c>
      <c r="AZ723" s="7">
        <v>0.0</v>
      </c>
      <c r="BA723" s="14">
        <f t="shared" si="14"/>
        <v>0</v>
      </c>
      <c r="BB723" s="14"/>
      <c r="BC723" s="14"/>
    </row>
    <row r="724" ht="12.75" customHeight="1">
      <c r="A724" s="7" t="s">
        <v>2073</v>
      </c>
      <c r="B724" s="7" t="s">
        <v>3061</v>
      </c>
      <c r="C724" s="8" t="s">
        <v>197</v>
      </c>
      <c r="D724" s="9" t="s">
        <v>174</v>
      </c>
      <c r="E724" s="7">
        <v>63.0</v>
      </c>
      <c r="F724" s="7">
        <v>0.0</v>
      </c>
      <c r="G724" s="7">
        <v>0.0</v>
      </c>
      <c r="H724" s="12">
        <f t="shared" si="1"/>
        <v>0</v>
      </c>
      <c r="I724" s="7">
        <v>0.0</v>
      </c>
      <c r="J724" s="7">
        <v>0.0</v>
      </c>
      <c r="K724" s="7">
        <v>0.0</v>
      </c>
      <c r="L724" s="7">
        <v>0.0</v>
      </c>
      <c r="M724" s="25">
        <f t="shared" si="2"/>
        <v>0</v>
      </c>
      <c r="N724" s="7">
        <v>1.0</v>
      </c>
      <c r="O724" s="7">
        <v>0.0</v>
      </c>
      <c r="P724" s="7">
        <v>1.0</v>
      </c>
      <c r="Q724" s="7">
        <v>1.0</v>
      </c>
      <c r="R724" s="10">
        <f t="shared" si="3"/>
        <v>0</v>
      </c>
      <c r="S724" s="10">
        <f t="shared" si="4"/>
        <v>0</v>
      </c>
      <c r="T724" s="12">
        <f t="shared" si="5"/>
        <v>0</v>
      </c>
      <c r="U724" s="7">
        <v>0.0</v>
      </c>
      <c r="V724" s="7">
        <v>0.0</v>
      </c>
      <c r="W724" s="7">
        <v>0.0</v>
      </c>
      <c r="X724" s="7">
        <v>0.0</v>
      </c>
      <c r="Y724" s="7">
        <v>0.0</v>
      </c>
      <c r="Z724" s="7">
        <v>107.0</v>
      </c>
      <c r="AA724" s="18">
        <f t="shared" si="6"/>
        <v>0.02830687831</v>
      </c>
      <c r="AB724" s="14">
        <v>2.3</v>
      </c>
      <c r="AC724" s="18">
        <f t="shared" si="7"/>
        <v>0.03650793651</v>
      </c>
      <c r="AD724" s="14">
        <v>306.23</v>
      </c>
      <c r="AE724" s="18">
        <f t="shared" si="8"/>
        <v>4.860793651</v>
      </c>
      <c r="AF724" s="13">
        <f t="shared" si="9"/>
        <v>0.007454704567</v>
      </c>
      <c r="AG724" s="10">
        <f t="shared" si="10"/>
        <v>0</v>
      </c>
      <c r="AH724" s="10">
        <f t="shared" si="11"/>
        <v>0</v>
      </c>
      <c r="AI724" s="10">
        <f t="shared" si="12"/>
        <v>0</v>
      </c>
      <c r="AJ724" s="7">
        <v>0.0</v>
      </c>
      <c r="AK724" s="7">
        <v>0.0</v>
      </c>
      <c r="AL724" s="13" t="str">
        <f t="shared" si="13"/>
        <v> </v>
      </c>
      <c r="AM724" s="7">
        <v>0.0</v>
      </c>
      <c r="AN724" s="7">
        <v>0.0</v>
      </c>
      <c r="AO724" s="26">
        <v>1.0</v>
      </c>
      <c r="AP724" s="26">
        <v>0.0</v>
      </c>
      <c r="AQ724" s="7">
        <v>0.0</v>
      </c>
      <c r="AR724" s="7">
        <v>0.0</v>
      </c>
      <c r="AS724" s="7">
        <v>3.0</v>
      </c>
      <c r="AT724" s="7">
        <v>0.0</v>
      </c>
      <c r="AU724" s="7">
        <v>0.0</v>
      </c>
      <c r="AV724" s="7">
        <v>0.0</v>
      </c>
      <c r="AW724" s="14"/>
      <c r="AX724" s="14"/>
      <c r="AY724" s="7">
        <v>0.0</v>
      </c>
      <c r="AZ724" s="7">
        <v>0.0</v>
      </c>
      <c r="BA724" s="14">
        <f t="shared" si="14"/>
        <v>-1.121495327</v>
      </c>
      <c r="BB724" s="14">
        <v>75.0</v>
      </c>
      <c r="BC724" s="14">
        <v>-19.38</v>
      </c>
    </row>
    <row r="725" ht="12.75" customHeight="1">
      <c r="A725" s="7" t="s">
        <v>705</v>
      </c>
      <c r="B725" s="7" t="s">
        <v>3065</v>
      </c>
      <c r="C725" s="8" t="s">
        <v>222</v>
      </c>
      <c r="D725" s="9" t="s">
        <v>174</v>
      </c>
      <c r="E725" s="7">
        <v>81.0</v>
      </c>
      <c r="F725" s="7">
        <v>6.0</v>
      </c>
      <c r="G725" s="7">
        <v>19.0</v>
      </c>
      <c r="H725" s="12">
        <f t="shared" si="1"/>
        <v>25</v>
      </c>
      <c r="I725" s="7">
        <v>6.0</v>
      </c>
      <c r="J725" s="7">
        <v>18.0</v>
      </c>
      <c r="K725" s="7">
        <v>7.0</v>
      </c>
      <c r="L725" s="7">
        <v>11.0</v>
      </c>
      <c r="M725" s="25">
        <f t="shared" si="2"/>
        <v>6.461339651</v>
      </c>
      <c r="N725" s="7">
        <v>50.0</v>
      </c>
      <c r="O725" s="7">
        <v>16.0</v>
      </c>
      <c r="P725" s="7">
        <v>44.0</v>
      </c>
      <c r="Q725" s="7">
        <v>36.0</v>
      </c>
      <c r="R725" s="10">
        <f t="shared" si="3"/>
        <v>0.12</v>
      </c>
      <c r="S725" s="10">
        <f t="shared" si="4"/>
        <v>0.04109589041</v>
      </c>
      <c r="T725" s="12">
        <f t="shared" si="5"/>
        <v>34.24324324</v>
      </c>
      <c r="U725" s="7">
        <v>0.0</v>
      </c>
      <c r="V725" s="7">
        <v>4.0</v>
      </c>
      <c r="W725" s="7">
        <v>8.0</v>
      </c>
      <c r="X725" s="7">
        <v>9.0</v>
      </c>
      <c r="Y725" s="7">
        <v>1.0</v>
      </c>
      <c r="Z725" s="7">
        <v>13929.0</v>
      </c>
      <c r="AA725" s="18">
        <f t="shared" si="6"/>
        <v>2.866049383</v>
      </c>
      <c r="AB725" s="14">
        <v>225.47</v>
      </c>
      <c r="AC725" s="18">
        <f t="shared" si="7"/>
        <v>2.783580247</v>
      </c>
      <c r="AD725" s="14">
        <v>156.83</v>
      </c>
      <c r="AE725" s="18">
        <f t="shared" si="8"/>
        <v>1.93617284</v>
      </c>
      <c r="AF725" s="13">
        <f t="shared" si="9"/>
        <v>0.58977243</v>
      </c>
      <c r="AG725" s="10">
        <f t="shared" si="10"/>
        <v>0.1621621622</v>
      </c>
      <c r="AH725" s="10">
        <f t="shared" si="11"/>
        <v>0.4864864865</v>
      </c>
      <c r="AI725" s="10">
        <f t="shared" si="12"/>
        <v>0.6486486486</v>
      </c>
      <c r="AJ725" s="7">
        <v>0.0</v>
      </c>
      <c r="AK725" s="7">
        <v>0.0</v>
      </c>
      <c r="AL725" s="13" t="str">
        <f t="shared" si="13"/>
        <v> </v>
      </c>
      <c r="AM725" s="7">
        <v>37.0</v>
      </c>
      <c r="AN725" s="7">
        <v>0.0</v>
      </c>
      <c r="AO725" s="26">
        <v>144.0</v>
      </c>
      <c r="AP725" s="26">
        <v>21.0</v>
      </c>
      <c r="AQ725" s="7">
        <v>62.0</v>
      </c>
      <c r="AR725" s="7">
        <v>9.0</v>
      </c>
      <c r="AS725" s="7">
        <v>91.0</v>
      </c>
      <c r="AT725" s="7">
        <v>3.0</v>
      </c>
      <c r="AU725" s="7">
        <v>132.0</v>
      </c>
      <c r="AV725" s="7">
        <v>20.0</v>
      </c>
      <c r="AW725" s="14">
        <v>86.84</v>
      </c>
      <c r="AX725" s="14">
        <v>-0.94</v>
      </c>
      <c r="AY725" s="7">
        <v>3.0</v>
      </c>
      <c r="AZ725" s="7">
        <v>0.0</v>
      </c>
      <c r="BA725" s="14">
        <f t="shared" si="14"/>
        <v>0.5384449709</v>
      </c>
      <c r="BB725" s="14">
        <v>96.62</v>
      </c>
      <c r="BC725" s="14">
        <v>3.34</v>
      </c>
    </row>
    <row r="726" ht="12.75" customHeight="1">
      <c r="A726" s="7" t="s">
        <v>785</v>
      </c>
      <c r="B726" s="7" t="s">
        <v>3067</v>
      </c>
      <c r="C726" s="7" t="s">
        <v>297</v>
      </c>
      <c r="D726" s="8" t="s">
        <v>159</v>
      </c>
      <c r="E726" s="7">
        <v>82.0</v>
      </c>
      <c r="F726" s="7">
        <v>8.0</v>
      </c>
      <c r="G726" s="7">
        <v>11.0</v>
      </c>
      <c r="H726" s="12">
        <f t="shared" si="1"/>
        <v>19</v>
      </c>
      <c r="I726" s="7">
        <v>8.0</v>
      </c>
      <c r="J726" s="7">
        <v>11.0</v>
      </c>
      <c r="K726" s="7">
        <v>6.0</v>
      </c>
      <c r="L726" s="7">
        <v>5.0</v>
      </c>
      <c r="M726" s="25">
        <f t="shared" si="2"/>
        <v>4.253731343</v>
      </c>
      <c r="N726" s="7">
        <v>60.0</v>
      </c>
      <c r="O726" s="7">
        <v>21.0</v>
      </c>
      <c r="P726" s="7">
        <v>50.0</v>
      </c>
      <c r="Q726" s="7">
        <v>7.0</v>
      </c>
      <c r="R726" s="10">
        <f t="shared" si="3"/>
        <v>0.1333333333</v>
      </c>
      <c r="S726" s="10">
        <f t="shared" si="4"/>
        <v>0.05797101449</v>
      </c>
      <c r="T726" s="12">
        <f t="shared" si="5"/>
        <v>55.61538462</v>
      </c>
      <c r="U726" s="7">
        <v>0.0</v>
      </c>
      <c r="V726" s="7">
        <v>2.0</v>
      </c>
      <c r="W726" s="7">
        <v>5.0</v>
      </c>
      <c r="X726" s="7">
        <v>6.0</v>
      </c>
      <c r="Y726" s="7">
        <v>1.0</v>
      </c>
      <c r="Z726" s="7">
        <v>16080.0</v>
      </c>
      <c r="AA726" s="18">
        <f t="shared" si="6"/>
        <v>3.268292683</v>
      </c>
      <c r="AB726" s="14">
        <v>267.26</v>
      </c>
      <c r="AC726" s="18">
        <f t="shared" si="7"/>
        <v>3.259268293</v>
      </c>
      <c r="AD726" s="14">
        <v>139.18</v>
      </c>
      <c r="AE726" s="18">
        <f t="shared" si="8"/>
        <v>1.697317073</v>
      </c>
      <c r="AF726" s="13">
        <f t="shared" si="9"/>
        <v>0.657563232</v>
      </c>
      <c r="AG726" s="10">
        <f t="shared" si="10"/>
        <v>0.3076923077</v>
      </c>
      <c r="AH726" s="10">
        <f t="shared" si="11"/>
        <v>0.4230769231</v>
      </c>
      <c r="AI726" s="10">
        <f t="shared" si="12"/>
        <v>0.7307692308</v>
      </c>
      <c r="AJ726" s="7">
        <v>1.0</v>
      </c>
      <c r="AK726" s="7">
        <v>3.0</v>
      </c>
      <c r="AL726" s="13">
        <f t="shared" si="13"/>
        <v>0.25</v>
      </c>
      <c r="AM726" s="7">
        <v>26.0</v>
      </c>
      <c r="AN726" s="7">
        <v>3.0</v>
      </c>
      <c r="AO726" s="26">
        <v>215.0</v>
      </c>
      <c r="AP726" s="26">
        <v>41.0</v>
      </c>
      <c r="AQ726" s="7">
        <v>97.0</v>
      </c>
      <c r="AR726" s="7">
        <v>9.0</v>
      </c>
      <c r="AS726" s="7">
        <v>109.0</v>
      </c>
      <c r="AT726" s="7">
        <v>8.0</v>
      </c>
      <c r="AU726" s="7">
        <v>214.0</v>
      </c>
      <c r="AV726" s="7">
        <v>42.0</v>
      </c>
      <c r="AW726" s="14">
        <v>83.59</v>
      </c>
      <c r="AX726" s="14">
        <v>1.78</v>
      </c>
      <c r="AY726" s="7">
        <v>2.0</v>
      </c>
      <c r="AZ726" s="7">
        <v>1.0</v>
      </c>
      <c r="BA726" s="14">
        <f t="shared" si="14"/>
        <v>0.6865671642</v>
      </c>
      <c r="BB726" s="14">
        <v>96.2</v>
      </c>
      <c r="BC726" s="14">
        <v>13.16</v>
      </c>
    </row>
    <row r="727" ht="12.75" customHeight="1">
      <c r="A727" s="7" t="s">
        <v>3068</v>
      </c>
      <c r="B727" s="7" t="s">
        <v>3067</v>
      </c>
      <c r="C727" s="8" t="s">
        <v>297</v>
      </c>
      <c r="D727" s="9" t="s">
        <v>150</v>
      </c>
      <c r="E727" s="7">
        <v>74.0</v>
      </c>
      <c r="F727" s="7">
        <v>5.0</v>
      </c>
      <c r="G727" s="7">
        <v>15.0</v>
      </c>
      <c r="H727" s="12">
        <f t="shared" si="1"/>
        <v>20</v>
      </c>
      <c r="I727" s="7">
        <v>5.0</v>
      </c>
      <c r="J727" s="7">
        <v>14.0</v>
      </c>
      <c r="K727" s="7">
        <v>10.0</v>
      </c>
      <c r="L727" s="7">
        <v>4.0</v>
      </c>
      <c r="M727" s="25">
        <f t="shared" si="2"/>
        <v>5.027932961</v>
      </c>
      <c r="N727" s="7">
        <v>26.0</v>
      </c>
      <c r="O727" s="7">
        <v>10.0</v>
      </c>
      <c r="P727" s="7">
        <v>21.0</v>
      </c>
      <c r="Q727" s="7">
        <v>5.0</v>
      </c>
      <c r="R727" s="10">
        <f t="shared" si="3"/>
        <v>0.1923076923</v>
      </c>
      <c r="S727" s="10">
        <f t="shared" si="4"/>
        <v>0.08064516129</v>
      </c>
      <c r="T727" s="12">
        <f t="shared" si="5"/>
        <v>87.6</v>
      </c>
      <c r="U727" s="7">
        <v>0.0</v>
      </c>
      <c r="V727" s="7">
        <v>2.0</v>
      </c>
      <c r="W727" s="7">
        <v>5.0</v>
      </c>
      <c r="X727" s="7">
        <v>6.0</v>
      </c>
      <c r="Y727" s="7">
        <v>1.0</v>
      </c>
      <c r="Z727" s="7">
        <v>14320.0</v>
      </c>
      <c r="AA727" s="18">
        <f t="shared" si="6"/>
        <v>3.225225225</v>
      </c>
      <c r="AB727" s="14">
        <v>238.49</v>
      </c>
      <c r="AC727" s="18">
        <f t="shared" si="7"/>
        <v>3.222837838</v>
      </c>
      <c r="AD727" s="14">
        <v>138.4</v>
      </c>
      <c r="AE727" s="18">
        <f t="shared" si="8"/>
        <v>1.87027027</v>
      </c>
      <c r="AF727" s="13">
        <f t="shared" si="9"/>
        <v>0.6327841015</v>
      </c>
      <c r="AG727" s="10">
        <f t="shared" si="10"/>
        <v>0.2</v>
      </c>
      <c r="AH727" s="10">
        <f t="shared" si="11"/>
        <v>0.56</v>
      </c>
      <c r="AI727" s="10">
        <f t="shared" si="12"/>
        <v>0.76</v>
      </c>
      <c r="AJ727" s="7">
        <v>125.0</v>
      </c>
      <c r="AK727" s="7">
        <v>110.0</v>
      </c>
      <c r="AL727" s="13">
        <f t="shared" si="13"/>
        <v>0.5319148936</v>
      </c>
      <c r="AM727" s="7">
        <v>25.0</v>
      </c>
      <c r="AN727" s="7">
        <v>4.0</v>
      </c>
      <c r="AO727" s="26">
        <v>194.0</v>
      </c>
      <c r="AP727" s="26">
        <v>38.0</v>
      </c>
      <c r="AQ727" s="7">
        <v>92.0</v>
      </c>
      <c r="AR727" s="7">
        <v>8.0</v>
      </c>
      <c r="AS727" s="7">
        <v>100.0</v>
      </c>
      <c r="AT727" s="7">
        <v>7.0</v>
      </c>
      <c r="AU727" s="7">
        <v>205.0</v>
      </c>
      <c r="AV727" s="7">
        <v>38.0</v>
      </c>
      <c r="AW727" s="14">
        <v>84.36</v>
      </c>
      <c r="AX727" s="14">
        <v>5.87</v>
      </c>
      <c r="AY727" s="7">
        <v>0.0</v>
      </c>
      <c r="AZ727" s="7">
        <v>0.0</v>
      </c>
      <c r="BA727" s="14">
        <f t="shared" si="14"/>
        <v>0.7039106145</v>
      </c>
      <c r="BB727" s="14">
        <v>95.73</v>
      </c>
      <c r="BC727" s="14">
        <v>12.39</v>
      </c>
    </row>
    <row r="728" ht="12.75" customHeight="1">
      <c r="A728" s="7" t="s">
        <v>614</v>
      </c>
      <c r="B728" s="7" t="s">
        <v>3073</v>
      </c>
      <c r="C728" s="8" t="s">
        <v>399</v>
      </c>
      <c r="D728" s="9" t="s">
        <v>275</v>
      </c>
      <c r="E728" s="7">
        <v>72.0</v>
      </c>
      <c r="F728" s="7">
        <v>7.0</v>
      </c>
      <c r="G728" s="7">
        <v>17.0</v>
      </c>
      <c r="H728" s="12">
        <f t="shared" si="1"/>
        <v>24</v>
      </c>
      <c r="I728" s="7">
        <v>6.0</v>
      </c>
      <c r="J728" s="7">
        <v>16.0</v>
      </c>
      <c r="K728" s="7">
        <v>9.0</v>
      </c>
      <c r="L728" s="7">
        <v>7.0</v>
      </c>
      <c r="M728" s="25">
        <f t="shared" si="2"/>
        <v>6.025524793</v>
      </c>
      <c r="N728" s="7">
        <v>94.0</v>
      </c>
      <c r="O728" s="7">
        <v>36.0</v>
      </c>
      <c r="P728" s="7">
        <v>87.0</v>
      </c>
      <c r="Q728" s="7">
        <v>41.0</v>
      </c>
      <c r="R728" s="10">
        <f t="shared" si="3"/>
        <v>0.07446808511</v>
      </c>
      <c r="S728" s="10">
        <f t="shared" si="4"/>
        <v>0.02713178295</v>
      </c>
      <c r="T728" s="12">
        <f t="shared" si="5"/>
        <v>59.92105263</v>
      </c>
      <c r="U728" s="7">
        <v>0.0</v>
      </c>
      <c r="V728" s="7">
        <v>4.0</v>
      </c>
      <c r="W728" s="7">
        <v>3.0</v>
      </c>
      <c r="X728" s="7">
        <v>11.0</v>
      </c>
      <c r="Y728" s="7">
        <v>1.0</v>
      </c>
      <c r="Z728" s="7">
        <v>14339.0</v>
      </c>
      <c r="AA728" s="18">
        <f t="shared" si="6"/>
        <v>3.319212963</v>
      </c>
      <c r="AB728" s="14">
        <v>240.01</v>
      </c>
      <c r="AC728" s="18">
        <f t="shared" si="7"/>
        <v>3.333472222</v>
      </c>
      <c r="AD728" s="14">
        <v>111.62</v>
      </c>
      <c r="AE728" s="18">
        <f t="shared" si="8"/>
        <v>1.550277778</v>
      </c>
      <c r="AF728" s="13">
        <f t="shared" si="9"/>
        <v>0.6825640588</v>
      </c>
      <c r="AG728" s="10">
        <f t="shared" si="10"/>
        <v>0.1578947368</v>
      </c>
      <c r="AH728" s="10">
        <f t="shared" si="11"/>
        <v>0.4210526316</v>
      </c>
      <c r="AI728" s="10">
        <f t="shared" si="12"/>
        <v>0.5789473684</v>
      </c>
      <c r="AJ728" s="7">
        <v>22.0</v>
      </c>
      <c r="AK728" s="7">
        <v>23.0</v>
      </c>
      <c r="AL728" s="13">
        <f t="shared" si="13"/>
        <v>0.4888888889</v>
      </c>
      <c r="AM728" s="7">
        <v>38.0</v>
      </c>
      <c r="AN728" s="7">
        <v>7.0</v>
      </c>
      <c r="AO728" s="26">
        <v>215.0</v>
      </c>
      <c r="AP728" s="26">
        <v>29.0</v>
      </c>
      <c r="AQ728" s="7">
        <v>87.0</v>
      </c>
      <c r="AR728" s="7">
        <v>9.0</v>
      </c>
      <c r="AS728" s="7">
        <v>115.0</v>
      </c>
      <c r="AT728" s="7">
        <v>3.0</v>
      </c>
      <c r="AU728" s="7">
        <v>242.0</v>
      </c>
      <c r="AV728" s="7">
        <v>40.0</v>
      </c>
      <c r="AW728" s="14">
        <v>85.82</v>
      </c>
      <c r="AX728" s="14">
        <v>-5.18</v>
      </c>
      <c r="AY728" s="7">
        <v>1.0</v>
      </c>
      <c r="AZ728" s="7">
        <v>0.0</v>
      </c>
      <c r="BA728" s="14">
        <f t="shared" si="14"/>
        <v>0.7657437757</v>
      </c>
      <c r="BB728" s="14">
        <v>98.42</v>
      </c>
      <c r="BC728" s="14">
        <v>6.93</v>
      </c>
    </row>
    <row r="729" ht="12.75" customHeight="1">
      <c r="A729" s="7" t="s">
        <v>1280</v>
      </c>
      <c r="B729" s="7" t="s">
        <v>3078</v>
      </c>
      <c r="C729" s="8" t="s">
        <v>149</v>
      </c>
      <c r="D729" s="9" t="s">
        <v>174</v>
      </c>
      <c r="E729" s="7">
        <v>61.0</v>
      </c>
      <c r="F729" s="7">
        <v>0.0</v>
      </c>
      <c r="G729" s="7">
        <v>1.0</v>
      </c>
      <c r="H729" s="12">
        <f t="shared" si="1"/>
        <v>1</v>
      </c>
      <c r="I729" s="7">
        <v>0.0</v>
      </c>
      <c r="J729" s="7">
        <v>1.0</v>
      </c>
      <c r="K729" s="7">
        <v>0.0</v>
      </c>
      <c r="L729" s="7">
        <v>1.0</v>
      </c>
      <c r="M729" s="25">
        <f t="shared" si="2"/>
        <v>19.35483871</v>
      </c>
      <c r="N729" s="7">
        <v>0.0</v>
      </c>
      <c r="O729" s="7">
        <v>1.0</v>
      </c>
      <c r="P729" s="7">
        <v>0.0</v>
      </c>
      <c r="Q729" s="7">
        <v>0.0</v>
      </c>
      <c r="R729" s="10">
        <f t="shared" si="3"/>
        <v>0</v>
      </c>
      <c r="S729" s="10">
        <f t="shared" si="4"/>
        <v>0</v>
      </c>
      <c r="T729" s="12">
        <f t="shared" si="5"/>
        <v>0</v>
      </c>
      <c r="U729" s="7">
        <v>1.0</v>
      </c>
      <c r="V729" s="7">
        <v>0.0</v>
      </c>
      <c r="W729" s="7">
        <v>0.0</v>
      </c>
      <c r="X729" s="7">
        <v>0.0</v>
      </c>
      <c r="Y729" s="7">
        <v>0.0</v>
      </c>
      <c r="Z729" s="7">
        <v>186.0</v>
      </c>
      <c r="AA729" s="18">
        <f t="shared" si="6"/>
        <v>0.05081967213</v>
      </c>
      <c r="AB729" s="14">
        <v>2.7</v>
      </c>
      <c r="AC729" s="18">
        <f t="shared" si="7"/>
        <v>0.04426229508</v>
      </c>
      <c r="AD729" s="14">
        <v>269.7</v>
      </c>
      <c r="AE729" s="18">
        <f t="shared" si="8"/>
        <v>4.421311475</v>
      </c>
      <c r="AF729" s="13">
        <f t="shared" si="9"/>
        <v>0.009911894273</v>
      </c>
      <c r="AG729" s="10">
        <f t="shared" si="10"/>
        <v>0</v>
      </c>
      <c r="AH729" s="10">
        <f t="shared" si="11"/>
        <v>1</v>
      </c>
      <c r="AI729" s="10">
        <f t="shared" si="12"/>
        <v>1</v>
      </c>
      <c r="AJ729" s="7">
        <v>0.0</v>
      </c>
      <c r="AK729" s="7">
        <v>0.0</v>
      </c>
      <c r="AL729" s="13" t="str">
        <f t="shared" si="13"/>
        <v> </v>
      </c>
      <c r="AM729" s="7">
        <v>1.0</v>
      </c>
      <c r="AN729" s="7">
        <v>0.0</v>
      </c>
      <c r="AO729" s="26">
        <v>1.0</v>
      </c>
      <c r="AP729" s="26">
        <v>2.0</v>
      </c>
      <c r="AQ729" s="7">
        <v>1.0</v>
      </c>
      <c r="AR729" s="7">
        <v>0.0</v>
      </c>
      <c r="AS729" s="7">
        <v>1.0</v>
      </c>
      <c r="AT729" s="7">
        <v>1.0</v>
      </c>
      <c r="AU729" s="7">
        <v>3.0</v>
      </c>
      <c r="AV729" s="7">
        <v>1.0</v>
      </c>
      <c r="AW729" s="14">
        <v>75.0</v>
      </c>
      <c r="AX729" s="14">
        <v>-11.15</v>
      </c>
      <c r="AY729" s="7">
        <v>0.0</v>
      </c>
      <c r="AZ729" s="7">
        <v>0.0</v>
      </c>
      <c r="BA729" s="14">
        <f t="shared" si="14"/>
        <v>0.3225806452</v>
      </c>
      <c r="BB729" s="14">
        <v>85.71</v>
      </c>
      <c r="BC729" s="14">
        <v>-6.92</v>
      </c>
    </row>
    <row r="730" ht="12.75" customHeight="1">
      <c r="A730" s="7" t="s">
        <v>1855</v>
      </c>
      <c r="B730" s="7" t="s">
        <v>3082</v>
      </c>
      <c r="C730" s="8" t="s">
        <v>839</v>
      </c>
      <c r="D730" s="9" t="s">
        <v>167</v>
      </c>
      <c r="E730" s="7">
        <v>39.0</v>
      </c>
      <c r="F730" s="7">
        <v>1.0</v>
      </c>
      <c r="G730" s="7">
        <v>1.0</v>
      </c>
      <c r="H730" s="12">
        <f t="shared" si="1"/>
        <v>2</v>
      </c>
      <c r="I730" s="7">
        <v>1.0</v>
      </c>
      <c r="J730" s="7">
        <v>1.0</v>
      </c>
      <c r="K730" s="7">
        <v>0.0</v>
      </c>
      <c r="L730" s="7">
        <v>1.0</v>
      </c>
      <c r="M730" s="25">
        <f t="shared" si="2"/>
        <v>3.891891892</v>
      </c>
      <c r="N730" s="7">
        <v>3.0</v>
      </c>
      <c r="O730" s="7">
        <v>1.0</v>
      </c>
      <c r="P730" s="7">
        <v>2.0</v>
      </c>
      <c r="Q730" s="7">
        <v>1.0</v>
      </c>
      <c r="R730" s="10">
        <f t="shared" si="3"/>
        <v>0.3333333333</v>
      </c>
      <c r="S730" s="10">
        <f t="shared" si="4"/>
        <v>0.1428571429</v>
      </c>
      <c r="T730" s="12">
        <f t="shared" si="5"/>
        <v>0</v>
      </c>
      <c r="U730" s="7">
        <v>0.0</v>
      </c>
      <c r="V730" s="7">
        <v>3.0</v>
      </c>
      <c r="W730" s="7">
        <v>0.0</v>
      </c>
      <c r="X730" s="7">
        <v>2.0</v>
      </c>
      <c r="Y730" s="7">
        <v>1.0</v>
      </c>
      <c r="Z730" s="7">
        <v>1850.0</v>
      </c>
      <c r="AA730" s="18">
        <f t="shared" si="6"/>
        <v>0.7905982906</v>
      </c>
      <c r="AB730" s="14">
        <v>30.0</v>
      </c>
      <c r="AC730" s="18">
        <f t="shared" si="7"/>
        <v>0.7692307692</v>
      </c>
      <c r="AD730" s="14">
        <v>149.83</v>
      </c>
      <c r="AE730" s="18">
        <f t="shared" si="8"/>
        <v>3.841794872</v>
      </c>
      <c r="AF730" s="13">
        <f t="shared" si="9"/>
        <v>0.1668242229</v>
      </c>
      <c r="AG730" s="10">
        <f t="shared" si="10"/>
        <v>0.3333333333</v>
      </c>
      <c r="AH730" s="10">
        <f t="shared" si="11"/>
        <v>0.3333333333</v>
      </c>
      <c r="AI730" s="10">
        <f t="shared" si="12"/>
        <v>0.6666666667</v>
      </c>
      <c r="AJ730" s="7">
        <v>0.0</v>
      </c>
      <c r="AK730" s="7">
        <v>1.0</v>
      </c>
      <c r="AL730" s="13">
        <f t="shared" si="13"/>
        <v>0</v>
      </c>
      <c r="AM730" s="7">
        <v>3.0</v>
      </c>
      <c r="AN730" s="7">
        <v>0.0</v>
      </c>
      <c r="AO730" s="26">
        <v>19.0</v>
      </c>
      <c r="AP730" s="26">
        <v>4.0</v>
      </c>
      <c r="AQ730" s="7">
        <v>10.0</v>
      </c>
      <c r="AR730" s="7">
        <v>1.0</v>
      </c>
      <c r="AS730" s="7">
        <v>17.0</v>
      </c>
      <c r="AT730" s="7">
        <v>0.0</v>
      </c>
      <c r="AU730" s="7">
        <v>20.0</v>
      </c>
      <c r="AV730" s="7">
        <v>4.0</v>
      </c>
      <c r="AW730" s="14">
        <v>83.33</v>
      </c>
      <c r="AX730" s="14">
        <v>-4.45</v>
      </c>
      <c r="AY730" s="7">
        <v>2.0</v>
      </c>
      <c r="AZ730" s="7">
        <v>0.0</v>
      </c>
      <c r="BA730" s="14">
        <f t="shared" si="14"/>
        <v>0.3243243243</v>
      </c>
      <c r="BB730" s="14">
        <v>100.0</v>
      </c>
      <c r="BC730" s="14">
        <v>9.59</v>
      </c>
    </row>
    <row r="731" ht="12.75" customHeight="1">
      <c r="A731" s="7" t="s">
        <v>2587</v>
      </c>
      <c r="B731" s="7" t="s">
        <v>3086</v>
      </c>
      <c r="C731" s="8" t="s">
        <v>860</v>
      </c>
      <c r="D731" s="9" t="s">
        <v>174</v>
      </c>
      <c r="E731" s="7">
        <v>81.0</v>
      </c>
      <c r="F731" s="7">
        <v>2.0</v>
      </c>
      <c r="G731" s="7">
        <v>12.0</v>
      </c>
      <c r="H731" s="12">
        <f t="shared" si="1"/>
        <v>14</v>
      </c>
      <c r="I731" s="7">
        <v>2.0</v>
      </c>
      <c r="J731" s="7">
        <v>11.0</v>
      </c>
      <c r="K731" s="7">
        <v>7.0</v>
      </c>
      <c r="L731" s="7">
        <v>4.0</v>
      </c>
      <c r="M731" s="25">
        <f t="shared" si="2"/>
        <v>4.450724126</v>
      </c>
      <c r="N731" s="7">
        <v>45.0</v>
      </c>
      <c r="O731" s="7">
        <v>20.0</v>
      </c>
      <c r="P731" s="7">
        <v>43.0</v>
      </c>
      <c r="Q731" s="7">
        <v>45.0</v>
      </c>
      <c r="R731" s="10">
        <f t="shared" si="3"/>
        <v>0.04444444444</v>
      </c>
      <c r="S731" s="10">
        <f t="shared" si="4"/>
        <v>0.01307189542</v>
      </c>
      <c r="T731" s="12">
        <f t="shared" si="5"/>
        <v>52.34782609</v>
      </c>
      <c r="U731" s="7">
        <v>2.0</v>
      </c>
      <c r="V731" s="7">
        <v>3.0</v>
      </c>
      <c r="W731" s="7">
        <v>0.0</v>
      </c>
      <c r="X731" s="7">
        <v>3.0</v>
      </c>
      <c r="Y731" s="7">
        <v>3.0</v>
      </c>
      <c r="Z731" s="7">
        <v>11324.0</v>
      </c>
      <c r="AA731" s="18">
        <f t="shared" si="6"/>
        <v>2.330041152</v>
      </c>
      <c r="AB731" s="14">
        <v>182.5</v>
      </c>
      <c r="AC731" s="18">
        <f t="shared" si="7"/>
        <v>2.25308642</v>
      </c>
      <c r="AD731" s="14">
        <v>215.15</v>
      </c>
      <c r="AE731" s="18">
        <f t="shared" si="8"/>
        <v>2.65617284</v>
      </c>
      <c r="AF731" s="13">
        <f t="shared" si="9"/>
        <v>0.4589463096</v>
      </c>
      <c r="AG731" s="10">
        <f t="shared" si="10"/>
        <v>0.08695652174</v>
      </c>
      <c r="AH731" s="10">
        <f t="shared" si="11"/>
        <v>0.4782608696</v>
      </c>
      <c r="AI731" s="10">
        <f t="shared" si="12"/>
        <v>0.5652173913</v>
      </c>
      <c r="AJ731" s="7">
        <v>0.0</v>
      </c>
      <c r="AK731" s="7">
        <v>0.0</v>
      </c>
      <c r="AL731" s="13" t="str">
        <f t="shared" si="13"/>
        <v> </v>
      </c>
      <c r="AM731" s="7">
        <v>23.0</v>
      </c>
      <c r="AN731" s="7">
        <v>1.0</v>
      </c>
      <c r="AO731" s="26">
        <v>149.0</v>
      </c>
      <c r="AP731" s="26">
        <v>27.0</v>
      </c>
      <c r="AQ731" s="7">
        <v>66.0</v>
      </c>
      <c r="AR731" s="7">
        <v>8.0</v>
      </c>
      <c r="AS731" s="7">
        <v>84.0</v>
      </c>
      <c r="AT731" s="7">
        <v>2.0</v>
      </c>
      <c r="AU731" s="7">
        <v>164.0</v>
      </c>
      <c r="AV731" s="7">
        <v>23.0</v>
      </c>
      <c r="AW731" s="14">
        <v>87.7</v>
      </c>
      <c r="AX731" s="14">
        <v>3.54</v>
      </c>
      <c r="AY731" s="7">
        <v>0.0</v>
      </c>
      <c r="AZ731" s="7">
        <v>0.0</v>
      </c>
      <c r="BA731" s="14">
        <f t="shared" si="14"/>
        <v>0.6358177323</v>
      </c>
      <c r="BB731" s="14">
        <v>92.59</v>
      </c>
      <c r="BC731" s="14">
        <v>-1.88</v>
      </c>
    </row>
    <row r="732" ht="12.75" customHeight="1">
      <c r="A732" s="7" t="s">
        <v>563</v>
      </c>
      <c r="B732" s="7" t="s">
        <v>3088</v>
      </c>
      <c r="C732" s="8" t="s">
        <v>839</v>
      </c>
      <c r="D732" s="9" t="s">
        <v>159</v>
      </c>
      <c r="E732" s="7">
        <v>1.0</v>
      </c>
      <c r="F732" s="7">
        <v>0.0</v>
      </c>
      <c r="G732" s="7">
        <v>0.0</v>
      </c>
      <c r="H732" s="12">
        <f t="shared" si="1"/>
        <v>0</v>
      </c>
      <c r="I732" s="7">
        <v>0.0</v>
      </c>
      <c r="J732" s="7">
        <v>0.0</v>
      </c>
      <c r="K732" s="7">
        <v>0.0</v>
      </c>
      <c r="L732" s="7">
        <v>0.0</v>
      </c>
      <c r="M732" s="25">
        <f t="shared" si="2"/>
        <v>0</v>
      </c>
      <c r="N732" s="7">
        <v>0.0</v>
      </c>
      <c r="O732" s="7">
        <v>0.0</v>
      </c>
      <c r="P732" s="7">
        <v>0.0</v>
      </c>
      <c r="Q732" s="7">
        <v>0.0</v>
      </c>
      <c r="R732" s="10">
        <f t="shared" si="3"/>
        <v>0</v>
      </c>
      <c r="S732" s="10">
        <f t="shared" si="4"/>
        <v>0</v>
      </c>
      <c r="T732" s="12">
        <f t="shared" si="5"/>
        <v>0</v>
      </c>
      <c r="U732" s="7">
        <v>0.0</v>
      </c>
      <c r="V732" s="7">
        <v>0.0</v>
      </c>
      <c r="W732" s="7">
        <v>0.0</v>
      </c>
      <c r="X732" s="7">
        <v>0.0</v>
      </c>
      <c r="Y732" s="7">
        <v>0.0</v>
      </c>
      <c r="Z732" s="7">
        <v>22.0</v>
      </c>
      <c r="AA732" s="18">
        <f t="shared" si="6"/>
        <v>0.3666666667</v>
      </c>
      <c r="AB732" s="14">
        <v>0.27</v>
      </c>
      <c r="AC732" s="18">
        <f t="shared" si="7"/>
        <v>0.27</v>
      </c>
      <c r="AD732" s="14">
        <v>3.33</v>
      </c>
      <c r="AE732" s="18">
        <f t="shared" si="8"/>
        <v>3.33</v>
      </c>
      <c r="AF732" s="13">
        <f t="shared" si="9"/>
        <v>0.075</v>
      </c>
      <c r="AG732" s="10">
        <f t="shared" si="10"/>
        <v>0</v>
      </c>
      <c r="AH732" s="10">
        <f t="shared" si="11"/>
        <v>0</v>
      </c>
      <c r="AI732" s="10">
        <f t="shared" si="12"/>
        <v>0</v>
      </c>
      <c r="AJ732" s="7">
        <v>0.0</v>
      </c>
      <c r="AK732" s="7">
        <v>0.0</v>
      </c>
      <c r="AL732" s="13" t="str">
        <f t="shared" si="13"/>
        <v> </v>
      </c>
      <c r="AM732" s="7">
        <v>0.0</v>
      </c>
      <c r="AN732" s="7">
        <v>0.0</v>
      </c>
      <c r="AO732" s="26">
        <v>0.0</v>
      </c>
      <c r="AP732" s="26">
        <v>0.0</v>
      </c>
      <c r="AQ732" s="7">
        <v>0.0</v>
      </c>
      <c r="AR732" s="7">
        <v>0.0</v>
      </c>
      <c r="AS732" s="7">
        <v>0.0</v>
      </c>
      <c r="AT732" s="7">
        <v>0.0</v>
      </c>
      <c r="AU732" s="7">
        <v>0.0</v>
      </c>
      <c r="AV732" s="7">
        <v>0.0</v>
      </c>
      <c r="AW732" s="14"/>
      <c r="AX732" s="14"/>
      <c r="AY732" s="7">
        <v>0.0</v>
      </c>
      <c r="AZ732" s="7">
        <v>0.0</v>
      </c>
      <c r="BA732" s="14">
        <f t="shared" si="14"/>
        <v>0</v>
      </c>
      <c r="BB732" s="14"/>
      <c r="BC732" s="14"/>
    </row>
    <row r="733" ht="12.75" customHeight="1">
      <c r="A733" s="7" t="s">
        <v>700</v>
      </c>
      <c r="B733" s="7" t="s">
        <v>3091</v>
      </c>
      <c r="C733" s="8" t="s">
        <v>206</v>
      </c>
      <c r="D733" s="9" t="s">
        <v>247</v>
      </c>
      <c r="E733" s="7">
        <v>15.0</v>
      </c>
      <c r="F733" s="7">
        <v>0.0</v>
      </c>
      <c r="G733" s="7">
        <v>0.0</v>
      </c>
      <c r="H733" s="12">
        <f t="shared" si="1"/>
        <v>0</v>
      </c>
      <c r="I733" s="7">
        <v>0.0</v>
      </c>
      <c r="J733" s="7">
        <v>0.0</v>
      </c>
      <c r="K733" s="7">
        <v>0.0</v>
      </c>
      <c r="L733" s="7">
        <v>0.0</v>
      </c>
      <c r="M733" s="25">
        <f t="shared" si="2"/>
        <v>0</v>
      </c>
      <c r="N733" s="7">
        <v>1.0</v>
      </c>
      <c r="O733" s="7">
        <v>1.0</v>
      </c>
      <c r="P733" s="7">
        <v>1.0</v>
      </c>
      <c r="Q733" s="7">
        <v>1.0</v>
      </c>
      <c r="R733" s="10">
        <f t="shared" si="3"/>
        <v>0</v>
      </c>
      <c r="S733" s="10">
        <f t="shared" si="4"/>
        <v>0</v>
      </c>
      <c r="T733" s="12">
        <f t="shared" si="5"/>
        <v>0</v>
      </c>
      <c r="U733" s="7">
        <v>0.0</v>
      </c>
      <c r="V733" s="7">
        <v>0.0</v>
      </c>
      <c r="W733" s="7">
        <v>0.0</v>
      </c>
      <c r="X733" s="7">
        <v>1.0</v>
      </c>
      <c r="Y733" s="7">
        <v>1.0</v>
      </c>
      <c r="Z733" s="7">
        <v>1875.0</v>
      </c>
      <c r="AA733" s="18">
        <f t="shared" si="6"/>
        <v>2.083333333</v>
      </c>
      <c r="AB733" s="14">
        <v>30.23</v>
      </c>
      <c r="AC733" s="18">
        <f t="shared" si="7"/>
        <v>2.015333333</v>
      </c>
      <c r="AD733" s="14">
        <v>56.2</v>
      </c>
      <c r="AE733" s="18">
        <f t="shared" si="8"/>
        <v>3.746666667</v>
      </c>
      <c r="AF733" s="13">
        <f t="shared" si="9"/>
        <v>0.3497628138</v>
      </c>
      <c r="AG733" s="10">
        <f t="shared" si="10"/>
        <v>0</v>
      </c>
      <c r="AH733" s="10">
        <f t="shared" si="11"/>
        <v>0</v>
      </c>
      <c r="AI733" s="10">
        <f t="shared" si="12"/>
        <v>0</v>
      </c>
      <c r="AJ733" s="7">
        <v>1.0</v>
      </c>
      <c r="AK733" s="7">
        <v>0.0</v>
      </c>
      <c r="AL733" s="13">
        <f t="shared" si="13"/>
        <v>1</v>
      </c>
      <c r="AM733" s="7">
        <v>2.0</v>
      </c>
      <c r="AN733" s="7">
        <v>1.0</v>
      </c>
      <c r="AO733" s="26">
        <v>18.0</v>
      </c>
      <c r="AP733" s="26">
        <v>3.0</v>
      </c>
      <c r="AQ733" s="7">
        <v>9.0</v>
      </c>
      <c r="AR733" s="7">
        <v>1.0</v>
      </c>
      <c r="AS733" s="7">
        <v>12.0</v>
      </c>
      <c r="AT733" s="7">
        <v>2.0</v>
      </c>
      <c r="AU733" s="7">
        <v>21.0</v>
      </c>
      <c r="AV733" s="7">
        <v>3.0</v>
      </c>
      <c r="AW733" s="14">
        <v>87.5</v>
      </c>
      <c r="AX733" s="14">
        <v>6.25</v>
      </c>
      <c r="AY733" s="7">
        <v>1.0</v>
      </c>
      <c r="AZ733" s="7">
        <v>0.0</v>
      </c>
      <c r="BA733" s="14">
        <f t="shared" si="14"/>
        <v>0.448</v>
      </c>
      <c r="BB733" s="14">
        <v>93.75</v>
      </c>
      <c r="BC733" s="14">
        <v>3.01</v>
      </c>
    </row>
    <row r="734" ht="12.75" customHeight="1">
      <c r="A734" s="7" t="s">
        <v>1494</v>
      </c>
      <c r="B734" s="7" t="s">
        <v>3094</v>
      </c>
      <c r="C734" s="8" t="s">
        <v>231</v>
      </c>
      <c r="D734" s="9" t="s">
        <v>159</v>
      </c>
      <c r="E734" s="7">
        <v>4.0</v>
      </c>
      <c r="F734" s="7">
        <v>0.0</v>
      </c>
      <c r="G734" s="7">
        <v>0.0</v>
      </c>
      <c r="H734" s="12">
        <f t="shared" si="1"/>
        <v>0</v>
      </c>
      <c r="I734" s="7">
        <v>0.0</v>
      </c>
      <c r="J734" s="7">
        <v>0.0</v>
      </c>
      <c r="K734" s="7">
        <v>0.0</v>
      </c>
      <c r="L734" s="7">
        <v>0.0</v>
      </c>
      <c r="M734" s="25">
        <f t="shared" si="2"/>
        <v>0</v>
      </c>
      <c r="N734" s="7">
        <v>0.0</v>
      </c>
      <c r="O734" s="7">
        <v>0.0</v>
      </c>
      <c r="P734" s="7">
        <v>0.0</v>
      </c>
      <c r="Q734" s="7">
        <v>0.0</v>
      </c>
      <c r="R734" s="10">
        <f t="shared" si="3"/>
        <v>0</v>
      </c>
      <c r="S734" s="10">
        <f t="shared" si="4"/>
        <v>0</v>
      </c>
      <c r="T734" s="12">
        <f t="shared" si="5"/>
        <v>0</v>
      </c>
      <c r="U734" s="7">
        <v>0.0</v>
      </c>
      <c r="V734" s="7">
        <v>0.0</v>
      </c>
      <c r="W734" s="7">
        <v>0.0</v>
      </c>
      <c r="X734" s="7">
        <v>0.0</v>
      </c>
      <c r="Y734" s="7">
        <v>0.0</v>
      </c>
      <c r="Z734" s="7">
        <v>0.0</v>
      </c>
      <c r="AA734" s="18">
        <f t="shared" si="6"/>
        <v>0</v>
      </c>
      <c r="AB734" s="14">
        <v>0.0</v>
      </c>
      <c r="AC734" s="18">
        <f t="shared" si="7"/>
        <v>0</v>
      </c>
      <c r="AD734" s="14">
        <v>23.57</v>
      </c>
      <c r="AE734" s="18">
        <f t="shared" si="8"/>
        <v>5.8925</v>
      </c>
      <c r="AF734" s="13">
        <f t="shared" si="9"/>
        <v>0</v>
      </c>
      <c r="AG734" s="10">
        <f t="shared" si="10"/>
        <v>0</v>
      </c>
      <c r="AH734" s="10">
        <f t="shared" si="11"/>
        <v>0</v>
      </c>
      <c r="AI734" s="10">
        <f t="shared" si="12"/>
        <v>0</v>
      </c>
      <c r="AJ734" s="7">
        <v>0.0</v>
      </c>
      <c r="AK734" s="7">
        <v>0.0</v>
      </c>
      <c r="AL734" s="13" t="str">
        <f t="shared" si="13"/>
        <v> </v>
      </c>
      <c r="AM734" s="7">
        <v>0.0</v>
      </c>
      <c r="AN734" s="7">
        <v>0.0</v>
      </c>
      <c r="AO734" s="26">
        <v>0.0</v>
      </c>
      <c r="AP734" s="26">
        <v>0.0</v>
      </c>
      <c r="AQ734" s="7">
        <v>0.0</v>
      </c>
      <c r="AR734" s="7">
        <v>0.0</v>
      </c>
      <c r="AS734" s="7">
        <v>0.0</v>
      </c>
      <c r="AT734" s="7">
        <v>0.0</v>
      </c>
      <c r="AU734" s="7">
        <v>0.0</v>
      </c>
      <c r="AV734" s="7">
        <v>0.0</v>
      </c>
      <c r="AW734" s="14"/>
      <c r="AX734" s="14"/>
      <c r="AY734" s="7">
        <v>0.0</v>
      </c>
      <c r="AZ734" s="7">
        <v>0.0</v>
      </c>
      <c r="BA734" s="14">
        <f t="shared" si="14"/>
        <v>0</v>
      </c>
      <c r="BB734" s="14"/>
      <c r="BC734" s="14"/>
    </row>
    <row r="735" ht="12.75" customHeight="1">
      <c r="A735" s="7" t="s">
        <v>3097</v>
      </c>
      <c r="B735" s="7" t="s">
        <v>3098</v>
      </c>
      <c r="C735" s="8" t="s">
        <v>490</v>
      </c>
      <c r="D735" s="9" t="s">
        <v>174</v>
      </c>
      <c r="E735" s="7">
        <v>72.0</v>
      </c>
      <c r="F735" s="7">
        <v>0.0</v>
      </c>
      <c r="G735" s="7">
        <v>5.0</v>
      </c>
      <c r="H735" s="12">
        <f t="shared" si="1"/>
        <v>5</v>
      </c>
      <c r="I735" s="7">
        <v>0.0</v>
      </c>
      <c r="J735" s="7">
        <v>5.0</v>
      </c>
      <c r="K735" s="7">
        <v>3.0</v>
      </c>
      <c r="L735" s="7">
        <v>2.0</v>
      </c>
      <c r="M735" s="25">
        <f t="shared" si="2"/>
        <v>2.445652174</v>
      </c>
      <c r="N735" s="7">
        <v>18.0</v>
      </c>
      <c r="O735" s="7">
        <v>8.0</v>
      </c>
      <c r="P735" s="7">
        <v>18.0</v>
      </c>
      <c r="Q735" s="7">
        <v>13.0</v>
      </c>
      <c r="R735" s="10">
        <f t="shared" si="3"/>
        <v>0</v>
      </c>
      <c r="S735" s="10">
        <f t="shared" si="4"/>
        <v>0</v>
      </c>
      <c r="T735" s="12">
        <f t="shared" si="5"/>
        <v>25.5</v>
      </c>
      <c r="U735" s="7">
        <v>1.0</v>
      </c>
      <c r="V735" s="7">
        <v>1.0</v>
      </c>
      <c r="W735" s="7">
        <v>3.0</v>
      </c>
      <c r="X735" s="7">
        <v>5.0</v>
      </c>
      <c r="Y735" s="7">
        <v>2.0</v>
      </c>
      <c r="Z735" s="7">
        <v>7360.0</v>
      </c>
      <c r="AA735" s="18">
        <f t="shared" si="6"/>
        <v>1.703703704</v>
      </c>
      <c r="AB735" s="14">
        <v>114.7</v>
      </c>
      <c r="AC735" s="18">
        <f t="shared" si="7"/>
        <v>1.593055556</v>
      </c>
      <c r="AD735" s="14">
        <v>261.32</v>
      </c>
      <c r="AE735" s="18">
        <f t="shared" si="8"/>
        <v>3.629444444</v>
      </c>
      <c r="AF735" s="13">
        <f t="shared" si="9"/>
        <v>0.3050369661</v>
      </c>
      <c r="AG735" s="10">
        <f t="shared" si="10"/>
        <v>0</v>
      </c>
      <c r="AH735" s="10">
        <f t="shared" si="11"/>
        <v>0.5</v>
      </c>
      <c r="AI735" s="10">
        <f t="shared" si="12"/>
        <v>0.5</v>
      </c>
      <c r="AJ735" s="7">
        <v>0.0</v>
      </c>
      <c r="AK735" s="7">
        <v>0.0</v>
      </c>
      <c r="AL735" s="13" t="str">
        <f t="shared" si="13"/>
        <v> </v>
      </c>
      <c r="AM735" s="7">
        <v>10.0</v>
      </c>
      <c r="AN735" s="7">
        <v>1.0</v>
      </c>
      <c r="AO735" s="26">
        <v>75.0</v>
      </c>
      <c r="AP735" s="26">
        <v>14.0</v>
      </c>
      <c r="AQ735" s="7">
        <v>29.0</v>
      </c>
      <c r="AR735" s="7">
        <v>5.0</v>
      </c>
      <c r="AS735" s="7">
        <v>36.0</v>
      </c>
      <c r="AT735" s="7">
        <v>1.0</v>
      </c>
      <c r="AU735" s="7">
        <v>61.0</v>
      </c>
      <c r="AV735" s="7">
        <v>13.0</v>
      </c>
      <c r="AW735" s="14">
        <v>82.43</v>
      </c>
      <c r="AX735" s="14">
        <v>-0.98</v>
      </c>
      <c r="AY735" s="7">
        <v>1.0</v>
      </c>
      <c r="AZ735" s="7">
        <v>1.0</v>
      </c>
      <c r="BA735" s="14">
        <f t="shared" si="14"/>
        <v>0.4809782609</v>
      </c>
      <c r="BB735" s="14">
        <v>94.57</v>
      </c>
      <c r="BC735" s="14">
        <v>1.96</v>
      </c>
    </row>
    <row r="736" ht="12.75" customHeight="1">
      <c r="A736" s="7" t="s">
        <v>743</v>
      </c>
      <c r="B736" s="7" t="s">
        <v>3101</v>
      </c>
      <c r="C736" s="8" t="s">
        <v>458</v>
      </c>
      <c r="D736" s="9" t="s">
        <v>150</v>
      </c>
      <c r="E736" s="7">
        <v>1.0</v>
      </c>
      <c r="F736" s="7">
        <v>0.0</v>
      </c>
      <c r="G736" s="7">
        <v>0.0</v>
      </c>
      <c r="H736" s="12">
        <f t="shared" si="1"/>
        <v>0</v>
      </c>
      <c r="I736" s="7">
        <v>0.0</v>
      </c>
      <c r="J736" s="7">
        <v>0.0</v>
      </c>
      <c r="K736" s="7">
        <v>0.0</v>
      </c>
      <c r="L736" s="7">
        <v>0.0</v>
      </c>
      <c r="M736" s="25">
        <f t="shared" si="2"/>
        <v>0</v>
      </c>
      <c r="N736" s="7">
        <v>0.0</v>
      </c>
      <c r="O736" s="7">
        <v>0.0</v>
      </c>
      <c r="P736" s="7">
        <v>0.0</v>
      </c>
      <c r="Q736" s="7">
        <v>0.0</v>
      </c>
      <c r="R736" s="10">
        <f t="shared" si="3"/>
        <v>0</v>
      </c>
      <c r="S736" s="10">
        <f t="shared" si="4"/>
        <v>0</v>
      </c>
      <c r="T736" s="12">
        <f t="shared" si="5"/>
        <v>0</v>
      </c>
      <c r="U736" s="7">
        <v>0.0</v>
      </c>
      <c r="V736" s="7">
        <v>0.0</v>
      </c>
      <c r="W736" s="7">
        <v>0.0</v>
      </c>
      <c r="X736" s="7">
        <v>0.0</v>
      </c>
      <c r="Y736" s="7">
        <v>0.0</v>
      </c>
      <c r="Z736" s="7">
        <v>0.0</v>
      </c>
      <c r="AA736" s="18">
        <f t="shared" si="6"/>
        <v>0</v>
      </c>
      <c r="AB736" s="14">
        <v>0.0</v>
      </c>
      <c r="AC736" s="18">
        <f t="shared" si="7"/>
        <v>0</v>
      </c>
      <c r="AD736" s="14">
        <v>5.45</v>
      </c>
      <c r="AE736" s="18">
        <f t="shared" si="8"/>
        <v>5.45</v>
      </c>
      <c r="AF736" s="13">
        <f t="shared" si="9"/>
        <v>0</v>
      </c>
      <c r="AG736" s="10">
        <f t="shared" si="10"/>
        <v>0</v>
      </c>
      <c r="AH736" s="10">
        <f t="shared" si="11"/>
        <v>0</v>
      </c>
      <c r="AI736" s="10">
        <f t="shared" si="12"/>
        <v>0</v>
      </c>
      <c r="AJ736" s="7">
        <v>0.0</v>
      </c>
      <c r="AK736" s="7">
        <v>0.0</v>
      </c>
      <c r="AL736" s="13" t="str">
        <f t="shared" si="13"/>
        <v> </v>
      </c>
      <c r="AM736" s="7">
        <v>0.0</v>
      </c>
      <c r="AN736" s="7">
        <v>0.0</v>
      </c>
      <c r="AO736" s="26">
        <v>0.0</v>
      </c>
      <c r="AP736" s="26">
        <v>0.0</v>
      </c>
      <c r="AQ736" s="7">
        <v>0.0</v>
      </c>
      <c r="AR736" s="7">
        <v>0.0</v>
      </c>
      <c r="AS736" s="7">
        <v>0.0</v>
      </c>
      <c r="AT736" s="7">
        <v>0.0</v>
      </c>
      <c r="AU736" s="7">
        <v>0.0</v>
      </c>
      <c r="AV736" s="7">
        <v>0.0</v>
      </c>
      <c r="AW736" s="14"/>
      <c r="AX736" s="14"/>
      <c r="AY736" s="7">
        <v>0.0</v>
      </c>
      <c r="AZ736" s="7">
        <v>0.0</v>
      </c>
      <c r="BA736" s="14">
        <f t="shared" si="14"/>
        <v>0</v>
      </c>
      <c r="BB736" s="14"/>
      <c r="BC736" s="14"/>
    </row>
    <row r="737" ht="12.75" customHeight="1">
      <c r="A737" s="7" t="s">
        <v>684</v>
      </c>
      <c r="B737" s="7" t="s">
        <v>3103</v>
      </c>
      <c r="C737" s="8" t="s">
        <v>399</v>
      </c>
      <c r="D737" s="9" t="s">
        <v>159</v>
      </c>
      <c r="E737" s="7">
        <v>76.0</v>
      </c>
      <c r="F737" s="7">
        <v>7.0</v>
      </c>
      <c r="G737" s="7">
        <v>17.0</v>
      </c>
      <c r="H737" s="12">
        <f t="shared" si="1"/>
        <v>24</v>
      </c>
      <c r="I737" s="7">
        <v>6.0</v>
      </c>
      <c r="J737" s="7">
        <v>15.0</v>
      </c>
      <c r="K737" s="7">
        <v>8.0</v>
      </c>
      <c r="L737" s="7">
        <v>7.0</v>
      </c>
      <c r="M737" s="25">
        <f t="shared" si="2"/>
        <v>6.617140231</v>
      </c>
      <c r="N737" s="7">
        <v>52.0</v>
      </c>
      <c r="O737" s="7">
        <v>20.0</v>
      </c>
      <c r="P737" s="7">
        <v>45.0</v>
      </c>
      <c r="Q737" s="7">
        <v>20.0</v>
      </c>
      <c r="R737" s="10">
        <f t="shared" si="3"/>
        <v>0.1346153846</v>
      </c>
      <c r="S737" s="10">
        <f t="shared" si="4"/>
        <v>0.05109489051</v>
      </c>
      <c r="T737" s="12">
        <f t="shared" si="5"/>
        <v>48.23529412</v>
      </c>
      <c r="U737" s="7">
        <v>2.0</v>
      </c>
      <c r="V737" s="7">
        <v>1.0</v>
      </c>
      <c r="W737" s="7">
        <v>4.0</v>
      </c>
      <c r="X737" s="7">
        <v>5.0</v>
      </c>
      <c r="Y737" s="7">
        <v>2.0</v>
      </c>
      <c r="Z737" s="7">
        <v>13057.0</v>
      </c>
      <c r="AA737" s="18">
        <f t="shared" si="6"/>
        <v>2.863377193</v>
      </c>
      <c r="AB737" s="14">
        <v>214.01</v>
      </c>
      <c r="AC737" s="18">
        <f t="shared" si="7"/>
        <v>2.815921053</v>
      </c>
      <c r="AD737" s="14">
        <v>161.2</v>
      </c>
      <c r="AE737" s="18">
        <f t="shared" si="8"/>
        <v>2.121052632</v>
      </c>
      <c r="AF737" s="13">
        <f t="shared" si="9"/>
        <v>0.5703739239</v>
      </c>
      <c r="AG737" s="10">
        <f t="shared" si="10"/>
        <v>0.1764705882</v>
      </c>
      <c r="AH737" s="10">
        <f t="shared" si="11"/>
        <v>0.4411764706</v>
      </c>
      <c r="AI737" s="10">
        <f t="shared" si="12"/>
        <v>0.6176470588</v>
      </c>
      <c r="AJ737" s="7">
        <v>6.0</v>
      </c>
      <c r="AK737" s="7">
        <v>4.0</v>
      </c>
      <c r="AL737" s="13">
        <f t="shared" si="13"/>
        <v>0.6</v>
      </c>
      <c r="AM737" s="7">
        <v>34.0</v>
      </c>
      <c r="AN737" s="7">
        <v>5.0</v>
      </c>
      <c r="AO737" s="26">
        <v>171.0</v>
      </c>
      <c r="AP737" s="26">
        <v>29.0</v>
      </c>
      <c r="AQ737" s="7">
        <v>81.0</v>
      </c>
      <c r="AR737" s="7">
        <v>10.0</v>
      </c>
      <c r="AS737" s="7">
        <v>102.0</v>
      </c>
      <c r="AT737" s="7">
        <v>7.0</v>
      </c>
      <c r="AU737" s="7">
        <v>207.0</v>
      </c>
      <c r="AV737" s="7">
        <v>36.0</v>
      </c>
      <c r="AW737" s="14">
        <v>85.19</v>
      </c>
      <c r="AX737" s="14">
        <v>-1.8</v>
      </c>
      <c r="AY737" s="7">
        <v>1.0</v>
      </c>
      <c r="AZ737" s="7">
        <v>1.0</v>
      </c>
      <c r="BA737" s="14">
        <f t="shared" si="14"/>
        <v>0.6754997319</v>
      </c>
      <c r="BB737" s="14">
        <v>96.23</v>
      </c>
      <c r="BC737" s="14">
        <v>-0.69</v>
      </c>
    </row>
    <row r="738" ht="12.75" customHeight="1">
      <c r="A738" s="7" t="s">
        <v>456</v>
      </c>
      <c r="B738" s="7" t="s">
        <v>3105</v>
      </c>
      <c r="C738" s="8" t="s">
        <v>274</v>
      </c>
      <c r="D738" s="9" t="s">
        <v>174</v>
      </c>
      <c r="E738" s="7">
        <v>72.0</v>
      </c>
      <c r="F738" s="7">
        <v>6.0</v>
      </c>
      <c r="G738" s="7">
        <v>20.0</v>
      </c>
      <c r="H738" s="12">
        <f t="shared" si="1"/>
        <v>26</v>
      </c>
      <c r="I738" s="7">
        <v>6.0</v>
      </c>
      <c r="J738" s="7">
        <v>20.0</v>
      </c>
      <c r="K738" s="7">
        <v>11.0</v>
      </c>
      <c r="L738" s="7">
        <v>9.0</v>
      </c>
      <c r="M738" s="25">
        <f t="shared" si="2"/>
        <v>7.817589577</v>
      </c>
      <c r="N738" s="7">
        <v>40.0</v>
      </c>
      <c r="O738" s="7">
        <v>21.0</v>
      </c>
      <c r="P738" s="7">
        <v>34.0</v>
      </c>
      <c r="Q738" s="7">
        <v>24.0</v>
      </c>
      <c r="R738" s="10">
        <f t="shared" si="3"/>
        <v>0.15</v>
      </c>
      <c r="S738" s="10">
        <f t="shared" si="4"/>
        <v>0.05042016807</v>
      </c>
      <c r="T738" s="12">
        <f t="shared" si="5"/>
        <v>53.33333333</v>
      </c>
      <c r="U738" s="7">
        <v>0.0</v>
      </c>
      <c r="V738" s="7">
        <v>2.0</v>
      </c>
      <c r="W738" s="7">
        <v>3.0</v>
      </c>
      <c r="X738" s="7">
        <v>6.0</v>
      </c>
      <c r="Y738" s="7">
        <v>0.0</v>
      </c>
      <c r="Z738" s="7">
        <v>11973.0</v>
      </c>
      <c r="AA738" s="18">
        <f t="shared" si="6"/>
        <v>2.771527778</v>
      </c>
      <c r="AB738" s="14">
        <v>195.28</v>
      </c>
      <c r="AC738" s="18">
        <f t="shared" si="7"/>
        <v>2.712222222</v>
      </c>
      <c r="AD738" s="14">
        <v>120.72</v>
      </c>
      <c r="AE738" s="18">
        <f t="shared" si="8"/>
        <v>1.676666667</v>
      </c>
      <c r="AF738" s="13">
        <f t="shared" si="9"/>
        <v>0.6179746835</v>
      </c>
      <c r="AG738" s="10">
        <f t="shared" si="10"/>
        <v>0.1818181818</v>
      </c>
      <c r="AH738" s="10">
        <f t="shared" si="11"/>
        <v>0.6060606061</v>
      </c>
      <c r="AI738" s="10">
        <f t="shared" si="12"/>
        <v>0.7878787879</v>
      </c>
      <c r="AJ738" s="7">
        <v>0.0</v>
      </c>
      <c r="AK738" s="7">
        <v>0.0</v>
      </c>
      <c r="AL738" s="13" t="str">
        <f t="shared" si="13"/>
        <v> </v>
      </c>
      <c r="AM738" s="7">
        <v>33.0</v>
      </c>
      <c r="AN738" s="7">
        <v>2.0</v>
      </c>
      <c r="AO738" s="26">
        <v>127.0</v>
      </c>
      <c r="AP738" s="26">
        <v>30.0</v>
      </c>
      <c r="AQ738" s="7">
        <v>73.0</v>
      </c>
      <c r="AR738" s="7">
        <v>5.0</v>
      </c>
      <c r="AS738" s="7">
        <v>77.0</v>
      </c>
      <c r="AT738" s="7">
        <v>3.0</v>
      </c>
      <c r="AU738" s="7">
        <v>140.0</v>
      </c>
      <c r="AV738" s="7">
        <v>22.0</v>
      </c>
      <c r="AW738" s="14">
        <v>86.42</v>
      </c>
      <c r="AX738" s="14">
        <v>8.04</v>
      </c>
      <c r="AY738" s="7">
        <v>1.0</v>
      </c>
      <c r="AZ738" s="7">
        <v>0.0</v>
      </c>
      <c r="BA738" s="14">
        <f t="shared" si="14"/>
        <v>0.6113755951</v>
      </c>
      <c r="BB738" s="14">
        <v>96.06</v>
      </c>
      <c r="BC738" s="14">
        <v>10.98</v>
      </c>
    </row>
    <row r="739" ht="12.75" customHeight="1">
      <c r="A739" s="7" t="s">
        <v>164</v>
      </c>
      <c r="B739" s="7" t="s">
        <v>3107</v>
      </c>
      <c r="C739" s="8" t="s">
        <v>222</v>
      </c>
      <c r="D739" s="9" t="s">
        <v>238</v>
      </c>
      <c r="E739" s="7">
        <v>78.0</v>
      </c>
      <c r="F739" s="7">
        <v>4.0</v>
      </c>
      <c r="G739" s="7">
        <v>4.0</v>
      </c>
      <c r="H739" s="12">
        <f t="shared" si="1"/>
        <v>8</v>
      </c>
      <c r="I739" s="7">
        <v>4.0</v>
      </c>
      <c r="J739" s="7">
        <v>4.0</v>
      </c>
      <c r="K739" s="7">
        <v>1.0</v>
      </c>
      <c r="L739" s="7">
        <v>3.0</v>
      </c>
      <c r="M739" s="25">
        <f t="shared" si="2"/>
        <v>3.230510376</v>
      </c>
      <c r="N739" s="7">
        <v>16.0</v>
      </c>
      <c r="O739" s="7">
        <v>4.0</v>
      </c>
      <c r="P739" s="7">
        <v>12.0</v>
      </c>
      <c r="Q739" s="7">
        <v>4.0</v>
      </c>
      <c r="R739" s="10">
        <f t="shared" si="3"/>
        <v>0.25</v>
      </c>
      <c r="S739" s="10">
        <f t="shared" si="4"/>
        <v>0.1111111111</v>
      </c>
      <c r="T739" s="12">
        <f t="shared" si="5"/>
        <v>8.0625</v>
      </c>
      <c r="U739" s="7">
        <v>0.0</v>
      </c>
      <c r="V739" s="7">
        <v>4.0</v>
      </c>
      <c r="W739" s="7">
        <v>12.0</v>
      </c>
      <c r="X739" s="7">
        <v>2.0</v>
      </c>
      <c r="Y739" s="7">
        <v>0.0</v>
      </c>
      <c r="Z739" s="7">
        <v>8915.0</v>
      </c>
      <c r="AA739" s="18">
        <f t="shared" si="6"/>
        <v>1.90491453</v>
      </c>
      <c r="AB739" s="14">
        <v>140.76</v>
      </c>
      <c r="AC739" s="18">
        <f t="shared" si="7"/>
        <v>1.804615385</v>
      </c>
      <c r="AD739" s="14">
        <v>220.01</v>
      </c>
      <c r="AE739" s="18">
        <f t="shared" si="8"/>
        <v>2.820641026</v>
      </c>
      <c r="AF739" s="13">
        <f t="shared" si="9"/>
        <v>0.3901654794</v>
      </c>
      <c r="AG739" s="10">
        <f t="shared" si="10"/>
        <v>0.25</v>
      </c>
      <c r="AH739" s="10">
        <f t="shared" si="11"/>
        <v>0.25</v>
      </c>
      <c r="AI739" s="10">
        <f t="shared" si="12"/>
        <v>0.5</v>
      </c>
      <c r="AJ739" s="7">
        <v>7.0</v>
      </c>
      <c r="AK739" s="7">
        <v>8.0</v>
      </c>
      <c r="AL739" s="13">
        <f t="shared" si="13"/>
        <v>0.4666666667</v>
      </c>
      <c r="AM739" s="7">
        <v>16.0</v>
      </c>
      <c r="AN739" s="7">
        <v>1.0</v>
      </c>
      <c r="AO739" s="26">
        <v>113.0</v>
      </c>
      <c r="AP739" s="26">
        <v>11.0</v>
      </c>
      <c r="AQ739" s="7">
        <v>39.0</v>
      </c>
      <c r="AR739" s="7">
        <v>4.0</v>
      </c>
      <c r="AS739" s="7">
        <v>56.0</v>
      </c>
      <c r="AT739" s="7">
        <v>1.0</v>
      </c>
      <c r="AU739" s="7">
        <v>107.0</v>
      </c>
      <c r="AV739" s="7">
        <v>13.0</v>
      </c>
      <c r="AW739" s="14">
        <v>89.17</v>
      </c>
      <c r="AX739" s="14">
        <v>4.84</v>
      </c>
      <c r="AY739" s="7">
        <v>4.0</v>
      </c>
      <c r="AZ739" s="7">
        <v>2.0</v>
      </c>
      <c r="BA739" s="14">
        <f t="shared" si="14"/>
        <v>0.6528323051</v>
      </c>
      <c r="BB739" s="14">
        <v>96.61</v>
      </c>
      <c r="BC739" s="14">
        <v>2.31</v>
      </c>
    </row>
    <row r="740" ht="12.75" customHeight="1">
      <c r="A740" s="7" t="s">
        <v>940</v>
      </c>
      <c r="B740" s="7" t="s">
        <v>3107</v>
      </c>
      <c r="C740" s="8" t="s">
        <v>325</v>
      </c>
      <c r="D740" s="9" t="s">
        <v>247</v>
      </c>
      <c r="E740" s="7">
        <v>53.0</v>
      </c>
      <c r="F740" s="7">
        <v>1.0</v>
      </c>
      <c r="G740" s="7">
        <v>0.0</v>
      </c>
      <c r="H740" s="12">
        <f t="shared" si="1"/>
        <v>1</v>
      </c>
      <c r="I740" s="7">
        <v>1.0</v>
      </c>
      <c r="J740" s="7">
        <v>0.0</v>
      </c>
      <c r="K740" s="7">
        <v>0.0</v>
      </c>
      <c r="L740" s="7">
        <v>0.0</v>
      </c>
      <c r="M740" s="25">
        <f t="shared" si="2"/>
        <v>1.089918256</v>
      </c>
      <c r="N740" s="7">
        <v>9.0</v>
      </c>
      <c r="O740" s="7">
        <v>2.0</v>
      </c>
      <c r="P740" s="7">
        <v>8.0</v>
      </c>
      <c r="Q740" s="7">
        <v>1.0</v>
      </c>
      <c r="R740" s="10">
        <f t="shared" si="3"/>
        <v>0.1111111111</v>
      </c>
      <c r="S740" s="10">
        <f t="shared" si="4"/>
        <v>0.05</v>
      </c>
      <c r="T740" s="12">
        <f t="shared" si="5"/>
        <v>0</v>
      </c>
      <c r="U740" s="7">
        <v>0.0</v>
      </c>
      <c r="V740" s="7">
        <v>1.0</v>
      </c>
      <c r="W740" s="7">
        <v>3.0</v>
      </c>
      <c r="X740" s="7">
        <v>0.0</v>
      </c>
      <c r="Y740" s="7">
        <v>1.0</v>
      </c>
      <c r="Z740" s="7">
        <v>3303.0</v>
      </c>
      <c r="AA740" s="18">
        <f t="shared" si="6"/>
        <v>1.038679245</v>
      </c>
      <c r="AB740" s="14">
        <v>57.98</v>
      </c>
      <c r="AC740" s="18">
        <f t="shared" si="7"/>
        <v>1.093962264</v>
      </c>
      <c r="AD740" s="14">
        <v>238.04</v>
      </c>
      <c r="AE740" s="18">
        <f t="shared" si="8"/>
        <v>4.491320755</v>
      </c>
      <c r="AF740" s="13">
        <f t="shared" si="9"/>
        <v>0.1958651442</v>
      </c>
      <c r="AG740" s="10">
        <f t="shared" si="10"/>
        <v>0.1666666667</v>
      </c>
      <c r="AH740" s="10">
        <f t="shared" si="11"/>
        <v>0</v>
      </c>
      <c r="AI740" s="10">
        <f t="shared" si="12"/>
        <v>0.1666666667</v>
      </c>
      <c r="AJ740" s="7">
        <v>0.0</v>
      </c>
      <c r="AK740" s="7">
        <v>1.0</v>
      </c>
      <c r="AL740" s="13">
        <f t="shared" si="13"/>
        <v>0</v>
      </c>
      <c r="AM740" s="7">
        <v>6.0</v>
      </c>
      <c r="AN740" s="7">
        <v>0.0</v>
      </c>
      <c r="AO740" s="26">
        <v>61.0</v>
      </c>
      <c r="AP740" s="26">
        <v>6.0</v>
      </c>
      <c r="AQ740" s="7">
        <v>19.0</v>
      </c>
      <c r="AR740" s="7">
        <v>3.0</v>
      </c>
      <c r="AS740" s="7">
        <v>13.0</v>
      </c>
      <c r="AT740" s="7">
        <v>2.0</v>
      </c>
      <c r="AU740" s="7">
        <v>50.0</v>
      </c>
      <c r="AV740" s="7">
        <v>6.0</v>
      </c>
      <c r="AW740" s="14">
        <v>89.29</v>
      </c>
      <c r="AX740" s="14">
        <v>5.67</v>
      </c>
      <c r="AY740" s="7">
        <v>0.0</v>
      </c>
      <c r="AZ740" s="7">
        <v>1.0</v>
      </c>
      <c r="BA740" s="14">
        <f t="shared" si="14"/>
        <v>1.198910082</v>
      </c>
      <c r="BB740" s="14">
        <v>92.0</v>
      </c>
      <c r="BC740" s="14">
        <v>-0.52</v>
      </c>
    </row>
    <row r="741" ht="12.75" customHeight="1">
      <c r="A741" s="7" t="s">
        <v>2566</v>
      </c>
      <c r="B741" s="7" t="s">
        <v>3110</v>
      </c>
      <c r="C741" s="8" t="s">
        <v>136</v>
      </c>
      <c r="D741" s="9" t="s">
        <v>150</v>
      </c>
      <c r="E741" s="7">
        <v>81.0</v>
      </c>
      <c r="F741" s="7">
        <v>3.0</v>
      </c>
      <c r="G741" s="7">
        <v>1.0</v>
      </c>
      <c r="H741" s="12">
        <f t="shared" si="1"/>
        <v>4</v>
      </c>
      <c r="I741" s="7">
        <v>3.0</v>
      </c>
      <c r="J741" s="7">
        <v>1.0</v>
      </c>
      <c r="K741" s="7">
        <v>0.0</v>
      </c>
      <c r="L741" s="7">
        <v>1.0</v>
      </c>
      <c r="M741" s="25">
        <f t="shared" si="2"/>
        <v>2.551381999</v>
      </c>
      <c r="N741" s="7">
        <v>12.0</v>
      </c>
      <c r="O741" s="7">
        <v>2.0</v>
      </c>
      <c r="P741" s="7">
        <v>9.0</v>
      </c>
      <c r="Q741" s="7">
        <v>0.0</v>
      </c>
      <c r="R741" s="10">
        <f t="shared" si="3"/>
        <v>0.25</v>
      </c>
      <c r="S741" s="10">
        <f t="shared" si="4"/>
        <v>0.1304347826</v>
      </c>
      <c r="T741" s="12">
        <f t="shared" si="5"/>
        <v>0</v>
      </c>
      <c r="U741" s="7">
        <v>0.0</v>
      </c>
      <c r="V741" s="7">
        <v>3.0</v>
      </c>
      <c r="W741" s="7">
        <v>5.0</v>
      </c>
      <c r="X741" s="7">
        <v>1.0</v>
      </c>
      <c r="Y741" s="7">
        <v>0.0</v>
      </c>
      <c r="Z741" s="7">
        <v>5644.0</v>
      </c>
      <c r="AA741" s="18">
        <f t="shared" si="6"/>
        <v>1.161316872</v>
      </c>
      <c r="AB741" s="14">
        <v>88.7</v>
      </c>
      <c r="AC741" s="18">
        <f t="shared" si="7"/>
        <v>1.095061728</v>
      </c>
      <c r="AD741" s="14">
        <v>327.85</v>
      </c>
      <c r="AE741" s="18">
        <f t="shared" si="8"/>
        <v>4.047530864</v>
      </c>
      <c r="AF741" s="13">
        <f t="shared" si="9"/>
        <v>0.2129396231</v>
      </c>
      <c r="AG741" s="10">
        <f t="shared" si="10"/>
        <v>0.3</v>
      </c>
      <c r="AH741" s="10">
        <f t="shared" si="11"/>
        <v>0.1</v>
      </c>
      <c r="AI741" s="10">
        <f t="shared" si="12"/>
        <v>0.4</v>
      </c>
      <c r="AJ741" s="7">
        <v>17.0</v>
      </c>
      <c r="AK741" s="7">
        <v>23.0</v>
      </c>
      <c r="AL741" s="13">
        <f t="shared" si="13"/>
        <v>0.425</v>
      </c>
      <c r="AM741" s="7">
        <v>10.0</v>
      </c>
      <c r="AN741" s="7">
        <v>0.0</v>
      </c>
      <c r="AO741" s="26">
        <v>57.0</v>
      </c>
      <c r="AP741" s="26">
        <v>14.0</v>
      </c>
      <c r="AQ741" s="7">
        <v>26.0</v>
      </c>
      <c r="AR741" s="7">
        <v>6.0</v>
      </c>
      <c r="AS741" s="7">
        <v>31.0</v>
      </c>
      <c r="AT741" s="7">
        <v>1.0</v>
      </c>
      <c r="AU741" s="7">
        <v>60.0</v>
      </c>
      <c r="AV741" s="7">
        <v>15.0</v>
      </c>
      <c r="AW741" s="14">
        <v>80.0</v>
      </c>
      <c r="AX741" s="14">
        <v>-11.09</v>
      </c>
      <c r="AY741" s="7">
        <v>0.0</v>
      </c>
      <c r="AZ741" s="7">
        <v>0.0</v>
      </c>
      <c r="BA741" s="14">
        <f t="shared" si="14"/>
        <v>0.4571226081</v>
      </c>
      <c r="BB741" s="14">
        <v>89.47</v>
      </c>
      <c r="BC741" s="14">
        <v>-3.41</v>
      </c>
    </row>
    <row r="742" ht="12.75" customHeight="1">
      <c r="A742" s="7" t="s">
        <v>3113</v>
      </c>
      <c r="B742" s="7" t="s">
        <v>3114</v>
      </c>
      <c r="C742" s="8" t="s">
        <v>231</v>
      </c>
      <c r="D742" s="9" t="s">
        <v>159</v>
      </c>
      <c r="E742" s="7">
        <v>44.0</v>
      </c>
      <c r="F742" s="7">
        <v>0.0</v>
      </c>
      <c r="G742" s="7">
        <v>0.0</v>
      </c>
      <c r="H742" s="12">
        <f t="shared" si="1"/>
        <v>0</v>
      </c>
      <c r="I742" s="7">
        <v>0.0</v>
      </c>
      <c r="J742" s="7">
        <v>0.0</v>
      </c>
      <c r="K742" s="7">
        <v>0.0</v>
      </c>
      <c r="L742" s="7">
        <v>0.0</v>
      </c>
      <c r="M742" s="25">
        <f t="shared" si="2"/>
        <v>0</v>
      </c>
      <c r="N742" s="7">
        <v>2.0</v>
      </c>
      <c r="O742" s="7">
        <v>1.0</v>
      </c>
      <c r="P742" s="7">
        <v>2.0</v>
      </c>
      <c r="Q742" s="7">
        <v>4.0</v>
      </c>
      <c r="R742" s="10">
        <f t="shared" si="3"/>
        <v>0</v>
      </c>
      <c r="S742" s="10">
        <f t="shared" si="4"/>
        <v>0</v>
      </c>
      <c r="T742" s="12">
        <f t="shared" si="5"/>
        <v>0</v>
      </c>
      <c r="U742" s="7">
        <v>0.0</v>
      </c>
      <c r="V742" s="7">
        <v>0.0</v>
      </c>
      <c r="W742" s="7">
        <v>3.0</v>
      </c>
      <c r="X742" s="7">
        <v>1.0</v>
      </c>
      <c r="Y742" s="7">
        <v>0.0</v>
      </c>
      <c r="Z742" s="7">
        <v>2004.0</v>
      </c>
      <c r="AA742" s="18">
        <f t="shared" si="6"/>
        <v>0.7590909091</v>
      </c>
      <c r="AB742" s="14">
        <v>30.15</v>
      </c>
      <c r="AC742" s="18">
        <f t="shared" si="7"/>
        <v>0.6852272727</v>
      </c>
      <c r="AD742" s="14">
        <v>184.87</v>
      </c>
      <c r="AE742" s="18">
        <f t="shared" si="8"/>
        <v>4.201590909</v>
      </c>
      <c r="AF742" s="13">
        <f t="shared" si="9"/>
        <v>0.1402195145</v>
      </c>
      <c r="AG742" s="10">
        <f t="shared" si="10"/>
        <v>0</v>
      </c>
      <c r="AH742" s="10">
        <f t="shared" si="11"/>
        <v>0</v>
      </c>
      <c r="AI742" s="10">
        <f t="shared" si="12"/>
        <v>0</v>
      </c>
      <c r="AJ742" s="7">
        <v>0.0</v>
      </c>
      <c r="AK742" s="7">
        <v>2.0</v>
      </c>
      <c r="AL742" s="13">
        <f t="shared" si="13"/>
        <v>0</v>
      </c>
      <c r="AM742" s="7">
        <v>1.0</v>
      </c>
      <c r="AN742" s="7">
        <v>2.0</v>
      </c>
      <c r="AO742" s="26">
        <v>9.0</v>
      </c>
      <c r="AP742" s="26">
        <v>2.0</v>
      </c>
      <c r="AQ742" s="7">
        <v>10.0</v>
      </c>
      <c r="AR742" s="7">
        <v>0.0</v>
      </c>
      <c r="AS742" s="7">
        <v>9.0</v>
      </c>
      <c r="AT742" s="7">
        <v>2.0</v>
      </c>
      <c r="AU742" s="7">
        <v>20.0</v>
      </c>
      <c r="AV742" s="7">
        <v>3.0</v>
      </c>
      <c r="AW742" s="14">
        <v>86.96</v>
      </c>
      <c r="AX742" s="14">
        <v>-0.35</v>
      </c>
      <c r="AY742" s="7">
        <v>1.0</v>
      </c>
      <c r="AZ742" s="7">
        <v>1.0</v>
      </c>
      <c r="BA742" s="14">
        <f t="shared" si="14"/>
        <v>0.2694610778</v>
      </c>
      <c r="BB742" s="14">
        <v>92.86</v>
      </c>
      <c r="BC742" s="14">
        <v>-1.9300000000000002</v>
      </c>
    </row>
    <row r="743" ht="12.75" customHeight="1">
      <c r="A743" s="7" t="s">
        <v>3116</v>
      </c>
      <c r="B743" s="7" t="s">
        <v>3117</v>
      </c>
      <c r="C743" s="8" t="s">
        <v>158</v>
      </c>
      <c r="D743" s="9" t="s">
        <v>260</v>
      </c>
      <c r="E743" s="7">
        <v>8.0</v>
      </c>
      <c r="F743" s="7">
        <v>1.0</v>
      </c>
      <c r="G743" s="7">
        <v>1.0</v>
      </c>
      <c r="H743" s="12">
        <f t="shared" si="1"/>
        <v>2</v>
      </c>
      <c r="I743" s="7">
        <v>1.0</v>
      </c>
      <c r="J743" s="7">
        <v>1.0</v>
      </c>
      <c r="K743" s="7">
        <v>0.0</v>
      </c>
      <c r="L743" s="7">
        <v>1.0</v>
      </c>
      <c r="M743" s="25">
        <f t="shared" si="2"/>
        <v>8.053691275</v>
      </c>
      <c r="N743" s="7">
        <v>1.0</v>
      </c>
      <c r="O743" s="7">
        <v>0.0</v>
      </c>
      <c r="P743" s="7">
        <v>0.0</v>
      </c>
      <c r="Q743" s="7">
        <v>1.0</v>
      </c>
      <c r="R743" s="10">
        <f t="shared" si="3"/>
        <v>1</v>
      </c>
      <c r="S743" s="10">
        <f t="shared" si="4"/>
        <v>0.5</v>
      </c>
      <c r="T743" s="12">
        <f t="shared" si="5"/>
        <v>0</v>
      </c>
      <c r="U743" s="7">
        <v>0.0</v>
      </c>
      <c r="V743" s="7">
        <v>1.0</v>
      </c>
      <c r="W743" s="7">
        <v>2.0</v>
      </c>
      <c r="X743" s="7">
        <v>0.0</v>
      </c>
      <c r="Y743" s="7">
        <v>0.0</v>
      </c>
      <c r="Z743" s="7">
        <v>894.0</v>
      </c>
      <c r="AA743" s="18">
        <f t="shared" si="6"/>
        <v>1.8625</v>
      </c>
      <c r="AB743" s="14">
        <v>13.65</v>
      </c>
      <c r="AC743" s="18">
        <f t="shared" si="7"/>
        <v>1.70625</v>
      </c>
      <c r="AD743" s="14">
        <v>30.16</v>
      </c>
      <c r="AE743" s="18">
        <f t="shared" si="8"/>
        <v>3.77</v>
      </c>
      <c r="AF743" s="13">
        <f t="shared" si="9"/>
        <v>0.3115727003</v>
      </c>
      <c r="AG743" s="10">
        <f t="shared" si="10"/>
        <v>0.2</v>
      </c>
      <c r="AH743" s="10">
        <f t="shared" si="11"/>
        <v>0.2</v>
      </c>
      <c r="AI743" s="10">
        <f t="shared" si="12"/>
        <v>0.4</v>
      </c>
      <c r="AJ743" s="7">
        <v>0.0</v>
      </c>
      <c r="AK743" s="7">
        <v>0.0</v>
      </c>
      <c r="AL743" s="13" t="str">
        <f t="shared" si="13"/>
        <v> </v>
      </c>
      <c r="AM743" s="7">
        <v>5.0</v>
      </c>
      <c r="AN743" s="7">
        <v>0.0</v>
      </c>
      <c r="AO743" s="26">
        <v>9.0</v>
      </c>
      <c r="AP743" s="26">
        <v>1.0</v>
      </c>
      <c r="AQ743" s="7">
        <v>2.0</v>
      </c>
      <c r="AR743" s="7">
        <v>0.0</v>
      </c>
      <c r="AS743" s="7">
        <v>5.0</v>
      </c>
      <c r="AT743" s="7">
        <v>0.0</v>
      </c>
      <c r="AU743" s="7">
        <v>16.0</v>
      </c>
      <c r="AV743" s="7">
        <v>1.0</v>
      </c>
      <c r="AW743" s="14">
        <v>94.12</v>
      </c>
      <c r="AX743" s="14">
        <v>17.19</v>
      </c>
      <c r="AY743" s="7">
        <v>0.0</v>
      </c>
      <c r="AZ743" s="7">
        <v>0.0</v>
      </c>
      <c r="BA743" s="14">
        <f t="shared" si="14"/>
        <v>0.6711409396</v>
      </c>
      <c r="BB743" s="14">
        <v>100.0</v>
      </c>
      <c r="BC743" s="14">
        <v>6.25</v>
      </c>
    </row>
    <row r="744" ht="12.75" customHeight="1">
      <c r="A744" s="7" t="s">
        <v>3121</v>
      </c>
      <c r="B744" s="7" t="s">
        <v>3122</v>
      </c>
      <c r="C744" s="8" t="s">
        <v>399</v>
      </c>
      <c r="D744" s="9" t="s">
        <v>150</v>
      </c>
      <c r="E744" s="7">
        <v>3.0</v>
      </c>
      <c r="F744" s="7">
        <v>0.0</v>
      </c>
      <c r="G744" s="7">
        <v>0.0</v>
      </c>
      <c r="H744" s="12">
        <f t="shared" si="1"/>
        <v>0</v>
      </c>
      <c r="I744" s="7">
        <v>0.0</v>
      </c>
      <c r="J744" s="7">
        <v>0.0</v>
      </c>
      <c r="K744" s="7">
        <v>0.0</v>
      </c>
      <c r="L744" s="7">
        <v>0.0</v>
      </c>
      <c r="M744" s="25">
        <f t="shared" si="2"/>
        <v>0</v>
      </c>
      <c r="N744" s="7">
        <v>0.0</v>
      </c>
      <c r="O744" s="7">
        <v>0.0</v>
      </c>
      <c r="P744" s="7">
        <v>0.0</v>
      </c>
      <c r="Q744" s="7">
        <v>0.0</v>
      </c>
      <c r="R744" s="10">
        <f t="shared" si="3"/>
        <v>0</v>
      </c>
      <c r="S744" s="10">
        <f t="shared" si="4"/>
        <v>0</v>
      </c>
      <c r="T744" s="12">
        <f t="shared" si="5"/>
        <v>0</v>
      </c>
      <c r="U744" s="7">
        <v>0.0</v>
      </c>
      <c r="V744" s="7">
        <v>0.0</v>
      </c>
      <c r="W744" s="7">
        <v>0.0</v>
      </c>
      <c r="X744" s="7">
        <v>0.0</v>
      </c>
      <c r="Y744" s="7">
        <v>0.0</v>
      </c>
      <c r="Z744" s="7">
        <v>5.0</v>
      </c>
      <c r="AA744" s="18">
        <f t="shared" si="6"/>
        <v>0.02777777778</v>
      </c>
      <c r="AB744" s="14">
        <v>0.22</v>
      </c>
      <c r="AC744" s="18">
        <f t="shared" si="7"/>
        <v>0.07333333333</v>
      </c>
      <c r="AD744" s="14">
        <v>9.09</v>
      </c>
      <c r="AE744" s="18">
        <f t="shared" si="8"/>
        <v>3.03</v>
      </c>
      <c r="AF744" s="13">
        <f t="shared" si="9"/>
        <v>0.02363050483</v>
      </c>
      <c r="AG744" s="10">
        <f t="shared" si="10"/>
        <v>0</v>
      </c>
      <c r="AH744" s="10">
        <f t="shared" si="11"/>
        <v>0</v>
      </c>
      <c r="AI744" s="10">
        <f t="shared" si="12"/>
        <v>0</v>
      </c>
      <c r="AJ744" s="7">
        <v>0.0</v>
      </c>
      <c r="AK744" s="7">
        <v>0.0</v>
      </c>
      <c r="AL744" s="13" t="str">
        <f t="shared" si="13"/>
        <v> </v>
      </c>
      <c r="AM744" s="7">
        <v>0.0</v>
      </c>
      <c r="AN744" s="7">
        <v>0.0</v>
      </c>
      <c r="AO744" s="26">
        <v>0.0</v>
      </c>
      <c r="AP744" s="26">
        <v>0.0</v>
      </c>
      <c r="AQ744" s="7">
        <v>0.0</v>
      </c>
      <c r="AR744" s="7">
        <v>0.0</v>
      </c>
      <c r="AS744" s="7">
        <v>0.0</v>
      </c>
      <c r="AT744" s="7">
        <v>0.0</v>
      </c>
      <c r="AU744" s="7">
        <v>0.0</v>
      </c>
      <c r="AV744" s="7">
        <v>0.0</v>
      </c>
      <c r="AW744" s="14"/>
      <c r="AX744" s="14"/>
      <c r="AY744" s="7">
        <v>0.0</v>
      </c>
      <c r="AZ744" s="7">
        <v>0.0</v>
      </c>
      <c r="BA744" s="14">
        <f t="shared" si="14"/>
        <v>0</v>
      </c>
      <c r="BB744" s="14">
        <v>0.0</v>
      </c>
      <c r="BC744" s="14">
        <v>-100.0</v>
      </c>
    </row>
    <row r="745" ht="12.75" customHeight="1">
      <c r="A745" s="7" t="s">
        <v>1121</v>
      </c>
      <c r="B745" s="7" t="s">
        <v>3122</v>
      </c>
      <c r="C745" s="8" t="s">
        <v>158</v>
      </c>
      <c r="D745" s="9" t="s">
        <v>275</v>
      </c>
      <c r="E745" s="7">
        <v>2.0</v>
      </c>
      <c r="F745" s="7">
        <v>0.0</v>
      </c>
      <c r="G745" s="7">
        <v>0.0</v>
      </c>
      <c r="H745" s="12">
        <f t="shared" si="1"/>
        <v>0</v>
      </c>
      <c r="I745" s="7">
        <v>0.0</v>
      </c>
      <c r="J745" s="7">
        <v>0.0</v>
      </c>
      <c r="K745" s="7">
        <v>0.0</v>
      </c>
      <c r="L745" s="7">
        <v>0.0</v>
      </c>
      <c r="M745" s="25">
        <f t="shared" si="2"/>
        <v>0</v>
      </c>
      <c r="N745" s="7">
        <v>0.0</v>
      </c>
      <c r="O745" s="7">
        <v>0.0</v>
      </c>
      <c r="P745" s="7">
        <v>0.0</v>
      </c>
      <c r="Q745" s="7">
        <v>0.0</v>
      </c>
      <c r="R745" s="10">
        <f t="shared" si="3"/>
        <v>0</v>
      </c>
      <c r="S745" s="10">
        <f t="shared" si="4"/>
        <v>0</v>
      </c>
      <c r="T745" s="12">
        <f t="shared" si="5"/>
        <v>0</v>
      </c>
      <c r="U745" s="7">
        <v>0.0</v>
      </c>
      <c r="V745" s="7">
        <v>0.0</v>
      </c>
      <c r="W745" s="7">
        <v>0.0</v>
      </c>
      <c r="X745" s="7">
        <v>0.0</v>
      </c>
      <c r="Y745" s="7">
        <v>0.0</v>
      </c>
      <c r="Z745" s="7">
        <v>22.0</v>
      </c>
      <c r="AA745" s="18">
        <f t="shared" si="6"/>
        <v>0.1833333333</v>
      </c>
      <c r="AB745" s="14">
        <v>0.33</v>
      </c>
      <c r="AC745" s="18">
        <f t="shared" si="7"/>
        <v>0.165</v>
      </c>
      <c r="AD745" s="14">
        <v>8.93</v>
      </c>
      <c r="AE745" s="18">
        <f t="shared" si="8"/>
        <v>4.465</v>
      </c>
      <c r="AF745" s="13">
        <f t="shared" si="9"/>
        <v>0.03563714903</v>
      </c>
      <c r="AG745" s="10">
        <f t="shared" si="10"/>
        <v>0</v>
      </c>
      <c r="AH745" s="10">
        <f t="shared" si="11"/>
        <v>0</v>
      </c>
      <c r="AI745" s="10">
        <f t="shared" si="12"/>
        <v>0</v>
      </c>
      <c r="AJ745" s="7">
        <v>0.0</v>
      </c>
      <c r="AK745" s="7">
        <v>1.0</v>
      </c>
      <c r="AL745" s="13">
        <f t="shared" si="13"/>
        <v>0</v>
      </c>
      <c r="AM745" s="7">
        <v>0.0</v>
      </c>
      <c r="AN745" s="7">
        <v>0.0</v>
      </c>
      <c r="AO745" s="26">
        <v>0.0</v>
      </c>
      <c r="AP745" s="26">
        <v>0.0</v>
      </c>
      <c r="AQ745" s="7">
        <v>0.0</v>
      </c>
      <c r="AR745" s="7">
        <v>0.0</v>
      </c>
      <c r="AS745" s="7">
        <v>0.0</v>
      </c>
      <c r="AT745" s="7">
        <v>0.0</v>
      </c>
      <c r="AU745" s="7">
        <v>0.0</v>
      </c>
      <c r="AV745" s="7">
        <v>0.0</v>
      </c>
      <c r="AW745" s="14"/>
      <c r="AX745" s="14"/>
      <c r="AY745" s="7">
        <v>0.0</v>
      </c>
      <c r="AZ745" s="7">
        <v>0.0</v>
      </c>
      <c r="BA745" s="14">
        <f t="shared" si="14"/>
        <v>0</v>
      </c>
      <c r="BB745" s="14">
        <v>100.0</v>
      </c>
      <c r="BC745" s="14">
        <v>0.0</v>
      </c>
    </row>
    <row r="746" ht="12.75" customHeight="1">
      <c r="A746" s="7" t="s">
        <v>482</v>
      </c>
      <c r="B746" s="7" t="s">
        <v>3122</v>
      </c>
      <c r="C746" s="8" t="s">
        <v>197</v>
      </c>
      <c r="D746" s="9" t="s">
        <v>150</v>
      </c>
      <c r="E746" s="7">
        <v>68.0</v>
      </c>
      <c r="F746" s="7">
        <v>0.0</v>
      </c>
      <c r="G746" s="7">
        <v>2.0</v>
      </c>
      <c r="H746" s="12">
        <f t="shared" si="1"/>
        <v>2</v>
      </c>
      <c r="I746" s="7">
        <v>0.0</v>
      </c>
      <c r="J746" s="7">
        <v>2.0</v>
      </c>
      <c r="K746" s="7">
        <v>2.0</v>
      </c>
      <c r="L746" s="7">
        <v>0.0</v>
      </c>
      <c r="M746" s="25">
        <f t="shared" si="2"/>
        <v>5.806451613</v>
      </c>
      <c r="N746" s="7">
        <v>4.0</v>
      </c>
      <c r="O746" s="7">
        <v>1.0</v>
      </c>
      <c r="P746" s="7">
        <v>4.0</v>
      </c>
      <c r="Q746" s="7">
        <v>0.0</v>
      </c>
      <c r="R746" s="10">
        <f t="shared" si="3"/>
        <v>0</v>
      </c>
      <c r="S746" s="10">
        <f t="shared" si="4"/>
        <v>0</v>
      </c>
      <c r="T746" s="12">
        <f t="shared" si="5"/>
        <v>21</v>
      </c>
      <c r="U746" s="7">
        <v>0.0</v>
      </c>
      <c r="V746" s="7">
        <v>1.0</v>
      </c>
      <c r="W746" s="7">
        <v>1.0</v>
      </c>
      <c r="X746" s="7">
        <v>0.0</v>
      </c>
      <c r="Y746" s="7">
        <v>1.0</v>
      </c>
      <c r="Z746" s="7">
        <v>1240.0</v>
      </c>
      <c r="AA746" s="18">
        <f t="shared" si="6"/>
        <v>0.3039215686</v>
      </c>
      <c r="AB746" s="14">
        <v>19.27</v>
      </c>
      <c r="AC746" s="18">
        <f t="shared" si="7"/>
        <v>0.2833823529</v>
      </c>
      <c r="AD746" s="14">
        <v>290.3</v>
      </c>
      <c r="AE746" s="18">
        <f t="shared" si="8"/>
        <v>4.269117647</v>
      </c>
      <c r="AF746" s="13">
        <f t="shared" si="9"/>
        <v>0.06224763381</v>
      </c>
      <c r="AG746" s="10">
        <f t="shared" si="10"/>
        <v>0</v>
      </c>
      <c r="AH746" s="10">
        <f t="shared" si="11"/>
        <v>1</v>
      </c>
      <c r="AI746" s="10">
        <f t="shared" si="12"/>
        <v>1</v>
      </c>
      <c r="AJ746" s="7">
        <v>15.0</v>
      </c>
      <c r="AK746" s="7">
        <v>6.0</v>
      </c>
      <c r="AL746" s="13">
        <f t="shared" si="13"/>
        <v>0.7142857143</v>
      </c>
      <c r="AM746" s="7">
        <v>2.0</v>
      </c>
      <c r="AN746" s="7">
        <v>1.0</v>
      </c>
      <c r="AO746" s="26">
        <v>19.0</v>
      </c>
      <c r="AP746" s="26">
        <v>4.0</v>
      </c>
      <c r="AQ746" s="7">
        <v>6.0</v>
      </c>
      <c r="AR746" s="7">
        <v>3.0</v>
      </c>
      <c r="AS746" s="7">
        <v>7.0</v>
      </c>
      <c r="AT746" s="7">
        <v>2.0</v>
      </c>
      <c r="AU746" s="7">
        <v>19.0</v>
      </c>
      <c r="AV746" s="7">
        <v>7.0</v>
      </c>
      <c r="AW746" s="14">
        <v>73.08</v>
      </c>
      <c r="AX746" s="14">
        <v>-16.92</v>
      </c>
      <c r="AY746" s="7">
        <v>0.0</v>
      </c>
      <c r="AZ746" s="7">
        <v>0.0</v>
      </c>
      <c r="BA746" s="14">
        <f t="shared" si="14"/>
        <v>0.6774193548</v>
      </c>
      <c r="BB746" s="14">
        <v>88.24</v>
      </c>
      <c r="BC746" s="14">
        <v>-6.45</v>
      </c>
    </row>
    <row r="747" ht="12.75" customHeight="1">
      <c r="A747" s="7" t="s">
        <v>684</v>
      </c>
      <c r="B747" s="7" t="s">
        <v>3129</v>
      </c>
      <c r="C747" s="8" t="s">
        <v>158</v>
      </c>
      <c r="D747" s="9" t="s">
        <v>174</v>
      </c>
      <c r="E747" s="7">
        <v>1.0</v>
      </c>
      <c r="F747" s="7">
        <v>0.0</v>
      </c>
      <c r="G747" s="7">
        <v>0.0</v>
      </c>
      <c r="H747" s="12">
        <f t="shared" si="1"/>
        <v>0</v>
      </c>
      <c r="I747" s="7">
        <v>0.0</v>
      </c>
      <c r="J747" s="7">
        <v>0.0</v>
      </c>
      <c r="K747" s="7">
        <v>0.0</v>
      </c>
      <c r="L747" s="7">
        <v>0.0</v>
      </c>
      <c r="M747" s="25">
        <f t="shared" si="2"/>
        <v>0</v>
      </c>
      <c r="N747" s="7">
        <v>0.0</v>
      </c>
      <c r="O747" s="7">
        <v>0.0</v>
      </c>
      <c r="P747" s="7">
        <v>0.0</v>
      </c>
      <c r="Q747" s="7">
        <v>0.0</v>
      </c>
      <c r="R747" s="10">
        <f t="shared" si="3"/>
        <v>0</v>
      </c>
      <c r="S747" s="10">
        <f t="shared" si="4"/>
        <v>0</v>
      </c>
      <c r="T747" s="12">
        <f t="shared" si="5"/>
        <v>0</v>
      </c>
      <c r="U747" s="7">
        <v>0.0</v>
      </c>
      <c r="V747" s="7">
        <v>0.0</v>
      </c>
      <c r="W747" s="7">
        <v>0.0</v>
      </c>
      <c r="X747" s="7">
        <v>0.0</v>
      </c>
      <c r="Y747" s="7">
        <v>0.0</v>
      </c>
      <c r="Z747" s="7">
        <v>0.0</v>
      </c>
      <c r="AA747" s="18">
        <f t="shared" si="6"/>
        <v>0</v>
      </c>
      <c r="AB747" s="14">
        <v>0.0</v>
      </c>
      <c r="AC747" s="18">
        <f t="shared" si="7"/>
        <v>0</v>
      </c>
      <c r="AD747" s="14">
        <v>2.72</v>
      </c>
      <c r="AE747" s="18">
        <f t="shared" si="8"/>
        <v>2.72</v>
      </c>
      <c r="AF747" s="13">
        <f t="shared" si="9"/>
        <v>0</v>
      </c>
      <c r="AG747" s="10">
        <f t="shared" si="10"/>
        <v>0</v>
      </c>
      <c r="AH747" s="10">
        <f t="shared" si="11"/>
        <v>0</v>
      </c>
      <c r="AI747" s="10">
        <f t="shared" si="12"/>
        <v>0</v>
      </c>
      <c r="AJ747" s="7">
        <v>0.0</v>
      </c>
      <c r="AK747" s="7">
        <v>0.0</v>
      </c>
      <c r="AL747" s="13" t="str">
        <f t="shared" si="13"/>
        <v> </v>
      </c>
      <c r="AM747" s="7">
        <v>0.0</v>
      </c>
      <c r="AN747" s="7">
        <v>0.0</v>
      </c>
      <c r="AO747" s="26">
        <v>0.0</v>
      </c>
      <c r="AP747" s="26">
        <v>0.0</v>
      </c>
      <c r="AQ747" s="7">
        <v>0.0</v>
      </c>
      <c r="AR747" s="7">
        <v>0.0</v>
      </c>
      <c r="AS747" s="7">
        <v>0.0</v>
      </c>
      <c r="AT747" s="7">
        <v>0.0</v>
      </c>
      <c r="AU747" s="7">
        <v>0.0</v>
      </c>
      <c r="AV747" s="7">
        <v>0.0</v>
      </c>
      <c r="AW747" s="14"/>
      <c r="AX747" s="14"/>
      <c r="AY747" s="7">
        <v>0.0</v>
      </c>
      <c r="AZ747" s="7">
        <v>0.0</v>
      </c>
      <c r="BA747" s="14">
        <f t="shared" si="14"/>
        <v>0</v>
      </c>
      <c r="BB747" s="14"/>
      <c r="BC747" s="14"/>
    </row>
    <row r="748" ht="12.75" customHeight="1">
      <c r="A748" s="7" t="s">
        <v>3131</v>
      </c>
      <c r="B748" s="7" t="s">
        <v>3132</v>
      </c>
      <c r="C748" s="8" t="s">
        <v>458</v>
      </c>
      <c r="D748" s="9" t="s">
        <v>183</v>
      </c>
      <c r="E748" s="7">
        <v>82.0</v>
      </c>
      <c r="F748" s="7">
        <v>2.0</v>
      </c>
      <c r="G748" s="7">
        <v>2.0</v>
      </c>
      <c r="H748" s="12">
        <f t="shared" si="1"/>
        <v>4</v>
      </c>
      <c r="I748" s="7">
        <v>2.0</v>
      </c>
      <c r="J748" s="7">
        <v>2.0</v>
      </c>
      <c r="K748" s="7">
        <v>1.0</v>
      </c>
      <c r="L748" s="7">
        <v>1.0</v>
      </c>
      <c r="M748" s="25">
        <f t="shared" si="2"/>
        <v>3.419615293</v>
      </c>
      <c r="N748" s="7">
        <v>16.0</v>
      </c>
      <c r="O748" s="7">
        <v>5.0</v>
      </c>
      <c r="P748" s="7">
        <v>14.0</v>
      </c>
      <c r="Q748" s="7">
        <v>4.0</v>
      </c>
      <c r="R748" s="10">
        <f t="shared" si="3"/>
        <v>0.125</v>
      </c>
      <c r="S748" s="10">
        <f t="shared" si="4"/>
        <v>0.05128205128</v>
      </c>
      <c r="T748" s="12">
        <f t="shared" si="5"/>
        <v>10.83333333</v>
      </c>
      <c r="U748" s="7">
        <v>0.0</v>
      </c>
      <c r="V748" s="7">
        <v>1.0</v>
      </c>
      <c r="W748" s="7">
        <v>2.0</v>
      </c>
      <c r="X748" s="7">
        <v>1.0</v>
      </c>
      <c r="Y748" s="7">
        <v>0.0</v>
      </c>
      <c r="Z748" s="7">
        <v>4211.0</v>
      </c>
      <c r="AA748" s="18">
        <f t="shared" si="6"/>
        <v>0.8558943089</v>
      </c>
      <c r="AB748" s="14">
        <v>66.84</v>
      </c>
      <c r="AC748" s="18">
        <f t="shared" si="7"/>
        <v>0.8151219512</v>
      </c>
      <c r="AD748" s="14">
        <v>328.1</v>
      </c>
      <c r="AE748" s="18">
        <f t="shared" si="8"/>
        <v>4.001219512</v>
      </c>
      <c r="AF748" s="13">
        <f t="shared" si="9"/>
        <v>0.1692408974</v>
      </c>
      <c r="AG748" s="10">
        <f t="shared" si="10"/>
        <v>0.3333333333</v>
      </c>
      <c r="AH748" s="10">
        <f t="shared" si="11"/>
        <v>0.3333333333</v>
      </c>
      <c r="AI748" s="10">
        <f t="shared" si="12"/>
        <v>0.6666666667</v>
      </c>
      <c r="AJ748" s="7">
        <v>1.0</v>
      </c>
      <c r="AK748" s="7">
        <v>2.0</v>
      </c>
      <c r="AL748" s="13">
        <f t="shared" si="13"/>
        <v>0.3333333333</v>
      </c>
      <c r="AM748" s="7">
        <v>6.0</v>
      </c>
      <c r="AN748" s="7">
        <v>0.0</v>
      </c>
      <c r="AO748" s="26">
        <v>59.0</v>
      </c>
      <c r="AP748" s="26">
        <v>7.0</v>
      </c>
      <c r="AQ748" s="7">
        <v>33.0</v>
      </c>
      <c r="AR748" s="7">
        <v>6.0</v>
      </c>
      <c r="AS748" s="7">
        <v>29.0</v>
      </c>
      <c r="AT748" s="7">
        <v>0.0</v>
      </c>
      <c r="AU748" s="7">
        <v>55.0</v>
      </c>
      <c r="AV748" s="7">
        <v>6.0</v>
      </c>
      <c r="AW748" s="14">
        <v>90.16</v>
      </c>
      <c r="AX748" s="14">
        <v>-1.72</v>
      </c>
      <c r="AY748" s="7">
        <v>0.0</v>
      </c>
      <c r="AZ748" s="7">
        <v>0.0</v>
      </c>
      <c r="BA748" s="14">
        <f t="shared" si="14"/>
        <v>0.7979102351</v>
      </c>
      <c r="BB748" s="14">
        <v>87.93</v>
      </c>
      <c r="BC748" s="14">
        <v>-6.79</v>
      </c>
    </row>
    <row r="749" ht="12.75" customHeight="1">
      <c r="A749" s="7" t="s">
        <v>512</v>
      </c>
      <c r="B749" s="7" t="s">
        <v>3135</v>
      </c>
      <c r="C749" s="8" t="s">
        <v>173</v>
      </c>
      <c r="D749" s="9" t="s">
        <v>260</v>
      </c>
      <c r="E749" s="7">
        <v>10.0</v>
      </c>
      <c r="F749" s="7">
        <v>0.0</v>
      </c>
      <c r="G749" s="7">
        <v>0.0</v>
      </c>
      <c r="H749" s="12">
        <f t="shared" si="1"/>
        <v>0</v>
      </c>
      <c r="I749" s="7">
        <v>0.0</v>
      </c>
      <c r="J749" s="7">
        <v>0.0</v>
      </c>
      <c r="K749" s="7">
        <v>0.0</v>
      </c>
      <c r="L749" s="7">
        <v>0.0</v>
      </c>
      <c r="M749" s="25">
        <f t="shared" si="2"/>
        <v>0</v>
      </c>
      <c r="N749" s="7">
        <v>0.0</v>
      </c>
      <c r="O749" s="7">
        <v>0.0</v>
      </c>
      <c r="P749" s="7">
        <v>0.0</v>
      </c>
      <c r="Q749" s="7">
        <v>0.0</v>
      </c>
      <c r="R749" s="10">
        <f t="shared" si="3"/>
        <v>0</v>
      </c>
      <c r="S749" s="10">
        <f t="shared" si="4"/>
        <v>0</v>
      </c>
      <c r="T749" s="12">
        <f t="shared" si="5"/>
        <v>0</v>
      </c>
      <c r="U749" s="7">
        <v>0.0</v>
      </c>
      <c r="V749" s="7">
        <v>0.0</v>
      </c>
      <c r="W749" s="7">
        <v>0.0</v>
      </c>
      <c r="X749" s="7">
        <v>0.0</v>
      </c>
      <c r="Y749" s="7">
        <v>0.0</v>
      </c>
      <c r="Z749" s="7">
        <v>34.0</v>
      </c>
      <c r="AA749" s="18">
        <f t="shared" si="6"/>
        <v>0.05666666667</v>
      </c>
      <c r="AB749" s="14">
        <v>0.44</v>
      </c>
      <c r="AC749" s="18">
        <f t="shared" si="7"/>
        <v>0.044</v>
      </c>
      <c r="AD749" s="14">
        <v>54.14</v>
      </c>
      <c r="AE749" s="18">
        <f t="shared" si="8"/>
        <v>5.414</v>
      </c>
      <c r="AF749" s="13">
        <f t="shared" si="9"/>
        <v>0.008061561011</v>
      </c>
      <c r="AG749" s="10">
        <f t="shared" si="10"/>
        <v>0</v>
      </c>
      <c r="AH749" s="10">
        <f t="shared" si="11"/>
        <v>0</v>
      </c>
      <c r="AI749" s="10">
        <f t="shared" si="12"/>
        <v>0</v>
      </c>
      <c r="AJ749" s="7">
        <v>1.0</v>
      </c>
      <c r="AK749" s="7">
        <v>0.0</v>
      </c>
      <c r="AL749" s="13">
        <f t="shared" si="13"/>
        <v>1</v>
      </c>
      <c r="AM749" s="7">
        <v>0.0</v>
      </c>
      <c r="AN749" s="7">
        <v>0.0</v>
      </c>
      <c r="AO749" s="26">
        <v>0.0</v>
      </c>
      <c r="AP749" s="26">
        <v>0.0</v>
      </c>
      <c r="AQ749" s="7">
        <v>0.0</v>
      </c>
      <c r="AR749" s="7">
        <v>0.0</v>
      </c>
      <c r="AS749" s="7">
        <v>1.0</v>
      </c>
      <c r="AT749" s="7">
        <v>0.0</v>
      </c>
      <c r="AU749" s="7">
        <v>1.0</v>
      </c>
      <c r="AV749" s="7">
        <v>0.0</v>
      </c>
      <c r="AW749" s="14">
        <v>100.0</v>
      </c>
      <c r="AX749" s="14">
        <v>7.14</v>
      </c>
      <c r="AY749" s="7">
        <v>0.0</v>
      </c>
      <c r="AZ749" s="7">
        <v>0.0</v>
      </c>
      <c r="BA749" s="14">
        <f t="shared" si="14"/>
        <v>-1.764705882</v>
      </c>
      <c r="BB749" s="14">
        <v>50.0</v>
      </c>
      <c r="BC749" s="14">
        <v>-43.94</v>
      </c>
    </row>
    <row r="750" ht="12.75" customHeight="1">
      <c r="A750" s="7" t="s">
        <v>3137</v>
      </c>
      <c r="B750" s="7" t="s">
        <v>3138</v>
      </c>
      <c r="C750" s="8" t="s">
        <v>394</v>
      </c>
      <c r="D750" s="9" t="s">
        <v>183</v>
      </c>
      <c r="E750" s="7">
        <v>81.0</v>
      </c>
      <c r="F750" s="7">
        <v>13.0</v>
      </c>
      <c r="G750" s="7">
        <v>8.0</v>
      </c>
      <c r="H750" s="12">
        <f t="shared" si="1"/>
        <v>21</v>
      </c>
      <c r="I750" s="7">
        <v>13.0</v>
      </c>
      <c r="J750" s="7">
        <v>8.0</v>
      </c>
      <c r="K750" s="7">
        <v>5.0</v>
      </c>
      <c r="L750" s="7">
        <v>3.0</v>
      </c>
      <c r="M750" s="25">
        <f t="shared" si="2"/>
        <v>4.295454545</v>
      </c>
      <c r="N750" s="7">
        <v>55.0</v>
      </c>
      <c r="O750" s="7">
        <v>28.0</v>
      </c>
      <c r="P750" s="7">
        <v>42.0</v>
      </c>
      <c r="Q750" s="7">
        <v>10.0</v>
      </c>
      <c r="R750" s="10">
        <f t="shared" si="3"/>
        <v>0.2363636364</v>
      </c>
      <c r="S750" s="10">
        <f t="shared" si="4"/>
        <v>0.0962962963</v>
      </c>
      <c r="T750" s="12">
        <f t="shared" si="5"/>
        <v>44.05405405</v>
      </c>
      <c r="U750" s="7">
        <v>0.0</v>
      </c>
      <c r="V750" s="7">
        <v>10.0</v>
      </c>
      <c r="W750" s="7">
        <v>7.0</v>
      </c>
      <c r="X750" s="7">
        <v>4.0</v>
      </c>
      <c r="Y750" s="7">
        <v>4.0</v>
      </c>
      <c r="Z750" s="7">
        <v>17600.0</v>
      </c>
      <c r="AA750" s="18">
        <f t="shared" si="6"/>
        <v>3.621399177</v>
      </c>
      <c r="AB750" s="14">
        <v>293.45</v>
      </c>
      <c r="AC750" s="18">
        <f t="shared" si="7"/>
        <v>3.622839506</v>
      </c>
      <c r="AD750" s="14">
        <v>160.11</v>
      </c>
      <c r="AE750" s="18">
        <f t="shared" si="8"/>
        <v>1.976666667</v>
      </c>
      <c r="AF750" s="13">
        <f t="shared" si="9"/>
        <v>0.6469926801</v>
      </c>
      <c r="AG750" s="10">
        <f t="shared" si="10"/>
        <v>0.3513513514</v>
      </c>
      <c r="AH750" s="10">
        <f t="shared" si="11"/>
        <v>0.2162162162</v>
      </c>
      <c r="AI750" s="10">
        <f t="shared" si="12"/>
        <v>0.5675675676</v>
      </c>
      <c r="AJ750" s="7">
        <v>0.0</v>
      </c>
      <c r="AK750" s="7">
        <v>0.0</v>
      </c>
      <c r="AL750" s="13" t="str">
        <f t="shared" si="13"/>
        <v> </v>
      </c>
      <c r="AM750" s="7">
        <v>37.0</v>
      </c>
      <c r="AN750" s="7">
        <v>6.0</v>
      </c>
      <c r="AO750" s="26">
        <v>289.0</v>
      </c>
      <c r="AP750" s="26">
        <v>36.0</v>
      </c>
      <c r="AQ750" s="7">
        <v>122.0</v>
      </c>
      <c r="AR750" s="7">
        <v>15.0</v>
      </c>
      <c r="AS750" s="7">
        <v>150.0</v>
      </c>
      <c r="AT750" s="7">
        <v>6.0</v>
      </c>
      <c r="AU750" s="7">
        <v>299.0</v>
      </c>
      <c r="AV750" s="7">
        <v>41.0</v>
      </c>
      <c r="AW750" s="14">
        <v>87.94</v>
      </c>
      <c r="AX750" s="14">
        <v>2.58</v>
      </c>
      <c r="AY750" s="7">
        <v>6.0</v>
      </c>
      <c r="AZ750" s="7">
        <v>0.0</v>
      </c>
      <c r="BA750" s="14">
        <f t="shared" si="14"/>
        <v>0.8420454545</v>
      </c>
      <c r="BB750" s="14">
        <v>97.55</v>
      </c>
      <c r="BC750" s="14">
        <v>7.73</v>
      </c>
    </row>
    <row r="751" ht="12.75" customHeight="1">
      <c r="A751" s="7" t="s">
        <v>3141</v>
      </c>
      <c r="B751" s="7" t="s">
        <v>1071</v>
      </c>
      <c r="C751" s="8" t="s">
        <v>231</v>
      </c>
      <c r="D751" s="9" t="s">
        <v>150</v>
      </c>
      <c r="E751" s="7">
        <v>3.0</v>
      </c>
      <c r="F751" s="7">
        <v>0.0</v>
      </c>
      <c r="G751" s="7">
        <v>0.0</v>
      </c>
      <c r="H751" s="12">
        <f t="shared" si="1"/>
        <v>0</v>
      </c>
      <c r="I751" s="7">
        <v>0.0</v>
      </c>
      <c r="J751" s="7">
        <v>0.0</v>
      </c>
      <c r="K751" s="7">
        <v>0.0</v>
      </c>
      <c r="L751" s="7">
        <v>0.0</v>
      </c>
      <c r="M751" s="25">
        <f t="shared" si="2"/>
        <v>0</v>
      </c>
      <c r="N751" s="7">
        <v>0.0</v>
      </c>
      <c r="O751" s="7">
        <v>0.0</v>
      </c>
      <c r="P751" s="7">
        <v>0.0</v>
      </c>
      <c r="Q751" s="7">
        <v>0.0</v>
      </c>
      <c r="R751" s="10">
        <f t="shared" si="3"/>
        <v>0</v>
      </c>
      <c r="S751" s="10">
        <f t="shared" si="4"/>
        <v>0</v>
      </c>
      <c r="T751" s="12">
        <f t="shared" si="5"/>
        <v>0</v>
      </c>
      <c r="U751" s="7">
        <v>0.0</v>
      </c>
      <c r="V751" s="7">
        <v>0.0</v>
      </c>
      <c r="W751" s="7">
        <v>0.0</v>
      </c>
      <c r="X751" s="7">
        <v>0.0</v>
      </c>
      <c r="Y751" s="7">
        <v>0.0</v>
      </c>
      <c r="Z751" s="7">
        <v>0.0</v>
      </c>
      <c r="AA751" s="18">
        <f t="shared" si="6"/>
        <v>0</v>
      </c>
      <c r="AB751" s="14">
        <v>0.0</v>
      </c>
      <c r="AC751" s="18">
        <f t="shared" si="7"/>
        <v>0</v>
      </c>
      <c r="AD751" s="14">
        <v>12.69</v>
      </c>
      <c r="AE751" s="18">
        <f t="shared" si="8"/>
        <v>4.23</v>
      </c>
      <c r="AF751" s="13">
        <f t="shared" si="9"/>
        <v>0</v>
      </c>
      <c r="AG751" s="10">
        <f t="shared" si="10"/>
        <v>0</v>
      </c>
      <c r="AH751" s="10">
        <f t="shared" si="11"/>
        <v>0</v>
      </c>
      <c r="AI751" s="10">
        <f t="shared" si="12"/>
        <v>0</v>
      </c>
      <c r="AJ751" s="7">
        <v>0.0</v>
      </c>
      <c r="AK751" s="7">
        <v>0.0</v>
      </c>
      <c r="AL751" s="13" t="str">
        <f t="shared" si="13"/>
        <v> </v>
      </c>
      <c r="AM751" s="7">
        <v>0.0</v>
      </c>
      <c r="AN751" s="7">
        <v>0.0</v>
      </c>
      <c r="AO751" s="26">
        <v>0.0</v>
      </c>
      <c r="AP751" s="26">
        <v>0.0</v>
      </c>
      <c r="AQ751" s="7">
        <v>0.0</v>
      </c>
      <c r="AR751" s="7">
        <v>0.0</v>
      </c>
      <c r="AS751" s="7">
        <v>0.0</v>
      </c>
      <c r="AT751" s="7">
        <v>0.0</v>
      </c>
      <c r="AU751" s="7">
        <v>0.0</v>
      </c>
      <c r="AV751" s="7">
        <v>0.0</v>
      </c>
      <c r="AW751" s="14"/>
      <c r="AX751" s="14"/>
      <c r="AY751" s="7">
        <v>0.0</v>
      </c>
      <c r="AZ751" s="7">
        <v>0.0</v>
      </c>
      <c r="BA751" s="14">
        <f t="shared" si="14"/>
        <v>0</v>
      </c>
      <c r="BB751" s="14"/>
      <c r="BC751" s="14"/>
    </row>
    <row r="752" ht="12.75" customHeight="1">
      <c r="A752" s="7" t="s">
        <v>213</v>
      </c>
      <c r="B752" s="7" t="s">
        <v>3144</v>
      </c>
      <c r="C752" s="8" t="s">
        <v>490</v>
      </c>
      <c r="D752" s="9" t="s">
        <v>247</v>
      </c>
      <c r="E752" s="7">
        <v>18.0</v>
      </c>
      <c r="F752" s="7">
        <v>1.0</v>
      </c>
      <c r="G752" s="7">
        <v>0.0</v>
      </c>
      <c r="H752" s="12">
        <f t="shared" si="1"/>
        <v>1</v>
      </c>
      <c r="I752" s="7">
        <v>1.0</v>
      </c>
      <c r="J752" s="7">
        <v>0.0</v>
      </c>
      <c r="K752" s="7">
        <v>0.0</v>
      </c>
      <c r="L752" s="7">
        <v>0.0</v>
      </c>
      <c r="M752" s="25">
        <f t="shared" si="2"/>
        <v>2.845849802</v>
      </c>
      <c r="N752" s="7">
        <v>4.0</v>
      </c>
      <c r="O752" s="7">
        <v>3.0</v>
      </c>
      <c r="P752" s="7">
        <v>3.0</v>
      </c>
      <c r="Q752" s="7">
        <v>3.0</v>
      </c>
      <c r="R752" s="10">
        <f t="shared" si="3"/>
        <v>0.25</v>
      </c>
      <c r="S752" s="10">
        <f t="shared" si="4"/>
        <v>0.07692307692</v>
      </c>
      <c r="T752" s="12">
        <f t="shared" si="5"/>
        <v>0</v>
      </c>
      <c r="U752" s="7">
        <v>0.0</v>
      </c>
      <c r="V752" s="7">
        <v>0.0</v>
      </c>
      <c r="W752" s="7">
        <v>3.0</v>
      </c>
      <c r="X752" s="7">
        <v>0.0</v>
      </c>
      <c r="Y752" s="7">
        <v>1.0</v>
      </c>
      <c r="Z752" s="7">
        <v>1265.0</v>
      </c>
      <c r="AA752" s="18">
        <f t="shared" si="6"/>
        <v>1.171296296</v>
      </c>
      <c r="AB752" s="14">
        <v>17.98</v>
      </c>
      <c r="AC752" s="18">
        <f t="shared" si="7"/>
        <v>0.9988888889</v>
      </c>
      <c r="AD752" s="14">
        <v>79.02</v>
      </c>
      <c r="AE752" s="18">
        <f t="shared" si="8"/>
        <v>4.39</v>
      </c>
      <c r="AF752" s="13">
        <f t="shared" si="9"/>
        <v>0.1853608247</v>
      </c>
      <c r="AG752" s="10">
        <f t="shared" si="10"/>
        <v>1</v>
      </c>
      <c r="AH752" s="10">
        <f t="shared" si="11"/>
        <v>0</v>
      </c>
      <c r="AI752" s="10">
        <f t="shared" si="12"/>
        <v>1</v>
      </c>
      <c r="AJ752" s="7">
        <v>0.0</v>
      </c>
      <c r="AK752" s="7">
        <v>0.0</v>
      </c>
      <c r="AL752" s="13" t="str">
        <f t="shared" si="13"/>
        <v> </v>
      </c>
      <c r="AM752" s="7">
        <v>1.0</v>
      </c>
      <c r="AN752" s="7">
        <v>0.0</v>
      </c>
      <c r="AO752" s="26">
        <v>8.0</v>
      </c>
      <c r="AP752" s="26">
        <v>2.0</v>
      </c>
      <c r="AQ752" s="7">
        <v>5.0</v>
      </c>
      <c r="AR752" s="7">
        <v>1.0</v>
      </c>
      <c r="AS752" s="7">
        <v>7.0</v>
      </c>
      <c r="AT752" s="7">
        <v>1.0</v>
      </c>
      <c r="AU752" s="7">
        <v>6.0</v>
      </c>
      <c r="AV752" s="7">
        <v>2.0</v>
      </c>
      <c r="AW752" s="14">
        <v>75.0</v>
      </c>
      <c r="AX752" s="14">
        <v>-13.46</v>
      </c>
      <c r="AY752" s="7">
        <v>0.0</v>
      </c>
      <c r="AZ752" s="7">
        <v>0.0</v>
      </c>
      <c r="BA752" s="14">
        <f t="shared" si="14"/>
        <v>0.2371541502</v>
      </c>
      <c r="BB752" s="14">
        <v>86.67</v>
      </c>
      <c r="BC752" s="14">
        <v>-9.39</v>
      </c>
    </row>
    <row r="753" ht="12.75" customHeight="1">
      <c r="A753" s="7" t="s">
        <v>2726</v>
      </c>
      <c r="B753" s="7" t="s">
        <v>3146</v>
      </c>
      <c r="C753" s="8" t="s">
        <v>254</v>
      </c>
      <c r="D753" s="9" t="s">
        <v>275</v>
      </c>
      <c r="E753" s="7">
        <v>34.0</v>
      </c>
      <c r="F753" s="7">
        <v>0.0</v>
      </c>
      <c r="G753" s="7">
        <v>0.0</v>
      </c>
      <c r="H753" s="12">
        <f t="shared" si="1"/>
        <v>0</v>
      </c>
      <c r="I753" s="7">
        <v>0.0</v>
      </c>
      <c r="J753" s="7">
        <v>0.0</v>
      </c>
      <c r="K753" s="7">
        <v>0.0</v>
      </c>
      <c r="L753" s="7">
        <v>0.0</v>
      </c>
      <c r="M753" s="25">
        <f t="shared" si="2"/>
        <v>0</v>
      </c>
      <c r="N753" s="7">
        <v>1.0</v>
      </c>
      <c r="O753" s="7">
        <v>0.0</v>
      </c>
      <c r="P753" s="7">
        <v>1.0</v>
      </c>
      <c r="Q753" s="7">
        <v>0.0</v>
      </c>
      <c r="R753" s="10">
        <f t="shared" si="3"/>
        <v>0</v>
      </c>
      <c r="S753" s="10">
        <f t="shared" si="4"/>
        <v>0</v>
      </c>
      <c r="T753" s="12">
        <f t="shared" si="5"/>
        <v>0</v>
      </c>
      <c r="U753" s="7">
        <v>0.0</v>
      </c>
      <c r="V753" s="7">
        <v>0.0</v>
      </c>
      <c r="W753" s="7">
        <v>0.0</v>
      </c>
      <c r="X753" s="7">
        <v>0.0</v>
      </c>
      <c r="Y753" s="7">
        <v>0.0</v>
      </c>
      <c r="Z753" s="7">
        <v>140.0</v>
      </c>
      <c r="AA753" s="18">
        <f t="shared" si="6"/>
        <v>0.06862745098</v>
      </c>
      <c r="AB753" s="14">
        <v>2.41</v>
      </c>
      <c r="AC753" s="18">
        <f t="shared" si="7"/>
        <v>0.07088235294</v>
      </c>
      <c r="AD753" s="14">
        <v>174.29</v>
      </c>
      <c r="AE753" s="18">
        <f t="shared" si="8"/>
        <v>5.126176471</v>
      </c>
      <c r="AF753" s="13">
        <f t="shared" si="9"/>
        <v>0.01363893605</v>
      </c>
      <c r="AG753" s="10">
        <f t="shared" si="10"/>
        <v>0</v>
      </c>
      <c r="AH753" s="10">
        <f t="shared" si="11"/>
        <v>0</v>
      </c>
      <c r="AI753" s="10">
        <f t="shared" si="12"/>
        <v>0</v>
      </c>
      <c r="AJ753" s="7">
        <v>3.0</v>
      </c>
      <c r="AK753" s="7">
        <v>1.0</v>
      </c>
      <c r="AL753" s="13">
        <f t="shared" si="13"/>
        <v>0.75</v>
      </c>
      <c r="AM753" s="7">
        <v>0.0</v>
      </c>
      <c r="AN753" s="7">
        <v>0.0</v>
      </c>
      <c r="AO753" s="26">
        <v>2.0</v>
      </c>
      <c r="AP753" s="26">
        <v>1.0</v>
      </c>
      <c r="AQ753" s="7">
        <v>0.0</v>
      </c>
      <c r="AR753" s="7">
        <v>0.0</v>
      </c>
      <c r="AS753" s="7">
        <v>0.0</v>
      </c>
      <c r="AT753" s="7">
        <v>0.0</v>
      </c>
      <c r="AU753" s="7">
        <v>0.0</v>
      </c>
      <c r="AV753" s="7">
        <v>1.0</v>
      </c>
      <c r="AW753" s="14">
        <v>0.0</v>
      </c>
      <c r="AX753" s="14">
        <v>-87.73</v>
      </c>
      <c r="AY753" s="7">
        <v>0.0</v>
      </c>
      <c r="AZ753" s="7">
        <v>0.0</v>
      </c>
      <c r="BA753" s="14">
        <f t="shared" si="14"/>
        <v>0.4285714286</v>
      </c>
      <c r="BB753" s="14">
        <v>100.0</v>
      </c>
      <c r="BC753" s="14">
        <v>3.27</v>
      </c>
    </row>
    <row r="754" ht="12.75" customHeight="1">
      <c r="A754" s="7" t="s">
        <v>1211</v>
      </c>
      <c r="B754" s="7" t="s">
        <v>3148</v>
      </c>
      <c r="C754" s="8" t="s">
        <v>166</v>
      </c>
      <c r="D754" s="9" t="s">
        <v>183</v>
      </c>
      <c r="E754" s="7">
        <v>74.0</v>
      </c>
      <c r="F754" s="7">
        <v>0.0</v>
      </c>
      <c r="G754" s="7">
        <v>0.0</v>
      </c>
      <c r="H754" s="12">
        <f t="shared" si="1"/>
        <v>0</v>
      </c>
      <c r="I754" s="7">
        <v>0.0</v>
      </c>
      <c r="J754" s="7">
        <v>0.0</v>
      </c>
      <c r="K754" s="7">
        <v>0.0</v>
      </c>
      <c r="L754" s="7">
        <v>0.0</v>
      </c>
      <c r="M754" s="25">
        <f t="shared" si="2"/>
        <v>0</v>
      </c>
      <c r="N754" s="7">
        <v>2.0</v>
      </c>
      <c r="O754" s="7">
        <v>1.0</v>
      </c>
      <c r="P754" s="7">
        <v>1.0</v>
      </c>
      <c r="Q754" s="7">
        <v>0.0</v>
      </c>
      <c r="R754" s="10">
        <f t="shared" si="3"/>
        <v>0</v>
      </c>
      <c r="S754" s="10">
        <f t="shared" si="4"/>
        <v>0</v>
      </c>
      <c r="T754" s="12">
        <f t="shared" si="5"/>
        <v>0</v>
      </c>
      <c r="U754" s="7">
        <v>0.0</v>
      </c>
      <c r="V754" s="7">
        <v>0.0</v>
      </c>
      <c r="W754" s="7">
        <v>0.0</v>
      </c>
      <c r="X754" s="7">
        <v>0.0</v>
      </c>
      <c r="Y754" s="7">
        <v>0.0</v>
      </c>
      <c r="Z754" s="7">
        <v>220.0</v>
      </c>
      <c r="AA754" s="18">
        <f t="shared" si="6"/>
        <v>0.04954954955</v>
      </c>
      <c r="AB754" s="14">
        <v>2.5</v>
      </c>
      <c r="AC754" s="18">
        <f t="shared" si="7"/>
        <v>0.03378378378</v>
      </c>
      <c r="AD754" s="14">
        <v>365.51</v>
      </c>
      <c r="AE754" s="18">
        <f t="shared" si="8"/>
        <v>4.939324324</v>
      </c>
      <c r="AF754" s="13">
        <f t="shared" si="9"/>
        <v>0.00679329366</v>
      </c>
      <c r="AG754" s="10">
        <f t="shared" si="10"/>
        <v>0</v>
      </c>
      <c r="AH754" s="10">
        <f t="shared" si="11"/>
        <v>0</v>
      </c>
      <c r="AI754" s="10">
        <f t="shared" si="12"/>
        <v>0</v>
      </c>
      <c r="AJ754" s="7">
        <v>0.0</v>
      </c>
      <c r="AK754" s="7">
        <v>0.0</v>
      </c>
      <c r="AL754" s="13" t="str">
        <f t="shared" si="13"/>
        <v> </v>
      </c>
      <c r="AM754" s="7">
        <v>0.0</v>
      </c>
      <c r="AN754" s="7">
        <v>1.0</v>
      </c>
      <c r="AO754" s="26">
        <v>3.0</v>
      </c>
      <c r="AP754" s="26">
        <v>1.0</v>
      </c>
      <c r="AQ754" s="7">
        <v>1.0</v>
      </c>
      <c r="AR754" s="7">
        <v>0.0</v>
      </c>
      <c r="AS754" s="7">
        <v>1.0</v>
      </c>
      <c r="AT754" s="7">
        <v>0.0</v>
      </c>
      <c r="AU754" s="7">
        <v>2.0</v>
      </c>
      <c r="AV754" s="7">
        <v>2.0</v>
      </c>
      <c r="AW754" s="14">
        <v>50.0</v>
      </c>
      <c r="AX754" s="14">
        <v>-33.94</v>
      </c>
      <c r="AY754" s="7">
        <v>0.0</v>
      </c>
      <c r="AZ754" s="7">
        <v>0.0</v>
      </c>
      <c r="BA754" s="14">
        <f t="shared" si="14"/>
        <v>0.2727272727</v>
      </c>
      <c r="BB754" s="14">
        <v>100.0</v>
      </c>
      <c r="BC754" s="14">
        <v>6.15</v>
      </c>
    </row>
    <row r="755" ht="12.75" customHeight="1">
      <c r="A755" s="7" t="s">
        <v>797</v>
      </c>
      <c r="B755" s="7" t="s">
        <v>3150</v>
      </c>
      <c r="C755" s="8" t="s">
        <v>685</v>
      </c>
      <c r="D755" s="9" t="s">
        <v>159</v>
      </c>
      <c r="E755" s="7">
        <v>82.0</v>
      </c>
      <c r="F755" s="7">
        <v>4.0</v>
      </c>
      <c r="G755" s="7">
        <v>3.0</v>
      </c>
      <c r="H755" s="12">
        <f t="shared" si="1"/>
        <v>7</v>
      </c>
      <c r="I755" s="7">
        <v>4.0</v>
      </c>
      <c r="J755" s="7">
        <v>3.0</v>
      </c>
      <c r="K755" s="7">
        <v>2.0</v>
      </c>
      <c r="L755" s="7">
        <v>1.0</v>
      </c>
      <c r="M755" s="25">
        <f t="shared" si="2"/>
        <v>2.628559508</v>
      </c>
      <c r="N755" s="7">
        <v>41.0</v>
      </c>
      <c r="O755" s="7">
        <v>9.0</v>
      </c>
      <c r="P755" s="7">
        <v>36.0</v>
      </c>
      <c r="Q755" s="7">
        <v>17.0</v>
      </c>
      <c r="R755" s="10">
        <f t="shared" si="3"/>
        <v>0.09756097561</v>
      </c>
      <c r="S755" s="10">
        <f t="shared" si="4"/>
        <v>0.03883495146</v>
      </c>
      <c r="T755" s="12">
        <f t="shared" si="5"/>
        <v>23.53846154</v>
      </c>
      <c r="U755" s="7">
        <v>0.0</v>
      </c>
      <c r="V755" s="7">
        <v>1.0</v>
      </c>
      <c r="W755" s="7">
        <v>4.0</v>
      </c>
      <c r="X755" s="7">
        <v>4.0</v>
      </c>
      <c r="Y755" s="7">
        <v>2.0</v>
      </c>
      <c r="Z755" s="7">
        <v>9587.0</v>
      </c>
      <c r="AA755" s="18">
        <f t="shared" si="6"/>
        <v>1.948577236</v>
      </c>
      <c r="AB755" s="14">
        <v>156.5</v>
      </c>
      <c r="AC755" s="18">
        <f t="shared" si="7"/>
        <v>1.908536585</v>
      </c>
      <c r="AD755" s="14">
        <v>242.82</v>
      </c>
      <c r="AE755" s="18">
        <f t="shared" si="8"/>
        <v>2.961219512</v>
      </c>
      <c r="AF755" s="13">
        <f t="shared" si="9"/>
        <v>0.3919162576</v>
      </c>
      <c r="AG755" s="10">
        <f t="shared" si="10"/>
        <v>0.3076923077</v>
      </c>
      <c r="AH755" s="10">
        <f t="shared" si="11"/>
        <v>0.2307692308</v>
      </c>
      <c r="AI755" s="10">
        <f t="shared" si="12"/>
        <v>0.5384615385</v>
      </c>
      <c r="AJ755" s="7">
        <v>12.0</v>
      </c>
      <c r="AK755" s="7">
        <v>11.0</v>
      </c>
      <c r="AL755" s="13">
        <f t="shared" si="13"/>
        <v>0.5217391304</v>
      </c>
      <c r="AM755" s="7">
        <v>13.0</v>
      </c>
      <c r="AN755" s="7">
        <v>2.0</v>
      </c>
      <c r="AO755" s="26">
        <v>140.0</v>
      </c>
      <c r="AP755" s="26">
        <v>12.0</v>
      </c>
      <c r="AQ755" s="7">
        <v>64.0</v>
      </c>
      <c r="AR755" s="7">
        <v>4.0</v>
      </c>
      <c r="AS755" s="7">
        <v>71.0</v>
      </c>
      <c r="AT755" s="7">
        <v>6.0</v>
      </c>
      <c r="AU755" s="7">
        <v>140.0</v>
      </c>
      <c r="AV755" s="7">
        <v>15.0</v>
      </c>
      <c r="AW755" s="14">
        <v>90.32</v>
      </c>
      <c r="AX755" s="14">
        <v>5.82</v>
      </c>
      <c r="AY755" s="7">
        <v>2.0</v>
      </c>
      <c r="AZ755" s="7">
        <v>2.0</v>
      </c>
      <c r="BA755" s="14">
        <f t="shared" si="14"/>
        <v>0.8386356524</v>
      </c>
      <c r="BB755" s="14">
        <v>96.64</v>
      </c>
      <c r="BC755" s="14">
        <v>0.75</v>
      </c>
    </row>
    <row r="756" ht="12.75" customHeight="1">
      <c r="A756" s="7" t="s">
        <v>3152</v>
      </c>
      <c r="B756" s="7" t="s">
        <v>3153</v>
      </c>
      <c r="C756" s="8" t="s">
        <v>610</v>
      </c>
      <c r="D756" s="9" t="s">
        <v>174</v>
      </c>
      <c r="E756" s="7">
        <v>7.0</v>
      </c>
      <c r="F756" s="7">
        <v>0.0</v>
      </c>
      <c r="G756" s="7">
        <v>0.0</v>
      </c>
      <c r="H756" s="12">
        <f t="shared" si="1"/>
        <v>0</v>
      </c>
      <c r="I756" s="7">
        <v>0.0</v>
      </c>
      <c r="J756" s="7">
        <v>0.0</v>
      </c>
      <c r="K756" s="7">
        <v>0.0</v>
      </c>
      <c r="L756" s="7">
        <v>0.0</v>
      </c>
      <c r="M756" s="25">
        <f t="shared" si="2"/>
        <v>0</v>
      </c>
      <c r="N756" s="7">
        <v>0.0</v>
      </c>
      <c r="O756" s="7">
        <v>0.0</v>
      </c>
      <c r="P756" s="7">
        <v>0.0</v>
      </c>
      <c r="Q756" s="7">
        <v>0.0</v>
      </c>
      <c r="R756" s="10">
        <f t="shared" si="3"/>
        <v>0</v>
      </c>
      <c r="S756" s="10">
        <f t="shared" si="4"/>
        <v>0</v>
      </c>
      <c r="T756" s="12">
        <f t="shared" si="5"/>
        <v>0</v>
      </c>
      <c r="U756" s="7">
        <v>0.0</v>
      </c>
      <c r="V756" s="7">
        <v>0.0</v>
      </c>
      <c r="W756" s="7">
        <v>0.0</v>
      </c>
      <c r="X756" s="7">
        <v>0.0</v>
      </c>
      <c r="Y756" s="7">
        <v>0.0</v>
      </c>
      <c r="Z756" s="7">
        <v>119.0</v>
      </c>
      <c r="AA756" s="18">
        <f t="shared" si="6"/>
        <v>0.2833333333</v>
      </c>
      <c r="AB756" s="14">
        <v>1.17</v>
      </c>
      <c r="AC756" s="18">
        <f t="shared" si="7"/>
        <v>0.1671428571</v>
      </c>
      <c r="AD756" s="14">
        <v>30.33</v>
      </c>
      <c r="AE756" s="18">
        <f t="shared" si="8"/>
        <v>4.332857143</v>
      </c>
      <c r="AF756" s="13">
        <f t="shared" si="9"/>
        <v>0.03714285714</v>
      </c>
      <c r="AG756" s="10">
        <f t="shared" si="10"/>
        <v>0</v>
      </c>
      <c r="AH756" s="10">
        <f t="shared" si="11"/>
        <v>0</v>
      </c>
      <c r="AI756" s="10">
        <f t="shared" si="12"/>
        <v>0</v>
      </c>
      <c r="AJ756" s="7">
        <v>0.0</v>
      </c>
      <c r="AK756" s="7">
        <v>0.0</v>
      </c>
      <c r="AL756" s="13" t="str">
        <f t="shared" si="13"/>
        <v> </v>
      </c>
      <c r="AM756" s="7">
        <v>0.0</v>
      </c>
      <c r="AN756" s="7">
        <v>0.0</v>
      </c>
      <c r="AO756" s="26">
        <v>1.0</v>
      </c>
      <c r="AP756" s="26">
        <v>0.0</v>
      </c>
      <c r="AQ756" s="7">
        <v>1.0</v>
      </c>
      <c r="AR756" s="7">
        <v>0.0</v>
      </c>
      <c r="AS756" s="7">
        <v>0.0</v>
      </c>
      <c r="AT756" s="7">
        <v>0.0</v>
      </c>
      <c r="AU756" s="7">
        <v>0.0</v>
      </c>
      <c r="AV756" s="7">
        <v>0.0</v>
      </c>
      <c r="AW756" s="14"/>
      <c r="AX756" s="14"/>
      <c r="AY756" s="7">
        <v>0.0</v>
      </c>
      <c r="AZ756" s="7">
        <v>0.0</v>
      </c>
      <c r="BA756" s="14">
        <f t="shared" si="14"/>
        <v>1.008403361</v>
      </c>
      <c r="BB756" s="14">
        <v>100.0</v>
      </c>
      <c r="BC756" s="14">
        <v>3.45</v>
      </c>
    </row>
    <row r="757" ht="12.75" customHeight="1">
      <c r="A757" s="7" t="s">
        <v>3155</v>
      </c>
      <c r="B757" s="7" t="s">
        <v>3156</v>
      </c>
      <c r="C757" s="8" t="s">
        <v>685</v>
      </c>
      <c r="D757" s="9" t="s">
        <v>174</v>
      </c>
      <c r="E757" s="7">
        <v>63.0</v>
      </c>
      <c r="F757" s="7">
        <v>0.0</v>
      </c>
      <c r="G757" s="7">
        <v>4.0</v>
      </c>
      <c r="H757" s="12">
        <f t="shared" si="1"/>
        <v>4</v>
      </c>
      <c r="I757" s="7">
        <v>0.0</v>
      </c>
      <c r="J757" s="7">
        <v>4.0</v>
      </c>
      <c r="K757" s="7">
        <v>4.0</v>
      </c>
      <c r="L757" s="7">
        <v>0.0</v>
      </c>
      <c r="M757" s="25">
        <f t="shared" si="2"/>
        <v>4.423963134</v>
      </c>
      <c r="N757" s="7">
        <v>6.0</v>
      </c>
      <c r="O757" s="7">
        <v>5.0</v>
      </c>
      <c r="P757" s="7">
        <v>6.0</v>
      </c>
      <c r="Q757" s="7">
        <v>5.0</v>
      </c>
      <c r="R757" s="10">
        <f t="shared" si="3"/>
        <v>0</v>
      </c>
      <c r="S757" s="10">
        <f t="shared" si="4"/>
        <v>0</v>
      </c>
      <c r="T757" s="12">
        <f t="shared" si="5"/>
        <v>34</v>
      </c>
      <c r="U757" s="7">
        <v>2.0</v>
      </c>
      <c r="V757" s="7">
        <v>0.0</v>
      </c>
      <c r="W757" s="7">
        <v>1.0</v>
      </c>
      <c r="X757" s="7">
        <v>0.0</v>
      </c>
      <c r="Y757" s="7">
        <v>0.0</v>
      </c>
      <c r="Z757" s="7">
        <v>3255.0</v>
      </c>
      <c r="AA757" s="18">
        <f t="shared" si="6"/>
        <v>0.8611111111</v>
      </c>
      <c r="AB757" s="14">
        <v>52.97</v>
      </c>
      <c r="AC757" s="18">
        <f t="shared" si="7"/>
        <v>0.8407936508</v>
      </c>
      <c r="AD757" s="14">
        <v>239.66</v>
      </c>
      <c r="AE757" s="18">
        <f t="shared" si="8"/>
        <v>3.804126984</v>
      </c>
      <c r="AF757" s="13">
        <f t="shared" si="9"/>
        <v>0.1810135666</v>
      </c>
      <c r="AG757" s="10">
        <f t="shared" si="10"/>
        <v>0</v>
      </c>
      <c r="AH757" s="10">
        <f t="shared" si="11"/>
        <v>1</v>
      </c>
      <c r="AI757" s="10">
        <f t="shared" si="12"/>
        <v>1</v>
      </c>
      <c r="AJ757" s="7">
        <v>0.0</v>
      </c>
      <c r="AK757" s="7">
        <v>0.0</v>
      </c>
      <c r="AL757" s="13" t="str">
        <f t="shared" si="13"/>
        <v> </v>
      </c>
      <c r="AM757" s="7">
        <v>4.0</v>
      </c>
      <c r="AN757" s="7">
        <v>1.0</v>
      </c>
      <c r="AO757" s="26">
        <v>30.0</v>
      </c>
      <c r="AP757" s="26">
        <v>2.0</v>
      </c>
      <c r="AQ757" s="7">
        <v>26.0</v>
      </c>
      <c r="AR757" s="7">
        <v>0.0</v>
      </c>
      <c r="AS757" s="7">
        <v>21.0</v>
      </c>
      <c r="AT757" s="7">
        <v>2.0</v>
      </c>
      <c r="AU757" s="7">
        <v>40.0</v>
      </c>
      <c r="AV757" s="7">
        <v>3.0</v>
      </c>
      <c r="AW757" s="14">
        <v>93.02</v>
      </c>
      <c r="AX757" s="14">
        <v>6.86</v>
      </c>
      <c r="AY757" s="7">
        <v>0.0</v>
      </c>
      <c r="AZ757" s="7">
        <v>0.0</v>
      </c>
      <c r="BA757" s="14">
        <f t="shared" si="14"/>
        <v>0.7004608295</v>
      </c>
      <c r="BB757" s="14">
        <v>93.48</v>
      </c>
      <c r="BC757" s="14">
        <v>-2.12</v>
      </c>
    </row>
    <row r="758" ht="12.75" customHeight="1">
      <c r="A758" s="7" t="s">
        <v>2170</v>
      </c>
      <c r="B758" s="7" t="s">
        <v>3159</v>
      </c>
      <c r="C758" s="8" t="s">
        <v>860</v>
      </c>
      <c r="D758" s="9" t="s">
        <v>159</v>
      </c>
      <c r="E758" s="7">
        <v>11.0</v>
      </c>
      <c r="F758" s="7">
        <v>0.0</v>
      </c>
      <c r="G758" s="7">
        <v>0.0</v>
      </c>
      <c r="H758" s="12">
        <f t="shared" si="1"/>
        <v>0</v>
      </c>
      <c r="I758" s="7">
        <v>0.0</v>
      </c>
      <c r="J758" s="7">
        <v>0.0</v>
      </c>
      <c r="K758" s="7">
        <v>0.0</v>
      </c>
      <c r="L758" s="7">
        <v>0.0</v>
      </c>
      <c r="M758" s="25">
        <f t="shared" si="2"/>
        <v>0</v>
      </c>
      <c r="N758" s="7">
        <v>0.0</v>
      </c>
      <c r="O758" s="7">
        <v>0.0</v>
      </c>
      <c r="P758" s="7">
        <v>0.0</v>
      </c>
      <c r="Q758" s="7">
        <v>0.0</v>
      </c>
      <c r="R758" s="10">
        <f t="shared" si="3"/>
        <v>0</v>
      </c>
      <c r="S758" s="10">
        <f t="shared" si="4"/>
        <v>0</v>
      </c>
      <c r="T758" s="12">
        <f t="shared" si="5"/>
        <v>0</v>
      </c>
      <c r="U758" s="7">
        <v>0.0</v>
      </c>
      <c r="V758" s="7">
        <v>0.0</v>
      </c>
      <c r="W758" s="7">
        <v>0.0</v>
      </c>
      <c r="X758" s="7">
        <v>0.0</v>
      </c>
      <c r="Y758" s="7">
        <v>0.0</v>
      </c>
      <c r="Z758" s="7">
        <v>134.0</v>
      </c>
      <c r="AA758" s="18">
        <f t="shared" si="6"/>
        <v>0.203030303</v>
      </c>
      <c r="AB758" s="14">
        <v>2.08</v>
      </c>
      <c r="AC758" s="18">
        <f t="shared" si="7"/>
        <v>0.1890909091</v>
      </c>
      <c r="AD758" s="14">
        <v>61.69</v>
      </c>
      <c r="AE758" s="18">
        <f t="shared" si="8"/>
        <v>5.608181818</v>
      </c>
      <c r="AF758" s="13">
        <f t="shared" si="9"/>
        <v>0.03261721813</v>
      </c>
      <c r="AG758" s="10">
        <f t="shared" si="10"/>
        <v>0</v>
      </c>
      <c r="AH758" s="10">
        <f t="shared" si="11"/>
        <v>0</v>
      </c>
      <c r="AI758" s="10">
        <f t="shared" si="12"/>
        <v>0</v>
      </c>
      <c r="AJ758" s="7">
        <v>0.0</v>
      </c>
      <c r="AK758" s="7">
        <v>0.0</v>
      </c>
      <c r="AL758" s="13" t="str">
        <f t="shared" si="13"/>
        <v> </v>
      </c>
      <c r="AM758" s="7">
        <v>0.0</v>
      </c>
      <c r="AN758" s="7">
        <v>0.0</v>
      </c>
      <c r="AO758" s="26">
        <v>0.0</v>
      </c>
      <c r="AP758" s="26">
        <v>0.0</v>
      </c>
      <c r="AQ758" s="7">
        <v>0.0</v>
      </c>
      <c r="AR758" s="7">
        <v>1.0</v>
      </c>
      <c r="AS758" s="7">
        <v>0.0</v>
      </c>
      <c r="AT758" s="7">
        <v>0.0</v>
      </c>
      <c r="AU758" s="7">
        <v>0.0</v>
      </c>
      <c r="AV758" s="7">
        <v>0.0</v>
      </c>
      <c r="AW758" s="14"/>
      <c r="AX758" s="14"/>
      <c r="AY758" s="7">
        <v>0.0</v>
      </c>
      <c r="AZ758" s="7">
        <v>0.0</v>
      </c>
      <c r="BA758" s="14">
        <f t="shared" si="14"/>
        <v>-0.447761194</v>
      </c>
      <c r="BB758" s="14">
        <v>100.0</v>
      </c>
      <c r="BC758" s="14">
        <v>8.2</v>
      </c>
    </row>
    <row r="759" ht="12.75" customHeight="1">
      <c r="A759" s="7" t="s">
        <v>3162</v>
      </c>
      <c r="B759" s="7" t="s">
        <v>3163</v>
      </c>
      <c r="C759" s="8" t="s">
        <v>158</v>
      </c>
      <c r="D759" s="9" t="s">
        <v>174</v>
      </c>
      <c r="E759" s="7">
        <v>22.0</v>
      </c>
      <c r="F759" s="7">
        <v>0.0</v>
      </c>
      <c r="G759" s="7">
        <v>0.0</v>
      </c>
      <c r="H759" s="12">
        <f t="shared" si="1"/>
        <v>0</v>
      </c>
      <c r="I759" s="7">
        <v>0.0</v>
      </c>
      <c r="J759" s="7">
        <v>0.0</v>
      </c>
      <c r="K759" s="7">
        <v>0.0</v>
      </c>
      <c r="L759" s="7">
        <v>0.0</v>
      </c>
      <c r="M759" s="25">
        <f t="shared" si="2"/>
        <v>0</v>
      </c>
      <c r="N759" s="7">
        <v>0.0</v>
      </c>
      <c r="O759" s="7">
        <v>0.0</v>
      </c>
      <c r="P759" s="7">
        <v>0.0</v>
      </c>
      <c r="Q759" s="7">
        <v>0.0</v>
      </c>
      <c r="R759" s="10">
        <f t="shared" si="3"/>
        <v>0</v>
      </c>
      <c r="S759" s="10">
        <f t="shared" si="4"/>
        <v>0</v>
      </c>
      <c r="T759" s="12">
        <f t="shared" si="5"/>
        <v>0</v>
      </c>
      <c r="U759" s="7">
        <v>1.0</v>
      </c>
      <c r="V759" s="7">
        <v>0.0</v>
      </c>
      <c r="W759" s="7">
        <v>0.0</v>
      </c>
      <c r="X759" s="7">
        <v>0.0</v>
      </c>
      <c r="Y759" s="7">
        <v>0.0</v>
      </c>
      <c r="Z759" s="7">
        <v>113.0</v>
      </c>
      <c r="AA759" s="18">
        <f t="shared" si="6"/>
        <v>0.08560606061</v>
      </c>
      <c r="AB759" s="14">
        <v>2.13</v>
      </c>
      <c r="AC759" s="18">
        <f t="shared" si="7"/>
        <v>0.09681818182</v>
      </c>
      <c r="AD759" s="14">
        <v>128.47</v>
      </c>
      <c r="AE759" s="18">
        <f t="shared" si="8"/>
        <v>5.839545455</v>
      </c>
      <c r="AF759" s="13">
        <f t="shared" si="9"/>
        <v>0.0163093415</v>
      </c>
      <c r="AG759" s="10">
        <f t="shared" si="10"/>
        <v>0</v>
      </c>
      <c r="AH759" s="10">
        <f t="shared" si="11"/>
        <v>0</v>
      </c>
      <c r="AI759" s="10">
        <f t="shared" si="12"/>
        <v>0</v>
      </c>
      <c r="AJ759" s="7">
        <v>0.0</v>
      </c>
      <c r="AK759" s="7">
        <v>0.0</v>
      </c>
      <c r="AL759" s="13" t="str">
        <f t="shared" si="13"/>
        <v> </v>
      </c>
      <c r="AM759" s="7">
        <v>0.0</v>
      </c>
      <c r="AN759" s="7">
        <v>0.0</v>
      </c>
      <c r="AO759" s="26">
        <v>1.0</v>
      </c>
      <c r="AP759" s="26">
        <v>0.0</v>
      </c>
      <c r="AQ759" s="7">
        <v>1.0</v>
      </c>
      <c r="AR759" s="7">
        <v>0.0</v>
      </c>
      <c r="AS759" s="7">
        <v>0.0</v>
      </c>
      <c r="AT759" s="7">
        <v>2.0</v>
      </c>
      <c r="AU759" s="7">
        <v>2.0</v>
      </c>
      <c r="AV759" s="7">
        <v>0.0</v>
      </c>
      <c r="AW759" s="14">
        <v>100.0</v>
      </c>
      <c r="AX759" s="14">
        <v>16.96</v>
      </c>
      <c r="AY759" s="7">
        <v>0.0</v>
      </c>
      <c r="AZ759" s="7">
        <v>0.0</v>
      </c>
      <c r="BA759" s="14">
        <f t="shared" si="14"/>
        <v>2.123893805</v>
      </c>
      <c r="BB759" s="14"/>
      <c r="BC759" s="14"/>
    </row>
    <row r="760" ht="12.75" customHeight="1">
      <c r="A760" s="7" t="s">
        <v>825</v>
      </c>
      <c r="B760" s="7" t="s">
        <v>3166</v>
      </c>
      <c r="C760" s="8" t="s">
        <v>237</v>
      </c>
      <c r="D760" s="9" t="s">
        <v>238</v>
      </c>
      <c r="E760" s="7">
        <v>22.0</v>
      </c>
      <c r="F760" s="7">
        <v>0.0</v>
      </c>
      <c r="G760" s="7">
        <v>0.0</v>
      </c>
      <c r="H760" s="12">
        <f t="shared" si="1"/>
        <v>0</v>
      </c>
      <c r="I760" s="7">
        <v>0.0</v>
      </c>
      <c r="J760" s="7">
        <v>0.0</v>
      </c>
      <c r="K760" s="7">
        <v>0.0</v>
      </c>
      <c r="L760" s="7">
        <v>0.0</v>
      </c>
      <c r="M760" s="25">
        <f t="shared" si="2"/>
        <v>0</v>
      </c>
      <c r="N760" s="7">
        <v>0.0</v>
      </c>
      <c r="O760" s="7">
        <v>0.0</v>
      </c>
      <c r="P760" s="7">
        <v>0.0</v>
      </c>
      <c r="Q760" s="7">
        <v>0.0</v>
      </c>
      <c r="R760" s="10">
        <f t="shared" si="3"/>
        <v>0</v>
      </c>
      <c r="S760" s="10">
        <f t="shared" si="4"/>
        <v>0</v>
      </c>
      <c r="T760" s="12">
        <f t="shared" si="5"/>
        <v>0</v>
      </c>
      <c r="U760" s="7">
        <v>0.0</v>
      </c>
      <c r="V760" s="7">
        <v>0.0</v>
      </c>
      <c r="W760" s="7">
        <v>0.0</v>
      </c>
      <c r="X760" s="7">
        <v>0.0</v>
      </c>
      <c r="Y760" s="7">
        <v>0.0</v>
      </c>
      <c r="Z760" s="7">
        <v>120.0</v>
      </c>
      <c r="AA760" s="18">
        <f t="shared" si="6"/>
        <v>0.09090909091</v>
      </c>
      <c r="AB760" s="14">
        <v>1.43</v>
      </c>
      <c r="AC760" s="18">
        <f t="shared" si="7"/>
        <v>0.065</v>
      </c>
      <c r="AD760" s="14">
        <v>110.63</v>
      </c>
      <c r="AE760" s="18">
        <f t="shared" si="8"/>
        <v>5.028636364</v>
      </c>
      <c r="AF760" s="13">
        <f t="shared" si="9"/>
        <v>0.01276102088</v>
      </c>
      <c r="AG760" s="10">
        <f t="shared" si="10"/>
        <v>0</v>
      </c>
      <c r="AH760" s="10">
        <f t="shared" si="11"/>
        <v>0</v>
      </c>
      <c r="AI760" s="10">
        <f t="shared" si="12"/>
        <v>0</v>
      </c>
      <c r="AJ760" s="7">
        <v>2.0</v>
      </c>
      <c r="AK760" s="7">
        <v>0.0</v>
      </c>
      <c r="AL760" s="13">
        <f t="shared" si="13"/>
        <v>1</v>
      </c>
      <c r="AM760" s="7">
        <v>0.0</v>
      </c>
      <c r="AN760" s="7">
        <v>0.0</v>
      </c>
      <c r="AO760" s="26">
        <v>2.0</v>
      </c>
      <c r="AP760" s="26">
        <v>0.0</v>
      </c>
      <c r="AQ760" s="7">
        <v>1.0</v>
      </c>
      <c r="AR760" s="7">
        <v>0.0</v>
      </c>
      <c r="AS760" s="7">
        <v>1.0</v>
      </c>
      <c r="AT760" s="7">
        <v>0.0</v>
      </c>
      <c r="AU760" s="7">
        <v>3.0</v>
      </c>
      <c r="AV760" s="7">
        <v>0.0</v>
      </c>
      <c r="AW760" s="14">
        <v>100.0</v>
      </c>
      <c r="AX760" s="14">
        <v>12.12</v>
      </c>
      <c r="AY760" s="7">
        <v>0.0</v>
      </c>
      <c r="AZ760" s="7">
        <v>0.0</v>
      </c>
      <c r="BA760" s="14">
        <f t="shared" si="14"/>
        <v>1</v>
      </c>
      <c r="BB760" s="14">
        <v>100.0</v>
      </c>
      <c r="BC760" s="14">
        <v>3.19</v>
      </c>
    </row>
    <row r="761" ht="12.75" customHeight="1">
      <c r="A761" s="7" t="s">
        <v>1437</v>
      </c>
      <c r="B761" s="7" t="s">
        <v>3166</v>
      </c>
      <c r="C761" s="8" t="s">
        <v>136</v>
      </c>
      <c r="D761" s="9" t="s">
        <v>174</v>
      </c>
      <c r="E761" s="7">
        <v>63.0</v>
      </c>
      <c r="F761" s="7">
        <v>1.0</v>
      </c>
      <c r="G761" s="7">
        <v>0.0</v>
      </c>
      <c r="H761" s="12">
        <f t="shared" si="1"/>
        <v>1</v>
      </c>
      <c r="I761" s="7">
        <v>1.0</v>
      </c>
      <c r="J761" s="7">
        <v>0.0</v>
      </c>
      <c r="K761" s="7">
        <v>0.0</v>
      </c>
      <c r="L761" s="7">
        <v>0.0</v>
      </c>
      <c r="M761" s="25">
        <f t="shared" si="2"/>
        <v>1.553733276</v>
      </c>
      <c r="N761" s="7">
        <v>9.0</v>
      </c>
      <c r="O761" s="7">
        <v>1.0</v>
      </c>
      <c r="P761" s="7">
        <v>8.0</v>
      </c>
      <c r="Q761" s="7">
        <v>4.0</v>
      </c>
      <c r="R761" s="10">
        <f t="shared" si="3"/>
        <v>0.1111111111</v>
      </c>
      <c r="S761" s="10">
        <f t="shared" si="4"/>
        <v>0.04545454545</v>
      </c>
      <c r="T761" s="12">
        <f t="shared" si="5"/>
        <v>0</v>
      </c>
      <c r="U761" s="7">
        <v>0.0</v>
      </c>
      <c r="V761" s="7">
        <v>1.0</v>
      </c>
      <c r="W761" s="7">
        <v>0.0</v>
      </c>
      <c r="X761" s="7">
        <v>1.0</v>
      </c>
      <c r="Y761" s="7">
        <v>0.0</v>
      </c>
      <c r="Z761" s="7">
        <v>2317.0</v>
      </c>
      <c r="AA761" s="18">
        <f t="shared" si="6"/>
        <v>0.612962963</v>
      </c>
      <c r="AB761" s="14">
        <v>36.6</v>
      </c>
      <c r="AC761" s="18">
        <f t="shared" si="7"/>
        <v>0.580952381</v>
      </c>
      <c r="AD761" s="14">
        <v>280.52</v>
      </c>
      <c r="AE761" s="18">
        <f t="shared" si="8"/>
        <v>4.452698413</v>
      </c>
      <c r="AF761" s="13">
        <f t="shared" si="9"/>
        <v>0.1154137235</v>
      </c>
      <c r="AG761" s="10">
        <f t="shared" si="10"/>
        <v>0.5</v>
      </c>
      <c r="AH761" s="10">
        <f t="shared" si="11"/>
        <v>0</v>
      </c>
      <c r="AI761" s="10">
        <f t="shared" si="12"/>
        <v>0.5</v>
      </c>
      <c r="AJ761" s="7">
        <v>0.0</v>
      </c>
      <c r="AK761" s="7">
        <v>0.0</v>
      </c>
      <c r="AL761" s="13" t="str">
        <f t="shared" si="13"/>
        <v> </v>
      </c>
      <c r="AM761" s="7">
        <v>2.0</v>
      </c>
      <c r="AN761" s="7">
        <v>1.0</v>
      </c>
      <c r="AO761" s="26">
        <v>33.0</v>
      </c>
      <c r="AP761" s="26">
        <v>5.0</v>
      </c>
      <c r="AQ761" s="7">
        <v>13.0</v>
      </c>
      <c r="AR761" s="7">
        <v>0.0</v>
      </c>
      <c r="AS761" s="7">
        <v>12.0</v>
      </c>
      <c r="AT761" s="7">
        <v>1.0</v>
      </c>
      <c r="AU761" s="7">
        <v>34.0</v>
      </c>
      <c r="AV761" s="7">
        <v>2.0</v>
      </c>
      <c r="AW761" s="14">
        <v>94.44</v>
      </c>
      <c r="AX761" s="14">
        <v>5.9</v>
      </c>
      <c r="AY761" s="7">
        <v>2.0</v>
      </c>
      <c r="AZ761" s="7">
        <v>0.0</v>
      </c>
      <c r="BA761" s="14">
        <f t="shared" si="14"/>
        <v>0.8027621925</v>
      </c>
      <c r="BB761" s="14">
        <v>84.21</v>
      </c>
      <c r="BC761" s="14">
        <v>-8.79</v>
      </c>
    </row>
    <row r="762" ht="12.75" customHeight="1">
      <c r="A762" s="7" t="s">
        <v>979</v>
      </c>
      <c r="B762" s="7" t="s">
        <v>3166</v>
      </c>
      <c r="C762" s="8" t="s">
        <v>254</v>
      </c>
      <c r="D762" s="9" t="s">
        <v>247</v>
      </c>
      <c r="E762" s="7">
        <v>82.0</v>
      </c>
      <c r="F762" s="7">
        <v>2.0</v>
      </c>
      <c r="G762" s="7">
        <v>3.0</v>
      </c>
      <c r="H762" s="12">
        <f t="shared" si="1"/>
        <v>5</v>
      </c>
      <c r="I762" s="7">
        <v>2.0</v>
      </c>
      <c r="J762" s="7">
        <v>3.0</v>
      </c>
      <c r="K762" s="7">
        <v>2.0</v>
      </c>
      <c r="L762" s="7">
        <v>1.0</v>
      </c>
      <c r="M762" s="25">
        <f t="shared" si="2"/>
        <v>1.722652885</v>
      </c>
      <c r="N762" s="7">
        <v>24.0</v>
      </c>
      <c r="O762" s="7">
        <v>8.0</v>
      </c>
      <c r="P762" s="7">
        <v>22.0</v>
      </c>
      <c r="Q762" s="7">
        <v>9.0</v>
      </c>
      <c r="R762" s="10">
        <f t="shared" si="3"/>
        <v>0.08333333333</v>
      </c>
      <c r="S762" s="10">
        <f t="shared" si="4"/>
        <v>0.03174603175</v>
      </c>
      <c r="T762" s="12">
        <f t="shared" si="5"/>
        <v>20</v>
      </c>
      <c r="U762" s="7">
        <v>0.0</v>
      </c>
      <c r="V762" s="7">
        <v>2.0</v>
      </c>
      <c r="W762" s="7">
        <v>2.0</v>
      </c>
      <c r="X762" s="7">
        <v>9.0</v>
      </c>
      <c r="Y762" s="7">
        <v>0.0</v>
      </c>
      <c r="Z762" s="7">
        <v>10449.0</v>
      </c>
      <c r="AA762" s="18">
        <f t="shared" si="6"/>
        <v>2.123780488</v>
      </c>
      <c r="AB762" s="14">
        <v>168.59</v>
      </c>
      <c r="AC762" s="18">
        <f t="shared" si="7"/>
        <v>2.05597561</v>
      </c>
      <c r="AD762" s="14">
        <v>254.43</v>
      </c>
      <c r="AE762" s="18">
        <f t="shared" si="8"/>
        <v>3.102804878</v>
      </c>
      <c r="AF762" s="13">
        <f t="shared" si="9"/>
        <v>0.3985390762</v>
      </c>
      <c r="AG762" s="10">
        <f t="shared" si="10"/>
        <v>0.1428571429</v>
      </c>
      <c r="AH762" s="10">
        <f t="shared" si="11"/>
        <v>0.2142857143</v>
      </c>
      <c r="AI762" s="10">
        <f t="shared" si="12"/>
        <v>0.3571428571</v>
      </c>
      <c r="AJ762" s="7">
        <v>16.0</v>
      </c>
      <c r="AK762" s="7">
        <v>32.0</v>
      </c>
      <c r="AL762" s="13">
        <f t="shared" si="13"/>
        <v>0.3333333333</v>
      </c>
      <c r="AM762" s="7">
        <v>14.0</v>
      </c>
      <c r="AN762" s="7">
        <v>0.0</v>
      </c>
      <c r="AO762" s="26">
        <v>126.0</v>
      </c>
      <c r="AP762" s="26">
        <v>20.0</v>
      </c>
      <c r="AQ762" s="7">
        <v>38.0</v>
      </c>
      <c r="AR762" s="7">
        <v>3.0</v>
      </c>
      <c r="AS762" s="7">
        <v>53.0</v>
      </c>
      <c r="AT762" s="7">
        <v>8.0</v>
      </c>
      <c r="AU762" s="7">
        <v>108.0</v>
      </c>
      <c r="AV762" s="7">
        <v>24.0</v>
      </c>
      <c r="AW762" s="14">
        <v>81.82</v>
      </c>
      <c r="AX762" s="14">
        <v>-9.09</v>
      </c>
      <c r="AY762" s="7">
        <v>2.0</v>
      </c>
      <c r="AZ762" s="7">
        <v>1.0</v>
      </c>
      <c r="BA762" s="14">
        <f t="shared" si="14"/>
        <v>0.6316393913</v>
      </c>
      <c r="BB762" s="14">
        <v>95.59</v>
      </c>
      <c r="BC762" s="14">
        <v>1.17</v>
      </c>
    </row>
    <row r="763" ht="12.75" customHeight="1">
      <c r="A763" s="7" t="s">
        <v>2919</v>
      </c>
      <c r="B763" s="7" t="s">
        <v>3166</v>
      </c>
      <c r="C763" s="8" t="s">
        <v>325</v>
      </c>
      <c r="D763" s="9" t="s">
        <v>183</v>
      </c>
      <c r="E763" s="7">
        <v>82.0</v>
      </c>
      <c r="F763" s="7">
        <v>5.0</v>
      </c>
      <c r="G763" s="7">
        <v>6.0</v>
      </c>
      <c r="H763" s="12">
        <f t="shared" si="1"/>
        <v>11</v>
      </c>
      <c r="I763" s="7">
        <v>5.0</v>
      </c>
      <c r="J763" s="7">
        <v>5.0</v>
      </c>
      <c r="K763" s="7">
        <v>4.0</v>
      </c>
      <c r="L763" s="7">
        <v>1.0</v>
      </c>
      <c r="M763" s="25">
        <f t="shared" si="2"/>
        <v>3.132911392</v>
      </c>
      <c r="N763" s="7">
        <v>23.0</v>
      </c>
      <c r="O763" s="7">
        <v>11.0</v>
      </c>
      <c r="P763" s="7">
        <v>18.0</v>
      </c>
      <c r="Q763" s="7">
        <v>9.0</v>
      </c>
      <c r="R763" s="10">
        <f t="shared" si="3"/>
        <v>0.2173913043</v>
      </c>
      <c r="S763" s="10">
        <f t="shared" si="4"/>
        <v>0.08196721311</v>
      </c>
      <c r="T763" s="12">
        <f t="shared" si="5"/>
        <v>28.90909091</v>
      </c>
      <c r="U763" s="7">
        <v>1.0</v>
      </c>
      <c r="V763" s="7">
        <v>10.0</v>
      </c>
      <c r="W763" s="7">
        <v>10.0</v>
      </c>
      <c r="X763" s="7">
        <v>6.0</v>
      </c>
      <c r="Y763" s="7">
        <v>1.0</v>
      </c>
      <c r="Z763" s="7">
        <v>12640.0</v>
      </c>
      <c r="AA763" s="18">
        <f t="shared" si="6"/>
        <v>2.569105691</v>
      </c>
      <c r="AB763" s="14">
        <v>195.57</v>
      </c>
      <c r="AC763" s="18">
        <f t="shared" si="7"/>
        <v>2.385</v>
      </c>
      <c r="AD763" s="14">
        <v>243.97</v>
      </c>
      <c r="AE763" s="18">
        <f t="shared" si="8"/>
        <v>2.975243902</v>
      </c>
      <c r="AF763" s="13">
        <f t="shared" si="9"/>
        <v>0.4449424398</v>
      </c>
      <c r="AG763" s="10">
        <f t="shared" si="10"/>
        <v>0.2272727273</v>
      </c>
      <c r="AH763" s="10">
        <f t="shared" si="11"/>
        <v>0.2272727273</v>
      </c>
      <c r="AI763" s="10">
        <f t="shared" si="12"/>
        <v>0.4545454545</v>
      </c>
      <c r="AJ763" s="7">
        <v>0.0</v>
      </c>
      <c r="AK763" s="7">
        <v>0.0</v>
      </c>
      <c r="AL763" s="13" t="str">
        <f t="shared" si="13"/>
        <v> </v>
      </c>
      <c r="AM763" s="7">
        <v>22.0</v>
      </c>
      <c r="AN763" s="7">
        <v>2.0</v>
      </c>
      <c r="AO763" s="26">
        <v>137.0</v>
      </c>
      <c r="AP763" s="26">
        <v>23.0</v>
      </c>
      <c r="AQ763" s="7">
        <v>71.0</v>
      </c>
      <c r="AR763" s="7">
        <v>6.0</v>
      </c>
      <c r="AS763" s="7">
        <v>77.0</v>
      </c>
      <c r="AT763" s="7">
        <v>4.0</v>
      </c>
      <c r="AU763" s="7">
        <v>129.0</v>
      </c>
      <c r="AV763" s="7">
        <v>22.0</v>
      </c>
      <c r="AW763" s="14">
        <v>85.43</v>
      </c>
      <c r="AX763" s="14">
        <v>1.57</v>
      </c>
      <c r="AY763" s="7">
        <v>1.0</v>
      </c>
      <c r="AZ763" s="7">
        <v>1.0</v>
      </c>
      <c r="BA763" s="14">
        <f t="shared" si="14"/>
        <v>0.5981012658</v>
      </c>
      <c r="BB763" s="14">
        <v>93.19</v>
      </c>
      <c r="BC763" s="14">
        <v>1.64</v>
      </c>
    </row>
    <row r="764" ht="12.75" customHeight="1">
      <c r="A764" s="7" t="s">
        <v>2007</v>
      </c>
      <c r="B764" s="7" t="s">
        <v>3166</v>
      </c>
      <c r="C764" s="8" t="s">
        <v>542</v>
      </c>
      <c r="D764" s="9" t="s">
        <v>260</v>
      </c>
      <c r="E764" s="7">
        <v>81.0</v>
      </c>
      <c r="F764" s="7">
        <v>4.0</v>
      </c>
      <c r="G764" s="7">
        <v>1.0</v>
      </c>
      <c r="H764" s="12">
        <f t="shared" si="1"/>
        <v>5</v>
      </c>
      <c r="I764" s="7">
        <v>3.0</v>
      </c>
      <c r="J764" s="7">
        <v>0.0</v>
      </c>
      <c r="K764" s="7">
        <v>0.0</v>
      </c>
      <c r="L764" s="7">
        <v>0.0</v>
      </c>
      <c r="M764" s="25">
        <f t="shared" si="2"/>
        <v>2.32708468</v>
      </c>
      <c r="N764" s="7">
        <v>12.0</v>
      </c>
      <c r="O764" s="7">
        <v>9.0</v>
      </c>
      <c r="P764" s="7">
        <v>8.0</v>
      </c>
      <c r="Q764" s="7">
        <v>10.0</v>
      </c>
      <c r="R764" s="10">
        <f t="shared" si="3"/>
        <v>0.3333333333</v>
      </c>
      <c r="S764" s="10">
        <f t="shared" si="4"/>
        <v>0.1025641026</v>
      </c>
      <c r="T764" s="12">
        <f t="shared" si="5"/>
        <v>0</v>
      </c>
      <c r="U764" s="7">
        <v>0.0</v>
      </c>
      <c r="V764" s="7">
        <v>3.0</v>
      </c>
      <c r="W764" s="7">
        <v>4.0</v>
      </c>
      <c r="X764" s="7">
        <v>3.0</v>
      </c>
      <c r="Y764" s="7">
        <v>0.0</v>
      </c>
      <c r="Z764" s="7">
        <v>7735.0</v>
      </c>
      <c r="AA764" s="18">
        <f t="shared" si="6"/>
        <v>1.591563786</v>
      </c>
      <c r="AB764" s="14">
        <v>127.58</v>
      </c>
      <c r="AC764" s="18">
        <f t="shared" si="7"/>
        <v>1.575061728</v>
      </c>
      <c r="AD764" s="14">
        <v>266.92</v>
      </c>
      <c r="AE764" s="18">
        <f t="shared" si="8"/>
        <v>3.295308642</v>
      </c>
      <c r="AF764" s="13">
        <f t="shared" si="9"/>
        <v>0.3233967047</v>
      </c>
      <c r="AG764" s="10">
        <f t="shared" si="10"/>
        <v>0.3333333333</v>
      </c>
      <c r="AH764" s="10">
        <f t="shared" si="11"/>
        <v>0</v>
      </c>
      <c r="AI764" s="10">
        <f t="shared" si="12"/>
        <v>0.3333333333</v>
      </c>
      <c r="AJ764" s="7">
        <v>33.0</v>
      </c>
      <c r="AK764" s="7">
        <v>30.0</v>
      </c>
      <c r="AL764" s="13">
        <f t="shared" si="13"/>
        <v>0.5238095238</v>
      </c>
      <c r="AM764" s="7">
        <v>9.0</v>
      </c>
      <c r="AN764" s="7">
        <v>1.0</v>
      </c>
      <c r="AO764" s="26">
        <v>90.0</v>
      </c>
      <c r="AP764" s="26">
        <v>17.0</v>
      </c>
      <c r="AQ764" s="7">
        <v>45.0</v>
      </c>
      <c r="AR764" s="7">
        <v>5.0</v>
      </c>
      <c r="AS764" s="7">
        <v>51.0</v>
      </c>
      <c r="AT764" s="7">
        <v>2.0</v>
      </c>
      <c r="AU764" s="7">
        <v>86.0</v>
      </c>
      <c r="AV764" s="7">
        <v>17.0</v>
      </c>
      <c r="AW764" s="14">
        <v>83.5</v>
      </c>
      <c r="AX764" s="14">
        <v>-2.5</v>
      </c>
      <c r="AY764" s="7">
        <v>3.0</v>
      </c>
      <c r="AZ764" s="7">
        <v>0.0</v>
      </c>
      <c r="BA764" s="14">
        <f t="shared" si="14"/>
        <v>0.5585003232</v>
      </c>
      <c r="BB764" s="14">
        <v>93.5</v>
      </c>
      <c r="BC764" s="14">
        <v>-0.5</v>
      </c>
    </row>
    <row r="765" ht="12.75" customHeight="1">
      <c r="A765" s="7" t="s">
        <v>3175</v>
      </c>
      <c r="B765" s="7" t="s">
        <v>3176</v>
      </c>
      <c r="C765" s="8" t="s">
        <v>490</v>
      </c>
      <c r="D765" s="9" t="s">
        <v>238</v>
      </c>
      <c r="E765" s="7">
        <v>64.0</v>
      </c>
      <c r="F765" s="7">
        <v>0.0</v>
      </c>
      <c r="G765" s="7">
        <v>1.0</v>
      </c>
      <c r="H765" s="12">
        <f t="shared" si="1"/>
        <v>1</v>
      </c>
      <c r="I765" s="7">
        <v>0.0</v>
      </c>
      <c r="J765" s="7">
        <v>1.0</v>
      </c>
      <c r="K765" s="7">
        <v>1.0</v>
      </c>
      <c r="L765" s="7">
        <v>0.0</v>
      </c>
      <c r="M765" s="25">
        <f t="shared" si="2"/>
        <v>1.176470588</v>
      </c>
      <c r="N765" s="7">
        <v>6.0</v>
      </c>
      <c r="O765" s="7">
        <v>1.0</v>
      </c>
      <c r="P765" s="7">
        <v>6.0</v>
      </c>
      <c r="Q765" s="7">
        <v>5.0</v>
      </c>
      <c r="R765" s="10">
        <f t="shared" si="3"/>
        <v>0</v>
      </c>
      <c r="S765" s="10">
        <f t="shared" si="4"/>
        <v>0</v>
      </c>
      <c r="T765" s="12">
        <f t="shared" si="5"/>
        <v>14.66666667</v>
      </c>
      <c r="U765" s="7">
        <v>1.0</v>
      </c>
      <c r="V765" s="7">
        <v>2.0</v>
      </c>
      <c r="W765" s="7">
        <v>2.0</v>
      </c>
      <c r="X765" s="7">
        <v>1.0</v>
      </c>
      <c r="Y765" s="7">
        <v>0.0</v>
      </c>
      <c r="Z765" s="7">
        <v>3060.0</v>
      </c>
      <c r="AA765" s="18">
        <f t="shared" si="6"/>
        <v>0.796875</v>
      </c>
      <c r="AB765" s="14">
        <v>47.09</v>
      </c>
      <c r="AC765" s="18">
        <f t="shared" si="7"/>
        <v>0.73578125</v>
      </c>
      <c r="AD765" s="14">
        <v>302.02</v>
      </c>
      <c r="AE765" s="18">
        <f t="shared" si="8"/>
        <v>4.7190625</v>
      </c>
      <c r="AF765" s="13">
        <f t="shared" si="9"/>
        <v>0.1348858526</v>
      </c>
      <c r="AG765" s="10">
        <f t="shared" si="10"/>
        <v>0</v>
      </c>
      <c r="AH765" s="10">
        <f t="shared" si="11"/>
        <v>0.3333333333</v>
      </c>
      <c r="AI765" s="10">
        <f t="shared" si="12"/>
        <v>0.3333333333</v>
      </c>
      <c r="AJ765" s="7">
        <v>1.0</v>
      </c>
      <c r="AK765" s="7">
        <v>0.0</v>
      </c>
      <c r="AL765" s="13">
        <f t="shared" si="13"/>
        <v>1</v>
      </c>
      <c r="AM765" s="7">
        <v>3.0</v>
      </c>
      <c r="AN765" s="7">
        <v>0.0</v>
      </c>
      <c r="AO765" s="26">
        <v>41.0</v>
      </c>
      <c r="AP765" s="26">
        <v>7.0</v>
      </c>
      <c r="AQ765" s="7">
        <v>16.0</v>
      </c>
      <c r="AR765" s="7">
        <v>1.0</v>
      </c>
      <c r="AS765" s="7">
        <v>17.0</v>
      </c>
      <c r="AT765" s="7">
        <v>1.0</v>
      </c>
      <c r="AU765" s="7">
        <v>37.0</v>
      </c>
      <c r="AV765" s="7">
        <v>5.0</v>
      </c>
      <c r="AW765" s="14">
        <v>88.1</v>
      </c>
      <c r="AX765" s="14">
        <v>1.43</v>
      </c>
      <c r="AY765" s="7">
        <v>2.0</v>
      </c>
      <c r="AZ765" s="7">
        <v>0.0</v>
      </c>
      <c r="BA765" s="14">
        <f t="shared" si="14"/>
        <v>0.7058823529</v>
      </c>
      <c r="BB765" s="14">
        <v>91.11</v>
      </c>
      <c r="BC765" s="14">
        <v>-1.31</v>
      </c>
    </row>
    <row r="766" ht="12.75" customHeight="1">
      <c r="A766" s="7" t="s">
        <v>1663</v>
      </c>
      <c r="B766" s="7" t="s">
        <v>3180</v>
      </c>
      <c r="C766" s="8" t="s">
        <v>166</v>
      </c>
      <c r="D766" s="9" t="s">
        <v>150</v>
      </c>
      <c r="E766" s="7">
        <v>82.0</v>
      </c>
      <c r="F766" s="7">
        <v>3.0</v>
      </c>
      <c r="G766" s="7">
        <v>11.0</v>
      </c>
      <c r="H766" s="12">
        <f t="shared" si="1"/>
        <v>14</v>
      </c>
      <c r="I766" s="7">
        <v>3.0</v>
      </c>
      <c r="J766" s="7">
        <v>11.0</v>
      </c>
      <c r="K766" s="7">
        <v>7.0</v>
      </c>
      <c r="L766" s="7">
        <v>4.0</v>
      </c>
      <c r="M766" s="25">
        <f t="shared" si="2"/>
        <v>4.508856683</v>
      </c>
      <c r="N766" s="7">
        <v>35.0</v>
      </c>
      <c r="O766" s="7">
        <v>9.0</v>
      </c>
      <c r="P766" s="7">
        <v>31.0</v>
      </c>
      <c r="Q766" s="7">
        <v>6.0</v>
      </c>
      <c r="R766" s="10">
        <f t="shared" si="3"/>
        <v>0.08571428571</v>
      </c>
      <c r="S766" s="10">
        <f t="shared" si="4"/>
        <v>0.03703703704</v>
      </c>
      <c r="T766" s="12">
        <f t="shared" si="5"/>
        <v>57.55555556</v>
      </c>
      <c r="U766" s="7">
        <v>0.0</v>
      </c>
      <c r="V766" s="7">
        <v>0.0</v>
      </c>
      <c r="W766" s="7">
        <v>13.0</v>
      </c>
      <c r="X766" s="7">
        <v>3.0</v>
      </c>
      <c r="Y766" s="7">
        <v>1.0</v>
      </c>
      <c r="Z766" s="7">
        <v>11178.0</v>
      </c>
      <c r="AA766" s="18">
        <f t="shared" si="6"/>
        <v>2.27195122</v>
      </c>
      <c r="AB766" s="14">
        <v>176.22</v>
      </c>
      <c r="AC766" s="18">
        <f t="shared" si="7"/>
        <v>2.14902439</v>
      </c>
      <c r="AD766" s="14">
        <v>243.66</v>
      </c>
      <c r="AE766" s="18">
        <f t="shared" si="8"/>
        <v>2.971463415</v>
      </c>
      <c r="AF766" s="13">
        <f t="shared" si="9"/>
        <v>0.4196913404</v>
      </c>
      <c r="AG766" s="10">
        <f t="shared" si="10"/>
        <v>0.1666666667</v>
      </c>
      <c r="AH766" s="10">
        <f t="shared" si="11"/>
        <v>0.6111111111</v>
      </c>
      <c r="AI766" s="10">
        <f t="shared" si="12"/>
        <v>0.7777777778</v>
      </c>
      <c r="AJ766" s="7">
        <v>46.0</v>
      </c>
      <c r="AK766" s="7">
        <v>26.0</v>
      </c>
      <c r="AL766" s="13">
        <f t="shared" si="13"/>
        <v>0.6388888889</v>
      </c>
      <c r="AM766" s="7">
        <v>18.0</v>
      </c>
      <c r="AN766" s="7">
        <v>4.0</v>
      </c>
      <c r="AO766" s="26">
        <v>130.0</v>
      </c>
      <c r="AP766" s="26">
        <v>32.0</v>
      </c>
      <c r="AQ766" s="7">
        <v>47.0</v>
      </c>
      <c r="AR766" s="7">
        <v>2.0</v>
      </c>
      <c r="AS766" s="7">
        <v>72.0</v>
      </c>
      <c r="AT766" s="7">
        <v>6.0</v>
      </c>
      <c r="AU766" s="7">
        <v>140.0</v>
      </c>
      <c r="AV766" s="7">
        <v>27.0</v>
      </c>
      <c r="AW766" s="14">
        <v>83.83</v>
      </c>
      <c r="AX766" s="14">
        <v>-1.21</v>
      </c>
      <c r="AY766" s="7">
        <v>3.0</v>
      </c>
      <c r="AZ766" s="7">
        <v>0.0</v>
      </c>
      <c r="BA766" s="14">
        <f t="shared" si="14"/>
        <v>0.488459474</v>
      </c>
      <c r="BB766" s="14">
        <v>93.41</v>
      </c>
      <c r="BC766" s="14">
        <v>-1.21</v>
      </c>
    </row>
    <row r="767" ht="12.75" customHeight="1">
      <c r="A767" s="7" t="s">
        <v>2129</v>
      </c>
      <c r="B767" s="7" t="s">
        <v>3184</v>
      </c>
      <c r="C767" s="8" t="s">
        <v>237</v>
      </c>
      <c r="D767" s="9" t="s">
        <v>247</v>
      </c>
      <c r="E767" s="7">
        <v>11.0</v>
      </c>
      <c r="F767" s="7">
        <v>1.0</v>
      </c>
      <c r="G767" s="7">
        <v>0.0</v>
      </c>
      <c r="H767" s="12">
        <f t="shared" si="1"/>
        <v>1</v>
      </c>
      <c r="I767" s="7">
        <v>1.0</v>
      </c>
      <c r="J767" s="7">
        <v>0.0</v>
      </c>
      <c r="K767" s="7">
        <v>0.0</v>
      </c>
      <c r="L767" s="7">
        <v>0.0</v>
      </c>
      <c r="M767" s="25">
        <f t="shared" si="2"/>
        <v>3.585657371</v>
      </c>
      <c r="N767" s="7">
        <v>5.0</v>
      </c>
      <c r="O767" s="7">
        <v>1.0</v>
      </c>
      <c r="P767" s="7">
        <v>3.0</v>
      </c>
      <c r="Q767" s="7">
        <v>0.0</v>
      </c>
      <c r="R767" s="10">
        <f t="shared" si="3"/>
        <v>0.2</v>
      </c>
      <c r="S767" s="10">
        <f t="shared" si="4"/>
        <v>0.1111111111</v>
      </c>
      <c r="T767" s="12">
        <f t="shared" si="5"/>
        <v>0</v>
      </c>
      <c r="U767" s="7">
        <v>0.0</v>
      </c>
      <c r="V767" s="7">
        <v>0.0</v>
      </c>
      <c r="W767" s="7">
        <v>2.0</v>
      </c>
      <c r="X767" s="7">
        <v>0.0</v>
      </c>
      <c r="Y767" s="7">
        <v>0.0</v>
      </c>
      <c r="Z767" s="7">
        <v>1004.0</v>
      </c>
      <c r="AA767" s="18">
        <f t="shared" si="6"/>
        <v>1.521212121</v>
      </c>
      <c r="AB767" s="14">
        <v>15.47</v>
      </c>
      <c r="AC767" s="18">
        <f t="shared" si="7"/>
        <v>1.406363636</v>
      </c>
      <c r="AD767" s="14">
        <v>31.22</v>
      </c>
      <c r="AE767" s="18">
        <f t="shared" si="8"/>
        <v>2.838181818</v>
      </c>
      <c r="AF767" s="13">
        <f t="shared" si="9"/>
        <v>0.3313343328</v>
      </c>
      <c r="AG767" s="10">
        <f t="shared" si="10"/>
        <v>0.5</v>
      </c>
      <c r="AH767" s="10">
        <f t="shared" si="11"/>
        <v>0</v>
      </c>
      <c r="AI767" s="10">
        <f t="shared" si="12"/>
        <v>0.5</v>
      </c>
      <c r="AJ767" s="7">
        <v>0.0</v>
      </c>
      <c r="AK767" s="7">
        <v>0.0</v>
      </c>
      <c r="AL767" s="13" t="str">
        <f t="shared" si="13"/>
        <v> </v>
      </c>
      <c r="AM767" s="7">
        <v>2.0</v>
      </c>
      <c r="AN767" s="7">
        <v>0.0</v>
      </c>
      <c r="AO767" s="26">
        <v>11.0</v>
      </c>
      <c r="AP767" s="26">
        <v>2.0</v>
      </c>
      <c r="AQ767" s="7">
        <v>4.0</v>
      </c>
      <c r="AR767" s="7">
        <v>1.0</v>
      </c>
      <c r="AS767" s="7">
        <v>8.0</v>
      </c>
      <c r="AT767" s="7">
        <v>1.0</v>
      </c>
      <c r="AU767" s="7">
        <v>13.0</v>
      </c>
      <c r="AV767" s="7">
        <v>3.0</v>
      </c>
      <c r="AW767" s="14">
        <v>81.25</v>
      </c>
      <c r="AX767" s="14">
        <v>-5.42</v>
      </c>
      <c r="AY767" s="7">
        <v>0.0</v>
      </c>
      <c r="AZ767" s="7">
        <v>0.0</v>
      </c>
      <c r="BA767" s="14">
        <f t="shared" si="14"/>
        <v>0.4183266932</v>
      </c>
      <c r="BB767" s="14">
        <v>85.71</v>
      </c>
      <c r="BC767" s="14">
        <v>-10.95</v>
      </c>
    </row>
    <row r="768" ht="12.75" customHeight="1">
      <c r="A768" s="7" t="s">
        <v>482</v>
      </c>
      <c r="B768" s="7" t="s">
        <v>3187</v>
      </c>
      <c r="C768" s="8" t="s">
        <v>628</v>
      </c>
      <c r="D768" s="9" t="s">
        <v>260</v>
      </c>
      <c r="E768" s="7">
        <v>58.0</v>
      </c>
      <c r="F768" s="7">
        <v>0.0</v>
      </c>
      <c r="G768" s="7">
        <v>0.0</v>
      </c>
      <c r="H768" s="12">
        <f t="shared" si="1"/>
        <v>0</v>
      </c>
      <c r="I768" s="7">
        <v>0.0</v>
      </c>
      <c r="J768" s="7">
        <v>0.0</v>
      </c>
      <c r="K768" s="7">
        <v>0.0</v>
      </c>
      <c r="L768" s="7">
        <v>0.0</v>
      </c>
      <c r="M768" s="25">
        <f t="shared" si="2"/>
        <v>0</v>
      </c>
      <c r="N768" s="7">
        <v>1.0</v>
      </c>
      <c r="O768" s="7">
        <v>0.0</v>
      </c>
      <c r="P768" s="7">
        <v>1.0</v>
      </c>
      <c r="Q768" s="7">
        <v>0.0</v>
      </c>
      <c r="R768" s="10">
        <f t="shared" si="3"/>
        <v>0</v>
      </c>
      <c r="S768" s="10">
        <f t="shared" si="4"/>
        <v>0</v>
      </c>
      <c r="T768" s="12">
        <f t="shared" si="5"/>
        <v>0</v>
      </c>
      <c r="U768" s="7">
        <v>0.0</v>
      </c>
      <c r="V768" s="7">
        <v>0.0</v>
      </c>
      <c r="W768" s="7">
        <v>0.0</v>
      </c>
      <c r="X768" s="7">
        <v>0.0</v>
      </c>
      <c r="Y768" s="7">
        <v>0.0</v>
      </c>
      <c r="Z768" s="7">
        <v>317.0</v>
      </c>
      <c r="AA768" s="18">
        <f t="shared" si="6"/>
        <v>0.09109195402</v>
      </c>
      <c r="AB768" s="14">
        <v>4.51</v>
      </c>
      <c r="AC768" s="18">
        <f t="shared" si="7"/>
        <v>0.07775862069</v>
      </c>
      <c r="AD768" s="14">
        <v>312.73</v>
      </c>
      <c r="AE768" s="18">
        <f t="shared" si="8"/>
        <v>5.391896552</v>
      </c>
      <c r="AF768" s="13">
        <f t="shared" si="9"/>
        <v>0.01421636616</v>
      </c>
      <c r="AG768" s="10">
        <f t="shared" si="10"/>
        <v>0</v>
      </c>
      <c r="AH768" s="10">
        <f t="shared" si="11"/>
        <v>0</v>
      </c>
      <c r="AI768" s="10">
        <f t="shared" si="12"/>
        <v>0</v>
      </c>
      <c r="AJ768" s="7">
        <v>5.0</v>
      </c>
      <c r="AK768" s="7">
        <v>3.0</v>
      </c>
      <c r="AL768" s="13">
        <f t="shared" si="13"/>
        <v>0.625</v>
      </c>
      <c r="AM768" s="7">
        <v>0.0</v>
      </c>
      <c r="AN768" s="7">
        <v>0.0</v>
      </c>
      <c r="AO768" s="26">
        <v>2.0</v>
      </c>
      <c r="AP768" s="26">
        <v>0.0</v>
      </c>
      <c r="AQ768" s="7">
        <v>2.0</v>
      </c>
      <c r="AR768" s="7">
        <v>0.0</v>
      </c>
      <c r="AS768" s="7">
        <v>2.0</v>
      </c>
      <c r="AT768" s="7">
        <v>0.0</v>
      </c>
      <c r="AU768" s="7">
        <v>2.0</v>
      </c>
      <c r="AV768" s="7">
        <v>0.0</v>
      </c>
      <c r="AW768" s="14">
        <v>100.0</v>
      </c>
      <c r="AX768" s="14">
        <v>9.04</v>
      </c>
      <c r="AY768" s="7">
        <v>0.0</v>
      </c>
      <c r="AZ768" s="7">
        <v>0.0</v>
      </c>
      <c r="BA768" s="14">
        <f t="shared" si="14"/>
        <v>0.3785488959</v>
      </c>
      <c r="BB768" s="14">
        <v>80.0</v>
      </c>
      <c r="BC768" s="14">
        <v>-14.14</v>
      </c>
    </row>
    <row r="769" ht="12.75" customHeight="1">
      <c r="A769" s="7" t="s">
        <v>832</v>
      </c>
      <c r="B769" s="7" t="s">
        <v>3189</v>
      </c>
      <c r="C769" s="8" t="s">
        <v>399</v>
      </c>
      <c r="D769" s="9" t="s">
        <v>150</v>
      </c>
      <c r="E769" s="7">
        <v>75.0</v>
      </c>
      <c r="F769" s="7">
        <v>9.0</v>
      </c>
      <c r="G769" s="7">
        <v>15.0</v>
      </c>
      <c r="H769" s="12">
        <f t="shared" si="1"/>
        <v>24</v>
      </c>
      <c r="I769" s="7">
        <v>9.0</v>
      </c>
      <c r="J769" s="7">
        <v>14.0</v>
      </c>
      <c r="K769" s="7">
        <v>7.0</v>
      </c>
      <c r="L769" s="7">
        <v>7.0</v>
      </c>
      <c r="M769" s="25">
        <f t="shared" si="2"/>
        <v>6.150341686</v>
      </c>
      <c r="N769" s="7">
        <v>35.0</v>
      </c>
      <c r="O769" s="7">
        <v>13.0</v>
      </c>
      <c r="P769" s="7">
        <v>26.0</v>
      </c>
      <c r="Q769" s="7">
        <v>24.0</v>
      </c>
      <c r="R769" s="10">
        <f t="shared" si="3"/>
        <v>0.2571428571</v>
      </c>
      <c r="S769" s="10">
        <f t="shared" si="4"/>
        <v>0.09183673469</v>
      </c>
      <c r="T769" s="12">
        <f t="shared" si="5"/>
        <v>43.28947368</v>
      </c>
      <c r="U769" s="7">
        <v>1.0</v>
      </c>
      <c r="V769" s="7">
        <v>0.0</v>
      </c>
      <c r="W769" s="7">
        <v>5.0</v>
      </c>
      <c r="X769" s="7">
        <v>13.0</v>
      </c>
      <c r="Y769" s="7">
        <v>1.0</v>
      </c>
      <c r="Z769" s="7">
        <v>14048.0</v>
      </c>
      <c r="AA769" s="18">
        <f t="shared" si="6"/>
        <v>3.121777778</v>
      </c>
      <c r="AB769" s="14">
        <v>233.73</v>
      </c>
      <c r="AC769" s="18">
        <f t="shared" si="7"/>
        <v>3.1164</v>
      </c>
      <c r="AD769" s="14">
        <v>121.94</v>
      </c>
      <c r="AE769" s="18">
        <f t="shared" si="8"/>
        <v>1.625866667</v>
      </c>
      <c r="AF769" s="13">
        <f t="shared" si="9"/>
        <v>0.6571541035</v>
      </c>
      <c r="AG769" s="10">
        <f t="shared" si="10"/>
        <v>0.2368421053</v>
      </c>
      <c r="AH769" s="10">
        <f t="shared" si="11"/>
        <v>0.3684210526</v>
      </c>
      <c r="AI769" s="10">
        <f t="shared" si="12"/>
        <v>0.6052631579</v>
      </c>
      <c r="AJ769" s="7">
        <v>111.0</v>
      </c>
      <c r="AK769" s="7">
        <v>71.0</v>
      </c>
      <c r="AL769" s="13">
        <f t="shared" si="13"/>
        <v>0.6098901099</v>
      </c>
      <c r="AM769" s="7">
        <v>38.0</v>
      </c>
      <c r="AN769" s="7">
        <v>8.0</v>
      </c>
      <c r="AO769" s="26">
        <v>197.0</v>
      </c>
      <c r="AP769" s="26">
        <v>27.0</v>
      </c>
      <c r="AQ769" s="7">
        <v>96.0</v>
      </c>
      <c r="AR769" s="7">
        <v>9.0</v>
      </c>
      <c r="AS769" s="7">
        <v>117.0</v>
      </c>
      <c r="AT769" s="7">
        <v>5.0</v>
      </c>
      <c r="AU769" s="7">
        <v>239.0</v>
      </c>
      <c r="AV769" s="7">
        <v>38.0</v>
      </c>
      <c r="AW769" s="14">
        <v>86.28</v>
      </c>
      <c r="AX769" s="14">
        <v>-0.33</v>
      </c>
      <c r="AY769" s="7">
        <v>1.0</v>
      </c>
      <c r="AZ769" s="7">
        <v>1.0</v>
      </c>
      <c r="BA769" s="14">
        <f t="shared" si="14"/>
        <v>0.7474373576</v>
      </c>
      <c r="BB769" s="14">
        <v>98.43</v>
      </c>
      <c r="BC769" s="14">
        <v>4.75</v>
      </c>
    </row>
    <row r="770" ht="12.75" customHeight="1">
      <c r="A770" s="7" t="s">
        <v>732</v>
      </c>
      <c r="B770" s="7" t="s">
        <v>3191</v>
      </c>
      <c r="C770" s="8" t="s">
        <v>149</v>
      </c>
      <c r="D770" s="9" t="s">
        <v>260</v>
      </c>
      <c r="E770" s="7">
        <v>80.0</v>
      </c>
      <c r="F770" s="7">
        <v>6.0</v>
      </c>
      <c r="G770" s="7">
        <v>11.0</v>
      </c>
      <c r="H770" s="12">
        <f t="shared" si="1"/>
        <v>17</v>
      </c>
      <c r="I770" s="7">
        <v>5.0</v>
      </c>
      <c r="J770" s="7">
        <v>11.0</v>
      </c>
      <c r="K770" s="7">
        <v>9.0</v>
      </c>
      <c r="L770" s="7">
        <v>2.0</v>
      </c>
      <c r="M770" s="25">
        <f t="shared" si="2"/>
        <v>4.577069778</v>
      </c>
      <c r="N770" s="7">
        <v>44.0</v>
      </c>
      <c r="O770" s="7">
        <v>19.0</v>
      </c>
      <c r="P770" s="7">
        <v>37.0</v>
      </c>
      <c r="Q770" s="7">
        <v>21.0</v>
      </c>
      <c r="R770" s="10">
        <f t="shared" si="3"/>
        <v>0.1363636364</v>
      </c>
      <c r="S770" s="10">
        <f t="shared" si="4"/>
        <v>0.04958677686</v>
      </c>
      <c r="T770" s="12">
        <f t="shared" si="5"/>
        <v>84.46153846</v>
      </c>
      <c r="U770" s="7">
        <v>2.0</v>
      </c>
      <c r="V770" s="7">
        <v>1.0</v>
      </c>
      <c r="W770" s="7">
        <v>8.0</v>
      </c>
      <c r="X770" s="7">
        <v>7.0</v>
      </c>
      <c r="Y770" s="7">
        <v>1.0</v>
      </c>
      <c r="Z770" s="7">
        <v>13371.0</v>
      </c>
      <c r="AA770" s="18">
        <f t="shared" si="6"/>
        <v>2.785625</v>
      </c>
      <c r="AB770" s="14">
        <v>224.09</v>
      </c>
      <c r="AC770" s="18">
        <f t="shared" si="7"/>
        <v>2.801125</v>
      </c>
      <c r="AD770" s="14">
        <v>136.97</v>
      </c>
      <c r="AE770" s="18">
        <f t="shared" si="8"/>
        <v>1.712125</v>
      </c>
      <c r="AF770" s="13">
        <f t="shared" si="9"/>
        <v>0.6206447682</v>
      </c>
      <c r="AG770" s="10">
        <f t="shared" si="10"/>
        <v>0.1923076923</v>
      </c>
      <c r="AH770" s="10">
        <f t="shared" si="11"/>
        <v>0.4230769231</v>
      </c>
      <c r="AI770" s="10">
        <f t="shared" si="12"/>
        <v>0.6153846154</v>
      </c>
      <c r="AJ770" s="7">
        <v>6.0</v>
      </c>
      <c r="AK770" s="7">
        <v>9.0</v>
      </c>
      <c r="AL770" s="13">
        <f t="shared" si="13"/>
        <v>0.4</v>
      </c>
      <c r="AM770" s="7">
        <v>26.0</v>
      </c>
      <c r="AN770" s="7">
        <v>0.0</v>
      </c>
      <c r="AO770" s="26">
        <v>218.0</v>
      </c>
      <c r="AP770" s="26">
        <v>25.0</v>
      </c>
      <c r="AQ770" s="7">
        <v>108.0</v>
      </c>
      <c r="AR770" s="7">
        <v>5.0</v>
      </c>
      <c r="AS770" s="7">
        <v>125.0</v>
      </c>
      <c r="AT770" s="7">
        <v>8.0</v>
      </c>
      <c r="AU770" s="7">
        <v>228.0</v>
      </c>
      <c r="AV770" s="7">
        <v>26.0</v>
      </c>
      <c r="AW770" s="14">
        <v>89.76</v>
      </c>
      <c r="AX770" s="14">
        <v>13.64</v>
      </c>
      <c r="AY770" s="7">
        <v>1.0</v>
      </c>
      <c r="AZ770" s="7">
        <v>2.0</v>
      </c>
      <c r="BA770" s="14">
        <f t="shared" si="14"/>
        <v>0.9199012789</v>
      </c>
      <c r="BB770" s="14">
        <v>97.1</v>
      </c>
      <c r="BC770" s="14">
        <v>11.64</v>
      </c>
    </row>
    <row r="771" ht="12.75" customHeight="1">
      <c r="A771" s="7" t="s">
        <v>785</v>
      </c>
      <c r="B771" s="7" t="s">
        <v>3197</v>
      </c>
      <c r="C771" s="8" t="s">
        <v>231</v>
      </c>
      <c r="D771" s="9" t="s">
        <v>247</v>
      </c>
      <c r="E771" s="7">
        <v>18.0</v>
      </c>
      <c r="F771" s="7">
        <v>0.0</v>
      </c>
      <c r="G771" s="7">
        <v>0.0</v>
      </c>
      <c r="H771" s="12">
        <f t="shared" si="1"/>
        <v>0</v>
      </c>
      <c r="I771" s="7">
        <v>0.0</v>
      </c>
      <c r="J771" s="7">
        <v>0.0</v>
      </c>
      <c r="K771" s="7">
        <v>0.0</v>
      </c>
      <c r="L771" s="7">
        <v>0.0</v>
      </c>
      <c r="M771" s="25">
        <f t="shared" si="2"/>
        <v>0</v>
      </c>
      <c r="N771" s="7">
        <v>0.0</v>
      </c>
      <c r="O771" s="7">
        <v>1.0</v>
      </c>
      <c r="P771" s="7">
        <v>0.0</v>
      </c>
      <c r="Q771" s="7">
        <v>3.0</v>
      </c>
      <c r="R771" s="10">
        <f t="shared" si="3"/>
        <v>0</v>
      </c>
      <c r="S771" s="10">
        <f t="shared" si="4"/>
        <v>0</v>
      </c>
      <c r="T771" s="12">
        <f t="shared" si="5"/>
        <v>0</v>
      </c>
      <c r="U771" s="7">
        <v>0.0</v>
      </c>
      <c r="V771" s="7">
        <v>0.0</v>
      </c>
      <c r="W771" s="7">
        <v>1.0</v>
      </c>
      <c r="X771" s="7">
        <v>0.0</v>
      </c>
      <c r="Y771" s="7">
        <v>0.0</v>
      </c>
      <c r="Z771" s="7">
        <v>442.0</v>
      </c>
      <c r="AA771" s="18">
        <f t="shared" si="6"/>
        <v>0.4092592593</v>
      </c>
      <c r="AB771" s="14">
        <v>6.18</v>
      </c>
      <c r="AC771" s="18">
        <f t="shared" si="7"/>
        <v>0.3433333333</v>
      </c>
      <c r="AD771" s="14">
        <v>94.14</v>
      </c>
      <c r="AE771" s="18">
        <f t="shared" si="8"/>
        <v>5.23</v>
      </c>
      <c r="AF771" s="13">
        <f t="shared" si="9"/>
        <v>0.06160287081</v>
      </c>
      <c r="AG771" s="10">
        <f t="shared" si="10"/>
        <v>0</v>
      </c>
      <c r="AH771" s="10">
        <f t="shared" si="11"/>
        <v>0</v>
      </c>
      <c r="AI771" s="10">
        <f t="shared" si="12"/>
        <v>0</v>
      </c>
      <c r="AJ771" s="7">
        <v>0.0</v>
      </c>
      <c r="AK771" s="7">
        <v>0.0</v>
      </c>
      <c r="AL771" s="13" t="str">
        <f t="shared" si="13"/>
        <v> </v>
      </c>
      <c r="AM771" s="7">
        <v>0.0</v>
      </c>
      <c r="AN771" s="7">
        <v>0.0</v>
      </c>
      <c r="AO771" s="26">
        <v>2.0</v>
      </c>
      <c r="AP771" s="26">
        <v>2.0</v>
      </c>
      <c r="AQ771" s="7">
        <v>2.0</v>
      </c>
      <c r="AR771" s="7">
        <v>3.0</v>
      </c>
      <c r="AS771" s="7">
        <v>5.0</v>
      </c>
      <c r="AT771" s="7">
        <v>1.0</v>
      </c>
      <c r="AU771" s="7">
        <v>5.0</v>
      </c>
      <c r="AV771" s="7">
        <v>4.0</v>
      </c>
      <c r="AW771" s="14">
        <v>55.56</v>
      </c>
      <c r="AX771" s="14">
        <v>-30.81</v>
      </c>
      <c r="AY771" s="7">
        <v>0.0</v>
      </c>
      <c r="AZ771" s="7">
        <v>0.0</v>
      </c>
      <c r="BA771" s="14">
        <f t="shared" si="14"/>
        <v>-0.6787330317</v>
      </c>
      <c r="BB771" s="14">
        <v>100.0</v>
      </c>
      <c r="BC771" s="14">
        <v>6.1</v>
      </c>
    </row>
    <row r="772" ht="12.75" customHeight="1">
      <c r="A772" s="7" t="s">
        <v>519</v>
      </c>
      <c r="B772" s="7" t="s">
        <v>3199</v>
      </c>
      <c r="C772" s="8" t="s">
        <v>447</v>
      </c>
      <c r="D772" s="9" t="s">
        <v>174</v>
      </c>
      <c r="E772" s="7">
        <v>77.0</v>
      </c>
      <c r="F772" s="7">
        <v>5.0</v>
      </c>
      <c r="G772" s="7">
        <v>8.0</v>
      </c>
      <c r="H772" s="12">
        <f t="shared" si="1"/>
        <v>13</v>
      </c>
      <c r="I772" s="7">
        <v>5.0</v>
      </c>
      <c r="J772" s="7">
        <v>8.0</v>
      </c>
      <c r="K772" s="7">
        <v>4.0</v>
      </c>
      <c r="L772" s="7">
        <v>4.0</v>
      </c>
      <c r="M772" s="25">
        <f t="shared" si="2"/>
        <v>5.72617154</v>
      </c>
      <c r="N772" s="7">
        <v>25.0</v>
      </c>
      <c r="O772" s="7">
        <v>12.0</v>
      </c>
      <c r="P772" s="7">
        <v>20.0</v>
      </c>
      <c r="Q772" s="7">
        <v>11.0</v>
      </c>
      <c r="R772" s="10">
        <f t="shared" si="3"/>
        <v>0.2</v>
      </c>
      <c r="S772" s="10">
        <f t="shared" si="4"/>
        <v>0.07352941176</v>
      </c>
      <c r="T772" s="12">
        <f t="shared" si="5"/>
        <v>26.52631579</v>
      </c>
      <c r="U772" s="7">
        <v>1.0</v>
      </c>
      <c r="V772" s="7">
        <v>0.0</v>
      </c>
      <c r="W772" s="7">
        <v>6.0</v>
      </c>
      <c r="X772" s="7">
        <v>3.0</v>
      </c>
      <c r="Y772" s="7">
        <v>1.0</v>
      </c>
      <c r="Z772" s="7">
        <v>8173.0</v>
      </c>
      <c r="AA772" s="18">
        <f t="shared" si="6"/>
        <v>1.769047619</v>
      </c>
      <c r="AB772" s="14">
        <v>134.77</v>
      </c>
      <c r="AC772" s="18">
        <f t="shared" si="7"/>
        <v>1.75025974</v>
      </c>
      <c r="AD772" s="14">
        <v>269.15</v>
      </c>
      <c r="AE772" s="18">
        <f t="shared" si="8"/>
        <v>3.495454545</v>
      </c>
      <c r="AF772" s="13">
        <f t="shared" si="9"/>
        <v>0.3336551792</v>
      </c>
      <c r="AG772" s="10">
        <f t="shared" si="10"/>
        <v>0.2631578947</v>
      </c>
      <c r="AH772" s="10">
        <f t="shared" si="11"/>
        <v>0.4210526316</v>
      </c>
      <c r="AI772" s="10">
        <f t="shared" si="12"/>
        <v>0.6842105263</v>
      </c>
      <c r="AJ772" s="7">
        <v>0.0</v>
      </c>
      <c r="AK772" s="7">
        <v>0.0</v>
      </c>
      <c r="AL772" s="13" t="str">
        <f t="shared" si="13"/>
        <v> </v>
      </c>
      <c r="AM772" s="7">
        <v>19.0</v>
      </c>
      <c r="AN772" s="7">
        <v>1.0</v>
      </c>
      <c r="AO772" s="26">
        <v>107.0</v>
      </c>
      <c r="AP772" s="26">
        <v>15.0</v>
      </c>
      <c r="AQ772" s="7">
        <v>52.0</v>
      </c>
      <c r="AR772" s="7">
        <v>7.0</v>
      </c>
      <c r="AS772" s="7">
        <v>48.0</v>
      </c>
      <c r="AT772" s="7">
        <v>3.0</v>
      </c>
      <c r="AU772" s="7">
        <v>128.0</v>
      </c>
      <c r="AV772" s="7">
        <v>11.0</v>
      </c>
      <c r="AW772" s="14">
        <v>92.09</v>
      </c>
      <c r="AX772" s="14">
        <v>4.86</v>
      </c>
      <c r="AY772" s="7">
        <v>0.0</v>
      </c>
      <c r="AZ772" s="7">
        <v>0.0</v>
      </c>
      <c r="BA772" s="14">
        <f t="shared" si="14"/>
        <v>0.8075370121</v>
      </c>
      <c r="BB772" s="14">
        <v>88.89</v>
      </c>
      <c r="BC772" s="14">
        <v>-5.25</v>
      </c>
    </row>
    <row r="773" ht="12.75" customHeight="1">
      <c r="A773" s="7" t="s">
        <v>563</v>
      </c>
      <c r="B773" s="7" t="s">
        <v>3203</v>
      </c>
      <c r="C773" s="8" t="s">
        <v>610</v>
      </c>
      <c r="D773" s="9" t="s">
        <v>260</v>
      </c>
      <c r="E773" s="7">
        <v>83.0</v>
      </c>
      <c r="F773" s="7">
        <v>1.0</v>
      </c>
      <c r="G773" s="7">
        <v>6.0</v>
      </c>
      <c r="H773" s="12">
        <f t="shared" si="1"/>
        <v>7</v>
      </c>
      <c r="I773" s="7">
        <v>1.0</v>
      </c>
      <c r="J773" s="7">
        <v>6.0</v>
      </c>
      <c r="K773" s="7">
        <v>5.0</v>
      </c>
      <c r="L773" s="7">
        <v>1.0</v>
      </c>
      <c r="M773" s="25">
        <f t="shared" si="2"/>
        <v>1.961089494</v>
      </c>
      <c r="N773" s="7">
        <v>32.0</v>
      </c>
      <c r="O773" s="7">
        <v>16.0</v>
      </c>
      <c r="P773" s="7">
        <v>31.0</v>
      </c>
      <c r="Q773" s="7">
        <v>9.0</v>
      </c>
      <c r="R773" s="10">
        <f t="shared" si="3"/>
        <v>0.03125</v>
      </c>
      <c r="S773" s="10">
        <f t="shared" si="4"/>
        <v>0.01136363636</v>
      </c>
      <c r="T773" s="12">
        <f t="shared" si="5"/>
        <v>57.8125</v>
      </c>
      <c r="U773" s="7">
        <v>0.0</v>
      </c>
      <c r="V773" s="7">
        <v>5.0</v>
      </c>
      <c r="W773" s="7">
        <v>13.0</v>
      </c>
      <c r="X773" s="7">
        <v>4.0</v>
      </c>
      <c r="Y773" s="7">
        <v>4.0</v>
      </c>
      <c r="Z773" s="7">
        <v>12850.0</v>
      </c>
      <c r="AA773" s="18">
        <f t="shared" si="6"/>
        <v>2.580321285</v>
      </c>
      <c r="AB773" s="14">
        <v>212.38</v>
      </c>
      <c r="AC773" s="18">
        <f t="shared" si="7"/>
        <v>2.558795181</v>
      </c>
      <c r="AD773" s="14">
        <v>194.43</v>
      </c>
      <c r="AE773" s="18">
        <f t="shared" si="8"/>
        <v>2.34253012</v>
      </c>
      <c r="AF773" s="13">
        <f t="shared" si="9"/>
        <v>0.5220618962</v>
      </c>
      <c r="AG773" s="10">
        <f t="shared" si="10"/>
        <v>0.0625</v>
      </c>
      <c r="AH773" s="10">
        <f t="shared" si="11"/>
        <v>0.375</v>
      </c>
      <c r="AI773" s="10">
        <f t="shared" si="12"/>
        <v>0.4375</v>
      </c>
      <c r="AJ773" s="7">
        <v>57.0</v>
      </c>
      <c r="AK773" s="7">
        <v>43.0</v>
      </c>
      <c r="AL773" s="13">
        <f t="shared" si="13"/>
        <v>0.57</v>
      </c>
      <c r="AM773" s="7">
        <v>16.0</v>
      </c>
      <c r="AN773" s="7">
        <v>2.0</v>
      </c>
      <c r="AO773" s="26">
        <v>169.0</v>
      </c>
      <c r="AP773" s="26">
        <v>22.0</v>
      </c>
      <c r="AQ773" s="7">
        <v>90.0</v>
      </c>
      <c r="AR773" s="7">
        <v>5.0</v>
      </c>
      <c r="AS773" s="7">
        <v>95.0</v>
      </c>
      <c r="AT773" s="7">
        <v>2.0</v>
      </c>
      <c r="AU773" s="7">
        <v>148.0</v>
      </c>
      <c r="AV773" s="7">
        <v>20.0</v>
      </c>
      <c r="AW773" s="14">
        <v>88.1</v>
      </c>
      <c r="AX773" s="14">
        <v>-0.01</v>
      </c>
      <c r="AY773" s="7">
        <v>4.0</v>
      </c>
      <c r="AZ773" s="7">
        <v>2.0</v>
      </c>
      <c r="BA773" s="14">
        <f t="shared" si="14"/>
        <v>0.7143968872</v>
      </c>
      <c r="BB773" s="14">
        <v>96.62</v>
      </c>
      <c r="BC773" s="14">
        <v>2.68</v>
      </c>
    </row>
    <row r="774" ht="12.75" customHeight="1">
      <c r="A774" s="7" t="s">
        <v>777</v>
      </c>
      <c r="B774" s="7" t="s">
        <v>3203</v>
      </c>
      <c r="C774" s="8" t="s">
        <v>685</v>
      </c>
      <c r="D774" s="9" t="s">
        <v>150</v>
      </c>
      <c r="E774" s="7">
        <v>82.0</v>
      </c>
      <c r="F774" s="7">
        <v>6.0</v>
      </c>
      <c r="G774" s="7">
        <v>4.0</v>
      </c>
      <c r="H774" s="12">
        <f t="shared" si="1"/>
        <v>10</v>
      </c>
      <c r="I774" s="7">
        <v>6.0</v>
      </c>
      <c r="J774" s="7">
        <v>4.0</v>
      </c>
      <c r="K774" s="7">
        <v>2.0</v>
      </c>
      <c r="L774" s="7">
        <v>2.0</v>
      </c>
      <c r="M774" s="25">
        <f t="shared" si="2"/>
        <v>4.085801839</v>
      </c>
      <c r="N774" s="7">
        <v>25.0</v>
      </c>
      <c r="O774" s="7">
        <v>9.0</v>
      </c>
      <c r="P774" s="7">
        <v>19.0</v>
      </c>
      <c r="Q774" s="7">
        <v>4.0</v>
      </c>
      <c r="R774" s="10">
        <f t="shared" si="3"/>
        <v>0.24</v>
      </c>
      <c r="S774" s="10">
        <f t="shared" si="4"/>
        <v>0.1052631579</v>
      </c>
      <c r="T774" s="12">
        <f t="shared" si="5"/>
        <v>14.3</v>
      </c>
      <c r="U774" s="7">
        <v>0.0</v>
      </c>
      <c r="V774" s="7">
        <v>5.0</v>
      </c>
      <c r="W774" s="7">
        <v>11.0</v>
      </c>
      <c r="X774" s="7">
        <v>5.0</v>
      </c>
      <c r="Y774" s="7">
        <v>0.0</v>
      </c>
      <c r="Z774" s="7">
        <v>8811.0</v>
      </c>
      <c r="AA774" s="18">
        <f t="shared" si="6"/>
        <v>1.790853659</v>
      </c>
      <c r="AB774" s="14">
        <v>144.03</v>
      </c>
      <c r="AC774" s="18">
        <f t="shared" si="7"/>
        <v>1.756463415</v>
      </c>
      <c r="AD774" s="14">
        <v>255.28</v>
      </c>
      <c r="AE774" s="18">
        <f t="shared" si="8"/>
        <v>3.113170732</v>
      </c>
      <c r="AF774" s="13">
        <f t="shared" si="9"/>
        <v>0.3606972027</v>
      </c>
      <c r="AG774" s="10">
        <f t="shared" si="10"/>
        <v>0.3</v>
      </c>
      <c r="AH774" s="10">
        <f t="shared" si="11"/>
        <v>0.2</v>
      </c>
      <c r="AI774" s="10">
        <f t="shared" si="12"/>
        <v>0.5</v>
      </c>
      <c r="AJ774" s="7">
        <v>83.0</v>
      </c>
      <c r="AK774" s="7">
        <v>41.0</v>
      </c>
      <c r="AL774" s="13">
        <f t="shared" si="13"/>
        <v>0.6693548387</v>
      </c>
      <c r="AM774" s="7">
        <v>20.0</v>
      </c>
      <c r="AN774" s="7">
        <v>0.0</v>
      </c>
      <c r="AO774" s="26">
        <v>123.0</v>
      </c>
      <c r="AP774" s="26">
        <v>17.0</v>
      </c>
      <c r="AQ774" s="7">
        <v>53.0</v>
      </c>
      <c r="AR774" s="7">
        <v>3.0</v>
      </c>
      <c r="AS774" s="7">
        <v>61.0</v>
      </c>
      <c r="AT774" s="7">
        <v>4.0</v>
      </c>
      <c r="AU774" s="7">
        <v>130.0</v>
      </c>
      <c r="AV774" s="7">
        <v>19.0</v>
      </c>
      <c r="AW774" s="14">
        <v>87.25</v>
      </c>
      <c r="AX774" s="14">
        <v>0.36</v>
      </c>
      <c r="AY774" s="7">
        <v>4.0</v>
      </c>
      <c r="AZ774" s="7">
        <v>1.0</v>
      </c>
      <c r="BA774" s="14">
        <f t="shared" si="14"/>
        <v>0.810350698</v>
      </c>
      <c r="BB774" s="14">
        <v>94.87</v>
      </c>
      <c r="BC774" s="14">
        <v>-1.86</v>
      </c>
    </row>
    <row r="775" ht="12.75" customHeight="1">
      <c r="A775" s="7" t="s">
        <v>2468</v>
      </c>
      <c r="B775" s="7" t="s">
        <v>3203</v>
      </c>
      <c r="C775" s="8" t="s">
        <v>610</v>
      </c>
      <c r="D775" s="9" t="s">
        <v>174</v>
      </c>
      <c r="E775" s="7">
        <v>77.0</v>
      </c>
      <c r="F775" s="7">
        <v>0.0</v>
      </c>
      <c r="G775" s="7">
        <v>0.0</v>
      </c>
      <c r="H775" s="12">
        <f t="shared" si="1"/>
        <v>0</v>
      </c>
      <c r="I775" s="7">
        <v>0.0</v>
      </c>
      <c r="J775" s="7">
        <v>0.0</v>
      </c>
      <c r="K775" s="7">
        <v>0.0</v>
      </c>
      <c r="L775" s="7">
        <v>0.0</v>
      </c>
      <c r="M775" s="25">
        <f t="shared" si="2"/>
        <v>0</v>
      </c>
      <c r="N775" s="7">
        <v>1.0</v>
      </c>
      <c r="O775" s="7">
        <v>0.0</v>
      </c>
      <c r="P775" s="7">
        <v>1.0</v>
      </c>
      <c r="Q775" s="7">
        <v>0.0</v>
      </c>
      <c r="R775" s="10">
        <f t="shared" si="3"/>
        <v>0</v>
      </c>
      <c r="S775" s="10">
        <f t="shared" si="4"/>
        <v>0</v>
      </c>
      <c r="T775" s="12">
        <f t="shared" si="5"/>
        <v>0</v>
      </c>
      <c r="U775" s="7">
        <v>0.0</v>
      </c>
      <c r="V775" s="7">
        <v>0.0</v>
      </c>
      <c r="W775" s="7">
        <v>1.0</v>
      </c>
      <c r="X775" s="7">
        <v>0.0</v>
      </c>
      <c r="Y775" s="7">
        <v>0.0</v>
      </c>
      <c r="Z775" s="7">
        <v>489.0</v>
      </c>
      <c r="AA775" s="18">
        <f t="shared" si="6"/>
        <v>0.1058441558</v>
      </c>
      <c r="AB775" s="14">
        <v>5.78</v>
      </c>
      <c r="AC775" s="18">
        <f t="shared" si="7"/>
        <v>0.07506493506</v>
      </c>
      <c r="AD775" s="14">
        <v>341.42</v>
      </c>
      <c r="AE775" s="18">
        <f t="shared" si="8"/>
        <v>4.434025974</v>
      </c>
      <c r="AF775" s="13">
        <f t="shared" si="9"/>
        <v>0.01664746544</v>
      </c>
      <c r="AG775" s="10">
        <f t="shared" si="10"/>
        <v>0</v>
      </c>
      <c r="AH775" s="10">
        <f t="shared" si="11"/>
        <v>0</v>
      </c>
      <c r="AI775" s="10">
        <f t="shared" si="12"/>
        <v>0</v>
      </c>
      <c r="AJ775" s="7">
        <v>0.0</v>
      </c>
      <c r="AK775" s="7">
        <v>0.0</v>
      </c>
      <c r="AL775" s="13" t="str">
        <f t="shared" si="13"/>
        <v> </v>
      </c>
      <c r="AM775" s="7">
        <v>0.0</v>
      </c>
      <c r="AN775" s="7">
        <v>0.0</v>
      </c>
      <c r="AO775" s="26">
        <v>6.0</v>
      </c>
      <c r="AP775" s="26">
        <v>0.0</v>
      </c>
      <c r="AQ775" s="7">
        <v>0.0</v>
      </c>
      <c r="AR775" s="7">
        <v>0.0</v>
      </c>
      <c r="AS775" s="7">
        <v>4.0</v>
      </c>
      <c r="AT775" s="7">
        <v>0.0</v>
      </c>
      <c r="AU775" s="7">
        <v>6.0</v>
      </c>
      <c r="AV775" s="7">
        <v>0.0</v>
      </c>
      <c r="AW775" s="14">
        <v>100.0</v>
      </c>
      <c r="AX775" s="14">
        <v>13.98</v>
      </c>
      <c r="AY775" s="7">
        <v>0.0</v>
      </c>
      <c r="AZ775" s="7">
        <v>0.0</v>
      </c>
      <c r="BA775" s="14">
        <f t="shared" si="14"/>
        <v>0.245398773</v>
      </c>
      <c r="BB775" s="14">
        <v>60.0</v>
      </c>
      <c r="BC775" s="14">
        <v>-31.52</v>
      </c>
    </row>
    <row r="776" ht="12.75" customHeight="1">
      <c r="A776" s="7" t="s">
        <v>1121</v>
      </c>
      <c r="B776" s="7" t="s">
        <v>3210</v>
      </c>
      <c r="C776" s="8" t="s">
        <v>246</v>
      </c>
      <c r="D776" s="9" t="s">
        <v>238</v>
      </c>
      <c r="E776" s="7">
        <v>78.0</v>
      </c>
      <c r="F776" s="7">
        <v>6.0</v>
      </c>
      <c r="G776" s="7">
        <v>3.0</v>
      </c>
      <c r="H776" s="12">
        <f t="shared" si="1"/>
        <v>9</v>
      </c>
      <c r="I776" s="7">
        <v>6.0</v>
      </c>
      <c r="J776" s="7">
        <v>3.0</v>
      </c>
      <c r="K776" s="7">
        <v>2.0</v>
      </c>
      <c r="L776" s="7">
        <v>1.0</v>
      </c>
      <c r="M776" s="25">
        <f t="shared" si="2"/>
        <v>3.214285714</v>
      </c>
      <c r="N776" s="7">
        <v>26.0</v>
      </c>
      <c r="O776" s="7">
        <v>9.0</v>
      </c>
      <c r="P776" s="7">
        <v>20.0</v>
      </c>
      <c r="Q776" s="7">
        <v>5.0</v>
      </c>
      <c r="R776" s="10">
        <f t="shared" si="3"/>
        <v>0.2307692308</v>
      </c>
      <c r="S776" s="10">
        <f t="shared" si="4"/>
        <v>0.1</v>
      </c>
      <c r="T776" s="12">
        <f t="shared" si="5"/>
        <v>18.5</v>
      </c>
      <c r="U776" s="7">
        <v>0.0</v>
      </c>
      <c r="V776" s="7">
        <v>2.0</v>
      </c>
      <c r="W776" s="7">
        <v>5.0</v>
      </c>
      <c r="X776" s="7">
        <v>3.0</v>
      </c>
      <c r="Y776" s="7">
        <v>1.0</v>
      </c>
      <c r="Z776" s="7">
        <v>10080.0</v>
      </c>
      <c r="AA776" s="18">
        <f t="shared" si="6"/>
        <v>2.153846154</v>
      </c>
      <c r="AB776" s="14">
        <v>151.09</v>
      </c>
      <c r="AC776" s="18">
        <f t="shared" si="7"/>
        <v>1.937051282</v>
      </c>
      <c r="AD776" s="14">
        <v>249.97</v>
      </c>
      <c r="AE776" s="18">
        <f t="shared" si="8"/>
        <v>3.20474359</v>
      </c>
      <c r="AF776" s="13">
        <f t="shared" si="9"/>
        <v>0.3767266743</v>
      </c>
      <c r="AG776" s="10">
        <f t="shared" si="10"/>
        <v>0.5</v>
      </c>
      <c r="AH776" s="10">
        <f t="shared" si="11"/>
        <v>0.25</v>
      </c>
      <c r="AI776" s="10">
        <f t="shared" si="12"/>
        <v>0.75</v>
      </c>
      <c r="AJ776" s="7">
        <v>3.0</v>
      </c>
      <c r="AK776" s="7">
        <v>4.0</v>
      </c>
      <c r="AL776" s="13">
        <f t="shared" si="13"/>
        <v>0.4285714286</v>
      </c>
      <c r="AM776" s="7">
        <v>12.0</v>
      </c>
      <c r="AN776" s="7">
        <v>1.0</v>
      </c>
      <c r="AO776" s="26">
        <v>99.0</v>
      </c>
      <c r="AP776" s="26">
        <v>21.0</v>
      </c>
      <c r="AQ776" s="7">
        <v>45.0</v>
      </c>
      <c r="AR776" s="7">
        <v>8.0</v>
      </c>
      <c r="AS776" s="7">
        <v>50.0</v>
      </c>
      <c r="AT776" s="7">
        <v>1.0</v>
      </c>
      <c r="AU776" s="7">
        <v>95.0</v>
      </c>
      <c r="AV776" s="7">
        <v>18.0</v>
      </c>
      <c r="AW776" s="14">
        <v>84.07</v>
      </c>
      <c r="AX776" s="14">
        <v>-1.91</v>
      </c>
      <c r="AY776" s="7">
        <v>2.0</v>
      </c>
      <c r="AZ776" s="7">
        <v>0.0</v>
      </c>
      <c r="BA776" s="14">
        <f t="shared" si="14"/>
        <v>0.4583333333</v>
      </c>
      <c r="BB776" s="14">
        <v>88.79</v>
      </c>
      <c r="BC776" s="14">
        <v>-5.95</v>
      </c>
    </row>
    <row r="777" ht="12.75" customHeight="1">
      <c r="A777" s="7" t="s">
        <v>339</v>
      </c>
      <c r="B777" s="7" t="s">
        <v>3212</v>
      </c>
      <c r="C777" s="8" t="s">
        <v>158</v>
      </c>
      <c r="D777" s="9" t="s">
        <v>150</v>
      </c>
      <c r="E777" s="7">
        <v>80.0</v>
      </c>
      <c r="F777" s="7">
        <v>0.0</v>
      </c>
      <c r="G777" s="7">
        <v>0.0</v>
      </c>
      <c r="H777" s="12">
        <f t="shared" si="1"/>
        <v>0</v>
      </c>
      <c r="I777" s="7">
        <v>0.0</v>
      </c>
      <c r="J777" s="7">
        <v>0.0</v>
      </c>
      <c r="K777" s="7">
        <v>0.0</v>
      </c>
      <c r="L777" s="7">
        <v>0.0</v>
      </c>
      <c r="M777" s="25">
        <f t="shared" si="2"/>
        <v>0</v>
      </c>
      <c r="N777" s="7">
        <v>1.0</v>
      </c>
      <c r="O777" s="7">
        <v>0.0</v>
      </c>
      <c r="P777" s="7">
        <v>1.0</v>
      </c>
      <c r="Q777" s="7">
        <v>0.0</v>
      </c>
      <c r="R777" s="10">
        <f t="shared" si="3"/>
        <v>0</v>
      </c>
      <c r="S777" s="10">
        <f t="shared" si="4"/>
        <v>0</v>
      </c>
      <c r="T777" s="12">
        <f t="shared" si="5"/>
        <v>0</v>
      </c>
      <c r="U777" s="7">
        <v>0.0</v>
      </c>
      <c r="V777" s="7">
        <v>1.0</v>
      </c>
      <c r="W777" s="7">
        <v>0.0</v>
      </c>
      <c r="X777" s="7">
        <v>0.0</v>
      </c>
      <c r="Y777" s="7">
        <v>0.0</v>
      </c>
      <c r="Z777" s="7">
        <v>448.0</v>
      </c>
      <c r="AA777" s="18">
        <f t="shared" si="6"/>
        <v>0.09333333333</v>
      </c>
      <c r="AB777" s="14">
        <v>5.05</v>
      </c>
      <c r="AC777" s="18">
        <f t="shared" si="7"/>
        <v>0.063125</v>
      </c>
      <c r="AD777" s="14">
        <v>422.75</v>
      </c>
      <c r="AE777" s="18">
        <f t="shared" si="8"/>
        <v>5.284375</v>
      </c>
      <c r="AF777" s="13">
        <f t="shared" si="9"/>
        <v>0.01180458158</v>
      </c>
      <c r="AG777" s="10">
        <f t="shared" si="10"/>
        <v>0</v>
      </c>
      <c r="AH777" s="10">
        <f t="shared" si="11"/>
        <v>0</v>
      </c>
      <c r="AI777" s="10">
        <f t="shared" si="12"/>
        <v>0</v>
      </c>
      <c r="AJ777" s="7">
        <v>3.0</v>
      </c>
      <c r="AK777" s="7">
        <v>5.0</v>
      </c>
      <c r="AL777" s="13">
        <f t="shared" si="13"/>
        <v>0.375</v>
      </c>
      <c r="AM777" s="7">
        <v>0.0</v>
      </c>
      <c r="AN777" s="7">
        <v>0.0</v>
      </c>
      <c r="AO777" s="26">
        <v>4.0</v>
      </c>
      <c r="AP777" s="26">
        <v>0.0</v>
      </c>
      <c r="AQ777" s="7">
        <v>0.0</v>
      </c>
      <c r="AR777" s="7">
        <v>0.0</v>
      </c>
      <c r="AS777" s="7">
        <v>0.0</v>
      </c>
      <c r="AT777" s="7">
        <v>2.0</v>
      </c>
      <c r="AU777" s="7">
        <v>1.0</v>
      </c>
      <c r="AV777" s="7">
        <v>0.0</v>
      </c>
      <c r="AW777" s="14">
        <v>100.0</v>
      </c>
      <c r="AX777" s="14">
        <v>12.79</v>
      </c>
      <c r="AY777" s="7">
        <v>1.0</v>
      </c>
      <c r="AZ777" s="7">
        <v>0.0</v>
      </c>
      <c r="BA777" s="14">
        <f t="shared" si="14"/>
        <v>0.8035714286</v>
      </c>
      <c r="BB777" s="14">
        <v>100.0</v>
      </c>
      <c r="BC777" s="14">
        <v>5.21</v>
      </c>
    </row>
    <row r="778" ht="12.75" customHeight="1">
      <c r="A778" s="7" t="s">
        <v>252</v>
      </c>
      <c r="B778" s="7" t="s">
        <v>3214</v>
      </c>
      <c r="C778" s="8" t="s">
        <v>610</v>
      </c>
      <c r="D778" s="9" t="s">
        <v>255</v>
      </c>
      <c r="E778" s="7">
        <v>75.0</v>
      </c>
      <c r="F778" s="7">
        <v>0.0</v>
      </c>
      <c r="G778" s="7">
        <v>0.0</v>
      </c>
      <c r="H778" s="12">
        <f t="shared" si="1"/>
        <v>0</v>
      </c>
      <c r="I778" s="7">
        <v>0.0</v>
      </c>
      <c r="J778" s="7">
        <v>0.0</v>
      </c>
      <c r="K778" s="7">
        <v>0.0</v>
      </c>
      <c r="L778" s="7">
        <v>0.0</v>
      </c>
      <c r="M778" s="25">
        <f t="shared" si="2"/>
        <v>0</v>
      </c>
      <c r="N778" s="7">
        <v>0.0</v>
      </c>
      <c r="O778" s="7">
        <v>0.0</v>
      </c>
      <c r="P778" s="7">
        <v>0.0</v>
      </c>
      <c r="Q778" s="7">
        <v>0.0</v>
      </c>
      <c r="R778" s="10">
        <f t="shared" si="3"/>
        <v>0</v>
      </c>
      <c r="S778" s="10">
        <f t="shared" si="4"/>
        <v>0</v>
      </c>
      <c r="T778" s="12">
        <f t="shared" si="5"/>
        <v>0</v>
      </c>
      <c r="U778" s="7">
        <v>0.0</v>
      </c>
      <c r="V778" s="7">
        <v>0.0</v>
      </c>
      <c r="W778" s="7">
        <v>1.0</v>
      </c>
      <c r="X778" s="7">
        <v>1.0</v>
      </c>
      <c r="Y778" s="7">
        <v>0.0</v>
      </c>
      <c r="Z778" s="7">
        <v>167.0</v>
      </c>
      <c r="AA778" s="18">
        <f t="shared" si="6"/>
        <v>0.03711111111</v>
      </c>
      <c r="AB778" s="14">
        <v>1.86</v>
      </c>
      <c r="AC778" s="18">
        <f t="shared" si="7"/>
        <v>0.0248</v>
      </c>
      <c r="AD778" s="14">
        <v>320.83</v>
      </c>
      <c r="AE778" s="18">
        <f t="shared" si="8"/>
        <v>4.277733333</v>
      </c>
      <c r="AF778" s="13">
        <f t="shared" si="9"/>
        <v>0.005764045988</v>
      </c>
      <c r="AG778" s="10">
        <f t="shared" si="10"/>
        <v>0</v>
      </c>
      <c r="AH778" s="10">
        <f t="shared" si="11"/>
        <v>0</v>
      </c>
      <c r="AI778" s="10">
        <f t="shared" si="12"/>
        <v>0</v>
      </c>
      <c r="AJ778" s="7">
        <v>0.0</v>
      </c>
      <c r="AK778" s="7">
        <v>0.0</v>
      </c>
      <c r="AL778" s="13" t="str">
        <f t="shared" si="13"/>
        <v> </v>
      </c>
      <c r="AM778" s="7">
        <v>0.0</v>
      </c>
      <c r="AN778" s="7">
        <v>0.0</v>
      </c>
      <c r="AO778" s="26">
        <v>1.0</v>
      </c>
      <c r="AP778" s="26">
        <v>0.0</v>
      </c>
      <c r="AQ778" s="7">
        <v>1.0</v>
      </c>
      <c r="AR778" s="7">
        <v>0.0</v>
      </c>
      <c r="AS778" s="7">
        <v>0.0</v>
      </c>
      <c r="AT778" s="7">
        <v>0.0</v>
      </c>
      <c r="AU778" s="7">
        <v>0.0</v>
      </c>
      <c r="AV778" s="7">
        <v>0.0</v>
      </c>
      <c r="AW778" s="14"/>
      <c r="AX778" s="14"/>
      <c r="AY778" s="7">
        <v>0.0</v>
      </c>
      <c r="AZ778" s="7">
        <v>0.0</v>
      </c>
      <c r="BA778" s="14">
        <f t="shared" si="14"/>
        <v>0.7185628743</v>
      </c>
      <c r="BB778" s="14">
        <v>100.0</v>
      </c>
      <c r="BC778" s="14">
        <v>9.21</v>
      </c>
    </row>
    <row r="779" ht="12.75" customHeight="1">
      <c r="A779" s="7" t="s">
        <v>1979</v>
      </c>
      <c r="B779" s="7" t="s">
        <v>3216</v>
      </c>
      <c r="C779" s="8" t="s">
        <v>215</v>
      </c>
      <c r="D779" s="9" t="s">
        <v>275</v>
      </c>
      <c r="E779" s="7">
        <v>77.0</v>
      </c>
      <c r="F779" s="7">
        <v>14.0</v>
      </c>
      <c r="G779" s="7">
        <v>9.0</v>
      </c>
      <c r="H779" s="12">
        <f t="shared" si="1"/>
        <v>23</v>
      </c>
      <c r="I779" s="7">
        <v>12.0</v>
      </c>
      <c r="J779" s="7">
        <v>9.0</v>
      </c>
      <c r="K779" s="7">
        <v>3.0</v>
      </c>
      <c r="L779" s="7">
        <v>6.0</v>
      </c>
      <c r="M779" s="25">
        <f t="shared" si="2"/>
        <v>5.14477445</v>
      </c>
      <c r="N779" s="7">
        <v>74.0</v>
      </c>
      <c r="O779" s="7">
        <v>35.0</v>
      </c>
      <c r="P779" s="7">
        <v>57.0</v>
      </c>
      <c r="Q779" s="7">
        <v>30.0</v>
      </c>
      <c r="R779" s="10">
        <f t="shared" si="3"/>
        <v>0.1891891892</v>
      </c>
      <c r="S779" s="10">
        <f t="shared" si="4"/>
        <v>0.07142857143</v>
      </c>
      <c r="T779" s="12">
        <f t="shared" si="5"/>
        <v>20.67857143</v>
      </c>
      <c r="U779" s="7">
        <v>0.0</v>
      </c>
      <c r="V779" s="7">
        <v>4.0</v>
      </c>
      <c r="W779" s="7">
        <v>13.0</v>
      </c>
      <c r="X779" s="7">
        <v>13.0</v>
      </c>
      <c r="Y779" s="7">
        <v>5.0</v>
      </c>
      <c r="Z779" s="7">
        <v>16094.0</v>
      </c>
      <c r="AA779" s="18">
        <f t="shared" si="6"/>
        <v>3.483549784</v>
      </c>
      <c r="AB779" s="14">
        <v>259.77</v>
      </c>
      <c r="AC779" s="18">
        <f t="shared" si="7"/>
        <v>3.373636364</v>
      </c>
      <c r="AD779" s="14">
        <v>157.76</v>
      </c>
      <c r="AE779" s="18">
        <f t="shared" si="8"/>
        <v>2.048831169</v>
      </c>
      <c r="AF779" s="13">
        <f t="shared" si="9"/>
        <v>0.6221588868</v>
      </c>
      <c r="AG779" s="10">
        <f t="shared" si="10"/>
        <v>0.4285714286</v>
      </c>
      <c r="AH779" s="10">
        <f t="shared" si="11"/>
        <v>0.3214285714</v>
      </c>
      <c r="AI779" s="10">
        <f t="shared" si="12"/>
        <v>0.75</v>
      </c>
      <c r="AJ779" s="7">
        <v>34.0</v>
      </c>
      <c r="AK779" s="7">
        <v>28.0</v>
      </c>
      <c r="AL779" s="13">
        <f t="shared" si="13"/>
        <v>0.5483870968</v>
      </c>
      <c r="AM779" s="7">
        <v>28.0</v>
      </c>
      <c r="AN779" s="7">
        <v>6.0</v>
      </c>
      <c r="AO779" s="26">
        <v>165.0</v>
      </c>
      <c r="AP779" s="26">
        <v>29.0</v>
      </c>
      <c r="AQ779" s="7">
        <v>98.0</v>
      </c>
      <c r="AR779" s="7">
        <v>10.0</v>
      </c>
      <c r="AS779" s="7">
        <v>87.0</v>
      </c>
      <c r="AT779" s="7">
        <v>7.0</v>
      </c>
      <c r="AU779" s="7">
        <v>186.0</v>
      </c>
      <c r="AV779" s="7">
        <v>37.0</v>
      </c>
      <c r="AW779" s="14">
        <v>83.41</v>
      </c>
      <c r="AX779" s="14">
        <v>-3.55</v>
      </c>
      <c r="AY779" s="7">
        <v>2.0</v>
      </c>
      <c r="AZ779" s="7">
        <v>1.0</v>
      </c>
      <c r="BA779" s="14">
        <f t="shared" si="14"/>
        <v>0.618864173</v>
      </c>
      <c r="BB779" s="14">
        <v>97.21</v>
      </c>
      <c r="BC779" s="14">
        <v>7.21</v>
      </c>
    </row>
    <row r="780" ht="12.75" customHeight="1">
      <c r="A780" s="7" t="s">
        <v>732</v>
      </c>
      <c r="B780" s="7" t="s">
        <v>3220</v>
      </c>
      <c r="C780" s="8" t="s">
        <v>173</v>
      </c>
      <c r="D780" s="9" t="s">
        <v>174</v>
      </c>
      <c r="E780" s="7">
        <v>1.0</v>
      </c>
      <c r="F780" s="7">
        <v>0.0</v>
      </c>
      <c r="G780" s="7">
        <v>0.0</v>
      </c>
      <c r="H780" s="12">
        <f t="shared" si="1"/>
        <v>0</v>
      </c>
      <c r="I780" s="7">
        <v>0.0</v>
      </c>
      <c r="J780" s="7">
        <v>0.0</v>
      </c>
      <c r="K780" s="7">
        <v>0.0</v>
      </c>
      <c r="L780" s="7">
        <v>0.0</v>
      </c>
      <c r="M780" s="25">
        <f t="shared" si="2"/>
        <v>0</v>
      </c>
      <c r="N780" s="7">
        <v>0.0</v>
      </c>
      <c r="O780" s="7">
        <v>0.0</v>
      </c>
      <c r="P780" s="7">
        <v>0.0</v>
      </c>
      <c r="Q780" s="7">
        <v>0.0</v>
      </c>
      <c r="R780" s="10">
        <f t="shared" si="3"/>
        <v>0</v>
      </c>
      <c r="S780" s="10">
        <f t="shared" si="4"/>
        <v>0</v>
      </c>
      <c r="T780" s="12">
        <f t="shared" si="5"/>
        <v>0</v>
      </c>
      <c r="U780" s="7">
        <v>0.0</v>
      </c>
      <c r="V780" s="7">
        <v>0.0</v>
      </c>
      <c r="W780" s="7">
        <v>0.0</v>
      </c>
      <c r="X780" s="7">
        <v>0.0</v>
      </c>
      <c r="Y780" s="7">
        <v>0.0</v>
      </c>
      <c r="Z780" s="7">
        <v>0.0</v>
      </c>
      <c r="AA780" s="18">
        <f t="shared" si="6"/>
        <v>0</v>
      </c>
      <c r="AB780" s="14">
        <v>0.0</v>
      </c>
      <c r="AC780" s="18">
        <f t="shared" si="7"/>
        <v>0</v>
      </c>
      <c r="AD780" s="14">
        <v>1.73</v>
      </c>
      <c r="AE780" s="18">
        <f t="shared" si="8"/>
        <v>1.73</v>
      </c>
      <c r="AF780" s="13">
        <f t="shared" si="9"/>
        <v>0</v>
      </c>
      <c r="AG780" s="10">
        <f t="shared" si="10"/>
        <v>0</v>
      </c>
      <c r="AH780" s="10">
        <f t="shared" si="11"/>
        <v>0</v>
      </c>
      <c r="AI780" s="10">
        <f t="shared" si="12"/>
        <v>0</v>
      </c>
      <c r="AJ780" s="7">
        <v>0.0</v>
      </c>
      <c r="AK780" s="7">
        <v>0.0</v>
      </c>
      <c r="AL780" s="13" t="str">
        <f t="shared" si="13"/>
        <v> </v>
      </c>
      <c r="AM780" s="7">
        <v>0.0</v>
      </c>
      <c r="AN780" s="7">
        <v>0.0</v>
      </c>
      <c r="AO780" s="26">
        <v>0.0</v>
      </c>
      <c r="AP780" s="26">
        <v>0.0</v>
      </c>
      <c r="AQ780" s="7">
        <v>0.0</v>
      </c>
      <c r="AR780" s="7">
        <v>0.0</v>
      </c>
      <c r="AS780" s="7">
        <v>0.0</v>
      </c>
      <c r="AT780" s="7">
        <v>0.0</v>
      </c>
      <c r="AU780" s="7">
        <v>0.0</v>
      </c>
      <c r="AV780" s="7">
        <v>0.0</v>
      </c>
      <c r="AW780" s="14"/>
      <c r="AX780" s="14"/>
      <c r="AY780" s="7">
        <v>0.0</v>
      </c>
      <c r="AZ780" s="7">
        <v>0.0</v>
      </c>
      <c r="BA780" s="14">
        <f t="shared" si="14"/>
        <v>0</v>
      </c>
      <c r="BB780" s="14"/>
      <c r="BC780" s="14"/>
    </row>
    <row r="781" ht="12.75" customHeight="1">
      <c r="A781" s="7" t="s">
        <v>726</v>
      </c>
      <c r="B781" s="7" t="s">
        <v>3222</v>
      </c>
      <c r="C781" s="8" t="s">
        <v>274</v>
      </c>
      <c r="D781" s="9" t="s">
        <v>150</v>
      </c>
      <c r="E781" s="7">
        <v>64.0</v>
      </c>
      <c r="F781" s="7">
        <v>2.0</v>
      </c>
      <c r="G781" s="7">
        <v>12.0</v>
      </c>
      <c r="H781" s="12">
        <f t="shared" si="1"/>
        <v>14</v>
      </c>
      <c r="I781" s="7">
        <v>2.0</v>
      </c>
      <c r="J781" s="7">
        <v>12.0</v>
      </c>
      <c r="K781" s="7">
        <v>6.0</v>
      </c>
      <c r="L781" s="7">
        <v>6.0</v>
      </c>
      <c r="M781" s="25">
        <f t="shared" si="2"/>
        <v>5.588822355</v>
      </c>
      <c r="N781" s="7">
        <v>14.0</v>
      </c>
      <c r="O781" s="7">
        <v>6.0</v>
      </c>
      <c r="P781" s="7">
        <v>12.0</v>
      </c>
      <c r="Q781" s="7">
        <v>4.0</v>
      </c>
      <c r="R781" s="10">
        <f t="shared" si="3"/>
        <v>0.1428571429</v>
      </c>
      <c r="S781" s="10">
        <f t="shared" si="4"/>
        <v>0.05555555556</v>
      </c>
      <c r="T781" s="12">
        <f t="shared" si="5"/>
        <v>30</v>
      </c>
      <c r="U781" s="7">
        <v>0.0</v>
      </c>
      <c r="V781" s="7">
        <v>2.0</v>
      </c>
      <c r="W781" s="7">
        <v>0.0</v>
      </c>
      <c r="X781" s="7">
        <v>2.0</v>
      </c>
      <c r="Y781" s="7">
        <v>0.0</v>
      </c>
      <c r="Z781" s="7">
        <v>9018.0</v>
      </c>
      <c r="AA781" s="18">
        <f t="shared" si="6"/>
        <v>2.3484375</v>
      </c>
      <c r="AB781" s="14">
        <v>145.43</v>
      </c>
      <c r="AC781" s="18">
        <f t="shared" si="7"/>
        <v>2.27234375</v>
      </c>
      <c r="AD781" s="14">
        <v>122.53</v>
      </c>
      <c r="AE781" s="18">
        <f t="shared" si="8"/>
        <v>1.91453125</v>
      </c>
      <c r="AF781" s="13">
        <f t="shared" si="9"/>
        <v>0.5427302582</v>
      </c>
      <c r="AG781" s="10">
        <f t="shared" si="10"/>
        <v>0.07692307692</v>
      </c>
      <c r="AH781" s="10">
        <f t="shared" si="11"/>
        <v>0.4615384615</v>
      </c>
      <c r="AI781" s="10">
        <f t="shared" si="12"/>
        <v>0.5384615385</v>
      </c>
      <c r="AJ781" s="7">
        <v>65.0</v>
      </c>
      <c r="AK781" s="7">
        <v>45.0</v>
      </c>
      <c r="AL781" s="13">
        <f t="shared" si="13"/>
        <v>0.5909090909</v>
      </c>
      <c r="AM781" s="7">
        <v>26.0</v>
      </c>
      <c r="AN781" s="7">
        <v>2.0</v>
      </c>
      <c r="AO781" s="26">
        <v>104.0</v>
      </c>
      <c r="AP781" s="26">
        <v>19.0</v>
      </c>
      <c r="AQ781" s="7">
        <v>59.0</v>
      </c>
      <c r="AR781" s="7">
        <v>4.0</v>
      </c>
      <c r="AS781" s="7">
        <v>49.0</v>
      </c>
      <c r="AT781" s="7">
        <v>4.0</v>
      </c>
      <c r="AU781" s="7">
        <v>100.0</v>
      </c>
      <c r="AV781" s="7">
        <v>15.0</v>
      </c>
      <c r="AW781" s="14">
        <v>86.96</v>
      </c>
      <c r="AX781" s="14">
        <v>4.6</v>
      </c>
      <c r="AY781" s="7">
        <v>1.0</v>
      </c>
      <c r="AZ781" s="7">
        <v>0.0</v>
      </c>
      <c r="BA781" s="14">
        <f t="shared" si="14"/>
        <v>0.7917498337</v>
      </c>
      <c r="BB781" s="14">
        <v>96.45</v>
      </c>
      <c r="BC781" s="14">
        <v>6.66</v>
      </c>
    </row>
    <row r="782" ht="12.75" customHeight="1">
      <c r="A782" s="7" t="s">
        <v>700</v>
      </c>
      <c r="B782" s="7" t="s">
        <v>3225</v>
      </c>
      <c r="C782" s="8" t="s">
        <v>274</v>
      </c>
      <c r="D782" s="9" t="s">
        <v>167</v>
      </c>
      <c r="E782" s="7">
        <v>67.0</v>
      </c>
      <c r="F782" s="7">
        <v>2.0</v>
      </c>
      <c r="G782" s="7">
        <v>19.0</v>
      </c>
      <c r="H782" s="12">
        <f t="shared" si="1"/>
        <v>21</v>
      </c>
      <c r="I782" s="7">
        <v>2.0</v>
      </c>
      <c r="J782" s="7">
        <v>19.0</v>
      </c>
      <c r="K782" s="7">
        <v>12.0</v>
      </c>
      <c r="L782" s="7">
        <v>7.0</v>
      </c>
      <c r="M782" s="25">
        <f t="shared" si="2"/>
        <v>6.36202979</v>
      </c>
      <c r="N782" s="7">
        <v>37.0</v>
      </c>
      <c r="O782" s="7">
        <v>17.0</v>
      </c>
      <c r="P782" s="7">
        <v>32.0</v>
      </c>
      <c r="Q782" s="7">
        <v>20.0</v>
      </c>
      <c r="R782" s="10">
        <f t="shared" si="3"/>
        <v>0.05405405405</v>
      </c>
      <c r="S782" s="10">
        <f t="shared" si="4"/>
        <v>0.01886792453</v>
      </c>
      <c r="T782" s="12">
        <f t="shared" si="5"/>
        <v>65.37931034</v>
      </c>
      <c r="U782" s="7">
        <v>2.0</v>
      </c>
      <c r="V782" s="7">
        <v>4.0</v>
      </c>
      <c r="W782" s="7">
        <v>6.0</v>
      </c>
      <c r="X782" s="7">
        <v>3.0</v>
      </c>
      <c r="Y782" s="7">
        <v>2.0</v>
      </c>
      <c r="Z782" s="7">
        <v>11883.0</v>
      </c>
      <c r="AA782" s="18">
        <f t="shared" si="6"/>
        <v>2.955970149</v>
      </c>
      <c r="AB782" s="14">
        <v>191.32</v>
      </c>
      <c r="AC782" s="18">
        <f t="shared" si="7"/>
        <v>2.855522388</v>
      </c>
      <c r="AD782" s="14">
        <v>113.47</v>
      </c>
      <c r="AE782" s="18">
        <f t="shared" si="8"/>
        <v>1.69358209</v>
      </c>
      <c r="AF782" s="13">
        <f t="shared" si="9"/>
        <v>0.6277108829</v>
      </c>
      <c r="AG782" s="10">
        <f t="shared" si="10"/>
        <v>0.06896551724</v>
      </c>
      <c r="AH782" s="10">
        <f t="shared" si="11"/>
        <v>0.6551724138</v>
      </c>
      <c r="AI782" s="10">
        <f t="shared" si="12"/>
        <v>0.724137931</v>
      </c>
      <c r="AJ782" s="7">
        <v>2.0</v>
      </c>
      <c r="AK782" s="7">
        <v>4.0</v>
      </c>
      <c r="AL782" s="13">
        <f t="shared" si="13"/>
        <v>0.3333333333</v>
      </c>
      <c r="AM782" s="7">
        <v>29.0</v>
      </c>
      <c r="AN782" s="7">
        <v>1.0</v>
      </c>
      <c r="AO782" s="26">
        <v>129.0</v>
      </c>
      <c r="AP782" s="26">
        <v>27.0</v>
      </c>
      <c r="AQ782" s="7">
        <v>69.0</v>
      </c>
      <c r="AR782" s="7">
        <v>6.0</v>
      </c>
      <c r="AS782" s="7">
        <v>80.0</v>
      </c>
      <c r="AT782" s="7">
        <v>4.0</v>
      </c>
      <c r="AU782" s="7">
        <v>137.0</v>
      </c>
      <c r="AV782" s="7">
        <v>25.0</v>
      </c>
      <c r="AW782" s="14">
        <v>84.57</v>
      </c>
      <c r="AX782" s="14">
        <v>6.49</v>
      </c>
      <c r="AY782" s="7">
        <v>4.0</v>
      </c>
      <c r="AZ782" s="7">
        <v>0.0</v>
      </c>
      <c r="BA782" s="14">
        <f t="shared" si="14"/>
        <v>0.5907599091</v>
      </c>
      <c r="BB782" s="14">
        <v>96.22</v>
      </c>
      <c r="BC782" s="14">
        <v>11.03</v>
      </c>
    </row>
    <row r="783" ht="12.75" customHeight="1">
      <c r="A783" s="7" t="s">
        <v>2211</v>
      </c>
      <c r="B783" s="7" t="s">
        <v>3229</v>
      </c>
      <c r="C783" s="8" t="s">
        <v>149</v>
      </c>
      <c r="D783" s="9" t="s">
        <v>247</v>
      </c>
      <c r="E783" s="7">
        <v>82.0</v>
      </c>
      <c r="F783" s="7">
        <v>3.0</v>
      </c>
      <c r="G783" s="7">
        <v>9.0</v>
      </c>
      <c r="H783" s="12">
        <f t="shared" si="1"/>
        <v>12</v>
      </c>
      <c r="I783" s="7">
        <v>3.0</v>
      </c>
      <c r="J783" s="7">
        <v>8.0</v>
      </c>
      <c r="K783" s="7">
        <v>5.0</v>
      </c>
      <c r="L783" s="7">
        <v>3.0</v>
      </c>
      <c r="M783" s="25">
        <f t="shared" si="2"/>
        <v>4.528776601</v>
      </c>
      <c r="N783" s="7">
        <v>13.0</v>
      </c>
      <c r="O783" s="7">
        <v>11.0</v>
      </c>
      <c r="P783" s="7">
        <v>9.0</v>
      </c>
      <c r="Q783" s="7">
        <v>4.0</v>
      </c>
      <c r="R783" s="10">
        <f t="shared" si="3"/>
        <v>0.2307692308</v>
      </c>
      <c r="S783" s="10">
        <f t="shared" si="4"/>
        <v>0.08108108108</v>
      </c>
      <c r="T783" s="12">
        <f t="shared" si="5"/>
        <v>32.5</v>
      </c>
      <c r="U783" s="7">
        <v>0.0</v>
      </c>
      <c r="V783" s="7">
        <v>2.0</v>
      </c>
      <c r="W783" s="7">
        <v>6.0</v>
      </c>
      <c r="X783" s="7">
        <v>3.0</v>
      </c>
      <c r="Y783" s="7">
        <v>1.0</v>
      </c>
      <c r="Z783" s="7">
        <v>9539.0</v>
      </c>
      <c r="AA783" s="18">
        <f t="shared" si="6"/>
        <v>1.938821138</v>
      </c>
      <c r="AB783" s="14">
        <v>143.77</v>
      </c>
      <c r="AC783" s="18">
        <f t="shared" si="7"/>
        <v>1.753292683</v>
      </c>
      <c r="AD783" s="14">
        <v>245.12</v>
      </c>
      <c r="AE783" s="18">
        <f t="shared" si="8"/>
        <v>2.989268293</v>
      </c>
      <c r="AF783" s="13">
        <f t="shared" si="9"/>
        <v>0.3696932294</v>
      </c>
      <c r="AG783" s="10">
        <f t="shared" si="10"/>
        <v>0.1875</v>
      </c>
      <c r="AH783" s="10">
        <f t="shared" si="11"/>
        <v>0.5</v>
      </c>
      <c r="AI783" s="10">
        <f t="shared" si="12"/>
        <v>0.6875</v>
      </c>
      <c r="AJ783" s="7">
        <v>1.0</v>
      </c>
      <c r="AK783" s="7">
        <v>0.0</v>
      </c>
      <c r="AL783" s="13">
        <f t="shared" si="13"/>
        <v>1</v>
      </c>
      <c r="AM783" s="7">
        <v>16.0</v>
      </c>
      <c r="AN783" s="7">
        <v>3.0</v>
      </c>
      <c r="AO783" s="26">
        <v>88.0</v>
      </c>
      <c r="AP783" s="26">
        <v>20.0</v>
      </c>
      <c r="AQ783" s="7">
        <v>42.0</v>
      </c>
      <c r="AR783" s="7">
        <v>8.0</v>
      </c>
      <c r="AS783" s="7">
        <v>41.0</v>
      </c>
      <c r="AT783" s="7">
        <v>3.0</v>
      </c>
      <c r="AU783" s="7">
        <v>74.0</v>
      </c>
      <c r="AV783" s="7">
        <v>22.0</v>
      </c>
      <c r="AW783" s="14">
        <v>77.08</v>
      </c>
      <c r="AX783" s="14">
        <v>-8.1</v>
      </c>
      <c r="AY783" s="7">
        <v>1.0</v>
      </c>
      <c r="AZ783" s="7">
        <v>0.0</v>
      </c>
      <c r="BA783" s="14">
        <f t="shared" si="14"/>
        <v>0.4843274976</v>
      </c>
      <c r="BB783" s="14">
        <v>93.69</v>
      </c>
      <c r="BC783" s="14">
        <v>0.92</v>
      </c>
    </row>
    <row r="784" ht="12.75" customHeight="1">
      <c r="A784" s="7" t="s">
        <v>1115</v>
      </c>
      <c r="B784" s="7" t="s">
        <v>3233</v>
      </c>
      <c r="C784" s="8" t="s">
        <v>610</v>
      </c>
      <c r="D784" s="9" t="s">
        <v>150</v>
      </c>
      <c r="E784" s="7">
        <v>72.0</v>
      </c>
      <c r="F784" s="7">
        <v>5.0</v>
      </c>
      <c r="G784" s="7">
        <v>9.0</v>
      </c>
      <c r="H784" s="12">
        <f t="shared" si="1"/>
        <v>14</v>
      </c>
      <c r="I784" s="7">
        <v>5.0</v>
      </c>
      <c r="J784" s="7">
        <v>9.0</v>
      </c>
      <c r="K784" s="7">
        <v>3.0</v>
      </c>
      <c r="L784" s="7">
        <v>6.0</v>
      </c>
      <c r="M784" s="25">
        <f t="shared" si="2"/>
        <v>4.928131417</v>
      </c>
      <c r="N784" s="7">
        <v>33.0</v>
      </c>
      <c r="O784" s="7">
        <v>9.0</v>
      </c>
      <c r="P784" s="7">
        <v>28.0</v>
      </c>
      <c r="Q784" s="7">
        <v>12.0</v>
      </c>
      <c r="R784" s="10">
        <f t="shared" si="3"/>
        <v>0.1515151515</v>
      </c>
      <c r="S784" s="10">
        <f t="shared" si="4"/>
        <v>0.06097560976</v>
      </c>
      <c r="T784" s="12">
        <f t="shared" si="5"/>
        <v>23.59090909</v>
      </c>
      <c r="U784" s="7">
        <v>0.0</v>
      </c>
      <c r="V784" s="7">
        <v>5.0</v>
      </c>
      <c r="W784" s="7">
        <v>10.0</v>
      </c>
      <c r="X784" s="7">
        <v>9.0</v>
      </c>
      <c r="Y784" s="7">
        <v>4.0</v>
      </c>
      <c r="Z784" s="7">
        <v>10227.0</v>
      </c>
      <c r="AA784" s="18">
        <f t="shared" si="6"/>
        <v>2.367361111</v>
      </c>
      <c r="AB784" s="14">
        <v>175.57</v>
      </c>
      <c r="AC784" s="18">
        <f t="shared" si="7"/>
        <v>2.438472222</v>
      </c>
      <c r="AD784" s="14">
        <v>141.72</v>
      </c>
      <c r="AE784" s="18">
        <f t="shared" si="8"/>
        <v>1.968333333</v>
      </c>
      <c r="AF784" s="13">
        <f t="shared" si="9"/>
        <v>0.5533423682</v>
      </c>
      <c r="AG784" s="10">
        <f t="shared" si="10"/>
        <v>0.2272727273</v>
      </c>
      <c r="AH784" s="10">
        <f t="shared" si="11"/>
        <v>0.4090909091</v>
      </c>
      <c r="AI784" s="10">
        <f t="shared" si="12"/>
        <v>0.6363636364</v>
      </c>
      <c r="AJ784" s="7">
        <v>49.0</v>
      </c>
      <c r="AK784" s="7">
        <v>58.0</v>
      </c>
      <c r="AL784" s="13">
        <f t="shared" si="13"/>
        <v>0.4579439252</v>
      </c>
      <c r="AM784" s="7">
        <v>22.0</v>
      </c>
      <c r="AN784" s="7">
        <v>3.0</v>
      </c>
      <c r="AO784" s="26">
        <v>151.0</v>
      </c>
      <c r="AP784" s="26">
        <v>21.0</v>
      </c>
      <c r="AQ784" s="7">
        <v>63.0</v>
      </c>
      <c r="AR784" s="7">
        <v>5.0</v>
      </c>
      <c r="AS784" s="7">
        <v>81.0</v>
      </c>
      <c r="AT784" s="7">
        <v>5.0</v>
      </c>
      <c r="AU784" s="7">
        <v>127.0</v>
      </c>
      <c r="AV784" s="7">
        <v>22.0</v>
      </c>
      <c r="AW784" s="14">
        <v>85.23</v>
      </c>
      <c r="AX784" s="14">
        <v>0.55</v>
      </c>
      <c r="AY784" s="7">
        <v>0.0</v>
      </c>
      <c r="AZ784" s="7">
        <v>0.0</v>
      </c>
      <c r="BA784" s="14">
        <f t="shared" si="14"/>
        <v>0.7685538281</v>
      </c>
      <c r="BB784" s="14">
        <v>90.96</v>
      </c>
      <c r="BC784" s="14">
        <v>2.16</v>
      </c>
    </row>
    <row r="785" ht="12.75" customHeight="1">
      <c r="A785" s="7" t="s">
        <v>3237</v>
      </c>
      <c r="B785" s="7" t="s">
        <v>3238</v>
      </c>
      <c r="C785" s="8" t="s">
        <v>173</v>
      </c>
      <c r="D785" s="9" t="s">
        <v>150</v>
      </c>
      <c r="E785" s="7">
        <v>9.0</v>
      </c>
      <c r="F785" s="7">
        <v>0.0</v>
      </c>
      <c r="G785" s="7">
        <v>0.0</v>
      </c>
      <c r="H785" s="12">
        <f t="shared" si="1"/>
        <v>0</v>
      </c>
      <c r="I785" s="7">
        <v>0.0</v>
      </c>
      <c r="J785" s="7">
        <v>0.0</v>
      </c>
      <c r="K785" s="7">
        <v>0.0</v>
      </c>
      <c r="L785" s="7">
        <v>0.0</v>
      </c>
      <c r="M785" s="25">
        <f t="shared" si="2"/>
        <v>0</v>
      </c>
      <c r="N785" s="7">
        <v>0.0</v>
      </c>
      <c r="O785" s="7">
        <v>0.0</v>
      </c>
      <c r="P785" s="7">
        <v>0.0</v>
      </c>
      <c r="Q785" s="7">
        <v>0.0</v>
      </c>
      <c r="R785" s="10">
        <f t="shared" si="3"/>
        <v>0</v>
      </c>
      <c r="S785" s="10">
        <f t="shared" si="4"/>
        <v>0</v>
      </c>
      <c r="T785" s="12">
        <f t="shared" si="5"/>
        <v>0</v>
      </c>
      <c r="U785" s="7">
        <v>0.0</v>
      </c>
      <c r="V785" s="7">
        <v>0.0</v>
      </c>
      <c r="W785" s="7">
        <v>0.0</v>
      </c>
      <c r="X785" s="7">
        <v>0.0</v>
      </c>
      <c r="Y785" s="7">
        <v>0.0</v>
      </c>
      <c r="Z785" s="7">
        <v>25.0</v>
      </c>
      <c r="AA785" s="18">
        <f t="shared" si="6"/>
        <v>0.0462962963</v>
      </c>
      <c r="AB785" s="14">
        <v>0.42</v>
      </c>
      <c r="AC785" s="18">
        <f t="shared" si="7"/>
        <v>0.04666666667</v>
      </c>
      <c r="AD785" s="14">
        <v>37.21</v>
      </c>
      <c r="AE785" s="18">
        <f t="shared" si="8"/>
        <v>4.134444444</v>
      </c>
      <c r="AF785" s="13">
        <f t="shared" si="9"/>
        <v>0.01116130747</v>
      </c>
      <c r="AG785" s="10">
        <f t="shared" si="10"/>
        <v>0</v>
      </c>
      <c r="AH785" s="10">
        <f t="shared" si="11"/>
        <v>0</v>
      </c>
      <c r="AI785" s="10">
        <f t="shared" si="12"/>
        <v>0</v>
      </c>
      <c r="AJ785" s="7">
        <v>0.0</v>
      </c>
      <c r="AK785" s="7">
        <v>0.0</v>
      </c>
      <c r="AL785" s="13" t="str">
        <f t="shared" si="13"/>
        <v> </v>
      </c>
      <c r="AM785" s="7">
        <v>0.0</v>
      </c>
      <c r="AN785" s="7">
        <v>0.0</v>
      </c>
      <c r="AO785" s="26">
        <v>0.0</v>
      </c>
      <c r="AP785" s="26">
        <v>0.0</v>
      </c>
      <c r="AQ785" s="7">
        <v>1.0</v>
      </c>
      <c r="AR785" s="7">
        <v>0.0</v>
      </c>
      <c r="AS785" s="7">
        <v>1.0</v>
      </c>
      <c r="AT785" s="7">
        <v>0.0</v>
      </c>
      <c r="AU785" s="7">
        <v>1.0</v>
      </c>
      <c r="AV785" s="7">
        <v>0.0</v>
      </c>
      <c r="AW785" s="14">
        <v>100.0</v>
      </c>
      <c r="AX785" s="14">
        <v>13.33</v>
      </c>
      <c r="AY785" s="7">
        <v>0.0</v>
      </c>
      <c r="AZ785" s="7">
        <v>0.0</v>
      </c>
      <c r="BA785" s="14">
        <f t="shared" si="14"/>
        <v>0</v>
      </c>
      <c r="BB785" s="14">
        <v>100.0</v>
      </c>
      <c r="BC785" s="14">
        <v>17.65</v>
      </c>
    </row>
    <row r="786" ht="12.75" customHeight="1">
      <c r="A786" s="7" t="s">
        <v>464</v>
      </c>
      <c r="B786" s="7" t="s">
        <v>3240</v>
      </c>
      <c r="C786" s="8" t="s">
        <v>458</v>
      </c>
      <c r="D786" s="9" t="s">
        <v>247</v>
      </c>
      <c r="E786" s="7">
        <v>56.0</v>
      </c>
      <c r="F786" s="7">
        <v>1.0</v>
      </c>
      <c r="G786" s="7">
        <v>4.0</v>
      </c>
      <c r="H786" s="12">
        <f t="shared" si="1"/>
        <v>5</v>
      </c>
      <c r="I786" s="7">
        <v>1.0</v>
      </c>
      <c r="J786" s="7">
        <v>4.0</v>
      </c>
      <c r="K786" s="7">
        <v>4.0</v>
      </c>
      <c r="L786" s="7">
        <v>0.0</v>
      </c>
      <c r="M786" s="25">
        <f t="shared" si="2"/>
        <v>4.926108374</v>
      </c>
      <c r="N786" s="7">
        <v>11.0</v>
      </c>
      <c r="O786" s="7">
        <v>4.0</v>
      </c>
      <c r="P786" s="7">
        <v>10.0</v>
      </c>
      <c r="Q786" s="7">
        <v>3.0</v>
      </c>
      <c r="R786" s="10">
        <f t="shared" si="3"/>
        <v>0.09090909091</v>
      </c>
      <c r="S786" s="10">
        <f t="shared" si="4"/>
        <v>0.03571428571</v>
      </c>
      <c r="T786" s="12">
        <f t="shared" si="5"/>
        <v>30.85714286</v>
      </c>
      <c r="U786" s="7">
        <v>0.0</v>
      </c>
      <c r="V786" s="7">
        <v>0.0</v>
      </c>
      <c r="W786" s="7">
        <v>6.0</v>
      </c>
      <c r="X786" s="7">
        <v>3.0</v>
      </c>
      <c r="Y786" s="7">
        <v>0.0</v>
      </c>
      <c r="Z786" s="7">
        <v>3654.0</v>
      </c>
      <c r="AA786" s="18">
        <f t="shared" si="6"/>
        <v>1.0875</v>
      </c>
      <c r="AB786" s="14">
        <v>55.12</v>
      </c>
      <c r="AC786" s="18">
        <f t="shared" si="7"/>
        <v>0.9842857143</v>
      </c>
      <c r="AD786" s="14">
        <v>218.9</v>
      </c>
      <c r="AE786" s="18">
        <f t="shared" si="8"/>
        <v>3.908928571</v>
      </c>
      <c r="AF786" s="13">
        <f t="shared" si="9"/>
        <v>0.2011532005</v>
      </c>
      <c r="AG786" s="10">
        <f t="shared" si="10"/>
        <v>0.1428571429</v>
      </c>
      <c r="AH786" s="10">
        <f t="shared" si="11"/>
        <v>0.5714285714</v>
      </c>
      <c r="AI786" s="10">
        <f t="shared" si="12"/>
        <v>0.7142857143</v>
      </c>
      <c r="AJ786" s="7">
        <v>1.0</v>
      </c>
      <c r="AK786" s="7">
        <v>0.0</v>
      </c>
      <c r="AL786" s="13">
        <f t="shared" si="13"/>
        <v>1</v>
      </c>
      <c r="AM786" s="7">
        <v>7.0</v>
      </c>
      <c r="AN786" s="7">
        <v>1.0</v>
      </c>
      <c r="AO786" s="26">
        <v>47.0</v>
      </c>
      <c r="AP786" s="26">
        <v>7.0</v>
      </c>
      <c r="AQ786" s="7">
        <v>22.0</v>
      </c>
      <c r="AR786" s="7">
        <v>4.0</v>
      </c>
      <c r="AS786" s="7">
        <v>23.0</v>
      </c>
      <c r="AT786" s="7">
        <v>2.0</v>
      </c>
      <c r="AU786" s="7">
        <v>40.0</v>
      </c>
      <c r="AV786" s="7">
        <v>7.0</v>
      </c>
      <c r="AW786" s="14">
        <v>85.11</v>
      </c>
      <c r="AX786" s="14">
        <v>-7.2</v>
      </c>
      <c r="AY786" s="7">
        <v>2.0</v>
      </c>
      <c r="AZ786" s="7">
        <v>0.0</v>
      </c>
      <c r="BA786" s="14">
        <f t="shared" si="14"/>
        <v>0.7060755337</v>
      </c>
      <c r="BB786" s="14">
        <v>86.27</v>
      </c>
      <c r="BC786" s="14">
        <v>-7.87</v>
      </c>
    </row>
    <row r="787" ht="12.75" customHeight="1">
      <c r="A787" s="7" t="s">
        <v>3243</v>
      </c>
      <c r="B787" s="7" t="s">
        <v>3244</v>
      </c>
      <c r="C787" s="8" t="s">
        <v>447</v>
      </c>
      <c r="D787" s="9" t="s">
        <v>150</v>
      </c>
      <c r="E787" s="7">
        <v>80.0</v>
      </c>
      <c r="F787" s="7">
        <v>0.0</v>
      </c>
      <c r="G787" s="7">
        <v>0.0</v>
      </c>
      <c r="H787" s="12">
        <f t="shared" si="1"/>
        <v>0</v>
      </c>
      <c r="I787" s="7">
        <v>0.0</v>
      </c>
      <c r="J787" s="7">
        <v>0.0</v>
      </c>
      <c r="K787" s="7">
        <v>0.0</v>
      </c>
      <c r="L787" s="7">
        <v>0.0</v>
      </c>
      <c r="M787" s="25">
        <f t="shared" si="2"/>
        <v>0</v>
      </c>
      <c r="N787" s="7">
        <v>0.0</v>
      </c>
      <c r="O787" s="7">
        <v>0.0</v>
      </c>
      <c r="P787" s="7">
        <v>0.0</v>
      </c>
      <c r="Q787" s="7">
        <v>0.0</v>
      </c>
      <c r="R787" s="10">
        <f t="shared" si="3"/>
        <v>0</v>
      </c>
      <c r="S787" s="10">
        <f t="shared" si="4"/>
        <v>0</v>
      </c>
      <c r="T787" s="12">
        <f t="shared" si="5"/>
        <v>0</v>
      </c>
      <c r="U787" s="7">
        <v>0.0</v>
      </c>
      <c r="V787" s="7">
        <v>0.0</v>
      </c>
      <c r="W787" s="7">
        <v>0.0</v>
      </c>
      <c r="X787" s="7">
        <v>0.0</v>
      </c>
      <c r="Y787" s="7">
        <v>0.0</v>
      </c>
      <c r="Z787" s="7">
        <v>116.0</v>
      </c>
      <c r="AA787" s="18">
        <f t="shared" si="6"/>
        <v>0.02416666667</v>
      </c>
      <c r="AB787" s="14">
        <v>2.08</v>
      </c>
      <c r="AC787" s="18">
        <f t="shared" si="7"/>
        <v>0.026</v>
      </c>
      <c r="AD787" s="14">
        <v>373.54</v>
      </c>
      <c r="AE787" s="18">
        <f t="shared" si="8"/>
        <v>4.66925</v>
      </c>
      <c r="AF787" s="13">
        <f t="shared" si="9"/>
        <v>0.005537511315</v>
      </c>
      <c r="AG787" s="10">
        <f t="shared" si="10"/>
        <v>0</v>
      </c>
      <c r="AH787" s="10">
        <f t="shared" si="11"/>
        <v>0</v>
      </c>
      <c r="AI787" s="10">
        <f t="shared" si="12"/>
        <v>0</v>
      </c>
      <c r="AJ787" s="7">
        <v>4.0</v>
      </c>
      <c r="AK787" s="7">
        <v>3.0</v>
      </c>
      <c r="AL787" s="13">
        <f t="shared" si="13"/>
        <v>0.5714285714</v>
      </c>
      <c r="AM787" s="7">
        <v>0.0</v>
      </c>
      <c r="AN787" s="7">
        <v>0.0</v>
      </c>
      <c r="AO787" s="26">
        <v>1.0</v>
      </c>
      <c r="AP787" s="26">
        <v>0.0</v>
      </c>
      <c r="AQ787" s="7">
        <v>1.0</v>
      </c>
      <c r="AR787" s="7">
        <v>0.0</v>
      </c>
      <c r="AS787" s="7">
        <v>2.0</v>
      </c>
      <c r="AT787" s="7">
        <v>1.0</v>
      </c>
      <c r="AU787" s="7">
        <v>1.0</v>
      </c>
      <c r="AV787" s="7">
        <v>1.0</v>
      </c>
      <c r="AW787" s="14">
        <v>50.0</v>
      </c>
      <c r="AX787" s="14">
        <v>-37.68</v>
      </c>
      <c r="AY787" s="7">
        <v>0.0</v>
      </c>
      <c r="AZ787" s="7">
        <v>0.0</v>
      </c>
      <c r="BA787" s="14">
        <f t="shared" si="14"/>
        <v>0.5172413793</v>
      </c>
      <c r="BB787" s="14">
        <v>62.5</v>
      </c>
      <c r="BC787" s="14">
        <v>-29.99</v>
      </c>
    </row>
    <row r="788" ht="12.75" customHeight="1">
      <c r="A788" s="7" t="s">
        <v>235</v>
      </c>
      <c r="B788" s="7" t="s">
        <v>3247</v>
      </c>
      <c r="C788" s="8" t="s">
        <v>542</v>
      </c>
      <c r="D788" s="9" t="s">
        <v>247</v>
      </c>
      <c r="E788" s="7">
        <v>75.0</v>
      </c>
      <c r="F788" s="7">
        <v>5.0</v>
      </c>
      <c r="G788" s="7">
        <v>10.0</v>
      </c>
      <c r="H788" s="12">
        <f t="shared" si="1"/>
        <v>15</v>
      </c>
      <c r="I788" s="7">
        <v>5.0</v>
      </c>
      <c r="J788" s="7">
        <v>10.0</v>
      </c>
      <c r="K788" s="7">
        <v>4.0</v>
      </c>
      <c r="L788" s="7">
        <v>6.0</v>
      </c>
      <c r="M788" s="25">
        <f t="shared" si="2"/>
        <v>4.008908686</v>
      </c>
      <c r="N788" s="7">
        <v>27.0</v>
      </c>
      <c r="O788" s="7">
        <v>10.0</v>
      </c>
      <c r="P788" s="7">
        <v>18.0</v>
      </c>
      <c r="Q788" s="7">
        <v>4.0</v>
      </c>
      <c r="R788" s="10">
        <f t="shared" si="3"/>
        <v>0.1851851852</v>
      </c>
      <c r="S788" s="10">
        <f t="shared" si="4"/>
        <v>0.08474576271</v>
      </c>
      <c r="T788" s="12">
        <f t="shared" si="5"/>
        <v>23.85185185</v>
      </c>
      <c r="U788" s="7">
        <v>0.0</v>
      </c>
      <c r="V788" s="7">
        <v>2.0</v>
      </c>
      <c r="W788" s="7">
        <v>11.0</v>
      </c>
      <c r="X788" s="7">
        <v>10.0</v>
      </c>
      <c r="Y788" s="7">
        <v>0.0</v>
      </c>
      <c r="Z788" s="7">
        <v>13470.0</v>
      </c>
      <c r="AA788" s="18">
        <f t="shared" si="6"/>
        <v>2.993333333</v>
      </c>
      <c r="AB788" s="14">
        <v>218.33</v>
      </c>
      <c r="AC788" s="18">
        <f t="shared" si="7"/>
        <v>2.911066667</v>
      </c>
      <c r="AD788" s="14">
        <v>161.24</v>
      </c>
      <c r="AE788" s="18">
        <f t="shared" si="8"/>
        <v>2.149866667</v>
      </c>
      <c r="AF788" s="13">
        <f t="shared" si="9"/>
        <v>0.5752035198</v>
      </c>
      <c r="AG788" s="10">
        <f t="shared" si="10"/>
        <v>0.1851851852</v>
      </c>
      <c r="AH788" s="10">
        <f t="shared" si="11"/>
        <v>0.3703703704</v>
      </c>
      <c r="AI788" s="10">
        <f t="shared" si="12"/>
        <v>0.5555555556</v>
      </c>
      <c r="AJ788" s="7">
        <v>1.0</v>
      </c>
      <c r="AK788" s="7">
        <v>6.0</v>
      </c>
      <c r="AL788" s="13">
        <f t="shared" si="13"/>
        <v>0.1428571429</v>
      </c>
      <c r="AM788" s="7">
        <v>27.0</v>
      </c>
      <c r="AN788" s="7">
        <v>1.0</v>
      </c>
      <c r="AO788" s="26">
        <v>134.0</v>
      </c>
      <c r="AP788" s="26">
        <v>21.0</v>
      </c>
      <c r="AQ788" s="7">
        <v>74.0</v>
      </c>
      <c r="AR788" s="7">
        <v>12.0</v>
      </c>
      <c r="AS788" s="7">
        <v>108.0</v>
      </c>
      <c r="AT788" s="7">
        <v>7.0</v>
      </c>
      <c r="AU788" s="7">
        <v>163.0</v>
      </c>
      <c r="AV788" s="7">
        <v>28.0</v>
      </c>
      <c r="AW788" s="14">
        <v>85.34</v>
      </c>
      <c r="AX788" s="14">
        <v>0.72</v>
      </c>
      <c r="AY788" s="7">
        <v>2.0</v>
      </c>
      <c r="AZ788" s="7">
        <v>0.0</v>
      </c>
      <c r="BA788" s="14">
        <f t="shared" si="14"/>
        <v>0.4454342984</v>
      </c>
      <c r="BB788" s="14">
        <v>96.73</v>
      </c>
      <c r="BC788" s="14">
        <v>7.5</v>
      </c>
    </row>
    <row r="789" ht="12.75" customHeight="1">
      <c r="A789" s="7" t="s">
        <v>743</v>
      </c>
      <c r="B789" s="7" t="s">
        <v>3247</v>
      </c>
      <c r="C789" s="8" t="s">
        <v>839</v>
      </c>
      <c r="D789" s="9" t="s">
        <v>174</v>
      </c>
      <c r="E789" s="7">
        <v>75.0</v>
      </c>
      <c r="F789" s="7">
        <v>0.0</v>
      </c>
      <c r="G789" s="7">
        <v>14.0</v>
      </c>
      <c r="H789" s="12">
        <f t="shared" si="1"/>
        <v>14</v>
      </c>
      <c r="I789" s="7">
        <v>0.0</v>
      </c>
      <c r="J789" s="7">
        <v>13.0</v>
      </c>
      <c r="K789" s="7">
        <v>8.0</v>
      </c>
      <c r="L789" s="7">
        <v>5.0</v>
      </c>
      <c r="M789" s="25">
        <f t="shared" si="2"/>
        <v>3.870373215</v>
      </c>
      <c r="N789" s="7">
        <v>41.0</v>
      </c>
      <c r="O789" s="7">
        <v>15.0</v>
      </c>
      <c r="P789" s="7">
        <v>41.0</v>
      </c>
      <c r="Q789" s="7">
        <v>32.0</v>
      </c>
      <c r="R789" s="10">
        <f t="shared" si="3"/>
        <v>0</v>
      </c>
      <c r="S789" s="10">
        <f t="shared" si="4"/>
        <v>0</v>
      </c>
      <c r="T789" s="12">
        <f t="shared" si="5"/>
        <v>60.16</v>
      </c>
      <c r="U789" s="7">
        <v>2.0</v>
      </c>
      <c r="V789" s="7">
        <v>3.0</v>
      </c>
      <c r="W789" s="7">
        <v>8.0</v>
      </c>
      <c r="X789" s="7">
        <v>5.0</v>
      </c>
      <c r="Y789" s="7">
        <v>0.0</v>
      </c>
      <c r="Z789" s="7">
        <v>13022.0</v>
      </c>
      <c r="AA789" s="18">
        <f t="shared" si="6"/>
        <v>2.893777778</v>
      </c>
      <c r="AB789" s="14">
        <v>204.16</v>
      </c>
      <c r="AC789" s="18">
        <f t="shared" si="7"/>
        <v>2.722133333</v>
      </c>
      <c r="AD789" s="14">
        <v>246.31</v>
      </c>
      <c r="AE789" s="18">
        <f t="shared" si="8"/>
        <v>3.284133333</v>
      </c>
      <c r="AF789" s="13">
        <f t="shared" si="9"/>
        <v>0.4532155304</v>
      </c>
      <c r="AG789" s="10">
        <f t="shared" si="10"/>
        <v>0</v>
      </c>
      <c r="AH789" s="10">
        <f t="shared" si="11"/>
        <v>0.52</v>
      </c>
      <c r="AI789" s="10">
        <f t="shared" si="12"/>
        <v>0.52</v>
      </c>
      <c r="AJ789" s="7">
        <v>0.0</v>
      </c>
      <c r="AK789" s="7">
        <v>0.0</v>
      </c>
      <c r="AL789" s="13" t="str">
        <f t="shared" si="13"/>
        <v> </v>
      </c>
      <c r="AM789" s="7">
        <v>25.0</v>
      </c>
      <c r="AN789" s="7">
        <v>5.0</v>
      </c>
      <c r="AO789" s="26">
        <v>163.0</v>
      </c>
      <c r="AP789" s="26">
        <v>29.0</v>
      </c>
      <c r="AQ789" s="7">
        <v>67.0</v>
      </c>
      <c r="AR789" s="7">
        <v>4.0</v>
      </c>
      <c r="AS789" s="7">
        <v>89.0</v>
      </c>
      <c r="AT789" s="7">
        <v>4.0</v>
      </c>
      <c r="AU789" s="7">
        <v>171.0</v>
      </c>
      <c r="AV789" s="7">
        <v>27.0</v>
      </c>
      <c r="AW789" s="14">
        <v>86.36</v>
      </c>
      <c r="AX789" s="14">
        <v>0.22</v>
      </c>
      <c r="AY789" s="7">
        <v>5.0</v>
      </c>
      <c r="AZ789" s="7">
        <v>0.0</v>
      </c>
      <c r="BA789" s="14">
        <f t="shared" si="14"/>
        <v>0.6082015051</v>
      </c>
      <c r="BB789" s="14">
        <v>94.76</v>
      </c>
      <c r="BC789" s="14">
        <v>1.66</v>
      </c>
    </row>
    <row r="790" ht="12.75" customHeight="1">
      <c r="A790" s="7" t="s">
        <v>3250</v>
      </c>
      <c r="B790" s="7" t="s">
        <v>3251</v>
      </c>
      <c r="C790" s="8" t="s">
        <v>458</v>
      </c>
      <c r="D790" s="9" t="s">
        <v>174</v>
      </c>
      <c r="E790" s="7">
        <v>50.0</v>
      </c>
      <c r="F790" s="7">
        <v>0.0</v>
      </c>
      <c r="G790" s="7">
        <v>0.0</v>
      </c>
      <c r="H790" s="12">
        <f t="shared" si="1"/>
        <v>0</v>
      </c>
      <c r="I790" s="7">
        <v>0.0</v>
      </c>
      <c r="J790" s="7">
        <v>0.0</v>
      </c>
      <c r="K790" s="7">
        <v>0.0</v>
      </c>
      <c r="L790" s="7">
        <v>0.0</v>
      </c>
      <c r="M790" s="25">
        <f t="shared" si="2"/>
        <v>0</v>
      </c>
      <c r="N790" s="7">
        <v>0.0</v>
      </c>
      <c r="O790" s="7">
        <v>0.0</v>
      </c>
      <c r="P790" s="7">
        <v>0.0</v>
      </c>
      <c r="Q790" s="7">
        <v>0.0</v>
      </c>
      <c r="R790" s="10">
        <f t="shared" si="3"/>
        <v>0</v>
      </c>
      <c r="S790" s="10">
        <f t="shared" si="4"/>
        <v>0</v>
      </c>
      <c r="T790" s="12">
        <f t="shared" si="5"/>
        <v>0</v>
      </c>
      <c r="U790" s="7">
        <v>0.0</v>
      </c>
      <c r="V790" s="7">
        <v>0.0</v>
      </c>
      <c r="W790" s="7">
        <v>0.0</v>
      </c>
      <c r="X790" s="7">
        <v>0.0</v>
      </c>
      <c r="Y790" s="7">
        <v>0.0</v>
      </c>
      <c r="Z790" s="7">
        <v>164.0</v>
      </c>
      <c r="AA790" s="18">
        <f t="shared" si="6"/>
        <v>0.05466666667</v>
      </c>
      <c r="AB790" s="14">
        <v>2.35</v>
      </c>
      <c r="AC790" s="18">
        <f t="shared" si="7"/>
        <v>0.047</v>
      </c>
      <c r="AD790" s="14">
        <v>226.62</v>
      </c>
      <c r="AE790" s="18">
        <f t="shared" si="8"/>
        <v>4.5324</v>
      </c>
      <c r="AF790" s="13">
        <f t="shared" si="9"/>
        <v>0.01026335328</v>
      </c>
      <c r="AG790" s="10">
        <f t="shared" si="10"/>
        <v>0</v>
      </c>
      <c r="AH790" s="10">
        <f t="shared" si="11"/>
        <v>0</v>
      </c>
      <c r="AI790" s="10">
        <f t="shared" si="12"/>
        <v>0</v>
      </c>
      <c r="AJ790" s="7">
        <v>0.0</v>
      </c>
      <c r="AK790" s="7">
        <v>0.0</v>
      </c>
      <c r="AL790" s="13" t="str">
        <f t="shared" si="13"/>
        <v> </v>
      </c>
      <c r="AM790" s="7">
        <v>0.0</v>
      </c>
      <c r="AN790" s="7">
        <v>0.0</v>
      </c>
      <c r="AO790" s="26">
        <v>0.0</v>
      </c>
      <c r="AP790" s="26">
        <v>0.0</v>
      </c>
      <c r="AQ790" s="7">
        <v>1.0</v>
      </c>
      <c r="AR790" s="7">
        <v>0.0</v>
      </c>
      <c r="AS790" s="7">
        <v>2.0</v>
      </c>
      <c r="AT790" s="7">
        <v>0.0</v>
      </c>
      <c r="AU790" s="7">
        <v>2.0</v>
      </c>
      <c r="AV790" s="7">
        <v>0.0</v>
      </c>
      <c r="AW790" s="14">
        <v>100.0</v>
      </c>
      <c r="AX790" s="14">
        <v>10.65</v>
      </c>
      <c r="AY790" s="7">
        <v>0.0</v>
      </c>
      <c r="AZ790" s="7">
        <v>0.0</v>
      </c>
      <c r="BA790" s="14">
        <f t="shared" si="14"/>
        <v>-0.3658536585</v>
      </c>
      <c r="BB790" s="14">
        <v>50.0</v>
      </c>
      <c r="BC790" s="14">
        <v>-42.31</v>
      </c>
    </row>
    <row r="791" ht="12.75" customHeight="1">
      <c r="A791" s="7" t="s">
        <v>331</v>
      </c>
      <c r="B791" s="7" t="s">
        <v>3254</v>
      </c>
      <c r="C791" s="8" t="s">
        <v>447</v>
      </c>
      <c r="D791" s="9" t="s">
        <v>174</v>
      </c>
      <c r="E791" s="7">
        <v>2.0</v>
      </c>
      <c r="F791" s="7">
        <v>0.0</v>
      </c>
      <c r="G791" s="7">
        <v>0.0</v>
      </c>
      <c r="H791" s="12">
        <f t="shared" si="1"/>
        <v>0</v>
      </c>
      <c r="I791" s="7">
        <v>0.0</v>
      </c>
      <c r="J791" s="7">
        <v>0.0</v>
      </c>
      <c r="K791" s="7">
        <v>0.0</v>
      </c>
      <c r="L791" s="7">
        <v>0.0</v>
      </c>
      <c r="M791" s="25">
        <f t="shared" si="2"/>
        <v>0</v>
      </c>
      <c r="N791" s="7">
        <v>0.0</v>
      </c>
      <c r="O791" s="7">
        <v>0.0</v>
      </c>
      <c r="P791" s="7">
        <v>0.0</v>
      </c>
      <c r="Q791" s="7">
        <v>0.0</v>
      </c>
      <c r="R791" s="10">
        <f t="shared" si="3"/>
        <v>0</v>
      </c>
      <c r="S791" s="10">
        <f t="shared" si="4"/>
        <v>0</v>
      </c>
      <c r="T791" s="12">
        <f t="shared" si="5"/>
        <v>0</v>
      </c>
      <c r="U791" s="7">
        <v>0.0</v>
      </c>
      <c r="V791" s="7">
        <v>0.0</v>
      </c>
      <c r="W791" s="7">
        <v>0.0</v>
      </c>
      <c r="X791" s="7">
        <v>0.0</v>
      </c>
      <c r="Y791" s="7">
        <v>0.0</v>
      </c>
      <c r="Z791" s="7">
        <v>0.0</v>
      </c>
      <c r="AA791" s="18">
        <f t="shared" si="6"/>
        <v>0</v>
      </c>
      <c r="AB791" s="14">
        <v>0.0</v>
      </c>
      <c r="AC791" s="18">
        <f t="shared" si="7"/>
        <v>0</v>
      </c>
      <c r="AD791" s="14">
        <v>4.85</v>
      </c>
      <c r="AE791" s="18">
        <f t="shared" si="8"/>
        <v>2.425</v>
      </c>
      <c r="AF791" s="13">
        <f t="shared" si="9"/>
        <v>0</v>
      </c>
      <c r="AG791" s="10">
        <f t="shared" si="10"/>
        <v>0</v>
      </c>
      <c r="AH791" s="10">
        <f t="shared" si="11"/>
        <v>0</v>
      </c>
      <c r="AI791" s="10">
        <f t="shared" si="12"/>
        <v>0</v>
      </c>
      <c r="AJ791" s="7">
        <v>0.0</v>
      </c>
      <c r="AK791" s="7">
        <v>0.0</v>
      </c>
      <c r="AL791" s="13" t="str">
        <f t="shared" si="13"/>
        <v> </v>
      </c>
      <c r="AM791" s="7">
        <v>0.0</v>
      </c>
      <c r="AN791" s="7">
        <v>0.0</v>
      </c>
      <c r="AO791" s="26">
        <v>0.0</v>
      </c>
      <c r="AP791" s="26">
        <v>0.0</v>
      </c>
      <c r="AQ791" s="7">
        <v>0.0</v>
      </c>
      <c r="AR791" s="7">
        <v>0.0</v>
      </c>
      <c r="AS791" s="7">
        <v>0.0</v>
      </c>
      <c r="AT791" s="7">
        <v>0.0</v>
      </c>
      <c r="AU791" s="7">
        <v>0.0</v>
      </c>
      <c r="AV791" s="7">
        <v>0.0</v>
      </c>
      <c r="AW791" s="14"/>
      <c r="AX791" s="14"/>
      <c r="AY791" s="7">
        <v>0.0</v>
      </c>
      <c r="AZ791" s="7">
        <v>0.0</v>
      </c>
      <c r="BA791" s="14">
        <f t="shared" si="14"/>
        <v>0</v>
      </c>
      <c r="BB791" s="14"/>
      <c r="BC791" s="14"/>
    </row>
    <row r="792" ht="12.75" customHeight="1">
      <c r="A792" s="7" t="s">
        <v>603</v>
      </c>
      <c r="B792" s="7" t="s">
        <v>3257</v>
      </c>
      <c r="C792" s="8" t="s">
        <v>305</v>
      </c>
      <c r="D792" s="9" t="s">
        <v>174</v>
      </c>
      <c r="E792" s="7">
        <v>52.0</v>
      </c>
      <c r="F792" s="7">
        <v>0.0</v>
      </c>
      <c r="G792" s="7">
        <v>0.0</v>
      </c>
      <c r="H792" s="12">
        <f t="shared" si="1"/>
        <v>0</v>
      </c>
      <c r="I792" s="7">
        <v>0.0</v>
      </c>
      <c r="J792" s="7">
        <v>0.0</v>
      </c>
      <c r="K792" s="7">
        <v>0.0</v>
      </c>
      <c r="L792" s="7">
        <v>0.0</v>
      </c>
      <c r="M792" s="25">
        <f t="shared" si="2"/>
        <v>0</v>
      </c>
      <c r="N792" s="7">
        <v>0.0</v>
      </c>
      <c r="O792" s="7">
        <v>0.0</v>
      </c>
      <c r="P792" s="7">
        <v>0.0</v>
      </c>
      <c r="Q792" s="7">
        <v>0.0</v>
      </c>
      <c r="R792" s="10">
        <f t="shared" si="3"/>
        <v>0</v>
      </c>
      <c r="S792" s="10">
        <f t="shared" si="4"/>
        <v>0</v>
      </c>
      <c r="T792" s="12">
        <f t="shared" si="5"/>
        <v>0</v>
      </c>
      <c r="U792" s="7">
        <v>0.0</v>
      </c>
      <c r="V792" s="7">
        <v>0.0</v>
      </c>
      <c r="W792" s="7">
        <v>0.0</v>
      </c>
      <c r="X792" s="7">
        <v>0.0</v>
      </c>
      <c r="Y792" s="7">
        <v>0.0</v>
      </c>
      <c r="Z792" s="7">
        <v>140.0</v>
      </c>
      <c r="AA792" s="18">
        <f t="shared" si="6"/>
        <v>0.04487179487</v>
      </c>
      <c r="AB792" s="14">
        <v>1.63</v>
      </c>
      <c r="AC792" s="18">
        <f t="shared" si="7"/>
        <v>0.03134615385</v>
      </c>
      <c r="AD792" s="14">
        <v>228.55</v>
      </c>
      <c r="AE792" s="18">
        <f t="shared" si="8"/>
        <v>4.395192308</v>
      </c>
      <c r="AF792" s="13">
        <f t="shared" si="9"/>
        <v>0.007081414545</v>
      </c>
      <c r="AG792" s="10">
        <f t="shared" si="10"/>
        <v>0</v>
      </c>
      <c r="AH792" s="10">
        <f t="shared" si="11"/>
        <v>0</v>
      </c>
      <c r="AI792" s="10">
        <f t="shared" si="12"/>
        <v>0</v>
      </c>
      <c r="AJ792" s="7">
        <v>0.0</v>
      </c>
      <c r="AK792" s="7">
        <v>0.0</v>
      </c>
      <c r="AL792" s="13" t="str">
        <f t="shared" si="13"/>
        <v> </v>
      </c>
      <c r="AM792" s="7">
        <v>0.0</v>
      </c>
      <c r="AN792" s="7">
        <v>0.0</v>
      </c>
      <c r="AO792" s="26">
        <v>0.0</v>
      </c>
      <c r="AP792" s="26">
        <v>1.0</v>
      </c>
      <c r="AQ792" s="7">
        <v>0.0</v>
      </c>
      <c r="AR792" s="7">
        <v>0.0</v>
      </c>
      <c r="AS792" s="7">
        <v>0.0</v>
      </c>
      <c r="AT792" s="7">
        <v>1.0</v>
      </c>
      <c r="AU792" s="7">
        <v>0.0</v>
      </c>
      <c r="AV792" s="7">
        <v>2.0</v>
      </c>
      <c r="AW792" s="14">
        <v>0.0</v>
      </c>
      <c r="AX792" s="14">
        <v>-88.26</v>
      </c>
      <c r="AY792" s="7">
        <v>0.0</v>
      </c>
      <c r="AZ792" s="7">
        <v>1.0</v>
      </c>
      <c r="BA792" s="14">
        <f t="shared" si="14"/>
        <v>0</v>
      </c>
      <c r="BB792" s="14">
        <v>100.0</v>
      </c>
      <c r="BC792" s="14">
        <v>3.33</v>
      </c>
    </row>
    <row r="793" ht="12.75" customHeight="1">
      <c r="A793" s="7" t="s">
        <v>2170</v>
      </c>
      <c r="B793" s="7" t="s">
        <v>3260</v>
      </c>
      <c r="C793" s="8" t="s">
        <v>215</v>
      </c>
      <c r="D793" s="9" t="s">
        <v>174</v>
      </c>
      <c r="E793" s="7">
        <v>73.0</v>
      </c>
      <c r="F793" s="7">
        <v>1.0</v>
      </c>
      <c r="G793" s="7">
        <v>11.0</v>
      </c>
      <c r="H793" s="12">
        <f t="shared" si="1"/>
        <v>12</v>
      </c>
      <c r="I793" s="7">
        <v>1.0</v>
      </c>
      <c r="J793" s="7">
        <v>11.0</v>
      </c>
      <c r="K793" s="7">
        <v>5.0</v>
      </c>
      <c r="L793" s="7">
        <v>6.0</v>
      </c>
      <c r="M793" s="25">
        <f t="shared" si="2"/>
        <v>3.380017213</v>
      </c>
      <c r="N793" s="7">
        <v>16.0</v>
      </c>
      <c r="O793" s="7">
        <v>2.0</v>
      </c>
      <c r="P793" s="7">
        <v>15.0</v>
      </c>
      <c r="Q793" s="7">
        <v>16.0</v>
      </c>
      <c r="R793" s="10">
        <f t="shared" si="3"/>
        <v>0.0625</v>
      </c>
      <c r="S793" s="10">
        <f t="shared" si="4"/>
        <v>0.02040816327</v>
      </c>
      <c r="T793" s="12">
        <f t="shared" si="5"/>
        <v>35.5</v>
      </c>
      <c r="U793" s="7">
        <v>3.0</v>
      </c>
      <c r="V793" s="7">
        <v>4.0</v>
      </c>
      <c r="W793" s="7">
        <v>4.0</v>
      </c>
      <c r="X793" s="7">
        <v>6.0</v>
      </c>
      <c r="Y793" s="7">
        <v>1.0</v>
      </c>
      <c r="Z793" s="7">
        <v>12781.0</v>
      </c>
      <c r="AA793" s="18">
        <f t="shared" si="6"/>
        <v>2.91803653</v>
      </c>
      <c r="AB793" s="14">
        <v>199.0</v>
      </c>
      <c r="AC793" s="18">
        <f t="shared" si="7"/>
        <v>2.726027397</v>
      </c>
      <c r="AD793" s="14">
        <v>195.12</v>
      </c>
      <c r="AE793" s="18">
        <f t="shared" si="8"/>
        <v>2.672876712</v>
      </c>
      <c r="AF793" s="13">
        <f t="shared" si="9"/>
        <v>0.5049223587</v>
      </c>
      <c r="AG793" s="10">
        <f t="shared" si="10"/>
        <v>0.05</v>
      </c>
      <c r="AH793" s="10">
        <f t="shared" si="11"/>
        <v>0.55</v>
      </c>
      <c r="AI793" s="10">
        <f t="shared" si="12"/>
        <v>0.6</v>
      </c>
      <c r="AJ793" s="7">
        <v>0.0</v>
      </c>
      <c r="AK793" s="7">
        <v>0.0</v>
      </c>
      <c r="AL793" s="13" t="str">
        <f t="shared" si="13"/>
        <v> </v>
      </c>
      <c r="AM793" s="7">
        <v>20.0</v>
      </c>
      <c r="AN793" s="7">
        <v>4.0</v>
      </c>
      <c r="AO793" s="26">
        <v>122.0</v>
      </c>
      <c r="AP793" s="26">
        <v>27.0</v>
      </c>
      <c r="AQ793" s="7">
        <v>63.0</v>
      </c>
      <c r="AR793" s="7">
        <v>9.0</v>
      </c>
      <c r="AS793" s="7">
        <v>61.0</v>
      </c>
      <c r="AT793" s="7">
        <v>5.0</v>
      </c>
      <c r="AU793" s="7">
        <v>143.0</v>
      </c>
      <c r="AV793" s="7">
        <v>33.0</v>
      </c>
      <c r="AW793" s="14">
        <v>81.25</v>
      </c>
      <c r="AX793" s="14">
        <v>-7.51</v>
      </c>
      <c r="AY793" s="7">
        <v>0.0</v>
      </c>
      <c r="AZ793" s="7">
        <v>1.0</v>
      </c>
      <c r="BA793" s="14">
        <f t="shared" si="14"/>
        <v>0.5116970503</v>
      </c>
      <c r="BB793" s="14">
        <v>96.39</v>
      </c>
      <c r="BC793" s="14">
        <v>2.93</v>
      </c>
    </row>
    <row r="794" ht="12.75" customHeight="1">
      <c r="A794" s="7" t="s">
        <v>825</v>
      </c>
      <c r="B794" s="7" t="s">
        <v>3264</v>
      </c>
      <c r="C794" s="8" t="s">
        <v>166</v>
      </c>
      <c r="D794" s="9" t="s">
        <v>150</v>
      </c>
      <c r="E794" s="7">
        <v>7.0</v>
      </c>
      <c r="F794" s="7">
        <v>0.0</v>
      </c>
      <c r="G794" s="7">
        <v>0.0</v>
      </c>
      <c r="H794" s="12">
        <f t="shared" si="1"/>
        <v>0</v>
      </c>
      <c r="I794" s="7">
        <v>0.0</v>
      </c>
      <c r="J794" s="7">
        <v>0.0</v>
      </c>
      <c r="K794" s="7">
        <v>0.0</v>
      </c>
      <c r="L794" s="7">
        <v>0.0</v>
      </c>
      <c r="M794" s="25">
        <f t="shared" si="2"/>
        <v>0</v>
      </c>
      <c r="N794" s="7">
        <v>0.0</v>
      </c>
      <c r="O794" s="7">
        <v>0.0</v>
      </c>
      <c r="P794" s="7">
        <v>0.0</v>
      </c>
      <c r="Q794" s="7">
        <v>0.0</v>
      </c>
      <c r="R794" s="10">
        <f t="shared" si="3"/>
        <v>0</v>
      </c>
      <c r="S794" s="10">
        <f t="shared" si="4"/>
        <v>0</v>
      </c>
      <c r="T794" s="12">
        <f t="shared" si="5"/>
        <v>0</v>
      </c>
      <c r="U794" s="7">
        <v>0.0</v>
      </c>
      <c r="V794" s="7">
        <v>0.0</v>
      </c>
      <c r="W794" s="7">
        <v>0.0</v>
      </c>
      <c r="X794" s="7">
        <v>0.0</v>
      </c>
      <c r="Y794" s="7">
        <v>0.0</v>
      </c>
      <c r="Z794" s="7">
        <v>0.0</v>
      </c>
      <c r="AA794" s="18">
        <f t="shared" si="6"/>
        <v>0</v>
      </c>
      <c r="AB794" s="14">
        <v>0.0</v>
      </c>
      <c r="AC794" s="18">
        <f t="shared" si="7"/>
        <v>0</v>
      </c>
      <c r="AD794" s="14">
        <v>38.77</v>
      </c>
      <c r="AE794" s="18">
        <f t="shared" si="8"/>
        <v>5.538571429</v>
      </c>
      <c r="AF794" s="13">
        <f t="shared" si="9"/>
        <v>0</v>
      </c>
      <c r="AG794" s="10">
        <f t="shared" si="10"/>
        <v>0</v>
      </c>
      <c r="AH794" s="10">
        <f t="shared" si="11"/>
        <v>0</v>
      </c>
      <c r="AI794" s="10">
        <f t="shared" si="12"/>
        <v>0</v>
      </c>
      <c r="AJ794" s="7">
        <v>0.0</v>
      </c>
      <c r="AK794" s="7">
        <v>0.0</v>
      </c>
      <c r="AL794" s="13" t="str">
        <f t="shared" si="13"/>
        <v> </v>
      </c>
      <c r="AM794" s="7">
        <v>0.0</v>
      </c>
      <c r="AN794" s="7">
        <v>0.0</v>
      </c>
      <c r="AO794" s="26">
        <v>0.0</v>
      </c>
      <c r="AP794" s="26">
        <v>0.0</v>
      </c>
      <c r="AQ794" s="7">
        <v>0.0</v>
      </c>
      <c r="AR794" s="7">
        <v>0.0</v>
      </c>
      <c r="AS794" s="7">
        <v>0.0</v>
      </c>
      <c r="AT794" s="7">
        <v>0.0</v>
      </c>
      <c r="AU794" s="7">
        <v>0.0</v>
      </c>
      <c r="AV794" s="7">
        <v>0.0</v>
      </c>
      <c r="AW794" s="14"/>
      <c r="AX794" s="14"/>
      <c r="AY794" s="7">
        <v>0.0</v>
      </c>
      <c r="AZ794" s="7">
        <v>0.0</v>
      </c>
      <c r="BA794" s="14">
        <f t="shared" si="14"/>
        <v>0</v>
      </c>
      <c r="BB794" s="14"/>
      <c r="BC794" s="14"/>
    </row>
    <row r="795" ht="12.75" customHeight="1">
      <c r="A795" s="7" t="s">
        <v>235</v>
      </c>
      <c r="B795" s="7" t="s">
        <v>3266</v>
      </c>
      <c r="C795" s="8" t="s">
        <v>394</v>
      </c>
      <c r="D795" s="9" t="s">
        <v>174</v>
      </c>
      <c r="E795" s="7">
        <v>62.0</v>
      </c>
      <c r="F795" s="7">
        <v>2.0</v>
      </c>
      <c r="G795" s="7">
        <v>6.0</v>
      </c>
      <c r="H795" s="12">
        <f t="shared" si="1"/>
        <v>8</v>
      </c>
      <c r="I795" s="7">
        <v>2.0</v>
      </c>
      <c r="J795" s="7">
        <v>6.0</v>
      </c>
      <c r="K795" s="7">
        <v>3.0</v>
      </c>
      <c r="L795" s="7">
        <v>3.0</v>
      </c>
      <c r="M795" s="25">
        <f t="shared" si="2"/>
        <v>2.493290624</v>
      </c>
      <c r="N795" s="7">
        <v>33.0</v>
      </c>
      <c r="O795" s="7">
        <v>17.0</v>
      </c>
      <c r="P795" s="7">
        <v>30.0</v>
      </c>
      <c r="Q795" s="7">
        <v>22.0</v>
      </c>
      <c r="R795" s="10">
        <f t="shared" si="3"/>
        <v>0.06060606061</v>
      </c>
      <c r="S795" s="10">
        <f t="shared" si="4"/>
        <v>0.01960784314</v>
      </c>
      <c r="T795" s="12">
        <f t="shared" si="5"/>
        <v>35.78571429</v>
      </c>
      <c r="U795" s="7">
        <v>2.0</v>
      </c>
      <c r="V795" s="7">
        <v>1.0</v>
      </c>
      <c r="W795" s="7">
        <v>3.0</v>
      </c>
      <c r="X795" s="7">
        <v>3.0</v>
      </c>
      <c r="Y795" s="7">
        <v>1.0</v>
      </c>
      <c r="Z795" s="7">
        <v>11551.0</v>
      </c>
      <c r="AA795" s="18">
        <f t="shared" si="6"/>
        <v>3.105107527</v>
      </c>
      <c r="AB795" s="14">
        <v>177.0</v>
      </c>
      <c r="AC795" s="18">
        <f t="shared" si="7"/>
        <v>2.85483871</v>
      </c>
      <c r="AD795" s="14">
        <v>188.31</v>
      </c>
      <c r="AE795" s="18">
        <f t="shared" si="8"/>
        <v>3.037258065</v>
      </c>
      <c r="AF795" s="13">
        <f t="shared" si="9"/>
        <v>0.4845199967</v>
      </c>
      <c r="AG795" s="10">
        <f t="shared" si="10"/>
        <v>0.1428571429</v>
      </c>
      <c r="AH795" s="10">
        <f t="shared" si="11"/>
        <v>0.4285714286</v>
      </c>
      <c r="AI795" s="10">
        <f t="shared" si="12"/>
        <v>0.5714285714</v>
      </c>
      <c r="AJ795" s="7">
        <v>0.0</v>
      </c>
      <c r="AK795" s="7">
        <v>0.0</v>
      </c>
      <c r="AL795" s="13" t="str">
        <f t="shared" si="13"/>
        <v> </v>
      </c>
      <c r="AM795" s="7">
        <v>14.0</v>
      </c>
      <c r="AN795" s="7">
        <v>3.0</v>
      </c>
      <c r="AO795" s="26">
        <v>153.0</v>
      </c>
      <c r="AP795" s="26">
        <v>21.0</v>
      </c>
      <c r="AQ795" s="7">
        <v>72.0</v>
      </c>
      <c r="AR795" s="7">
        <v>8.0</v>
      </c>
      <c r="AS795" s="7">
        <v>74.0</v>
      </c>
      <c r="AT795" s="7">
        <v>3.0</v>
      </c>
      <c r="AU795" s="7">
        <v>157.0</v>
      </c>
      <c r="AV795" s="7">
        <v>24.0</v>
      </c>
      <c r="AW795" s="14">
        <v>86.74</v>
      </c>
      <c r="AX795" s="14">
        <v>-0.69</v>
      </c>
      <c r="AY795" s="7">
        <v>1.0</v>
      </c>
      <c r="AZ795" s="7">
        <v>0.0</v>
      </c>
      <c r="BA795" s="14">
        <f t="shared" si="14"/>
        <v>0.7064323435</v>
      </c>
      <c r="BB795" s="14">
        <v>96.69</v>
      </c>
      <c r="BC795" s="14">
        <v>1.98</v>
      </c>
    </row>
    <row r="796" ht="12.75" customHeight="1">
      <c r="A796" s="7" t="s">
        <v>732</v>
      </c>
      <c r="B796" s="7" t="s">
        <v>3269</v>
      </c>
      <c r="C796" s="7" t="s">
        <v>305</v>
      </c>
      <c r="D796" s="8" t="s">
        <v>238</v>
      </c>
      <c r="E796" s="7">
        <v>71.0</v>
      </c>
      <c r="F796" s="7">
        <v>1.0</v>
      </c>
      <c r="G796" s="7">
        <v>3.0</v>
      </c>
      <c r="H796" s="12">
        <f t="shared" si="1"/>
        <v>4</v>
      </c>
      <c r="I796" s="7">
        <v>1.0</v>
      </c>
      <c r="J796" s="7">
        <v>3.0</v>
      </c>
      <c r="K796" s="7">
        <v>1.0</v>
      </c>
      <c r="L796" s="7">
        <v>2.0</v>
      </c>
      <c r="M796" s="25">
        <f t="shared" si="2"/>
        <v>2.294455067</v>
      </c>
      <c r="N796" s="7">
        <v>13.0</v>
      </c>
      <c r="O796" s="7">
        <v>2.0</v>
      </c>
      <c r="P796" s="7">
        <v>12.0</v>
      </c>
      <c r="Q796" s="7">
        <v>8.0</v>
      </c>
      <c r="R796" s="10">
        <f t="shared" si="3"/>
        <v>0.07692307692</v>
      </c>
      <c r="S796" s="10">
        <f t="shared" si="4"/>
        <v>0.02857142857</v>
      </c>
      <c r="T796" s="12">
        <f t="shared" si="5"/>
        <v>10.66666667</v>
      </c>
      <c r="U796" s="7">
        <v>0.0</v>
      </c>
      <c r="V796" s="7">
        <v>1.0</v>
      </c>
      <c r="W796" s="7">
        <v>2.0</v>
      </c>
      <c r="X796" s="7">
        <v>3.0</v>
      </c>
      <c r="Y796" s="7">
        <v>2.0</v>
      </c>
      <c r="Z796" s="7">
        <v>6276.0</v>
      </c>
      <c r="AA796" s="18">
        <f t="shared" si="6"/>
        <v>1.473239437</v>
      </c>
      <c r="AB796" s="14">
        <v>94.55</v>
      </c>
      <c r="AC796" s="18">
        <f t="shared" si="7"/>
        <v>1.331690141</v>
      </c>
      <c r="AD796" s="14">
        <v>207.57</v>
      </c>
      <c r="AE796" s="18">
        <f t="shared" si="8"/>
        <v>2.923521127</v>
      </c>
      <c r="AF796" s="13">
        <f t="shared" si="9"/>
        <v>0.3129551172</v>
      </c>
      <c r="AG796" s="10">
        <f t="shared" si="10"/>
        <v>0.1666666667</v>
      </c>
      <c r="AH796" s="10">
        <f t="shared" si="11"/>
        <v>0.5</v>
      </c>
      <c r="AI796" s="10">
        <f t="shared" si="12"/>
        <v>0.6666666667</v>
      </c>
      <c r="AJ796" s="7">
        <v>6.0</v>
      </c>
      <c r="AK796" s="7">
        <v>12.0</v>
      </c>
      <c r="AL796" s="13">
        <f t="shared" si="13"/>
        <v>0.3333333333</v>
      </c>
      <c r="AM796" s="7">
        <v>6.0</v>
      </c>
      <c r="AN796" s="7">
        <v>2.0</v>
      </c>
      <c r="AO796" s="26">
        <v>58.0</v>
      </c>
      <c r="AP796" s="26">
        <v>16.0</v>
      </c>
      <c r="AQ796" s="7">
        <v>29.0</v>
      </c>
      <c r="AR796" s="7">
        <v>4.0</v>
      </c>
      <c r="AS796" s="7">
        <v>29.0</v>
      </c>
      <c r="AT796" s="7">
        <v>1.0</v>
      </c>
      <c r="AU796" s="7">
        <v>66.0</v>
      </c>
      <c r="AV796" s="7">
        <v>15.0</v>
      </c>
      <c r="AW796" s="14">
        <v>81.48</v>
      </c>
      <c r="AX796" s="14">
        <v>-8.99</v>
      </c>
      <c r="AY796" s="7">
        <v>1.0</v>
      </c>
      <c r="AZ796" s="7">
        <v>0.0</v>
      </c>
      <c r="BA796" s="14">
        <f t="shared" si="14"/>
        <v>0.4110898662</v>
      </c>
      <c r="BB796" s="14">
        <v>94.12</v>
      </c>
      <c r="BC796" s="14">
        <v>-3.96</v>
      </c>
    </row>
    <row r="797" ht="12.75" customHeight="1">
      <c r="A797" s="7" t="s">
        <v>594</v>
      </c>
      <c r="B797" s="7" t="s">
        <v>2768</v>
      </c>
      <c r="C797" s="8" t="s">
        <v>166</v>
      </c>
      <c r="D797" s="9" t="s">
        <v>174</v>
      </c>
      <c r="E797" s="7">
        <v>6.0</v>
      </c>
      <c r="F797" s="7">
        <v>0.0</v>
      </c>
      <c r="G797" s="7">
        <v>0.0</v>
      </c>
      <c r="H797" s="12">
        <f t="shared" si="1"/>
        <v>0</v>
      </c>
      <c r="I797" s="7">
        <v>0.0</v>
      </c>
      <c r="J797" s="7">
        <v>0.0</v>
      </c>
      <c r="K797" s="7">
        <v>0.0</v>
      </c>
      <c r="L797" s="7">
        <v>0.0</v>
      </c>
      <c r="M797" s="25">
        <f t="shared" si="2"/>
        <v>0</v>
      </c>
      <c r="N797" s="7">
        <v>0.0</v>
      </c>
      <c r="O797" s="7">
        <v>0.0</v>
      </c>
      <c r="P797" s="7">
        <v>0.0</v>
      </c>
      <c r="Q797" s="7">
        <v>0.0</v>
      </c>
      <c r="R797" s="10">
        <f t="shared" si="3"/>
        <v>0</v>
      </c>
      <c r="S797" s="10">
        <f t="shared" si="4"/>
        <v>0</v>
      </c>
      <c r="T797" s="12">
        <f t="shared" si="5"/>
        <v>0</v>
      </c>
      <c r="U797" s="7">
        <v>0.0</v>
      </c>
      <c r="V797" s="7">
        <v>0.0</v>
      </c>
      <c r="W797" s="7">
        <v>0.0</v>
      </c>
      <c r="X797" s="7">
        <v>0.0</v>
      </c>
      <c r="Y797" s="7">
        <v>0.0</v>
      </c>
      <c r="Z797" s="7">
        <v>0.0</v>
      </c>
      <c r="AA797" s="18">
        <f t="shared" si="6"/>
        <v>0</v>
      </c>
      <c r="AB797" s="14">
        <v>0.0</v>
      </c>
      <c r="AC797" s="18">
        <f t="shared" si="7"/>
        <v>0</v>
      </c>
      <c r="AD797" s="14">
        <v>35.17</v>
      </c>
      <c r="AE797" s="18">
        <f t="shared" si="8"/>
        <v>5.861666667</v>
      </c>
      <c r="AF797" s="13">
        <f t="shared" si="9"/>
        <v>0</v>
      </c>
      <c r="AG797" s="10">
        <f t="shared" si="10"/>
        <v>0</v>
      </c>
      <c r="AH797" s="10">
        <f t="shared" si="11"/>
        <v>0</v>
      </c>
      <c r="AI797" s="10">
        <f t="shared" si="12"/>
        <v>0</v>
      </c>
      <c r="AJ797" s="7">
        <v>0.0</v>
      </c>
      <c r="AK797" s="7">
        <v>0.0</v>
      </c>
      <c r="AL797" s="13" t="str">
        <f t="shared" si="13"/>
        <v> </v>
      </c>
      <c r="AM797" s="7">
        <v>0.0</v>
      </c>
      <c r="AN797" s="7">
        <v>0.0</v>
      </c>
      <c r="AO797" s="26">
        <v>0.0</v>
      </c>
      <c r="AP797" s="26">
        <v>0.0</v>
      </c>
      <c r="AQ797" s="7">
        <v>0.0</v>
      </c>
      <c r="AR797" s="7">
        <v>0.0</v>
      </c>
      <c r="AS797" s="7">
        <v>0.0</v>
      </c>
      <c r="AT797" s="7">
        <v>0.0</v>
      </c>
      <c r="AU797" s="7">
        <v>0.0</v>
      </c>
      <c r="AV797" s="7">
        <v>0.0</v>
      </c>
      <c r="AW797" s="14"/>
      <c r="AX797" s="14"/>
      <c r="AY797" s="7">
        <v>0.0</v>
      </c>
      <c r="AZ797" s="7">
        <v>0.0</v>
      </c>
      <c r="BA797" s="14">
        <f t="shared" si="14"/>
        <v>0</v>
      </c>
      <c r="BB797" s="14"/>
      <c r="BC797" s="14"/>
    </row>
    <row r="798" ht="12.75" customHeight="1">
      <c r="A798" s="7" t="s">
        <v>235</v>
      </c>
      <c r="B798" s="7" t="s">
        <v>2768</v>
      </c>
      <c r="C798" s="8" t="s">
        <v>246</v>
      </c>
      <c r="D798" s="9" t="s">
        <v>174</v>
      </c>
      <c r="E798" s="7">
        <v>64.0</v>
      </c>
      <c r="F798" s="7">
        <v>0.0</v>
      </c>
      <c r="G798" s="7">
        <v>0.0</v>
      </c>
      <c r="H798" s="12">
        <f t="shared" si="1"/>
        <v>0</v>
      </c>
      <c r="I798" s="7">
        <v>0.0</v>
      </c>
      <c r="J798" s="7">
        <v>0.0</v>
      </c>
      <c r="K798" s="7">
        <v>0.0</v>
      </c>
      <c r="L798" s="7">
        <v>0.0</v>
      </c>
      <c r="M798" s="25">
        <f t="shared" si="2"/>
        <v>0</v>
      </c>
      <c r="N798" s="7">
        <v>0.0</v>
      </c>
      <c r="O798" s="7">
        <v>0.0</v>
      </c>
      <c r="P798" s="7">
        <v>0.0</v>
      </c>
      <c r="Q798" s="7">
        <v>0.0</v>
      </c>
      <c r="R798" s="10">
        <f t="shared" si="3"/>
        <v>0</v>
      </c>
      <c r="S798" s="10">
        <f t="shared" si="4"/>
        <v>0</v>
      </c>
      <c r="T798" s="12">
        <f t="shared" si="5"/>
        <v>0</v>
      </c>
      <c r="U798" s="7">
        <v>0.0</v>
      </c>
      <c r="V798" s="7">
        <v>0.0</v>
      </c>
      <c r="W798" s="7">
        <v>0.0</v>
      </c>
      <c r="X798" s="7">
        <v>0.0</v>
      </c>
      <c r="Y798" s="7">
        <v>0.0</v>
      </c>
      <c r="Z798" s="7">
        <v>81.0</v>
      </c>
      <c r="AA798" s="18">
        <f t="shared" si="6"/>
        <v>0.02109375</v>
      </c>
      <c r="AB798" s="14">
        <v>1.62</v>
      </c>
      <c r="AC798" s="18">
        <f t="shared" si="7"/>
        <v>0.0253125</v>
      </c>
      <c r="AD798" s="14">
        <v>322.91</v>
      </c>
      <c r="AE798" s="18">
        <f t="shared" si="8"/>
        <v>5.04546875</v>
      </c>
      <c r="AF798" s="13">
        <f t="shared" si="9"/>
        <v>0.004991834345</v>
      </c>
      <c r="AG798" s="10">
        <f t="shared" si="10"/>
        <v>0</v>
      </c>
      <c r="AH798" s="10">
        <f t="shared" si="11"/>
        <v>0</v>
      </c>
      <c r="AI798" s="10">
        <f t="shared" si="12"/>
        <v>0</v>
      </c>
      <c r="AJ798" s="7">
        <v>0.0</v>
      </c>
      <c r="AK798" s="7">
        <v>0.0</v>
      </c>
      <c r="AL798" s="13" t="str">
        <f t="shared" si="13"/>
        <v> </v>
      </c>
      <c r="AM798" s="7">
        <v>0.0</v>
      </c>
      <c r="AN798" s="7">
        <v>0.0</v>
      </c>
      <c r="AO798" s="26">
        <v>0.0</v>
      </c>
      <c r="AP798" s="26">
        <v>0.0</v>
      </c>
      <c r="AQ798" s="7">
        <v>0.0</v>
      </c>
      <c r="AR798" s="7">
        <v>0.0</v>
      </c>
      <c r="AS798" s="7">
        <v>0.0</v>
      </c>
      <c r="AT798" s="7">
        <v>0.0</v>
      </c>
      <c r="AU798" s="7">
        <v>0.0</v>
      </c>
      <c r="AV798" s="7">
        <v>0.0</v>
      </c>
      <c r="AW798" s="14"/>
      <c r="AX798" s="14"/>
      <c r="AY798" s="7">
        <v>1.0</v>
      </c>
      <c r="AZ798" s="7">
        <v>0.0</v>
      </c>
      <c r="BA798" s="14">
        <f t="shared" si="14"/>
        <v>0</v>
      </c>
      <c r="BB798" s="14">
        <v>100.0</v>
      </c>
      <c r="BC798" s="14">
        <v>6.6</v>
      </c>
    </row>
    <row r="799" ht="12.75" customHeight="1">
      <c r="A799" s="7" t="s">
        <v>3276</v>
      </c>
      <c r="B799" s="7" t="s">
        <v>3277</v>
      </c>
      <c r="C799" s="8" t="s">
        <v>206</v>
      </c>
      <c r="D799" s="9" t="s">
        <v>174</v>
      </c>
      <c r="E799" s="7">
        <v>68.0</v>
      </c>
      <c r="F799" s="7">
        <v>2.0</v>
      </c>
      <c r="G799" s="7">
        <v>22.0</v>
      </c>
      <c r="H799" s="12">
        <f t="shared" si="1"/>
        <v>24</v>
      </c>
      <c r="I799" s="7">
        <v>2.0</v>
      </c>
      <c r="J799" s="7">
        <v>22.0</v>
      </c>
      <c r="K799" s="7">
        <v>8.0</v>
      </c>
      <c r="L799" s="7">
        <v>14.0</v>
      </c>
      <c r="M799" s="25">
        <f t="shared" si="2"/>
        <v>4.588179066</v>
      </c>
      <c r="N799" s="7">
        <v>62.0</v>
      </c>
      <c r="O799" s="7">
        <v>31.0</v>
      </c>
      <c r="P799" s="7">
        <v>60.0</v>
      </c>
      <c r="Q799" s="7">
        <v>55.0</v>
      </c>
      <c r="R799" s="10">
        <f t="shared" si="3"/>
        <v>0.03225806452</v>
      </c>
      <c r="S799" s="10">
        <f t="shared" si="4"/>
        <v>0.009615384615</v>
      </c>
      <c r="T799" s="12">
        <f t="shared" si="5"/>
        <v>63.08571429</v>
      </c>
      <c r="U799" s="7">
        <v>2.0</v>
      </c>
      <c r="V799" s="7">
        <v>3.0</v>
      </c>
      <c r="W799" s="7">
        <v>12.0</v>
      </c>
      <c r="X799" s="7">
        <v>12.0</v>
      </c>
      <c r="Y799" s="7">
        <v>4.0</v>
      </c>
      <c r="Z799" s="7">
        <v>18831.0</v>
      </c>
      <c r="AA799" s="18">
        <f t="shared" si="6"/>
        <v>4.615441176</v>
      </c>
      <c r="AB799" s="14">
        <v>304.95</v>
      </c>
      <c r="AC799" s="18">
        <f t="shared" si="7"/>
        <v>4.484558824</v>
      </c>
      <c r="AD799" s="14">
        <v>60.49</v>
      </c>
      <c r="AE799" s="18">
        <f t="shared" si="8"/>
        <v>0.8895588235</v>
      </c>
      <c r="AF799" s="13">
        <f t="shared" si="9"/>
        <v>0.8344735114</v>
      </c>
      <c r="AG799" s="10">
        <f t="shared" si="10"/>
        <v>0.05714285714</v>
      </c>
      <c r="AH799" s="10">
        <f t="shared" si="11"/>
        <v>0.6285714286</v>
      </c>
      <c r="AI799" s="10">
        <f t="shared" si="12"/>
        <v>0.6857142857</v>
      </c>
      <c r="AJ799" s="7">
        <v>0.0</v>
      </c>
      <c r="AK799" s="7">
        <v>0.0</v>
      </c>
      <c r="AL799" s="13" t="str">
        <f t="shared" si="13"/>
        <v> </v>
      </c>
      <c r="AM799" s="7">
        <v>35.0</v>
      </c>
      <c r="AN799" s="7">
        <v>5.0</v>
      </c>
      <c r="AO799" s="26">
        <v>241.0</v>
      </c>
      <c r="AP799" s="26">
        <v>37.0</v>
      </c>
      <c r="AQ799" s="7">
        <v>120.0</v>
      </c>
      <c r="AR799" s="7">
        <v>13.0</v>
      </c>
      <c r="AS799" s="7">
        <v>138.0</v>
      </c>
      <c r="AT799" s="7">
        <v>7.0</v>
      </c>
      <c r="AU799" s="7">
        <v>255.0</v>
      </c>
      <c r="AV799" s="7">
        <v>36.0</v>
      </c>
      <c r="AW799" s="14">
        <v>87.63</v>
      </c>
      <c r="AX799" s="14">
        <v>-0.94</v>
      </c>
      <c r="AY799" s="7">
        <v>6.0</v>
      </c>
      <c r="AZ799" s="7">
        <v>0.0</v>
      </c>
      <c r="BA799" s="14">
        <f t="shared" si="14"/>
        <v>0.6691094472</v>
      </c>
      <c r="BB799" s="14">
        <v>96.1</v>
      </c>
      <c r="BC799" s="14">
        <v>22.1</v>
      </c>
    </row>
    <row r="800" ht="12.75" customHeight="1">
      <c r="A800" s="7" t="s">
        <v>464</v>
      </c>
      <c r="B800" s="7" t="s">
        <v>3279</v>
      </c>
      <c r="C800" s="8" t="s">
        <v>610</v>
      </c>
      <c r="D800" s="9" t="s">
        <v>174</v>
      </c>
      <c r="E800" s="7">
        <v>3.0</v>
      </c>
      <c r="F800" s="7">
        <v>0.0</v>
      </c>
      <c r="G800" s="7">
        <v>0.0</v>
      </c>
      <c r="H800" s="12">
        <f t="shared" si="1"/>
        <v>0</v>
      </c>
      <c r="I800" s="7">
        <v>0.0</v>
      </c>
      <c r="J800" s="7">
        <v>0.0</v>
      </c>
      <c r="K800" s="7">
        <v>0.0</v>
      </c>
      <c r="L800" s="7">
        <v>0.0</v>
      </c>
      <c r="M800" s="25">
        <f t="shared" si="2"/>
        <v>0</v>
      </c>
      <c r="N800" s="7">
        <v>0.0</v>
      </c>
      <c r="O800" s="7">
        <v>0.0</v>
      </c>
      <c r="P800" s="7">
        <v>0.0</v>
      </c>
      <c r="Q800" s="7">
        <v>0.0</v>
      </c>
      <c r="R800" s="10">
        <f t="shared" si="3"/>
        <v>0</v>
      </c>
      <c r="S800" s="10">
        <f t="shared" si="4"/>
        <v>0</v>
      </c>
      <c r="T800" s="12">
        <f t="shared" si="5"/>
        <v>0</v>
      </c>
      <c r="U800" s="7">
        <v>0.0</v>
      </c>
      <c r="V800" s="7">
        <v>0.0</v>
      </c>
      <c r="W800" s="7">
        <v>0.0</v>
      </c>
      <c r="X800" s="7">
        <v>0.0</v>
      </c>
      <c r="Y800" s="7">
        <v>0.0</v>
      </c>
      <c r="Z800" s="7">
        <v>0.0</v>
      </c>
      <c r="AA800" s="18">
        <f t="shared" si="6"/>
        <v>0</v>
      </c>
      <c r="AB800" s="14">
        <v>0.0</v>
      </c>
      <c r="AC800" s="18">
        <f t="shared" si="7"/>
        <v>0</v>
      </c>
      <c r="AD800" s="14">
        <v>20.93</v>
      </c>
      <c r="AE800" s="18">
        <f t="shared" si="8"/>
        <v>6.976666667</v>
      </c>
      <c r="AF800" s="13">
        <f t="shared" si="9"/>
        <v>0</v>
      </c>
      <c r="AG800" s="10">
        <f t="shared" si="10"/>
        <v>0</v>
      </c>
      <c r="AH800" s="10">
        <f t="shared" si="11"/>
        <v>0</v>
      </c>
      <c r="AI800" s="10">
        <f t="shared" si="12"/>
        <v>0</v>
      </c>
      <c r="AJ800" s="7">
        <v>0.0</v>
      </c>
      <c r="AK800" s="7">
        <v>0.0</v>
      </c>
      <c r="AL800" s="13" t="str">
        <f t="shared" si="13"/>
        <v> </v>
      </c>
      <c r="AM800" s="7">
        <v>0.0</v>
      </c>
      <c r="AN800" s="7">
        <v>0.0</v>
      </c>
      <c r="AO800" s="26">
        <v>0.0</v>
      </c>
      <c r="AP800" s="26">
        <v>0.0</v>
      </c>
      <c r="AQ800" s="7">
        <v>0.0</v>
      </c>
      <c r="AR800" s="7">
        <v>0.0</v>
      </c>
      <c r="AS800" s="7">
        <v>0.0</v>
      </c>
      <c r="AT800" s="7">
        <v>0.0</v>
      </c>
      <c r="AU800" s="7">
        <v>0.0</v>
      </c>
      <c r="AV800" s="7">
        <v>0.0</v>
      </c>
      <c r="AW800" s="14"/>
      <c r="AX800" s="14"/>
      <c r="AY800" s="7">
        <v>0.0</v>
      </c>
      <c r="AZ800" s="7">
        <v>0.0</v>
      </c>
      <c r="BA800" s="14">
        <f t="shared" si="14"/>
        <v>0</v>
      </c>
      <c r="BB800" s="14"/>
      <c r="BC800" s="14"/>
    </row>
    <row r="801" ht="12.75" customHeight="1">
      <c r="A801" s="7" t="s">
        <v>3281</v>
      </c>
      <c r="B801" s="7" t="s">
        <v>3282</v>
      </c>
      <c r="C801" s="8" t="s">
        <v>231</v>
      </c>
      <c r="D801" s="9" t="s">
        <v>275</v>
      </c>
      <c r="E801" s="7">
        <v>18.0</v>
      </c>
      <c r="F801" s="7">
        <v>0.0</v>
      </c>
      <c r="G801" s="7">
        <v>0.0</v>
      </c>
      <c r="H801" s="12">
        <f t="shared" si="1"/>
        <v>0</v>
      </c>
      <c r="I801" s="7">
        <v>0.0</v>
      </c>
      <c r="J801" s="7">
        <v>0.0</v>
      </c>
      <c r="K801" s="7">
        <v>0.0</v>
      </c>
      <c r="L801" s="7">
        <v>0.0</v>
      </c>
      <c r="M801" s="25">
        <f t="shared" si="2"/>
        <v>0</v>
      </c>
      <c r="N801" s="7">
        <v>0.0</v>
      </c>
      <c r="O801" s="7">
        <v>0.0</v>
      </c>
      <c r="P801" s="7">
        <v>0.0</v>
      </c>
      <c r="Q801" s="7">
        <v>0.0</v>
      </c>
      <c r="R801" s="10">
        <f t="shared" si="3"/>
        <v>0</v>
      </c>
      <c r="S801" s="10">
        <f t="shared" si="4"/>
        <v>0</v>
      </c>
      <c r="T801" s="12">
        <f t="shared" si="5"/>
        <v>0</v>
      </c>
      <c r="U801" s="7">
        <v>0.0</v>
      </c>
      <c r="V801" s="7">
        <v>0.0</v>
      </c>
      <c r="W801" s="7">
        <v>0.0</v>
      </c>
      <c r="X801" s="7">
        <v>0.0</v>
      </c>
      <c r="Y801" s="7">
        <v>0.0</v>
      </c>
      <c r="Z801" s="7">
        <v>48.0</v>
      </c>
      <c r="AA801" s="18">
        <f t="shared" si="6"/>
        <v>0.04444444444</v>
      </c>
      <c r="AB801" s="14">
        <v>1.07</v>
      </c>
      <c r="AC801" s="18">
        <f t="shared" si="7"/>
        <v>0.05944444444</v>
      </c>
      <c r="AD801" s="14">
        <v>79.55</v>
      </c>
      <c r="AE801" s="18">
        <f t="shared" si="8"/>
        <v>4.419444444</v>
      </c>
      <c r="AF801" s="13">
        <f t="shared" si="9"/>
        <v>0.01327214091</v>
      </c>
      <c r="AG801" s="10">
        <f t="shared" si="10"/>
        <v>0</v>
      </c>
      <c r="AH801" s="10">
        <f t="shared" si="11"/>
        <v>0</v>
      </c>
      <c r="AI801" s="10">
        <f t="shared" si="12"/>
        <v>0</v>
      </c>
      <c r="AJ801" s="7">
        <v>2.0</v>
      </c>
      <c r="AK801" s="7">
        <v>0.0</v>
      </c>
      <c r="AL801" s="13">
        <f t="shared" si="13"/>
        <v>1</v>
      </c>
      <c r="AM801" s="7">
        <v>0.0</v>
      </c>
      <c r="AN801" s="7">
        <v>0.0</v>
      </c>
      <c r="AO801" s="26">
        <v>0.0</v>
      </c>
      <c r="AP801" s="26">
        <v>0.0</v>
      </c>
      <c r="AQ801" s="7">
        <v>0.0</v>
      </c>
      <c r="AR801" s="7">
        <v>0.0</v>
      </c>
      <c r="AS801" s="7">
        <v>0.0</v>
      </c>
      <c r="AT801" s="7">
        <v>0.0</v>
      </c>
      <c r="AU801" s="7">
        <v>0.0</v>
      </c>
      <c r="AV801" s="7">
        <v>0.0</v>
      </c>
      <c r="AW801" s="14"/>
      <c r="AX801" s="14"/>
      <c r="AY801" s="7">
        <v>0.0</v>
      </c>
      <c r="AZ801" s="7">
        <v>0.0</v>
      </c>
      <c r="BA801" s="14">
        <f t="shared" si="14"/>
        <v>0</v>
      </c>
      <c r="BB801" s="14">
        <v>100.0</v>
      </c>
      <c r="BC801" s="14">
        <v>4.0</v>
      </c>
    </row>
    <row r="802" ht="12.75" customHeight="1">
      <c r="A802" s="7" t="s">
        <v>2587</v>
      </c>
      <c r="B802" s="7" t="s">
        <v>3285</v>
      </c>
      <c r="C802" s="8" t="s">
        <v>215</v>
      </c>
      <c r="D802" s="9" t="s">
        <v>174</v>
      </c>
      <c r="E802" s="7">
        <v>77.0</v>
      </c>
      <c r="F802" s="7">
        <v>0.0</v>
      </c>
      <c r="G802" s="7">
        <v>0.0</v>
      </c>
      <c r="H802" s="12">
        <f t="shared" si="1"/>
        <v>0</v>
      </c>
      <c r="I802" s="7">
        <v>0.0</v>
      </c>
      <c r="J802" s="7">
        <v>0.0</v>
      </c>
      <c r="K802" s="7">
        <v>0.0</v>
      </c>
      <c r="L802" s="7">
        <v>0.0</v>
      </c>
      <c r="M802" s="25">
        <f t="shared" si="2"/>
        <v>0</v>
      </c>
      <c r="N802" s="7">
        <v>0.0</v>
      </c>
      <c r="O802" s="7">
        <v>1.0</v>
      </c>
      <c r="P802" s="7">
        <v>0.0</v>
      </c>
      <c r="Q802" s="7">
        <v>0.0</v>
      </c>
      <c r="R802" s="10">
        <f t="shared" si="3"/>
        <v>0</v>
      </c>
      <c r="S802" s="10">
        <f t="shared" si="4"/>
        <v>0</v>
      </c>
      <c r="T802" s="12">
        <f t="shared" si="5"/>
        <v>0</v>
      </c>
      <c r="U802" s="7">
        <v>0.0</v>
      </c>
      <c r="V802" s="7">
        <v>0.0</v>
      </c>
      <c r="W802" s="7">
        <v>0.0</v>
      </c>
      <c r="X802" s="7">
        <v>0.0</v>
      </c>
      <c r="Y802" s="7">
        <v>0.0</v>
      </c>
      <c r="Z802" s="7">
        <v>390.0</v>
      </c>
      <c r="AA802" s="18">
        <f t="shared" si="6"/>
        <v>0.08441558442</v>
      </c>
      <c r="AB802" s="14">
        <v>4.23</v>
      </c>
      <c r="AC802" s="18">
        <f t="shared" si="7"/>
        <v>0.05493506494</v>
      </c>
      <c r="AD802" s="14">
        <v>429.66</v>
      </c>
      <c r="AE802" s="18">
        <f t="shared" si="8"/>
        <v>5.58</v>
      </c>
      <c r="AF802" s="13">
        <f t="shared" si="9"/>
        <v>0.009749014727</v>
      </c>
      <c r="AG802" s="10">
        <f t="shared" si="10"/>
        <v>0</v>
      </c>
      <c r="AH802" s="10">
        <f t="shared" si="11"/>
        <v>0</v>
      </c>
      <c r="AI802" s="10">
        <f t="shared" si="12"/>
        <v>0</v>
      </c>
      <c r="AJ802" s="7">
        <v>0.0</v>
      </c>
      <c r="AK802" s="7">
        <v>0.0</v>
      </c>
      <c r="AL802" s="13" t="str">
        <f t="shared" si="13"/>
        <v> </v>
      </c>
      <c r="AM802" s="7">
        <v>0.0</v>
      </c>
      <c r="AN802" s="7">
        <v>0.0</v>
      </c>
      <c r="AO802" s="26">
        <v>2.0</v>
      </c>
      <c r="AP802" s="26">
        <v>0.0</v>
      </c>
      <c r="AQ802" s="7">
        <v>1.0</v>
      </c>
      <c r="AR802" s="7">
        <v>0.0</v>
      </c>
      <c r="AS802" s="7">
        <v>4.0</v>
      </c>
      <c r="AT802" s="7">
        <v>0.0</v>
      </c>
      <c r="AU802" s="7">
        <v>3.0</v>
      </c>
      <c r="AV802" s="7">
        <v>0.0</v>
      </c>
      <c r="AW802" s="14">
        <v>100.0</v>
      </c>
      <c r="AX802" s="14">
        <v>14.66</v>
      </c>
      <c r="AY802" s="7">
        <v>0.0</v>
      </c>
      <c r="AZ802" s="7">
        <v>0.0</v>
      </c>
      <c r="BA802" s="14">
        <f t="shared" si="14"/>
        <v>-0.1538461538</v>
      </c>
      <c r="BB802" s="14">
        <v>80.0</v>
      </c>
      <c r="BC802" s="14">
        <v>-15.24</v>
      </c>
    </row>
    <row r="803" ht="12.75" customHeight="1">
      <c r="A803" s="7" t="s">
        <v>732</v>
      </c>
      <c r="B803" s="7" t="s">
        <v>3288</v>
      </c>
      <c r="C803" s="8" t="s">
        <v>447</v>
      </c>
      <c r="D803" s="9" t="s">
        <v>174</v>
      </c>
      <c r="E803" s="7">
        <v>82.0</v>
      </c>
      <c r="F803" s="7">
        <v>3.0</v>
      </c>
      <c r="G803" s="7">
        <v>18.0</v>
      </c>
      <c r="H803" s="12">
        <f t="shared" si="1"/>
        <v>21</v>
      </c>
      <c r="I803" s="7">
        <v>3.0</v>
      </c>
      <c r="J803" s="7">
        <v>18.0</v>
      </c>
      <c r="K803" s="7">
        <v>8.0</v>
      </c>
      <c r="L803" s="7">
        <v>10.0</v>
      </c>
      <c r="M803" s="25">
        <f t="shared" si="2"/>
        <v>4.175642088</v>
      </c>
      <c r="N803" s="7">
        <v>47.0</v>
      </c>
      <c r="O803" s="7">
        <v>16.0</v>
      </c>
      <c r="P803" s="7">
        <v>41.0</v>
      </c>
      <c r="Q803" s="7">
        <v>49.0</v>
      </c>
      <c r="R803" s="10">
        <f t="shared" si="3"/>
        <v>0.06382978723</v>
      </c>
      <c r="S803" s="10">
        <f t="shared" si="4"/>
        <v>0.01960784314</v>
      </c>
      <c r="T803" s="12">
        <f t="shared" si="5"/>
        <v>60.36363636</v>
      </c>
      <c r="U803" s="7">
        <v>5.0</v>
      </c>
      <c r="V803" s="7">
        <v>6.0</v>
      </c>
      <c r="W803" s="7">
        <v>1.0</v>
      </c>
      <c r="X803" s="7">
        <v>3.0</v>
      </c>
      <c r="Y803" s="7">
        <v>2.0</v>
      </c>
      <c r="Z803" s="7">
        <v>18105.0</v>
      </c>
      <c r="AA803" s="18">
        <f t="shared" si="6"/>
        <v>3.679878049</v>
      </c>
      <c r="AB803" s="14">
        <v>277.77</v>
      </c>
      <c r="AC803" s="18">
        <f t="shared" si="7"/>
        <v>3.387439024</v>
      </c>
      <c r="AD803" s="14">
        <v>153.07</v>
      </c>
      <c r="AE803" s="18">
        <f t="shared" si="8"/>
        <v>1.866707317</v>
      </c>
      <c r="AF803" s="13">
        <f t="shared" si="9"/>
        <v>0.6447172964</v>
      </c>
      <c r="AG803" s="10">
        <f t="shared" si="10"/>
        <v>0.09090909091</v>
      </c>
      <c r="AH803" s="10">
        <f t="shared" si="11"/>
        <v>0.5454545455</v>
      </c>
      <c r="AI803" s="10">
        <f t="shared" si="12"/>
        <v>0.6363636364</v>
      </c>
      <c r="AJ803" s="7">
        <v>0.0</v>
      </c>
      <c r="AK803" s="7">
        <v>0.0</v>
      </c>
      <c r="AL803" s="13" t="str">
        <f t="shared" si="13"/>
        <v> </v>
      </c>
      <c r="AM803" s="7">
        <v>33.0</v>
      </c>
      <c r="AN803" s="7">
        <v>3.0</v>
      </c>
      <c r="AO803" s="26">
        <v>216.0</v>
      </c>
      <c r="AP803" s="26">
        <v>34.0</v>
      </c>
      <c r="AQ803" s="7">
        <v>100.0</v>
      </c>
      <c r="AR803" s="7">
        <v>7.0</v>
      </c>
      <c r="AS803" s="7">
        <v>139.0</v>
      </c>
      <c r="AT803" s="7">
        <v>8.0</v>
      </c>
      <c r="AU803" s="7">
        <v>264.0</v>
      </c>
      <c r="AV803" s="7">
        <v>31.0</v>
      </c>
      <c r="AW803" s="14">
        <v>89.49</v>
      </c>
      <c r="AX803" s="14">
        <v>2.59</v>
      </c>
      <c r="AY803" s="7">
        <v>0.0</v>
      </c>
      <c r="AZ803" s="7">
        <v>0.0</v>
      </c>
      <c r="BA803" s="14">
        <f t="shared" si="14"/>
        <v>0.5766362883</v>
      </c>
      <c r="BB803" s="14">
        <v>94.88</v>
      </c>
      <c r="BC803" s="14">
        <v>6.51</v>
      </c>
    </row>
    <row r="804" ht="12.75" customHeight="1">
      <c r="A804" s="7" t="s">
        <v>532</v>
      </c>
      <c r="B804" s="7" t="s">
        <v>3292</v>
      </c>
      <c r="C804" s="8" t="s">
        <v>297</v>
      </c>
      <c r="D804" s="9" t="s">
        <v>150</v>
      </c>
      <c r="E804" s="7">
        <v>20.0</v>
      </c>
      <c r="F804" s="7">
        <v>1.0</v>
      </c>
      <c r="G804" s="7">
        <v>0.0</v>
      </c>
      <c r="H804" s="12">
        <f t="shared" si="1"/>
        <v>1</v>
      </c>
      <c r="I804" s="7">
        <v>1.0</v>
      </c>
      <c r="J804" s="7">
        <v>0.0</v>
      </c>
      <c r="K804" s="7">
        <v>0.0</v>
      </c>
      <c r="L804" s="7">
        <v>0.0</v>
      </c>
      <c r="M804" s="25">
        <f t="shared" si="2"/>
        <v>1.279317697</v>
      </c>
      <c r="N804" s="7">
        <v>10.0</v>
      </c>
      <c r="O804" s="7">
        <v>3.0</v>
      </c>
      <c r="P804" s="7">
        <v>9.0</v>
      </c>
      <c r="Q804" s="7">
        <v>2.0</v>
      </c>
      <c r="R804" s="10">
        <f t="shared" si="3"/>
        <v>0.1</v>
      </c>
      <c r="S804" s="10">
        <f t="shared" si="4"/>
        <v>0.04166666667</v>
      </c>
      <c r="T804" s="12">
        <f t="shared" si="5"/>
        <v>0</v>
      </c>
      <c r="U804" s="7">
        <v>0.0</v>
      </c>
      <c r="V804" s="7">
        <v>0.0</v>
      </c>
      <c r="W804" s="7">
        <v>0.0</v>
      </c>
      <c r="X804" s="7">
        <v>0.0</v>
      </c>
      <c r="Y804" s="7">
        <v>0.0</v>
      </c>
      <c r="Z804" s="7">
        <v>2814.0</v>
      </c>
      <c r="AA804" s="18">
        <f t="shared" si="6"/>
        <v>2.345</v>
      </c>
      <c r="AB804" s="14">
        <v>42.85</v>
      </c>
      <c r="AC804" s="18">
        <f t="shared" si="7"/>
        <v>2.1425</v>
      </c>
      <c r="AD804" s="14">
        <v>57.37</v>
      </c>
      <c r="AE804" s="18">
        <f t="shared" si="8"/>
        <v>2.8685</v>
      </c>
      <c r="AF804" s="13">
        <f t="shared" si="9"/>
        <v>0.4275593694</v>
      </c>
      <c r="AG804" s="10">
        <f t="shared" si="10"/>
        <v>0.3333333333</v>
      </c>
      <c r="AH804" s="10">
        <f t="shared" si="11"/>
        <v>0</v>
      </c>
      <c r="AI804" s="10">
        <f t="shared" si="12"/>
        <v>0.3333333333</v>
      </c>
      <c r="AJ804" s="7">
        <v>14.0</v>
      </c>
      <c r="AK804" s="7">
        <v>18.0</v>
      </c>
      <c r="AL804" s="13">
        <f t="shared" si="13"/>
        <v>0.4375</v>
      </c>
      <c r="AM804" s="7">
        <v>3.0</v>
      </c>
      <c r="AN804" s="7">
        <v>0.0</v>
      </c>
      <c r="AO804" s="26">
        <v>37.0</v>
      </c>
      <c r="AP804" s="26">
        <v>7.0</v>
      </c>
      <c r="AQ804" s="7">
        <v>20.0</v>
      </c>
      <c r="AR804" s="7">
        <v>0.0</v>
      </c>
      <c r="AS804" s="7">
        <v>22.0</v>
      </c>
      <c r="AT804" s="7">
        <v>2.0</v>
      </c>
      <c r="AU804" s="7">
        <v>42.0</v>
      </c>
      <c r="AV804" s="7">
        <v>7.0</v>
      </c>
      <c r="AW804" s="14">
        <v>85.71</v>
      </c>
      <c r="AX804" s="14">
        <v>-2.52</v>
      </c>
      <c r="AY804" s="7">
        <v>0.0</v>
      </c>
      <c r="AZ804" s="7">
        <v>0.0</v>
      </c>
      <c r="BA804" s="14">
        <f t="shared" si="14"/>
        <v>0.7036247335</v>
      </c>
      <c r="BB804" s="14">
        <v>93.02</v>
      </c>
      <c r="BC804" s="14">
        <v>0.87</v>
      </c>
    </row>
    <row r="805" ht="12.75" customHeight="1">
      <c r="A805" s="7" t="s">
        <v>3296</v>
      </c>
      <c r="B805" s="7" t="s">
        <v>3292</v>
      </c>
      <c r="C805" s="8" t="s">
        <v>685</v>
      </c>
      <c r="D805" s="9" t="s">
        <v>150</v>
      </c>
      <c r="E805" s="7">
        <v>8.0</v>
      </c>
      <c r="F805" s="7">
        <v>0.0</v>
      </c>
      <c r="G805" s="7">
        <v>0.0</v>
      </c>
      <c r="H805" s="12">
        <f t="shared" si="1"/>
        <v>0</v>
      </c>
      <c r="I805" s="7">
        <v>0.0</v>
      </c>
      <c r="J805" s="7">
        <v>0.0</v>
      </c>
      <c r="K805" s="7">
        <v>0.0</v>
      </c>
      <c r="L805" s="7">
        <v>0.0</v>
      </c>
      <c r="M805" s="25">
        <f t="shared" si="2"/>
        <v>0</v>
      </c>
      <c r="N805" s="7">
        <v>0.0</v>
      </c>
      <c r="O805" s="7">
        <v>0.0</v>
      </c>
      <c r="P805" s="7">
        <v>0.0</v>
      </c>
      <c r="Q805" s="7">
        <v>0.0</v>
      </c>
      <c r="R805" s="10">
        <f t="shared" si="3"/>
        <v>0</v>
      </c>
      <c r="S805" s="10">
        <f t="shared" si="4"/>
        <v>0</v>
      </c>
      <c r="T805" s="12">
        <f t="shared" si="5"/>
        <v>0</v>
      </c>
      <c r="U805" s="7">
        <v>0.0</v>
      </c>
      <c r="V805" s="7">
        <v>0.0</v>
      </c>
      <c r="W805" s="7">
        <v>0.0</v>
      </c>
      <c r="X805" s="7">
        <v>0.0</v>
      </c>
      <c r="Y805" s="7">
        <v>0.0</v>
      </c>
      <c r="Z805" s="7">
        <v>0.0</v>
      </c>
      <c r="AA805" s="18">
        <f t="shared" si="6"/>
        <v>0</v>
      </c>
      <c r="AB805" s="14">
        <v>0.0</v>
      </c>
      <c r="AC805" s="18">
        <f t="shared" si="7"/>
        <v>0</v>
      </c>
      <c r="AD805" s="14">
        <v>30.73</v>
      </c>
      <c r="AE805" s="18">
        <f t="shared" si="8"/>
        <v>3.84125</v>
      </c>
      <c r="AF805" s="13">
        <f t="shared" si="9"/>
        <v>0</v>
      </c>
      <c r="AG805" s="10">
        <f t="shared" si="10"/>
        <v>0</v>
      </c>
      <c r="AH805" s="10">
        <f t="shared" si="11"/>
        <v>0</v>
      </c>
      <c r="AI805" s="10">
        <f t="shared" si="12"/>
        <v>0</v>
      </c>
      <c r="AJ805" s="7">
        <v>0.0</v>
      </c>
      <c r="AK805" s="7">
        <v>0.0</v>
      </c>
      <c r="AL805" s="13" t="str">
        <f t="shared" si="13"/>
        <v> </v>
      </c>
      <c r="AM805" s="7">
        <v>0.0</v>
      </c>
      <c r="AN805" s="7">
        <v>0.0</v>
      </c>
      <c r="AO805" s="26">
        <v>0.0</v>
      </c>
      <c r="AP805" s="26">
        <v>0.0</v>
      </c>
      <c r="AQ805" s="7">
        <v>0.0</v>
      </c>
      <c r="AR805" s="7">
        <v>0.0</v>
      </c>
      <c r="AS805" s="7">
        <v>0.0</v>
      </c>
      <c r="AT805" s="7">
        <v>0.0</v>
      </c>
      <c r="AU805" s="7">
        <v>0.0</v>
      </c>
      <c r="AV805" s="7">
        <v>0.0</v>
      </c>
      <c r="AW805" s="14"/>
      <c r="AX805" s="14"/>
      <c r="AY805" s="7">
        <v>0.0</v>
      </c>
      <c r="AZ805" s="7">
        <v>0.0</v>
      </c>
      <c r="BA805" s="14">
        <f t="shared" si="14"/>
        <v>0</v>
      </c>
      <c r="BB805" s="14"/>
      <c r="BC805" s="14"/>
    </row>
    <row r="806" ht="12.75" customHeight="1">
      <c r="A806" s="7" t="s">
        <v>252</v>
      </c>
      <c r="B806" s="7" t="s">
        <v>3297</v>
      </c>
      <c r="C806" s="8" t="s">
        <v>222</v>
      </c>
      <c r="D806" s="9" t="s">
        <v>174</v>
      </c>
      <c r="E806" s="7">
        <v>27.0</v>
      </c>
      <c r="F806" s="7">
        <v>0.0</v>
      </c>
      <c r="G806" s="7">
        <v>0.0</v>
      </c>
      <c r="H806" s="12">
        <f t="shared" si="1"/>
        <v>0</v>
      </c>
      <c r="I806" s="7">
        <v>0.0</v>
      </c>
      <c r="J806" s="7">
        <v>0.0</v>
      </c>
      <c r="K806" s="7">
        <v>0.0</v>
      </c>
      <c r="L806" s="7">
        <v>0.0</v>
      </c>
      <c r="M806" s="25">
        <f t="shared" si="2"/>
        <v>0</v>
      </c>
      <c r="N806" s="7">
        <v>0.0</v>
      </c>
      <c r="O806" s="7">
        <v>0.0</v>
      </c>
      <c r="P806" s="7">
        <v>0.0</v>
      </c>
      <c r="Q806" s="7">
        <v>1.0</v>
      </c>
      <c r="R806" s="10">
        <f t="shared" si="3"/>
        <v>0</v>
      </c>
      <c r="S806" s="10">
        <f t="shared" si="4"/>
        <v>0</v>
      </c>
      <c r="T806" s="12">
        <f t="shared" si="5"/>
        <v>0</v>
      </c>
      <c r="U806" s="7">
        <v>0.0</v>
      </c>
      <c r="V806" s="7">
        <v>0.0</v>
      </c>
      <c r="W806" s="7">
        <v>0.0</v>
      </c>
      <c r="X806" s="7">
        <v>0.0</v>
      </c>
      <c r="Y806" s="7">
        <v>0.0</v>
      </c>
      <c r="Z806" s="7">
        <v>402.0</v>
      </c>
      <c r="AA806" s="18">
        <f t="shared" si="6"/>
        <v>0.2481481481</v>
      </c>
      <c r="AB806" s="14">
        <v>6.63</v>
      </c>
      <c r="AC806" s="18">
        <f t="shared" si="7"/>
        <v>0.2455555556</v>
      </c>
      <c r="AD806" s="14">
        <v>136.25</v>
      </c>
      <c r="AE806" s="18">
        <f t="shared" si="8"/>
        <v>5.046296296</v>
      </c>
      <c r="AF806" s="13">
        <f t="shared" si="9"/>
        <v>0.04640257559</v>
      </c>
      <c r="AG806" s="10">
        <f t="shared" si="10"/>
        <v>0</v>
      </c>
      <c r="AH806" s="10">
        <f t="shared" si="11"/>
        <v>0</v>
      </c>
      <c r="AI806" s="10">
        <f t="shared" si="12"/>
        <v>0</v>
      </c>
      <c r="AJ806" s="7">
        <v>0.0</v>
      </c>
      <c r="AK806" s="7">
        <v>0.0</v>
      </c>
      <c r="AL806" s="13" t="str">
        <f t="shared" si="13"/>
        <v> </v>
      </c>
      <c r="AM806" s="7">
        <v>0.0</v>
      </c>
      <c r="AN806" s="7">
        <v>0.0</v>
      </c>
      <c r="AO806" s="26">
        <v>1.0</v>
      </c>
      <c r="AP806" s="26">
        <v>0.0</v>
      </c>
      <c r="AQ806" s="7">
        <v>1.0</v>
      </c>
      <c r="AR806" s="7">
        <v>0.0</v>
      </c>
      <c r="AS806" s="7">
        <v>3.0</v>
      </c>
      <c r="AT806" s="7">
        <v>0.0</v>
      </c>
      <c r="AU806" s="7">
        <v>5.0</v>
      </c>
      <c r="AV806" s="7">
        <v>0.0</v>
      </c>
      <c r="AW806" s="14">
        <v>100.0</v>
      </c>
      <c r="AX806" s="14">
        <v>9.26</v>
      </c>
      <c r="AY806" s="7">
        <v>0.0</v>
      </c>
      <c r="AZ806" s="7">
        <v>0.0</v>
      </c>
      <c r="BA806" s="14">
        <f t="shared" si="14"/>
        <v>-0.1492537313</v>
      </c>
      <c r="BB806" s="14">
        <v>100.0</v>
      </c>
      <c r="BC806" s="14">
        <v>4.13</v>
      </c>
    </row>
    <row r="807" ht="12.75" customHeight="1">
      <c r="A807" s="7" t="s">
        <v>1103</v>
      </c>
      <c r="B807" s="7" t="s">
        <v>3300</v>
      </c>
      <c r="C807" s="8" t="s">
        <v>149</v>
      </c>
      <c r="D807" s="9" t="s">
        <v>150</v>
      </c>
      <c r="E807" s="7">
        <v>38.0</v>
      </c>
      <c r="F807" s="7">
        <v>0.0</v>
      </c>
      <c r="G807" s="7">
        <v>1.0</v>
      </c>
      <c r="H807" s="12">
        <f t="shared" si="1"/>
        <v>1</v>
      </c>
      <c r="I807" s="7">
        <v>0.0</v>
      </c>
      <c r="J807" s="7">
        <v>1.0</v>
      </c>
      <c r="K807" s="7">
        <v>1.0</v>
      </c>
      <c r="L807" s="7">
        <v>0.0</v>
      </c>
      <c r="M807" s="25">
        <f t="shared" si="2"/>
        <v>19.04761905</v>
      </c>
      <c r="N807" s="7">
        <v>0.0</v>
      </c>
      <c r="O807" s="7">
        <v>0.0</v>
      </c>
      <c r="P807" s="7">
        <v>0.0</v>
      </c>
      <c r="Q807" s="7">
        <v>0.0</v>
      </c>
      <c r="R807" s="10">
        <f t="shared" si="3"/>
        <v>0</v>
      </c>
      <c r="S807" s="10">
        <f t="shared" si="4"/>
        <v>0</v>
      </c>
      <c r="T807" s="12">
        <f t="shared" si="5"/>
        <v>4</v>
      </c>
      <c r="U807" s="7">
        <v>0.0</v>
      </c>
      <c r="V807" s="7">
        <v>0.0</v>
      </c>
      <c r="W807" s="7">
        <v>0.0</v>
      </c>
      <c r="X807" s="7">
        <v>0.0</v>
      </c>
      <c r="Y807" s="7">
        <v>0.0</v>
      </c>
      <c r="Z807" s="7">
        <v>189.0</v>
      </c>
      <c r="AA807" s="18">
        <f t="shared" si="6"/>
        <v>0.08289473684</v>
      </c>
      <c r="AB807" s="14">
        <v>3.34</v>
      </c>
      <c r="AC807" s="18">
        <f t="shared" si="7"/>
        <v>0.08789473684</v>
      </c>
      <c r="AD807" s="14">
        <v>187.58</v>
      </c>
      <c r="AE807" s="18">
        <f t="shared" si="8"/>
        <v>4.936315789</v>
      </c>
      <c r="AF807" s="13">
        <f t="shared" si="9"/>
        <v>0.01749423842</v>
      </c>
      <c r="AG807" s="10">
        <f t="shared" si="10"/>
        <v>0</v>
      </c>
      <c r="AH807" s="10">
        <f t="shared" si="11"/>
        <v>1</v>
      </c>
      <c r="AI807" s="10">
        <f t="shared" si="12"/>
        <v>1</v>
      </c>
      <c r="AJ807" s="7">
        <v>4.0</v>
      </c>
      <c r="AK807" s="7">
        <v>3.0</v>
      </c>
      <c r="AL807" s="13">
        <f t="shared" si="13"/>
        <v>0.5714285714</v>
      </c>
      <c r="AM807" s="7">
        <v>1.0</v>
      </c>
      <c r="AN807" s="7">
        <v>0.0</v>
      </c>
      <c r="AO807" s="26">
        <v>3.0</v>
      </c>
      <c r="AP807" s="26">
        <v>0.0</v>
      </c>
      <c r="AQ807" s="7">
        <v>0.0</v>
      </c>
      <c r="AR807" s="7">
        <v>0.0</v>
      </c>
      <c r="AS807" s="7">
        <v>0.0</v>
      </c>
      <c r="AT807" s="7">
        <v>1.0</v>
      </c>
      <c r="AU807" s="7">
        <v>2.0</v>
      </c>
      <c r="AV807" s="7">
        <v>0.0</v>
      </c>
      <c r="AW807" s="14">
        <v>100.0</v>
      </c>
      <c r="AX807" s="14">
        <v>13.71</v>
      </c>
      <c r="AY807" s="7">
        <v>0.0</v>
      </c>
      <c r="AZ807" s="7">
        <v>0.0</v>
      </c>
      <c r="BA807" s="14">
        <f t="shared" si="14"/>
        <v>1.587301587</v>
      </c>
      <c r="BB807" s="14">
        <v>71.43</v>
      </c>
      <c r="BC807" s="14">
        <v>-22.72</v>
      </c>
    </row>
    <row r="808" ht="12.75" customHeight="1">
      <c r="A808" s="7" t="s">
        <v>532</v>
      </c>
      <c r="B808" s="7" t="s">
        <v>3302</v>
      </c>
      <c r="C808" s="8" t="s">
        <v>246</v>
      </c>
      <c r="D808" s="9" t="s">
        <v>159</v>
      </c>
      <c r="E808" s="7">
        <v>3.0</v>
      </c>
      <c r="F808" s="7">
        <v>0.0</v>
      </c>
      <c r="G808" s="7">
        <v>0.0</v>
      </c>
      <c r="H808" s="12">
        <f t="shared" si="1"/>
        <v>0</v>
      </c>
      <c r="M808" s="25">
        <f t="shared" si="2"/>
        <v>0</v>
      </c>
      <c r="N808" s="7">
        <v>0.0</v>
      </c>
      <c r="O808" s="7">
        <v>0.0</v>
      </c>
      <c r="R808" s="10">
        <f t="shared" si="3"/>
        <v>0</v>
      </c>
      <c r="S808" s="10">
        <f t="shared" si="4"/>
        <v>0</v>
      </c>
      <c r="T808" s="12">
        <f t="shared" si="5"/>
        <v>0</v>
      </c>
      <c r="V808" s="7">
        <v>0.0</v>
      </c>
      <c r="X808" s="7">
        <v>0.0</v>
      </c>
      <c r="Y808" s="7">
        <v>0.0</v>
      </c>
      <c r="Z808" s="7">
        <v>21.0</v>
      </c>
      <c r="AA808" s="18">
        <f t="shared" si="6"/>
        <v>0.1166666667</v>
      </c>
      <c r="AB808" s="14"/>
      <c r="AC808" s="18">
        <f t="shared" si="7"/>
        <v>0</v>
      </c>
      <c r="AD808" s="14"/>
      <c r="AE808" s="18">
        <f t="shared" si="8"/>
        <v>0</v>
      </c>
      <c r="AF808" s="13">
        <f t="shared" si="9"/>
        <v>0</v>
      </c>
      <c r="AG808" s="10">
        <f t="shared" si="10"/>
        <v>0</v>
      </c>
      <c r="AH808" s="10">
        <f t="shared" si="11"/>
        <v>0</v>
      </c>
      <c r="AI808" s="10">
        <f t="shared" si="12"/>
        <v>0</v>
      </c>
      <c r="AJ808" s="7">
        <v>0.0</v>
      </c>
      <c r="AK808" s="7">
        <v>0.0</v>
      </c>
      <c r="AL808" s="13" t="str">
        <f t="shared" si="13"/>
        <v> </v>
      </c>
      <c r="AO808" s="26">
        <v>0.0</v>
      </c>
      <c r="AP808" s="26">
        <v>0.0</v>
      </c>
      <c r="AQ808" s="7">
        <v>0.0</v>
      </c>
      <c r="AR808" s="7">
        <v>0.0</v>
      </c>
      <c r="AS808" s="7">
        <v>0.0</v>
      </c>
      <c r="AT808" s="7">
        <v>0.0</v>
      </c>
      <c r="AW808" s="14"/>
      <c r="AX808" s="14"/>
      <c r="BA808" s="14">
        <f t="shared" si="14"/>
        <v>0</v>
      </c>
      <c r="BB808" s="14"/>
      <c r="BC808" s="14"/>
    </row>
    <row r="809" ht="12.75" customHeight="1">
      <c r="A809" s="7" t="s">
        <v>3304</v>
      </c>
      <c r="B809" s="7" t="s">
        <v>3302</v>
      </c>
      <c r="C809" s="8" t="s">
        <v>297</v>
      </c>
      <c r="D809" s="9" t="s">
        <v>174</v>
      </c>
      <c r="E809" s="7">
        <v>69.0</v>
      </c>
      <c r="F809" s="7">
        <v>2.0</v>
      </c>
      <c r="G809" s="7">
        <v>1.0</v>
      </c>
      <c r="H809" s="12">
        <f t="shared" si="1"/>
        <v>3</v>
      </c>
      <c r="I809" s="7">
        <v>2.0</v>
      </c>
      <c r="J809" s="7">
        <v>1.0</v>
      </c>
      <c r="K809" s="7">
        <v>1.0</v>
      </c>
      <c r="L809" s="7">
        <v>0.0</v>
      </c>
      <c r="M809" s="25">
        <f t="shared" si="2"/>
        <v>1.947349441</v>
      </c>
      <c r="N809" s="7">
        <v>5.0</v>
      </c>
      <c r="O809" s="7">
        <v>1.0</v>
      </c>
      <c r="P809" s="7">
        <v>3.0</v>
      </c>
      <c r="Q809" s="7">
        <v>4.0</v>
      </c>
      <c r="R809" s="10">
        <f t="shared" si="3"/>
        <v>0.4</v>
      </c>
      <c r="S809" s="10">
        <f t="shared" si="4"/>
        <v>0.1538461538</v>
      </c>
      <c r="T809" s="12">
        <f t="shared" si="5"/>
        <v>5.555555556</v>
      </c>
      <c r="U809" s="7">
        <v>3.0</v>
      </c>
      <c r="V809" s="7">
        <v>0.0</v>
      </c>
      <c r="W809" s="7">
        <v>2.0</v>
      </c>
      <c r="X809" s="7">
        <v>3.0</v>
      </c>
      <c r="Y809" s="7">
        <v>0.0</v>
      </c>
      <c r="Z809" s="7">
        <v>5546.0</v>
      </c>
      <c r="AA809" s="18">
        <f t="shared" si="6"/>
        <v>1.339613527</v>
      </c>
      <c r="AB809" s="14">
        <v>86.55</v>
      </c>
      <c r="AC809" s="18">
        <f t="shared" si="7"/>
        <v>1.254347826</v>
      </c>
      <c r="AD809" s="14">
        <v>246.6</v>
      </c>
      <c r="AE809" s="18">
        <f t="shared" si="8"/>
        <v>3.573913043</v>
      </c>
      <c r="AF809" s="13">
        <f t="shared" si="9"/>
        <v>0.2597928861</v>
      </c>
      <c r="AG809" s="10">
        <f t="shared" si="10"/>
        <v>0.2222222222</v>
      </c>
      <c r="AH809" s="10">
        <f t="shared" si="11"/>
        <v>0.1111111111</v>
      </c>
      <c r="AI809" s="10">
        <f t="shared" si="12"/>
        <v>0.3333333333</v>
      </c>
      <c r="AJ809" s="7">
        <v>0.0</v>
      </c>
      <c r="AK809" s="7">
        <v>0.0</v>
      </c>
      <c r="AL809" s="13" t="str">
        <f t="shared" si="13"/>
        <v> </v>
      </c>
      <c r="AM809" s="7">
        <v>9.0</v>
      </c>
      <c r="AN809" s="7">
        <v>1.0</v>
      </c>
      <c r="AO809" s="26">
        <v>41.0</v>
      </c>
      <c r="AP809" s="26">
        <v>9.0</v>
      </c>
      <c r="AQ809" s="7">
        <v>20.0</v>
      </c>
      <c r="AR809" s="7">
        <v>6.0</v>
      </c>
      <c r="AS809" s="7">
        <v>31.0</v>
      </c>
      <c r="AT809" s="7">
        <v>5.0</v>
      </c>
      <c r="AU809" s="7">
        <v>44.0</v>
      </c>
      <c r="AV809" s="7">
        <v>13.0</v>
      </c>
      <c r="AW809" s="14">
        <v>77.19</v>
      </c>
      <c r="AX809" s="14">
        <v>-7.1</v>
      </c>
      <c r="AY809" s="7">
        <v>0.0</v>
      </c>
      <c r="AZ809" s="7">
        <v>0.0</v>
      </c>
      <c r="BA809" s="14">
        <f t="shared" si="14"/>
        <v>0.3029210242</v>
      </c>
      <c r="BB809" s="14">
        <v>83.78</v>
      </c>
      <c r="BC809" s="14">
        <v>-11.02</v>
      </c>
    </row>
    <row r="810" ht="12.75" customHeight="1">
      <c r="A810" s="7" t="s">
        <v>563</v>
      </c>
      <c r="B810" s="7" t="s">
        <v>3307</v>
      </c>
      <c r="C810" s="8" t="s">
        <v>136</v>
      </c>
      <c r="D810" s="9" t="s">
        <v>159</v>
      </c>
      <c r="E810" s="7">
        <v>1.0</v>
      </c>
      <c r="F810" s="7">
        <v>0.0</v>
      </c>
      <c r="G810" s="7">
        <v>0.0</v>
      </c>
      <c r="H810" s="12">
        <f t="shared" si="1"/>
        <v>0</v>
      </c>
      <c r="I810" s="7">
        <v>0.0</v>
      </c>
      <c r="J810" s="7">
        <v>0.0</v>
      </c>
      <c r="K810" s="7">
        <v>0.0</v>
      </c>
      <c r="L810" s="7">
        <v>0.0</v>
      </c>
      <c r="M810" s="25">
        <f t="shared" si="2"/>
        <v>0</v>
      </c>
      <c r="N810" s="7">
        <v>0.0</v>
      </c>
      <c r="O810" s="7">
        <v>0.0</v>
      </c>
      <c r="P810" s="7">
        <v>0.0</v>
      </c>
      <c r="Q810" s="7">
        <v>0.0</v>
      </c>
      <c r="R810" s="10">
        <f t="shared" si="3"/>
        <v>0</v>
      </c>
      <c r="S810" s="10">
        <f t="shared" si="4"/>
        <v>0</v>
      </c>
      <c r="T810" s="12">
        <f t="shared" si="5"/>
        <v>0</v>
      </c>
      <c r="U810" s="7">
        <v>0.0</v>
      </c>
      <c r="V810" s="7">
        <v>0.0</v>
      </c>
      <c r="W810" s="7">
        <v>0.0</v>
      </c>
      <c r="X810" s="7">
        <v>0.0</v>
      </c>
      <c r="Y810" s="7">
        <v>0.0</v>
      </c>
      <c r="Z810" s="7">
        <v>0.0</v>
      </c>
      <c r="AA810" s="18">
        <f t="shared" si="6"/>
        <v>0</v>
      </c>
      <c r="AB810" s="14">
        <v>0.0</v>
      </c>
      <c r="AC810" s="18">
        <f t="shared" si="7"/>
        <v>0</v>
      </c>
      <c r="AD810" s="14">
        <v>0.45</v>
      </c>
      <c r="AE810" s="18">
        <f t="shared" si="8"/>
        <v>0.45</v>
      </c>
      <c r="AF810" s="13">
        <f t="shared" si="9"/>
        <v>0</v>
      </c>
      <c r="AG810" s="10">
        <f t="shared" si="10"/>
        <v>0</v>
      </c>
      <c r="AH810" s="10">
        <f t="shared" si="11"/>
        <v>0</v>
      </c>
      <c r="AI810" s="10">
        <f t="shared" si="12"/>
        <v>0</v>
      </c>
      <c r="AJ810" s="7">
        <v>0.0</v>
      </c>
      <c r="AK810" s="7">
        <v>0.0</v>
      </c>
      <c r="AL810" s="13" t="str">
        <f t="shared" si="13"/>
        <v> </v>
      </c>
      <c r="AM810" s="7">
        <v>0.0</v>
      </c>
      <c r="AN810" s="7">
        <v>0.0</v>
      </c>
      <c r="AO810" s="26">
        <v>0.0</v>
      </c>
      <c r="AP810" s="26">
        <v>0.0</v>
      </c>
      <c r="AQ810" s="7">
        <v>0.0</v>
      </c>
      <c r="AR810" s="7">
        <v>0.0</v>
      </c>
      <c r="AS810" s="7">
        <v>0.0</v>
      </c>
      <c r="AT810" s="7">
        <v>0.0</v>
      </c>
      <c r="AU810" s="7">
        <v>0.0</v>
      </c>
      <c r="AV810" s="7">
        <v>0.0</v>
      </c>
      <c r="AW810" s="14"/>
      <c r="AX810" s="14"/>
      <c r="AY810" s="7">
        <v>0.0</v>
      </c>
      <c r="AZ810" s="7">
        <v>0.0</v>
      </c>
      <c r="BA810" s="14">
        <f t="shared" si="14"/>
        <v>0</v>
      </c>
      <c r="BB810" s="14"/>
      <c r="BC810" s="14"/>
    </row>
    <row r="811" ht="12.75" customHeight="1">
      <c r="A811" s="7" t="s">
        <v>452</v>
      </c>
      <c r="B811" s="7" t="s">
        <v>3310</v>
      </c>
      <c r="C811" s="8" t="s">
        <v>839</v>
      </c>
      <c r="D811" s="9" t="s">
        <v>255</v>
      </c>
      <c r="E811" s="7">
        <v>70.0</v>
      </c>
      <c r="F811" s="7">
        <v>1.0</v>
      </c>
      <c r="G811" s="7">
        <v>8.0</v>
      </c>
      <c r="H811" s="12">
        <f t="shared" si="1"/>
        <v>9</v>
      </c>
      <c r="I811" s="7">
        <v>1.0</v>
      </c>
      <c r="J811" s="7">
        <v>8.0</v>
      </c>
      <c r="K811" s="7">
        <v>3.0</v>
      </c>
      <c r="L811" s="7">
        <v>5.0</v>
      </c>
      <c r="M811" s="25">
        <f t="shared" si="2"/>
        <v>3.420608108</v>
      </c>
      <c r="N811" s="7">
        <v>17.0</v>
      </c>
      <c r="O811" s="7">
        <v>2.0</v>
      </c>
      <c r="P811" s="7">
        <v>16.0</v>
      </c>
      <c r="Q811" s="7">
        <v>8.0</v>
      </c>
      <c r="R811" s="10">
        <f t="shared" si="3"/>
        <v>0.05882352941</v>
      </c>
      <c r="S811" s="10">
        <f t="shared" si="4"/>
        <v>0.02325581395</v>
      </c>
      <c r="T811" s="12">
        <f t="shared" si="5"/>
        <v>19.10526316</v>
      </c>
      <c r="U811" s="7">
        <v>0.0</v>
      </c>
      <c r="V811" s="7">
        <v>1.0</v>
      </c>
      <c r="W811" s="7">
        <v>2.0</v>
      </c>
      <c r="X811" s="7">
        <v>5.0</v>
      </c>
      <c r="Y811" s="7">
        <v>1.0</v>
      </c>
      <c r="Z811" s="7">
        <v>9472.0</v>
      </c>
      <c r="AA811" s="18">
        <f t="shared" si="6"/>
        <v>2.255238095</v>
      </c>
      <c r="AB811" s="14">
        <v>155.7</v>
      </c>
      <c r="AC811" s="18">
        <f t="shared" si="7"/>
        <v>2.224285714</v>
      </c>
      <c r="AD811" s="14">
        <v>203.66</v>
      </c>
      <c r="AE811" s="18">
        <f t="shared" si="8"/>
        <v>2.909428571</v>
      </c>
      <c r="AF811" s="13">
        <f t="shared" si="9"/>
        <v>0.4332702582</v>
      </c>
      <c r="AG811" s="10">
        <f t="shared" si="10"/>
        <v>0.05263157895</v>
      </c>
      <c r="AH811" s="10">
        <f t="shared" si="11"/>
        <v>0.4210526316</v>
      </c>
      <c r="AI811" s="10">
        <f t="shared" si="12"/>
        <v>0.4736842105</v>
      </c>
      <c r="AJ811" s="7">
        <v>1.0</v>
      </c>
      <c r="AK811" s="7">
        <v>0.0</v>
      </c>
      <c r="AL811" s="13">
        <f t="shared" si="13"/>
        <v>1</v>
      </c>
      <c r="AM811" s="7">
        <v>19.0</v>
      </c>
      <c r="AN811" s="7">
        <v>3.0</v>
      </c>
      <c r="AO811" s="26">
        <v>102.0</v>
      </c>
      <c r="AP811" s="26">
        <v>22.0</v>
      </c>
      <c r="AQ811" s="7">
        <v>46.0</v>
      </c>
      <c r="AR811" s="7">
        <v>3.0</v>
      </c>
      <c r="AS811" s="7">
        <v>66.0</v>
      </c>
      <c r="AT811" s="7">
        <v>5.0</v>
      </c>
      <c r="AU811" s="7">
        <v>120.0</v>
      </c>
      <c r="AV811" s="7">
        <v>24.0</v>
      </c>
      <c r="AW811" s="14">
        <v>83.33</v>
      </c>
      <c r="AX811" s="14">
        <v>-4.31</v>
      </c>
      <c r="AY811" s="7">
        <v>1.0</v>
      </c>
      <c r="AZ811" s="7">
        <v>1.0</v>
      </c>
      <c r="BA811" s="14">
        <f t="shared" si="14"/>
        <v>0.4940878378</v>
      </c>
      <c r="BB811" s="14">
        <v>93.67</v>
      </c>
      <c r="BC811" s="14">
        <v>-1.09</v>
      </c>
    </row>
    <row r="812" ht="12.75" customHeight="1">
      <c r="A812" s="7" t="s">
        <v>339</v>
      </c>
      <c r="B812" s="7" t="s">
        <v>3313</v>
      </c>
      <c r="C812" s="8" t="s">
        <v>215</v>
      </c>
      <c r="D812" s="9" t="s">
        <v>174</v>
      </c>
      <c r="E812" s="7">
        <v>3.0</v>
      </c>
      <c r="F812" s="7">
        <v>0.0</v>
      </c>
      <c r="G812" s="7">
        <v>0.0</v>
      </c>
      <c r="H812" s="12">
        <f t="shared" si="1"/>
        <v>0</v>
      </c>
      <c r="I812" s="7">
        <v>0.0</v>
      </c>
      <c r="J812" s="7">
        <v>0.0</v>
      </c>
      <c r="K812" s="7">
        <v>0.0</v>
      </c>
      <c r="L812" s="7">
        <v>0.0</v>
      </c>
      <c r="M812" s="25">
        <f t="shared" si="2"/>
        <v>0</v>
      </c>
      <c r="N812" s="7">
        <v>0.0</v>
      </c>
      <c r="O812" s="7">
        <v>0.0</v>
      </c>
      <c r="P812" s="7">
        <v>0.0</v>
      </c>
      <c r="Q812" s="7">
        <v>0.0</v>
      </c>
      <c r="R812" s="10">
        <f t="shared" si="3"/>
        <v>0</v>
      </c>
      <c r="S812" s="10">
        <f t="shared" si="4"/>
        <v>0</v>
      </c>
      <c r="T812" s="12">
        <f t="shared" si="5"/>
        <v>0</v>
      </c>
      <c r="U812" s="7">
        <v>0.0</v>
      </c>
      <c r="V812" s="7">
        <v>0.0</v>
      </c>
      <c r="W812" s="7">
        <v>0.0</v>
      </c>
      <c r="X812" s="7">
        <v>0.0</v>
      </c>
      <c r="Y812" s="7">
        <v>0.0</v>
      </c>
      <c r="Z812" s="7">
        <v>127.0</v>
      </c>
      <c r="AA812" s="18">
        <f t="shared" si="6"/>
        <v>0.7055555556</v>
      </c>
      <c r="AB812" s="14">
        <v>1.85</v>
      </c>
      <c r="AC812" s="18">
        <f t="shared" si="7"/>
        <v>0.6166666667</v>
      </c>
      <c r="AD812" s="14">
        <v>7.88</v>
      </c>
      <c r="AE812" s="18">
        <f t="shared" si="8"/>
        <v>2.626666667</v>
      </c>
      <c r="AF812" s="13">
        <f t="shared" si="9"/>
        <v>0.1901336074</v>
      </c>
      <c r="AG812" s="10">
        <f t="shared" si="10"/>
        <v>0</v>
      </c>
      <c r="AH812" s="10">
        <f t="shared" si="11"/>
        <v>0</v>
      </c>
      <c r="AI812" s="10">
        <f t="shared" si="12"/>
        <v>0</v>
      </c>
      <c r="AJ812" s="7">
        <v>0.0</v>
      </c>
      <c r="AK812" s="7">
        <v>0.0</v>
      </c>
      <c r="AL812" s="13" t="str">
        <f t="shared" si="13"/>
        <v> </v>
      </c>
      <c r="AM812" s="7">
        <v>0.0</v>
      </c>
      <c r="AN812" s="7">
        <v>0.0</v>
      </c>
      <c r="AO812" s="26">
        <v>3.0</v>
      </c>
      <c r="AP812" s="26">
        <v>1.0</v>
      </c>
      <c r="AQ812" s="7">
        <v>1.0</v>
      </c>
      <c r="AR812" s="7">
        <v>0.0</v>
      </c>
      <c r="AS812" s="7">
        <v>1.0</v>
      </c>
      <c r="AT812" s="7">
        <v>0.0</v>
      </c>
      <c r="AU812" s="7">
        <v>3.0</v>
      </c>
      <c r="AV812" s="7">
        <v>0.0</v>
      </c>
      <c r="AW812" s="14">
        <v>100.0</v>
      </c>
      <c r="AX812" s="14">
        <v>50.0</v>
      </c>
      <c r="AY812" s="7">
        <v>0.0</v>
      </c>
      <c r="AZ812" s="7">
        <v>0.0</v>
      </c>
      <c r="BA812" s="14">
        <f t="shared" si="14"/>
        <v>0.9448818898</v>
      </c>
      <c r="BB812" s="14">
        <v>50.0</v>
      </c>
      <c r="BC812" s="14">
        <v>-50.0</v>
      </c>
    </row>
    <row r="813" ht="12.75" customHeight="1">
      <c r="A813" s="7" t="s">
        <v>3315</v>
      </c>
      <c r="B813" s="7" t="s">
        <v>3316</v>
      </c>
      <c r="C813" s="8" t="s">
        <v>274</v>
      </c>
      <c r="D813" s="9" t="s">
        <v>247</v>
      </c>
      <c r="E813" s="7">
        <v>80.0</v>
      </c>
      <c r="F813" s="7">
        <v>12.0</v>
      </c>
      <c r="G813" s="7">
        <v>12.0</v>
      </c>
      <c r="H813" s="12">
        <f t="shared" si="1"/>
        <v>24</v>
      </c>
      <c r="I813" s="7">
        <v>12.0</v>
      </c>
      <c r="J813" s="7">
        <v>12.0</v>
      </c>
      <c r="K813" s="7">
        <v>4.0</v>
      </c>
      <c r="L813" s="7">
        <v>8.0</v>
      </c>
      <c r="M813" s="25">
        <f t="shared" si="2"/>
        <v>6.403794841</v>
      </c>
      <c r="N813" s="7">
        <v>50.0</v>
      </c>
      <c r="O813" s="7">
        <v>28.0</v>
      </c>
      <c r="P813" s="7">
        <v>37.0</v>
      </c>
      <c r="Q813" s="7">
        <v>31.0</v>
      </c>
      <c r="R813" s="10">
        <f t="shared" si="3"/>
        <v>0.24</v>
      </c>
      <c r="S813" s="10">
        <f t="shared" si="4"/>
        <v>0.08219178082</v>
      </c>
      <c r="T813" s="12">
        <f t="shared" si="5"/>
        <v>21.5</v>
      </c>
      <c r="U813" s="7">
        <v>1.0</v>
      </c>
      <c r="V813" s="7">
        <v>1.0</v>
      </c>
      <c r="W813" s="7">
        <v>2.0</v>
      </c>
      <c r="X813" s="7">
        <v>4.0</v>
      </c>
      <c r="Y813" s="7">
        <v>2.0</v>
      </c>
      <c r="Z813" s="7">
        <v>13492.0</v>
      </c>
      <c r="AA813" s="18">
        <f t="shared" si="6"/>
        <v>2.810833333</v>
      </c>
      <c r="AB813" s="14">
        <v>219.53</v>
      </c>
      <c r="AC813" s="18">
        <f t="shared" si="7"/>
        <v>2.744125</v>
      </c>
      <c r="AD813" s="14">
        <v>143.41</v>
      </c>
      <c r="AE813" s="18">
        <f t="shared" si="8"/>
        <v>1.792625</v>
      </c>
      <c r="AF813" s="13">
        <f t="shared" si="9"/>
        <v>0.604865818</v>
      </c>
      <c r="AG813" s="10">
        <f t="shared" si="10"/>
        <v>0.375</v>
      </c>
      <c r="AH813" s="10">
        <f t="shared" si="11"/>
        <v>0.375</v>
      </c>
      <c r="AI813" s="10">
        <f t="shared" si="12"/>
        <v>0.75</v>
      </c>
      <c r="AJ813" s="7">
        <v>0.0</v>
      </c>
      <c r="AK813" s="7">
        <v>0.0</v>
      </c>
      <c r="AL813" s="13" t="str">
        <f t="shared" si="13"/>
        <v> </v>
      </c>
      <c r="AM813" s="7">
        <v>32.0</v>
      </c>
      <c r="AN813" s="7">
        <v>3.0</v>
      </c>
      <c r="AO813" s="26">
        <v>140.0</v>
      </c>
      <c r="AP813" s="26">
        <v>32.0</v>
      </c>
      <c r="AQ813" s="7">
        <v>81.0</v>
      </c>
      <c r="AR813" s="7">
        <v>7.0</v>
      </c>
      <c r="AS813" s="7">
        <v>83.0</v>
      </c>
      <c r="AT813" s="7">
        <v>6.0</v>
      </c>
      <c r="AU813" s="7">
        <v>155.0</v>
      </c>
      <c r="AV813" s="7">
        <v>28.0</v>
      </c>
      <c r="AW813" s="14">
        <v>84.7</v>
      </c>
      <c r="AX813" s="14">
        <v>6.68</v>
      </c>
      <c r="AY813" s="7">
        <v>2.0</v>
      </c>
      <c r="AZ813" s="7">
        <v>1.0</v>
      </c>
      <c r="BA813" s="14">
        <f t="shared" si="14"/>
        <v>0.5959086866</v>
      </c>
      <c r="BB813" s="14">
        <v>96.44</v>
      </c>
      <c r="BC813" s="14">
        <v>10.73</v>
      </c>
    </row>
    <row r="814" ht="12.75" customHeight="1">
      <c r="A814" s="7" t="s">
        <v>1361</v>
      </c>
      <c r="B814" s="7" t="s">
        <v>3321</v>
      </c>
      <c r="C814" s="8" t="s">
        <v>136</v>
      </c>
      <c r="D814" s="9" t="s">
        <v>255</v>
      </c>
      <c r="E814" s="7">
        <v>81.0</v>
      </c>
      <c r="F814" s="7">
        <v>7.0</v>
      </c>
      <c r="G814" s="7">
        <v>8.0</v>
      </c>
      <c r="H814" s="12">
        <f t="shared" si="1"/>
        <v>15</v>
      </c>
      <c r="I814" s="7">
        <v>6.0</v>
      </c>
      <c r="J814" s="7">
        <v>7.0</v>
      </c>
      <c r="K814" s="7">
        <v>0.0</v>
      </c>
      <c r="L814" s="7">
        <v>7.0</v>
      </c>
      <c r="M814" s="25">
        <f t="shared" si="2"/>
        <v>4.692387904</v>
      </c>
      <c r="N814" s="7">
        <v>29.0</v>
      </c>
      <c r="O814" s="7">
        <v>9.0</v>
      </c>
      <c r="P814" s="7">
        <v>22.0</v>
      </c>
      <c r="Q814" s="7">
        <v>6.0</v>
      </c>
      <c r="R814" s="10">
        <f t="shared" si="3"/>
        <v>0.2413793103</v>
      </c>
      <c r="S814" s="10">
        <f t="shared" si="4"/>
        <v>0.1060606061</v>
      </c>
      <c r="T814" s="12">
        <f t="shared" si="5"/>
        <v>0</v>
      </c>
      <c r="U814" s="7">
        <v>0.0</v>
      </c>
      <c r="V814" s="7">
        <v>2.0</v>
      </c>
      <c r="W814" s="7">
        <v>8.0</v>
      </c>
      <c r="X814" s="7">
        <v>4.0</v>
      </c>
      <c r="Y814" s="7">
        <v>0.0</v>
      </c>
      <c r="Z814" s="7">
        <v>11508.0</v>
      </c>
      <c r="AA814" s="18">
        <f t="shared" si="6"/>
        <v>2.367901235</v>
      </c>
      <c r="AB814" s="14">
        <v>185.32</v>
      </c>
      <c r="AC814" s="18">
        <f t="shared" si="7"/>
        <v>2.287901235</v>
      </c>
      <c r="AD814" s="14">
        <v>230.53</v>
      </c>
      <c r="AE814" s="18">
        <f t="shared" si="8"/>
        <v>2.846049383</v>
      </c>
      <c r="AF814" s="13">
        <f t="shared" si="9"/>
        <v>0.4456414573</v>
      </c>
      <c r="AG814" s="10">
        <f t="shared" si="10"/>
        <v>0.3</v>
      </c>
      <c r="AH814" s="10">
        <f t="shared" si="11"/>
        <v>0.35</v>
      </c>
      <c r="AI814" s="10">
        <f t="shared" si="12"/>
        <v>0.65</v>
      </c>
      <c r="AJ814" s="7">
        <v>0.0</v>
      </c>
      <c r="AK814" s="7">
        <v>1.0</v>
      </c>
      <c r="AL814" s="13">
        <f t="shared" si="13"/>
        <v>0</v>
      </c>
      <c r="AM814" s="7">
        <v>20.0</v>
      </c>
      <c r="AN814" s="7">
        <v>0.0</v>
      </c>
      <c r="AO814" s="26">
        <v>137.0</v>
      </c>
      <c r="AP814" s="26">
        <v>26.0</v>
      </c>
      <c r="AQ814" s="7">
        <v>64.0</v>
      </c>
      <c r="AR814" s="7">
        <v>11.0</v>
      </c>
      <c r="AS814" s="7">
        <v>68.0</v>
      </c>
      <c r="AT814" s="7">
        <v>3.0</v>
      </c>
      <c r="AU814" s="7">
        <v>153.0</v>
      </c>
      <c r="AV814" s="7">
        <v>23.0</v>
      </c>
      <c r="AW814" s="14">
        <v>86.93</v>
      </c>
      <c r="AX814" s="14">
        <v>-3.8</v>
      </c>
      <c r="AY814" s="7">
        <v>3.0</v>
      </c>
      <c r="AZ814" s="7">
        <v>0.0</v>
      </c>
      <c r="BA814" s="14">
        <f t="shared" si="14"/>
        <v>0.6204379562</v>
      </c>
      <c r="BB814" s="14">
        <v>90.51</v>
      </c>
      <c r="BC814" s="14">
        <v>-3.27</v>
      </c>
    </row>
    <row r="815" ht="12.75" customHeight="1">
      <c r="A815" s="7" t="s">
        <v>770</v>
      </c>
      <c r="B815" s="7" t="s">
        <v>3323</v>
      </c>
      <c r="C815" s="8" t="s">
        <v>305</v>
      </c>
      <c r="D815" s="9" t="s">
        <v>150</v>
      </c>
      <c r="E815" s="7">
        <v>78.0</v>
      </c>
      <c r="F815" s="7">
        <v>7.0</v>
      </c>
      <c r="G815" s="7">
        <v>12.0</v>
      </c>
      <c r="H815" s="12">
        <f t="shared" si="1"/>
        <v>19</v>
      </c>
      <c r="I815" s="7">
        <v>7.0</v>
      </c>
      <c r="J815" s="7">
        <v>12.0</v>
      </c>
      <c r="K815" s="7">
        <v>9.0</v>
      </c>
      <c r="L815" s="7">
        <v>3.0</v>
      </c>
      <c r="M815" s="25">
        <f t="shared" si="2"/>
        <v>4.633518493</v>
      </c>
      <c r="N815" s="7">
        <v>66.0</v>
      </c>
      <c r="O815" s="7">
        <v>22.0</v>
      </c>
      <c r="P815" s="7">
        <v>58.0</v>
      </c>
      <c r="Q815" s="7">
        <v>31.0</v>
      </c>
      <c r="R815" s="10">
        <f t="shared" si="3"/>
        <v>0.1060606061</v>
      </c>
      <c r="S815" s="10">
        <f t="shared" si="4"/>
        <v>0.0395480226</v>
      </c>
      <c r="T815" s="12">
        <f t="shared" si="5"/>
        <v>56</v>
      </c>
      <c r="U815" s="7">
        <v>0.0</v>
      </c>
      <c r="V815" s="7">
        <v>3.0</v>
      </c>
      <c r="W815" s="7">
        <v>5.0</v>
      </c>
      <c r="X815" s="7">
        <v>12.0</v>
      </c>
      <c r="Y815" s="7">
        <v>0.0</v>
      </c>
      <c r="Z815" s="7">
        <v>14762.0</v>
      </c>
      <c r="AA815" s="18">
        <f t="shared" si="6"/>
        <v>3.154273504</v>
      </c>
      <c r="AB815" s="14">
        <v>251.7</v>
      </c>
      <c r="AC815" s="18">
        <f t="shared" si="7"/>
        <v>3.226923077</v>
      </c>
      <c r="AD815" s="14">
        <v>107.64</v>
      </c>
      <c r="AE815" s="18">
        <f t="shared" si="8"/>
        <v>1.38</v>
      </c>
      <c r="AF815" s="13">
        <f t="shared" si="9"/>
        <v>0.7004508265</v>
      </c>
      <c r="AG815" s="10">
        <f t="shared" si="10"/>
        <v>0.1944444444</v>
      </c>
      <c r="AH815" s="10">
        <f t="shared" si="11"/>
        <v>0.3333333333</v>
      </c>
      <c r="AI815" s="10">
        <f t="shared" si="12"/>
        <v>0.5277777778</v>
      </c>
      <c r="AJ815" s="7">
        <v>136.0</v>
      </c>
      <c r="AK815" s="7">
        <v>112.0</v>
      </c>
      <c r="AL815" s="13">
        <f t="shared" si="13"/>
        <v>0.5483870968</v>
      </c>
      <c r="AM815" s="7">
        <v>36.0</v>
      </c>
      <c r="AN815" s="7">
        <v>2.0</v>
      </c>
      <c r="AO815" s="26">
        <v>188.0</v>
      </c>
      <c r="AP815" s="26">
        <v>26.0</v>
      </c>
      <c r="AQ815" s="7">
        <v>82.0</v>
      </c>
      <c r="AR815" s="7">
        <v>6.0</v>
      </c>
      <c r="AS815" s="7">
        <v>122.0</v>
      </c>
      <c r="AT815" s="7">
        <v>5.0</v>
      </c>
      <c r="AU815" s="7">
        <v>245.0</v>
      </c>
      <c r="AV815" s="7">
        <v>29.0</v>
      </c>
      <c r="AW815" s="14">
        <v>89.42</v>
      </c>
      <c r="AX815" s="14">
        <v>9.42</v>
      </c>
      <c r="AY815" s="7">
        <v>3.0</v>
      </c>
      <c r="AZ815" s="7">
        <v>0.0</v>
      </c>
      <c r="BA815" s="14">
        <f t="shared" si="14"/>
        <v>0.6299959355</v>
      </c>
      <c r="BB815" s="14">
        <v>98.09</v>
      </c>
      <c r="BC815" s="14">
        <v>9.86</v>
      </c>
    </row>
    <row r="816" ht="12.75" customHeight="1">
      <c r="A816" s="7" t="s">
        <v>339</v>
      </c>
      <c r="B816" s="7" t="s">
        <v>3325</v>
      </c>
      <c r="C816" s="8" t="s">
        <v>628</v>
      </c>
      <c r="D816" s="9" t="s">
        <v>174</v>
      </c>
      <c r="E816" s="7">
        <v>29.0</v>
      </c>
      <c r="F816" s="7">
        <v>1.0</v>
      </c>
      <c r="G816" s="7">
        <v>0.0</v>
      </c>
      <c r="H816" s="12">
        <f t="shared" si="1"/>
        <v>1</v>
      </c>
      <c r="I816" s="7">
        <v>1.0</v>
      </c>
      <c r="J816" s="7">
        <v>0.0</v>
      </c>
      <c r="K816" s="7">
        <v>0.0</v>
      </c>
      <c r="L816" s="7">
        <v>0.0</v>
      </c>
      <c r="M816" s="25">
        <f t="shared" si="2"/>
        <v>1.642335766</v>
      </c>
      <c r="N816" s="7">
        <v>6.0</v>
      </c>
      <c r="O816" s="7">
        <v>2.0</v>
      </c>
      <c r="P816" s="7">
        <v>5.0</v>
      </c>
      <c r="Q816" s="7">
        <v>6.0</v>
      </c>
      <c r="R816" s="10">
        <f t="shared" si="3"/>
        <v>0.1666666667</v>
      </c>
      <c r="S816" s="10">
        <f t="shared" si="4"/>
        <v>0.05263157895</v>
      </c>
      <c r="T816" s="12">
        <f t="shared" si="5"/>
        <v>0</v>
      </c>
      <c r="U816" s="7">
        <v>0.0</v>
      </c>
      <c r="V816" s="7">
        <v>0.0</v>
      </c>
      <c r="W816" s="7">
        <v>1.0</v>
      </c>
      <c r="X816" s="7">
        <v>0.0</v>
      </c>
      <c r="Y816" s="7">
        <v>0.0</v>
      </c>
      <c r="Z816" s="7">
        <v>2192.0</v>
      </c>
      <c r="AA816" s="18">
        <f t="shared" si="6"/>
        <v>1.259770115</v>
      </c>
      <c r="AB816" s="14">
        <v>35.68</v>
      </c>
      <c r="AC816" s="18">
        <f t="shared" si="7"/>
        <v>1.230344828</v>
      </c>
      <c r="AD816" s="14">
        <v>129.82</v>
      </c>
      <c r="AE816" s="18">
        <f t="shared" si="8"/>
        <v>4.476551724</v>
      </c>
      <c r="AF816" s="13">
        <f t="shared" si="9"/>
        <v>0.2155891239</v>
      </c>
      <c r="AG816" s="10">
        <f t="shared" si="10"/>
        <v>0.5</v>
      </c>
      <c r="AH816" s="10">
        <f t="shared" si="11"/>
        <v>0</v>
      </c>
      <c r="AI816" s="10">
        <f t="shared" si="12"/>
        <v>0.5</v>
      </c>
      <c r="AJ816" s="7">
        <v>0.0</v>
      </c>
      <c r="AK816" s="7">
        <v>0.0</v>
      </c>
      <c r="AL816" s="13" t="str">
        <f t="shared" si="13"/>
        <v> </v>
      </c>
      <c r="AM816" s="7">
        <v>2.0</v>
      </c>
      <c r="AN816" s="7">
        <v>0.0</v>
      </c>
      <c r="AO816" s="26">
        <v>32.0</v>
      </c>
      <c r="AP816" s="26">
        <v>10.0</v>
      </c>
      <c r="AQ816" s="7">
        <v>10.0</v>
      </c>
      <c r="AR816" s="7">
        <v>2.0</v>
      </c>
      <c r="AS816" s="7">
        <v>9.0</v>
      </c>
      <c r="AT816" s="7">
        <v>1.0</v>
      </c>
      <c r="AU816" s="7">
        <v>30.0</v>
      </c>
      <c r="AV816" s="7">
        <v>6.0</v>
      </c>
      <c r="AW816" s="14">
        <v>83.33</v>
      </c>
      <c r="AX816" s="14">
        <v>-5.24</v>
      </c>
      <c r="AY816" s="7">
        <v>0.0</v>
      </c>
      <c r="AZ816" s="7">
        <v>0.0</v>
      </c>
      <c r="BA816" s="14">
        <f t="shared" si="14"/>
        <v>0.6569343066</v>
      </c>
      <c r="BB816" s="14">
        <v>83.33</v>
      </c>
      <c r="BC816" s="14">
        <v>-10.56</v>
      </c>
    </row>
    <row r="817" ht="12.75" customHeight="1">
      <c r="A817" s="7" t="s">
        <v>3327</v>
      </c>
      <c r="B817" s="7" t="s">
        <v>3328</v>
      </c>
      <c r="C817" s="8" t="s">
        <v>222</v>
      </c>
      <c r="D817" s="9" t="s">
        <v>150</v>
      </c>
      <c r="E817" s="7">
        <v>78.0</v>
      </c>
      <c r="F817" s="7">
        <v>2.0</v>
      </c>
      <c r="G817" s="7">
        <v>7.0</v>
      </c>
      <c r="H817" s="12">
        <f t="shared" si="1"/>
        <v>9</v>
      </c>
      <c r="I817" s="7">
        <v>2.0</v>
      </c>
      <c r="J817" s="7">
        <v>7.0</v>
      </c>
      <c r="K817" s="7">
        <v>6.0</v>
      </c>
      <c r="L817" s="7">
        <v>1.0</v>
      </c>
      <c r="M817" s="25">
        <f t="shared" si="2"/>
        <v>3.939688716</v>
      </c>
      <c r="N817" s="7">
        <v>19.0</v>
      </c>
      <c r="O817" s="7">
        <v>6.0</v>
      </c>
      <c r="P817" s="7">
        <v>17.0</v>
      </c>
      <c r="Q817" s="7">
        <v>7.0</v>
      </c>
      <c r="R817" s="10">
        <f t="shared" si="3"/>
        <v>0.1052631579</v>
      </c>
      <c r="S817" s="10">
        <f t="shared" si="4"/>
        <v>0.04081632653</v>
      </c>
      <c r="T817" s="12">
        <f t="shared" si="5"/>
        <v>34.58823529</v>
      </c>
      <c r="U817" s="7">
        <v>0.0</v>
      </c>
      <c r="V817" s="7">
        <v>1.0</v>
      </c>
      <c r="W817" s="7">
        <v>5.0</v>
      </c>
      <c r="X817" s="7">
        <v>4.0</v>
      </c>
      <c r="Y817" s="7">
        <v>0.0</v>
      </c>
      <c r="Z817" s="7">
        <v>8224.0</v>
      </c>
      <c r="AA817" s="18">
        <f t="shared" si="6"/>
        <v>1.757264957</v>
      </c>
      <c r="AB817" s="14">
        <v>123.27</v>
      </c>
      <c r="AC817" s="18">
        <f t="shared" si="7"/>
        <v>1.580384615</v>
      </c>
      <c r="AD817" s="14">
        <v>248.57</v>
      </c>
      <c r="AE817" s="18">
        <f t="shared" si="8"/>
        <v>3.186794872</v>
      </c>
      <c r="AF817" s="13">
        <f t="shared" si="9"/>
        <v>0.3315135542</v>
      </c>
      <c r="AG817" s="10">
        <f t="shared" si="10"/>
        <v>0.1176470588</v>
      </c>
      <c r="AH817" s="10">
        <f t="shared" si="11"/>
        <v>0.4117647059</v>
      </c>
      <c r="AI817" s="10">
        <f t="shared" si="12"/>
        <v>0.5294117647</v>
      </c>
      <c r="AJ817" s="7">
        <v>9.0</v>
      </c>
      <c r="AK817" s="7">
        <v>14.0</v>
      </c>
      <c r="AL817" s="13">
        <f t="shared" si="13"/>
        <v>0.3913043478</v>
      </c>
      <c r="AM817" s="7">
        <v>17.0</v>
      </c>
      <c r="AN817" s="7">
        <v>0.0</v>
      </c>
      <c r="AO817" s="26">
        <v>81.0</v>
      </c>
      <c r="AP817" s="26">
        <v>12.0</v>
      </c>
      <c r="AQ817" s="7">
        <v>23.0</v>
      </c>
      <c r="AR817" s="7">
        <v>2.0</v>
      </c>
      <c r="AS817" s="7">
        <v>49.0</v>
      </c>
      <c r="AT817" s="7">
        <v>3.0</v>
      </c>
      <c r="AU817" s="7">
        <v>73.0</v>
      </c>
      <c r="AV817" s="7">
        <v>13.0</v>
      </c>
      <c r="AW817" s="14">
        <v>84.88</v>
      </c>
      <c r="AX817" s="14">
        <v>-2.96</v>
      </c>
      <c r="AY817" s="7">
        <v>1.0</v>
      </c>
      <c r="AZ817" s="7">
        <v>0.0</v>
      </c>
      <c r="BA817" s="14">
        <f t="shared" si="14"/>
        <v>0.4450389105</v>
      </c>
      <c r="BB817" s="14">
        <v>96.43</v>
      </c>
      <c r="BC817" s="14">
        <v>1.69</v>
      </c>
    </row>
    <row r="818" ht="12.75" customHeight="1">
      <c r="A818" s="7" t="s">
        <v>464</v>
      </c>
      <c r="B818" s="7" t="s">
        <v>3330</v>
      </c>
      <c r="C818" s="8" t="s">
        <v>685</v>
      </c>
      <c r="D818" s="9" t="s">
        <v>255</v>
      </c>
      <c r="E818" s="7">
        <v>68.0</v>
      </c>
      <c r="F818" s="7">
        <v>0.0</v>
      </c>
      <c r="G818" s="7">
        <v>0.0</v>
      </c>
      <c r="H818" s="12">
        <f t="shared" si="1"/>
        <v>0</v>
      </c>
      <c r="I818" s="7">
        <v>0.0</v>
      </c>
      <c r="J818" s="7">
        <v>0.0</v>
      </c>
      <c r="K818" s="7">
        <v>0.0</v>
      </c>
      <c r="L818" s="7">
        <v>0.0</v>
      </c>
      <c r="M818" s="25">
        <f t="shared" si="2"/>
        <v>0</v>
      </c>
      <c r="N818" s="7">
        <v>3.0</v>
      </c>
      <c r="O818" s="7">
        <v>5.0</v>
      </c>
      <c r="P818" s="7">
        <v>3.0</v>
      </c>
      <c r="Q818" s="7">
        <v>3.0</v>
      </c>
      <c r="R818" s="10">
        <f t="shared" si="3"/>
        <v>0</v>
      </c>
      <c r="S818" s="10">
        <f t="shared" si="4"/>
        <v>0</v>
      </c>
      <c r="T818" s="12">
        <f t="shared" si="5"/>
        <v>0</v>
      </c>
      <c r="U818" s="7">
        <v>0.0</v>
      </c>
      <c r="V818" s="7">
        <v>1.0</v>
      </c>
      <c r="W818" s="7">
        <v>1.0</v>
      </c>
      <c r="X818" s="7">
        <v>0.0</v>
      </c>
      <c r="Y818" s="7">
        <v>0.0</v>
      </c>
      <c r="Z818" s="7">
        <v>2224.0</v>
      </c>
      <c r="AA818" s="18">
        <f t="shared" si="6"/>
        <v>0.5450980392</v>
      </c>
      <c r="AB818" s="14">
        <v>36.7</v>
      </c>
      <c r="AC818" s="18">
        <f t="shared" si="7"/>
        <v>0.5397058824</v>
      </c>
      <c r="AD818" s="14">
        <v>292.59</v>
      </c>
      <c r="AE818" s="18">
        <f t="shared" si="8"/>
        <v>4.302794118</v>
      </c>
      <c r="AF818" s="13">
        <f t="shared" si="9"/>
        <v>0.1114519117</v>
      </c>
      <c r="AG818" s="10">
        <f t="shared" si="10"/>
        <v>0</v>
      </c>
      <c r="AH818" s="10">
        <f t="shared" si="11"/>
        <v>0</v>
      </c>
      <c r="AI818" s="10">
        <f t="shared" si="12"/>
        <v>0</v>
      </c>
      <c r="AJ818" s="7">
        <v>0.0</v>
      </c>
      <c r="AK818" s="7">
        <v>1.0</v>
      </c>
      <c r="AL818" s="13">
        <f t="shared" si="13"/>
        <v>0</v>
      </c>
      <c r="AM818" s="7">
        <v>0.0</v>
      </c>
      <c r="AN818" s="7">
        <v>0.0</v>
      </c>
      <c r="AO818" s="26">
        <v>28.0</v>
      </c>
      <c r="AP818" s="26">
        <v>3.0</v>
      </c>
      <c r="AQ818" s="7">
        <v>16.0</v>
      </c>
      <c r="AR818" s="7">
        <v>1.0</v>
      </c>
      <c r="AS818" s="7">
        <v>10.0</v>
      </c>
      <c r="AT818" s="7">
        <v>4.0</v>
      </c>
      <c r="AU818" s="7">
        <v>28.0</v>
      </c>
      <c r="AV818" s="7">
        <v>5.0</v>
      </c>
      <c r="AW818" s="14">
        <v>84.85</v>
      </c>
      <c r="AX818" s="14">
        <v>-1.43</v>
      </c>
      <c r="AY818" s="7">
        <v>0.0</v>
      </c>
      <c r="AZ818" s="7">
        <v>0.0</v>
      </c>
      <c r="BA818" s="14">
        <f t="shared" si="14"/>
        <v>0.9172661871</v>
      </c>
      <c r="BB818" s="14">
        <v>96.15</v>
      </c>
      <c r="BC818" s="14">
        <v>0.2</v>
      </c>
    </row>
    <row r="819" ht="12.75" customHeight="1">
      <c r="A819" s="7" t="s">
        <v>3332</v>
      </c>
      <c r="B819" s="7" t="s">
        <v>3333</v>
      </c>
      <c r="C819" s="8" t="s">
        <v>458</v>
      </c>
      <c r="D819" s="9" t="s">
        <v>174</v>
      </c>
      <c r="E819" s="7">
        <v>19.0</v>
      </c>
      <c r="F819" s="7">
        <v>2.0</v>
      </c>
      <c r="G819" s="7">
        <v>1.0</v>
      </c>
      <c r="H819" s="12">
        <f t="shared" si="1"/>
        <v>3</v>
      </c>
      <c r="I819" s="7">
        <v>2.0</v>
      </c>
      <c r="J819" s="7">
        <v>1.0</v>
      </c>
      <c r="K819" s="7">
        <v>0.0</v>
      </c>
      <c r="L819" s="7">
        <v>1.0</v>
      </c>
      <c r="M819" s="25">
        <f t="shared" si="2"/>
        <v>3.408015147</v>
      </c>
      <c r="N819" s="7">
        <v>13.0</v>
      </c>
      <c r="O819" s="7">
        <v>2.0</v>
      </c>
      <c r="P819" s="7">
        <v>11.0</v>
      </c>
      <c r="Q819" s="7">
        <v>8.0</v>
      </c>
      <c r="R819" s="10">
        <f t="shared" si="3"/>
        <v>0.1538461538</v>
      </c>
      <c r="S819" s="10">
        <f t="shared" si="4"/>
        <v>0.05882352941</v>
      </c>
      <c r="T819" s="12">
        <f t="shared" si="5"/>
        <v>0</v>
      </c>
      <c r="U819" s="7">
        <v>0.0</v>
      </c>
      <c r="V819" s="7">
        <v>0.0</v>
      </c>
      <c r="W819" s="7">
        <v>0.0</v>
      </c>
      <c r="X819" s="7">
        <v>1.0</v>
      </c>
      <c r="Y819" s="7">
        <v>0.0</v>
      </c>
      <c r="Z819" s="7">
        <v>3169.0</v>
      </c>
      <c r="AA819" s="18">
        <f t="shared" si="6"/>
        <v>2.779824561</v>
      </c>
      <c r="AB819" s="14">
        <v>52.42</v>
      </c>
      <c r="AC819" s="18">
        <f t="shared" si="7"/>
        <v>2.758947368</v>
      </c>
      <c r="AD819" s="14">
        <v>40.67</v>
      </c>
      <c r="AE819" s="18">
        <f t="shared" si="8"/>
        <v>2.140526316</v>
      </c>
      <c r="AF819" s="13">
        <f t="shared" si="9"/>
        <v>0.5631109679</v>
      </c>
      <c r="AG819" s="10">
        <f t="shared" si="10"/>
        <v>0.3333333333</v>
      </c>
      <c r="AH819" s="10">
        <f t="shared" si="11"/>
        <v>0.1666666667</v>
      </c>
      <c r="AI819" s="10">
        <f t="shared" si="12"/>
        <v>0.5</v>
      </c>
      <c r="AJ819" s="7">
        <v>0.0</v>
      </c>
      <c r="AK819" s="7">
        <v>0.0</v>
      </c>
      <c r="AL819" s="13" t="str">
        <f t="shared" si="13"/>
        <v> </v>
      </c>
      <c r="AM819" s="7">
        <v>6.0</v>
      </c>
      <c r="AN819" s="7">
        <v>1.0</v>
      </c>
      <c r="AO819" s="26">
        <v>53.0</v>
      </c>
      <c r="AP819" s="26">
        <v>6.0</v>
      </c>
      <c r="AQ819" s="7">
        <v>18.0</v>
      </c>
      <c r="AR819" s="7">
        <v>3.0</v>
      </c>
      <c r="AS819" s="7">
        <v>21.0</v>
      </c>
      <c r="AT819" s="7">
        <v>0.0</v>
      </c>
      <c r="AU819" s="7">
        <v>43.0</v>
      </c>
      <c r="AV819" s="7">
        <v>7.0</v>
      </c>
      <c r="AW819" s="14">
        <v>86.0</v>
      </c>
      <c r="AX819" s="14">
        <v>-9.35</v>
      </c>
      <c r="AY819" s="7">
        <v>0.0</v>
      </c>
      <c r="AZ819" s="7">
        <v>0.0</v>
      </c>
      <c r="BA819" s="14">
        <f t="shared" si="14"/>
        <v>0.8709372042</v>
      </c>
      <c r="BB819" s="14">
        <v>95.92</v>
      </c>
      <c r="BC819" s="14">
        <v>7.55</v>
      </c>
    </row>
    <row r="820" ht="12.75" customHeight="1">
      <c r="A820" s="7" t="s">
        <v>1206</v>
      </c>
      <c r="B820" s="7" t="s">
        <v>1790</v>
      </c>
      <c r="C820" s="8" t="s">
        <v>839</v>
      </c>
      <c r="D820" s="9" t="s">
        <v>255</v>
      </c>
      <c r="E820" s="7">
        <v>6.0</v>
      </c>
      <c r="F820" s="7">
        <v>0.0</v>
      </c>
      <c r="G820" s="7">
        <v>0.0</v>
      </c>
      <c r="H820" s="12">
        <f t="shared" si="1"/>
        <v>0</v>
      </c>
      <c r="I820" s="7">
        <v>0.0</v>
      </c>
      <c r="J820" s="7">
        <v>0.0</v>
      </c>
      <c r="K820" s="7">
        <v>0.0</v>
      </c>
      <c r="L820" s="7">
        <v>0.0</v>
      </c>
      <c r="M820" s="25">
        <f t="shared" si="2"/>
        <v>0</v>
      </c>
      <c r="N820" s="7">
        <v>0.0</v>
      </c>
      <c r="O820" s="7">
        <v>0.0</v>
      </c>
      <c r="P820" s="7">
        <v>0.0</v>
      </c>
      <c r="Q820" s="7">
        <v>0.0</v>
      </c>
      <c r="R820" s="10">
        <f t="shared" si="3"/>
        <v>0</v>
      </c>
      <c r="S820" s="10">
        <f t="shared" si="4"/>
        <v>0</v>
      </c>
      <c r="T820" s="12">
        <f t="shared" si="5"/>
        <v>0</v>
      </c>
      <c r="U820" s="7">
        <v>0.0</v>
      </c>
      <c r="V820" s="7">
        <v>0.0</v>
      </c>
      <c r="W820" s="7">
        <v>0.0</v>
      </c>
      <c r="X820" s="7">
        <v>0.0</v>
      </c>
      <c r="Y820" s="7">
        <v>0.0</v>
      </c>
      <c r="Z820" s="7">
        <v>27.0</v>
      </c>
      <c r="AA820" s="18">
        <f t="shared" si="6"/>
        <v>0.075</v>
      </c>
      <c r="AB820" s="14">
        <v>0.12</v>
      </c>
      <c r="AC820" s="18">
        <f t="shared" si="7"/>
        <v>0.02</v>
      </c>
      <c r="AD820" s="14">
        <v>34.88</v>
      </c>
      <c r="AE820" s="18">
        <f t="shared" si="8"/>
        <v>5.813333333</v>
      </c>
      <c r="AF820" s="13">
        <f t="shared" si="9"/>
        <v>0.003428571429</v>
      </c>
      <c r="AG820" s="10">
        <f t="shared" si="10"/>
        <v>0</v>
      </c>
      <c r="AH820" s="10">
        <f t="shared" si="11"/>
        <v>0</v>
      </c>
      <c r="AI820" s="10">
        <f t="shared" si="12"/>
        <v>0</v>
      </c>
      <c r="AJ820" s="7">
        <v>0.0</v>
      </c>
      <c r="AK820" s="7">
        <v>0.0</v>
      </c>
      <c r="AL820" s="13" t="str">
        <f t="shared" si="13"/>
        <v> </v>
      </c>
      <c r="AM820" s="7">
        <v>0.0</v>
      </c>
      <c r="AN820" s="7">
        <v>0.0</v>
      </c>
      <c r="AO820" s="26">
        <v>0.0</v>
      </c>
      <c r="AP820" s="26">
        <v>0.0</v>
      </c>
      <c r="AQ820" s="7">
        <v>0.0</v>
      </c>
      <c r="AR820" s="7">
        <v>0.0</v>
      </c>
      <c r="AS820" s="7">
        <v>0.0</v>
      </c>
      <c r="AT820" s="7">
        <v>0.0</v>
      </c>
      <c r="AU820" s="7">
        <v>0.0</v>
      </c>
      <c r="AV820" s="7">
        <v>0.0</v>
      </c>
      <c r="AW820" s="14"/>
      <c r="AX820" s="14"/>
      <c r="AY820" s="7">
        <v>0.0</v>
      </c>
      <c r="AZ820" s="7">
        <v>0.0</v>
      </c>
      <c r="BA820" s="14">
        <f t="shared" si="14"/>
        <v>0</v>
      </c>
      <c r="BB820" s="14">
        <v>100.0</v>
      </c>
      <c r="BC820" s="14">
        <v>0.0</v>
      </c>
    </row>
    <row r="821" ht="12.75" customHeight="1">
      <c r="A821" s="7" t="s">
        <v>1659</v>
      </c>
      <c r="B821" s="7" t="s">
        <v>3337</v>
      </c>
      <c r="C821" s="8" t="s">
        <v>458</v>
      </c>
      <c r="D821" s="9" t="s">
        <v>150</v>
      </c>
      <c r="E821" s="7">
        <v>49.0</v>
      </c>
      <c r="F821" s="7">
        <v>0.0</v>
      </c>
      <c r="G821" s="7">
        <v>0.0</v>
      </c>
      <c r="H821" s="12">
        <f t="shared" si="1"/>
        <v>0</v>
      </c>
      <c r="I821" s="7">
        <v>0.0</v>
      </c>
      <c r="J821" s="7">
        <v>0.0</v>
      </c>
      <c r="K821" s="7">
        <v>0.0</v>
      </c>
      <c r="L821" s="7">
        <v>0.0</v>
      </c>
      <c r="M821" s="25">
        <f t="shared" si="2"/>
        <v>0</v>
      </c>
      <c r="N821" s="7">
        <v>0.0</v>
      </c>
      <c r="O821" s="7">
        <v>0.0</v>
      </c>
      <c r="P821" s="7">
        <v>0.0</v>
      </c>
      <c r="Q821" s="7">
        <v>0.0</v>
      </c>
      <c r="R821" s="10">
        <f t="shared" si="3"/>
        <v>0</v>
      </c>
      <c r="S821" s="10">
        <f t="shared" si="4"/>
        <v>0</v>
      </c>
      <c r="T821" s="12">
        <f t="shared" si="5"/>
        <v>0</v>
      </c>
      <c r="U821" s="7">
        <v>0.0</v>
      </c>
      <c r="V821" s="7">
        <v>1.0</v>
      </c>
      <c r="W821" s="7">
        <v>0.0</v>
      </c>
      <c r="X821" s="7">
        <v>1.0</v>
      </c>
      <c r="Y821" s="7">
        <v>0.0</v>
      </c>
      <c r="Z821" s="7">
        <v>396.0</v>
      </c>
      <c r="AA821" s="18">
        <f t="shared" si="6"/>
        <v>0.1346938776</v>
      </c>
      <c r="AB821" s="14">
        <v>5.84</v>
      </c>
      <c r="AC821" s="18">
        <f t="shared" si="7"/>
        <v>0.1191836735</v>
      </c>
      <c r="AD821" s="14">
        <v>253.95</v>
      </c>
      <c r="AE821" s="18">
        <f t="shared" si="8"/>
        <v>5.182653061</v>
      </c>
      <c r="AF821" s="13">
        <f t="shared" si="9"/>
        <v>0.02247969514</v>
      </c>
      <c r="AG821" s="10">
        <f t="shared" si="10"/>
        <v>0</v>
      </c>
      <c r="AH821" s="10">
        <f t="shared" si="11"/>
        <v>0</v>
      </c>
      <c r="AI821" s="10">
        <f t="shared" si="12"/>
        <v>0</v>
      </c>
      <c r="AJ821" s="7">
        <v>8.0</v>
      </c>
      <c r="AK821" s="7">
        <v>8.0</v>
      </c>
      <c r="AL821" s="13">
        <f t="shared" si="13"/>
        <v>0.5</v>
      </c>
      <c r="AM821" s="7">
        <v>0.0</v>
      </c>
      <c r="AN821" s="7">
        <v>0.0</v>
      </c>
      <c r="AO821" s="26">
        <v>4.0</v>
      </c>
      <c r="AP821" s="26">
        <v>1.0</v>
      </c>
      <c r="AQ821" s="7">
        <v>3.0</v>
      </c>
      <c r="AR821" s="7">
        <v>0.0</v>
      </c>
      <c r="AS821" s="7">
        <v>1.0</v>
      </c>
      <c r="AT821" s="7">
        <v>0.0</v>
      </c>
      <c r="AU821" s="7">
        <v>3.0</v>
      </c>
      <c r="AV821" s="7">
        <v>0.0</v>
      </c>
      <c r="AW821" s="14">
        <v>100.0</v>
      </c>
      <c r="AX821" s="14">
        <v>7.2</v>
      </c>
      <c r="AY821" s="7">
        <v>0.0</v>
      </c>
      <c r="AZ821" s="7">
        <v>0.0</v>
      </c>
      <c r="BA821" s="14">
        <f t="shared" si="14"/>
        <v>0.7575757576</v>
      </c>
      <c r="BB821" s="14">
        <v>78.57</v>
      </c>
      <c r="BC821" s="14">
        <v>-17.24</v>
      </c>
    </row>
    <row r="822" ht="12.75" customHeight="1">
      <c r="A822" s="7" t="s">
        <v>726</v>
      </c>
      <c r="B822" s="7" t="s">
        <v>3337</v>
      </c>
      <c r="C822" s="8" t="s">
        <v>490</v>
      </c>
      <c r="D822" s="9" t="s">
        <v>247</v>
      </c>
      <c r="E822" s="7">
        <v>3.0</v>
      </c>
      <c r="F822" s="7">
        <v>0.0</v>
      </c>
      <c r="G822" s="7">
        <v>0.0</v>
      </c>
      <c r="H822" s="12">
        <f t="shared" si="1"/>
        <v>0</v>
      </c>
      <c r="I822" s="7">
        <v>0.0</v>
      </c>
      <c r="J822" s="7">
        <v>0.0</v>
      </c>
      <c r="K822" s="7">
        <v>0.0</v>
      </c>
      <c r="L822" s="7">
        <v>0.0</v>
      </c>
      <c r="M822" s="25">
        <f t="shared" si="2"/>
        <v>0</v>
      </c>
      <c r="N822" s="7">
        <v>0.0</v>
      </c>
      <c r="O822" s="7">
        <v>0.0</v>
      </c>
      <c r="P822" s="7">
        <v>0.0</v>
      </c>
      <c r="Q822" s="7">
        <v>0.0</v>
      </c>
      <c r="R822" s="10">
        <f t="shared" si="3"/>
        <v>0</v>
      </c>
      <c r="S822" s="10">
        <f t="shared" si="4"/>
        <v>0</v>
      </c>
      <c r="T822" s="12">
        <f t="shared" si="5"/>
        <v>0</v>
      </c>
      <c r="U822" s="7">
        <v>0.0</v>
      </c>
      <c r="V822" s="7">
        <v>0.0</v>
      </c>
      <c r="W822" s="7">
        <v>0.0</v>
      </c>
      <c r="X822" s="7">
        <v>0.0</v>
      </c>
      <c r="Y822" s="7">
        <v>0.0</v>
      </c>
      <c r="Z822" s="7">
        <v>8.0</v>
      </c>
      <c r="AA822" s="18">
        <f t="shared" si="6"/>
        <v>0.04444444444</v>
      </c>
      <c r="AB822" s="14">
        <v>0.0</v>
      </c>
      <c r="AC822" s="18">
        <f t="shared" si="7"/>
        <v>0</v>
      </c>
      <c r="AD822" s="14">
        <v>10.18</v>
      </c>
      <c r="AE822" s="18">
        <f t="shared" si="8"/>
        <v>3.393333333</v>
      </c>
      <c r="AF822" s="13">
        <f t="shared" si="9"/>
        <v>0</v>
      </c>
      <c r="AG822" s="10">
        <f t="shared" si="10"/>
        <v>0</v>
      </c>
      <c r="AH822" s="10">
        <f t="shared" si="11"/>
        <v>0</v>
      </c>
      <c r="AI822" s="10">
        <f t="shared" si="12"/>
        <v>0</v>
      </c>
      <c r="AJ822" s="7">
        <v>0.0</v>
      </c>
      <c r="AK822" s="7">
        <v>0.0</v>
      </c>
      <c r="AL822" s="13" t="str">
        <f t="shared" si="13"/>
        <v> </v>
      </c>
      <c r="AM822" s="7">
        <v>0.0</v>
      </c>
      <c r="AN822" s="7">
        <v>0.0</v>
      </c>
      <c r="AO822" s="26">
        <v>0.0</v>
      </c>
      <c r="AP822" s="26">
        <v>0.0</v>
      </c>
      <c r="AQ822" s="7">
        <v>0.0</v>
      </c>
      <c r="AR822" s="7">
        <v>0.0</v>
      </c>
      <c r="AS822" s="7">
        <v>0.0</v>
      </c>
      <c r="AT822" s="7">
        <v>0.0</v>
      </c>
      <c r="AU822" s="7">
        <v>0.0</v>
      </c>
      <c r="AV822" s="7">
        <v>0.0</v>
      </c>
      <c r="AW822" s="14"/>
      <c r="AX822" s="14"/>
      <c r="AY822" s="7">
        <v>0.0</v>
      </c>
      <c r="AZ822" s="7">
        <v>0.0</v>
      </c>
      <c r="BA822" s="14">
        <f t="shared" si="14"/>
        <v>0</v>
      </c>
      <c r="BB822" s="14"/>
      <c r="BC822" s="14"/>
    </row>
    <row r="823" ht="12.75" customHeight="1">
      <c r="A823" s="7" t="s">
        <v>464</v>
      </c>
      <c r="B823" s="7" t="s">
        <v>3342</v>
      </c>
      <c r="C823" s="8" t="s">
        <v>246</v>
      </c>
      <c r="D823" s="9" t="s">
        <v>183</v>
      </c>
      <c r="E823" s="7">
        <v>82.0</v>
      </c>
      <c r="F823" s="7">
        <v>0.0</v>
      </c>
      <c r="G823" s="7">
        <v>0.0</v>
      </c>
      <c r="H823" s="12">
        <f t="shared" si="1"/>
        <v>0</v>
      </c>
      <c r="I823" s="7">
        <v>0.0</v>
      </c>
      <c r="J823" s="7">
        <v>0.0</v>
      </c>
      <c r="K823" s="7">
        <v>0.0</v>
      </c>
      <c r="L823" s="7">
        <v>0.0</v>
      </c>
      <c r="M823" s="25">
        <f t="shared" si="2"/>
        <v>0</v>
      </c>
      <c r="N823" s="7">
        <v>0.0</v>
      </c>
      <c r="O823" s="7">
        <v>0.0</v>
      </c>
      <c r="P823" s="7">
        <v>0.0</v>
      </c>
      <c r="Q823" s="7">
        <v>0.0</v>
      </c>
      <c r="R823" s="10">
        <f t="shared" si="3"/>
        <v>0</v>
      </c>
      <c r="S823" s="10">
        <f t="shared" si="4"/>
        <v>0</v>
      </c>
      <c r="T823" s="12">
        <f t="shared" si="5"/>
        <v>0</v>
      </c>
      <c r="U823" s="7">
        <v>0.0</v>
      </c>
      <c r="V823" s="7">
        <v>0.0</v>
      </c>
      <c r="W823" s="7">
        <v>0.0</v>
      </c>
      <c r="X823" s="7">
        <v>0.0</v>
      </c>
      <c r="Y823" s="7">
        <v>0.0</v>
      </c>
      <c r="Z823" s="7">
        <v>379.0</v>
      </c>
      <c r="AA823" s="18">
        <f t="shared" si="6"/>
        <v>0.07703252033</v>
      </c>
      <c r="AB823" s="14">
        <v>7.17</v>
      </c>
      <c r="AC823" s="18">
        <f t="shared" si="7"/>
        <v>0.08743902439</v>
      </c>
      <c r="AD823" s="14">
        <v>418.91</v>
      </c>
      <c r="AE823" s="18">
        <f t="shared" si="8"/>
        <v>5.108658537</v>
      </c>
      <c r="AF823" s="13">
        <f t="shared" si="9"/>
        <v>0.01682782576</v>
      </c>
      <c r="AG823" s="10">
        <f t="shared" si="10"/>
        <v>0</v>
      </c>
      <c r="AH823" s="10">
        <f t="shared" si="11"/>
        <v>0</v>
      </c>
      <c r="AI823" s="10">
        <f t="shared" si="12"/>
        <v>0</v>
      </c>
      <c r="AJ823" s="7">
        <v>2.0</v>
      </c>
      <c r="AK823" s="7">
        <v>2.0</v>
      </c>
      <c r="AL823" s="13">
        <f t="shared" si="13"/>
        <v>0.5</v>
      </c>
      <c r="AM823" s="7">
        <v>1.0</v>
      </c>
      <c r="AN823" s="7">
        <v>0.0</v>
      </c>
      <c r="AO823" s="26">
        <v>9.0</v>
      </c>
      <c r="AP823" s="26">
        <v>0.0</v>
      </c>
      <c r="AQ823" s="7">
        <v>0.0</v>
      </c>
      <c r="AR823" s="7">
        <v>0.0</v>
      </c>
      <c r="AS823" s="7">
        <v>5.0</v>
      </c>
      <c r="AT823" s="7">
        <v>0.0</v>
      </c>
      <c r="AU823" s="7">
        <v>7.0</v>
      </c>
      <c r="AV823" s="7">
        <v>0.0</v>
      </c>
      <c r="AW823" s="14">
        <v>100.0</v>
      </c>
      <c r="AX823" s="14">
        <v>14.88</v>
      </c>
      <c r="AY823" s="7">
        <v>0.0</v>
      </c>
      <c r="AZ823" s="7">
        <v>0.0</v>
      </c>
      <c r="BA823" s="14">
        <f t="shared" si="14"/>
        <v>0.7915567282</v>
      </c>
      <c r="BB823" s="14">
        <v>81.82</v>
      </c>
      <c r="BC823" s="14">
        <v>-11.33</v>
      </c>
    </row>
    <row r="824" ht="12.75" customHeight="1">
      <c r="A824" s="7" t="s">
        <v>892</v>
      </c>
      <c r="B824" s="7" t="s">
        <v>3345</v>
      </c>
      <c r="C824" s="8" t="s">
        <v>628</v>
      </c>
      <c r="D824" s="9" t="s">
        <v>150</v>
      </c>
      <c r="E824" s="7">
        <v>82.0</v>
      </c>
      <c r="F824" s="7">
        <v>8.0</v>
      </c>
      <c r="G824" s="7">
        <v>21.0</v>
      </c>
      <c r="H824" s="12">
        <f t="shared" si="1"/>
        <v>29</v>
      </c>
      <c r="I824" s="7">
        <v>8.0</v>
      </c>
      <c r="J824" s="7">
        <v>18.0</v>
      </c>
      <c r="K824" s="7">
        <v>12.0</v>
      </c>
      <c r="L824" s="7">
        <v>6.0</v>
      </c>
      <c r="M824" s="25">
        <f t="shared" si="2"/>
        <v>5.826868337</v>
      </c>
      <c r="N824" s="7">
        <v>36.0</v>
      </c>
      <c r="O824" s="7">
        <v>16.0</v>
      </c>
      <c r="P824" s="7">
        <v>28.0</v>
      </c>
      <c r="Q824" s="7">
        <v>15.0</v>
      </c>
      <c r="R824" s="10">
        <f t="shared" si="3"/>
        <v>0.2222222222</v>
      </c>
      <c r="S824" s="10">
        <f t="shared" si="4"/>
        <v>0.08421052632</v>
      </c>
      <c r="T824" s="12">
        <f t="shared" si="5"/>
        <v>82.13333333</v>
      </c>
      <c r="U824" s="7">
        <v>0.0</v>
      </c>
      <c r="V824" s="7">
        <v>3.0</v>
      </c>
      <c r="W824" s="7">
        <v>2.0</v>
      </c>
      <c r="X824" s="7">
        <v>14.0</v>
      </c>
      <c r="Y824" s="7">
        <v>1.0</v>
      </c>
      <c r="Z824" s="7">
        <v>17917.0</v>
      </c>
      <c r="AA824" s="18">
        <f t="shared" si="6"/>
        <v>3.641666667</v>
      </c>
      <c r="AB824" s="14">
        <v>300.59</v>
      </c>
      <c r="AC824" s="18">
        <f t="shared" si="7"/>
        <v>3.665731707</v>
      </c>
      <c r="AD824" s="14">
        <v>138.67</v>
      </c>
      <c r="AE824" s="18">
        <f t="shared" si="8"/>
        <v>1.691097561</v>
      </c>
      <c r="AF824" s="13">
        <f t="shared" si="9"/>
        <v>0.6843099759</v>
      </c>
      <c r="AG824" s="10">
        <f t="shared" si="10"/>
        <v>0.1777777778</v>
      </c>
      <c r="AH824" s="10">
        <f t="shared" si="11"/>
        <v>0.4</v>
      </c>
      <c r="AI824" s="10">
        <f t="shared" si="12"/>
        <v>0.5777777778</v>
      </c>
      <c r="AJ824" s="7">
        <v>91.0</v>
      </c>
      <c r="AK824" s="7">
        <v>69.0</v>
      </c>
      <c r="AL824" s="13">
        <f t="shared" si="13"/>
        <v>0.56875</v>
      </c>
      <c r="AM824" s="7">
        <v>45.0</v>
      </c>
      <c r="AN824" s="7">
        <v>5.0</v>
      </c>
      <c r="AO824" s="26">
        <v>263.0</v>
      </c>
      <c r="AP824" s="26">
        <v>39.0</v>
      </c>
      <c r="AQ824" s="7">
        <v>116.0</v>
      </c>
      <c r="AR824" s="7">
        <v>10.0</v>
      </c>
      <c r="AS824" s="7">
        <v>147.0</v>
      </c>
      <c r="AT824" s="7">
        <v>11.0</v>
      </c>
      <c r="AU824" s="7">
        <v>300.0</v>
      </c>
      <c r="AV824" s="7">
        <v>35.0</v>
      </c>
      <c r="AW824" s="14">
        <v>89.55</v>
      </c>
      <c r="AX824" s="14">
        <v>4.51</v>
      </c>
      <c r="AY824" s="7">
        <v>2.0</v>
      </c>
      <c r="AZ824" s="7">
        <v>0.0</v>
      </c>
      <c r="BA824" s="14">
        <f t="shared" si="14"/>
        <v>0.7836133281</v>
      </c>
      <c r="BB824" s="14">
        <v>96.37</v>
      </c>
      <c r="BC824" s="14">
        <v>16.14</v>
      </c>
    </row>
    <row r="825" ht="12.75" customHeight="1">
      <c r="A825" s="7" t="s">
        <v>1824</v>
      </c>
      <c r="B825" s="7" t="s">
        <v>3345</v>
      </c>
      <c r="C825" s="8" t="s">
        <v>325</v>
      </c>
      <c r="D825" s="9" t="s">
        <v>255</v>
      </c>
      <c r="E825" s="7">
        <v>50.0</v>
      </c>
      <c r="F825" s="7">
        <v>0.0</v>
      </c>
      <c r="G825" s="7">
        <v>0.0</v>
      </c>
      <c r="H825" s="12">
        <f t="shared" si="1"/>
        <v>0</v>
      </c>
      <c r="I825" s="7">
        <v>0.0</v>
      </c>
      <c r="J825" s="7">
        <v>0.0</v>
      </c>
      <c r="K825" s="7">
        <v>0.0</v>
      </c>
      <c r="L825" s="7">
        <v>0.0</v>
      </c>
      <c r="M825" s="25">
        <f t="shared" si="2"/>
        <v>0</v>
      </c>
      <c r="N825" s="7">
        <v>0.0</v>
      </c>
      <c r="O825" s="7">
        <v>0.0</v>
      </c>
      <c r="P825" s="7">
        <v>0.0</v>
      </c>
      <c r="Q825" s="7">
        <v>0.0</v>
      </c>
      <c r="R825" s="10">
        <f t="shared" si="3"/>
        <v>0</v>
      </c>
      <c r="S825" s="10">
        <f t="shared" si="4"/>
        <v>0</v>
      </c>
      <c r="T825" s="12">
        <f t="shared" si="5"/>
        <v>0</v>
      </c>
      <c r="U825" s="7">
        <v>0.0</v>
      </c>
      <c r="V825" s="7">
        <v>0.0</v>
      </c>
      <c r="W825" s="7">
        <v>0.0</v>
      </c>
      <c r="X825" s="7">
        <v>0.0</v>
      </c>
      <c r="Y825" s="7">
        <v>0.0</v>
      </c>
      <c r="Z825" s="7">
        <v>328.0</v>
      </c>
      <c r="AA825" s="18">
        <f t="shared" si="6"/>
        <v>0.1093333333</v>
      </c>
      <c r="AB825" s="14">
        <v>5.48</v>
      </c>
      <c r="AC825" s="18">
        <f t="shared" si="7"/>
        <v>0.1096</v>
      </c>
      <c r="AD825" s="14">
        <v>245.75</v>
      </c>
      <c r="AE825" s="18">
        <f t="shared" si="8"/>
        <v>4.915</v>
      </c>
      <c r="AF825" s="13">
        <f t="shared" si="9"/>
        <v>0.02181268161</v>
      </c>
      <c r="AG825" s="10">
        <f t="shared" si="10"/>
        <v>0</v>
      </c>
      <c r="AH825" s="10">
        <f t="shared" si="11"/>
        <v>0</v>
      </c>
      <c r="AI825" s="10">
        <f t="shared" si="12"/>
        <v>0</v>
      </c>
      <c r="AJ825" s="7">
        <v>0.0</v>
      </c>
      <c r="AK825" s="7">
        <v>0.0</v>
      </c>
      <c r="AL825" s="13" t="str">
        <f t="shared" si="13"/>
        <v> </v>
      </c>
      <c r="AM825" s="7">
        <v>0.0</v>
      </c>
      <c r="AN825" s="7">
        <v>0.0</v>
      </c>
      <c r="AO825" s="26">
        <v>4.0</v>
      </c>
      <c r="AP825" s="26">
        <v>0.0</v>
      </c>
      <c r="AQ825" s="7">
        <v>0.0</v>
      </c>
      <c r="AR825" s="7">
        <v>0.0</v>
      </c>
      <c r="AS825" s="7">
        <v>3.0</v>
      </c>
      <c r="AT825" s="7">
        <v>1.0</v>
      </c>
      <c r="AU825" s="7">
        <v>2.0</v>
      </c>
      <c r="AV825" s="7">
        <v>0.0</v>
      </c>
      <c r="AW825" s="14">
        <v>100.0</v>
      </c>
      <c r="AX825" s="14">
        <v>14.86</v>
      </c>
      <c r="AY825" s="7">
        <v>0.0</v>
      </c>
      <c r="AZ825" s="7">
        <v>0.0</v>
      </c>
      <c r="BA825" s="14">
        <f t="shared" si="14"/>
        <v>0.3658536585</v>
      </c>
      <c r="BB825" s="14">
        <v>90.0</v>
      </c>
      <c r="BC825" s="14">
        <v>-3.28</v>
      </c>
    </row>
    <row r="826" ht="12.75" customHeight="1">
      <c r="A826" s="7" t="s">
        <v>464</v>
      </c>
      <c r="B826" s="7" t="s">
        <v>3350</v>
      </c>
      <c r="C826" s="8" t="s">
        <v>628</v>
      </c>
      <c r="D826" s="9" t="s">
        <v>150</v>
      </c>
      <c r="E826" s="7">
        <v>79.0</v>
      </c>
      <c r="F826" s="7">
        <v>1.0</v>
      </c>
      <c r="G826" s="7">
        <v>0.0</v>
      </c>
      <c r="H826" s="12">
        <f t="shared" si="1"/>
        <v>1</v>
      </c>
      <c r="I826" s="7">
        <v>1.0</v>
      </c>
      <c r="J826" s="7">
        <v>0.0</v>
      </c>
      <c r="K826" s="7">
        <v>0.0</v>
      </c>
      <c r="L826" s="7">
        <v>0.0</v>
      </c>
      <c r="M826" s="25">
        <f t="shared" si="2"/>
        <v>4.390243902</v>
      </c>
      <c r="N826" s="7">
        <v>1.0</v>
      </c>
      <c r="O826" s="7">
        <v>0.0</v>
      </c>
      <c r="P826" s="7">
        <v>0.0</v>
      </c>
      <c r="Q826" s="7">
        <v>0.0</v>
      </c>
      <c r="R826" s="10">
        <f t="shared" si="3"/>
        <v>1</v>
      </c>
      <c r="S826" s="10">
        <f t="shared" si="4"/>
        <v>1</v>
      </c>
      <c r="T826" s="12">
        <f t="shared" si="5"/>
        <v>0</v>
      </c>
      <c r="U826" s="7">
        <v>1.0</v>
      </c>
      <c r="V826" s="7">
        <v>0.0</v>
      </c>
      <c r="W826" s="7">
        <v>1.0</v>
      </c>
      <c r="X826" s="7">
        <v>2.0</v>
      </c>
      <c r="Y826" s="7">
        <v>0.0</v>
      </c>
      <c r="Z826" s="7">
        <v>820.0</v>
      </c>
      <c r="AA826" s="18">
        <f t="shared" si="6"/>
        <v>0.1729957806</v>
      </c>
      <c r="AB826" s="14">
        <v>13.77</v>
      </c>
      <c r="AC826" s="18">
        <f t="shared" si="7"/>
        <v>0.1743037975</v>
      </c>
      <c r="AD826" s="14">
        <v>406.78</v>
      </c>
      <c r="AE826" s="18">
        <f t="shared" si="8"/>
        <v>5.149113924</v>
      </c>
      <c r="AF826" s="13">
        <f t="shared" si="9"/>
        <v>0.03274283676</v>
      </c>
      <c r="AG826" s="10">
        <f t="shared" si="10"/>
        <v>1</v>
      </c>
      <c r="AH826" s="10">
        <f t="shared" si="11"/>
        <v>0</v>
      </c>
      <c r="AI826" s="10">
        <f t="shared" si="12"/>
        <v>1</v>
      </c>
      <c r="AJ826" s="7">
        <v>8.0</v>
      </c>
      <c r="AK826" s="7">
        <v>4.0</v>
      </c>
      <c r="AL826" s="13">
        <f t="shared" si="13"/>
        <v>0.6666666667</v>
      </c>
      <c r="AM826" s="7">
        <v>1.0</v>
      </c>
      <c r="AN826" s="7">
        <v>0.0</v>
      </c>
      <c r="AO826" s="26">
        <v>4.0</v>
      </c>
      <c r="AP826" s="26">
        <v>3.0</v>
      </c>
      <c r="AQ826" s="7">
        <v>3.0</v>
      </c>
      <c r="AR826" s="7">
        <v>1.0</v>
      </c>
      <c r="AS826" s="7">
        <v>3.0</v>
      </c>
      <c r="AT826" s="7">
        <v>1.0</v>
      </c>
      <c r="AU826" s="7">
        <v>7.0</v>
      </c>
      <c r="AV826" s="7">
        <v>3.0</v>
      </c>
      <c r="AW826" s="14">
        <v>70.0</v>
      </c>
      <c r="AX826" s="14">
        <v>-18.56</v>
      </c>
      <c r="AY826" s="7">
        <v>0.0</v>
      </c>
      <c r="AZ826" s="7">
        <v>0.0</v>
      </c>
      <c r="BA826" s="14">
        <f t="shared" si="14"/>
        <v>0.1463414634</v>
      </c>
      <c r="BB826" s="14">
        <v>83.33</v>
      </c>
      <c r="BC826" s="14">
        <v>-9.63</v>
      </c>
    </row>
    <row r="827" ht="12.75" customHeight="1">
      <c r="A827" s="7" t="s">
        <v>252</v>
      </c>
      <c r="B827" s="7" t="s">
        <v>3352</v>
      </c>
      <c r="C827" s="8" t="s">
        <v>839</v>
      </c>
      <c r="D827" s="9" t="s">
        <v>238</v>
      </c>
      <c r="E827" s="7">
        <v>50.0</v>
      </c>
      <c r="F827" s="7">
        <v>2.0</v>
      </c>
      <c r="G827" s="7">
        <v>0.0</v>
      </c>
      <c r="H827" s="12">
        <f t="shared" si="1"/>
        <v>2</v>
      </c>
      <c r="I827" s="7">
        <v>2.0</v>
      </c>
      <c r="J827" s="7">
        <v>0.0</v>
      </c>
      <c r="K827" s="7">
        <v>0.0</v>
      </c>
      <c r="L827" s="7">
        <v>0.0</v>
      </c>
      <c r="M827" s="25">
        <f t="shared" si="2"/>
        <v>3.389830508</v>
      </c>
      <c r="N827" s="7">
        <v>5.0</v>
      </c>
      <c r="O827" s="7">
        <v>5.0</v>
      </c>
      <c r="P827" s="7">
        <v>3.0</v>
      </c>
      <c r="Q827" s="7">
        <v>0.0</v>
      </c>
      <c r="R827" s="10">
        <f t="shared" si="3"/>
        <v>0.4</v>
      </c>
      <c r="S827" s="10">
        <f t="shared" si="4"/>
        <v>0.1538461538</v>
      </c>
      <c r="T827" s="12">
        <f t="shared" si="5"/>
        <v>0</v>
      </c>
      <c r="U827" s="7">
        <v>0.0</v>
      </c>
      <c r="V827" s="7">
        <v>0.0</v>
      </c>
      <c r="W827" s="7">
        <v>3.0</v>
      </c>
      <c r="X827" s="7">
        <v>0.0</v>
      </c>
      <c r="Y827" s="7">
        <v>1.0</v>
      </c>
      <c r="Z827" s="7">
        <v>2124.0</v>
      </c>
      <c r="AA827" s="18">
        <f t="shared" si="6"/>
        <v>0.708</v>
      </c>
      <c r="AB827" s="14">
        <v>32.41</v>
      </c>
      <c r="AC827" s="18">
        <f t="shared" si="7"/>
        <v>0.6482</v>
      </c>
      <c r="AD827" s="14">
        <v>262.37</v>
      </c>
      <c r="AE827" s="18">
        <f t="shared" si="8"/>
        <v>5.2474</v>
      </c>
      <c r="AF827" s="13">
        <f t="shared" si="9"/>
        <v>0.1099464007</v>
      </c>
      <c r="AG827" s="10">
        <f t="shared" si="10"/>
        <v>0.6666666667</v>
      </c>
      <c r="AH827" s="10">
        <f t="shared" si="11"/>
        <v>0</v>
      </c>
      <c r="AI827" s="10">
        <f t="shared" si="12"/>
        <v>0.6666666667</v>
      </c>
      <c r="AJ827" s="7">
        <v>6.0</v>
      </c>
      <c r="AK827" s="7">
        <v>13.0</v>
      </c>
      <c r="AL827" s="13">
        <f t="shared" si="13"/>
        <v>0.3157894737</v>
      </c>
      <c r="AM827" s="7">
        <v>3.0</v>
      </c>
      <c r="AN827" s="7">
        <v>0.0</v>
      </c>
      <c r="AO827" s="26">
        <v>24.0</v>
      </c>
      <c r="AP827" s="26">
        <v>6.0</v>
      </c>
      <c r="AQ827" s="7">
        <v>15.0</v>
      </c>
      <c r="AR827" s="7">
        <v>0.0</v>
      </c>
      <c r="AS827" s="7">
        <v>6.0</v>
      </c>
      <c r="AT827" s="7">
        <v>2.0</v>
      </c>
      <c r="AU827" s="7">
        <v>24.0</v>
      </c>
      <c r="AV827" s="7">
        <v>2.0</v>
      </c>
      <c r="AW827" s="14">
        <v>92.31</v>
      </c>
      <c r="AX827" s="14">
        <v>8.14</v>
      </c>
      <c r="AY827" s="7">
        <v>1.0</v>
      </c>
      <c r="AZ827" s="7">
        <v>0.0</v>
      </c>
      <c r="BA827" s="14">
        <f t="shared" si="14"/>
        <v>0.9039548023</v>
      </c>
      <c r="BB827" s="14">
        <v>100.0</v>
      </c>
      <c r="BC827" s="14">
        <v>5.26</v>
      </c>
    </row>
    <row r="828" ht="12.75" customHeight="1">
      <c r="A828" s="7" t="s">
        <v>3355</v>
      </c>
      <c r="B828" s="7" t="s">
        <v>3356</v>
      </c>
      <c r="C828" s="8" t="s">
        <v>839</v>
      </c>
      <c r="D828" s="9" t="s">
        <v>174</v>
      </c>
      <c r="E828" s="7">
        <v>10.0</v>
      </c>
      <c r="F828" s="7">
        <v>0.0</v>
      </c>
      <c r="G828" s="7">
        <v>0.0</v>
      </c>
      <c r="H828" s="12">
        <f t="shared" si="1"/>
        <v>0</v>
      </c>
      <c r="I828" s="7">
        <v>0.0</v>
      </c>
      <c r="J828" s="7">
        <v>0.0</v>
      </c>
      <c r="K828" s="7">
        <v>0.0</v>
      </c>
      <c r="L828" s="7">
        <v>0.0</v>
      </c>
      <c r="M828" s="25">
        <f t="shared" si="2"/>
        <v>0</v>
      </c>
      <c r="N828" s="7">
        <v>0.0</v>
      </c>
      <c r="O828" s="7">
        <v>0.0</v>
      </c>
      <c r="P828" s="7">
        <v>0.0</v>
      </c>
      <c r="Q828" s="7">
        <v>0.0</v>
      </c>
      <c r="R828" s="10">
        <f t="shared" si="3"/>
        <v>0</v>
      </c>
      <c r="S828" s="10">
        <f t="shared" si="4"/>
        <v>0</v>
      </c>
      <c r="T828" s="12">
        <f t="shared" si="5"/>
        <v>0</v>
      </c>
      <c r="U828" s="7">
        <v>0.0</v>
      </c>
      <c r="V828" s="7">
        <v>0.0</v>
      </c>
      <c r="W828" s="7">
        <v>0.0</v>
      </c>
      <c r="X828" s="7">
        <v>0.0</v>
      </c>
      <c r="Y828" s="7">
        <v>0.0</v>
      </c>
      <c r="Z828" s="7">
        <v>36.0</v>
      </c>
      <c r="AA828" s="18">
        <f t="shared" si="6"/>
        <v>0.06</v>
      </c>
      <c r="AB828" s="14">
        <v>0.55</v>
      </c>
      <c r="AC828" s="18">
        <f t="shared" si="7"/>
        <v>0.055</v>
      </c>
      <c r="AD828" s="14">
        <v>61.82</v>
      </c>
      <c r="AE828" s="18">
        <f t="shared" si="8"/>
        <v>6.182</v>
      </c>
      <c r="AF828" s="13">
        <f t="shared" si="9"/>
        <v>0.008818342152</v>
      </c>
      <c r="AG828" s="10">
        <f t="shared" si="10"/>
        <v>0</v>
      </c>
      <c r="AH828" s="10">
        <f t="shared" si="11"/>
        <v>0</v>
      </c>
      <c r="AI828" s="10">
        <f t="shared" si="12"/>
        <v>0</v>
      </c>
      <c r="AJ828" s="7">
        <v>0.0</v>
      </c>
      <c r="AK828" s="7">
        <v>0.0</v>
      </c>
      <c r="AL828" s="13" t="str">
        <f t="shared" si="13"/>
        <v> </v>
      </c>
      <c r="AM828" s="7">
        <v>0.0</v>
      </c>
      <c r="AN828" s="7">
        <v>0.0</v>
      </c>
      <c r="AO828" s="26">
        <v>1.0</v>
      </c>
      <c r="AP828" s="26">
        <v>0.0</v>
      </c>
      <c r="AQ828" s="7">
        <v>0.0</v>
      </c>
      <c r="AR828" s="7">
        <v>0.0</v>
      </c>
      <c r="AS828" s="7">
        <v>0.0</v>
      </c>
      <c r="AT828" s="7">
        <v>0.0</v>
      </c>
      <c r="AU828" s="7">
        <v>0.0</v>
      </c>
      <c r="AV828" s="7">
        <v>0.0</v>
      </c>
      <c r="AW828" s="14"/>
      <c r="AX828" s="14"/>
      <c r="AY828" s="7">
        <v>0.0</v>
      </c>
      <c r="AZ828" s="7">
        <v>0.0</v>
      </c>
      <c r="BA828" s="14">
        <f t="shared" si="14"/>
        <v>1.666666667</v>
      </c>
      <c r="BB828" s="14"/>
      <c r="BC828" s="14"/>
    </row>
    <row r="829" ht="12.75" customHeight="1">
      <c r="A829" s="7" t="s">
        <v>1855</v>
      </c>
      <c r="B829" s="7" t="s">
        <v>3359</v>
      </c>
      <c r="C829" s="8" t="s">
        <v>490</v>
      </c>
      <c r="D829" s="9" t="s">
        <v>255</v>
      </c>
      <c r="E829" s="7">
        <v>30.0</v>
      </c>
      <c r="F829" s="7">
        <v>1.0</v>
      </c>
      <c r="G829" s="7">
        <v>1.0</v>
      </c>
      <c r="H829" s="12">
        <f t="shared" si="1"/>
        <v>2</v>
      </c>
      <c r="I829" s="7">
        <v>1.0</v>
      </c>
      <c r="J829" s="7">
        <v>0.0</v>
      </c>
      <c r="K829" s="7">
        <v>0.0</v>
      </c>
      <c r="L829" s="7">
        <v>0.0</v>
      </c>
      <c r="M829" s="25">
        <f t="shared" si="2"/>
        <v>4.690553746</v>
      </c>
      <c r="N829" s="7">
        <v>3.0</v>
      </c>
      <c r="O829" s="7">
        <v>1.0</v>
      </c>
      <c r="P829" s="7">
        <v>2.0</v>
      </c>
      <c r="Q829" s="7">
        <v>0.0</v>
      </c>
      <c r="R829" s="10">
        <f t="shared" si="3"/>
        <v>0.3333333333</v>
      </c>
      <c r="S829" s="10">
        <f t="shared" si="4"/>
        <v>0.1666666667</v>
      </c>
      <c r="T829" s="12">
        <f t="shared" si="5"/>
        <v>0</v>
      </c>
      <c r="U829" s="7">
        <v>0.0</v>
      </c>
      <c r="V829" s="7">
        <v>0.0</v>
      </c>
      <c r="W829" s="7">
        <v>3.0</v>
      </c>
      <c r="X829" s="7">
        <v>0.0</v>
      </c>
      <c r="Y829" s="7">
        <v>1.0</v>
      </c>
      <c r="Z829" s="7">
        <v>1535.0</v>
      </c>
      <c r="AA829" s="18">
        <f t="shared" si="6"/>
        <v>0.8527777778</v>
      </c>
      <c r="AB829" s="14">
        <v>21.27</v>
      </c>
      <c r="AC829" s="18">
        <f t="shared" si="7"/>
        <v>0.709</v>
      </c>
      <c r="AD829" s="14">
        <v>121.88</v>
      </c>
      <c r="AE829" s="18">
        <f t="shared" si="8"/>
        <v>4.062666667</v>
      </c>
      <c r="AF829" s="13">
        <f t="shared" si="9"/>
        <v>0.1485853999</v>
      </c>
      <c r="AG829" s="10">
        <f t="shared" si="10"/>
        <v>0.25</v>
      </c>
      <c r="AH829" s="10">
        <f t="shared" si="11"/>
        <v>0</v>
      </c>
      <c r="AI829" s="10">
        <f t="shared" si="12"/>
        <v>0.25</v>
      </c>
      <c r="AJ829" s="7">
        <v>0.0</v>
      </c>
      <c r="AK829" s="7">
        <v>0.0</v>
      </c>
      <c r="AL829" s="13" t="str">
        <f t="shared" si="13"/>
        <v> </v>
      </c>
      <c r="AM829" s="7">
        <v>4.0</v>
      </c>
      <c r="AN829" s="7">
        <v>1.0</v>
      </c>
      <c r="AO829" s="26">
        <v>14.0</v>
      </c>
      <c r="AP829" s="26">
        <v>5.0</v>
      </c>
      <c r="AQ829" s="7">
        <v>4.0</v>
      </c>
      <c r="AR829" s="7">
        <v>0.0</v>
      </c>
      <c r="AS829" s="7">
        <v>2.0</v>
      </c>
      <c r="AT829" s="7">
        <v>0.0</v>
      </c>
      <c r="AU829" s="7">
        <v>14.0</v>
      </c>
      <c r="AV829" s="7">
        <v>5.0</v>
      </c>
      <c r="AW829" s="14">
        <v>73.68</v>
      </c>
      <c r="AX829" s="14">
        <v>-13.82</v>
      </c>
      <c r="AY829" s="7">
        <v>0.0</v>
      </c>
      <c r="AZ829" s="7">
        <v>0.0</v>
      </c>
      <c r="BA829" s="14">
        <f t="shared" si="14"/>
        <v>0.5472312704</v>
      </c>
      <c r="BB829" s="14">
        <v>83.33</v>
      </c>
      <c r="BC829" s="14">
        <v>-11.4</v>
      </c>
    </row>
    <row r="830" ht="12.75" customHeight="1">
      <c r="A830" s="7" t="s">
        <v>1144</v>
      </c>
      <c r="B830" s="7" t="s">
        <v>3362</v>
      </c>
      <c r="C830" s="8" t="s">
        <v>222</v>
      </c>
      <c r="D830" s="9" t="s">
        <v>150</v>
      </c>
      <c r="E830" s="7">
        <v>80.0</v>
      </c>
      <c r="F830" s="7">
        <v>6.0</v>
      </c>
      <c r="G830" s="7">
        <v>3.0</v>
      </c>
      <c r="H830" s="12">
        <f t="shared" si="1"/>
        <v>9</v>
      </c>
      <c r="I830" s="7">
        <v>6.0</v>
      </c>
      <c r="J830" s="7">
        <v>3.0</v>
      </c>
      <c r="K830" s="7">
        <v>1.0</v>
      </c>
      <c r="L830" s="7">
        <v>2.0</v>
      </c>
      <c r="M830" s="25">
        <f t="shared" si="2"/>
        <v>2.768047843</v>
      </c>
      <c r="N830" s="7">
        <v>27.0</v>
      </c>
      <c r="O830" s="7">
        <v>6.0</v>
      </c>
      <c r="P830" s="7">
        <v>21.0</v>
      </c>
      <c r="Q830" s="7">
        <v>15.0</v>
      </c>
      <c r="R830" s="10">
        <f t="shared" si="3"/>
        <v>0.2222222222</v>
      </c>
      <c r="S830" s="10">
        <f t="shared" si="4"/>
        <v>0.08695652174</v>
      </c>
      <c r="T830" s="12">
        <f t="shared" si="5"/>
        <v>6.296296296</v>
      </c>
      <c r="U830" s="7">
        <v>0.0</v>
      </c>
      <c r="V830" s="7">
        <v>5.0</v>
      </c>
      <c r="W830" s="7">
        <v>11.0</v>
      </c>
      <c r="X830" s="7">
        <v>3.0</v>
      </c>
      <c r="Y830" s="7">
        <v>2.0</v>
      </c>
      <c r="Z830" s="7">
        <v>11705.0</v>
      </c>
      <c r="AA830" s="18">
        <f t="shared" si="6"/>
        <v>2.438541667</v>
      </c>
      <c r="AB830" s="14">
        <v>188.58</v>
      </c>
      <c r="AC830" s="18">
        <f t="shared" si="7"/>
        <v>2.35725</v>
      </c>
      <c r="AD830" s="14">
        <v>185.74</v>
      </c>
      <c r="AE830" s="18">
        <f t="shared" si="8"/>
        <v>2.32175</v>
      </c>
      <c r="AF830" s="13">
        <f t="shared" si="9"/>
        <v>0.5037935456</v>
      </c>
      <c r="AG830" s="10">
        <f t="shared" si="10"/>
        <v>0.2222222222</v>
      </c>
      <c r="AH830" s="10">
        <f t="shared" si="11"/>
        <v>0.1111111111</v>
      </c>
      <c r="AI830" s="10">
        <f t="shared" si="12"/>
        <v>0.3333333333</v>
      </c>
      <c r="AJ830" s="7">
        <v>128.0</v>
      </c>
      <c r="AK830" s="7">
        <v>73.0</v>
      </c>
      <c r="AL830" s="13">
        <f t="shared" si="13"/>
        <v>0.6368159204</v>
      </c>
      <c r="AM830" s="7">
        <v>27.0</v>
      </c>
      <c r="AN830" s="7">
        <v>0.0</v>
      </c>
      <c r="AO830" s="26">
        <v>143.0</v>
      </c>
      <c r="AP830" s="26">
        <v>18.0</v>
      </c>
      <c r="AQ830" s="7">
        <v>62.0</v>
      </c>
      <c r="AR830" s="7">
        <v>5.0</v>
      </c>
      <c r="AS830" s="7">
        <v>74.0</v>
      </c>
      <c r="AT830" s="7">
        <v>2.0</v>
      </c>
      <c r="AU830" s="7">
        <v>142.0</v>
      </c>
      <c r="AV830" s="7">
        <v>15.0</v>
      </c>
      <c r="AW830" s="14">
        <v>90.45</v>
      </c>
      <c r="AX830" s="14">
        <v>7.11</v>
      </c>
      <c r="AY830" s="7">
        <v>5.0</v>
      </c>
      <c r="AZ830" s="7">
        <v>3.0</v>
      </c>
      <c r="BA830" s="14">
        <f t="shared" si="14"/>
        <v>0.7022639897</v>
      </c>
      <c r="BB830" s="14">
        <v>97.06</v>
      </c>
      <c r="BC830" s="14">
        <v>3.82</v>
      </c>
    </row>
    <row r="831" ht="12.75" customHeight="1">
      <c r="A831" s="7" t="s">
        <v>614</v>
      </c>
      <c r="B831" s="7" t="s">
        <v>3364</v>
      </c>
      <c r="C831" s="8" t="s">
        <v>197</v>
      </c>
      <c r="D831" s="9" t="s">
        <v>1445</v>
      </c>
      <c r="E831" s="7">
        <v>82.0</v>
      </c>
      <c r="F831" s="7">
        <v>9.0</v>
      </c>
      <c r="G831" s="7">
        <v>2.0</v>
      </c>
      <c r="H831" s="12">
        <f t="shared" si="1"/>
        <v>11</v>
      </c>
      <c r="I831" s="7">
        <v>9.0</v>
      </c>
      <c r="J831" s="7">
        <v>2.0</v>
      </c>
      <c r="K831" s="7">
        <v>0.0</v>
      </c>
      <c r="L831" s="7">
        <v>2.0</v>
      </c>
      <c r="M831" s="25">
        <f t="shared" si="2"/>
        <v>3.838697169</v>
      </c>
      <c r="N831" s="7">
        <v>34.0</v>
      </c>
      <c r="O831" s="7">
        <v>12.0</v>
      </c>
      <c r="P831" s="7">
        <v>25.0</v>
      </c>
      <c r="Q831" s="7">
        <v>9.0</v>
      </c>
      <c r="R831" s="10">
        <f t="shared" si="3"/>
        <v>0.2647058824</v>
      </c>
      <c r="S831" s="10">
        <f t="shared" si="4"/>
        <v>0.1125</v>
      </c>
      <c r="T831" s="12">
        <f t="shared" si="5"/>
        <v>0</v>
      </c>
      <c r="U831" s="7">
        <v>0.0</v>
      </c>
      <c r="V831" s="7">
        <v>0.0</v>
      </c>
      <c r="W831" s="7">
        <v>10.0</v>
      </c>
      <c r="X831" s="7">
        <v>4.0</v>
      </c>
      <c r="Y831" s="7">
        <v>0.0</v>
      </c>
      <c r="Z831" s="7">
        <v>10316.0</v>
      </c>
      <c r="AA831" s="18">
        <f t="shared" si="6"/>
        <v>2.096747967</v>
      </c>
      <c r="AB831" s="14">
        <v>167.3</v>
      </c>
      <c r="AC831" s="18">
        <f t="shared" si="7"/>
        <v>2.040243902</v>
      </c>
      <c r="AD831" s="14">
        <v>207.27</v>
      </c>
      <c r="AE831" s="18">
        <f t="shared" si="8"/>
        <v>2.527682927</v>
      </c>
      <c r="AF831" s="13">
        <f t="shared" si="9"/>
        <v>0.4466454868</v>
      </c>
      <c r="AG831" s="10">
        <f t="shared" si="10"/>
        <v>0.36</v>
      </c>
      <c r="AH831" s="10">
        <f t="shared" si="11"/>
        <v>0.08</v>
      </c>
      <c r="AI831" s="10">
        <f t="shared" si="12"/>
        <v>0.44</v>
      </c>
      <c r="AJ831" s="7">
        <v>0.0</v>
      </c>
      <c r="AK831" s="7">
        <v>0.0</v>
      </c>
      <c r="AL831" s="13" t="str">
        <f t="shared" si="13"/>
        <v> </v>
      </c>
      <c r="AM831" s="7">
        <v>25.0</v>
      </c>
      <c r="AN831" s="7">
        <v>0.0</v>
      </c>
      <c r="AO831" s="26">
        <v>145.0</v>
      </c>
      <c r="AP831" s="26">
        <v>18.0</v>
      </c>
      <c r="AQ831" s="7">
        <v>85.0</v>
      </c>
      <c r="AR831" s="7">
        <v>10.0</v>
      </c>
      <c r="AS831" s="7">
        <v>85.0</v>
      </c>
      <c r="AT831" s="7">
        <v>6.0</v>
      </c>
      <c r="AU831" s="7">
        <v>154.0</v>
      </c>
      <c r="AV831" s="7">
        <v>23.0</v>
      </c>
      <c r="AW831" s="14">
        <v>87.01</v>
      </c>
      <c r="AX831" s="14">
        <v>-4.75</v>
      </c>
      <c r="AY831" s="7">
        <v>0.0</v>
      </c>
      <c r="AZ831" s="7">
        <v>0.0</v>
      </c>
      <c r="BA831" s="14">
        <f t="shared" si="14"/>
        <v>0.8607987592</v>
      </c>
      <c r="BB831" s="14">
        <v>95.24</v>
      </c>
      <c r="BC831" s="14">
        <v>1.59</v>
      </c>
    </row>
    <row r="832" ht="12.75" customHeight="1">
      <c r="A832" s="7" t="s">
        <v>1976</v>
      </c>
      <c r="B832" s="7" t="s">
        <v>3367</v>
      </c>
      <c r="C832" s="7" t="s">
        <v>685</v>
      </c>
      <c r="D832" s="9" t="s">
        <v>159</v>
      </c>
      <c r="E832" s="7">
        <v>2.0</v>
      </c>
      <c r="F832" s="7">
        <v>0.0</v>
      </c>
      <c r="G832" s="7">
        <v>0.0</v>
      </c>
      <c r="H832" s="12">
        <f t="shared" si="1"/>
        <v>0</v>
      </c>
      <c r="I832" s="7">
        <v>0.0</v>
      </c>
      <c r="J832" s="7">
        <v>0.0</v>
      </c>
      <c r="K832" s="7">
        <v>0.0</v>
      </c>
      <c r="L832" s="7">
        <v>0.0</v>
      </c>
      <c r="M832" s="25">
        <f t="shared" si="2"/>
        <v>0</v>
      </c>
      <c r="N832" s="7">
        <v>0.0</v>
      </c>
      <c r="O832" s="7">
        <v>0.0</v>
      </c>
      <c r="P832" s="7">
        <v>0.0</v>
      </c>
      <c r="Q832" s="7">
        <v>0.0</v>
      </c>
      <c r="R832" s="10">
        <f t="shared" si="3"/>
        <v>0</v>
      </c>
      <c r="S832" s="10">
        <f t="shared" si="4"/>
        <v>0</v>
      </c>
      <c r="T832" s="12">
        <f t="shared" si="5"/>
        <v>0</v>
      </c>
      <c r="U832" s="7">
        <v>0.0</v>
      </c>
      <c r="V832" s="7">
        <v>0.0</v>
      </c>
      <c r="W832" s="7">
        <v>0.0</v>
      </c>
      <c r="X832" s="7">
        <v>0.0</v>
      </c>
      <c r="Y832" s="7">
        <v>0.0</v>
      </c>
      <c r="Z832" s="7">
        <v>0.0</v>
      </c>
      <c r="AA832" s="18">
        <f t="shared" si="6"/>
        <v>0</v>
      </c>
      <c r="AB832" s="14">
        <v>0.0</v>
      </c>
      <c r="AC832" s="18">
        <f t="shared" si="7"/>
        <v>0</v>
      </c>
      <c r="AD832" s="14">
        <v>8.57</v>
      </c>
      <c r="AE832" s="18">
        <f t="shared" si="8"/>
        <v>4.285</v>
      </c>
      <c r="AF832" s="13">
        <f t="shared" si="9"/>
        <v>0</v>
      </c>
      <c r="AG832" s="10">
        <f t="shared" si="10"/>
        <v>0</v>
      </c>
      <c r="AH832" s="10">
        <f t="shared" si="11"/>
        <v>0</v>
      </c>
      <c r="AI832" s="10">
        <f t="shared" si="12"/>
        <v>0</v>
      </c>
      <c r="AJ832" s="7">
        <v>0.0</v>
      </c>
      <c r="AK832" s="7">
        <v>0.0</v>
      </c>
      <c r="AL832" s="13" t="str">
        <f t="shared" si="13"/>
        <v> </v>
      </c>
      <c r="AM832" s="7">
        <v>0.0</v>
      </c>
      <c r="AN832" s="7">
        <v>0.0</v>
      </c>
      <c r="AO832" s="26">
        <v>0.0</v>
      </c>
      <c r="AP832" s="26">
        <v>0.0</v>
      </c>
      <c r="AQ832" s="7">
        <v>0.0</v>
      </c>
      <c r="AR832" s="7">
        <v>0.0</v>
      </c>
      <c r="AS832" s="7">
        <v>0.0</v>
      </c>
      <c r="AT832" s="7">
        <v>0.0</v>
      </c>
      <c r="AU832" s="7">
        <v>0.0</v>
      </c>
      <c r="AV832" s="7">
        <v>0.0</v>
      </c>
      <c r="AW832" s="14"/>
      <c r="AX832" s="14"/>
      <c r="AY832" s="7">
        <v>0.0</v>
      </c>
      <c r="AZ832" s="7">
        <v>0.0</v>
      </c>
      <c r="BA832" s="14">
        <f t="shared" si="14"/>
        <v>0</v>
      </c>
      <c r="BB832" s="14"/>
      <c r="BC832" s="14"/>
    </row>
    <row r="833" ht="12.75" customHeight="1">
      <c r="A833" s="7" t="s">
        <v>3370</v>
      </c>
      <c r="B833" s="7" t="s">
        <v>3371</v>
      </c>
      <c r="C833" s="8" t="s">
        <v>490</v>
      </c>
      <c r="D833" s="9" t="s">
        <v>247</v>
      </c>
      <c r="E833" s="7">
        <v>66.0</v>
      </c>
      <c r="F833" s="7">
        <v>2.0</v>
      </c>
      <c r="G833" s="7">
        <v>3.0</v>
      </c>
      <c r="H833" s="12">
        <f t="shared" si="1"/>
        <v>5</v>
      </c>
      <c r="I833" s="7">
        <v>2.0</v>
      </c>
      <c r="J833" s="7">
        <v>3.0</v>
      </c>
      <c r="K833" s="7">
        <v>1.0</v>
      </c>
      <c r="L833" s="7">
        <v>2.0</v>
      </c>
      <c r="M833" s="25">
        <f t="shared" si="2"/>
        <v>3.747657714</v>
      </c>
      <c r="N833" s="7">
        <v>8.0</v>
      </c>
      <c r="O833" s="7">
        <v>2.0</v>
      </c>
      <c r="P833" s="7">
        <v>6.0</v>
      </c>
      <c r="Q833" s="7">
        <v>3.0</v>
      </c>
      <c r="R833" s="10">
        <f t="shared" si="3"/>
        <v>0.25</v>
      </c>
      <c r="S833" s="10">
        <f t="shared" si="4"/>
        <v>0.1052631579</v>
      </c>
      <c r="T833" s="12">
        <f t="shared" si="5"/>
        <v>7</v>
      </c>
      <c r="U833" s="7">
        <v>0.0</v>
      </c>
      <c r="V833" s="7">
        <v>0.0</v>
      </c>
      <c r="W833" s="7">
        <v>3.0</v>
      </c>
      <c r="X833" s="7">
        <v>1.0</v>
      </c>
      <c r="Y833" s="7">
        <v>0.0</v>
      </c>
      <c r="Z833" s="7">
        <v>4803.0</v>
      </c>
      <c r="AA833" s="18">
        <f t="shared" si="6"/>
        <v>1.212878788</v>
      </c>
      <c r="AB833" s="14">
        <v>75.19</v>
      </c>
      <c r="AC833" s="18">
        <f t="shared" si="7"/>
        <v>1.139242424</v>
      </c>
      <c r="AD833" s="14">
        <v>240.56</v>
      </c>
      <c r="AE833" s="18">
        <f t="shared" si="8"/>
        <v>3.644848485</v>
      </c>
      <c r="AF833" s="13">
        <f t="shared" si="9"/>
        <v>0.2381314331</v>
      </c>
      <c r="AG833" s="10">
        <f t="shared" si="10"/>
        <v>0.25</v>
      </c>
      <c r="AH833" s="10">
        <f t="shared" si="11"/>
        <v>0.375</v>
      </c>
      <c r="AI833" s="10">
        <f t="shared" si="12"/>
        <v>0.625</v>
      </c>
      <c r="AJ833" s="7">
        <v>0.0</v>
      </c>
      <c r="AK833" s="7">
        <v>0.0</v>
      </c>
      <c r="AL833" s="13" t="str">
        <f t="shared" si="13"/>
        <v> </v>
      </c>
      <c r="AM833" s="7">
        <v>8.0</v>
      </c>
      <c r="AN833" s="7">
        <v>3.0</v>
      </c>
      <c r="AO833" s="26">
        <v>48.0</v>
      </c>
      <c r="AP833" s="26">
        <v>11.0</v>
      </c>
      <c r="AQ833" s="7">
        <v>20.0</v>
      </c>
      <c r="AR833" s="7">
        <v>1.0</v>
      </c>
      <c r="AS833" s="7">
        <v>23.0</v>
      </c>
      <c r="AT833" s="7">
        <v>1.0</v>
      </c>
      <c r="AU833" s="7">
        <v>39.0</v>
      </c>
      <c r="AV833" s="7">
        <v>13.0</v>
      </c>
      <c r="AW833" s="14">
        <v>75.0</v>
      </c>
      <c r="AX833" s="14">
        <v>-10.64</v>
      </c>
      <c r="AY833" s="7">
        <v>0.0</v>
      </c>
      <c r="AZ833" s="7">
        <v>0.0</v>
      </c>
      <c r="BA833" s="14">
        <f t="shared" si="14"/>
        <v>0.4871955028</v>
      </c>
      <c r="BB833" s="14">
        <v>91.67</v>
      </c>
      <c r="BC833" s="14">
        <v>-1.32</v>
      </c>
    </row>
    <row r="834" ht="12.75" customHeight="1">
      <c r="A834" s="7" t="s">
        <v>1797</v>
      </c>
      <c r="B834" s="7" t="s">
        <v>3372</v>
      </c>
      <c r="C834" s="8" t="s">
        <v>325</v>
      </c>
      <c r="D834" s="9" t="s">
        <v>150</v>
      </c>
      <c r="E834" s="7">
        <v>76.0</v>
      </c>
      <c r="F834" s="7">
        <v>4.0</v>
      </c>
      <c r="G834" s="7">
        <v>9.0</v>
      </c>
      <c r="H834" s="12">
        <f t="shared" si="1"/>
        <v>13</v>
      </c>
      <c r="I834" s="7">
        <v>4.0</v>
      </c>
      <c r="J834" s="7">
        <v>9.0</v>
      </c>
      <c r="K834" s="7">
        <v>4.0</v>
      </c>
      <c r="L834" s="7">
        <v>5.0</v>
      </c>
      <c r="M834" s="25">
        <f t="shared" si="2"/>
        <v>3.828847255</v>
      </c>
      <c r="N834" s="7">
        <v>43.0</v>
      </c>
      <c r="O834" s="7">
        <v>10.0</v>
      </c>
      <c r="P834" s="7">
        <v>39.0</v>
      </c>
      <c r="Q834" s="7">
        <v>13.0</v>
      </c>
      <c r="R834" s="10">
        <f t="shared" si="3"/>
        <v>0.09302325581</v>
      </c>
      <c r="S834" s="10">
        <f t="shared" si="4"/>
        <v>0.0380952381</v>
      </c>
      <c r="T834" s="12">
        <f t="shared" si="5"/>
        <v>37.33333333</v>
      </c>
      <c r="U834" s="7">
        <v>0.0</v>
      </c>
      <c r="V834" s="7">
        <v>2.0</v>
      </c>
      <c r="W834" s="7">
        <v>25.0</v>
      </c>
      <c r="X834" s="7">
        <v>9.0</v>
      </c>
      <c r="Y834" s="7">
        <v>1.0</v>
      </c>
      <c r="Z834" s="7">
        <v>12223.0</v>
      </c>
      <c r="AA834" s="18">
        <f t="shared" si="6"/>
        <v>2.680482456</v>
      </c>
      <c r="AB834" s="14">
        <v>198.52</v>
      </c>
      <c r="AC834" s="18">
        <f t="shared" si="7"/>
        <v>2.612105263</v>
      </c>
      <c r="AD834" s="14">
        <v>209.78</v>
      </c>
      <c r="AE834" s="18">
        <f t="shared" si="8"/>
        <v>2.760263158</v>
      </c>
      <c r="AF834" s="13">
        <f t="shared" si="9"/>
        <v>0.4862111193</v>
      </c>
      <c r="AG834" s="10">
        <f t="shared" si="10"/>
        <v>0.2222222222</v>
      </c>
      <c r="AH834" s="10">
        <f t="shared" si="11"/>
        <v>0.5</v>
      </c>
      <c r="AI834" s="10">
        <f t="shared" si="12"/>
        <v>0.7222222222</v>
      </c>
      <c r="AJ834" s="7">
        <v>46.0</v>
      </c>
      <c r="AK834" s="7">
        <v>37.0</v>
      </c>
      <c r="AL834" s="13">
        <f t="shared" si="13"/>
        <v>0.5542168675</v>
      </c>
      <c r="AM834" s="7">
        <v>18.0</v>
      </c>
      <c r="AN834" s="7">
        <v>1.0</v>
      </c>
      <c r="AO834" s="26">
        <v>150.0</v>
      </c>
      <c r="AP834" s="26">
        <v>25.0</v>
      </c>
      <c r="AQ834" s="7">
        <v>69.0</v>
      </c>
      <c r="AR834" s="7">
        <v>9.0</v>
      </c>
      <c r="AS834" s="7">
        <v>70.0</v>
      </c>
      <c r="AT834" s="7">
        <v>9.0</v>
      </c>
      <c r="AU834" s="7">
        <v>128.0</v>
      </c>
      <c r="AV834" s="7">
        <v>28.0</v>
      </c>
      <c r="AW834" s="14">
        <v>82.05</v>
      </c>
      <c r="AX834" s="14">
        <v>-4.29</v>
      </c>
      <c r="AY834" s="7">
        <v>1.0</v>
      </c>
      <c r="AZ834" s="7">
        <v>2.0</v>
      </c>
      <c r="BA834" s="14">
        <f t="shared" si="14"/>
        <v>0.6921377731</v>
      </c>
      <c r="BB834" s="14">
        <v>92.27</v>
      </c>
      <c r="BC834" s="14">
        <v>-0.27</v>
      </c>
    </row>
    <row r="835" ht="12.75" customHeight="1">
      <c r="A835" s="7" t="s">
        <v>512</v>
      </c>
      <c r="B835" s="7" t="s">
        <v>3374</v>
      </c>
      <c r="C835" s="8" t="s">
        <v>149</v>
      </c>
      <c r="D835" s="9" t="s">
        <v>174</v>
      </c>
      <c r="E835" s="7">
        <v>38.0</v>
      </c>
      <c r="F835" s="7">
        <v>0.0</v>
      </c>
      <c r="G835" s="7">
        <v>0.0</v>
      </c>
      <c r="H835" s="12">
        <f t="shared" si="1"/>
        <v>0</v>
      </c>
      <c r="I835" s="7">
        <v>0.0</v>
      </c>
      <c r="J835" s="7">
        <v>0.0</v>
      </c>
      <c r="K835" s="7">
        <v>0.0</v>
      </c>
      <c r="L835" s="7">
        <v>0.0</v>
      </c>
      <c r="M835" s="25">
        <f t="shared" si="2"/>
        <v>0</v>
      </c>
      <c r="N835" s="7">
        <v>1.0</v>
      </c>
      <c r="O835" s="7">
        <v>1.0</v>
      </c>
      <c r="P835" s="7">
        <v>1.0</v>
      </c>
      <c r="Q835" s="7">
        <v>2.0</v>
      </c>
      <c r="R835" s="10">
        <f t="shared" si="3"/>
        <v>0</v>
      </c>
      <c r="S835" s="10">
        <f t="shared" si="4"/>
        <v>0</v>
      </c>
      <c r="T835" s="12">
        <f t="shared" si="5"/>
        <v>0</v>
      </c>
      <c r="U835" s="7">
        <v>0.0</v>
      </c>
      <c r="V835" s="7">
        <v>1.0</v>
      </c>
      <c r="W835" s="7">
        <v>1.0</v>
      </c>
      <c r="X835" s="7">
        <v>0.0</v>
      </c>
      <c r="Y835" s="7">
        <v>0.0</v>
      </c>
      <c r="Z835" s="7">
        <v>689.0</v>
      </c>
      <c r="AA835" s="18">
        <f t="shared" si="6"/>
        <v>0.3021929825</v>
      </c>
      <c r="AB835" s="14">
        <v>12.59</v>
      </c>
      <c r="AC835" s="18">
        <f t="shared" si="7"/>
        <v>0.3313157895</v>
      </c>
      <c r="AD835" s="14">
        <v>156.53</v>
      </c>
      <c r="AE835" s="18">
        <f t="shared" si="8"/>
        <v>4.119210526</v>
      </c>
      <c r="AF835" s="13">
        <f t="shared" si="9"/>
        <v>0.07444418165</v>
      </c>
      <c r="AG835" s="10">
        <f t="shared" si="10"/>
        <v>0</v>
      </c>
      <c r="AH835" s="10">
        <f t="shared" si="11"/>
        <v>0</v>
      </c>
      <c r="AI835" s="10">
        <f t="shared" si="12"/>
        <v>0</v>
      </c>
      <c r="AJ835" s="7">
        <v>0.0</v>
      </c>
      <c r="AK835" s="7">
        <v>0.0</v>
      </c>
      <c r="AL835" s="13" t="str">
        <f t="shared" si="13"/>
        <v> </v>
      </c>
      <c r="AM835" s="7">
        <v>1.0</v>
      </c>
      <c r="AN835" s="7">
        <v>0.0</v>
      </c>
      <c r="AO835" s="26">
        <v>8.0</v>
      </c>
      <c r="AP835" s="26">
        <v>1.0</v>
      </c>
      <c r="AQ835" s="7">
        <v>4.0</v>
      </c>
      <c r="AR835" s="7">
        <v>0.0</v>
      </c>
      <c r="AS835" s="7">
        <v>3.0</v>
      </c>
      <c r="AT835" s="7">
        <v>0.0</v>
      </c>
      <c r="AU835" s="7">
        <v>11.0</v>
      </c>
      <c r="AV835" s="7">
        <v>1.0</v>
      </c>
      <c r="AW835" s="14">
        <v>91.67</v>
      </c>
      <c r="AX835" s="14">
        <v>5.0</v>
      </c>
      <c r="AY835" s="7">
        <v>0.0</v>
      </c>
      <c r="AZ835" s="7">
        <v>0.0</v>
      </c>
      <c r="BA835" s="14">
        <f t="shared" si="14"/>
        <v>0.7837445573</v>
      </c>
      <c r="BB835" s="14">
        <v>100.0</v>
      </c>
      <c r="BC835" s="14">
        <v>7.33</v>
      </c>
    </row>
    <row r="836" ht="12.75" customHeight="1">
      <c r="A836" s="7" t="s">
        <v>1030</v>
      </c>
      <c r="B836" s="7" t="s">
        <v>3376</v>
      </c>
      <c r="C836" s="8" t="s">
        <v>246</v>
      </c>
      <c r="D836" s="9" t="s">
        <v>174</v>
      </c>
      <c r="E836" s="7">
        <v>81.0</v>
      </c>
      <c r="F836" s="7">
        <v>0.0</v>
      </c>
      <c r="G836" s="7">
        <v>4.0</v>
      </c>
      <c r="H836" s="12">
        <f t="shared" si="1"/>
        <v>4</v>
      </c>
      <c r="I836" s="7">
        <v>0.0</v>
      </c>
      <c r="J836" s="7">
        <v>4.0</v>
      </c>
      <c r="K836" s="7">
        <v>3.0</v>
      </c>
      <c r="L836" s="7">
        <v>1.0</v>
      </c>
      <c r="M836" s="25">
        <f t="shared" si="2"/>
        <v>2.298850575</v>
      </c>
      <c r="N836" s="7">
        <v>17.0</v>
      </c>
      <c r="O836" s="7">
        <v>4.0</v>
      </c>
      <c r="P836" s="7">
        <v>17.0</v>
      </c>
      <c r="Q836" s="7">
        <v>16.0</v>
      </c>
      <c r="R836" s="10">
        <f t="shared" si="3"/>
        <v>0</v>
      </c>
      <c r="S836" s="10">
        <f t="shared" si="4"/>
        <v>0</v>
      </c>
      <c r="T836" s="12">
        <f t="shared" si="5"/>
        <v>32.14285714</v>
      </c>
      <c r="U836" s="7">
        <v>1.0</v>
      </c>
      <c r="V836" s="7">
        <v>0.0</v>
      </c>
      <c r="W836" s="7">
        <v>4.0</v>
      </c>
      <c r="X836" s="7">
        <v>2.0</v>
      </c>
      <c r="Y836" s="7">
        <v>3.0</v>
      </c>
      <c r="Z836" s="7">
        <v>6264.0</v>
      </c>
      <c r="AA836" s="18">
        <f t="shared" si="6"/>
        <v>1.288888889</v>
      </c>
      <c r="AB836" s="14">
        <v>95.63</v>
      </c>
      <c r="AC836" s="18">
        <f t="shared" si="7"/>
        <v>1.180617284</v>
      </c>
      <c r="AD836" s="14">
        <v>323.98</v>
      </c>
      <c r="AE836" s="18">
        <f t="shared" si="8"/>
        <v>3.999753086</v>
      </c>
      <c r="AF836" s="13">
        <f t="shared" si="9"/>
        <v>0.2279020996</v>
      </c>
      <c r="AG836" s="10">
        <f t="shared" si="10"/>
        <v>0</v>
      </c>
      <c r="AH836" s="10">
        <f t="shared" si="11"/>
        <v>0.5714285714</v>
      </c>
      <c r="AI836" s="10">
        <f t="shared" si="12"/>
        <v>0.5714285714</v>
      </c>
      <c r="AJ836" s="7">
        <v>0.0</v>
      </c>
      <c r="AK836" s="7">
        <v>0.0</v>
      </c>
      <c r="AL836" s="13" t="str">
        <f t="shared" si="13"/>
        <v> </v>
      </c>
      <c r="AM836" s="7">
        <v>7.0</v>
      </c>
      <c r="AN836" s="7">
        <v>1.0</v>
      </c>
      <c r="AO836" s="26">
        <v>68.0</v>
      </c>
      <c r="AP836" s="26">
        <v>15.0</v>
      </c>
      <c r="AQ836" s="7">
        <v>25.0</v>
      </c>
      <c r="AR836" s="7">
        <v>8.0</v>
      </c>
      <c r="AS836" s="7">
        <v>33.0</v>
      </c>
      <c r="AT836" s="7">
        <v>2.0</v>
      </c>
      <c r="AU836" s="7">
        <v>52.0</v>
      </c>
      <c r="AV836" s="7">
        <v>17.0</v>
      </c>
      <c r="AW836" s="14">
        <v>75.36</v>
      </c>
      <c r="AX836" s="14">
        <v>-12.37</v>
      </c>
      <c r="AY836" s="7">
        <v>2.0</v>
      </c>
      <c r="AZ836" s="7">
        <v>0.0</v>
      </c>
      <c r="BA836" s="14">
        <f t="shared" si="14"/>
        <v>0.4310344828</v>
      </c>
      <c r="BB836" s="14">
        <v>88.46</v>
      </c>
      <c r="BC836" s="14">
        <v>-5.44</v>
      </c>
    </row>
    <row r="837" ht="12.75" customHeight="1">
      <c r="A837" s="7" t="s">
        <v>2129</v>
      </c>
      <c r="B837" s="7" t="s">
        <v>3379</v>
      </c>
      <c r="C837" s="8" t="s">
        <v>297</v>
      </c>
      <c r="D837" s="9" t="s">
        <v>174</v>
      </c>
      <c r="E837" s="7">
        <v>13.0</v>
      </c>
      <c r="F837" s="7">
        <v>0.0</v>
      </c>
      <c r="G837" s="7">
        <v>0.0</v>
      </c>
      <c r="H837" s="12">
        <f t="shared" si="1"/>
        <v>0</v>
      </c>
      <c r="I837" s="7">
        <v>0.0</v>
      </c>
      <c r="J837" s="7">
        <v>0.0</v>
      </c>
      <c r="K837" s="7">
        <v>0.0</v>
      </c>
      <c r="L837" s="7">
        <v>0.0</v>
      </c>
      <c r="M837" s="25">
        <f t="shared" si="2"/>
        <v>0</v>
      </c>
      <c r="N837" s="7">
        <v>0.0</v>
      </c>
      <c r="O837" s="7">
        <v>1.0</v>
      </c>
      <c r="P837" s="7">
        <v>0.0</v>
      </c>
      <c r="Q837" s="7">
        <v>0.0</v>
      </c>
      <c r="R837" s="10">
        <f t="shared" si="3"/>
        <v>0</v>
      </c>
      <c r="S837" s="10">
        <f t="shared" si="4"/>
        <v>0</v>
      </c>
      <c r="T837" s="12">
        <f t="shared" si="5"/>
        <v>0</v>
      </c>
      <c r="U837" s="7">
        <v>0.0</v>
      </c>
      <c r="V837" s="7">
        <v>0.0</v>
      </c>
      <c r="W837" s="7">
        <v>0.0</v>
      </c>
      <c r="X837" s="7">
        <v>0.0</v>
      </c>
      <c r="Y837" s="7">
        <v>0.0</v>
      </c>
      <c r="Z837" s="7">
        <v>87.0</v>
      </c>
      <c r="AA837" s="18">
        <f t="shared" si="6"/>
        <v>0.1115384615</v>
      </c>
      <c r="AB837" s="14">
        <v>1.35</v>
      </c>
      <c r="AC837" s="18">
        <f t="shared" si="7"/>
        <v>0.1038461538</v>
      </c>
      <c r="AD837" s="14">
        <v>60.83</v>
      </c>
      <c r="AE837" s="18">
        <f t="shared" si="8"/>
        <v>4.679230769</v>
      </c>
      <c r="AF837" s="13">
        <f t="shared" si="9"/>
        <v>0.02171116115</v>
      </c>
      <c r="AG837" s="10">
        <f t="shared" si="10"/>
        <v>0</v>
      </c>
      <c r="AH837" s="10">
        <f t="shared" si="11"/>
        <v>0</v>
      </c>
      <c r="AI837" s="10">
        <f t="shared" si="12"/>
        <v>0</v>
      </c>
      <c r="AJ837" s="7">
        <v>0.0</v>
      </c>
      <c r="AK837" s="7">
        <v>0.0</v>
      </c>
      <c r="AL837" s="13" t="str">
        <f t="shared" si="13"/>
        <v> </v>
      </c>
      <c r="AM837" s="7">
        <v>0.0</v>
      </c>
      <c r="AN837" s="7">
        <v>0.0</v>
      </c>
      <c r="AO837" s="26">
        <v>1.0</v>
      </c>
      <c r="AP837" s="26">
        <v>0.0</v>
      </c>
      <c r="AQ837" s="7">
        <v>1.0</v>
      </c>
      <c r="AR837" s="7">
        <v>0.0</v>
      </c>
      <c r="AS837" s="7">
        <v>0.0</v>
      </c>
      <c r="AT837" s="7">
        <v>0.0</v>
      </c>
      <c r="AU837" s="7">
        <v>2.0</v>
      </c>
      <c r="AV837" s="7">
        <v>0.0</v>
      </c>
      <c r="AW837" s="14">
        <v>100.0</v>
      </c>
      <c r="AX837" s="14">
        <v>19.23</v>
      </c>
      <c r="AY837" s="7">
        <v>0.0</v>
      </c>
      <c r="AZ837" s="7">
        <v>0.0</v>
      </c>
      <c r="BA837" s="14">
        <f t="shared" si="14"/>
        <v>1.379310345</v>
      </c>
      <c r="BB837" s="14">
        <v>100.0</v>
      </c>
      <c r="BC837" s="14">
        <v>8.51</v>
      </c>
    </row>
    <row r="838" ht="12.75" customHeight="1">
      <c r="A838" s="7" t="s">
        <v>354</v>
      </c>
      <c r="B838" s="7" t="s">
        <v>3381</v>
      </c>
      <c r="C838" s="8" t="s">
        <v>542</v>
      </c>
      <c r="D838" s="9" t="s">
        <v>150</v>
      </c>
      <c r="E838" s="7">
        <v>57.0</v>
      </c>
      <c r="F838" s="7">
        <v>3.0</v>
      </c>
      <c r="G838" s="7">
        <v>5.0</v>
      </c>
      <c r="H838" s="12">
        <f t="shared" si="1"/>
        <v>8</v>
      </c>
      <c r="I838" s="7">
        <v>2.0</v>
      </c>
      <c r="J838" s="7">
        <v>5.0</v>
      </c>
      <c r="K838" s="7">
        <v>3.0</v>
      </c>
      <c r="L838" s="7">
        <v>2.0</v>
      </c>
      <c r="M838" s="25">
        <f t="shared" si="2"/>
        <v>2.603036876</v>
      </c>
      <c r="N838" s="7">
        <v>26.0</v>
      </c>
      <c r="O838" s="7">
        <v>14.0</v>
      </c>
      <c r="P838" s="7">
        <v>22.0</v>
      </c>
      <c r="Q838" s="7">
        <v>16.0</v>
      </c>
      <c r="R838" s="10">
        <f t="shared" si="3"/>
        <v>0.1153846154</v>
      </c>
      <c r="S838" s="10">
        <f t="shared" si="4"/>
        <v>0.03846153846</v>
      </c>
      <c r="T838" s="12">
        <f t="shared" si="5"/>
        <v>23.625</v>
      </c>
      <c r="U838" s="7">
        <v>0.0</v>
      </c>
      <c r="V838" s="7">
        <v>0.0</v>
      </c>
      <c r="W838" s="7">
        <v>12.0</v>
      </c>
      <c r="X838" s="7">
        <v>2.0</v>
      </c>
      <c r="Y838" s="7">
        <v>0.0</v>
      </c>
      <c r="Z838" s="7">
        <v>11064.0</v>
      </c>
      <c r="AA838" s="18">
        <f t="shared" si="6"/>
        <v>3.235087719</v>
      </c>
      <c r="AB838" s="14">
        <v>177.72</v>
      </c>
      <c r="AC838" s="18">
        <f t="shared" si="7"/>
        <v>3.117894737</v>
      </c>
      <c r="AD838" s="14">
        <v>117.22</v>
      </c>
      <c r="AE838" s="18">
        <f t="shared" si="8"/>
        <v>2.056491228</v>
      </c>
      <c r="AF838" s="13">
        <f t="shared" si="9"/>
        <v>0.6025632332</v>
      </c>
      <c r="AG838" s="10">
        <f t="shared" si="10"/>
        <v>0.125</v>
      </c>
      <c r="AH838" s="10">
        <f t="shared" si="11"/>
        <v>0.3125</v>
      </c>
      <c r="AI838" s="10">
        <f t="shared" si="12"/>
        <v>0.4375</v>
      </c>
      <c r="AJ838" s="7">
        <v>97.0</v>
      </c>
      <c r="AK838" s="7">
        <v>87.0</v>
      </c>
      <c r="AL838" s="13">
        <f t="shared" si="13"/>
        <v>0.527173913</v>
      </c>
      <c r="AM838" s="7">
        <v>16.0</v>
      </c>
      <c r="AN838" s="7">
        <v>1.0</v>
      </c>
      <c r="AO838" s="26">
        <v>110.0</v>
      </c>
      <c r="AP838" s="26">
        <v>20.0</v>
      </c>
      <c r="AQ838" s="7">
        <v>64.0</v>
      </c>
      <c r="AR838" s="7">
        <v>12.0</v>
      </c>
      <c r="AS838" s="7">
        <v>83.0</v>
      </c>
      <c r="AT838" s="7">
        <v>1.0</v>
      </c>
      <c r="AU838" s="7">
        <v>128.0</v>
      </c>
      <c r="AV838" s="7">
        <v>23.0</v>
      </c>
      <c r="AW838" s="14">
        <v>84.77</v>
      </c>
      <c r="AX838" s="14">
        <v>-4.77</v>
      </c>
      <c r="AY838" s="7">
        <v>2.0</v>
      </c>
      <c r="AZ838" s="7">
        <v>1.0</v>
      </c>
      <c r="BA838" s="14">
        <f t="shared" si="14"/>
        <v>0.4067245119</v>
      </c>
      <c r="BB838" s="14">
        <v>94.12</v>
      </c>
      <c r="BC838" s="14">
        <v>-0.56</v>
      </c>
    </row>
    <row r="839" ht="12.75" customHeight="1">
      <c r="A839" s="7" t="s">
        <v>3384</v>
      </c>
      <c r="B839" s="7" t="s">
        <v>3385</v>
      </c>
      <c r="C839" s="8" t="s">
        <v>182</v>
      </c>
      <c r="D839" s="9" t="s">
        <v>174</v>
      </c>
      <c r="E839" s="7">
        <v>61.0</v>
      </c>
      <c r="F839" s="7">
        <v>0.0</v>
      </c>
      <c r="G839" s="7">
        <v>0.0</v>
      </c>
      <c r="H839" s="12">
        <f t="shared" si="1"/>
        <v>0</v>
      </c>
      <c r="I839" s="7">
        <v>0.0</v>
      </c>
      <c r="J839" s="7">
        <v>0.0</v>
      </c>
      <c r="K839" s="7">
        <v>0.0</v>
      </c>
      <c r="L839" s="7">
        <v>0.0</v>
      </c>
      <c r="M839" s="25">
        <f t="shared" si="2"/>
        <v>0</v>
      </c>
      <c r="N839" s="7">
        <v>0.0</v>
      </c>
      <c r="O839" s="7">
        <v>0.0</v>
      </c>
      <c r="P839" s="7">
        <v>0.0</v>
      </c>
      <c r="Q839" s="7">
        <v>1.0</v>
      </c>
      <c r="R839" s="10">
        <f t="shared" si="3"/>
        <v>0</v>
      </c>
      <c r="S839" s="10">
        <f t="shared" si="4"/>
        <v>0</v>
      </c>
      <c r="T839" s="12">
        <f t="shared" si="5"/>
        <v>0</v>
      </c>
      <c r="U839" s="7">
        <v>0.0</v>
      </c>
      <c r="V839" s="7">
        <v>1.0</v>
      </c>
      <c r="W839" s="7">
        <v>1.0</v>
      </c>
      <c r="X839" s="7">
        <v>1.0</v>
      </c>
      <c r="Y839" s="7">
        <v>0.0</v>
      </c>
      <c r="Z839" s="7">
        <v>338.0</v>
      </c>
      <c r="AA839" s="18">
        <f t="shared" si="6"/>
        <v>0.09234972678</v>
      </c>
      <c r="AB839" s="14">
        <v>5.03</v>
      </c>
      <c r="AC839" s="18">
        <f t="shared" si="7"/>
        <v>0.08245901639</v>
      </c>
      <c r="AD839" s="14">
        <v>291.73</v>
      </c>
      <c r="AE839" s="18">
        <f t="shared" si="8"/>
        <v>4.782459016</v>
      </c>
      <c r="AF839" s="13">
        <f t="shared" si="9"/>
        <v>0.01694972368</v>
      </c>
      <c r="AG839" s="10">
        <f t="shared" si="10"/>
        <v>0</v>
      </c>
      <c r="AH839" s="10">
        <f t="shared" si="11"/>
        <v>0</v>
      </c>
      <c r="AI839" s="10">
        <f t="shared" si="12"/>
        <v>0</v>
      </c>
      <c r="AJ839" s="7">
        <v>0.0</v>
      </c>
      <c r="AK839" s="7">
        <v>0.0</v>
      </c>
      <c r="AL839" s="13" t="str">
        <f t="shared" si="13"/>
        <v> </v>
      </c>
      <c r="AM839" s="7">
        <v>0.0</v>
      </c>
      <c r="AN839" s="7">
        <v>0.0</v>
      </c>
      <c r="AO839" s="26">
        <v>0.0</v>
      </c>
      <c r="AP839" s="26">
        <v>3.0</v>
      </c>
      <c r="AQ839" s="7">
        <v>0.0</v>
      </c>
      <c r="AR839" s="7">
        <v>0.0</v>
      </c>
      <c r="AS839" s="7">
        <v>2.0</v>
      </c>
      <c r="AT839" s="7">
        <v>0.0</v>
      </c>
      <c r="AU839" s="7">
        <v>1.0</v>
      </c>
      <c r="AV839" s="7">
        <v>2.0</v>
      </c>
      <c r="AW839" s="14">
        <v>33.33</v>
      </c>
      <c r="AX839" s="14">
        <v>-53.84</v>
      </c>
      <c r="AY839" s="7">
        <v>0.0</v>
      </c>
      <c r="AZ839" s="7">
        <v>0.0</v>
      </c>
      <c r="BA839" s="14">
        <f t="shared" si="14"/>
        <v>-0.8875739645</v>
      </c>
      <c r="BB839" s="14">
        <v>60.0</v>
      </c>
      <c r="BC839" s="14">
        <v>-34.58</v>
      </c>
    </row>
    <row r="840" ht="12.75" customHeight="1">
      <c r="A840" s="7" t="s">
        <v>3388</v>
      </c>
      <c r="B840" s="7" t="s">
        <v>3389</v>
      </c>
      <c r="C840" s="8" t="s">
        <v>394</v>
      </c>
      <c r="D840" s="9" t="s">
        <v>1682</v>
      </c>
      <c r="E840" s="7">
        <v>39.0</v>
      </c>
      <c r="F840" s="7">
        <v>1.0</v>
      </c>
      <c r="G840" s="7">
        <v>1.0</v>
      </c>
      <c r="H840" s="12">
        <f t="shared" si="1"/>
        <v>2</v>
      </c>
      <c r="I840" s="7">
        <v>1.0</v>
      </c>
      <c r="J840" s="7">
        <v>1.0</v>
      </c>
      <c r="K840" s="7">
        <v>1.0</v>
      </c>
      <c r="L840" s="7">
        <v>0.0</v>
      </c>
      <c r="M840" s="25">
        <f t="shared" si="2"/>
        <v>6.255430061</v>
      </c>
      <c r="N840" s="7">
        <v>3.0</v>
      </c>
      <c r="O840" s="7">
        <v>0.0</v>
      </c>
      <c r="P840" s="7">
        <v>2.0</v>
      </c>
      <c r="Q840" s="7">
        <v>0.0</v>
      </c>
      <c r="R840" s="10">
        <f t="shared" si="3"/>
        <v>0.3333333333</v>
      </c>
      <c r="S840" s="10">
        <f t="shared" si="4"/>
        <v>0.2</v>
      </c>
      <c r="T840" s="12">
        <f t="shared" si="5"/>
        <v>3.333333333</v>
      </c>
      <c r="U840" s="7">
        <v>0.0</v>
      </c>
      <c r="V840" s="7">
        <v>1.0</v>
      </c>
      <c r="W840" s="7">
        <v>4.0</v>
      </c>
      <c r="X840" s="7">
        <v>0.0</v>
      </c>
      <c r="Y840" s="7">
        <v>0.0</v>
      </c>
      <c r="Z840" s="7">
        <v>1151.0</v>
      </c>
      <c r="AA840" s="18">
        <f t="shared" si="6"/>
        <v>0.4918803419</v>
      </c>
      <c r="AB840" s="14">
        <v>16.98</v>
      </c>
      <c r="AC840" s="18">
        <f t="shared" si="7"/>
        <v>0.4353846154</v>
      </c>
      <c r="AD840" s="14">
        <v>186.33</v>
      </c>
      <c r="AE840" s="18">
        <f t="shared" si="8"/>
        <v>4.777692308</v>
      </c>
      <c r="AF840" s="13">
        <f t="shared" si="9"/>
        <v>0.08351778073</v>
      </c>
      <c r="AG840" s="10">
        <f t="shared" si="10"/>
        <v>0.3333333333</v>
      </c>
      <c r="AH840" s="10">
        <f t="shared" si="11"/>
        <v>0.3333333333</v>
      </c>
      <c r="AI840" s="10">
        <f t="shared" si="12"/>
        <v>0.6666666667</v>
      </c>
      <c r="AJ840" s="7">
        <v>0.0</v>
      </c>
      <c r="AK840" s="7">
        <v>1.0</v>
      </c>
      <c r="AL840" s="13">
        <f t="shared" si="13"/>
        <v>0</v>
      </c>
      <c r="AM840" s="7">
        <v>3.0</v>
      </c>
      <c r="AN840" s="7">
        <v>0.0</v>
      </c>
      <c r="AO840" s="26">
        <v>7.0</v>
      </c>
      <c r="AP840" s="26">
        <v>3.0</v>
      </c>
      <c r="AQ840" s="7">
        <v>2.0</v>
      </c>
      <c r="AR840" s="7">
        <v>0.0</v>
      </c>
      <c r="AS840" s="7">
        <v>6.0</v>
      </c>
      <c r="AT840" s="7">
        <v>1.0</v>
      </c>
      <c r="AU840" s="7">
        <v>10.0</v>
      </c>
      <c r="AV840" s="7">
        <v>2.0</v>
      </c>
      <c r="AW840" s="14">
        <v>83.33</v>
      </c>
      <c r="AX840" s="14">
        <v>-2.96</v>
      </c>
      <c r="AY840" s="7">
        <v>0.0</v>
      </c>
      <c r="AZ840" s="7">
        <v>0.0</v>
      </c>
      <c r="BA840" s="14">
        <f t="shared" si="14"/>
        <v>0.2085143354</v>
      </c>
      <c r="BB840" s="14">
        <v>81.25</v>
      </c>
      <c r="BC840" s="14">
        <v>-15.36</v>
      </c>
    </row>
    <row r="841" ht="12.75" customHeight="1">
      <c r="A841" s="7" t="s">
        <v>3392</v>
      </c>
      <c r="B841" s="7" t="s">
        <v>3393</v>
      </c>
      <c r="C841" s="8" t="s">
        <v>274</v>
      </c>
      <c r="D841" s="9" t="s">
        <v>183</v>
      </c>
      <c r="E841" s="7">
        <v>70.0</v>
      </c>
      <c r="F841" s="7">
        <v>0.0</v>
      </c>
      <c r="G841" s="7">
        <v>0.0</v>
      </c>
      <c r="H841" s="12">
        <f t="shared" si="1"/>
        <v>0</v>
      </c>
      <c r="I841" s="7">
        <v>0.0</v>
      </c>
      <c r="J841" s="7">
        <v>0.0</v>
      </c>
      <c r="K841" s="7">
        <v>0.0</v>
      </c>
      <c r="L841" s="7">
        <v>0.0</v>
      </c>
      <c r="M841" s="25">
        <f t="shared" si="2"/>
        <v>0</v>
      </c>
      <c r="N841" s="7">
        <v>0.0</v>
      </c>
      <c r="O841" s="7">
        <v>0.0</v>
      </c>
      <c r="P841" s="7">
        <v>0.0</v>
      </c>
      <c r="Q841" s="7">
        <v>0.0</v>
      </c>
      <c r="R841" s="10">
        <f t="shared" si="3"/>
        <v>0</v>
      </c>
      <c r="S841" s="10">
        <f t="shared" si="4"/>
        <v>0</v>
      </c>
      <c r="T841" s="12">
        <f t="shared" si="5"/>
        <v>0</v>
      </c>
      <c r="U841" s="7">
        <v>0.0</v>
      </c>
      <c r="V841" s="7">
        <v>0.0</v>
      </c>
      <c r="W841" s="7">
        <v>1.0</v>
      </c>
      <c r="X841" s="7">
        <v>0.0</v>
      </c>
      <c r="Y841" s="7">
        <v>0.0</v>
      </c>
      <c r="Z841" s="7">
        <v>156.0</v>
      </c>
      <c r="AA841" s="18">
        <f t="shared" si="6"/>
        <v>0.03714285714</v>
      </c>
      <c r="AB841" s="14">
        <v>3.49</v>
      </c>
      <c r="AC841" s="18">
        <f t="shared" si="7"/>
        <v>0.04985714286</v>
      </c>
      <c r="AD841" s="14">
        <v>306.96</v>
      </c>
      <c r="AE841" s="18">
        <f t="shared" si="8"/>
        <v>4.385142857</v>
      </c>
      <c r="AF841" s="13">
        <f t="shared" si="9"/>
        <v>0.01124174585</v>
      </c>
      <c r="AG841" s="10">
        <f t="shared" si="10"/>
        <v>0</v>
      </c>
      <c r="AH841" s="10">
        <f t="shared" si="11"/>
        <v>0</v>
      </c>
      <c r="AI841" s="10">
        <f t="shared" si="12"/>
        <v>0</v>
      </c>
      <c r="AJ841" s="7">
        <v>1.0</v>
      </c>
      <c r="AK841" s="7">
        <v>0.0</v>
      </c>
      <c r="AL841" s="13">
        <f t="shared" si="13"/>
        <v>1</v>
      </c>
      <c r="AM841" s="7">
        <v>0.0</v>
      </c>
      <c r="AN841" s="7">
        <v>0.0</v>
      </c>
      <c r="AO841" s="26">
        <v>1.0</v>
      </c>
      <c r="AP841" s="26">
        <v>1.0</v>
      </c>
      <c r="AQ841" s="7">
        <v>0.0</v>
      </c>
      <c r="AR841" s="7">
        <v>0.0</v>
      </c>
      <c r="AS841" s="7">
        <v>2.0</v>
      </c>
      <c r="AT841" s="7">
        <v>0.0</v>
      </c>
      <c r="AU841" s="7">
        <v>1.0</v>
      </c>
      <c r="AV841" s="7">
        <v>0.0</v>
      </c>
      <c r="AW841" s="14">
        <v>100.0</v>
      </c>
      <c r="AX841" s="14">
        <v>17.95</v>
      </c>
      <c r="AY841" s="7">
        <v>3.0</v>
      </c>
      <c r="AZ841" s="7">
        <v>0.0</v>
      </c>
      <c r="BA841" s="14">
        <f t="shared" si="14"/>
        <v>-0.7692307692</v>
      </c>
      <c r="BB841" s="14">
        <v>100.0</v>
      </c>
      <c r="BC841" s="14">
        <v>6.77</v>
      </c>
    </row>
    <row r="842" ht="12.75" customHeight="1">
      <c r="A842" s="7" t="s">
        <v>3397</v>
      </c>
      <c r="B842" s="7" t="s">
        <v>3398</v>
      </c>
      <c r="C842" s="8" t="s">
        <v>237</v>
      </c>
      <c r="D842" s="9" t="s">
        <v>174</v>
      </c>
      <c r="E842" s="7">
        <v>10.0</v>
      </c>
      <c r="F842" s="7">
        <v>0.0</v>
      </c>
      <c r="G842" s="7">
        <v>0.0</v>
      </c>
      <c r="H842" s="12">
        <f t="shared" si="1"/>
        <v>0</v>
      </c>
      <c r="I842" s="7">
        <v>0.0</v>
      </c>
      <c r="J842" s="7">
        <v>0.0</v>
      </c>
      <c r="K842" s="7">
        <v>0.0</v>
      </c>
      <c r="L842" s="7">
        <v>0.0</v>
      </c>
      <c r="M842" s="25">
        <f t="shared" si="2"/>
        <v>0</v>
      </c>
      <c r="N842" s="7">
        <v>0.0</v>
      </c>
      <c r="O842" s="7">
        <v>0.0</v>
      </c>
      <c r="P842" s="7">
        <v>0.0</v>
      </c>
      <c r="Q842" s="7">
        <v>0.0</v>
      </c>
      <c r="R842" s="10">
        <f t="shared" si="3"/>
        <v>0</v>
      </c>
      <c r="S842" s="10">
        <f t="shared" si="4"/>
        <v>0</v>
      </c>
      <c r="T842" s="12">
        <f t="shared" si="5"/>
        <v>0</v>
      </c>
      <c r="U842" s="7">
        <v>0.0</v>
      </c>
      <c r="V842" s="7">
        <v>0.0</v>
      </c>
      <c r="W842" s="7">
        <v>0.0</v>
      </c>
      <c r="X842" s="7">
        <v>0.0</v>
      </c>
      <c r="Y842" s="7">
        <v>0.0</v>
      </c>
      <c r="Z842" s="7">
        <v>0.0</v>
      </c>
      <c r="AA842" s="18">
        <f t="shared" si="6"/>
        <v>0</v>
      </c>
      <c r="AB842" s="14">
        <v>0.0</v>
      </c>
      <c r="AC842" s="18">
        <f t="shared" si="7"/>
        <v>0</v>
      </c>
      <c r="AD842" s="14">
        <v>63.27</v>
      </c>
      <c r="AE842" s="18">
        <f t="shared" si="8"/>
        <v>6.327</v>
      </c>
      <c r="AF842" s="13">
        <f t="shared" si="9"/>
        <v>0</v>
      </c>
      <c r="AG842" s="10">
        <f t="shared" si="10"/>
        <v>0</v>
      </c>
      <c r="AH842" s="10">
        <f t="shared" si="11"/>
        <v>0</v>
      </c>
      <c r="AI842" s="10">
        <f t="shared" si="12"/>
        <v>0</v>
      </c>
      <c r="AJ842" s="7">
        <v>0.0</v>
      </c>
      <c r="AK842" s="7">
        <v>0.0</v>
      </c>
      <c r="AL842" s="13" t="str">
        <f t="shared" si="13"/>
        <v> </v>
      </c>
      <c r="AM842" s="7">
        <v>0.0</v>
      </c>
      <c r="AN842" s="7">
        <v>0.0</v>
      </c>
      <c r="AO842" s="26">
        <v>0.0</v>
      </c>
      <c r="AP842" s="26">
        <v>0.0</v>
      </c>
      <c r="AQ842" s="7">
        <v>0.0</v>
      </c>
      <c r="AR842" s="7">
        <v>0.0</v>
      </c>
      <c r="AS842" s="7">
        <v>0.0</v>
      </c>
      <c r="AT842" s="7">
        <v>0.0</v>
      </c>
      <c r="AU842" s="7">
        <v>0.0</v>
      </c>
      <c r="AV842" s="7">
        <v>0.0</v>
      </c>
      <c r="AW842" s="14"/>
      <c r="AX842" s="14"/>
      <c r="AY842" s="7">
        <v>0.0</v>
      </c>
      <c r="AZ842" s="7">
        <v>0.0</v>
      </c>
      <c r="BA842" s="14">
        <f t="shared" si="14"/>
        <v>0</v>
      </c>
      <c r="BB842" s="14"/>
      <c r="BC842" s="14"/>
    </row>
    <row r="843" ht="12.75" customHeight="1">
      <c r="A843" s="7" t="s">
        <v>2570</v>
      </c>
      <c r="B843" s="7" t="s">
        <v>3401</v>
      </c>
      <c r="C843" s="8" t="s">
        <v>237</v>
      </c>
      <c r="D843" s="9" t="s">
        <v>159</v>
      </c>
      <c r="E843" s="7">
        <v>40.0</v>
      </c>
      <c r="F843" s="7">
        <v>5.0</v>
      </c>
      <c r="G843" s="7">
        <v>4.0</v>
      </c>
      <c r="H843" s="12">
        <f t="shared" si="1"/>
        <v>9</v>
      </c>
      <c r="I843" s="7">
        <v>5.0</v>
      </c>
      <c r="J843" s="7">
        <v>4.0</v>
      </c>
      <c r="K843" s="7">
        <v>2.0</v>
      </c>
      <c r="L843" s="7">
        <v>2.0</v>
      </c>
      <c r="M843" s="25">
        <f t="shared" si="2"/>
        <v>4.866326224</v>
      </c>
      <c r="N843" s="7">
        <v>34.0</v>
      </c>
      <c r="O843" s="7">
        <v>10.0</v>
      </c>
      <c r="P843" s="7">
        <v>28.0</v>
      </c>
      <c r="Q843" s="7">
        <v>12.0</v>
      </c>
      <c r="R843" s="10">
        <f t="shared" si="3"/>
        <v>0.1470588235</v>
      </c>
      <c r="S843" s="10">
        <f t="shared" si="4"/>
        <v>0.05952380952</v>
      </c>
      <c r="T843" s="12">
        <f t="shared" si="5"/>
        <v>24</v>
      </c>
      <c r="U843" s="7">
        <v>0.0</v>
      </c>
      <c r="V843" s="7">
        <v>2.0</v>
      </c>
      <c r="W843" s="7">
        <v>2.0</v>
      </c>
      <c r="X843" s="7">
        <v>2.0</v>
      </c>
      <c r="Y843" s="7">
        <v>1.0</v>
      </c>
      <c r="Z843" s="7">
        <v>6658.0</v>
      </c>
      <c r="AA843" s="18">
        <f t="shared" si="6"/>
        <v>2.774166667</v>
      </c>
      <c r="AB843" s="14">
        <v>112.58</v>
      </c>
      <c r="AC843" s="18">
        <f t="shared" si="7"/>
        <v>2.8145</v>
      </c>
      <c r="AD843" s="14">
        <v>85.03</v>
      </c>
      <c r="AE843" s="18">
        <f t="shared" si="8"/>
        <v>2.12575</v>
      </c>
      <c r="AF843" s="13">
        <f t="shared" si="9"/>
        <v>0.5697080107</v>
      </c>
      <c r="AG843" s="10">
        <f t="shared" si="10"/>
        <v>0.5</v>
      </c>
      <c r="AH843" s="10">
        <f t="shared" si="11"/>
        <v>0.4</v>
      </c>
      <c r="AI843" s="10">
        <f t="shared" si="12"/>
        <v>0.9</v>
      </c>
      <c r="AJ843" s="7">
        <v>0.0</v>
      </c>
      <c r="AK843" s="7">
        <v>1.0</v>
      </c>
      <c r="AL843" s="13">
        <f t="shared" si="13"/>
        <v>0</v>
      </c>
      <c r="AM843" s="7">
        <v>10.0</v>
      </c>
      <c r="AN843" s="7">
        <v>1.0</v>
      </c>
      <c r="AO843" s="26">
        <v>110.0</v>
      </c>
      <c r="AP843" s="26">
        <v>9.0</v>
      </c>
      <c r="AQ843" s="7">
        <v>47.0</v>
      </c>
      <c r="AR843" s="7">
        <v>4.0</v>
      </c>
      <c r="AS843" s="7">
        <v>59.0</v>
      </c>
      <c r="AT843" s="7">
        <v>1.0</v>
      </c>
      <c r="AU843" s="7">
        <v>134.0</v>
      </c>
      <c r="AV843" s="7">
        <v>10.0</v>
      </c>
      <c r="AW843" s="14">
        <v>93.06</v>
      </c>
      <c r="AX843" s="14">
        <v>0.2</v>
      </c>
      <c r="AY843" s="7">
        <v>0.0</v>
      </c>
      <c r="AZ843" s="7">
        <v>1.0</v>
      </c>
      <c r="BA843" s="14">
        <f t="shared" si="14"/>
        <v>0.8561129468</v>
      </c>
      <c r="BB843" s="14">
        <v>97.12</v>
      </c>
      <c r="BC843" s="14">
        <v>7.87</v>
      </c>
    </row>
    <row r="844" ht="12.75" customHeight="1">
      <c r="A844" s="7" t="s">
        <v>795</v>
      </c>
      <c r="B844" s="7" t="s">
        <v>3401</v>
      </c>
      <c r="C844" s="8" t="s">
        <v>222</v>
      </c>
      <c r="D844" s="9" t="s">
        <v>174</v>
      </c>
      <c r="E844" s="7">
        <v>82.0</v>
      </c>
      <c r="F844" s="7">
        <v>0.0</v>
      </c>
      <c r="G844" s="7">
        <v>2.0</v>
      </c>
      <c r="H844" s="12">
        <f t="shared" si="1"/>
        <v>2</v>
      </c>
      <c r="I844" s="7">
        <v>0.0</v>
      </c>
      <c r="J844" s="7">
        <v>2.0</v>
      </c>
      <c r="K844" s="7">
        <v>1.0</v>
      </c>
      <c r="L844" s="7">
        <v>1.0</v>
      </c>
      <c r="M844" s="25">
        <f t="shared" si="2"/>
        <v>2.533427164</v>
      </c>
      <c r="N844" s="7">
        <v>10.0</v>
      </c>
      <c r="O844" s="7">
        <v>3.0</v>
      </c>
      <c r="P844" s="7">
        <v>10.0</v>
      </c>
      <c r="Q844" s="7">
        <v>6.0</v>
      </c>
      <c r="R844" s="10">
        <f t="shared" si="3"/>
        <v>0</v>
      </c>
      <c r="S844" s="10">
        <f t="shared" si="4"/>
        <v>0</v>
      </c>
      <c r="T844" s="12">
        <f t="shared" si="5"/>
        <v>6.6</v>
      </c>
      <c r="U844" s="7">
        <v>0.0</v>
      </c>
      <c r="V844" s="7">
        <v>0.0</v>
      </c>
      <c r="W844" s="7">
        <v>1.0</v>
      </c>
      <c r="X844" s="7">
        <v>0.0</v>
      </c>
      <c r="Y844" s="7">
        <v>0.0</v>
      </c>
      <c r="Z844" s="7">
        <v>2842.0</v>
      </c>
      <c r="AA844" s="18">
        <f t="shared" si="6"/>
        <v>0.5776422764</v>
      </c>
      <c r="AB844" s="14">
        <v>46.8</v>
      </c>
      <c r="AC844" s="18">
        <f t="shared" si="7"/>
        <v>0.5707317073</v>
      </c>
      <c r="AD844" s="14">
        <v>340.14</v>
      </c>
      <c r="AE844" s="18">
        <f t="shared" si="8"/>
        <v>4.14804878</v>
      </c>
      <c r="AF844" s="13">
        <f t="shared" si="9"/>
        <v>0.1209489843</v>
      </c>
      <c r="AG844" s="10">
        <f t="shared" si="10"/>
        <v>0</v>
      </c>
      <c r="AH844" s="10">
        <f t="shared" si="11"/>
        <v>0.4</v>
      </c>
      <c r="AI844" s="10">
        <f t="shared" si="12"/>
        <v>0.4</v>
      </c>
      <c r="AJ844" s="7">
        <v>0.0</v>
      </c>
      <c r="AK844" s="7">
        <v>0.0</v>
      </c>
      <c r="AL844" s="13" t="str">
        <f t="shared" si="13"/>
        <v> </v>
      </c>
      <c r="AM844" s="7">
        <v>5.0</v>
      </c>
      <c r="AN844" s="7">
        <v>1.0</v>
      </c>
      <c r="AO844" s="26">
        <v>28.0</v>
      </c>
      <c r="AP844" s="26">
        <v>2.0</v>
      </c>
      <c r="AQ844" s="7">
        <v>23.0</v>
      </c>
      <c r="AR844" s="7">
        <v>1.0</v>
      </c>
      <c r="AS844" s="7">
        <v>15.0</v>
      </c>
      <c r="AT844" s="7">
        <v>0.0</v>
      </c>
      <c r="AU844" s="7">
        <v>38.0</v>
      </c>
      <c r="AV844" s="7">
        <v>4.0</v>
      </c>
      <c r="AW844" s="14">
        <v>90.48</v>
      </c>
      <c r="AX844" s="14">
        <v>3.7</v>
      </c>
      <c r="AY844" s="7">
        <v>0.0</v>
      </c>
      <c r="AZ844" s="7">
        <v>0.0</v>
      </c>
      <c r="BA844" s="14">
        <f t="shared" si="14"/>
        <v>0.7811400422</v>
      </c>
      <c r="BB844" s="14">
        <v>97.44</v>
      </c>
      <c r="BC844" s="14">
        <v>2.25</v>
      </c>
    </row>
    <row r="845" ht="12.75" customHeight="1">
      <c r="A845" s="7" t="s">
        <v>464</v>
      </c>
      <c r="B845" s="7" t="s">
        <v>3405</v>
      </c>
      <c r="C845" s="8" t="s">
        <v>394</v>
      </c>
      <c r="D845" s="9" t="s">
        <v>150</v>
      </c>
      <c r="E845" s="7">
        <v>79.0</v>
      </c>
      <c r="F845" s="7">
        <v>0.0</v>
      </c>
      <c r="G845" s="7">
        <v>0.0</v>
      </c>
      <c r="H845" s="12">
        <f t="shared" si="1"/>
        <v>0</v>
      </c>
      <c r="I845" s="7">
        <v>0.0</v>
      </c>
      <c r="J845" s="7">
        <v>0.0</v>
      </c>
      <c r="K845" s="7">
        <v>0.0</v>
      </c>
      <c r="L845" s="7">
        <v>0.0</v>
      </c>
      <c r="M845" s="25">
        <f t="shared" si="2"/>
        <v>0</v>
      </c>
      <c r="N845" s="7">
        <v>0.0</v>
      </c>
      <c r="O845" s="7">
        <v>0.0</v>
      </c>
      <c r="P845" s="7">
        <v>0.0</v>
      </c>
      <c r="Q845" s="7">
        <v>0.0</v>
      </c>
      <c r="R845" s="10">
        <f t="shared" si="3"/>
        <v>0</v>
      </c>
      <c r="S845" s="10">
        <f t="shared" si="4"/>
        <v>0</v>
      </c>
      <c r="T845" s="12">
        <f t="shared" si="5"/>
        <v>0</v>
      </c>
      <c r="U845" s="7">
        <v>0.0</v>
      </c>
      <c r="V845" s="7">
        <v>0.0</v>
      </c>
      <c r="W845" s="7">
        <v>2.0</v>
      </c>
      <c r="X845" s="7">
        <v>0.0</v>
      </c>
      <c r="Y845" s="7">
        <v>0.0</v>
      </c>
      <c r="Z845" s="7">
        <v>489.0</v>
      </c>
      <c r="AA845" s="18">
        <f t="shared" si="6"/>
        <v>0.103164557</v>
      </c>
      <c r="AB845" s="14">
        <v>8.08</v>
      </c>
      <c r="AC845" s="18">
        <f t="shared" si="7"/>
        <v>0.102278481</v>
      </c>
      <c r="AD845" s="14">
        <v>425.63</v>
      </c>
      <c r="AE845" s="18">
        <f t="shared" si="8"/>
        <v>5.387721519</v>
      </c>
      <c r="AF845" s="13">
        <f t="shared" si="9"/>
        <v>0.01862996011</v>
      </c>
      <c r="AG845" s="10">
        <f t="shared" si="10"/>
        <v>0</v>
      </c>
      <c r="AH845" s="10">
        <f t="shared" si="11"/>
        <v>0</v>
      </c>
      <c r="AI845" s="10">
        <f t="shared" si="12"/>
        <v>0</v>
      </c>
      <c r="AJ845" s="7">
        <v>0.0</v>
      </c>
      <c r="AK845" s="7">
        <v>0.0</v>
      </c>
      <c r="AL845" s="13" t="str">
        <f t="shared" si="13"/>
        <v> </v>
      </c>
      <c r="AM845" s="7">
        <v>0.0</v>
      </c>
      <c r="AN845" s="7">
        <v>0.0</v>
      </c>
      <c r="AO845" s="26">
        <v>6.0</v>
      </c>
      <c r="AP845" s="26">
        <v>0.0</v>
      </c>
      <c r="AQ845" s="7">
        <v>2.0</v>
      </c>
      <c r="AR845" s="7">
        <v>0.0</v>
      </c>
      <c r="AS845" s="7">
        <v>1.0</v>
      </c>
      <c r="AT845" s="7">
        <v>0.0</v>
      </c>
      <c r="AU845" s="7">
        <v>2.0</v>
      </c>
      <c r="AV845" s="7">
        <v>0.0</v>
      </c>
      <c r="AW845" s="14">
        <v>100.0</v>
      </c>
      <c r="AX845" s="14">
        <v>12.33</v>
      </c>
      <c r="AY845" s="7">
        <v>1.0</v>
      </c>
      <c r="AZ845" s="7">
        <v>1.0</v>
      </c>
      <c r="BA845" s="14">
        <f t="shared" si="14"/>
        <v>0.8588957055</v>
      </c>
      <c r="BB845" s="14">
        <v>88.89</v>
      </c>
      <c r="BC845" s="14">
        <v>-7.21</v>
      </c>
    </row>
    <row r="846" ht="12.75" customHeight="1">
      <c r="A846" s="7" t="s">
        <v>1790</v>
      </c>
      <c r="B846" s="7" t="s">
        <v>3407</v>
      </c>
      <c r="C846" s="8" t="s">
        <v>447</v>
      </c>
      <c r="D846" s="9" t="s">
        <v>255</v>
      </c>
      <c r="E846" s="7">
        <v>74.0</v>
      </c>
      <c r="F846" s="7">
        <v>6.0</v>
      </c>
      <c r="G846" s="7">
        <v>8.0</v>
      </c>
      <c r="H846" s="12">
        <f t="shared" si="1"/>
        <v>14</v>
      </c>
      <c r="I846" s="7">
        <v>6.0</v>
      </c>
      <c r="J846" s="7">
        <v>8.0</v>
      </c>
      <c r="K846" s="7">
        <v>5.0</v>
      </c>
      <c r="L846" s="7">
        <v>3.0</v>
      </c>
      <c r="M846" s="25">
        <f t="shared" si="2"/>
        <v>4.37272254</v>
      </c>
      <c r="N846" s="7">
        <v>37.0</v>
      </c>
      <c r="O846" s="7">
        <v>11.0</v>
      </c>
      <c r="P846" s="7">
        <v>30.0</v>
      </c>
      <c r="Q846" s="7">
        <v>7.0</v>
      </c>
      <c r="R846" s="10">
        <f t="shared" si="3"/>
        <v>0.1621621622</v>
      </c>
      <c r="S846" s="10">
        <f t="shared" si="4"/>
        <v>0.07058823529</v>
      </c>
      <c r="T846" s="12">
        <f t="shared" si="5"/>
        <v>39</v>
      </c>
      <c r="U846" s="7">
        <v>1.0</v>
      </c>
      <c r="V846" s="7">
        <v>0.0</v>
      </c>
      <c r="W846" s="7">
        <v>5.0</v>
      </c>
      <c r="X846" s="7">
        <v>12.0</v>
      </c>
      <c r="Y846" s="7">
        <v>2.0</v>
      </c>
      <c r="Z846" s="7">
        <v>11526.0</v>
      </c>
      <c r="AA846" s="18">
        <f t="shared" si="6"/>
        <v>2.595945946</v>
      </c>
      <c r="AB846" s="14">
        <v>182.4</v>
      </c>
      <c r="AC846" s="18">
        <f t="shared" si="7"/>
        <v>2.464864865</v>
      </c>
      <c r="AD846" s="14">
        <v>199.36</v>
      </c>
      <c r="AE846" s="18">
        <f t="shared" si="8"/>
        <v>2.694054054</v>
      </c>
      <c r="AF846" s="13">
        <f t="shared" si="9"/>
        <v>0.4777870914</v>
      </c>
      <c r="AG846" s="10">
        <f t="shared" si="10"/>
        <v>0.3</v>
      </c>
      <c r="AH846" s="10">
        <f t="shared" si="11"/>
        <v>0.4</v>
      </c>
      <c r="AI846" s="10">
        <f t="shared" si="12"/>
        <v>0.7</v>
      </c>
      <c r="AJ846" s="7">
        <v>5.0</v>
      </c>
      <c r="AK846" s="7">
        <v>7.0</v>
      </c>
      <c r="AL846" s="13">
        <f t="shared" si="13"/>
        <v>0.4166666667</v>
      </c>
      <c r="AM846" s="7">
        <v>20.0</v>
      </c>
      <c r="AN846" s="7">
        <v>3.0</v>
      </c>
      <c r="AO846" s="26">
        <v>136.0</v>
      </c>
      <c r="AP846" s="26">
        <v>23.0</v>
      </c>
      <c r="AQ846" s="7">
        <v>60.0</v>
      </c>
      <c r="AR846" s="7">
        <v>8.0</v>
      </c>
      <c r="AS846" s="7">
        <v>85.0</v>
      </c>
      <c r="AT846" s="7">
        <v>9.0</v>
      </c>
      <c r="AU846" s="7">
        <v>167.0</v>
      </c>
      <c r="AV846" s="7">
        <v>28.0</v>
      </c>
      <c r="AW846" s="14">
        <v>85.64</v>
      </c>
      <c r="AX846" s="14">
        <v>-3.53</v>
      </c>
      <c r="AY846" s="7">
        <v>0.0</v>
      </c>
      <c r="AZ846" s="7">
        <v>0.0</v>
      </c>
      <c r="BA846" s="14">
        <f t="shared" si="14"/>
        <v>0.5517959396</v>
      </c>
      <c r="BB846" s="14">
        <v>92.18</v>
      </c>
      <c r="BC846" s="14">
        <v>-2.0</v>
      </c>
    </row>
    <row r="847" ht="12.75" customHeight="1">
      <c r="A847" s="7" t="s">
        <v>2044</v>
      </c>
      <c r="B847" s="7" t="s">
        <v>3411</v>
      </c>
      <c r="C847" s="8" t="s">
        <v>542</v>
      </c>
      <c r="D847" s="9" t="s">
        <v>260</v>
      </c>
      <c r="E847" s="7">
        <v>6.0</v>
      </c>
      <c r="F847" s="7">
        <v>0.0</v>
      </c>
      <c r="G847" s="7">
        <v>0.0</v>
      </c>
      <c r="H847" s="12">
        <f t="shared" si="1"/>
        <v>0</v>
      </c>
      <c r="I847" s="7">
        <v>0.0</v>
      </c>
      <c r="J847" s="7">
        <v>0.0</v>
      </c>
      <c r="K847" s="7">
        <v>0.0</v>
      </c>
      <c r="L847" s="7">
        <v>0.0</v>
      </c>
      <c r="M847" s="25">
        <f t="shared" si="2"/>
        <v>0</v>
      </c>
      <c r="N847" s="7">
        <v>0.0</v>
      </c>
      <c r="O847" s="7">
        <v>0.0</v>
      </c>
      <c r="P847" s="7">
        <v>0.0</v>
      </c>
      <c r="Q847" s="7">
        <v>0.0</v>
      </c>
      <c r="R847" s="10">
        <f t="shared" si="3"/>
        <v>0</v>
      </c>
      <c r="S847" s="10">
        <f t="shared" si="4"/>
        <v>0</v>
      </c>
      <c r="T847" s="12">
        <f t="shared" si="5"/>
        <v>0</v>
      </c>
      <c r="U847" s="7">
        <v>0.0</v>
      </c>
      <c r="V847" s="7">
        <v>0.0</v>
      </c>
      <c r="W847" s="7">
        <v>0.0</v>
      </c>
      <c r="X847" s="7">
        <v>0.0</v>
      </c>
      <c r="Y847" s="7">
        <v>0.0</v>
      </c>
      <c r="Z847" s="7">
        <v>0.0</v>
      </c>
      <c r="AA847" s="18">
        <f t="shared" si="6"/>
        <v>0</v>
      </c>
      <c r="AB847" s="14">
        <v>0.0</v>
      </c>
      <c r="AC847" s="18">
        <f t="shared" si="7"/>
        <v>0</v>
      </c>
      <c r="AD847" s="14">
        <v>19.89</v>
      </c>
      <c r="AE847" s="18">
        <f t="shared" si="8"/>
        <v>3.315</v>
      </c>
      <c r="AF847" s="13">
        <f t="shared" si="9"/>
        <v>0</v>
      </c>
      <c r="AG847" s="10">
        <f t="shared" si="10"/>
        <v>0</v>
      </c>
      <c r="AH847" s="10">
        <f t="shared" si="11"/>
        <v>0</v>
      </c>
      <c r="AI847" s="10">
        <f t="shared" si="12"/>
        <v>0</v>
      </c>
      <c r="AJ847" s="7">
        <v>0.0</v>
      </c>
      <c r="AK847" s="7">
        <v>0.0</v>
      </c>
      <c r="AL847" s="13" t="str">
        <f t="shared" si="13"/>
        <v> </v>
      </c>
      <c r="AM847" s="7">
        <v>0.0</v>
      </c>
      <c r="AN847" s="7">
        <v>0.0</v>
      </c>
      <c r="AO847" s="26">
        <v>0.0</v>
      </c>
      <c r="AP847" s="26">
        <v>0.0</v>
      </c>
      <c r="AQ847" s="7">
        <v>0.0</v>
      </c>
      <c r="AR847" s="7">
        <v>0.0</v>
      </c>
      <c r="AS847" s="7">
        <v>0.0</v>
      </c>
      <c r="AT847" s="7">
        <v>0.0</v>
      </c>
      <c r="AU847" s="7">
        <v>0.0</v>
      </c>
      <c r="AV847" s="7">
        <v>0.0</v>
      </c>
      <c r="AW847" s="14"/>
      <c r="AX847" s="14"/>
      <c r="AY847" s="7">
        <v>0.0</v>
      </c>
      <c r="AZ847" s="7">
        <v>0.0</v>
      </c>
      <c r="BA847" s="14">
        <f t="shared" si="14"/>
        <v>0</v>
      </c>
      <c r="BB847" s="14"/>
      <c r="BC847" s="14"/>
    </row>
    <row r="848" ht="12.75" customHeight="1">
      <c r="A848" s="7" t="s">
        <v>3415</v>
      </c>
      <c r="B848" s="7" t="s">
        <v>3416</v>
      </c>
      <c r="C848" s="8" t="s">
        <v>458</v>
      </c>
      <c r="D848" s="9" t="s">
        <v>174</v>
      </c>
      <c r="E848" s="7">
        <v>71.0</v>
      </c>
      <c r="F848" s="7">
        <v>4.0</v>
      </c>
      <c r="G848" s="7">
        <v>15.0</v>
      </c>
      <c r="H848" s="12">
        <f t="shared" si="1"/>
        <v>19</v>
      </c>
      <c r="I848" s="7">
        <v>4.0</v>
      </c>
      <c r="J848" s="7">
        <v>15.0</v>
      </c>
      <c r="K848" s="7">
        <v>5.0</v>
      </c>
      <c r="L848" s="7">
        <v>10.0</v>
      </c>
      <c r="M848" s="25">
        <f t="shared" si="2"/>
        <v>5.586865964</v>
      </c>
      <c r="N848" s="7">
        <v>46.0</v>
      </c>
      <c r="O848" s="7">
        <v>21.0</v>
      </c>
      <c r="P848" s="7">
        <v>42.0</v>
      </c>
      <c r="Q848" s="7">
        <v>37.0</v>
      </c>
      <c r="R848" s="10">
        <f t="shared" si="3"/>
        <v>0.08695652174</v>
      </c>
      <c r="S848" s="10">
        <f t="shared" si="4"/>
        <v>0.02739726027</v>
      </c>
      <c r="T848" s="12">
        <f t="shared" si="5"/>
        <v>34.5</v>
      </c>
      <c r="U848" s="7">
        <v>3.0</v>
      </c>
      <c r="V848" s="7">
        <v>3.0</v>
      </c>
      <c r="W848" s="7">
        <v>4.0</v>
      </c>
      <c r="X848" s="7">
        <v>7.0</v>
      </c>
      <c r="Y848" s="7">
        <v>3.0</v>
      </c>
      <c r="Z848" s="7">
        <v>12243.0</v>
      </c>
      <c r="AA848" s="18">
        <f t="shared" si="6"/>
        <v>2.873943662</v>
      </c>
      <c r="AB848" s="14">
        <v>207.78</v>
      </c>
      <c r="AC848" s="18">
        <f t="shared" si="7"/>
        <v>2.926478873</v>
      </c>
      <c r="AD848" s="14">
        <v>140.51</v>
      </c>
      <c r="AE848" s="18">
        <f t="shared" si="8"/>
        <v>1.979014085</v>
      </c>
      <c r="AF848" s="13">
        <f t="shared" si="9"/>
        <v>0.5965718223</v>
      </c>
      <c r="AG848" s="10">
        <f t="shared" si="10"/>
        <v>0.1333333333</v>
      </c>
      <c r="AH848" s="10">
        <f t="shared" si="11"/>
        <v>0.5</v>
      </c>
      <c r="AI848" s="10">
        <f t="shared" si="12"/>
        <v>0.6333333333</v>
      </c>
      <c r="AJ848" s="7">
        <v>0.0</v>
      </c>
      <c r="AK848" s="7">
        <v>0.0</v>
      </c>
      <c r="AL848" s="13" t="str">
        <f t="shared" si="13"/>
        <v> </v>
      </c>
      <c r="AM848" s="7">
        <v>30.0</v>
      </c>
      <c r="AN848" s="7">
        <v>0.0</v>
      </c>
      <c r="AO848" s="26">
        <v>177.0</v>
      </c>
      <c r="AP848" s="26">
        <v>19.0</v>
      </c>
      <c r="AQ848" s="7">
        <v>93.0</v>
      </c>
      <c r="AR848" s="7">
        <v>8.0</v>
      </c>
      <c r="AS848" s="7">
        <v>101.0</v>
      </c>
      <c r="AT848" s="7">
        <v>6.0</v>
      </c>
      <c r="AU848" s="7">
        <v>179.0</v>
      </c>
      <c r="AV848" s="7">
        <v>14.0</v>
      </c>
      <c r="AW848" s="14">
        <v>92.75</v>
      </c>
      <c r="AX848" s="14">
        <v>0.5</v>
      </c>
      <c r="AY848" s="7">
        <v>0.0</v>
      </c>
      <c r="AZ848" s="7">
        <v>0.0</v>
      </c>
      <c r="BA848" s="14">
        <f t="shared" si="14"/>
        <v>0.872335212</v>
      </c>
      <c r="BB848" s="14">
        <v>95.75</v>
      </c>
      <c r="BC848" s="14">
        <v>6.07</v>
      </c>
    </row>
    <row r="849" ht="12.75" customHeight="1">
      <c r="A849" s="7" t="s">
        <v>931</v>
      </c>
      <c r="B849" s="7" t="s">
        <v>3421</v>
      </c>
      <c r="C849" s="8" t="s">
        <v>149</v>
      </c>
      <c r="D849" s="9" t="s">
        <v>150</v>
      </c>
      <c r="E849" s="7">
        <v>39.0</v>
      </c>
      <c r="F849" s="7">
        <v>0.0</v>
      </c>
      <c r="G849" s="7">
        <v>0.0</v>
      </c>
      <c r="H849" s="12">
        <f t="shared" si="1"/>
        <v>0</v>
      </c>
      <c r="I849" s="7">
        <v>0.0</v>
      </c>
      <c r="J849" s="7">
        <v>0.0</v>
      </c>
      <c r="K849" s="7">
        <v>0.0</v>
      </c>
      <c r="L849" s="7">
        <v>0.0</v>
      </c>
      <c r="M849" s="25">
        <f t="shared" si="2"/>
        <v>0</v>
      </c>
      <c r="N849" s="7">
        <v>0.0</v>
      </c>
      <c r="O849" s="7">
        <v>1.0</v>
      </c>
      <c r="P849" s="7">
        <v>0.0</v>
      </c>
      <c r="Q849" s="7">
        <v>1.0</v>
      </c>
      <c r="R849" s="10">
        <f t="shared" si="3"/>
        <v>0</v>
      </c>
      <c r="S849" s="10">
        <f t="shared" si="4"/>
        <v>0</v>
      </c>
      <c r="T849" s="12">
        <f t="shared" si="5"/>
        <v>0</v>
      </c>
      <c r="U849" s="7">
        <v>0.0</v>
      </c>
      <c r="V849" s="7">
        <v>0.0</v>
      </c>
      <c r="W849" s="7">
        <v>1.0</v>
      </c>
      <c r="X849" s="7">
        <v>0.0</v>
      </c>
      <c r="Y849" s="7">
        <v>0.0</v>
      </c>
      <c r="Z849" s="7">
        <v>464.0</v>
      </c>
      <c r="AA849" s="18">
        <f t="shared" si="6"/>
        <v>0.1982905983</v>
      </c>
      <c r="AB849" s="14">
        <v>7.89</v>
      </c>
      <c r="AC849" s="18">
        <f t="shared" si="7"/>
        <v>0.2023076923</v>
      </c>
      <c r="AD849" s="14">
        <v>152.58</v>
      </c>
      <c r="AE849" s="18">
        <f t="shared" si="8"/>
        <v>3.912307692</v>
      </c>
      <c r="AF849" s="13">
        <f t="shared" si="9"/>
        <v>0.0491680688</v>
      </c>
      <c r="AG849" s="10">
        <f t="shared" si="10"/>
        <v>0</v>
      </c>
      <c r="AH849" s="10">
        <f t="shared" si="11"/>
        <v>0</v>
      </c>
      <c r="AI849" s="10">
        <f t="shared" si="12"/>
        <v>0</v>
      </c>
      <c r="AJ849" s="7">
        <v>0.0</v>
      </c>
      <c r="AK849" s="7">
        <v>0.0</v>
      </c>
      <c r="AL849" s="13" t="str">
        <f t="shared" si="13"/>
        <v> </v>
      </c>
      <c r="AM849" s="7">
        <v>1.0</v>
      </c>
      <c r="AN849" s="7">
        <v>0.0</v>
      </c>
      <c r="AO849" s="26">
        <v>4.0</v>
      </c>
      <c r="AP849" s="26">
        <v>0.0</v>
      </c>
      <c r="AQ849" s="7">
        <v>4.0</v>
      </c>
      <c r="AR849" s="7">
        <v>1.0</v>
      </c>
      <c r="AS849" s="7">
        <v>1.0</v>
      </c>
      <c r="AT849" s="7">
        <v>0.0</v>
      </c>
      <c r="AU849" s="7">
        <v>5.0</v>
      </c>
      <c r="AV849" s="7">
        <v>1.0</v>
      </c>
      <c r="AW849" s="14">
        <v>83.33</v>
      </c>
      <c r="AX849" s="14">
        <v>-2.38</v>
      </c>
      <c r="AY849" s="7">
        <v>1.0</v>
      </c>
      <c r="AZ849" s="7">
        <v>0.0</v>
      </c>
      <c r="BA849" s="14">
        <f t="shared" si="14"/>
        <v>0.9051724138</v>
      </c>
      <c r="BB849" s="14">
        <v>100.0</v>
      </c>
      <c r="BC849" s="14">
        <v>5.63</v>
      </c>
    </row>
    <row r="850" ht="12.75" customHeight="1">
      <c r="A850" s="7" t="s">
        <v>2964</v>
      </c>
      <c r="B850" s="7" t="s">
        <v>3424</v>
      </c>
      <c r="C850" s="8" t="s">
        <v>839</v>
      </c>
      <c r="D850" s="9" t="s">
        <v>150</v>
      </c>
      <c r="E850" s="7">
        <v>76.0</v>
      </c>
      <c r="F850" s="7">
        <v>6.0</v>
      </c>
      <c r="G850" s="7">
        <v>10.0</v>
      </c>
      <c r="H850" s="12">
        <f t="shared" si="1"/>
        <v>16</v>
      </c>
      <c r="I850" s="7">
        <v>5.0</v>
      </c>
      <c r="J850" s="7">
        <v>10.0</v>
      </c>
      <c r="K850" s="7">
        <v>5.0</v>
      </c>
      <c r="L850" s="7">
        <v>5.0</v>
      </c>
      <c r="M850" s="25">
        <f t="shared" si="2"/>
        <v>4.441017733</v>
      </c>
      <c r="N850" s="7">
        <v>21.0</v>
      </c>
      <c r="O850" s="7">
        <v>6.0</v>
      </c>
      <c r="P850" s="7">
        <v>14.0</v>
      </c>
      <c r="Q850" s="7">
        <v>6.0</v>
      </c>
      <c r="R850" s="10">
        <f t="shared" si="3"/>
        <v>0.2857142857</v>
      </c>
      <c r="S850" s="10">
        <f t="shared" si="4"/>
        <v>0.1276595745</v>
      </c>
      <c r="T850" s="12">
        <f t="shared" si="5"/>
        <v>38.33333333</v>
      </c>
      <c r="U850" s="7">
        <v>0.0</v>
      </c>
      <c r="V850" s="7">
        <v>1.0</v>
      </c>
      <c r="W850" s="7">
        <v>11.0</v>
      </c>
      <c r="X850" s="7">
        <v>10.0</v>
      </c>
      <c r="Y850" s="7">
        <v>3.0</v>
      </c>
      <c r="Z850" s="7">
        <v>12970.0</v>
      </c>
      <c r="AA850" s="18">
        <f t="shared" si="6"/>
        <v>2.844298246</v>
      </c>
      <c r="AB850" s="14">
        <v>213.6</v>
      </c>
      <c r="AC850" s="18">
        <f t="shared" si="7"/>
        <v>2.810526316</v>
      </c>
      <c r="AD850" s="14">
        <v>230.39</v>
      </c>
      <c r="AE850" s="18">
        <f t="shared" si="8"/>
        <v>3.031447368</v>
      </c>
      <c r="AF850" s="13">
        <f t="shared" si="9"/>
        <v>0.4810919165</v>
      </c>
      <c r="AG850" s="10">
        <f t="shared" si="10"/>
        <v>0.2083333333</v>
      </c>
      <c r="AH850" s="10">
        <f t="shared" si="11"/>
        <v>0.4166666667</v>
      </c>
      <c r="AI850" s="10">
        <f t="shared" si="12"/>
        <v>0.625</v>
      </c>
      <c r="AJ850" s="7">
        <v>149.0</v>
      </c>
      <c r="AK850" s="7">
        <v>93.0</v>
      </c>
      <c r="AL850" s="13">
        <f t="shared" si="13"/>
        <v>0.6157024793</v>
      </c>
      <c r="AM850" s="7">
        <v>24.0</v>
      </c>
      <c r="AN850" s="7">
        <v>7.0</v>
      </c>
      <c r="AO850" s="26">
        <v>160.0</v>
      </c>
      <c r="AP850" s="26">
        <v>28.0</v>
      </c>
      <c r="AQ850" s="7">
        <v>63.0</v>
      </c>
      <c r="AR850" s="7">
        <v>4.0</v>
      </c>
      <c r="AS850" s="7">
        <v>107.0</v>
      </c>
      <c r="AT850" s="7">
        <v>6.0</v>
      </c>
      <c r="AU850" s="7">
        <v>158.0</v>
      </c>
      <c r="AV850" s="7">
        <v>31.0</v>
      </c>
      <c r="AW850" s="14">
        <v>83.6</v>
      </c>
      <c r="AX850" s="14">
        <v>-3.15</v>
      </c>
      <c r="AY850" s="7">
        <v>1.0</v>
      </c>
      <c r="AZ850" s="7">
        <v>1.0</v>
      </c>
      <c r="BA850" s="14">
        <f t="shared" si="14"/>
        <v>0.4949884348</v>
      </c>
      <c r="BB850" s="14">
        <v>96.43</v>
      </c>
      <c r="BC850" s="14">
        <v>3.22</v>
      </c>
    </row>
    <row r="851" ht="12.75" customHeight="1">
      <c r="A851" s="7" t="s">
        <v>244</v>
      </c>
      <c r="B851" s="7" t="s">
        <v>3426</v>
      </c>
      <c r="C851" s="8" t="s">
        <v>215</v>
      </c>
      <c r="D851" s="9" t="s">
        <v>247</v>
      </c>
      <c r="E851" s="7">
        <v>6.0</v>
      </c>
      <c r="F851" s="7">
        <v>0.0</v>
      </c>
      <c r="G851" s="7">
        <v>0.0</v>
      </c>
      <c r="H851" s="12">
        <f t="shared" si="1"/>
        <v>0</v>
      </c>
      <c r="I851" s="7">
        <v>0.0</v>
      </c>
      <c r="J851" s="7">
        <v>0.0</v>
      </c>
      <c r="K851" s="7">
        <v>0.0</v>
      </c>
      <c r="L851" s="7">
        <v>0.0</v>
      </c>
      <c r="M851" s="25">
        <f t="shared" si="2"/>
        <v>0</v>
      </c>
      <c r="N851" s="7">
        <v>0.0</v>
      </c>
      <c r="O851" s="7">
        <v>0.0</v>
      </c>
      <c r="P851" s="7">
        <v>0.0</v>
      </c>
      <c r="Q851" s="7">
        <v>0.0</v>
      </c>
      <c r="R851" s="10">
        <f t="shared" si="3"/>
        <v>0</v>
      </c>
      <c r="S851" s="10">
        <f t="shared" si="4"/>
        <v>0</v>
      </c>
      <c r="T851" s="12">
        <f t="shared" si="5"/>
        <v>0</v>
      </c>
      <c r="U851" s="7">
        <v>0.0</v>
      </c>
      <c r="V851" s="7">
        <v>0.0</v>
      </c>
      <c r="W851" s="7">
        <v>0.0</v>
      </c>
      <c r="X851" s="7">
        <v>0.0</v>
      </c>
      <c r="Y851" s="7">
        <v>0.0</v>
      </c>
      <c r="Z851" s="7">
        <v>302.0</v>
      </c>
      <c r="AA851" s="18">
        <f t="shared" si="6"/>
        <v>0.8388888889</v>
      </c>
      <c r="AB851" s="14">
        <v>4.76</v>
      </c>
      <c r="AC851" s="18">
        <f t="shared" si="7"/>
        <v>0.7933333333</v>
      </c>
      <c r="AD851" s="14">
        <v>26.4</v>
      </c>
      <c r="AE851" s="18">
        <f t="shared" si="8"/>
        <v>4.4</v>
      </c>
      <c r="AF851" s="13">
        <f t="shared" si="9"/>
        <v>0.1527599487</v>
      </c>
      <c r="AG851" s="10">
        <f t="shared" si="10"/>
        <v>0</v>
      </c>
      <c r="AH851" s="10">
        <f t="shared" si="11"/>
        <v>0</v>
      </c>
      <c r="AI851" s="10">
        <f t="shared" si="12"/>
        <v>0</v>
      </c>
      <c r="AJ851" s="7">
        <v>0.0</v>
      </c>
      <c r="AK851" s="7">
        <v>0.0</v>
      </c>
      <c r="AL851" s="13" t="str">
        <f t="shared" si="13"/>
        <v> </v>
      </c>
      <c r="AM851" s="7">
        <v>0.0</v>
      </c>
      <c r="AN851" s="7">
        <v>0.0</v>
      </c>
      <c r="AO851" s="26">
        <v>3.0</v>
      </c>
      <c r="AP851" s="26">
        <v>2.0</v>
      </c>
      <c r="AQ851" s="7">
        <v>2.0</v>
      </c>
      <c r="AR851" s="7">
        <v>0.0</v>
      </c>
      <c r="AS851" s="7">
        <v>2.0</v>
      </c>
      <c r="AT851" s="7">
        <v>0.0</v>
      </c>
      <c r="AU851" s="7">
        <v>3.0</v>
      </c>
      <c r="AV851" s="7">
        <v>1.0</v>
      </c>
      <c r="AW851" s="14">
        <v>75.0</v>
      </c>
      <c r="AX851" s="14">
        <v>-7.61</v>
      </c>
      <c r="AY851" s="7">
        <v>0.0</v>
      </c>
      <c r="AZ851" s="7">
        <v>0.0</v>
      </c>
      <c r="BA851" s="14">
        <f t="shared" si="14"/>
        <v>0.1986754967</v>
      </c>
      <c r="BB851" s="14">
        <v>100.0</v>
      </c>
      <c r="BC851" s="14">
        <v>3.85</v>
      </c>
    </row>
    <row r="852" ht="12.75" customHeight="1">
      <c r="A852" s="7" t="s">
        <v>2237</v>
      </c>
      <c r="B852" s="7" t="s">
        <v>3427</v>
      </c>
      <c r="C852" s="8" t="s">
        <v>197</v>
      </c>
      <c r="D852" s="9" t="s">
        <v>183</v>
      </c>
      <c r="E852" s="7">
        <v>77.0</v>
      </c>
      <c r="F852" s="7">
        <v>2.0</v>
      </c>
      <c r="G852" s="7">
        <v>7.0</v>
      </c>
      <c r="H852" s="12">
        <f t="shared" si="1"/>
        <v>9</v>
      </c>
      <c r="I852" s="7">
        <v>2.0</v>
      </c>
      <c r="J852" s="7">
        <v>6.0</v>
      </c>
      <c r="K852" s="7">
        <v>1.0</v>
      </c>
      <c r="L852" s="7">
        <v>5.0</v>
      </c>
      <c r="M852" s="25">
        <f t="shared" si="2"/>
        <v>3.980833026</v>
      </c>
      <c r="N852" s="7">
        <v>22.0</v>
      </c>
      <c r="O852" s="7">
        <v>18.0</v>
      </c>
      <c r="P852" s="7">
        <v>20.0</v>
      </c>
      <c r="Q852" s="7">
        <v>11.0</v>
      </c>
      <c r="R852" s="10">
        <f t="shared" si="3"/>
        <v>0.09090909091</v>
      </c>
      <c r="S852" s="10">
        <f t="shared" si="4"/>
        <v>0.02816901408</v>
      </c>
      <c r="T852" s="12">
        <f t="shared" si="5"/>
        <v>10.16666667</v>
      </c>
      <c r="U852" s="7">
        <v>0.0</v>
      </c>
      <c r="V852" s="7">
        <v>0.0</v>
      </c>
      <c r="W852" s="7">
        <v>1.0</v>
      </c>
      <c r="X852" s="7">
        <v>6.0</v>
      </c>
      <c r="Y852" s="7">
        <v>4.0</v>
      </c>
      <c r="Z852" s="7">
        <v>8139.0</v>
      </c>
      <c r="AA852" s="18">
        <f t="shared" si="6"/>
        <v>1.761688312</v>
      </c>
      <c r="AB852" s="14">
        <v>133.11</v>
      </c>
      <c r="AC852" s="18">
        <f t="shared" si="7"/>
        <v>1.728701299</v>
      </c>
      <c r="AD852" s="14">
        <v>254.44</v>
      </c>
      <c r="AE852" s="18">
        <f t="shared" si="8"/>
        <v>3.304415584</v>
      </c>
      <c r="AF852" s="13">
        <f t="shared" si="9"/>
        <v>0.3434653593</v>
      </c>
      <c r="AG852" s="10">
        <f t="shared" si="10"/>
        <v>0.1666666667</v>
      </c>
      <c r="AH852" s="10">
        <f t="shared" si="11"/>
        <v>0.5</v>
      </c>
      <c r="AI852" s="10">
        <f t="shared" si="12"/>
        <v>0.6666666667</v>
      </c>
      <c r="AJ852" s="7">
        <v>3.0</v>
      </c>
      <c r="AK852" s="7">
        <v>3.0</v>
      </c>
      <c r="AL852" s="13">
        <f t="shared" si="13"/>
        <v>0.5</v>
      </c>
      <c r="AM852" s="7">
        <v>12.0</v>
      </c>
      <c r="AN852" s="7">
        <v>1.0</v>
      </c>
      <c r="AO852" s="26">
        <v>110.0</v>
      </c>
      <c r="AP852" s="26">
        <v>14.0</v>
      </c>
      <c r="AQ852" s="7">
        <v>58.0</v>
      </c>
      <c r="AR852" s="7">
        <v>1.0</v>
      </c>
      <c r="AS852" s="7">
        <v>63.0</v>
      </c>
      <c r="AT852" s="7">
        <v>3.0</v>
      </c>
      <c r="AU852" s="7">
        <v>115.0</v>
      </c>
      <c r="AV852" s="7">
        <v>11.0</v>
      </c>
      <c r="AW852" s="14">
        <v>91.27</v>
      </c>
      <c r="AX852" s="14">
        <v>3.48</v>
      </c>
      <c r="AY852" s="7">
        <v>1.0</v>
      </c>
      <c r="AZ852" s="7">
        <v>0.0</v>
      </c>
      <c r="BA852" s="14">
        <f t="shared" si="14"/>
        <v>0.7666789532</v>
      </c>
      <c r="BB852" s="14">
        <v>99.02</v>
      </c>
      <c r="BC852" s="14">
        <v>5.04</v>
      </c>
    </row>
    <row r="853" ht="12.75" customHeight="1">
      <c r="A853" s="7" t="s">
        <v>3430</v>
      </c>
      <c r="B853" s="7" t="s">
        <v>3431</v>
      </c>
      <c r="C853" s="8" t="s">
        <v>297</v>
      </c>
      <c r="D853" s="9" t="s">
        <v>238</v>
      </c>
      <c r="E853" s="7">
        <v>41.0</v>
      </c>
      <c r="F853" s="7">
        <v>3.0</v>
      </c>
      <c r="G853" s="7">
        <v>2.0</v>
      </c>
      <c r="H853" s="12">
        <f t="shared" si="1"/>
        <v>5</v>
      </c>
      <c r="I853" s="7">
        <v>3.0</v>
      </c>
      <c r="J853" s="7">
        <v>2.0</v>
      </c>
      <c r="K853" s="7">
        <v>0.0</v>
      </c>
      <c r="L853" s="7">
        <v>2.0</v>
      </c>
      <c r="M853" s="25">
        <f t="shared" si="2"/>
        <v>3.217733286</v>
      </c>
      <c r="N853" s="7">
        <v>8.0</v>
      </c>
      <c r="O853" s="7">
        <v>6.0</v>
      </c>
      <c r="P853" s="7">
        <v>5.0</v>
      </c>
      <c r="Q853" s="7">
        <v>2.0</v>
      </c>
      <c r="R853" s="10">
        <f t="shared" si="3"/>
        <v>0.375</v>
      </c>
      <c r="S853" s="10">
        <f t="shared" si="4"/>
        <v>0.1428571429</v>
      </c>
      <c r="T853" s="12">
        <f t="shared" si="5"/>
        <v>0</v>
      </c>
      <c r="U853" s="7">
        <v>0.0</v>
      </c>
      <c r="V853" s="7">
        <v>0.0</v>
      </c>
      <c r="W853" s="7">
        <v>3.0</v>
      </c>
      <c r="X853" s="7">
        <v>2.0</v>
      </c>
      <c r="Y853" s="7">
        <v>0.0</v>
      </c>
      <c r="Z853" s="7">
        <v>5594.0</v>
      </c>
      <c r="AA853" s="18">
        <f t="shared" si="6"/>
        <v>2.27398374</v>
      </c>
      <c r="AB853" s="14">
        <v>86.12</v>
      </c>
      <c r="AC853" s="18">
        <f t="shared" si="7"/>
        <v>2.100487805</v>
      </c>
      <c r="AD853" s="14">
        <v>97.83</v>
      </c>
      <c r="AE853" s="18">
        <f t="shared" si="8"/>
        <v>2.386097561</v>
      </c>
      <c r="AF853" s="13">
        <f t="shared" si="9"/>
        <v>0.4681706986</v>
      </c>
      <c r="AG853" s="10">
        <f t="shared" si="10"/>
        <v>0.3333333333</v>
      </c>
      <c r="AH853" s="10">
        <f t="shared" si="11"/>
        <v>0.2222222222</v>
      </c>
      <c r="AI853" s="10">
        <f t="shared" si="12"/>
        <v>0.5555555556</v>
      </c>
      <c r="AJ853" s="7">
        <v>18.0</v>
      </c>
      <c r="AK853" s="7">
        <v>22.0</v>
      </c>
      <c r="AL853" s="13">
        <f t="shared" si="13"/>
        <v>0.45</v>
      </c>
      <c r="AM853" s="7">
        <v>9.0</v>
      </c>
      <c r="AN853" s="7">
        <v>3.0</v>
      </c>
      <c r="AO853" s="26">
        <v>62.0</v>
      </c>
      <c r="AP853" s="26">
        <v>13.0</v>
      </c>
      <c r="AQ853" s="7">
        <v>27.0</v>
      </c>
      <c r="AR853" s="7">
        <v>4.0</v>
      </c>
      <c r="AS853" s="7">
        <v>23.0</v>
      </c>
      <c r="AT853" s="7">
        <v>1.0</v>
      </c>
      <c r="AU853" s="7">
        <v>53.0</v>
      </c>
      <c r="AV853" s="7">
        <v>12.0</v>
      </c>
      <c r="AW853" s="14">
        <v>81.54</v>
      </c>
      <c r="AX853" s="14">
        <v>1.99</v>
      </c>
      <c r="AY853" s="7">
        <v>0.0</v>
      </c>
      <c r="AZ853" s="7">
        <v>0.0</v>
      </c>
      <c r="BA853" s="14">
        <f t="shared" si="14"/>
        <v>0.6006435467</v>
      </c>
      <c r="BB853" s="14">
        <v>93.06</v>
      </c>
      <c r="BC853" s="14">
        <v>2.5300000000000002</v>
      </c>
    </row>
    <row r="854" ht="12.75" customHeight="1">
      <c r="A854" s="7" t="s">
        <v>1449</v>
      </c>
      <c r="B854" s="7" t="s">
        <v>3433</v>
      </c>
      <c r="C854" s="8" t="s">
        <v>297</v>
      </c>
      <c r="D854" s="9" t="s">
        <v>183</v>
      </c>
      <c r="E854" s="7">
        <v>55.0</v>
      </c>
      <c r="F854" s="7">
        <v>1.0</v>
      </c>
      <c r="G854" s="7">
        <v>0.0</v>
      </c>
      <c r="H854" s="12">
        <f t="shared" si="1"/>
        <v>1</v>
      </c>
      <c r="I854" s="7">
        <v>1.0</v>
      </c>
      <c r="J854" s="7">
        <v>0.0</v>
      </c>
      <c r="K854" s="7">
        <v>0.0</v>
      </c>
      <c r="L854" s="7">
        <v>0.0</v>
      </c>
      <c r="M854" s="25">
        <f t="shared" si="2"/>
        <v>1.195219124</v>
      </c>
      <c r="N854" s="7">
        <v>5.0</v>
      </c>
      <c r="O854" s="7">
        <v>1.0</v>
      </c>
      <c r="P854" s="7">
        <v>4.0</v>
      </c>
      <c r="Q854" s="7">
        <v>2.0</v>
      </c>
      <c r="R854" s="10">
        <f t="shared" si="3"/>
        <v>0.2</v>
      </c>
      <c r="S854" s="10">
        <f t="shared" si="4"/>
        <v>0.08333333333</v>
      </c>
      <c r="T854" s="12">
        <f t="shared" si="5"/>
        <v>0</v>
      </c>
      <c r="U854" s="7">
        <v>0.0</v>
      </c>
      <c r="V854" s="7">
        <v>1.0</v>
      </c>
      <c r="W854" s="7">
        <v>1.0</v>
      </c>
      <c r="X854" s="7">
        <v>3.0</v>
      </c>
      <c r="Y854" s="7">
        <v>1.0</v>
      </c>
      <c r="Z854" s="7">
        <v>3012.0</v>
      </c>
      <c r="AA854" s="18">
        <f t="shared" si="6"/>
        <v>0.9127272727</v>
      </c>
      <c r="AB854" s="14">
        <v>45.38</v>
      </c>
      <c r="AC854" s="18">
        <f t="shared" si="7"/>
        <v>0.8250909091</v>
      </c>
      <c r="AD854" s="14">
        <v>218.12</v>
      </c>
      <c r="AE854" s="18">
        <f t="shared" si="8"/>
        <v>3.965818182</v>
      </c>
      <c r="AF854" s="13">
        <f t="shared" si="9"/>
        <v>0.1722201139</v>
      </c>
      <c r="AG854" s="10">
        <f t="shared" si="10"/>
        <v>0.2</v>
      </c>
      <c r="AH854" s="10">
        <f t="shared" si="11"/>
        <v>0</v>
      </c>
      <c r="AI854" s="10">
        <f t="shared" si="12"/>
        <v>0.2</v>
      </c>
      <c r="AJ854" s="7">
        <v>0.0</v>
      </c>
      <c r="AK854" s="7">
        <v>0.0</v>
      </c>
      <c r="AL854" s="13" t="str">
        <f t="shared" si="13"/>
        <v> </v>
      </c>
      <c r="AM854" s="7">
        <v>5.0</v>
      </c>
      <c r="AN854" s="7">
        <v>2.0</v>
      </c>
      <c r="AO854" s="26">
        <v>23.0</v>
      </c>
      <c r="AP854" s="26">
        <v>7.0</v>
      </c>
      <c r="AQ854" s="7">
        <v>10.0</v>
      </c>
      <c r="AR854" s="7">
        <v>0.0</v>
      </c>
      <c r="AS854" s="7">
        <v>14.0</v>
      </c>
      <c r="AT854" s="7">
        <v>1.0</v>
      </c>
      <c r="AU854" s="7">
        <v>22.0</v>
      </c>
      <c r="AV854" s="7">
        <v>7.0</v>
      </c>
      <c r="AW854" s="14">
        <v>75.86</v>
      </c>
      <c r="AX854" s="14">
        <v>-8.91</v>
      </c>
      <c r="AY854" s="7">
        <v>0.0</v>
      </c>
      <c r="AZ854" s="7">
        <v>0.0</v>
      </c>
      <c r="BA854" s="14">
        <f t="shared" si="14"/>
        <v>0.3187250996</v>
      </c>
      <c r="BB854" s="14">
        <v>86.21</v>
      </c>
      <c r="BC854" s="14">
        <v>-6.65</v>
      </c>
    </row>
    <row r="855" ht="12.75" customHeight="1">
      <c r="A855" s="7" t="s">
        <v>892</v>
      </c>
      <c r="B855" s="7" t="s">
        <v>3436</v>
      </c>
      <c r="C855" s="8" t="s">
        <v>839</v>
      </c>
      <c r="D855" s="9" t="s">
        <v>275</v>
      </c>
      <c r="E855" s="7">
        <v>1.0</v>
      </c>
      <c r="F855" s="7">
        <v>0.0</v>
      </c>
      <c r="G855" s="7">
        <v>0.0</v>
      </c>
      <c r="H855" s="12">
        <f t="shared" si="1"/>
        <v>0</v>
      </c>
      <c r="I855" s="7">
        <v>0.0</v>
      </c>
      <c r="J855" s="7">
        <v>0.0</v>
      </c>
      <c r="K855" s="7">
        <v>0.0</v>
      </c>
      <c r="L855" s="7">
        <v>0.0</v>
      </c>
      <c r="M855" s="25">
        <f t="shared" si="2"/>
        <v>0</v>
      </c>
      <c r="N855" s="7">
        <v>0.0</v>
      </c>
      <c r="O855" s="7">
        <v>0.0</v>
      </c>
      <c r="P855" s="7">
        <v>0.0</v>
      </c>
      <c r="Q855" s="7">
        <v>0.0</v>
      </c>
      <c r="R855" s="10">
        <f t="shared" si="3"/>
        <v>0</v>
      </c>
      <c r="S855" s="10">
        <f t="shared" si="4"/>
        <v>0</v>
      </c>
      <c r="T855" s="12">
        <f t="shared" si="5"/>
        <v>0</v>
      </c>
      <c r="U855" s="7">
        <v>0.0</v>
      </c>
      <c r="V855" s="7">
        <v>0.0</v>
      </c>
      <c r="W855" s="7">
        <v>0.0</v>
      </c>
      <c r="X855" s="7">
        <v>0.0</v>
      </c>
      <c r="Y855" s="7">
        <v>0.0</v>
      </c>
      <c r="Z855" s="7">
        <v>16.0</v>
      </c>
      <c r="AA855" s="18">
        <f t="shared" si="6"/>
        <v>0.2666666667</v>
      </c>
      <c r="AB855" s="14">
        <v>0.31</v>
      </c>
      <c r="AC855" s="18">
        <f t="shared" si="7"/>
        <v>0.31</v>
      </c>
      <c r="AD855" s="14">
        <v>6.89</v>
      </c>
      <c r="AE855" s="18">
        <f t="shared" si="8"/>
        <v>6.89</v>
      </c>
      <c r="AF855" s="13">
        <f t="shared" si="9"/>
        <v>0.04305555556</v>
      </c>
      <c r="AG855" s="10">
        <f t="shared" si="10"/>
        <v>0</v>
      </c>
      <c r="AH855" s="10">
        <f t="shared" si="11"/>
        <v>0</v>
      </c>
      <c r="AI855" s="10">
        <f t="shared" si="12"/>
        <v>0</v>
      </c>
      <c r="AJ855" s="7">
        <v>0.0</v>
      </c>
      <c r="AK855" s="7">
        <v>0.0</v>
      </c>
      <c r="AL855" s="13" t="str">
        <f t="shared" si="13"/>
        <v> </v>
      </c>
      <c r="AM855" s="7">
        <v>0.0</v>
      </c>
      <c r="AN855" s="7">
        <v>0.0</v>
      </c>
      <c r="AO855" s="26">
        <v>0.0</v>
      </c>
      <c r="AP855" s="26">
        <v>0.0</v>
      </c>
      <c r="AQ855" s="7">
        <v>1.0</v>
      </c>
      <c r="AR855" s="7">
        <v>0.0</v>
      </c>
      <c r="AS855" s="7">
        <v>0.0</v>
      </c>
      <c r="AT855" s="7">
        <v>0.0</v>
      </c>
      <c r="AU855" s="7">
        <v>0.0</v>
      </c>
      <c r="AV855" s="7">
        <v>0.0</v>
      </c>
      <c r="AW855" s="14"/>
      <c r="AX855" s="14"/>
      <c r="AY855" s="7">
        <v>0.0</v>
      </c>
      <c r="AZ855" s="7">
        <v>0.0</v>
      </c>
      <c r="BA855" s="14">
        <f t="shared" si="14"/>
        <v>3.75</v>
      </c>
      <c r="BB855" s="14">
        <v>100.0</v>
      </c>
      <c r="BC855" s="14">
        <v>0.0</v>
      </c>
    </row>
    <row r="856" ht="12.75" customHeight="1">
      <c r="A856" s="7" t="s">
        <v>3439</v>
      </c>
      <c r="B856" s="7" t="s">
        <v>3440</v>
      </c>
      <c r="C856" s="8" t="s">
        <v>628</v>
      </c>
      <c r="D856" s="9" t="s">
        <v>174</v>
      </c>
      <c r="E856" s="7">
        <v>67.0</v>
      </c>
      <c r="F856" s="7">
        <v>2.0</v>
      </c>
      <c r="G856" s="7">
        <v>8.0</v>
      </c>
      <c r="H856" s="12">
        <f t="shared" si="1"/>
        <v>10</v>
      </c>
      <c r="I856" s="7">
        <v>2.0</v>
      </c>
      <c r="J856" s="7">
        <v>7.0</v>
      </c>
      <c r="K856" s="7">
        <v>4.0</v>
      </c>
      <c r="L856" s="7">
        <v>3.0</v>
      </c>
      <c r="M856" s="25">
        <f t="shared" si="2"/>
        <v>4.47761194</v>
      </c>
      <c r="N856" s="7">
        <v>21.0</v>
      </c>
      <c r="O856" s="7">
        <v>13.0</v>
      </c>
      <c r="P856" s="7">
        <v>19.0</v>
      </c>
      <c r="Q856" s="7">
        <v>19.0</v>
      </c>
      <c r="R856" s="10">
        <f t="shared" si="3"/>
        <v>0.09523809524</v>
      </c>
      <c r="S856" s="10">
        <f t="shared" si="4"/>
        <v>0.02777777778</v>
      </c>
      <c r="T856" s="12">
        <f t="shared" si="5"/>
        <v>24.57142857</v>
      </c>
      <c r="U856" s="7">
        <v>1.0</v>
      </c>
      <c r="V856" s="7">
        <v>0.0</v>
      </c>
      <c r="W856" s="7">
        <v>1.0</v>
      </c>
      <c r="X856" s="7">
        <v>0.0</v>
      </c>
      <c r="Y856" s="7">
        <v>3.0</v>
      </c>
      <c r="Z856" s="7">
        <v>8040.0</v>
      </c>
      <c r="AA856" s="18">
        <f t="shared" si="6"/>
        <v>2</v>
      </c>
      <c r="AB856" s="14">
        <v>123.83</v>
      </c>
      <c r="AC856" s="18">
        <f t="shared" si="7"/>
        <v>1.848208955</v>
      </c>
      <c r="AD856" s="14">
        <v>222.5</v>
      </c>
      <c r="AE856" s="18">
        <f t="shared" si="8"/>
        <v>3.320895522</v>
      </c>
      <c r="AF856" s="13">
        <f t="shared" si="9"/>
        <v>0.3575491583</v>
      </c>
      <c r="AG856" s="10">
        <f t="shared" si="10"/>
        <v>0.1428571429</v>
      </c>
      <c r="AH856" s="10">
        <f t="shared" si="11"/>
        <v>0.5</v>
      </c>
      <c r="AI856" s="10">
        <f t="shared" si="12"/>
        <v>0.6428571429</v>
      </c>
      <c r="AJ856" s="7">
        <v>0.0</v>
      </c>
      <c r="AK856" s="7">
        <v>0.0</v>
      </c>
      <c r="AL856" s="13" t="str">
        <f t="shared" si="13"/>
        <v> </v>
      </c>
      <c r="AM856" s="7">
        <v>14.0</v>
      </c>
      <c r="AN856" s="7">
        <v>1.0</v>
      </c>
      <c r="AO856" s="26">
        <v>72.0</v>
      </c>
      <c r="AP856" s="26">
        <v>19.0</v>
      </c>
      <c r="AQ856" s="7">
        <v>41.0</v>
      </c>
      <c r="AR856" s="7">
        <v>7.0</v>
      </c>
      <c r="AS856" s="7">
        <v>58.0</v>
      </c>
      <c r="AT856" s="7">
        <v>6.0</v>
      </c>
      <c r="AU856" s="7">
        <v>94.0</v>
      </c>
      <c r="AV856" s="7">
        <v>16.0</v>
      </c>
      <c r="AW856" s="14">
        <v>85.45</v>
      </c>
      <c r="AX856" s="14">
        <v>-2.25</v>
      </c>
      <c r="AY856" s="7">
        <v>0.0</v>
      </c>
      <c r="AZ856" s="7">
        <v>0.0</v>
      </c>
      <c r="BA856" s="14">
        <f t="shared" si="14"/>
        <v>0.3582089552</v>
      </c>
      <c r="BB856" s="14">
        <v>79.35</v>
      </c>
      <c r="BC856" s="14">
        <v>-17.25</v>
      </c>
    </row>
    <row r="857" ht="12.75" customHeight="1">
      <c r="A857" s="7" t="s">
        <v>2056</v>
      </c>
      <c r="B857" s="7" t="s">
        <v>3442</v>
      </c>
      <c r="C857" s="8" t="s">
        <v>394</v>
      </c>
      <c r="D857" s="9" t="s">
        <v>247</v>
      </c>
      <c r="E857" s="7">
        <v>73.0</v>
      </c>
      <c r="F857" s="7">
        <v>1.0</v>
      </c>
      <c r="G857" s="7">
        <v>22.0</v>
      </c>
      <c r="H857" s="12">
        <f t="shared" si="1"/>
        <v>23</v>
      </c>
      <c r="I857" s="7">
        <v>1.0</v>
      </c>
      <c r="J857" s="7">
        <v>21.0</v>
      </c>
      <c r="K857" s="7">
        <v>10.0</v>
      </c>
      <c r="L857" s="7">
        <v>11.0</v>
      </c>
      <c r="M857" s="25">
        <f t="shared" si="2"/>
        <v>5.365126677</v>
      </c>
      <c r="N857" s="7">
        <v>75.0</v>
      </c>
      <c r="O857" s="7">
        <v>21.0</v>
      </c>
      <c r="P857" s="7">
        <v>74.0</v>
      </c>
      <c r="Q857" s="7">
        <v>39.0</v>
      </c>
      <c r="R857" s="10">
        <f t="shared" si="3"/>
        <v>0.01333333333</v>
      </c>
      <c r="S857" s="10">
        <f t="shared" si="4"/>
        <v>0.004784688995</v>
      </c>
      <c r="T857" s="12">
        <f t="shared" si="5"/>
        <v>85.58823529</v>
      </c>
      <c r="U857" s="7">
        <v>1.0</v>
      </c>
      <c r="V857" s="7">
        <v>2.0</v>
      </c>
      <c r="W857" s="7">
        <v>7.0</v>
      </c>
      <c r="X857" s="7">
        <v>11.0</v>
      </c>
      <c r="Y857" s="7">
        <v>0.0</v>
      </c>
      <c r="Z857" s="7">
        <v>15433.0</v>
      </c>
      <c r="AA857" s="18">
        <f t="shared" si="6"/>
        <v>3.523515982</v>
      </c>
      <c r="AB857" s="14">
        <v>257.05</v>
      </c>
      <c r="AC857" s="18">
        <f t="shared" si="7"/>
        <v>3.521232877</v>
      </c>
      <c r="AD857" s="14">
        <v>138.0</v>
      </c>
      <c r="AE857" s="18">
        <f t="shared" si="8"/>
        <v>1.890410959</v>
      </c>
      <c r="AF857" s="13">
        <f t="shared" si="9"/>
        <v>0.6506771295</v>
      </c>
      <c r="AG857" s="10">
        <f t="shared" si="10"/>
        <v>0.02941176471</v>
      </c>
      <c r="AH857" s="10">
        <f t="shared" si="11"/>
        <v>0.6176470588</v>
      </c>
      <c r="AI857" s="10">
        <f t="shared" si="12"/>
        <v>0.6470588235</v>
      </c>
      <c r="AJ857" s="7">
        <v>1.0</v>
      </c>
      <c r="AK857" s="7">
        <v>0.0</v>
      </c>
      <c r="AL857" s="13">
        <f t="shared" si="13"/>
        <v>1</v>
      </c>
      <c r="AM857" s="7">
        <v>34.0</v>
      </c>
      <c r="AN857" s="7">
        <v>4.0</v>
      </c>
      <c r="AO857" s="26">
        <v>257.0</v>
      </c>
      <c r="AP857" s="26">
        <v>37.0</v>
      </c>
      <c r="AQ857" s="7">
        <v>105.0</v>
      </c>
      <c r="AR857" s="7">
        <v>12.0</v>
      </c>
      <c r="AS857" s="7">
        <v>133.0</v>
      </c>
      <c r="AT857" s="7">
        <v>4.0</v>
      </c>
      <c r="AU857" s="7">
        <v>265.0</v>
      </c>
      <c r="AV857" s="7">
        <v>38.0</v>
      </c>
      <c r="AW857" s="14">
        <v>87.46</v>
      </c>
      <c r="AX857" s="14">
        <v>3.3</v>
      </c>
      <c r="AY857" s="7">
        <v>2.0</v>
      </c>
      <c r="AZ857" s="7">
        <v>1.0</v>
      </c>
      <c r="BA857" s="14">
        <f t="shared" si="14"/>
        <v>0.8319834122</v>
      </c>
      <c r="BB857" s="14">
        <v>97.89</v>
      </c>
      <c r="BC857" s="14">
        <v>7.46</v>
      </c>
    </row>
    <row r="858" ht="12.75" customHeight="1">
      <c r="A858" s="7" t="s">
        <v>3445</v>
      </c>
      <c r="B858" s="7" t="s">
        <v>3446</v>
      </c>
      <c r="C858" s="8" t="s">
        <v>297</v>
      </c>
      <c r="D858" s="9" t="s">
        <v>247</v>
      </c>
      <c r="E858" s="7">
        <v>63.0</v>
      </c>
      <c r="F858" s="7">
        <v>5.0</v>
      </c>
      <c r="G858" s="7">
        <v>4.0</v>
      </c>
      <c r="H858" s="12">
        <f t="shared" si="1"/>
        <v>9</v>
      </c>
      <c r="I858" s="7">
        <v>4.0</v>
      </c>
      <c r="J858" s="7">
        <v>4.0</v>
      </c>
      <c r="K858" s="7">
        <v>1.0</v>
      </c>
      <c r="L858" s="7">
        <v>3.0</v>
      </c>
      <c r="M858" s="25">
        <f t="shared" si="2"/>
        <v>3.001945706</v>
      </c>
      <c r="N858" s="7">
        <v>55.0</v>
      </c>
      <c r="O858" s="7">
        <v>17.0</v>
      </c>
      <c r="P858" s="7">
        <v>49.0</v>
      </c>
      <c r="Q858" s="7">
        <v>25.0</v>
      </c>
      <c r="R858" s="10">
        <f t="shared" si="3"/>
        <v>0.09090909091</v>
      </c>
      <c r="S858" s="10">
        <f t="shared" si="4"/>
        <v>0.03424657534</v>
      </c>
      <c r="T858" s="12">
        <f t="shared" si="5"/>
        <v>11.84615385</v>
      </c>
      <c r="U858" s="7">
        <v>0.0</v>
      </c>
      <c r="V858" s="7">
        <v>0.0</v>
      </c>
      <c r="W858" s="7">
        <v>2.0</v>
      </c>
      <c r="X858" s="7">
        <v>4.0</v>
      </c>
      <c r="Y858" s="7">
        <v>1.0</v>
      </c>
      <c r="Z858" s="7">
        <v>10793.0</v>
      </c>
      <c r="AA858" s="18">
        <f t="shared" si="6"/>
        <v>2.855291005</v>
      </c>
      <c r="AB858" s="14">
        <v>173.45</v>
      </c>
      <c r="AC858" s="18">
        <f t="shared" si="7"/>
        <v>2.753174603</v>
      </c>
      <c r="AD858" s="14">
        <v>137.22</v>
      </c>
      <c r="AE858" s="18">
        <f t="shared" si="8"/>
        <v>2.178095238</v>
      </c>
      <c r="AF858" s="13">
        <f t="shared" si="9"/>
        <v>0.5583094602</v>
      </c>
      <c r="AG858" s="10">
        <f t="shared" si="10"/>
        <v>0.3076923077</v>
      </c>
      <c r="AH858" s="10">
        <f t="shared" si="11"/>
        <v>0.3076923077</v>
      </c>
      <c r="AI858" s="10">
        <f t="shared" si="12"/>
        <v>0.6153846154</v>
      </c>
      <c r="AJ858" s="7">
        <v>0.0</v>
      </c>
      <c r="AK858" s="7">
        <v>1.0</v>
      </c>
      <c r="AL858" s="13">
        <f t="shared" si="13"/>
        <v>0</v>
      </c>
      <c r="AM858" s="7">
        <v>13.0</v>
      </c>
      <c r="AN858" s="7">
        <v>3.0</v>
      </c>
      <c r="AO858" s="26">
        <v>141.0</v>
      </c>
      <c r="AP858" s="26">
        <v>24.0</v>
      </c>
      <c r="AQ858" s="7">
        <v>66.0</v>
      </c>
      <c r="AR858" s="7">
        <v>6.0</v>
      </c>
      <c r="AS858" s="7">
        <v>81.0</v>
      </c>
      <c r="AT858" s="7">
        <v>5.0</v>
      </c>
      <c r="AU858" s="7">
        <v>145.0</v>
      </c>
      <c r="AV858" s="7">
        <v>28.0</v>
      </c>
      <c r="AW858" s="14">
        <v>83.82</v>
      </c>
      <c r="AX858" s="14">
        <v>-0.18</v>
      </c>
      <c r="AY858" s="7">
        <v>0.0</v>
      </c>
      <c r="AZ858" s="7">
        <v>0.0</v>
      </c>
      <c r="BA858" s="14">
        <f t="shared" si="14"/>
        <v>0.6170666173</v>
      </c>
      <c r="BB858" s="14">
        <v>94.74</v>
      </c>
      <c r="BC858" s="14">
        <v>7.44</v>
      </c>
    </row>
    <row r="859" ht="12.75" customHeight="1">
      <c r="A859" s="7" t="s">
        <v>464</v>
      </c>
      <c r="B859" s="7" t="s">
        <v>3449</v>
      </c>
      <c r="C859" s="8" t="s">
        <v>458</v>
      </c>
      <c r="D859" s="9" t="s">
        <v>275</v>
      </c>
      <c r="E859" s="7">
        <v>43.0</v>
      </c>
      <c r="F859" s="7">
        <v>0.0</v>
      </c>
      <c r="G859" s="7">
        <v>0.0</v>
      </c>
      <c r="H859" s="12">
        <f t="shared" si="1"/>
        <v>0</v>
      </c>
      <c r="I859" s="7">
        <v>0.0</v>
      </c>
      <c r="J859" s="7">
        <v>0.0</v>
      </c>
      <c r="K859" s="7">
        <v>0.0</v>
      </c>
      <c r="L859" s="7">
        <v>0.0</v>
      </c>
      <c r="M859" s="25">
        <f t="shared" si="2"/>
        <v>0</v>
      </c>
      <c r="N859" s="7">
        <v>1.0</v>
      </c>
      <c r="O859" s="7">
        <v>0.0</v>
      </c>
      <c r="P859" s="7">
        <v>1.0</v>
      </c>
      <c r="Q859" s="7">
        <v>0.0</v>
      </c>
      <c r="R859" s="10">
        <f t="shared" si="3"/>
        <v>0</v>
      </c>
      <c r="S859" s="10">
        <f t="shared" si="4"/>
        <v>0</v>
      </c>
      <c r="T859" s="12">
        <f t="shared" si="5"/>
        <v>0</v>
      </c>
      <c r="U859" s="7">
        <v>1.0</v>
      </c>
      <c r="V859" s="7">
        <v>0.0</v>
      </c>
      <c r="W859" s="7">
        <v>0.0</v>
      </c>
      <c r="X859" s="7">
        <v>0.0</v>
      </c>
      <c r="Y859" s="7">
        <v>0.0</v>
      </c>
      <c r="Z859" s="7">
        <v>124.0</v>
      </c>
      <c r="AA859" s="18">
        <f t="shared" si="6"/>
        <v>0.0480620155</v>
      </c>
      <c r="AB859" s="14">
        <v>1.23</v>
      </c>
      <c r="AC859" s="18">
        <f t="shared" si="7"/>
        <v>0.02860465116</v>
      </c>
      <c r="AD859" s="14">
        <v>217.78</v>
      </c>
      <c r="AE859" s="18">
        <f t="shared" si="8"/>
        <v>5.064651163</v>
      </c>
      <c r="AF859" s="13">
        <f t="shared" si="9"/>
        <v>0.00561618191</v>
      </c>
      <c r="AG859" s="10">
        <f t="shared" si="10"/>
        <v>0</v>
      </c>
      <c r="AH859" s="10">
        <f t="shared" si="11"/>
        <v>0</v>
      </c>
      <c r="AI859" s="10">
        <f t="shared" si="12"/>
        <v>0</v>
      </c>
      <c r="AJ859" s="7">
        <v>0.0</v>
      </c>
      <c r="AK859" s="7">
        <v>2.0</v>
      </c>
      <c r="AL859" s="13">
        <f t="shared" si="13"/>
        <v>0</v>
      </c>
      <c r="AM859" s="7">
        <v>0.0</v>
      </c>
      <c r="AN859" s="7">
        <v>0.0</v>
      </c>
      <c r="AO859" s="26">
        <v>2.0</v>
      </c>
      <c r="AP859" s="26">
        <v>0.0</v>
      </c>
      <c r="AQ859" s="7">
        <v>0.0</v>
      </c>
      <c r="AR859" s="7">
        <v>0.0</v>
      </c>
      <c r="AS859" s="7">
        <v>1.0</v>
      </c>
      <c r="AT859" s="7">
        <v>1.0</v>
      </c>
      <c r="AU859" s="7">
        <v>0.0</v>
      </c>
      <c r="AV859" s="7">
        <v>0.0</v>
      </c>
      <c r="AW859" s="14"/>
      <c r="AX859" s="14"/>
      <c r="AY859" s="7">
        <v>0.0</v>
      </c>
      <c r="AZ859" s="7">
        <v>0.0</v>
      </c>
      <c r="BA859" s="14">
        <f t="shared" si="14"/>
        <v>0.9677419355</v>
      </c>
      <c r="BB859" s="14">
        <v>66.67</v>
      </c>
      <c r="BC859" s="14">
        <v>-25.28</v>
      </c>
    </row>
    <row r="860" ht="12.75" customHeight="1">
      <c r="A860" s="7" t="s">
        <v>244</v>
      </c>
      <c r="B860" s="7" t="s">
        <v>3452</v>
      </c>
      <c r="C860" s="8" t="s">
        <v>628</v>
      </c>
      <c r="D860" s="9" t="s">
        <v>247</v>
      </c>
      <c r="E860" s="7">
        <v>79.0</v>
      </c>
      <c r="F860" s="7">
        <v>5.0</v>
      </c>
      <c r="G860" s="7">
        <v>7.0</v>
      </c>
      <c r="H860" s="12">
        <f t="shared" si="1"/>
        <v>12</v>
      </c>
      <c r="I860" s="7">
        <v>5.0</v>
      </c>
      <c r="J860" s="7">
        <v>7.0</v>
      </c>
      <c r="K860" s="7">
        <v>5.0</v>
      </c>
      <c r="L860" s="7">
        <v>2.0</v>
      </c>
      <c r="M860" s="25">
        <f t="shared" si="2"/>
        <v>4.345202173</v>
      </c>
      <c r="N860" s="7">
        <v>25.0</v>
      </c>
      <c r="O860" s="7">
        <v>12.0</v>
      </c>
      <c r="P860" s="7">
        <v>18.0</v>
      </c>
      <c r="Q860" s="7">
        <v>1.0</v>
      </c>
      <c r="R860" s="10">
        <f t="shared" si="3"/>
        <v>0.2</v>
      </c>
      <c r="S860" s="10">
        <f t="shared" si="4"/>
        <v>0.08928571429</v>
      </c>
      <c r="T860" s="12">
        <f t="shared" si="5"/>
        <v>30.90909091</v>
      </c>
      <c r="U860" s="7">
        <v>1.0</v>
      </c>
      <c r="V860" s="7">
        <v>4.0</v>
      </c>
      <c r="W860" s="7">
        <v>3.0</v>
      </c>
      <c r="X860" s="7">
        <v>7.0</v>
      </c>
      <c r="Y860" s="7">
        <v>0.0</v>
      </c>
      <c r="Z860" s="7">
        <v>9942.0</v>
      </c>
      <c r="AA860" s="18">
        <f t="shared" si="6"/>
        <v>2.097468354</v>
      </c>
      <c r="AB860" s="14">
        <v>148.94</v>
      </c>
      <c r="AC860" s="18">
        <f t="shared" si="7"/>
        <v>1.885316456</v>
      </c>
      <c r="AD860" s="14">
        <v>270.92</v>
      </c>
      <c r="AE860" s="18">
        <f t="shared" si="8"/>
        <v>3.429367089</v>
      </c>
      <c r="AF860" s="13">
        <f t="shared" si="9"/>
        <v>0.3547372934</v>
      </c>
      <c r="AG860" s="10">
        <f t="shared" si="10"/>
        <v>0.2272727273</v>
      </c>
      <c r="AH860" s="10">
        <f t="shared" si="11"/>
        <v>0.3181818182</v>
      </c>
      <c r="AI860" s="10">
        <f t="shared" si="12"/>
        <v>0.5454545455</v>
      </c>
      <c r="AJ860" s="7">
        <v>29.0</v>
      </c>
      <c r="AK860" s="7">
        <v>13.0</v>
      </c>
      <c r="AL860" s="13">
        <f t="shared" si="13"/>
        <v>0.6904761905</v>
      </c>
      <c r="AM860" s="7">
        <v>22.0</v>
      </c>
      <c r="AN860" s="7">
        <v>3.0</v>
      </c>
      <c r="AO860" s="26">
        <v>114.0</v>
      </c>
      <c r="AP860" s="26">
        <v>21.0</v>
      </c>
      <c r="AQ860" s="7">
        <v>60.0</v>
      </c>
      <c r="AR860" s="7">
        <v>4.0</v>
      </c>
      <c r="AS860" s="7">
        <v>53.0</v>
      </c>
      <c r="AT860" s="7">
        <v>7.0</v>
      </c>
      <c r="AU860" s="7">
        <v>144.0</v>
      </c>
      <c r="AV860" s="7">
        <v>20.0</v>
      </c>
      <c r="AW860" s="14">
        <v>87.8</v>
      </c>
      <c r="AX860" s="14">
        <v>-0.93</v>
      </c>
      <c r="AY860" s="7">
        <v>1.0</v>
      </c>
      <c r="AZ860" s="7">
        <v>0.0</v>
      </c>
      <c r="BA860" s="14">
        <f t="shared" si="14"/>
        <v>0.7362703681</v>
      </c>
      <c r="BB860" s="14">
        <v>87.9</v>
      </c>
      <c r="BC860" s="14">
        <v>-7.06</v>
      </c>
    </row>
    <row r="861" ht="12.75" customHeight="1">
      <c r="A861" s="7" t="s">
        <v>272</v>
      </c>
      <c r="B861" s="7" t="s">
        <v>3456</v>
      </c>
      <c r="C861" s="8" t="s">
        <v>490</v>
      </c>
      <c r="D861" s="9" t="s">
        <v>174</v>
      </c>
      <c r="E861" s="7">
        <v>22.0</v>
      </c>
      <c r="F861" s="7">
        <v>1.0</v>
      </c>
      <c r="G861" s="7">
        <v>1.0</v>
      </c>
      <c r="H861" s="12">
        <f t="shared" si="1"/>
        <v>2</v>
      </c>
      <c r="I861" s="7">
        <v>1.0</v>
      </c>
      <c r="J861" s="7">
        <v>1.0</v>
      </c>
      <c r="K861" s="7">
        <v>0.0</v>
      </c>
      <c r="L861" s="7">
        <v>1.0</v>
      </c>
      <c r="M861" s="25">
        <f t="shared" si="2"/>
        <v>2.523659306</v>
      </c>
      <c r="N861" s="7">
        <v>5.0</v>
      </c>
      <c r="O861" s="7">
        <v>5.0</v>
      </c>
      <c r="P861" s="7">
        <v>4.0</v>
      </c>
      <c r="Q861" s="7">
        <v>7.0</v>
      </c>
      <c r="R861" s="10">
        <f t="shared" si="3"/>
        <v>0.2</v>
      </c>
      <c r="S861" s="10">
        <f t="shared" si="4"/>
        <v>0.04761904762</v>
      </c>
      <c r="T861" s="12">
        <f t="shared" si="5"/>
        <v>0</v>
      </c>
      <c r="U861" s="7">
        <v>1.0</v>
      </c>
      <c r="V861" s="7">
        <v>0.0</v>
      </c>
      <c r="W861" s="7">
        <v>1.0</v>
      </c>
      <c r="X861" s="7">
        <v>1.0</v>
      </c>
      <c r="Y861" s="7">
        <v>1.0</v>
      </c>
      <c r="Z861" s="7">
        <v>2853.0</v>
      </c>
      <c r="AA861" s="18">
        <f t="shared" si="6"/>
        <v>2.161363636</v>
      </c>
      <c r="AB861" s="14">
        <v>46.95</v>
      </c>
      <c r="AC861" s="18">
        <f t="shared" si="7"/>
        <v>2.134090909</v>
      </c>
      <c r="AD861" s="14">
        <v>52.35</v>
      </c>
      <c r="AE861" s="18">
        <f t="shared" si="8"/>
        <v>2.379545455</v>
      </c>
      <c r="AF861" s="13">
        <f t="shared" si="9"/>
        <v>0.4728096677</v>
      </c>
      <c r="AG861" s="10">
        <f t="shared" si="10"/>
        <v>0.25</v>
      </c>
      <c r="AH861" s="10">
        <f t="shared" si="11"/>
        <v>0.25</v>
      </c>
      <c r="AI861" s="10">
        <f t="shared" si="12"/>
        <v>0.5</v>
      </c>
      <c r="AJ861" s="7">
        <v>0.0</v>
      </c>
      <c r="AK861" s="7">
        <v>0.0</v>
      </c>
      <c r="AL861" s="13" t="str">
        <f t="shared" si="13"/>
        <v> </v>
      </c>
      <c r="AM861" s="7">
        <v>4.0</v>
      </c>
      <c r="AN861" s="7">
        <v>0.0</v>
      </c>
      <c r="AO861" s="26">
        <v>38.0</v>
      </c>
      <c r="AP861" s="26">
        <v>4.0</v>
      </c>
      <c r="AQ861" s="7">
        <v>17.0</v>
      </c>
      <c r="AR861" s="7">
        <v>2.0</v>
      </c>
      <c r="AS861" s="7">
        <v>24.0</v>
      </c>
      <c r="AT861" s="7">
        <v>3.0</v>
      </c>
      <c r="AU861" s="7">
        <v>45.0</v>
      </c>
      <c r="AV861" s="7">
        <v>4.0</v>
      </c>
      <c r="AW861" s="14">
        <v>91.84</v>
      </c>
      <c r="AX861" s="14">
        <v>2.25</v>
      </c>
      <c r="AY861" s="7">
        <v>0.0</v>
      </c>
      <c r="AZ861" s="7">
        <v>0.0</v>
      </c>
      <c r="BA861" s="14">
        <f t="shared" si="14"/>
        <v>0.6729758149</v>
      </c>
      <c r="BB861" s="14">
        <v>89.47</v>
      </c>
      <c r="BC861" s="14">
        <v>-6.6</v>
      </c>
    </row>
    <row r="862" ht="12.75" customHeight="1">
      <c r="A862" s="7" t="s">
        <v>3458</v>
      </c>
      <c r="B862" s="7" t="s">
        <v>3459</v>
      </c>
      <c r="C862" s="8" t="s">
        <v>254</v>
      </c>
      <c r="D862" s="9" t="s">
        <v>3460</v>
      </c>
      <c r="E862" s="7">
        <v>57.0</v>
      </c>
      <c r="F862" s="7">
        <v>0.0</v>
      </c>
      <c r="G862" s="7">
        <v>0.0</v>
      </c>
      <c r="H862" s="12">
        <f t="shared" si="1"/>
        <v>0</v>
      </c>
      <c r="I862" s="7">
        <v>0.0</v>
      </c>
      <c r="J862" s="7">
        <v>0.0</v>
      </c>
      <c r="K862" s="7">
        <v>0.0</v>
      </c>
      <c r="L862" s="7">
        <v>0.0</v>
      </c>
      <c r="M862" s="25">
        <f t="shared" si="2"/>
        <v>0</v>
      </c>
      <c r="N862" s="7">
        <v>0.0</v>
      </c>
      <c r="O862" s="7">
        <v>0.0</v>
      </c>
      <c r="P862" s="7">
        <v>0.0</v>
      </c>
      <c r="Q862" s="7">
        <v>0.0</v>
      </c>
      <c r="R862" s="10">
        <f t="shared" si="3"/>
        <v>0</v>
      </c>
      <c r="S862" s="10">
        <f t="shared" si="4"/>
        <v>0</v>
      </c>
      <c r="T862" s="12">
        <f t="shared" si="5"/>
        <v>0</v>
      </c>
      <c r="U862" s="7">
        <v>0.0</v>
      </c>
      <c r="V862" s="7">
        <v>0.0</v>
      </c>
      <c r="W862" s="7">
        <v>0.0</v>
      </c>
      <c r="X862" s="7">
        <v>0.0</v>
      </c>
      <c r="Y862" s="7">
        <v>0.0</v>
      </c>
      <c r="Z862" s="7">
        <v>116.0</v>
      </c>
      <c r="AA862" s="18">
        <f t="shared" si="6"/>
        <v>0.03391812865</v>
      </c>
      <c r="AB862" s="14">
        <v>1.76</v>
      </c>
      <c r="AC862" s="18">
        <f t="shared" si="7"/>
        <v>0.03087719298</v>
      </c>
      <c r="AD862" s="14">
        <v>293.12</v>
      </c>
      <c r="AE862" s="18">
        <f t="shared" si="8"/>
        <v>5.14245614</v>
      </c>
      <c r="AF862" s="13">
        <f t="shared" si="9"/>
        <v>0.005968529571</v>
      </c>
      <c r="AG862" s="10">
        <f t="shared" si="10"/>
        <v>0</v>
      </c>
      <c r="AH862" s="10">
        <f t="shared" si="11"/>
        <v>0</v>
      </c>
      <c r="AI862" s="10">
        <f t="shared" si="12"/>
        <v>0</v>
      </c>
      <c r="AJ862" s="7">
        <v>0.0</v>
      </c>
      <c r="AK862" s="7">
        <v>0.0</v>
      </c>
      <c r="AL862" s="13" t="str">
        <f t="shared" si="13"/>
        <v> </v>
      </c>
      <c r="AM862" s="7">
        <v>0.0</v>
      </c>
      <c r="AN862" s="7">
        <v>0.0</v>
      </c>
      <c r="AO862" s="26">
        <v>1.0</v>
      </c>
      <c r="AP862" s="26">
        <v>1.0</v>
      </c>
      <c r="AQ862" s="7">
        <v>0.0</v>
      </c>
      <c r="AR862" s="7">
        <v>0.0</v>
      </c>
      <c r="AS862" s="7">
        <v>0.0</v>
      </c>
      <c r="AT862" s="7">
        <v>0.0</v>
      </c>
      <c r="AU862" s="7">
        <v>0.0</v>
      </c>
      <c r="AV862" s="7">
        <v>0.0</v>
      </c>
      <c r="AW862" s="14"/>
      <c r="AX862" s="14"/>
      <c r="AY862" s="7">
        <v>0.0</v>
      </c>
      <c r="AZ862" s="7">
        <v>0.0</v>
      </c>
      <c r="BA862" s="14">
        <f t="shared" si="14"/>
        <v>0</v>
      </c>
      <c r="BB862" s="14">
        <v>50.0</v>
      </c>
      <c r="BC862" s="14">
        <v>-44.3</v>
      </c>
    </row>
    <row r="863" ht="12.75" customHeight="1">
      <c r="A863" s="7" t="s">
        <v>777</v>
      </c>
      <c r="B863" s="7" t="s">
        <v>3462</v>
      </c>
      <c r="C863" s="8" t="s">
        <v>394</v>
      </c>
      <c r="D863" s="9" t="s">
        <v>150</v>
      </c>
      <c r="E863" s="7">
        <v>14.0</v>
      </c>
      <c r="F863" s="7">
        <v>0.0</v>
      </c>
      <c r="G863" s="7">
        <v>0.0</v>
      </c>
      <c r="H863" s="12">
        <f t="shared" si="1"/>
        <v>0</v>
      </c>
      <c r="I863" s="7">
        <v>0.0</v>
      </c>
      <c r="J863" s="7">
        <v>0.0</v>
      </c>
      <c r="K863" s="7">
        <v>0.0</v>
      </c>
      <c r="L863" s="7">
        <v>0.0</v>
      </c>
      <c r="M863" s="25">
        <f t="shared" si="2"/>
        <v>0</v>
      </c>
      <c r="N863" s="7">
        <v>1.0</v>
      </c>
      <c r="O863" s="7">
        <v>0.0</v>
      </c>
      <c r="P863" s="7">
        <v>1.0</v>
      </c>
      <c r="Q863" s="7">
        <v>0.0</v>
      </c>
      <c r="R863" s="10">
        <f t="shared" si="3"/>
        <v>0</v>
      </c>
      <c r="S863" s="10">
        <f t="shared" si="4"/>
        <v>0</v>
      </c>
      <c r="T863" s="12">
        <f t="shared" si="5"/>
        <v>0</v>
      </c>
      <c r="U863" s="7">
        <v>0.0</v>
      </c>
      <c r="V863" s="7">
        <v>0.0</v>
      </c>
      <c r="W863" s="7">
        <v>1.0</v>
      </c>
      <c r="X863" s="7">
        <v>0.0</v>
      </c>
      <c r="Y863" s="7">
        <v>0.0</v>
      </c>
      <c r="Z863" s="7">
        <v>577.0</v>
      </c>
      <c r="AA863" s="18">
        <f t="shared" si="6"/>
        <v>0.6869047619</v>
      </c>
      <c r="AB863" s="14">
        <v>9.05</v>
      </c>
      <c r="AC863" s="18">
        <f t="shared" si="7"/>
        <v>0.6464285714</v>
      </c>
      <c r="AD863" s="14">
        <v>52.2</v>
      </c>
      <c r="AE863" s="18">
        <f t="shared" si="8"/>
        <v>3.728571429</v>
      </c>
      <c r="AF863" s="13">
        <f t="shared" si="9"/>
        <v>0.147755102</v>
      </c>
      <c r="AG863" s="10">
        <f t="shared" si="10"/>
        <v>0</v>
      </c>
      <c r="AH863" s="10">
        <f t="shared" si="11"/>
        <v>0</v>
      </c>
      <c r="AI863" s="10">
        <f t="shared" si="12"/>
        <v>0</v>
      </c>
      <c r="AJ863" s="7">
        <v>2.0</v>
      </c>
      <c r="AK863" s="7">
        <v>3.0</v>
      </c>
      <c r="AL863" s="13">
        <f t="shared" si="13"/>
        <v>0.4</v>
      </c>
      <c r="AM863" s="7">
        <v>0.0</v>
      </c>
      <c r="AN863" s="7">
        <v>0.0</v>
      </c>
      <c r="AO863" s="26">
        <v>4.0</v>
      </c>
      <c r="AP863" s="26">
        <v>1.0</v>
      </c>
      <c r="AQ863" s="7">
        <v>1.0</v>
      </c>
      <c r="AR863" s="7">
        <v>1.0</v>
      </c>
      <c r="AS863" s="7">
        <v>5.0</v>
      </c>
      <c r="AT863" s="7">
        <v>1.0</v>
      </c>
      <c r="AU863" s="7">
        <v>3.0</v>
      </c>
      <c r="AV863" s="7">
        <v>3.0</v>
      </c>
      <c r="AW863" s="14">
        <v>50.0</v>
      </c>
      <c r="AX863" s="14">
        <v>-42.59</v>
      </c>
      <c r="AY863" s="7">
        <v>0.0</v>
      </c>
      <c r="AZ863" s="7">
        <v>0.0</v>
      </c>
      <c r="BA863" s="14">
        <f t="shared" si="14"/>
        <v>-0.1039861352</v>
      </c>
      <c r="BB863" s="14">
        <v>100.0</v>
      </c>
      <c r="BC863" s="14">
        <v>5.77</v>
      </c>
    </row>
    <row r="864" ht="12.75" customHeight="1">
      <c r="A864" s="7" t="s">
        <v>213</v>
      </c>
      <c r="B864" s="7" t="s">
        <v>3465</v>
      </c>
      <c r="C864" s="8" t="s">
        <v>173</v>
      </c>
      <c r="D864" s="9" t="s">
        <v>174</v>
      </c>
      <c r="E864" s="7">
        <v>45.0</v>
      </c>
      <c r="F864" s="7">
        <v>0.0</v>
      </c>
      <c r="G864" s="7">
        <v>0.0</v>
      </c>
      <c r="H864" s="12">
        <f t="shared" si="1"/>
        <v>0</v>
      </c>
      <c r="I864" s="7">
        <v>0.0</v>
      </c>
      <c r="J864" s="7">
        <v>0.0</v>
      </c>
      <c r="K864" s="7">
        <v>0.0</v>
      </c>
      <c r="L864" s="7">
        <v>0.0</v>
      </c>
      <c r="M864" s="25">
        <f t="shared" si="2"/>
        <v>0</v>
      </c>
      <c r="N864" s="7">
        <v>0.0</v>
      </c>
      <c r="O864" s="7">
        <v>0.0</v>
      </c>
      <c r="P864" s="7">
        <v>0.0</v>
      </c>
      <c r="Q864" s="7">
        <v>0.0</v>
      </c>
      <c r="R864" s="10">
        <f t="shared" si="3"/>
        <v>0</v>
      </c>
      <c r="S864" s="10">
        <f t="shared" si="4"/>
        <v>0</v>
      </c>
      <c r="T864" s="12">
        <f t="shared" si="5"/>
        <v>0</v>
      </c>
      <c r="U864" s="7">
        <v>0.0</v>
      </c>
      <c r="V864" s="7">
        <v>0.0</v>
      </c>
      <c r="W864" s="7">
        <v>0.0</v>
      </c>
      <c r="X864" s="7">
        <v>0.0</v>
      </c>
      <c r="Y864" s="7">
        <v>0.0</v>
      </c>
      <c r="Z864" s="7">
        <v>28.0</v>
      </c>
      <c r="AA864" s="18">
        <f t="shared" si="6"/>
        <v>0.01037037037</v>
      </c>
      <c r="AB864" s="14">
        <v>0.35</v>
      </c>
      <c r="AC864" s="18">
        <f t="shared" si="7"/>
        <v>0.007777777778</v>
      </c>
      <c r="AD864" s="14">
        <v>218.14</v>
      </c>
      <c r="AE864" s="18">
        <f t="shared" si="8"/>
        <v>4.847555556</v>
      </c>
      <c r="AF864" s="13">
        <f t="shared" si="9"/>
        <v>0.001601903977</v>
      </c>
      <c r="AG864" s="10">
        <f t="shared" si="10"/>
        <v>0</v>
      </c>
      <c r="AH864" s="10">
        <f t="shared" si="11"/>
        <v>0</v>
      </c>
      <c r="AI864" s="10">
        <f t="shared" si="12"/>
        <v>0</v>
      </c>
      <c r="AJ864" s="7">
        <v>0.0</v>
      </c>
      <c r="AK864" s="7">
        <v>0.0</v>
      </c>
      <c r="AL864" s="13" t="str">
        <f t="shared" si="13"/>
        <v> </v>
      </c>
      <c r="AM864" s="7">
        <v>0.0</v>
      </c>
      <c r="AN864" s="7">
        <v>0.0</v>
      </c>
      <c r="AO864" s="26">
        <v>1.0</v>
      </c>
      <c r="AP864" s="26">
        <v>0.0</v>
      </c>
      <c r="AQ864" s="7">
        <v>0.0</v>
      </c>
      <c r="AR864" s="7">
        <v>0.0</v>
      </c>
      <c r="AS864" s="7">
        <v>0.0</v>
      </c>
      <c r="AT864" s="7">
        <v>0.0</v>
      </c>
      <c r="AU864" s="7">
        <v>0.0</v>
      </c>
      <c r="AV864" s="7">
        <v>0.0</v>
      </c>
      <c r="AW864" s="14"/>
      <c r="AX864" s="14"/>
      <c r="AY864" s="7">
        <v>1.0</v>
      </c>
      <c r="AZ864" s="7">
        <v>0.0</v>
      </c>
      <c r="BA864" s="14">
        <f t="shared" si="14"/>
        <v>2.142857143</v>
      </c>
      <c r="BB864" s="14">
        <v>100.0</v>
      </c>
      <c r="BC864" s="14">
        <v>5.24</v>
      </c>
    </row>
    <row r="865" ht="12.75" customHeight="1">
      <c r="A865" s="7" t="s">
        <v>3332</v>
      </c>
      <c r="B865" s="7" t="s">
        <v>3465</v>
      </c>
      <c r="C865" s="8" t="s">
        <v>254</v>
      </c>
      <c r="D865" s="9" t="s">
        <v>174</v>
      </c>
      <c r="E865" s="7">
        <v>78.0</v>
      </c>
      <c r="F865" s="7">
        <v>14.0</v>
      </c>
      <c r="G865" s="7">
        <v>12.0</v>
      </c>
      <c r="H865" s="12">
        <f t="shared" si="1"/>
        <v>26</v>
      </c>
      <c r="I865" s="7">
        <v>14.0</v>
      </c>
      <c r="J865" s="7">
        <v>12.0</v>
      </c>
      <c r="K865" s="7">
        <v>5.0</v>
      </c>
      <c r="L865" s="7">
        <v>7.0</v>
      </c>
      <c r="M865" s="25">
        <f t="shared" si="2"/>
        <v>6.527196653</v>
      </c>
      <c r="N865" s="7">
        <v>54.0</v>
      </c>
      <c r="O865" s="7">
        <v>24.0</v>
      </c>
      <c r="P865" s="7">
        <v>39.0</v>
      </c>
      <c r="Q865" s="7">
        <v>19.0</v>
      </c>
      <c r="R865" s="10">
        <f t="shared" si="3"/>
        <v>0.2592592593</v>
      </c>
      <c r="S865" s="10">
        <f t="shared" si="4"/>
        <v>0.1029411765</v>
      </c>
      <c r="T865" s="12">
        <f t="shared" si="5"/>
        <v>32.28571429</v>
      </c>
      <c r="U865" s="7">
        <v>1.0</v>
      </c>
      <c r="V865" s="7">
        <v>5.0</v>
      </c>
      <c r="W865" s="7">
        <v>4.0</v>
      </c>
      <c r="X865" s="7">
        <v>3.0</v>
      </c>
      <c r="Y865" s="7">
        <v>3.0</v>
      </c>
      <c r="Z865" s="7">
        <v>14340.0</v>
      </c>
      <c r="AA865" s="18">
        <f t="shared" si="6"/>
        <v>3.064102564</v>
      </c>
      <c r="AB865" s="14">
        <v>239.6</v>
      </c>
      <c r="AC865" s="18">
        <f t="shared" si="7"/>
        <v>3.071794872</v>
      </c>
      <c r="AD865" s="14">
        <v>164.52</v>
      </c>
      <c r="AE865" s="18">
        <f t="shared" si="8"/>
        <v>2.109230769</v>
      </c>
      <c r="AF865" s="13">
        <f t="shared" si="9"/>
        <v>0.5928932</v>
      </c>
      <c r="AG865" s="10">
        <f t="shared" si="10"/>
        <v>0.4</v>
      </c>
      <c r="AH865" s="10">
        <f t="shared" si="11"/>
        <v>0.3428571429</v>
      </c>
      <c r="AI865" s="10">
        <f t="shared" si="12"/>
        <v>0.7428571429</v>
      </c>
      <c r="AJ865" s="7">
        <v>0.0</v>
      </c>
      <c r="AK865" s="7">
        <v>0.0</v>
      </c>
      <c r="AL865" s="13" t="str">
        <f t="shared" si="13"/>
        <v> </v>
      </c>
      <c r="AM865" s="7">
        <v>35.0</v>
      </c>
      <c r="AN865" s="7">
        <v>2.0</v>
      </c>
      <c r="AO865" s="26">
        <v>191.0</v>
      </c>
      <c r="AP865" s="26">
        <v>28.0</v>
      </c>
      <c r="AQ865" s="7">
        <v>71.0</v>
      </c>
      <c r="AR865" s="7">
        <v>3.0</v>
      </c>
      <c r="AS865" s="7">
        <v>89.0</v>
      </c>
      <c r="AT865" s="7">
        <v>5.0</v>
      </c>
      <c r="AU865" s="7">
        <v>198.0</v>
      </c>
      <c r="AV865" s="7">
        <v>25.0</v>
      </c>
      <c r="AW865" s="14">
        <v>88.79</v>
      </c>
      <c r="AX865" s="14">
        <v>1.87</v>
      </c>
      <c r="AY865" s="7">
        <v>1.0</v>
      </c>
      <c r="AZ865" s="7">
        <v>1.0</v>
      </c>
      <c r="BA865" s="14">
        <f t="shared" si="14"/>
        <v>0.7531380753</v>
      </c>
      <c r="BB865" s="14">
        <v>96.23</v>
      </c>
      <c r="BC865" s="14">
        <v>4.44</v>
      </c>
    </row>
    <row r="866" ht="12.75" customHeight="1">
      <c r="A866" s="7" t="s">
        <v>3470</v>
      </c>
      <c r="B866" s="7" t="s">
        <v>3465</v>
      </c>
      <c r="C866" s="8" t="s">
        <v>297</v>
      </c>
      <c r="D866" s="9" t="s">
        <v>174</v>
      </c>
      <c r="E866" s="7">
        <v>45.0</v>
      </c>
      <c r="F866" s="7">
        <v>0.0</v>
      </c>
      <c r="G866" s="7">
        <v>5.0</v>
      </c>
      <c r="H866" s="12">
        <f t="shared" si="1"/>
        <v>5</v>
      </c>
      <c r="I866" s="7">
        <v>0.0</v>
      </c>
      <c r="J866" s="7">
        <v>5.0</v>
      </c>
      <c r="K866" s="7">
        <v>3.0</v>
      </c>
      <c r="L866" s="7">
        <v>2.0</v>
      </c>
      <c r="M866" s="25">
        <f t="shared" si="2"/>
        <v>2.911679068</v>
      </c>
      <c r="N866" s="7">
        <v>21.0</v>
      </c>
      <c r="O866" s="7">
        <v>11.0</v>
      </c>
      <c r="P866" s="7">
        <v>20.0</v>
      </c>
      <c r="Q866" s="7">
        <v>17.0</v>
      </c>
      <c r="R866" s="10">
        <f t="shared" si="3"/>
        <v>0</v>
      </c>
      <c r="S866" s="10">
        <f t="shared" si="4"/>
        <v>0</v>
      </c>
      <c r="T866" s="12">
        <f t="shared" si="5"/>
        <v>23.18181818</v>
      </c>
      <c r="U866" s="7">
        <v>3.0</v>
      </c>
      <c r="V866" s="7">
        <v>3.0</v>
      </c>
      <c r="W866" s="7">
        <v>0.0</v>
      </c>
      <c r="X866" s="7">
        <v>3.0</v>
      </c>
      <c r="Y866" s="7">
        <v>0.0</v>
      </c>
      <c r="Z866" s="7">
        <v>6182.0</v>
      </c>
      <c r="AA866" s="18">
        <f t="shared" si="6"/>
        <v>2.28962963</v>
      </c>
      <c r="AB866" s="14">
        <v>92.76</v>
      </c>
      <c r="AC866" s="18">
        <f t="shared" si="7"/>
        <v>2.061333333</v>
      </c>
      <c r="AD866" s="14">
        <v>129.38</v>
      </c>
      <c r="AE866" s="18">
        <f t="shared" si="8"/>
        <v>2.875111111</v>
      </c>
      <c r="AF866" s="13">
        <f t="shared" si="9"/>
        <v>0.4175745026</v>
      </c>
      <c r="AG866" s="10">
        <f t="shared" si="10"/>
        <v>0</v>
      </c>
      <c r="AH866" s="10">
        <f t="shared" si="11"/>
        <v>0.4545454545</v>
      </c>
      <c r="AI866" s="10">
        <f t="shared" si="12"/>
        <v>0.4545454545</v>
      </c>
      <c r="AJ866" s="7">
        <v>0.0</v>
      </c>
      <c r="AK866" s="7">
        <v>0.0</v>
      </c>
      <c r="AL866" s="13" t="str">
        <f t="shared" si="13"/>
        <v> </v>
      </c>
      <c r="AM866" s="7">
        <v>11.0</v>
      </c>
      <c r="AN866" s="7">
        <v>3.0</v>
      </c>
      <c r="AO866" s="26">
        <v>74.0</v>
      </c>
      <c r="AP866" s="26">
        <v>9.0</v>
      </c>
      <c r="AQ866" s="7">
        <v>36.0</v>
      </c>
      <c r="AR866" s="7">
        <v>4.0</v>
      </c>
      <c r="AS866" s="7">
        <v>37.0</v>
      </c>
      <c r="AT866" s="7">
        <v>4.0</v>
      </c>
      <c r="AU866" s="7">
        <v>72.0</v>
      </c>
      <c r="AV866" s="7">
        <v>12.0</v>
      </c>
      <c r="AW866" s="14">
        <v>85.71</v>
      </c>
      <c r="AX866" s="14">
        <v>-1.79</v>
      </c>
      <c r="AY866" s="7">
        <v>0.0</v>
      </c>
      <c r="AZ866" s="7">
        <v>0.0</v>
      </c>
      <c r="BA866" s="14">
        <f t="shared" si="14"/>
        <v>0.6988029764</v>
      </c>
      <c r="BB866" s="14">
        <v>94.68</v>
      </c>
      <c r="BC866" s="14">
        <v>2.75</v>
      </c>
    </row>
    <row r="867" ht="12.75" customHeight="1">
      <c r="A867" s="7" t="s">
        <v>3471</v>
      </c>
      <c r="B867" s="7" t="s">
        <v>3472</v>
      </c>
      <c r="C867" s="8" t="s">
        <v>222</v>
      </c>
      <c r="D867" s="9" t="s">
        <v>247</v>
      </c>
      <c r="E867" s="7">
        <v>71.0</v>
      </c>
      <c r="F867" s="7">
        <v>3.0</v>
      </c>
      <c r="G867" s="7">
        <v>3.0</v>
      </c>
      <c r="H867" s="12">
        <f t="shared" si="1"/>
        <v>6</v>
      </c>
      <c r="I867" s="7">
        <v>3.0</v>
      </c>
      <c r="J867" s="7">
        <v>3.0</v>
      </c>
      <c r="K867" s="7">
        <v>2.0</v>
      </c>
      <c r="L867" s="7">
        <v>1.0</v>
      </c>
      <c r="M867" s="25">
        <f t="shared" si="2"/>
        <v>3.593412078</v>
      </c>
      <c r="N867" s="7">
        <v>14.0</v>
      </c>
      <c r="O867" s="7">
        <v>5.0</v>
      </c>
      <c r="P867" s="7">
        <v>10.0</v>
      </c>
      <c r="Q867" s="7">
        <v>7.0</v>
      </c>
      <c r="R867" s="10">
        <f t="shared" si="3"/>
        <v>0.2142857143</v>
      </c>
      <c r="S867" s="10">
        <f t="shared" si="4"/>
        <v>0.08333333333</v>
      </c>
      <c r="T867" s="12">
        <f t="shared" si="5"/>
        <v>19.33333333</v>
      </c>
      <c r="U867" s="7">
        <v>1.0</v>
      </c>
      <c r="V867" s="7">
        <v>5.0</v>
      </c>
      <c r="W867" s="7">
        <v>6.0</v>
      </c>
      <c r="X867" s="7">
        <v>1.0</v>
      </c>
      <c r="Y867" s="7">
        <v>0.0</v>
      </c>
      <c r="Z867" s="7">
        <v>6011.0</v>
      </c>
      <c r="AA867" s="18">
        <f t="shared" si="6"/>
        <v>1.411032864</v>
      </c>
      <c r="AB867" s="14">
        <v>98.76</v>
      </c>
      <c r="AC867" s="18">
        <f t="shared" si="7"/>
        <v>1.390985915</v>
      </c>
      <c r="AD867" s="14">
        <v>290.52</v>
      </c>
      <c r="AE867" s="18">
        <f t="shared" si="8"/>
        <v>4.091830986</v>
      </c>
      <c r="AF867" s="13">
        <f t="shared" si="9"/>
        <v>0.2536991369</v>
      </c>
      <c r="AG867" s="10">
        <f t="shared" si="10"/>
        <v>0.3333333333</v>
      </c>
      <c r="AH867" s="10">
        <f t="shared" si="11"/>
        <v>0.3333333333</v>
      </c>
      <c r="AI867" s="10">
        <f t="shared" si="12"/>
        <v>0.6666666667</v>
      </c>
      <c r="AJ867" s="7">
        <v>0.0</v>
      </c>
      <c r="AK867" s="7">
        <v>2.0</v>
      </c>
      <c r="AL867" s="13">
        <f t="shared" si="13"/>
        <v>0</v>
      </c>
      <c r="AM867" s="7">
        <v>9.0</v>
      </c>
      <c r="AN867" s="7">
        <v>2.0</v>
      </c>
      <c r="AO867" s="26">
        <v>78.0</v>
      </c>
      <c r="AP867" s="26">
        <v>6.0</v>
      </c>
      <c r="AQ867" s="7">
        <v>38.0</v>
      </c>
      <c r="AR867" s="7">
        <v>4.0</v>
      </c>
      <c r="AS867" s="7">
        <v>49.0</v>
      </c>
      <c r="AT867" s="7">
        <v>3.0</v>
      </c>
      <c r="AU867" s="7">
        <v>78.0</v>
      </c>
      <c r="AV867" s="7">
        <v>10.0</v>
      </c>
      <c r="AW867" s="14">
        <v>88.64</v>
      </c>
      <c r="AX867" s="14">
        <v>1.94</v>
      </c>
      <c r="AY867" s="7">
        <v>1.0</v>
      </c>
      <c r="AZ867" s="7">
        <v>0.0</v>
      </c>
      <c r="BA867" s="14">
        <f t="shared" si="14"/>
        <v>0.6687739145</v>
      </c>
      <c r="BB867" s="14">
        <v>94.74</v>
      </c>
      <c r="BC867" s="14">
        <v>1.06</v>
      </c>
    </row>
    <row r="868" ht="12.75" customHeight="1">
      <c r="A868" s="7" t="s">
        <v>3476</v>
      </c>
      <c r="B868" s="7" t="s">
        <v>3477</v>
      </c>
      <c r="C868" s="8" t="s">
        <v>274</v>
      </c>
      <c r="D868" s="9" t="s">
        <v>260</v>
      </c>
      <c r="E868" s="7">
        <v>2.0</v>
      </c>
      <c r="F868" s="7">
        <v>0.0</v>
      </c>
      <c r="G868" s="7">
        <v>0.0</v>
      </c>
      <c r="H868" s="12">
        <f t="shared" si="1"/>
        <v>0</v>
      </c>
      <c r="I868" s="7">
        <v>0.0</v>
      </c>
      <c r="J868" s="7">
        <v>0.0</v>
      </c>
      <c r="K868" s="7">
        <v>0.0</v>
      </c>
      <c r="L868" s="7">
        <v>0.0</v>
      </c>
      <c r="M868" s="25">
        <f t="shared" si="2"/>
        <v>0</v>
      </c>
      <c r="N868" s="7">
        <v>0.0</v>
      </c>
      <c r="O868" s="7">
        <v>0.0</v>
      </c>
      <c r="P868" s="7">
        <v>0.0</v>
      </c>
      <c r="Q868" s="7">
        <v>0.0</v>
      </c>
      <c r="R868" s="10">
        <f t="shared" si="3"/>
        <v>0</v>
      </c>
      <c r="S868" s="10">
        <f t="shared" si="4"/>
        <v>0</v>
      </c>
      <c r="T868" s="12">
        <f t="shared" si="5"/>
        <v>0</v>
      </c>
      <c r="U868" s="7">
        <v>0.0</v>
      </c>
      <c r="V868" s="7">
        <v>0.0</v>
      </c>
      <c r="W868" s="7">
        <v>0.0</v>
      </c>
      <c r="X868" s="7">
        <v>0.0</v>
      </c>
      <c r="Y868" s="7">
        <v>0.0</v>
      </c>
      <c r="Z868" s="7">
        <v>34.0</v>
      </c>
      <c r="AA868" s="18">
        <f t="shared" si="6"/>
        <v>0.2833333333</v>
      </c>
      <c r="AB868" s="14">
        <v>0.07</v>
      </c>
      <c r="AC868" s="18">
        <f t="shared" si="7"/>
        <v>0.035</v>
      </c>
      <c r="AD868" s="14">
        <v>14.04</v>
      </c>
      <c r="AE868" s="18">
        <f t="shared" si="8"/>
        <v>7.02</v>
      </c>
      <c r="AF868" s="13">
        <f t="shared" si="9"/>
        <v>0.004961020553</v>
      </c>
      <c r="AG868" s="10">
        <f t="shared" si="10"/>
        <v>0</v>
      </c>
      <c r="AH868" s="10">
        <f t="shared" si="11"/>
        <v>0</v>
      </c>
      <c r="AI868" s="10">
        <f t="shared" si="12"/>
        <v>0</v>
      </c>
      <c r="AJ868" s="7">
        <v>0.0</v>
      </c>
      <c r="AK868" s="7">
        <v>0.0</v>
      </c>
      <c r="AL868" s="13" t="str">
        <f t="shared" si="13"/>
        <v> </v>
      </c>
      <c r="AM868" s="7">
        <v>0.0</v>
      </c>
      <c r="AN868" s="7">
        <v>0.0</v>
      </c>
      <c r="AO868" s="26">
        <v>0.0</v>
      </c>
      <c r="AP868" s="26">
        <v>0.0</v>
      </c>
      <c r="AQ868" s="7">
        <v>0.0</v>
      </c>
      <c r="AR868" s="7">
        <v>0.0</v>
      </c>
      <c r="AS868" s="7">
        <v>0.0</v>
      </c>
      <c r="AT868" s="7">
        <v>0.0</v>
      </c>
      <c r="AU868" s="7">
        <v>0.0</v>
      </c>
      <c r="AV868" s="7">
        <v>0.0</v>
      </c>
      <c r="AW868" s="14"/>
      <c r="AX868" s="14"/>
      <c r="AY868" s="7">
        <v>0.0</v>
      </c>
      <c r="AZ868" s="7">
        <v>0.0</v>
      </c>
      <c r="BA868" s="14">
        <f t="shared" si="14"/>
        <v>0</v>
      </c>
      <c r="BB868" s="14">
        <v>100.0</v>
      </c>
      <c r="BC868" s="14">
        <v>0.0</v>
      </c>
    </row>
    <row r="869" ht="12.75" customHeight="1">
      <c r="A869" s="7" t="s">
        <v>700</v>
      </c>
      <c r="B869" s="7" t="s">
        <v>3479</v>
      </c>
      <c r="C869" s="8" t="s">
        <v>182</v>
      </c>
      <c r="D869" s="9" t="s">
        <v>150</v>
      </c>
      <c r="E869" s="7">
        <v>69.0</v>
      </c>
      <c r="F869" s="7">
        <v>1.0</v>
      </c>
      <c r="G869" s="7">
        <v>11.0</v>
      </c>
      <c r="H869" s="12">
        <f t="shared" si="1"/>
        <v>12</v>
      </c>
      <c r="I869" s="7">
        <v>1.0</v>
      </c>
      <c r="J869" s="7">
        <v>11.0</v>
      </c>
      <c r="K869" s="7">
        <v>8.0</v>
      </c>
      <c r="L869" s="7">
        <v>3.0</v>
      </c>
      <c r="M869" s="25">
        <f t="shared" si="2"/>
        <v>4.806408545</v>
      </c>
      <c r="N869" s="7">
        <v>29.0</v>
      </c>
      <c r="O869" s="7">
        <v>7.0</v>
      </c>
      <c r="P869" s="7">
        <v>28.0</v>
      </c>
      <c r="Q869" s="7">
        <v>7.0</v>
      </c>
      <c r="R869" s="10">
        <f t="shared" si="3"/>
        <v>0.03448275862</v>
      </c>
      <c r="S869" s="10">
        <f t="shared" si="4"/>
        <v>0.01408450704</v>
      </c>
      <c r="T869" s="12">
        <f t="shared" si="5"/>
        <v>64</v>
      </c>
      <c r="U869" s="7">
        <v>2.0</v>
      </c>
      <c r="V869" s="7">
        <v>1.0</v>
      </c>
      <c r="W869" s="7">
        <v>8.0</v>
      </c>
      <c r="X869" s="7">
        <v>3.0</v>
      </c>
      <c r="Y869" s="7">
        <v>1.0</v>
      </c>
      <c r="Z869" s="7">
        <v>8988.0</v>
      </c>
      <c r="AA869" s="18">
        <f t="shared" si="6"/>
        <v>2.171014493</v>
      </c>
      <c r="AB869" s="14">
        <v>150.06</v>
      </c>
      <c r="AC869" s="18">
        <f t="shared" si="7"/>
        <v>2.174782609</v>
      </c>
      <c r="AD869" s="14">
        <v>177.78</v>
      </c>
      <c r="AE869" s="18">
        <f t="shared" si="8"/>
        <v>2.576521739</v>
      </c>
      <c r="AF869" s="13">
        <f t="shared" si="9"/>
        <v>0.4577232796</v>
      </c>
      <c r="AG869" s="10">
        <f t="shared" si="10"/>
        <v>0.05555555556</v>
      </c>
      <c r="AH869" s="10">
        <f t="shared" si="11"/>
        <v>0.6111111111</v>
      </c>
      <c r="AI869" s="10">
        <f t="shared" si="12"/>
        <v>0.6666666667</v>
      </c>
      <c r="AJ869" s="7">
        <v>45.0</v>
      </c>
      <c r="AK869" s="7">
        <v>52.0</v>
      </c>
      <c r="AL869" s="13">
        <f t="shared" si="13"/>
        <v>0.4639175258</v>
      </c>
      <c r="AM869" s="7">
        <v>18.0</v>
      </c>
      <c r="AN869" s="7">
        <v>4.0</v>
      </c>
      <c r="AO869" s="26">
        <v>126.0</v>
      </c>
      <c r="AP869" s="26">
        <v>20.0</v>
      </c>
      <c r="AQ869" s="7">
        <v>53.0</v>
      </c>
      <c r="AR869" s="7">
        <v>4.0</v>
      </c>
      <c r="AS869" s="7">
        <v>41.0</v>
      </c>
      <c r="AT869" s="7">
        <v>7.0</v>
      </c>
      <c r="AU869" s="7">
        <v>144.0</v>
      </c>
      <c r="AV869" s="7">
        <v>19.0</v>
      </c>
      <c r="AW869" s="14">
        <v>88.34</v>
      </c>
      <c r="AX869" s="14">
        <v>6.91</v>
      </c>
      <c r="AY869" s="7">
        <v>0.0</v>
      </c>
      <c r="AZ869" s="7">
        <v>1.0</v>
      </c>
      <c r="BA869" s="14">
        <f t="shared" si="14"/>
        <v>0.9012016021</v>
      </c>
      <c r="BB869" s="14">
        <v>96.13</v>
      </c>
      <c r="BC869" s="14">
        <v>4.36</v>
      </c>
    </row>
    <row r="870" ht="12.75" customHeight="1">
      <c r="A870" s="7" t="s">
        <v>907</v>
      </c>
      <c r="B870" s="7" t="s">
        <v>3484</v>
      </c>
      <c r="C870" s="8" t="s">
        <v>246</v>
      </c>
      <c r="D870" s="9" t="s">
        <v>247</v>
      </c>
      <c r="E870" s="7">
        <v>82.0</v>
      </c>
      <c r="F870" s="7">
        <v>3.0</v>
      </c>
      <c r="G870" s="7">
        <v>14.0</v>
      </c>
      <c r="H870" s="12">
        <f t="shared" si="1"/>
        <v>17</v>
      </c>
      <c r="I870" s="7">
        <v>3.0</v>
      </c>
      <c r="J870" s="7">
        <v>14.0</v>
      </c>
      <c r="K870" s="7">
        <v>7.0</v>
      </c>
      <c r="L870" s="7">
        <v>7.0</v>
      </c>
      <c r="M870" s="25">
        <f t="shared" si="2"/>
        <v>3.941775087</v>
      </c>
      <c r="N870" s="7">
        <v>37.0</v>
      </c>
      <c r="O870" s="7">
        <v>24.0</v>
      </c>
      <c r="P870" s="7">
        <v>33.0</v>
      </c>
      <c r="Q870" s="7">
        <v>19.0</v>
      </c>
      <c r="R870" s="10">
        <f t="shared" si="3"/>
        <v>0.08108108108</v>
      </c>
      <c r="S870" s="10">
        <f t="shared" si="4"/>
        <v>0.02654867257</v>
      </c>
      <c r="T870" s="12">
        <f t="shared" si="5"/>
        <v>58.15384615</v>
      </c>
      <c r="U870" s="7">
        <v>0.0</v>
      </c>
      <c r="V870" s="7">
        <v>3.0</v>
      </c>
      <c r="W870" s="7">
        <v>13.0</v>
      </c>
      <c r="X870" s="7">
        <v>4.0</v>
      </c>
      <c r="Y870" s="7">
        <v>3.0</v>
      </c>
      <c r="Z870" s="7">
        <v>15526.0</v>
      </c>
      <c r="AA870" s="18">
        <f t="shared" si="6"/>
        <v>3.155691057</v>
      </c>
      <c r="AB870" s="14">
        <v>264.68</v>
      </c>
      <c r="AC870" s="18">
        <f t="shared" si="7"/>
        <v>3.227804878</v>
      </c>
      <c r="AD870" s="14">
        <v>161.39</v>
      </c>
      <c r="AE870" s="18">
        <f t="shared" si="8"/>
        <v>1.968170732</v>
      </c>
      <c r="AF870" s="13">
        <f t="shared" si="9"/>
        <v>0.6212124768</v>
      </c>
      <c r="AG870" s="10">
        <f t="shared" si="10"/>
        <v>0.1153846154</v>
      </c>
      <c r="AH870" s="10">
        <f t="shared" si="11"/>
        <v>0.5384615385</v>
      </c>
      <c r="AI870" s="10">
        <f t="shared" si="12"/>
        <v>0.6538461538</v>
      </c>
      <c r="AJ870" s="7">
        <v>0.0</v>
      </c>
      <c r="AK870" s="7">
        <v>0.0</v>
      </c>
      <c r="AL870" s="13" t="str">
        <f t="shared" si="13"/>
        <v> </v>
      </c>
      <c r="AM870" s="7">
        <v>26.0</v>
      </c>
      <c r="AN870" s="7">
        <v>3.0</v>
      </c>
      <c r="AO870" s="26">
        <v>190.0</v>
      </c>
      <c r="AP870" s="26">
        <v>29.0</v>
      </c>
      <c r="AQ870" s="7">
        <v>100.0</v>
      </c>
      <c r="AR870" s="7">
        <v>12.0</v>
      </c>
      <c r="AS870" s="7">
        <v>112.0</v>
      </c>
      <c r="AT870" s="7">
        <v>5.0</v>
      </c>
      <c r="AU870" s="7">
        <v>196.0</v>
      </c>
      <c r="AV870" s="7">
        <v>35.0</v>
      </c>
      <c r="AW870" s="14">
        <v>84.85</v>
      </c>
      <c r="AX870" s="14">
        <v>-1.76</v>
      </c>
      <c r="AY870" s="7">
        <v>3.0</v>
      </c>
      <c r="AZ870" s="7">
        <v>0.0</v>
      </c>
      <c r="BA870" s="14">
        <f t="shared" si="14"/>
        <v>0.6376400876</v>
      </c>
      <c r="BB870" s="14">
        <v>95.91</v>
      </c>
      <c r="BC870" s="14">
        <v>10.86</v>
      </c>
    </row>
    <row r="871" ht="12.75" customHeight="1">
      <c r="A871" s="7" t="s">
        <v>732</v>
      </c>
      <c r="B871" s="7" t="s">
        <v>3486</v>
      </c>
      <c r="C871" s="8" t="s">
        <v>394</v>
      </c>
      <c r="D871" s="9" t="s">
        <v>275</v>
      </c>
      <c r="E871" s="7">
        <v>73.0</v>
      </c>
      <c r="F871" s="7">
        <v>3.0</v>
      </c>
      <c r="G871" s="7">
        <v>0.0</v>
      </c>
      <c r="H871" s="12">
        <f t="shared" si="1"/>
        <v>3</v>
      </c>
      <c r="I871" s="7">
        <v>3.0</v>
      </c>
      <c r="J871" s="7">
        <v>0.0</v>
      </c>
      <c r="K871" s="7">
        <v>0.0</v>
      </c>
      <c r="L871" s="7">
        <v>0.0</v>
      </c>
      <c r="M871" s="25">
        <f t="shared" si="2"/>
        <v>2.528089888</v>
      </c>
      <c r="N871" s="7">
        <v>7.0</v>
      </c>
      <c r="O871" s="7">
        <v>2.0</v>
      </c>
      <c r="P871" s="7">
        <v>4.0</v>
      </c>
      <c r="Q871" s="7">
        <v>1.0</v>
      </c>
      <c r="R871" s="10">
        <f t="shared" si="3"/>
        <v>0.4285714286</v>
      </c>
      <c r="S871" s="10">
        <f t="shared" si="4"/>
        <v>0.2142857143</v>
      </c>
      <c r="T871" s="12">
        <f t="shared" si="5"/>
        <v>0</v>
      </c>
      <c r="U871" s="7">
        <v>0.0</v>
      </c>
      <c r="V871" s="7">
        <v>10.0</v>
      </c>
      <c r="W871" s="7">
        <v>6.0</v>
      </c>
      <c r="X871" s="7">
        <v>1.0</v>
      </c>
      <c r="Y871" s="7">
        <v>0.0</v>
      </c>
      <c r="Z871" s="7">
        <v>4272.0</v>
      </c>
      <c r="AA871" s="18">
        <f t="shared" si="6"/>
        <v>0.9753424658</v>
      </c>
      <c r="AB871" s="14">
        <v>64.67</v>
      </c>
      <c r="AC871" s="18">
        <f t="shared" si="7"/>
        <v>0.885890411</v>
      </c>
      <c r="AD871" s="14">
        <v>347.3</v>
      </c>
      <c r="AE871" s="18">
        <f t="shared" si="8"/>
        <v>4.757534247</v>
      </c>
      <c r="AF871" s="13">
        <f t="shared" si="9"/>
        <v>0.1569774498</v>
      </c>
      <c r="AG871" s="10">
        <f t="shared" si="10"/>
        <v>0.4285714286</v>
      </c>
      <c r="AH871" s="10">
        <f t="shared" si="11"/>
        <v>0</v>
      </c>
      <c r="AI871" s="10">
        <f t="shared" si="12"/>
        <v>0.4285714286</v>
      </c>
      <c r="AJ871" s="7">
        <v>12.0</v>
      </c>
      <c r="AK871" s="7">
        <v>6.0</v>
      </c>
      <c r="AL871" s="13">
        <f t="shared" si="13"/>
        <v>0.6666666667</v>
      </c>
      <c r="AM871" s="7">
        <v>7.0</v>
      </c>
      <c r="AN871" s="7">
        <v>0.0</v>
      </c>
      <c r="AO871" s="26">
        <v>49.0</v>
      </c>
      <c r="AP871" s="26">
        <v>4.0</v>
      </c>
      <c r="AQ871" s="7">
        <v>16.0</v>
      </c>
      <c r="AR871" s="7">
        <v>2.0</v>
      </c>
      <c r="AS871" s="7">
        <v>23.0</v>
      </c>
      <c r="AT871" s="7">
        <v>1.0</v>
      </c>
      <c r="AU871" s="7">
        <v>41.0</v>
      </c>
      <c r="AV871" s="7">
        <v>5.0</v>
      </c>
      <c r="AW871" s="14">
        <v>89.13</v>
      </c>
      <c r="AX871" s="14">
        <v>1.53</v>
      </c>
      <c r="AY871" s="7">
        <v>3.0</v>
      </c>
      <c r="AZ871" s="7">
        <v>0.0</v>
      </c>
      <c r="BA871" s="14">
        <f t="shared" si="14"/>
        <v>0.6179775281</v>
      </c>
      <c r="BB871" s="14">
        <v>95.0</v>
      </c>
      <c r="BC871" s="14">
        <v>-0.66</v>
      </c>
    </row>
    <row r="872" ht="12.75" customHeight="1">
      <c r="A872" s="7" t="s">
        <v>464</v>
      </c>
      <c r="B872" s="7" t="s">
        <v>3488</v>
      </c>
      <c r="C872" s="8" t="s">
        <v>542</v>
      </c>
      <c r="D872" s="9" t="s">
        <v>174</v>
      </c>
      <c r="E872" s="7">
        <v>64.0</v>
      </c>
      <c r="F872" s="7">
        <v>1.0</v>
      </c>
      <c r="G872" s="7">
        <v>1.0</v>
      </c>
      <c r="H872" s="12">
        <f t="shared" si="1"/>
        <v>2</v>
      </c>
      <c r="I872" s="7">
        <v>1.0</v>
      </c>
      <c r="J872" s="7">
        <v>1.0</v>
      </c>
      <c r="K872" s="7">
        <v>1.0</v>
      </c>
      <c r="L872" s="7">
        <v>0.0</v>
      </c>
      <c r="M872" s="25">
        <f t="shared" si="2"/>
        <v>3.050847458</v>
      </c>
      <c r="N872" s="7">
        <v>8.0</v>
      </c>
      <c r="O872" s="7">
        <v>1.0</v>
      </c>
      <c r="P872" s="7">
        <v>7.0</v>
      </c>
      <c r="Q872" s="7">
        <v>3.0</v>
      </c>
      <c r="R872" s="10">
        <f t="shared" si="3"/>
        <v>0.125</v>
      </c>
      <c r="S872" s="10">
        <f t="shared" si="4"/>
        <v>0.05263157895</v>
      </c>
      <c r="T872" s="12">
        <f t="shared" si="5"/>
        <v>7.333333333</v>
      </c>
      <c r="U872" s="7">
        <v>1.0</v>
      </c>
      <c r="V872" s="7">
        <v>0.0</v>
      </c>
      <c r="W872" s="7">
        <v>2.0</v>
      </c>
      <c r="X872" s="7">
        <v>2.0</v>
      </c>
      <c r="Y872" s="7">
        <v>0.0</v>
      </c>
      <c r="Z872" s="7">
        <v>2360.0</v>
      </c>
      <c r="AA872" s="18">
        <f t="shared" si="6"/>
        <v>0.6145833333</v>
      </c>
      <c r="AB872" s="14">
        <v>36.98</v>
      </c>
      <c r="AC872" s="18">
        <f t="shared" si="7"/>
        <v>0.5778125</v>
      </c>
      <c r="AD872" s="14">
        <v>270.9</v>
      </c>
      <c r="AE872" s="18">
        <f t="shared" si="8"/>
        <v>4.2328125</v>
      </c>
      <c r="AF872" s="13">
        <f t="shared" si="9"/>
        <v>0.1201117318</v>
      </c>
      <c r="AG872" s="10">
        <f t="shared" si="10"/>
        <v>0.3333333333</v>
      </c>
      <c r="AH872" s="10">
        <f t="shared" si="11"/>
        <v>0.3333333333</v>
      </c>
      <c r="AI872" s="10">
        <f t="shared" si="12"/>
        <v>0.6666666667</v>
      </c>
      <c r="AJ872" s="7">
        <v>0.0</v>
      </c>
      <c r="AK872" s="7">
        <v>0.0</v>
      </c>
      <c r="AL872" s="13" t="str">
        <f t="shared" si="13"/>
        <v> </v>
      </c>
      <c r="AM872" s="7">
        <v>3.0</v>
      </c>
      <c r="AN872" s="7">
        <v>0.0</v>
      </c>
      <c r="AO872" s="26">
        <v>19.0</v>
      </c>
      <c r="AP872" s="26">
        <v>4.0</v>
      </c>
      <c r="AQ872" s="7">
        <v>9.0</v>
      </c>
      <c r="AR872" s="7">
        <v>2.0</v>
      </c>
      <c r="AS872" s="7">
        <v>11.0</v>
      </c>
      <c r="AT872" s="7">
        <v>2.0</v>
      </c>
      <c r="AU872" s="7">
        <v>18.0</v>
      </c>
      <c r="AV872" s="7">
        <v>5.0</v>
      </c>
      <c r="AW872" s="14">
        <v>78.26</v>
      </c>
      <c r="AX872" s="14">
        <v>-5.9</v>
      </c>
      <c r="AY872" s="7">
        <v>0.0</v>
      </c>
      <c r="AZ872" s="7">
        <v>0.0</v>
      </c>
      <c r="BA872" s="14">
        <f t="shared" si="14"/>
        <v>0.406779661</v>
      </c>
      <c r="BB872" s="14">
        <v>85.29</v>
      </c>
      <c r="BC872" s="14">
        <v>-9.75</v>
      </c>
    </row>
    <row r="873" ht="12.75" customHeight="1">
      <c r="A873" s="7" t="s">
        <v>1280</v>
      </c>
      <c r="B873" s="7" t="s">
        <v>3488</v>
      </c>
      <c r="C873" s="8" t="s">
        <v>158</v>
      </c>
      <c r="D873" s="9" t="s">
        <v>174</v>
      </c>
      <c r="E873" s="7">
        <v>51.0</v>
      </c>
      <c r="F873" s="7">
        <v>2.0</v>
      </c>
      <c r="G873" s="7">
        <v>6.0</v>
      </c>
      <c r="H873" s="12">
        <f t="shared" si="1"/>
        <v>8</v>
      </c>
      <c r="I873" s="7">
        <v>2.0</v>
      </c>
      <c r="J873" s="7">
        <v>6.0</v>
      </c>
      <c r="K873" s="7">
        <v>2.0</v>
      </c>
      <c r="L873" s="7">
        <v>4.0</v>
      </c>
      <c r="M873" s="25">
        <f t="shared" si="2"/>
        <v>3.185136032</v>
      </c>
      <c r="N873" s="7">
        <v>30.0</v>
      </c>
      <c r="O873" s="7">
        <v>12.0</v>
      </c>
      <c r="P873" s="7">
        <v>28.0</v>
      </c>
      <c r="Q873" s="7">
        <v>26.0</v>
      </c>
      <c r="R873" s="10">
        <f t="shared" si="3"/>
        <v>0.06666666667</v>
      </c>
      <c r="S873" s="10">
        <f t="shared" si="4"/>
        <v>0.02083333333</v>
      </c>
      <c r="T873" s="12">
        <f t="shared" si="5"/>
        <v>21.27272727</v>
      </c>
      <c r="U873" s="7">
        <v>2.0</v>
      </c>
      <c r="V873" s="7">
        <v>2.0</v>
      </c>
      <c r="W873" s="7">
        <v>5.0</v>
      </c>
      <c r="X873" s="7">
        <v>2.0</v>
      </c>
      <c r="Y873" s="7">
        <v>0.0</v>
      </c>
      <c r="Z873" s="7">
        <v>9042.0</v>
      </c>
      <c r="AA873" s="18">
        <f t="shared" si="6"/>
        <v>2.954901961</v>
      </c>
      <c r="AB873" s="14">
        <v>145.13</v>
      </c>
      <c r="AC873" s="18">
        <f t="shared" si="7"/>
        <v>2.845686275</v>
      </c>
      <c r="AD873" s="14">
        <v>125.8</v>
      </c>
      <c r="AE873" s="18">
        <f t="shared" si="8"/>
        <v>2.466666667</v>
      </c>
      <c r="AF873" s="13">
        <f t="shared" si="9"/>
        <v>0.5356734212</v>
      </c>
      <c r="AG873" s="10">
        <f t="shared" si="10"/>
        <v>0.1818181818</v>
      </c>
      <c r="AH873" s="10">
        <f t="shared" si="11"/>
        <v>0.5454545455</v>
      </c>
      <c r="AI873" s="10">
        <f t="shared" si="12"/>
        <v>0.7272727273</v>
      </c>
      <c r="AJ873" s="7">
        <v>0.0</v>
      </c>
      <c r="AK873" s="7">
        <v>0.0</v>
      </c>
      <c r="AL873" s="13" t="str">
        <f t="shared" si="13"/>
        <v> </v>
      </c>
      <c r="AM873" s="7">
        <v>11.0</v>
      </c>
      <c r="AN873" s="7">
        <v>1.0</v>
      </c>
      <c r="AO873" s="26">
        <v>106.0</v>
      </c>
      <c r="AP873" s="26">
        <v>19.0</v>
      </c>
      <c r="AQ873" s="7">
        <v>47.0</v>
      </c>
      <c r="AR873" s="7">
        <v>4.0</v>
      </c>
      <c r="AS873" s="7">
        <v>71.0</v>
      </c>
      <c r="AT873" s="7">
        <v>6.0</v>
      </c>
      <c r="AU873" s="7">
        <v>88.0</v>
      </c>
      <c r="AV873" s="7">
        <v>18.0</v>
      </c>
      <c r="AW873" s="14">
        <v>83.02</v>
      </c>
      <c r="AX873" s="14">
        <v>-8.85</v>
      </c>
      <c r="AY873" s="7">
        <v>0.0</v>
      </c>
      <c r="AZ873" s="7">
        <v>0.0</v>
      </c>
      <c r="BA873" s="14">
        <f t="shared" si="14"/>
        <v>0.497677505</v>
      </c>
      <c r="BB873" s="14">
        <v>95.83</v>
      </c>
      <c r="BC873" s="14">
        <v>1.77</v>
      </c>
    </row>
    <row r="874" ht="12.75" customHeight="1">
      <c r="A874" s="7" t="s">
        <v>684</v>
      </c>
      <c r="B874" s="7" t="s">
        <v>3494</v>
      </c>
      <c r="C874" s="8" t="s">
        <v>542</v>
      </c>
      <c r="D874" s="9" t="s">
        <v>174</v>
      </c>
      <c r="E874" s="7">
        <v>52.0</v>
      </c>
      <c r="F874" s="7">
        <v>0.0</v>
      </c>
      <c r="G874" s="7">
        <v>2.0</v>
      </c>
      <c r="H874" s="12">
        <f t="shared" si="1"/>
        <v>2</v>
      </c>
      <c r="I874" s="7">
        <v>0.0</v>
      </c>
      <c r="J874" s="7">
        <v>2.0</v>
      </c>
      <c r="K874" s="7">
        <v>1.0</v>
      </c>
      <c r="L874" s="7">
        <v>1.0</v>
      </c>
      <c r="M874" s="25">
        <f t="shared" si="2"/>
        <v>6.288209607</v>
      </c>
      <c r="N874" s="7">
        <v>4.0</v>
      </c>
      <c r="O874" s="7">
        <v>3.0</v>
      </c>
      <c r="P874" s="7">
        <v>4.0</v>
      </c>
      <c r="Q874" s="7">
        <v>3.0</v>
      </c>
      <c r="R874" s="10">
        <f t="shared" si="3"/>
        <v>0</v>
      </c>
      <c r="S874" s="10">
        <f t="shared" si="4"/>
        <v>0</v>
      </c>
      <c r="T874" s="12">
        <f t="shared" si="5"/>
        <v>5.666666667</v>
      </c>
      <c r="U874" s="7">
        <v>0.0</v>
      </c>
      <c r="V874" s="7">
        <v>0.0</v>
      </c>
      <c r="W874" s="7">
        <v>1.0</v>
      </c>
      <c r="X874" s="7">
        <v>0.0</v>
      </c>
      <c r="Y874" s="7">
        <v>0.0</v>
      </c>
      <c r="Z874" s="7">
        <v>1145.0</v>
      </c>
      <c r="AA874" s="18">
        <f t="shared" si="6"/>
        <v>0.3669871795</v>
      </c>
      <c r="AB874" s="14">
        <v>19.05</v>
      </c>
      <c r="AC874" s="18">
        <f t="shared" si="7"/>
        <v>0.3663461538</v>
      </c>
      <c r="AD874" s="14">
        <v>239.76</v>
      </c>
      <c r="AE874" s="18">
        <f t="shared" si="8"/>
        <v>4.610769231</v>
      </c>
      <c r="AF874" s="13">
        <f t="shared" si="9"/>
        <v>0.07360612032</v>
      </c>
      <c r="AG874" s="10">
        <f t="shared" si="10"/>
        <v>0</v>
      </c>
      <c r="AH874" s="10">
        <f t="shared" si="11"/>
        <v>0.6666666667</v>
      </c>
      <c r="AI874" s="10">
        <f t="shared" si="12"/>
        <v>0.6666666667</v>
      </c>
      <c r="AJ874" s="7">
        <v>0.0</v>
      </c>
      <c r="AK874" s="7">
        <v>0.0</v>
      </c>
      <c r="AL874" s="13" t="str">
        <f t="shared" si="13"/>
        <v> </v>
      </c>
      <c r="AM874" s="7">
        <v>3.0</v>
      </c>
      <c r="AN874" s="7">
        <v>0.0</v>
      </c>
      <c r="AO874" s="26">
        <v>14.0</v>
      </c>
      <c r="AP874" s="26">
        <v>2.0</v>
      </c>
      <c r="AQ874" s="7">
        <v>5.0</v>
      </c>
      <c r="AR874" s="7">
        <v>1.0</v>
      </c>
      <c r="AS874" s="7">
        <v>6.0</v>
      </c>
      <c r="AT874" s="7">
        <v>0.0</v>
      </c>
      <c r="AU874" s="7">
        <v>14.0</v>
      </c>
      <c r="AV874" s="7">
        <v>1.0</v>
      </c>
      <c r="AW874" s="14">
        <v>93.33</v>
      </c>
      <c r="AX874" s="14">
        <v>5.96</v>
      </c>
      <c r="AY874" s="7">
        <v>0.0</v>
      </c>
      <c r="AZ874" s="7">
        <v>0.0</v>
      </c>
      <c r="BA874" s="14">
        <f t="shared" si="14"/>
        <v>0.6812227074</v>
      </c>
      <c r="BB874" s="14">
        <v>92.31</v>
      </c>
      <c r="BC874" s="14">
        <v>-1.39</v>
      </c>
    </row>
    <row r="875" ht="12.75" customHeight="1">
      <c r="A875" s="7" t="s">
        <v>134</v>
      </c>
      <c r="B875" s="7" t="s">
        <v>3497</v>
      </c>
      <c r="C875" s="8" t="s">
        <v>173</v>
      </c>
      <c r="D875" s="9" t="s">
        <v>247</v>
      </c>
      <c r="E875" s="7">
        <v>82.0</v>
      </c>
      <c r="F875" s="7">
        <v>3.0</v>
      </c>
      <c r="G875" s="7">
        <v>6.0</v>
      </c>
      <c r="H875" s="12">
        <f t="shared" si="1"/>
        <v>9</v>
      </c>
      <c r="I875" s="7">
        <v>4.0</v>
      </c>
      <c r="J875" s="7">
        <v>5.0</v>
      </c>
      <c r="K875" s="7">
        <v>1.0</v>
      </c>
      <c r="L875" s="7">
        <v>4.0</v>
      </c>
      <c r="M875" s="25">
        <f t="shared" si="2"/>
        <v>3.246492986</v>
      </c>
      <c r="N875" s="7">
        <v>26.0</v>
      </c>
      <c r="O875" s="7">
        <v>13.0</v>
      </c>
      <c r="P875" s="7">
        <v>22.0</v>
      </c>
      <c r="Q875" s="7">
        <v>6.0</v>
      </c>
      <c r="R875" s="10">
        <f t="shared" si="3"/>
        <v>0.1153846154</v>
      </c>
      <c r="S875" s="10">
        <f t="shared" si="4"/>
        <v>0.0447761194</v>
      </c>
      <c r="T875" s="12">
        <f t="shared" si="5"/>
        <v>7.842105263</v>
      </c>
      <c r="U875" s="7">
        <v>0.0</v>
      </c>
      <c r="V875" s="7">
        <v>1.0</v>
      </c>
      <c r="W875" s="7">
        <v>3.0</v>
      </c>
      <c r="X875" s="7">
        <v>6.0</v>
      </c>
      <c r="Y875" s="7">
        <v>2.0</v>
      </c>
      <c r="Z875" s="7">
        <v>9980.0</v>
      </c>
      <c r="AA875" s="18">
        <f t="shared" si="6"/>
        <v>2.028455285</v>
      </c>
      <c r="AB875" s="14">
        <v>157.25</v>
      </c>
      <c r="AC875" s="18">
        <f t="shared" si="7"/>
        <v>1.917682927</v>
      </c>
      <c r="AD875" s="14">
        <v>238.83</v>
      </c>
      <c r="AE875" s="18">
        <f t="shared" si="8"/>
        <v>2.912560976</v>
      </c>
      <c r="AF875" s="13">
        <f t="shared" si="9"/>
        <v>0.3970157544</v>
      </c>
      <c r="AG875" s="10">
        <f t="shared" si="10"/>
        <v>0.2105263158</v>
      </c>
      <c r="AH875" s="10">
        <f t="shared" si="11"/>
        <v>0.2631578947</v>
      </c>
      <c r="AI875" s="10">
        <f t="shared" si="12"/>
        <v>0.4736842105</v>
      </c>
      <c r="AJ875" s="7">
        <v>30.0</v>
      </c>
      <c r="AK875" s="7">
        <v>19.0</v>
      </c>
      <c r="AL875" s="13">
        <f t="shared" si="13"/>
        <v>0.612244898</v>
      </c>
      <c r="AM875" s="7">
        <v>19.0</v>
      </c>
      <c r="AN875" s="7">
        <v>2.0</v>
      </c>
      <c r="AO875" s="26">
        <v>130.0</v>
      </c>
      <c r="AP875" s="26">
        <v>25.0</v>
      </c>
      <c r="AQ875" s="7">
        <v>67.0</v>
      </c>
      <c r="AR875" s="7">
        <v>3.0</v>
      </c>
      <c r="AS875" s="7">
        <v>53.0</v>
      </c>
      <c r="AT875" s="7">
        <v>6.0</v>
      </c>
      <c r="AU875" s="7">
        <v>139.0</v>
      </c>
      <c r="AV875" s="7">
        <v>15.0</v>
      </c>
      <c r="AW875" s="14">
        <v>90.26</v>
      </c>
      <c r="AX875" s="14">
        <v>1.28</v>
      </c>
      <c r="AY875" s="7">
        <v>0.0</v>
      </c>
      <c r="AZ875" s="7">
        <v>0.0</v>
      </c>
      <c r="BA875" s="14">
        <f t="shared" si="14"/>
        <v>0.8356713427</v>
      </c>
      <c r="BB875" s="14">
        <v>88.98</v>
      </c>
      <c r="BC875" s="14">
        <v>-4.14</v>
      </c>
    </row>
    <row r="876" ht="12.75" customHeight="1">
      <c r="A876" s="7" t="s">
        <v>1620</v>
      </c>
      <c r="B876" s="7" t="s">
        <v>3501</v>
      </c>
      <c r="C876" s="8" t="s">
        <v>254</v>
      </c>
      <c r="D876" s="9" t="s">
        <v>167</v>
      </c>
      <c r="E876" s="7">
        <v>64.0</v>
      </c>
      <c r="F876" s="7">
        <v>1.0</v>
      </c>
      <c r="G876" s="7">
        <v>0.0</v>
      </c>
      <c r="H876" s="12">
        <f t="shared" si="1"/>
        <v>1</v>
      </c>
      <c r="I876" s="7">
        <v>1.0</v>
      </c>
      <c r="J876" s="7">
        <v>0.0</v>
      </c>
      <c r="K876" s="7">
        <v>0.0</v>
      </c>
      <c r="L876" s="7">
        <v>0.0</v>
      </c>
      <c r="M876" s="25">
        <f t="shared" si="2"/>
        <v>0.6456241033</v>
      </c>
      <c r="N876" s="7">
        <v>15.0</v>
      </c>
      <c r="O876" s="7">
        <v>3.0</v>
      </c>
      <c r="P876" s="7">
        <v>14.0</v>
      </c>
      <c r="Q876" s="7">
        <v>4.0</v>
      </c>
      <c r="R876" s="10">
        <f t="shared" si="3"/>
        <v>0.06666666667</v>
      </c>
      <c r="S876" s="10">
        <f t="shared" si="4"/>
        <v>0.02777777778</v>
      </c>
      <c r="T876" s="12">
        <f t="shared" si="5"/>
        <v>0</v>
      </c>
      <c r="U876" s="7">
        <v>1.0</v>
      </c>
      <c r="V876" s="7">
        <v>3.0</v>
      </c>
      <c r="W876" s="7">
        <v>9.0</v>
      </c>
      <c r="X876" s="7">
        <v>3.0</v>
      </c>
      <c r="Y876" s="7">
        <v>0.0</v>
      </c>
      <c r="Z876" s="7">
        <v>5576.0</v>
      </c>
      <c r="AA876" s="18">
        <f t="shared" si="6"/>
        <v>1.452083333</v>
      </c>
      <c r="AB876" s="14">
        <v>92.83</v>
      </c>
      <c r="AC876" s="18">
        <f t="shared" si="7"/>
        <v>1.45046875</v>
      </c>
      <c r="AD876" s="14">
        <v>234.49</v>
      </c>
      <c r="AE876" s="18">
        <f t="shared" si="8"/>
        <v>3.66390625</v>
      </c>
      <c r="AF876" s="13">
        <f t="shared" si="9"/>
        <v>0.2836062569</v>
      </c>
      <c r="AG876" s="10">
        <f t="shared" si="10"/>
        <v>0.1666666667</v>
      </c>
      <c r="AH876" s="10">
        <f t="shared" si="11"/>
        <v>0</v>
      </c>
      <c r="AI876" s="10">
        <f t="shared" si="12"/>
        <v>0.1666666667</v>
      </c>
      <c r="AJ876" s="7">
        <v>3.0</v>
      </c>
      <c r="AK876" s="7">
        <v>5.0</v>
      </c>
      <c r="AL876" s="13">
        <f t="shared" si="13"/>
        <v>0.375</v>
      </c>
      <c r="AM876" s="7">
        <v>6.0</v>
      </c>
      <c r="AN876" s="7">
        <v>0.0</v>
      </c>
      <c r="AO876" s="26">
        <v>73.0</v>
      </c>
      <c r="AP876" s="26">
        <v>15.0</v>
      </c>
      <c r="AQ876" s="7">
        <v>26.0</v>
      </c>
      <c r="AR876" s="7">
        <v>2.0</v>
      </c>
      <c r="AS876" s="7">
        <v>30.0</v>
      </c>
      <c r="AT876" s="7">
        <v>6.0</v>
      </c>
      <c r="AU876" s="7">
        <v>69.0</v>
      </c>
      <c r="AV876" s="7">
        <v>16.0</v>
      </c>
      <c r="AW876" s="14">
        <v>81.18</v>
      </c>
      <c r="AX876" s="14">
        <v>-8.45</v>
      </c>
      <c r="AY876" s="7">
        <v>1.0</v>
      </c>
      <c r="AZ876" s="7">
        <v>0.0</v>
      </c>
      <c r="BA876" s="14">
        <f t="shared" si="14"/>
        <v>0.6886657102</v>
      </c>
      <c r="BB876" s="14">
        <v>95.45</v>
      </c>
      <c r="BC876" s="14">
        <v>0.58</v>
      </c>
    </row>
    <row r="877" ht="12.75" customHeight="1">
      <c r="A877" s="7" t="s">
        <v>3503</v>
      </c>
      <c r="B877" s="7" t="s">
        <v>3501</v>
      </c>
      <c r="C877" s="8" t="s">
        <v>325</v>
      </c>
      <c r="D877" s="9" t="s">
        <v>159</v>
      </c>
      <c r="E877" s="7">
        <v>29.0</v>
      </c>
      <c r="F877" s="7">
        <v>0.0</v>
      </c>
      <c r="G877" s="7">
        <v>0.0</v>
      </c>
      <c r="H877" s="12">
        <f t="shared" si="1"/>
        <v>0</v>
      </c>
      <c r="I877" s="7">
        <v>0.0</v>
      </c>
      <c r="J877" s="7">
        <v>0.0</v>
      </c>
      <c r="K877" s="7">
        <v>0.0</v>
      </c>
      <c r="L877" s="7">
        <v>0.0</v>
      </c>
      <c r="M877" s="25">
        <f t="shared" si="2"/>
        <v>0</v>
      </c>
      <c r="N877" s="7">
        <v>1.0</v>
      </c>
      <c r="O877" s="7">
        <v>0.0</v>
      </c>
      <c r="P877" s="7">
        <v>1.0</v>
      </c>
      <c r="Q877" s="7">
        <v>0.0</v>
      </c>
      <c r="R877" s="10">
        <f t="shared" si="3"/>
        <v>0</v>
      </c>
      <c r="S877" s="10">
        <f t="shared" si="4"/>
        <v>0</v>
      </c>
      <c r="T877" s="12">
        <f t="shared" si="5"/>
        <v>0</v>
      </c>
      <c r="U877" s="7">
        <v>0.0</v>
      </c>
      <c r="V877" s="7">
        <v>0.0</v>
      </c>
      <c r="W877" s="7">
        <v>1.0</v>
      </c>
      <c r="X877" s="7">
        <v>0.0</v>
      </c>
      <c r="Y877" s="7">
        <v>0.0</v>
      </c>
      <c r="Z877" s="7">
        <v>220.0</v>
      </c>
      <c r="AA877" s="18">
        <f t="shared" si="6"/>
        <v>0.1264367816</v>
      </c>
      <c r="AB877" s="14">
        <v>3.82</v>
      </c>
      <c r="AC877" s="18">
        <f t="shared" si="7"/>
        <v>0.1317241379</v>
      </c>
      <c r="AD877" s="14">
        <v>151.56</v>
      </c>
      <c r="AE877" s="18">
        <f t="shared" si="8"/>
        <v>5.226206897</v>
      </c>
      <c r="AF877" s="13">
        <f t="shared" si="9"/>
        <v>0.02458488866</v>
      </c>
      <c r="AG877" s="10">
        <f t="shared" si="10"/>
        <v>0</v>
      </c>
      <c r="AH877" s="10">
        <f t="shared" si="11"/>
        <v>0</v>
      </c>
      <c r="AI877" s="10">
        <f t="shared" si="12"/>
        <v>0</v>
      </c>
      <c r="AJ877" s="7">
        <v>0.0</v>
      </c>
      <c r="AK877" s="7">
        <v>0.0</v>
      </c>
      <c r="AL877" s="13" t="str">
        <f t="shared" si="13"/>
        <v> </v>
      </c>
      <c r="AM877" s="7">
        <v>0.0</v>
      </c>
      <c r="AN877" s="7">
        <v>0.0</v>
      </c>
      <c r="AO877" s="26">
        <v>4.0</v>
      </c>
      <c r="AP877" s="26">
        <v>0.0</v>
      </c>
      <c r="AQ877" s="7">
        <v>0.0</v>
      </c>
      <c r="AR877" s="7">
        <v>0.0</v>
      </c>
      <c r="AS877" s="7">
        <v>0.0</v>
      </c>
      <c r="AT877" s="7">
        <v>0.0</v>
      </c>
      <c r="AU877" s="7">
        <v>3.0</v>
      </c>
      <c r="AV877" s="7">
        <v>0.0</v>
      </c>
      <c r="AW877" s="14">
        <v>100.0</v>
      </c>
      <c r="AX877" s="14">
        <v>20.0</v>
      </c>
      <c r="AY877" s="7">
        <v>0.0</v>
      </c>
      <c r="AZ877" s="7">
        <v>0.0</v>
      </c>
      <c r="BA877" s="14">
        <f t="shared" si="14"/>
        <v>1.090909091</v>
      </c>
      <c r="BB877" s="14">
        <v>71.43</v>
      </c>
      <c r="BC877" s="14">
        <v>-18.12</v>
      </c>
    </row>
    <row r="878" ht="12.75" customHeight="1">
      <c r="A878" s="7" t="s">
        <v>1539</v>
      </c>
      <c r="B878" s="7" t="s">
        <v>3501</v>
      </c>
      <c r="C878" s="8" t="s">
        <v>231</v>
      </c>
      <c r="D878" s="9" t="s">
        <v>167</v>
      </c>
      <c r="E878" s="7">
        <v>24.0</v>
      </c>
      <c r="F878" s="7">
        <v>0.0</v>
      </c>
      <c r="G878" s="7">
        <v>0.0</v>
      </c>
      <c r="H878" s="12">
        <f t="shared" si="1"/>
        <v>0</v>
      </c>
      <c r="I878" s="7">
        <v>0.0</v>
      </c>
      <c r="J878" s="7">
        <v>0.0</v>
      </c>
      <c r="K878" s="7">
        <v>0.0</v>
      </c>
      <c r="L878" s="7">
        <v>0.0</v>
      </c>
      <c r="M878" s="25">
        <f t="shared" si="2"/>
        <v>0</v>
      </c>
      <c r="N878" s="7">
        <v>3.0</v>
      </c>
      <c r="O878" s="7">
        <v>0.0</v>
      </c>
      <c r="P878" s="7">
        <v>3.0</v>
      </c>
      <c r="Q878" s="7">
        <v>2.0</v>
      </c>
      <c r="R878" s="10">
        <f t="shared" si="3"/>
        <v>0</v>
      </c>
      <c r="S878" s="10">
        <f t="shared" si="4"/>
        <v>0</v>
      </c>
      <c r="T878" s="12">
        <f t="shared" si="5"/>
        <v>0</v>
      </c>
      <c r="U878" s="7">
        <v>0.0</v>
      </c>
      <c r="V878" s="7">
        <v>0.0</v>
      </c>
      <c r="W878" s="7">
        <v>1.0</v>
      </c>
      <c r="X878" s="7">
        <v>0.0</v>
      </c>
      <c r="Y878" s="7">
        <v>0.0</v>
      </c>
      <c r="Z878" s="7">
        <v>1158.0</v>
      </c>
      <c r="AA878" s="18">
        <f t="shared" si="6"/>
        <v>0.8041666667</v>
      </c>
      <c r="AB878" s="14">
        <v>15.41</v>
      </c>
      <c r="AC878" s="18">
        <f t="shared" si="7"/>
        <v>0.6420833333</v>
      </c>
      <c r="AD878" s="14">
        <v>93.21</v>
      </c>
      <c r="AE878" s="18">
        <f t="shared" si="8"/>
        <v>3.88375</v>
      </c>
      <c r="AF878" s="13">
        <f t="shared" si="9"/>
        <v>0.141870742</v>
      </c>
      <c r="AG878" s="10">
        <f t="shared" si="10"/>
        <v>0</v>
      </c>
      <c r="AH878" s="10">
        <f t="shared" si="11"/>
        <v>0</v>
      </c>
      <c r="AI878" s="10">
        <f t="shared" si="12"/>
        <v>0</v>
      </c>
      <c r="AJ878" s="7">
        <v>0.0</v>
      </c>
      <c r="AK878" s="7">
        <v>0.0</v>
      </c>
      <c r="AL878" s="13" t="str">
        <f t="shared" si="13"/>
        <v> </v>
      </c>
      <c r="AM878" s="7">
        <v>0.0</v>
      </c>
      <c r="AN878" s="7">
        <v>2.0</v>
      </c>
      <c r="AO878" s="26">
        <v>9.0</v>
      </c>
      <c r="AP878" s="26">
        <v>1.0</v>
      </c>
      <c r="AQ878" s="7">
        <v>2.0</v>
      </c>
      <c r="AR878" s="7">
        <v>0.0</v>
      </c>
      <c r="AS878" s="7">
        <v>9.0</v>
      </c>
      <c r="AT878" s="7">
        <v>2.0</v>
      </c>
      <c r="AU878" s="7">
        <v>12.0</v>
      </c>
      <c r="AV878" s="7">
        <v>2.0</v>
      </c>
      <c r="AW878" s="14">
        <v>85.71</v>
      </c>
      <c r="AX878" s="14">
        <v>0.16</v>
      </c>
      <c r="AY878" s="7">
        <v>0.0</v>
      </c>
      <c r="AZ878" s="7">
        <v>0.0</v>
      </c>
      <c r="BA878" s="14">
        <f t="shared" si="14"/>
        <v>0.0518134715</v>
      </c>
      <c r="BB878" s="14">
        <v>100.0</v>
      </c>
      <c r="BC878" s="14">
        <v>7.14</v>
      </c>
    </row>
    <row r="879" ht="12.75" customHeight="1">
      <c r="A879" s="7" t="s">
        <v>1494</v>
      </c>
      <c r="B879" s="7" t="s">
        <v>3501</v>
      </c>
      <c r="C879" s="8" t="s">
        <v>173</v>
      </c>
      <c r="D879" s="9" t="s">
        <v>247</v>
      </c>
      <c r="E879" s="7">
        <v>82.0</v>
      </c>
      <c r="F879" s="7">
        <v>0.0</v>
      </c>
      <c r="G879" s="7">
        <v>1.0</v>
      </c>
      <c r="H879" s="12">
        <f t="shared" si="1"/>
        <v>1</v>
      </c>
      <c r="I879" s="7">
        <v>0.0</v>
      </c>
      <c r="J879" s="7">
        <v>1.0</v>
      </c>
      <c r="K879" s="7">
        <v>0.0</v>
      </c>
      <c r="L879" s="7">
        <v>1.0</v>
      </c>
      <c r="M879" s="25">
        <f t="shared" si="2"/>
        <v>6.990291262</v>
      </c>
      <c r="N879" s="7">
        <v>1.0</v>
      </c>
      <c r="O879" s="7">
        <v>0.0</v>
      </c>
      <c r="P879" s="7">
        <v>1.0</v>
      </c>
      <c r="Q879" s="7">
        <v>1.0</v>
      </c>
      <c r="R879" s="10">
        <f t="shared" si="3"/>
        <v>0</v>
      </c>
      <c r="S879" s="10">
        <f t="shared" si="4"/>
        <v>0</v>
      </c>
      <c r="T879" s="12">
        <f t="shared" si="5"/>
        <v>0</v>
      </c>
      <c r="U879" s="7">
        <v>0.0</v>
      </c>
      <c r="V879" s="7">
        <v>0.0</v>
      </c>
      <c r="W879" s="7">
        <v>1.0</v>
      </c>
      <c r="X879" s="7">
        <v>0.0</v>
      </c>
      <c r="Y879" s="7">
        <v>0.0</v>
      </c>
      <c r="Z879" s="7">
        <v>515.0</v>
      </c>
      <c r="AA879" s="18">
        <f t="shared" si="6"/>
        <v>0.1046747967</v>
      </c>
      <c r="AB879" s="14">
        <v>8.41</v>
      </c>
      <c r="AC879" s="18">
        <f t="shared" si="7"/>
        <v>0.1025609756</v>
      </c>
      <c r="AD879" s="14">
        <v>387.68</v>
      </c>
      <c r="AE879" s="18">
        <f t="shared" si="8"/>
        <v>4.727804878</v>
      </c>
      <c r="AF879" s="13">
        <f t="shared" si="9"/>
        <v>0.02123254816</v>
      </c>
      <c r="AG879" s="10">
        <f t="shared" si="10"/>
        <v>0</v>
      </c>
      <c r="AH879" s="10">
        <f t="shared" si="11"/>
        <v>1</v>
      </c>
      <c r="AI879" s="10">
        <f t="shared" si="12"/>
        <v>1</v>
      </c>
      <c r="AJ879" s="7">
        <v>0.0</v>
      </c>
      <c r="AK879" s="7">
        <v>0.0</v>
      </c>
      <c r="AL879" s="13" t="str">
        <f t="shared" si="13"/>
        <v> </v>
      </c>
      <c r="AM879" s="7">
        <v>1.0</v>
      </c>
      <c r="AN879" s="7">
        <v>0.0</v>
      </c>
      <c r="AO879" s="26">
        <v>6.0</v>
      </c>
      <c r="AP879" s="26">
        <v>2.0</v>
      </c>
      <c r="AQ879" s="7">
        <v>1.0</v>
      </c>
      <c r="AR879" s="7">
        <v>1.0</v>
      </c>
      <c r="AS879" s="7">
        <v>5.0</v>
      </c>
      <c r="AT879" s="7">
        <v>0.0</v>
      </c>
      <c r="AU879" s="7">
        <v>7.0</v>
      </c>
      <c r="AV879" s="7">
        <v>2.0</v>
      </c>
      <c r="AW879" s="14">
        <v>77.78</v>
      </c>
      <c r="AX879" s="14">
        <v>-11.97</v>
      </c>
      <c r="AY879" s="7">
        <v>2.0</v>
      </c>
      <c r="AZ879" s="7">
        <v>1.0</v>
      </c>
      <c r="BA879" s="14">
        <f t="shared" si="14"/>
        <v>0</v>
      </c>
      <c r="BB879" s="14">
        <v>77.78</v>
      </c>
      <c r="BC879" s="14">
        <v>-14.35</v>
      </c>
    </row>
    <row r="880" ht="12.75" customHeight="1">
      <c r="A880" s="7" t="s">
        <v>972</v>
      </c>
      <c r="B880" s="7" t="s">
        <v>3508</v>
      </c>
      <c r="C880" s="8" t="s">
        <v>628</v>
      </c>
      <c r="D880" s="9" t="s">
        <v>1445</v>
      </c>
      <c r="E880" s="7">
        <v>68.0</v>
      </c>
      <c r="F880" s="7">
        <v>1.0</v>
      </c>
      <c r="G880" s="7">
        <v>2.0</v>
      </c>
      <c r="H880" s="12">
        <f t="shared" si="1"/>
        <v>3</v>
      </c>
      <c r="I880" s="7">
        <v>1.0</v>
      </c>
      <c r="J880" s="7">
        <v>2.0</v>
      </c>
      <c r="K880" s="7">
        <v>1.0</v>
      </c>
      <c r="L880" s="7">
        <v>1.0</v>
      </c>
      <c r="M880" s="25">
        <f t="shared" si="2"/>
        <v>3.8585209</v>
      </c>
      <c r="N880" s="7">
        <v>11.0</v>
      </c>
      <c r="O880" s="7">
        <v>1.0</v>
      </c>
      <c r="P880" s="7">
        <v>10.0</v>
      </c>
      <c r="Q880" s="7">
        <v>2.0</v>
      </c>
      <c r="R880" s="10">
        <f t="shared" si="3"/>
        <v>0.09090909091</v>
      </c>
      <c r="S880" s="10">
        <f t="shared" si="4"/>
        <v>0.04166666667</v>
      </c>
      <c r="T880" s="12">
        <f t="shared" si="5"/>
        <v>9.75</v>
      </c>
      <c r="U880" s="7">
        <v>0.0</v>
      </c>
      <c r="V880" s="7">
        <v>3.0</v>
      </c>
      <c r="W880" s="7">
        <v>3.0</v>
      </c>
      <c r="X880" s="7">
        <v>3.0</v>
      </c>
      <c r="Y880" s="7">
        <v>0.0</v>
      </c>
      <c r="Z880" s="7">
        <v>2799.0</v>
      </c>
      <c r="AA880" s="18">
        <f t="shared" si="6"/>
        <v>0.6860294118</v>
      </c>
      <c r="AB880" s="14">
        <v>44.01</v>
      </c>
      <c r="AC880" s="18">
        <f t="shared" si="7"/>
        <v>0.6472058824</v>
      </c>
      <c r="AD880" s="14">
        <v>339.7</v>
      </c>
      <c r="AE880" s="18">
        <f t="shared" si="8"/>
        <v>4.995588235</v>
      </c>
      <c r="AF880" s="13">
        <f t="shared" si="9"/>
        <v>0.1146959944</v>
      </c>
      <c r="AG880" s="10">
        <f t="shared" si="10"/>
        <v>0.25</v>
      </c>
      <c r="AH880" s="10">
        <f t="shared" si="11"/>
        <v>0.5</v>
      </c>
      <c r="AI880" s="10">
        <f t="shared" si="12"/>
        <v>0.75</v>
      </c>
      <c r="AJ880" s="7">
        <v>1.0</v>
      </c>
      <c r="AK880" s="7">
        <v>3.0</v>
      </c>
      <c r="AL880" s="13">
        <f t="shared" si="13"/>
        <v>0.25</v>
      </c>
      <c r="AM880" s="7">
        <v>4.0</v>
      </c>
      <c r="AN880" s="7">
        <v>0.0</v>
      </c>
      <c r="AO880" s="26">
        <v>35.0</v>
      </c>
      <c r="AP880" s="26">
        <v>8.0</v>
      </c>
      <c r="AQ880" s="7">
        <v>8.0</v>
      </c>
      <c r="AR880" s="7">
        <v>4.0</v>
      </c>
      <c r="AS880" s="7">
        <v>16.0</v>
      </c>
      <c r="AT880" s="7">
        <v>3.0</v>
      </c>
      <c r="AU880" s="7">
        <v>31.0</v>
      </c>
      <c r="AV880" s="7">
        <v>7.0</v>
      </c>
      <c r="AW880" s="14">
        <v>81.58</v>
      </c>
      <c r="AX880" s="14">
        <v>-7.13</v>
      </c>
      <c r="AY880" s="7">
        <v>3.0</v>
      </c>
      <c r="AZ880" s="7">
        <v>2.0</v>
      </c>
      <c r="BA880" s="14">
        <f t="shared" si="14"/>
        <v>0.4715969989</v>
      </c>
      <c r="BB880" s="14">
        <v>90.32</v>
      </c>
      <c r="BC880" s="14">
        <v>-3.92</v>
      </c>
    </row>
    <row r="881" ht="12.75" customHeight="1">
      <c r="A881" s="7" t="s">
        <v>785</v>
      </c>
      <c r="B881" s="7" t="s">
        <v>3509</v>
      </c>
      <c r="C881" s="8" t="s">
        <v>173</v>
      </c>
      <c r="D881" s="9" t="s">
        <v>167</v>
      </c>
      <c r="E881" s="7">
        <v>76.0</v>
      </c>
      <c r="F881" s="7">
        <v>0.0</v>
      </c>
      <c r="G881" s="7">
        <v>0.0</v>
      </c>
      <c r="H881" s="12">
        <f t="shared" si="1"/>
        <v>0</v>
      </c>
      <c r="I881" s="7">
        <v>0.0</v>
      </c>
      <c r="J881" s="7">
        <v>0.0</v>
      </c>
      <c r="K881" s="7">
        <v>0.0</v>
      </c>
      <c r="L881" s="7">
        <v>0.0</v>
      </c>
      <c r="M881" s="25">
        <f t="shared" si="2"/>
        <v>0</v>
      </c>
      <c r="N881" s="7">
        <v>1.0</v>
      </c>
      <c r="O881" s="7">
        <v>1.0</v>
      </c>
      <c r="P881" s="7">
        <v>1.0</v>
      </c>
      <c r="Q881" s="7">
        <v>0.0</v>
      </c>
      <c r="R881" s="10">
        <f t="shared" si="3"/>
        <v>0</v>
      </c>
      <c r="S881" s="10">
        <f t="shared" si="4"/>
        <v>0</v>
      </c>
      <c r="T881" s="12">
        <f t="shared" si="5"/>
        <v>0</v>
      </c>
      <c r="U881" s="7">
        <v>0.0</v>
      </c>
      <c r="V881" s="7">
        <v>0.0</v>
      </c>
      <c r="W881" s="7">
        <v>0.0</v>
      </c>
      <c r="X881" s="7">
        <v>0.0</v>
      </c>
      <c r="Y881" s="7">
        <v>0.0</v>
      </c>
      <c r="Z881" s="7">
        <v>1507.0</v>
      </c>
      <c r="AA881" s="18">
        <f t="shared" si="6"/>
        <v>0.3304824561</v>
      </c>
      <c r="AB881" s="14">
        <v>21.0</v>
      </c>
      <c r="AC881" s="18">
        <f t="shared" si="7"/>
        <v>0.2763157895</v>
      </c>
      <c r="AD881" s="14">
        <v>361.67</v>
      </c>
      <c r="AE881" s="18">
        <f t="shared" si="8"/>
        <v>4.758815789</v>
      </c>
      <c r="AF881" s="13">
        <f t="shared" si="9"/>
        <v>0.05487757075</v>
      </c>
      <c r="AG881" s="10">
        <f t="shared" si="10"/>
        <v>0</v>
      </c>
      <c r="AH881" s="10">
        <f t="shared" si="11"/>
        <v>0</v>
      </c>
      <c r="AI881" s="10">
        <f t="shared" si="12"/>
        <v>0</v>
      </c>
      <c r="AJ881" s="7">
        <v>0.0</v>
      </c>
      <c r="AK881" s="7">
        <v>0.0</v>
      </c>
      <c r="AL881" s="13" t="str">
        <f t="shared" si="13"/>
        <v> </v>
      </c>
      <c r="AM881" s="7">
        <v>1.0</v>
      </c>
      <c r="AN881" s="7">
        <v>1.0</v>
      </c>
      <c r="AO881" s="26">
        <v>11.0</v>
      </c>
      <c r="AP881" s="26">
        <v>3.0</v>
      </c>
      <c r="AQ881" s="7">
        <v>9.0</v>
      </c>
      <c r="AR881" s="7">
        <v>1.0</v>
      </c>
      <c r="AS881" s="7">
        <v>13.0</v>
      </c>
      <c r="AT881" s="7">
        <v>0.0</v>
      </c>
      <c r="AU881" s="7">
        <v>18.0</v>
      </c>
      <c r="AV881" s="7">
        <v>3.0</v>
      </c>
      <c r="AW881" s="14">
        <v>85.71</v>
      </c>
      <c r="AX881" s="14">
        <v>-4.43</v>
      </c>
      <c r="AY881" s="7">
        <v>0.0</v>
      </c>
      <c r="AZ881" s="7">
        <v>1.0</v>
      </c>
      <c r="BA881" s="14">
        <f t="shared" si="14"/>
        <v>0.1194426012</v>
      </c>
      <c r="BB881" s="14">
        <v>79.31</v>
      </c>
      <c r="BC881" s="14">
        <v>-13.02</v>
      </c>
    </row>
    <row r="882" ht="12.75" customHeight="1">
      <c r="A882" s="7" t="s">
        <v>2570</v>
      </c>
      <c r="B882" s="7" t="s">
        <v>3514</v>
      </c>
      <c r="C882" s="8" t="s">
        <v>685</v>
      </c>
      <c r="D882" s="9" t="s">
        <v>174</v>
      </c>
      <c r="E882" s="7">
        <v>1.0</v>
      </c>
      <c r="F882" s="7">
        <v>0.0</v>
      </c>
      <c r="G882" s="7">
        <v>0.0</v>
      </c>
      <c r="H882" s="12">
        <f t="shared" si="1"/>
        <v>0</v>
      </c>
      <c r="I882" s="7">
        <v>0.0</v>
      </c>
      <c r="J882" s="7">
        <v>0.0</v>
      </c>
      <c r="K882" s="7">
        <v>0.0</v>
      </c>
      <c r="L882" s="7">
        <v>0.0</v>
      </c>
      <c r="M882" s="25">
        <f t="shared" si="2"/>
        <v>0</v>
      </c>
      <c r="N882" s="7">
        <v>0.0</v>
      </c>
      <c r="O882" s="7">
        <v>0.0</v>
      </c>
      <c r="P882" s="7">
        <v>0.0</v>
      </c>
      <c r="Q882" s="7">
        <v>0.0</v>
      </c>
      <c r="R882" s="10">
        <f t="shared" si="3"/>
        <v>0</v>
      </c>
      <c r="S882" s="10">
        <f t="shared" si="4"/>
        <v>0</v>
      </c>
      <c r="T882" s="12">
        <f t="shared" si="5"/>
        <v>0</v>
      </c>
      <c r="U882" s="7">
        <v>0.0</v>
      </c>
      <c r="V882" s="7">
        <v>0.0</v>
      </c>
      <c r="W882" s="7">
        <v>0.0</v>
      </c>
      <c r="X882" s="7">
        <v>0.0</v>
      </c>
      <c r="Y882" s="7">
        <v>0.0</v>
      </c>
      <c r="Z882" s="7">
        <v>0.0</v>
      </c>
      <c r="AA882" s="18">
        <f t="shared" si="6"/>
        <v>0</v>
      </c>
      <c r="AB882" s="14">
        <v>0.0</v>
      </c>
      <c r="AC882" s="18">
        <f t="shared" si="7"/>
        <v>0</v>
      </c>
      <c r="AD882" s="14">
        <v>5.66</v>
      </c>
      <c r="AE882" s="18">
        <f t="shared" si="8"/>
        <v>5.66</v>
      </c>
      <c r="AF882" s="13">
        <f t="shared" si="9"/>
        <v>0</v>
      </c>
      <c r="AG882" s="10">
        <f t="shared" si="10"/>
        <v>0</v>
      </c>
      <c r="AH882" s="10">
        <f t="shared" si="11"/>
        <v>0</v>
      </c>
      <c r="AI882" s="10">
        <f t="shared" si="12"/>
        <v>0</v>
      </c>
      <c r="AJ882" s="7">
        <v>0.0</v>
      </c>
      <c r="AK882" s="7">
        <v>0.0</v>
      </c>
      <c r="AL882" s="13" t="str">
        <f t="shared" si="13"/>
        <v> </v>
      </c>
      <c r="AM882" s="7">
        <v>0.0</v>
      </c>
      <c r="AN882" s="7">
        <v>0.0</v>
      </c>
      <c r="AO882" s="26">
        <v>0.0</v>
      </c>
      <c r="AP882" s="26">
        <v>0.0</v>
      </c>
      <c r="AQ882" s="7">
        <v>0.0</v>
      </c>
      <c r="AR882" s="7">
        <v>0.0</v>
      </c>
      <c r="AS882" s="7">
        <v>0.0</v>
      </c>
      <c r="AT882" s="7">
        <v>0.0</v>
      </c>
      <c r="AU882" s="7">
        <v>0.0</v>
      </c>
      <c r="AV882" s="7">
        <v>0.0</v>
      </c>
      <c r="AW882" s="14"/>
      <c r="AX882" s="14"/>
      <c r="AY882" s="7">
        <v>0.0</v>
      </c>
      <c r="AZ882" s="7">
        <v>0.0</v>
      </c>
      <c r="BA882" s="14">
        <f t="shared" si="14"/>
        <v>0</v>
      </c>
      <c r="BB882" s="14"/>
      <c r="BC882" s="14"/>
    </row>
    <row r="883" ht="12.75" customHeight="1">
      <c r="A883" s="7" t="s">
        <v>1477</v>
      </c>
      <c r="B883" s="7" t="s">
        <v>3516</v>
      </c>
      <c r="C883" s="8" t="s">
        <v>215</v>
      </c>
      <c r="D883" s="9" t="s">
        <v>174</v>
      </c>
      <c r="E883" s="7">
        <v>4.0</v>
      </c>
      <c r="F883" s="7">
        <v>0.0</v>
      </c>
      <c r="G883" s="7">
        <v>0.0</v>
      </c>
      <c r="H883" s="12">
        <f t="shared" si="1"/>
        <v>0</v>
      </c>
      <c r="I883" s="7">
        <v>0.0</v>
      </c>
      <c r="J883" s="7">
        <v>0.0</v>
      </c>
      <c r="K883" s="7">
        <v>0.0</v>
      </c>
      <c r="L883" s="7">
        <v>0.0</v>
      </c>
      <c r="M883" s="25">
        <f t="shared" si="2"/>
        <v>0</v>
      </c>
      <c r="N883" s="7">
        <v>0.0</v>
      </c>
      <c r="O883" s="7">
        <v>0.0</v>
      </c>
      <c r="P883" s="7">
        <v>0.0</v>
      </c>
      <c r="Q883" s="7">
        <v>0.0</v>
      </c>
      <c r="R883" s="10">
        <f t="shared" si="3"/>
        <v>0</v>
      </c>
      <c r="S883" s="10">
        <f t="shared" si="4"/>
        <v>0</v>
      </c>
      <c r="T883" s="12">
        <f t="shared" si="5"/>
        <v>0</v>
      </c>
      <c r="U883" s="7">
        <v>0.0</v>
      </c>
      <c r="V883" s="7">
        <v>0.0</v>
      </c>
      <c r="W883" s="7">
        <v>0.0</v>
      </c>
      <c r="X883" s="7">
        <v>0.0</v>
      </c>
      <c r="Y883" s="7">
        <v>0.0</v>
      </c>
      <c r="Z883" s="7">
        <v>0.0</v>
      </c>
      <c r="AA883" s="18">
        <f t="shared" si="6"/>
        <v>0</v>
      </c>
      <c r="AB883" s="14">
        <v>0.0</v>
      </c>
      <c r="AC883" s="18">
        <f t="shared" si="7"/>
        <v>0</v>
      </c>
      <c r="AD883" s="14">
        <v>23.0</v>
      </c>
      <c r="AE883" s="18">
        <f t="shared" si="8"/>
        <v>5.75</v>
      </c>
      <c r="AF883" s="13">
        <f t="shared" si="9"/>
        <v>0</v>
      </c>
      <c r="AG883" s="10">
        <f t="shared" si="10"/>
        <v>0</v>
      </c>
      <c r="AH883" s="10">
        <f t="shared" si="11"/>
        <v>0</v>
      </c>
      <c r="AI883" s="10">
        <f t="shared" si="12"/>
        <v>0</v>
      </c>
      <c r="AJ883" s="7">
        <v>0.0</v>
      </c>
      <c r="AK883" s="7">
        <v>0.0</v>
      </c>
      <c r="AL883" s="13" t="str">
        <f t="shared" si="13"/>
        <v> </v>
      </c>
      <c r="AM883" s="7">
        <v>0.0</v>
      </c>
      <c r="AN883" s="7">
        <v>0.0</v>
      </c>
      <c r="AO883" s="26">
        <v>0.0</v>
      </c>
      <c r="AP883" s="26">
        <v>0.0</v>
      </c>
      <c r="AQ883" s="7">
        <v>0.0</v>
      </c>
      <c r="AR883" s="7">
        <v>0.0</v>
      </c>
      <c r="AS883" s="7">
        <v>0.0</v>
      </c>
      <c r="AT883" s="7">
        <v>0.0</v>
      </c>
      <c r="AU883" s="7">
        <v>0.0</v>
      </c>
      <c r="AV883" s="7">
        <v>0.0</v>
      </c>
      <c r="AW883" s="14"/>
      <c r="AX883" s="14"/>
      <c r="AY883" s="7">
        <v>0.0</v>
      </c>
      <c r="AZ883" s="7">
        <v>0.0</v>
      </c>
      <c r="BA883" s="14">
        <f t="shared" si="14"/>
        <v>0</v>
      </c>
      <c r="BB883" s="14"/>
      <c r="BC883" s="14"/>
    </row>
    <row r="884" ht="12.75" customHeight="1">
      <c r="A884" s="7" t="s">
        <v>3518</v>
      </c>
      <c r="B884" s="7" t="s">
        <v>3519</v>
      </c>
      <c r="C884" s="8" t="s">
        <v>490</v>
      </c>
      <c r="D884" s="9" t="s">
        <v>159</v>
      </c>
      <c r="E884" s="7">
        <v>1.0</v>
      </c>
      <c r="F884" s="7">
        <v>0.0</v>
      </c>
      <c r="G884" s="7">
        <v>0.0</v>
      </c>
      <c r="H884" s="12">
        <f t="shared" si="1"/>
        <v>0</v>
      </c>
      <c r="I884" s="7">
        <v>0.0</v>
      </c>
      <c r="J884" s="7">
        <v>0.0</v>
      </c>
      <c r="K884" s="7">
        <v>0.0</v>
      </c>
      <c r="L884" s="7">
        <v>0.0</v>
      </c>
      <c r="M884" s="25">
        <f t="shared" si="2"/>
        <v>0</v>
      </c>
      <c r="N884" s="7">
        <v>0.0</v>
      </c>
      <c r="O884" s="7">
        <v>0.0</v>
      </c>
      <c r="P884" s="7">
        <v>0.0</v>
      </c>
      <c r="Q884" s="7">
        <v>0.0</v>
      </c>
      <c r="R884" s="10">
        <f t="shared" si="3"/>
        <v>0</v>
      </c>
      <c r="S884" s="10">
        <f t="shared" si="4"/>
        <v>0</v>
      </c>
      <c r="T884" s="12">
        <f t="shared" si="5"/>
        <v>0</v>
      </c>
      <c r="U884" s="7">
        <v>0.0</v>
      </c>
      <c r="V884" s="7">
        <v>0.0</v>
      </c>
      <c r="W884" s="7">
        <v>0.0</v>
      </c>
      <c r="X884" s="7">
        <v>0.0</v>
      </c>
      <c r="Y884" s="7">
        <v>0.0</v>
      </c>
      <c r="Z884" s="7">
        <v>7.0</v>
      </c>
      <c r="AA884" s="18">
        <f t="shared" si="6"/>
        <v>0.1166666667</v>
      </c>
      <c r="AB884" s="14">
        <v>0.0</v>
      </c>
      <c r="AC884" s="18">
        <f t="shared" si="7"/>
        <v>0</v>
      </c>
      <c r="AD884" s="14">
        <v>9.79</v>
      </c>
      <c r="AE884" s="18">
        <f t="shared" si="8"/>
        <v>9.79</v>
      </c>
      <c r="AF884" s="13">
        <f t="shared" si="9"/>
        <v>0</v>
      </c>
      <c r="AG884" s="10">
        <f t="shared" si="10"/>
        <v>0</v>
      </c>
      <c r="AH884" s="10">
        <f t="shared" si="11"/>
        <v>0</v>
      </c>
      <c r="AI884" s="10">
        <f t="shared" si="12"/>
        <v>0</v>
      </c>
      <c r="AJ884" s="7">
        <v>0.0</v>
      </c>
      <c r="AK884" s="7">
        <v>0.0</v>
      </c>
      <c r="AL884" s="13" t="str">
        <f t="shared" si="13"/>
        <v> </v>
      </c>
      <c r="AM884" s="7">
        <v>0.0</v>
      </c>
      <c r="AN884" s="7">
        <v>0.0</v>
      </c>
      <c r="AO884" s="26">
        <v>0.0</v>
      </c>
      <c r="AP884" s="26">
        <v>0.0</v>
      </c>
      <c r="AQ884" s="7">
        <v>0.0</v>
      </c>
      <c r="AR884" s="7">
        <v>0.0</v>
      </c>
      <c r="AS884" s="7">
        <v>0.0</v>
      </c>
      <c r="AT884" s="7">
        <v>0.0</v>
      </c>
      <c r="AU884" s="7">
        <v>0.0</v>
      </c>
      <c r="AV884" s="7">
        <v>0.0</v>
      </c>
      <c r="AW884" s="14"/>
      <c r="AX884" s="14"/>
      <c r="AY884" s="7">
        <v>0.0</v>
      </c>
      <c r="AZ884" s="7">
        <v>0.0</v>
      </c>
      <c r="BA884" s="14">
        <f t="shared" si="14"/>
        <v>0</v>
      </c>
      <c r="BB884" s="14"/>
      <c r="BC884" s="14"/>
    </row>
    <row r="885" ht="12.75" customHeight="1">
      <c r="A885" s="7" t="s">
        <v>1437</v>
      </c>
      <c r="B885" s="7" t="s">
        <v>3522</v>
      </c>
      <c r="C885" s="8" t="s">
        <v>685</v>
      </c>
      <c r="D885" s="9" t="s">
        <v>167</v>
      </c>
      <c r="E885" s="7">
        <v>5.0</v>
      </c>
      <c r="F885" s="7">
        <v>0.0</v>
      </c>
      <c r="G885" s="7">
        <v>0.0</v>
      </c>
      <c r="H885" s="12">
        <f t="shared" si="1"/>
        <v>0</v>
      </c>
      <c r="I885" s="7">
        <v>0.0</v>
      </c>
      <c r="J885" s="7">
        <v>0.0</v>
      </c>
      <c r="K885" s="7">
        <v>0.0</v>
      </c>
      <c r="L885" s="7">
        <v>0.0</v>
      </c>
      <c r="M885" s="25">
        <f t="shared" si="2"/>
        <v>0</v>
      </c>
      <c r="N885" s="7">
        <v>0.0</v>
      </c>
      <c r="O885" s="7">
        <v>0.0</v>
      </c>
      <c r="P885" s="7">
        <v>0.0</v>
      </c>
      <c r="Q885" s="7">
        <v>0.0</v>
      </c>
      <c r="R885" s="10">
        <f t="shared" si="3"/>
        <v>0</v>
      </c>
      <c r="S885" s="10">
        <f t="shared" si="4"/>
        <v>0</v>
      </c>
      <c r="T885" s="12">
        <f t="shared" si="5"/>
        <v>0</v>
      </c>
      <c r="U885" s="7">
        <v>0.0</v>
      </c>
      <c r="V885" s="7">
        <v>0.0</v>
      </c>
      <c r="W885" s="7">
        <v>0.0</v>
      </c>
      <c r="X885" s="7">
        <v>0.0</v>
      </c>
      <c r="Y885" s="7">
        <v>0.0</v>
      </c>
      <c r="Z885" s="7">
        <v>0.0</v>
      </c>
      <c r="AA885" s="18">
        <f t="shared" si="6"/>
        <v>0</v>
      </c>
      <c r="AB885" s="14">
        <v>0.0</v>
      </c>
      <c r="AC885" s="18">
        <f t="shared" si="7"/>
        <v>0</v>
      </c>
      <c r="AD885" s="14">
        <v>20.89</v>
      </c>
      <c r="AE885" s="18">
        <f t="shared" si="8"/>
        <v>4.178</v>
      </c>
      <c r="AF885" s="13">
        <f t="shared" si="9"/>
        <v>0</v>
      </c>
      <c r="AG885" s="10">
        <f t="shared" si="10"/>
        <v>0</v>
      </c>
      <c r="AH885" s="10">
        <f t="shared" si="11"/>
        <v>0</v>
      </c>
      <c r="AI885" s="10">
        <f t="shared" si="12"/>
        <v>0</v>
      </c>
      <c r="AJ885" s="7">
        <v>0.0</v>
      </c>
      <c r="AK885" s="7">
        <v>0.0</v>
      </c>
      <c r="AL885" s="13" t="str">
        <f t="shared" si="13"/>
        <v> </v>
      </c>
      <c r="AM885" s="7">
        <v>0.0</v>
      </c>
      <c r="AN885" s="7">
        <v>0.0</v>
      </c>
      <c r="AO885" s="26">
        <v>0.0</v>
      </c>
      <c r="AP885" s="26">
        <v>0.0</v>
      </c>
      <c r="AQ885" s="7">
        <v>0.0</v>
      </c>
      <c r="AR885" s="7">
        <v>0.0</v>
      </c>
      <c r="AS885" s="7">
        <v>0.0</v>
      </c>
      <c r="AT885" s="7">
        <v>0.0</v>
      </c>
      <c r="AU885" s="7">
        <v>0.0</v>
      </c>
      <c r="AV885" s="7">
        <v>0.0</v>
      </c>
      <c r="AW885" s="14"/>
      <c r="AX885" s="14"/>
      <c r="AY885" s="7">
        <v>0.0</v>
      </c>
      <c r="AZ885" s="7">
        <v>0.0</v>
      </c>
      <c r="BA885" s="14">
        <f t="shared" si="14"/>
        <v>0</v>
      </c>
      <c r="BB885" s="14"/>
      <c r="BC885" s="14"/>
    </row>
    <row r="886" ht="12.75" customHeight="1">
      <c r="A886" s="7" t="s">
        <v>614</v>
      </c>
      <c r="B886" s="7" t="s">
        <v>3524</v>
      </c>
      <c r="C886" s="7" t="s">
        <v>158</v>
      </c>
      <c r="D886" s="8" t="s">
        <v>174</v>
      </c>
      <c r="E886" s="7">
        <v>11.0</v>
      </c>
      <c r="F886" s="7">
        <v>0.0</v>
      </c>
      <c r="G886" s="7">
        <v>0.0</v>
      </c>
      <c r="H886" s="12">
        <f t="shared" si="1"/>
        <v>0</v>
      </c>
      <c r="I886" s="7">
        <v>0.0</v>
      </c>
      <c r="J886" s="7">
        <v>0.0</v>
      </c>
      <c r="K886" s="7">
        <v>0.0</v>
      </c>
      <c r="L886" s="7">
        <v>0.0</v>
      </c>
      <c r="M886" s="25">
        <f t="shared" si="2"/>
        <v>0</v>
      </c>
      <c r="N886" s="7">
        <v>0.0</v>
      </c>
      <c r="O886" s="7">
        <v>0.0</v>
      </c>
      <c r="P886" s="7">
        <v>0.0</v>
      </c>
      <c r="Q886" s="7">
        <v>0.0</v>
      </c>
      <c r="R886" s="10">
        <f t="shared" si="3"/>
        <v>0</v>
      </c>
      <c r="S886" s="10">
        <f t="shared" si="4"/>
        <v>0</v>
      </c>
      <c r="T886" s="12">
        <f t="shared" si="5"/>
        <v>0</v>
      </c>
      <c r="U886" s="7">
        <v>0.0</v>
      </c>
      <c r="V886" s="7">
        <v>0.0</v>
      </c>
      <c r="W886" s="7">
        <v>0.0</v>
      </c>
      <c r="X886" s="7">
        <v>0.0</v>
      </c>
      <c r="Y886" s="7">
        <v>0.0</v>
      </c>
      <c r="Z886" s="7">
        <v>47.0</v>
      </c>
      <c r="AA886" s="18">
        <f t="shared" si="6"/>
        <v>0.07121212121</v>
      </c>
      <c r="AB886" s="14">
        <v>0.18</v>
      </c>
      <c r="AC886" s="18">
        <f t="shared" si="7"/>
        <v>0.01636363636</v>
      </c>
      <c r="AD886" s="14">
        <v>57.17</v>
      </c>
      <c r="AE886" s="18">
        <f t="shared" si="8"/>
        <v>5.197272727</v>
      </c>
      <c r="AF886" s="13">
        <f t="shared" si="9"/>
        <v>0.003138622493</v>
      </c>
      <c r="AG886" s="10">
        <f t="shared" si="10"/>
        <v>0</v>
      </c>
      <c r="AH886" s="10">
        <f t="shared" si="11"/>
        <v>0</v>
      </c>
      <c r="AI886" s="10">
        <f t="shared" si="12"/>
        <v>0</v>
      </c>
      <c r="AJ886" s="7">
        <v>0.0</v>
      </c>
      <c r="AK886" s="7">
        <v>0.0</v>
      </c>
      <c r="AL886" s="13" t="str">
        <f t="shared" si="13"/>
        <v> </v>
      </c>
      <c r="AM886" s="7">
        <v>0.0</v>
      </c>
      <c r="AN886" s="7">
        <v>0.0</v>
      </c>
      <c r="AO886" s="26">
        <v>0.0</v>
      </c>
      <c r="AP886" s="26">
        <v>0.0</v>
      </c>
      <c r="AQ886" s="7">
        <v>0.0</v>
      </c>
      <c r="AR886" s="7">
        <v>0.0</v>
      </c>
      <c r="AS886" s="7">
        <v>0.0</v>
      </c>
      <c r="AT886" s="7">
        <v>0.0</v>
      </c>
      <c r="AU886" s="7">
        <v>0.0</v>
      </c>
      <c r="AV886" s="7">
        <v>0.0</v>
      </c>
      <c r="AW886" s="14"/>
      <c r="AX886" s="14"/>
      <c r="AY886" s="7">
        <v>0.0</v>
      </c>
      <c r="AZ886" s="7">
        <v>0.0</v>
      </c>
      <c r="BA886" s="14">
        <f t="shared" si="14"/>
        <v>0</v>
      </c>
      <c r="BB886" s="14">
        <v>100.0</v>
      </c>
      <c r="BC886" s="14">
        <v>0.0</v>
      </c>
    </row>
    <row r="887" ht="12.75" customHeight="1">
      <c r="A887" s="7" t="s">
        <v>3526</v>
      </c>
      <c r="B887" s="7" t="s">
        <v>3527</v>
      </c>
      <c r="C887" s="8" t="s">
        <v>860</v>
      </c>
      <c r="D887" s="9" t="s">
        <v>183</v>
      </c>
      <c r="E887" s="7">
        <v>60.0</v>
      </c>
      <c r="F887" s="7">
        <v>1.0</v>
      </c>
      <c r="G887" s="7">
        <v>5.0</v>
      </c>
      <c r="H887" s="12">
        <f t="shared" si="1"/>
        <v>6</v>
      </c>
      <c r="I887" s="7">
        <v>1.0</v>
      </c>
      <c r="J887" s="7">
        <v>5.0</v>
      </c>
      <c r="K887" s="7">
        <v>2.0</v>
      </c>
      <c r="L887" s="7">
        <v>3.0</v>
      </c>
      <c r="M887" s="25">
        <f t="shared" si="2"/>
        <v>3.36710834</v>
      </c>
      <c r="N887" s="7">
        <v>13.0</v>
      </c>
      <c r="O887" s="7">
        <v>7.0</v>
      </c>
      <c r="P887" s="7">
        <v>12.0</v>
      </c>
      <c r="Q887" s="7">
        <v>12.0</v>
      </c>
      <c r="R887" s="10">
        <f t="shared" si="3"/>
        <v>0.07692307692</v>
      </c>
      <c r="S887" s="10">
        <f t="shared" si="4"/>
        <v>0.02272727273</v>
      </c>
      <c r="T887" s="12">
        <f t="shared" si="5"/>
        <v>14</v>
      </c>
      <c r="U887" s="7">
        <v>0.0</v>
      </c>
      <c r="V887" s="7">
        <v>2.0</v>
      </c>
      <c r="W887" s="7">
        <v>4.0</v>
      </c>
      <c r="X887" s="7">
        <v>9.0</v>
      </c>
      <c r="Y887" s="7">
        <v>4.0</v>
      </c>
      <c r="Z887" s="7">
        <v>6415.0</v>
      </c>
      <c r="AA887" s="18">
        <f t="shared" si="6"/>
        <v>1.781944444</v>
      </c>
      <c r="AB887" s="14">
        <v>103.32</v>
      </c>
      <c r="AC887" s="18">
        <f t="shared" si="7"/>
        <v>1.722</v>
      </c>
      <c r="AD887" s="14">
        <v>203.63</v>
      </c>
      <c r="AE887" s="18">
        <f t="shared" si="8"/>
        <v>3.393833333</v>
      </c>
      <c r="AF887" s="13">
        <f t="shared" si="9"/>
        <v>0.3366020525</v>
      </c>
      <c r="AG887" s="10">
        <f t="shared" si="10"/>
        <v>0.1</v>
      </c>
      <c r="AH887" s="10">
        <f t="shared" si="11"/>
        <v>0.5</v>
      </c>
      <c r="AI887" s="10">
        <f t="shared" si="12"/>
        <v>0.6</v>
      </c>
      <c r="AJ887" s="7">
        <v>0.0</v>
      </c>
      <c r="AK887" s="7">
        <v>0.0</v>
      </c>
      <c r="AL887" s="13" t="str">
        <f t="shared" si="13"/>
        <v> </v>
      </c>
      <c r="AM887" s="7">
        <v>10.0</v>
      </c>
      <c r="AN887" s="7">
        <v>2.0</v>
      </c>
      <c r="AO887" s="26">
        <v>60.0</v>
      </c>
      <c r="AP887" s="26">
        <v>15.0</v>
      </c>
      <c r="AQ887" s="7">
        <v>27.0</v>
      </c>
      <c r="AR887" s="7">
        <v>4.0</v>
      </c>
      <c r="AS887" s="7">
        <v>46.0</v>
      </c>
      <c r="AT887" s="7">
        <v>6.0</v>
      </c>
      <c r="AU887" s="7">
        <v>62.0</v>
      </c>
      <c r="AV887" s="7">
        <v>13.0</v>
      </c>
      <c r="AW887" s="14">
        <v>82.67</v>
      </c>
      <c r="AX887" s="14">
        <v>-6.37</v>
      </c>
      <c r="AY887" s="7">
        <v>3.0</v>
      </c>
      <c r="AZ887" s="7">
        <v>0.0</v>
      </c>
      <c r="BA887" s="14">
        <f t="shared" si="14"/>
        <v>0.336710834</v>
      </c>
      <c r="BB887" s="14">
        <v>89.33</v>
      </c>
      <c r="BC887" s="14">
        <v>-4.78</v>
      </c>
    </row>
    <row r="888" ht="12.75" customHeight="1">
      <c r="A888" s="7" t="s">
        <v>2015</v>
      </c>
      <c r="B888" s="7" t="s">
        <v>3529</v>
      </c>
      <c r="C888" s="8" t="s">
        <v>610</v>
      </c>
      <c r="D888" s="9" t="s">
        <v>174</v>
      </c>
      <c r="E888" s="7">
        <v>82.0</v>
      </c>
      <c r="F888" s="7">
        <v>2.0</v>
      </c>
      <c r="G888" s="7">
        <v>20.0</v>
      </c>
      <c r="H888" s="12">
        <f t="shared" si="1"/>
        <v>22</v>
      </c>
      <c r="I888" s="7">
        <v>2.0</v>
      </c>
      <c r="J888" s="7">
        <v>20.0</v>
      </c>
      <c r="K888" s="7">
        <v>12.0</v>
      </c>
      <c r="L888" s="7">
        <v>8.0</v>
      </c>
      <c r="M888" s="25">
        <f t="shared" si="2"/>
        <v>6.178811047</v>
      </c>
      <c r="N888" s="7">
        <v>51.0</v>
      </c>
      <c r="O888" s="7">
        <v>18.0</v>
      </c>
      <c r="P888" s="7">
        <v>49.0</v>
      </c>
      <c r="Q888" s="7">
        <v>32.0</v>
      </c>
      <c r="R888" s="10">
        <f t="shared" si="3"/>
        <v>0.03921568627</v>
      </c>
      <c r="S888" s="10">
        <f t="shared" si="4"/>
        <v>0.01333333333</v>
      </c>
      <c r="T888" s="12">
        <f t="shared" si="5"/>
        <v>92.76923077</v>
      </c>
      <c r="U888" s="7">
        <v>4.0</v>
      </c>
      <c r="V888" s="7">
        <v>1.0</v>
      </c>
      <c r="W888" s="7">
        <v>5.0</v>
      </c>
      <c r="X888" s="7">
        <v>13.0</v>
      </c>
      <c r="Y888" s="7">
        <v>4.0</v>
      </c>
      <c r="Z888" s="7">
        <v>12818.0</v>
      </c>
      <c r="AA888" s="18">
        <f t="shared" si="6"/>
        <v>2.605284553</v>
      </c>
      <c r="AB888" s="14">
        <v>206.61</v>
      </c>
      <c r="AC888" s="18">
        <f t="shared" si="7"/>
        <v>2.519634146</v>
      </c>
      <c r="AD888" s="14">
        <v>153.45</v>
      </c>
      <c r="AE888" s="18">
        <f t="shared" si="8"/>
        <v>1.871341463</v>
      </c>
      <c r="AF888" s="13">
        <f t="shared" si="9"/>
        <v>0.5738210298</v>
      </c>
      <c r="AG888" s="10">
        <f t="shared" si="10"/>
        <v>0.07692307692</v>
      </c>
      <c r="AH888" s="10">
        <f t="shared" si="11"/>
        <v>0.7692307692</v>
      </c>
      <c r="AI888" s="10">
        <f t="shared" si="12"/>
        <v>0.8461538462</v>
      </c>
      <c r="AJ888" s="7">
        <v>0.0</v>
      </c>
      <c r="AK888" s="7">
        <v>0.0</v>
      </c>
      <c r="AL888" s="13" t="str">
        <f t="shared" si="13"/>
        <v> </v>
      </c>
      <c r="AM888" s="7">
        <v>26.0</v>
      </c>
      <c r="AN888" s="7">
        <v>2.0</v>
      </c>
      <c r="AO888" s="26">
        <v>175.0</v>
      </c>
      <c r="AP888" s="26">
        <v>29.0</v>
      </c>
      <c r="AQ888" s="7">
        <v>79.0</v>
      </c>
      <c r="AR888" s="7">
        <v>9.0</v>
      </c>
      <c r="AS888" s="7">
        <v>89.0</v>
      </c>
      <c r="AT888" s="7">
        <v>7.0</v>
      </c>
      <c r="AU888" s="7">
        <v>141.0</v>
      </c>
      <c r="AV888" s="7">
        <v>23.0</v>
      </c>
      <c r="AW888" s="14">
        <v>85.98</v>
      </c>
      <c r="AX888" s="14">
        <v>1.88</v>
      </c>
      <c r="AY888" s="7">
        <v>1.0</v>
      </c>
      <c r="AZ888" s="7">
        <v>1.0</v>
      </c>
      <c r="BA888" s="14">
        <f t="shared" si="14"/>
        <v>0.7395849587</v>
      </c>
      <c r="BB888" s="14">
        <v>89.69</v>
      </c>
      <c r="BC888" s="14">
        <v>-1.45</v>
      </c>
    </row>
    <row r="889" ht="12.75" customHeight="1">
      <c r="A889" s="7" t="s">
        <v>1008</v>
      </c>
      <c r="B889" s="7" t="s">
        <v>3532</v>
      </c>
      <c r="C889" s="8" t="s">
        <v>490</v>
      </c>
      <c r="D889" s="9" t="s">
        <v>150</v>
      </c>
      <c r="E889" s="7">
        <v>1.0</v>
      </c>
      <c r="F889" s="7">
        <v>0.0</v>
      </c>
      <c r="G889" s="7">
        <v>0.0</v>
      </c>
      <c r="H889" s="12">
        <f t="shared" si="1"/>
        <v>0</v>
      </c>
      <c r="I889" s="7">
        <v>0.0</v>
      </c>
      <c r="J889" s="7">
        <v>0.0</v>
      </c>
      <c r="K889" s="7">
        <v>0.0</v>
      </c>
      <c r="L889" s="7">
        <v>0.0</v>
      </c>
      <c r="M889" s="25">
        <f t="shared" si="2"/>
        <v>0</v>
      </c>
      <c r="N889" s="7">
        <v>1.0</v>
      </c>
      <c r="O889" s="7">
        <v>0.0</v>
      </c>
      <c r="P889" s="7">
        <v>1.0</v>
      </c>
      <c r="Q889" s="7">
        <v>0.0</v>
      </c>
      <c r="R889" s="10">
        <f t="shared" si="3"/>
        <v>0</v>
      </c>
      <c r="S889" s="10">
        <f t="shared" si="4"/>
        <v>0</v>
      </c>
      <c r="T889" s="12">
        <f t="shared" si="5"/>
        <v>0</v>
      </c>
      <c r="U889" s="7">
        <v>0.0</v>
      </c>
      <c r="V889" s="7">
        <v>0.0</v>
      </c>
      <c r="W889" s="7">
        <v>0.0</v>
      </c>
      <c r="X889" s="7">
        <v>0.0</v>
      </c>
      <c r="Y889" s="7">
        <v>0.0</v>
      </c>
      <c r="Z889" s="7">
        <v>254.0</v>
      </c>
      <c r="AA889" s="18">
        <f t="shared" si="6"/>
        <v>4.233333333</v>
      </c>
      <c r="AB889" s="14">
        <v>3.27</v>
      </c>
      <c r="AC889" s="18">
        <f t="shared" si="7"/>
        <v>3.27</v>
      </c>
      <c r="AD889" s="14">
        <v>6.52</v>
      </c>
      <c r="AE889" s="18">
        <f t="shared" si="8"/>
        <v>6.52</v>
      </c>
      <c r="AF889" s="13">
        <f t="shared" si="9"/>
        <v>0.3340143003</v>
      </c>
      <c r="AG889" s="10">
        <f t="shared" si="10"/>
        <v>0</v>
      </c>
      <c r="AH889" s="10">
        <f t="shared" si="11"/>
        <v>0</v>
      </c>
      <c r="AI889" s="10">
        <f t="shared" si="12"/>
        <v>0</v>
      </c>
      <c r="AJ889" s="7">
        <v>1.0</v>
      </c>
      <c r="AK889" s="7">
        <v>1.0</v>
      </c>
      <c r="AL889" s="13">
        <f t="shared" si="13"/>
        <v>0.5</v>
      </c>
      <c r="AM889" s="7">
        <v>0.0</v>
      </c>
      <c r="AN889" s="7">
        <v>0.0</v>
      </c>
      <c r="AO889" s="26">
        <v>4.0</v>
      </c>
      <c r="AP889" s="26">
        <v>0.0</v>
      </c>
      <c r="AQ889" s="7">
        <v>0.0</v>
      </c>
      <c r="AR889" s="7">
        <v>0.0</v>
      </c>
      <c r="AS889" s="7">
        <v>1.0</v>
      </c>
      <c r="AT889" s="7">
        <v>0.0</v>
      </c>
      <c r="AU889" s="7">
        <v>5.0</v>
      </c>
      <c r="AV889" s="7">
        <v>0.0</v>
      </c>
      <c r="AW889" s="14">
        <v>100.0</v>
      </c>
      <c r="AX889" s="14">
        <v>0.0</v>
      </c>
      <c r="AY889" s="7">
        <v>0.0</v>
      </c>
      <c r="AZ889" s="7">
        <v>0.0</v>
      </c>
      <c r="BA889" s="14">
        <f t="shared" si="14"/>
        <v>0.7086614173</v>
      </c>
      <c r="BB889" s="14">
        <v>100.0</v>
      </c>
      <c r="BC889" s="14">
        <v>0.0</v>
      </c>
    </row>
    <row r="890" ht="12.75" customHeight="1">
      <c r="A890" s="7" t="s">
        <v>2129</v>
      </c>
      <c r="B890" s="7" t="s">
        <v>3534</v>
      </c>
      <c r="C890" s="8" t="s">
        <v>166</v>
      </c>
      <c r="D890" s="9" t="s">
        <v>174</v>
      </c>
      <c r="E890" s="7">
        <v>22.0</v>
      </c>
      <c r="F890" s="7">
        <v>0.0</v>
      </c>
      <c r="G890" s="7">
        <v>0.0</v>
      </c>
      <c r="H890" s="12">
        <f t="shared" si="1"/>
        <v>0</v>
      </c>
      <c r="I890" s="7">
        <v>0.0</v>
      </c>
      <c r="J890" s="7">
        <v>0.0</v>
      </c>
      <c r="K890" s="7">
        <v>0.0</v>
      </c>
      <c r="L890" s="7">
        <v>0.0</v>
      </c>
      <c r="M890" s="25">
        <f t="shared" si="2"/>
        <v>0</v>
      </c>
      <c r="N890" s="7">
        <v>2.0</v>
      </c>
      <c r="O890" s="7">
        <v>0.0</v>
      </c>
      <c r="P890" s="7">
        <v>2.0</v>
      </c>
      <c r="Q890" s="7">
        <v>1.0</v>
      </c>
      <c r="R890" s="10">
        <f t="shared" si="3"/>
        <v>0</v>
      </c>
      <c r="S890" s="10">
        <f t="shared" si="4"/>
        <v>0</v>
      </c>
      <c r="T890" s="12">
        <f t="shared" si="5"/>
        <v>0</v>
      </c>
      <c r="U890" s="7">
        <v>0.0</v>
      </c>
      <c r="V890" s="7">
        <v>0.0</v>
      </c>
      <c r="W890" s="7">
        <v>0.0</v>
      </c>
      <c r="X890" s="7">
        <v>0.0</v>
      </c>
      <c r="Y890" s="7">
        <v>0.0</v>
      </c>
      <c r="Z890" s="7">
        <v>576.0</v>
      </c>
      <c r="AA890" s="18">
        <f t="shared" si="6"/>
        <v>0.4363636364</v>
      </c>
      <c r="AB890" s="14">
        <v>9.42</v>
      </c>
      <c r="AC890" s="18">
        <f t="shared" si="7"/>
        <v>0.4281818182</v>
      </c>
      <c r="AD890" s="14">
        <v>121.21</v>
      </c>
      <c r="AE890" s="18">
        <f t="shared" si="8"/>
        <v>5.509545455</v>
      </c>
      <c r="AF890" s="13">
        <f t="shared" si="9"/>
        <v>0.07211207227</v>
      </c>
      <c r="AG890" s="10">
        <f t="shared" si="10"/>
        <v>0</v>
      </c>
      <c r="AH890" s="10">
        <f t="shared" si="11"/>
        <v>0</v>
      </c>
      <c r="AI890" s="10">
        <f t="shared" si="12"/>
        <v>0</v>
      </c>
      <c r="AJ890" s="7">
        <v>0.0</v>
      </c>
      <c r="AK890" s="7">
        <v>0.0</v>
      </c>
      <c r="AL890" s="13" t="str">
        <f t="shared" si="13"/>
        <v> </v>
      </c>
      <c r="AM890" s="7">
        <v>0.0</v>
      </c>
      <c r="AN890" s="7">
        <v>0.0</v>
      </c>
      <c r="AO890" s="26">
        <v>8.0</v>
      </c>
      <c r="AP890" s="26">
        <v>0.0</v>
      </c>
      <c r="AQ890" s="7">
        <v>2.0</v>
      </c>
      <c r="AR890" s="7">
        <v>1.0</v>
      </c>
      <c r="AS890" s="7">
        <v>6.0</v>
      </c>
      <c r="AT890" s="7">
        <v>0.0</v>
      </c>
      <c r="AU890" s="7">
        <v>4.0</v>
      </c>
      <c r="AV890" s="7">
        <v>1.0</v>
      </c>
      <c r="AW890" s="14">
        <v>80.0</v>
      </c>
      <c r="AX890" s="14">
        <v>-2.24</v>
      </c>
      <c r="AY890" s="7">
        <v>0.0</v>
      </c>
      <c r="AZ890" s="7">
        <v>0.0</v>
      </c>
      <c r="BA890" s="14">
        <f t="shared" si="14"/>
        <v>0.3125</v>
      </c>
      <c r="BB890" s="14">
        <v>90.91</v>
      </c>
      <c r="BC890" s="14">
        <v>-2.42</v>
      </c>
    </row>
    <row r="891" ht="12.75" customHeight="1">
      <c r="A891" s="7" t="s">
        <v>1703</v>
      </c>
      <c r="B891" s="7" t="s">
        <v>3536</v>
      </c>
      <c r="C891" s="8" t="s">
        <v>490</v>
      </c>
      <c r="D891" s="9" t="s">
        <v>150</v>
      </c>
      <c r="E891" s="7">
        <v>74.0</v>
      </c>
      <c r="F891" s="7">
        <v>6.0</v>
      </c>
      <c r="G891" s="7">
        <v>11.0</v>
      </c>
      <c r="H891" s="12">
        <f t="shared" si="1"/>
        <v>17</v>
      </c>
      <c r="I891" s="7">
        <v>6.0</v>
      </c>
      <c r="J891" s="7">
        <v>10.0</v>
      </c>
      <c r="K891" s="7">
        <v>4.0</v>
      </c>
      <c r="L891" s="7">
        <v>6.0</v>
      </c>
      <c r="M891" s="25">
        <f t="shared" si="2"/>
        <v>5.527456647</v>
      </c>
      <c r="N891" s="7">
        <v>18.0</v>
      </c>
      <c r="O891" s="7">
        <v>11.0</v>
      </c>
      <c r="P891" s="7">
        <v>12.0</v>
      </c>
      <c r="Q891" s="7">
        <v>2.0</v>
      </c>
      <c r="R891" s="10">
        <f t="shared" si="3"/>
        <v>0.3333333333</v>
      </c>
      <c r="S891" s="10">
        <f t="shared" si="4"/>
        <v>0.1395348837</v>
      </c>
      <c r="T891" s="12">
        <f t="shared" si="5"/>
        <v>22.42857143</v>
      </c>
      <c r="U891" s="7">
        <v>0.0</v>
      </c>
      <c r="V891" s="7">
        <v>2.0</v>
      </c>
      <c r="W891" s="7">
        <v>10.0</v>
      </c>
      <c r="X891" s="7">
        <v>0.0</v>
      </c>
      <c r="Y891" s="7">
        <v>5.0</v>
      </c>
      <c r="Z891" s="7">
        <v>11072.0</v>
      </c>
      <c r="AA891" s="18">
        <f t="shared" si="6"/>
        <v>2.493693694</v>
      </c>
      <c r="AB891" s="14">
        <v>185.42</v>
      </c>
      <c r="AC891" s="18">
        <f t="shared" si="7"/>
        <v>2.505675676</v>
      </c>
      <c r="AD891" s="14">
        <v>174.64</v>
      </c>
      <c r="AE891" s="18">
        <f t="shared" si="8"/>
        <v>2.36</v>
      </c>
      <c r="AF891" s="13">
        <f t="shared" si="9"/>
        <v>0.5149697273</v>
      </c>
      <c r="AG891" s="10">
        <f t="shared" si="10"/>
        <v>0.2142857143</v>
      </c>
      <c r="AH891" s="10">
        <f t="shared" si="11"/>
        <v>0.3571428571</v>
      </c>
      <c r="AI891" s="10">
        <f t="shared" si="12"/>
        <v>0.5714285714</v>
      </c>
      <c r="AJ891" s="7">
        <v>98.0</v>
      </c>
      <c r="AK891" s="7">
        <v>63.0</v>
      </c>
      <c r="AL891" s="13">
        <f t="shared" si="13"/>
        <v>0.6086956522</v>
      </c>
      <c r="AM891" s="7">
        <v>28.0</v>
      </c>
      <c r="AN891" s="7">
        <v>3.0</v>
      </c>
      <c r="AO891" s="26">
        <v>129.0</v>
      </c>
      <c r="AP891" s="26">
        <v>21.0</v>
      </c>
      <c r="AQ891" s="7">
        <v>64.0</v>
      </c>
      <c r="AR891" s="7">
        <v>4.0</v>
      </c>
      <c r="AS891" s="7">
        <v>57.0</v>
      </c>
      <c r="AT891" s="7">
        <v>3.0</v>
      </c>
      <c r="AU891" s="7">
        <v>133.0</v>
      </c>
      <c r="AV891" s="7">
        <v>17.0</v>
      </c>
      <c r="AW891" s="14">
        <v>88.67</v>
      </c>
      <c r="AX891" s="14">
        <v>9.47</v>
      </c>
      <c r="AY891" s="7">
        <v>1.0</v>
      </c>
      <c r="AZ891" s="7">
        <v>2.0</v>
      </c>
      <c r="BA891" s="14">
        <f t="shared" si="14"/>
        <v>0.7532514451</v>
      </c>
      <c r="BB891" s="14">
        <v>94.71</v>
      </c>
      <c r="BC891" s="14">
        <v>0.92</v>
      </c>
    </row>
    <row r="892" ht="12.75" customHeight="1">
      <c r="A892" s="7" t="s">
        <v>743</v>
      </c>
      <c r="B892" s="7" t="s">
        <v>3539</v>
      </c>
      <c r="C892" s="8" t="s">
        <v>297</v>
      </c>
      <c r="D892" s="9" t="s">
        <v>159</v>
      </c>
      <c r="E892" s="7">
        <v>3.0</v>
      </c>
      <c r="F892" s="7">
        <v>0.0</v>
      </c>
      <c r="G892" s="7">
        <v>0.0</v>
      </c>
      <c r="H892" s="12">
        <f t="shared" si="1"/>
        <v>0</v>
      </c>
      <c r="I892" s="7">
        <v>0.0</v>
      </c>
      <c r="J892" s="7">
        <v>0.0</v>
      </c>
      <c r="K892" s="7">
        <v>0.0</v>
      </c>
      <c r="L892" s="7">
        <v>0.0</v>
      </c>
      <c r="M892" s="25">
        <f t="shared" si="2"/>
        <v>0</v>
      </c>
      <c r="N892" s="7">
        <v>0.0</v>
      </c>
      <c r="O892" s="7">
        <v>0.0</v>
      </c>
      <c r="P892" s="7">
        <v>0.0</v>
      </c>
      <c r="Q892" s="7">
        <v>0.0</v>
      </c>
      <c r="R892" s="10">
        <f t="shared" si="3"/>
        <v>0</v>
      </c>
      <c r="S892" s="10">
        <f t="shared" si="4"/>
        <v>0</v>
      </c>
      <c r="T892" s="12">
        <f t="shared" si="5"/>
        <v>0</v>
      </c>
      <c r="U892" s="7">
        <v>0.0</v>
      </c>
      <c r="V892" s="7">
        <v>0.0</v>
      </c>
      <c r="W892" s="7">
        <v>0.0</v>
      </c>
      <c r="X892" s="7">
        <v>0.0</v>
      </c>
      <c r="Y892" s="7">
        <v>0.0</v>
      </c>
      <c r="Z892" s="7">
        <v>0.0</v>
      </c>
      <c r="AA892" s="18">
        <f t="shared" si="6"/>
        <v>0</v>
      </c>
      <c r="AB892" s="14">
        <v>0.0</v>
      </c>
      <c r="AC892" s="18">
        <f t="shared" si="7"/>
        <v>0</v>
      </c>
      <c r="AD892" s="14">
        <v>5.12</v>
      </c>
      <c r="AE892" s="18">
        <f t="shared" si="8"/>
        <v>1.706666667</v>
      </c>
      <c r="AF892" s="13">
        <f t="shared" si="9"/>
        <v>0</v>
      </c>
      <c r="AG892" s="10">
        <f t="shared" si="10"/>
        <v>0</v>
      </c>
      <c r="AH892" s="10">
        <f t="shared" si="11"/>
        <v>0</v>
      </c>
      <c r="AI892" s="10">
        <f t="shared" si="12"/>
        <v>0</v>
      </c>
      <c r="AJ892" s="7">
        <v>0.0</v>
      </c>
      <c r="AK892" s="7">
        <v>0.0</v>
      </c>
      <c r="AL892" s="13" t="str">
        <f t="shared" si="13"/>
        <v> </v>
      </c>
      <c r="AM892" s="7">
        <v>0.0</v>
      </c>
      <c r="AN892" s="7">
        <v>0.0</v>
      </c>
      <c r="AO892" s="26">
        <v>0.0</v>
      </c>
      <c r="AP892" s="26">
        <v>0.0</v>
      </c>
      <c r="AQ892" s="7">
        <v>0.0</v>
      </c>
      <c r="AR892" s="7">
        <v>0.0</v>
      </c>
      <c r="AS892" s="7">
        <v>0.0</v>
      </c>
      <c r="AT892" s="7">
        <v>0.0</v>
      </c>
      <c r="AU892" s="7">
        <v>0.0</v>
      </c>
      <c r="AV892" s="7">
        <v>0.0</v>
      </c>
      <c r="AW892" s="14"/>
      <c r="AX892" s="14"/>
      <c r="AY892" s="7">
        <v>0.0</v>
      </c>
      <c r="AZ892" s="7">
        <v>0.0</v>
      </c>
      <c r="BA892" s="14">
        <f t="shared" si="14"/>
        <v>0</v>
      </c>
      <c r="BB892" s="14"/>
      <c r="BC892" s="14"/>
    </row>
    <row r="893" ht="12.75" customHeight="1">
      <c r="A893" s="7" t="s">
        <v>3068</v>
      </c>
      <c r="B893" s="7" t="s">
        <v>3542</v>
      </c>
      <c r="C893" s="8" t="s">
        <v>136</v>
      </c>
      <c r="D893" s="9" t="s">
        <v>167</v>
      </c>
      <c r="E893" s="7">
        <v>82.0</v>
      </c>
      <c r="F893" s="7">
        <v>2.0</v>
      </c>
      <c r="G893" s="7">
        <v>20.0</v>
      </c>
      <c r="H893" s="12">
        <f t="shared" si="1"/>
        <v>22</v>
      </c>
      <c r="I893" s="7">
        <v>1.0</v>
      </c>
      <c r="J893" s="7">
        <v>19.0</v>
      </c>
      <c r="K893" s="7">
        <v>9.0</v>
      </c>
      <c r="L893" s="7">
        <v>10.0</v>
      </c>
      <c r="M893" s="25">
        <f t="shared" si="2"/>
        <v>5.168363352</v>
      </c>
      <c r="N893" s="7">
        <v>48.0</v>
      </c>
      <c r="O893" s="7">
        <v>25.0</v>
      </c>
      <c r="P893" s="7">
        <v>43.0</v>
      </c>
      <c r="Q893" s="7">
        <v>36.0</v>
      </c>
      <c r="R893" s="10">
        <f t="shared" si="3"/>
        <v>0.04166666667</v>
      </c>
      <c r="S893" s="10">
        <f t="shared" si="4"/>
        <v>0.01315789474</v>
      </c>
      <c r="T893" s="12">
        <f t="shared" si="5"/>
        <v>65.1</v>
      </c>
      <c r="U893" s="7">
        <v>0.0</v>
      </c>
      <c r="V893" s="7">
        <v>1.0</v>
      </c>
      <c r="W893" s="7">
        <v>14.0</v>
      </c>
      <c r="X893" s="7">
        <v>10.0</v>
      </c>
      <c r="Y893" s="7">
        <v>1.0</v>
      </c>
      <c r="Z893" s="7">
        <v>15324.0</v>
      </c>
      <c r="AA893" s="18">
        <f t="shared" si="6"/>
        <v>3.114634146</v>
      </c>
      <c r="AB893" s="14">
        <v>238.55</v>
      </c>
      <c r="AC893" s="18">
        <f t="shared" si="7"/>
        <v>2.909146341</v>
      </c>
      <c r="AD893" s="14">
        <v>181.8</v>
      </c>
      <c r="AE893" s="18">
        <f t="shared" si="8"/>
        <v>2.217073171</v>
      </c>
      <c r="AF893" s="13">
        <f t="shared" si="9"/>
        <v>0.5675032711</v>
      </c>
      <c r="AG893" s="10">
        <f t="shared" si="10"/>
        <v>0.03333333333</v>
      </c>
      <c r="AH893" s="10">
        <f t="shared" si="11"/>
        <v>0.6333333333</v>
      </c>
      <c r="AI893" s="10">
        <f t="shared" si="12"/>
        <v>0.6666666667</v>
      </c>
      <c r="AJ893" s="7">
        <v>89.0</v>
      </c>
      <c r="AK893" s="7">
        <v>63.0</v>
      </c>
      <c r="AL893" s="13">
        <f t="shared" si="13"/>
        <v>0.5855263158</v>
      </c>
      <c r="AM893" s="7">
        <v>30.0</v>
      </c>
      <c r="AN893" s="7">
        <v>1.0</v>
      </c>
      <c r="AO893" s="26">
        <v>187.0</v>
      </c>
      <c r="AP893" s="26">
        <v>32.0</v>
      </c>
      <c r="AQ893" s="7">
        <v>96.0</v>
      </c>
      <c r="AR893" s="7">
        <v>8.0</v>
      </c>
      <c r="AS893" s="7">
        <v>102.0</v>
      </c>
      <c r="AT893" s="7">
        <v>6.0</v>
      </c>
      <c r="AU893" s="7">
        <v>248.0</v>
      </c>
      <c r="AV893" s="7">
        <v>26.0</v>
      </c>
      <c r="AW893" s="14">
        <v>90.51</v>
      </c>
      <c r="AX893" s="14">
        <v>3.32</v>
      </c>
      <c r="AY893" s="7">
        <v>3.0</v>
      </c>
      <c r="AZ893" s="7">
        <v>0.0</v>
      </c>
      <c r="BA893" s="14">
        <f t="shared" si="14"/>
        <v>0.6891151135</v>
      </c>
      <c r="BB893" s="14">
        <v>97.31</v>
      </c>
      <c r="BC893" s="14">
        <v>11.85</v>
      </c>
    </row>
    <row r="894" ht="12.75" customHeight="1">
      <c r="A894" s="7" t="s">
        <v>3546</v>
      </c>
      <c r="B894" s="7" t="s">
        <v>3547</v>
      </c>
      <c r="C894" s="8" t="s">
        <v>542</v>
      </c>
      <c r="D894" s="9" t="s">
        <v>150</v>
      </c>
      <c r="E894" s="7">
        <v>81.0</v>
      </c>
      <c r="F894" s="7">
        <v>2.0</v>
      </c>
      <c r="G894" s="7">
        <v>9.0</v>
      </c>
      <c r="H894" s="12">
        <f t="shared" si="1"/>
        <v>11</v>
      </c>
      <c r="I894" s="7">
        <v>2.0</v>
      </c>
      <c r="J894" s="7">
        <v>9.0</v>
      </c>
      <c r="K894" s="7">
        <v>3.0</v>
      </c>
      <c r="L894" s="7">
        <v>6.0</v>
      </c>
      <c r="M894" s="25">
        <f t="shared" si="2"/>
        <v>3.245369612</v>
      </c>
      <c r="N894" s="7">
        <v>38.0</v>
      </c>
      <c r="O894" s="7">
        <v>22.0</v>
      </c>
      <c r="P894" s="7">
        <v>35.0</v>
      </c>
      <c r="Q894" s="7">
        <v>21.0</v>
      </c>
      <c r="R894" s="10">
        <f t="shared" si="3"/>
        <v>0.05263157895</v>
      </c>
      <c r="S894" s="10">
        <f t="shared" si="4"/>
        <v>0.01724137931</v>
      </c>
      <c r="T894" s="12">
        <f t="shared" si="5"/>
        <v>30.1875</v>
      </c>
      <c r="U894" s="7">
        <v>0.0</v>
      </c>
      <c r="V894" s="7">
        <v>2.0</v>
      </c>
      <c r="W894" s="7">
        <v>14.0</v>
      </c>
      <c r="X894" s="7">
        <v>9.0</v>
      </c>
      <c r="Y894" s="7">
        <v>3.0</v>
      </c>
      <c r="Z894" s="7">
        <v>12202.0</v>
      </c>
      <c r="AA894" s="18">
        <f t="shared" si="6"/>
        <v>2.510699588</v>
      </c>
      <c r="AB894" s="14">
        <v>197.68</v>
      </c>
      <c r="AC894" s="18">
        <f t="shared" si="7"/>
        <v>2.440493827</v>
      </c>
      <c r="AD894" s="14">
        <v>196.87</v>
      </c>
      <c r="AE894" s="18">
        <f t="shared" si="8"/>
        <v>2.430493827</v>
      </c>
      <c r="AF894" s="13">
        <f t="shared" si="9"/>
        <v>0.5010264859</v>
      </c>
      <c r="AG894" s="10">
        <f t="shared" si="10"/>
        <v>0.125</v>
      </c>
      <c r="AH894" s="10">
        <f t="shared" si="11"/>
        <v>0.5625</v>
      </c>
      <c r="AI894" s="10">
        <f t="shared" si="12"/>
        <v>0.6875</v>
      </c>
      <c r="AJ894" s="7">
        <v>59.0</v>
      </c>
      <c r="AK894" s="7">
        <v>53.0</v>
      </c>
      <c r="AL894" s="13">
        <f t="shared" si="13"/>
        <v>0.5267857143</v>
      </c>
      <c r="AM894" s="7">
        <v>16.0</v>
      </c>
      <c r="AN894" s="7">
        <v>2.0</v>
      </c>
      <c r="AO894" s="26">
        <v>145.0</v>
      </c>
      <c r="AP894" s="26">
        <v>17.0</v>
      </c>
      <c r="AQ894" s="7">
        <v>68.0</v>
      </c>
      <c r="AR894" s="7">
        <v>8.0</v>
      </c>
      <c r="AS894" s="7">
        <v>84.0</v>
      </c>
      <c r="AT894" s="7">
        <v>5.0</v>
      </c>
      <c r="AU894" s="7">
        <v>141.0</v>
      </c>
      <c r="AV894" s="7">
        <v>21.0</v>
      </c>
      <c r="AW894" s="14">
        <v>87.04</v>
      </c>
      <c r="AX894" s="14">
        <v>3.36</v>
      </c>
      <c r="AY894" s="7">
        <v>0.0</v>
      </c>
      <c r="AZ894" s="7">
        <v>1.0</v>
      </c>
      <c r="BA894" s="14">
        <f t="shared" si="14"/>
        <v>0.6048188822</v>
      </c>
      <c r="BB894" s="14">
        <v>96.32</v>
      </c>
      <c r="BC894" s="14">
        <v>5.9</v>
      </c>
    </row>
    <row r="895" ht="12.75" customHeight="1">
      <c r="A895" s="7" t="s">
        <v>1847</v>
      </c>
      <c r="B895" s="7" t="s">
        <v>3550</v>
      </c>
      <c r="C895" s="8" t="s">
        <v>305</v>
      </c>
      <c r="D895" s="9" t="s">
        <v>174</v>
      </c>
      <c r="E895" s="7">
        <v>53.0</v>
      </c>
      <c r="F895" s="7">
        <v>0.0</v>
      </c>
      <c r="G895" s="7">
        <v>4.0</v>
      </c>
      <c r="H895" s="12">
        <f t="shared" si="1"/>
        <v>4</v>
      </c>
      <c r="I895" s="7">
        <v>0.0</v>
      </c>
      <c r="J895" s="7">
        <v>4.0</v>
      </c>
      <c r="K895" s="7">
        <v>2.0</v>
      </c>
      <c r="L895" s="7">
        <v>2.0</v>
      </c>
      <c r="M895" s="25">
        <f t="shared" si="2"/>
        <v>2.414891833</v>
      </c>
      <c r="N895" s="7">
        <v>14.0</v>
      </c>
      <c r="O895" s="7">
        <v>7.0</v>
      </c>
      <c r="P895" s="7">
        <v>14.0</v>
      </c>
      <c r="Q895" s="7">
        <v>3.0</v>
      </c>
      <c r="R895" s="10">
        <f t="shared" si="3"/>
        <v>0</v>
      </c>
      <c r="S895" s="10">
        <f t="shared" si="4"/>
        <v>0</v>
      </c>
      <c r="T895" s="12">
        <f t="shared" si="5"/>
        <v>14.4</v>
      </c>
      <c r="U895" s="7">
        <v>2.0</v>
      </c>
      <c r="V895" s="7">
        <v>0.0</v>
      </c>
      <c r="W895" s="7">
        <v>3.0</v>
      </c>
      <c r="X895" s="7">
        <v>2.0</v>
      </c>
      <c r="Y895" s="7">
        <v>0.0</v>
      </c>
      <c r="Z895" s="7">
        <v>5963.0</v>
      </c>
      <c r="AA895" s="18">
        <f t="shared" si="6"/>
        <v>1.875157233</v>
      </c>
      <c r="AB895" s="14">
        <v>91.26</v>
      </c>
      <c r="AC895" s="18">
        <f t="shared" si="7"/>
        <v>1.721886792</v>
      </c>
      <c r="AD895" s="14">
        <v>151.86</v>
      </c>
      <c r="AE895" s="18">
        <f t="shared" si="8"/>
        <v>2.865283019</v>
      </c>
      <c r="AF895" s="13">
        <f t="shared" si="9"/>
        <v>0.3753701876</v>
      </c>
      <c r="AG895" s="10">
        <f t="shared" si="10"/>
        <v>0</v>
      </c>
      <c r="AH895" s="10">
        <f t="shared" si="11"/>
        <v>0.4</v>
      </c>
      <c r="AI895" s="10">
        <f t="shared" si="12"/>
        <v>0.4</v>
      </c>
      <c r="AJ895" s="7">
        <v>0.0</v>
      </c>
      <c r="AK895" s="7">
        <v>0.0</v>
      </c>
      <c r="AL895" s="13" t="str">
        <f t="shared" si="13"/>
        <v> </v>
      </c>
      <c r="AM895" s="7">
        <v>10.0</v>
      </c>
      <c r="AN895" s="7">
        <v>1.0</v>
      </c>
      <c r="AO895" s="26">
        <v>62.0</v>
      </c>
      <c r="AP895" s="26">
        <v>14.0</v>
      </c>
      <c r="AQ895" s="7">
        <v>31.0</v>
      </c>
      <c r="AR895" s="7">
        <v>1.0</v>
      </c>
      <c r="AS895" s="7">
        <v>31.0</v>
      </c>
      <c r="AT895" s="7">
        <v>4.0</v>
      </c>
      <c r="AU895" s="7">
        <v>77.0</v>
      </c>
      <c r="AV895" s="7">
        <v>13.0</v>
      </c>
      <c r="AW895" s="14">
        <v>85.56</v>
      </c>
      <c r="AX895" s="14">
        <v>-4.86</v>
      </c>
      <c r="AY895" s="7">
        <v>0.0</v>
      </c>
      <c r="AZ895" s="7">
        <v>0.0</v>
      </c>
      <c r="BA895" s="14">
        <f t="shared" si="14"/>
        <v>0.6037229582</v>
      </c>
      <c r="BB895" s="14">
        <v>96.88</v>
      </c>
      <c r="BC895" s="14">
        <v>2.72</v>
      </c>
    </row>
    <row r="896" ht="12.75" customHeight="1">
      <c r="A896" s="7" t="s">
        <v>3552</v>
      </c>
      <c r="B896" s="7" t="s">
        <v>3553</v>
      </c>
      <c r="C896" s="8" t="s">
        <v>458</v>
      </c>
      <c r="D896" s="9" t="s">
        <v>260</v>
      </c>
      <c r="E896" s="7">
        <v>1.0</v>
      </c>
      <c r="F896" s="7">
        <v>0.0</v>
      </c>
      <c r="G896" s="7">
        <v>0.0</v>
      </c>
      <c r="H896" s="12">
        <f t="shared" si="1"/>
        <v>0</v>
      </c>
      <c r="I896" s="7">
        <v>0.0</v>
      </c>
      <c r="J896" s="7">
        <v>0.0</v>
      </c>
      <c r="K896" s="7">
        <v>0.0</v>
      </c>
      <c r="L896" s="7">
        <v>0.0</v>
      </c>
      <c r="M896" s="25">
        <f t="shared" si="2"/>
        <v>0</v>
      </c>
      <c r="N896" s="7">
        <v>0.0</v>
      </c>
      <c r="O896" s="7">
        <v>0.0</v>
      </c>
      <c r="P896" s="7">
        <v>0.0</v>
      </c>
      <c r="Q896" s="7">
        <v>0.0</v>
      </c>
      <c r="R896" s="10">
        <f t="shared" si="3"/>
        <v>0</v>
      </c>
      <c r="S896" s="10">
        <f t="shared" si="4"/>
        <v>0</v>
      </c>
      <c r="T896" s="12">
        <f t="shared" si="5"/>
        <v>0</v>
      </c>
      <c r="U896" s="7">
        <v>0.0</v>
      </c>
      <c r="V896" s="7">
        <v>0.0</v>
      </c>
      <c r="W896" s="7">
        <v>0.0</v>
      </c>
      <c r="X896" s="7">
        <v>0.0</v>
      </c>
      <c r="Y896" s="7">
        <v>0.0</v>
      </c>
      <c r="Z896" s="7">
        <v>0.0</v>
      </c>
      <c r="AA896" s="18">
        <f t="shared" si="6"/>
        <v>0</v>
      </c>
      <c r="AB896" s="14">
        <v>0.0</v>
      </c>
      <c r="AC896" s="18">
        <f t="shared" si="7"/>
        <v>0</v>
      </c>
      <c r="AD896" s="14">
        <v>4.28</v>
      </c>
      <c r="AE896" s="18">
        <f t="shared" si="8"/>
        <v>4.28</v>
      </c>
      <c r="AF896" s="13">
        <f t="shared" si="9"/>
        <v>0</v>
      </c>
      <c r="AG896" s="10">
        <f t="shared" si="10"/>
        <v>0</v>
      </c>
      <c r="AH896" s="10">
        <f t="shared" si="11"/>
        <v>0</v>
      </c>
      <c r="AI896" s="10">
        <f t="shared" si="12"/>
        <v>0</v>
      </c>
      <c r="AJ896" s="7">
        <v>0.0</v>
      </c>
      <c r="AK896" s="7">
        <v>0.0</v>
      </c>
      <c r="AL896" s="13" t="str">
        <f t="shared" si="13"/>
        <v> </v>
      </c>
      <c r="AM896" s="7">
        <v>0.0</v>
      </c>
      <c r="AN896" s="7">
        <v>0.0</v>
      </c>
      <c r="AO896" s="26">
        <v>0.0</v>
      </c>
      <c r="AP896" s="26">
        <v>0.0</v>
      </c>
      <c r="AQ896" s="7">
        <v>0.0</v>
      </c>
      <c r="AR896" s="7">
        <v>0.0</v>
      </c>
      <c r="AS896" s="7">
        <v>0.0</v>
      </c>
      <c r="AT896" s="7">
        <v>0.0</v>
      </c>
      <c r="AU896" s="7">
        <v>0.0</v>
      </c>
      <c r="AV896" s="7">
        <v>0.0</v>
      </c>
      <c r="AW896" s="14"/>
      <c r="AX896" s="14"/>
      <c r="AY896" s="7">
        <v>0.0</v>
      </c>
      <c r="AZ896" s="7">
        <v>0.0</v>
      </c>
      <c r="BA896" s="14">
        <f t="shared" si="14"/>
        <v>0</v>
      </c>
      <c r="BB896" s="14"/>
      <c r="BC896" s="14"/>
    </row>
    <row r="897" ht="12.75" customHeight="1">
      <c r="A897" s="7" t="s">
        <v>3556</v>
      </c>
      <c r="B897" s="7" t="s">
        <v>3557</v>
      </c>
      <c r="C897" s="8" t="s">
        <v>628</v>
      </c>
      <c r="D897" s="9" t="s">
        <v>260</v>
      </c>
      <c r="E897" s="7">
        <v>50.0</v>
      </c>
      <c r="F897" s="7">
        <v>0.0</v>
      </c>
      <c r="G897" s="7">
        <v>0.0</v>
      </c>
      <c r="H897" s="12">
        <f t="shared" si="1"/>
        <v>0</v>
      </c>
      <c r="I897" s="7">
        <v>0.0</v>
      </c>
      <c r="J897" s="7">
        <v>0.0</v>
      </c>
      <c r="K897" s="7">
        <v>0.0</v>
      </c>
      <c r="L897" s="7">
        <v>0.0</v>
      </c>
      <c r="M897" s="25">
        <f t="shared" si="2"/>
        <v>0</v>
      </c>
      <c r="N897" s="7">
        <v>0.0</v>
      </c>
      <c r="O897" s="7">
        <v>0.0</v>
      </c>
      <c r="P897" s="7">
        <v>0.0</v>
      </c>
      <c r="Q897" s="7">
        <v>0.0</v>
      </c>
      <c r="R897" s="10">
        <f t="shared" si="3"/>
        <v>0</v>
      </c>
      <c r="S897" s="10">
        <f t="shared" si="4"/>
        <v>0</v>
      </c>
      <c r="T897" s="12">
        <f t="shared" si="5"/>
        <v>0</v>
      </c>
      <c r="U897" s="7">
        <v>0.0</v>
      </c>
      <c r="V897" s="7">
        <v>0.0</v>
      </c>
      <c r="W897" s="7">
        <v>0.0</v>
      </c>
      <c r="X897" s="7">
        <v>0.0</v>
      </c>
      <c r="Y897" s="7">
        <v>0.0</v>
      </c>
      <c r="Z897" s="7">
        <v>163.0</v>
      </c>
      <c r="AA897" s="18">
        <f t="shared" si="6"/>
        <v>0.05433333333</v>
      </c>
      <c r="AB897" s="14">
        <v>3.98</v>
      </c>
      <c r="AC897" s="18">
        <f t="shared" si="7"/>
        <v>0.0796</v>
      </c>
      <c r="AD897" s="14">
        <v>268.85</v>
      </c>
      <c r="AE897" s="18">
        <f t="shared" si="8"/>
        <v>5.377</v>
      </c>
      <c r="AF897" s="13">
        <f t="shared" si="9"/>
        <v>0.01458783858</v>
      </c>
      <c r="AG897" s="10">
        <f t="shared" si="10"/>
        <v>0</v>
      </c>
      <c r="AH897" s="10">
        <f t="shared" si="11"/>
        <v>0</v>
      </c>
      <c r="AI897" s="10">
        <f t="shared" si="12"/>
        <v>0</v>
      </c>
      <c r="AJ897" s="7">
        <v>0.0</v>
      </c>
      <c r="AK897" s="7">
        <v>0.0</v>
      </c>
      <c r="AL897" s="13" t="str">
        <f t="shared" si="13"/>
        <v> </v>
      </c>
      <c r="AM897" s="7">
        <v>0.0</v>
      </c>
      <c r="AN897" s="7">
        <v>0.0</v>
      </c>
      <c r="AO897" s="26">
        <v>0.0</v>
      </c>
      <c r="AP897" s="26">
        <v>1.0</v>
      </c>
      <c r="AQ897" s="7">
        <v>0.0</v>
      </c>
      <c r="AR897" s="7">
        <v>0.0</v>
      </c>
      <c r="AS897" s="7">
        <v>1.0</v>
      </c>
      <c r="AT897" s="7">
        <v>0.0</v>
      </c>
      <c r="AU897" s="7">
        <v>1.0</v>
      </c>
      <c r="AV897" s="7">
        <v>0.0</v>
      </c>
      <c r="AW897" s="14">
        <v>100.0</v>
      </c>
      <c r="AX897" s="14">
        <v>9.33</v>
      </c>
      <c r="AY897" s="7">
        <v>0.0</v>
      </c>
      <c r="AZ897" s="7">
        <v>0.0</v>
      </c>
      <c r="BA897" s="14">
        <f t="shared" si="14"/>
        <v>-0.736196319</v>
      </c>
      <c r="BB897" s="14">
        <v>100.0</v>
      </c>
      <c r="BC897" s="14">
        <v>5.45</v>
      </c>
    </row>
    <row r="898" ht="12.75" customHeight="1">
      <c r="A898" s="7" t="s">
        <v>3559</v>
      </c>
      <c r="B898" s="7" t="s">
        <v>3560</v>
      </c>
      <c r="C898" s="8" t="s">
        <v>610</v>
      </c>
      <c r="D898" s="9" t="s">
        <v>183</v>
      </c>
      <c r="E898" s="7">
        <v>81.0</v>
      </c>
      <c r="F898" s="7">
        <v>7.0</v>
      </c>
      <c r="G898" s="7">
        <v>11.0</v>
      </c>
      <c r="H898" s="12">
        <f t="shared" si="1"/>
        <v>18</v>
      </c>
      <c r="I898" s="7">
        <v>6.0</v>
      </c>
      <c r="J898" s="7">
        <v>11.0</v>
      </c>
      <c r="K898" s="7">
        <v>8.0</v>
      </c>
      <c r="L898" s="7">
        <v>3.0</v>
      </c>
      <c r="M898" s="25">
        <f t="shared" si="2"/>
        <v>4.926258172</v>
      </c>
      <c r="N898" s="7">
        <v>45.0</v>
      </c>
      <c r="O898" s="7">
        <v>23.0</v>
      </c>
      <c r="P898" s="7">
        <v>38.0</v>
      </c>
      <c r="Q898" s="7">
        <v>33.0</v>
      </c>
      <c r="R898" s="10">
        <f t="shared" si="3"/>
        <v>0.1555555556</v>
      </c>
      <c r="S898" s="10">
        <f t="shared" si="4"/>
        <v>0.05035971223</v>
      </c>
      <c r="T898" s="12">
        <f t="shared" si="5"/>
        <v>58.06451613</v>
      </c>
      <c r="U898" s="7">
        <v>0.0</v>
      </c>
      <c r="V898" s="7">
        <v>1.0</v>
      </c>
      <c r="W898" s="7">
        <v>7.0</v>
      </c>
      <c r="X898" s="7">
        <v>9.0</v>
      </c>
      <c r="Y898" s="7">
        <v>3.0</v>
      </c>
      <c r="Z898" s="7">
        <v>13154.0</v>
      </c>
      <c r="AA898" s="18">
        <f t="shared" si="6"/>
        <v>2.706584362</v>
      </c>
      <c r="AB898" s="14">
        <v>217.51</v>
      </c>
      <c r="AC898" s="18">
        <f t="shared" si="7"/>
        <v>2.685308642</v>
      </c>
      <c r="AD898" s="14">
        <v>140.32</v>
      </c>
      <c r="AE898" s="18">
        <f t="shared" si="8"/>
        <v>1.732345679</v>
      </c>
      <c r="AF898" s="13">
        <f t="shared" si="9"/>
        <v>0.6078584803</v>
      </c>
      <c r="AG898" s="10">
        <f t="shared" si="10"/>
        <v>0.1935483871</v>
      </c>
      <c r="AH898" s="10">
        <f t="shared" si="11"/>
        <v>0.3548387097</v>
      </c>
      <c r="AI898" s="10">
        <f t="shared" si="12"/>
        <v>0.5483870968</v>
      </c>
      <c r="AJ898" s="7">
        <v>0.0</v>
      </c>
      <c r="AK898" s="7">
        <v>2.0</v>
      </c>
      <c r="AL898" s="13">
        <f t="shared" si="13"/>
        <v>0</v>
      </c>
      <c r="AM898" s="7">
        <v>31.0</v>
      </c>
      <c r="AN898" s="7">
        <v>3.0</v>
      </c>
      <c r="AO898" s="26">
        <v>194.0</v>
      </c>
      <c r="AP898" s="26">
        <v>25.0</v>
      </c>
      <c r="AQ898" s="7">
        <v>79.0</v>
      </c>
      <c r="AR898" s="7">
        <v>7.0</v>
      </c>
      <c r="AS898" s="7">
        <v>110.0</v>
      </c>
      <c r="AT898" s="7">
        <v>7.0</v>
      </c>
      <c r="AU898" s="7">
        <v>164.0</v>
      </c>
      <c r="AV898" s="7">
        <v>26.0</v>
      </c>
      <c r="AW898" s="14">
        <v>86.32</v>
      </c>
      <c r="AX898" s="14">
        <v>3.46</v>
      </c>
      <c r="AY898" s="7">
        <v>3.0</v>
      </c>
      <c r="AZ898" s="7">
        <v>1.0</v>
      </c>
      <c r="BA898" s="14">
        <f t="shared" si="14"/>
        <v>0.7571841265</v>
      </c>
      <c r="BB898" s="14">
        <v>91.85</v>
      </c>
      <c r="BC898" s="14">
        <v>4.5600000000000005</v>
      </c>
    </row>
    <row r="899" ht="12.75" customHeight="1">
      <c r="A899" s="7" t="s">
        <v>832</v>
      </c>
      <c r="B899" s="7" t="s">
        <v>3565</v>
      </c>
      <c r="C899" s="8" t="s">
        <v>447</v>
      </c>
      <c r="D899" s="9" t="s">
        <v>255</v>
      </c>
      <c r="E899" s="7">
        <v>71.0</v>
      </c>
      <c r="F899" s="7">
        <v>0.0</v>
      </c>
      <c r="G899" s="7">
        <v>2.0</v>
      </c>
      <c r="H899" s="12">
        <f t="shared" si="1"/>
        <v>2</v>
      </c>
      <c r="I899" s="7">
        <v>0.0</v>
      </c>
      <c r="J899" s="7">
        <v>2.0</v>
      </c>
      <c r="K899" s="7">
        <v>1.0</v>
      </c>
      <c r="L899" s="7">
        <v>1.0</v>
      </c>
      <c r="M899" s="25">
        <f t="shared" si="2"/>
        <v>1.836734694</v>
      </c>
      <c r="N899" s="7">
        <v>9.0</v>
      </c>
      <c r="O899" s="7">
        <v>8.0</v>
      </c>
      <c r="P899" s="7">
        <v>9.0</v>
      </c>
      <c r="Q899" s="7">
        <v>5.0</v>
      </c>
      <c r="R899" s="10">
        <f t="shared" si="3"/>
        <v>0</v>
      </c>
      <c r="S899" s="10">
        <f t="shared" si="4"/>
        <v>0</v>
      </c>
      <c r="T899" s="12">
        <f t="shared" si="5"/>
        <v>12</v>
      </c>
      <c r="U899" s="7">
        <v>1.0</v>
      </c>
      <c r="V899" s="7">
        <v>2.0</v>
      </c>
      <c r="W899" s="7">
        <v>1.0</v>
      </c>
      <c r="X899" s="7">
        <v>3.0</v>
      </c>
      <c r="Y899" s="7">
        <v>1.0</v>
      </c>
      <c r="Z899" s="7">
        <v>3920.0</v>
      </c>
      <c r="AA899" s="18">
        <f t="shared" si="6"/>
        <v>0.9201877934</v>
      </c>
      <c r="AB899" s="14">
        <v>62.44</v>
      </c>
      <c r="AC899" s="18">
        <f t="shared" si="7"/>
        <v>0.8794366197</v>
      </c>
      <c r="AD899" s="14">
        <v>297.91</v>
      </c>
      <c r="AE899" s="18">
        <f t="shared" si="8"/>
        <v>4.195915493</v>
      </c>
      <c r="AF899" s="13">
        <f t="shared" si="9"/>
        <v>0.1732759817</v>
      </c>
      <c r="AG899" s="10">
        <f t="shared" si="10"/>
        <v>0</v>
      </c>
      <c r="AH899" s="10">
        <f t="shared" si="11"/>
        <v>0.5</v>
      </c>
      <c r="AI899" s="10">
        <f t="shared" si="12"/>
        <v>0.5</v>
      </c>
      <c r="AJ899" s="7">
        <v>1.0</v>
      </c>
      <c r="AK899" s="7">
        <v>0.0</v>
      </c>
      <c r="AL899" s="13">
        <f t="shared" si="13"/>
        <v>1</v>
      </c>
      <c r="AM899" s="7">
        <v>4.0</v>
      </c>
      <c r="AN899" s="7">
        <v>1.0</v>
      </c>
      <c r="AO899" s="26">
        <v>44.0</v>
      </c>
      <c r="AP899" s="26">
        <v>8.0</v>
      </c>
      <c r="AQ899" s="7">
        <v>26.0</v>
      </c>
      <c r="AR899" s="7">
        <v>3.0</v>
      </c>
      <c r="AS899" s="7">
        <v>24.0</v>
      </c>
      <c r="AT899" s="7">
        <v>2.0</v>
      </c>
      <c r="AU899" s="7">
        <v>46.0</v>
      </c>
      <c r="AV899" s="7">
        <v>8.0</v>
      </c>
      <c r="AW899" s="14">
        <v>85.19</v>
      </c>
      <c r="AX899" s="14">
        <v>-4.04</v>
      </c>
      <c r="AY899" s="7">
        <v>0.0</v>
      </c>
      <c r="AZ899" s="7">
        <v>2.0</v>
      </c>
      <c r="BA899" s="14">
        <f t="shared" si="14"/>
        <v>0.612244898</v>
      </c>
      <c r="BB899" s="14">
        <v>89.29</v>
      </c>
      <c r="BC899" s="14">
        <v>-4.05</v>
      </c>
    </row>
  </sheetData>
  <printOptions/>
  <pageMargins bottom="0.75" footer="0.0" header="0.0" left="0.7" right="0.7" top="0.75"/>
  <pageSetup orientation="landscape"/>
  <headerFooter>
    <oddHeader>&amp;C&amp;A</oddHeader>
    <oddFooter>&amp;CPage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3.0"/>
    <col customWidth="1" min="2" max="2" width="18.88"/>
    <col customWidth="1" min="3" max="3" width="6.38"/>
    <col customWidth="1" min="4" max="4" width="12.38"/>
    <col customWidth="1" min="5" max="5" width="4.13"/>
    <col customWidth="1" min="6" max="8" width="4.5"/>
    <col customWidth="1" min="9" max="9" width="4.38"/>
    <col customWidth="1" min="10" max="11" width="4.88"/>
    <col customWidth="1" min="12" max="14" width="5.75"/>
    <col customWidth="1" min="15" max="17" width="5.5"/>
    <col customWidth="1" min="18" max="19" width="7.88"/>
    <col customWidth="1" min="20" max="20" width="5.13"/>
    <col customWidth="1" min="21" max="22" width="5.38"/>
    <col customWidth="1" min="23" max="23" width="5.5"/>
    <col customWidth="1" min="24" max="24" width="5.75"/>
    <col customWidth="1" min="25" max="25" width="6.13"/>
    <col customWidth="1" min="26" max="26" width="7.13"/>
    <col customWidth="1" min="27" max="27" width="6.13"/>
    <col customWidth="1" min="28" max="28" width="5.75"/>
    <col customWidth="1" min="29" max="30" width="6.13"/>
    <col customWidth="1" min="31" max="31" width="6.88"/>
    <col customWidth="1" min="32" max="32" width="5.5"/>
    <col customWidth="1" min="33" max="33" width="5.38"/>
    <col customWidth="1" min="34" max="34" width="7.88"/>
    <col customWidth="1" min="35" max="35" width="6.0"/>
    <col customWidth="1" min="36" max="36" width="6.13"/>
    <col customWidth="1" min="37" max="37" width="6.5"/>
    <col customWidth="1" min="38" max="38" width="6.38"/>
    <col customWidth="1" min="39" max="39" width="6.13"/>
    <col customWidth="1" min="40" max="40" width="6.25"/>
    <col customWidth="1" min="41" max="41" width="6.0"/>
    <col customWidth="1" min="42" max="42" width="6.13"/>
    <col customWidth="1" min="43" max="43" width="6.38"/>
    <col customWidth="1" min="44" max="44" width="6.5"/>
    <col customWidth="1" min="45" max="45" width="7.88"/>
    <col customWidth="1" min="46" max="46" width="6.63"/>
    <col customWidth="1" min="47" max="48" width="5.88"/>
    <col customWidth="1" min="49" max="49" width="6.63"/>
    <col customWidth="1" min="50" max="50" width="6.13"/>
    <col customWidth="1" min="51" max="51" width="6.5"/>
  </cols>
  <sheetData>
    <row r="1" ht="12.75" customHeight="1">
      <c r="A1" s="3" t="s">
        <v>14</v>
      </c>
      <c r="B1" s="3" t="s">
        <v>15</v>
      </c>
      <c r="C1" s="3" t="s">
        <v>16</v>
      </c>
      <c r="D1" s="1" t="s">
        <v>18</v>
      </c>
      <c r="E1" s="1" t="s">
        <v>22</v>
      </c>
      <c r="F1" s="1" t="s">
        <v>5513</v>
      </c>
      <c r="G1" s="1" t="s">
        <v>5514</v>
      </c>
      <c r="H1" s="1" t="s">
        <v>5515</v>
      </c>
      <c r="I1" s="3" t="s">
        <v>5516</v>
      </c>
      <c r="J1" s="3" t="s">
        <v>5517</v>
      </c>
      <c r="K1" s="3" t="s">
        <v>5518</v>
      </c>
      <c r="L1" s="1" t="s">
        <v>5519</v>
      </c>
      <c r="M1" s="1" t="s">
        <v>5520</v>
      </c>
      <c r="N1" s="1" t="s">
        <v>5521</v>
      </c>
      <c r="O1" s="1" t="s">
        <v>5522</v>
      </c>
      <c r="P1" s="1" t="s">
        <v>5523</v>
      </c>
      <c r="Q1" s="1" t="s">
        <v>5524</v>
      </c>
      <c r="R1" s="1" t="s">
        <v>5525</v>
      </c>
      <c r="S1" s="1" t="s">
        <v>5526</v>
      </c>
      <c r="T1" s="1" t="s">
        <v>5527</v>
      </c>
      <c r="U1" s="1" t="s">
        <v>5528</v>
      </c>
      <c r="V1" s="1" t="s">
        <v>5529</v>
      </c>
      <c r="W1" s="1" t="s">
        <v>5530</v>
      </c>
      <c r="X1" s="1" t="s">
        <v>5531</v>
      </c>
      <c r="Y1" s="4" t="s">
        <v>5532</v>
      </c>
      <c r="Z1" s="21" t="s">
        <v>5533</v>
      </c>
      <c r="AA1" s="4" t="s">
        <v>5534</v>
      </c>
      <c r="AB1" s="3" t="s">
        <v>5535</v>
      </c>
      <c r="AC1" s="5" t="s">
        <v>5536</v>
      </c>
      <c r="AD1" s="3" t="s">
        <v>5537</v>
      </c>
      <c r="AE1" s="3" t="s">
        <v>5538</v>
      </c>
      <c r="AF1" s="1" t="s">
        <v>5539</v>
      </c>
      <c r="AG1" s="1" t="s">
        <v>5540</v>
      </c>
      <c r="AH1" s="1" t="s">
        <v>5541</v>
      </c>
      <c r="AI1" s="22" t="s">
        <v>5542</v>
      </c>
      <c r="AJ1" s="22" t="s">
        <v>5543</v>
      </c>
      <c r="AK1" s="22" t="s">
        <v>5544</v>
      </c>
      <c r="AL1" s="22" t="s">
        <v>5545</v>
      </c>
      <c r="AM1" s="22" t="s">
        <v>5546</v>
      </c>
      <c r="AN1" s="22" t="s">
        <v>5547</v>
      </c>
      <c r="AO1" s="22" t="s">
        <v>5548</v>
      </c>
      <c r="AP1" s="22" t="s">
        <v>5549</v>
      </c>
      <c r="AQ1" s="22" t="s">
        <v>5550</v>
      </c>
      <c r="AR1" s="22" t="s">
        <v>5551</v>
      </c>
      <c r="AS1" s="22" t="s">
        <v>5552</v>
      </c>
      <c r="AT1" s="5" t="s">
        <v>5553</v>
      </c>
      <c r="AU1" s="3" t="s">
        <v>5554</v>
      </c>
      <c r="AV1" s="3" t="s">
        <v>5555</v>
      </c>
      <c r="AW1" s="5" t="s">
        <v>5556</v>
      </c>
      <c r="AX1" s="5" t="s">
        <v>5557</v>
      </c>
      <c r="AY1" s="5" t="s">
        <v>5558</v>
      </c>
    </row>
    <row r="2" ht="12.75" customHeight="1">
      <c r="A2" s="7" t="s">
        <v>134</v>
      </c>
      <c r="B2" s="7" t="s">
        <v>135</v>
      </c>
      <c r="C2" s="8" t="s">
        <v>136</v>
      </c>
      <c r="D2" s="9" t="s">
        <v>137</v>
      </c>
      <c r="E2" s="7">
        <v>82.0</v>
      </c>
      <c r="F2" s="7">
        <v>0.0</v>
      </c>
      <c r="G2" s="7">
        <v>0.0</v>
      </c>
      <c r="H2" s="24">
        <f t="shared" ref="H2:H899" si="1">F2+G2</f>
        <v>0</v>
      </c>
      <c r="I2" s="7">
        <v>0.0</v>
      </c>
      <c r="J2" s="7">
        <v>0.0</v>
      </c>
      <c r="K2" s="7">
        <v>0.0</v>
      </c>
      <c r="L2" s="12">
        <f t="shared" ref="L2:L899" si="2">IF(AI2&gt;0,J2/(AI2/(AI2+AK2)),0)</f>
        <v>0</v>
      </c>
      <c r="M2" s="7">
        <v>2.0</v>
      </c>
      <c r="N2" s="7">
        <v>0.0</v>
      </c>
      <c r="O2" s="7">
        <v>0.0</v>
      </c>
      <c r="P2" s="7">
        <v>2.0</v>
      </c>
      <c r="Q2" s="7">
        <v>1.0</v>
      </c>
      <c r="R2" s="10">
        <f t="shared" ref="R2:R899" si="3">IF(M2&gt;0,F2/M2,0)</f>
        <v>0</v>
      </c>
      <c r="S2" s="10">
        <f t="shared" ref="S2:S899" si="4">IF(SUM(O2:Q2)&gt;0,I2/SUM(O2:Q2),0)</f>
        <v>0</v>
      </c>
      <c r="T2" s="7">
        <v>15.0</v>
      </c>
      <c r="U2" s="7">
        <v>11.0</v>
      </c>
      <c r="V2" s="7">
        <v>7.0</v>
      </c>
      <c r="W2" s="7">
        <v>4.0</v>
      </c>
      <c r="X2" s="7">
        <v>10.0</v>
      </c>
      <c r="Y2" s="7">
        <v>7904.0</v>
      </c>
      <c r="Z2" s="18">
        <f t="shared" ref="Z2:Z899" si="5">Y2/E2/60</f>
        <v>1.606504065</v>
      </c>
      <c r="AA2" s="14">
        <v>123.77</v>
      </c>
      <c r="AB2" s="18">
        <f t="shared" ref="AB2:AB899" si="6">AA2/E2</f>
        <v>1.509390244</v>
      </c>
      <c r="AC2" s="14">
        <v>310.72</v>
      </c>
      <c r="AD2" s="18">
        <f t="shared" ref="AD2:AD899" si="7">AC2/E2</f>
        <v>3.789268293</v>
      </c>
      <c r="AE2" s="13">
        <f t="shared" ref="AE2:AE899" si="8">IF(AB2&gt;0,AB2/(AB2+AD2),0)</f>
        <v>0.2848627126</v>
      </c>
      <c r="AF2" s="7">
        <v>3.0</v>
      </c>
      <c r="AG2" s="7">
        <v>2.0</v>
      </c>
      <c r="AH2" s="13">
        <f t="shared" ref="AH2:AH899" si="9">IF((AF2+AG2)&gt;0,AF2/(AF2+AG2)," ")</f>
        <v>0.6</v>
      </c>
      <c r="AI2" s="7">
        <v>0.0</v>
      </c>
      <c r="AJ2" s="7">
        <v>8.0</v>
      </c>
      <c r="AK2" s="26">
        <v>7.0</v>
      </c>
      <c r="AL2" s="26">
        <v>84.0</v>
      </c>
      <c r="AM2" s="7">
        <v>3.0</v>
      </c>
      <c r="AN2" s="7">
        <v>35.0</v>
      </c>
      <c r="AO2" s="7">
        <v>2.0</v>
      </c>
      <c r="AP2" s="7">
        <v>58.0</v>
      </c>
      <c r="AQ2" s="7">
        <v>10.0</v>
      </c>
      <c r="AR2" s="7">
        <v>84.0</v>
      </c>
      <c r="AS2" s="13">
        <f t="shared" ref="AS2:AS899" si="10">AQ2/MAX(1,AQ2+AR2)</f>
        <v>0.1063829787</v>
      </c>
      <c r="AT2" s="14">
        <v>-1.82</v>
      </c>
      <c r="AU2" s="7">
        <v>3.0</v>
      </c>
      <c r="AV2" s="7">
        <v>1.0</v>
      </c>
      <c r="AW2" s="14">
        <v>-29.6</v>
      </c>
      <c r="AX2" s="14">
        <v>9.01</v>
      </c>
      <c r="AY2" s="14">
        <v>5.11</v>
      </c>
    </row>
    <row r="3" ht="12.75" customHeight="1">
      <c r="A3" s="7" t="s">
        <v>147</v>
      </c>
      <c r="B3" s="7" t="s">
        <v>148</v>
      </c>
      <c r="C3" s="8" t="s">
        <v>149</v>
      </c>
      <c r="D3" s="9" t="s">
        <v>150</v>
      </c>
      <c r="E3" s="7">
        <v>19.0</v>
      </c>
      <c r="F3" s="7">
        <v>0.0</v>
      </c>
      <c r="G3" s="7">
        <v>0.0</v>
      </c>
      <c r="H3" s="24">
        <f t="shared" si="1"/>
        <v>0</v>
      </c>
      <c r="L3" s="12">
        <f t="shared" si="2"/>
        <v>0</v>
      </c>
      <c r="M3" s="7">
        <v>1.0</v>
      </c>
      <c r="N3" s="7">
        <v>0.0</v>
      </c>
      <c r="R3" s="10">
        <f t="shared" si="3"/>
        <v>0</v>
      </c>
      <c r="S3" s="10">
        <f t="shared" si="4"/>
        <v>0</v>
      </c>
      <c r="T3" s="7">
        <v>3.0</v>
      </c>
      <c r="W3" s="7">
        <v>0.0</v>
      </c>
      <c r="X3" s="7">
        <v>0.0</v>
      </c>
      <c r="Y3" s="7">
        <v>1460.0</v>
      </c>
      <c r="Z3" s="18">
        <f t="shared" si="5"/>
        <v>1.280701754</v>
      </c>
      <c r="AA3" s="14"/>
      <c r="AB3" s="18">
        <f t="shared" si="6"/>
        <v>0</v>
      </c>
      <c r="AC3" s="14"/>
      <c r="AD3" s="18">
        <f t="shared" si="7"/>
        <v>0</v>
      </c>
      <c r="AE3" s="13">
        <f t="shared" si="8"/>
        <v>0</v>
      </c>
      <c r="AF3" s="7">
        <v>6.0</v>
      </c>
      <c r="AG3" s="7">
        <v>7.0</v>
      </c>
      <c r="AH3" s="13">
        <f t="shared" si="9"/>
        <v>0.4615384615</v>
      </c>
      <c r="AK3" s="26">
        <v>0.0</v>
      </c>
      <c r="AL3" s="26">
        <v>0.0</v>
      </c>
      <c r="AM3" s="7">
        <v>0.0</v>
      </c>
      <c r="AN3" s="7">
        <v>0.0</v>
      </c>
      <c r="AO3" s="7">
        <v>0.0</v>
      </c>
      <c r="AP3" s="7">
        <v>0.0</v>
      </c>
      <c r="AS3" s="13">
        <f t="shared" si="10"/>
        <v>0</v>
      </c>
      <c r="AT3" s="14"/>
      <c r="AW3" s="14">
        <v>0.0</v>
      </c>
      <c r="AX3" s="14"/>
      <c r="AY3" s="14"/>
    </row>
    <row r="4" ht="12.75" customHeight="1">
      <c r="A4" s="7" t="s">
        <v>156</v>
      </c>
      <c r="B4" s="7" t="s">
        <v>157</v>
      </c>
      <c r="C4" s="8" t="s">
        <v>158</v>
      </c>
      <c r="D4" s="9" t="s">
        <v>159</v>
      </c>
      <c r="E4" s="7">
        <v>2.0</v>
      </c>
      <c r="F4" s="7">
        <v>0.0</v>
      </c>
      <c r="G4" s="7">
        <v>0.0</v>
      </c>
      <c r="H4" s="24">
        <f t="shared" si="1"/>
        <v>0</v>
      </c>
      <c r="I4" s="7">
        <v>0.0</v>
      </c>
      <c r="J4" s="7">
        <v>0.0</v>
      </c>
      <c r="K4" s="7">
        <v>0.0</v>
      </c>
      <c r="L4" s="12">
        <f t="shared" si="2"/>
        <v>0</v>
      </c>
      <c r="M4" s="7">
        <v>0.0</v>
      </c>
      <c r="N4" s="7">
        <v>0.0</v>
      </c>
      <c r="O4" s="7">
        <v>0.0</v>
      </c>
      <c r="P4" s="7">
        <v>0.0</v>
      </c>
      <c r="Q4" s="7">
        <v>0.0</v>
      </c>
      <c r="R4" s="10">
        <f t="shared" si="3"/>
        <v>0</v>
      </c>
      <c r="S4" s="10">
        <f t="shared" si="4"/>
        <v>0</v>
      </c>
      <c r="T4" s="7">
        <v>0.0</v>
      </c>
      <c r="U4" s="7">
        <v>0.0</v>
      </c>
      <c r="V4" s="7">
        <v>0.0</v>
      </c>
      <c r="W4" s="7">
        <v>0.0</v>
      </c>
      <c r="X4" s="7">
        <v>0.0</v>
      </c>
      <c r="Y4" s="7">
        <v>0.0</v>
      </c>
      <c r="Z4" s="18">
        <f t="shared" si="5"/>
        <v>0</v>
      </c>
      <c r="AA4" s="14">
        <v>0.0</v>
      </c>
      <c r="AB4" s="18">
        <f t="shared" si="6"/>
        <v>0</v>
      </c>
      <c r="AC4" s="14">
        <v>13.02</v>
      </c>
      <c r="AD4" s="18">
        <f t="shared" si="7"/>
        <v>6.51</v>
      </c>
      <c r="AE4" s="13">
        <f t="shared" si="8"/>
        <v>0</v>
      </c>
      <c r="AF4" s="7">
        <v>0.0</v>
      </c>
      <c r="AG4" s="7">
        <v>0.0</v>
      </c>
      <c r="AH4" s="13" t="str">
        <f t="shared" si="9"/>
        <v> </v>
      </c>
      <c r="AI4" s="7">
        <v>0.0</v>
      </c>
      <c r="AJ4" s="7">
        <v>0.0</v>
      </c>
      <c r="AK4" s="26">
        <v>0.0</v>
      </c>
      <c r="AL4" s="26">
        <v>0.0</v>
      </c>
      <c r="AM4" s="7">
        <v>0.0</v>
      </c>
      <c r="AN4" s="7">
        <v>0.0</v>
      </c>
      <c r="AO4" s="7">
        <v>0.0</v>
      </c>
      <c r="AP4" s="7">
        <v>0.0</v>
      </c>
      <c r="AQ4" s="7">
        <v>0.0</v>
      </c>
      <c r="AR4" s="7">
        <v>0.0</v>
      </c>
      <c r="AS4" s="13">
        <f t="shared" si="10"/>
        <v>0</v>
      </c>
      <c r="AT4" s="14"/>
      <c r="AU4" s="7">
        <v>0.0</v>
      </c>
      <c r="AV4" s="7">
        <v>0.0</v>
      </c>
      <c r="AW4" s="14">
        <v>0.0</v>
      </c>
      <c r="AX4" s="14"/>
      <c r="AY4" s="14"/>
    </row>
    <row r="5" ht="12.75" customHeight="1">
      <c r="A5" s="7" t="s">
        <v>164</v>
      </c>
      <c r="B5" s="7" t="s">
        <v>165</v>
      </c>
      <c r="C5" s="8" t="s">
        <v>166</v>
      </c>
      <c r="D5" s="9" t="s">
        <v>167</v>
      </c>
      <c r="E5" s="7">
        <v>9.0</v>
      </c>
      <c r="F5" s="7">
        <v>0.0</v>
      </c>
      <c r="G5" s="7">
        <v>0.0</v>
      </c>
      <c r="H5" s="24">
        <f t="shared" si="1"/>
        <v>0</v>
      </c>
      <c r="I5" s="7">
        <v>0.0</v>
      </c>
      <c r="J5" s="7">
        <v>0.0</v>
      </c>
      <c r="K5" s="7">
        <v>0.0</v>
      </c>
      <c r="L5" s="12">
        <f t="shared" si="2"/>
        <v>0</v>
      </c>
      <c r="M5" s="7">
        <v>0.0</v>
      </c>
      <c r="N5" s="7">
        <v>0.0</v>
      </c>
      <c r="O5" s="7">
        <v>0.0</v>
      </c>
      <c r="P5" s="7">
        <v>0.0</v>
      </c>
      <c r="Q5" s="7">
        <v>0.0</v>
      </c>
      <c r="R5" s="10">
        <f t="shared" si="3"/>
        <v>0</v>
      </c>
      <c r="S5" s="10">
        <f t="shared" si="4"/>
        <v>0</v>
      </c>
      <c r="T5" s="7">
        <v>0.0</v>
      </c>
      <c r="U5" s="7">
        <v>0.0</v>
      </c>
      <c r="V5" s="7">
        <v>0.0</v>
      </c>
      <c r="W5" s="7">
        <v>0.0</v>
      </c>
      <c r="X5" s="7">
        <v>0.0</v>
      </c>
      <c r="Y5" s="7">
        <v>0.0</v>
      </c>
      <c r="Z5" s="18">
        <f t="shared" si="5"/>
        <v>0</v>
      </c>
      <c r="AA5" s="14">
        <v>0.0</v>
      </c>
      <c r="AB5" s="18">
        <f t="shared" si="6"/>
        <v>0</v>
      </c>
      <c r="AC5" s="14">
        <v>40.68</v>
      </c>
      <c r="AD5" s="18">
        <f t="shared" si="7"/>
        <v>4.52</v>
      </c>
      <c r="AE5" s="13">
        <f t="shared" si="8"/>
        <v>0</v>
      </c>
      <c r="AF5" s="7">
        <v>0.0</v>
      </c>
      <c r="AG5" s="7">
        <v>0.0</v>
      </c>
      <c r="AH5" s="13" t="str">
        <f t="shared" si="9"/>
        <v> </v>
      </c>
      <c r="AI5" s="7">
        <v>0.0</v>
      </c>
      <c r="AJ5" s="7">
        <v>0.0</v>
      </c>
      <c r="AK5" s="26">
        <v>0.0</v>
      </c>
      <c r="AL5" s="26">
        <v>0.0</v>
      </c>
      <c r="AM5" s="7">
        <v>0.0</v>
      </c>
      <c r="AN5" s="7">
        <v>0.0</v>
      </c>
      <c r="AO5" s="7">
        <v>0.0</v>
      </c>
      <c r="AP5" s="7">
        <v>0.0</v>
      </c>
      <c r="AQ5" s="7">
        <v>0.0</v>
      </c>
      <c r="AR5" s="7">
        <v>0.0</v>
      </c>
      <c r="AS5" s="13">
        <f t="shared" si="10"/>
        <v>0</v>
      </c>
      <c r="AT5" s="14"/>
      <c r="AU5" s="7">
        <v>0.0</v>
      </c>
      <c r="AV5" s="7">
        <v>0.0</v>
      </c>
      <c r="AW5" s="14">
        <v>0.0</v>
      </c>
      <c r="AX5" s="14"/>
      <c r="AY5" s="14"/>
    </row>
    <row r="6" ht="12.75" customHeight="1">
      <c r="A6" s="7" t="s">
        <v>171</v>
      </c>
      <c r="B6" s="7" t="s">
        <v>172</v>
      </c>
      <c r="C6" s="8" t="s">
        <v>173</v>
      </c>
      <c r="D6" s="9" t="s">
        <v>174</v>
      </c>
      <c r="E6" s="7">
        <v>82.0</v>
      </c>
      <c r="F6" s="7">
        <v>0.0</v>
      </c>
      <c r="G6" s="7">
        <v>0.0</v>
      </c>
      <c r="H6" s="24">
        <f t="shared" si="1"/>
        <v>0</v>
      </c>
      <c r="I6" s="7">
        <v>0.0</v>
      </c>
      <c r="J6" s="7">
        <v>0.0</v>
      </c>
      <c r="K6" s="7">
        <v>0.0</v>
      </c>
      <c r="L6" s="12">
        <f t="shared" si="2"/>
        <v>0</v>
      </c>
      <c r="M6" s="7">
        <v>1.0</v>
      </c>
      <c r="N6" s="7">
        <v>2.0</v>
      </c>
      <c r="O6" s="7">
        <v>1.0</v>
      </c>
      <c r="P6" s="7">
        <v>1.0</v>
      </c>
      <c r="Q6" s="7">
        <v>0.0</v>
      </c>
      <c r="R6" s="10">
        <f t="shared" si="3"/>
        <v>0</v>
      </c>
      <c r="S6" s="10">
        <f t="shared" si="4"/>
        <v>0</v>
      </c>
      <c r="T6" s="7">
        <v>49.0</v>
      </c>
      <c r="U6" s="7">
        <v>23.0</v>
      </c>
      <c r="V6" s="7">
        <v>2.0</v>
      </c>
      <c r="W6" s="7">
        <v>7.0</v>
      </c>
      <c r="X6" s="7">
        <v>2.0</v>
      </c>
      <c r="Y6" s="7">
        <v>13990.0</v>
      </c>
      <c r="Z6" s="18">
        <f t="shared" si="5"/>
        <v>2.843495935</v>
      </c>
      <c r="AA6" s="14">
        <v>231.69</v>
      </c>
      <c r="AB6" s="18">
        <f t="shared" si="6"/>
        <v>2.825487805</v>
      </c>
      <c r="AC6" s="14">
        <v>188.43</v>
      </c>
      <c r="AD6" s="18">
        <f t="shared" si="7"/>
        <v>2.297926829</v>
      </c>
      <c r="AE6" s="13">
        <f t="shared" si="8"/>
        <v>0.5514852899</v>
      </c>
      <c r="AF6" s="7">
        <v>0.0</v>
      </c>
      <c r="AG6" s="7">
        <v>0.0</v>
      </c>
      <c r="AH6" s="13" t="str">
        <f t="shared" si="9"/>
        <v> </v>
      </c>
      <c r="AI6" s="7">
        <v>1.0</v>
      </c>
      <c r="AJ6" s="7">
        <v>21.0</v>
      </c>
      <c r="AK6" s="26">
        <v>17.0</v>
      </c>
      <c r="AL6" s="26">
        <v>169.0</v>
      </c>
      <c r="AM6" s="7">
        <v>4.0</v>
      </c>
      <c r="AN6" s="7">
        <v>86.0</v>
      </c>
      <c r="AO6" s="7">
        <v>1.0</v>
      </c>
      <c r="AP6" s="7">
        <v>113.0</v>
      </c>
      <c r="AQ6" s="7">
        <v>12.0</v>
      </c>
      <c r="AR6" s="7">
        <v>162.0</v>
      </c>
      <c r="AS6" s="13">
        <f t="shared" si="10"/>
        <v>0.06896551724</v>
      </c>
      <c r="AT6" s="14">
        <v>-5.53</v>
      </c>
      <c r="AU6" s="7">
        <v>1.0</v>
      </c>
      <c r="AV6" s="7">
        <v>1.0</v>
      </c>
      <c r="AW6" s="14">
        <v>-36.8</v>
      </c>
      <c r="AX6" s="14">
        <v>3.28</v>
      </c>
      <c r="AY6" s="14">
        <v>-6.72</v>
      </c>
    </row>
    <row r="7" ht="12.75" customHeight="1">
      <c r="A7" s="7" t="s">
        <v>180</v>
      </c>
      <c r="B7" s="7" t="s">
        <v>181</v>
      </c>
      <c r="C7" s="8" t="s">
        <v>182</v>
      </c>
      <c r="D7" s="9" t="s">
        <v>183</v>
      </c>
      <c r="E7" s="7">
        <v>12.0</v>
      </c>
      <c r="F7" s="7">
        <v>0.0</v>
      </c>
      <c r="G7" s="7">
        <v>0.0</v>
      </c>
      <c r="H7" s="24">
        <f t="shared" si="1"/>
        <v>0</v>
      </c>
      <c r="I7" s="7">
        <v>0.0</v>
      </c>
      <c r="J7" s="7">
        <v>0.0</v>
      </c>
      <c r="K7" s="7">
        <v>0.0</v>
      </c>
      <c r="L7" s="12">
        <f t="shared" si="2"/>
        <v>0</v>
      </c>
      <c r="M7" s="7">
        <v>0.0</v>
      </c>
      <c r="N7" s="7">
        <v>0.0</v>
      </c>
      <c r="O7" s="7">
        <v>0.0</v>
      </c>
      <c r="P7" s="7">
        <v>0.0</v>
      </c>
      <c r="Q7" s="7">
        <v>0.0</v>
      </c>
      <c r="R7" s="10">
        <f t="shared" si="3"/>
        <v>0</v>
      </c>
      <c r="S7" s="10">
        <f t="shared" si="4"/>
        <v>0</v>
      </c>
      <c r="T7" s="7">
        <v>0.0</v>
      </c>
      <c r="U7" s="7">
        <v>0.0</v>
      </c>
      <c r="V7" s="7">
        <v>0.0</v>
      </c>
      <c r="W7" s="7">
        <v>0.0</v>
      </c>
      <c r="X7" s="7">
        <v>0.0</v>
      </c>
      <c r="Y7" s="7">
        <v>47.0</v>
      </c>
      <c r="Z7" s="18">
        <f t="shared" si="5"/>
        <v>0.06527777778</v>
      </c>
      <c r="AA7" s="14">
        <v>0.41</v>
      </c>
      <c r="AB7" s="18">
        <f t="shared" si="6"/>
        <v>0.03416666667</v>
      </c>
      <c r="AC7" s="14">
        <v>66.13</v>
      </c>
      <c r="AD7" s="18">
        <f t="shared" si="7"/>
        <v>5.510833333</v>
      </c>
      <c r="AE7" s="13">
        <f t="shared" si="8"/>
        <v>0.006161707244</v>
      </c>
      <c r="AF7" s="7">
        <v>0.0</v>
      </c>
      <c r="AG7" s="7">
        <v>0.0</v>
      </c>
      <c r="AH7" s="13" t="str">
        <f t="shared" si="9"/>
        <v> </v>
      </c>
      <c r="AI7" s="7">
        <v>0.0</v>
      </c>
      <c r="AJ7" s="7">
        <v>0.0</v>
      </c>
      <c r="AK7" s="26">
        <v>0.0</v>
      </c>
      <c r="AL7" s="26">
        <v>0.0</v>
      </c>
      <c r="AM7" s="7">
        <v>0.0</v>
      </c>
      <c r="AN7" s="7">
        <v>0.0</v>
      </c>
      <c r="AO7" s="7">
        <v>0.0</v>
      </c>
      <c r="AP7" s="7">
        <v>0.0</v>
      </c>
      <c r="AQ7" s="7">
        <v>0.0</v>
      </c>
      <c r="AR7" s="7">
        <v>0.0</v>
      </c>
      <c r="AS7" s="13">
        <f t="shared" si="10"/>
        <v>0</v>
      </c>
      <c r="AT7" s="14"/>
      <c r="AU7" s="7">
        <v>0.0</v>
      </c>
      <c r="AV7" s="7">
        <v>0.0</v>
      </c>
      <c r="AW7" s="14">
        <v>0.0</v>
      </c>
      <c r="AX7" s="14">
        <v>0.0</v>
      </c>
      <c r="AY7" s="14">
        <v>-1.61</v>
      </c>
    </row>
    <row r="8" ht="12.75" customHeight="1">
      <c r="A8" s="7" t="s">
        <v>190</v>
      </c>
      <c r="B8" s="7" t="s">
        <v>191</v>
      </c>
      <c r="C8" s="8" t="s">
        <v>136</v>
      </c>
      <c r="D8" s="9" t="s">
        <v>150</v>
      </c>
      <c r="E8" s="7">
        <v>29.0</v>
      </c>
      <c r="F8" s="7">
        <v>0.0</v>
      </c>
      <c r="G8" s="7">
        <v>0.0</v>
      </c>
      <c r="H8" s="24">
        <f t="shared" si="1"/>
        <v>0</v>
      </c>
      <c r="I8" s="7">
        <v>0.0</v>
      </c>
      <c r="J8" s="7">
        <v>0.0</v>
      </c>
      <c r="K8" s="7">
        <v>0.0</v>
      </c>
      <c r="L8" s="12">
        <f t="shared" si="2"/>
        <v>0</v>
      </c>
      <c r="M8" s="7">
        <v>1.0</v>
      </c>
      <c r="N8" s="7">
        <v>0.0</v>
      </c>
      <c r="O8" s="7">
        <v>0.0</v>
      </c>
      <c r="P8" s="7">
        <v>1.0</v>
      </c>
      <c r="Q8" s="7">
        <v>1.0</v>
      </c>
      <c r="R8" s="10">
        <f t="shared" si="3"/>
        <v>0</v>
      </c>
      <c r="S8" s="10">
        <f t="shared" si="4"/>
        <v>0</v>
      </c>
      <c r="T8" s="7">
        <v>2.0</v>
      </c>
      <c r="U8" s="7">
        <v>1.0</v>
      </c>
      <c r="V8" s="7">
        <v>0.0</v>
      </c>
      <c r="W8" s="7">
        <v>0.0</v>
      </c>
      <c r="X8" s="7">
        <v>1.0</v>
      </c>
      <c r="Y8" s="7">
        <v>3242.0</v>
      </c>
      <c r="Z8" s="18">
        <f t="shared" si="5"/>
        <v>1.863218391</v>
      </c>
      <c r="AA8" s="14">
        <v>48.91</v>
      </c>
      <c r="AB8" s="18">
        <f t="shared" si="6"/>
        <v>1.686551724</v>
      </c>
      <c r="AC8" s="14">
        <v>100.05</v>
      </c>
      <c r="AD8" s="18">
        <f t="shared" si="7"/>
        <v>3.45</v>
      </c>
      <c r="AE8" s="13">
        <f t="shared" si="8"/>
        <v>0.3283431794</v>
      </c>
      <c r="AF8" s="7">
        <v>11.0</v>
      </c>
      <c r="AG8" s="7">
        <v>13.0</v>
      </c>
      <c r="AH8" s="13">
        <f t="shared" si="9"/>
        <v>0.4583333333</v>
      </c>
      <c r="AI8" s="7">
        <v>0.0</v>
      </c>
      <c r="AJ8" s="7">
        <v>7.0</v>
      </c>
      <c r="AK8" s="26">
        <v>2.0</v>
      </c>
      <c r="AL8" s="26">
        <v>31.0</v>
      </c>
      <c r="AM8" s="7">
        <v>1.0</v>
      </c>
      <c r="AN8" s="7">
        <v>23.0</v>
      </c>
      <c r="AO8" s="7">
        <v>1.0</v>
      </c>
      <c r="AP8" s="7">
        <v>23.0</v>
      </c>
      <c r="AQ8" s="7">
        <v>3.0</v>
      </c>
      <c r="AR8" s="7">
        <v>38.0</v>
      </c>
      <c r="AS8" s="13">
        <f t="shared" si="10"/>
        <v>0.07317073171</v>
      </c>
      <c r="AT8" s="14">
        <v>-5.87</v>
      </c>
      <c r="AU8" s="7">
        <v>1.0</v>
      </c>
      <c r="AV8" s="7">
        <v>0.0</v>
      </c>
      <c r="AW8" s="14">
        <v>-44.2</v>
      </c>
      <c r="AX8" s="14">
        <v>4.76</v>
      </c>
      <c r="AY8" s="14">
        <v>0.6</v>
      </c>
    </row>
    <row r="9" ht="12.75" customHeight="1">
      <c r="A9" s="7" t="s">
        <v>195</v>
      </c>
      <c r="B9" s="7" t="s">
        <v>196</v>
      </c>
      <c r="C9" s="8" t="s">
        <v>197</v>
      </c>
      <c r="D9" s="9" t="s">
        <v>167</v>
      </c>
      <c r="E9" s="7">
        <v>60.0</v>
      </c>
      <c r="F9" s="7">
        <v>0.0</v>
      </c>
      <c r="G9" s="7">
        <v>0.0</v>
      </c>
      <c r="H9" s="24">
        <f t="shared" si="1"/>
        <v>0</v>
      </c>
      <c r="I9" s="7">
        <v>0.0</v>
      </c>
      <c r="J9" s="7">
        <v>0.0</v>
      </c>
      <c r="K9" s="7">
        <v>0.0</v>
      </c>
      <c r="L9" s="12">
        <f t="shared" si="2"/>
        <v>0</v>
      </c>
      <c r="M9" s="7">
        <v>0.0</v>
      </c>
      <c r="N9" s="7">
        <v>0.0</v>
      </c>
      <c r="O9" s="7">
        <v>0.0</v>
      </c>
      <c r="P9" s="7">
        <v>0.0</v>
      </c>
      <c r="Q9" s="7">
        <v>0.0</v>
      </c>
      <c r="R9" s="10">
        <f t="shared" si="3"/>
        <v>0</v>
      </c>
      <c r="S9" s="10">
        <f t="shared" si="4"/>
        <v>0</v>
      </c>
      <c r="T9" s="7">
        <v>0.0</v>
      </c>
      <c r="U9" s="7">
        <v>0.0</v>
      </c>
      <c r="V9" s="7">
        <v>0.0</v>
      </c>
      <c r="W9" s="7">
        <v>0.0</v>
      </c>
      <c r="X9" s="7">
        <v>0.0</v>
      </c>
      <c r="Y9" s="7">
        <v>151.0</v>
      </c>
      <c r="Z9" s="18">
        <f t="shared" si="5"/>
        <v>0.04194444444</v>
      </c>
      <c r="AA9" s="14">
        <v>1.84</v>
      </c>
      <c r="AB9" s="18">
        <f t="shared" si="6"/>
        <v>0.03066666667</v>
      </c>
      <c r="AC9" s="14">
        <v>327.86</v>
      </c>
      <c r="AD9" s="18">
        <f t="shared" si="7"/>
        <v>5.464333333</v>
      </c>
      <c r="AE9" s="13">
        <f t="shared" si="8"/>
        <v>0.005580831059</v>
      </c>
      <c r="AF9" s="7">
        <v>1.0</v>
      </c>
      <c r="AG9" s="7">
        <v>1.0</v>
      </c>
      <c r="AH9" s="13">
        <f t="shared" si="9"/>
        <v>0.5</v>
      </c>
      <c r="AI9" s="7">
        <v>0.0</v>
      </c>
      <c r="AJ9" s="7">
        <v>0.0</v>
      </c>
      <c r="AK9" s="26">
        <v>1.0</v>
      </c>
      <c r="AL9" s="26">
        <v>2.0</v>
      </c>
      <c r="AM9" s="7">
        <v>0.0</v>
      </c>
      <c r="AN9" s="7">
        <v>0.0</v>
      </c>
      <c r="AO9" s="7">
        <v>0.0</v>
      </c>
      <c r="AP9" s="7">
        <v>1.0</v>
      </c>
      <c r="AQ9" s="7">
        <v>1.0</v>
      </c>
      <c r="AR9" s="7">
        <v>1.0</v>
      </c>
      <c r="AS9" s="13">
        <f t="shared" si="10"/>
        <v>0.5</v>
      </c>
      <c r="AT9" s="14">
        <v>37.91</v>
      </c>
      <c r="AU9" s="7">
        <v>1.0</v>
      </c>
      <c r="AV9" s="7">
        <v>0.0</v>
      </c>
      <c r="AW9" s="14">
        <v>0.0</v>
      </c>
      <c r="AX9" s="14">
        <v>0.0</v>
      </c>
      <c r="AY9" s="14">
        <v>-6.37</v>
      </c>
    </row>
    <row r="10" ht="12.75" customHeight="1">
      <c r="A10" s="7" t="s">
        <v>204</v>
      </c>
      <c r="B10" s="7" t="s">
        <v>205</v>
      </c>
      <c r="C10" s="8" t="s">
        <v>206</v>
      </c>
      <c r="D10" s="9" t="s">
        <v>183</v>
      </c>
      <c r="E10" s="7">
        <v>44.0</v>
      </c>
      <c r="F10" s="7">
        <v>0.0</v>
      </c>
      <c r="G10" s="7">
        <v>0.0</v>
      </c>
      <c r="H10" s="24">
        <f t="shared" si="1"/>
        <v>0</v>
      </c>
      <c r="I10" s="7">
        <v>0.0</v>
      </c>
      <c r="J10" s="7">
        <v>0.0</v>
      </c>
      <c r="K10" s="7">
        <v>0.0</v>
      </c>
      <c r="L10" s="12">
        <f t="shared" si="2"/>
        <v>0</v>
      </c>
      <c r="M10" s="7">
        <v>0.0</v>
      </c>
      <c r="N10" s="7">
        <v>0.0</v>
      </c>
      <c r="O10" s="7">
        <v>0.0</v>
      </c>
      <c r="P10" s="7">
        <v>0.0</v>
      </c>
      <c r="Q10" s="7">
        <v>0.0</v>
      </c>
      <c r="R10" s="10">
        <f t="shared" si="3"/>
        <v>0</v>
      </c>
      <c r="S10" s="10">
        <f t="shared" si="4"/>
        <v>0</v>
      </c>
      <c r="T10" s="7">
        <v>0.0</v>
      </c>
      <c r="U10" s="7">
        <v>0.0</v>
      </c>
      <c r="V10" s="7">
        <v>0.0</v>
      </c>
      <c r="W10" s="7">
        <v>0.0</v>
      </c>
      <c r="X10" s="7">
        <v>0.0</v>
      </c>
      <c r="Y10" s="7">
        <v>28.0</v>
      </c>
      <c r="Z10" s="18">
        <f t="shared" si="5"/>
        <v>0.01060606061</v>
      </c>
      <c r="AA10" s="14">
        <v>0.2</v>
      </c>
      <c r="AB10" s="18">
        <f t="shared" si="6"/>
        <v>0.004545454545</v>
      </c>
      <c r="AC10" s="14">
        <v>206.82</v>
      </c>
      <c r="AD10" s="18">
        <f t="shared" si="7"/>
        <v>4.700454545</v>
      </c>
      <c r="AE10" s="13">
        <f t="shared" si="8"/>
        <v>0.0009660902328</v>
      </c>
      <c r="AF10" s="7">
        <v>0.0</v>
      </c>
      <c r="AG10" s="7">
        <v>0.0</v>
      </c>
      <c r="AH10" s="13" t="str">
        <f t="shared" si="9"/>
        <v> </v>
      </c>
      <c r="AI10" s="7">
        <v>0.0</v>
      </c>
      <c r="AJ10" s="7">
        <v>0.0</v>
      </c>
      <c r="AK10" s="26">
        <v>0.0</v>
      </c>
      <c r="AL10" s="26">
        <v>1.0</v>
      </c>
      <c r="AM10" s="7">
        <v>0.0</v>
      </c>
      <c r="AN10" s="7">
        <v>0.0</v>
      </c>
      <c r="AO10" s="7">
        <v>0.0</v>
      </c>
      <c r="AP10" s="7">
        <v>1.0</v>
      </c>
      <c r="AQ10" s="7">
        <v>0.0</v>
      </c>
      <c r="AR10" s="7">
        <v>0.0</v>
      </c>
      <c r="AS10" s="13">
        <f t="shared" si="10"/>
        <v>0</v>
      </c>
      <c r="AT10" s="14"/>
      <c r="AU10" s="7">
        <v>1.0</v>
      </c>
      <c r="AV10" s="7">
        <v>0.0</v>
      </c>
      <c r="AW10" s="14">
        <v>0.0</v>
      </c>
      <c r="AX10" s="14"/>
      <c r="AY10" s="14"/>
    </row>
    <row r="11" ht="12.75" customHeight="1">
      <c r="A11" s="7" t="s">
        <v>213</v>
      </c>
      <c r="B11" s="7" t="s">
        <v>214</v>
      </c>
      <c r="C11" s="8" t="s">
        <v>215</v>
      </c>
      <c r="D11" s="9" t="s">
        <v>159</v>
      </c>
      <c r="E11" s="7">
        <v>4.0</v>
      </c>
      <c r="F11" s="7">
        <v>0.0</v>
      </c>
      <c r="G11" s="7">
        <v>0.0</v>
      </c>
      <c r="H11" s="24">
        <f t="shared" si="1"/>
        <v>0</v>
      </c>
      <c r="I11" s="7">
        <v>0.0</v>
      </c>
      <c r="J11" s="7">
        <v>0.0</v>
      </c>
      <c r="K11" s="7">
        <v>0.0</v>
      </c>
      <c r="L11" s="12">
        <f t="shared" si="2"/>
        <v>0</v>
      </c>
      <c r="M11" s="7">
        <v>0.0</v>
      </c>
      <c r="N11" s="7">
        <v>0.0</v>
      </c>
      <c r="O11" s="7">
        <v>0.0</v>
      </c>
      <c r="P11" s="7">
        <v>0.0</v>
      </c>
      <c r="Q11" s="7">
        <v>0.0</v>
      </c>
      <c r="R11" s="10">
        <f t="shared" si="3"/>
        <v>0</v>
      </c>
      <c r="S11" s="10">
        <f t="shared" si="4"/>
        <v>0</v>
      </c>
      <c r="T11" s="7">
        <v>0.0</v>
      </c>
      <c r="U11" s="7">
        <v>0.0</v>
      </c>
      <c r="V11" s="7">
        <v>0.0</v>
      </c>
      <c r="W11" s="7">
        <v>1.0</v>
      </c>
      <c r="X11" s="7">
        <v>1.0</v>
      </c>
      <c r="Y11" s="7">
        <v>60.0</v>
      </c>
      <c r="Z11" s="18">
        <f t="shared" si="5"/>
        <v>0.25</v>
      </c>
      <c r="AA11" s="14">
        <v>1.12</v>
      </c>
      <c r="AB11" s="18">
        <f t="shared" si="6"/>
        <v>0.28</v>
      </c>
      <c r="AC11" s="14">
        <v>20.31</v>
      </c>
      <c r="AD11" s="18">
        <f t="shared" si="7"/>
        <v>5.0775</v>
      </c>
      <c r="AE11" s="13">
        <f t="shared" si="8"/>
        <v>0.05226318245</v>
      </c>
      <c r="AF11" s="7">
        <v>0.0</v>
      </c>
      <c r="AG11" s="7">
        <v>0.0</v>
      </c>
      <c r="AH11" s="13" t="str">
        <f t="shared" si="9"/>
        <v> </v>
      </c>
      <c r="AI11" s="7">
        <v>0.0</v>
      </c>
      <c r="AJ11" s="7">
        <v>0.0</v>
      </c>
      <c r="AK11" s="26">
        <v>0.0</v>
      </c>
      <c r="AL11" s="26">
        <v>1.0</v>
      </c>
      <c r="AM11" s="7">
        <v>0.0</v>
      </c>
      <c r="AN11" s="7">
        <v>0.0</v>
      </c>
      <c r="AO11" s="7">
        <v>0.0</v>
      </c>
      <c r="AP11" s="7">
        <v>0.0</v>
      </c>
      <c r="AQ11" s="7">
        <v>0.0</v>
      </c>
      <c r="AR11" s="7">
        <v>0.0</v>
      </c>
      <c r="AS11" s="13">
        <f t="shared" si="10"/>
        <v>0</v>
      </c>
      <c r="AT11" s="14"/>
      <c r="AU11" s="7">
        <v>0.0</v>
      </c>
      <c r="AV11" s="7">
        <v>0.0</v>
      </c>
      <c r="AW11" s="14">
        <v>-53.6</v>
      </c>
      <c r="AX11" s="14"/>
      <c r="AY11" s="14"/>
    </row>
    <row r="12" ht="12.75" customHeight="1">
      <c r="A12" s="7" t="s">
        <v>220</v>
      </c>
      <c r="B12" s="7" t="s">
        <v>221</v>
      </c>
      <c r="C12" s="8" t="s">
        <v>222</v>
      </c>
      <c r="D12" s="9" t="s">
        <v>150</v>
      </c>
      <c r="E12" s="7">
        <v>77.0</v>
      </c>
      <c r="F12" s="7">
        <v>3.0</v>
      </c>
      <c r="G12" s="7">
        <v>1.0</v>
      </c>
      <c r="H12" s="24">
        <f t="shared" si="1"/>
        <v>4</v>
      </c>
      <c r="I12" s="7">
        <v>3.0</v>
      </c>
      <c r="J12" s="7">
        <v>1.0</v>
      </c>
      <c r="K12" s="7">
        <v>0.0</v>
      </c>
      <c r="L12" s="12">
        <f t="shared" si="2"/>
        <v>4.5</v>
      </c>
      <c r="M12" s="7">
        <v>10.0</v>
      </c>
      <c r="N12" s="7">
        <v>1.0</v>
      </c>
      <c r="O12" s="7">
        <v>1.0</v>
      </c>
      <c r="P12" s="7">
        <v>7.0</v>
      </c>
      <c r="Q12" s="7">
        <v>1.0</v>
      </c>
      <c r="R12" s="10">
        <f t="shared" si="3"/>
        <v>0.3</v>
      </c>
      <c r="S12" s="10">
        <f t="shared" si="4"/>
        <v>0.3333333333</v>
      </c>
      <c r="T12" s="7">
        <v>12.0</v>
      </c>
      <c r="U12" s="7">
        <v>5.0</v>
      </c>
      <c r="V12" s="7">
        <v>3.0</v>
      </c>
      <c r="W12" s="7">
        <v>1.0</v>
      </c>
      <c r="X12" s="7">
        <v>5.0</v>
      </c>
      <c r="Y12" s="7">
        <v>6264.0</v>
      </c>
      <c r="Z12" s="18">
        <f t="shared" si="5"/>
        <v>1.355844156</v>
      </c>
      <c r="AA12" s="14">
        <v>96.1</v>
      </c>
      <c r="AB12" s="18">
        <f t="shared" si="6"/>
        <v>1.248051948</v>
      </c>
      <c r="AC12" s="14">
        <v>246.82</v>
      </c>
      <c r="AD12" s="18">
        <f t="shared" si="7"/>
        <v>3.205454545</v>
      </c>
      <c r="AE12" s="13">
        <f t="shared" si="8"/>
        <v>0.2802402893</v>
      </c>
      <c r="AF12" s="7">
        <v>40.0</v>
      </c>
      <c r="AG12" s="7">
        <v>86.0</v>
      </c>
      <c r="AH12" s="13">
        <f t="shared" si="9"/>
        <v>0.3174603175</v>
      </c>
      <c r="AI12" s="7">
        <v>4.0</v>
      </c>
      <c r="AJ12" s="7">
        <v>14.0</v>
      </c>
      <c r="AK12" s="26">
        <v>14.0</v>
      </c>
      <c r="AL12" s="26">
        <v>90.0</v>
      </c>
      <c r="AM12" s="7">
        <v>3.0</v>
      </c>
      <c r="AN12" s="7">
        <v>42.0</v>
      </c>
      <c r="AO12" s="7">
        <v>2.0</v>
      </c>
      <c r="AP12" s="7">
        <v>36.0</v>
      </c>
      <c r="AQ12" s="7">
        <v>16.0</v>
      </c>
      <c r="AR12" s="7">
        <v>81.0</v>
      </c>
      <c r="AS12" s="13">
        <f t="shared" si="10"/>
        <v>0.1649484536</v>
      </c>
      <c r="AT12" s="14">
        <v>1.45</v>
      </c>
      <c r="AU12" s="7">
        <v>0.0</v>
      </c>
      <c r="AV12" s="7">
        <v>2.0</v>
      </c>
      <c r="AW12" s="14">
        <v>-56.8</v>
      </c>
      <c r="AX12" s="14">
        <v>2.59</v>
      </c>
      <c r="AY12" s="14">
        <v>-2.02</v>
      </c>
    </row>
    <row r="13" ht="12.75" customHeight="1">
      <c r="A13" s="7" t="s">
        <v>180</v>
      </c>
      <c r="B13" s="7" t="s">
        <v>230</v>
      </c>
      <c r="C13" s="8" t="s">
        <v>231</v>
      </c>
      <c r="D13" s="9" t="s">
        <v>183</v>
      </c>
      <c r="E13" s="7">
        <v>1.0</v>
      </c>
      <c r="F13" s="7">
        <v>0.0</v>
      </c>
      <c r="G13" s="7">
        <v>0.0</v>
      </c>
      <c r="H13" s="24">
        <f t="shared" si="1"/>
        <v>0</v>
      </c>
      <c r="I13" s="7">
        <v>0.0</v>
      </c>
      <c r="J13" s="7">
        <v>0.0</v>
      </c>
      <c r="K13" s="7">
        <v>0.0</v>
      </c>
      <c r="L13" s="12">
        <f t="shared" si="2"/>
        <v>0</v>
      </c>
      <c r="M13" s="7">
        <v>0.0</v>
      </c>
      <c r="N13" s="7">
        <v>0.0</v>
      </c>
      <c r="O13" s="7">
        <v>0.0</v>
      </c>
      <c r="P13" s="7">
        <v>0.0</v>
      </c>
      <c r="Q13" s="7">
        <v>0.0</v>
      </c>
      <c r="R13" s="10">
        <f t="shared" si="3"/>
        <v>0</v>
      </c>
      <c r="S13" s="10">
        <f t="shared" si="4"/>
        <v>0</v>
      </c>
      <c r="T13" s="7">
        <v>0.0</v>
      </c>
      <c r="U13" s="7">
        <v>0.0</v>
      </c>
      <c r="V13" s="7">
        <v>0.0</v>
      </c>
      <c r="W13" s="7">
        <v>0.0</v>
      </c>
      <c r="X13" s="7">
        <v>0.0</v>
      </c>
      <c r="Y13" s="7">
        <v>0.0</v>
      </c>
      <c r="Z13" s="18">
        <f t="shared" si="5"/>
        <v>0</v>
      </c>
      <c r="AA13" s="14">
        <v>0.0</v>
      </c>
      <c r="AB13" s="18">
        <f t="shared" si="6"/>
        <v>0</v>
      </c>
      <c r="AC13" s="14">
        <v>6.31</v>
      </c>
      <c r="AD13" s="18">
        <f t="shared" si="7"/>
        <v>6.31</v>
      </c>
      <c r="AE13" s="13">
        <f t="shared" si="8"/>
        <v>0</v>
      </c>
      <c r="AF13" s="7">
        <v>0.0</v>
      </c>
      <c r="AG13" s="7">
        <v>0.0</v>
      </c>
      <c r="AH13" s="13" t="str">
        <f t="shared" si="9"/>
        <v> </v>
      </c>
      <c r="AI13" s="7">
        <v>0.0</v>
      </c>
      <c r="AJ13" s="7">
        <v>0.0</v>
      </c>
      <c r="AK13" s="26">
        <v>0.0</v>
      </c>
      <c r="AL13" s="26">
        <v>0.0</v>
      </c>
      <c r="AM13" s="7">
        <v>0.0</v>
      </c>
      <c r="AN13" s="7">
        <v>0.0</v>
      </c>
      <c r="AO13" s="7">
        <v>0.0</v>
      </c>
      <c r="AP13" s="7">
        <v>0.0</v>
      </c>
      <c r="AQ13" s="7">
        <v>0.0</v>
      </c>
      <c r="AR13" s="7">
        <v>0.0</v>
      </c>
      <c r="AS13" s="13">
        <f t="shared" si="10"/>
        <v>0</v>
      </c>
      <c r="AT13" s="14"/>
      <c r="AU13" s="7">
        <v>0.0</v>
      </c>
      <c r="AV13" s="7">
        <v>0.0</v>
      </c>
      <c r="AW13" s="14">
        <v>0.0</v>
      </c>
      <c r="AX13" s="14"/>
      <c r="AY13" s="14"/>
    </row>
    <row r="14" ht="12.75" customHeight="1">
      <c r="A14" s="7" t="s">
        <v>235</v>
      </c>
      <c r="B14" s="7" t="s">
        <v>236</v>
      </c>
      <c r="C14" s="8" t="s">
        <v>237</v>
      </c>
      <c r="D14" s="9" t="s">
        <v>238</v>
      </c>
      <c r="E14" s="7">
        <v>20.0</v>
      </c>
      <c r="F14" s="7">
        <v>0.0</v>
      </c>
      <c r="G14" s="7">
        <v>0.0</v>
      </c>
      <c r="H14" s="24">
        <f t="shared" si="1"/>
        <v>0</v>
      </c>
      <c r="I14" s="7">
        <v>0.0</v>
      </c>
      <c r="J14" s="7">
        <v>0.0</v>
      </c>
      <c r="K14" s="7">
        <v>0.0</v>
      </c>
      <c r="L14" s="12">
        <f t="shared" si="2"/>
        <v>0</v>
      </c>
      <c r="M14" s="7">
        <v>1.0</v>
      </c>
      <c r="N14" s="7">
        <v>0.0</v>
      </c>
      <c r="O14" s="7">
        <v>0.0</v>
      </c>
      <c r="P14" s="7">
        <v>1.0</v>
      </c>
      <c r="Q14" s="7">
        <v>0.0</v>
      </c>
      <c r="R14" s="10">
        <f t="shared" si="3"/>
        <v>0</v>
      </c>
      <c r="S14" s="10">
        <f t="shared" si="4"/>
        <v>0</v>
      </c>
      <c r="T14" s="7">
        <v>0.0</v>
      </c>
      <c r="U14" s="7">
        <v>0.0</v>
      </c>
      <c r="V14" s="7">
        <v>0.0</v>
      </c>
      <c r="W14" s="7">
        <v>0.0</v>
      </c>
      <c r="X14" s="7">
        <v>0.0</v>
      </c>
      <c r="Y14" s="7">
        <v>130.0</v>
      </c>
      <c r="Z14" s="18">
        <f t="shared" si="5"/>
        <v>0.1083333333</v>
      </c>
      <c r="AA14" s="14">
        <v>3.26</v>
      </c>
      <c r="AB14" s="18">
        <f t="shared" si="6"/>
        <v>0.163</v>
      </c>
      <c r="AC14" s="14">
        <v>106.86</v>
      </c>
      <c r="AD14" s="18">
        <f t="shared" si="7"/>
        <v>5.343</v>
      </c>
      <c r="AE14" s="13">
        <f t="shared" si="8"/>
        <v>0.02960406829</v>
      </c>
      <c r="AF14" s="7">
        <v>5.0</v>
      </c>
      <c r="AG14" s="7">
        <v>1.0</v>
      </c>
      <c r="AH14" s="13">
        <f t="shared" si="9"/>
        <v>0.8333333333</v>
      </c>
      <c r="AI14" s="7">
        <v>0.0</v>
      </c>
      <c r="AJ14" s="7">
        <v>0.0</v>
      </c>
      <c r="AK14" s="26">
        <v>2.0</v>
      </c>
      <c r="AL14" s="26">
        <v>5.0</v>
      </c>
      <c r="AM14" s="7">
        <v>0.0</v>
      </c>
      <c r="AN14" s="7">
        <v>0.0</v>
      </c>
      <c r="AO14" s="7">
        <v>0.0</v>
      </c>
      <c r="AP14" s="7">
        <v>1.0</v>
      </c>
      <c r="AQ14" s="7">
        <v>2.0</v>
      </c>
      <c r="AR14" s="7">
        <v>4.0</v>
      </c>
      <c r="AS14" s="13">
        <f t="shared" si="10"/>
        <v>0.3333333333</v>
      </c>
      <c r="AT14" s="14">
        <v>20.06</v>
      </c>
      <c r="AU14" s="7">
        <v>0.0</v>
      </c>
      <c r="AV14" s="7">
        <v>0.0</v>
      </c>
      <c r="AW14" s="14">
        <v>-36.8</v>
      </c>
      <c r="AX14" s="14">
        <v>0.0</v>
      </c>
      <c r="AY14" s="14">
        <v>-8.57</v>
      </c>
    </row>
    <row r="15" ht="12.75" customHeight="1">
      <c r="A15" s="7" t="s">
        <v>244</v>
      </c>
      <c r="B15" s="7" t="s">
        <v>245</v>
      </c>
      <c r="C15" s="8" t="s">
        <v>246</v>
      </c>
      <c r="D15" s="9" t="s">
        <v>247</v>
      </c>
      <c r="E15" s="7">
        <v>43.0</v>
      </c>
      <c r="F15" s="7">
        <v>0.0</v>
      </c>
      <c r="G15" s="7">
        <v>2.0</v>
      </c>
      <c r="H15" s="24">
        <f t="shared" si="1"/>
        <v>2</v>
      </c>
      <c r="I15" s="7">
        <v>0.0</v>
      </c>
      <c r="J15" s="7">
        <v>1.0</v>
      </c>
      <c r="K15" s="7">
        <v>0.0</v>
      </c>
      <c r="L15" s="12">
        <f t="shared" si="2"/>
        <v>2</v>
      </c>
      <c r="M15" s="7">
        <v>1.0</v>
      </c>
      <c r="N15" s="7">
        <v>0.0</v>
      </c>
      <c r="O15" s="7">
        <v>0.0</v>
      </c>
      <c r="P15" s="7">
        <v>1.0</v>
      </c>
      <c r="Q15" s="7">
        <v>0.0</v>
      </c>
      <c r="R15" s="10">
        <f t="shared" si="3"/>
        <v>0</v>
      </c>
      <c r="S15" s="10">
        <f t="shared" si="4"/>
        <v>0</v>
      </c>
      <c r="T15" s="7">
        <v>1.0</v>
      </c>
      <c r="U15" s="7">
        <v>2.0</v>
      </c>
      <c r="V15" s="7">
        <v>0.0</v>
      </c>
      <c r="W15" s="7">
        <v>0.0</v>
      </c>
      <c r="X15" s="7">
        <v>2.0</v>
      </c>
      <c r="Y15" s="7">
        <v>1009.0</v>
      </c>
      <c r="Z15" s="18">
        <f t="shared" si="5"/>
        <v>0.3910852713</v>
      </c>
      <c r="AA15" s="14">
        <v>15.16</v>
      </c>
      <c r="AB15" s="18">
        <f t="shared" si="6"/>
        <v>0.3525581395</v>
      </c>
      <c r="AC15" s="14">
        <v>210.34</v>
      </c>
      <c r="AD15" s="18">
        <f t="shared" si="7"/>
        <v>4.891627907</v>
      </c>
      <c r="AE15" s="13">
        <f t="shared" si="8"/>
        <v>0.06722838137</v>
      </c>
      <c r="AF15" s="7">
        <v>0.0</v>
      </c>
      <c r="AG15" s="7">
        <v>0.0</v>
      </c>
      <c r="AH15" s="13" t="str">
        <f t="shared" si="9"/>
        <v> </v>
      </c>
      <c r="AI15" s="7">
        <v>1.0</v>
      </c>
      <c r="AJ15" s="7">
        <v>4.0</v>
      </c>
      <c r="AK15" s="26">
        <v>1.0</v>
      </c>
      <c r="AL15" s="26">
        <v>7.0</v>
      </c>
      <c r="AM15" s="7">
        <v>0.0</v>
      </c>
      <c r="AN15" s="7">
        <v>10.0</v>
      </c>
      <c r="AO15" s="7">
        <v>2.0</v>
      </c>
      <c r="AP15" s="7">
        <v>7.0</v>
      </c>
      <c r="AQ15" s="7">
        <v>4.0</v>
      </c>
      <c r="AR15" s="7">
        <v>12.0</v>
      </c>
      <c r="AS15" s="13">
        <f t="shared" si="10"/>
        <v>0.25</v>
      </c>
      <c r="AT15" s="14">
        <v>7.35</v>
      </c>
      <c r="AU15" s="7">
        <v>0.0</v>
      </c>
      <c r="AV15" s="7">
        <v>0.0</v>
      </c>
      <c r="AW15" s="14">
        <v>-55.4</v>
      </c>
      <c r="AX15" s="14">
        <v>25.0</v>
      </c>
      <c r="AY15" s="14">
        <v>20.5</v>
      </c>
    </row>
    <row r="16" ht="12.75" customHeight="1">
      <c r="A16" s="7" t="s">
        <v>252</v>
      </c>
      <c r="B16" s="7" t="s">
        <v>253</v>
      </c>
      <c r="C16" s="8" t="s">
        <v>254</v>
      </c>
      <c r="D16" s="9" t="s">
        <v>255</v>
      </c>
      <c r="E16" s="7">
        <v>56.0</v>
      </c>
      <c r="F16" s="7">
        <v>0.0</v>
      </c>
      <c r="G16" s="7">
        <v>0.0</v>
      </c>
      <c r="H16" s="24">
        <f t="shared" si="1"/>
        <v>0</v>
      </c>
      <c r="I16" s="7">
        <v>0.0</v>
      </c>
      <c r="J16" s="7">
        <v>0.0</v>
      </c>
      <c r="K16" s="7">
        <v>0.0</v>
      </c>
      <c r="L16" s="12">
        <f t="shared" si="2"/>
        <v>0</v>
      </c>
      <c r="M16" s="7">
        <v>1.0</v>
      </c>
      <c r="N16" s="7">
        <v>0.0</v>
      </c>
      <c r="O16" s="7">
        <v>0.0</v>
      </c>
      <c r="P16" s="7">
        <v>1.0</v>
      </c>
      <c r="Q16" s="7">
        <v>0.0</v>
      </c>
      <c r="R16" s="10">
        <f t="shared" si="3"/>
        <v>0</v>
      </c>
      <c r="S16" s="10">
        <f t="shared" si="4"/>
        <v>0</v>
      </c>
      <c r="T16" s="7">
        <v>3.0</v>
      </c>
      <c r="U16" s="7">
        <v>0.0</v>
      </c>
      <c r="V16" s="7">
        <v>1.0</v>
      </c>
      <c r="W16" s="7">
        <v>0.0</v>
      </c>
      <c r="X16" s="7">
        <v>0.0</v>
      </c>
      <c r="Y16" s="7">
        <v>346.0</v>
      </c>
      <c r="Z16" s="18">
        <f t="shared" si="5"/>
        <v>0.1029761905</v>
      </c>
      <c r="AA16" s="14">
        <v>4.08</v>
      </c>
      <c r="AB16" s="18">
        <f t="shared" si="6"/>
        <v>0.07285714286</v>
      </c>
      <c r="AC16" s="14">
        <v>258.29</v>
      </c>
      <c r="AD16" s="18">
        <f t="shared" si="7"/>
        <v>4.612321429</v>
      </c>
      <c r="AE16" s="13">
        <f t="shared" si="8"/>
        <v>0.01555055837</v>
      </c>
      <c r="AF16" s="7">
        <v>0.0</v>
      </c>
      <c r="AG16" s="7">
        <v>0.0</v>
      </c>
      <c r="AH16" s="13" t="str">
        <f t="shared" si="9"/>
        <v> </v>
      </c>
      <c r="AI16" s="7">
        <v>0.0</v>
      </c>
      <c r="AJ16" s="7">
        <v>0.0</v>
      </c>
      <c r="AK16" s="26">
        <v>1.0</v>
      </c>
      <c r="AL16" s="26">
        <v>1.0</v>
      </c>
      <c r="AM16" s="7">
        <v>0.0</v>
      </c>
      <c r="AN16" s="7">
        <v>2.0</v>
      </c>
      <c r="AO16" s="7">
        <v>0.0</v>
      </c>
      <c r="AP16" s="7">
        <v>5.0</v>
      </c>
      <c r="AQ16" s="7">
        <v>1.0</v>
      </c>
      <c r="AR16" s="7">
        <v>2.0</v>
      </c>
      <c r="AS16" s="13">
        <f t="shared" si="10"/>
        <v>0.3333333333</v>
      </c>
      <c r="AT16" s="14">
        <v>19.12</v>
      </c>
      <c r="AU16" s="7">
        <v>0.0</v>
      </c>
      <c r="AV16" s="7">
        <v>0.0</v>
      </c>
      <c r="AW16" s="14">
        <v>44.1</v>
      </c>
      <c r="AX16" s="14">
        <v>0.0</v>
      </c>
      <c r="AY16" s="14">
        <v>-5.78</v>
      </c>
    </row>
    <row r="17" ht="12.75" customHeight="1">
      <c r="A17" s="7" t="s">
        <v>258</v>
      </c>
      <c r="B17" s="7" t="s">
        <v>259</v>
      </c>
      <c r="C17" s="8" t="s">
        <v>136</v>
      </c>
      <c r="D17" s="9" t="s">
        <v>260</v>
      </c>
      <c r="E17" s="7">
        <v>37.0</v>
      </c>
      <c r="F17" s="7">
        <v>1.0</v>
      </c>
      <c r="G17" s="7">
        <v>0.0</v>
      </c>
      <c r="H17" s="24">
        <f t="shared" si="1"/>
        <v>1</v>
      </c>
      <c r="I17" s="7">
        <v>1.0</v>
      </c>
      <c r="J17" s="7">
        <v>0.0</v>
      </c>
      <c r="K17" s="7">
        <v>0.0</v>
      </c>
      <c r="L17" s="12">
        <f t="shared" si="2"/>
        <v>0</v>
      </c>
      <c r="M17" s="7">
        <v>1.0</v>
      </c>
      <c r="N17" s="7">
        <v>0.0</v>
      </c>
      <c r="O17" s="7">
        <v>0.0</v>
      </c>
      <c r="P17" s="7">
        <v>0.0</v>
      </c>
      <c r="Q17" s="7">
        <v>2.0</v>
      </c>
      <c r="R17" s="10">
        <f t="shared" si="3"/>
        <v>1</v>
      </c>
      <c r="S17" s="10">
        <f t="shared" si="4"/>
        <v>0.5</v>
      </c>
      <c r="T17" s="7">
        <v>1.0</v>
      </c>
      <c r="U17" s="7">
        <v>1.0</v>
      </c>
      <c r="V17" s="7">
        <v>0.0</v>
      </c>
      <c r="W17" s="7">
        <v>2.0</v>
      </c>
      <c r="X17" s="7">
        <v>1.0</v>
      </c>
      <c r="Y17" s="7">
        <v>1127.0</v>
      </c>
      <c r="Z17" s="18">
        <f t="shared" si="5"/>
        <v>0.5076576577</v>
      </c>
      <c r="AA17" s="14">
        <v>17.81</v>
      </c>
      <c r="AB17" s="18">
        <f t="shared" si="6"/>
        <v>0.4813513514</v>
      </c>
      <c r="AC17" s="14">
        <v>184.99</v>
      </c>
      <c r="AD17" s="18">
        <f t="shared" si="7"/>
        <v>4.99972973</v>
      </c>
      <c r="AE17" s="13">
        <f t="shared" si="8"/>
        <v>0.08782051282</v>
      </c>
      <c r="AF17" s="7">
        <v>0.0</v>
      </c>
      <c r="AG17" s="7">
        <v>1.0</v>
      </c>
      <c r="AH17" s="13">
        <f t="shared" si="9"/>
        <v>0</v>
      </c>
      <c r="AI17" s="7">
        <v>1.0</v>
      </c>
      <c r="AJ17" s="7">
        <v>1.0</v>
      </c>
      <c r="AK17" s="26">
        <v>1.0</v>
      </c>
      <c r="AL17" s="26">
        <v>15.0</v>
      </c>
      <c r="AM17" s="7">
        <v>1.0</v>
      </c>
      <c r="AN17" s="7">
        <v>7.0</v>
      </c>
      <c r="AO17" s="7">
        <v>2.0</v>
      </c>
      <c r="AP17" s="7">
        <v>8.0</v>
      </c>
      <c r="AQ17" s="7">
        <v>4.0</v>
      </c>
      <c r="AR17" s="7">
        <v>16.0</v>
      </c>
      <c r="AS17" s="13">
        <f t="shared" si="10"/>
        <v>0.2</v>
      </c>
      <c r="AT17" s="14">
        <v>7.18</v>
      </c>
      <c r="AU17" s="7">
        <v>0.0</v>
      </c>
      <c r="AV17" s="7">
        <v>0.0</v>
      </c>
      <c r="AW17" s="14">
        <v>-47.2</v>
      </c>
      <c r="AX17" s="14">
        <v>0.0</v>
      </c>
      <c r="AY17" s="14">
        <v>-7.6</v>
      </c>
    </row>
    <row r="18" ht="12.75" customHeight="1">
      <c r="A18" s="7" t="s">
        <v>264</v>
      </c>
      <c r="B18" s="7" t="s">
        <v>265</v>
      </c>
      <c r="C18" s="8" t="s">
        <v>182</v>
      </c>
      <c r="D18" s="9" t="s">
        <v>247</v>
      </c>
      <c r="E18" s="7">
        <v>81.0</v>
      </c>
      <c r="F18" s="7">
        <v>2.0</v>
      </c>
      <c r="G18" s="7">
        <v>0.0</v>
      </c>
      <c r="H18" s="24">
        <f t="shared" si="1"/>
        <v>2</v>
      </c>
      <c r="I18" s="7">
        <v>2.0</v>
      </c>
      <c r="J18" s="7">
        <v>0.0</v>
      </c>
      <c r="K18" s="7">
        <v>0.0</v>
      </c>
      <c r="L18" s="12">
        <f t="shared" si="2"/>
        <v>0</v>
      </c>
      <c r="M18" s="7">
        <v>11.0</v>
      </c>
      <c r="N18" s="7">
        <v>3.0</v>
      </c>
      <c r="O18" s="7">
        <v>2.0</v>
      </c>
      <c r="P18" s="7">
        <v>9.0</v>
      </c>
      <c r="Q18" s="7">
        <v>2.0</v>
      </c>
      <c r="R18" s="10">
        <f t="shared" si="3"/>
        <v>0.1818181818</v>
      </c>
      <c r="S18" s="10">
        <f t="shared" si="4"/>
        <v>0.1538461538</v>
      </c>
      <c r="T18" s="7">
        <v>11.0</v>
      </c>
      <c r="U18" s="7">
        <v>2.0</v>
      </c>
      <c r="V18" s="7">
        <v>2.0</v>
      </c>
      <c r="W18" s="7">
        <v>1.0</v>
      </c>
      <c r="X18" s="7">
        <v>10.0</v>
      </c>
      <c r="Y18" s="7">
        <v>9123.0</v>
      </c>
      <c r="Z18" s="18">
        <f t="shared" si="5"/>
        <v>1.877160494</v>
      </c>
      <c r="AA18" s="14">
        <v>145.64</v>
      </c>
      <c r="AB18" s="18">
        <f t="shared" si="6"/>
        <v>1.798024691</v>
      </c>
      <c r="AC18" s="14">
        <v>308.75</v>
      </c>
      <c r="AD18" s="18">
        <f t="shared" si="7"/>
        <v>3.811728395</v>
      </c>
      <c r="AE18" s="13">
        <f t="shared" si="8"/>
        <v>0.320517617</v>
      </c>
      <c r="AF18" s="7">
        <v>1.0</v>
      </c>
      <c r="AG18" s="7">
        <v>0.0</v>
      </c>
      <c r="AH18" s="13">
        <f t="shared" si="9"/>
        <v>1</v>
      </c>
      <c r="AI18" s="7">
        <v>2.0</v>
      </c>
      <c r="AJ18" s="7">
        <v>14.0</v>
      </c>
      <c r="AK18" s="26">
        <v>14.0</v>
      </c>
      <c r="AL18" s="26">
        <v>91.0</v>
      </c>
      <c r="AM18" s="7">
        <v>7.0</v>
      </c>
      <c r="AN18" s="7">
        <v>50.0</v>
      </c>
      <c r="AO18" s="7">
        <v>2.0</v>
      </c>
      <c r="AP18" s="7">
        <v>58.0</v>
      </c>
      <c r="AQ18" s="7">
        <v>18.0</v>
      </c>
      <c r="AR18" s="7">
        <v>100.0</v>
      </c>
      <c r="AS18" s="13">
        <f t="shared" si="10"/>
        <v>0.1525423729</v>
      </c>
      <c r="AT18" s="14">
        <v>3.04</v>
      </c>
      <c r="AU18" s="7">
        <v>1.0</v>
      </c>
      <c r="AV18" s="7">
        <v>1.0</v>
      </c>
      <c r="AW18" s="14">
        <v>-31.3</v>
      </c>
      <c r="AX18" s="14">
        <v>1.76</v>
      </c>
      <c r="AY18" s="14">
        <v>-6.27</v>
      </c>
    </row>
    <row r="19" ht="12.75" customHeight="1">
      <c r="A19" s="7" t="s">
        <v>272</v>
      </c>
      <c r="B19" s="7" t="s">
        <v>273</v>
      </c>
      <c r="C19" s="8" t="s">
        <v>274</v>
      </c>
      <c r="D19" s="9" t="s">
        <v>275</v>
      </c>
      <c r="E19" s="7">
        <v>79.0</v>
      </c>
      <c r="F19" s="7">
        <v>0.0</v>
      </c>
      <c r="G19" s="7">
        <v>0.0</v>
      </c>
      <c r="H19" s="24">
        <f t="shared" si="1"/>
        <v>0</v>
      </c>
      <c r="I19" s="7">
        <v>0.0</v>
      </c>
      <c r="J19" s="7">
        <v>0.0</v>
      </c>
      <c r="K19" s="7">
        <v>0.0</v>
      </c>
      <c r="L19" s="12">
        <f t="shared" si="2"/>
        <v>0</v>
      </c>
      <c r="M19" s="7">
        <v>5.0</v>
      </c>
      <c r="N19" s="7">
        <v>2.0</v>
      </c>
      <c r="O19" s="7">
        <v>2.0</v>
      </c>
      <c r="P19" s="7">
        <v>5.0</v>
      </c>
      <c r="Q19" s="7">
        <v>1.0</v>
      </c>
      <c r="R19" s="10">
        <f t="shared" si="3"/>
        <v>0</v>
      </c>
      <c r="S19" s="10">
        <f t="shared" si="4"/>
        <v>0</v>
      </c>
      <c r="T19" s="7">
        <v>19.0</v>
      </c>
      <c r="U19" s="7">
        <v>14.0</v>
      </c>
      <c r="V19" s="7">
        <v>5.0</v>
      </c>
      <c r="W19" s="7">
        <v>4.0</v>
      </c>
      <c r="X19" s="7">
        <v>12.0</v>
      </c>
      <c r="Y19" s="7">
        <v>8542.0</v>
      </c>
      <c r="Z19" s="18">
        <f t="shared" si="5"/>
        <v>1.802109705</v>
      </c>
      <c r="AA19" s="14">
        <v>143.95</v>
      </c>
      <c r="AB19" s="18">
        <f t="shared" si="6"/>
        <v>1.822151899</v>
      </c>
      <c r="AC19" s="14">
        <v>295.12</v>
      </c>
      <c r="AD19" s="18">
        <f t="shared" si="7"/>
        <v>3.735696203</v>
      </c>
      <c r="AE19" s="13">
        <f t="shared" si="8"/>
        <v>0.3278520509</v>
      </c>
      <c r="AF19" s="7">
        <v>67.0</v>
      </c>
      <c r="AG19" s="7">
        <v>69.0</v>
      </c>
      <c r="AH19" s="13">
        <f t="shared" si="9"/>
        <v>0.4926470588</v>
      </c>
      <c r="AI19" s="7">
        <v>1.0</v>
      </c>
      <c r="AJ19" s="7">
        <v>13.0</v>
      </c>
      <c r="AK19" s="26">
        <v>19.0</v>
      </c>
      <c r="AL19" s="26">
        <v>123.0</v>
      </c>
      <c r="AM19" s="7">
        <v>4.0</v>
      </c>
      <c r="AN19" s="7">
        <v>54.0</v>
      </c>
      <c r="AO19" s="7">
        <v>6.0</v>
      </c>
      <c r="AP19" s="7">
        <v>44.0</v>
      </c>
      <c r="AQ19" s="7">
        <v>14.0</v>
      </c>
      <c r="AR19" s="7">
        <v>127.0</v>
      </c>
      <c r="AS19" s="13">
        <f t="shared" si="10"/>
        <v>0.09929078014</v>
      </c>
      <c r="AT19" s="14">
        <v>-2.3</v>
      </c>
      <c r="AU19" s="7">
        <v>4.0</v>
      </c>
      <c r="AV19" s="7">
        <v>3.0</v>
      </c>
      <c r="AW19" s="14">
        <v>-53.4</v>
      </c>
      <c r="AX19" s="14">
        <v>2.19</v>
      </c>
      <c r="AY19" s="14">
        <v>-7.23</v>
      </c>
    </row>
    <row r="20" ht="12.75" customHeight="1">
      <c r="A20" s="7" t="s">
        <v>281</v>
      </c>
      <c r="B20" s="7" t="s">
        <v>282</v>
      </c>
      <c r="C20" s="8" t="s">
        <v>158</v>
      </c>
      <c r="D20" s="9" t="s">
        <v>150</v>
      </c>
      <c r="E20" s="7">
        <v>82.0</v>
      </c>
      <c r="F20" s="7">
        <v>3.0</v>
      </c>
      <c r="G20" s="7">
        <v>1.0</v>
      </c>
      <c r="H20" s="24">
        <f t="shared" si="1"/>
        <v>4</v>
      </c>
      <c r="I20" s="7">
        <v>3.0</v>
      </c>
      <c r="J20" s="7">
        <v>1.0</v>
      </c>
      <c r="K20" s="7">
        <v>0.0</v>
      </c>
      <c r="L20" s="12">
        <f t="shared" si="2"/>
        <v>5.5</v>
      </c>
      <c r="M20" s="7">
        <v>11.0</v>
      </c>
      <c r="N20" s="7">
        <v>5.0</v>
      </c>
      <c r="O20" s="7">
        <v>4.0</v>
      </c>
      <c r="P20" s="7">
        <v>8.0</v>
      </c>
      <c r="Q20" s="7">
        <v>6.0</v>
      </c>
      <c r="R20" s="10">
        <f t="shared" si="3"/>
        <v>0.2727272727</v>
      </c>
      <c r="S20" s="10">
        <f t="shared" si="4"/>
        <v>0.1666666667</v>
      </c>
      <c r="T20" s="7">
        <v>9.0</v>
      </c>
      <c r="U20" s="7">
        <v>3.0</v>
      </c>
      <c r="V20" s="7">
        <v>2.0</v>
      </c>
      <c r="W20" s="7">
        <v>2.0</v>
      </c>
      <c r="X20" s="7">
        <v>4.0</v>
      </c>
      <c r="Y20" s="7">
        <v>8657.0</v>
      </c>
      <c r="Z20" s="18">
        <f t="shared" si="5"/>
        <v>1.759552846</v>
      </c>
      <c r="AA20" s="14">
        <v>135.16</v>
      </c>
      <c r="AB20" s="18">
        <f t="shared" si="6"/>
        <v>1.648292683</v>
      </c>
      <c r="AC20" s="14">
        <v>220.39</v>
      </c>
      <c r="AD20" s="18">
        <f t="shared" si="7"/>
        <v>2.687682927</v>
      </c>
      <c r="AE20" s="13">
        <f t="shared" si="8"/>
        <v>0.3801434397</v>
      </c>
      <c r="AF20" s="7">
        <v>54.0</v>
      </c>
      <c r="AG20" s="7">
        <v>84.0</v>
      </c>
      <c r="AH20" s="13">
        <f t="shared" si="9"/>
        <v>0.3913043478</v>
      </c>
      <c r="AI20" s="7">
        <v>4.0</v>
      </c>
      <c r="AJ20" s="7">
        <v>19.0</v>
      </c>
      <c r="AK20" s="26">
        <v>18.0</v>
      </c>
      <c r="AL20" s="26">
        <v>107.0</v>
      </c>
      <c r="AM20" s="7">
        <v>9.0</v>
      </c>
      <c r="AN20" s="7">
        <v>51.0</v>
      </c>
      <c r="AO20" s="7">
        <v>8.0</v>
      </c>
      <c r="AP20" s="7">
        <v>57.0</v>
      </c>
      <c r="AQ20" s="7">
        <v>24.0</v>
      </c>
      <c r="AR20" s="7">
        <v>145.0</v>
      </c>
      <c r="AS20" s="13">
        <f t="shared" si="10"/>
        <v>0.1420118343</v>
      </c>
      <c r="AT20" s="14">
        <v>1.82</v>
      </c>
      <c r="AU20" s="7">
        <v>1.0</v>
      </c>
      <c r="AV20" s="7">
        <v>0.0</v>
      </c>
      <c r="AW20" s="14">
        <v>-43.1</v>
      </c>
      <c r="AX20" s="14">
        <v>5.84</v>
      </c>
      <c r="AY20" s="14">
        <v>-1.66</v>
      </c>
    </row>
    <row r="21" ht="12.75" customHeight="1">
      <c r="A21" s="7" t="s">
        <v>288</v>
      </c>
      <c r="B21" s="7" t="s">
        <v>289</v>
      </c>
      <c r="C21" s="8" t="s">
        <v>173</v>
      </c>
      <c r="D21" s="9" t="s">
        <v>150</v>
      </c>
      <c r="E21" s="7">
        <v>75.0</v>
      </c>
      <c r="F21" s="7">
        <v>0.0</v>
      </c>
      <c r="G21" s="7">
        <v>0.0</v>
      </c>
      <c r="H21" s="24">
        <f t="shared" si="1"/>
        <v>0</v>
      </c>
      <c r="I21" s="7">
        <v>0.0</v>
      </c>
      <c r="J21" s="7">
        <v>0.0</v>
      </c>
      <c r="K21" s="7">
        <v>0.0</v>
      </c>
      <c r="L21" s="12">
        <f t="shared" si="2"/>
        <v>0</v>
      </c>
      <c r="M21" s="7">
        <v>2.0</v>
      </c>
      <c r="N21" s="7">
        <v>0.0</v>
      </c>
      <c r="O21" s="7">
        <v>0.0</v>
      </c>
      <c r="P21" s="7">
        <v>2.0</v>
      </c>
      <c r="Q21" s="7">
        <v>0.0</v>
      </c>
      <c r="R21" s="10">
        <f t="shared" si="3"/>
        <v>0</v>
      </c>
      <c r="S21" s="10">
        <f t="shared" si="4"/>
        <v>0</v>
      </c>
      <c r="T21" s="7">
        <v>6.0</v>
      </c>
      <c r="U21" s="7">
        <v>1.0</v>
      </c>
      <c r="V21" s="7">
        <v>1.0</v>
      </c>
      <c r="W21" s="7">
        <v>0.0</v>
      </c>
      <c r="X21" s="7">
        <v>1.0</v>
      </c>
      <c r="Y21" s="7">
        <v>4037.0</v>
      </c>
      <c r="Z21" s="18">
        <f t="shared" si="5"/>
        <v>0.8971111111</v>
      </c>
      <c r="AA21" s="14">
        <v>66.47</v>
      </c>
      <c r="AB21" s="18">
        <f t="shared" si="6"/>
        <v>0.8862666667</v>
      </c>
      <c r="AC21" s="14">
        <v>321.42</v>
      </c>
      <c r="AD21" s="18">
        <f t="shared" si="7"/>
        <v>4.2856</v>
      </c>
      <c r="AE21" s="13">
        <f t="shared" si="8"/>
        <v>0.1713630153</v>
      </c>
      <c r="AF21" s="7">
        <v>47.0</v>
      </c>
      <c r="AG21" s="7">
        <v>53.0</v>
      </c>
      <c r="AH21" s="13">
        <f t="shared" si="9"/>
        <v>0.47</v>
      </c>
      <c r="AI21" s="7">
        <v>0.0</v>
      </c>
      <c r="AJ21" s="7">
        <v>6.0</v>
      </c>
      <c r="AK21" s="26">
        <v>5.0</v>
      </c>
      <c r="AL21" s="26">
        <v>51.0</v>
      </c>
      <c r="AM21" s="7">
        <v>1.0</v>
      </c>
      <c r="AN21" s="7">
        <v>38.0</v>
      </c>
      <c r="AO21" s="7">
        <v>2.0</v>
      </c>
      <c r="AP21" s="7">
        <v>33.0</v>
      </c>
      <c r="AQ21" s="7">
        <v>3.0</v>
      </c>
      <c r="AR21" s="7">
        <v>59.0</v>
      </c>
      <c r="AS21" s="13">
        <f t="shared" si="10"/>
        <v>0.04838709677</v>
      </c>
      <c r="AT21" s="14">
        <v>-4.67</v>
      </c>
      <c r="AU21" s="7">
        <v>0.0</v>
      </c>
      <c r="AV21" s="7">
        <v>0.0</v>
      </c>
      <c r="AW21" s="14">
        <v>-52.4</v>
      </c>
      <c r="AX21" s="14">
        <v>1.98</v>
      </c>
      <c r="AY21" s="14">
        <v>-5.6</v>
      </c>
    </row>
    <row r="22" ht="12.75" customHeight="1">
      <c r="A22" s="7" t="s">
        <v>204</v>
      </c>
      <c r="B22" s="7" t="s">
        <v>296</v>
      </c>
      <c r="C22" s="8" t="s">
        <v>297</v>
      </c>
      <c r="D22" s="9" t="s">
        <v>255</v>
      </c>
      <c r="E22" s="7">
        <v>69.0</v>
      </c>
      <c r="F22" s="7">
        <v>0.0</v>
      </c>
      <c r="G22" s="7">
        <v>0.0</v>
      </c>
      <c r="H22" s="24">
        <f t="shared" si="1"/>
        <v>0</v>
      </c>
      <c r="I22" s="7">
        <v>0.0</v>
      </c>
      <c r="J22" s="7">
        <v>0.0</v>
      </c>
      <c r="K22" s="7">
        <v>0.0</v>
      </c>
      <c r="L22" s="12">
        <f t="shared" si="2"/>
        <v>0</v>
      </c>
      <c r="M22" s="7">
        <v>0.0</v>
      </c>
      <c r="N22" s="7">
        <v>0.0</v>
      </c>
      <c r="O22" s="7">
        <v>0.0</v>
      </c>
      <c r="P22" s="7">
        <v>0.0</v>
      </c>
      <c r="Q22" s="7">
        <v>0.0</v>
      </c>
      <c r="R22" s="10">
        <f t="shared" si="3"/>
        <v>0</v>
      </c>
      <c r="S22" s="10">
        <f t="shared" si="4"/>
        <v>0</v>
      </c>
      <c r="T22" s="7">
        <v>0.0</v>
      </c>
      <c r="U22" s="7">
        <v>0.0</v>
      </c>
      <c r="V22" s="7">
        <v>0.0</v>
      </c>
      <c r="W22" s="7">
        <v>0.0</v>
      </c>
      <c r="X22" s="7">
        <v>0.0</v>
      </c>
      <c r="Y22" s="7">
        <v>125.0</v>
      </c>
      <c r="Z22" s="18">
        <f t="shared" si="5"/>
        <v>0.03019323671</v>
      </c>
      <c r="AA22" s="14">
        <v>1.87</v>
      </c>
      <c r="AB22" s="18">
        <f t="shared" si="6"/>
        <v>0.02710144928</v>
      </c>
      <c r="AC22" s="14">
        <v>342.34</v>
      </c>
      <c r="AD22" s="18">
        <f t="shared" si="7"/>
        <v>4.961449275</v>
      </c>
      <c r="AE22" s="13">
        <f t="shared" si="8"/>
        <v>0.005432730019</v>
      </c>
      <c r="AF22" s="7">
        <v>0.0</v>
      </c>
      <c r="AG22" s="7">
        <v>0.0</v>
      </c>
      <c r="AH22" s="13" t="str">
        <f t="shared" si="9"/>
        <v> </v>
      </c>
      <c r="AI22" s="7">
        <v>0.0</v>
      </c>
      <c r="AJ22" s="7">
        <v>0.0</v>
      </c>
      <c r="AK22" s="26">
        <v>0.0</v>
      </c>
      <c r="AL22" s="26">
        <v>1.0</v>
      </c>
      <c r="AM22" s="7">
        <v>0.0</v>
      </c>
      <c r="AN22" s="7">
        <v>0.0</v>
      </c>
      <c r="AO22" s="7">
        <v>0.0</v>
      </c>
      <c r="AP22" s="7">
        <v>1.0</v>
      </c>
      <c r="AQ22" s="7">
        <v>0.0</v>
      </c>
      <c r="AR22" s="7">
        <v>1.0</v>
      </c>
      <c r="AS22" s="13">
        <f t="shared" si="10"/>
        <v>0</v>
      </c>
      <c r="AT22" s="14">
        <v>-12.02</v>
      </c>
      <c r="AU22" s="7">
        <v>0.0</v>
      </c>
      <c r="AV22" s="7">
        <v>0.0</v>
      </c>
      <c r="AW22" s="14">
        <v>0.0</v>
      </c>
      <c r="AX22" s="14">
        <v>0.0</v>
      </c>
      <c r="AY22" s="14">
        <v>-5.06</v>
      </c>
    </row>
    <row r="23" ht="12.75" customHeight="1">
      <c r="A23" s="7" t="s">
        <v>180</v>
      </c>
      <c r="B23" s="7" t="s">
        <v>304</v>
      </c>
      <c r="C23" s="8" t="s">
        <v>305</v>
      </c>
      <c r="D23" s="9" t="s">
        <v>183</v>
      </c>
      <c r="E23" s="7">
        <v>81.0</v>
      </c>
      <c r="F23" s="7">
        <v>0.0</v>
      </c>
      <c r="G23" s="7">
        <v>0.0</v>
      </c>
      <c r="H23" s="24">
        <f t="shared" si="1"/>
        <v>0</v>
      </c>
      <c r="I23" s="7">
        <v>0.0</v>
      </c>
      <c r="J23" s="7">
        <v>0.0</v>
      </c>
      <c r="K23" s="7">
        <v>0.0</v>
      </c>
      <c r="L23" s="12">
        <f t="shared" si="2"/>
        <v>0</v>
      </c>
      <c r="M23" s="7">
        <v>1.0</v>
      </c>
      <c r="N23" s="7">
        <v>0.0</v>
      </c>
      <c r="O23" s="7">
        <v>0.0</v>
      </c>
      <c r="P23" s="7">
        <v>1.0</v>
      </c>
      <c r="Q23" s="7">
        <v>0.0</v>
      </c>
      <c r="R23" s="10">
        <f t="shared" si="3"/>
        <v>0</v>
      </c>
      <c r="S23" s="10">
        <f t="shared" si="4"/>
        <v>0</v>
      </c>
      <c r="T23" s="7">
        <v>2.0</v>
      </c>
      <c r="U23" s="7">
        <v>0.0</v>
      </c>
      <c r="V23" s="7">
        <v>0.0</v>
      </c>
      <c r="W23" s="7">
        <v>1.0</v>
      </c>
      <c r="X23" s="7">
        <v>3.0</v>
      </c>
      <c r="Y23" s="7">
        <v>2494.0</v>
      </c>
      <c r="Z23" s="18">
        <f t="shared" si="5"/>
        <v>0.5131687243</v>
      </c>
      <c r="AA23" s="14">
        <v>38.92</v>
      </c>
      <c r="AB23" s="18">
        <f t="shared" si="6"/>
        <v>0.4804938272</v>
      </c>
      <c r="AC23" s="14">
        <v>328.21</v>
      </c>
      <c r="AD23" s="18">
        <f t="shared" si="7"/>
        <v>4.051975309</v>
      </c>
      <c r="AE23" s="13">
        <f t="shared" si="8"/>
        <v>0.1060114946</v>
      </c>
      <c r="AF23" s="7">
        <v>2.0</v>
      </c>
      <c r="AG23" s="7">
        <v>3.0</v>
      </c>
      <c r="AH23" s="13">
        <f t="shared" si="9"/>
        <v>0.4</v>
      </c>
      <c r="AI23" s="7">
        <v>0.0</v>
      </c>
      <c r="AJ23" s="7">
        <v>1.0</v>
      </c>
      <c r="AK23" s="26">
        <v>7.0</v>
      </c>
      <c r="AL23" s="26">
        <v>24.0</v>
      </c>
      <c r="AM23" s="7">
        <v>0.0</v>
      </c>
      <c r="AN23" s="7">
        <v>9.0</v>
      </c>
      <c r="AO23" s="7">
        <v>1.0</v>
      </c>
      <c r="AP23" s="7">
        <v>16.0</v>
      </c>
      <c r="AQ23" s="7">
        <v>5.0</v>
      </c>
      <c r="AR23" s="7">
        <v>17.0</v>
      </c>
      <c r="AS23" s="13">
        <f t="shared" si="10"/>
        <v>0.2272727273</v>
      </c>
      <c r="AT23" s="14">
        <v>5.59</v>
      </c>
      <c r="AU23" s="7">
        <v>0.0</v>
      </c>
      <c r="AV23" s="7">
        <v>1.0</v>
      </c>
      <c r="AW23" s="14">
        <v>-18.5</v>
      </c>
      <c r="AX23" s="14">
        <v>4.76</v>
      </c>
      <c r="AY23" s="14">
        <v>-1.58</v>
      </c>
    </row>
    <row r="24" ht="12.75" customHeight="1">
      <c r="A24" s="7" t="s">
        <v>134</v>
      </c>
      <c r="B24" s="7" t="s">
        <v>304</v>
      </c>
      <c r="C24" s="8" t="s">
        <v>312</v>
      </c>
      <c r="D24" s="9" t="s">
        <v>238</v>
      </c>
      <c r="E24" s="7">
        <v>8.0</v>
      </c>
      <c r="F24" s="7">
        <v>0.0</v>
      </c>
      <c r="G24" s="7">
        <v>0.0</v>
      </c>
      <c r="H24" s="24">
        <f t="shared" si="1"/>
        <v>0</v>
      </c>
      <c r="I24" s="7">
        <v>0.0</v>
      </c>
      <c r="J24" s="7">
        <v>0.0</v>
      </c>
      <c r="K24" s="7">
        <v>0.0</v>
      </c>
      <c r="L24" s="12">
        <f t="shared" si="2"/>
        <v>0</v>
      </c>
      <c r="M24" s="7">
        <v>0.0</v>
      </c>
      <c r="N24" s="7">
        <v>0.0</v>
      </c>
      <c r="O24" s="7">
        <v>0.0</v>
      </c>
      <c r="P24" s="7">
        <v>0.0</v>
      </c>
      <c r="Q24" s="7">
        <v>0.0</v>
      </c>
      <c r="R24" s="10">
        <f t="shared" si="3"/>
        <v>0</v>
      </c>
      <c r="S24" s="10">
        <f t="shared" si="4"/>
        <v>0</v>
      </c>
      <c r="T24" s="7">
        <v>0.0</v>
      </c>
      <c r="U24" s="7">
        <v>0.0</v>
      </c>
      <c r="V24" s="7">
        <v>0.0</v>
      </c>
      <c r="W24" s="7">
        <v>0.0</v>
      </c>
      <c r="X24" s="7">
        <v>0.0</v>
      </c>
      <c r="Y24" s="7">
        <v>0.0</v>
      </c>
      <c r="Z24" s="18">
        <f t="shared" si="5"/>
        <v>0</v>
      </c>
      <c r="AA24" s="14">
        <v>0.0</v>
      </c>
      <c r="AB24" s="18">
        <f t="shared" si="6"/>
        <v>0</v>
      </c>
      <c r="AC24" s="14">
        <v>40.13</v>
      </c>
      <c r="AD24" s="18">
        <f t="shared" si="7"/>
        <v>5.01625</v>
      </c>
      <c r="AE24" s="13">
        <f t="shared" si="8"/>
        <v>0</v>
      </c>
      <c r="AF24" s="7">
        <v>0.0</v>
      </c>
      <c r="AG24" s="7">
        <v>0.0</v>
      </c>
      <c r="AH24" s="13" t="str">
        <f t="shared" si="9"/>
        <v> </v>
      </c>
      <c r="AI24" s="7">
        <v>0.0</v>
      </c>
      <c r="AJ24" s="7">
        <v>0.0</v>
      </c>
      <c r="AK24" s="26">
        <v>0.0</v>
      </c>
      <c r="AL24" s="26">
        <v>0.0</v>
      </c>
      <c r="AM24" s="7">
        <v>0.0</v>
      </c>
      <c r="AN24" s="7">
        <v>0.0</v>
      </c>
      <c r="AO24" s="7">
        <v>0.0</v>
      </c>
      <c r="AP24" s="7">
        <v>0.0</v>
      </c>
      <c r="AQ24" s="7">
        <v>0.0</v>
      </c>
      <c r="AR24" s="7">
        <v>0.0</v>
      </c>
      <c r="AS24" s="13">
        <f t="shared" si="10"/>
        <v>0</v>
      </c>
      <c r="AT24" s="14"/>
      <c r="AU24" s="7">
        <v>0.0</v>
      </c>
      <c r="AV24" s="7">
        <v>0.0</v>
      </c>
      <c r="AW24" s="14">
        <v>0.0</v>
      </c>
      <c r="AX24" s="14"/>
      <c r="AY24" s="14"/>
    </row>
    <row r="25" ht="12.75" customHeight="1">
      <c r="A25" s="7" t="s">
        <v>235</v>
      </c>
      <c r="B25" s="7" t="s">
        <v>316</v>
      </c>
      <c r="C25" s="8" t="s">
        <v>206</v>
      </c>
      <c r="D25" s="9" t="s">
        <v>174</v>
      </c>
      <c r="E25" s="7">
        <v>30.0</v>
      </c>
      <c r="F25" s="7">
        <v>0.0</v>
      </c>
      <c r="G25" s="7">
        <v>0.0</v>
      </c>
      <c r="H25" s="24">
        <f t="shared" si="1"/>
        <v>0</v>
      </c>
      <c r="I25" s="7">
        <v>0.0</v>
      </c>
      <c r="J25" s="7">
        <v>0.0</v>
      </c>
      <c r="K25" s="7">
        <v>0.0</v>
      </c>
      <c r="L25" s="12">
        <f t="shared" si="2"/>
        <v>0</v>
      </c>
      <c r="M25" s="7">
        <v>0.0</v>
      </c>
      <c r="N25" s="7">
        <v>0.0</v>
      </c>
      <c r="O25" s="7">
        <v>0.0</v>
      </c>
      <c r="P25" s="7">
        <v>0.0</v>
      </c>
      <c r="Q25" s="7">
        <v>0.0</v>
      </c>
      <c r="R25" s="10">
        <f t="shared" si="3"/>
        <v>0</v>
      </c>
      <c r="S25" s="10">
        <f t="shared" si="4"/>
        <v>0</v>
      </c>
      <c r="T25" s="7">
        <v>0.0</v>
      </c>
      <c r="U25" s="7">
        <v>0.0</v>
      </c>
      <c r="V25" s="7">
        <v>0.0</v>
      </c>
      <c r="W25" s="7">
        <v>1.0</v>
      </c>
      <c r="X25" s="7">
        <v>0.0</v>
      </c>
      <c r="Y25" s="7">
        <v>685.0</v>
      </c>
      <c r="Z25" s="18">
        <f t="shared" si="5"/>
        <v>0.3805555556</v>
      </c>
      <c r="AA25" s="14">
        <v>11.78</v>
      </c>
      <c r="AB25" s="18">
        <f t="shared" si="6"/>
        <v>0.3926666667</v>
      </c>
      <c r="AC25" s="14">
        <v>136.54</v>
      </c>
      <c r="AD25" s="18">
        <f t="shared" si="7"/>
        <v>4.551333333</v>
      </c>
      <c r="AE25" s="13">
        <f t="shared" si="8"/>
        <v>0.07942286947</v>
      </c>
      <c r="AF25" s="7">
        <v>0.0</v>
      </c>
      <c r="AG25" s="7">
        <v>0.0</v>
      </c>
      <c r="AH25" s="13" t="str">
        <f t="shared" si="9"/>
        <v> </v>
      </c>
      <c r="AI25" s="7">
        <v>0.0</v>
      </c>
      <c r="AJ25" s="7">
        <v>0.0</v>
      </c>
      <c r="AK25" s="26">
        <v>0.0</v>
      </c>
      <c r="AL25" s="26">
        <v>10.0</v>
      </c>
      <c r="AM25" s="7">
        <v>0.0</v>
      </c>
      <c r="AN25" s="7">
        <v>2.0</v>
      </c>
      <c r="AO25" s="7">
        <v>0.0</v>
      </c>
      <c r="AP25" s="7">
        <v>3.0</v>
      </c>
      <c r="AQ25" s="7">
        <v>0.0</v>
      </c>
      <c r="AR25" s="7">
        <v>4.0</v>
      </c>
      <c r="AS25" s="13">
        <f t="shared" si="10"/>
        <v>0</v>
      </c>
      <c r="AT25" s="14">
        <v>-11.35</v>
      </c>
      <c r="AU25" s="7">
        <v>0.0</v>
      </c>
      <c r="AV25" s="7">
        <v>0.0</v>
      </c>
      <c r="AW25" s="14">
        <v>-45.8</v>
      </c>
      <c r="AX25" s="14">
        <v>7.69</v>
      </c>
      <c r="AY25" s="14">
        <v>3.88</v>
      </c>
    </row>
    <row r="26" ht="12.75" customHeight="1">
      <c r="A26" s="7" t="s">
        <v>323</v>
      </c>
      <c r="B26" s="7" t="s">
        <v>324</v>
      </c>
      <c r="C26" s="8" t="s">
        <v>325</v>
      </c>
      <c r="D26" s="9" t="s">
        <v>150</v>
      </c>
      <c r="E26" s="7">
        <v>66.0</v>
      </c>
      <c r="F26" s="7">
        <v>1.0</v>
      </c>
      <c r="G26" s="7">
        <v>1.0</v>
      </c>
      <c r="H26" s="24">
        <f t="shared" si="1"/>
        <v>2</v>
      </c>
      <c r="I26" s="7">
        <v>1.0</v>
      </c>
      <c r="J26" s="7">
        <v>0.0</v>
      </c>
      <c r="K26" s="7">
        <v>0.0</v>
      </c>
      <c r="L26" s="12">
        <f t="shared" si="2"/>
        <v>0</v>
      </c>
      <c r="M26" s="7">
        <v>7.0</v>
      </c>
      <c r="N26" s="7">
        <v>3.0</v>
      </c>
      <c r="O26" s="7">
        <v>3.0</v>
      </c>
      <c r="P26" s="7">
        <v>6.0</v>
      </c>
      <c r="Q26" s="7">
        <v>1.0</v>
      </c>
      <c r="R26" s="10">
        <f t="shared" si="3"/>
        <v>0.1428571429</v>
      </c>
      <c r="S26" s="10">
        <f t="shared" si="4"/>
        <v>0.1</v>
      </c>
      <c r="T26" s="7">
        <v>9.0</v>
      </c>
      <c r="U26" s="7">
        <v>2.0</v>
      </c>
      <c r="V26" s="7">
        <v>3.0</v>
      </c>
      <c r="W26" s="7">
        <v>4.0</v>
      </c>
      <c r="X26" s="7">
        <v>4.0</v>
      </c>
      <c r="Y26" s="7">
        <v>7086.0</v>
      </c>
      <c r="Z26" s="18">
        <f t="shared" si="5"/>
        <v>1.789393939</v>
      </c>
      <c r="AA26" s="14">
        <v>113.05</v>
      </c>
      <c r="AB26" s="18">
        <f t="shared" si="6"/>
        <v>1.712878788</v>
      </c>
      <c r="AC26" s="14">
        <v>241.52</v>
      </c>
      <c r="AD26" s="18">
        <f t="shared" si="7"/>
        <v>3.659393939</v>
      </c>
      <c r="AE26" s="13">
        <f t="shared" si="8"/>
        <v>0.318836901</v>
      </c>
      <c r="AF26" s="7">
        <v>54.0</v>
      </c>
      <c r="AG26" s="7">
        <v>53.0</v>
      </c>
      <c r="AH26" s="13">
        <f t="shared" si="9"/>
        <v>0.5046728972</v>
      </c>
      <c r="AI26" s="7">
        <v>1.0</v>
      </c>
      <c r="AJ26" s="7">
        <v>14.0</v>
      </c>
      <c r="AK26" s="26">
        <v>12.0</v>
      </c>
      <c r="AL26" s="26">
        <v>87.0</v>
      </c>
      <c r="AM26" s="7">
        <v>3.0</v>
      </c>
      <c r="AN26" s="7">
        <v>43.0</v>
      </c>
      <c r="AO26" s="7">
        <v>3.0</v>
      </c>
      <c r="AP26" s="7">
        <v>38.0</v>
      </c>
      <c r="AQ26" s="7">
        <v>15.0</v>
      </c>
      <c r="AR26" s="7">
        <v>77.0</v>
      </c>
      <c r="AS26" s="13">
        <f t="shared" si="10"/>
        <v>0.1630434783</v>
      </c>
      <c r="AT26" s="14">
        <v>3.67</v>
      </c>
      <c r="AU26" s="7">
        <v>1.0</v>
      </c>
      <c r="AV26" s="7">
        <v>0.0</v>
      </c>
      <c r="AW26" s="14">
        <v>-49.4</v>
      </c>
      <c r="AX26" s="14">
        <v>6.06</v>
      </c>
      <c r="AY26" s="14">
        <v>-0.58</v>
      </c>
    </row>
    <row r="27" ht="12.75" customHeight="1">
      <c r="A27" s="7" t="s">
        <v>331</v>
      </c>
      <c r="B27" s="7" t="s">
        <v>332</v>
      </c>
      <c r="C27" s="8" t="s">
        <v>166</v>
      </c>
      <c r="D27" s="9" t="s">
        <v>174</v>
      </c>
      <c r="E27" s="7">
        <v>78.0</v>
      </c>
      <c r="F27" s="7">
        <v>1.0</v>
      </c>
      <c r="G27" s="7">
        <v>1.0</v>
      </c>
      <c r="H27" s="24">
        <f t="shared" si="1"/>
        <v>2</v>
      </c>
      <c r="I27" s="7">
        <v>1.0</v>
      </c>
      <c r="J27" s="7">
        <v>1.0</v>
      </c>
      <c r="K27" s="7">
        <v>0.0</v>
      </c>
      <c r="L27" s="12">
        <f t="shared" si="2"/>
        <v>6</v>
      </c>
      <c r="M27" s="7">
        <v>3.0</v>
      </c>
      <c r="N27" s="7">
        <v>0.0</v>
      </c>
      <c r="O27" s="7">
        <v>0.0</v>
      </c>
      <c r="P27" s="7">
        <v>2.0</v>
      </c>
      <c r="Q27" s="7">
        <v>0.0</v>
      </c>
      <c r="R27" s="10">
        <f t="shared" si="3"/>
        <v>0.3333333333</v>
      </c>
      <c r="S27" s="10">
        <f t="shared" si="4"/>
        <v>0.5</v>
      </c>
      <c r="T27" s="7">
        <v>6.0</v>
      </c>
      <c r="U27" s="7">
        <v>1.0</v>
      </c>
      <c r="V27" s="7">
        <v>0.0</v>
      </c>
      <c r="W27" s="7">
        <v>0.0</v>
      </c>
      <c r="X27" s="7">
        <v>0.0</v>
      </c>
      <c r="Y27" s="7">
        <v>2369.0</v>
      </c>
      <c r="Z27" s="18">
        <f t="shared" si="5"/>
        <v>0.5061965812</v>
      </c>
      <c r="AA27" s="14">
        <v>36.48</v>
      </c>
      <c r="AB27" s="18">
        <f t="shared" si="6"/>
        <v>0.4676923077</v>
      </c>
      <c r="AC27" s="14">
        <v>351.64</v>
      </c>
      <c r="AD27" s="18">
        <f t="shared" si="7"/>
        <v>4.508205128</v>
      </c>
      <c r="AE27" s="13">
        <f t="shared" si="8"/>
        <v>0.09399154901</v>
      </c>
      <c r="AF27" s="7">
        <v>0.0</v>
      </c>
      <c r="AG27" s="7">
        <v>0.0</v>
      </c>
      <c r="AH27" s="13" t="str">
        <f t="shared" si="9"/>
        <v> </v>
      </c>
      <c r="AI27" s="7">
        <v>2.0</v>
      </c>
      <c r="AJ27" s="7">
        <v>4.0</v>
      </c>
      <c r="AK27" s="26">
        <v>10.0</v>
      </c>
      <c r="AL27" s="26">
        <v>38.0</v>
      </c>
      <c r="AM27" s="7">
        <v>0.0</v>
      </c>
      <c r="AN27" s="7">
        <v>17.0</v>
      </c>
      <c r="AO27" s="7">
        <v>2.0</v>
      </c>
      <c r="AP27" s="7">
        <v>10.0</v>
      </c>
      <c r="AQ27" s="7">
        <v>8.0</v>
      </c>
      <c r="AR27" s="7">
        <v>42.0</v>
      </c>
      <c r="AS27" s="13">
        <f t="shared" si="10"/>
        <v>0.16</v>
      </c>
      <c r="AT27" s="14">
        <v>4.89</v>
      </c>
      <c r="AU27" s="7">
        <v>0.0</v>
      </c>
      <c r="AV27" s="7">
        <v>0.0</v>
      </c>
      <c r="AW27" s="14">
        <v>-64.1</v>
      </c>
      <c r="AX27" s="14">
        <v>18.52</v>
      </c>
      <c r="AY27" s="14">
        <v>11.38</v>
      </c>
    </row>
    <row r="28" ht="12.75" customHeight="1">
      <c r="A28" s="7" t="s">
        <v>339</v>
      </c>
      <c r="B28" s="7" t="s">
        <v>340</v>
      </c>
      <c r="C28" s="8" t="s">
        <v>297</v>
      </c>
      <c r="D28" s="9" t="s">
        <v>174</v>
      </c>
      <c r="E28" s="7">
        <v>80.0</v>
      </c>
      <c r="F28" s="7">
        <v>0.0</v>
      </c>
      <c r="G28" s="7">
        <v>0.0</v>
      </c>
      <c r="H28" s="24">
        <f t="shared" si="1"/>
        <v>0</v>
      </c>
      <c r="I28" s="7">
        <v>0.0</v>
      </c>
      <c r="J28" s="7">
        <v>0.0</v>
      </c>
      <c r="K28" s="7">
        <v>0.0</v>
      </c>
      <c r="L28" s="12">
        <f t="shared" si="2"/>
        <v>0</v>
      </c>
      <c r="M28" s="7">
        <v>0.0</v>
      </c>
      <c r="N28" s="7">
        <v>0.0</v>
      </c>
      <c r="O28" s="7">
        <v>0.0</v>
      </c>
      <c r="P28" s="7">
        <v>0.0</v>
      </c>
      <c r="Q28" s="7">
        <v>0.0</v>
      </c>
      <c r="R28" s="10">
        <f t="shared" si="3"/>
        <v>0</v>
      </c>
      <c r="S28" s="10">
        <f t="shared" si="4"/>
        <v>0</v>
      </c>
      <c r="T28" s="7">
        <v>4.0</v>
      </c>
      <c r="U28" s="7">
        <v>9.0</v>
      </c>
      <c r="V28" s="7">
        <v>1.0</v>
      </c>
      <c r="W28" s="7">
        <v>4.0</v>
      </c>
      <c r="X28" s="7">
        <v>2.0</v>
      </c>
      <c r="Y28" s="7">
        <v>6018.0</v>
      </c>
      <c r="Z28" s="18">
        <f t="shared" si="5"/>
        <v>1.25375</v>
      </c>
      <c r="AA28" s="14">
        <v>94.69</v>
      </c>
      <c r="AB28" s="18">
        <f t="shared" si="6"/>
        <v>1.183625</v>
      </c>
      <c r="AC28" s="14">
        <v>290.48</v>
      </c>
      <c r="AD28" s="18">
        <f t="shared" si="7"/>
        <v>3.631</v>
      </c>
      <c r="AE28" s="13">
        <f t="shared" si="8"/>
        <v>0.2458394994</v>
      </c>
      <c r="AF28" s="7">
        <v>0.0</v>
      </c>
      <c r="AG28" s="7">
        <v>0.0</v>
      </c>
      <c r="AH28" s="13" t="str">
        <f t="shared" si="9"/>
        <v> </v>
      </c>
      <c r="AI28" s="7">
        <v>2.0</v>
      </c>
      <c r="AJ28" s="7">
        <v>9.0</v>
      </c>
      <c r="AK28" s="26">
        <v>16.0</v>
      </c>
      <c r="AL28" s="26">
        <v>78.0</v>
      </c>
      <c r="AM28" s="7">
        <v>5.0</v>
      </c>
      <c r="AN28" s="7">
        <v>38.0</v>
      </c>
      <c r="AO28" s="7">
        <v>0.0</v>
      </c>
      <c r="AP28" s="7">
        <v>29.0</v>
      </c>
      <c r="AQ28" s="7">
        <v>18.0</v>
      </c>
      <c r="AR28" s="7">
        <v>85.0</v>
      </c>
      <c r="AS28" s="13">
        <f t="shared" si="10"/>
        <v>0.1747572816</v>
      </c>
      <c r="AT28" s="14">
        <v>8.97</v>
      </c>
      <c r="AU28" s="7">
        <v>0.0</v>
      </c>
      <c r="AV28" s="7">
        <v>0.0</v>
      </c>
      <c r="AW28" s="14">
        <v>-46.3</v>
      </c>
      <c r="AX28" s="14">
        <v>8.96</v>
      </c>
      <c r="AY28" s="14">
        <v>5.18</v>
      </c>
    </row>
    <row r="29" ht="12.75" customHeight="1">
      <c r="A29" s="7" t="s">
        <v>345</v>
      </c>
      <c r="B29" s="7" t="s">
        <v>346</v>
      </c>
      <c r="C29" s="8" t="s">
        <v>206</v>
      </c>
      <c r="D29" s="9" t="s">
        <v>174</v>
      </c>
      <c r="E29" s="7">
        <v>10.0</v>
      </c>
      <c r="F29" s="7">
        <v>0.0</v>
      </c>
      <c r="G29" s="7">
        <v>0.0</v>
      </c>
      <c r="H29" s="24">
        <f t="shared" si="1"/>
        <v>0</v>
      </c>
      <c r="I29" s="7">
        <v>0.0</v>
      </c>
      <c r="J29" s="7">
        <v>0.0</v>
      </c>
      <c r="K29" s="7">
        <v>0.0</v>
      </c>
      <c r="L29" s="12">
        <f t="shared" si="2"/>
        <v>0</v>
      </c>
      <c r="M29" s="7">
        <v>0.0</v>
      </c>
      <c r="N29" s="7">
        <v>0.0</v>
      </c>
      <c r="O29" s="7">
        <v>0.0</v>
      </c>
      <c r="P29" s="7">
        <v>0.0</v>
      </c>
      <c r="Q29" s="7">
        <v>0.0</v>
      </c>
      <c r="R29" s="10">
        <f t="shared" si="3"/>
        <v>0</v>
      </c>
      <c r="S29" s="10">
        <f t="shared" si="4"/>
        <v>0</v>
      </c>
      <c r="T29" s="7">
        <v>0.0</v>
      </c>
      <c r="U29" s="7">
        <v>0.0</v>
      </c>
      <c r="V29" s="7">
        <v>0.0</v>
      </c>
      <c r="W29" s="7">
        <v>0.0</v>
      </c>
      <c r="X29" s="7">
        <v>0.0</v>
      </c>
      <c r="Y29" s="7">
        <v>67.0</v>
      </c>
      <c r="Z29" s="18">
        <f t="shared" si="5"/>
        <v>0.1116666667</v>
      </c>
      <c r="AA29" s="14">
        <v>1.42</v>
      </c>
      <c r="AB29" s="18">
        <f t="shared" si="6"/>
        <v>0.142</v>
      </c>
      <c r="AC29" s="14">
        <v>42.67</v>
      </c>
      <c r="AD29" s="18">
        <f t="shared" si="7"/>
        <v>4.267</v>
      </c>
      <c r="AE29" s="13">
        <f t="shared" si="8"/>
        <v>0.03220684963</v>
      </c>
      <c r="AF29" s="7">
        <v>0.0</v>
      </c>
      <c r="AG29" s="7">
        <v>0.0</v>
      </c>
      <c r="AH29" s="13" t="str">
        <f t="shared" si="9"/>
        <v> </v>
      </c>
      <c r="AI29" s="7">
        <v>0.0</v>
      </c>
      <c r="AJ29" s="7">
        <v>0.0</v>
      </c>
      <c r="AK29" s="26">
        <v>0.0</v>
      </c>
      <c r="AL29" s="26">
        <v>2.0</v>
      </c>
      <c r="AM29" s="7">
        <v>0.0</v>
      </c>
      <c r="AN29" s="7">
        <v>1.0</v>
      </c>
      <c r="AO29" s="7">
        <v>1.0</v>
      </c>
      <c r="AP29" s="7">
        <v>0.0</v>
      </c>
      <c r="AQ29" s="7">
        <v>0.0</v>
      </c>
      <c r="AR29" s="7">
        <v>1.0</v>
      </c>
      <c r="AS29" s="13">
        <f t="shared" si="10"/>
        <v>0</v>
      </c>
      <c r="AT29" s="14">
        <v>-12.5</v>
      </c>
      <c r="AU29" s="7">
        <v>0.0</v>
      </c>
      <c r="AV29" s="7">
        <v>0.0</v>
      </c>
      <c r="AW29" s="14">
        <v>-169.0</v>
      </c>
      <c r="AX29" s="14"/>
      <c r="AY29" s="14"/>
    </row>
    <row r="30" ht="12.75" customHeight="1">
      <c r="A30" s="7" t="s">
        <v>350</v>
      </c>
      <c r="B30" s="7" t="s">
        <v>351</v>
      </c>
      <c r="C30" s="8" t="s">
        <v>254</v>
      </c>
      <c r="D30" s="9" t="s">
        <v>275</v>
      </c>
      <c r="E30" s="7">
        <v>17.0</v>
      </c>
      <c r="F30" s="7">
        <v>0.0</v>
      </c>
      <c r="G30" s="7">
        <v>0.0</v>
      </c>
      <c r="H30" s="24">
        <f t="shared" si="1"/>
        <v>0</v>
      </c>
      <c r="I30" s="7">
        <v>0.0</v>
      </c>
      <c r="J30" s="7">
        <v>0.0</v>
      </c>
      <c r="K30" s="7">
        <v>0.0</v>
      </c>
      <c r="L30" s="12">
        <f t="shared" si="2"/>
        <v>0</v>
      </c>
      <c r="M30" s="7">
        <v>0.0</v>
      </c>
      <c r="N30" s="7">
        <v>0.0</v>
      </c>
      <c r="O30" s="7">
        <v>0.0</v>
      </c>
      <c r="P30" s="7">
        <v>0.0</v>
      </c>
      <c r="Q30" s="7">
        <v>0.0</v>
      </c>
      <c r="R30" s="10">
        <f t="shared" si="3"/>
        <v>0</v>
      </c>
      <c r="S30" s="10">
        <f t="shared" si="4"/>
        <v>0</v>
      </c>
      <c r="T30" s="7">
        <v>1.0</v>
      </c>
      <c r="U30" s="7">
        <v>1.0</v>
      </c>
      <c r="V30" s="7">
        <v>0.0</v>
      </c>
      <c r="W30" s="7">
        <v>0.0</v>
      </c>
      <c r="X30" s="7">
        <v>1.0</v>
      </c>
      <c r="Y30" s="7">
        <v>203.0</v>
      </c>
      <c r="Z30" s="18">
        <f t="shared" si="5"/>
        <v>0.1990196078</v>
      </c>
      <c r="AA30" s="14">
        <v>3.47</v>
      </c>
      <c r="AB30" s="18">
        <f t="shared" si="6"/>
        <v>0.2041176471</v>
      </c>
      <c r="AC30" s="14">
        <v>73.33</v>
      </c>
      <c r="AD30" s="18">
        <f t="shared" si="7"/>
        <v>4.313529412</v>
      </c>
      <c r="AE30" s="13">
        <f t="shared" si="8"/>
        <v>0.04518229167</v>
      </c>
      <c r="AF30" s="7">
        <v>0.0</v>
      </c>
      <c r="AG30" s="7">
        <v>0.0</v>
      </c>
      <c r="AH30" s="13" t="str">
        <f t="shared" si="9"/>
        <v> </v>
      </c>
      <c r="AI30" s="7">
        <v>0.0</v>
      </c>
      <c r="AJ30" s="7">
        <v>0.0</v>
      </c>
      <c r="AK30" s="26">
        <v>0.0</v>
      </c>
      <c r="AL30" s="26">
        <v>2.0</v>
      </c>
      <c r="AM30" s="7">
        <v>0.0</v>
      </c>
      <c r="AN30" s="7">
        <v>1.0</v>
      </c>
      <c r="AO30" s="7">
        <v>0.0</v>
      </c>
      <c r="AP30" s="7">
        <v>3.0</v>
      </c>
      <c r="AQ30" s="7">
        <v>0.0</v>
      </c>
      <c r="AR30" s="7">
        <v>3.0</v>
      </c>
      <c r="AS30" s="13">
        <f t="shared" si="10"/>
        <v>0</v>
      </c>
      <c r="AT30" s="14">
        <v>-8.7</v>
      </c>
      <c r="AU30" s="7">
        <v>0.0</v>
      </c>
      <c r="AV30" s="7">
        <v>0.0</v>
      </c>
      <c r="AW30" s="14">
        <v>0.0</v>
      </c>
      <c r="AX30" s="14"/>
      <c r="AY30" s="14"/>
    </row>
    <row r="31" ht="12.75" customHeight="1">
      <c r="A31" s="7" t="s">
        <v>354</v>
      </c>
      <c r="B31" s="7" t="s">
        <v>355</v>
      </c>
      <c r="C31" s="8" t="s">
        <v>222</v>
      </c>
      <c r="D31" s="9" t="s">
        <v>247</v>
      </c>
      <c r="E31" s="7">
        <v>2.0</v>
      </c>
      <c r="F31" s="7">
        <v>0.0</v>
      </c>
      <c r="G31" s="7">
        <v>0.0</v>
      </c>
      <c r="H31" s="24">
        <f t="shared" si="1"/>
        <v>0</v>
      </c>
      <c r="I31" s="7">
        <v>0.0</v>
      </c>
      <c r="J31" s="7">
        <v>0.0</v>
      </c>
      <c r="K31" s="7">
        <v>0.0</v>
      </c>
      <c r="L31" s="12">
        <f t="shared" si="2"/>
        <v>0</v>
      </c>
      <c r="M31" s="7">
        <v>0.0</v>
      </c>
      <c r="N31" s="7">
        <v>0.0</v>
      </c>
      <c r="O31" s="7">
        <v>0.0</v>
      </c>
      <c r="P31" s="7">
        <v>0.0</v>
      </c>
      <c r="Q31" s="7">
        <v>0.0</v>
      </c>
      <c r="R31" s="10">
        <f t="shared" si="3"/>
        <v>0</v>
      </c>
      <c r="S31" s="10">
        <f t="shared" si="4"/>
        <v>0</v>
      </c>
      <c r="T31" s="7">
        <v>0.0</v>
      </c>
      <c r="U31" s="7">
        <v>0.0</v>
      </c>
      <c r="V31" s="7">
        <v>0.0</v>
      </c>
      <c r="W31" s="7">
        <v>0.0</v>
      </c>
      <c r="X31" s="7">
        <v>0.0</v>
      </c>
      <c r="Y31" s="7">
        <v>0.0</v>
      </c>
      <c r="Z31" s="18">
        <f t="shared" si="5"/>
        <v>0</v>
      </c>
      <c r="AA31" s="14">
        <v>0.0</v>
      </c>
      <c r="AB31" s="18">
        <f t="shared" si="6"/>
        <v>0</v>
      </c>
      <c r="AC31" s="14">
        <v>2.44</v>
      </c>
      <c r="AD31" s="18">
        <f t="shared" si="7"/>
        <v>1.22</v>
      </c>
      <c r="AE31" s="13">
        <f t="shared" si="8"/>
        <v>0</v>
      </c>
      <c r="AF31" s="7">
        <v>0.0</v>
      </c>
      <c r="AG31" s="7">
        <v>0.0</v>
      </c>
      <c r="AH31" s="13" t="str">
        <f t="shared" si="9"/>
        <v> </v>
      </c>
      <c r="AI31" s="7">
        <v>0.0</v>
      </c>
      <c r="AJ31" s="7">
        <v>0.0</v>
      </c>
      <c r="AK31" s="26">
        <v>0.0</v>
      </c>
      <c r="AL31" s="26">
        <v>0.0</v>
      </c>
      <c r="AM31" s="7">
        <v>0.0</v>
      </c>
      <c r="AN31" s="7">
        <v>0.0</v>
      </c>
      <c r="AO31" s="7">
        <v>0.0</v>
      </c>
      <c r="AP31" s="7">
        <v>0.0</v>
      </c>
      <c r="AQ31" s="7">
        <v>0.0</v>
      </c>
      <c r="AR31" s="7">
        <v>0.0</v>
      </c>
      <c r="AS31" s="13">
        <f t="shared" si="10"/>
        <v>0</v>
      </c>
      <c r="AT31" s="14"/>
      <c r="AU31" s="7">
        <v>0.0</v>
      </c>
      <c r="AV31" s="7">
        <v>0.0</v>
      </c>
      <c r="AW31" s="14">
        <v>0.0</v>
      </c>
      <c r="AX31" s="14"/>
      <c r="AY31" s="14"/>
    </row>
    <row r="32" ht="12.75" customHeight="1">
      <c r="A32" s="7" t="s">
        <v>359</v>
      </c>
      <c r="B32" s="7" t="s">
        <v>360</v>
      </c>
      <c r="C32" s="7" t="s">
        <v>173</v>
      </c>
      <c r="D32" s="8" t="s">
        <v>238</v>
      </c>
      <c r="E32" s="7">
        <v>57.0</v>
      </c>
      <c r="F32" s="7">
        <v>0.0</v>
      </c>
      <c r="G32" s="7">
        <v>0.0</v>
      </c>
      <c r="H32" s="24">
        <f t="shared" si="1"/>
        <v>0</v>
      </c>
      <c r="I32" s="7">
        <v>0.0</v>
      </c>
      <c r="J32" s="7">
        <v>0.0</v>
      </c>
      <c r="K32" s="7">
        <v>0.0</v>
      </c>
      <c r="L32" s="12">
        <f t="shared" si="2"/>
        <v>0</v>
      </c>
      <c r="M32" s="7">
        <v>7.0</v>
      </c>
      <c r="N32" s="7">
        <v>2.0</v>
      </c>
      <c r="O32" s="7">
        <v>2.0</v>
      </c>
      <c r="P32" s="7">
        <v>6.0</v>
      </c>
      <c r="Q32" s="7">
        <v>0.0</v>
      </c>
      <c r="R32" s="10">
        <f t="shared" si="3"/>
        <v>0</v>
      </c>
      <c r="S32" s="10">
        <f t="shared" si="4"/>
        <v>0</v>
      </c>
      <c r="T32" s="7">
        <v>8.0</v>
      </c>
      <c r="U32" s="7">
        <v>3.0</v>
      </c>
      <c r="V32" s="7">
        <v>2.0</v>
      </c>
      <c r="W32" s="7">
        <v>0.0</v>
      </c>
      <c r="X32" s="7">
        <v>6.0</v>
      </c>
      <c r="Y32" s="7">
        <v>6809.0</v>
      </c>
      <c r="Z32" s="18">
        <f t="shared" si="5"/>
        <v>1.990935673</v>
      </c>
      <c r="AA32" s="14">
        <v>110.46</v>
      </c>
      <c r="AB32" s="18">
        <f t="shared" si="6"/>
        <v>1.937894737</v>
      </c>
      <c r="AC32" s="14">
        <v>172.57</v>
      </c>
      <c r="AD32" s="18">
        <f t="shared" si="7"/>
        <v>3.02754386</v>
      </c>
      <c r="AE32" s="13">
        <f t="shared" si="8"/>
        <v>0.3902766491</v>
      </c>
      <c r="AF32" s="7">
        <v>73.0</v>
      </c>
      <c r="AG32" s="7">
        <v>57.0</v>
      </c>
      <c r="AH32" s="13">
        <f t="shared" si="9"/>
        <v>0.5615384615</v>
      </c>
      <c r="AI32" s="7">
        <v>0.0</v>
      </c>
      <c r="AJ32" s="7">
        <v>6.0</v>
      </c>
      <c r="AK32" s="26">
        <v>13.0</v>
      </c>
      <c r="AL32" s="26">
        <v>73.0</v>
      </c>
      <c r="AM32" s="7">
        <v>3.0</v>
      </c>
      <c r="AN32" s="7">
        <v>37.0</v>
      </c>
      <c r="AO32" s="7">
        <v>0.0</v>
      </c>
      <c r="AP32" s="7">
        <v>47.0</v>
      </c>
      <c r="AQ32" s="7">
        <v>10.0</v>
      </c>
      <c r="AR32" s="7">
        <v>62.0</v>
      </c>
      <c r="AS32" s="13">
        <f t="shared" si="10"/>
        <v>0.1388888889</v>
      </c>
      <c r="AT32" s="14">
        <v>5.11</v>
      </c>
      <c r="AU32" s="7">
        <v>1.0</v>
      </c>
      <c r="AV32" s="7">
        <v>2.0</v>
      </c>
      <c r="AW32" s="14">
        <v>-28.8</v>
      </c>
      <c r="AX32" s="14">
        <v>3.28</v>
      </c>
      <c r="AY32" s="14">
        <v>-6.01</v>
      </c>
    </row>
    <row r="33" ht="12.75" customHeight="1">
      <c r="A33" s="7" t="s">
        <v>366</v>
      </c>
      <c r="B33" s="7" t="s">
        <v>367</v>
      </c>
      <c r="C33" s="8" t="s">
        <v>166</v>
      </c>
      <c r="D33" s="9" t="s">
        <v>174</v>
      </c>
      <c r="E33" s="7">
        <v>82.0</v>
      </c>
      <c r="F33" s="7">
        <v>0.0</v>
      </c>
      <c r="G33" s="7">
        <v>2.0</v>
      </c>
      <c r="H33" s="24">
        <f t="shared" si="1"/>
        <v>2</v>
      </c>
      <c r="I33" s="7">
        <v>0.0</v>
      </c>
      <c r="J33" s="7">
        <v>1.0</v>
      </c>
      <c r="K33" s="7">
        <v>1.0</v>
      </c>
      <c r="L33" s="12">
        <f t="shared" si="2"/>
        <v>10.5</v>
      </c>
      <c r="M33" s="7">
        <v>6.0</v>
      </c>
      <c r="N33" s="7">
        <v>3.0</v>
      </c>
      <c r="O33" s="7">
        <v>3.0</v>
      </c>
      <c r="P33" s="7">
        <v>6.0</v>
      </c>
      <c r="Q33" s="7">
        <v>2.0</v>
      </c>
      <c r="R33" s="10">
        <f t="shared" si="3"/>
        <v>0</v>
      </c>
      <c r="S33" s="10">
        <f t="shared" si="4"/>
        <v>0</v>
      </c>
      <c r="T33" s="7">
        <v>60.0</v>
      </c>
      <c r="U33" s="7">
        <v>11.0</v>
      </c>
      <c r="V33" s="7">
        <v>5.0</v>
      </c>
      <c r="W33" s="7">
        <v>6.0</v>
      </c>
      <c r="X33" s="7">
        <v>4.0</v>
      </c>
      <c r="Y33" s="7">
        <v>17338.0</v>
      </c>
      <c r="Z33" s="18">
        <f t="shared" si="5"/>
        <v>3.52398374</v>
      </c>
      <c r="AA33" s="14">
        <v>287.48</v>
      </c>
      <c r="AB33" s="18">
        <f t="shared" si="6"/>
        <v>3.505853659</v>
      </c>
      <c r="AC33" s="14">
        <v>129.73</v>
      </c>
      <c r="AD33" s="18">
        <f t="shared" si="7"/>
        <v>1.582073171</v>
      </c>
      <c r="AE33" s="13">
        <f t="shared" si="8"/>
        <v>0.6890534743</v>
      </c>
      <c r="AF33" s="7">
        <v>0.0</v>
      </c>
      <c r="AG33" s="7">
        <v>0.0</v>
      </c>
      <c r="AH33" s="13" t="str">
        <f t="shared" si="9"/>
        <v> </v>
      </c>
      <c r="AI33" s="7">
        <v>4.0</v>
      </c>
      <c r="AJ33" s="7">
        <v>34.0</v>
      </c>
      <c r="AK33" s="26">
        <v>38.0</v>
      </c>
      <c r="AL33" s="26">
        <v>200.0</v>
      </c>
      <c r="AM33" s="7">
        <v>10.0</v>
      </c>
      <c r="AN33" s="7">
        <v>112.0</v>
      </c>
      <c r="AO33" s="7">
        <v>7.0</v>
      </c>
      <c r="AP33" s="7">
        <v>155.0</v>
      </c>
      <c r="AQ33" s="7">
        <v>31.0</v>
      </c>
      <c r="AR33" s="7">
        <v>255.0</v>
      </c>
      <c r="AS33" s="13">
        <f t="shared" si="10"/>
        <v>0.1083916084</v>
      </c>
      <c r="AT33" s="14">
        <v>-5.36</v>
      </c>
      <c r="AU33" s="7">
        <v>2.0</v>
      </c>
      <c r="AV33" s="7">
        <v>1.0</v>
      </c>
      <c r="AW33" s="14">
        <v>-30.5</v>
      </c>
      <c r="AX33" s="14">
        <v>6.31</v>
      </c>
      <c r="AY33" s="14">
        <v>-6.19</v>
      </c>
    </row>
    <row r="34" ht="12.75" customHeight="1">
      <c r="A34" s="7" t="s">
        <v>373</v>
      </c>
      <c r="B34" s="7" t="s">
        <v>374</v>
      </c>
      <c r="C34" s="8" t="s">
        <v>206</v>
      </c>
      <c r="D34" s="9" t="s">
        <v>174</v>
      </c>
      <c r="E34" s="7">
        <v>64.0</v>
      </c>
      <c r="F34" s="7">
        <v>0.0</v>
      </c>
      <c r="G34" s="7">
        <v>0.0</v>
      </c>
      <c r="H34" s="24">
        <f t="shared" si="1"/>
        <v>0</v>
      </c>
      <c r="I34" s="7">
        <v>0.0</v>
      </c>
      <c r="J34" s="7">
        <v>0.0</v>
      </c>
      <c r="K34" s="7">
        <v>0.0</v>
      </c>
      <c r="L34" s="12">
        <f t="shared" si="2"/>
        <v>0</v>
      </c>
      <c r="M34" s="7">
        <v>1.0</v>
      </c>
      <c r="N34" s="7">
        <v>0.0</v>
      </c>
      <c r="O34" s="7">
        <v>0.0</v>
      </c>
      <c r="P34" s="7">
        <v>1.0</v>
      </c>
      <c r="Q34" s="7">
        <v>0.0</v>
      </c>
      <c r="R34" s="10">
        <f t="shared" si="3"/>
        <v>0</v>
      </c>
      <c r="S34" s="10">
        <f t="shared" si="4"/>
        <v>0</v>
      </c>
      <c r="T34" s="7">
        <v>8.0</v>
      </c>
      <c r="U34" s="7">
        <v>2.0</v>
      </c>
      <c r="V34" s="7">
        <v>1.0</v>
      </c>
      <c r="W34" s="7">
        <v>0.0</v>
      </c>
      <c r="X34" s="7">
        <v>2.0</v>
      </c>
      <c r="Y34" s="7">
        <v>1928.0</v>
      </c>
      <c r="Z34" s="18">
        <f t="shared" si="5"/>
        <v>0.5020833333</v>
      </c>
      <c r="AA34" s="14">
        <v>27.25</v>
      </c>
      <c r="AB34" s="18">
        <f t="shared" si="6"/>
        <v>0.42578125</v>
      </c>
      <c r="AC34" s="14">
        <v>283.25</v>
      </c>
      <c r="AD34" s="18">
        <f t="shared" si="7"/>
        <v>4.42578125</v>
      </c>
      <c r="AE34" s="13">
        <f t="shared" si="8"/>
        <v>0.08776167472</v>
      </c>
      <c r="AF34" s="7">
        <v>0.0</v>
      </c>
      <c r="AG34" s="7">
        <v>0.0</v>
      </c>
      <c r="AH34" s="13" t="str">
        <f t="shared" si="9"/>
        <v> </v>
      </c>
      <c r="AI34" s="7">
        <v>1.0</v>
      </c>
      <c r="AJ34" s="7">
        <v>3.0</v>
      </c>
      <c r="AK34" s="26">
        <v>5.0</v>
      </c>
      <c r="AL34" s="26">
        <v>21.0</v>
      </c>
      <c r="AM34" s="7">
        <v>0.0</v>
      </c>
      <c r="AN34" s="7">
        <v>10.0</v>
      </c>
      <c r="AO34" s="7">
        <v>1.0</v>
      </c>
      <c r="AP34" s="7">
        <v>13.0</v>
      </c>
      <c r="AQ34" s="7">
        <v>4.0</v>
      </c>
      <c r="AR34" s="7">
        <v>26.0</v>
      </c>
      <c r="AS34" s="13">
        <f t="shared" si="10"/>
        <v>0.1333333333</v>
      </c>
      <c r="AT34" s="14">
        <v>-2.91</v>
      </c>
      <c r="AU34" s="7">
        <v>0.0</v>
      </c>
      <c r="AV34" s="7">
        <v>0.0</v>
      </c>
      <c r="AW34" s="14">
        <v>-35.2</v>
      </c>
      <c r="AX34" s="14">
        <v>15.79</v>
      </c>
      <c r="AY34" s="14">
        <v>10.85</v>
      </c>
    </row>
    <row r="35" ht="12.75" customHeight="1">
      <c r="A35" s="7" t="s">
        <v>381</v>
      </c>
      <c r="B35" s="7" t="s">
        <v>382</v>
      </c>
      <c r="C35" s="8" t="s">
        <v>305</v>
      </c>
      <c r="D35" s="9" t="s">
        <v>255</v>
      </c>
      <c r="E35" s="7">
        <v>2.0</v>
      </c>
      <c r="F35" s="7">
        <v>0.0</v>
      </c>
      <c r="G35" s="7">
        <v>0.0</v>
      </c>
      <c r="H35" s="24">
        <f t="shared" si="1"/>
        <v>0</v>
      </c>
      <c r="I35" s="7">
        <v>0.0</v>
      </c>
      <c r="J35" s="7">
        <v>0.0</v>
      </c>
      <c r="K35" s="7">
        <v>0.0</v>
      </c>
      <c r="L35" s="12">
        <f t="shared" si="2"/>
        <v>0</v>
      </c>
      <c r="M35" s="7">
        <v>0.0</v>
      </c>
      <c r="N35" s="7">
        <v>0.0</v>
      </c>
      <c r="O35" s="7">
        <v>0.0</v>
      </c>
      <c r="P35" s="7">
        <v>0.0</v>
      </c>
      <c r="Q35" s="7">
        <v>0.0</v>
      </c>
      <c r="R35" s="10">
        <f t="shared" si="3"/>
        <v>0</v>
      </c>
      <c r="S35" s="10">
        <f t="shared" si="4"/>
        <v>0</v>
      </c>
      <c r="T35" s="7">
        <v>0.0</v>
      </c>
      <c r="U35" s="7">
        <v>0.0</v>
      </c>
      <c r="V35" s="7">
        <v>0.0</v>
      </c>
      <c r="W35" s="7">
        <v>0.0</v>
      </c>
      <c r="X35" s="7">
        <v>0.0</v>
      </c>
      <c r="Y35" s="7">
        <v>0.0</v>
      </c>
      <c r="Z35" s="18">
        <f t="shared" si="5"/>
        <v>0</v>
      </c>
      <c r="AA35" s="14">
        <v>0.0</v>
      </c>
      <c r="AB35" s="18">
        <f t="shared" si="6"/>
        <v>0</v>
      </c>
      <c r="AC35" s="14">
        <v>8.97</v>
      </c>
      <c r="AD35" s="18">
        <f t="shared" si="7"/>
        <v>4.485</v>
      </c>
      <c r="AE35" s="13">
        <f t="shared" si="8"/>
        <v>0</v>
      </c>
      <c r="AF35" s="7">
        <v>0.0</v>
      </c>
      <c r="AG35" s="7">
        <v>0.0</v>
      </c>
      <c r="AH35" s="13" t="str">
        <f t="shared" si="9"/>
        <v> </v>
      </c>
      <c r="AI35" s="7">
        <v>0.0</v>
      </c>
      <c r="AJ35" s="7">
        <v>0.0</v>
      </c>
      <c r="AK35" s="26">
        <v>0.0</v>
      </c>
      <c r="AL35" s="26">
        <v>0.0</v>
      </c>
      <c r="AM35" s="7">
        <v>0.0</v>
      </c>
      <c r="AN35" s="7">
        <v>0.0</v>
      </c>
      <c r="AO35" s="7">
        <v>0.0</v>
      </c>
      <c r="AP35" s="7">
        <v>0.0</v>
      </c>
      <c r="AQ35" s="7">
        <v>0.0</v>
      </c>
      <c r="AR35" s="7">
        <v>0.0</v>
      </c>
      <c r="AS35" s="13">
        <f t="shared" si="10"/>
        <v>0</v>
      </c>
      <c r="AT35" s="14"/>
      <c r="AU35" s="7">
        <v>0.0</v>
      </c>
      <c r="AV35" s="7">
        <v>0.0</v>
      </c>
      <c r="AW35" s="14">
        <v>0.0</v>
      </c>
      <c r="AX35" s="14"/>
      <c r="AY35" s="14"/>
    </row>
    <row r="36" ht="12.75" customHeight="1">
      <c r="A36" s="7" t="s">
        <v>339</v>
      </c>
      <c r="B36" s="7" t="s">
        <v>385</v>
      </c>
      <c r="C36" s="8" t="s">
        <v>149</v>
      </c>
      <c r="D36" s="9" t="s">
        <v>159</v>
      </c>
      <c r="E36" s="7">
        <v>80.0</v>
      </c>
      <c r="F36" s="7">
        <v>0.0</v>
      </c>
      <c r="G36" s="7">
        <v>0.0</v>
      </c>
      <c r="H36" s="24">
        <f t="shared" si="1"/>
        <v>0</v>
      </c>
      <c r="I36" s="7">
        <v>0.0</v>
      </c>
      <c r="J36" s="7">
        <v>0.0</v>
      </c>
      <c r="K36" s="7">
        <v>0.0</v>
      </c>
      <c r="L36" s="12">
        <f t="shared" si="2"/>
        <v>0</v>
      </c>
      <c r="M36" s="7">
        <v>1.0</v>
      </c>
      <c r="N36" s="7">
        <v>0.0</v>
      </c>
      <c r="O36" s="7">
        <v>0.0</v>
      </c>
      <c r="P36" s="7">
        <v>1.0</v>
      </c>
      <c r="Q36" s="7">
        <v>0.0</v>
      </c>
      <c r="R36" s="10">
        <f t="shared" si="3"/>
        <v>0</v>
      </c>
      <c r="S36" s="10">
        <f t="shared" si="4"/>
        <v>0</v>
      </c>
      <c r="T36" s="7">
        <v>0.0</v>
      </c>
      <c r="U36" s="7">
        <v>0.0</v>
      </c>
      <c r="V36" s="7">
        <v>0.0</v>
      </c>
      <c r="W36" s="7">
        <v>0.0</v>
      </c>
      <c r="X36" s="7">
        <v>0.0</v>
      </c>
      <c r="Y36" s="7">
        <v>337.0</v>
      </c>
      <c r="Z36" s="18">
        <f t="shared" si="5"/>
        <v>0.07020833333</v>
      </c>
      <c r="AA36" s="14">
        <v>4.44</v>
      </c>
      <c r="AB36" s="18">
        <f t="shared" si="6"/>
        <v>0.0555</v>
      </c>
      <c r="AC36" s="14">
        <v>429.95</v>
      </c>
      <c r="AD36" s="18">
        <f t="shared" si="7"/>
        <v>5.374375</v>
      </c>
      <c r="AE36" s="13">
        <f t="shared" si="8"/>
        <v>0.01022122977</v>
      </c>
      <c r="AF36" s="7">
        <v>0.0</v>
      </c>
      <c r="AG36" s="7">
        <v>0.0</v>
      </c>
      <c r="AH36" s="13" t="str">
        <f t="shared" si="9"/>
        <v> </v>
      </c>
      <c r="AI36" s="7">
        <v>0.0</v>
      </c>
      <c r="AJ36" s="7">
        <v>0.0</v>
      </c>
      <c r="AK36" s="26">
        <v>1.0</v>
      </c>
      <c r="AL36" s="26">
        <v>1.0</v>
      </c>
      <c r="AM36" s="7">
        <v>0.0</v>
      </c>
      <c r="AN36" s="7">
        <v>2.0</v>
      </c>
      <c r="AO36" s="7">
        <v>0.0</v>
      </c>
      <c r="AP36" s="7">
        <v>2.0</v>
      </c>
      <c r="AQ36" s="7">
        <v>0.0</v>
      </c>
      <c r="AR36" s="7">
        <v>4.0</v>
      </c>
      <c r="AS36" s="13">
        <f t="shared" si="10"/>
        <v>0</v>
      </c>
      <c r="AT36" s="14">
        <v>-15.38</v>
      </c>
      <c r="AU36" s="7">
        <v>0.0</v>
      </c>
      <c r="AV36" s="7">
        <v>0.0</v>
      </c>
      <c r="AW36" s="14">
        <v>0.0</v>
      </c>
      <c r="AX36" s="14">
        <v>0.0</v>
      </c>
      <c r="AY36" s="14">
        <v>-7.64</v>
      </c>
    </row>
    <row r="37" ht="12.75" customHeight="1">
      <c r="A37" s="7" t="s">
        <v>392</v>
      </c>
      <c r="B37" s="7" t="s">
        <v>393</v>
      </c>
      <c r="C37" s="8" t="s">
        <v>394</v>
      </c>
      <c r="D37" s="9" t="s">
        <v>167</v>
      </c>
      <c r="E37" s="7">
        <v>74.0</v>
      </c>
      <c r="F37" s="7">
        <v>1.0</v>
      </c>
      <c r="G37" s="7">
        <v>1.0</v>
      </c>
      <c r="H37" s="24">
        <f t="shared" si="1"/>
        <v>2</v>
      </c>
      <c r="I37" s="7">
        <v>1.0</v>
      </c>
      <c r="J37" s="7">
        <v>1.0</v>
      </c>
      <c r="K37" s="7">
        <v>0.0</v>
      </c>
      <c r="L37" s="12">
        <f t="shared" si="2"/>
        <v>13.5</v>
      </c>
      <c r="M37" s="7">
        <v>11.0</v>
      </c>
      <c r="N37" s="7">
        <v>4.0</v>
      </c>
      <c r="O37" s="7">
        <v>4.0</v>
      </c>
      <c r="P37" s="7">
        <v>10.0</v>
      </c>
      <c r="Q37" s="7">
        <v>1.0</v>
      </c>
      <c r="R37" s="10">
        <f t="shared" si="3"/>
        <v>0.09090909091</v>
      </c>
      <c r="S37" s="10">
        <f t="shared" si="4"/>
        <v>0.06666666667</v>
      </c>
      <c r="T37" s="7">
        <v>14.0</v>
      </c>
      <c r="U37" s="7">
        <v>4.0</v>
      </c>
      <c r="V37" s="7">
        <v>7.0</v>
      </c>
      <c r="W37" s="7">
        <v>9.0</v>
      </c>
      <c r="X37" s="7">
        <v>7.0</v>
      </c>
      <c r="Y37" s="7">
        <v>11474.0</v>
      </c>
      <c r="Z37" s="18">
        <f t="shared" si="5"/>
        <v>2.584234234</v>
      </c>
      <c r="AA37" s="14">
        <v>185.63</v>
      </c>
      <c r="AB37" s="18">
        <f t="shared" si="6"/>
        <v>2.508513514</v>
      </c>
      <c r="AC37" s="14">
        <v>202.84</v>
      </c>
      <c r="AD37" s="18">
        <f t="shared" si="7"/>
        <v>2.741081081</v>
      </c>
      <c r="AE37" s="13">
        <f t="shared" si="8"/>
        <v>0.4778489973</v>
      </c>
      <c r="AF37" s="7">
        <v>57.0</v>
      </c>
      <c r="AG37" s="7">
        <v>96.0</v>
      </c>
      <c r="AH37" s="13">
        <f t="shared" si="9"/>
        <v>0.3725490196</v>
      </c>
      <c r="AI37" s="7">
        <v>2.0</v>
      </c>
      <c r="AJ37" s="7">
        <v>21.0</v>
      </c>
      <c r="AK37" s="26">
        <v>25.0</v>
      </c>
      <c r="AL37" s="26">
        <v>116.0</v>
      </c>
      <c r="AM37" s="7">
        <v>9.0</v>
      </c>
      <c r="AN37" s="7">
        <v>62.0</v>
      </c>
      <c r="AO37" s="7">
        <v>3.0</v>
      </c>
      <c r="AP37" s="7">
        <v>103.0</v>
      </c>
      <c r="AQ37" s="7">
        <v>19.0</v>
      </c>
      <c r="AR37" s="7">
        <v>142.0</v>
      </c>
      <c r="AS37" s="13">
        <f t="shared" si="10"/>
        <v>0.1180124224</v>
      </c>
      <c r="AT37" s="14">
        <v>-2.03</v>
      </c>
      <c r="AU37" s="7">
        <v>0.0</v>
      </c>
      <c r="AV37" s="7">
        <v>3.0</v>
      </c>
      <c r="AW37" s="14">
        <v>-20.4</v>
      </c>
      <c r="AX37" s="14">
        <v>6.35</v>
      </c>
      <c r="AY37" s="14">
        <v>0.79</v>
      </c>
    </row>
    <row r="38" ht="12.75" customHeight="1">
      <c r="A38" s="7" t="s">
        <v>397</v>
      </c>
      <c r="B38" s="7" t="s">
        <v>398</v>
      </c>
      <c r="C38" s="8" t="s">
        <v>399</v>
      </c>
      <c r="D38" s="9" t="s">
        <v>159</v>
      </c>
      <c r="E38" s="7">
        <v>82.0</v>
      </c>
      <c r="F38" s="7">
        <v>2.0</v>
      </c>
      <c r="G38" s="7">
        <v>3.0</v>
      </c>
      <c r="H38" s="24">
        <f t="shared" si="1"/>
        <v>5</v>
      </c>
      <c r="I38" s="7">
        <v>2.0</v>
      </c>
      <c r="J38" s="7">
        <v>2.0</v>
      </c>
      <c r="K38" s="7">
        <v>0.0</v>
      </c>
      <c r="L38" s="12">
        <f t="shared" si="2"/>
        <v>9.5</v>
      </c>
      <c r="M38" s="7">
        <v>8.0</v>
      </c>
      <c r="N38" s="7">
        <v>5.0</v>
      </c>
      <c r="O38" s="7">
        <v>5.0</v>
      </c>
      <c r="P38" s="7">
        <v>6.0</v>
      </c>
      <c r="Q38" s="7">
        <v>1.0</v>
      </c>
      <c r="R38" s="10">
        <f t="shared" si="3"/>
        <v>0.25</v>
      </c>
      <c r="S38" s="10">
        <f t="shared" si="4"/>
        <v>0.1666666667</v>
      </c>
      <c r="T38" s="7">
        <v>9.0</v>
      </c>
      <c r="U38" s="7">
        <v>10.0</v>
      </c>
      <c r="V38" s="7">
        <v>2.0</v>
      </c>
      <c r="W38" s="7">
        <v>4.0</v>
      </c>
      <c r="X38" s="7">
        <v>8.0</v>
      </c>
      <c r="Y38" s="7">
        <v>7725.0</v>
      </c>
      <c r="Z38" s="18">
        <f t="shared" si="5"/>
        <v>1.570121951</v>
      </c>
      <c r="AA38" s="14">
        <v>126.84</v>
      </c>
      <c r="AB38" s="18">
        <f t="shared" si="6"/>
        <v>1.546829268</v>
      </c>
      <c r="AC38" s="14">
        <v>272.53</v>
      </c>
      <c r="AD38" s="18">
        <f t="shared" si="7"/>
        <v>3.323536585</v>
      </c>
      <c r="AE38" s="13">
        <f t="shared" si="8"/>
        <v>0.3176002203</v>
      </c>
      <c r="AF38" s="7">
        <v>6.0</v>
      </c>
      <c r="AG38" s="7">
        <v>8.0</v>
      </c>
      <c r="AH38" s="13">
        <f t="shared" si="9"/>
        <v>0.4285714286</v>
      </c>
      <c r="AI38" s="7">
        <v>4.0</v>
      </c>
      <c r="AJ38" s="7">
        <v>13.0</v>
      </c>
      <c r="AK38" s="26">
        <v>15.0</v>
      </c>
      <c r="AL38" s="26">
        <v>87.0</v>
      </c>
      <c r="AM38" s="7">
        <v>7.0</v>
      </c>
      <c r="AN38" s="7">
        <v>53.0</v>
      </c>
      <c r="AO38" s="7">
        <v>5.0</v>
      </c>
      <c r="AP38" s="7">
        <v>42.0</v>
      </c>
      <c r="AQ38" s="7">
        <v>24.0</v>
      </c>
      <c r="AR38" s="7">
        <v>99.0</v>
      </c>
      <c r="AS38" s="13">
        <f t="shared" si="10"/>
        <v>0.1951219512</v>
      </c>
      <c r="AT38" s="14">
        <v>5.39</v>
      </c>
      <c r="AU38" s="7">
        <v>1.0</v>
      </c>
      <c r="AV38" s="7">
        <v>6.0</v>
      </c>
      <c r="AW38" s="14">
        <v>-42.6</v>
      </c>
      <c r="AX38" s="14">
        <v>9.38</v>
      </c>
      <c r="AY38" s="14">
        <v>3.19</v>
      </c>
    </row>
    <row r="39" ht="12.75" customHeight="1">
      <c r="A39" s="7" t="s">
        <v>403</v>
      </c>
      <c r="B39" s="7" t="s">
        <v>398</v>
      </c>
      <c r="C39" s="8" t="s">
        <v>399</v>
      </c>
      <c r="D39" s="9" t="s">
        <v>174</v>
      </c>
      <c r="E39" s="7">
        <v>64.0</v>
      </c>
      <c r="F39" s="7">
        <v>0.0</v>
      </c>
      <c r="G39" s="7">
        <v>1.0</v>
      </c>
      <c r="H39" s="24">
        <f t="shared" si="1"/>
        <v>1</v>
      </c>
      <c r="I39" s="7">
        <v>0.0</v>
      </c>
      <c r="J39" s="7">
        <v>1.0</v>
      </c>
      <c r="K39" s="7">
        <v>0.0</v>
      </c>
      <c r="L39" s="12">
        <f t="shared" si="2"/>
        <v>7</v>
      </c>
      <c r="M39" s="7">
        <v>2.0</v>
      </c>
      <c r="N39" s="7">
        <v>0.0</v>
      </c>
      <c r="O39" s="7">
        <v>0.0</v>
      </c>
      <c r="P39" s="7">
        <v>2.0</v>
      </c>
      <c r="Q39" s="7">
        <v>1.0</v>
      </c>
      <c r="R39" s="10">
        <f t="shared" si="3"/>
        <v>0</v>
      </c>
      <c r="S39" s="10">
        <f t="shared" si="4"/>
        <v>0</v>
      </c>
      <c r="T39" s="7">
        <v>17.0</v>
      </c>
      <c r="U39" s="7">
        <v>9.0</v>
      </c>
      <c r="V39" s="7">
        <v>6.0</v>
      </c>
      <c r="W39" s="7">
        <v>2.0</v>
      </c>
      <c r="X39" s="7">
        <v>1.0</v>
      </c>
      <c r="Y39" s="7">
        <v>7449.0</v>
      </c>
      <c r="Z39" s="18">
        <f t="shared" si="5"/>
        <v>1.93984375</v>
      </c>
      <c r="AA39" s="14">
        <v>118.51</v>
      </c>
      <c r="AB39" s="18">
        <f t="shared" si="6"/>
        <v>1.85171875</v>
      </c>
      <c r="AC39" s="14">
        <v>206.65</v>
      </c>
      <c r="AD39" s="18">
        <f t="shared" si="7"/>
        <v>3.22890625</v>
      </c>
      <c r="AE39" s="13">
        <f t="shared" si="8"/>
        <v>0.3644667241</v>
      </c>
      <c r="AF39" s="7">
        <v>0.0</v>
      </c>
      <c r="AG39" s="7">
        <v>0.0</v>
      </c>
      <c r="AH39" s="13" t="str">
        <f t="shared" si="9"/>
        <v> </v>
      </c>
      <c r="AI39" s="7">
        <v>3.0</v>
      </c>
      <c r="AJ39" s="7">
        <v>11.0</v>
      </c>
      <c r="AK39" s="26">
        <v>18.0</v>
      </c>
      <c r="AL39" s="26">
        <v>91.0</v>
      </c>
      <c r="AM39" s="7">
        <v>3.0</v>
      </c>
      <c r="AN39" s="7">
        <v>46.0</v>
      </c>
      <c r="AO39" s="7">
        <v>2.0</v>
      </c>
      <c r="AP39" s="7">
        <v>56.0</v>
      </c>
      <c r="AQ39" s="7">
        <v>18.0</v>
      </c>
      <c r="AR39" s="7">
        <v>97.0</v>
      </c>
      <c r="AS39" s="13">
        <f t="shared" si="10"/>
        <v>0.1565217391</v>
      </c>
      <c r="AT39" s="14">
        <v>0.31</v>
      </c>
      <c r="AU39" s="7">
        <v>1.0</v>
      </c>
      <c r="AV39" s="7">
        <v>0.0</v>
      </c>
      <c r="AW39" s="14">
        <v>-35.4</v>
      </c>
      <c r="AX39" s="14">
        <v>6.98</v>
      </c>
      <c r="AY39" s="14">
        <v>-0.17</v>
      </c>
    </row>
    <row r="40" ht="12.75" customHeight="1">
      <c r="A40" s="7" t="s">
        <v>411</v>
      </c>
      <c r="B40" s="7" t="s">
        <v>412</v>
      </c>
      <c r="C40" s="8" t="s">
        <v>231</v>
      </c>
      <c r="D40" s="9" t="s">
        <v>183</v>
      </c>
      <c r="E40" s="7">
        <v>33.0</v>
      </c>
      <c r="F40" s="7">
        <v>0.0</v>
      </c>
      <c r="G40" s="7">
        <v>0.0</v>
      </c>
      <c r="H40" s="24">
        <f t="shared" si="1"/>
        <v>0</v>
      </c>
      <c r="I40" s="7">
        <v>0.0</v>
      </c>
      <c r="J40" s="7">
        <v>0.0</v>
      </c>
      <c r="K40" s="7">
        <v>0.0</v>
      </c>
      <c r="L40" s="12">
        <f t="shared" si="2"/>
        <v>0</v>
      </c>
      <c r="M40" s="7">
        <v>0.0</v>
      </c>
      <c r="N40" s="7">
        <v>0.0</v>
      </c>
      <c r="O40" s="7">
        <v>0.0</v>
      </c>
      <c r="P40" s="7">
        <v>0.0</v>
      </c>
      <c r="Q40" s="7">
        <v>0.0</v>
      </c>
      <c r="R40" s="10">
        <f t="shared" si="3"/>
        <v>0</v>
      </c>
      <c r="S40" s="10">
        <f t="shared" si="4"/>
        <v>0</v>
      </c>
      <c r="T40" s="7">
        <v>0.0</v>
      </c>
      <c r="U40" s="7">
        <v>0.0</v>
      </c>
      <c r="V40" s="7">
        <v>0.0</v>
      </c>
      <c r="W40" s="7">
        <v>0.0</v>
      </c>
      <c r="X40" s="7">
        <v>0.0</v>
      </c>
      <c r="Y40" s="7">
        <v>174.0</v>
      </c>
      <c r="Z40" s="18">
        <f t="shared" si="5"/>
        <v>0.08787878788</v>
      </c>
      <c r="AA40" s="14">
        <v>3.53</v>
      </c>
      <c r="AB40" s="18">
        <f t="shared" si="6"/>
        <v>0.106969697</v>
      </c>
      <c r="AC40" s="14">
        <v>161.97</v>
      </c>
      <c r="AD40" s="18">
        <f t="shared" si="7"/>
        <v>4.908181818</v>
      </c>
      <c r="AE40" s="13">
        <f t="shared" si="8"/>
        <v>0.02132930514</v>
      </c>
      <c r="AF40" s="7">
        <v>0.0</v>
      </c>
      <c r="AG40" s="7">
        <v>0.0</v>
      </c>
      <c r="AH40" s="13" t="str">
        <f t="shared" si="9"/>
        <v> </v>
      </c>
      <c r="AI40" s="7">
        <v>0.0</v>
      </c>
      <c r="AJ40" s="7">
        <v>0.0</v>
      </c>
      <c r="AK40" s="26">
        <v>0.0</v>
      </c>
      <c r="AL40" s="26">
        <v>3.0</v>
      </c>
      <c r="AM40" s="7">
        <v>0.0</v>
      </c>
      <c r="AN40" s="7">
        <v>1.0</v>
      </c>
      <c r="AO40" s="7">
        <v>0.0</v>
      </c>
      <c r="AP40" s="7">
        <v>0.0</v>
      </c>
      <c r="AQ40" s="7">
        <v>0.0</v>
      </c>
      <c r="AR40" s="7">
        <v>2.0</v>
      </c>
      <c r="AS40" s="13">
        <f t="shared" si="10"/>
        <v>0</v>
      </c>
      <c r="AT40" s="14">
        <v>-10.13</v>
      </c>
      <c r="AU40" s="7">
        <v>0.0</v>
      </c>
      <c r="AV40" s="7">
        <v>0.0</v>
      </c>
      <c r="AW40" s="14">
        <v>-68.0</v>
      </c>
      <c r="AX40" s="14">
        <v>0.0</v>
      </c>
      <c r="AY40" s="14">
        <v>-3.77</v>
      </c>
    </row>
    <row r="41" ht="12.75" customHeight="1">
      <c r="A41" s="7" t="s">
        <v>416</v>
      </c>
      <c r="B41" s="7" t="s">
        <v>412</v>
      </c>
      <c r="C41" s="8" t="s">
        <v>158</v>
      </c>
      <c r="D41" s="9" t="s">
        <v>150</v>
      </c>
      <c r="E41" s="7">
        <v>77.0</v>
      </c>
      <c r="F41" s="7">
        <v>0.0</v>
      </c>
      <c r="G41" s="7">
        <v>0.0</v>
      </c>
      <c r="H41" s="24">
        <f t="shared" si="1"/>
        <v>0</v>
      </c>
      <c r="I41" s="7">
        <v>0.0</v>
      </c>
      <c r="J41" s="7">
        <v>0.0</v>
      </c>
      <c r="K41" s="7">
        <v>0.0</v>
      </c>
      <c r="L41" s="12">
        <f t="shared" si="2"/>
        <v>0</v>
      </c>
      <c r="M41" s="7">
        <v>0.0</v>
      </c>
      <c r="N41" s="7">
        <v>0.0</v>
      </c>
      <c r="O41" s="7">
        <v>0.0</v>
      </c>
      <c r="P41" s="7">
        <v>0.0</v>
      </c>
      <c r="Q41" s="7">
        <v>0.0</v>
      </c>
      <c r="R41" s="10">
        <f t="shared" si="3"/>
        <v>0</v>
      </c>
      <c r="S41" s="10">
        <f t="shared" si="4"/>
        <v>0</v>
      </c>
      <c r="T41" s="7">
        <v>0.0</v>
      </c>
      <c r="U41" s="7">
        <v>0.0</v>
      </c>
      <c r="V41" s="7">
        <v>0.0</v>
      </c>
      <c r="W41" s="7">
        <v>0.0</v>
      </c>
      <c r="X41" s="7">
        <v>0.0</v>
      </c>
      <c r="Y41" s="7">
        <v>134.0</v>
      </c>
      <c r="Z41" s="18">
        <f t="shared" si="5"/>
        <v>0.029004329</v>
      </c>
      <c r="AA41" s="14">
        <v>2.48</v>
      </c>
      <c r="AB41" s="18">
        <f t="shared" si="6"/>
        <v>0.03220779221</v>
      </c>
      <c r="AC41" s="14">
        <v>325.97</v>
      </c>
      <c r="AD41" s="18">
        <f t="shared" si="7"/>
        <v>4.233376623</v>
      </c>
      <c r="AE41" s="13">
        <f t="shared" si="8"/>
        <v>0.007550616532</v>
      </c>
      <c r="AF41" s="7">
        <v>1.0</v>
      </c>
      <c r="AG41" s="7">
        <v>2.0</v>
      </c>
      <c r="AH41" s="13">
        <f t="shared" si="9"/>
        <v>0.3333333333</v>
      </c>
      <c r="AI41" s="7">
        <v>0.0</v>
      </c>
      <c r="AJ41" s="7">
        <v>1.0</v>
      </c>
      <c r="AK41" s="26">
        <v>1.0</v>
      </c>
      <c r="AL41" s="26">
        <v>3.0</v>
      </c>
      <c r="AM41" s="7">
        <v>0.0</v>
      </c>
      <c r="AN41" s="7">
        <v>1.0</v>
      </c>
      <c r="AO41" s="7">
        <v>0.0</v>
      </c>
      <c r="AP41" s="7">
        <v>1.0</v>
      </c>
      <c r="AQ41" s="7">
        <v>0.0</v>
      </c>
      <c r="AR41" s="7">
        <v>4.0</v>
      </c>
      <c r="AS41" s="13">
        <f t="shared" si="10"/>
        <v>0</v>
      </c>
      <c r="AT41" s="14">
        <v>-12.22</v>
      </c>
      <c r="AU41" s="7">
        <v>0.0</v>
      </c>
      <c r="AV41" s="7">
        <v>0.0</v>
      </c>
      <c r="AW41" s="14">
        <v>-72.6</v>
      </c>
      <c r="AX41" s="14">
        <v>66.67</v>
      </c>
      <c r="AY41" s="14">
        <v>59.96</v>
      </c>
    </row>
    <row r="42" ht="12.75" customHeight="1">
      <c r="A42" s="7" t="s">
        <v>421</v>
      </c>
      <c r="B42" s="7" t="s">
        <v>422</v>
      </c>
      <c r="C42" s="8" t="s">
        <v>274</v>
      </c>
      <c r="D42" s="9" t="s">
        <v>174</v>
      </c>
      <c r="E42" s="7">
        <v>2.0</v>
      </c>
      <c r="F42" s="7">
        <v>0.0</v>
      </c>
      <c r="G42" s="7">
        <v>0.0</v>
      </c>
      <c r="H42" s="24">
        <f t="shared" si="1"/>
        <v>0</v>
      </c>
      <c r="I42" s="7">
        <v>0.0</v>
      </c>
      <c r="J42" s="7">
        <v>0.0</v>
      </c>
      <c r="K42" s="7">
        <v>0.0</v>
      </c>
      <c r="L42" s="12">
        <f t="shared" si="2"/>
        <v>0</v>
      </c>
      <c r="M42" s="7">
        <v>0.0</v>
      </c>
      <c r="N42" s="7">
        <v>0.0</v>
      </c>
      <c r="O42" s="7">
        <v>0.0</v>
      </c>
      <c r="P42" s="7">
        <v>0.0</v>
      </c>
      <c r="Q42" s="7">
        <v>0.0</v>
      </c>
      <c r="R42" s="10">
        <f t="shared" si="3"/>
        <v>0</v>
      </c>
      <c r="S42" s="10">
        <f t="shared" si="4"/>
        <v>0</v>
      </c>
      <c r="T42" s="7">
        <v>0.0</v>
      </c>
      <c r="U42" s="7">
        <v>0.0</v>
      </c>
      <c r="V42" s="7">
        <v>0.0</v>
      </c>
      <c r="W42" s="7">
        <v>0.0</v>
      </c>
      <c r="X42" s="7">
        <v>0.0</v>
      </c>
      <c r="Y42" s="7">
        <v>5.0</v>
      </c>
      <c r="Z42" s="18">
        <f t="shared" si="5"/>
        <v>0.04166666667</v>
      </c>
      <c r="AA42" s="14">
        <v>0.0</v>
      </c>
      <c r="AB42" s="18">
        <f t="shared" si="6"/>
        <v>0</v>
      </c>
      <c r="AC42" s="14">
        <v>8.38</v>
      </c>
      <c r="AD42" s="18">
        <f t="shared" si="7"/>
        <v>4.19</v>
      </c>
      <c r="AE42" s="13">
        <f t="shared" si="8"/>
        <v>0</v>
      </c>
      <c r="AF42" s="7">
        <v>0.0</v>
      </c>
      <c r="AG42" s="7">
        <v>0.0</v>
      </c>
      <c r="AH42" s="13" t="str">
        <f t="shared" si="9"/>
        <v> </v>
      </c>
      <c r="AI42" s="7">
        <v>0.0</v>
      </c>
      <c r="AJ42" s="7">
        <v>0.0</v>
      </c>
      <c r="AK42" s="26">
        <v>0.0</v>
      </c>
      <c r="AL42" s="26">
        <v>0.0</v>
      </c>
      <c r="AM42" s="7">
        <v>0.0</v>
      </c>
      <c r="AN42" s="7">
        <v>0.0</v>
      </c>
      <c r="AO42" s="7">
        <v>0.0</v>
      </c>
      <c r="AP42" s="7">
        <v>0.0</v>
      </c>
      <c r="AQ42" s="7">
        <v>0.0</v>
      </c>
      <c r="AR42" s="7">
        <v>0.0</v>
      </c>
      <c r="AS42" s="13">
        <f t="shared" si="10"/>
        <v>0</v>
      </c>
      <c r="AT42" s="14"/>
      <c r="AU42" s="7">
        <v>0.0</v>
      </c>
      <c r="AV42" s="7">
        <v>0.0</v>
      </c>
      <c r="AW42" s="14">
        <v>0.0</v>
      </c>
      <c r="AX42" s="14"/>
      <c r="AY42" s="14"/>
    </row>
    <row r="43" ht="12.75" customHeight="1">
      <c r="A43" s="7" t="s">
        <v>425</v>
      </c>
      <c r="B43" s="7" t="s">
        <v>426</v>
      </c>
      <c r="C43" s="8" t="s">
        <v>149</v>
      </c>
      <c r="D43" s="9" t="s">
        <v>150</v>
      </c>
      <c r="E43" s="7">
        <v>80.0</v>
      </c>
      <c r="F43" s="7">
        <v>1.0</v>
      </c>
      <c r="G43" s="7">
        <v>2.0</v>
      </c>
      <c r="H43" s="24">
        <f t="shared" si="1"/>
        <v>3</v>
      </c>
      <c r="I43" s="7">
        <v>1.0</v>
      </c>
      <c r="J43" s="7">
        <v>1.0</v>
      </c>
      <c r="K43" s="7">
        <v>1.0</v>
      </c>
      <c r="L43" s="12">
        <f t="shared" si="2"/>
        <v>11</v>
      </c>
      <c r="M43" s="7">
        <v>12.0</v>
      </c>
      <c r="N43" s="7">
        <v>7.0</v>
      </c>
      <c r="O43" s="7">
        <v>6.0</v>
      </c>
      <c r="P43" s="7">
        <v>10.0</v>
      </c>
      <c r="Q43" s="7">
        <v>1.0</v>
      </c>
      <c r="R43" s="10">
        <f t="shared" si="3"/>
        <v>0.08333333333</v>
      </c>
      <c r="S43" s="10">
        <f t="shared" si="4"/>
        <v>0.05882352941</v>
      </c>
      <c r="T43" s="7">
        <v>11.0</v>
      </c>
      <c r="U43" s="7">
        <v>1.0</v>
      </c>
      <c r="V43" s="7">
        <v>4.0</v>
      </c>
      <c r="W43" s="7">
        <v>2.0</v>
      </c>
      <c r="X43" s="7">
        <v>12.0</v>
      </c>
      <c r="Y43" s="7">
        <v>10546.0</v>
      </c>
      <c r="Z43" s="18">
        <f t="shared" si="5"/>
        <v>2.197083333</v>
      </c>
      <c r="AA43" s="14">
        <v>173.61</v>
      </c>
      <c r="AB43" s="18">
        <f t="shared" si="6"/>
        <v>2.170125</v>
      </c>
      <c r="AC43" s="14">
        <v>254.47</v>
      </c>
      <c r="AD43" s="18">
        <f t="shared" si="7"/>
        <v>3.180875</v>
      </c>
      <c r="AE43" s="13">
        <f t="shared" si="8"/>
        <v>0.4055550364</v>
      </c>
      <c r="AF43" s="7">
        <v>128.0</v>
      </c>
      <c r="AG43" s="7">
        <v>122.0</v>
      </c>
      <c r="AH43" s="13">
        <f t="shared" si="9"/>
        <v>0.512</v>
      </c>
      <c r="AI43" s="7">
        <v>3.0</v>
      </c>
      <c r="AJ43" s="7">
        <v>22.0</v>
      </c>
      <c r="AK43" s="26">
        <v>30.0</v>
      </c>
      <c r="AL43" s="26">
        <v>99.0</v>
      </c>
      <c r="AM43" s="7">
        <v>11.0</v>
      </c>
      <c r="AN43" s="7">
        <v>71.0</v>
      </c>
      <c r="AO43" s="7">
        <v>6.0</v>
      </c>
      <c r="AP43" s="7">
        <v>74.0</v>
      </c>
      <c r="AQ43" s="7">
        <v>33.0</v>
      </c>
      <c r="AR43" s="7">
        <v>133.0</v>
      </c>
      <c r="AS43" s="13">
        <f t="shared" si="10"/>
        <v>0.1987951807</v>
      </c>
      <c r="AT43" s="14">
        <v>6.4</v>
      </c>
      <c r="AU43" s="7">
        <v>0.0</v>
      </c>
      <c r="AV43" s="7">
        <v>1.0</v>
      </c>
      <c r="AW43" s="14">
        <v>-27.6</v>
      </c>
      <c r="AX43" s="14">
        <v>3.59</v>
      </c>
      <c r="AY43" s="14">
        <v>-10.21</v>
      </c>
    </row>
    <row r="44" ht="12.75" customHeight="1">
      <c r="A44" s="7" t="s">
        <v>432</v>
      </c>
      <c r="B44" s="7" t="s">
        <v>433</v>
      </c>
      <c r="C44" s="8" t="s">
        <v>274</v>
      </c>
      <c r="D44" s="9" t="s">
        <v>150</v>
      </c>
      <c r="E44" s="7">
        <v>42.0</v>
      </c>
      <c r="F44" s="7">
        <v>0.0</v>
      </c>
      <c r="G44" s="7">
        <v>0.0</v>
      </c>
      <c r="H44" s="24">
        <f t="shared" si="1"/>
        <v>0</v>
      </c>
      <c r="I44" s="7">
        <v>0.0</v>
      </c>
      <c r="J44" s="7">
        <v>0.0</v>
      </c>
      <c r="K44" s="7">
        <v>0.0</v>
      </c>
      <c r="L44" s="12">
        <f t="shared" si="2"/>
        <v>0</v>
      </c>
      <c r="M44" s="7">
        <v>4.0</v>
      </c>
      <c r="N44" s="7">
        <v>1.0</v>
      </c>
      <c r="O44" s="7">
        <v>1.0</v>
      </c>
      <c r="P44" s="7">
        <v>4.0</v>
      </c>
      <c r="Q44" s="7">
        <v>0.0</v>
      </c>
      <c r="R44" s="10">
        <f t="shared" si="3"/>
        <v>0</v>
      </c>
      <c r="S44" s="10">
        <f t="shared" si="4"/>
        <v>0</v>
      </c>
      <c r="T44" s="7">
        <v>2.0</v>
      </c>
      <c r="U44" s="7">
        <v>2.0</v>
      </c>
      <c r="V44" s="7">
        <v>0.0</v>
      </c>
      <c r="W44" s="7">
        <v>0.0</v>
      </c>
      <c r="X44" s="7">
        <v>1.0</v>
      </c>
      <c r="Y44" s="7">
        <v>3074.0</v>
      </c>
      <c r="Z44" s="18">
        <f t="shared" si="5"/>
        <v>1.21984127</v>
      </c>
      <c r="AA44" s="14">
        <v>50.07</v>
      </c>
      <c r="AB44" s="18">
        <f t="shared" si="6"/>
        <v>1.192142857</v>
      </c>
      <c r="AC44" s="14">
        <v>200.05</v>
      </c>
      <c r="AD44" s="18">
        <f t="shared" si="7"/>
        <v>4.763095238</v>
      </c>
      <c r="AE44" s="13">
        <f t="shared" si="8"/>
        <v>0.2001839117</v>
      </c>
      <c r="AF44" s="7">
        <v>13.0</v>
      </c>
      <c r="AG44" s="7">
        <v>11.0</v>
      </c>
      <c r="AH44" s="13">
        <f t="shared" si="9"/>
        <v>0.5416666667</v>
      </c>
      <c r="AI44" s="7">
        <v>0.0</v>
      </c>
      <c r="AJ44" s="7">
        <v>2.0</v>
      </c>
      <c r="AK44" s="26">
        <v>7.0</v>
      </c>
      <c r="AL44" s="26">
        <v>47.0</v>
      </c>
      <c r="AM44" s="7">
        <v>3.0</v>
      </c>
      <c r="AN44" s="7">
        <v>20.0</v>
      </c>
      <c r="AO44" s="7">
        <v>2.0</v>
      </c>
      <c r="AP44" s="7">
        <v>13.0</v>
      </c>
      <c r="AQ44" s="7">
        <v>6.0</v>
      </c>
      <c r="AR44" s="7">
        <v>43.0</v>
      </c>
      <c r="AS44" s="13">
        <f t="shared" si="10"/>
        <v>0.1224489796</v>
      </c>
      <c r="AT44" s="14">
        <v>-3.14</v>
      </c>
      <c r="AU44" s="7">
        <v>0.0</v>
      </c>
      <c r="AV44" s="7">
        <v>0.0</v>
      </c>
      <c r="AW44" s="14">
        <v>-57.5</v>
      </c>
      <c r="AX44" s="14">
        <v>4.44</v>
      </c>
      <c r="AY44" s="14">
        <v>-2.41</v>
      </c>
    </row>
    <row r="45" ht="12.75" customHeight="1">
      <c r="A45" s="7" t="s">
        <v>439</v>
      </c>
      <c r="B45" s="7" t="s">
        <v>440</v>
      </c>
      <c r="C45" s="8" t="s">
        <v>305</v>
      </c>
      <c r="D45" s="9" t="s">
        <v>247</v>
      </c>
      <c r="E45" s="7">
        <v>24.0</v>
      </c>
      <c r="F45" s="7">
        <v>0.0</v>
      </c>
      <c r="G45" s="7">
        <v>0.0</v>
      </c>
      <c r="H45" s="24">
        <f t="shared" si="1"/>
        <v>0</v>
      </c>
      <c r="I45" s="7">
        <v>0.0</v>
      </c>
      <c r="J45" s="7">
        <v>0.0</v>
      </c>
      <c r="K45" s="7">
        <v>0.0</v>
      </c>
      <c r="L45" s="12">
        <f t="shared" si="2"/>
        <v>0</v>
      </c>
      <c r="M45" s="7">
        <v>0.0</v>
      </c>
      <c r="N45" s="7">
        <v>0.0</v>
      </c>
      <c r="O45" s="7">
        <v>0.0</v>
      </c>
      <c r="P45" s="7">
        <v>0.0</v>
      </c>
      <c r="Q45" s="7">
        <v>0.0</v>
      </c>
      <c r="R45" s="10">
        <f t="shared" si="3"/>
        <v>0</v>
      </c>
      <c r="S45" s="10">
        <f t="shared" si="4"/>
        <v>0</v>
      </c>
      <c r="T45" s="7">
        <v>0.0</v>
      </c>
      <c r="U45" s="7">
        <v>0.0</v>
      </c>
      <c r="V45" s="7">
        <v>0.0</v>
      </c>
      <c r="W45" s="7">
        <v>0.0</v>
      </c>
      <c r="X45" s="7">
        <v>0.0</v>
      </c>
      <c r="Y45" s="7">
        <v>13.0</v>
      </c>
      <c r="Z45" s="18">
        <f t="shared" si="5"/>
        <v>0.009027777778</v>
      </c>
      <c r="AA45" s="14">
        <v>0.0</v>
      </c>
      <c r="AB45" s="18">
        <f t="shared" si="6"/>
        <v>0</v>
      </c>
      <c r="AC45" s="14">
        <v>100.37</v>
      </c>
      <c r="AD45" s="18">
        <f t="shared" si="7"/>
        <v>4.182083333</v>
      </c>
      <c r="AE45" s="13">
        <f t="shared" si="8"/>
        <v>0</v>
      </c>
      <c r="AF45" s="7">
        <v>0.0</v>
      </c>
      <c r="AG45" s="7">
        <v>0.0</v>
      </c>
      <c r="AH45" s="13" t="str">
        <f t="shared" si="9"/>
        <v> </v>
      </c>
      <c r="AI45" s="7">
        <v>0.0</v>
      </c>
      <c r="AJ45" s="7">
        <v>0.0</v>
      </c>
      <c r="AK45" s="26">
        <v>0.0</v>
      </c>
      <c r="AL45" s="26">
        <v>0.0</v>
      </c>
      <c r="AM45" s="7">
        <v>0.0</v>
      </c>
      <c r="AN45" s="7">
        <v>0.0</v>
      </c>
      <c r="AO45" s="7">
        <v>0.0</v>
      </c>
      <c r="AP45" s="7">
        <v>0.0</v>
      </c>
      <c r="AQ45" s="7">
        <v>0.0</v>
      </c>
      <c r="AR45" s="7">
        <v>0.0</v>
      </c>
      <c r="AS45" s="13">
        <f t="shared" si="10"/>
        <v>0</v>
      </c>
      <c r="AT45" s="14"/>
      <c r="AU45" s="7">
        <v>0.0</v>
      </c>
      <c r="AV45" s="7">
        <v>1.0</v>
      </c>
      <c r="AW45" s="14">
        <v>0.0</v>
      </c>
      <c r="AX45" s="14"/>
      <c r="AY45" s="14"/>
    </row>
    <row r="46" ht="12.75" customHeight="1">
      <c r="A46" s="7" t="s">
        <v>445</v>
      </c>
      <c r="B46" s="7" t="s">
        <v>446</v>
      </c>
      <c r="C46" s="8" t="s">
        <v>447</v>
      </c>
      <c r="D46" s="9" t="s">
        <v>150</v>
      </c>
      <c r="E46" s="7">
        <v>3.0</v>
      </c>
      <c r="F46" s="7">
        <v>0.0</v>
      </c>
      <c r="G46" s="7">
        <v>0.0</v>
      </c>
      <c r="H46" s="24">
        <f t="shared" si="1"/>
        <v>0</v>
      </c>
      <c r="I46" s="7">
        <v>0.0</v>
      </c>
      <c r="J46" s="7">
        <v>0.0</v>
      </c>
      <c r="K46" s="7">
        <v>0.0</v>
      </c>
      <c r="L46" s="12">
        <f t="shared" si="2"/>
        <v>0</v>
      </c>
      <c r="M46" s="7">
        <v>0.0</v>
      </c>
      <c r="N46" s="7">
        <v>0.0</v>
      </c>
      <c r="O46" s="7">
        <v>0.0</v>
      </c>
      <c r="P46" s="7">
        <v>0.0</v>
      </c>
      <c r="Q46" s="7">
        <v>0.0</v>
      </c>
      <c r="R46" s="10">
        <f t="shared" si="3"/>
        <v>0</v>
      </c>
      <c r="S46" s="10">
        <f t="shared" si="4"/>
        <v>0</v>
      </c>
      <c r="T46" s="7">
        <v>0.0</v>
      </c>
      <c r="U46" s="7">
        <v>0.0</v>
      </c>
      <c r="V46" s="7">
        <v>0.0</v>
      </c>
      <c r="W46" s="7">
        <v>0.0</v>
      </c>
      <c r="X46" s="7">
        <v>0.0</v>
      </c>
      <c r="Y46" s="7">
        <v>0.0</v>
      </c>
      <c r="Z46" s="18">
        <f t="shared" si="5"/>
        <v>0</v>
      </c>
      <c r="AA46" s="14">
        <v>0.0</v>
      </c>
      <c r="AB46" s="18">
        <f t="shared" si="6"/>
        <v>0</v>
      </c>
      <c r="AC46" s="14">
        <v>9.53</v>
      </c>
      <c r="AD46" s="18">
        <f t="shared" si="7"/>
        <v>3.176666667</v>
      </c>
      <c r="AE46" s="13">
        <f t="shared" si="8"/>
        <v>0</v>
      </c>
      <c r="AF46" s="7">
        <v>0.0</v>
      </c>
      <c r="AG46" s="7">
        <v>0.0</v>
      </c>
      <c r="AH46" s="13" t="str">
        <f t="shared" si="9"/>
        <v> </v>
      </c>
      <c r="AI46" s="7">
        <v>0.0</v>
      </c>
      <c r="AJ46" s="7">
        <v>0.0</v>
      </c>
      <c r="AK46" s="26">
        <v>0.0</v>
      </c>
      <c r="AL46" s="26">
        <v>0.0</v>
      </c>
      <c r="AM46" s="7">
        <v>0.0</v>
      </c>
      <c r="AN46" s="7">
        <v>0.0</v>
      </c>
      <c r="AO46" s="7">
        <v>0.0</v>
      </c>
      <c r="AP46" s="7">
        <v>0.0</v>
      </c>
      <c r="AQ46" s="7">
        <v>0.0</v>
      </c>
      <c r="AR46" s="7">
        <v>0.0</v>
      </c>
      <c r="AS46" s="13">
        <f t="shared" si="10"/>
        <v>0</v>
      </c>
      <c r="AT46" s="14"/>
      <c r="AU46" s="7">
        <v>0.0</v>
      </c>
      <c r="AV46" s="7">
        <v>0.0</v>
      </c>
      <c r="AW46" s="14">
        <v>0.0</v>
      </c>
      <c r="AX46" s="14"/>
      <c r="AY46" s="14"/>
    </row>
    <row r="47" ht="12.75" customHeight="1">
      <c r="A47" s="7" t="s">
        <v>449</v>
      </c>
      <c r="B47" s="7" t="s">
        <v>450</v>
      </c>
      <c r="C47" s="8" t="s">
        <v>222</v>
      </c>
      <c r="D47" s="9" t="s">
        <v>159</v>
      </c>
      <c r="E47" s="7">
        <v>25.0</v>
      </c>
      <c r="F47" s="7">
        <v>0.0</v>
      </c>
      <c r="G47" s="7">
        <v>0.0</v>
      </c>
      <c r="H47" s="24">
        <f t="shared" si="1"/>
        <v>0</v>
      </c>
      <c r="I47" s="7">
        <v>0.0</v>
      </c>
      <c r="J47" s="7">
        <v>0.0</v>
      </c>
      <c r="K47" s="7">
        <v>0.0</v>
      </c>
      <c r="L47" s="12">
        <f t="shared" si="2"/>
        <v>0</v>
      </c>
      <c r="M47" s="7">
        <v>0.0</v>
      </c>
      <c r="N47" s="7">
        <v>0.0</v>
      </c>
      <c r="O47" s="7">
        <v>0.0</v>
      </c>
      <c r="P47" s="7">
        <v>0.0</v>
      </c>
      <c r="Q47" s="7">
        <v>0.0</v>
      </c>
      <c r="R47" s="10">
        <f t="shared" si="3"/>
        <v>0</v>
      </c>
      <c r="S47" s="10">
        <f t="shared" si="4"/>
        <v>0</v>
      </c>
      <c r="T47" s="7">
        <v>0.0</v>
      </c>
      <c r="U47" s="7">
        <v>0.0</v>
      </c>
      <c r="V47" s="7">
        <v>0.0</v>
      </c>
      <c r="W47" s="7">
        <v>0.0</v>
      </c>
      <c r="X47" s="7">
        <v>0.0</v>
      </c>
      <c r="Y47" s="7">
        <v>0.0</v>
      </c>
      <c r="Z47" s="18">
        <f t="shared" si="5"/>
        <v>0</v>
      </c>
      <c r="AA47" s="14">
        <v>0.0</v>
      </c>
      <c r="AB47" s="18">
        <f t="shared" si="6"/>
        <v>0</v>
      </c>
      <c r="AC47" s="14">
        <v>99.79</v>
      </c>
      <c r="AD47" s="18">
        <f t="shared" si="7"/>
        <v>3.9916</v>
      </c>
      <c r="AE47" s="13">
        <f t="shared" si="8"/>
        <v>0</v>
      </c>
      <c r="AF47" s="7">
        <v>0.0</v>
      </c>
      <c r="AG47" s="7">
        <v>0.0</v>
      </c>
      <c r="AH47" s="13" t="str">
        <f t="shared" si="9"/>
        <v> </v>
      </c>
      <c r="AI47" s="7">
        <v>0.0</v>
      </c>
      <c r="AJ47" s="7">
        <v>0.0</v>
      </c>
      <c r="AK47" s="26">
        <v>0.0</v>
      </c>
      <c r="AL47" s="26">
        <v>0.0</v>
      </c>
      <c r="AM47" s="7">
        <v>0.0</v>
      </c>
      <c r="AN47" s="7">
        <v>0.0</v>
      </c>
      <c r="AO47" s="7">
        <v>0.0</v>
      </c>
      <c r="AP47" s="7">
        <v>0.0</v>
      </c>
      <c r="AQ47" s="7">
        <v>0.0</v>
      </c>
      <c r="AR47" s="7">
        <v>0.0</v>
      </c>
      <c r="AS47" s="13">
        <f t="shared" si="10"/>
        <v>0</v>
      </c>
      <c r="AT47" s="14"/>
      <c r="AU47" s="7">
        <v>0.0</v>
      </c>
      <c r="AV47" s="7">
        <v>0.0</v>
      </c>
      <c r="AW47" s="14">
        <v>0.0</v>
      </c>
      <c r="AX47" s="14"/>
      <c r="AY47" s="14"/>
    </row>
    <row r="48" ht="12.75" customHeight="1">
      <c r="A48" s="7" t="s">
        <v>452</v>
      </c>
      <c r="B48" s="7" t="s">
        <v>453</v>
      </c>
      <c r="C48" s="8" t="s">
        <v>297</v>
      </c>
      <c r="D48" s="9" t="s">
        <v>174</v>
      </c>
      <c r="E48" s="7">
        <v>51.0</v>
      </c>
      <c r="F48" s="7">
        <v>0.0</v>
      </c>
      <c r="G48" s="7">
        <v>0.0</v>
      </c>
      <c r="H48" s="24">
        <f t="shared" si="1"/>
        <v>0</v>
      </c>
      <c r="I48" s="7">
        <v>0.0</v>
      </c>
      <c r="J48" s="7">
        <v>0.0</v>
      </c>
      <c r="K48" s="7">
        <v>0.0</v>
      </c>
      <c r="L48" s="12">
        <f t="shared" si="2"/>
        <v>0</v>
      </c>
      <c r="M48" s="7">
        <v>0.0</v>
      </c>
      <c r="N48" s="7">
        <v>0.0</v>
      </c>
      <c r="O48" s="7">
        <v>0.0</v>
      </c>
      <c r="P48" s="7">
        <v>0.0</v>
      </c>
      <c r="Q48" s="7">
        <v>0.0</v>
      </c>
      <c r="R48" s="10">
        <f t="shared" si="3"/>
        <v>0</v>
      </c>
      <c r="S48" s="10">
        <f t="shared" si="4"/>
        <v>0</v>
      </c>
      <c r="T48" s="7">
        <v>4.0</v>
      </c>
      <c r="U48" s="7">
        <v>7.0</v>
      </c>
      <c r="V48" s="7">
        <v>2.0</v>
      </c>
      <c r="W48" s="7">
        <v>0.0</v>
      </c>
      <c r="X48" s="7">
        <v>0.0</v>
      </c>
      <c r="Y48" s="7">
        <v>3283.0</v>
      </c>
      <c r="Z48" s="18">
        <f t="shared" si="5"/>
        <v>1.072875817</v>
      </c>
      <c r="AA48" s="14">
        <v>53.39</v>
      </c>
      <c r="AB48" s="18">
        <f t="shared" si="6"/>
        <v>1.046862745</v>
      </c>
      <c r="AC48" s="14">
        <v>201.0</v>
      </c>
      <c r="AD48" s="18">
        <f t="shared" si="7"/>
        <v>3.941176471</v>
      </c>
      <c r="AE48" s="13">
        <f t="shared" si="8"/>
        <v>0.209874602</v>
      </c>
      <c r="AF48" s="7">
        <v>0.0</v>
      </c>
      <c r="AG48" s="7">
        <v>0.0</v>
      </c>
      <c r="AH48" s="13" t="str">
        <f t="shared" si="9"/>
        <v> </v>
      </c>
      <c r="AI48" s="7">
        <v>0.0</v>
      </c>
      <c r="AJ48" s="7">
        <v>4.0</v>
      </c>
      <c r="AK48" s="26">
        <v>9.0</v>
      </c>
      <c r="AL48" s="26">
        <v>54.0</v>
      </c>
      <c r="AM48" s="7">
        <v>0.0</v>
      </c>
      <c r="AN48" s="7">
        <v>12.0</v>
      </c>
      <c r="AO48" s="7">
        <v>1.0</v>
      </c>
      <c r="AP48" s="7">
        <v>16.0</v>
      </c>
      <c r="AQ48" s="7">
        <v>7.0</v>
      </c>
      <c r="AR48" s="7">
        <v>46.0</v>
      </c>
      <c r="AS48" s="13">
        <f t="shared" si="10"/>
        <v>0.1320754717</v>
      </c>
      <c r="AT48" s="14">
        <v>4.37</v>
      </c>
      <c r="AU48" s="7">
        <v>1.0</v>
      </c>
      <c r="AV48" s="7">
        <v>0.0</v>
      </c>
      <c r="AW48" s="14">
        <v>-51.7</v>
      </c>
      <c r="AX48" s="14">
        <v>0.0</v>
      </c>
      <c r="AY48" s="14">
        <v>-6.45</v>
      </c>
    </row>
    <row r="49" ht="12.75" customHeight="1">
      <c r="A49" s="7" t="s">
        <v>456</v>
      </c>
      <c r="B49" s="7" t="s">
        <v>457</v>
      </c>
      <c r="C49" s="7" t="s">
        <v>458</v>
      </c>
      <c r="D49" s="8" t="s">
        <v>174</v>
      </c>
      <c r="E49" s="7">
        <v>71.0</v>
      </c>
      <c r="F49" s="7">
        <v>0.0</v>
      </c>
      <c r="G49" s="7">
        <v>0.0</v>
      </c>
      <c r="H49" s="24">
        <f t="shared" si="1"/>
        <v>0</v>
      </c>
      <c r="I49" s="7">
        <v>0.0</v>
      </c>
      <c r="J49" s="7">
        <v>0.0</v>
      </c>
      <c r="K49" s="7">
        <v>0.0</v>
      </c>
      <c r="L49" s="12">
        <f t="shared" si="2"/>
        <v>0</v>
      </c>
      <c r="M49" s="7">
        <v>3.0</v>
      </c>
      <c r="N49" s="7">
        <v>1.0</v>
      </c>
      <c r="O49" s="7">
        <v>1.0</v>
      </c>
      <c r="P49" s="7">
        <v>3.0</v>
      </c>
      <c r="Q49" s="7">
        <v>0.0</v>
      </c>
      <c r="R49" s="10">
        <f t="shared" si="3"/>
        <v>0</v>
      </c>
      <c r="S49" s="10">
        <f t="shared" si="4"/>
        <v>0</v>
      </c>
      <c r="T49" s="7">
        <v>10.0</v>
      </c>
      <c r="U49" s="7">
        <v>13.0</v>
      </c>
      <c r="V49" s="7">
        <v>0.0</v>
      </c>
      <c r="W49" s="7">
        <v>5.0</v>
      </c>
      <c r="X49" s="7">
        <v>0.0</v>
      </c>
      <c r="Y49" s="7">
        <v>8817.0</v>
      </c>
      <c r="Z49" s="18">
        <f t="shared" si="5"/>
        <v>2.06971831</v>
      </c>
      <c r="AA49" s="14">
        <v>137.72</v>
      </c>
      <c r="AB49" s="18">
        <f t="shared" si="6"/>
        <v>1.93971831</v>
      </c>
      <c r="AC49" s="14">
        <v>273.59</v>
      </c>
      <c r="AD49" s="18">
        <f t="shared" si="7"/>
        <v>3.853380282</v>
      </c>
      <c r="AE49" s="13">
        <f t="shared" si="8"/>
        <v>0.334832608</v>
      </c>
      <c r="AF49" s="7">
        <v>0.0</v>
      </c>
      <c r="AG49" s="7">
        <v>0.0</v>
      </c>
      <c r="AH49" s="13" t="str">
        <f t="shared" si="9"/>
        <v> </v>
      </c>
      <c r="AI49" s="7">
        <v>1.0</v>
      </c>
      <c r="AJ49" s="7">
        <v>12.0</v>
      </c>
      <c r="AK49" s="26">
        <v>15.0</v>
      </c>
      <c r="AL49" s="26">
        <v>121.0</v>
      </c>
      <c r="AM49" s="7">
        <v>14.0</v>
      </c>
      <c r="AN49" s="7">
        <v>64.0</v>
      </c>
      <c r="AO49" s="7">
        <v>5.0</v>
      </c>
      <c r="AP49" s="7">
        <v>49.0</v>
      </c>
      <c r="AQ49" s="7">
        <v>21.0</v>
      </c>
      <c r="AR49" s="7">
        <v>129.0</v>
      </c>
      <c r="AS49" s="13">
        <f t="shared" si="10"/>
        <v>0.14</v>
      </c>
      <c r="AT49" s="14">
        <v>-4.06</v>
      </c>
      <c r="AU49" s="7">
        <v>3.0</v>
      </c>
      <c r="AV49" s="7">
        <v>2.0</v>
      </c>
      <c r="AW49" s="14">
        <v>-53.6</v>
      </c>
      <c r="AX49" s="14">
        <v>8.06</v>
      </c>
      <c r="AY49" s="14">
        <v>2.13</v>
      </c>
    </row>
    <row r="50" ht="12.75" customHeight="1">
      <c r="A50" s="7" t="s">
        <v>464</v>
      </c>
      <c r="B50" s="7" t="s">
        <v>465</v>
      </c>
      <c r="C50" s="8" t="s">
        <v>166</v>
      </c>
      <c r="D50" s="9" t="s">
        <v>174</v>
      </c>
      <c r="E50" s="7">
        <v>31.0</v>
      </c>
      <c r="F50" s="7">
        <v>0.0</v>
      </c>
      <c r="G50" s="7">
        <v>0.0</v>
      </c>
      <c r="H50" s="24">
        <f t="shared" si="1"/>
        <v>0</v>
      </c>
      <c r="I50" s="7">
        <v>0.0</v>
      </c>
      <c r="J50" s="7">
        <v>0.0</v>
      </c>
      <c r="K50" s="7">
        <v>0.0</v>
      </c>
      <c r="L50" s="12">
        <f t="shared" si="2"/>
        <v>0</v>
      </c>
      <c r="M50" s="7">
        <v>0.0</v>
      </c>
      <c r="N50" s="7">
        <v>0.0</v>
      </c>
      <c r="O50" s="7">
        <v>0.0</v>
      </c>
      <c r="P50" s="7">
        <v>0.0</v>
      </c>
      <c r="Q50" s="7">
        <v>0.0</v>
      </c>
      <c r="R50" s="10">
        <f t="shared" si="3"/>
        <v>0</v>
      </c>
      <c r="S50" s="10">
        <f t="shared" si="4"/>
        <v>0</v>
      </c>
      <c r="T50" s="7">
        <v>1.0</v>
      </c>
      <c r="U50" s="7">
        <v>0.0</v>
      </c>
      <c r="V50" s="7">
        <v>0.0</v>
      </c>
      <c r="W50" s="7">
        <v>0.0</v>
      </c>
      <c r="X50" s="7">
        <v>0.0</v>
      </c>
      <c r="Y50" s="7">
        <v>1024.0</v>
      </c>
      <c r="Z50" s="18">
        <f t="shared" si="5"/>
        <v>0.5505376344</v>
      </c>
      <c r="AA50" s="14">
        <v>15.31</v>
      </c>
      <c r="AB50" s="18">
        <f t="shared" si="6"/>
        <v>0.4938709677</v>
      </c>
      <c r="AC50" s="14">
        <v>140.58</v>
      </c>
      <c r="AD50" s="18">
        <f t="shared" si="7"/>
        <v>4.53483871</v>
      </c>
      <c r="AE50" s="13">
        <f t="shared" si="8"/>
        <v>0.09821027648</v>
      </c>
      <c r="AF50" s="7">
        <v>0.0</v>
      </c>
      <c r="AG50" s="7">
        <v>0.0</v>
      </c>
      <c r="AH50" s="13" t="str">
        <f t="shared" si="9"/>
        <v> </v>
      </c>
      <c r="AI50" s="7">
        <v>1.0</v>
      </c>
      <c r="AJ50" s="7">
        <v>1.0</v>
      </c>
      <c r="AK50" s="26">
        <v>2.0</v>
      </c>
      <c r="AL50" s="26">
        <v>17.0</v>
      </c>
      <c r="AM50" s="7">
        <v>0.0</v>
      </c>
      <c r="AN50" s="7">
        <v>5.0</v>
      </c>
      <c r="AO50" s="7">
        <v>1.0</v>
      </c>
      <c r="AP50" s="7">
        <v>4.0</v>
      </c>
      <c r="AQ50" s="7">
        <v>4.0</v>
      </c>
      <c r="AR50" s="7">
        <v>13.0</v>
      </c>
      <c r="AS50" s="13">
        <f t="shared" si="10"/>
        <v>0.2352941176</v>
      </c>
      <c r="AT50" s="14">
        <v>11.3</v>
      </c>
      <c r="AU50" s="7">
        <v>0.0</v>
      </c>
      <c r="AV50" s="7">
        <v>0.0</v>
      </c>
      <c r="AW50" s="14">
        <v>-66.6</v>
      </c>
      <c r="AX50" s="14">
        <v>0.0</v>
      </c>
      <c r="AY50" s="14">
        <v>-8.96</v>
      </c>
    </row>
    <row r="51" ht="12.75" customHeight="1">
      <c r="A51" s="7" t="s">
        <v>471</v>
      </c>
      <c r="B51" s="7" t="s">
        <v>472</v>
      </c>
      <c r="C51" s="8" t="s">
        <v>254</v>
      </c>
      <c r="D51" s="9" t="s">
        <v>174</v>
      </c>
      <c r="E51" s="7">
        <v>28.0</v>
      </c>
      <c r="F51" s="7">
        <v>0.0</v>
      </c>
      <c r="G51" s="7">
        <v>0.0</v>
      </c>
      <c r="H51" s="24">
        <f t="shared" si="1"/>
        <v>0</v>
      </c>
      <c r="I51" s="7">
        <v>0.0</v>
      </c>
      <c r="J51" s="7">
        <v>0.0</v>
      </c>
      <c r="K51" s="7">
        <v>0.0</v>
      </c>
      <c r="L51" s="12">
        <f t="shared" si="2"/>
        <v>0</v>
      </c>
      <c r="M51" s="7">
        <v>0.0</v>
      </c>
      <c r="N51" s="7">
        <v>0.0</v>
      </c>
      <c r="O51" s="7">
        <v>0.0</v>
      </c>
      <c r="P51" s="7">
        <v>0.0</v>
      </c>
      <c r="Q51" s="7">
        <v>0.0</v>
      </c>
      <c r="R51" s="10">
        <f t="shared" si="3"/>
        <v>0</v>
      </c>
      <c r="S51" s="10">
        <f t="shared" si="4"/>
        <v>0</v>
      </c>
      <c r="T51" s="7">
        <v>0.0</v>
      </c>
      <c r="U51" s="7">
        <v>0.0</v>
      </c>
      <c r="V51" s="7">
        <v>0.0</v>
      </c>
      <c r="W51" s="7">
        <v>0.0</v>
      </c>
      <c r="X51" s="7">
        <v>0.0</v>
      </c>
      <c r="Y51" s="7">
        <v>85.0</v>
      </c>
      <c r="Z51" s="18">
        <f t="shared" si="5"/>
        <v>0.0505952381</v>
      </c>
      <c r="AA51" s="14">
        <v>0.98</v>
      </c>
      <c r="AB51" s="18">
        <f t="shared" si="6"/>
        <v>0.035</v>
      </c>
      <c r="AC51" s="14">
        <v>134.23</v>
      </c>
      <c r="AD51" s="18">
        <f t="shared" si="7"/>
        <v>4.793928571</v>
      </c>
      <c r="AE51" s="13">
        <f t="shared" si="8"/>
        <v>0.007247984617</v>
      </c>
      <c r="AF51" s="7">
        <v>0.0</v>
      </c>
      <c r="AG51" s="7">
        <v>0.0</v>
      </c>
      <c r="AH51" s="13" t="str">
        <f t="shared" si="9"/>
        <v> </v>
      </c>
      <c r="AI51" s="7">
        <v>0.0</v>
      </c>
      <c r="AJ51" s="7">
        <v>0.0</v>
      </c>
      <c r="AK51" s="26">
        <v>0.0</v>
      </c>
      <c r="AL51" s="26">
        <v>1.0</v>
      </c>
      <c r="AM51" s="7">
        <v>0.0</v>
      </c>
      <c r="AN51" s="7">
        <v>0.0</v>
      </c>
      <c r="AO51" s="7">
        <v>0.0</v>
      </c>
      <c r="AP51" s="7">
        <v>0.0</v>
      </c>
      <c r="AQ51" s="7">
        <v>0.0</v>
      </c>
      <c r="AR51" s="7">
        <v>1.0</v>
      </c>
      <c r="AS51" s="13">
        <f t="shared" si="10"/>
        <v>0</v>
      </c>
      <c r="AT51" s="14">
        <v>-16.67</v>
      </c>
      <c r="AU51" s="7">
        <v>0.0</v>
      </c>
      <c r="AV51" s="7">
        <v>0.0</v>
      </c>
      <c r="AW51" s="14">
        <v>-60.0</v>
      </c>
      <c r="AX51" s="14"/>
      <c r="AY51" s="14"/>
    </row>
    <row r="52" ht="12.75" customHeight="1">
      <c r="A52" s="7" t="s">
        <v>479</v>
      </c>
      <c r="B52" s="7" t="s">
        <v>480</v>
      </c>
      <c r="C52" s="8" t="s">
        <v>182</v>
      </c>
      <c r="D52" s="9" t="s">
        <v>247</v>
      </c>
      <c r="E52" s="7">
        <v>12.0</v>
      </c>
      <c r="F52" s="7">
        <v>0.0</v>
      </c>
      <c r="G52" s="7">
        <v>0.0</v>
      </c>
      <c r="H52" s="24">
        <f t="shared" si="1"/>
        <v>0</v>
      </c>
      <c r="I52" s="7">
        <v>0.0</v>
      </c>
      <c r="J52" s="7">
        <v>0.0</v>
      </c>
      <c r="K52" s="7">
        <v>0.0</v>
      </c>
      <c r="L52" s="12">
        <f t="shared" si="2"/>
        <v>0</v>
      </c>
      <c r="M52" s="7">
        <v>0.0</v>
      </c>
      <c r="N52" s="7">
        <v>0.0</v>
      </c>
      <c r="O52" s="7">
        <v>0.0</v>
      </c>
      <c r="P52" s="7">
        <v>0.0</v>
      </c>
      <c r="Q52" s="7">
        <v>0.0</v>
      </c>
      <c r="R52" s="10">
        <f t="shared" si="3"/>
        <v>0</v>
      </c>
      <c r="S52" s="10">
        <f t="shared" si="4"/>
        <v>0</v>
      </c>
      <c r="T52" s="7">
        <v>0.0</v>
      </c>
      <c r="U52" s="7">
        <v>0.0</v>
      </c>
      <c r="V52" s="7">
        <v>0.0</v>
      </c>
      <c r="W52" s="7">
        <v>0.0</v>
      </c>
      <c r="X52" s="7">
        <v>0.0</v>
      </c>
      <c r="Y52" s="7">
        <v>31.0</v>
      </c>
      <c r="Z52" s="18">
        <f t="shared" si="5"/>
        <v>0.04305555556</v>
      </c>
      <c r="AA52" s="14">
        <v>0.19</v>
      </c>
      <c r="AB52" s="18">
        <f t="shared" si="6"/>
        <v>0.01583333333</v>
      </c>
      <c r="AC52" s="14">
        <v>60.17</v>
      </c>
      <c r="AD52" s="18">
        <f t="shared" si="7"/>
        <v>5.014166667</v>
      </c>
      <c r="AE52" s="13">
        <f t="shared" si="8"/>
        <v>0.003147779987</v>
      </c>
      <c r="AF52" s="7">
        <v>0.0</v>
      </c>
      <c r="AG52" s="7">
        <v>0.0</v>
      </c>
      <c r="AH52" s="13" t="str">
        <f t="shared" si="9"/>
        <v> </v>
      </c>
      <c r="AI52" s="7">
        <v>0.0</v>
      </c>
      <c r="AJ52" s="7">
        <v>0.0</v>
      </c>
      <c r="AK52" s="26">
        <v>0.0</v>
      </c>
      <c r="AL52" s="26">
        <v>0.0</v>
      </c>
      <c r="AM52" s="7">
        <v>0.0</v>
      </c>
      <c r="AN52" s="7">
        <v>0.0</v>
      </c>
      <c r="AO52" s="7">
        <v>0.0</v>
      </c>
      <c r="AP52" s="7">
        <v>1.0</v>
      </c>
      <c r="AQ52" s="7">
        <v>0.0</v>
      </c>
      <c r="AR52" s="7">
        <v>1.0</v>
      </c>
      <c r="AS52" s="13">
        <f t="shared" si="10"/>
        <v>0</v>
      </c>
      <c r="AT52" s="14">
        <v>-13.46</v>
      </c>
      <c r="AU52" s="7">
        <v>0.0</v>
      </c>
      <c r="AV52" s="7">
        <v>0.0</v>
      </c>
      <c r="AW52" s="14">
        <v>60.0</v>
      </c>
      <c r="AX52" s="14"/>
      <c r="AY52" s="14"/>
    </row>
    <row r="53" ht="12.75" customHeight="1">
      <c r="A53" s="7" t="s">
        <v>482</v>
      </c>
      <c r="B53" s="7" t="s">
        <v>483</v>
      </c>
      <c r="C53" s="8" t="s">
        <v>325</v>
      </c>
      <c r="D53" s="9" t="s">
        <v>150</v>
      </c>
      <c r="E53" s="7">
        <v>67.0</v>
      </c>
      <c r="F53" s="7">
        <v>0.0</v>
      </c>
      <c r="G53" s="7">
        <v>0.0</v>
      </c>
      <c r="H53" s="24">
        <f t="shared" si="1"/>
        <v>0</v>
      </c>
      <c r="I53" s="7">
        <v>0.0</v>
      </c>
      <c r="J53" s="7">
        <v>0.0</v>
      </c>
      <c r="K53" s="7">
        <v>0.0</v>
      </c>
      <c r="L53" s="12">
        <f t="shared" si="2"/>
        <v>0</v>
      </c>
      <c r="M53" s="7">
        <v>0.0</v>
      </c>
      <c r="N53" s="7">
        <v>0.0</v>
      </c>
      <c r="O53" s="7">
        <v>1.0</v>
      </c>
      <c r="P53" s="7">
        <v>0.0</v>
      </c>
      <c r="Q53" s="7">
        <v>0.0</v>
      </c>
      <c r="R53" s="10">
        <f t="shared" si="3"/>
        <v>0</v>
      </c>
      <c r="S53" s="10">
        <f t="shared" si="4"/>
        <v>0</v>
      </c>
      <c r="T53" s="7">
        <v>0.0</v>
      </c>
      <c r="U53" s="7">
        <v>0.0</v>
      </c>
      <c r="V53" s="7">
        <v>0.0</v>
      </c>
      <c r="W53" s="7">
        <v>0.0</v>
      </c>
      <c r="X53" s="7">
        <v>1.0</v>
      </c>
      <c r="Y53" s="7">
        <v>630.0</v>
      </c>
      <c r="Z53" s="18">
        <f t="shared" si="5"/>
        <v>0.1567164179</v>
      </c>
      <c r="AA53" s="14">
        <v>9.74</v>
      </c>
      <c r="AB53" s="18">
        <f t="shared" si="6"/>
        <v>0.1453731343</v>
      </c>
      <c r="AC53" s="14">
        <v>338.45</v>
      </c>
      <c r="AD53" s="18">
        <f t="shared" si="7"/>
        <v>5.051492537</v>
      </c>
      <c r="AE53" s="13">
        <f t="shared" si="8"/>
        <v>0.027973233</v>
      </c>
      <c r="AF53" s="7">
        <v>7.0</v>
      </c>
      <c r="AG53" s="7">
        <v>4.0</v>
      </c>
      <c r="AH53" s="13">
        <f t="shared" si="9"/>
        <v>0.6363636364</v>
      </c>
      <c r="AI53" s="7">
        <v>0.0</v>
      </c>
      <c r="AJ53" s="7">
        <v>3.0</v>
      </c>
      <c r="AK53" s="26">
        <v>0.0</v>
      </c>
      <c r="AL53" s="26">
        <v>7.0</v>
      </c>
      <c r="AM53" s="7">
        <v>1.0</v>
      </c>
      <c r="AN53" s="7">
        <v>2.0</v>
      </c>
      <c r="AO53" s="7">
        <v>0.0</v>
      </c>
      <c r="AP53" s="7">
        <v>1.0</v>
      </c>
      <c r="AQ53" s="7">
        <v>0.0</v>
      </c>
      <c r="AR53" s="7">
        <v>5.0</v>
      </c>
      <c r="AS53" s="13">
        <f t="shared" si="10"/>
        <v>0</v>
      </c>
      <c r="AT53" s="14">
        <v>-11.83</v>
      </c>
      <c r="AU53" s="7">
        <v>0.0</v>
      </c>
      <c r="AV53" s="7">
        <v>0.0</v>
      </c>
      <c r="AW53" s="14">
        <v>-61.6</v>
      </c>
      <c r="AX53" s="14">
        <v>18.18</v>
      </c>
      <c r="AY53" s="14">
        <v>10.83</v>
      </c>
    </row>
    <row r="54" ht="12.75" customHeight="1">
      <c r="A54" s="7" t="s">
        <v>488</v>
      </c>
      <c r="B54" s="7" t="s">
        <v>489</v>
      </c>
      <c r="C54" s="8" t="s">
        <v>490</v>
      </c>
      <c r="D54" s="9" t="s">
        <v>137</v>
      </c>
      <c r="E54" s="7">
        <v>41.0</v>
      </c>
      <c r="F54" s="7">
        <v>0.0</v>
      </c>
      <c r="G54" s="7">
        <v>0.0</v>
      </c>
      <c r="H54" s="24">
        <f t="shared" si="1"/>
        <v>0</v>
      </c>
      <c r="I54" s="7">
        <v>0.0</v>
      </c>
      <c r="J54" s="7">
        <v>0.0</v>
      </c>
      <c r="K54" s="7">
        <v>0.0</v>
      </c>
      <c r="L54" s="12">
        <f t="shared" si="2"/>
        <v>0</v>
      </c>
      <c r="M54" s="7">
        <v>0.0</v>
      </c>
      <c r="N54" s="7">
        <v>0.0</v>
      </c>
      <c r="O54" s="7">
        <v>0.0</v>
      </c>
      <c r="P54" s="7">
        <v>0.0</v>
      </c>
      <c r="Q54" s="7">
        <v>0.0</v>
      </c>
      <c r="R54" s="10">
        <f t="shared" si="3"/>
        <v>0</v>
      </c>
      <c r="S54" s="10">
        <f t="shared" si="4"/>
        <v>0</v>
      </c>
      <c r="T54" s="7">
        <v>0.0</v>
      </c>
      <c r="U54" s="7">
        <v>0.0</v>
      </c>
      <c r="V54" s="7">
        <v>0.0</v>
      </c>
      <c r="W54" s="7">
        <v>0.0</v>
      </c>
      <c r="X54" s="7">
        <v>0.0</v>
      </c>
      <c r="Y54" s="7">
        <v>77.0</v>
      </c>
      <c r="Z54" s="18">
        <f t="shared" si="5"/>
        <v>0.03130081301</v>
      </c>
      <c r="AA54" s="14">
        <v>1.72</v>
      </c>
      <c r="AB54" s="18">
        <f t="shared" si="6"/>
        <v>0.04195121951</v>
      </c>
      <c r="AC54" s="14">
        <v>227.75</v>
      </c>
      <c r="AD54" s="18">
        <f t="shared" si="7"/>
        <v>5.554878049</v>
      </c>
      <c r="AE54" s="13">
        <f t="shared" si="8"/>
        <v>0.007495533185</v>
      </c>
      <c r="AF54" s="7">
        <v>0.0</v>
      </c>
      <c r="AG54" s="7">
        <v>0.0</v>
      </c>
      <c r="AH54" s="13" t="str">
        <f t="shared" si="9"/>
        <v> </v>
      </c>
      <c r="AI54" s="7">
        <v>0.0</v>
      </c>
      <c r="AJ54" s="7">
        <v>0.0</v>
      </c>
      <c r="AK54" s="26">
        <v>0.0</v>
      </c>
      <c r="AL54" s="26">
        <v>1.0</v>
      </c>
      <c r="AM54" s="7">
        <v>0.0</v>
      </c>
      <c r="AN54" s="7">
        <v>1.0</v>
      </c>
      <c r="AO54" s="7">
        <v>0.0</v>
      </c>
      <c r="AP54" s="7">
        <v>0.0</v>
      </c>
      <c r="AQ54" s="7">
        <v>0.0</v>
      </c>
      <c r="AR54" s="7">
        <v>2.0</v>
      </c>
      <c r="AS54" s="13">
        <f t="shared" si="10"/>
        <v>0</v>
      </c>
      <c r="AT54" s="14">
        <v>-14.35</v>
      </c>
      <c r="AU54" s="7">
        <v>0.0</v>
      </c>
      <c r="AV54" s="7">
        <v>1.0</v>
      </c>
      <c r="AW54" s="14">
        <v>-69.8</v>
      </c>
      <c r="AX54" s="14"/>
      <c r="AY54" s="14"/>
    </row>
    <row r="55" ht="12.75" customHeight="1">
      <c r="A55" s="7" t="s">
        <v>213</v>
      </c>
      <c r="B55" s="7" t="s">
        <v>495</v>
      </c>
      <c r="C55" s="8" t="s">
        <v>215</v>
      </c>
      <c r="D55" s="9" t="s">
        <v>183</v>
      </c>
      <c r="E55" s="7">
        <v>20.0</v>
      </c>
      <c r="F55" s="7">
        <v>0.0</v>
      </c>
      <c r="G55" s="7">
        <v>0.0</v>
      </c>
      <c r="H55" s="24">
        <f t="shared" si="1"/>
        <v>0</v>
      </c>
      <c r="I55" s="7">
        <v>0.0</v>
      </c>
      <c r="J55" s="7">
        <v>0.0</v>
      </c>
      <c r="K55" s="7">
        <v>0.0</v>
      </c>
      <c r="L55" s="12">
        <f t="shared" si="2"/>
        <v>0</v>
      </c>
      <c r="M55" s="7">
        <v>0.0</v>
      </c>
      <c r="N55" s="7">
        <v>0.0</v>
      </c>
      <c r="O55" s="7">
        <v>0.0</v>
      </c>
      <c r="P55" s="7">
        <v>0.0</v>
      </c>
      <c r="Q55" s="7">
        <v>0.0</v>
      </c>
      <c r="R55" s="10">
        <f t="shared" si="3"/>
        <v>0</v>
      </c>
      <c r="S55" s="10">
        <f t="shared" si="4"/>
        <v>0</v>
      </c>
      <c r="T55" s="7">
        <v>0.0</v>
      </c>
      <c r="U55" s="7">
        <v>0.0</v>
      </c>
      <c r="V55" s="7">
        <v>0.0</v>
      </c>
      <c r="W55" s="7">
        <v>0.0</v>
      </c>
      <c r="X55" s="7">
        <v>0.0</v>
      </c>
      <c r="Y55" s="7">
        <v>0.0</v>
      </c>
      <c r="Z55" s="18">
        <f t="shared" si="5"/>
        <v>0</v>
      </c>
      <c r="AA55" s="14">
        <v>0.0</v>
      </c>
      <c r="AB55" s="18">
        <f t="shared" si="6"/>
        <v>0</v>
      </c>
      <c r="AC55" s="14">
        <v>113.96</v>
      </c>
      <c r="AD55" s="18">
        <f t="shared" si="7"/>
        <v>5.698</v>
      </c>
      <c r="AE55" s="13">
        <f t="shared" si="8"/>
        <v>0</v>
      </c>
      <c r="AF55" s="7">
        <v>0.0</v>
      </c>
      <c r="AG55" s="7">
        <v>0.0</v>
      </c>
      <c r="AH55" s="13" t="str">
        <f t="shared" si="9"/>
        <v> </v>
      </c>
      <c r="AI55" s="7">
        <v>0.0</v>
      </c>
      <c r="AJ55" s="7">
        <v>0.0</v>
      </c>
      <c r="AK55" s="26">
        <v>0.0</v>
      </c>
      <c r="AL55" s="26">
        <v>0.0</v>
      </c>
      <c r="AM55" s="7">
        <v>0.0</v>
      </c>
      <c r="AN55" s="7">
        <v>0.0</v>
      </c>
      <c r="AO55" s="7">
        <v>0.0</v>
      </c>
      <c r="AP55" s="7">
        <v>0.0</v>
      </c>
      <c r="AQ55" s="7">
        <v>0.0</v>
      </c>
      <c r="AR55" s="7">
        <v>0.0</v>
      </c>
      <c r="AS55" s="13">
        <f t="shared" si="10"/>
        <v>0</v>
      </c>
      <c r="AT55" s="14"/>
      <c r="AU55" s="7">
        <v>0.0</v>
      </c>
      <c r="AV55" s="7">
        <v>1.0</v>
      </c>
      <c r="AW55" s="14">
        <v>0.0</v>
      </c>
      <c r="AX55" s="14"/>
      <c r="AY55" s="14"/>
    </row>
    <row r="56" ht="12.75" customHeight="1">
      <c r="A56" s="7" t="s">
        <v>164</v>
      </c>
      <c r="B56" s="7" t="s">
        <v>501</v>
      </c>
      <c r="C56" s="8" t="s">
        <v>166</v>
      </c>
      <c r="D56" s="9" t="s">
        <v>174</v>
      </c>
      <c r="E56" s="7">
        <v>37.0</v>
      </c>
      <c r="F56" s="7">
        <v>0.0</v>
      </c>
      <c r="G56" s="7">
        <v>0.0</v>
      </c>
      <c r="H56" s="24">
        <f t="shared" si="1"/>
        <v>0</v>
      </c>
      <c r="I56" s="7">
        <v>0.0</v>
      </c>
      <c r="J56" s="7">
        <v>0.0</v>
      </c>
      <c r="K56" s="7">
        <v>0.0</v>
      </c>
      <c r="L56" s="12">
        <f t="shared" si="2"/>
        <v>0</v>
      </c>
      <c r="M56" s="7">
        <v>0.0</v>
      </c>
      <c r="N56" s="7">
        <v>0.0</v>
      </c>
      <c r="O56" s="7">
        <v>0.0</v>
      </c>
      <c r="P56" s="7">
        <v>0.0</v>
      </c>
      <c r="Q56" s="7">
        <v>0.0</v>
      </c>
      <c r="R56" s="10">
        <f t="shared" si="3"/>
        <v>0</v>
      </c>
      <c r="S56" s="10">
        <f t="shared" si="4"/>
        <v>0</v>
      </c>
      <c r="T56" s="7">
        <v>1.0</v>
      </c>
      <c r="U56" s="7">
        <v>1.0</v>
      </c>
      <c r="V56" s="7">
        <v>0.0</v>
      </c>
      <c r="W56" s="7">
        <v>0.0</v>
      </c>
      <c r="X56" s="7">
        <v>0.0</v>
      </c>
      <c r="Y56" s="7">
        <v>562.0</v>
      </c>
      <c r="Z56" s="18">
        <f t="shared" si="5"/>
        <v>0.2531531532</v>
      </c>
      <c r="AA56" s="14">
        <v>9.87</v>
      </c>
      <c r="AB56" s="18">
        <f t="shared" si="6"/>
        <v>0.2667567568</v>
      </c>
      <c r="AC56" s="14">
        <v>185.22</v>
      </c>
      <c r="AD56" s="18">
        <f t="shared" si="7"/>
        <v>5.005945946</v>
      </c>
      <c r="AE56" s="13">
        <f t="shared" si="8"/>
        <v>0.05059203445</v>
      </c>
      <c r="AF56" s="7">
        <v>0.0</v>
      </c>
      <c r="AG56" s="7">
        <v>0.0</v>
      </c>
      <c r="AH56" s="13" t="str">
        <f t="shared" si="9"/>
        <v> </v>
      </c>
      <c r="AI56" s="7">
        <v>0.0</v>
      </c>
      <c r="AJ56" s="7">
        <v>1.0</v>
      </c>
      <c r="AK56" s="26">
        <v>3.0</v>
      </c>
      <c r="AL56" s="26">
        <v>8.0</v>
      </c>
      <c r="AM56" s="7">
        <v>1.0</v>
      </c>
      <c r="AN56" s="7">
        <v>4.0</v>
      </c>
      <c r="AO56" s="7">
        <v>1.0</v>
      </c>
      <c r="AP56" s="7">
        <v>2.0</v>
      </c>
      <c r="AQ56" s="7">
        <v>2.0</v>
      </c>
      <c r="AR56" s="7">
        <v>8.0</v>
      </c>
      <c r="AS56" s="13">
        <f t="shared" si="10"/>
        <v>0.2</v>
      </c>
      <c r="AT56" s="14">
        <v>7.33</v>
      </c>
      <c r="AU56" s="7">
        <v>0.0</v>
      </c>
      <c r="AV56" s="7">
        <v>0.0</v>
      </c>
      <c r="AW56" s="14">
        <v>-48.6</v>
      </c>
      <c r="AX56" s="14">
        <v>20.0</v>
      </c>
      <c r="AY56" s="14">
        <v>12.26</v>
      </c>
    </row>
    <row r="57" ht="12.75" customHeight="1">
      <c r="A57" s="7" t="s">
        <v>505</v>
      </c>
      <c r="B57" s="7" t="s">
        <v>506</v>
      </c>
      <c r="C57" s="8" t="s">
        <v>166</v>
      </c>
      <c r="D57" s="9" t="s">
        <v>255</v>
      </c>
      <c r="E57" s="7">
        <v>80.0</v>
      </c>
      <c r="F57" s="7">
        <v>0.0</v>
      </c>
      <c r="G57" s="7">
        <v>0.0</v>
      </c>
      <c r="H57" s="24">
        <f t="shared" si="1"/>
        <v>0</v>
      </c>
      <c r="I57" s="7">
        <v>0.0</v>
      </c>
      <c r="J57" s="7">
        <v>0.0</v>
      </c>
      <c r="K57" s="7">
        <v>0.0</v>
      </c>
      <c r="L57" s="12">
        <f t="shared" si="2"/>
        <v>0</v>
      </c>
      <c r="M57" s="7">
        <v>0.0</v>
      </c>
      <c r="N57" s="7">
        <v>0.0</v>
      </c>
      <c r="O57" s="7">
        <v>0.0</v>
      </c>
      <c r="P57" s="7">
        <v>0.0</v>
      </c>
      <c r="Q57" s="7">
        <v>0.0</v>
      </c>
      <c r="R57" s="10">
        <f t="shared" si="3"/>
        <v>0</v>
      </c>
      <c r="S57" s="10">
        <f t="shared" si="4"/>
        <v>0</v>
      </c>
      <c r="T57" s="7">
        <v>0.0</v>
      </c>
      <c r="U57" s="7">
        <v>0.0</v>
      </c>
      <c r="V57" s="7">
        <v>0.0</v>
      </c>
      <c r="W57" s="7">
        <v>0.0</v>
      </c>
      <c r="X57" s="7">
        <v>0.0</v>
      </c>
      <c r="Y57" s="7">
        <v>354.0</v>
      </c>
      <c r="Z57" s="18">
        <f t="shared" si="5"/>
        <v>0.07375</v>
      </c>
      <c r="AA57" s="14">
        <v>3.59</v>
      </c>
      <c r="AB57" s="18">
        <f t="shared" si="6"/>
        <v>0.044875</v>
      </c>
      <c r="AC57" s="14">
        <v>449.73</v>
      </c>
      <c r="AD57" s="18">
        <f t="shared" si="7"/>
        <v>5.621625</v>
      </c>
      <c r="AE57" s="13">
        <f t="shared" si="8"/>
        <v>0.007919350569</v>
      </c>
      <c r="AF57" s="7">
        <v>1.0</v>
      </c>
      <c r="AG57" s="7">
        <v>0.0</v>
      </c>
      <c r="AH57" s="13">
        <f t="shared" si="9"/>
        <v>1</v>
      </c>
      <c r="AI57" s="7">
        <v>0.0</v>
      </c>
      <c r="AJ57" s="7">
        <v>0.0</v>
      </c>
      <c r="AK57" s="26">
        <v>0.0</v>
      </c>
      <c r="AL57" s="26">
        <v>5.0</v>
      </c>
      <c r="AM57" s="7">
        <v>0.0</v>
      </c>
      <c r="AN57" s="7">
        <v>2.0</v>
      </c>
      <c r="AO57" s="7">
        <v>0.0</v>
      </c>
      <c r="AP57" s="7">
        <v>3.0</v>
      </c>
      <c r="AQ57" s="7">
        <v>0.0</v>
      </c>
      <c r="AR57" s="7">
        <v>6.0</v>
      </c>
      <c r="AS57" s="13">
        <f t="shared" si="10"/>
        <v>0</v>
      </c>
      <c r="AT57" s="14">
        <v>-11.33</v>
      </c>
      <c r="AU57" s="7">
        <v>0.0</v>
      </c>
      <c r="AV57" s="7">
        <v>0.0</v>
      </c>
      <c r="AW57" s="14">
        <v>-66.9</v>
      </c>
      <c r="AX57" s="14">
        <v>33.33</v>
      </c>
      <c r="AY57" s="14">
        <v>26.41</v>
      </c>
    </row>
    <row r="58" ht="12.75" customHeight="1">
      <c r="A58" s="7" t="s">
        <v>512</v>
      </c>
      <c r="B58" s="7" t="s">
        <v>513</v>
      </c>
      <c r="C58" s="8" t="s">
        <v>312</v>
      </c>
      <c r="D58" s="9" t="s">
        <v>174</v>
      </c>
      <c r="E58" s="7">
        <v>64.0</v>
      </c>
      <c r="F58" s="7">
        <v>0.0</v>
      </c>
      <c r="G58" s="7">
        <v>1.0</v>
      </c>
      <c r="H58" s="24">
        <f t="shared" si="1"/>
        <v>1</v>
      </c>
      <c r="I58" s="7">
        <v>0.0</v>
      </c>
      <c r="J58" s="7">
        <v>1.0</v>
      </c>
      <c r="K58" s="7">
        <v>0.0</v>
      </c>
      <c r="L58" s="12">
        <f t="shared" si="2"/>
        <v>10</v>
      </c>
      <c r="M58" s="7">
        <v>0.0</v>
      </c>
      <c r="N58" s="7">
        <v>1.0</v>
      </c>
      <c r="O58" s="7">
        <v>0.0</v>
      </c>
      <c r="P58" s="7">
        <v>0.0</v>
      </c>
      <c r="Q58" s="7">
        <v>0.0</v>
      </c>
      <c r="R58" s="10">
        <f t="shared" si="3"/>
        <v>0</v>
      </c>
      <c r="S58" s="10">
        <f t="shared" si="4"/>
        <v>0</v>
      </c>
      <c r="T58" s="7">
        <v>7.0</v>
      </c>
      <c r="U58" s="7">
        <v>4.0</v>
      </c>
      <c r="V58" s="7">
        <v>4.0</v>
      </c>
      <c r="W58" s="7">
        <v>0.0</v>
      </c>
      <c r="X58" s="7">
        <v>3.0</v>
      </c>
      <c r="Y58" s="7">
        <v>5362.0</v>
      </c>
      <c r="Z58" s="18">
        <f t="shared" si="5"/>
        <v>1.396354167</v>
      </c>
      <c r="AA58" s="14">
        <v>84.0</v>
      </c>
      <c r="AB58" s="18">
        <f t="shared" si="6"/>
        <v>1.3125</v>
      </c>
      <c r="AC58" s="14">
        <v>203.09</v>
      </c>
      <c r="AD58" s="18">
        <f t="shared" si="7"/>
        <v>3.17328125</v>
      </c>
      <c r="AE58" s="13">
        <f t="shared" si="8"/>
        <v>0.2925911735</v>
      </c>
      <c r="AF58" s="7">
        <v>0.0</v>
      </c>
      <c r="AG58" s="7">
        <v>0.0</v>
      </c>
      <c r="AH58" s="13" t="str">
        <f t="shared" si="9"/>
        <v> </v>
      </c>
      <c r="AI58" s="7">
        <v>2.0</v>
      </c>
      <c r="AJ58" s="7">
        <v>6.0</v>
      </c>
      <c r="AK58" s="26">
        <v>18.0</v>
      </c>
      <c r="AL58" s="26">
        <v>74.0</v>
      </c>
      <c r="AM58" s="7">
        <v>2.0</v>
      </c>
      <c r="AN58" s="7">
        <v>25.0</v>
      </c>
      <c r="AO58" s="7">
        <v>2.0</v>
      </c>
      <c r="AP58" s="7">
        <v>34.0</v>
      </c>
      <c r="AQ58" s="7">
        <v>17.0</v>
      </c>
      <c r="AR58" s="7">
        <v>70.0</v>
      </c>
      <c r="AS58" s="13">
        <f t="shared" si="10"/>
        <v>0.1954022989</v>
      </c>
      <c r="AT58" s="14">
        <v>9.81</v>
      </c>
      <c r="AU58" s="7">
        <v>3.0</v>
      </c>
      <c r="AV58" s="7">
        <v>1.0</v>
      </c>
      <c r="AW58" s="14">
        <v>-36.4</v>
      </c>
      <c r="AX58" s="14">
        <v>11.76</v>
      </c>
      <c r="AY58" s="14">
        <v>7.07</v>
      </c>
    </row>
    <row r="59" ht="12.75" customHeight="1">
      <c r="A59" s="7" t="s">
        <v>519</v>
      </c>
      <c r="B59" s="7" t="s">
        <v>520</v>
      </c>
      <c r="C59" s="7" t="s">
        <v>182</v>
      </c>
      <c r="D59" s="9" t="s">
        <v>247</v>
      </c>
      <c r="E59" s="7">
        <v>30.0</v>
      </c>
      <c r="F59" s="7">
        <v>0.0</v>
      </c>
      <c r="G59" s="7">
        <v>0.0</v>
      </c>
      <c r="H59" s="24">
        <f t="shared" si="1"/>
        <v>0</v>
      </c>
      <c r="I59" s="7">
        <v>0.0</v>
      </c>
      <c r="J59" s="7">
        <v>0.0</v>
      </c>
      <c r="K59" s="7">
        <v>0.0</v>
      </c>
      <c r="L59" s="12">
        <f t="shared" si="2"/>
        <v>0</v>
      </c>
      <c r="M59" s="7">
        <v>0.0</v>
      </c>
      <c r="N59" s="7">
        <v>0.0</v>
      </c>
      <c r="O59" s="7">
        <v>0.0</v>
      </c>
      <c r="P59" s="7">
        <v>0.0</v>
      </c>
      <c r="Q59" s="7">
        <v>0.0</v>
      </c>
      <c r="R59" s="10">
        <f t="shared" si="3"/>
        <v>0</v>
      </c>
      <c r="S59" s="10">
        <f t="shared" si="4"/>
        <v>0</v>
      </c>
      <c r="T59" s="7">
        <v>0.0</v>
      </c>
      <c r="U59" s="7">
        <v>0.0</v>
      </c>
      <c r="V59" s="7">
        <v>0.0</v>
      </c>
      <c r="W59" s="7">
        <v>0.0</v>
      </c>
      <c r="X59" s="7">
        <v>0.0</v>
      </c>
      <c r="Y59" s="7">
        <v>134.0</v>
      </c>
      <c r="Z59" s="18">
        <f t="shared" si="5"/>
        <v>0.07444444444</v>
      </c>
      <c r="AA59" s="14">
        <v>0.0</v>
      </c>
      <c r="AB59" s="18">
        <f t="shared" si="6"/>
        <v>0</v>
      </c>
      <c r="AC59" s="14">
        <v>170.43</v>
      </c>
      <c r="AD59" s="18">
        <f t="shared" si="7"/>
        <v>5.681</v>
      </c>
      <c r="AE59" s="13">
        <f t="shared" si="8"/>
        <v>0</v>
      </c>
      <c r="AF59" s="7">
        <v>0.0</v>
      </c>
      <c r="AG59" s="7">
        <v>0.0</v>
      </c>
      <c r="AH59" s="13" t="str">
        <f t="shared" si="9"/>
        <v> </v>
      </c>
      <c r="AI59" s="7">
        <v>0.0</v>
      </c>
      <c r="AJ59" s="7">
        <v>0.0</v>
      </c>
      <c r="AK59" s="26">
        <v>0.0</v>
      </c>
      <c r="AL59" s="26">
        <v>0.0</v>
      </c>
      <c r="AM59" s="7">
        <v>0.0</v>
      </c>
      <c r="AN59" s="7">
        <v>0.0</v>
      </c>
      <c r="AO59" s="7">
        <v>0.0</v>
      </c>
      <c r="AP59" s="7">
        <v>0.0</v>
      </c>
      <c r="AQ59" s="7">
        <v>0.0</v>
      </c>
      <c r="AR59" s="7">
        <v>0.0</v>
      </c>
      <c r="AS59" s="13">
        <f t="shared" si="10"/>
        <v>0</v>
      </c>
      <c r="AT59" s="14"/>
      <c r="AU59" s="7">
        <v>0.0</v>
      </c>
      <c r="AV59" s="7">
        <v>1.0</v>
      </c>
      <c r="AW59" s="14">
        <v>0.0</v>
      </c>
      <c r="AX59" s="14"/>
      <c r="AY59" s="14"/>
    </row>
    <row r="60" ht="12.75" customHeight="1">
      <c r="A60" s="7" t="s">
        <v>524</v>
      </c>
      <c r="B60" s="7" t="s">
        <v>525</v>
      </c>
      <c r="C60" s="8" t="s">
        <v>325</v>
      </c>
      <c r="D60" s="9" t="s">
        <v>150</v>
      </c>
      <c r="E60" s="7">
        <v>25.0</v>
      </c>
      <c r="F60" s="7">
        <v>0.0</v>
      </c>
      <c r="G60" s="7">
        <v>0.0</v>
      </c>
      <c r="H60" s="24">
        <f t="shared" si="1"/>
        <v>0</v>
      </c>
      <c r="I60" s="7">
        <v>0.0</v>
      </c>
      <c r="J60" s="7">
        <v>0.0</v>
      </c>
      <c r="K60" s="7">
        <v>0.0</v>
      </c>
      <c r="L60" s="12">
        <f t="shared" si="2"/>
        <v>0</v>
      </c>
      <c r="M60" s="7">
        <v>0.0</v>
      </c>
      <c r="N60" s="7">
        <v>2.0</v>
      </c>
      <c r="O60" s="7">
        <v>2.0</v>
      </c>
      <c r="P60" s="7">
        <v>0.0</v>
      </c>
      <c r="Q60" s="7">
        <v>0.0</v>
      </c>
      <c r="R60" s="10">
        <f t="shared" si="3"/>
        <v>0</v>
      </c>
      <c r="S60" s="10">
        <f t="shared" si="4"/>
        <v>0</v>
      </c>
      <c r="T60" s="7">
        <v>5.0</v>
      </c>
      <c r="U60" s="7">
        <v>2.0</v>
      </c>
      <c r="V60" s="7">
        <v>2.0</v>
      </c>
      <c r="W60" s="7">
        <v>1.0</v>
      </c>
      <c r="X60" s="7">
        <v>0.0</v>
      </c>
      <c r="Y60" s="7">
        <v>2991.0</v>
      </c>
      <c r="Z60" s="18">
        <f t="shared" si="5"/>
        <v>1.994</v>
      </c>
      <c r="AA60" s="14">
        <v>48.73</v>
      </c>
      <c r="AB60" s="18">
        <f t="shared" si="6"/>
        <v>1.9492</v>
      </c>
      <c r="AC60" s="14">
        <v>77.16</v>
      </c>
      <c r="AD60" s="18">
        <f t="shared" si="7"/>
        <v>3.0864</v>
      </c>
      <c r="AE60" s="13">
        <f t="shared" si="8"/>
        <v>0.3870839622</v>
      </c>
      <c r="AF60" s="7">
        <v>18.0</v>
      </c>
      <c r="AG60" s="7">
        <v>34.0</v>
      </c>
      <c r="AH60" s="13">
        <f t="shared" si="9"/>
        <v>0.3461538462</v>
      </c>
      <c r="AI60" s="7">
        <v>0.0</v>
      </c>
      <c r="AJ60" s="7">
        <v>6.0</v>
      </c>
      <c r="AK60" s="26">
        <v>1.0</v>
      </c>
      <c r="AL60" s="26">
        <v>44.0</v>
      </c>
      <c r="AM60" s="7">
        <v>2.0</v>
      </c>
      <c r="AN60" s="7">
        <v>17.0</v>
      </c>
      <c r="AO60" s="7">
        <v>0.0</v>
      </c>
      <c r="AP60" s="7">
        <v>25.0</v>
      </c>
      <c r="AQ60" s="7">
        <v>1.0</v>
      </c>
      <c r="AR60" s="7">
        <v>40.0</v>
      </c>
      <c r="AS60" s="13">
        <f t="shared" si="10"/>
        <v>0.0243902439</v>
      </c>
      <c r="AT60" s="14">
        <v>-7.91</v>
      </c>
      <c r="AU60" s="7">
        <v>0.0</v>
      </c>
      <c r="AV60" s="7">
        <v>1.0</v>
      </c>
      <c r="AW60" s="14">
        <v>-48.0</v>
      </c>
      <c r="AX60" s="14">
        <v>0.0</v>
      </c>
      <c r="AY60" s="14">
        <v>-7.59</v>
      </c>
    </row>
    <row r="61" ht="12.75" customHeight="1">
      <c r="A61" s="7" t="s">
        <v>532</v>
      </c>
      <c r="B61" s="7" t="s">
        <v>533</v>
      </c>
      <c r="C61" s="8" t="s">
        <v>158</v>
      </c>
      <c r="D61" s="9" t="s">
        <v>159</v>
      </c>
      <c r="E61" s="7">
        <v>54.0</v>
      </c>
      <c r="F61" s="7">
        <v>0.0</v>
      </c>
      <c r="G61" s="7">
        <v>0.0</v>
      </c>
      <c r="H61" s="24">
        <f t="shared" si="1"/>
        <v>0</v>
      </c>
      <c r="I61" s="7">
        <v>0.0</v>
      </c>
      <c r="J61" s="7">
        <v>0.0</v>
      </c>
      <c r="K61" s="7">
        <v>0.0</v>
      </c>
      <c r="L61" s="12">
        <f t="shared" si="2"/>
        <v>0</v>
      </c>
      <c r="M61" s="7">
        <v>0.0</v>
      </c>
      <c r="N61" s="7">
        <v>0.0</v>
      </c>
      <c r="O61" s="7">
        <v>0.0</v>
      </c>
      <c r="P61" s="7">
        <v>0.0</v>
      </c>
      <c r="Q61" s="7">
        <v>0.0</v>
      </c>
      <c r="R61" s="10">
        <f t="shared" si="3"/>
        <v>0</v>
      </c>
      <c r="S61" s="10">
        <f t="shared" si="4"/>
        <v>0</v>
      </c>
      <c r="T61" s="7">
        <v>0.0</v>
      </c>
      <c r="U61" s="7">
        <v>0.0</v>
      </c>
      <c r="V61" s="7">
        <v>0.0</v>
      </c>
      <c r="W61" s="7">
        <v>0.0</v>
      </c>
      <c r="X61" s="7">
        <v>0.0</v>
      </c>
      <c r="Y61" s="7">
        <v>56.0</v>
      </c>
      <c r="Z61" s="18">
        <f t="shared" si="5"/>
        <v>0.01728395062</v>
      </c>
      <c r="AA61" s="14">
        <v>1.54</v>
      </c>
      <c r="AB61" s="18">
        <f t="shared" si="6"/>
        <v>0.02851851852</v>
      </c>
      <c r="AC61" s="14">
        <v>240.99</v>
      </c>
      <c r="AD61" s="18">
        <f t="shared" si="7"/>
        <v>4.462777778</v>
      </c>
      <c r="AE61" s="13">
        <f t="shared" si="8"/>
        <v>0.00634972993</v>
      </c>
      <c r="AF61" s="7">
        <v>0.0</v>
      </c>
      <c r="AG61" s="7">
        <v>0.0</v>
      </c>
      <c r="AH61" s="13" t="str">
        <f t="shared" si="9"/>
        <v> </v>
      </c>
      <c r="AI61" s="7">
        <v>0.0</v>
      </c>
      <c r="AJ61" s="7">
        <v>0.0</v>
      </c>
      <c r="AK61" s="26">
        <v>0.0</v>
      </c>
      <c r="AL61" s="26">
        <v>1.0</v>
      </c>
      <c r="AM61" s="7">
        <v>0.0</v>
      </c>
      <c r="AN61" s="7">
        <v>1.0</v>
      </c>
      <c r="AO61" s="7">
        <v>0.0</v>
      </c>
      <c r="AP61" s="7">
        <v>0.0</v>
      </c>
      <c r="AQ61" s="7">
        <v>0.0</v>
      </c>
      <c r="AR61" s="7">
        <v>1.0</v>
      </c>
      <c r="AS61" s="13">
        <f t="shared" si="10"/>
        <v>0</v>
      </c>
      <c r="AT61" s="14">
        <v>-13.39</v>
      </c>
      <c r="AU61" s="7">
        <v>0.0</v>
      </c>
      <c r="AV61" s="7">
        <v>0.0</v>
      </c>
      <c r="AW61" s="14">
        <v>-77.9</v>
      </c>
      <c r="AX61" s="14">
        <v>0.0</v>
      </c>
      <c r="AY61" s="14">
        <v>-8.05</v>
      </c>
    </row>
    <row r="62" ht="12.75" customHeight="1">
      <c r="A62" s="7" t="s">
        <v>482</v>
      </c>
      <c r="B62" s="7" t="s">
        <v>536</v>
      </c>
      <c r="C62" s="8" t="s">
        <v>231</v>
      </c>
      <c r="D62" s="9" t="s">
        <v>260</v>
      </c>
      <c r="E62" s="7">
        <v>63.0</v>
      </c>
      <c r="F62" s="7">
        <v>1.0</v>
      </c>
      <c r="G62" s="7">
        <v>0.0</v>
      </c>
      <c r="H62" s="24">
        <f t="shared" si="1"/>
        <v>1</v>
      </c>
      <c r="I62" s="7">
        <v>1.0</v>
      </c>
      <c r="J62" s="7">
        <v>0.0</v>
      </c>
      <c r="K62" s="7">
        <v>0.0</v>
      </c>
      <c r="L62" s="12">
        <f t="shared" si="2"/>
        <v>0</v>
      </c>
      <c r="M62" s="7">
        <v>5.0</v>
      </c>
      <c r="N62" s="7">
        <v>4.0</v>
      </c>
      <c r="O62" s="7">
        <v>4.0</v>
      </c>
      <c r="P62" s="7">
        <v>4.0</v>
      </c>
      <c r="Q62" s="7">
        <v>0.0</v>
      </c>
      <c r="R62" s="10">
        <f t="shared" si="3"/>
        <v>0.2</v>
      </c>
      <c r="S62" s="10">
        <f t="shared" si="4"/>
        <v>0.125</v>
      </c>
      <c r="T62" s="7">
        <v>20.0</v>
      </c>
      <c r="U62" s="7">
        <v>0.0</v>
      </c>
      <c r="V62" s="7">
        <v>3.0</v>
      </c>
      <c r="W62" s="7">
        <v>1.0</v>
      </c>
      <c r="X62" s="7">
        <v>7.0</v>
      </c>
      <c r="Y62" s="7">
        <v>8804.0</v>
      </c>
      <c r="Z62" s="18">
        <f t="shared" si="5"/>
        <v>2.329100529</v>
      </c>
      <c r="AA62" s="14">
        <v>140.72</v>
      </c>
      <c r="AB62" s="18">
        <f t="shared" si="6"/>
        <v>2.233650794</v>
      </c>
      <c r="AC62" s="14">
        <v>173.02</v>
      </c>
      <c r="AD62" s="18">
        <f t="shared" si="7"/>
        <v>2.746349206</v>
      </c>
      <c r="AE62" s="13">
        <f t="shared" si="8"/>
        <v>0.4485242558</v>
      </c>
      <c r="AF62" s="7">
        <v>63.0</v>
      </c>
      <c r="AG62" s="7">
        <v>77.0</v>
      </c>
      <c r="AH62" s="13">
        <f t="shared" si="9"/>
        <v>0.45</v>
      </c>
      <c r="AI62" s="7">
        <v>1.0</v>
      </c>
      <c r="AJ62" s="7">
        <v>13.0</v>
      </c>
      <c r="AK62" s="26">
        <v>18.0</v>
      </c>
      <c r="AL62" s="26">
        <v>124.0</v>
      </c>
      <c r="AM62" s="7">
        <v>5.0</v>
      </c>
      <c r="AN62" s="7">
        <v>56.0</v>
      </c>
      <c r="AO62" s="7">
        <v>1.0</v>
      </c>
      <c r="AP62" s="7">
        <v>64.0</v>
      </c>
      <c r="AQ62" s="7">
        <v>13.0</v>
      </c>
      <c r="AR62" s="7">
        <v>138.0</v>
      </c>
      <c r="AS62" s="13">
        <f t="shared" si="10"/>
        <v>0.08609271523</v>
      </c>
      <c r="AT62" s="14">
        <v>-8.78</v>
      </c>
      <c r="AU62" s="7">
        <v>0.0</v>
      </c>
      <c r="AV62" s="7">
        <v>3.0</v>
      </c>
      <c r="AW62" s="14">
        <v>-45.2</v>
      </c>
      <c r="AX62" s="14">
        <v>8.4</v>
      </c>
      <c r="AY62" s="14">
        <v>3.8</v>
      </c>
    </row>
    <row r="63" ht="12.75" customHeight="1">
      <c r="A63" s="7" t="s">
        <v>235</v>
      </c>
      <c r="B63" s="7" t="s">
        <v>541</v>
      </c>
      <c r="C63" s="8" t="s">
        <v>542</v>
      </c>
      <c r="D63" s="9" t="s">
        <v>174</v>
      </c>
      <c r="E63" s="7">
        <v>63.0</v>
      </c>
      <c r="F63" s="7">
        <v>0.0</v>
      </c>
      <c r="G63" s="7">
        <v>0.0</v>
      </c>
      <c r="H63" s="24">
        <f t="shared" si="1"/>
        <v>0</v>
      </c>
      <c r="I63" s="7">
        <v>0.0</v>
      </c>
      <c r="J63" s="7">
        <v>0.0</v>
      </c>
      <c r="K63" s="7">
        <v>0.0</v>
      </c>
      <c r="L63" s="12">
        <f t="shared" si="2"/>
        <v>0</v>
      </c>
      <c r="M63" s="7">
        <v>0.0</v>
      </c>
      <c r="N63" s="7">
        <v>0.0</v>
      </c>
      <c r="O63" s="7">
        <v>0.0</v>
      </c>
      <c r="P63" s="7">
        <v>0.0</v>
      </c>
      <c r="Q63" s="7">
        <v>1.0</v>
      </c>
      <c r="R63" s="10">
        <f t="shared" si="3"/>
        <v>0</v>
      </c>
      <c r="S63" s="10">
        <f t="shared" si="4"/>
        <v>0</v>
      </c>
      <c r="T63" s="7">
        <v>38.0</v>
      </c>
      <c r="U63" s="7">
        <v>25.0</v>
      </c>
      <c r="V63" s="7">
        <v>2.0</v>
      </c>
      <c r="W63" s="7">
        <v>4.0</v>
      </c>
      <c r="X63" s="7">
        <v>2.0</v>
      </c>
      <c r="Y63" s="7">
        <v>8905.0</v>
      </c>
      <c r="Z63" s="18">
        <f t="shared" si="5"/>
        <v>2.355820106</v>
      </c>
      <c r="AA63" s="14">
        <v>153.75</v>
      </c>
      <c r="AB63" s="18">
        <f t="shared" si="6"/>
        <v>2.44047619</v>
      </c>
      <c r="AC63" s="14">
        <v>152.95</v>
      </c>
      <c r="AD63" s="18">
        <f t="shared" si="7"/>
        <v>2.427777778</v>
      </c>
      <c r="AE63" s="13">
        <f t="shared" si="8"/>
        <v>0.5013042061</v>
      </c>
      <c r="AF63" s="7">
        <v>0.0</v>
      </c>
      <c r="AG63" s="7">
        <v>1.0</v>
      </c>
      <c r="AH63" s="13">
        <f t="shared" si="9"/>
        <v>0</v>
      </c>
      <c r="AI63" s="7">
        <v>5.0</v>
      </c>
      <c r="AJ63" s="7">
        <v>27.0</v>
      </c>
      <c r="AK63" s="26">
        <v>17.0</v>
      </c>
      <c r="AL63" s="26">
        <v>123.0</v>
      </c>
      <c r="AM63" s="7">
        <v>3.0</v>
      </c>
      <c r="AN63" s="7">
        <v>56.0</v>
      </c>
      <c r="AO63" s="7">
        <v>4.0</v>
      </c>
      <c r="AP63" s="7">
        <v>76.0</v>
      </c>
      <c r="AQ63" s="7">
        <v>16.0</v>
      </c>
      <c r="AR63" s="7">
        <v>139.0</v>
      </c>
      <c r="AS63" s="13">
        <f t="shared" si="10"/>
        <v>0.1032258065</v>
      </c>
      <c r="AT63" s="14">
        <v>-1.1400000000000001</v>
      </c>
      <c r="AU63" s="7">
        <v>5.0</v>
      </c>
      <c r="AV63" s="7">
        <v>2.0</v>
      </c>
      <c r="AW63" s="14">
        <v>-42.5</v>
      </c>
      <c r="AX63" s="14">
        <v>4.55</v>
      </c>
      <c r="AY63" s="14">
        <v>-7.76</v>
      </c>
    </row>
    <row r="64" ht="12.75" customHeight="1">
      <c r="A64" s="7" t="s">
        <v>548</v>
      </c>
      <c r="B64" s="7" t="s">
        <v>549</v>
      </c>
      <c r="C64" s="8" t="s">
        <v>274</v>
      </c>
      <c r="D64" s="9" t="s">
        <v>174</v>
      </c>
      <c r="E64" s="7">
        <v>40.0</v>
      </c>
      <c r="F64" s="7">
        <v>0.0</v>
      </c>
      <c r="G64" s="7">
        <v>0.0</v>
      </c>
      <c r="H64" s="24">
        <f t="shared" si="1"/>
        <v>0</v>
      </c>
      <c r="I64" s="7">
        <v>0.0</v>
      </c>
      <c r="J64" s="7">
        <v>0.0</v>
      </c>
      <c r="K64" s="7">
        <v>0.0</v>
      </c>
      <c r="L64" s="12">
        <f t="shared" si="2"/>
        <v>0</v>
      </c>
      <c r="M64" s="7">
        <v>1.0</v>
      </c>
      <c r="N64" s="7">
        <v>0.0</v>
      </c>
      <c r="O64" s="7">
        <v>0.0</v>
      </c>
      <c r="P64" s="7">
        <v>1.0</v>
      </c>
      <c r="Q64" s="7">
        <v>0.0</v>
      </c>
      <c r="R64" s="10">
        <f t="shared" si="3"/>
        <v>0</v>
      </c>
      <c r="S64" s="10">
        <f t="shared" si="4"/>
        <v>0</v>
      </c>
      <c r="T64" s="7">
        <v>4.0</v>
      </c>
      <c r="U64" s="7">
        <v>6.0</v>
      </c>
      <c r="V64" s="7">
        <v>1.0</v>
      </c>
      <c r="W64" s="7">
        <v>1.0</v>
      </c>
      <c r="X64" s="7">
        <v>0.0</v>
      </c>
      <c r="Y64" s="7">
        <v>2278.0</v>
      </c>
      <c r="Z64" s="18">
        <f t="shared" si="5"/>
        <v>0.9491666667</v>
      </c>
      <c r="AA64" s="14">
        <v>34.91</v>
      </c>
      <c r="AB64" s="18">
        <f t="shared" si="6"/>
        <v>0.87275</v>
      </c>
      <c r="AC64" s="14">
        <v>200.06</v>
      </c>
      <c r="AD64" s="18">
        <f t="shared" si="7"/>
        <v>5.0015</v>
      </c>
      <c r="AE64" s="13">
        <f t="shared" si="8"/>
        <v>0.1485721581</v>
      </c>
      <c r="AF64" s="7">
        <v>0.0</v>
      </c>
      <c r="AG64" s="7">
        <v>0.0</v>
      </c>
      <c r="AH64" s="13" t="str">
        <f t="shared" si="9"/>
        <v> </v>
      </c>
      <c r="AI64" s="7">
        <v>0.0</v>
      </c>
      <c r="AJ64" s="7">
        <v>3.0</v>
      </c>
      <c r="AK64" s="26">
        <v>6.0</v>
      </c>
      <c r="AL64" s="26">
        <v>19.0</v>
      </c>
      <c r="AM64" s="7">
        <v>1.0</v>
      </c>
      <c r="AN64" s="7">
        <v>14.0</v>
      </c>
      <c r="AO64" s="7">
        <v>2.0</v>
      </c>
      <c r="AP64" s="7">
        <v>12.0</v>
      </c>
      <c r="AQ64" s="7">
        <v>6.0</v>
      </c>
      <c r="AR64" s="7">
        <v>18.0</v>
      </c>
      <c r="AS64" s="13">
        <f t="shared" si="10"/>
        <v>0.25</v>
      </c>
      <c r="AT64" s="14">
        <v>13.66</v>
      </c>
      <c r="AU64" s="7">
        <v>2.0</v>
      </c>
      <c r="AV64" s="7">
        <v>1.0</v>
      </c>
      <c r="AW64" s="14">
        <v>-32.7</v>
      </c>
      <c r="AX64" s="14">
        <v>31.25</v>
      </c>
      <c r="AY64" s="14">
        <v>26.63</v>
      </c>
    </row>
    <row r="65" ht="12.75" customHeight="1">
      <c r="A65" s="7" t="s">
        <v>555</v>
      </c>
      <c r="B65" s="7" t="s">
        <v>556</v>
      </c>
      <c r="C65" s="8" t="s">
        <v>490</v>
      </c>
      <c r="D65" s="9" t="s">
        <v>255</v>
      </c>
      <c r="E65" s="7">
        <v>39.0</v>
      </c>
      <c r="F65" s="7">
        <v>0.0</v>
      </c>
      <c r="G65" s="7">
        <v>0.0</v>
      </c>
      <c r="H65" s="24">
        <f t="shared" si="1"/>
        <v>0</v>
      </c>
      <c r="I65" s="7">
        <v>0.0</v>
      </c>
      <c r="J65" s="7">
        <v>0.0</v>
      </c>
      <c r="K65" s="7">
        <v>0.0</v>
      </c>
      <c r="L65" s="12">
        <f t="shared" si="2"/>
        <v>0</v>
      </c>
      <c r="M65" s="7">
        <v>0.0</v>
      </c>
      <c r="N65" s="7">
        <v>0.0</v>
      </c>
      <c r="O65" s="7">
        <v>0.0</v>
      </c>
      <c r="P65" s="7">
        <v>0.0</v>
      </c>
      <c r="Q65" s="7">
        <v>0.0</v>
      </c>
      <c r="R65" s="10">
        <f t="shared" si="3"/>
        <v>0</v>
      </c>
      <c r="S65" s="10">
        <f t="shared" si="4"/>
        <v>0</v>
      </c>
      <c r="T65" s="7">
        <v>0.0</v>
      </c>
      <c r="U65" s="7">
        <v>0.0</v>
      </c>
      <c r="V65" s="7">
        <v>0.0</v>
      </c>
      <c r="W65" s="7">
        <v>0.0</v>
      </c>
      <c r="X65" s="7">
        <v>0.0</v>
      </c>
      <c r="Y65" s="7">
        <v>1.0</v>
      </c>
      <c r="Z65" s="18">
        <f t="shared" si="5"/>
        <v>0.0004273504274</v>
      </c>
      <c r="AA65" s="14">
        <v>0.0</v>
      </c>
      <c r="AB65" s="18">
        <f t="shared" si="6"/>
        <v>0</v>
      </c>
      <c r="AC65" s="14">
        <v>214.17</v>
      </c>
      <c r="AD65" s="18">
        <f t="shared" si="7"/>
        <v>5.491538462</v>
      </c>
      <c r="AE65" s="13">
        <f t="shared" si="8"/>
        <v>0</v>
      </c>
      <c r="AF65" s="7">
        <v>0.0</v>
      </c>
      <c r="AG65" s="7">
        <v>0.0</v>
      </c>
      <c r="AH65" s="13" t="str">
        <f t="shared" si="9"/>
        <v> </v>
      </c>
      <c r="AI65" s="7">
        <v>0.0</v>
      </c>
      <c r="AJ65" s="7">
        <v>0.0</v>
      </c>
      <c r="AK65" s="26">
        <v>0.0</v>
      </c>
      <c r="AL65" s="26">
        <v>0.0</v>
      </c>
      <c r="AM65" s="7">
        <v>0.0</v>
      </c>
      <c r="AN65" s="7">
        <v>0.0</v>
      </c>
      <c r="AO65" s="7">
        <v>0.0</v>
      </c>
      <c r="AP65" s="7">
        <v>0.0</v>
      </c>
      <c r="AQ65" s="7">
        <v>0.0</v>
      </c>
      <c r="AR65" s="7">
        <v>0.0</v>
      </c>
      <c r="AS65" s="13">
        <f t="shared" si="10"/>
        <v>0</v>
      </c>
      <c r="AT65" s="14"/>
      <c r="AU65" s="7">
        <v>0.0</v>
      </c>
      <c r="AV65" s="7">
        <v>0.0</v>
      </c>
      <c r="AW65" s="14">
        <v>0.0</v>
      </c>
      <c r="AX65" s="14"/>
      <c r="AY65" s="14"/>
    </row>
    <row r="66" ht="12.75" customHeight="1">
      <c r="A66" s="7" t="s">
        <v>563</v>
      </c>
      <c r="B66" s="7" t="s">
        <v>564</v>
      </c>
      <c r="C66" s="8" t="s">
        <v>305</v>
      </c>
      <c r="D66" s="9" t="s">
        <v>159</v>
      </c>
      <c r="E66" s="7">
        <v>6.0</v>
      </c>
      <c r="F66" s="7">
        <v>0.0</v>
      </c>
      <c r="G66" s="7">
        <v>0.0</v>
      </c>
      <c r="H66" s="24">
        <f t="shared" si="1"/>
        <v>0</v>
      </c>
      <c r="I66" s="7">
        <v>0.0</v>
      </c>
      <c r="J66" s="7">
        <v>0.0</v>
      </c>
      <c r="K66" s="7">
        <v>0.0</v>
      </c>
      <c r="L66" s="12">
        <f t="shared" si="2"/>
        <v>0</v>
      </c>
      <c r="M66" s="7">
        <v>0.0</v>
      </c>
      <c r="N66" s="7">
        <v>0.0</v>
      </c>
      <c r="O66" s="7">
        <v>0.0</v>
      </c>
      <c r="P66" s="7">
        <v>0.0</v>
      </c>
      <c r="Q66" s="7">
        <v>0.0</v>
      </c>
      <c r="R66" s="10">
        <f t="shared" si="3"/>
        <v>0</v>
      </c>
      <c r="S66" s="10">
        <f t="shared" si="4"/>
        <v>0</v>
      </c>
      <c r="T66" s="7">
        <v>0.0</v>
      </c>
      <c r="U66" s="7">
        <v>1.0</v>
      </c>
      <c r="V66" s="7">
        <v>0.0</v>
      </c>
      <c r="W66" s="7">
        <v>0.0</v>
      </c>
      <c r="X66" s="7">
        <v>0.0</v>
      </c>
      <c r="Y66" s="7">
        <v>120.0</v>
      </c>
      <c r="Z66" s="18">
        <f t="shared" si="5"/>
        <v>0.3333333333</v>
      </c>
      <c r="AA66" s="14">
        <v>1.86</v>
      </c>
      <c r="AB66" s="18">
        <f t="shared" si="6"/>
        <v>0.31</v>
      </c>
      <c r="AC66" s="14">
        <v>16.49</v>
      </c>
      <c r="AD66" s="18">
        <f t="shared" si="7"/>
        <v>2.748333333</v>
      </c>
      <c r="AE66" s="13">
        <f t="shared" si="8"/>
        <v>0.1013623978</v>
      </c>
      <c r="AF66" s="7">
        <v>0.0</v>
      </c>
      <c r="AG66" s="7">
        <v>0.0</v>
      </c>
      <c r="AH66" s="13" t="str">
        <f t="shared" si="9"/>
        <v> </v>
      </c>
      <c r="AI66" s="7">
        <v>0.0</v>
      </c>
      <c r="AJ66" s="7">
        <v>0.0</v>
      </c>
      <c r="AK66" s="26">
        <v>0.0</v>
      </c>
      <c r="AL66" s="26">
        <v>1.0</v>
      </c>
      <c r="AM66" s="7">
        <v>0.0</v>
      </c>
      <c r="AN66" s="7">
        <v>1.0</v>
      </c>
      <c r="AO66" s="7">
        <v>0.0</v>
      </c>
      <c r="AP66" s="7">
        <v>1.0</v>
      </c>
      <c r="AQ66" s="7">
        <v>0.0</v>
      </c>
      <c r="AR66" s="7">
        <v>2.0</v>
      </c>
      <c r="AS66" s="13">
        <f t="shared" si="10"/>
        <v>0</v>
      </c>
      <c r="AT66" s="14">
        <v>-20.0</v>
      </c>
      <c r="AU66" s="7">
        <v>0.0</v>
      </c>
      <c r="AV66" s="7">
        <v>0.0</v>
      </c>
      <c r="AW66" s="14">
        <v>-32.3</v>
      </c>
      <c r="AX66" s="14">
        <v>0.0</v>
      </c>
      <c r="AY66" s="14">
        <v>-6.25</v>
      </c>
    </row>
    <row r="67" ht="12.75" customHeight="1">
      <c r="A67" s="7" t="s">
        <v>567</v>
      </c>
      <c r="B67" s="7" t="s">
        <v>568</v>
      </c>
      <c r="C67" s="8" t="s">
        <v>158</v>
      </c>
      <c r="D67" s="9" t="s">
        <v>150</v>
      </c>
      <c r="E67" s="7">
        <v>44.0</v>
      </c>
      <c r="F67" s="7">
        <v>0.0</v>
      </c>
      <c r="G67" s="7">
        <v>2.0</v>
      </c>
      <c r="H67" s="24">
        <f t="shared" si="1"/>
        <v>2</v>
      </c>
      <c r="I67" s="7">
        <v>0.0</v>
      </c>
      <c r="J67" s="7">
        <v>1.0</v>
      </c>
      <c r="K67" s="7">
        <v>1.0</v>
      </c>
      <c r="L67" s="12">
        <f t="shared" si="2"/>
        <v>3</v>
      </c>
      <c r="M67" s="7">
        <v>2.0</v>
      </c>
      <c r="N67" s="7">
        <v>2.0</v>
      </c>
      <c r="O67" s="7">
        <v>2.0</v>
      </c>
      <c r="P67" s="7">
        <v>2.0</v>
      </c>
      <c r="Q67" s="7">
        <v>0.0</v>
      </c>
      <c r="R67" s="10">
        <f t="shared" si="3"/>
        <v>0</v>
      </c>
      <c r="S67" s="10">
        <f t="shared" si="4"/>
        <v>0</v>
      </c>
      <c r="T67" s="7">
        <v>14.0</v>
      </c>
      <c r="U67" s="7">
        <v>3.0</v>
      </c>
      <c r="V67" s="7">
        <v>0.0</v>
      </c>
      <c r="W67" s="7">
        <v>1.0</v>
      </c>
      <c r="X67" s="7">
        <v>3.0</v>
      </c>
      <c r="Y67" s="7">
        <v>4784.0</v>
      </c>
      <c r="Z67" s="18">
        <f t="shared" si="5"/>
        <v>1.812121212</v>
      </c>
      <c r="AA67" s="14">
        <v>79.24</v>
      </c>
      <c r="AB67" s="18">
        <f t="shared" si="6"/>
        <v>1.800909091</v>
      </c>
      <c r="AC67" s="14">
        <v>115.42</v>
      </c>
      <c r="AD67" s="18">
        <f t="shared" si="7"/>
        <v>2.623181818</v>
      </c>
      <c r="AE67" s="13">
        <f t="shared" si="8"/>
        <v>0.4070687352</v>
      </c>
      <c r="AF67" s="7">
        <v>3.0</v>
      </c>
      <c r="AG67" s="7">
        <v>3.0</v>
      </c>
      <c r="AH67" s="13">
        <f t="shared" si="9"/>
        <v>0.5</v>
      </c>
      <c r="AI67" s="7">
        <v>3.0</v>
      </c>
      <c r="AJ67" s="7">
        <v>15.0</v>
      </c>
      <c r="AK67" s="26">
        <v>6.0</v>
      </c>
      <c r="AL67" s="26">
        <v>62.0</v>
      </c>
      <c r="AM67" s="7">
        <v>6.0</v>
      </c>
      <c r="AN67" s="7">
        <v>34.0</v>
      </c>
      <c r="AO67" s="7">
        <v>2.0</v>
      </c>
      <c r="AP67" s="7">
        <v>46.0</v>
      </c>
      <c r="AQ67" s="7">
        <v>13.0</v>
      </c>
      <c r="AR67" s="7">
        <v>68.0</v>
      </c>
      <c r="AS67" s="13">
        <f t="shared" si="10"/>
        <v>0.1604938272</v>
      </c>
      <c r="AT67" s="14">
        <v>1.96</v>
      </c>
      <c r="AU67" s="7">
        <v>0.0</v>
      </c>
      <c r="AV67" s="7">
        <v>1.0</v>
      </c>
      <c r="AW67" s="14">
        <v>-39.4</v>
      </c>
      <c r="AX67" s="14">
        <v>3.23</v>
      </c>
      <c r="AY67" s="14">
        <v>-5.17</v>
      </c>
    </row>
    <row r="68" ht="12.75" customHeight="1">
      <c r="A68" s="7" t="s">
        <v>574</v>
      </c>
      <c r="B68" s="7" t="s">
        <v>575</v>
      </c>
      <c r="C68" s="8" t="s">
        <v>254</v>
      </c>
      <c r="D68" s="9" t="s">
        <v>183</v>
      </c>
      <c r="E68" s="7">
        <v>22.0</v>
      </c>
      <c r="F68" s="7">
        <v>0.0</v>
      </c>
      <c r="G68" s="7">
        <v>0.0</v>
      </c>
      <c r="H68" s="24">
        <f t="shared" si="1"/>
        <v>0</v>
      </c>
      <c r="I68" s="7">
        <v>0.0</v>
      </c>
      <c r="J68" s="7">
        <v>0.0</v>
      </c>
      <c r="K68" s="7">
        <v>0.0</v>
      </c>
      <c r="L68" s="12">
        <f t="shared" si="2"/>
        <v>0</v>
      </c>
      <c r="M68" s="7">
        <v>2.0</v>
      </c>
      <c r="N68" s="7">
        <v>1.0</v>
      </c>
      <c r="O68" s="7">
        <v>1.0</v>
      </c>
      <c r="P68" s="7">
        <v>2.0</v>
      </c>
      <c r="Q68" s="7">
        <v>0.0</v>
      </c>
      <c r="R68" s="10">
        <f t="shared" si="3"/>
        <v>0</v>
      </c>
      <c r="S68" s="10">
        <f t="shared" si="4"/>
        <v>0</v>
      </c>
      <c r="T68" s="7">
        <v>7.0</v>
      </c>
      <c r="U68" s="7">
        <v>0.0</v>
      </c>
      <c r="V68" s="7">
        <v>0.0</v>
      </c>
      <c r="W68" s="7">
        <v>3.0</v>
      </c>
      <c r="X68" s="7">
        <v>1.0</v>
      </c>
      <c r="Y68" s="7">
        <v>2746.0</v>
      </c>
      <c r="Z68" s="18">
        <f t="shared" si="5"/>
        <v>2.08030303</v>
      </c>
      <c r="AA68" s="14">
        <v>44.74</v>
      </c>
      <c r="AB68" s="18">
        <f t="shared" si="6"/>
        <v>2.033636364</v>
      </c>
      <c r="AC68" s="14">
        <v>70.85</v>
      </c>
      <c r="AD68" s="18">
        <f t="shared" si="7"/>
        <v>3.220454545</v>
      </c>
      <c r="AE68" s="13">
        <f t="shared" si="8"/>
        <v>0.387057704</v>
      </c>
      <c r="AF68" s="7">
        <v>0.0</v>
      </c>
      <c r="AG68" s="7">
        <v>1.0</v>
      </c>
      <c r="AH68" s="13">
        <f t="shared" si="9"/>
        <v>0</v>
      </c>
      <c r="AI68" s="7">
        <v>0.0</v>
      </c>
      <c r="AJ68" s="7">
        <v>4.0</v>
      </c>
      <c r="AK68" s="26">
        <v>7.0</v>
      </c>
      <c r="AL68" s="26">
        <v>39.0</v>
      </c>
      <c r="AM68" s="7">
        <v>2.0</v>
      </c>
      <c r="AN68" s="7">
        <v>12.0</v>
      </c>
      <c r="AO68" s="7">
        <v>1.0</v>
      </c>
      <c r="AP68" s="7">
        <v>17.0</v>
      </c>
      <c r="AQ68" s="7">
        <v>6.0</v>
      </c>
      <c r="AR68" s="7">
        <v>21.0</v>
      </c>
      <c r="AS68" s="13">
        <f t="shared" si="10"/>
        <v>0.2222222222</v>
      </c>
      <c r="AT68" s="14">
        <v>5.24</v>
      </c>
      <c r="AU68" s="7">
        <v>0.0</v>
      </c>
      <c r="AV68" s="7">
        <v>1.0</v>
      </c>
      <c r="AW68" s="14">
        <v>-40.2</v>
      </c>
      <c r="AX68" s="14">
        <v>0.0</v>
      </c>
      <c r="AY68" s="14">
        <v>-9.09</v>
      </c>
    </row>
    <row r="69" ht="12.75" customHeight="1">
      <c r="A69" s="7" t="s">
        <v>580</v>
      </c>
      <c r="B69" s="7" t="s">
        <v>575</v>
      </c>
      <c r="C69" s="8" t="s">
        <v>182</v>
      </c>
      <c r="D69" s="9" t="s">
        <v>183</v>
      </c>
      <c r="E69" s="7">
        <v>49.0</v>
      </c>
      <c r="F69" s="7">
        <v>0.0</v>
      </c>
      <c r="G69" s="7">
        <v>0.0</v>
      </c>
      <c r="H69" s="24">
        <f t="shared" si="1"/>
        <v>0</v>
      </c>
      <c r="I69" s="7">
        <v>0.0</v>
      </c>
      <c r="J69" s="7">
        <v>0.0</v>
      </c>
      <c r="K69" s="7">
        <v>0.0</v>
      </c>
      <c r="L69" s="12">
        <f t="shared" si="2"/>
        <v>0</v>
      </c>
      <c r="M69" s="7">
        <v>0.0</v>
      </c>
      <c r="N69" s="7">
        <v>0.0</v>
      </c>
      <c r="O69" s="7">
        <v>0.0</v>
      </c>
      <c r="P69" s="7">
        <v>0.0</v>
      </c>
      <c r="Q69" s="7">
        <v>0.0</v>
      </c>
      <c r="R69" s="10">
        <f t="shared" si="3"/>
        <v>0</v>
      </c>
      <c r="S69" s="10">
        <f t="shared" si="4"/>
        <v>0</v>
      </c>
      <c r="T69" s="7">
        <v>0.0</v>
      </c>
      <c r="U69" s="7">
        <v>0.0</v>
      </c>
      <c r="V69" s="7">
        <v>0.0</v>
      </c>
      <c r="W69" s="7">
        <v>0.0</v>
      </c>
      <c r="X69" s="7">
        <v>0.0</v>
      </c>
      <c r="Y69" s="7">
        <v>162.0</v>
      </c>
      <c r="Z69" s="18">
        <f t="shared" si="5"/>
        <v>0.05510204082</v>
      </c>
      <c r="AA69" s="14">
        <v>1.12</v>
      </c>
      <c r="AB69" s="18">
        <f t="shared" si="6"/>
        <v>0.02285714286</v>
      </c>
      <c r="AC69" s="14">
        <v>293.32</v>
      </c>
      <c r="AD69" s="18">
        <f t="shared" si="7"/>
        <v>5.986122449</v>
      </c>
      <c r="AE69" s="13">
        <f t="shared" si="8"/>
        <v>0.003803831001</v>
      </c>
      <c r="AF69" s="7">
        <v>0.0</v>
      </c>
      <c r="AG69" s="7">
        <v>2.0</v>
      </c>
      <c r="AH69" s="13">
        <f t="shared" si="9"/>
        <v>0</v>
      </c>
      <c r="AI69" s="7">
        <v>0.0</v>
      </c>
      <c r="AJ69" s="7">
        <v>0.0</v>
      </c>
      <c r="AK69" s="26">
        <v>0.0</v>
      </c>
      <c r="AL69" s="26">
        <v>1.0</v>
      </c>
      <c r="AM69" s="7">
        <v>0.0</v>
      </c>
      <c r="AN69" s="7">
        <v>1.0</v>
      </c>
      <c r="AO69" s="7">
        <v>0.0</v>
      </c>
      <c r="AP69" s="7">
        <v>0.0</v>
      </c>
      <c r="AQ69" s="7">
        <v>0.0</v>
      </c>
      <c r="AR69" s="7">
        <v>1.0</v>
      </c>
      <c r="AS69" s="13">
        <f t="shared" si="10"/>
        <v>0</v>
      </c>
      <c r="AT69" s="14">
        <v>-11.6</v>
      </c>
      <c r="AU69" s="7">
        <v>0.0</v>
      </c>
      <c r="AV69" s="7">
        <v>0.0</v>
      </c>
      <c r="AW69" s="14">
        <v>-107.1</v>
      </c>
      <c r="AX69" s="14">
        <v>100.0</v>
      </c>
      <c r="AY69" s="14">
        <v>94.51</v>
      </c>
    </row>
    <row r="70" ht="12.75" customHeight="1">
      <c r="A70" s="7" t="s">
        <v>359</v>
      </c>
      <c r="B70" s="7" t="s">
        <v>584</v>
      </c>
      <c r="C70" s="8" t="s">
        <v>274</v>
      </c>
      <c r="D70" s="9" t="s">
        <v>174</v>
      </c>
      <c r="E70" s="7">
        <v>72.0</v>
      </c>
      <c r="F70" s="7">
        <v>0.0</v>
      </c>
      <c r="G70" s="7">
        <v>0.0</v>
      </c>
      <c r="H70" s="24">
        <f t="shared" si="1"/>
        <v>0</v>
      </c>
      <c r="I70" s="7">
        <v>0.0</v>
      </c>
      <c r="J70" s="7">
        <v>0.0</v>
      </c>
      <c r="K70" s="7">
        <v>0.0</v>
      </c>
      <c r="L70" s="12">
        <f t="shared" si="2"/>
        <v>0</v>
      </c>
      <c r="M70" s="7">
        <v>3.0</v>
      </c>
      <c r="N70" s="7">
        <v>1.0</v>
      </c>
      <c r="O70" s="7">
        <v>1.0</v>
      </c>
      <c r="P70" s="7">
        <v>3.0</v>
      </c>
      <c r="Q70" s="7">
        <v>0.0</v>
      </c>
      <c r="R70" s="10">
        <f t="shared" si="3"/>
        <v>0</v>
      </c>
      <c r="S70" s="10">
        <f t="shared" si="4"/>
        <v>0</v>
      </c>
      <c r="T70" s="7">
        <v>22.0</v>
      </c>
      <c r="U70" s="7">
        <v>11.0</v>
      </c>
      <c r="V70" s="7">
        <v>3.0</v>
      </c>
      <c r="W70" s="7">
        <v>3.0</v>
      </c>
      <c r="X70" s="7">
        <v>4.0</v>
      </c>
      <c r="Y70" s="7">
        <v>13937.0</v>
      </c>
      <c r="Z70" s="18">
        <f t="shared" si="5"/>
        <v>3.226157407</v>
      </c>
      <c r="AA70" s="14">
        <v>229.43</v>
      </c>
      <c r="AB70" s="18">
        <f t="shared" si="6"/>
        <v>3.186527778</v>
      </c>
      <c r="AC70" s="14">
        <v>168.05</v>
      </c>
      <c r="AD70" s="18">
        <f t="shared" si="7"/>
        <v>2.334027778</v>
      </c>
      <c r="AE70" s="13">
        <f t="shared" si="8"/>
        <v>0.577211432</v>
      </c>
      <c r="AF70" s="7">
        <v>0.0</v>
      </c>
      <c r="AG70" s="7">
        <v>0.0</v>
      </c>
      <c r="AH70" s="13" t="str">
        <f t="shared" si="9"/>
        <v> </v>
      </c>
      <c r="AI70" s="7">
        <v>0.0</v>
      </c>
      <c r="AJ70" s="7">
        <v>23.0</v>
      </c>
      <c r="AK70" s="26">
        <v>26.0</v>
      </c>
      <c r="AL70" s="26">
        <v>198.0</v>
      </c>
      <c r="AM70" s="7">
        <v>5.0</v>
      </c>
      <c r="AN70" s="7">
        <v>84.0</v>
      </c>
      <c r="AO70" s="7">
        <v>4.0</v>
      </c>
      <c r="AP70" s="7">
        <v>81.0</v>
      </c>
      <c r="AQ70" s="7">
        <v>21.0</v>
      </c>
      <c r="AR70" s="7">
        <v>210.0</v>
      </c>
      <c r="AS70" s="13">
        <f t="shared" si="10"/>
        <v>0.09090909091</v>
      </c>
      <c r="AT70" s="14">
        <v>-5.49</v>
      </c>
      <c r="AU70" s="7">
        <v>0.0</v>
      </c>
      <c r="AV70" s="7">
        <v>0.0</v>
      </c>
      <c r="AW70" s="14">
        <v>-51.5</v>
      </c>
      <c r="AX70" s="14">
        <v>4.32</v>
      </c>
      <c r="AY70" s="14">
        <v>-9.23</v>
      </c>
    </row>
    <row r="71" ht="12.75" customHeight="1">
      <c r="A71" s="7" t="s">
        <v>589</v>
      </c>
      <c r="B71" s="7" t="s">
        <v>590</v>
      </c>
      <c r="C71" s="8" t="s">
        <v>305</v>
      </c>
      <c r="D71" s="9" t="s">
        <v>174</v>
      </c>
      <c r="E71" s="7">
        <v>70.0</v>
      </c>
      <c r="F71" s="7">
        <v>0.0</v>
      </c>
      <c r="G71" s="7">
        <v>0.0</v>
      </c>
      <c r="H71" s="24">
        <f t="shared" si="1"/>
        <v>0</v>
      </c>
      <c r="I71" s="7">
        <v>0.0</v>
      </c>
      <c r="J71" s="7">
        <v>0.0</v>
      </c>
      <c r="K71" s="7">
        <v>0.0</v>
      </c>
      <c r="L71" s="12">
        <f t="shared" si="2"/>
        <v>0</v>
      </c>
      <c r="M71" s="7">
        <v>7.0</v>
      </c>
      <c r="N71" s="7">
        <v>1.0</v>
      </c>
      <c r="O71" s="7">
        <v>1.0</v>
      </c>
      <c r="P71" s="7">
        <v>7.0</v>
      </c>
      <c r="Q71" s="7">
        <v>0.0</v>
      </c>
      <c r="R71" s="10">
        <f t="shared" si="3"/>
        <v>0</v>
      </c>
      <c r="S71" s="10">
        <f t="shared" si="4"/>
        <v>0</v>
      </c>
      <c r="T71" s="7">
        <v>25.0</v>
      </c>
      <c r="U71" s="7">
        <v>15.0</v>
      </c>
      <c r="V71" s="7">
        <v>6.0</v>
      </c>
      <c r="W71" s="7">
        <v>5.0</v>
      </c>
      <c r="X71" s="7">
        <v>2.0</v>
      </c>
      <c r="Y71" s="7">
        <v>9855.0</v>
      </c>
      <c r="Z71" s="18">
        <f t="shared" si="5"/>
        <v>2.346428571</v>
      </c>
      <c r="AA71" s="14">
        <v>156.84</v>
      </c>
      <c r="AB71" s="18">
        <f t="shared" si="6"/>
        <v>2.240571429</v>
      </c>
      <c r="AC71" s="14">
        <v>154.24</v>
      </c>
      <c r="AD71" s="18">
        <f t="shared" si="7"/>
        <v>2.203428571</v>
      </c>
      <c r="AE71" s="13">
        <f t="shared" si="8"/>
        <v>0.5041789893</v>
      </c>
      <c r="AF71" s="7">
        <v>0.0</v>
      </c>
      <c r="AG71" s="7">
        <v>0.0</v>
      </c>
      <c r="AH71" s="13" t="str">
        <f t="shared" si="9"/>
        <v> </v>
      </c>
      <c r="AI71" s="7">
        <v>4.0</v>
      </c>
      <c r="AJ71" s="7">
        <v>15.0</v>
      </c>
      <c r="AK71" s="26">
        <v>40.0</v>
      </c>
      <c r="AL71" s="26">
        <v>122.0</v>
      </c>
      <c r="AM71" s="7">
        <v>2.0</v>
      </c>
      <c r="AN71" s="7">
        <v>31.0</v>
      </c>
      <c r="AO71" s="7">
        <v>10.0</v>
      </c>
      <c r="AP71" s="7">
        <v>77.0</v>
      </c>
      <c r="AQ71" s="7">
        <v>28.0</v>
      </c>
      <c r="AR71" s="7">
        <v>107.0</v>
      </c>
      <c r="AS71" s="13">
        <f t="shared" si="10"/>
        <v>0.2074074074</v>
      </c>
      <c r="AT71" s="14">
        <v>6.26</v>
      </c>
      <c r="AU71" s="7">
        <v>2.0</v>
      </c>
      <c r="AV71" s="7">
        <v>1.0</v>
      </c>
      <c r="AW71" s="14">
        <v>-21.0</v>
      </c>
      <c r="AX71" s="14">
        <v>5.42</v>
      </c>
      <c r="AY71" s="14">
        <v>-3.95</v>
      </c>
    </row>
    <row r="72" ht="12.75" customHeight="1">
      <c r="A72" s="7" t="s">
        <v>594</v>
      </c>
      <c r="B72" s="7" t="s">
        <v>595</v>
      </c>
      <c r="C72" s="8" t="s">
        <v>237</v>
      </c>
      <c r="D72" s="9" t="s">
        <v>247</v>
      </c>
      <c r="E72" s="7">
        <v>60.0</v>
      </c>
      <c r="F72" s="7">
        <v>0.0</v>
      </c>
      <c r="G72" s="7">
        <v>0.0</v>
      </c>
      <c r="H72" s="24">
        <f t="shared" si="1"/>
        <v>0</v>
      </c>
      <c r="I72" s="7">
        <v>0.0</v>
      </c>
      <c r="J72" s="7">
        <v>0.0</v>
      </c>
      <c r="K72" s="7">
        <v>0.0</v>
      </c>
      <c r="L72" s="12">
        <f t="shared" si="2"/>
        <v>0</v>
      </c>
      <c r="M72" s="7">
        <v>0.0</v>
      </c>
      <c r="N72" s="7">
        <v>0.0</v>
      </c>
      <c r="O72" s="7">
        <v>0.0</v>
      </c>
      <c r="P72" s="7">
        <v>0.0</v>
      </c>
      <c r="Q72" s="7">
        <v>0.0</v>
      </c>
      <c r="R72" s="10">
        <f t="shared" si="3"/>
        <v>0</v>
      </c>
      <c r="S72" s="10">
        <f t="shared" si="4"/>
        <v>0</v>
      </c>
      <c r="T72" s="7">
        <v>0.0</v>
      </c>
      <c r="U72" s="7">
        <v>0.0</v>
      </c>
      <c r="V72" s="7">
        <v>0.0</v>
      </c>
      <c r="W72" s="7">
        <v>0.0</v>
      </c>
      <c r="X72" s="7">
        <v>0.0</v>
      </c>
      <c r="Y72" s="7">
        <v>95.0</v>
      </c>
      <c r="Z72" s="18">
        <f t="shared" si="5"/>
        <v>0.02638888889</v>
      </c>
      <c r="AA72" s="14">
        <v>1.48</v>
      </c>
      <c r="AB72" s="18">
        <f t="shared" si="6"/>
        <v>0.02466666667</v>
      </c>
      <c r="AC72" s="14">
        <v>326.57</v>
      </c>
      <c r="AD72" s="18">
        <f t="shared" si="7"/>
        <v>5.442833333</v>
      </c>
      <c r="AE72" s="13">
        <f t="shared" si="8"/>
        <v>0.004511507392</v>
      </c>
      <c r="AF72" s="7">
        <v>0.0</v>
      </c>
      <c r="AG72" s="7">
        <v>0.0</v>
      </c>
      <c r="AH72" s="13" t="str">
        <f t="shared" si="9"/>
        <v> </v>
      </c>
      <c r="AI72" s="7">
        <v>0.0</v>
      </c>
      <c r="AJ72" s="7">
        <v>0.0</v>
      </c>
      <c r="AK72" s="26">
        <v>0.0</v>
      </c>
      <c r="AL72" s="26">
        <v>0.0</v>
      </c>
      <c r="AM72" s="7">
        <v>0.0</v>
      </c>
      <c r="AN72" s="7">
        <v>1.0</v>
      </c>
      <c r="AO72" s="7">
        <v>0.0</v>
      </c>
      <c r="AP72" s="7">
        <v>0.0</v>
      </c>
      <c r="AQ72" s="7">
        <v>0.0</v>
      </c>
      <c r="AR72" s="7">
        <v>0.0</v>
      </c>
      <c r="AS72" s="13">
        <f t="shared" si="10"/>
        <v>0</v>
      </c>
      <c r="AT72" s="14"/>
      <c r="AU72" s="7">
        <v>0.0</v>
      </c>
      <c r="AV72" s="7">
        <v>0.0</v>
      </c>
      <c r="AW72" s="14">
        <v>-40.5</v>
      </c>
      <c r="AX72" s="14"/>
      <c r="AY72" s="14"/>
    </row>
    <row r="73" ht="12.75" customHeight="1">
      <c r="A73" s="7" t="s">
        <v>603</v>
      </c>
      <c r="B73" s="7" t="s">
        <v>604</v>
      </c>
      <c r="C73" s="8" t="s">
        <v>215</v>
      </c>
      <c r="D73" s="9" t="s">
        <v>260</v>
      </c>
      <c r="E73" s="7">
        <v>76.0</v>
      </c>
      <c r="F73" s="7">
        <v>2.0</v>
      </c>
      <c r="G73" s="7">
        <v>0.0</v>
      </c>
      <c r="H73" s="24">
        <f t="shared" si="1"/>
        <v>2</v>
      </c>
      <c r="I73" s="7">
        <v>2.0</v>
      </c>
      <c r="J73" s="7">
        <v>0.0</v>
      </c>
      <c r="K73" s="7">
        <v>0.0</v>
      </c>
      <c r="L73" s="12">
        <f t="shared" si="2"/>
        <v>0</v>
      </c>
      <c r="M73" s="7">
        <v>4.0</v>
      </c>
      <c r="N73" s="7">
        <v>0.0</v>
      </c>
      <c r="O73" s="7">
        <v>0.0</v>
      </c>
      <c r="P73" s="7">
        <v>2.0</v>
      </c>
      <c r="Q73" s="7">
        <v>0.0</v>
      </c>
      <c r="R73" s="10">
        <f t="shared" si="3"/>
        <v>0.5</v>
      </c>
      <c r="S73" s="10">
        <f t="shared" si="4"/>
        <v>1</v>
      </c>
      <c r="T73" s="7">
        <v>16.0</v>
      </c>
      <c r="U73" s="7">
        <v>5.0</v>
      </c>
      <c r="V73" s="7">
        <v>2.0</v>
      </c>
      <c r="W73" s="7">
        <v>1.0</v>
      </c>
      <c r="X73" s="7">
        <v>3.0</v>
      </c>
      <c r="Y73" s="7">
        <v>7962.0</v>
      </c>
      <c r="Z73" s="18">
        <f t="shared" si="5"/>
        <v>1.746052632</v>
      </c>
      <c r="AA73" s="14">
        <v>136.27</v>
      </c>
      <c r="AB73" s="18">
        <f t="shared" si="6"/>
        <v>1.793026316</v>
      </c>
      <c r="AC73" s="14">
        <v>265.07</v>
      </c>
      <c r="AD73" s="18">
        <f t="shared" si="7"/>
        <v>3.487763158</v>
      </c>
      <c r="AE73" s="13">
        <f t="shared" si="8"/>
        <v>0.3395375492</v>
      </c>
      <c r="AF73" s="7">
        <v>54.0</v>
      </c>
      <c r="AG73" s="7">
        <v>73.0</v>
      </c>
      <c r="AH73" s="13">
        <f t="shared" si="9"/>
        <v>0.4251968504</v>
      </c>
      <c r="AI73" s="7">
        <v>2.0</v>
      </c>
      <c r="AJ73" s="7">
        <v>19.0</v>
      </c>
      <c r="AK73" s="26">
        <v>12.0</v>
      </c>
      <c r="AL73" s="26">
        <v>110.0</v>
      </c>
      <c r="AM73" s="7">
        <v>2.0</v>
      </c>
      <c r="AN73" s="7">
        <v>47.0</v>
      </c>
      <c r="AO73" s="7">
        <v>1.0</v>
      </c>
      <c r="AP73" s="7">
        <v>54.0</v>
      </c>
      <c r="AQ73" s="7">
        <v>10.0</v>
      </c>
      <c r="AR73" s="7">
        <v>112.0</v>
      </c>
      <c r="AS73" s="13">
        <f t="shared" si="10"/>
        <v>0.08196721311</v>
      </c>
      <c r="AT73" s="14">
        <v>-3.94</v>
      </c>
      <c r="AU73" s="7">
        <v>2.0</v>
      </c>
      <c r="AV73" s="7">
        <v>0.0</v>
      </c>
      <c r="AW73" s="14">
        <v>-47.1</v>
      </c>
      <c r="AX73" s="14">
        <v>6.19</v>
      </c>
      <c r="AY73" s="14">
        <v>-0.31</v>
      </c>
    </row>
    <row r="74" ht="12.75" customHeight="1">
      <c r="A74" s="7" t="s">
        <v>609</v>
      </c>
      <c r="B74" s="7" t="s">
        <v>604</v>
      </c>
      <c r="C74" s="8" t="s">
        <v>610</v>
      </c>
      <c r="D74" s="9" t="s">
        <v>174</v>
      </c>
      <c r="E74" s="7">
        <v>74.0</v>
      </c>
      <c r="F74" s="7">
        <v>0.0</v>
      </c>
      <c r="G74" s="7">
        <v>0.0</v>
      </c>
      <c r="H74" s="24">
        <f t="shared" si="1"/>
        <v>0</v>
      </c>
      <c r="I74" s="7">
        <v>0.0</v>
      </c>
      <c r="J74" s="7">
        <v>0.0</v>
      </c>
      <c r="K74" s="7">
        <v>0.0</v>
      </c>
      <c r="L74" s="12">
        <f t="shared" si="2"/>
        <v>0</v>
      </c>
      <c r="M74" s="7">
        <v>0.0</v>
      </c>
      <c r="N74" s="7">
        <v>1.0</v>
      </c>
      <c r="O74" s="7">
        <v>1.0</v>
      </c>
      <c r="P74" s="7">
        <v>0.0</v>
      </c>
      <c r="Q74" s="7">
        <v>1.0</v>
      </c>
      <c r="R74" s="10">
        <f t="shared" si="3"/>
        <v>0</v>
      </c>
      <c r="S74" s="10">
        <f t="shared" si="4"/>
        <v>0</v>
      </c>
      <c r="T74" s="7">
        <v>9.0</v>
      </c>
      <c r="U74" s="7">
        <v>2.0</v>
      </c>
      <c r="V74" s="7">
        <v>1.0</v>
      </c>
      <c r="W74" s="7">
        <v>0.0</v>
      </c>
      <c r="X74" s="7">
        <v>0.0</v>
      </c>
      <c r="Y74" s="7">
        <v>2989.0</v>
      </c>
      <c r="Z74" s="18">
        <f t="shared" si="5"/>
        <v>0.6731981982</v>
      </c>
      <c r="AA74" s="14">
        <v>47.02</v>
      </c>
      <c r="AB74" s="18">
        <f t="shared" si="6"/>
        <v>0.6354054054</v>
      </c>
      <c r="AC74" s="14">
        <v>306.17</v>
      </c>
      <c r="AD74" s="18">
        <f t="shared" si="7"/>
        <v>4.137432432</v>
      </c>
      <c r="AE74" s="13">
        <f t="shared" si="8"/>
        <v>0.1331294771</v>
      </c>
      <c r="AF74" s="7">
        <v>0.0</v>
      </c>
      <c r="AG74" s="7">
        <v>0.0</v>
      </c>
      <c r="AH74" s="13" t="str">
        <f t="shared" si="9"/>
        <v> </v>
      </c>
      <c r="AI74" s="7">
        <v>0.0</v>
      </c>
      <c r="AJ74" s="7">
        <v>3.0</v>
      </c>
      <c r="AK74" s="26">
        <v>5.0</v>
      </c>
      <c r="AL74" s="26">
        <v>26.0</v>
      </c>
      <c r="AM74" s="7">
        <v>1.0</v>
      </c>
      <c r="AN74" s="7">
        <v>16.0</v>
      </c>
      <c r="AO74" s="7">
        <v>4.0</v>
      </c>
      <c r="AP74" s="7">
        <v>23.0</v>
      </c>
      <c r="AQ74" s="7">
        <v>6.0</v>
      </c>
      <c r="AR74" s="7">
        <v>32.0</v>
      </c>
      <c r="AS74" s="13">
        <f t="shared" si="10"/>
        <v>0.1578947368</v>
      </c>
      <c r="AT74" s="14">
        <v>0.38</v>
      </c>
      <c r="AU74" s="7">
        <v>0.0</v>
      </c>
      <c r="AV74" s="7">
        <v>1.0</v>
      </c>
      <c r="AW74" s="14">
        <v>-25.5</v>
      </c>
      <c r="AX74" s="14">
        <v>4.55</v>
      </c>
      <c r="AY74" s="14">
        <v>-1.81</v>
      </c>
    </row>
    <row r="75" ht="12.75" customHeight="1">
      <c r="A75" s="7" t="s">
        <v>614</v>
      </c>
      <c r="B75" s="7" t="s">
        <v>615</v>
      </c>
      <c r="C75" s="8" t="s">
        <v>237</v>
      </c>
      <c r="D75" s="9" t="s">
        <v>150</v>
      </c>
      <c r="E75" s="7">
        <v>57.0</v>
      </c>
      <c r="F75" s="7">
        <v>0.0</v>
      </c>
      <c r="G75" s="7">
        <v>0.0</v>
      </c>
      <c r="H75" s="24">
        <f t="shared" si="1"/>
        <v>0</v>
      </c>
      <c r="I75" s="7">
        <v>0.0</v>
      </c>
      <c r="J75" s="7">
        <v>0.0</v>
      </c>
      <c r="K75" s="7">
        <v>0.0</v>
      </c>
      <c r="L75" s="12">
        <f t="shared" si="2"/>
        <v>0</v>
      </c>
      <c r="M75" s="7">
        <v>3.0</v>
      </c>
      <c r="N75" s="7">
        <v>0.0</v>
      </c>
      <c r="O75" s="7">
        <v>0.0</v>
      </c>
      <c r="P75" s="7">
        <v>3.0</v>
      </c>
      <c r="Q75" s="7">
        <v>0.0</v>
      </c>
      <c r="R75" s="10">
        <f t="shared" si="3"/>
        <v>0</v>
      </c>
      <c r="S75" s="10">
        <f t="shared" si="4"/>
        <v>0</v>
      </c>
      <c r="T75" s="7">
        <v>2.0</v>
      </c>
      <c r="U75" s="7">
        <v>0.0</v>
      </c>
      <c r="V75" s="7">
        <v>0.0</v>
      </c>
      <c r="W75" s="7">
        <v>0.0</v>
      </c>
      <c r="X75" s="7">
        <v>2.0</v>
      </c>
      <c r="Y75" s="7">
        <v>694.0</v>
      </c>
      <c r="Z75" s="18">
        <f t="shared" si="5"/>
        <v>0.2029239766</v>
      </c>
      <c r="AA75" s="14">
        <v>14.54</v>
      </c>
      <c r="AB75" s="18">
        <f t="shared" si="6"/>
        <v>0.2550877193</v>
      </c>
      <c r="AC75" s="14">
        <v>307.23</v>
      </c>
      <c r="AD75" s="18">
        <f t="shared" si="7"/>
        <v>5.39</v>
      </c>
      <c r="AE75" s="13">
        <f t="shared" si="8"/>
        <v>0.04518755633</v>
      </c>
      <c r="AF75" s="7">
        <v>10.0</v>
      </c>
      <c r="AG75" s="7">
        <v>22.0</v>
      </c>
      <c r="AH75" s="13">
        <f t="shared" si="9"/>
        <v>0.3125</v>
      </c>
      <c r="AI75" s="7">
        <v>0.0</v>
      </c>
      <c r="AJ75" s="7">
        <v>0.0</v>
      </c>
      <c r="AK75" s="26">
        <v>5.0</v>
      </c>
      <c r="AL75" s="26">
        <v>11.0</v>
      </c>
      <c r="AM75" s="7">
        <v>0.0</v>
      </c>
      <c r="AN75" s="7">
        <v>6.0</v>
      </c>
      <c r="AO75" s="7">
        <v>0.0</v>
      </c>
      <c r="AP75" s="7">
        <v>4.0</v>
      </c>
      <c r="AQ75" s="7">
        <v>4.0</v>
      </c>
      <c r="AR75" s="7">
        <v>9.0</v>
      </c>
      <c r="AS75" s="13">
        <f t="shared" si="10"/>
        <v>0.3076923077</v>
      </c>
      <c r="AT75" s="14">
        <v>14.84</v>
      </c>
      <c r="AU75" s="7">
        <v>0.0</v>
      </c>
      <c r="AV75" s="7">
        <v>0.0</v>
      </c>
      <c r="AW75" s="14">
        <v>-33.0</v>
      </c>
      <c r="AX75" s="14">
        <v>12.5</v>
      </c>
      <c r="AY75" s="14">
        <v>3.52</v>
      </c>
    </row>
    <row r="76" ht="12.75" customHeight="1">
      <c r="A76" s="7" t="s">
        <v>620</v>
      </c>
      <c r="B76" s="7" t="s">
        <v>621</v>
      </c>
      <c r="C76" s="8" t="s">
        <v>610</v>
      </c>
      <c r="D76" s="9" t="s">
        <v>150</v>
      </c>
      <c r="E76" s="7">
        <v>80.0</v>
      </c>
      <c r="F76" s="7">
        <v>0.0</v>
      </c>
      <c r="G76" s="7">
        <v>0.0</v>
      </c>
      <c r="H76" s="24">
        <f t="shared" si="1"/>
        <v>0</v>
      </c>
      <c r="I76" s="7">
        <v>0.0</v>
      </c>
      <c r="J76" s="7">
        <v>0.0</v>
      </c>
      <c r="K76" s="7">
        <v>0.0</v>
      </c>
      <c r="L76" s="12">
        <f t="shared" si="2"/>
        <v>0</v>
      </c>
      <c r="M76" s="7">
        <v>1.0</v>
      </c>
      <c r="N76" s="7">
        <v>0.0</v>
      </c>
      <c r="O76" s="7">
        <v>0.0</v>
      </c>
      <c r="P76" s="7">
        <v>1.0</v>
      </c>
      <c r="Q76" s="7">
        <v>1.0</v>
      </c>
      <c r="R76" s="10">
        <f t="shared" si="3"/>
        <v>0</v>
      </c>
      <c r="S76" s="10">
        <f t="shared" si="4"/>
        <v>0</v>
      </c>
      <c r="T76" s="7">
        <v>1.0</v>
      </c>
      <c r="U76" s="7">
        <v>0.0</v>
      </c>
      <c r="V76" s="7">
        <v>0.0</v>
      </c>
      <c r="W76" s="7">
        <v>0.0</v>
      </c>
      <c r="X76" s="7">
        <v>1.0</v>
      </c>
      <c r="Y76" s="7">
        <v>766.0</v>
      </c>
      <c r="Z76" s="18">
        <f t="shared" si="5"/>
        <v>0.1595833333</v>
      </c>
      <c r="AA76" s="14">
        <v>11.86</v>
      </c>
      <c r="AB76" s="18">
        <f t="shared" si="6"/>
        <v>0.14825</v>
      </c>
      <c r="AC76" s="14">
        <v>378.88</v>
      </c>
      <c r="AD76" s="18">
        <f t="shared" si="7"/>
        <v>4.736</v>
      </c>
      <c r="AE76" s="13">
        <f t="shared" si="8"/>
        <v>0.03035266418</v>
      </c>
      <c r="AF76" s="7">
        <v>8.0</v>
      </c>
      <c r="AG76" s="7">
        <v>7.0</v>
      </c>
      <c r="AH76" s="13">
        <f t="shared" si="9"/>
        <v>0.5333333333</v>
      </c>
      <c r="AI76" s="7">
        <v>0.0</v>
      </c>
      <c r="AJ76" s="7">
        <v>1.0</v>
      </c>
      <c r="AK76" s="26">
        <v>2.0</v>
      </c>
      <c r="AL76" s="26">
        <v>7.0</v>
      </c>
      <c r="AM76" s="7">
        <v>0.0</v>
      </c>
      <c r="AN76" s="7">
        <v>2.0</v>
      </c>
      <c r="AO76" s="7">
        <v>1.0</v>
      </c>
      <c r="AP76" s="7">
        <v>5.0</v>
      </c>
      <c r="AQ76" s="7">
        <v>2.0</v>
      </c>
      <c r="AR76" s="7">
        <v>8.0</v>
      </c>
      <c r="AS76" s="13">
        <f t="shared" si="10"/>
        <v>0.2</v>
      </c>
      <c r="AT76" s="14">
        <v>5.75</v>
      </c>
      <c r="AU76" s="7">
        <v>0.0</v>
      </c>
      <c r="AV76" s="7">
        <v>0.0</v>
      </c>
      <c r="AW76" s="14">
        <v>-20.2</v>
      </c>
      <c r="AX76" s="14">
        <v>0.0</v>
      </c>
      <c r="AY76" s="14">
        <v>-6.51</v>
      </c>
    </row>
    <row r="77" ht="12.75" customHeight="1">
      <c r="A77" s="7" t="s">
        <v>134</v>
      </c>
      <c r="B77" s="7" t="s">
        <v>627</v>
      </c>
      <c r="C77" s="8" t="s">
        <v>628</v>
      </c>
      <c r="D77" s="9" t="s">
        <v>174</v>
      </c>
      <c r="E77" s="7">
        <v>80.0</v>
      </c>
      <c r="F77" s="7">
        <v>0.0</v>
      </c>
      <c r="G77" s="7">
        <v>0.0</v>
      </c>
      <c r="H77" s="24">
        <f t="shared" si="1"/>
        <v>0</v>
      </c>
      <c r="I77" s="7">
        <v>0.0</v>
      </c>
      <c r="J77" s="7">
        <v>0.0</v>
      </c>
      <c r="K77" s="7">
        <v>0.0</v>
      </c>
      <c r="L77" s="12">
        <f t="shared" si="2"/>
        <v>0</v>
      </c>
      <c r="M77" s="7">
        <v>2.0</v>
      </c>
      <c r="N77" s="7">
        <v>1.0</v>
      </c>
      <c r="O77" s="7">
        <v>1.0</v>
      </c>
      <c r="P77" s="7">
        <v>2.0</v>
      </c>
      <c r="Q77" s="7">
        <v>0.0</v>
      </c>
      <c r="R77" s="10">
        <f t="shared" si="3"/>
        <v>0</v>
      </c>
      <c r="S77" s="10">
        <f t="shared" si="4"/>
        <v>0</v>
      </c>
      <c r="T77" s="7">
        <v>18.0</v>
      </c>
      <c r="U77" s="7">
        <v>12.0</v>
      </c>
      <c r="V77" s="7">
        <v>1.0</v>
      </c>
      <c r="W77" s="7">
        <v>5.0</v>
      </c>
      <c r="X77" s="7">
        <v>4.0</v>
      </c>
      <c r="Y77" s="7">
        <v>9543.0</v>
      </c>
      <c r="Z77" s="18">
        <f t="shared" si="5"/>
        <v>1.988125</v>
      </c>
      <c r="AA77" s="14">
        <v>159.28</v>
      </c>
      <c r="AB77" s="18">
        <f t="shared" si="6"/>
        <v>1.991</v>
      </c>
      <c r="AC77" s="14">
        <v>204.34</v>
      </c>
      <c r="AD77" s="18">
        <f t="shared" si="7"/>
        <v>2.55425</v>
      </c>
      <c r="AE77" s="13">
        <f t="shared" si="8"/>
        <v>0.4380397118</v>
      </c>
      <c r="AF77" s="7">
        <v>0.0</v>
      </c>
      <c r="AG77" s="7">
        <v>0.0</v>
      </c>
      <c r="AH77" s="13" t="str">
        <f t="shared" si="9"/>
        <v> </v>
      </c>
      <c r="AI77" s="7">
        <v>2.0</v>
      </c>
      <c r="AJ77" s="7">
        <v>20.0</v>
      </c>
      <c r="AK77" s="26">
        <v>13.0</v>
      </c>
      <c r="AL77" s="26">
        <v>128.0</v>
      </c>
      <c r="AM77" s="7">
        <v>5.0</v>
      </c>
      <c r="AN77" s="7">
        <v>60.0</v>
      </c>
      <c r="AO77" s="7">
        <v>4.0</v>
      </c>
      <c r="AP77" s="7">
        <v>85.0</v>
      </c>
      <c r="AQ77" s="7">
        <v>16.0</v>
      </c>
      <c r="AR77" s="7">
        <v>130.0</v>
      </c>
      <c r="AS77" s="13">
        <f t="shared" si="10"/>
        <v>0.1095890411</v>
      </c>
      <c r="AT77" s="14">
        <v>0.63</v>
      </c>
      <c r="AU77" s="7">
        <v>0.0</v>
      </c>
      <c r="AV77" s="7">
        <v>1.0</v>
      </c>
      <c r="AW77" s="14">
        <v>-40.3</v>
      </c>
      <c r="AX77" s="14">
        <v>5.84</v>
      </c>
      <c r="AY77" s="14">
        <v>0.9</v>
      </c>
    </row>
    <row r="78" ht="12.75" customHeight="1">
      <c r="A78" s="7" t="s">
        <v>633</v>
      </c>
      <c r="B78" s="7" t="s">
        <v>634</v>
      </c>
      <c r="C78" s="8" t="s">
        <v>237</v>
      </c>
      <c r="D78" s="9" t="s">
        <v>174</v>
      </c>
      <c r="E78" s="7">
        <v>7.0</v>
      </c>
      <c r="F78" s="7">
        <v>0.0</v>
      </c>
      <c r="G78" s="7">
        <v>0.0</v>
      </c>
      <c r="H78" s="24">
        <f t="shared" si="1"/>
        <v>0</v>
      </c>
      <c r="I78" s="7">
        <v>0.0</v>
      </c>
      <c r="J78" s="7">
        <v>0.0</v>
      </c>
      <c r="K78" s="7">
        <v>0.0</v>
      </c>
      <c r="L78" s="12">
        <f t="shared" si="2"/>
        <v>0</v>
      </c>
      <c r="M78" s="7">
        <v>0.0</v>
      </c>
      <c r="N78" s="7">
        <v>0.0</v>
      </c>
      <c r="O78" s="7">
        <v>0.0</v>
      </c>
      <c r="P78" s="7">
        <v>0.0</v>
      </c>
      <c r="Q78" s="7">
        <v>0.0</v>
      </c>
      <c r="R78" s="10">
        <f t="shared" si="3"/>
        <v>0</v>
      </c>
      <c r="S78" s="10">
        <f t="shared" si="4"/>
        <v>0</v>
      </c>
      <c r="T78" s="7">
        <v>0.0</v>
      </c>
      <c r="U78" s="7">
        <v>0.0</v>
      </c>
      <c r="V78" s="7">
        <v>0.0</v>
      </c>
      <c r="W78" s="7">
        <v>0.0</v>
      </c>
      <c r="X78" s="7">
        <v>0.0</v>
      </c>
      <c r="Y78" s="7">
        <v>160.0</v>
      </c>
      <c r="Z78" s="18">
        <f t="shared" si="5"/>
        <v>0.380952381</v>
      </c>
      <c r="AA78" s="14">
        <v>1.94</v>
      </c>
      <c r="AB78" s="18">
        <f t="shared" si="6"/>
        <v>0.2771428571</v>
      </c>
      <c r="AC78" s="14">
        <v>40.83</v>
      </c>
      <c r="AD78" s="18">
        <f t="shared" si="7"/>
        <v>5.832857143</v>
      </c>
      <c r="AE78" s="13">
        <f t="shared" si="8"/>
        <v>0.04535889642</v>
      </c>
      <c r="AF78" s="7">
        <v>0.0</v>
      </c>
      <c r="AG78" s="7">
        <v>0.0</v>
      </c>
      <c r="AH78" s="13" t="str">
        <f t="shared" si="9"/>
        <v> </v>
      </c>
      <c r="AI78" s="7">
        <v>0.0</v>
      </c>
      <c r="AJ78" s="7">
        <v>0.0</v>
      </c>
      <c r="AK78" s="26">
        <v>0.0</v>
      </c>
      <c r="AL78" s="26">
        <v>3.0</v>
      </c>
      <c r="AM78" s="7">
        <v>0.0</v>
      </c>
      <c r="AN78" s="7">
        <v>0.0</v>
      </c>
      <c r="AO78" s="7">
        <v>0.0</v>
      </c>
      <c r="AP78" s="7">
        <v>0.0</v>
      </c>
      <c r="AQ78" s="7">
        <v>0.0</v>
      </c>
      <c r="AR78" s="7">
        <v>2.0</v>
      </c>
      <c r="AS78" s="13">
        <f t="shared" si="10"/>
        <v>0</v>
      </c>
      <c r="AT78" s="14">
        <v>-10.64</v>
      </c>
      <c r="AU78" s="7">
        <v>0.0</v>
      </c>
      <c r="AV78" s="7">
        <v>0.0</v>
      </c>
      <c r="AW78" s="14">
        <v>-92.8</v>
      </c>
      <c r="AX78" s="14">
        <v>0.0</v>
      </c>
      <c r="AY78" s="14">
        <v>-7.89</v>
      </c>
    </row>
    <row r="79" ht="12.75" customHeight="1">
      <c r="A79" s="7" t="s">
        <v>637</v>
      </c>
      <c r="B79" s="7" t="s">
        <v>638</v>
      </c>
      <c r="C79" s="8" t="s">
        <v>325</v>
      </c>
      <c r="D79" s="9" t="s">
        <v>150</v>
      </c>
      <c r="E79" s="7">
        <v>23.0</v>
      </c>
      <c r="F79" s="7">
        <v>0.0</v>
      </c>
      <c r="G79" s="7">
        <v>0.0</v>
      </c>
      <c r="H79" s="24">
        <f t="shared" si="1"/>
        <v>0</v>
      </c>
      <c r="I79" s="7">
        <v>0.0</v>
      </c>
      <c r="J79" s="7">
        <v>0.0</v>
      </c>
      <c r="K79" s="7">
        <v>0.0</v>
      </c>
      <c r="L79" s="12">
        <f t="shared" si="2"/>
        <v>0</v>
      </c>
      <c r="M79" s="7">
        <v>0.0</v>
      </c>
      <c r="N79" s="7">
        <v>0.0</v>
      </c>
      <c r="O79" s="7">
        <v>0.0</v>
      </c>
      <c r="P79" s="7">
        <v>0.0</v>
      </c>
      <c r="Q79" s="7">
        <v>0.0</v>
      </c>
      <c r="R79" s="10">
        <f t="shared" si="3"/>
        <v>0</v>
      </c>
      <c r="S79" s="10">
        <f t="shared" si="4"/>
        <v>0</v>
      </c>
      <c r="T79" s="7">
        <v>0.0</v>
      </c>
      <c r="U79" s="7">
        <v>0.0</v>
      </c>
      <c r="V79" s="7">
        <v>0.0</v>
      </c>
      <c r="W79" s="7">
        <v>0.0</v>
      </c>
      <c r="X79" s="7">
        <v>0.0</v>
      </c>
      <c r="Y79" s="7">
        <v>2.0</v>
      </c>
      <c r="Z79" s="18">
        <f t="shared" si="5"/>
        <v>0.001449275362</v>
      </c>
      <c r="AA79" s="14">
        <v>0.0</v>
      </c>
      <c r="AB79" s="18">
        <f t="shared" si="6"/>
        <v>0</v>
      </c>
      <c r="AC79" s="14">
        <v>123.88</v>
      </c>
      <c r="AD79" s="18">
        <f t="shared" si="7"/>
        <v>5.386086957</v>
      </c>
      <c r="AE79" s="13">
        <f t="shared" si="8"/>
        <v>0</v>
      </c>
      <c r="AF79" s="7">
        <v>0.0</v>
      </c>
      <c r="AG79" s="7">
        <v>0.0</v>
      </c>
      <c r="AH79" s="13" t="str">
        <f t="shared" si="9"/>
        <v> </v>
      </c>
      <c r="AI79" s="7">
        <v>0.0</v>
      </c>
      <c r="AJ79" s="7">
        <v>0.0</v>
      </c>
      <c r="AK79" s="26">
        <v>0.0</v>
      </c>
      <c r="AL79" s="26">
        <v>0.0</v>
      </c>
      <c r="AM79" s="7">
        <v>0.0</v>
      </c>
      <c r="AN79" s="7">
        <v>0.0</v>
      </c>
      <c r="AO79" s="7">
        <v>0.0</v>
      </c>
      <c r="AP79" s="7">
        <v>0.0</v>
      </c>
      <c r="AQ79" s="7">
        <v>0.0</v>
      </c>
      <c r="AR79" s="7">
        <v>0.0</v>
      </c>
      <c r="AS79" s="13">
        <f t="shared" si="10"/>
        <v>0</v>
      </c>
      <c r="AT79" s="14"/>
      <c r="AU79" s="7">
        <v>0.0</v>
      </c>
      <c r="AV79" s="7">
        <v>0.0</v>
      </c>
      <c r="AW79" s="14">
        <v>0.0</v>
      </c>
      <c r="AX79" s="14"/>
      <c r="AY79" s="14"/>
    </row>
    <row r="80" ht="12.75" customHeight="1">
      <c r="A80" s="7" t="s">
        <v>633</v>
      </c>
      <c r="B80" s="7" t="s">
        <v>641</v>
      </c>
      <c r="C80" s="8" t="s">
        <v>158</v>
      </c>
      <c r="D80" s="9" t="s">
        <v>174</v>
      </c>
      <c r="E80" s="7">
        <v>70.0</v>
      </c>
      <c r="F80" s="7">
        <v>0.0</v>
      </c>
      <c r="G80" s="7">
        <v>2.0</v>
      </c>
      <c r="H80" s="24">
        <f t="shared" si="1"/>
        <v>2</v>
      </c>
      <c r="I80" s="7">
        <v>0.0</v>
      </c>
      <c r="J80" s="7">
        <v>0.0</v>
      </c>
      <c r="K80" s="7">
        <v>2.0</v>
      </c>
      <c r="L80" s="12">
        <f t="shared" si="2"/>
        <v>0</v>
      </c>
      <c r="M80" s="7">
        <v>4.0</v>
      </c>
      <c r="N80" s="7">
        <v>0.0</v>
      </c>
      <c r="O80" s="7">
        <v>0.0</v>
      </c>
      <c r="P80" s="7">
        <v>4.0</v>
      </c>
      <c r="Q80" s="7">
        <v>1.0</v>
      </c>
      <c r="R80" s="10">
        <f t="shared" si="3"/>
        <v>0</v>
      </c>
      <c r="S80" s="10">
        <f t="shared" si="4"/>
        <v>0</v>
      </c>
      <c r="T80" s="7">
        <v>14.0</v>
      </c>
      <c r="U80" s="7">
        <v>0.0</v>
      </c>
      <c r="V80" s="7">
        <v>3.0</v>
      </c>
      <c r="W80" s="7">
        <v>12.0</v>
      </c>
      <c r="X80" s="7">
        <v>12.0</v>
      </c>
      <c r="Y80" s="7">
        <v>10908.0</v>
      </c>
      <c r="Z80" s="18">
        <f t="shared" si="5"/>
        <v>2.597142857</v>
      </c>
      <c r="AA80" s="14">
        <v>179.53</v>
      </c>
      <c r="AB80" s="18">
        <f t="shared" si="6"/>
        <v>2.564714286</v>
      </c>
      <c r="AC80" s="14">
        <v>113.62</v>
      </c>
      <c r="AD80" s="18">
        <f t="shared" si="7"/>
        <v>1.623142857</v>
      </c>
      <c r="AE80" s="13">
        <f t="shared" si="8"/>
        <v>0.6124168514</v>
      </c>
      <c r="AF80" s="7">
        <v>0.0</v>
      </c>
      <c r="AG80" s="7">
        <v>0.0</v>
      </c>
      <c r="AH80" s="13" t="str">
        <f t="shared" si="9"/>
        <v> </v>
      </c>
      <c r="AI80" s="7">
        <v>5.0</v>
      </c>
      <c r="AJ80" s="7">
        <v>34.0</v>
      </c>
      <c r="AK80" s="26">
        <v>25.0</v>
      </c>
      <c r="AL80" s="26">
        <v>144.0</v>
      </c>
      <c r="AM80" s="7">
        <v>10.0</v>
      </c>
      <c r="AN80" s="7">
        <v>60.0</v>
      </c>
      <c r="AO80" s="7">
        <v>8.0</v>
      </c>
      <c r="AP80" s="7">
        <v>72.0</v>
      </c>
      <c r="AQ80" s="7">
        <v>30.0</v>
      </c>
      <c r="AR80" s="7">
        <v>181.0</v>
      </c>
      <c r="AS80" s="13">
        <f t="shared" si="10"/>
        <v>0.1421800948</v>
      </c>
      <c r="AT80" s="14">
        <v>5.6</v>
      </c>
      <c r="AU80" s="7">
        <v>0.0</v>
      </c>
      <c r="AV80" s="7">
        <v>0.0</v>
      </c>
      <c r="AW80" s="14">
        <v>-44.8</v>
      </c>
      <c r="AX80" s="14">
        <v>4.23</v>
      </c>
      <c r="AY80" s="14">
        <v>-8.45</v>
      </c>
    </row>
    <row r="81" ht="12.75" customHeight="1">
      <c r="A81" s="7" t="s">
        <v>647</v>
      </c>
      <c r="B81" s="7" t="s">
        <v>648</v>
      </c>
      <c r="C81" s="8" t="s">
        <v>447</v>
      </c>
      <c r="D81" s="9" t="s">
        <v>174</v>
      </c>
      <c r="E81" s="7">
        <v>68.0</v>
      </c>
      <c r="F81" s="7">
        <v>0.0</v>
      </c>
      <c r="G81" s="7">
        <v>0.0</v>
      </c>
      <c r="H81" s="24">
        <f t="shared" si="1"/>
        <v>0</v>
      </c>
      <c r="I81" s="7">
        <v>0.0</v>
      </c>
      <c r="J81" s="7">
        <v>0.0</v>
      </c>
      <c r="K81" s="7">
        <v>0.0</v>
      </c>
      <c r="L81" s="12">
        <f t="shared" si="2"/>
        <v>0</v>
      </c>
      <c r="M81" s="7">
        <v>0.0</v>
      </c>
      <c r="N81" s="7">
        <v>0.0</v>
      </c>
      <c r="O81" s="7">
        <v>0.0</v>
      </c>
      <c r="P81" s="7">
        <v>0.0</v>
      </c>
      <c r="Q81" s="7">
        <v>0.0</v>
      </c>
      <c r="R81" s="10">
        <f t="shared" si="3"/>
        <v>0</v>
      </c>
      <c r="S81" s="10">
        <f t="shared" si="4"/>
        <v>0</v>
      </c>
      <c r="T81" s="7">
        <v>9.0</v>
      </c>
      <c r="U81" s="7">
        <v>3.0</v>
      </c>
      <c r="V81" s="7">
        <v>3.0</v>
      </c>
      <c r="W81" s="7">
        <v>2.0</v>
      </c>
      <c r="X81" s="7">
        <v>7.0</v>
      </c>
      <c r="Y81" s="7">
        <v>7186.0</v>
      </c>
      <c r="Z81" s="18">
        <f t="shared" si="5"/>
        <v>1.76127451</v>
      </c>
      <c r="AA81" s="14">
        <v>111.21</v>
      </c>
      <c r="AB81" s="18">
        <f t="shared" si="6"/>
        <v>1.635441176</v>
      </c>
      <c r="AC81" s="14">
        <v>145.58</v>
      </c>
      <c r="AD81" s="18">
        <f t="shared" si="7"/>
        <v>2.140882353</v>
      </c>
      <c r="AE81" s="13">
        <f t="shared" si="8"/>
        <v>0.4330776121</v>
      </c>
      <c r="AF81" s="7">
        <v>0.0</v>
      </c>
      <c r="AG81" s="7">
        <v>0.0</v>
      </c>
      <c r="AH81" s="13" t="str">
        <f t="shared" si="9"/>
        <v> </v>
      </c>
      <c r="AI81" s="7">
        <v>1.0</v>
      </c>
      <c r="AJ81" s="7">
        <v>16.0</v>
      </c>
      <c r="AK81" s="26">
        <v>8.0</v>
      </c>
      <c r="AL81" s="26">
        <v>102.0</v>
      </c>
      <c r="AM81" s="7">
        <v>1.0</v>
      </c>
      <c r="AN81" s="7">
        <v>39.0</v>
      </c>
      <c r="AO81" s="7">
        <v>2.0</v>
      </c>
      <c r="AP81" s="7">
        <v>38.0</v>
      </c>
      <c r="AQ81" s="7">
        <v>5.0</v>
      </c>
      <c r="AR81" s="7">
        <v>106.0</v>
      </c>
      <c r="AS81" s="13">
        <f t="shared" si="10"/>
        <v>0.04504504505</v>
      </c>
      <c r="AT81" s="14">
        <v>-10.46</v>
      </c>
      <c r="AU81" s="7">
        <v>1.0</v>
      </c>
      <c r="AV81" s="7">
        <v>0.0</v>
      </c>
      <c r="AW81" s="14">
        <v>-59.9</v>
      </c>
      <c r="AX81" s="14">
        <v>4.72</v>
      </c>
      <c r="AY81" s="14">
        <v>-0.25</v>
      </c>
    </row>
    <row r="82" ht="12.75" customHeight="1">
      <c r="A82" s="7" t="s">
        <v>354</v>
      </c>
      <c r="B82" s="7" t="s">
        <v>653</v>
      </c>
      <c r="C82" s="8" t="s">
        <v>274</v>
      </c>
      <c r="D82" s="9" t="s">
        <v>150</v>
      </c>
      <c r="E82" s="7">
        <v>76.0</v>
      </c>
      <c r="F82" s="7">
        <v>3.0</v>
      </c>
      <c r="G82" s="7">
        <v>0.0</v>
      </c>
      <c r="H82" s="24">
        <f t="shared" si="1"/>
        <v>3</v>
      </c>
      <c r="I82" s="7">
        <v>3.0</v>
      </c>
      <c r="J82" s="7">
        <v>0.0</v>
      </c>
      <c r="K82" s="7">
        <v>0.0</v>
      </c>
      <c r="L82" s="12">
        <f t="shared" si="2"/>
        <v>0</v>
      </c>
      <c r="M82" s="7">
        <v>4.0</v>
      </c>
      <c r="N82" s="7">
        <v>2.0</v>
      </c>
      <c r="O82" s="7">
        <v>2.0</v>
      </c>
      <c r="P82" s="7">
        <v>1.0</v>
      </c>
      <c r="Q82" s="7">
        <v>0.0</v>
      </c>
      <c r="R82" s="10">
        <f t="shared" si="3"/>
        <v>0.75</v>
      </c>
      <c r="S82" s="10">
        <f t="shared" si="4"/>
        <v>1</v>
      </c>
      <c r="T82" s="7">
        <v>15.0</v>
      </c>
      <c r="U82" s="7">
        <v>1.0</v>
      </c>
      <c r="V82" s="7">
        <v>0.0</v>
      </c>
      <c r="W82" s="7">
        <v>2.0</v>
      </c>
      <c r="X82" s="7">
        <v>4.0</v>
      </c>
      <c r="Y82" s="7">
        <v>8030.0</v>
      </c>
      <c r="Z82" s="18">
        <f t="shared" si="5"/>
        <v>1.760964912</v>
      </c>
      <c r="AA82" s="14">
        <v>124.33</v>
      </c>
      <c r="AB82" s="18">
        <f t="shared" si="6"/>
        <v>1.635921053</v>
      </c>
      <c r="AC82" s="14">
        <v>306.21</v>
      </c>
      <c r="AD82" s="18">
        <f t="shared" si="7"/>
        <v>4.029078947</v>
      </c>
      <c r="AE82" s="13">
        <f t="shared" si="8"/>
        <v>0.2887768848</v>
      </c>
      <c r="AF82" s="7">
        <v>36.0</v>
      </c>
      <c r="AG82" s="7">
        <v>51.0</v>
      </c>
      <c r="AH82" s="13">
        <f t="shared" si="9"/>
        <v>0.4137931034</v>
      </c>
      <c r="AI82" s="7">
        <v>3.0</v>
      </c>
      <c r="AJ82" s="7">
        <v>11.0</v>
      </c>
      <c r="AK82" s="26">
        <v>11.0</v>
      </c>
      <c r="AL82" s="26">
        <v>74.0</v>
      </c>
      <c r="AM82" s="7">
        <v>6.0</v>
      </c>
      <c r="AN82" s="7">
        <v>40.0</v>
      </c>
      <c r="AO82" s="7">
        <v>3.0</v>
      </c>
      <c r="AP82" s="7">
        <v>44.0</v>
      </c>
      <c r="AQ82" s="7">
        <v>15.0</v>
      </c>
      <c r="AR82" s="7">
        <v>87.0</v>
      </c>
      <c r="AS82" s="13">
        <f t="shared" si="10"/>
        <v>0.1470588235</v>
      </c>
      <c r="AT82" s="14">
        <v>4.38</v>
      </c>
      <c r="AU82" s="7">
        <v>3.0</v>
      </c>
      <c r="AV82" s="7">
        <v>0.0</v>
      </c>
      <c r="AW82" s="14">
        <v>-30.9</v>
      </c>
      <c r="AX82" s="14">
        <v>9.2</v>
      </c>
      <c r="AY82" s="14">
        <v>3.71</v>
      </c>
    </row>
    <row r="83" ht="12.75" customHeight="1">
      <c r="A83" s="7" t="s">
        <v>658</v>
      </c>
      <c r="B83" s="7" t="s">
        <v>659</v>
      </c>
      <c r="C83" s="8" t="s">
        <v>274</v>
      </c>
      <c r="D83" s="9" t="s">
        <v>247</v>
      </c>
      <c r="E83" s="7">
        <v>82.0</v>
      </c>
      <c r="F83" s="7">
        <v>0.0</v>
      </c>
      <c r="G83" s="7">
        <v>0.0</v>
      </c>
      <c r="H83" s="24">
        <f t="shared" si="1"/>
        <v>0</v>
      </c>
      <c r="I83" s="7">
        <v>0.0</v>
      </c>
      <c r="J83" s="7">
        <v>0.0</v>
      </c>
      <c r="K83" s="7">
        <v>0.0</v>
      </c>
      <c r="L83" s="12">
        <f t="shared" si="2"/>
        <v>0</v>
      </c>
      <c r="M83" s="7">
        <v>5.0</v>
      </c>
      <c r="N83" s="7">
        <v>2.0</v>
      </c>
      <c r="O83" s="7">
        <v>2.0</v>
      </c>
      <c r="P83" s="7">
        <v>5.0</v>
      </c>
      <c r="Q83" s="7">
        <v>1.0</v>
      </c>
      <c r="R83" s="10">
        <f t="shared" si="3"/>
        <v>0</v>
      </c>
      <c r="S83" s="10">
        <f t="shared" si="4"/>
        <v>0</v>
      </c>
      <c r="T83" s="7">
        <v>12.0</v>
      </c>
      <c r="U83" s="7">
        <v>5.0</v>
      </c>
      <c r="V83" s="7">
        <v>0.0</v>
      </c>
      <c r="W83" s="7">
        <v>1.0</v>
      </c>
      <c r="X83" s="7">
        <v>4.0</v>
      </c>
      <c r="Y83" s="7">
        <v>7341.0</v>
      </c>
      <c r="Z83" s="18">
        <f t="shared" si="5"/>
        <v>1.492073171</v>
      </c>
      <c r="AA83" s="14">
        <v>115.77</v>
      </c>
      <c r="AB83" s="18">
        <f t="shared" si="6"/>
        <v>1.411829268</v>
      </c>
      <c r="AC83" s="14">
        <v>335.52</v>
      </c>
      <c r="AD83" s="18">
        <f t="shared" si="7"/>
        <v>4.091707317</v>
      </c>
      <c r="AE83" s="13">
        <f t="shared" si="8"/>
        <v>0.256531277</v>
      </c>
      <c r="AF83" s="7">
        <v>11.0</v>
      </c>
      <c r="AG83" s="7">
        <v>7.0</v>
      </c>
      <c r="AH83" s="13">
        <f t="shared" si="9"/>
        <v>0.6111111111</v>
      </c>
      <c r="AI83" s="7">
        <v>0.0</v>
      </c>
      <c r="AJ83" s="7">
        <v>11.0</v>
      </c>
      <c r="AK83" s="26">
        <v>16.0</v>
      </c>
      <c r="AL83" s="26">
        <v>98.0</v>
      </c>
      <c r="AM83" s="7">
        <v>4.0</v>
      </c>
      <c r="AN83" s="7">
        <v>49.0</v>
      </c>
      <c r="AO83" s="7">
        <v>3.0</v>
      </c>
      <c r="AP83" s="7">
        <v>51.0</v>
      </c>
      <c r="AQ83" s="7">
        <v>15.0</v>
      </c>
      <c r="AR83" s="7">
        <v>100.0</v>
      </c>
      <c r="AS83" s="13">
        <f t="shared" si="10"/>
        <v>0.1304347826</v>
      </c>
      <c r="AT83" s="14">
        <v>2.0</v>
      </c>
      <c r="AU83" s="7">
        <v>0.0</v>
      </c>
      <c r="AV83" s="7">
        <v>0.0</v>
      </c>
      <c r="AW83" s="14">
        <v>-46.6</v>
      </c>
      <c r="AX83" s="14">
        <v>5.41</v>
      </c>
      <c r="AY83" s="14">
        <v>-0.76</v>
      </c>
    </row>
    <row r="84" ht="12.75" customHeight="1">
      <c r="A84" s="7" t="s">
        <v>464</v>
      </c>
      <c r="B84" s="7" t="s">
        <v>666</v>
      </c>
      <c r="C84" s="8" t="s">
        <v>173</v>
      </c>
      <c r="D84" s="9" t="s">
        <v>150</v>
      </c>
      <c r="E84" s="7">
        <v>1.0</v>
      </c>
      <c r="F84" s="7">
        <v>0.0</v>
      </c>
      <c r="G84" s="7">
        <v>0.0</v>
      </c>
      <c r="H84" s="24">
        <f t="shared" si="1"/>
        <v>0</v>
      </c>
      <c r="I84" s="7">
        <v>0.0</v>
      </c>
      <c r="J84" s="7">
        <v>0.0</v>
      </c>
      <c r="K84" s="7">
        <v>0.0</v>
      </c>
      <c r="L84" s="12">
        <f t="shared" si="2"/>
        <v>0</v>
      </c>
      <c r="M84" s="7">
        <v>0.0</v>
      </c>
      <c r="N84" s="7">
        <v>0.0</v>
      </c>
      <c r="O84" s="7">
        <v>0.0</v>
      </c>
      <c r="P84" s="7">
        <v>0.0</v>
      </c>
      <c r="Q84" s="7">
        <v>0.0</v>
      </c>
      <c r="R84" s="10">
        <f t="shared" si="3"/>
        <v>0</v>
      </c>
      <c r="S84" s="10">
        <f t="shared" si="4"/>
        <v>0</v>
      </c>
      <c r="T84" s="7">
        <v>0.0</v>
      </c>
      <c r="U84" s="7">
        <v>0.0</v>
      </c>
      <c r="V84" s="7">
        <v>0.0</v>
      </c>
      <c r="W84" s="7">
        <v>0.0</v>
      </c>
      <c r="X84" s="7">
        <v>0.0</v>
      </c>
      <c r="Y84" s="7">
        <v>0.0</v>
      </c>
      <c r="Z84" s="18">
        <f t="shared" si="5"/>
        <v>0</v>
      </c>
      <c r="AA84" s="14">
        <v>0.0</v>
      </c>
      <c r="AB84" s="18">
        <f t="shared" si="6"/>
        <v>0</v>
      </c>
      <c r="AC84" s="14">
        <v>8.14</v>
      </c>
      <c r="AD84" s="18">
        <f t="shared" si="7"/>
        <v>8.14</v>
      </c>
      <c r="AE84" s="13">
        <f t="shared" si="8"/>
        <v>0</v>
      </c>
      <c r="AF84" s="7">
        <v>0.0</v>
      </c>
      <c r="AG84" s="7">
        <v>0.0</v>
      </c>
      <c r="AH84" s="13" t="str">
        <f t="shared" si="9"/>
        <v> </v>
      </c>
      <c r="AI84" s="7">
        <v>0.0</v>
      </c>
      <c r="AJ84" s="7">
        <v>0.0</v>
      </c>
      <c r="AK84" s="26">
        <v>0.0</v>
      </c>
      <c r="AL84" s="26">
        <v>0.0</v>
      </c>
      <c r="AM84" s="7">
        <v>0.0</v>
      </c>
      <c r="AN84" s="7">
        <v>0.0</v>
      </c>
      <c r="AO84" s="7">
        <v>0.0</v>
      </c>
      <c r="AP84" s="7">
        <v>0.0</v>
      </c>
      <c r="AQ84" s="7">
        <v>0.0</v>
      </c>
      <c r="AR84" s="7">
        <v>0.0</v>
      </c>
      <c r="AS84" s="13">
        <f t="shared" si="10"/>
        <v>0</v>
      </c>
      <c r="AT84" s="14"/>
      <c r="AU84" s="7">
        <v>0.0</v>
      </c>
      <c r="AV84" s="7">
        <v>0.0</v>
      </c>
      <c r="AW84" s="14">
        <v>0.0</v>
      </c>
      <c r="AX84" s="14"/>
      <c r="AY84" s="14"/>
    </row>
    <row r="85" ht="12.75" customHeight="1">
      <c r="A85" s="7" t="s">
        <v>637</v>
      </c>
      <c r="B85" s="7" t="s">
        <v>666</v>
      </c>
      <c r="C85" s="8" t="s">
        <v>237</v>
      </c>
      <c r="D85" s="9" t="s">
        <v>247</v>
      </c>
      <c r="E85" s="7">
        <v>7.0</v>
      </c>
      <c r="F85" s="7">
        <v>0.0</v>
      </c>
      <c r="G85" s="7">
        <v>1.0</v>
      </c>
      <c r="H85" s="24">
        <f t="shared" si="1"/>
        <v>1</v>
      </c>
      <c r="I85" s="7">
        <v>0.0</v>
      </c>
      <c r="J85" s="7">
        <v>1.0</v>
      </c>
      <c r="K85" s="7">
        <v>0.0</v>
      </c>
      <c r="L85" s="12">
        <f t="shared" si="2"/>
        <v>2</v>
      </c>
      <c r="M85" s="7">
        <v>0.0</v>
      </c>
      <c r="N85" s="7">
        <v>0.0</v>
      </c>
      <c r="O85" s="7">
        <v>0.0</v>
      </c>
      <c r="P85" s="7">
        <v>0.0</v>
      </c>
      <c r="Q85" s="7">
        <v>0.0</v>
      </c>
      <c r="R85" s="10">
        <f t="shared" si="3"/>
        <v>0</v>
      </c>
      <c r="S85" s="10">
        <f t="shared" si="4"/>
        <v>0</v>
      </c>
      <c r="T85" s="7">
        <v>0.0</v>
      </c>
      <c r="U85" s="7">
        <v>0.0</v>
      </c>
      <c r="V85" s="7">
        <v>0.0</v>
      </c>
      <c r="W85" s="7">
        <v>0.0</v>
      </c>
      <c r="X85" s="7">
        <v>0.0</v>
      </c>
      <c r="Y85" s="7">
        <v>197.0</v>
      </c>
      <c r="Z85" s="18">
        <f t="shared" si="5"/>
        <v>0.469047619</v>
      </c>
      <c r="AA85" s="14">
        <v>2.9</v>
      </c>
      <c r="AB85" s="18">
        <f t="shared" si="6"/>
        <v>0.4142857143</v>
      </c>
      <c r="AC85" s="14">
        <v>30.0</v>
      </c>
      <c r="AD85" s="18">
        <f t="shared" si="7"/>
        <v>4.285714286</v>
      </c>
      <c r="AE85" s="13">
        <f t="shared" si="8"/>
        <v>0.08814589666</v>
      </c>
      <c r="AF85" s="7">
        <v>0.0</v>
      </c>
      <c r="AG85" s="7">
        <v>0.0</v>
      </c>
      <c r="AH85" s="13" t="str">
        <f t="shared" si="9"/>
        <v> </v>
      </c>
      <c r="AI85" s="7">
        <v>1.0</v>
      </c>
      <c r="AJ85" s="7">
        <v>2.0</v>
      </c>
      <c r="AK85" s="26">
        <v>1.0</v>
      </c>
      <c r="AL85" s="26">
        <v>5.0</v>
      </c>
      <c r="AM85" s="7">
        <v>0.0</v>
      </c>
      <c r="AN85" s="7">
        <v>0.0</v>
      </c>
      <c r="AO85" s="7">
        <v>0.0</v>
      </c>
      <c r="AP85" s="7">
        <v>1.0</v>
      </c>
      <c r="AQ85" s="7">
        <v>2.0</v>
      </c>
      <c r="AR85" s="7">
        <v>6.0</v>
      </c>
      <c r="AS85" s="13">
        <f t="shared" si="10"/>
        <v>0.25</v>
      </c>
      <c r="AT85" s="14">
        <v>10.71</v>
      </c>
      <c r="AU85" s="7">
        <v>0.0</v>
      </c>
      <c r="AV85" s="7">
        <v>0.0</v>
      </c>
      <c r="AW85" s="14">
        <v>-82.8</v>
      </c>
      <c r="AX85" s="14">
        <v>0.0</v>
      </c>
      <c r="AY85" s="14">
        <v>-10.81</v>
      </c>
    </row>
    <row r="86" ht="12.75" customHeight="1">
      <c r="A86" s="7" t="s">
        <v>670</v>
      </c>
      <c r="B86" s="7" t="s">
        <v>666</v>
      </c>
      <c r="C86" s="8" t="s">
        <v>197</v>
      </c>
      <c r="D86" s="9" t="s">
        <v>183</v>
      </c>
      <c r="E86" s="7">
        <v>82.0</v>
      </c>
      <c r="F86" s="7">
        <v>0.0</v>
      </c>
      <c r="G86" s="7">
        <v>1.0</v>
      </c>
      <c r="H86" s="24">
        <f t="shared" si="1"/>
        <v>1</v>
      </c>
      <c r="I86" s="7">
        <v>0.0</v>
      </c>
      <c r="J86" s="7">
        <v>1.0</v>
      </c>
      <c r="K86" s="7">
        <v>0.0</v>
      </c>
      <c r="L86" s="12">
        <f t="shared" si="2"/>
        <v>13</v>
      </c>
      <c r="M86" s="7">
        <v>6.0</v>
      </c>
      <c r="N86" s="7">
        <v>3.0</v>
      </c>
      <c r="O86" s="7">
        <v>3.0</v>
      </c>
      <c r="P86" s="7">
        <v>5.0</v>
      </c>
      <c r="Q86" s="7">
        <v>2.0</v>
      </c>
      <c r="R86" s="10">
        <f t="shared" si="3"/>
        <v>0</v>
      </c>
      <c r="S86" s="10">
        <f t="shared" si="4"/>
        <v>0</v>
      </c>
      <c r="T86" s="7">
        <v>6.0</v>
      </c>
      <c r="U86" s="7">
        <v>7.0</v>
      </c>
      <c r="V86" s="7">
        <v>2.0</v>
      </c>
      <c r="W86" s="7">
        <v>1.0</v>
      </c>
      <c r="X86" s="7">
        <v>6.0</v>
      </c>
      <c r="Y86" s="7">
        <v>7567.0</v>
      </c>
      <c r="Z86" s="18">
        <f t="shared" si="5"/>
        <v>1.53800813</v>
      </c>
      <c r="AA86" s="14">
        <v>121.94</v>
      </c>
      <c r="AB86" s="18">
        <f t="shared" si="6"/>
        <v>1.487073171</v>
      </c>
      <c r="AC86" s="14">
        <v>332.02</v>
      </c>
      <c r="AD86" s="18">
        <f t="shared" si="7"/>
        <v>4.04902439</v>
      </c>
      <c r="AE86" s="13">
        <f t="shared" si="8"/>
        <v>0.2686139748</v>
      </c>
      <c r="AF86" s="7">
        <v>1.0</v>
      </c>
      <c r="AG86" s="7">
        <v>1.0</v>
      </c>
      <c r="AH86" s="13">
        <f t="shared" si="9"/>
        <v>0.5</v>
      </c>
      <c r="AI86" s="7">
        <v>1.0</v>
      </c>
      <c r="AJ86" s="7">
        <v>15.0</v>
      </c>
      <c r="AK86" s="26">
        <v>12.0</v>
      </c>
      <c r="AL86" s="26">
        <v>94.0</v>
      </c>
      <c r="AM86" s="7">
        <v>5.0</v>
      </c>
      <c r="AN86" s="7">
        <v>39.0</v>
      </c>
      <c r="AO86" s="7">
        <v>4.0</v>
      </c>
      <c r="AP86" s="7">
        <v>41.0</v>
      </c>
      <c r="AQ86" s="7">
        <v>16.0</v>
      </c>
      <c r="AR86" s="7">
        <v>96.0</v>
      </c>
      <c r="AS86" s="13">
        <f t="shared" si="10"/>
        <v>0.1428571429</v>
      </c>
      <c r="AT86" s="14">
        <v>3.42</v>
      </c>
      <c r="AU86" s="7">
        <v>1.0</v>
      </c>
      <c r="AV86" s="7">
        <v>5.0</v>
      </c>
      <c r="AW86" s="14">
        <v>-45.8</v>
      </c>
      <c r="AX86" s="14">
        <v>4.61</v>
      </c>
      <c r="AY86" s="14">
        <v>-3.2</v>
      </c>
    </row>
    <row r="87" ht="12.75" customHeight="1">
      <c r="A87" s="7" t="s">
        <v>674</v>
      </c>
      <c r="B87" s="7" t="s">
        <v>666</v>
      </c>
      <c r="C87" s="7" t="s">
        <v>215</v>
      </c>
      <c r="D87" s="8" t="s">
        <v>183</v>
      </c>
      <c r="E87" s="7">
        <v>78.0</v>
      </c>
      <c r="F87" s="7">
        <v>0.0</v>
      </c>
      <c r="G87" s="7">
        <v>2.0</v>
      </c>
      <c r="H87" s="24">
        <f t="shared" si="1"/>
        <v>2</v>
      </c>
      <c r="I87" s="7">
        <v>0.0</v>
      </c>
      <c r="J87" s="7">
        <v>1.0</v>
      </c>
      <c r="K87" s="7">
        <v>1.0</v>
      </c>
      <c r="L87" s="12">
        <f t="shared" si="2"/>
        <v>4.5</v>
      </c>
      <c r="M87" s="7">
        <v>4.0</v>
      </c>
      <c r="N87" s="7">
        <v>1.0</v>
      </c>
      <c r="O87" s="7">
        <v>1.0</v>
      </c>
      <c r="P87" s="7">
        <v>4.0</v>
      </c>
      <c r="Q87" s="7">
        <v>0.0</v>
      </c>
      <c r="R87" s="10">
        <f t="shared" si="3"/>
        <v>0</v>
      </c>
      <c r="S87" s="10">
        <f t="shared" si="4"/>
        <v>0</v>
      </c>
      <c r="T87" s="7">
        <v>11.0</v>
      </c>
      <c r="U87" s="7">
        <v>7.0</v>
      </c>
      <c r="V87" s="7">
        <v>7.0</v>
      </c>
      <c r="W87" s="7">
        <v>3.0</v>
      </c>
      <c r="X87" s="7">
        <v>1.0</v>
      </c>
      <c r="Y87" s="7">
        <v>6743.0</v>
      </c>
      <c r="Z87" s="18">
        <f t="shared" si="5"/>
        <v>1.440811966</v>
      </c>
      <c r="AA87" s="14">
        <v>105.41</v>
      </c>
      <c r="AB87" s="18">
        <f t="shared" si="6"/>
        <v>1.351410256</v>
      </c>
      <c r="AC87" s="14">
        <v>300.74</v>
      </c>
      <c r="AD87" s="18">
        <f t="shared" si="7"/>
        <v>3.855641026</v>
      </c>
      <c r="AE87" s="13">
        <f t="shared" si="8"/>
        <v>0.2595346547</v>
      </c>
      <c r="AF87" s="7">
        <v>5.0</v>
      </c>
      <c r="AG87" s="7">
        <v>4.0</v>
      </c>
      <c r="AH87" s="13">
        <f t="shared" si="9"/>
        <v>0.5555555556</v>
      </c>
      <c r="AI87" s="7">
        <v>2.0</v>
      </c>
      <c r="AJ87" s="7">
        <v>9.0</v>
      </c>
      <c r="AK87" s="26">
        <v>7.0</v>
      </c>
      <c r="AL87" s="26">
        <v>109.0</v>
      </c>
      <c r="AM87" s="7">
        <v>4.0</v>
      </c>
      <c r="AN87" s="7">
        <v>36.0</v>
      </c>
      <c r="AO87" s="7">
        <v>0.0</v>
      </c>
      <c r="AP87" s="7">
        <v>46.0</v>
      </c>
      <c r="AQ87" s="7">
        <v>9.0</v>
      </c>
      <c r="AR87" s="7">
        <v>101.0</v>
      </c>
      <c r="AS87" s="13">
        <f t="shared" si="10"/>
        <v>0.08181818182</v>
      </c>
      <c r="AT87" s="14">
        <v>-3.49</v>
      </c>
      <c r="AU87" s="7">
        <v>1.0</v>
      </c>
      <c r="AV87" s="7">
        <v>4.0</v>
      </c>
      <c r="AW87" s="14">
        <v>-54.1</v>
      </c>
      <c r="AX87" s="14">
        <v>9.3</v>
      </c>
      <c r="AY87" s="14">
        <v>3.59</v>
      </c>
    </row>
    <row r="88" ht="12.75" customHeight="1">
      <c r="A88" s="7" t="s">
        <v>213</v>
      </c>
      <c r="B88" s="7" t="s">
        <v>666</v>
      </c>
      <c r="C88" s="8" t="s">
        <v>206</v>
      </c>
      <c r="D88" s="9" t="s">
        <v>183</v>
      </c>
      <c r="E88" s="7">
        <v>58.0</v>
      </c>
      <c r="F88" s="7">
        <v>0.0</v>
      </c>
      <c r="G88" s="7">
        <v>0.0</v>
      </c>
      <c r="H88" s="24">
        <f t="shared" si="1"/>
        <v>0</v>
      </c>
      <c r="I88" s="7">
        <v>0.0</v>
      </c>
      <c r="J88" s="7">
        <v>0.0</v>
      </c>
      <c r="K88" s="7">
        <v>0.0</v>
      </c>
      <c r="L88" s="12">
        <f t="shared" si="2"/>
        <v>0</v>
      </c>
      <c r="M88" s="7">
        <v>0.0</v>
      </c>
      <c r="N88" s="7">
        <v>0.0</v>
      </c>
      <c r="O88" s="7">
        <v>0.0</v>
      </c>
      <c r="P88" s="7">
        <v>0.0</v>
      </c>
      <c r="Q88" s="7">
        <v>0.0</v>
      </c>
      <c r="R88" s="10">
        <f t="shared" si="3"/>
        <v>0</v>
      </c>
      <c r="S88" s="10">
        <f t="shared" si="4"/>
        <v>0</v>
      </c>
      <c r="T88" s="7">
        <v>0.0</v>
      </c>
      <c r="U88" s="7">
        <v>1.0</v>
      </c>
      <c r="V88" s="7">
        <v>0.0</v>
      </c>
      <c r="W88" s="7">
        <v>1.0</v>
      </c>
      <c r="X88" s="7">
        <v>0.0</v>
      </c>
      <c r="Y88" s="7">
        <v>354.0</v>
      </c>
      <c r="Z88" s="18">
        <f t="shared" si="5"/>
        <v>0.1017241379</v>
      </c>
      <c r="AA88" s="14">
        <v>6.24</v>
      </c>
      <c r="AB88" s="18">
        <f t="shared" si="6"/>
        <v>0.1075862069</v>
      </c>
      <c r="AC88" s="14">
        <v>247.98</v>
      </c>
      <c r="AD88" s="18">
        <f t="shared" si="7"/>
        <v>4.275517241</v>
      </c>
      <c r="AE88" s="13">
        <f t="shared" si="8"/>
        <v>0.02454566911</v>
      </c>
      <c r="AF88" s="7">
        <v>0.0</v>
      </c>
      <c r="AG88" s="7">
        <v>0.0</v>
      </c>
      <c r="AH88" s="13" t="str">
        <f t="shared" si="9"/>
        <v> </v>
      </c>
      <c r="AI88" s="7">
        <v>0.0</v>
      </c>
      <c r="AJ88" s="7">
        <v>0.0</v>
      </c>
      <c r="AK88" s="26">
        <v>0.0</v>
      </c>
      <c r="AL88" s="26">
        <v>2.0</v>
      </c>
      <c r="AM88" s="7">
        <v>0.0</v>
      </c>
      <c r="AN88" s="7">
        <v>6.0</v>
      </c>
      <c r="AO88" s="7">
        <v>0.0</v>
      </c>
      <c r="AP88" s="7">
        <v>2.0</v>
      </c>
      <c r="AQ88" s="7">
        <v>0.0</v>
      </c>
      <c r="AR88" s="7">
        <v>6.0</v>
      </c>
      <c r="AS88" s="13">
        <f t="shared" si="10"/>
        <v>0</v>
      </c>
      <c r="AT88" s="14">
        <v>-10.16</v>
      </c>
      <c r="AU88" s="7">
        <v>1.0</v>
      </c>
      <c r="AV88" s="7">
        <v>1.0</v>
      </c>
      <c r="AW88" s="14">
        <v>-57.7</v>
      </c>
      <c r="AX88" s="14">
        <v>0.0</v>
      </c>
      <c r="AY88" s="14">
        <v>-4.24</v>
      </c>
    </row>
    <row r="89" ht="12.75" customHeight="1">
      <c r="A89" s="7" t="s">
        <v>684</v>
      </c>
      <c r="B89" s="7" t="s">
        <v>666</v>
      </c>
      <c r="C89" s="8" t="s">
        <v>685</v>
      </c>
      <c r="D89" s="9" t="s">
        <v>275</v>
      </c>
      <c r="E89" s="7">
        <v>7.0</v>
      </c>
      <c r="F89" s="7">
        <v>0.0</v>
      </c>
      <c r="G89" s="7">
        <v>0.0</v>
      </c>
      <c r="H89" s="24">
        <f t="shared" si="1"/>
        <v>0</v>
      </c>
      <c r="I89" s="7">
        <v>0.0</v>
      </c>
      <c r="J89" s="7">
        <v>0.0</v>
      </c>
      <c r="K89" s="7">
        <v>0.0</v>
      </c>
      <c r="L89" s="12">
        <f t="shared" si="2"/>
        <v>0</v>
      </c>
      <c r="M89" s="7">
        <v>0.0</v>
      </c>
      <c r="N89" s="7">
        <v>0.0</v>
      </c>
      <c r="O89" s="7">
        <v>0.0</v>
      </c>
      <c r="P89" s="7">
        <v>0.0</v>
      </c>
      <c r="Q89" s="7">
        <v>0.0</v>
      </c>
      <c r="R89" s="10">
        <f t="shared" si="3"/>
        <v>0</v>
      </c>
      <c r="S89" s="10">
        <f t="shared" si="4"/>
        <v>0</v>
      </c>
      <c r="T89" s="7">
        <v>0.0</v>
      </c>
      <c r="U89" s="7">
        <v>0.0</v>
      </c>
      <c r="V89" s="7">
        <v>0.0</v>
      </c>
      <c r="W89" s="7">
        <v>0.0</v>
      </c>
      <c r="X89" s="7">
        <v>0.0</v>
      </c>
      <c r="Y89" s="7">
        <v>0.0</v>
      </c>
      <c r="Z89" s="18">
        <f t="shared" si="5"/>
        <v>0</v>
      </c>
      <c r="AA89" s="14">
        <v>0.0</v>
      </c>
      <c r="AB89" s="18">
        <f t="shared" si="6"/>
        <v>0</v>
      </c>
      <c r="AC89" s="14">
        <v>28.02</v>
      </c>
      <c r="AD89" s="18">
        <f t="shared" si="7"/>
        <v>4.002857143</v>
      </c>
      <c r="AE89" s="13">
        <f t="shared" si="8"/>
        <v>0</v>
      </c>
      <c r="AF89" s="7">
        <v>0.0</v>
      </c>
      <c r="AG89" s="7">
        <v>0.0</v>
      </c>
      <c r="AH89" s="13" t="str">
        <f t="shared" si="9"/>
        <v> </v>
      </c>
      <c r="AI89" s="7">
        <v>0.0</v>
      </c>
      <c r="AJ89" s="7">
        <v>0.0</v>
      </c>
      <c r="AK89" s="26">
        <v>0.0</v>
      </c>
      <c r="AL89" s="26">
        <v>0.0</v>
      </c>
      <c r="AM89" s="7">
        <v>0.0</v>
      </c>
      <c r="AN89" s="7">
        <v>0.0</v>
      </c>
      <c r="AO89" s="7">
        <v>0.0</v>
      </c>
      <c r="AP89" s="7">
        <v>0.0</v>
      </c>
      <c r="AQ89" s="7">
        <v>0.0</v>
      </c>
      <c r="AR89" s="7">
        <v>0.0</v>
      </c>
      <c r="AS89" s="13">
        <f t="shared" si="10"/>
        <v>0</v>
      </c>
      <c r="AT89" s="14"/>
      <c r="AU89" s="7">
        <v>0.0</v>
      </c>
      <c r="AV89" s="7">
        <v>0.0</v>
      </c>
      <c r="AW89" s="14">
        <v>0.0</v>
      </c>
      <c r="AX89" s="14"/>
      <c r="AY89" s="14"/>
    </row>
    <row r="90" ht="12.75" customHeight="1">
      <c r="A90" s="7" t="s">
        <v>689</v>
      </c>
      <c r="B90" s="7" t="s">
        <v>690</v>
      </c>
      <c r="C90" s="8" t="s">
        <v>447</v>
      </c>
      <c r="D90" s="9" t="s">
        <v>183</v>
      </c>
      <c r="E90" s="7">
        <v>3.0</v>
      </c>
      <c r="F90" s="7">
        <v>0.0</v>
      </c>
      <c r="G90" s="7">
        <v>0.0</v>
      </c>
      <c r="H90" s="24">
        <f t="shared" si="1"/>
        <v>0</v>
      </c>
      <c r="I90" s="7">
        <v>0.0</v>
      </c>
      <c r="J90" s="7">
        <v>0.0</v>
      </c>
      <c r="K90" s="7">
        <v>0.0</v>
      </c>
      <c r="L90" s="12">
        <f t="shared" si="2"/>
        <v>0</v>
      </c>
      <c r="M90" s="7">
        <v>0.0</v>
      </c>
      <c r="N90" s="7">
        <v>0.0</v>
      </c>
      <c r="O90" s="7">
        <v>0.0</v>
      </c>
      <c r="P90" s="7">
        <v>0.0</v>
      </c>
      <c r="Q90" s="7">
        <v>0.0</v>
      </c>
      <c r="R90" s="10">
        <f t="shared" si="3"/>
        <v>0</v>
      </c>
      <c r="S90" s="10">
        <f t="shared" si="4"/>
        <v>0</v>
      </c>
      <c r="T90" s="7">
        <v>0.0</v>
      </c>
      <c r="U90" s="7">
        <v>0.0</v>
      </c>
      <c r="V90" s="7">
        <v>0.0</v>
      </c>
      <c r="W90" s="7">
        <v>0.0</v>
      </c>
      <c r="X90" s="7">
        <v>0.0</v>
      </c>
      <c r="Y90" s="7">
        <v>19.0</v>
      </c>
      <c r="Z90" s="18">
        <f t="shared" si="5"/>
        <v>0.1055555556</v>
      </c>
      <c r="AA90" s="14">
        <v>0.0</v>
      </c>
      <c r="AB90" s="18">
        <f t="shared" si="6"/>
        <v>0</v>
      </c>
      <c r="AC90" s="14">
        <v>16.77</v>
      </c>
      <c r="AD90" s="18">
        <f t="shared" si="7"/>
        <v>5.59</v>
      </c>
      <c r="AE90" s="13">
        <f t="shared" si="8"/>
        <v>0</v>
      </c>
      <c r="AF90" s="7">
        <v>0.0</v>
      </c>
      <c r="AG90" s="7">
        <v>0.0</v>
      </c>
      <c r="AH90" s="13" t="str">
        <f t="shared" si="9"/>
        <v> </v>
      </c>
      <c r="AI90" s="7">
        <v>0.0</v>
      </c>
      <c r="AJ90" s="7">
        <v>0.0</v>
      </c>
      <c r="AK90" s="26">
        <v>0.0</v>
      </c>
      <c r="AL90" s="26">
        <v>0.0</v>
      </c>
      <c r="AM90" s="7">
        <v>0.0</v>
      </c>
      <c r="AN90" s="7">
        <v>0.0</v>
      </c>
      <c r="AO90" s="7">
        <v>0.0</v>
      </c>
      <c r="AP90" s="7">
        <v>0.0</v>
      </c>
      <c r="AQ90" s="7">
        <v>0.0</v>
      </c>
      <c r="AR90" s="7">
        <v>0.0</v>
      </c>
      <c r="AS90" s="13">
        <f t="shared" si="10"/>
        <v>0</v>
      </c>
      <c r="AT90" s="14"/>
      <c r="AU90" s="7">
        <v>0.0</v>
      </c>
      <c r="AV90" s="7">
        <v>0.0</v>
      </c>
      <c r="AW90" s="14">
        <v>0.0</v>
      </c>
      <c r="AX90" s="14"/>
      <c r="AY90" s="14"/>
    </row>
    <row r="91" ht="12.75" customHeight="1">
      <c r="A91" s="7" t="s">
        <v>421</v>
      </c>
      <c r="B91" s="7" t="s">
        <v>694</v>
      </c>
      <c r="C91" s="8" t="s">
        <v>173</v>
      </c>
      <c r="D91" s="9" t="s">
        <v>167</v>
      </c>
      <c r="E91" s="7">
        <v>79.0</v>
      </c>
      <c r="F91" s="7">
        <v>0.0</v>
      </c>
      <c r="G91" s="7">
        <v>0.0</v>
      </c>
      <c r="H91" s="24">
        <f t="shared" si="1"/>
        <v>0</v>
      </c>
      <c r="I91" s="7">
        <v>0.0</v>
      </c>
      <c r="J91" s="7">
        <v>0.0</v>
      </c>
      <c r="K91" s="7">
        <v>0.0</v>
      </c>
      <c r="L91" s="12">
        <f t="shared" si="2"/>
        <v>0</v>
      </c>
      <c r="M91" s="7">
        <v>0.0</v>
      </c>
      <c r="N91" s="7">
        <v>0.0</v>
      </c>
      <c r="O91" s="7">
        <v>0.0</v>
      </c>
      <c r="P91" s="7">
        <v>0.0</v>
      </c>
      <c r="Q91" s="7">
        <v>0.0</v>
      </c>
      <c r="R91" s="10">
        <f t="shared" si="3"/>
        <v>0</v>
      </c>
      <c r="S91" s="10">
        <f t="shared" si="4"/>
        <v>0</v>
      </c>
      <c r="T91" s="7">
        <v>0.0</v>
      </c>
      <c r="U91" s="7">
        <v>0.0</v>
      </c>
      <c r="V91" s="7">
        <v>0.0</v>
      </c>
      <c r="W91" s="7">
        <v>0.0</v>
      </c>
      <c r="X91" s="7">
        <v>0.0</v>
      </c>
      <c r="Y91" s="7">
        <v>1.0</v>
      </c>
      <c r="Z91" s="18">
        <f t="shared" si="5"/>
        <v>0.0002109704641</v>
      </c>
      <c r="AA91" s="14">
        <v>0.0</v>
      </c>
      <c r="AB91" s="18">
        <f t="shared" si="6"/>
        <v>0</v>
      </c>
      <c r="AC91" s="14">
        <v>405.57</v>
      </c>
      <c r="AD91" s="18">
        <f t="shared" si="7"/>
        <v>5.133797468</v>
      </c>
      <c r="AE91" s="13">
        <f t="shared" si="8"/>
        <v>0</v>
      </c>
      <c r="AF91" s="7">
        <v>0.0</v>
      </c>
      <c r="AG91" s="7">
        <v>0.0</v>
      </c>
      <c r="AH91" s="13" t="str">
        <f t="shared" si="9"/>
        <v> </v>
      </c>
      <c r="AI91" s="7">
        <v>0.0</v>
      </c>
      <c r="AJ91" s="7">
        <v>0.0</v>
      </c>
      <c r="AK91" s="26">
        <v>0.0</v>
      </c>
      <c r="AL91" s="26">
        <v>0.0</v>
      </c>
      <c r="AM91" s="7">
        <v>0.0</v>
      </c>
      <c r="AN91" s="7">
        <v>0.0</v>
      </c>
      <c r="AO91" s="7">
        <v>0.0</v>
      </c>
      <c r="AP91" s="7">
        <v>0.0</v>
      </c>
      <c r="AQ91" s="7">
        <v>0.0</v>
      </c>
      <c r="AR91" s="7">
        <v>0.0</v>
      </c>
      <c r="AS91" s="13">
        <f t="shared" si="10"/>
        <v>0</v>
      </c>
      <c r="AT91" s="14"/>
      <c r="AU91" s="7">
        <v>0.0</v>
      </c>
      <c r="AV91" s="7">
        <v>0.0</v>
      </c>
      <c r="AW91" s="14">
        <v>0.0</v>
      </c>
      <c r="AX91" s="14"/>
      <c r="AY91" s="14"/>
    </row>
    <row r="92" ht="12.75" customHeight="1">
      <c r="A92" s="7" t="s">
        <v>700</v>
      </c>
      <c r="B92" s="7" t="s">
        <v>701</v>
      </c>
      <c r="C92" s="8" t="s">
        <v>246</v>
      </c>
      <c r="D92" s="9" t="s">
        <v>275</v>
      </c>
      <c r="E92" s="7">
        <v>81.0</v>
      </c>
      <c r="F92" s="7">
        <v>0.0</v>
      </c>
      <c r="G92" s="7">
        <v>1.0</v>
      </c>
      <c r="H92" s="24">
        <f t="shared" si="1"/>
        <v>1</v>
      </c>
      <c r="I92" s="7">
        <v>0.0</v>
      </c>
      <c r="J92" s="7">
        <v>1.0</v>
      </c>
      <c r="K92" s="7">
        <v>0.0</v>
      </c>
      <c r="L92" s="12">
        <f t="shared" si="2"/>
        <v>16</v>
      </c>
      <c r="M92" s="7">
        <v>8.0</v>
      </c>
      <c r="N92" s="7">
        <v>0.0</v>
      </c>
      <c r="O92" s="7">
        <v>0.0</v>
      </c>
      <c r="P92" s="7">
        <v>8.0</v>
      </c>
      <c r="Q92" s="7">
        <v>1.0</v>
      </c>
      <c r="R92" s="10">
        <f t="shared" si="3"/>
        <v>0</v>
      </c>
      <c r="S92" s="10">
        <f t="shared" si="4"/>
        <v>0</v>
      </c>
      <c r="T92" s="7">
        <v>11.0</v>
      </c>
      <c r="U92" s="7">
        <v>5.0</v>
      </c>
      <c r="V92" s="7">
        <v>1.0</v>
      </c>
      <c r="W92" s="7">
        <v>5.0</v>
      </c>
      <c r="X92" s="7">
        <v>5.0</v>
      </c>
      <c r="Y92" s="7">
        <v>9763.0</v>
      </c>
      <c r="Z92" s="18">
        <f t="shared" si="5"/>
        <v>2.008847737</v>
      </c>
      <c r="AA92" s="14">
        <v>156.65</v>
      </c>
      <c r="AB92" s="18">
        <f t="shared" si="6"/>
        <v>1.933950617</v>
      </c>
      <c r="AC92" s="14">
        <v>289.54</v>
      </c>
      <c r="AD92" s="18">
        <f t="shared" si="7"/>
        <v>3.574567901</v>
      </c>
      <c r="AE92" s="13">
        <f t="shared" si="8"/>
        <v>0.3510836191</v>
      </c>
      <c r="AF92" s="7">
        <v>26.0</v>
      </c>
      <c r="AG92" s="7">
        <v>29.0</v>
      </c>
      <c r="AH92" s="13">
        <f t="shared" si="9"/>
        <v>0.4727272727</v>
      </c>
      <c r="AI92" s="7">
        <v>1.0</v>
      </c>
      <c r="AJ92" s="7">
        <v>17.0</v>
      </c>
      <c r="AK92" s="26">
        <v>15.0</v>
      </c>
      <c r="AL92" s="26">
        <v>126.0</v>
      </c>
      <c r="AM92" s="7">
        <v>6.0</v>
      </c>
      <c r="AN92" s="7">
        <v>54.0</v>
      </c>
      <c r="AO92" s="7">
        <v>5.0</v>
      </c>
      <c r="AP92" s="7">
        <v>81.0</v>
      </c>
      <c r="AQ92" s="7">
        <v>14.0</v>
      </c>
      <c r="AR92" s="7">
        <v>139.0</v>
      </c>
      <c r="AS92" s="13">
        <f t="shared" si="10"/>
        <v>0.09150326797</v>
      </c>
      <c r="AT92" s="14">
        <v>-8.36</v>
      </c>
      <c r="AU92" s="7">
        <v>1.0</v>
      </c>
      <c r="AV92" s="7">
        <v>2.0</v>
      </c>
      <c r="AW92" s="14">
        <v>-37.9</v>
      </c>
      <c r="AX92" s="14">
        <v>3.82</v>
      </c>
      <c r="AY92" s="14">
        <v>-4.12</v>
      </c>
    </row>
    <row r="93" ht="12.75" customHeight="1">
      <c r="A93" s="7" t="s">
        <v>705</v>
      </c>
      <c r="B93" s="7" t="s">
        <v>706</v>
      </c>
      <c r="C93" s="8" t="s">
        <v>628</v>
      </c>
      <c r="D93" s="9" t="s">
        <v>707</v>
      </c>
      <c r="E93" s="7">
        <v>82.0</v>
      </c>
      <c r="F93" s="7">
        <v>1.0</v>
      </c>
      <c r="G93" s="7">
        <v>1.0</v>
      </c>
      <c r="H93" s="24">
        <f t="shared" si="1"/>
        <v>2</v>
      </c>
      <c r="I93" s="7">
        <v>1.0</v>
      </c>
      <c r="J93" s="7">
        <v>0.0</v>
      </c>
      <c r="K93" s="7">
        <v>1.0</v>
      </c>
      <c r="L93" s="12">
        <f t="shared" si="2"/>
        <v>0</v>
      </c>
      <c r="M93" s="7">
        <v>6.0</v>
      </c>
      <c r="N93" s="7">
        <v>2.0</v>
      </c>
      <c r="O93" s="7">
        <v>1.0</v>
      </c>
      <c r="P93" s="7">
        <v>5.0</v>
      </c>
      <c r="Q93" s="7">
        <v>0.0</v>
      </c>
      <c r="R93" s="10">
        <f t="shared" si="3"/>
        <v>0.1666666667</v>
      </c>
      <c r="S93" s="10">
        <f t="shared" si="4"/>
        <v>0.1666666667</v>
      </c>
      <c r="T93" s="7">
        <v>22.0</v>
      </c>
      <c r="U93" s="7">
        <v>16.0</v>
      </c>
      <c r="V93" s="7">
        <v>2.0</v>
      </c>
      <c r="W93" s="7">
        <v>6.0</v>
      </c>
      <c r="X93" s="7">
        <v>10.0</v>
      </c>
      <c r="Y93" s="7">
        <v>10499.0</v>
      </c>
      <c r="Z93" s="18">
        <f t="shared" si="5"/>
        <v>2.133943089</v>
      </c>
      <c r="AA93" s="14">
        <v>164.15</v>
      </c>
      <c r="AB93" s="18">
        <f t="shared" si="6"/>
        <v>2.001829268</v>
      </c>
      <c r="AC93" s="14">
        <v>211.12</v>
      </c>
      <c r="AD93" s="18">
        <f t="shared" si="7"/>
        <v>2.574634146</v>
      </c>
      <c r="AE93" s="13">
        <f t="shared" si="8"/>
        <v>0.4374183921</v>
      </c>
      <c r="AF93" s="7">
        <v>0.0</v>
      </c>
      <c r="AG93" s="7">
        <v>0.0</v>
      </c>
      <c r="AH93" s="13" t="str">
        <f t="shared" si="9"/>
        <v> </v>
      </c>
      <c r="AI93" s="7">
        <v>3.0</v>
      </c>
      <c r="AJ93" s="7">
        <v>18.0</v>
      </c>
      <c r="AK93" s="26">
        <v>21.0</v>
      </c>
      <c r="AL93" s="26">
        <v>127.0</v>
      </c>
      <c r="AM93" s="7">
        <v>5.0</v>
      </c>
      <c r="AN93" s="7">
        <v>56.0</v>
      </c>
      <c r="AO93" s="7">
        <v>3.0</v>
      </c>
      <c r="AP93" s="7">
        <v>62.0</v>
      </c>
      <c r="AQ93" s="7">
        <v>18.0</v>
      </c>
      <c r="AR93" s="7">
        <v>137.0</v>
      </c>
      <c r="AS93" s="13">
        <f t="shared" si="10"/>
        <v>0.1161290323</v>
      </c>
      <c r="AT93" s="14">
        <v>0.86</v>
      </c>
      <c r="AU93" s="7">
        <v>2.0</v>
      </c>
      <c r="AV93" s="7">
        <v>0.0</v>
      </c>
      <c r="AW93" s="14">
        <v>-41.3</v>
      </c>
      <c r="AX93" s="14">
        <v>4.29</v>
      </c>
      <c r="AY93" s="14">
        <v>-1.59</v>
      </c>
    </row>
    <row r="94" ht="12.75" customHeight="1">
      <c r="A94" s="7" t="s">
        <v>712</v>
      </c>
      <c r="B94" s="7" t="s">
        <v>713</v>
      </c>
      <c r="C94" s="8" t="s">
        <v>297</v>
      </c>
      <c r="D94" s="9" t="s">
        <v>183</v>
      </c>
      <c r="E94" s="7">
        <v>79.0</v>
      </c>
      <c r="F94" s="7">
        <v>0.0</v>
      </c>
      <c r="G94" s="7">
        <v>0.0</v>
      </c>
      <c r="H94" s="24">
        <f t="shared" si="1"/>
        <v>0</v>
      </c>
      <c r="I94" s="7">
        <v>0.0</v>
      </c>
      <c r="J94" s="7">
        <v>0.0</v>
      </c>
      <c r="K94" s="7">
        <v>0.0</v>
      </c>
      <c r="L94" s="12">
        <f t="shared" si="2"/>
        <v>0</v>
      </c>
      <c r="M94" s="7">
        <v>7.0</v>
      </c>
      <c r="N94" s="7">
        <v>3.0</v>
      </c>
      <c r="O94" s="7">
        <v>3.0</v>
      </c>
      <c r="P94" s="7">
        <v>7.0</v>
      </c>
      <c r="Q94" s="7">
        <v>1.0</v>
      </c>
      <c r="R94" s="10">
        <f t="shared" si="3"/>
        <v>0</v>
      </c>
      <c r="S94" s="10">
        <f t="shared" si="4"/>
        <v>0</v>
      </c>
      <c r="T94" s="7">
        <v>7.0</v>
      </c>
      <c r="U94" s="7">
        <v>2.0</v>
      </c>
      <c r="V94" s="7">
        <v>4.0</v>
      </c>
      <c r="W94" s="7">
        <v>0.0</v>
      </c>
      <c r="X94" s="7">
        <v>2.0</v>
      </c>
      <c r="Y94" s="7">
        <v>8195.0</v>
      </c>
      <c r="Z94" s="18">
        <f t="shared" si="5"/>
        <v>1.728902954</v>
      </c>
      <c r="AA94" s="14">
        <v>134.91</v>
      </c>
      <c r="AB94" s="18">
        <f t="shared" si="6"/>
        <v>1.707721519</v>
      </c>
      <c r="AC94" s="14">
        <v>247.73</v>
      </c>
      <c r="AD94" s="18">
        <f t="shared" si="7"/>
        <v>3.135822785</v>
      </c>
      <c r="AE94" s="13">
        <f t="shared" si="8"/>
        <v>0.3525768346</v>
      </c>
      <c r="AF94" s="7">
        <v>5.0</v>
      </c>
      <c r="AG94" s="7">
        <v>9.0</v>
      </c>
      <c r="AH94" s="13">
        <f t="shared" si="9"/>
        <v>0.3571428571</v>
      </c>
      <c r="AI94" s="7">
        <v>1.0</v>
      </c>
      <c r="AJ94" s="7">
        <v>15.0</v>
      </c>
      <c r="AK94" s="26">
        <v>12.0</v>
      </c>
      <c r="AL94" s="26">
        <v>102.0</v>
      </c>
      <c r="AM94" s="7">
        <v>7.0</v>
      </c>
      <c r="AN94" s="7">
        <v>39.0</v>
      </c>
      <c r="AO94" s="7">
        <v>4.0</v>
      </c>
      <c r="AP94" s="7">
        <v>35.0</v>
      </c>
      <c r="AQ94" s="7">
        <v>13.0</v>
      </c>
      <c r="AR94" s="7">
        <v>108.0</v>
      </c>
      <c r="AS94" s="13">
        <f t="shared" si="10"/>
        <v>0.1074380165</v>
      </c>
      <c r="AT94" s="14">
        <v>0.24</v>
      </c>
      <c r="AU94" s="7">
        <v>2.0</v>
      </c>
      <c r="AV94" s="7">
        <v>2.0</v>
      </c>
      <c r="AW94" s="14">
        <v>-46.7</v>
      </c>
      <c r="AX94" s="14">
        <v>3.45</v>
      </c>
      <c r="AY94" s="14">
        <v>-2.11</v>
      </c>
    </row>
    <row r="95" ht="12.75" customHeight="1">
      <c r="A95" s="7" t="s">
        <v>464</v>
      </c>
      <c r="B95" s="7" t="s">
        <v>719</v>
      </c>
      <c r="C95" s="8" t="s">
        <v>274</v>
      </c>
      <c r="D95" s="9" t="s">
        <v>174</v>
      </c>
      <c r="E95" s="7">
        <v>5.0</v>
      </c>
      <c r="F95" s="7">
        <v>0.0</v>
      </c>
      <c r="G95" s="7">
        <v>0.0</v>
      </c>
      <c r="H95" s="24">
        <f t="shared" si="1"/>
        <v>0</v>
      </c>
      <c r="I95" s="7">
        <v>0.0</v>
      </c>
      <c r="J95" s="7">
        <v>0.0</v>
      </c>
      <c r="K95" s="7">
        <v>0.0</v>
      </c>
      <c r="L95" s="12">
        <f t="shared" si="2"/>
        <v>0</v>
      </c>
      <c r="M95" s="7">
        <v>0.0</v>
      </c>
      <c r="N95" s="7">
        <v>0.0</v>
      </c>
      <c r="O95" s="7">
        <v>0.0</v>
      </c>
      <c r="P95" s="7">
        <v>0.0</v>
      </c>
      <c r="Q95" s="7">
        <v>0.0</v>
      </c>
      <c r="R95" s="10">
        <f t="shared" si="3"/>
        <v>0</v>
      </c>
      <c r="S95" s="10">
        <f t="shared" si="4"/>
        <v>0</v>
      </c>
      <c r="T95" s="7">
        <v>0.0</v>
      </c>
      <c r="U95" s="7">
        <v>0.0</v>
      </c>
      <c r="V95" s="7">
        <v>0.0</v>
      </c>
      <c r="W95" s="7">
        <v>0.0</v>
      </c>
      <c r="X95" s="7">
        <v>0.0</v>
      </c>
      <c r="Y95" s="7">
        <v>93.0</v>
      </c>
      <c r="Z95" s="18">
        <f t="shared" si="5"/>
        <v>0.31</v>
      </c>
      <c r="AA95" s="14">
        <v>1.37</v>
      </c>
      <c r="AB95" s="18">
        <f t="shared" si="6"/>
        <v>0.274</v>
      </c>
      <c r="AC95" s="14">
        <v>31.27</v>
      </c>
      <c r="AD95" s="18">
        <f t="shared" si="7"/>
        <v>6.254</v>
      </c>
      <c r="AE95" s="13">
        <f t="shared" si="8"/>
        <v>0.04197303922</v>
      </c>
      <c r="AF95" s="7">
        <v>0.0</v>
      </c>
      <c r="AG95" s="7">
        <v>0.0</v>
      </c>
      <c r="AH95" s="13" t="str">
        <f t="shared" si="9"/>
        <v> </v>
      </c>
      <c r="AI95" s="7">
        <v>0.0</v>
      </c>
      <c r="AJ95" s="7">
        <v>1.0</v>
      </c>
      <c r="AK95" s="26">
        <v>0.0</v>
      </c>
      <c r="AL95" s="26">
        <v>2.0</v>
      </c>
      <c r="AM95" s="7">
        <v>0.0</v>
      </c>
      <c r="AN95" s="7">
        <v>0.0</v>
      </c>
      <c r="AO95" s="7">
        <v>0.0</v>
      </c>
      <c r="AP95" s="7">
        <v>2.0</v>
      </c>
      <c r="AQ95" s="7">
        <v>0.0</v>
      </c>
      <c r="AR95" s="7">
        <v>2.0</v>
      </c>
      <c r="AS95" s="13">
        <f t="shared" si="10"/>
        <v>0</v>
      </c>
      <c r="AT95" s="14">
        <v>-18.18</v>
      </c>
      <c r="AU95" s="7">
        <v>0.0</v>
      </c>
      <c r="AV95" s="7">
        <v>0.0</v>
      </c>
      <c r="AW95" s="14">
        <v>-43.8</v>
      </c>
      <c r="AX95" s="14">
        <v>0.0</v>
      </c>
      <c r="AY95" s="14">
        <v>0.0</v>
      </c>
    </row>
    <row r="96" ht="12.75" customHeight="1">
      <c r="A96" s="7" t="s">
        <v>670</v>
      </c>
      <c r="B96" s="7" t="s">
        <v>722</v>
      </c>
      <c r="C96" s="8" t="s">
        <v>246</v>
      </c>
      <c r="D96" s="9" t="s">
        <v>174</v>
      </c>
      <c r="E96" s="7">
        <v>81.0</v>
      </c>
      <c r="F96" s="7">
        <v>1.0</v>
      </c>
      <c r="G96" s="7">
        <v>1.0</v>
      </c>
      <c r="H96" s="24">
        <f t="shared" si="1"/>
        <v>2</v>
      </c>
      <c r="I96" s="7">
        <v>1.0</v>
      </c>
      <c r="J96" s="7">
        <v>0.0</v>
      </c>
      <c r="K96" s="7">
        <v>0.0</v>
      </c>
      <c r="L96" s="12">
        <f t="shared" si="2"/>
        <v>0</v>
      </c>
      <c r="M96" s="7">
        <v>6.0</v>
      </c>
      <c r="N96" s="7">
        <v>2.0</v>
      </c>
      <c r="O96" s="7">
        <v>2.0</v>
      </c>
      <c r="P96" s="7">
        <v>5.0</v>
      </c>
      <c r="Q96" s="7">
        <v>1.0</v>
      </c>
      <c r="R96" s="10">
        <f t="shared" si="3"/>
        <v>0.1666666667</v>
      </c>
      <c r="S96" s="10">
        <f t="shared" si="4"/>
        <v>0.125</v>
      </c>
      <c r="T96" s="7">
        <v>16.0</v>
      </c>
      <c r="U96" s="7">
        <v>25.0</v>
      </c>
      <c r="V96" s="7">
        <v>0.0</v>
      </c>
      <c r="W96" s="7">
        <v>11.0</v>
      </c>
      <c r="X96" s="7">
        <v>14.0</v>
      </c>
      <c r="Y96" s="7">
        <v>9765.0</v>
      </c>
      <c r="Z96" s="18">
        <f t="shared" si="5"/>
        <v>2.009259259</v>
      </c>
      <c r="AA96" s="14">
        <v>152.02</v>
      </c>
      <c r="AB96" s="18">
        <f t="shared" si="6"/>
        <v>1.876790123</v>
      </c>
      <c r="AC96" s="14">
        <v>292.9</v>
      </c>
      <c r="AD96" s="18">
        <f t="shared" si="7"/>
        <v>3.616049383</v>
      </c>
      <c r="AE96" s="13">
        <f t="shared" si="8"/>
        <v>0.341679403</v>
      </c>
      <c r="AF96" s="7">
        <v>0.0</v>
      </c>
      <c r="AG96" s="7">
        <v>0.0</v>
      </c>
      <c r="AH96" s="13" t="str">
        <f t="shared" si="9"/>
        <v> </v>
      </c>
      <c r="AI96" s="7">
        <v>3.0</v>
      </c>
      <c r="AJ96" s="7">
        <v>16.0</v>
      </c>
      <c r="AK96" s="26">
        <v>31.0</v>
      </c>
      <c r="AL96" s="26">
        <v>113.0</v>
      </c>
      <c r="AM96" s="7">
        <v>12.0</v>
      </c>
      <c r="AN96" s="7">
        <v>50.0</v>
      </c>
      <c r="AO96" s="7">
        <v>8.0</v>
      </c>
      <c r="AP96" s="7">
        <v>61.0</v>
      </c>
      <c r="AQ96" s="7">
        <v>39.0</v>
      </c>
      <c r="AR96" s="7">
        <v>134.0</v>
      </c>
      <c r="AS96" s="13">
        <f t="shared" si="10"/>
        <v>0.225433526</v>
      </c>
      <c r="AT96" s="14">
        <v>11.92</v>
      </c>
      <c r="AU96" s="7">
        <v>3.0</v>
      </c>
      <c r="AV96" s="7">
        <v>1.0</v>
      </c>
      <c r="AW96" s="14">
        <v>-31.6</v>
      </c>
      <c r="AX96" s="14">
        <v>7.33</v>
      </c>
      <c r="AY96" s="14">
        <v>1.3</v>
      </c>
    </row>
    <row r="97" ht="12.75" customHeight="1">
      <c r="A97" s="7" t="s">
        <v>726</v>
      </c>
      <c r="B97" s="7" t="s">
        <v>727</v>
      </c>
      <c r="C97" s="8" t="s">
        <v>206</v>
      </c>
      <c r="D97" s="9" t="s">
        <v>167</v>
      </c>
      <c r="E97" s="7">
        <v>62.0</v>
      </c>
      <c r="F97" s="7">
        <v>3.0</v>
      </c>
      <c r="G97" s="7">
        <v>2.0</v>
      </c>
      <c r="H97" s="24">
        <f t="shared" si="1"/>
        <v>5</v>
      </c>
      <c r="I97" s="7">
        <v>3.0</v>
      </c>
      <c r="J97" s="7">
        <v>2.0</v>
      </c>
      <c r="K97" s="7">
        <v>0.0</v>
      </c>
      <c r="L97" s="12">
        <f t="shared" si="2"/>
        <v>8.8</v>
      </c>
      <c r="M97" s="7">
        <v>10.0</v>
      </c>
      <c r="N97" s="7">
        <v>1.0</v>
      </c>
      <c r="O97" s="7">
        <v>1.0</v>
      </c>
      <c r="P97" s="7">
        <v>7.0</v>
      </c>
      <c r="Q97" s="7">
        <v>3.0</v>
      </c>
      <c r="R97" s="10">
        <f t="shared" si="3"/>
        <v>0.3</v>
      </c>
      <c r="S97" s="10">
        <f t="shared" si="4"/>
        <v>0.2727272727</v>
      </c>
      <c r="T97" s="7">
        <v>5.0</v>
      </c>
      <c r="U97" s="7">
        <v>1.0</v>
      </c>
      <c r="V97" s="7">
        <v>4.0</v>
      </c>
      <c r="W97" s="7">
        <v>0.0</v>
      </c>
      <c r="X97" s="7">
        <v>8.0</v>
      </c>
      <c r="Y97" s="7">
        <v>6862.0</v>
      </c>
      <c r="Z97" s="18">
        <f t="shared" si="5"/>
        <v>1.844623656</v>
      </c>
      <c r="AA97" s="14">
        <v>117.04</v>
      </c>
      <c r="AB97" s="18">
        <f t="shared" si="6"/>
        <v>1.887741935</v>
      </c>
      <c r="AC97" s="14">
        <v>185.84</v>
      </c>
      <c r="AD97" s="18">
        <f t="shared" si="7"/>
        <v>2.997419355</v>
      </c>
      <c r="AE97" s="13">
        <f t="shared" si="8"/>
        <v>0.3864236661</v>
      </c>
      <c r="AF97" s="7">
        <v>2.0</v>
      </c>
      <c r="AG97" s="7">
        <v>2.0</v>
      </c>
      <c r="AH97" s="13">
        <f t="shared" si="9"/>
        <v>0.5</v>
      </c>
      <c r="AI97" s="7">
        <v>5.0</v>
      </c>
      <c r="AJ97" s="7">
        <v>13.0</v>
      </c>
      <c r="AK97" s="26">
        <v>17.0</v>
      </c>
      <c r="AL97" s="26">
        <v>80.0</v>
      </c>
      <c r="AM97" s="7">
        <v>1.0</v>
      </c>
      <c r="AN97" s="7">
        <v>42.0</v>
      </c>
      <c r="AO97" s="7">
        <v>5.0</v>
      </c>
      <c r="AP97" s="7">
        <v>33.0</v>
      </c>
      <c r="AQ97" s="7">
        <v>17.0</v>
      </c>
      <c r="AR97" s="7">
        <v>77.0</v>
      </c>
      <c r="AS97" s="13">
        <f t="shared" si="10"/>
        <v>0.1808510638</v>
      </c>
      <c r="AT97" s="14">
        <v>8.78</v>
      </c>
      <c r="AU97" s="7">
        <v>0.0</v>
      </c>
      <c r="AV97" s="7">
        <v>2.0</v>
      </c>
      <c r="AW97" s="14">
        <v>-43.1</v>
      </c>
      <c r="AX97" s="14">
        <v>3.45</v>
      </c>
      <c r="AY97" s="14">
        <v>-0.63</v>
      </c>
    </row>
    <row r="98" ht="12.75" customHeight="1">
      <c r="A98" s="7" t="s">
        <v>732</v>
      </c>
      <c r="B98" s="7" t="s">
        <v>733</v>
      </c>
      <c r="C98" s="8" t="s">
        <v>215</v>
      </c>
      <c r="D98" s="9" t="s">
        <v>247</v>
      </c>
      <c r="E98" s="7">
        <v>73.0</v>
      </c>
      <c r="F98" s="7">
        <v>0.0</v>
      </c>
      <c r="G98" s="7">
        <v>0.0</v>
      </c>
      <c r="H98" s="24">
        <f t="shared" si="1"/>
        <v>0</v>
      </c>
      <c r="I98" s="7">
        <v>0.0</v>
      </c>
      <c r="J98" s="7">
        <v>0.0</v>
      </c>
      <c r="K98" s="7">
        <v>0.0</v>
      </c>
      <c r="L98" s="12">
        <f t="shared" si="2"/>
        <v>0</v>
      </c>
      <c r="M98" s="7">
        <v>4.0</v>
      </c>
      <c r="N98" s="7">
        <v>4.0</v>
      </c>
      <c r="O98" s="7">
        <v>4.0</v>
      </c>
      <c r="P98" s="7">
        <v>4.0</v>
      </c>
      <c r="Q98" s="7">
        <v>2.0</v>
      </c>
      <c r="R98" s="10">
        <f t="shared" si="3"/>
        <v>0</v>
      </c>
      <c r="S98" s="10">
        <f t="shared" si="4"/>
        <v>0</v>
      </c>
      <c r="T98" s="7">
        <v>19.0</v>
      </c>
      <c r="U98" s="7">
        <v>8.0</v>
      </c>
      <c r="V98" s="7">
        <v>3.0</v>
      </c>
      <c r="W98" s="7">
        <v>1.0</v>
      </c>
      <c r="X98" s="7">
        <v>8.0</v>
      </c>
      <c r="Y98" s="7">
        <v>7528.0</v>
      </c>
      <c r="Z98" s="18">
        <f t="shared" si="5"/>
        <v>1.718721461</v>
      </c>
      <c r="AA98" s="14">
        <v>128.12</v>
      </c>
      <c r="AB98" s="18">
        <f t="shared" si="6"/>
        <v>1.755068493</v>
      </c>
      <c r="AC98" s="14">
        <v>246.72</v>
      </c>
      <c r="AD98" s="18">
        <f t="shared" si="7"/>
        <v>3.379726027</v>
      </c>
      <c r="AE98" s="13">
        <f t="shared" si="8"/>
        <v>0.3417991676</v>
      </c>
      <c r="AF98" s="7">
        <v>5.0</v>
      </c>
      <c r="AG98" s="7">
        <v>4.0</v>
      </c>
      <c r="AH98" s="13">
        <f t="shared" si="9"/>
        <v>0.5555555556</v>
      </c>
      <c r="AI98" s="7">
        <v>0.0</v>
      </c>
      <c r="AJ98" s="7">
        <v>10.0</v>
      </c>
      <c r="AK98" s="26">
        <v>11.0</v>
      </c>
      <c r="AL98" s="26">
        <v>112.0</v>
      </c>
      <c r="AM98" s="7">
        <v>5.0</v>
      </c>
      <c r="AN98" s="7">
        <v>61.0</v>
      </c>
      <c r="AO98" s="7">
        <v>2.0</v>
      </c>
      <c r="AP98" s="7">
        <v>40.0</v>
      </c>
      <c r="AQ98" s="7">
        <v>11.0</v>
      </c>
      <c r="AR98" s="7">
        <v>95.0</v>
      </c>
      <c r="AS98" s="13">
        <f t="shared" si="10"/>
        <v>0.1037735849</v>
      </c>
      <c r="AT98" s="14">
        <v>-0.48</v>
      </c>
      <c r="AU98" s="7">
        <v>0.0</v>
      </c>
      <c r="AV98" s="7">
        <v>1.0</v>
      </c>
      <c r="AW98" s="14">
        <v>-60.4</v>
      </c>
      <c r="AX98" s="14">
        <v>6.14</v>
      </c>
      <c r="AY98" s="14">
        <v>-0.77</v>
      </c>
    </row>
    <row r="99" ht="12.75" customHeight="1">
      <c r="A99" s="7" t="s">
        <v>339</v>
      </c>
      <c r="B99" s="7" t="s">
        <v>737</v>
      </c>
      <c r="C99" s="8" t="s">
        <v>182</v>
      </c>
      <c r="D99" s="9" t="s">
        <v>159</v>
      </c>
      <c r="E99" s="7">
        <v>73.0</v>
      </c>
      <c r="F99" s="7">
        <v>0.0</v>
      </c>
      <c r="G99" s="7">
        <v>0.0</v>
      </c>
      <c r="H99" s="24">
        <f t="shared" si="1"/>
        <v>0</v>
      </c>
      <c r="I99" s="7">
        <v>0.0</v>
      </c>
      <c r="J99" s="7">
        <v>0.0</v>
      </c>
      <c r="K99" s="7">
        <v>0.0</v>
      </c>
      <c r="L99" s="12">
        <f t="shared" si="2"/>
        <v>0</v>
      </c>
      <c r="M99" s="7">
        <v>6.0</v>
      </c>
      <c r="N99" s="7">
        <v>2.0</v>
      </c>
      <c r="O99" s="7">
        <v>2.0</v>
      </c>
      <c r="P99" s="7">
        <v>6.0</v>
      </c>
      <c r="Q99" s="7">
        <v>6.0</v>
      </c>
      <c r="R99" s="10">
        <f t="shared" si="3"/>
        <v>0</v>
      </c>
      <c r="S99" s="10">
        <f t="shared" si="4"/>
        <v>0</v>
      </c>
      <c r="T99" s="7">
        <v>9.0</v>
      </c>
      <c r="U99" s="7">
        <v>10.0</v>
      </c>
      <c r="V99" s="7">
        <v>4.0</v>
      </c>
      <c r="W99" s="7">
        <v>0.0</v>
      </c>
      <c r="X99" s="7">
        <v>10.0</v>
      </c>
      <c r="Y99" s="7">
        <v>9342.0</v>
      </c>
      <c r="Z99" s="18">
        <f t="shared" si="5"/>
        <v>2.132876712</v>
      </c>
      <c r="AA99" s="14">
        <v>151.98</v>
      </c>
      <c r="AB99" s="18">
        <f t="shared" si="6"/>
        <v>2.081917808</v>
      </c>
      <c r="AC99" s="14">
        <v>257.61</v>
      </c>
      <c r="AD99" s="18">
        <f t="shared" si="7"/>
        <v>3.52890411</v>
      </c>
      <c r="AE99" s="13">
        <f t="shared" si="8"/>
        <v>0.3710539808</v>
      </c>
      <c r="AF99" s="7">
        <v>0.0</v>
      </c>
      <c r="AG99" s="7">
        <v>0.0</v>
      </c>
      <c r="AH99" s="13" t="str">
        <f t="shared" si="9"/>
        <v> </v>
      </c>
      <c r="AI99" s="7">
        <v>1.0</v>
      </c>
      <c r="AJ99" s="7">
        <v>21.0</v>
      </c>
      <c r="AK99" s="26">
        <v>17.0</v>
      </c>
      <c r="AL99" s="26">
        <v>122.0</v>
      </c>
      <c r="AM99" s="7">
        <v>6.0</v>
      </c>
      <c r="AN99" s="7">
        <v>69.0</v>
      </c>
      <c r="AO99" s="7">
        <v>8.0</v>
      </c>
      <c r="AP99" s="7">
        <v>72.0</v>
      </c>
      <c r="AQ99" s="7">
        <v>17.0</v>
      </c>
      <c r="AR99" s="7">
        <v>144.0</v>
      </c>
      <c r="AS99" s="13">
        <f t="shared" si="10"/>
        <v>0.1055900621</v>
      </c>
      <c r="AT99" s="14">
        <v>-6.71</v>
      </c>
      <c r="AU99" s="7">
        <v>1.0</v>
      </c>
      <c r="AV99" s="7">
        <v>1.0</v>
      </c>
      <c r="AW99" s="14">
        <v>-49.0</v>
      </c>
      <c r="AX99" s="14">
        <v>9.26</v>
      </c>
      <c r="AY99" s="14">
        <v>4.79</v>
      </c>
    </row>
    <row r="100" ht="12.75" customHeight="1">
      <c r="A100" s="7" t="s">
        <v>743</v>
      </c>
      <c r="B100" s="7" t="s">
        <v>744</v>
      </c>
      <c r="C100" s="8" t="s">
        <v>490</v>
      </c>
      <c r="D100" s="9" t="s">
        <v>167</v>
      </c>
      <c r="E100" s="7">
        <v>42.0</v>
      </c>
      <c r="F100" s="7">
        <v>0.0</v>
      </c>
      <c r="G100" s="7">
        <v>0.0</v>
      </c>
      <c r="H100" s="24">
        <f t="shared" si="1"/>
        <v>0</v>
      </c>
      <c r="I100" s="7">
        <v>0.0</v>
      </c>
      <c r="J100" s="7">
        <v>0.0</v>
      </c>
      <c r="K100" s="7">
        <v>0.0</v>
      </c>
      <c r="L100" s="12">
        <f t="shared" si="2"/>
        <v>0</v>
      </c>
      <c r="M100" s="7">
        <v>1.0</v>
      </c>
      <c r="N100" s="7">
        <v>0.0</v>
      </c>
      <c r="O100" s="7">
        <v>0.0</v>
      </c>
      <c r="P100" s="7">
        <v>1.0</v>
      </c>
      <c r="Q100" s="7">
        <v>0.0</v>
      </c>
      <c r="R100" s="10">
        <f t="shared" si="3"/>
        <v>0</v>
      </c>
      <c r="S100" s="10">
        <f t="shared" si="4"/>
        <v>0</v>
      </c>
      <c r="T100" s="7">
        <v>0.0</v>
      </c>
      <c r="U100" s="7">
        <v>0.0</v>
      </c>
      <c r="V100" s="7">
        <v>0.0</v>
      </c>
      <c r="W100" s="7">
        <v>2.0</v>
      </c>
      <c r="X100" s="7">
        <v>0.0</v>
      </c>
      <c r="Y100" s="7">
        <v>507.0</v>
      </c>
      <c r="Z100" s="18">
        <f t="shared" si="5"/>
        <v>0.2011904762</v>
      </c>
      <c r="AA100" s="14">
        <v>8.06</v>
      </c>
      <c r="AB100" s="18">
        <f t="shared" si="6"/>
        <v>0.1919047619</v>
      </c>
      <c r="AC100" s="14">
        <v>202.92</v>
      </c>
      <c r="AD100" s="18">
        <f t="shared" si="7"/>
        <v>4.831428571</v>
      </c>
      <c r="AE100" s="13">
        <f t="shared" si="8"/>
        <v>0.03820267324</v>
      </c>
      <c r="AF100" s="7">
        <v>0.0</v>
      </c>
      <c r="AG100" s="7">
        <v>0.0</v>
      </c>
      <c r="AH100" s="13" t="str">
        <f t="shared" si="9"/>
        <v> </v>
      </c>
      <c r="AI100" s="7">
        <v>0.0</v>
      </c>
      <c r="AJ100" s="7">
        <v>0.0</v>
      </c>
      <c r="AK100" s="26">
        <v>1.0</v>
      </c>
      <c r="AL100" s="26">
        <v>5.0</v>
      </c>
      <c r="AM100" s="7">
        <v>1.0</v>
      </c>
      <c r="AN100" s="7">
        <v>3.0</v>
      </c>
      <c r="AO100" s="7">
        <v>0.0</v>
      </c>
      <c r="AP100" s="7">
        <v>3.0</v>
      </c>
      <c r="AQ100" s="7">
        <v>1.0</v>
      </c>
      <c r="AR100" s="7">
        <v>7.0</v>
      </c>
      <c r="AS100" s="13">
        <f t="shared" si="10"/>
        <v>0.125</v>
      </c>
      <c r="AT100" s="14">
        <v>-0.21</v>
      </c>
      <c r="AU100" s="7">
        <v>0.0</v>
      </c>
      <c r="AV100" s="7">
        <v>0.0</v>
      </c>
      <c r="AW100" s="14">
        <v>-22.3</v>
      </c>
      <c r="AX100" s="14">
        <v>0.0</v>
      </c>
      <c r="AY100" s="14">
        <v>-6.6</v>
      </c>
    </row>
    <row r="101" ht="12.75" customHeight="1">
      <c r="A101" s="7" t="s">
        <v>164</v>
      </c>
      <c r="B101" s="7" t="s">
        <v>748</v>
      </c>
      <c r="C101" s="8" t="s">
        <v>237</v>
      </c>
      <c r="D101" s="9" t="s">
        <v>174</v>
      </c>
      <c r="E101" s="7">
        <v>6.0</v>
      </c>
      <c r="F101" s="7">
        <v>0.0</v>
      </c>
      <c r="G101" s="7">
        <v>0.0</v>
      </c>
      <c r="H101" s="24">
        <f t="shared" si="1"/>
        <v>0</v>
      </c>
      <c r="I101" s="7">
        <v>0.0</v>
      </c>
      <c r="J101" s="7">
        <v>0.0</v>
      </c>
      <c r="K101" s="7">
        <v>0.0</v>
      </c>
      <c r="L101" s="12">
        <f t="shared" si="2"/>
        <v>0</v>
      </c>
      <c r="M101" s="7">
        <v>0.0</v>
      </c>
      <c r="N101" s="7">
        <v>0.0</v>
      </c>
      <c r="O101" s="7">
        <v>0.0</v>
      </c>
      <c r="P101" s="7">
        <v>0.0</v>
      </c>
      <c r="Q101" s="7">
        <v>0.0</v>
      </c>
      <c r="R101" s="10">
        <f t="shared" si="3"/>
        <v>0</v>
      </c>
      <c r="S101" s="10">
        <f t="shared" si="4"/>
        <v>0</v>
      </c>
      <c r="T101" s="7">
        <v>1.0</v>
      </c>
      <c r="U101" s="7">
        <v>0.0</v>
      </c>
      <c r="V101" s="7">
        <v>0.0</v>
      </c>
      <c r="W101" s="7">
        <v>0.0</v>
      </c>
      <c r="X101" s="7">
        <v>0.0</v>
      </c>
      <c r="Y101" s="7">
        <v>138.0</v>
      </c>
      <c r="Z101" s="18">
        <f t="shared" si="5"/>
        <v>0.3833333333</v>
      </c>
      <c r="AA101" s="14">
        <v>1.65</v>
      </c>
      <c r="AB101" s="18">
        <f t="shared" si="6"/>
        <v>0.275</v>
      </c>
      <c r="AC101" s="14">
        <v>39.88</v>
      </c>
      <c r="AD101" s="18">
        <f t="shared" si="7"/>
        <v>6.646666667</v>
      </c>
      <c r="AE101" s="13">
        <f t="shared" si="8"/>
        <v>0.03973031543</v>
      </c>
      <c r="AF101" s="7">
        <v>0.0</v>
      </c>
      <c r="AG101" s="7">
        <v>0.0</v>
      </c>
      <c r="AH101" s="13" t="str">
        <f t="shared" si="9"/>
        <v> </v>
      </c>
      <c r="AI101" s="7">
        <v>0.0</v>
      </c>
      <c r="AJ101" s="7">
        <v>0.0</v>
      </c>
      <c r="AK101" s="26">
        <v>0.0</v>
      </c>
      <c r="AL101" s="26">
        <v>0.0</v>
      </c>
      <c r="AM101" s="7">
        <v>0.0</v>
      </c>
      <c r="AN101" s="7">
        <v>0.0</v>
      </c>
      <c r="AO101" s="7">
        <v>0.0</v>
      </c>
      <c r="AP101" s="7">
        <v>1.0</v>
      </c>
      <c r="AQ101" s="7">
        <v>0.0</v>
      </c>
      <c r="AR101" s="7">
        <v>1.0</v>
      </c>
      <c r="AS101" s="13">
        <f t="shared" si="10"/>
        <v>0</v>
      </c>
      <c r="AT101" s="14">
        <v>-10.87</v>
      </c>
      <c r="AU101" s="7">
        <v>0.0</v>
      </c>
      <c r="AV101" s="7">
        <v>0.0</v>
      </c>
      <c r="AW101" s="14">
        <v>36.4</v>
      </c>
      <c r="AX101" s="14">
        <v>100.0</v>
      </c>
      <c r="AY101" s="14">
        <v>94.59</v>
      </c>
    </row>
    <row r="102" ht="12.75" customHeight="1">
      <c r="A102" s="7" t="s">
        <v>603</v>
      </c>
      <c r="B102" s="7" t="s">
        <v>748</v>
      </c>
      <c r="C102" s="8" t="s">
        <v>325</v>
      </c>
      <c r="D102" s="9" t="s">
        <v>174</v>
      </c>
      <c r="E102" s="7">
        <v>82.0</v>
      </c>
      <c r="F102" s="7">
        <v>1.0</v>
      </c>
      <c r="G102" s="7">
        <v>0.0</v>
      </c>
      <c r="H102" s="24">
        <f t="shared" si="1"/>
        <v>1</v>
      </c>
      <c r="I102" s="7">
        <v>1.0</v>
      </c>
      <c r="J102" s="7">
        <v>0.0</v>
      </c>
      <c r="K102" s="7">
        <v>0.0</v>
      </c>
      <c r="L102" s="12">
        <f t="shared" si="2"/>
        <v>0</v>
      </c>
      <c r="M102" s="7">
        <v>1.0</v>
      </c>
      <c r="N102" s="7">
        <v>1.0</v>
      </c>
      <c r="O102" s="7">
        <v>0.0</v>
      </c>
      <c r="P102" s="7">
        <v>0.0</v>
      </c>
      <c r="Q102" s="7">
        <v>1.0</v>
      </c>
      <c r="R102" s="10">
        <f t="shared" si="3"/>
        <v>1</v>
      </c>
      <c r="S102" s="10">
        <f t="shared" si="4"/>
        <v>1</v>
      </c>
      <c r="T102" s="7">
        <v>6.0</v>
      </c>
      <c r="U102" s="7">
        <v>3.0</v>
      </c>
      <c r="V102" s="7">
        <v>5.0</v>
      </c>
      <c r="W102" s="7">
        <v>8.0</v>
      </c>
      <c r="X102" s="7">
        <v>3.0</v>
      </c>
      <c r="Y102" s="7">
        <v>7953.0</v>
      </c>
      <c r="Z102" s="18">
        <f t="shared" si="5"/>
        <v>1.616463415</v>
      </c>
      <c r="AA102" s="14">
        <v>124.07</v>
      </c>
      <c r="AB102" s="18">
        <f t="shared" si="6"/>
        <v>1.51304878</v>
      </c>
      <c r="AC102" s="14">
        <v>297.27</v>
      </c>
      <c r="AD102" s="18">
        <f t="shared" si="7"/>
        <v>3.625243902</v>
      </c>
      <c r="AE102" s="13">
        <f t="shared" si="8"/>
        <v>0.2944652774</v>
      </c>
      <c r="AF102" s="7">
        <v>0.0</v>
      </c>
      <c r="AG102" s="7">
        <v>0.0</v>
      </c>
      <c r="AH102" s="13" t="str">
        <f t="shared" si="9"/>
        <v> </v>
      </c>
      <c r="AI102" s="7">
        <v>1.0</v>
      </c>
      <c r="AJ102" s="7">
        <v>11.0</v>
      </c>
      <c r="AK102" s="26">
        <v>13.0</v>
      </c>
      <c r="AL102" s="26">
        <v>96.0</v>
      </c>
      <c r="AM102" s="7">
        <v>4.0</v>
      </c>
      <c r="AN102" s="7">
        <v>39.0</v>
      </c>
      <c r="AO102" s="7">
        <v>5.0</v>
      </c>
      <c r="AP102" s="7">
        <v>38.0</v>
      </c>
      <c r="AQ102" s="7">
        <v>17.0</v>
      </c>
      <c r="AR102" s="7">
        <v>73.0</v>
      </c>
      <c r="AS102" s="13">
        <f t="shared" si="10"/>
        <v>0.1888888889</v>
      </c>
      <c r="AT102" s="14">
        <v>9.38</v>
      </c>
      <c r="AU102" s="7">
        <v>0.0</v>
      </c>
      <c r="AV102" s="7">
        <v>1.0</v>
      </c>
      <c r="AW102" s="14">
        <v>-45.9</v>
      </c>
      <c r="AX102" s="14">
        <v>9.43</v>
      </c>
      <c r="AY102" s="14">
        <v>2.87</v>
      </c>
    </row>
    <row r="103" ht="12.75" customHeight="1">
      <c r="A103" s="7" t="s">
        <v>754</v>
      </c>
      <c r="B103" s="7" t="s">
        <v>748</v>
      </c>
      <c r="C103" s="8" t="s">
        <v>182</v>
      </c>
      <c r="D103" s="9" t="s">
        <v>260</v>
      </c>
      <c r="E103" s="7">
        <v>82.0</v>
      </c>
      <c r="F103" s="7">
        <v>0.0</v>
      </c>
      <c r="G103" s="7">
        <v>0.0</v>
      </c>
      <c r="H103" s="24">
        <f t="shared" si="1"/>
        <v>0</v>
      </c>
      <c r="I103" s="7">
        <v>0.0</v>
      </c>
      <c r="J103" s="7">
        <v>0.0</v>
      </c>
      <c r="K103" s="7">
        <v>0.0</v>
      </c>
      <c r="L103" s="12">
        <f t="shared" si="2"/>
        <v>0</v>
      </c>
      <c r="M103" s="7">
        <v>5.0</v>
      </c>
      <c r="N103" s="7">
        <v>4.0</v>
      </c>
      <c r="O103" s="7">
        <v>4.0</v>
      </c>
      <c r="P103" s="7">
        <v>5.0</v>
      </c>
      <c r="Q103" s="7">
        <v>2.0</v>
      </c>
      <c r="R103" s="10">
        <f t="shared" si="3"/>
        <v>0</v>
      </c>
      <c r="S103" s="10">
        <f t="shared" si="4"/>
        <v>0</v>
      </c>
      <c r="T103" s="7">
        <v>15.0</v>
      </c>
      <c r="U103" s="7">
        <v>1.0</v>
      </c>
      <c r="V103" s="7">
        <v>1.0</v>
      </c>
      <c r="W103" s="7">
        <v>0.0</v>
      </c>
      <c r="X103" s="7">
        <v>3.0</v>
      </c>
      <c r="Y103" s="7">
        <v>8971.0</v>
      </c>
      <c r="Z103" s="18">
        <f t="shared" si="5"/>
        <v>1.823373984</v>
      </c>
      <c r="AA103" s="14">
        <v>149.46</v>
      </c>
      <c r="AB103" s="18">
        <f t="shared" si="6"/>
        <v>1.822682927</v>
      </c>
      <c r="AC103" s="14">
        <v>306.99</v>
      </c>
      <c r="AD103" s="18">
        <f t="shared" si="7"/>
        <v>3.743780488</v>
      </c>
      <c r="AE103" s="13">
        <f t="shared" si="8"/>
        <v>0.3274400263</v>
      </c>
      <c r="AF103" s="7">
        <v>40.0</v>
      </c>
      <c r="AG103" s="7">
        <v>55.0</v>
      </c>
      <c r="AH103" s="13">
        <f t="shared" si="9"/>
        <v>0.4210526316</v>
      </c>
      <c r="AI103" s="7">
        <v>0.0</v>
      </c>
      <c r="AJ103" s="7">
        <v>17.0</v>
      </c>
      <c r="AK103" s="26">
        <v>20.0</v>
      </c>
      <c r="AL103" s="26">
        <v>140.0</v>
      </c>
      <c r="AM103" s="7">
        <v>6.0</v>
      </c>
      <c r="AN103" s="7">
        <v>55.0</v>
      </c>
      <c r="AO103" s="7">
        <v>6.0</v>
      </c>
      <c r="AP103" s="7">
        <v>73.0</v>
      </c>
      <c r="AQ103" s="7">
        <v>19.0</v>
      </c>
      <c r="AR103" s="7">
        <v>140.0</v>
      </c>
      <c r="AS103" s="13">
        <f t="shared" si="10"/>
        <v>0.1194968553</v>
      </c>
      <c r="AT103" s="14">
        <v>-1.55</v>
      </c>
      <c r="AU103" s="7">
        <v>4.0</v>
      </c>
      <c r="AV103" s="7">
        <v>1.0</v>
      </c>
      <c r="AW103" s="14">
        <v>-47.8</v>
      </c>
      <c r="AX103" s="14">
        <v>3.85</v>
      </c>
      <c r="AY103" s="14">
        <v>-1.98</v>
      </c>
    </row>
    <row r="104" ht="12.75" customHeight="1">
      <c r="A104" s="7" t="s">
        <v>726</v>
      </c>
      <c r="B104" s="7" t="s">
        <v>758</v>
      </c>
      <c r="C104" s="8" t="s">
        <v>173</v>
      </c>
      <c r="D104" s="9" t="s">
        <v>260</v>
      </c>
      <c r="E104" s="7">
        <v>4.0</v>
      </c>
      <c r="F104" s="7">
        <v>0.0</v>
      </c>
      <c r="G104" s="7">
        <v>0.0</v>
      </c>
      <c r="H104" s="24">
        <f t="shared" si="1"/>
        <v>0</v>
      </c>
      <c r="I104" s="7">
        <v>0.0</v>
      </c>
      <c r="J104" s="7">
        <v>0.0</v>
      </c>
      <c r="K104" s="7">
        <v>0.0</v>
      </c>
      <c r="L104" s="12">
        <f t="shared" si="2"/>
        <v>0</v>
      </c>
      <c r="M104" s="7">
        <v>0.0</v>
      </c>
      <c r="N104" s="7">
        <v>0.0</v>
      </c>
      <c r="O104" s="7">
        <v>0.0</v>
      </c>
      <c r="P104" s="7">
        <v>0.0</v>
      </c>
      <c r="Q104" s="7">
        <v>0.0</v>
      </c>
      <c r="R104" s="10">
        <f t="shared" si="3"/>
        <v>0</v>
      </c>
      <c r="S104" s="10">
        <f t="shared" si="4"/>
        <v>0</v>
      </c>
      <c r="T104" s="7">
        <v>0.0</v>
      </c>
      <c r="U104" s="7">
        <v>0.0</v>
      </c>
      <c r="V104" s="7">
        <v>0.0</v>
      </c>
      <c r="W104" s="7">
        <v>0.0</v>
      </c>
      <c r="X104" s="7">
        <v>0.0</v>
      </c>
      <c r="Y104" s="7">
        <v>28.0</v>
      </c>
      <c r="Z104" s="18">
        <f t="shared" si="5"/>
        <v>0.1166666667</v>
      </c>
      <c r="AA104" s="14">
        <v>0.0</v>
      </c>
      <c r="AB104" s="18">
        <f t="shared" si="6"/>
        <v>0</v>
      </c>
      <c r="AC104" s="14">
        <v>24.86</v>
      </c>
      <c r="AD104" s="18">
        <f t="shared" si="7"/>
        <v>6.215</v>
      </c>
      <c r="AE104" s="13">
        <f t="shared" si="8"/>
        <v>0</v>
      </c>
      <c r="AF104" s="7">
        <v>0.0</v>
      </c>
      <c r="AG104" s="7">
        <v>0.0</v>
      </c>
      <c r="AH104" s="13" t="str">
        <f t="shared" si="9"/>
        <v> </v>
      </c>
      <c r="AI104" s="7">
        <v>0.0</v>
      </c>
      <c r="AJ104" s="7">
        <v>0.0</v>
      </c>
      <c r="AK104" s="26">
        <v>0.0</v>
      </c>
      <c r="AL104" s="26">
        <v>0.0</v>
      </c>
      <c r="AM104" s="7">
        <v>0.0</v>
      </c>
      <c r="AN104" s="7">
        <v>0.0</v>
      </c>
      <c r="AO104" s="7">
        <v>0.0</v>
      </c>
      <c r="AP104" s="7">
        <v>0.0</v>
      </c>
      <c r="AQ104" s="7">
        <v>0.0</v>
      </c>
      <c r="AR104" s="7">
        <v>0.0</v>
      </c>
      <c r="AS104" s="13">
        <f t="shared" si="10"/>
        <v>0</v>
      </c>
      <c r="AT104" s="14"/>
      <c r="AU104" s="7">
        <v>0.0</v>
      </c>
      <c r="AV104" s="7">
        <v>0.0</v>
      </c>
      <c r="AW104" s="14">
        <v>0.0</v>
      </c>
      <c r="AX104" s="14"/>
      <c r="AY104" s="14"/>
    </row>
    <row r="105" ht="12.75" customHeight="1">
      <c r="A105" s="7" t="s">
        <v>762</v>
      </c>
      <c r="B105" s="7" t="s">
        <v>763</v>
      </c>
      <c r="C105" s="8" t="s">
        <v>215</v>
      </c>
      <c r="D105" s="9" t="s">
        <v>174</v>
      </c>
      <c r="E105" s="7">
        <v>64.0</v>
      </c>
      <c r="F105" s="7">
        <v>0.0</v>
      </c>
      <c r="G105" s="7">
        <v>0.0</v>
      </c>
      <c r="H105" s="24">
        <f t="shared" si="1"/>
        <v>0</v>
      </c>
      <c r="I105" s="7">
        <v>0.0</v>
      </c>
      <c r="J105" s="7">
        <v>0.0</v>
      </c>
      <c r="K105" s="7">
        <v>0.0</v>
      </c>
      <c r="L105" s="12">
        <f t="shared" si="2"/>
        <v>0</v>
      </c>
      <c r="M105" s="7">
        <v>1.0</v>
      </c>
      <c r="N105" s="7">
        <v>0.0</v>
      </c>
      <c r="O105" s="7">
        <v>0.0</v>
      </c>
      <c r="P105" s="7">
        <v>1.0</v>
      </c>
      <c r="Q105" s="7">
        <v>0.0</v>
      </c>
      <c r="R105" s="10">
        <f t="shared" si="3"/>
        <v>0</v>
      </c>
      <c r="S105" s="10">
        <f t="shared" si="4"/>
        <v>0</v>
      </c>
      <c r="T105" s="7">
        <v>10.0</v>
      </c>
      <c r="U105" s="7">
        <v>2.0</v>
      </c>
      <c r="V105" s="7">
        <v>0.0</v>
      </c>
      <c r="W105" s="7">
        <v>1.0</v>
      </c>
      <c r="X105" s="7">
        <v>1.0</v>
      </c>
      <c r="Y105" s="7">
        <v>5523.0</v>
      </c>
      <c r="Z105" s="18">
        <f t="shared" si="5"/>
        <v>1.43828125</v>
      </c>
      <c r="AA105" s="14">
        <v>89.75</v>
      </c>
      <c r="AB105" s="18">
        <f t="shared" si="6"/>
        <v>1.40234375</v>
      </c>
      <c r="AC105" s="14">
        <v>249.98</v>
      </c>
      <c r="AD105" s="18">
        <f t="shared" si="7"/>
        <v>3.9059375</v>
      </c>
      <c r="AE105" s="13">
        <f t="shared" si="8"/>
        <v>0.2641803785</v>
      </c>
      <c r="AF105" s="7">
        <v>0.0</v>
      </c>
      <c r="AG105" s="7">
        <v>0.0</v>
      </c>
      <c r="AH105" s="13" t="str">
        <f t="shared" si="9"/>
        <v> </v>
      </c>
      <c r="AI105" s="7">
        <v>0.0</v>
      </c>
      <c r="AJ105" s="7">
        <v>9.0</v>
      </c>
      <c r="AK105" s="26">
        <v>7.0</v>
      </c>
      <c r="AL105" s="26">
        <v>76.0</v>
      </c>
      <c r="AM105" s="7">
        <v>2.0</v>
      </c>
      <c r="AN105" s="7">
        <v>31.0</v>
      </c>
      <c r="AO105" s="7">
        <v>2.0</v>
      </c>
      <c r="AP105" s="7">
        <v>36.0</v>
      </c>
      <c r="AQ105" s="7">
        <v>7.0</v>
      </c>
      <c r="AR105" s="7">
        <v>73.0</v>
      </c>
      <c r="AS105" s="13">
        <f t="shared" si="10"/>
        <v>0.0875</v>
      </c>
      <c r="AT105" s="14">
        <v>-3.75</v>
      </c>
      <c r="AU105" s="7">
        <v>0.0</v>
      </c>
      <c r="AV105" s="7">
        <v>0.0</v>
      </c>
      <c r="AW105" s="14">
        <v>-48.8</v>
      </c>
      <c r="AX105" s="14">
        <v>9.21</v>
      </c>
      <c r="AY105" s="14">
        <v>2.77</v>
      </c>
    </row>
    <row r="106" ht="12.75" customHeight="1">
      <c r="A106" s="7" t="s">
        <v>770</v>
      </c>
      <c r="B106" s="7" t="s">
        <v>771</v>
      </c>
      <c r="C106" s="8" t="s">
        <v>173</v>
      </c>
      <c r="D106" s="9" t="s">
        <v>174</v>
      </c>
      <c r="E106" s="7">
        <v>56.0</v>
      </c>
      <c r="F106" s="7">
        <v>0.0</v>
      </c>
      <c r="G106" s="7">
        <v>1.0</v>
      </c>
      <c r="H106" s="24">
        <f t="shared" si="1"/>
        <v>1</v>
      </c>
      <c r="I106" s="7">
        <v>0.0</v>
      </c>
      <c r="J106" s="7">
        <v>0.0</v>
      </c>
      <c r="K106" s="7">
        <v>1.0</v>
      </c>
      <c r="L106" s="12">
        <f t="shared" si="2"/>
        <v>0</v>
      </c>
      <c r="M106" s="7">
        <v>1.0</v>
      </c>
      <c r="N106" s="7">
        <v>2.0</v>
      </c>
      <c r="O106" s="7">
        <v>1.0</v>
      </c>
      <c r="P106" s="7">
        <v>1.0</v>
      </c>
      <c r="Q106" s="7">
        <v>0.0</v>
      </c>
      <c r="R106" s="10">
        <f t="shared" si="3"/>
        <v>0</v>
      </c>
      <c r="S106" s="10">
        <f t="shared" si="4"/>
        <v>0</v>
      </c>
      <c r="T106" s="7">
        <v>17.0</v>
      </c>
      <c r="U106" s="7">
        <v>1.0</v>
      </c>
      <c r="V106" s="7">
        <v>2.0</v>
      </c>
      <c r="W106" s="7">
        <v>7.0</v>
      </c>
      <c r="X106" s="7">
        <v>1.0</v>
      </c>
      <c r="Y106" s="7">
        <v>7328.0</v>
      </c>
      <c r="Z106" s="18">
        <f t="shared" si="5"/>
        <v>2.180952381</v>
      </c>
      <c r="AA106" s="14">
        <v>122.55</v>
      </c>
      <c r="AB106" s="18">
        <f t="shared" si="6"/>
        <v>2.188392857</v>
      </c>
      <c r="AC106" s="14">
        <v>152.7</v>
      </c>
      <c r="AD106" s="18">
        <f t="shared" si="7"/>
        <v>2.726785714</v>
      </c>
      <c r="AE106" s="13">
        <f t="shared" si="8"/>
        <v>0.4452316076</v>
      </c>
      <c r="AF106" s="7">
        <v>0.0</v>
      </c>
      <c r="AG106" s="7">
        <v>0.0</v>
      </c>
      <c r="AH106" s="13" t="str">
        <f t="shared" si="9"/>
        <v> </v>
      </c>
      <c r="AI106" s="7">
        <v>1.0</v>
      </c>
      <c r="AJ106" s="7">
        <v>9.0</v>
      </c>
      <c r="AK106" s="26">
        <v>16.0</v>
      </c>
      <c r="AL106" s="26">
        <v>94.0</v>
      </c>
      <c r="AM106" s="7">
        <v>4.0</v>
      </c>
      <c r="AN106" s="7">
        <v>54.0</v>
      </c>
      <c r="AO106" s="7">
        <v>2.0</v>
      </c>
      <c r="AP106" s="7">
        <v>57.0</v>
      </c>
      <c r="AQ106" s="7">
        <v>13.0</v>
      </c>
      <c r="AR106" s="7">
        <v>109.0</v>
      </c>
      <c r="AS106" s="13">
        <f t="shared" si="10"/>
        <v>0.106557377</v>
      </c>
      <c r="AT106" s="14">
        <v>-0.16</v>
      </c>
      <c r="AU106" s="7">
        <v>1.0</v>
      </c>
      <c r="AV106" s="7">
        <v>2.0</v>
      </c>
      <c r="AW106" s="14">
        <v>-39.7</v>
      </c>
      <c r="AX106" s="14">
        <v>8.77</v>
      </c>
      <c r="AY106" s="14">
        <v>5.17</v>
      </c>
    </row>
    <row r="107" ht="12.75" customHeight="1">
      <c r="A107" s="7" t="s">
        <v>777</v>
      </c>
      <c r="B107" s="7" t="s">
        <v>778</v>
      </c>
      <c r="C107" s="8" t="s">
        <v>274</v>
      </c>
      <c r="D107" s="9" t="s">
        <v>183</v>
      </c>
      <c r="E107" s="7">
        <v>4.0</v>
      </c>
      <c r="F107" s="7">
        <v>0.0</v>
      </c>
      <c r="G107" s="7">
        <v>0.0</v>
      </c>
      <c r="H107" s="24">
        <f t="shared" si="1"/>
        <v>0</v>
      </c>
      <c r="I107" s="7">
        <v>0.0</v>
      </c>
      <c r="J107" s="7">
        <v>0.0</v>
      </c>
      <c r="K107" s="7">
        <v>0.0</v>
      </c>
      <c r="L107" s="12">
        <f t="shared" si="2"/>
        <v>0</v>
      </c>
      <c r="M107" s="7">
        <v>0.0</v>
      </c>
      <c r="N107" s="7">
        <v>0.0</v>
      </c>
      <c r="O107" s="7">
        <v>0.0</v>
      </c>
      <c r="P107" s="7">
        <v>0.0</v>
      </c>
      <c r="Q107" s="7">
        <v>0.0</v>
      </c>
      <c r="R107" s="10">
        <f t="shared" si="3"/>
        <v>0</v>
      </c>
      <c r="S107" s="10">
        <f t="shared" si="4"/>
        <v>0</v>
      </c>
      <c r="T107" s="7">
        <v>0.0</v>
      </c>
      <c r="U107" s="7">
        <v>0.0</v>
      </c>
      <c r="V107" s="7">
        <v>0.0</v>
      </c>
      <c r="W107" s="7">
        <v>0.0</v>
      </c>
      <c r="X107" s="7">
        <v>0.0</v>
      </c>
      <c r="Y107" s="7">
        <v>1.0</v>
      </c>
      <c r="Z107" s="18">
        <f t="shared" si="5"/>
        <v>0.004166666667</v>
      </c>
      <c r="AA107" s="14">
        <v>0.0</v>
      </c>
      <c r="AB107" s="18">
        <f t="shared" si="6"/>
        <v>0</v>
      </c>
      <c r="AC107" s="14">
        <v>9.43</v>
      </c>
      <c r="AD107" s="18">
        <f t="shared" si="7"/>
        <v>2.3575</v>
      </c>
      <c r="AE107" s="13">
        <f t="shared" si="8"/>
        <v>0</v>
      </c>
      <c r="AF107" s="7">
        <v>0.0</v>
      </c>
      <c r="AG107" s="7">
        <v>0.0</v>
      </c>
      <c r="AH107" s="13" t="str">
        <f t="shared" si="9"/>
        <v> </v>
      </c>
      <c r="AI107" s="7">
        <v>0.0</v>
      </c>
      <c r="AJ107" s="7">
        <v>0.0</v>
      </c>
      <c r="AK107" s="26">
        <v>0.0</v>
      </c>
      <c r="AL107" s="26">
        <v>0.0</v>
      </c>
      <c r="AM107" s="7">
        <v>0.0</v>
      </c>
      <c r="AN107" s="7">
        <v>0.0</v>
      </c>
      <c r="AO107" s="7">
        <v>0.0</v>
      </c>
      <c r="AP107" s="7">
        <v>0.0</v>
      </c>
      <c r="AQ107" s="7">
        <v>0.0</v>
      </c>
      <c r="AR107" s="7">
        <v>0.0</v>
      </c>
      <c r="AS107" s="13">
        <f t="shared" si="10"/>
        <v>0</v>
      </c>
      <c r="AT107" s="14"/>
      <c r="AU107" s="7">
        <v>0.0</v>
      </c>
      <c r="AV107" s="7">
        <v>0.0</v>
      </c>
      <c r="AW107" s="14">
        <v>0.0</v>
      </c>
      <c r="AX107" s="14"/>
      <c r="AY107" s="14"/>
    </row>
    <row r="108" ht="12.75" customHeight="1">
      <c r="A108" s="7" t="s">
        <v>732</v>
      </c>
      <c r="B108" s="7" t="s">
        <v>782</v>
      </c>
      <c r="C108" s="8" t="s">
        <v>628</v>
      </c>
      <c r="D108" s="9" t="s">
        <v>275</v>
      </c>
      <c r="E108" s="7">
        <v>1.0</v>
      </c>
      <c r="F108" s="7">
        <v>0.0</v>
      </c>
      <c r="G108" s="7">
        <v>0.0</v>
      </c>
      <c r="H108" s="24">
        <f t="shared" si="1"/>
        <v>0</v>
      </c>
      <c r="I108" s="7">
        <v>0.0</v>
      </c>
      <c r="J108" s="7">
        <v>0.0</v>
      </c>
      <c r="K108" s="7">
        <v>0.0</v>
      </c>
      <c r="L108" s="12">
        <f t="shared" si="2"/>
        <v>0</v>
      </c>
      <c r="M108" s="7">
        <v>0.0</v>
      </c>
      <c r="N108" s="7">
        <v>0.0</v>
      </c>
      <c r="O108" s="7">
        <v>0.0</v>
      </c>
      <c r="P108" s="7">
        <v>0.0</v>
      </c>
      <c r="Q108" s="7">
        <v>0.0</v>
      </c>
      <c r="R108" s="10">
        <f t="shared" si="3"/>
        <v>0</v>
      </c>
      <c r="S108" s="10">
        <f t="shared" si="4"/>
        <v>0</v>
      </c>
      <c r="T108" s="7">
        <v>0.0</v>
      </c>
      <c r="U108" s="7">
        <v>0.0</v>
      </c>
      <c r="V108" s="7">
        <v>0.0</v>
      </c>
      <c r="W108" s="7">
        <v>0.0</v>
      </c>
      <c r="X108" s="7">
        <v>0.0</v>
      </c>
      <c r="Y108" s="7">
        <v>0.0</v>
      </c>
      <c r="Z108" s="18">
        <f t="shared" si="5"/>
        <v>0</v>
      </c>
      <c r="AA108" s="14">
        <v>0.0</v>
      </c>
      <c r="AB108" s="18">
        <f t="shared" si="6"/>
        <v>0</v>
      </c>
      <c r="AC108" s="14">
        <v>2.15</v>
      </c>
      <c r="AD108" s="18">
        <f t="shared" si="7"/>
        <v>2.15</v>
      </c>
      <c r="AE108" s="13">
        <f t="shared" si="8"/>
        <v>0</v>
      </c>
      <c r="AF108" s="7">
        <v>0.0</v>
      </c>
      <c r="AG108" s="7">
        <v>0.0</v>
      </c>
      <c r="AH108" s="13" t="str">
        <f t="shared" si="9"/>
        <v> </v>
      </c>
      <c r="AI108" s="7">
        <v>0.0</v>
      </c>
      <c r="AJ108" s="7">
        <v>0.0</v>
      </c>
      <c r="AK108" s="26">
        <v>0.0</v>
      </c>
      <c r="AL108" s="26">
        <v>0.0</v>
      </c>
      <c r="AM108" s="7">
        <v>0.0</v>
      </c>
      <c r="AN108" s="7">
        <v>0.0</v>
      </c>
      <c r="AO108" s="7">
        <v>0.0</v>
      </c>
      <c r="AP108" s="7">
        <v>0.0</v>
      </c>
      <c r="AQ108" s="7">
        <v>0.0</v>
      </c>
      <c r="AR108" s="7">
        <v>0.0</v>
      </c>
      <c r="AS108" s="13">
        <f t="shared" si="10"/>
        <v>0</v>
      </c>
      <c r="AT108" s="14"/>
      <c r="AU108" s="7">
        <v>0.0</v>
      </c>
      <c r="AV108" s="7">
        <v>0.0</v>
      </c>
      <c r="AW108" s="14">
        <v>0.0</v>
      </c>
      <c r="AX108" s="14"/>
      <c r="AY108" s="14"/>
    </row>
    <row r="109" ht="12.75" customHeight="1">
      <c r="A109" s="7" t="s">
        <v>785</v>
      </c>
      <c r="B109" s="7" t="s">
        <v>786</v>
      </c>
      <c r="C109" s="8" t="s">
        <v>206</v>
      </c>
      <c r="D109" s="9" t="s">
        <v>159</v>
      </c>
      <c r="E109" s="7">
        <v>23.0</v>
      </c>
      <c r="F109" s="7">
        <v>0.0</v>
      </c>
      <c r="G109" s="7">
        <v>0.0</v>
      </c>
      <c r="H109" s="24">
        <f t="shared" si="1"/>
        <v>0</v>
      </c>
      <c r="I109" s="7">
        <v>0.0</v>
      </c>
      <c r="J109" s="7">
        <v>0.0</v>
      </c>
      <c r="K109" s="7">
        <v>0.0</v>
      </c>
      <c r="L109" s="12">
        <f t="shared" si="2"/>
        <v>0</v>
      </c>
      <c r="M109" s="7">
        <v>0.0</v>
      </c>
      <c r="N109" s="7">
        <v>0.0</v>
      </c>
      <c r="O109" s="7">
        <v>0.0</v>
      </c>
      <c r="P109" s="7">
        <v>0.0</v>
      </c>
      <c r="Q109" s="7">
        <v>0.0</v>
      </c>
      <c r="R109" s="10">
        <f t="shared" si="3"/>
        <v>0</v>
      </c>
      <c r="S109" s="10">
        <f t="shared" si="4"/>
        <v>0</v>
      </c>
      <c r="T109" s="7">
        <v>0.0</v>
      </c>
      <c r="U109" s="7">
        <v>0.0</v>
      </c>
      <c r="V109" s="7">
        <v>0.0</v>
      </c>
      <c r="W109" s="7">
        <v>0.0</v>
      </c>
      <c r="X109" s="7">
        <v>0.0</v>
      </c>
      <c r="Y109" s="7">
        <v>0.0</v>
      </c>
      <c r="Z109" s="18">
        <f t="shared" si="5"/>
        <v>0</v>
      </c>
      <c r="AA109" s="14">
        <v>0.0</v>
      </c>
      <c r="AB109" s="18">
        <f t="shared" si="6"/>
        <v>0</v>
      </c>
      <c r="AC109" s="14">
        <v>102.42</v>
      </c>
      <c r="AD109" s="18">
        <f t="shared" si="7"/>
        <v>4.453043478</v>
      </c>
      <c r="AE109" s="13">
        <f t="shared" si="8"/>
        <v>0</v>
      </c>
      <c r="AF109" s="7">
        <v>0.0</v>
      </c>
      <c r="AG109" s="7">
        <v>0.0</v>
      </c>
      <c r="AH109" s="13" t="str">
        <f t="shared" si="9"/>
        <v> </v>
      </c>
      <c r="AI109" s="7">
        <v>0.0</v>
      </c>
      <c r="AJ109" s="7">
        <v>0.0</v>
      </c>
      <c r="AK109" s="26">
        <v>0.0</v>
      </c>
      <c r="AL109" s="26">
        <v>0.0</v>
      </c>
      <c r="AM109" s="7">
        <v>0.0</v>
      </c>
      <c r="AN109" s="7">
        <v>0.0</v>
      </c>
      <c r="AO109" s="7">
        <v>0.0</v>
      </c>
      <c r="AP109" s="7">
        <v>0.0</v>
      </c>
      <c r="AQ109" s="7">
        <v>0.0</v>
      </c>
      <c r="AR109" s="7">
        <v>0.0</v>
      </c>
      <c r="AS109" s="13">
        <f t="shared" si="10"/>
        <v>0</v>
      </c>
      <c r="AT109" s="14"/>
      <c r="AU109" s="7">
        <v>0.0</v>
      </c>
      <c r="AV109" s="7">
        <v>0.0</v>
      </c>
      <c r="AW109" s="14">
        <v>0.0</v>
      </c>
      <c r="AX109" s="14"/>
      <c r="AY109" s="14"/>
    </row>
    <row r="110" ht="12.75" customHeight="1">
      <c r="A110" s="7" t="s">
        <v>637</v>
      </c>
      <c r="B110" s="7" t="s">
        <v>790</v>
      </c>
      <c r="C110" s="8" t="s">
        <v>237</v>
      </c>
      <c r="D110" s="9" t="s">
        <v>174</v>
      </c>
      <c r="E110" s="7">
        <v>19.0</v>
      </c>
      <c r="F110" s="7">
        <v>0.0</v>
      </c>
      <c r="G110" s="7">
        <v>0.0</v>
      </c>
      <c r="H110" s="24">
        <f t="shared" si="1"/>
        <v>0</v>
      </c>
      <c r="I110" s="7">
        <v>0.0</v>
      </c>
      <c r="J110" s="7">
        <v>0.0</v>
      </c>
      <c r="K110" s="7">
        <v>0.0</v>
      </c>
      <c r="L110" s="12">
        <f t="shared" si="2"/>
        <v>0</v>
      </c>
      <c r="M110" s="7">
        <v>0.0</v>
      </c>
      <c r="N110" s="7">
        <v>0.0</v>
      </c>
      <c r="O110" s="7">
        <v>0.0</v>
      </c>
      <c r="P110" s="7">
        <v>0.0</v>
      </c>
      <c r="Q110" s="7">
        <v>0.0</v>
      </c>
      <c r="R110" s="10">
        <f t="shared" si="3"/>
        <v>0</v>
      </c>
      <c r="S110" s="10">
        <f t="shared" si="4"/>
        <v>0</v>
      </c>
      <c r="T110" s="7">
        <v>0.0</v>
      </c>
      <c r="U110" s="7">
        <v>3.0</v>
      </c>
      <c r="V110" s="7">
        <v>0.0</v>
      </c>
      <c r="W110" s="7">
        <v>0.0</v>
      </c>
      <c r="X110" s="7">
        <v>0.0</v>
      </c>
      <c r="Y110" s="7">
        <v>454.0</v>
      </c>
      <c r="Z110" s="18">
        <f t="shared" si="5"/>
        <v>0.398245614</v>
      </c>
      <c r="AA110" s="14">
        <v>6.69</v>
      </c>
      <c r="AB110" s="18">
        <f t="shared" si="6"/>
        <v>0.3521052632</v>
      </c>
      <c r="AC110" s="14">
        <v>81.13</v>
      </c>
      <c r="AD110" s="18">
        <f t="shared" si="7"/>
        <v>4.27</v>
      </c>
      <c r="AE110" s="13">
        <f t="shared" si="8"/>
        <v>0.07617854703</v>
      </c>
      <c r="AF110" s="7">
        <v>0.0</v>
      </c>
      <c r="AG110" s="7">
        <v>0.0</v>
      </c>
      <c r="AH110" s="13" t="str">
        <f t="shared" si="9"/>
        <v> </v>
      </c>
      <c r="AI110" s="7">
        <v>0.0</v>
      </c>
      <c r="AJ110" s="7">
        <v>0.0</v>
      </c>
      <c r="AK110" s="26">
        <v>1.0</v>
      </c>
      <c r="AL110" s="26">
        <v>2.0</v>
      </c>
      <c r="AM110" s="7">
        <v>1.0</v>
      </c>
      <c r="AN110" s="7">
        <v>2.0</v>
      </c>
      <c r="AO110" s="7">
        <v>0.0</v>
      </c>
      <c r="AP110" s="7">
        <v>0.0</v>
      </c>
      <c r="AQ110" s="7">
        <v>2.0</v>
      </c>
      <c r="AR110" s="7">
        <v>2.0</v>
      </c>
      <c r="AS110" s="13">
        <f t="shared" si="10"/>
        <v>0.5</v>
      </c>
      <c r="AT110" s="14">
        <v>38.46</v>
      </c>
      <c r="AU110" s="7">
        <v>0.0</v>
      </c>
      <c r="AV110" s="7">
        <v>0.0</v>
      </c>
      <c r="AW110" s="14">
        <v>-17.9</v>
      </c>
      <c r="AX110" s="14">
        <v>0.0</v>
      </c>
      <c r="AY110" s="14">
        <v>-7.69</v>
      </c>
    </row>
    <row r="111" ht="12.75" customHeight="1">
      <c r="A111" s="7" t="s">
        <v>416</v>
      </c>
      <c r="B111" s="7" t="s">
        <v>790</v>
      </c>
      <c r="C111" s="8" t="s">
        <v>237</v>
      </c>
      <c r="D111" s="9" t="s">
        <v>150</v>
      </c>
      <c r="E111" s="7">
        <v>3.0</v>
      </c>
      <c r="F111" s="7">
        <v>0.0</v>
      </c>
      <c r="G111" s="7">
        <v>0.0</v>
      </c>
      <c r="H111" s="24">
        <f t="shared" si="1"/>
        <v>0</v>
      </c>
      <c r="I111" s="7">
        <v>0.0</v>
      </c>
      <c r="J111" s="7">
        <v>0.0</v>
      </c>
      <c r="K111" s="7">
        <v>0.0</v>
      </c>
      <c r="L111" s="12">
        <f t="shared" si="2"/>
        <v>0</v>
      </c>
      <c r="M111" s="7">
        <v>1.0</v>
      </c>
      <c r="N111" s="7">
        <v>0.0</v>
      </c>
      <c r="O111" s="7">
        <v>0.0</v>
      </c>
      <c r="P111" s="7">
        <v>1.0</v>
      </c>
      <c r="Q111" s="7">
        <v>0.0</v>
      </c>
      <c r="R111" s="10">
        <f t="shared" si="3"/>
        <v>0</v>
      </c>
      <c r="S111" s="10">
        <f t="shared" si="4"/>
        <v>0</v>
      </c>
      <c r="T111" s="7">
        <v>0.0</v>
      </c>
      <c r="U111" s="7">
        <v>0.0</v>
      </c>
      <c r="V111" s="7">
        <v>0.0</v>
      </c>
      <c r="W111" s="7">
        <v>0.0</v>
      </c>
      <c r="X111" s="7">
        <v>0.0</v>
      </c>
      <c r="Y111" s="7">
        <v>286.0</v>
      </c>
      <c r="Z111" s="18">
        <f t="shared" si="5"/>
        <v>1.588888889</v>
      </c>
      <c r="AA111" s="14">
        <v>4.03</v>
      </c>
      <c r="AB111" s="18">
        <f t="shared" si="6"/>
        <v>1.343333333</v>
      </c>
      <c r="AC111" s="14">
        <v>17.36</v>
      </c>
      <c r="AD111" s="18">
        <f t="shared" si="7"/>
        <v>5.786666667</v>
      </c>
      <c r="AE111" s="13">
        <f t="shared" si="8"/>
        <v>0.1884057971</v>
      </c>
      <c r="AF111" s="7">
        <v>1.0</v>
      </c>
      <c r="AG111" s="7">
        <v>0.0</v>
      </c>
      <c r="AH111" s="13">
        <f t="shared" si="9"/>
        <v>1</v>
      </c>
      <c r="AI111" s="7">
        <v>0.0</v>
      </c>
      <c r="AJ111" s="7">
        <v>0.0</v>
      </c>
      <c r="AK111" s="26">
        <v>1.0</v>
      </c>
      <c r="AL111" s="26">
        <v>3.0</v>
      </c>
      <c r="AM111" s="7">
        <v>0.0</v>
      </c>
      <c r="AN111" s="7">
        <v>0.0</v>
      </c>
      <c r="AO111" s="7">
        <v>0.0</v>
      </c>
      <c r="AP111" s="7">
        <v>1.0</v>
      </c>
      <c r="AQ111" s="7">
        <v>0.0</v>
      </c>
      <c r="AR111" s="7">
        <v>3.0</v>
      </c>
      <c r="AS111" s="13">
        <f t="shared" si="10"/>
        <v>0</v>
      </c>
      <c r="AT111" s="14">
        <v>0.0</v>
      </c>
      <c r="AU111" s="7">
        <v>0.0</v>
      </c>
      <c r="AV111" s="7">
        <v>0.0</v>
      </c>
      <c r="AW111" s="14">
        <v>-14.9</v>
      </c>
      <c r="AX111" s="14">
        <v>0.0</v>
      </c>
      <c r="AY111" s="14">
        <v>0.0</v>
      </c>
    </row>
    <row r="112" ht="12.75" customHeight="1">
      <c r="A112" s="7" t="s">
        <v>795</v>
      </c>
      <c r="B112" s="7" t="s">
        <v>790</v>
      </c>
      <c r="C112" s="8" t="s">
        <v>685</v>
      </c>
      <c r="D112" s="9" t="s">
        <v>174</v>
      </c>
      <c r="E112" s="7">
        <v>2.0</v>
      </c>
      <c r="F112" s="7">
        <v>0.0</v>
      </c>
      <c r="G112" s="7">
        <v>0.0</v>
      </c>
      <c r="H112" s="24">
        <f t="shared" si="1"/>
        <v>0</v>
      </c>
      <c r="I112" s="7">
        <v>0.0</v>
      </c>
      <c r="J112" s="7">
        <v>0.0</v>
      </c>
      <c r="K112" s="7">
        <v>0.0</v>
      </c>
      <c r="L112" s="12">
        <f t="shared" si="2"/>
        <v>0</v>
      </c>
      <c r="M112" s="7">
        <v>0.0</v>
      </c>
      <c r="N112" s="7">
        <v>0.0</v>
      </c>
      <c r="O112" s="7">
        <v>0.0</v>
      </c>
      <c r="P112" s="7">
        <v>0.0</v>
      </c>
      <c r="Q112" s="7">
        <v>0.0</v>
      </c>
      <c r="R112" s="10">
        <f t="shared" si="3"/>
        <v>0</v>
      </c>
      <c r="S112" s="10">
        <f t="shared" si="4"/>
        <v>0</v>
      </c>
      <c r="T112" s="7">
        <v>0.0</v>
      </c>
      <c r="U112" s="7">
        <v>0.0</v>
      </c>
      <c r="V112" s="7">
        <v>0.0</v>
      </c>
      <c r="W112" s="7">
        <v>0.0</v>
      </c>
      <c r="X112" s="7">
        <v>0.0</v>
      </c>
      <c r="Y112" s="7">
        <v>0.0</v>
      </c>
      <c r="Z112" s="18">
        <f t="shared" si="5"/>
        <v>0</v>
      </c>
      <c r="AA112" s="14">
        <v>0.0</v>
      </c>
      <c r="AB112" s="18">
        <f t="shared" si="6"/>
        <v>0</v>
      </c>
      <c r="AC112" s="14">
        <v>4.79</v>
      </c>
      <c r="AD112" s="18">
        <f t="shared" si="7"/>
        <v>2.395</v>
      </c>
      <c r="AE112" s="13">
        <f t="shared" si="8"/>
        <v>0</v>
      </c>
      <c r="AF112" s="7">
        <v>0.0</v>
      </c>
      <c r="AG112" s="7">
        <v>0.0</v>
      </c>
      <c r="AH112" s="13" t="str">
        <f t="shared" si="9"/>
        <v> </v>
      </c>
      <c r="AI112" s="7">
        <v>0.0</v>
      </c>
      <c r="AJ112" s="7">
        <v>0.0</v>
      </c>
      <c r="AK112" s="26">
        <v>0.0</v>
      </c>
      <c r="AL112" s="26">
        <v>0.0</v>
      </c>
      <c r="AM112" s="7">
        <v>0.0</v>
      </c>
      <c r="AN112" s="7">
        <v>0.0</v>
      </c>
      <c r="AO112" s="7">
        <v>0.0</v>
      </c>
      <c r="AP112" s="7">
        <v>0.0</v>
      </c>
      <c r="AQ112" s="7">
        <v>0.0</v>
      </c>
      <c r="AR112" s="7">
        <v>0.0</v>
      </c>
      <c r="AS112" s="13">
        <f t="shared" si="10"/>
        <v>0</v>
      </c>
      <c r="AT112" s="14"/>
      <c r="AU112" s="7">
        <v>0.0</v>
      </c>
      <c r="AV112" s="7">
        <v>0.0</v>
      </c>
      <c r="AW112" s="14">
        <v>0.0</v>
      </c>
      <c r="AX112" s="14"/>
      <c r="AY112" s="14"/>
    </row>
    <row r="113" ht="12.75" customHeight="1">
      <c r="A113" s="7" t="s">
        <v>797</v>
      </c>
      <c r="B113" s="7" t="s">
        <v>798</v>
      </c>
      <c r="C113" s="8" t="s">
        <v>197</v>
      </c>
      <c r="D113" s="9" t="s">
        <v>275</v>
      </c>
      <c r="E113" s="7">
        <v>77.0</v>
      </c>
      <c r="F113" s="7">
        <v>1.0</v>
      </c>
      <c r="G113" s="7">
        <v>1.0</v>
      </c>
      <c r="H113" s="24">
        <f t="shared" si="1"/>
        <v>2</v>
      </c>
      <c r="I113" s="7">
        <v>1.0</v>
      </c>
      <c r="J113" s="7">
        <v>1.0</v>
      </c>
      <c r="K113" s="7">
        <v>0.0</v>
      </c>
      <c r="L113" s="12">
        <f t="shared" si="2"/>
        <v>9.5</v>
      </c>
      <c r="M113" s="7">
        <v>10.0</v>
      </c>
      <c r="N113" s="7">
        <v>1.0</v>
      </c>
      <c r="O113" s="7">
        <v>1.0</v>
      </c>
      <c r="P113" s="7">
        <v>9.0</v>
      </c>
      <c r="Q113" s="7">
        <v>2.0</v>
      </c>
      <c r="R113" s="10">
        <f t="shared" si="3"/>
        <v>0.1</v>
      </c>
      <c r="S113" s="10">
        <f t="shared" si="4"/>
        <v>0.08333333333</v>
      </c>
      <c r="T113" s="7">
        <v>8.0</v>
      </c>
      <c r="U113" s="7">
        <v>4.0</v>
      </c>
      <c r="V113" s="7">
        <v>4.0</v>
      </c>
      <c r="W113" s="7">
        <v>1.0</v>
      </c>
      <c r="X113" s="7">
        <v>2.0</v>
      </c>
      <c r="Y113" s="7">
        <v>7664.0</v>
      </c>
      <c r="Z113" s="18">
        <f t="shared" si="5"/>
        <v>1.658874459</v>
      </c>
      <c r="AA113" s="14">
        <v>122.85</v>
      </c>
      <c r="AB113" s="18">
        <f t="shared" si="6"/>
        <v>1.595454545</v>
      </c>
      <c r="AC113" s="14">
        <v>299.64</v>
      </c>
      <c r="AD113" s="18">
        <f t="shared" si="7"/>
        <v>3.891428571</v>
      </c>
      <c r="AE113" s="13">
        <f t="shared" si="8"/>
        <v>0.290776113</v>
      </c>
      <c r="AF113" s="7">
        <v>44.0</v>
      </c>
      <c r="AG113" s="7">
        <v>65.0</v>
      </c>
      <c r="AH113" s="13">
        <f t="shared" si="9"/>
        <v>0.4036697248</v>
      </c>
      <c r="AI113" s="7">
        <v>2.0</v>
      </c>
      <c r="AJ113" s="7">
        <v>14.0</v>
      </c>
      <c r="AK113" s="26">
        <v>17.0</v>
      </c>
      <c r="AL113" s="26">
        <v>80.0</v>
      </c>
      <c r="AM113" s="7">
        <v>4.0</v>
      </c>
      <c r="AN113" s="7">
        <v>49.0</v>
      </c>
      <c r="AO113" s="7">
        <v>4.0</v>
      </c>
      <c r="AP113" s="7">
        <v>48.0</v>
      </c>
      <c r="AQ113" s="7">
        <v>20.0</v>
      </c>
      <c r="AR113" s="7">
        <v>98.0</v>
      </c>
      <c r="AS113" s="13">
        <f t="shared" si="10"/>
        <v>0.1694915254</v>
      </c>
      <c r="AT113" s="14">
        <v>6.48</v>
      </c>
      <c r="AU113" s="7">
        <v>0.0</v>
      </c>
      <c r="AV113" s="7">
        <v>2.0</v>
      </c>
      <c r="AW113" s="14">
        <v>-37.1</v>
      </c>
      <c r="AX113" s="14">
        <v>6.9</v>
      </c>
      <c r="AY113" s="14">
        <v>-0.4</v>
      </c>
    </row>
    <row r="114" ht="12.75" customHeight="1">
      <c r="A114" s="7" t="s">
        <v>732</v>
      </c>
      <c r="B114" s="7" t="s">
        <v>798</v>
      </c>
      <c r="C114" s="8" t="s">
        <v>447</v>
      </c>
      <c r="D114" s="9" t="s">
        <v>167</v>
      </c>
      <c r="E114" s="7">
        <v>60.0</v>
      </c>
      <c r="F114" s="7">
        <v>1.0</v>
      </c>
      <c r="G114" s="7">
        <v>0.0</v>
      </c>
      <c r="H114" s="24">
        <f t="shared" si="1"/>
        <v>1</v>
      </c>
      <c r="I114" s="7">
        <v>1.0</v>
      </c>
      <c r="J114" s="7">
        <v>0.0</v>
      </c>
      <c r="K114" s="7">
        <v>0.0</v>
      </c>
      <c r="L114" s="12">
        <f t="shared" si="2"/>
        <v>0</v>
      </c>
      <c r="M114" s="7">
        <v>7.0</v>
      </c>
      <c r="N114" s="7">
        <v>0.0</v>
      </c>
      <c r="O114" s="7">
        <v>0.0</v>
      </c>
      <c r="P114" s="7">
        <v>6.0</v>
      </c>
      <c r="Q114" s="7">
        <v>2.0</v>
      </c>
      <c r="R114" s="10">
        <f t="shared" si="3"/>
        <v>0.1428571429</v>
      </c>
      <c r="S114" s="10">
        <f t="shared" si="4"/>
        <v>0.125</v>
      </c>
      <c r="T114" s="7">
        <v>5.0</v>
      </c>
      <c r="U114" s="7">
        <v>3.0</v>
      </c>
      <c r="V114" s="7">
        <v>3.0</v>
      </c>
      <c r="W114" s="7">
        <v>0.0</v>
      </c>
      <c r="X114" s="7">
        <v>5.0</v>
      </c>
      <c r="Y114" s="7">
        <v>5983.0</v>
      </c>
      <c r="Z114" s="18">
        <f t="shared" si="5"/>
        <v>1.661944444</v>
      </c>
      <c r="AA114" s="14">
        <v>92.1</v>
      </c>
      <c r="AB114" s="18">
        <f t="shared" si="6"/>
        <v>1.535</v>
      </c>
      <c r="AC114" s="14">
        <v>155.45</v>
      </c>
      <c r="AD114" s="18">
        <f t="shared" si="7"/>
        <v>2.590833333</v>
      </c>
      <c r="AE114" s="13">
        <f t="shared" si="8"/>
        <v>0.3720460513</v>
      </c>
      <c r="AF114" s="7">
        <v>4.0</v>
      </c>
      <c r="AG114" s="7">
        <v>4.0</v>
      </c>
      <c r="AH114" s="13">
        <f t="shared" si="9"/>
        <v>0.5</v>
      </c>
      <c r="AI114" s="7">
        <v>1.0</v>
      </c>
      <c r="AJ114" s="7">
        <v>15.0</v>
      </c>
      <c r="AK114" s="26">
        <v>10.0</v>
      </c>
      <c r="AL114" s="26">
        <v>80.0</v>
      </c>
      <c r="AM114" s="7">
        <v>3.0</v>
      </c>
      <c r="AN114" s="7">
        <v>30.0</v>
      </c>
      <c r="AO114" s="7">
        <v>3.0</v>
      </c>
      <c r="AP114" s="7">
        <v>23.0</v>
      </c>
      <c r="AQ114" s="7">
        <v>7.0</v>
      </c>
      <c r="AR114" s="7">
        <v>80.0</v>
      </c>
      <c r="AS114" s="13">
        <f t="shared" si="10"/>
        <v>0.08045977011</v>
      </c>
      <c r="AT114" s="14">
        <v>0.21</v>
      </c>
      <c r="AU114" s="7">
        <v>1.0</v>
      </c>
      <c r="AV114" s="7">
        <v>1.0</v>
      </c>
      <c r="AW114" s="14">
        <v>-59.3</v>
      </c>
      <c r="AX114" s="14">
        <v>4.26</v>
      </c>
      <c r="AY114" s="14">
        <v>0.83</v>
      </c>
    </row>
    <row r="115" ht="12.75" customHeight="1">
      <c r="A115" s="7" t="s">
        <v>785</v>
      </c>
      <c r="B115" s="7" t="s">
        <v>807</v>
      </c>
      <c r="C115" s="8" t="s">
        <v>312</v>
      </c>
      <c r="D115" s="9" t="s">
        <v>260</v>
      </c>
      <c r="E115" s="7">
        <v>11.0</v>
      </c>
      <c r="F115" s="7">
        <v>0.0</v>
      </c>
      <c r="G115" s="7">
        <v>0.0</v>
      </c>
      <c r="H115" s="24">
        <f t="shared" si="1"/>
        <v>0</v>
      </c>
      <c r="I115" s="7">
        <v>0.0</v>
      </c>
      <c r="J115" s="7">
        <v>0.0</v>
      </c>
      <c r="K115" s="7">
        <v>0.0</v>
      </c>
      <c r="L115" s="12">
        <f t="shared" si="2"/>
        <v>0</v>
      </c>
      <c r="M115" s="7">
        <v>0.0</v>
      </c>
      <c r="N115" s="7">
        <v>0.0</v>
      </c>
      <c r="O115" s="7">
        <v>0.0</v>
      </c>
      <c r="P115" s="7">
        <v>0.0</v>
      </c>
      <c r="Q115" s="7">
        <v>0.0</v>
      </c>
      <c r="R115" s="10">
        <f t="shared" si="3"/>
        <v>0</v>
      </c>
      <c r="S115" s="10">
        <f t="shared" si="4"/>
        <v>0</v>
      </c>
      <c r="T115" s="7">
        <v>0.0</v>
      </c>
      <c r="U115" s="7">
        <v>0.0</v>
      </c>
      <c r="V115" s="7">
        <v>0.0</v>
      </c>
      <c r="W115" s="7">
        <v>0.0</v>
      </c>
      <c r="X115" s="7">
        <v>0.0</v>
      </c>
      <c r="Y115" s="7">
        <v>6.0</v>
      </c>
      <c r="Z115" s="18">
        <f t="shared" si="5"/>
        <v>0.009090909091</v>
      </c>
      <c r="AA115" s="14">
        <v>0.0</v>
      </c>
      <c r="AB115" s="18">
        <f t="shared" si="6"/>
        <v>0</v>
      </c>
      <c r="AC115" s="14">
        <v>44.16</v>
      </c>
      <c r="AD115" s="18">
        <f t="shared" si="7"/>
        <v>4.014545455</v>
      </c>
      <c r="AE115" s="13">
        <f t="shared" si="8"/>
        <v>0</v>
      </c>
      <c r="AF115" s="7">
        <v>0.0</v>
      </c>
      <c r="AG115" s="7">
        <v>0.0</v>
      </c>
      <c r="AH115" s="13" t="str">
        <f t="shared" si="9"/>
        <v> </v>
      </c>
      <c r="AI115" s="7">
        <v>0.0</v>
      </c>
      <c r="AJ115" s="7">
        <v>0.0</v>
      </c>
      <c r="AK115" s="26">
        <v>0.0</v>
      </c>
      <c r="AL115" s="26">
        <v>0.0</v>
      </c>
      <c r="AM115" s="7">
        <v>0.0</v>
      </c>
      <c r="AN115" s="7">
        <v>0.0</v>
      </c>
      <c r="AO115" s="7">
        <v>0.0</v>
      </c>
      <c r="AP115" s="7">
        <v>0.0</v>
      </c>
      <c r="AQ115" s="7">
        <v>0.0</v>
      </c>
      <c r="AR115" s="7">
        <v>0.0</v>
      </c>
      <c r="AS115" s="13">
        <f t="shared" si="10"/>
        <v>0</v>
      </c>
      <c r="AT115" s="14"/>
      <c r="AU115" s="7">
        <v>0.0</v>
      </c>
      <c r="AV115" s="7">
        <v>0.0</v>
      </c>
      <c r="AW115" s="14">
        <v>0.0</v>
      </c>
      <c r="AX115" s="14"/>
      <c r="AY115" s="14"/>
    </row>
    <row r="116" ht="12.75" customHeight="1">
      <c r="A116" s="7" t="s">
        <v>350</v>
      </c>
      <c r="B116" s="7" t="s">
        <v>810</v>
      </c>
      <c r="C116" s="8" t="s">
        <v>542</v>
      </c>
      <c r="D116" s="9" t="s">
        <v>174</v>
      </c>
      <c r="E116" s="7">
        <v>75.0</v>
      </c>
      <c r="F116" s="7">
        <v>0.0</v>
      </c>
      <c r="G116" s="7">
        <v>0.0</v>
      </c>
      <c r="H116" s="24">
        <f t="shared" si="1"/>
        <v>0</v>
      </c>
      <c r="I116" s="7">
        <v>0.0</v>
      </c>
      <c r="J116" s="7">
        <v>0.0</v>
      </c>
      <c r="K116" s="7">
        <v>0.0</v>
      </c>
      <c r="L116" s="12">
        <f t="shared" si="2"/>
        <v>0</v>
      </c>
      <c r="M116" s="7">
        <v>4.0</v>
      </c>
      <c r="N116" s="7">
        <v>1.0</v>
      </c>
      <c r="O116" s="7">
        <v>1.0</v>
      </c>
      <c r="P116" s="7">
        <v>4.0</v>
      </c>
      <c r="Q116" s="7">
        <v>1.0</v>
      </c>
      <c r="R116" s="10">
        <f t="shared" si="3"/>
        <v>0</v>
      </c>
      <c r="S116" s="10">
        <f t="shared" si="4"/>
        <v>0</v>
      </c>
      <c r="T116" s="7">
        <v>20.0</v>
      </c>
      <c r="U116" s="7">
        <v>8.0</v>
      </c>
      <c r="V116" s="7">
        <v>0.0</v>
      </c>
      <c r="W116" s="7">
        <v>7.0</v>
      </c>
      <c r="X116" s="7">
        <v>2.0</v>
      </c>
      <c r="Y116" s="7">
        <v>11108.0</v>
      </c>
      <c r="Z116" s="18">
        <f t="shared" si="5"/>
        <v>2.468444444</v>
      </c>
      <c r="AA116" s="14">
        <v>179.47</v>
      </c>
      <c r="AB116" s="18">
        <f t="shared" si="6"/>
        <v>2.392933333</v>
      </c>
      <c r="AC116" s="14">
        <v>173.89</v>
      </c>
      <c r="AD116" s="18">
        <f t="shared" si="7"/>
        <v>2.318533333</v>
      </c>
      <c r="AE116" s="13">
        <f t="shared" si="8"/>
        <v>0.5078956305</v>
      </c>
      <c r="AF116" s="7">
        <v>0.0</v>
      </c>
      <c r="AG116" s="7">
        <v>0.0</v>
      </c>
      <c r="AH116" s="13" t="str">
        <f t="shared" si="9"/>
        <v> </v>
      </c>
      <c r="AI116" s="7">
        <v>2.0</v>
      </c>
      <c r="AJ116" s="7">
        <v>25.0</v>
      </c>
      <c r="AK116" s="26">
        <v>19.0</v>
      </c>
      <c r="AL116" s="26">
        <v>162.0</v>
      </c>
      <c r="AM116" s="7">
        <v>5.0</v>
      </c>
      <c r="AN116" s="7">
        <v>65.0</v>
      </c>
      <c r="AO116" s="7">
        <v>3.0</v>
      </c>
      <c r="AP116" s="7">
        <v>81.0</v>
      </c>
      <c r="AQ116" s="7">
        <v>19.0</v>
      </c>
      <c r="AR116" s="7">
        <v>164.0</v>
      </c>
      <c r="AS116" s="13">
        <f t="shared" si="10"/>
        <v>0.1038251366</v>
      </c>
      <c r="AT116" s="14">
        <v>-5.05</v>
      </c>
      <c r="AU116" s="7">
        <v>0.0</v>
      </c>
      <c r="AV116" s="7">
        <v>1.0</v>
      </c>
      <c r="AW116" s="14">
        <v>-49.5</v>
      </c>
      <c r="AX116" s="14">
        <v>4.86</v>
      </c>
      <c r="AY116" s="14">
        <v>-2.59</v>
      </c>
    </row>
    <row r="117" ht="12.75" customHeight="1">
      <c r="A117" s="7" t="s">
        <v>743</v>
      </c>
      <c r="B117" s="7" t="s">
        <v>815</v>
      </c>
      <c r="C117" s="8" t="s">
        <v>182</v>
      </c>
      <c r="D117" s="9" t="s">
        <v>260</v>
      </c>
      <c r="E117" s="7">
        <v>8.0</v>
      </c>
      <c r="F117" s="7">
        <v>0.0</v>
      </c>
      <c r="G117" s="7">
        <v>0.0</v>
      </c>
      <c r="H117" s="24">
        <f t="shared" si="1"/>
        <v>0</v>
      </c>
      <c r="I117" s="7">
        <v>0.0</v>
      </c>
      <c r="J117" s="7">
        <v>0.0</v>
      </c>
      <c r="K117" s="7">
        <v>0.0</v>
      </c>
      <c r="L117" s="12">
        <f t="shared" si="2"/>
        <v>0</v>
      </c>
      <c r="M117" s="7">
        <v>0.0</v>
      </c>
      <c r="N117" s="7">
        <v>0.0</v>
      </c>
      <c r="O117" s="7">
        <v>0.0</v>
      </c>
      <c r="P117" s="7">
        <v>0.0</v>
      </c>
      <c r="Q117" s="7">
        <v>0.0</v>
      </c>
      <c r="R117" s="10">
        <f t="shared" si="3"/>
        <v>0</v>
      </c>
      <c r="S117" s="10">
        <f t="shared" si="4"/>
        <v>0</v>
      </c>
      <c r="T117" s="7">
        <v>0.0</v>
      </c>
      <c r="U117" s="7">
        <v>0.0</v>
      </c>
      <c r="V117" s="7">
        <v>0.0</v>
      </c>
      <c r="W117" s="7">
        <v>0.0</v>
      </c>
      <c r="X117" s="7">
        <v>0.0</v>
      </c>
      <c r="Y117" s="7">
        <v>0.0</v>
      </c>
      <c r="Z117" s="18">
        <f t="shared" si="5"/>
        <v>0</v>
      </c>
      <c r="AA117" s="14">
        <v>0.0</v>
      </c>
      <c r="AB117" s="18">
        <f t="shared" si="6"/>
        <v>0</v>
      </c>
      <c r="AC117" s="14">
        <v>43.08</v>
      </c>
      <c r="AD117" s="18">
        <f t="shared" si="7"/>
        <v>5.385</v>
      </c>
      <c r="AE117" s="13">
        <f t="shared" si="8"/>
        <v>0</v>
      </c>
      <c r="AF117" s="7">
        <v>0.0</v>
      </c>
      <c r="AG117" s="7">
        <v>0.0</v>
      </c>
      <c r="AH117" s="13" t="str">
        <f t="shared" si="9"/>
        <v> </v>
      </c>
      <c r="AI117" s="7">
        <v>0.0</v>
      </c>
      <c r="AJ117" s="7">
        <v>0.0</v>
      </c>
      <c r="AK117" s="26">
        <v>0.0</v>
      </c>
      <c r="AL117" s="26">
        <v>0.0</v>
      </c>
      <c r="AM117" s="7">
        <v>0.0</v>
      </c>
      <c r="AN117" s="7">
        <v>0.0</v>
      </c>
      <c r="AO117" s="7">
        <v>0.0</v>
      </c>
      <c r="AP117" s="7">
        <v>0.0</v>
      </c>
      <c r="AQ117" s="7">
        <v>0.0</v>
      </c>
      <c r="AR117" s="7">
        <v>0.0</v>
      </c>
      <c r="AS117" s="13">
        <f t="shared" si="10"/>
        <v>0</v>
      </c>
      <c r="AT117" s="14"/>
      <c r="AU117" s="7">
        <v>0.0</v>
      </c>
      <c r="AV117" s="7">
        <v>0.0</v>
      </c>
      <c r="AW117" s="14">
        <v>0.0</v>
      </c>
      <c r="AX117" s="14"/>
      <c r="AY117" s="14"/>
    </row>
    <row r="118" ht="12.75" customHeight="1">
      <c r="A118" s="7" t="s">
        <v>819</v>
      </c>
      <c r="B118" s="7" t="s">
        <v>820</v>
      </c>
      <c r="C118" s="8" t="s">
        <v>149</v>
      </c>
      <c r="D118" s="9" t="s">
        <v>174</v>
      </c>
      <c r="E118" s="7">
        <v>80.0</v>
      </c>
      <c r="F118" s="7">
        <v>0.0</v>
      </c>
      <c r="G118" s="7">
        <v>2.0</v>
      </c>
      <c r="H118" s="24">
        <f t="shared" si="1"/>
        <v>2</v>
      </c>
      <c r="I118" s="7">
        <v>0.0</v>
      </c>
      <c r="J118" s="7">
        <v>1.0</v>
      </c>
      <c r="K118" s="7">
        <v>1.0</v>
      </c>
      <c r="L118" s="12">
        <f t="shared" si="2"/>
        <v>7.333333333</v>
      </c>
      <c r="M118" s="7">
        <v>3.0</v>
      </c>
      <c r="N118" s="7">
        <v>1.0</v>
      </c>
      <c r="O118" s="7">
        <v>1.0</v>
      </c>
      <c r="P118" s="7">
        <v>3.0</v>
      </c>
      <c r="Q118" s="7">
        <v>0.0</v>
      </c>
      <c r="R118" s="10">
        <f t="shared" si="3"/>
        <v>0</v>
      </c>
      <c r="S118" s="10">
        <f t="shared" si="4"/>
        <v>0</v>
      </c>
      <c r="T118" s="7">
        <v>30.0</v>
      </c>
      <c r="U118" s="7">
        <v>26.0</v>
      </c>
      <c r="V118" s="7">
        <v>3.0</v>
      </c>
      <c r="W118" s="7">
        <v>6.0</v>
      </c>
      <c r="X118" s="7">
        <v>4.0</v>
      </c>
      <c r="Y118" s="7">
        <v>15971.0</v>
      </c>
      <c r="Z118" s="18">
        <f t="shared" si="5"/>
        <v>3.327291667</v>
      </c>
      <c r="AA118" s="14">
        <v>275.5</v>
      </c>
      <c r="AB118" s="18">
        <f t="shared" si="6"/>
        <v>3.44375</v>
      </c>
      <c r="AC118" s="14">
        <v>156.37</v>
      </c>
      <c r="AD118" s="18">
        <f t="shared" si="7"/>
        <v>1.954625</v>
      </c>
      <c r="AE118" s="13">
        <f t="shared" si="8"/>
        <v>0.6379234492</v>
      </c>
      <c r="AF118" s="7">
        <v>0.0</v>
      </c>
      <c r="AG118" s="7">
        <v>0.0</v>
      </c>
      <c r="AH118" s="13" t="str">
        <f t="shared" si="9"/>
        <v> </v>
      </c>
      <c r="AI118" s="7">
        <v>6.0</v>
      </c>
      <c r="AJ118" s="7">
        <v>34.0</v>
      </c>
      <c r="AK118" s="26">
        <v>38.0</v>
      </c>
      <c r="AL118" s="26">
        <v>182.0</v>
      </c>
      <c r="AM118" s="7">
        <v>9.0</v>
      </c>
      <c r="AN118" s="7">
        <v>107.0</v>
      </c>
      <c r="AO118" s="7">
        <v>9.0</v>
      </c>
      <c r="AP118" s="7">
        <v>127.0</v>
      </c>
      <c r="AQ118" s="7">
        <v>38.0</v>
      </c>
      <c r="AR118" s="7">
        <v>231.0</v>
      </c>
      <c r="AS118" s="13">
        <f t="shared" si="10"/>
        <v>0.1412639405</v>
      </c>
      <c r="AT118" s="14">
        <v>-5.3</v>
      </c>
      <c r="AU118" s="7">
        <v>1.0</v>
      </c>
      <c r="AV118" s="7">
        <v>3.0</v>
      </c>
      <c r="AW118" s="14">
        <v>-33.1</v>
      </c>
      <c r="AX118" s="14">
        <v>5.19</v>
      </c>
      <c r="AY118" s="14">
        <v>-6.42</v>
      </c>
    </row>
    <row r="119" ht="12.75" customHeight="1">
      <c r="A119" s="7" t="s">
        <v>825</v>
      </c>
      <c r="B119" s="7" t="s">
        <v>826</v>
      </c>
      <c r="C119" s="8" t="s">
        <v>246</v>
      </c>
      <c r="D119" s="9" t="s">
        <v>174</v>
      </c>
      <c r="E119" s="7">
        <v>70.0</v>
      </c>
      <c r="F119" s="7">
        <v>0.0</v>
      </c>
      <c r="G119" s="7">
        <v>0.0</v>
      </c>
      <c r="H119" s="24">
        <f t="shared" si="1"/>
        <v>0</v>
      </c>
      <c r="I119" s="7">
        <v>0.0</v>
      </c>
      <c r="J119" s="7">
        <v>0.0</v>
      </c>
      <c r="K119" s="7">
        <v>0.0</v>
      </c>
      <c r="L119" s="12">
        <f t="shared" si="2"/>
        <v>0</v>
      </c>
      <c r="M119" s="7">
        <v>0.0</v>
      </c>
      <c r="N119" s="7">
        <v>1.0</v>
      </c>
      <c r="O119" s="7">
        <v>0.0</v>
      </c>
      <c r="P119" s="7">
        <v>0.0</v>
      </c>
      <c r="Q119" s="7">
        <v>0.0</v>
      </c>
      <c r="R119" s="10">
        <f t="shared" si="3"/>
        <v>0</v>
      </c>
      <c r="S119" s="10">
        <f t="shared" si="4"/>
        <v>0</v>
      </c>
      <c r="T119" s="7">
        <v>18.0</v>
      </c>
      <c r="U119" s="7">
        <v>4.0</v>
      </c>
      <c r="V119" s="7">
        <v>1.0</v>
      </c>
      <c r="W119" s="7">
        <v>2.0</v>
      </c>
      <c r="X119" s="7">
        <v>1.0</v>
      </c>
      <c r="Y119" s="7">
        <v>3245.0</v>
      </c>
      <c r="Z119" s="18">
        <f t="shared" si="5"/>
        <v>0.7726190476</v>
      </c>
      <c r="AA119" s="14">
        <v>48.03</v>
      </c>
      <c r="AB119" s="18">
        <f t="shared" si="6"/>
        <v>0.6861428571</v>
      </c>
      <c r="AC119" s="14">
        <v>320.29</v>
      </c>
      <c r="AD119" s="18">
        <f t="shared" si="7"/>
        <v>4.575571429</v>
      </c>
      <c r="AE119" s="13">
        <f t="shared" si="8"/>
        <v>0.1304029105</v>
      </c>
      <c r="AF119" s="7">
        <v>0.0</v>
      </c>
      <c r="AG119" s="7">
        <v>0.0</v>
      </c>
      <c r="AH119" s="13" t="str">
        <f t="shared" si="9"/>
        <v> </v>
      </c>
      <c r="AI119" s="7">
        <v>1.0</v>
      </c>
      <c r="AJ119" s="7">
        <v>6.0</v>
      </c>
      <c r="AK119" s="26">
        <v>9.0</v>
      </c>
      <c r="AL119" s="26">
        <v>58.0</v>
      </c>
      <c r="AM119" s="7">
        <v>3.0</v>
      </c>
      <c r="AN119" s="7">
        <v>18.0</v>
      </c>
      <c r="AO119" s="7">
        <v>3.0</v>
      </c>
      <c r="AP119" s="7">
        <v>30.0</v>
      </c>
      <c r="AQ119" s="7">
        <v>11.0</v>
      </c>
      <c r="AR119" s="7">
        <v>53.0</v>
      </c>
      <c r="AS119" s="13">
        <f t="shared" si="10"/>
        <v>0.171875</v>
      </c>
      <c r="AT119" s="14">
        <v>1.8</v>
      </c>
      <c r="AU119" s="7">
        <v>1.0</v>
      </c>
      <c r="AV119" s="7">
        <v>1.0</v>
      </c>
      <c r="AW119" s="14">
        <v>-52.5</v>
      </c>
      <c r="AX119" s="14">
        <v>4.35</v>
      </c>
      <c r="AY119" s="14">
        <v>-3.18</v>
      </c>
    </row>
    <row r="120" ht="12.75" customHeight="1">
      <c r="A120" s="7" t="s">
        <v>452</v>
      </c>
      <c r="B120" s="7" t="s">
        <v>830</v>
      </c>
      <c r="C120" s="8" t="s">
        <v>542</v>
      </c>
      <c r="D120" s="9" t="s">
        <v>247</v>
      </c>
      <c r="E120" s="7">
        <v>77.0</v>
      </c>
      <c r="F120" s="7">
        <v>1.0</v>
      </c>
      <c r="G120" s="7">
        <v>0.0</v>
      </c>
      <c r="H120" s="24">
        <f t="shared" si="1"/>
        <v>1</v>
      </c>
      <c r="I120" s="7">
        <v>1.0</v>
      </c>
      <c r="J120" s="7">
        <v>0.0</v>
      </c>
      <c r="K120" s="7">
        <v>0.0</v>
      </c>
      <c r="L120" s="12">
        <f t="shared" si="2"/>
        <v>0</v>
      </c>
      <c r="M120" s="7">
        <v>2.0</v>
      </c>
      <c r="N120" s="7">
        <v>2.0</v>
      </c>
      <c r="O120" s="7">
        <v>2.0</v>
      </c>
      <c r="P120" s="7">
        <v>1.0</v>
      </c>
      <c r="Q120" s="7">
        <v>0.0</v>
      </c>
      <c r="R120" s="10">
        <f t="shared" si="3"/>
        <v>0.5</v>
      </c>
      <c r="S120" s="10">
        <f t="shared" si="4"/>
        <v>0.3333333333</v>
      </c>
      <c r="T120" s="7">
        <v>2.0</v>
      </c>
      <c r="U120" s="7">
        <v>4.0</v>
      </c>
      <c r="V120" s="7">
        <v>2.0</v>
      </c>
      <c r="W120" s="7">
        <v>2.0</v>
      </c>
      <c r="X120" s="7">
        <v>3.0</v>
      </c>
      <c r="Y120" s="7">
        <v>6977.0</v>
      </c>
      <c r="Z120" s="18">
        <f t="shared" si="5"/>
        <v>1.51017316</v>
      </c>
      <c r="AA120" s="14">
        <v>113.95</v>
      </c>
      <c r="AB120" s="18">
        <f t="shared" si="6"/>
        <v>1.47987013</v>
      </c>
      <c r="AC120" s="14">
        <v>261.06</v>
      </c>
      <c r="AD120" s="18">
        <f t="shared" si="7"/>
        <v>3.39038961</v>
      </c>
      <c r="AE120" s="13">
        <f t="shared" si="8"/>
        <v>0.3038585638</v>
      </c>
      <c r="AF120" s="7">
        <v>0.0</v>
      </c>
      <c r="AG120" s="7">
        <v>0.0</v>
      </c>
      <c r="AH120" s="13" t="str">
        <f t="shared" si="9"/>
        <v> </v>
      </c>
      <c r="AI120" s="7">
        <v>1.0</v>
      </c>
      <c r="AJ120" s="7">
        <v>16.0</v>
      </c>
      <c r="AK120" s="26">
        <v>12.0</v>
      </c>
      <c r="AL120" s="26">
        <v>84.0</v>
      </c>
      <c r="AM120" s="7">
        <v>3.0</v>
      </c>
      <c r="AN120" s="7">
        <v>35.0</v>
      </c>
      <c r="AO120" s="7">
        <v>1.0</v>
      </c>
      <c r="AP120" s="7">
        <v>41.0</v>
      </c>
      <c r="AQ120" s="7">
        <v>10.0</v>
      </c>
      <c r="AR120" s="7">
        <v>78.0</v>
      </c>
      <c r="AS120" s="13">
        <f t="shared" si="10"/>
        <v>0.1136363636</v>
      </c>
      <c r="AT120" s="14">
        <v>-3.65</v>
      </c>
      <c r="AU120" s="7">
        <v>0.0</v>
      </c>
      <c r="AV120" s="7">
        <v>0.0</v>
      </c>
      <c r="AW120" s="14">
        <v>-41.6</v>
      </c>
      <c r="AX120" s="14">
        <v>8.65</v>
      </c>
      <c r="AY120" s="14">
        <v>2.09</v>
      </c>
    </row>
    <row r="121" ht="12.75" customHeight="1">
      <c r="A121" s="7" t="s">
        <v>832</v>
      </c>
      <c r="B121" s="7" t="s">
        <v>833</v>
      </c>
      <c r="C121" s="8" t="s">
        <v>173</v>
      </c>
      <c r="D121" s="9" t="s">
        <v>159</v>
      </c>
      <c r="E121" s="7">
        <v>82.0</v>
      </c>
      <c r="F121" s="7">
        <v>2.0</v>
      </c>
      <c r="G121" s="7">
        <v>0.0</v>
      </c>
      <c r="H121" s="24">
        <f t="shared" si="1"/>
        <v>2</v>
      </c>
      <c r="I121" s="7">
        <v>2.0</v>
      </c>
      <c r="J121" s="7">
        <v>0.0</v>
      </c>
      <c r="K121" s="7">
        <v>0.0</v>
      </c>
      <c r="L121" s="12">
        <f t="shared" si="2"/>
        <v>0</v>
      </c>
      <c r="M121" s="7">
        <v>6.0</v>
      </c>
      <c r="N121" s="7">
        <v>2.0</v>
      </c>
      <c r="O121" s="7">
        <v>2.0</v>
      </c>
      <c r="P121" s="7">
        <v>4.0</v>
      </c>
      <c r="Q121" s="7">
        <v>4.0</v>
      </c>
      <c r="R121" s="10">
        <f t="shared" si="3"/>
        <v>0.3333333333</v>
      </c>
      <c r="S121" s="10">
        <f t="shared" si="4"/>
        <v>0.2</v>
      </c>
      <c r="T121" s="7">
        <v>1.0</v>
      </c>
      <c r="U121" s="7">
        <v>1.0</v>
      </c>
      <c r="V121" s="7">
        <v>4.0</v>
      </c>
      <c r="W121" s="7">
        <v>2.0</v>
      </c>
      <c r="X121" s="7">
        <v>2.0</v>
      </c>
      <c r="Y121" s="7">
        <v>4840.0</v>
      </c>
      <c r="Z121" s="18">
        <f t="shared" si="5"/>
        <v>0.9837398374</v>
      </c>
      <c r="AA121" s="14">
        <v>71.26</v>
      </c>
      <c r="AB121" s="18">
        <f t="shared" si="6"/>
        <v>0.8690243902</v>
      </c>
      <c r="AC121" s="14">
        <v>348.87</v>
      </c>
      <c r="AD121" s="18">
        <f t="shared" si="7"/>
        <v>4.254512195</v>
      </c>
      <c r="AE121" s="13">
        <f t="shared" si="8"/>
        <v>0.169614167</v>
      </c>
      <c r="AF121" s="7">
        <v>4.0</v>
      </c>
      <c r="AG121" s="7">
        <v>10.0</v>
      </c>
      <c r="AH121" s="13">
        <f t="shared" si="9"/>
        <v>0.2857142857</v>
      </c>
      <c r="AI121" s="7">
        <v>2.0</v>
      </c>
      <c r="AJ121" s="7">
        <v>7.0</v>
      </c>
      <c r="AK121" s="26">
        <v>7.0</v>
      </c>
      <c r="AL121" s="26">
        <v>53.0</v>
      </c>
      <c r="AM121" s="7">
        <v>4.0</v>
      </c>
      <c r="AN121" s="7">
        <v>22.0</v>
      </c>
      <c r="AO121" s="7">
        <v>5.0</v>
      </c>
      <c r="AP121" s="7">
        <v>34.0</v>
      </c>
      <c r="AQ121" s="7">
        <v>6.0</v>
      </c>
      <c r="AR121" s="7">
        <v>46.0</v>
      </c>
      <c r="AS121" s="13">
        <f t="shared" si="10"/>
        <v>0.1153846154</v>
      </c>
      <c r="AT121" s="14">
        <v>2.17</v>
      </c>
      <c r="AU121" s="7">
        <v>1.0</v>
      </c>
      <c r="AV121" s="7">
        <v>2.0</v>
      </c>
      <c r="AW121" s="14">
        <v>-33.7</v>
      </c>
      <c r="AX121" s="14">
        <v>21.88</v>
      </c>
      <c r="AY121" s="14">
        <v>17.46</v>
      </c>
    </row>
    <row r="122" ht="12.75" customHeight="1">
      <c r="A122" s="7" t="s">
        <v>354</v>
      </c>
      <c r="B122" s="7" t="s">
        <v>838</v>
      </c>
      <c r="C122" s="8" t="s">
        <v>839</v>
      </c>
      <c r="D122" s="9" t="s">
        <v>150</v>
      </c>
      <c r="E122" s="7">
        <v>70.0</v>
      </c>
      <c r="F122" s="7">
        <v>0.0</v>
      </c>
      <c r="G122" s="7">
        <v>0.0</v>
      </c>
      <c r="H122" s="24">
        <f t="shared" si="1"/>
        <v>0</v>
      </c>
      <c r="I122" s="7">
        <v>0.0</v>
      </c>
      <c r="J122" s="7">
        <v>0.0</v>
      </c>
      <c r="K122" s="7">
        <v>0.0</v>
      </c>
      <c r="L122" s="12">
        <f t="shared" si="2"/>
        <v>0</v>
      </c>
      <c r="M122" s="7">
        <v>0.0</v>
      </c>
      <c r="N122" s="7">
        <v>1.0</v>
      </c>
      <c r="O122" s="7">
        <v>1.0</v>
      </c>
      <c r="P122" s="7">
        <v>0.0</v>
      </c>
      <c r="Q122" s="7">
        <v>0.0</v>
      </c>
      <c r="R122" s="10">
        <f t="shared" si="3"/>
        <v>0</v>
      </c>
      <c r="S122" s="10">
        <f t="shared" si="4"/>
        <v>0</v>
      </c>
      <c r="T122" s="7">
        <v>5.0</v>
      </c>
      <c r="U122" s="7">
        <v>0.0</v>
      </c>
      <c r="V122" s="7">
        <v>3.0</v>
      </c>
      <c r="W122" s="7">
        <v>0.0</v>
      </c>
      <c r="X122" s="7">
        <v>2.0</v>
      </c>
      <c r="Y122" s="7">
        <v>3114.0</v>
      </c>
      <c r="Z122" s="18">
        <f t="shared" si="5"/>
        <v>0.7414285714</v>
      </c>
      <c r="AA122" s="14">
        <v>51.13</v>
      </c>
      <c r="AB122" s="18">
        <f t="shared" si="6"/>
        <v>0.7304285714</v>
      </c>
      <c r="AC122" s="14">
        <v>376.7</v>
      </c>
      <c r="AD122" s="18">
        <f t="shared" si="7"/>
        <v>5.381428571</v>
      </c>
      <c r="AE122" s="13">
        <f t="shared" si="8"/>
        <v>0.1195100858</v>
      </c>
      <c r="AF122" s="7">
        <v>7.0</v>
      </c>
      <c r="AG122" s="7">
        <v>8.0</v>
      </c>
      <c r="AH122" s="13">
        <f t="shared" si="9"/>
        <v>0.4666666667</v>
      </c>
      <c r="AI122" s="7">
        <v>0.0</v>
      </c>
      <c r="AJ122" s="7">
        <v>10.0</v>
      </c>
      <c r="AK122" s="26">
        <v>1.0</v>
      </c>
      <c r="AL122" s="26">
        <v>30.0</v>
      </c>
      <c r="AM122" s="7">
        <v>2.0</v>
      </c>
      <c r="AN122" s="7">
        <v>15.0</v>
      </c>
      <c r="AO122" s="7">
        <v>2.0</v>
      </c>
      <c r="AP122" s="7">
        <v>30.0</v>
      </c>
      <c r="AQ122" s="7">
        <v>1.0</v>
      </c>
      <c r="AR122" s="7">
        <v>38.0</v>
      </c>
      <c r="AS122" s="13">
        <f t="shared" si="10"/>
        <v>0.02564102564</v>
      </c>
      <c r="AT122" s="14">
        <v>-10.42</v>
      </c>
      <c r="AU122" s="7">
        <v>0.0</v>
      </c>
      <c r="AV122" s="7">
        <v>2.0</v>
      </c>
      <c r="AW122" s="14">
        <v>-28.2</v>
      </c>
      <c r="AX122" s="14">
        <v>16.67</v>
      </c>
      <c r="AY122" s="14">
        <v>10.7</v>
      </c>
    </row>
    <row r="123" ht="12.75" customHeight="1">
      <c r="A123" s="7" t="s">
        <v>381</v>
      </c>
      <c r="B123" s="7" t="s">
        <v>841</v>
      </c>
      <c r="C123" s="8" t="s">
        <v>173</v>
      </c>
      <c r="D123" s="9" t="s">
        <v>174</v>
      </c>
      <c r="E123" s="7">
        <v>55.0</v>
      </c>
      <c r="F123" s="7">
        <v>0.0</v>
      </c>
      <c r="G123" s="7">
        <v>0.0</v>
      </c>
      <c r="H123" s="24">
        <f t="shared" si="1"/>
        <v>0</v>
      </c>
      <c r="I123" s="7">
        <v>0.0</v>
      </c>
      <c r="J123" s="7">
        <v>0.0</v>
      </c>
      <c r="K123" s="7">
        <v>0.0</v>
      </c>
      <c r="L123" s="12">
        <f t="shared" si="2"/>
        <v>0</v>
      </c>
      <c r="M123" s="7">
        <v>0.0</v>
      </c>
      <c r="N123" s="7">
        <v>0.0</v>
      </c>
      <c r="O123" s="7">
        <v>0.0</v>
      </c>
      <c r="P123" s="7">
        <v>0.0</v>
      </c>
      <c r="Q123" s="7">
        <v>0.0</v>
      </c>
      <c r="R123" s="10">
        <f t="shared" si="3"/>
        <v>0</v>
      </c>
      <c r="S123" s="10">
        <f t="shared" si="4"/>
        <v>0</v>
      </c>
      <c r="T123" s="7">
        <v>12.0</v>
      </c>
      <c r="U123" s="7">
        <v>4.0</v>
      </c>
      <c r="V123" s="7">
        <v>2.0</v>
      </c>
      <c r="W123" s="7">
        <v>3.0</v>
      </c>
      <c r="X123" s="7">
        <v>0.0</v>
      </c>
      <c r="Y123" s="7">
        <v>3907.0</v>
      </c>
      <c r="Z123" s="18">
        <f t="shared" si="5"/>
        <v>1.183939394</v>
      </c>
      <c r="AA123" s="14">
        <v>56.8</v>
      </c>
      <c r="AB123" s="18">
        <f t="shared" si="6"/>
        <v>1.032727273</v>
      </c>
      <c r="AC123" s="14">
        <v>227.85</v>
      </c>
      <c r="AD123" s="18">
        <f t="shared" si="7"/>
        <v>4.142727273</v>
      </c>
      <c r="AE123" s="13">
        <f t="shared" si="8"/>
        <v>0.1995432988</v>
      </c>
      <c r="AF123" s="7">
        <v>0.0</v>
      </c>
      <c r="AG123" s="7">
        <v>0.0</v>
      </c>
      <c r="AH123" s="13" t="str">
        <f t="shared" si="9"/>
        <v> </v>
      </c>
      <c r="AI123" s="7">
        <v>0.0</v>
      </c>
      <c r="AJ123" s="7">
        <v>3.0</v>
      </c>
      <c r="AK123" s="26">
        <v>7.0</v>
      </c>
      <c r="AL123" s="26">
        <v>37.0</v>
      </c>
      <c r="AM123" s="7">
        <v>4.0</v>
      </c>
      <c r="AN123" s="7">
        <v>31.0</v>
      </c>
      <c r="AO123" s="7">
        <v>1.0</v>
      </c>
      <c r="AP123" s="7">
        <v>31.0</v>
      </c>
      <c r="AQ123" s="7">
        <v>9.0</v>
      </c>
      <c r="AR123" s="7">
        <v>40.0</v>
      </c>
      <c r="AS123" s="13">
        <f t="shared" si="10"/>
        <v>0.1836734694</v>
      </c>
      <c r="AT123" s="14">
        <v>12.89</v>
      </c>
      <c r="AU123" s="7">
        <v>0.0</v>
      </c>
      <c r="AV123" s="7">
        <v>1.0</v>
      </c>
      <c r="AW123" s="14">
        <v>-31.7</v>
      </c>
      <c r="AX123" s="14">
        <v>14.71</v>
      </c>
      <c r="AY123" s="14">
        <v>11.71</v>
      </c>
    </row>
    <row r="124" ht="12.75" customHeight="1">
      <c r="A124" s="7" t="s">
        <v>845</v>
      </c>
      <c r="B124" s="7" t="s">
        <v>846</v>
      </c>
      <c r="C124" s="8" t="s">
        <v>305</v>
      </c>
      <c r="D124" s="9" t="s">
        <v>150</v>
      </c>
      <c r="E124" s="7">
        <v>80.0</v>
      </c>
      <c r="F124" s="7">
        <v>1.0</v>
      </c>
      <c r="G124" s="7">
        <v>2.0</v>
      </c>
      <c r="H124" s="24">
        <f t="shared" si="1"/>
        <v>3</v>
      </c>
      <c r="I124" s="7">
        <v>1.0</v>
      </c>
      <c r="J124" s="7">
        <v>1.0</v>
      </c>
      <c r="K124" s="7">
        <v>0.0</v>
      </c>
      <c r="L124" s="12">
        <f t="shared" si="2"/>
        <v>11</v>
      </c>
      <c r="M124" s="7">
        <v>14.0</v>
      </c>
      <c r="N124" s="7">
        <v>0.0</v>
      </c>
      <c r="O124" s="7">
        <v>0.0</v>
      </c>
      <c r="P124" s="7">
        <v>13.0</v>
      </c>
      <c r="Q124" s="7">
        <v>2.0</v>
      </c>
      <c r="R124" s="10">
        <f t="shared" si="3"/>
        <v>0.07142857143</v>
      </c>
      <c r="S124" s="10">
        <f t="shared" si="4"/>
        <v>0.06666666667</v>
      </c>
      <c r="T124" s="7">
        <v>24.0</v>
      </c>
      <c r="U124" s="7">
        <v>7.0</v>
      </c>
      <c r="V124" s="7">
        <v>3.0</v>
      </c>
      <c r="W124" s="7">
        <v>2.0</v>
      </c>
      <c r="X124" s="7">
        <v>12.0</v>
      </c>
      <c r="Y124" s="7">
        <v>10488.0</v>
      </c>
      <c r="Z124" s="18">
        <f t="shared" si="5"/>
        <v>2.185</v>
      </c>
      <c r="AA124" s="14">
        <v>172.62</v>
      </c>
      <c r="AB124" s="18">
        <f t="shared" si="6"/>
        <v>2.15775</v>
      </c>
      <c r="AC124" s="14">
        <v>193.55</v>
      </c>
      <c r="AD124" s="18">
        <f t="shared" si="7"/>
        <v>2.419375</v>
      </c>
      <c r="AE124" s="13">
        <f t="shared" si="8"/>
        <v>0.4714203785</v>
      </c>
      <c r="AF124" s="7">
        <v>83.0</v>
      </c>
      <c r="AG124" s="7">
        <v>113.0</v>
      </c>
      <c r="AH124" s="13">
        <f t="shared" si="9"/>
        <v>0.4234693878</v>
      </c>
      <c r="AI124" s="7">
        <v>3.0</v>
      </c>
      <c r="AJ124" s="7">
        <v>17.0</v>
      </c>
      <c r="AK124" s="26">
        <v>30.0</v>
      </c>
      <c r="AL124" s="26">
        <v>157.0</v>
      </c>
      <c r="AM124" s="7">
        <v>4.0</v>
      </c>
      <c r="AN124" s="7">
        <v>56.0</v>
      </c>
      <c r="AO124" s="7">
        <v>8.0</v>
      </c>
      <c r="AP124" s="7">
        <v>95.0</v>
      </c>
      <c r="AQ124" s="7">
        <v>32.0</v>
      </c>
      <c r="AR124" s="7">
        <v>156.0</v>
      </c>
      <c r="AS124" s="13">
        <f t="shared" si="10"/>
        <v>0.170212766</v>
      </c>
      <c r="AT124" s="14">
        <v>-1.69</v>
      </c>
      <c r="AU124" s="7">
        <v>2.0</v>
      </c>
      <c r="AV124" s="7">
        <v>2.0</v>
      </c>
      <c r="AW124" s="14">
        <v>-36.8</v>
      </c>
      <c r="AX124" s="14">
        <v>5.56</v>
      </c>
      <c r="AY124" s="14">
        <v>-2.05</v>
      </c>
    </row>
    <row r="125" ht="12.75" customHeight="1">
      <c r="A125" s="7" t="s">
        <v>851</v>
      </c>
      <c r="B125" s="7" t="s">
        <v>852</v>
      </c>
      <c r="C125" s="8" t="s">
        <v>542</v>
      </c>
      <c r="D125" s="9" t="s">
        <v>174</v>
      </c>
      <c r="E125" s="7">
        <v>16.0</v>
      </c>
      <c r="F125" s="7">
        <v>0.0</v>
      </c>
      <c r="G125" s="7">
        <v>0.0</v>
      </c>
      <c r="H125" s="24">
        <f t="shared" si="1"/>
        <v>0</v>
      </c>
      <c r="I125" s="7">
        <v>0.0</v>
      </c>
      <c r="J125" s="7">
        <v>0.0</v>
      </c>
      <c r="K125" s="7">
        <v>0.0</v>
      </c>
      <c r="L125" s="12">
        <f t="shared" si="2"/>
        <v>0</v>
      </c>
      <c r="M125" s="7">
        <v>0.0</v>
      </c>
      <c r="N125" s="7">
        <v>0.0</v>
      </c>
      <c r="O125" s="7">
        <v>0.0</v>
      </c>
      <c r="P125" s="7">
        <v>0.0</v>
      </c>
      <c r="Q125" s="7">
        <v>0.0</v>
      </c>
      <c r="R125" s="10">
        <f t="shared" si="3"/>
        <v>0</v>
      </c>
      <c r="S125" s="10">
        <f t="shared" si="4"/>
        <v>0</v>
      </c>
      <c r="T125" s="7">
        <v>2.0</v>
      </c>
      <c r="U125" s="7">
        <v>0.0</v>
      </c>
      <c r="V125" s="7">
        <v>1.0</v>
      </c>
      <c r="W125" s="7">
        <v>1.0</v>
      </c>
      <c r="X125" s="7">
        <v>0.0</v>
      </c>
      <c r="Y125" s="7">
        <v>1350.0</v>
      </c>
      <c r="Z125" s="18">
        <f t="shared" si="5"/>
        <v>1.40625</v>
      </c>
      <c r="AA125" s="14">
        <v>22.06</v>
      </c>
      <c r="AB125" s="18">
        <f t="shared" si="6"/>
        <v>1.37875</v>
      </c>
      <c r="AC125" s="14">
        <v>47.68</v>
      </c>
      <c r="AD125" s="18">
        <f t="shared" si="7"/>
        <v>2.98</v>
      </c>
      <c r="AE125" s="13">
        <f t="shared" si="8"/>
        <v>0.3163177516</v>
      </c>
      <c r="AF125" s="7">
        <v>0.0</v>
      </c>
      <c r="AG125" s="7">
        <v>0.0</v>
      </c>
      <c r="AH125" s="13" t="str">
        <f t="shared" si="9"/>
        <v> </v>
      </c>
      <c r="AI125" s="7">
        <v>0.0</v>
      </c>
      <c r="AJ125" s="7">
        <v>2.0</v>
      </c>
      <c r="AK125" s="26">
        <v>1.0</v>
      </c>
      <c r="AL125" s="26">
        <v>17.0</v>
      </c>
      <c r="AM125" s="7">
        <v>1.0</v>
      </c>
      <c r="AN125" s="7">
        <v>10.0</v>
      </c>
      <c r="AO125" s="7">
        <v>0.0</v>
      </c>
      <c r="AP125" s="7">
        <v>6.0</v>
      </c>
      <c r="AQ125" s="7">
        <v>1.0</v>
      </c>
      <c r="AR125" s="7">
        <v>14.0</v>
      </c>
      <c r="AS125" s="13">
        <f t="shared" si="10"/>
        <v>0.06666666667</v>
      </c>
      <c r="AT125" s="14">
        <v>-7.62</v>
      </c>
      <c r="AU125" s="7">
        <v>0.0</v>
      </c>
      <c r="AV125" s="7">
        <v>0.0</v>
      </c>
      <c r="AW125" s="14">
        <v>-57.1</v>
      </c>
      <c r="AX125" s="14">
        <v>0.0</v>
      </c>
      <c r="AY125" s="14">
        <v>-6.38</v>
      </c>
    </row>
    <row r="126" ht="12.75" customHeight="1">
      <c r="A126" s="7" t="s">
        <v>272</v>
      </c>
      <c r="B126" s="7" t="s">
        <v>854</v>
      </c>
      <c r="C126" s="8" t="s">
        <v>182</v>
      </c>
      <c r="D126" s="9" t="s">
        <v>247</v>
      </c>
      <c r="E126" s="7">
        <v>23.0</v>
      </c>
      <c r="F126" s="7">
        <v>0.0</v>
      </c>
      <c r="G126" s="7">
        <v>0.0</v>
      </c>
      <c r="H126" s="24">
        <f t="shared" si="1"/>
        <v>0</v>
      </c>
      <c r="I126" s="7">
        <v>0.0</v>
      </c>
      <c r="J126" s="7">
        <v>0.0</v>
      </c>
      <c r="K126" s="7">
        <v>0.0</v>
      </c>
      <c r="L126" s="12">
        <f t="shared" si="2"/>
        <v>0</v>
      </c>
      <c r="M126" s="7">
        <v>0.0</v>
      </c>
      <c r="N126" s="7">
        <v>0.0</v>
      </c>
      <c r="O126" s="7">
        <v>0.0</v>
      </c>
      <c r="P126" s="7">
        <v>0.0</v>
      </c>
      <c r="Q126" s="7">
        <v>0.0</v>
      </c>
      <c r="R126" s="10">
        <f t="shared" si="3"/>
        <v>0</v>
      </c>
      <c r="S126" s="10">
        <f t="shared" si="4"/>
        <v>0</v>
      </c>
      <c r="T126" s="7">
        <v>0.0</v>
      </c>
      <c r="U126" s="7">
        <v>0.0</v>
      </c>
      <c r="V126" s="7">
        <v>0.0</v>
      </c>
      <c r="W126" s="7">
        <v>0.0</v>
      </c>
      <c r="X126" s="7">
        <v>0.0</v>
      </c>
      <c r="Y126" s="7">
        <v>22.0</v>
      </c>
      <c r="Z126" s="18">
        <f t="shared" si="5"/>
        <v>0.01594202899</v>
      </c>
      <c r="AA126" s="14">
        <v>0.53</v>
      </c>
      <c r="AB126" s="18">
        <f t="shared" si="6"/>
        <v>0.02304347826</v>
      </c>
      <c r="AC126" s="14">
        <v>127.65</v>
      </c>
      <c r="AD126" s="18">
        <f t="shared" si="7"/>
        <v>5.55</v>
      </c>
      <c r="AE126" s="13">
        <f t="shared" si="8"/>
        <v>0.004134810423</v>
      </c>
      <c r="AF126" s="7">
        <v>0.0</v>
      </c>
      <c r="AG126" s="7">
        <v>0.0</v>
      </c>
      <c r="AH126" s="13" t="str">
        <f t="shared" si="9"/>
        <v> </v>
      </c>
      <c r="AI126" s="7">
        <v>0.0</v>
      </c>
      <c r="AJ126" s="7">
        <v>0.0</v>
      </c>
      <c r="AK126" s="26">
        <v>0.0</v>
      </c>
      <c r="AL126" s="26">
        <v>1.0</v>
      </c>
      <c r="AM126" s="7">
        <v>0.0</v>
      </c>
      <c r="AN126" s="7">
        <v>0.0</v>
      </c>
      <c r="AO126" s="7">
        <v>0.0</v>
      </c>
      <c r="AP126" s="7">
        <v>0.0</v>
      </c>
      <c r="AQ126" s="7">
        <v>0.0</v>
      </c>
      <c r="AR126" s="7">
        <v>0.0</v>
      </c>
      <c r="AS126" s="13">
        <f t="shared" si="10"/>
        <v>0</v>
      </c>
      <c r="AT126" s="14"/>
      <c r="AU126" s="7">
        <v>0.0</v>
      </c>
      <c r="AV126" s="7">
        <v>0.0</v>
      </c>
      <c r="AW126" s="14">
        <v>-60.0</v>
      </c>
      <c r="AX126" s="14"/>
      <c r="AY126" s="14"/>
    </row>
    <row r="127" ht="12.75" customHeight="1">
      <c r="A127" s="7" t="s">
        <v>858</v>
      </c>
      <c r="B127" s="7" t="s">
        <v>859</v>
      </c>
      <c r="C127" s="8" t="s">
        <v>860</v>
      </c>
      <c r="D127" s="9" t="s">
        <v>174</v>
      </c>
      <c r="E127" s="7">
        <v>29.0</v>
      </c>
      <c r="F127" s="7">
        <v>0.0</v>
      </c>
      <c r="G127" s="7">
        <v>0.0</v>
      </c>
      <c r="H127" s="24">
        <f t="shared" si="1"/>
        <v>0</v>
      </c>
      <c r="I127" s="7">
        <v>0.0</v>
      </c>
      <c r="J127" s="7">
        <v>0.0</v>
      </c>
      <c r="K127" s="7">
        <v>0.0</v>
      </c>
      <c r="L127" s="12">
        <f t="shared" si="2"/>
        <v>0</v>
      </c>
      <c r="M127" s="7">
        <v>0.0</v>
      </c>
      <c r="N127" s="7">
        <v>0.0</v>
      </c>
      <c r="O127" s="7">
        <v>0.0</v>
      </c>
      <c r="P127" s="7">
        <v>0.0</v>
      </c>
      <c r="Q127" s="7">
        <v>0.0</v>
      </c>
      <c r="R127" s="10">
        <f t="shared" si="3"/>
        <v>0</v>
      </c>
      <c r="S127" s="10">
        <f t="shared" si="4"/>
        <v>0</v>
      </c>
      <c r="T127" s="7">
        <v>0.0</v>
      </c>
      <c r="U127" s="7">
        <v>0.0</v>
      </c>
      <c r="V127" s="7">
        <v>0.0</v>
      </c>
      <c r="W127" s="7">
        <v>0.0</v>
      </c>
      <c r="X127" s="7">
        <v>0.0</v>
      </c>
      <c r="Y127" s="7">
        <v>5.0</v>
      </c>
      <c r="Z127" s="18">
        <f t="shared" si="5"/>
        <v>0.002873563218</v>
      </c>
      <c r="AA127" s="14">
        <v>0.22</v>
      </c>
      <c r="AB127" s="18">
        <f t="shared" si="6"/>
        <v>0.007586206897</v>
      </c>
      <c r="AC127" s="14">
        <v>157.7</v>
      </c>
      <c r="AD127" s="18">
        <f t="shared" si="7"/>
        <v>5.437931034</v>
      </c>
      <c r="AE127" s="13">
        <f t="shared" si="8"/>
        <v>0.001393110436</v>
      </c>
      <c r="AF127" s="7">
        <v>0.0</v>
      </c>
      <c r="AG127" s="7">
        <v>0.0</v>
      </c>
      <c r="AH127" s="13" t="str">
        <f t="shared" si="9"/>
        <v> </v>
      </c>
      <c r="AI127" s="7">
        <v>0.0</v>
      </c>
      <c r="AJ127" s="7">
        <v>0.0</v>
      </c>
      <c r="AK127" s="26">
        <v>0.0</v>
      </c>
      <c r="AL127" s="26">
        <v>0.0</v>
      </c>
      <c r="AM127" s="7">
        <v>0.0</v>
      </c>
      <c r="AN127" s="7">
        <v>0.0</v>
      </c>
      <c r="AO127" s="7">
        <v>0.0</v>
      </c>
      <c r="AP127" s="7">
        <v>0.0</v>
      </c>
      <c r="AQ127" s="7">
        <v>0.0</v>
      </c>
      <c r="AR127" s="7">
        <v>0.0</v>
      </c>
      <c r="AS127" s="13">
        <f t="shared" si="10"/>
        <v>0</v>
      </c>
      <c r="AT127" s="14"/>
      <c r="AU127" s="7">
        <v>0.0</v>
      </c>
      <c r="AV127" s="7">
        <v>0.0</v>
      </c>
      <c r="AW127" s="14">
        <v>0.0</v>
      </c>
      <c r="AX127" s="14"/>
      <c r="AY127" s="14"/>
    </row>
    <row r="128" ht="12.75" customHeight="1">
      <c r="A128" s="7" t="s">
        <v>354</v>
      </c>
      <c r="B128" s="7" t="s">
        <v>865</v>
      </c>
      <c r="C128" s="8" t="s">
        <v>197</v>
      </c>
      <c r="D128" s="9" t="s">
        <v>159</v>
      </c>
      <c r="E128" s="7">
        <v>56.0</v>
      </c>
      <c r="F128" s="7">
        <v>0.0</v>
      </c>
      <c r="G128" s="7">
        <v>0.0</v>
      </c>
      <c r="H128" s="24">
        <f t="shared" si="1"/>
        <v>0</v>
      </c>
      <c r="I128" s="7">
        <v>0.0</v>
      </c>
      <c r="J128" s="7">
        <v>0.0</v>
      </c>
      <c r="K128" s="7">
        <v>0.0</v>
      </c>
      <c r="L128" s="12">
        <f t="shared" si="2"/>
        <v>0</v>
      </c>
      <c r="M128" s="7">
        <v>1.0</v>
      </c>
      <c r="N128" s="7">
        <v>0.0</v>
      </c>
      <c r="O128" s="7">
        <v>0.0</v>
      </c>
      <c r="P128" s="7">
        <v>1.0</v>
      </c>
      <c r="Q128" s="7">
        <v>0.0</v>
      </c>
      <c r="R128" s="10">
        <f t="shared" si="3"/>
        <v>0</v>
      </c>
      <c r="S128" s="10">
        <f t="shared" si="4"/>
        <v>0</v>
      </c>
      <c r="T128" s="7">
        <v>0.0</v>
      </c>
      <c r="U128" s="7">
        <v>0.0</v>
      </c>
      <c r="V128" s="7">
        <v>0.0</v>
      </c>
      <c r="W128" s="7">
        <v>0.0</v>
      </c>
      <c r="X128" s="7">
        <v>0.0</v>
      </c>
      <c r="Y128" s="7">
        <v>333.0</v>
      </c>
      <c r="Z128" s="18">
        <f t="shared" si="5"/>
        <v>0.09910714286</v>
      </c>
      <c r="AA128" s="14">
        <v>3.55</v>
      </c>
      <c r="AB128" s="18">
        <f t="shared" si="6"/>
        <v>0.06339285714</v>
      </c>
      <c r="AC128" s="14">
        <v>318.38</v>
      </c>
      <c r="AD128" s="18">
        <f t="shared" si="7"/>
        <v>5.685357143</v>
      </c>
      <c r="AE128" s="13">
        <f t="shared" si="8"/>
        <v>0.01102724195</v>
      </c>
      <c r="AF128" s="7">
        <v>0.0</v>
      </c>
      <c r="AG128" s="7">
        <v>0.0</v>
      </c>
      <c r="AH128" s="13" t="str">
        <f t="shared" si="9"/>
        <v> </v>
      </c>
      <c r="AI128" s="7">
        <v>0.0</v>
      </c>
      <c r="AJ128" s="7">
        <v>0.0</v>
      </c>
      <c r="AK128" s="26">
        <v>1.0</v>
      </c>
      <c r="AL128" s="26">
        <v>4.0</v>
      </c>
      <c r="AM128" s="7">
        <v>0.0</v>
      </c>
      <c r="AN128" s="7">
        <v>0.0</v>
      </c>
      <c r="AO128" s="7">
        <v>0.0</v>
      </c>
      <c r="AP128" s="7">
        <v>1.0</v>
      </c>
      <c r="AQ128" s="7">
        <v>1.0</v>
      </c>
      <c r="AR128" s="7">
        <v>3.0</v>
      </c>
      <c r="AS128" s="13">
        <f t="shared" si="10"/>
        <v>0.25</v>
      </c>
      <c r="AT128" s="14">
        <v>12.11</v>
      </c>
      <c r="AU128" s="7">
        <v>0.0</v>
      </c>
      <c r="AV128" s="7">
        <v>0.0</v>
      </c>
      <c r="AW128" s="14">
        <v>-33.8</v>
      </c>
      <c r="AX128" s="14">
        <v>33.33</v>
      </c>
      <c r="AY128" s="14">
        <v>27.27</v>
      </c>
    </row>
    <row r="129" ht="12.75" customHeight="1">
      <c r="A129" s="7" t="s">
        <v>867</v>
      </c>
      <c r="B129" s="7" t="s">
        <v>868</v>
      </c>
      <c r="C129" s="8" t="s">
        <v>237</v>
      </c>
      <c r="D129" s="9" t="s">
        <v>159</v>
      </c>
      <c r="E129" s="7">
        <v>19.0</v>
      </c>
      <c r="F129" s="7">
        <v>0.0</v>
      </c>
      <c r="G129" s="7">
        <v>0.0</v>
      </c>
      <c r="H129" s="24">
        <f t="shared" si="1"/>
        <v>0</v>
      </c>
      <c r="I129" s="7">
        <v>0.0</v>
      </c>
      <c r="J129" s="7">
        <v>0.0</v>
      </c>
      <c r="K129" s="7">
        <v>0.0</v>
      </c>
      <c r="L129" s="12">
        <f t="shared" si="2"/>
        <v>0</v>
      </c>
      <c r="M129" s="7">
        <v>0.0</v>
      </c>
      <c r="N129" s="7">
        <v>0.0</v>
      </c>
      <c r="O129" s="7">
        <v>0.0</v>
      </c>
      <c r="P129" s="7">
        <v>0.0</v>
      </c>
      <c r="Q129" s="7">
        <v>0.0</v>
      </c>
      <c r="R129" s="10">
        <f t="shared" si="3"/>
        <v>0</v>
      </c>
      <c r="S129" s="10">
        <f t="shared" si="4"/>
        <v>0</v>
      </c>
      <c r="T129" s="7">
        <v>0.0</v>
      </c>
      <c r="U129" s="7">
        <v>0.0</v>
      </c>
      <c r="V129" s="7">
        <v>0.0</v>
      </c>
      <c r="W129" s="7">
        <v>0.0</v>
      </c>
      <c r="X129" s="7">
        <v>0.0</v>
      </c>
      <c r="Y129" s="7">
        <v>101.0</v>
      </c>
      <c r="Z129" s="18">
        <f t="shared" si="5"/>
        <v>0.08859649123</v>
      </c>
      <c r="AA129" s="14">
        <v>1.77</v>
      </c>
      <c r="AB129" s="18">
        <f t="shared" si="6"/>
        <v>0.09315789474</v>
      </c>
      <c r="AC129" s="14">
        <v>120.14</v>
      </c>
      <c r="AD129" s="18">
        <f t="shared" si="7"/>
        <v>6.323157895</v>
      </c>
      <c r="AE129" s="13">
        <f t="shared" si="8"/>
        <v>0.01451890739</v>
      </c>
      <c r="AF129" s="7">
        <v>0.0</v>
      </c>
      <c r="AG129" s="7">
        <v>0.0</v>
      </c>
      <c r="AH129" s="13" t="str">
        <f t="shared" si="9"/>
        <v> </v>
      </c>
      <c r="AI129" s="7">
        <v>0.0</v>
      </c>
      <c r="AJ129" s="7">
        <v>1.0</v>
      </c>
      <c r="AK129" s="26">
        <v>0.0</v>
      </c>
      <c r="AL129" s="26">
        <v>3.0</v>
      </c>
      <c r="AM129" s="7">
        <v>0.0</v>
      </c>
      <c r="AN129" s="7">
        <v>1.0</v>
      </c>
      <c r="AO129" s="7">
        <v>0.0</v>
      </c>
      <c r="AP129" s="7">
        <v>1.0</v>
      </c>
      <c r="AQ129" s="7">
        <v>0.0</v>
      </c>
      <c r="AR129" s="7">
        <v>5.0</v>
      </c>
      <c r="AS129" s="13">
        <f t="shared" si="10"/>
        <v>0</v>
      </c>
      <c r="AT129" s="14">
        <v>-13.76</v>
      </c>
      <c r="AU129" s="7">
        <v>0.0</v>
      </c>
      <c r="AV129" s="7">
        <v>0.0</v>
      </c>
      <c r="AW129" s="14">
        <v>-135.6</v>
      </c>
      <c r="AX129" s="14">
        <v>100.0</v>
      </c>
      <c r="AY129" s="14">
        <v>91.15</v>
      </c>
    </row>
    <row r="130" ht="12.75" customHeight="1">
      <c r="A130" s="7" t="s">
        <v>871</v>
      </c>
      <c r="B130" s="7" t="s">
        <v>872</v>
      </c>
      <c r="C130" s="8" t="s">
        <v>305</v>
      </c>
      <c r="D130" s="9" t="s">
        <v>247</v>
      </c>
      <c r="E130" s="7">
        <v>77.0</v>
      </c>
      <c r="F130" s="7">
        <v>2.0</v>
      </c>
      <c r="G130" s="7">
        <v>1.0</v>
      </c>
      <c r="H130" s="24">
        <f t="shared" si="1"/>
        <v>3</v>
      </c>
      <c r="I130" s="7">
        <v>2.0</v>
      </c>
      <c r="J130" s="7">
        <v>1.0</v>
      </c>
      <c r="K130" s="7">
        <v>0.0</v>
      </c>
      <c r="L130" s="12">
        <f t="shared" si="2"/>
        <v>11</v>
      </c>
      <c r="M130" s="7">
        <v>11.0</v>
      </c>
      <c r="N130" s="7">
        <v>1.0</v>
      </c>
      <c r="O130" s="7">
        <v>1.0</v>
      </c>
      <c r="P130" s="7">
        <v>9.0</v>
      </c>
      <c r="Q130" s="7">
        <v>3.0</v>
      </c>
      <c r="R130" s="10">
        <f t="shared" si="3"/>
        <v>0.1818181818</v>
      </c>
      <c r="S130" s="10">
        <f t="shared" si="4"/>
        <v>0.1538461538</v>
      </c>
      <c r="T130" s="7">
        <v>9.0</v>
      </c>
      <c r="U130" s="7">
        <v>16.0</v>
      </c>
      <c r="V130" s="7">
        <v>4.0</v>
      </c>
      <c r="W130" s="7">
        <v>3.0</v>
      </c>
      <c r="X130" s="7">
        <v>9.0</v>
      </c>
      <c r="Y130" s="7">
        <v>9118.0</v>
      </c>
      <c r="Z130" s="18">
        <f t="shared" si="5"/>
        <v>1.973593074</v>
      </c>
      <c r="AA130" s="14">
        <v>151.7</v>
      </c>
      <c r="AB130" s="18">
        <f t="shared" si="6"/>
        <v>1.97012987</v>
      </c>
      <c r="AC130" s="14">
        <v>202.84</v>
      </c>
      <c r="AD130" s="18">
        <f t="shared" si="7"/>
        <v>2.634285714</v>
      </c>
      <c r="AE130" s="13">
        <f t="shared" si="8"/>
        <v>0.4278783776</v>
      </c>
      <c r="AF130" s="7">
        <v>1.0</v>
      </c>
      <c r="AG130" s="7">
        <v>0.0</v>
      </c>
      <c r="AH130" s="13">
        <f t="shared" si="9"/>
        <v>1</v>
      </c>
      <c r="AI130" s="7">
        <v>3.0</v>
      </c>
      <c r="AJ130" s="7">
        <v>10.0</v>
      </c>
      <c r="AK130" s="26">
        <v>30.0</v>
      </c>
      <c r="AL130" s="26">
        <v>121.0</v>
      </c>
      <c r="AM130" s="7">
        <v>4.0</v>
      </c>
      <c r="AN130" s="7">
        <v>44.0</v>
      </c>
      <c r="AO130" s="7">
        <v>7.0</v>
      </c>
      <c r="AP130" s="7">
        <v>83.0</v>
      </c>
      <c r="AQ130" s="7">
        <v>28.0</v>
      </c>
      <c r="AR130" s="7">
        <v>121.0</v>
      </c>
      <c r="AS130" s="13">
        <f t="shared" si="10"/>
        <v>0.1879194631</v>
      </c>
      <c r="AT130" s="14">
        <v>2.4</v>
      </c>
      <c r="AU130" s="7">
        <v>0.0</v>
      </c>
      <c r="AV130" s="7">
        <v>2.0</v>
      </c>
      <c r="AW130" s="14">
        <v>-24.5</v>
      </c>
      <c r="AX130" s="14">
        <v>6.17</v>
      </c>
      <c r="AY130" s="14">
        <v>-0.53</v>
      </c>
    </row>
    <row r="131" ht="12.75" customHeight="1">
      <c r="A131" s="7" t="s">
        <v>878</v>
      </c>
      <c r="B131" s="7" t="s">
        <v>879</v>
      </c>
      <c r="C131" s="8" t="s">
        <v>215</v>
      </c>
      <c r="D131" s="9" t="s">
        <v>174</v>
      </c>
      <c r="E131" s="7">
        <v>80.0</v>
      </c>
      <c r="F131" s="7">
        <v>0.0</v>
      </c>
      <c r="G131" s="7">
        <v>1.0</v>
      </c>
      <c r="H131" s="24">
        <f t="shared" si="1"/>
        <v>1</v>
      </c>
      <c r="I131" s="7">
        <v>0.0</v>
      </c>
      <c r="J131" s="7">
        <v>1.0</v>
      </c>
      <c r="K131" s="7">
        <v>0.0</v>
      </c>
      <c r="L131" s="12">
        <f t="shared" si="2"/>
        <v>5.5</v>
      </c>
      <c r="M131" s="7">
        <v>2.0</v>
      </c>
      <c r="N131" s="7">
        <v>0.0</v>
      </c>
      <c r="O131" s="7">
        <v>0.0</v>
      </c>
      <c r="P131" s="7">
        <v>2.0</v>
      </c>
      <c r="Q131" s="7">
        <v>0.0</v>
      </c>
      <c r="R131" s="10">
        <f t="shared" si="3"/>
        <v>0</v>
      </c>
      <c r="S131" s="10">
        <f t="shared" si="4"/>
        <v>0</v>
      </c>
      <c r="T131" s="7">
        <v>26.0</v>
      </c>
      <c r="U131" s="7">
        <v>11.0</v>
      </c>
      <c r="V131" s="7">
        <v>2.0</v>
      </c>
      <c r="W131" s="7">
        <v>6.0</v>
      </c>
      <c r="X131" s="7">
        <v>3.0</v>
      </c>
      <c r="Y131" s="7">
        <v>11034.0</v>
      </c>
      <c r="Z131" s="18">
        <f t="shared" si="5"/>
        <v>2.29875</v>
      </c>
      <c r="AA131" s="14">
        <v>179.22</v>
      </c>
      <c r="AB131" s="18">
        <f t="shared" si="6"/>
        <v>2.24025</v>
      </c>
      <c r="AC131" s="14">
        <v>243.94</v>
      </c>
      <c r="AD131" s="18">
        <f t="shared" si="7"/>
        <v>3.04925</v>
      </c>
      <c r="AE131" s="13">
        <f t="shared" si="8"/>
        <v>0.4235277436</v>
      </c>
      <c r="AF131" s="7">
        <v>0.0</v>
      </c>
      <c r="AG131" s="7">
        <v>0.0</v>
      </c>
      <c r="AH131" s="13" t="str">
        <f t="shared" si="9"/>
        <v> </v>
      </c>
      <c r="AI131" s="7">
        <v>4.0</v>
      </c>
      <c r="AJ131" s="7">
        <v>15.0</v>
      </c>
      <c r="AK131" s="26">
        <v>18.0</v>
      </c>
      <c r="AL131" s="26">
        <v>134.0</v>
      </c>
      <c r="AM131" s="7">
        <v>4.0</v>
      </c>
      <c r="AN131" s="7">
        <v>83.0</v>
      </c>
      <c r="AO131" s="7">
        <v>3.0</v>
      </c>
      <c r="AP131" s="7">
        <v>85.0</v>
      </c>
      <c r="AQ131" s="7">
        <v>21.0</v>
      </c>
      <c r="AR131" s="7">
        <v>125.0</v>
      </c>
      <c r="AS131" s="13">
        <f t="shared" si="10"/>
        <v>0.1438356164</v>
      </c>
      <c r="AT131" s="14">
        <v>5.65</v>
      </c>
      <c r="AU131" s="7">
        <v>0.0</v>
      </c>
      <c r="AV131" s="7">
        <v>0.0</v>
      </c>
      <c r="AW131" s="14">
        <v>-41.5</v>
      </c>
      <c r="AX131" s="14">
        <v>4.96</v>
      </c>
      <c r="AY131" s="14">
        <v>-1.84</v>
      </c>
    </row>
    <row r="132" ht="12.75" customHeight="1">
      <c r="A132" s="7" t="s">
        <v>164</v>
      </c>
      <c r="B132" s="7" t="s">
        <v>884</v>
      </c>
      <c r="C132" s="8" t="s">
        <v>458</v>
      </c>
      <c r="D132" s="9" t="s">
        <v>167</v>
      </c>
      <c r="E132" s="7">
        <v>82.0</v>
      </c>
      <c r="F132" s="7">
        <v>2.0</v>
      </c>
      <c r="G132" s="7">
        <v>1.0</v>
      </c>
      <c r="H132" s="24">
        <f t="shared" si="1"/>
        <v>3</v>
      </c>
      <c r="I132" s="7">
        <v>1.0</v>
      </c>
      <c r="J132" s="7">
        <v>1.0</v>
      </c>
      <c r="K132" s="7">
        <v>0.0</v>
      </c>
      <c r="L132" s="12">
        <f t="shared" si="2"/>
        <v>10.33333333</v>
      </c>
      <c r="M132" s="7">
        <v>12.0</v>
      </c>
      <c r="N132" s="7">
        <v>8.0</v>
      </c>
      <c r="O132" s="7">
        <v>7.0</v>
      </c>
      <c r="P132" s="7">
        <v>10.0</v>
      </c>
      <c r="Q132" s="7">
        <v>3.0</v>
      </c>
      <c r="R132" s="10">
        <f t="shared" si="3"/>
        <v>0.1666666667</v>
      </c>
      <c r="S132" s="10">
        <f t="shared" si="4"/>
        <v>0.05</v>
      </c>
      <c r="T132" s="7">
        <v>6.0</v>
      </c>
      <c r="U132" s="7">
        <v>3.0</v>
      </c>
      <c r="V132" s="7">
        <v>4.0</v>
      </c>
      <c r="W132" s="7">
        <v>1.0</v>
      </c>
      <c r="X132" s="7">
        <v>5.0</v>
      </c>
      <c r="Y132" s="7">
        <v>9345.0</v>
      </c>
      <c r="Z132" s="18">
        <f t="shared" si="5"/>
        <v>1.899390244</v>
      </c>
      <c r="AA132" s="14">
        <v>140.81</v>
      </c>
      <c r="AB132" s="18">
        <f t="shared" si="6"/>
        <v>1.717195122</v>
      </c>
      <c r="AC132" s="14">
        <v>339.89</v>
      </c>
      <c r="AD132" s="18">
        <f t="shared" si="7"/>
        <v>4.145</v>
      </c>
      <c r="AE132" s="13">
        <f t="shared" si="8"/>
        <v>0.2929269815</v>
      </c>
      <c r="AF132" s="7">
        <v>0.0</v>
      </c>
      <c r="AG132" s="7">
        <v>1.0</v>
      </c>
      <c r="AH132" s="13">
        <f t="shared" si="9"/>
        <v>0</v>
      </c>
      <c r="AI132" s="7">
        <v>3.0</v>
      </c>
      <c r="AJ132" s="7">
        <v>8.0</v>
      </c>
      <c r="AK132" s="26">
        <v>28.0</v>
      </c>
      <c r="AL132" s="26">
        <v>105.0</v>
      </c>
      <c r="AM132" s="7">
        <v>18.0</v>
      </c>
      <c r="AN132" s="7">
        <v>42.0</v>
      </c>
      <c r="AO132" s="7">
        <v>6.0</v>
      </c>
      <c r="AP132" s="7">
        <v>49.0</v>
      </c>
      <c r="AQ132" s="7">
        <v>38.0</v>
      </c>
      <c r="AR132" s="7">
        <v>108.0</v>
      </c>
      <c r="AS132" s="13">
        <f t="shared" si="10"/>
        <v>0.2602739726</v>
      </c>
      <c r="AT132" s="14">
        <v>14.68</v>
      </c>
      <c r="AU132" s="7">
        <v>0.0</v>
      </c>
      <c r="AV132" s="7">
        <v>1.0</v>
      </c>
      <c r="AW132" s="14">
        <v>-26.8</v>
      </c>
      <c r="AX132" s="14">
        <v>18.84</v>
      </c>
      <c r="AY132" s="14">
        <v>14.67</v>
      </c>
    </row>
    <row r="133" ht="12.75" customHeight="1">
      <c r="A133" s="7" t="s">
        <v>888</v>
      </c>
      <c r="B133" s="7" t="s">
        <v>889</v>
      </c>
      <c r="C133" s="8" t="s">
        <v>312</v>
      </c>
      <c r="D133" s="9" t="s">
        <v>174</v>
      </c>
      <c r="E133" s="7">
        <v>36.0</v>
      </c>
      <c r="F133" s="7">
        <v>0.0</v>
      </c>
      <c r="G133" s="7">
        <v>0.0</v>
      </c>
      <c r="H133" s="24">
        <f t="shared" si="1"/>
        <v>0</v>
      </c>
      <c r="I133" s="7">
        <v>0.0</v>
      </c>
      <c r="J133" s="7">
        <v>0.0</v>
      </c>
      <c r="K133" s="7">
        <v>0.0</v>
      </c>
      <c r="L133" s="12">
        <f t="shared" si="2"/>
        <v>0</v>
      </c>
      <c r="M133" s="7">
        <v>0.0</v>
      </c>
      <c r="N133" s="7">
        <v>0.0</v>
      </c>
      <c r="O133" s="7">
        <v>0.0</v>
      </c>
      <c r="P133" s="7">
        <v>0.0</v>
      </c>
      <c r="Q133" s="7">
        <v>0.0</v>
      </c>
      <c r="R133" s="10">
        <f t="shared" si="3"/>
        <v>0</v>
      </c>
      <c r="S133" s="10">
        <f t="shared" si="4"/>
        <v>0</v>
      </c>
      <c r="T133" s="7">
        <v>0.0</v>
      </c>
      <c r="U133" s="7">
        <v>0.0</v>
      </c>
      <c r="V133" s="7">
        <v>0.0</v>
      </c>
      <c r="W133" s="7">
        <v>0.0</v>
      </c>
      <c r="X133" s="7">
        <v>0.0</v>
      </c>
      <c r="Y133" s="7">
        <v>139.0</v>
      </c>
      <c r="Z133" s="18">
        <f t="shared" si="5"/>
        <v>0.06435185185</v>
      </c>
      <c r="AA133" s="14">
        <v>1.52</v>
      </c>
      <c r="AB133" s="18">
        <f t="shared" si="6"/>
        <v>0.04222222222</v>
      </c>
      <c r="AC133" s="14">
        <v>141.33</v>
      </c>
      <c r="AD133" s="18">
        <f t="shared" si="7"/>
        <v>3.925833333</v>
      </c>
      <c r="AE133" s="13">
        <f t="shared" si="8"/>
        <v>0.01064053203</v>
      </c>
      <c r="AF133" s="7">
        <v>0.0</v>
      </c>
      <c r="AG133" s="7">
        <v>0.0</v>
      </c>
      <c r="AH133" s="13" t="str">
        <f t="shared" si="9"/>
        <v> </v>
      </c>
      <c r="AI133" s="7">
        <v>0.0</v>
      </c>
      <c r="AJ133" s="7">
        <v>1.0</v>
      </c>
      <c r="AK133" s="26">
        <v>0.0</v>
      </c>
      <c r="AL133" s="26">
        <v>1.0</v>
      </c>
      <c r="AM133" s="7">
        <v>0.0</v>
      </c>
      <c r="AN133" s="7">
        <v>0.0</v>
      </c>
      <c r="AO133" s="7">
        <v>0.0</v>
      </c>
      <c r="AP133" s="7">
        <v>0.0</v>
      </c>
      <c r="AQ133" s="7">
        <v>0.0</v>
      </c>
      <c r="AR133" s="7">
        <v>1.0</v>
      </c>
      <c r="AS133" s="13">
        <f t="shared" si="10"/>
        <v>0</v>
      </c>
      <c r="AT133" s="14">
        <v>-12.98</v>
      </c>
      <c r="AU133" s="7">
        <v>0.0</v>
      </c>
      <c r="AV133" s="7">
        <v>0.0</v>
      </c>
      <c r="AW133" s="14">
        <v>-78.9</v>
      </c>
      <c r="AX133" s="14">
        <v>0.0</v>
      </c>
      <c r="AY133" s="14">
        <v>-4.38</v>
      </c>
    </row>
    <row r="134" ht="12.75" customHeight="1">
      <c r="A134" s="7" t="s">
        <v>892</v>
      </c>
      <c r="B134" s="7" t="s">
        <v>893</v>
      </c>
      <c r="C134" s="8" t="s">
        <v>158</v>
      </c>
      <c r="D134" s="9" t="s">
        <v>150</v>
      </c>
      <c r="E134" s="7">
        <v>73.0</v>
      </c>
      <c r="F134" s="7">
        <v>0.0</v>
      </c>
      <c r="G134" s="7">
        <v>0.0</v>
      </c>
      <c r="H134" s="24">
        <f t="shared" si="1"/>
        <v>0</v>
      </c>
      <c r="I134" s="7">
        <v>0.0</v>
      </c>
      <c r="J134" s="7">
        <v>0.0</v>
      </c>
      <c r="K134" s="7">
        <v>0.0</v>
      </c>
      <c r="L134" s="12">
        <f t="shared" si="2"/>
        <v>0</v>
      </c>
      <c r="M134" s="7">
        <v>1.0</v>
      </c>
      <c r="N134" s="7">
        <v>0.0</v>
      </c>
      <c r="O134" s="7">
        <v>0.0</v>
      </c>
      <c r="P134" s="7">
        <v>1.0</v>
      </c>
      <c r="Q134" s="7">
        <v>0.0</v>
      </c>
      <c r="R134" s="10">
        <f t="shared" si="3"/>
        <v>0</v>
      </c>
      <c r="S134" s="10">
        <f t="shared" si="4"/>
        <v>0</v>
      </c>
      <c r="T134" s="7">
        <v>2.0</v>
      </c>
      <c r="U134" s="7">
        <v>0.0</v>
      </c>
      <c r="V134" s="7">
        <v>1.0</v>
      </c>
      <c r="W134" s="7">
        <v>0.0</v>
      </c>
      <c r="X134" s="7">
        <v>2.0</v>
      </c>
      <c r="Y134" s="7">
        <v>1204.0</v>
      </c>
      <c r="Z134" s="18">
        <f t="shared" si="5"/>
        <v>0.2748858447</v>
      </c>
      <c r="AA134" s="14">
        <v>18.11</v>
      </c>
      <c r="AB134" s="18">
        <f t="shared" si="6"/>
        <v>0.2480821918</v>
      </c>
      <c r="AC134" s="14">
        <v>297.02</v>
      </c>
      <c r="AD134" s="18">
        <f t="shared" si="7"/>
        <v>4.068767123</v>
      </c>
      <c r="AE134" s="13">
        <f t="shared" si="8"/>
        <v>0.0574683464</v>
      </c>
      <c r="AF134" s="7">
        <v>3.0</v>
      </c>
      <c r="AG134" s="7">
        <v>1.0</v>
      </c>
      <c r="AH134" s="13">
        <f t="shared" si="9"/>
        <v>0.75</v>
      </c>
      <c r="AI134" s="7">
        <v>0.0</v>
      </c>
      <c r="AJ134" s="7">
        <v>6.0</v>
      </c>
      <c r="AK134" s="26">
        <v>1.0</v>
      </c>
      <c r="AL134" s="26">
        <v>12.0</v>
      </c>
      <c r="AM134" s="7">
        <v>1.0</v>
      </c>
      <c r="AN134" s="7">
        <v>7.0</v>
      </c>
      <c r="AO134" s="7">
        <v>0.0</v>
      </c>
      <c r="AP134" s="7">
        <v>10.0</v>
      </c>
      <c r="AQ134" s="7">
        <v>2.0</v>
      </c>
      <c r="AR134" s="7">
        <v>20.0</v>
      </c>
      <c r="AS134" s="13">
        <f t="shared" si="10"/>
        <v>0.09090909091</v>
      </c>
      <c r="AT134" s="14">
        <v>-4.67</v>
      </c>
      <c r="AU134" s="7">
        <v>0.0</v>
      </c>
      <c r="AV134" s="7">
        <v>0.0</v>
      </c>
      <c r="AW134" s="14">
        <v>-43.1</v>
      </c>
      <c r="AX134" s="14">
        <v>5.56</v>
      </c>
      <c r="AY134" s="14">
        <v>-1.49</v>
      </c>
    </row>
    <row r="135" ht="12.75" customHeight="1">
      <c r="A135" s="7" t="s">
        <v>899</v>
      </c>
      <c r="B135" s="7" t="s">
        <v>900</v>
      </c>
      <c r="C135" s="8" t="s">
        <v>231</v>
      </c>
      <c r="D135" s="9" t="s">
        <v>174</v>
      </c>
      <c r="E135" s="7">
        <v>70.0</v>
      </c>
      <c r="F135" s="7">
        <v>0.0</v>
      </c>
      <c r="G135" s="7">
        <v>0.0</v>
      </c>
      <c r="H135" s="24">
        <f t="shared" si="1"/>
        <v>0</v>
      </c>
      <c r="I135" s="7">
        <v>0.0</v>
      </c>
      <c r="J135" s="7">
        <v>0.0</v>
      </c>
      <c r="K135" s="7">
        <v>0.0</v>
      </c>
      <c r="L135" s="12">
        <f t="shared" si="2"/>
        <v>0</v>
      </c>
      <c r="M135" s="7">
        <v>2.0</v>
      </c>
      <c r="N135" s="7">
        <v>0.0</v>
      </c>
      <c r="O135" s="7">
        <v>0.0</v>
      </c>
      <c r="P135" s="7">
        <v>2.0</v>
      </c>
      <c r="Q135" s="7">
        <v>0.0</v>
      </c>
      <c r="R135" s="10">
        <f t="shared" si="3"/>
        <v>0</v>
      </c>
      <c r="S135" s="10">
        <f t="shared" si="4"/>
        <v>0</v>
      </c>
      <c r="T135" s="7">
        <v>32.0</v>
      </c>
      <c r="U135" s="7">
        <v>7.0</v>
      </c>
      <c r="V135" s="7">
        <v>1.0</v>
      </c>
      <c r="W135" s="7">
        <v>2.0</v>
      </c>
      <c r="X135" s="7">
        <v>0.0</v>
      </c>
      <c r="Y135" s="7">
        <v>9718.0</v>
      </c>
      <c r="Z135" s="18">
        <f t="shared" si="5"/>
        <v>2.313809524</v>
      </c>
      <c r="AA135" s="14">
        <v>155.49</v>
      </c>
      <c r="AB135" s="18">
        <f t="shared" si="6"/>
        <v>2.221285714</v>
      </c>
      <c r="AC135" s="14">
        <v>192.96</v>
      </c>
      <c r="AD135" s="18">
        <f t="shared" si="7"/>
        <v>2.756571429</v>
      </c>
      <c r="AE135" s="13">
        <f t="shared" si="8"/>
        <v>0.446233319</v>
      </c>
      <c r="AF135" s="7">
        <v>0.0</v>
      </c>
      <c r="AG135" s="7">
        <v>0.0</v>
      </c>
      <c r="AH135" s="13" t="str">
        <f t="shared" si="9"/>
        <v> </v>
      </c>
      <c r="AI135" s="7">
        <v>2.0</v>
      </c>
      <c r="AJ135" s="7">
        <v>10.0</v>
      </c>
      <c r="AK135" s="26">
        <v>18.0</v>
      </c>
      <c r="AL135" s="26">
        <v>121.0</v>
      </c>
      <c r="AM135" s="7">
        <v>3.0</v>
      </c>
      <c r="AN135" s="7">
        <v>52.0</v>
      </c>
      <c r="AO135" s="7">
        <v>3.0</v>
      </c>
      <c r="AP135" s="7">
        <v>75.0</v>
      </c>
      <c r="AQ135" s="7">
        <v>16.0</v>
      </c>
      <c r="AR135" s="7">
        <v>116.0</v>
      </c>
      <c r="AS135" s="13">
        <f t="shared" si="10"/>
        <v>0.1212121212</v>
      </c>
      <c r="AT135" s="14">
        <v>-2.1</v>
      </c>
      <c r="AU135" s="7">
        <v>2.0</v>
      </c>
      <c r="AV135" s="7">
        <v>3.0</v>
      </c>
      <c r="AW135" s="14">
        <v>-34.0</v>
      </c>
      <c r="AX135" s="14">
        <v>6.9</v>
      </c>
      <c r="AY135" s="14">
        <v>2.23</v>
      </c>
    </row>
    <row r="136" ht="12.75" customHeight="1">
      <c r="A136" s="7" t="s">
        <v>903</v>
      </c>
      <c r="B136" s="7" t="s">
        <v>904</v>
      </c>
      <c r="C136" s="8" t="s">
        <v>173</v>
      </c>
      <c r="D136" s="9" t="s">
        <v>260</v>
      </c>
      <c r="E136" s="7">
        <v>2.0</v>
      </c>
      <c r="F136" s="7">
        <v>0.0</v>
      </c>
      <c r="G136" s="7">
        <v>0.0</v>
      </c>
      <c r="H136" s="24">
        <f t="shared" si="1"/>
        <v>0</v>
      </c>
      <c r="I136" s="7">
        <v>0.0</v>
      </c>
      <c r="J136" s="7">
        <v>0.0</v>
      </c>
      <c r="K136" s="7">
        <v>0.0</v>
      </c>
      <c r="L136" s="12">
        <f t="shared" si="2"/>
        <v>0</v>
      </c>
      <c r="M136" s="7">
        <v>0.0</v>
      </c>
      <c r="N136" s="7">
        <v>0.0</v>
      </c>
      <c r="O136" s="7">
        <v>0.0</v>
      </c>
      <c r="P136" s="7">
        <v>0.0</v>
      </c>
      <c r="Q136" s="7">
        <v>0.0</v>
      </c>
      <c r="R136" s="10">
        <f t="shared" si="3"/>
        <v>0</v>
      </c>
      <c r="S136" s="10">
        <f t="shared" si="4"/>
        <v>0</v>
      </c>
      <c r="T136" s="7">
        <v>0.0</v>
      </c>
      <c r="U136" s="7">
        <v>0.0</v>
      </c>
      <c r="V136" s="7">
        <v>0.0</v>
      </c>
      <c r="W136" s="7">
        <v>0.0</v>
      </c>
      <c r="X136" s="7">
        <v>0.0</v>
      </c>
      <c r="Y136" s="7">
        <v>37.0</v>
      </c>
      <c r="Z136" s="18">
        <f t="shared" si="5"/>
        <v>0.3083333333</v>
      </c>
      <c r="AA136" s="14">
        <v>0.0</v>
      </c>
      <c r="AB136" s="18">
        <f t="shared" si="6"/>
        <v>0</v>
      </c>
      <c r="AC136" s="14">
        <v>13.37</v>
      </c>
      <c r="AD136" s="18">
        <f t="shared" si="7"/>
        <v>6.685</v>
      </c>
      <c r="AE136" s="13">
        <f t="shared" si="8"/>
        <v>0</v>
      </c>
      <c r="AF136" s="7">
        <v>0.0</v>
      </c>
      <c r="AG136" s="7">
        <v>0.0</v>
      </c>
      <c r="AH136" s="13" t="str">
        <f t="shared" si="9"/>
        <v> </v>
      </c>
      <c r="AI136" s="7">
        <v>0.0</v>
      </c>
      <c r="AJ136" s="7">
        <v>0.0</v>
      </c>
      <c r="AK136" s="26">
        <v>0.0</v>
      </c>
      <c r="AL136" s="26">
        <v>0.0</v>
      </c>
      <c r="AM136" s="7">
        <v>0.0</v>
      </c>
      <c r="AN136" s="7">
        <v>0.0</v>
      </c>
      <c r="AO136" s="7">
        <v>0.0</v>
      </c>
      <c r="AP136" s="7">
        <v>0.0</v>
      </c>
      <c r="AQ136" s="7">
        <v>0.0</v>
      </c>
      <c r="AR136" s="7">
        <v>0.0</v>
      </c>
      <c r="AS136" s="13">
        <f t="shared" si="10"/>
        <v>0</v>
      </c>
      <c r="AT136" s="14"/>
      <c r="AU136" s="7">
        <v>0.0</v>
      </c>
      <c r="AV136" s="7">
        <v>0.0</v>
      </c>
      <c r="AW136" s="14">
        <v>0.0</v>
      </c>
      <c r="AX136" s="14"/>
      <c r="AY136" s="14"/>
    </row>
    <row r="137" ht="12.75" customHeight="1">
      <c r="A137" s="7" t="s">
        <v>907</v>
      </c>
      <c r="B137" s="7" t="s">
        <v>908</v>
      </c>
      <c r="C137" s="8" t="s">
        <v>166</v>
      </c>
      <c r="D137" s="9" t="s">
        <v>255</v>
      </c>
      <c r="E137" s="7">
        <v>81.0</v>
      </c>
      <c r="F137" s="7">
        <v>2.0</v>
      </c>
      <c r="G137" s="7">
        <v>0.0</v>
      </c>
      <c r="H137" s="24">
        <f t="shared" si="1"/>
        <v>2</v>
      </c>
      <c r="I137" s="7">
        <v>2.0</v>
      </c>
      <c r="J137" s="7">
        <v>0.0</v>
      </c>
      <c r="K137" s="7">
        <v>0.0</v>
      </c>
      <c r="L137" s="12">
        <f t="shared" si="2"/>
        <v>0</v>
      </c>
      <c r="M137" s="7">
        <v>6.0</v>
      </c>
      <c r="N137" s="7">
        <v>3.0</v>
      </c>
      <c r="O137" s="7">
        <v>2.0</v>
      </c>
      <c r="P137" s="7">
        <v>5.0</v>
      </c>
      <c r="Q137" s="7">
        <v>1.0</v>
      </c>
      <c r="R137" s="10">
        <f t="shared" si="3"/>
        <v>0.3333333333</v>
      </c>
      <c r="S137" s="10">
        <f t="shared" si="4"/>
        <v>0.25</v>
      </c>
      <c r="T137" s="7">
        <v>5.0</v>
      </c>
      <c r="U137" s="7">
        <v>12.0</v>
      </c>
      <c r="V137" s="7">
        <v>1.0</v>
      </c>
      <c r="W137" s="7">
        <v>2.0</v>
      </c>
      <c r="X137" s="7">
        <v>4.0</v>
      </c>
      <c r="Y137" s="7">
        <v>9738.0</v>
      </c>
      <c r="Z137" s="18">
        <f t="shared" si="5"/>
        <v>2.003703704</v>
      </c>
      <c r="AA137" s="14">
        <v>162.24</v>
      </c>
      <c r="AB137" s="18">
        <f t="shared" si="6"/>
        <v>2.002962963</v>
      </c>
      <c r="AC137" s="14">
        <v>250.65</v>
      </c>
      <c r="AD137" s="18">
        <f t="shared" si="7"/>
        <v>3.094444444</v>
      </c>
      <c r="AE137" s="13">
        <f t="shared" si="8"/>
        <v>0.3929375863</v>
      </c>
      <c r="AF137" s="7">
        <v>65.0</v>
      </c>
      <c r="AG137" s="7">
        <v>78.0</v>
      </c>
      <c r="AH137" s="13">
        <f t="shared" si="9"/>
        <v>0.4545454545</v>
      </c>
      <c r="AI137" s="7">
        <v>2.0</v>
      </c>
      <c r="AJ137" s="7">
        <v>18.0</v>
      </c>
      <c r="AK137" s="26">
        <v>22.0</v>
      </c>
      <c r="AL137" s="26">
        <v>131.0</v>
      </c>
      <c r="AM137" s="7">
        <v>5.0</v>
      </c>
      <c r="AN137" s="7">
        <v>59.0</v>
      </c>
      <c r="AO137" s="7">
        <v>4.0</v>
      </c>
      <c r="AP137" s="7">
        <v>74.0</v>
      </c>
      <c r="AQ137" s="7">
        <v>16.0</v>
      </c>
      <c r="AR137" s="7">
        <v>155.0</v>
      </c>
      <c r="AS137" s="13">
        <f t="shared" si="10"/>
        <v>0.09356725146</v>
      </c>
      <c r="AT137" s="14">
        <v>-5.43</v>
      </c>
      <c r="AU137" s="7">
        <v>0.0</v>
      </c>
      <c r="AV137" s="7">
        <v>3.0</v>
      </c>
      <c r="AW137" s="14">
        <v>-40.3</v>
      </c>
      <c r="AX137" s="14">
        <v>5.11</v>
      </c>
      <c r="AY137" s="14">
        <v>-4.55</v>
      </c>
    </row>
    <row r="138" ht="12.75" customHeight="1">
      <c r="A138" s="7" t="s">
        <v>911</v>
      </c>
      <c r="B138" s="7" t="s">
        <v>912</v>
      </c>
      <c r="C138" s="8" t="s">
        <v>215</v>
      </c>
      <c r="D138" s="9" t="s">
        <v>183</v>
      </c>
      <c r="E138" s="7">
        <v>54.0</v>
      </c>
      <c r="F138" s="7">
        <v>0.0</v>
      </c>
      <c r="G138" s="7">
        <v>0.0</v>
      </c>
      <c r="H138" s="24">
        <f t="shared" si="1"/>
        <v>0</v>
      </c>
      <c r="I138" s="7">
        <v>0.0</v>
      </c>
      <c r="J138" s="7">
        <v>0.0</v>
      </c>
      <c r="K138" s="7">
        <v>0.0</v>
      </c>
      <c r="L138" s="12">
        <f t="shared" si="2"/>
        <v>0</v>
      </c>
      <c r="M138" s="7">
        <v>3.0</v>
      </c>
      <c r="N138" s="7">
        <v>0.0</v>
      </c>
      <c r="O138" s="7">
        <v>0.0</v>
      </c>
      <c r="P138" s="7">
        <v>3.0</v>
      </c>
      <c r="Q138" s="7">
        <v>1.0</v>
      </c>
      <c r="R138" s="10">
        <f t="shared" si="3"/>
        <v>0</v>
      </c>
      <c r="S138" s="10">
        <f t="shared" si="4"/>
        <v>0</v>
      </c>
      <c r="T138" s="7">
        <v>3.0</v>
      </c>
      <c r="U138" s="7">
        <v>0.0</v>
      </c>
      <c r="V138" s="7">
        <v>1.0</v>
      </c>
      <c r="W138" s="7">
        <v>3.0</v>
      </c>
      <c r="X138" s="7">
        <v>5.0</v>
      </c>
      <c r="Y138" s="7">
        <v>3798.0</v>
      </c>
      <c r="Z138" s="18">
        <f t="shared" si="5"/>
        <v>1.172222222</v>
      </c>
      <c r="AA138" s="14">
        <v>62.29</v>
      </c>
      <c r="AB138" s="18">
        <f t="shared" si="6"/>
        <v>1.153518519</v>
      </c>
      <c r="AC138" s="14">
        <v>222.15</v>
      </c>
      <c r="AD138" s="18">
        <f t="shared" si="7"/>
        <v>4.113888889</v>
      </c>
      <c r="AE138" s="13">
        <f t="shared" si="8"/>
        <v>0.218991703</v>
      </c>
      <c r="AF138" s="7">
        <v>0.0</v>
      </c>
      <c r="AG138" s="7">
        <v>1.0</v>
      </c>
      <c r="AH138" s="13">
        <f t="shared" si="9"/>
        <v>0</v>
      </c>
      <c r="AI138" s="7">
        <v>0.0</v>
      </c>
      <c r="AJ138" s="7">
        <v>10.0</v>
      </c>
      <c r="AK138" s="26">
        <v>8.0</v>
      </c>
      <c r="AL138" s="26">
        <v>38.0</v>
      </c>
      <c r="AM138" s="7">
        <v>1.0</v>
      </c>
      <c r="AN138" s="7">
        <v>17.0</v>
      </c>
      <c r="AO138" s="7">
        <v>1.0</v>
      </c>
      <c r="AP138" s="7">
        <v>20.0</v>
      </c>
      <c r="AQ138" s="7">
        <v>5.0</v>
      </c>
      <c r="AR138" s="7">
        <v>40.0</v>
      </c>
      <c r="AS138" s="13">
        <f t="shared" si="10"/>
        <v>0.1111111111</v>
      </c>
      <c r="AT138" s="14">
        <v>-1.2</v>
      </c>
      <c r="AU138" s="7">
        <v>1.0</v>
      </c>
      <c r="AV138" s="7">
        <v>1.0</v>
      </c>
      <c r="AW138" s="14">
        <v>-35.6</v>
      </c>
      <c r="AX138" s="14">
        <v>2.27</v>
      </c>
      <c r="AY138" s="14">
        <v>-2.5300000000000002</v>
      </c>
    </row>
    <row r="139" ht="12.75" customHeight="1">
      <c r="A139" s="7" t="s">
        <v>456</v>
      </c>
      <c r="B139" s="7" t="s">
        <v>915</v>
      </c>
      <c r="C139" s="8" t="s">
        <v>839</v>
      </c>
      <c r="D139" s="9" t="s">
        <v>174</v>
      </c>
      <c r="E139" s="7">
        <v>65.0</v>
      </c>
      <c r="F139" s="7">
        <v>0.0</v>
      </c>
      <c r="G139" s="7">
        <v>0.0</v>
      </c>
      <c r="H139" s="24">
        <f t="shared" si="1"/>
        <v>0</v>
      </c>
      <c r="I139" s="7">
        <v>0.0</v>
      </c>
      <c r="J139" s="7">
        <v>0.0</v>
      </c>
      <c r="K139" s="7">
        <v>0.0</v>
      </c>
      <c r="L139" s="12">
        <f t="shared" si="2"/>
        <v>0</v>
      </c>
      <c r="M139" s="7">
        <v>1.0</v>
      </c>
      <c r="N139" s="7">
        <v>0.0</v>
      </c>
      <c r="O139" s="7">
        <v>0.0</v>
      </c>
      <c r="P139" s="7">
        <v>1.0</v>
      </c>
      <c r="Q139" s="7">
        <v>0.0</v>
      </c>
      <c r="R139" s="10">
        <f t="shared" si="3"/>
        <v>0</v>
      </c>
      <c r="S139" s="10">
        <f t="shared" si="4"/>
        <v>0</v>
      </c>
      <c r="T139" s="7">
        <v>2.0</v>
      </c>
      <c r="U139" s="7">
        <v>2.0</v>
      </c>
      <c r="V139" s="7">
        <v>0.0</v>
      </c>
      <c r="W139" s="7">
        <v>0.0</v>
      </c>
      <c r="X139" s="7">
        <v>0.0</v>
      </c>
      <c r="Y139" s="7">
        <v>1670.0</v>
      </c>
      <c r="Z139" s="18">
        <f t="shared" si="5"/>
        <v>0.4282051282</v>
      </c>
      <c r="AA139" s="14">
        <v>24.28</v>
      </c>
      <c r="AB139" s="18">
        <f t="shared" si="6"/>
        <v>0.3735384615</v>
      </c>
      <c r="AC139" s="14">
        <v>383.04</v>
      </c>
      <c r="AD139" s="18">
        <f t="shared" si="7"/>
        <v>5.892923077</v>
      </c>
      <c r="AE139" s="13">
        <f t="shared" si="8"/>
        <v>0.05960915251</v>
      </c>
      <c r="AF139" s="7">
        <v>0.0</v>
      </c>
      <c r="AG139" s="7">
        <v>0.0</v>
      </c>
      <c r="AH139" s="13" t="str">
        <f t="shared" si="9"/>
        <v> </v>
      </c>
      <c r="AI139" s="7">
        <v>0.0</v>
      </c>
      <c r="AJ139" s="7">
        <v>3.0</v>
      </c>
      <c r="AK139" s="26">
        <v>3.0</v>
      </c>
      <c r="AL139" s="26">
        <v>28.0</v>
      </c>
      <c r="AM139" s="7">
        <v>1.0</v>
      </c>
      <c r="AN139" s="7">
        <v>9.0</v>
      </c>
      <c r="AO139" s="7">
        <v>3.0</v>
      </c>
      <c r="AP139" s="7">
        <v>10.0</v>
      </c>
      <c r="AQ139" s="7">
        <v>3.0</v>
      </c>
      <c r="AR139" s="7">
        <v>27.0</v>
      </c>
      <c r="AS139" s="13">
        <f t="shared" si="10"/>
        <v>0.1</v>
      </c>
      <c r="AT139" s="14">
        <v>-5.34</v>
      </c>
      <c r="AU139" s="7">
        <v>0.0</v>
      </c>
      <c r="AV139" s="7">
        <v>3.0</v>
      </c>
      <c r="AW139" s="14">
        <v>-71.7</v>
      </c>
      <c r="AX139" s="14">
        <v>7.14</v>
      </c>
      <c r="AY139" s="14">
        <v>2.9</v>
      </c>
    </row>
    <row r="140" ht="12.75" customHeight="1">
      <c r="A140" s="7" t="s">
        <v>689</v>
      </c>
      <c r="B140" s="7" t="s">
        <v>921</v>
      </c>
      <c r="C140" s="8" t="s">
        <v>149</v>
      </c>
      <c r="D140" s="9" t="s">
        <v>247</v>
      </c>
      <c r="E140" s="7">
        <v>71.0</v>
      </c>
      <c r="F140" s="7">
        <v>0.0</v>
      </c>
      <c r="G140" s="7">
        <v>0.0</v>
      </c>
      <c r="H140" s="24">
        <f t="shared" si="1"/>
        <v>0</v>
      </c>
      <c r="I140" s="7">
        <v>0.0</v>
      </c>
      <c r="J140" s="7">
        <v>0.0</v>
      </c>
      <c r="K140" s="7">
        <v>0.0</v>
      </c>
      <c r="L140" s="12">
        <f t="shared" si="2"/>
        <v>0</v>
      </c>
      <c r="M140" s="7">
        <v>0.0</v>
      </c>
      <c r="N140" s="7">
        <v>0.0</v>
      </c>
      <c r="O140" s="7">
        <v>0.0</v>
      </c>
      <c r="P140" s="7">
        <v>0.0</v>
      </c>
      <c r="Q140" s="7">
        <v>0.0</v>
      </c>
      <c r="R140" s="10">
        <f t="shared" si="3"/>
        <v>0</v>
      </c>
      <c r="S140" s="10">
        <f t="shared" si="4"/>
        <v>0</v>
      </c>
      <c r="T140" s="7">
        <v>0.0</v>
      </c>
      <c r="U140" s="7">
        <v>0.0</v>
      </c>
      <c r="V140" s="7">
        <v>0.0</v>
      </c>
      <c r="W140" s="7">
        <v>0.0</v>
      </c>
      <c r="X140" s="7">
        <v>0.0</v>
      </c>
      <c r="Y140" s="7">
        <v>24.0</v>
      </c>
      <c r="Z140" s="18">
        <f t="shared" si="5"/>
        <v>0.005633802817</v>
      </c>
      <c r="AA140" s="14">
        <v>0.44</v>
      </c>
      <c r="AB140" s="18">
        <f t="shared" si="6"/>
        <v>0.006197183099</v>
      </c>
      <c r="AC140" s="14">
        <v>381.71</v>
      </c>
      <c r="AD140" s="18">
        <f t="shared" si="7"/>
        <v>5.376197183</v>
      </c>
      <c r="AE140" s="13">
        <f t="shared" si="8"/>
        <v>0.001151380348</v>
      </c>
      <c r="AF140" s="7">
        <v>0.0</v>
      </c>
      <c r="AG140" s="7">
        <v>0.0</v>
      </c>
      <c r="AH140" s="13" t="str">
        <f t="shared" si="9"/>
        <v> </v>
      </c>
      <c r="AI140" s="7">
        <v>0.0</v>
      </c>
      <c r="AJ140" s="7">
        <v>0.0</v>
      </c>
      <c r="AK140" s="26">
        <v>0.0</v>
      </c>
      <c r="AL140" s="26">
        <v>0.0</v>
      </c>
      <c r="AM140" s="7">
        <v>0.0</v>
      </c>
      <c r="AN140" s="7">
        <v>0.0</v>
      </c>
      <c r="AO140" s="7">
        <v>0.0</v>
      </c>
      <c r="AP140" s="7">
        <v>0.0</v>
      </c>
      <c r="AQ140" s="7">
        <v>0.0</v>
      </c>
      <c r="AR140" s="7">
        <v>0.0</v>
      </c>
      <c r="AS140" s="13">
        <f t="shared" si="10"/>
        <v>0</v>
      </c>
      <c r="AT140" s="14"/>
      <c r="AU140" s="7">
        <v>0.0</v>
      </c>
      <c r="AV140" s="7">
        <v>0.0</v>
      </c>
      <c r="AW140" s="14">
        <v>0.0</v>
      </c>
      <c r="AX140" s="14"/>
      <c r="AY140" s="14"/>
    </row>
    <row r="141" ht="12.75" customHeight="1">
      <c r="A141" s="7" t="s">
        <v>164</v>
      </c>
      <c r="B141" s="7" t="s">
        <v>925</v>
      </c>
      <c r="C141" s="8" t="s">
        <v>246</v>
      </c>
      <c r="D141" s="9" t="s">
        <v>150</v>
      </c>
      <c r="E141" s="7">
        <v>77.0</v>
      </c>
      <c r="F141" s="7">
        <v>0.0</v>
      </c>
      <c r="G141" s="7">
        <v>0.0</v>
      </c>
      <c r="H141" s="24">
        <f t="shared" si="1"/>
        <v>0</v>
      </c>
      <c r="I141" s="7">
        <v>0.0</v>
      </c>
      <c r="J141" s="7">
        <v>0.0</v>
      </c>
      <c r="K141" s="7">
        <v>0.0</v>
      </c>
      <c r="L141" s="12">
        <f t="shared" si="2"/>
        <v>0</v>
      </c>
      <c r="M141" s="7">
        <v>3.0</v>
      </c>
      <c r="N141" s="7">
        <v>3.0</v>
      </c>
      <c r="O141" s="7">
        <v>3.0</v>
      </c>
      <c r="P141" s="7">
        <v>3.0</v>
      </c>
      <c r="Q141" s="7">
        <v>0.0</v>
      </c>
      <c r="R141" s="10">
        <f t="shared" si="3"/>
        <v>0</v>
      </c>
      <c r="S141" s="10">
        <f t="shared" si="4"/>
        <v>0</v>
      </c>
      <c r="T141" s="7">
        <v>6.0</v>
      </c>
      <c r="U141" s="7">
        <v>3.0</v>
      </c>
      <c r="V141" s="7">
        <v>3.0</v>
      </c>
      <c r="W141" s="7">
        <v>4.0</v>
      </c>
      <c r="X141" s="7">
        <v>2.0</v>
      </c>
      <c r="Y141" s="7">
        <v>3725.0</v>
      </c>
      <c r="Z141" s="18">
        <f t="shared" si="5"/>
        <v>0.8062770563</v>
      </c>
      <c r="AA141" s="14">
        <v>62.11</v>
      </c>
      <c r="AB141" s="18">
        <f t="shared" si="6"/>
        <v>0.8066233766</v>
      </c>
      <c r="AC141" s="14">
        <v>357.12</v>
      </c>
      <c r="AD141" s="18">
        <f t="shared" si="7"/>
        <v>4.637922078</v>
      </c>
      <c r="AE141" s="13">
        <f t="shared" si="8"/>
        <v>0.1481525654</v>
      </c>
      <c r="AF141" s="7">
        <v>19.0</v>
      </c>
      <c r="AG141" s="7">
        <v>34.0</v>
      </c>
      <c r="AH141" s="13">
        <f t="shared" si="9"/>
        <v>0.358490566</v>
      </c>
      <c r="AI141" s="7">
        <v>0.0</v>
      </c>
      <c r="AJ141" s="7">
        <v>6.0</v>
      </c>
      <c r="AK141" s="26">
        <v>9.0</v>
      </c>
      <c r="AL141" s="26">
        <v>44.0</v>
      </c>
      <c r="AM141" s="7">
        <v>3.0</v>
      </c>
      <c r="AN141" s="7">
        <v>23.0</v>
      </c>
      <c r="AO141" s="7">
        <v>3.0</v>
      </c>
      <c r="AP141" s="7">
        <v>27.0</v>
      </c>
      <c r="AQ141" s="7">
        <v>10.0</v>
      </c>
      <c r="AR141" s="7">
        <v>43.0</v>
      </c>
      <c r="AS141" s="13">
        <f t="shared" si="10"/>
        <v>0.1886792453</v>
      </c>
      <c r="AT141" s="14">
        <v>3.88</v>
      </c>
      <c r="AU141" s="7">
        <v>1.0</v>
      </c>
      <c r="AV141" s="7">
        <v>0.0</v>
      </c>
      <c r="AW141" s="14">
        <v>-35.7</v>
      </c>
      <c r="AX141" s="14">
        <v>9.62</v>
      </c>
      <c r="AY141" s="14">
        <v>4.26</v>
      </c>
    </row>
    <row r="142" ht="12.75" customHeight="1">
      <c r="A142" s="7" t="s">
        <v>425</v>
      </c>
      <c r="B142" s="7" t="s">
        <v>929</v>
      </c>
      <c r="C142" s="8" t="s">
        <v>246</v>
      </c>
      <c r="D142" s="9" t="s">
        <v>260</v>
      </c>
      <c r="E142" s="7">
        <v>2.0</v>
      </c>
      <c r="F142" s="7">
        <v>0.0</v>
      </c>
      <c r="G142" s="7">
        <v>0.0</v>
      </c>
      <c r="H142" s="24">
        <f t="shared" si="1"/>
        <v>0</v>
      </c>
      <c r="I142" s="7">
        <v>0.0</v>
      </c>
      <c r="J142" s="7">
        <v>0.0</v>
      </c>
      <c r="K142" s="7">
        <v>0.0</v>
      </c>
      <c r="L142" s="12">
        <f t="shared" si="2"/>
        <v>0</v>
      </c>
      <c r="M142" s="7">
        <v>0.0</v>
      </c>
      <c r="N142" s="7">
        <v>0.0</v>
      </c>
      <c r="O142" s="7">
        <v>0.0</v>
      </c>
      <c r="P142" s="7">
        <v>0.0</v>
      </c>
      <c r="Q142" s="7">
        <v>0.0</v>
      </c>
      <c r="R142" s="10">
        <f t="shared" si="3"/>
        <v>0</v>
      </c>
      <c r="S142" s="10">
        <f t="shared" si="4"/>
        <v>0</v>
      </c>
      <c r="T142" s="7">
        <v>0.0</v>
      </c>
      <c r="U142" s="7">
        <v>0.0</v>
      </c>
      <c r="V142" s="7">
        <v>0.0</v>
      </c>
      <c r="W142" s="7">
        <v>0.0</v>
      </c>
      <c r="X142" s="7">
        <v>0.0</v>
      </c>
      <c r="Y142" s="7">
        <v>0.0</v>
      </c>
      <c r="Z142" s="18">
        <f t="shared" si="5"/>
        <v>0</v>
      </c>
      <c r="AA142" s="14">
        <v>0.0</v>
      </c>
      <c r="AB142" s="18">
        <f t="shared" si="6"/>
        <v>0</v>
      </c>
      <c r="AC142" s="14">
        <v>12.15</v>
      </c>
      <c r="AD142" s="18">
        <f t="shared" si="7"/>
        <v>6.075</v>
      </c>
      <c r="AE142" s="13">
        <f t="shared" si="8"/>
        <v>0</v>
      </c>
      <c r="AF142" s="7">
        <v>0.0</v>
      </c>
      <c r="AG142" s="7">
        <v>0.0</v>
      </c>
      <c r="AH142" s="13" t="str">
        <f t="shared" si="9"/>
        <v> </v>
      </c>
      <c r="AI142" s="7">
        <v>0.0</v>
      </c>
      <c r="AJ142" s="7">
        <v>0.0</v>
      </c>
      <c r="AK142" s="26">
        <v>0.0</v>
      </c>
      <c r="AL142" s="26">
        <v>0.0</v>
      </c>
      <c r="AM142" s="7">
        <v>0.0</v>
      </c>
      <c r="AN142" s="7">
        <v>0.0</v>
      </c>
      <c r="AO142" s="7">
        <v>0.0</v>
      </c>
      <c r="AP142" s="7">
        <v>0.0</v>
      </c>
      <c r="AQ142" s="7">
        <v>0.0</v>
      </c>
      <c r="AR142" s="7">
        <v>0.0</v>
      </c>
      <c r="AS142" s="13">
        <f t="shared" si="10"/>
        <v>0</v>
      </c>
      <c r="AT142" s="14"/>
      <c r="AU142" s="7">
        <v>0.0</v>
      </c>
      <c r="AV142" s="7">
        <v>0.0</v>
      </c>
      <c r="AW142" s="14">
        <v>0.0</v>
      </c>
      <c r="AX142" s="14"/>
      <c r="AY142" s="14"/>
    </row>
    <row r="143" ht="12.75" customHeight="1">
      <c r="A143" s="7" t="s">
        <v>931</v>
      </c>
      <c r="B143" s="7" t="s">
        <v>932</v>
      </c>
      <c r="C143" s="8" t="s">
        <v>237</v>
      </c>
      <c r="D143" s="9" t="s">
        <v>174</v>
      </c>
      <c r="E143" s="7">
        <v>39.0</v>
      </c>
      <c r="F143" s="7">
        <v>0.0</v>
      </c>
      <c r="G143" s="7">
        <v>0.0</v>
      </c>
      <c r="H143" s="24">
        <f t="shared" si="1"/>
        <v>0</v>
      </c>
      <c r="I143" s="7">
        <v>0.0</v>
      </c>
      <c r="J143" s="7">
        <v>0.0</v>
      </c>
      <c r="K143" s="7">
        <v>0.0</v>
      </c>
      <c r="L143" s="12">
        <f t="shared" si="2"/>
        <v>0</v>
      </c>
      <c r="M143" s="7">
        <v>0.0</v>
      </c>
      <c r="N143" s="7">
        <v>0.0</v>
      </c>
      <c r="O143" s="7">
        <v>0.0</v>
      </c>
      <c r="P143" s="7">
        <v>0.0</v>
      </c>
      <c r="Q143" s="7">
        <v>0.0</v>
      </c>
      <c r="R143" s="10">
        <f t="shared" si="3"/>
        <v>0</v>
      </c>
      <c r="S143" s="10">
        <f t="shared" si="4"/>
        <v>0</v>
      </c>
      <c r="T143" s="7">
        <v>1.0</v>
      </c>
      <c r="U143" s="7">
        <v>4.0</v>
      </c>
      <c r="V143" s="7">
        <v>0.0</v>
      </c>
      <c r="W143" s="7">
        <v>0.0</v>
      </c>
      <c r="X143" s="7">
        <v>0.0</v>
      </c>
      <c r="Y143" s="7">
        <v>1574.0</v>
      </c>
      <c r="Z143" s="18">
        <f t="shared" si="5"/>
        <v>0.6726495726</v>
      </c>
      <c r="AA143" s="14">
        <v>24.81</v>
      </c>
      <c r="AB143" s="18">
        <f t="shared" si="6"/>
        <v>0.6361538462</v>
      </c>
      <c r="AC143" s="14">
        <v>191.28</v>
      </c>
      <c r="AD143" s="18">
        <f t="shared" si="7"/>
        <v>4.904615385</v>
      </c>
      <c r="AE143" s="13">
        <f t="shared" si="8"/>
        <v>0.1148132722</v>
      </c>
      <c r="AF143" s="7">
        <v>0.0</v>
      </c>
      <c r="AG143" s="7">
        <v>0.0</v>
      </c>
      <c r="AH143" s="13" t="str">
        <f t="shared" si="9"/>
        <v> </v>
      </c>
      <c r="AI143" s="7">
        <v>1.0</v>
      </c>
      <c r="AJ143" s="7">
        <v>0.0</v>
      </c>
      <c r="AK143" s="26">
        <v>6.0</v>
      </c>
      <c r="AL143" s="26">
        <v>18.0</v>
      </c>
      <c r="AM143" s="7">
        <v>0.0</v>
      </c>
      <c r="AN143" s="7">
        <v>8.0</v>
      </c>
      <c r="AO143" s="7">
        <v>0.0</v>
      </c>
      <c r="AP143" s="7">
        <v>6.0</v>
      </c>
      <c r="AQ143" s="7">
        <v>3.0</v>
      </c>
      <c r="AR143" s="7">
        <v>16.0</v>
      </c>
      <c r="AS143" s="13">
        <f t="shared" si="10"/>
        <v>0.1578947368</v>
      </c>
      <c r="AT143" s="14">
        <v>0.97</v>
      </c>
      <c r="AU143" s="7">
        <v>0.0</v>
      </c>
      <c r="AV143" s="7">
        <v>1.0</v>
      </c>
      <c r="AW143" s="14">
        <v>-31.4</v>
      </c>
      <c r="AX143" s="14">
        <v>12.5</v>
      </c>
      <c r="AY143" s="14">
        <v>3.76</v>
      </c>
    </row>
    <row r="144" ht="12.75" customHeight="1">
      <c r="A144" s="7" t="s">
        <v>482</v>
      </c>
      <c r="B144" s="7" t="s">
        <v>936</v>
      </c>
      <c r="C144" s="8" t="s">
        <v>394</v>
      </c>
      <c r="D144" s="9" t="s">
        <v>150</v>
      </c>
      <c r="E144" s="7">
        <v>36.0</v>
      </c>
      <c r="F144" s="7">
        <v>0.0</v>
      </c>
      <c r="G144" s="7">
        <v>0.0</v>
      </c>
      <c r="H144" s="24">
        <f t="shared" si="1"/>
        <v>0</v>
      </c>
      <c r="I144" s="7">
        <v>0.0</v>
      </c>
      <c r="J144" s="7">
        <v>0.0</v>
      </c>
      <c r="K144" s="7">
        <v>0.0</v>
      </c>
      <c r="L144" s="12">
        <f t="shared" si="2"/>
        <v>0</v>
      </c>
      <c r="M144" s="7">
        <v>0.0</v>
      </c>
      <c r="N144" s="7">
        <v>0.0</v>
      </c>
      <c r="O144" s="7">
        <v>0.0</v>
      </c>
      <c r="P144" s="7">
        <v>0.0</v>
      </c>
      <c r="Q144" s="7">
        <v>0.0</v>
      </c>
      <c r="R144" s="10">
        <f t="shared" si="3"/>
        <v>0</v>
      </c>
      <c r="S144" s="10">
        <f t="shared" si="4"/>
        <v>0</v>
      </c>
      <c r="T144" s="7">
        <v>0.0</v>
      </c>
      <c r="U144" s="7">
        <v>0.0</v>
      </c>
      <c r="V144" s="7">
        <v>0.0</v>
      </c>
      <c r="W144" s="7">
        <v>0.0</v>
      </c>
      <c r="X144" s="7">
        <v>0.0</v>
      </c>
      <c r="Y144" s="7">
        <v>13.0</v>
      </c>
      <c r="Z144" s="18">
        <f t="shared" si="5"/>
        <v>0.006018518519</v>
      </c>
      <c r="AA144" s="14">
        <v>0.0</v>
      </c>
      <c r="AB144" s="18">
        <f t="shared" si="6"/>
        <v>0</v>
      </c>
      <c r="AC144" s="14">
        <v>167.06</v>
      </c>
      <c r="AD144" s="18">
        <f t="shared" si="7"/>
        <v>4.640555556</v>
      </c>
      <c r="AE144" s="13">
        <f t="shared" si="8"/>
        <v>0</v>
      </c>
      <c r="AF144" s="7">
        <v>0.0</v>
      </c>
      <c r="AG144" s="7">
        <v>0.0</v>
      </c>
      <c r="AH144" s="13" t="str">
        <f t="shared" si="9"/>
        <v> </v>
      </c>
      <c r="AI144" s="7">
        <v>0.0</v>
      </c>
      <c r="AJ144" s="7">
        <v>0.0</v>
      </c>
      <c r="AK144" s="26">
        <v>0.0</v>
      </c>
      <c r="AL144" s="26">
        <v>0.0</v>
      </c>
      <c r="AM144" s="7">
        <v>0.0</v>
      </c>
      <c r="AN144" s="7">
        <v>0.0</v>
      </c>
      <c r="AO144" s="7">
        <v>0.0</v>
      </c>
      <c r="AP144" s="7">
        <v>0.0</v>
      </c>
      <c r="AQ144" s="7">
        <v>0.0</v>
      </c>
      <c r="AR144" s="7">
        <v>0.0</v>
      </c>
      <c r="AS144" s="13">
        <f t="shared" si="10"/>
        <v>0</v>
      </c>
      <c r="AT144" s="14"/>
      <c r="AU144" s="7">
        <v>0.0</v>
      </c>
      <c r="AV144" s="7">
        <v>0.0</v>
      </c>
      <c r="AW144" s="14">
        <v>0.0</v>
      </c>
      <c r="AX144" s="14"/>
      <c r="AY144" s="14"/>
    </row>
    <row r="145" ht="12.75" customHeight="1">
      <c r="A145" s="7" t="s">
        <v>940</v>
      </c>
      <c r="B145" s="7" t="s">
        <v>941</v>
      </c>
      <c r="C145" s="8" t="s">
        <v>628</v>
      </c>
      <c r="D145" s="9" t="s">
        <v>150</v>
      </c>
      <c r="E145" s="7">
        <v>52.0</v>
      </c>
      <c r="F145" s="7">
        <v>0.0</v>
      </c>
      <c r="G145" s="7">
        <v>0.0</v>
      </c>
      <c r="H145" s="24">
        <f t="shared" si="1"/>
        <v>0</v>
      </c>
      <c r="I145" s="7">
        <v>0.0</v>
      </c>
      <c r="J145" s="7">
        <v>0.0</v>
      </c>
      <c r="K145" s="7">
        <v>0.0</v>
      </c>
      <c r="L145" s="12">
        <f t="shared" si="2"/>
        <v>0</v>
      </c>
      <c r="M145" s="7">
        <v>2.0</v>
      </c>
      <c r="N145" s="7">
        <v>0.0</v>
      </c>
      <c r="O145" s="7">
        <v>0.0</v>
      </c>
      <c r="P145" s="7">
        <v>2.0</v>
      </c>
      <c r="Q145" s="7">
        <v>1.0</v>
      </c>
      <c r="R145" s="10">
        <f t="shared" si="3"/>
        <v>0</v>
      </c>
      <c r="S145" s="10">
        <f t="shared" si="4"/>
        <v>0</v>
      </c>
      <c r="T145" s="7">
        <v>3.0</v>
      </c>
      <c r="U145" s="7">
        <v>3.0</v>
      </c>
      <c r="V145" s="7">
        <v>0.0</v>
      </c>
      <c r="W145" s="7">
        <v>0.0</v>
      </c>
      <c r="X145" s="7">
        <v>1.0</v>
      </c>
      <c r="Y145" s="7">
        <v>2336.0</v>
      </c>
      <c r="Z145" s="18">
        <f t="shared" si="5"/>
        <v>0.7487179487</v>
      </c>
      <c r="AA145" s="14">
        <v>36.92</v>
      </c>
      <c r="AB145" s="18">
        <f t="shared" si="6"/>
        <v>0.71</v>
      </c>
      <c r="AC145" s="14">
        <v>197.94</v>
      </c>
      <c r="AD145" s="18">
        <f t="shared" si="7"/>
        <v>3.806538462</v>
      </c>
      <c r="AE145" s="13">
        <f t="shared" si="8"/>
        <v>0.1572000341</v>
      </c>
      <c r="AF145" s="7">
        <v>18.0</v>
      </c>
      <c r="AG145" s="7">
        <v>20.0</v>
      </c>
      <c r="AH145" s="13">
        <f t="shared" si="9"/>
        <v>0.4736842105</v>
      </c>
      <c r="AI145" s="7">
        <v>0.0</v>
      </c>
      <c r="AJ145" s="7">
        <v>2.0</v>
      </c>
      <c r="AK145" s="26">
        <v>5.0</v>
      </c>
      <c r="AL145" s="26">
        <v>22.0</v>
      </c>
      <c r="AM145" s="7">
        <v>0.0</v>
      </c>
      <c r="AN145" s="7">
        <v>10.0</v>
      </c>
      <c r="AO145" s="7">
        <v>1.0</v>
      </c>
      <c r="AP145" s="7">
        <v>12.0</v>
      </c>
      <c r="AQ145" s="7">
        <v>4.0</v>
      </c>
      <c r="AR145" s="7">
        <v>17.0</v>
      </c>
      <c r="AS145" s="13">
        <f t="shared" si="10"/>
        <v>0.1904761905</v>
      </c>
      <c r="AT145" s="14">
        <v>8.4</v>
      </c>
      <c r="AU145" s="7">
        <v>1.0</v>
      </c>
      <c r="AV145" s="7">
        <v>1.0</v>
      </c>
      <c r="AW145" s="14">
        <v>-29.3</v>
      </c>
      <c r="AX145" s="14">
        <v>12.5</v>
      </c>
      <c r="AY145" s="14">
        <v>8.45</v>
      </c>
    </row>
    <row r="146" ht="12.75" customHeight="1">
      <c r="A146" s="7" t="s">
        <v>903</v>
      </c>
      <c r="B146" s="7" t="s">
        <v>949</v>
      </c>
      <c r="C146" s="8" t="s">
        <v>394</v>
      </c>
      <c r="D146" s="9" t="s">
        <v>150</v>
      </c>
      <c r="E146" s="7">
        <v>63.0</v>
      </c>
      <c r="F146" s="7">
        <v>0.0</v>
      </c>
      <c r="G146" s="7">
        <v>1.0</v>
      </c>
      <c r="H146" s="24">
        <f t="shared" si="1"/>
        <v>1</v>
      </c>
      <c r="I146" s="7">
        <v>0.0</v>
      </c>
      <c r="J146" s="7">
        <v>1.0</v>
      </c>
      <c r="K146" s="7">
        <v>0.0</v>
      </c>
      <c r="L146" s="12">
        <f t="shared" si="2"/>
        <v>18</v>
      </c>
      <c r="M146" s="7">
        <v>10.0</v>
      </c>
      <c r="N146" s="7">
        <v>0.0</v>
      </c>
      <c r="O146" s="7">
        <v>0.0</v>
      </c>
      <c r="P146" s="7">
        <v>10.0</v>
      </c>
      <c r="Q146" s="7">
        <v>0.0</v>
      </c>
      <c r="R146" s="10">
        <f t="shared" si="3"/>
        <v>0</v>
      </c>
      <c r="S146" s="10">
        <f t="shared" si="4"/>
        <v>0</v>
      </c>
      <c r="T146" s="7">
        <v>5.0</v>
      </c>
      <c r="U146" s="7">
        <v>0.0</v>
      </c>
      <c r="V146" s="7">
        <v>3.0</v>
      </c>
      <c r="W146" s="7">
        <v>4.0</v>
      </c>
      <c r="X146" s="7">
        <v>5.0</v>
      </c>
      <c r="Y146" s="7">
        <v>6972.0</v>
      </c>
      <c r="Z146" s="18">
        <f t="shared" si="5"/>
        <v>1.844444444</v>
      </c>
      <c r="AA146" s="14">
        <v>114.82</v>
      </c>
      <c r="AB146" s="18">
        <f t="shared" si="6"/>
        <v>1.822539683</v>
      </c>
      <c r="AC146" s="14">
        <v>207.68</v>
      </c>
      <c r="AD146" s="18">
        <f t="shared" si="7"/>
        <v>3.296507937</v>
      </c>
      <c r="AE146" s="13">
        <f t="shared" si="8"/>
        <v>0.3560310078</v>
      </c>
      <c r="AF146" s="7">
        <v>48.0</v>
      </c>
      <c r="AG146" s="7">
        <v>41.0</v>
      </c>
      <c r="AH146" s="13">
        <f t="shared" si="9"/>
        <v>0.5393258427</v>
      </c>
      <c r="AI146" s="7">
        <v>1.0</v>
      </c>
      <c r="AJ146" s="7">
        <v>12.0</v>
      </c>
      <c r="AK146" s="26">
        <v>17.0</v>
      </c>
      <c r="AL146" s="26">
        <v>74.0</v>
      </c>
      <c r="AM146" s="7">
        <v>1.0</v>
      </c>
      <c r="AN146" s="7">
        <v>40.0</v>
      </c>
      <c r="AO146" s="7">
        <v>1.0</v>
      </c>
      <c r="AP146" s="7">
        <v>43.0</v>
      </c>
      <c r="AQ146" s="7">
        <v>12.0</v>
      </c>
      <c r="AR146" s="7">
        <v>85.0</v>
      </c>
      <c r="AS146" s="13">
        <f t="shared" si="10"/>
        <v>0.1237113402</v>
      </c>
      <c r="AT146" s="14">
        <v>-2.39</v>
      </c>
      <c r="AU146" s="7">
        <v>0.0</v>
      </c>
      <c r="AV146" s="7">
        <v>2.0</v>
      </c>
      <c r="AW146" s="14">
        <v>-34.0</v>
      </c>
      <c r="AX146" s="14">
        <v>5.32</v>
      </c>
      <c r="AY146" s="14">
        <v>-0.13</v>
      </c>
    </row>
    <row r="147" ht="12.75" customHeight="1">
      <c r="A147" s="7" t="s">
        <v>519</v>
      </c>
      <c r="B147" s="7" t="s">
        <v>953</v>
      </c>
      <c r="C147" s="8" t="s">
        <v>542</v>
      </c>
      <c r="D147" s="9" t="s">
        <v>174</v>
      </c>
      <c r="E147" s="7">
        <v>37.0</v>
      </c>
      <c r="F147" s="7">
        <v>0.0</v>
      </c>
      <c r="G147" s="7">
        <v>0.0</v>
      </c>
      <c r="H147" s="24">
        <f t="shared" si="1"/>
        <v>0</v>
      </c>
      <c r="I147" s="7">
        <v>0.0</v>
      </c>
      <c r="J147" s="7">
        <v>0.0</v>
      </c>
      <c r="K147" s="7">
        <v>0.0</v>
      </c>
      <c r="L147" s="12">
        <f t="shared" si="2"/>
        <v>0</v>
      </c>
      <c r="M147" s="7">
        <v>0.0</v>
      </c>
      <c r="N147" s="7">
        <v>0.0</v>
      </c>
      <c r="O147" s="7">
        <v>0.0</v>
      </c>
      <c r="P147" s="7">
        <v>0.0</v>
      </c>
      <c r="Q147" s="7">
        <v>0.0</v>
      </c>
      <c r="R147" s="10">
        <f t="shared" si="3"/>
        <v>0</v>
      </c>
      <c r="S147" s="10">
        <f t="shared" si="4"/>
        <v>0</v>
      </c>
      <c r="T147" s="7">
        <v>14.0</v>
      </c>
      <c r="U147" s="7">
        <v>19.0</v>
      </c>
      <c r="V147" s="7">
        <v>2.0</v>
      </c>
      <c r="W147" s="7">
        <v>4.0</v>
      </c>
      <c r="X147" s="7">
        <v>0.0</v>
      </c>
      <c r="Y147" s="7">
        <v>5531.0</v>
      </c>
      <c r="Z147" s="18">
        <f t="shared" si="5"/>
        <v>2.491441441</v>
      </c>
      <c r="AA147" s="14">
        <v>93.66</v>
      </c>
      <c r="AB147" s="18">
        <f t="shared" si="6"/>
        <v>2.531351351</v>
      </c>
      <c r="AC147" s="14">
        <v>99.28</v>
      </c>
      <c r="AD147" s="18">
        <f t="shared" si="7"/>
        <v>2.683243243</v>
      </c>
      <c r="AE147" s="13">
        <f t="shared" si="8"/>
        <v>0.4854358868</v>
      </c>
      <c r="AF147" s="7">
        <v>0.0</v>
      </c>
      <c r="AG147" s="7">
        <v>0.0</v>
      </c>
      <c r="AH147" s="13" t="str">
        <f t="shared" si="9"/>
        <v> </v>
      </c>
      <c r="AI147" s="7">
        <v>4.0</v>
      </c>
      <c r="AJ147" s="7">
        <v>17.0</v>
      </c>
      <c r="AK147" s="26">
        <v>8.0</v>
      </c>
      <c r="AL147" s="26">
        <v>78.0</v>
      </c>
      <c r="AM147" s="7">
        <v>4.0</v>
      </c>
      <c r="AN147" s="7">
        <v>34.0</v>
      </c>
      <c r="AO147" s="7">
        <v>2.0</v>
      </c>
      <c r="AP147" s="7">
        <v>38.0</v>
      </c>
      <c r="AQ147" s="7">
        <v>13.0</v>
      </c>
      <c r="AR147" s="7">
        <v>87.0</v>
      </c>
      <c r="AS147" s="13">
        <f t="shared" si="10"/>
        <v>0.13</v>
      </c>
      <c r="AT147" s="14">
        <v>3.65</v>
      </c>
      <c r="AU147" s="7">
        <v>1.0</v>
      </c>
      <c r="AV147" s="7">
        <v>1.0</v>
      </c>
      <c r="AW147" s="14">
        <v>-49.3</v>
      </c>
      <c r="AX147" s="14">
        <v>6.67</v>
      </c>
      <c r="AY147" s="14">
        <v>-2.71</v>
      </c>
    </row>
    <row r="148" ht="12.75" customHeight="1">
      <c r="A148" s="7" t="s">
        <v>958</v>
      </c>
      <c r="B148" s="7" t="s">
        <v>959</v>
      </c>
      <c r="C148" s="8" t="s">
        <v>447</v>
      </c>
      <c r="D148" s="9" t="s">
        <v>275</v>
      </c>
      <c r="E148" s="7">
        <v>82.0</v>
      </c>
      <c r="F148" s="7">
        <v>0.0</v>
      </c>
      <c r="G148" s="7">
        <v>1.0</v>
      </c>
      <c r="H148" s="24">
        <f t="shared" si="1"/>
        <v>1</v>
      </c>
      <c r="I148" s="7">
        <v>0.0</v>
      </c>
      <c r="J148" s="7">
        <v>0.0</v>
      </c>
      <c r="K148" s="7">
        <v>1.0</v>
      </c>
      <c r="L148" s="12">
        <f t="shared" si="2"/>
        <v>0</v>
      </c>
      <c r="M148" s="7">
        <v>4.0</v>
      </c>
      <c r="N148" s="7">
        <v>0.0</v>
      </c>
      <c r="O148" s="7">
        <v>0.0</v>
      </c>
      <c r="P148" s="7">
        <v>4.0</v>
      </c>
      <c r="Q148" s="7">
        <v>0.0</v>
      </c>
      <c r="R148" s="10">
        <f t="shared" si="3"/>
        <v>0</v>
      </c>
      <c r="S148" s="10">
        <f t="shared" si="4"/>
        <v>0</v>
      </c>
      <c r="T148" s="7">
        <v>5.0</v>
      </c>
      <c r="U148" s="7">
        <v>0.0</v>
      </c>
      <c r="V148" s="7">
        <v>1.0</v>
      </c>
      <c r="W148" s="7">
        <v>0.0</v>
      </c>
      <c r="X148" s="7">
        <v>0.0</v>
      </c>
      <c r="Y148" s="7">
        <v>2690.0</v>
      </c>
      <c r="Z148" s="18">
        <f t="shared" si="5"/>
        <v>0.5467479675</v>
      </c>
      <c r="AA148" s="14">
        <v>41.66</v>
      </c>
      <c r="AB148" s="18">
        <f t="shared" si="6"/>
        <v>0.5080487805</v>
      </c>
      <c r="AC148" s="14">
        <v>285.73</v>
      </c>
      <c r="AD148" s="18">
        <f t="shared" si="7"/>
        <v>3.484512195</v>
      </c>
      <c r="AE148" s="13">
        <f t="shared" si="8"/>
        <v>0.1272488469</v>
      </c>
      <c r="AF148" s="7">
        <v>13.0</v>
      </c>
      <c r="AG148" s="7">
        <v>15.0</v>
      </c>
      <c r="AH148" s="13">
        <f t="shared" si="9"/>
        <v>0.4642857143</v>
      </c>
      <c r="AI148" s="7">
        <v>1.0</v>
      </c>
      <c r="AJ148" s="7">
        <v>5.0</v>
      </c>
      <c r="AK148" s="26">
        <v>7.0</v>
      </c>
      <c r="AL148" s="26">
        <v>46.0</v>
      </c>
      <c r="AM148" s="7">
        <v>0.0</v>
      </c>
      <c r="AN148" s="7">
        <v>9.0</v>
      </c>
      <c r="AO148" s="7">
        <v>1.0</v>
      </c>
      <c r="AP148" s="7">
        <v>19.0</v>
      </c>
      <c r="AQ148" s="7">
        <v>7.0</v>
      </c>
      <c r="AR148" s="7">
        <v>40.0</v>
      </c>
      <c r="AS148" s="13">
        <f t="shared" si="10"/>
        <v>0.1489361702</v>
      </c>
      <c r="AT148" s="14">
        <v>6.44</v>
      </c>
      <c r="AU148" s="7">
        <v>0.0</v>
      </c>
      <c r="AV148" s="7">
        <v>1.0</v>
      </c>
      <c r="AW148" s="14">
        <v>-49.0</v>
      </c>
      <c r="AX148" s="14">
        <v>13.33</v>
      </c>
      <c r="AY148" s="14">
        <v>9.79</v>
      </c>
    </row>
    <row r="149" ht="12.75" customHeight="1">
      <c r="A149" s="7" t="s">
        <v>858</v>
      </c>
      <c r="B149" s="7" t="s">
        <v>963</v>
      </c>
      <c r="C149" s="8" t="s">
        <v>860</v>
      </c>
      <c r="D149" s="9" t="s">
        <v>238</v>
      </c>
      <c r="E149" s="7">
        <v>52.0</v>
      </c>
      <c r="F149" s="7">
        <v>0.0</v>
      </c>
      <c r="G149" s="7">
        <v>0.0</v>
      </c>
      <c r="H149" s="24">
        <f t="shared" si="1"/>
        <v>0</v>
      </c>
      <c r="I149" s="7">
        <v>0.0</v>
      </c>
      <c r="J149" s="7">
        <v>0.0</v>
      </c>
      <c r="K149" s="7">
        <v>0.0</v>
      </c>
      <c r="L149" s="12">
        <f t="shared" si="2"/>
        <v>0</v>
      </c>
      <c r="M149" s="7">
        <v>1.0</v>
      </c>
      <c r="N149" s="7">
        <v>0.0</v>
      </c>
      <c r="O149" s="7">
        <v>0.0</v>
      </c>
      <c r="P149" s="7">
        <v>1.0</v>
      </c>
      <c r="Q149" s="7">
        <v>0.0</v>
      </c>
      <c r="R149" s="10">
        <f t="shared" si="3"/>
        <v>0</v>
      </c>
      <c r="S149" s="10">
        <f t="shared" si="4"/>
        <v>0</v>
      </c>
      <c r="T149" s="7">
        <v>0.0</v>
      </c>
      <c r="U149" s="7">
        <v>1.0</v>
      </c>
      <c r="V149" s="7">
        <v>0.0</v>
      </c>
      <c r="W149" s="7">
        <v>1.0</v>
      </c>
      <c r="X149" s="7">
        <v>0.0</v>
      </c>
      <c r="Y149" s="7">
        <v>1972.0</v>
      </c>
      <c r="Z149" s="18">
        <f t="shared" si="5"/>
        <v>0.6320512821</v>
      </c>
      <c r="AA149" s="14">
        <v>31.38</v>
      </c>
      <c r="AB149" s="18">
        <f t="shared" si="6"/>
        <v>0.6034615385</v>
      </c>
      <c r="AC149" s="14">
        <v>233.07</v>
      </c>
      <c r="AD149" s="18">
        <f t="shared" si="7"/>
        <v>4.482115385</v>
      </c>
      <c r="AE149" s="13">
        <f t="shared" si="8"/>
        <v>0.1186613727</v>
      </c>
      <c r="AF149" s="7">
        <v>7.0</v>
      </c>
      <c r="AG149" s="7">
        <v>18.0</v>
      </c>
      <c r="AH149" s="13">
        <f t="shared" si="9"/>
        <v>0.28</v>
      </c>
      <c r="AI149" s="7">
        <v>0.0</v>
      </c>
      <c r="AJ149" s="7">
        <v>7.0</v>
      </c>
      <c r="AK149" s="26">
        <v>3.0</v>
      </c>
      <c r="AL149" s="26">
        <v>21.0</v>
      </c>
      <c r="AM149" s="7">
        <v>1.0</v>
      </c>
      <c r="AN149" s="7">
        <v>10.0</v>
      </c>
      <c r="AO149" s="7">
        <v>0.0</v>
      </c>
      <c r="AP149" s="7">
        <v>14.0</v>
      </c>
      <c r="AQ149" s="7">
        <v>2.0</v>
      </c>
      <c r="AR149" s="7">
        <v>30.0</v>
      </c>
      <c r="AS149" s="13">
        <f t="shared" si="10"/>
        <v>0.0625</v>
      </c>
      <c r="AT149" s="14">
        <v>-5.78</v>
      </c>
      <c r="AU149" s="7">
        <v>1.0</v>
      </c>
      <c r="AV149" s="7">
        <v>3.0</v>
      </c>
      <c r="AW149" s="14">
        <v>-38.2</v>
      </c>
      <c r="AX149" s="14">
        <v>9.52</v>
      </c>
      <c r="AY149" s="14">
        <v>4.39</v>
      </c>
    </row>
    <row r="150" ht="12.75" customHeight="1">
      <c r="A150" s="7" t="s">
        <v>968</v>
      </c>
      <c r="B150" s="7" t="s">
        <v>969</v>
      </c>
      <c r="C150" s="8" t="s">
        <v>231</v>
      </c>
      <c r="D150" s="9" t="s">
        <v>150</v>
      </c>
      <c r="E150" s="7">
        <v>80.0</v>
      </c>
      <c r="F150" s="7">
        <v>0.0</v>
      </c>
      <c r="G150" s="7">
        <v>0.0</v>
      </c>
      <c r="H150" s="24">
        <f t="shared" si="1"/>
        <v>0</v>
      </c>
      <c r="I150" s="7">
        <v>0.0</v>
      </c>
      <c r="J150" s="7">
        <v>0.0</v>
      </c>
      <c r="K150" s="7">
        <v>0.0</v>
      </c>
      <c r="L150" s="12">
        <f t="shared" si="2"/>
        <v>0</v>
      </c>
      <c r="M150" s="7">
        <v>4.0</v>
      </c>
      <c r="N150" s="7">
        <v>1.0</v>
      </c>
      <c r="O150" s="7">
        <v>1.0</v>
      </c>
      <c r="P150" s="7">
        <v>3.0</v>
      </c>
      <c r="Q150" s="7">
        <v>1.0</v>
      </c>
      <c r="R150" s="10">
        <f t="shared" si="3"/>
        <v>0</v>
      </c>
      <c r="S150" s="10">
        <f t="shared" si="4"/>
        <v>0</v>
      </c>
      <c r="T150" s="7">
        <v>1.0</v>
      </c>
      <c r="U150" s="7">
        <v>1.0</v>
      </c>
      <c r="V150" s="7">
        <v>1.0</v>
      </c>
      <c r="W150" s="7">
        <v>0.0</v>
      </c>
      <c r="X150" s="7">
        <v>0.0</v>
      </c>
      <c r="Y150" s="7">
        <v>1938.0</v>
      </c>
      <c r="Z150" s="18">
        <f t="shared" si="5"/>
        <v>0.40375</v>
      </c>
      <c r="AA150" s="14">
        <v>30.92</v>
      </c>
      <c r="AB150" s="18">
        <f t="shared" si="6"/>
        <v>0.3865</v>
      </c>
      <c r="AC150" s="14">
        <v>355.47</v>
      </c>
      <c r="AD150" s="18">
        <f t="shared" si="7"/>
        <v>4.443375</v>
      </c>
      <c r="AE150" s="13">
        <f t="shared" si="8"/>
        <v>0.08002277492</v>
      </c>
      <c r="AF150" s="7">
        <v>20.0</v>
      </c>
      <c r="AG150" s="7">
        <v>30.0</v>
      </c>
      <c r="AH150" s="13">
        <f t="shared" si="9"/>
        <v>0.4</v>
      </c>
      <c r="AI150" s="7">
        <v>0.0</v>
      </c>
      <c r="AJ150" s="7">
        <v>3.0</v>
      </c>
      <c r="AK150" s="26">
        <v>5.0</v>
      </c>
      <c r="AL150" s="26">
        <v>31.0</v>
      </c>
      <c r="AM150" s="7">
        <v>2.0</v>
      </c>
      <c r="AN150" s="7">
        <v>11.0</v>
      </c>
      <c r="AO150" s="7">
        <v>1.0</v>
      </c>
      <c r="AP150" s="7">
        <v>10.0</v>
      </c>
      <c r="AQ150" s="7">
        <v>5.0</v>
      </c>
      <c r="AR150" s="7">
        <v>30.0</v>
      </c>
      <c r="AS150" s="13">
        <f t="shared" si="10"/>
        <v>0.1428571429</v>
      </c>
      <c r="AT150" s="14">
        <v>-0.55</v>
      </c>
      <c r="AU150" s="7">
        <v>0.0</v>
      </c>
      <c r="AV150" s="7">
        <v>0.0</v>
      </c>
      <c r="AW150" s="14">
        <v>-56.3</v>
      </c>
      <c r="AX150" s="14">
        <v>2.22</v>
      </c>
      <c r="AY150" s="14">
        <v>-4.46</v>
      </c>
    </row>
    <row r="151" ht="12.75" customHeight="1">
      <c r="A151" s="7" t="s">
        <v>972</v>
      </c>
      <c r="B151" s="7" t="s">
        <v>973</v>
      </c>
      <c r="C151" s="8" t="s">
        <v>149</v>
      </c>
      <c r="D151" s="9" t="s">
        <v>174</v>
      </c>
      <c r="E151" s="7">
        <v>3.0</v>
      </c>
      <c r="F151" s="7">
        <v>0.0</v>
      </c>
      <c r="G151" s="7">
        <v>1.0</v>
      </c>
      <c r="H151" s="24">
        <f t="shared" si="1"/>
        <v>1</v>
      </c>
      <c r="I151" s="7">
        <v>0.0</v>
      </c>
      <c r="J151" s="7">
        <v>1.0</v>
      </c>
      <c r="K151" s="7">
        <v>0.0</v>
      </c>
      <c r="L151" s="12">
        <f t="shared" si="2"/>
        <v>1</v>
      </c>
      <c r="M151" s="7">
        <v>0.0</v>
      </c>
      <c r="N151" s="7">
        <v>0.0</v>
      </c>
      <c r="O151" s="7">
        <v>0.0</v>
      </c>
      <c r="P151" s="7">
        <v>0.0</v>
      </c>
      <c r="Q151" s="7">
        <v>0.0</v>
      </c>
      <c r="R151" s="10">
        <f t="shared" si="3"/>
        <v>0</v>
      </c>
      <c r="S151" s="10">
        <f t="shared" si="4"/>
        <v>0</v>
      </c>
      <c r="T151" s="7">
        <v>0.0</v>
      </c>
      <c r="U151" s="7">
        <v>1.0</v>
      </c>
      <c r="V151" s="7">
        <v>1.0</v>
      </c>
      <c r="W151" s="7">
        <v>0.0</v>
      </c>
      <c r="X151" s="7">
        <v>0.0</v>
      </c>
      <c r="Y151" s="7">
        <v>347.0</v>
      </c>
      <c r="Z151" s="18">
        <f t="shared" si="5"/>
        <v>1.927777778</v>
      </c>
      <c r="AA151" s="14">
        <v>4.08</v>
      </c>
      <c r="AB151" s="18">
        <f t="shared" si="6"/>
        <v>1.36</v>
      </c>
      <c r="AC151" s="14">
        <v>14.62</v>
      </c>
      <c r="AD151" s="18">
        <f t="shared" si="7"/>
        <v>4.873333333</v>
      </c>
      <c r="AE151" s="13">
        <f t="shared" si="8"/>
        <v>0.2181818182</v>
      </c>
      <c r="AF151" s="7">
        <v>0.0</v>
      </c>
      <c r="AG151" s="7">
        <v>0.0</v>
      </c>
      <c r="AH151" s="13" t="str">
        <f t="shared" si="9"/>
        <v> </v>
      </c>
      <c r="AI151" s="7">
        <v>1.0</v>
      </c>
      <c r="AJ151" s="7">
        <v>1.0</v>
      </c>
      <c r="AK151" s="26">
        <v>0.0</v>
      </c>
      <c r="AL151" s="26">
        <v>2.0</v>
      </c>
      <c r="AM151" s="7">
        <v>0.0</v>
      </c>
      <c r="AN151" s="7">
        <v>1.0</v>
      </c>
      <c r="AO151" s="7">
        <v>0.0</v>
      </c>
      <c r="AP151" s="7">
        <v>1.0</v>
      </c>
      <c r="AQ151" s="7">
        <v>1.0</v>
      </c>
      <c r="AR151" s="7">
        <v>2.0</v>
      </c>
      <c r="AS151" s="13">
        <f t="shared" si="10"/>
        <v>0.3333333333</v>
      </c>
      <c r="AT151" s="14">
        <v>-16.67</v>
      </c>
      <c r="AU151" s="7">
        <v>0.0</v>
      </c>
      <c r="AV151" s="7">
        <v>1.0</v>
      </c>
      <c r="AW151" s="14">
        <v>-29.4</v>
      </c>
      <c r="AX151" s="14">
        <v>0.0</v>
      </c>
      <c r="AY151" s="14">
        <v>-10.0</v>
      </c>
    </row>
    <row r="152" ht="12.75" customHeight="1">
      <c r="A152" s="7" t="s">
        <v>339</v>
      </c>
      <c r="B152" s="7" t="s">
        <v>976</v>
      </c>
      <c r="C152" s="8" t="s">
        <v>231</v>
      </c>
      <c r="D152" s="9" t="s">
        <v>260</v>
      </c>
      <c r="E152" s="7">
        <v>82.0</v>
      </c>
      <c r="F152" s="7">
        <v>3.0</v>
      </c>
      <c r="G152" s="7">
        <v>3.0</v>
      </c>
      <c r="H152" s="24">
        <f t="shared" si="1"/>
        <v>6</v>
      </c>
      <c r="I152" s="7">
        <v>3.0</v>
      </c>
      <c r="J152" s="7">
        <v>2.0</v>
      </c>
      <c r="K152" s="7">
        <v>0.0</v>
      </c>
      <c r="L152" s="12">
        <f t="shared" si="2"/>
        <v>13.6</v>
      </c>
      <c r="M152" s="7">
        <v>14.0</v>
      </c>
      <c r="N152" s="7">
        <v>1.0</v>
      </c>
      <c r="O152" s="7">
        <v>1.0</v>
      </c>
      <c r="P152" s="7">
        <v>11.0</v>
      </c>
      <c r="Q152" s="7">
        <v>2.0</v>
      </c>
      <c r="R152" s="10">
        <f t="shared" si="3"/>
        <v>0.2142857143</v>
      </c>
      <c r="S152" s="10">
        <f t="shared" si="4"/>
        <v>0.2142857143</v>
      </c>
      <c r="T152" s="7">
        <v>10.0</v>
      </c>
      <c r="U152" s="7">
        <v>6.0</v>
      </c>
      <c r="V152" s="7">
        <v>3.0</v>
      </c>
      <c r="W152" s="7">
        <v>0.0</v>
      </c>
      <c r="X152" s="7">
        <v>4.0</v>
      </c>
      <c r="Y152" s="7">
        <v>12477.0</v>
      </c>
      <c r="Z152" s="18">
        <f t="shared" si="5"/>
        <v>2.53597561</v>
      </c>
      <c r="AA152" s="14">
        <v>199.9</v>
      </c>
      <c r="AB152" s="18">
        <f t="shared" si="6"/>
        <v>2.437804878</v>
      </c>
      <c r="AC152" s="14">
        <v>199.61</v>
      </c>
      <c r="AD152" s="18">
        <f t="shared" si="7"/>
        <v>2.434268293</v>
      </c>
      <c r="AE152" s="13">
        <f t="shared" si="8"/>
        <v>0.5003629446</v>
      </c>
      <c r="AF152" s="7">
        <v>99.0</v>
      </c>
      <c r="AG152" s="7">
        <v>129.0</v>
      </c>
      <c r="AH152" s="13">
        <f t="shared" si="9"/>
        <v>0.4342105263</v>
      </c>
      <c r="AI152" s="7">
        <v>5.0</v>
      </c>
      <c r="AJ152" s="7">
        <v>17.0</v>
      </c>
      <c r="AK152" s="26">
        <v>29.0</v>
      </c>
      <c r="AL152" s="26">
        <v>168.0</v>
      </c>
      <c r="AM152" s="7">
        <v>6.0</v>
      </c>
      <c r="AN152" s="7">
        <v>66.0</v>
      </c>
      <c r="AO152" s="7">
        <v>6.0</v>
      </c>
      <c r="AP152" s="7">
        <v>76.0</v>
      </c>
      <c r="AQ152" s="7">
        <v>31.0</v>
      </c>
      <c r="AR152" s="7">
        <v>150.0</v>
      </c>
      <c r="AS152" s="13">
        <f t="shared" si="10"/>
        <v>0.1712707182</v>
      </c>
      <c r="AT152" s="14">
        <v>4.94</v>
      </c>
      <c r="AU152" s="7">
        <v>3.0</v>
      </c>
      <c r="AV152" s="7">
        <v>4.0</v>
      </c>
      <c r="AW152" s="14">
        <v>-42.3</v>
      </c>
      <c r="AX152" s="14">
        <v>2.4</v>
      </c>
      <c r="AY152" s="14">
        <v>-7.88</v>
      </c>
    </row>
    <row r="153" ht="12.75" customHeight="1">
      <c r="A153" s="7" t="s">
        <v>979</v>
      </c>
      <c r="B153" s="7" t="s">
        <v>980</v>
      </c>
      <c r="C153" s="8" t="s">
        <v>839</v>
      </c>
      <c r="D153" s="9" t="s">
        <v>137</v>
      </c>
      <c r="E153" s="7">
        <v>10.0</v>
      </c>
      <c r="F153" s="7">
        <v>0.0</v>
      </c>
      <c r="G153" s="7">
        <v>0.0</v>
      </c>
      <c r="H153" s="24">
        <f t="shared" si="1"/>
        <v>0</v>
      </c>
      <c r="I153" s="7">
        <v>0.0</v>
      </c>
      <c r="J153" s="7">
        <v>0.0</v>
      </c>
      <c r="K153" s="7">
        <v>0.0</v>
      </c>
      <c r="L153" s="12">
        <f t="shared" si="2"/>
        <v>0</v>
      </c>
      <c r="M153" s="7">
        <v>0.0</v>
      </c>
      <c r="N153" s="7">
        <v>0.0</v>
      </c>
      <c r="O153" s="7">
        <v>0.0</v>
      </c>
      <c r="P153" s="7">
        <v>0.0</v>
      </c>
      <c r="Q153" s="7">
        <v>0.0</v>
      </c>
      <c r="R153" s="10">
        <f t="shared" si="3"/>
        <v>0</v>
      </c>
      <c r="S153" s="10">
        <f t="shared" si="4"/>
        <v>0</v>
      </c>
      <c r="T153" s="7">
        <v>1.0</v>
      </c>
      <c r="U153" s="7">
        <v>0.0</v>
      </c>
      <c r="V153" s="7">
        <v>0.0</v>
      </c>
      <c r="W153" s="7">
        <v>0.0</v>
      </c>
      <c r="X153" s="7">
        <v>0.0</v>
      </c>
      <c r="Y153" s="7">
        <v>57.0</v>
      </c>
      <c r="Z153" s="18">
        <f t="shared" si="5"/>
        <v>0.095</v>
      </c>
      <c r="AA153" s="14">
        <v>1.52</v>
      </c>
      <c r="AB153" s="18">
        <f t="shared" si="6"/>
        <v>0.152</v>
      </c>
      <c r="AC153" s="14">
        <v>63.31</v>
      </c>
      <c r="AD153" s="18">
        <f t="shared" si="7"/>
        <v>6.331</v>
      </c>
      <c r="AE153" s="13">
        <f t="shared" si="8"/>
        <v>0.02344593552</v>
      </c>
      <c r="AF153" s="7">
        <v>0.0</v>
      </c>
      <c r="AG153" s="7">
        <v>0.0</v>
      </c>
      <c r="AH153" s="13" t="str">
        <f t="shared" si="9"/>
        <v> </v>
      </c>
      <c r="AI153" s="7">
        <v>0.0</v>
      </c>
      <c r="AJ153" s="7">
        <v>0.0</v>
      </c>
      <c r="AK153" s="26">
        <v>0.0</v>
      </c>
      <c r="AL153" s="26">
        <v>0.0</v>
      </c>
      <c r="AM153" s="7">
        <v>0.0</v>
      </c>
      <c r="AN153" s="7">
        <v>0.0</v>
      </c>
      <c r="AO153" s="7">
        <v>0.0</v>
      </c>
      <c r="AP153" s="7">
        <v>2.0</v>
      </c>
      <c r="AQ153" s="7">
        <v>0.0</v>
      </c>
      <c r="AR153" s="7">
        <v>1.0</v>
      </c>
      <c r="AS153" s="13">
        <f t="shared" si="10"/>
        <v>0</v>
      </c>
      <c r="AT153" s="14">
        <v>-11.32</v>
      </c>
      <c r="AU153" s="7">
        <v>0.0</v>
      </c>
      <c r="AV153" s="7">
        <v>0.0</v>
      </c>
      <c r="AW153" s="14">
        <v>78.9</v>
      </c>
      <c r="AX153" s="14">
        <v>50.0</v>
      </c>
      <c r="AY153" s="14">
        <v>48.33</v>
      </c>
    </row>
    <row r="154" ht="12.75" customHeight="1">
      <c r="A154" s="7" t="s">
        <v>983</v>
      </c>
      <c r="B154" s="7" t="s">
        <v>984</v>
      </c>
      <c r="C154" s="8" t="s">
        <v>839</v>
      </c>
      <c r="D154" s="9" t="s">
        <v>174</v>
      </c>
      <c r="E154" s="7">
        <v>71.0</v>
      </c>
      <c r="F154" s="7">
        <v>0.0</v>
      </c>
      <c r="G154" s="7">
        <v>1.0</v>
      </c>
      <c r="H154" s="24">
        <f t="shared" si="1"/>
        <v>1</v>
      </c>
      <c r="I154" s="7">
        <v>0.0</v>
      </c>
      <c r="J154" s="7">
        <v>1.0</v>
      </c>
      <c r="K154" s="7">
        <v>0.0</v>
      </c>
      <c r="L154" s="12">
        <f t="shared" si="2"/>
        <v>23</v>
      </c>
      <c r="M154" s="7">
        <v>5.0</v>
      </c>
      <c r="N154" s="7">
        <v>1.0</v>
      </c>
      <c r="O154" s="7">
        <v>1.0</v>
      </c>
      <c r="P154" s="7">
        <v>5.0</v>
      </c>
      <c r="Q154" s="7">
        <v>0.0</v>
      </c>
      <c r="R154" s="10">
        <f t="shared" si="3"/>
        <v>0</v>
      </c>
      <c r="S154" s="10">
        <f t="shared" si="4"/>
        <v>0</v>
      </c>
      <c r="T154" s="7">
        <v>20.0</v>
      </c>
      <c r="U154" s="7">
        <v>23.0</v>
      </c>
      <c r="V154" s="7">
        <v>4.0</v>
      </c>
      <c r="W154" s="7">
        <v>4.0</v>
      </c>
      <c r="X154" s="7">
        <v>3.0</v>
      </c>
      <c r="Y154" s="7">
        <v>11718.0</v>
      </c>
      <c r="Z154" s="18">
        <f t="shared" si="5"/>
        <v>2.750704225</v>
      </c>
      <c r="AA154" s="14">
        <v>194.53</v>
      </c>
      <c r="AB154" s="18">
        <f t="shared" si="6"/>
        <v>2.739859155</v>
      </c>
      <c r="AC154" s="14">
        <v>226.79</v>
      </c>
      <c r="AD154" s="18">
        <f t="shared" si="7"/>
        <v>3.194225352</v>
      </c>
      <c r="AE154" s="13">
        <f t="shared" si="8"/>
        <v>0.4617155606</v>
      </c>
      <c r="AF154" s="7">
        <v>0.0</v>
      </c>
      <c r="AG154" s="7">
        <v>0.0</v>
      </c>
      <c r="AH154" s="13" t="str">
        <f t="shared" si="9"/>
        <v> </v>
      </c>
      <c r="AI154" s="7">
        <v>1.0</v>
      </c>
      <c r="AJ154" s="7">
        <v>23.0</v>
      </c>
      <c r="AK154" s="26">
        <v>22.0</v>
      </c>
      <c r="AL154" s="26">
        <v>140.0</v>
      </c>
      <c r="AM154" s="7">
        <v>5.0</v>
      </c>
      <c r="AN154" s="7">
        <v>53.0</v>
      </c>
      <c r="AO154" s="7">
        <v>7.0</v>
      </c>
      <c r="AP154" s="7">
        <v>75.0</v>
      </c>
      <c r="AQ154" s="7">
        <v>17.0</v>
      </c>
      <c r="AR154" s="7">
        <v>152.0</v>
      </c>
      <c r="AS154" s="13">
        <f t="shared" si="10"/>
        <v>0.100591716</v>
      </c>
      <c r="AT154" s="14">
        <v>-4.99</v>
      </c>
      <c r="AU154" s="7">
        <v>0.0</v>
      </c>
      <c r="AV154" s="7">
        <v>0.0</v>
      </c>
      <c r="AW154" s="14">
        <v>-37.0</v>
      </c>
      <c r="AX154" s="14">
        <v>5.18</v>
      </c>
      <c r="AY154" s="14">
        <v>-3.11</v>
      </c>
    </row>
    <row r="155" ht="12.75" customHeight="1">
      <c r="A155" s="7" t="s">
        <v>795</v>
      </c>
      <c r="B155" s="7" t="s">
        <v>988</v>
      </c>
      <c r="C155" s="8" t="s">
        <v>231</v>
      </c>
      <c r="D155" s="9" t="s">
        <v>174</v>
      </c>
      <c r="E155" s="7">
        <v>82.0</v>
      </c>
      <c r="F155" s="7">
        <v>0.0</v>
      </c>
      <c r="G155" s="7">
        <v>0.0</v>
      </c>
      <c r="H155" s="24">
        <f t="shared" si="1"/>
        <v>0</v>
      </c>
      <c r="I155" s="7">
        <v>0.0</v>
      </c>
      <c r="J155" s="7">
        <v>0.0</v>
      </c>
      <c r="K155" s="7">
        <v>0.0</v>
      </c>
      <c r="L155" s="12">
        <f t="shared" si="2"/>
        <v>0</v>
      </c>
      <c r="M155" s="7">
        <v>2.0</v>
      </c>
      <c r="N155" s="7">
        <v>0.0</v>
      </c>
      <c r="O155" s="7">
        <v>0.0</v>
      </c>
      <c r="P155" s="7">
        <v>2.0</v>
      </c>
      <c r="Q155" s="7">
        <v>1.0</v>
      </c>
      <c r="R155" s="10">
        <f t="shared" si="3"/>
        <v>0</v>
      </c>
      <c r="S155" s="10">
        <f t="shared" si="4"/>
        <v>0</v>
      </c>
      <c r="T155" s="7">
        <v>6.0</v>
      </c>
      <c r="U155" s="7">
        <v>3.0</v>
      </c>
      <c r="V155" s="7">
        <v>1.0</v>
      </c>
      <c r="W155" s="7">
        <v>0.0</v>
      </c>
      <c r="X155" s="7">
        <v>0.0</v>
      </c>
      <c r="Y155" s="7">
        <v>3262.0</v>
      </c>
      <c r="Z155" s="18">
        <f t="shared" si="5"/>
        <v>0.6630081301</v>
      </c>
      <c r="AA155" s="14">
        <v>51.2</v>
      </c>
      <c r="AB155" s="18">
        <f t="shared" si="6"/>
        <v>0.6243902439</v>
      </c>
      <c r="AC155" s="14">
        <v>324.35</v>
      </c>
      <c r="AD155" s="18">
        <f t="shared" si="7"/>
        <v>3.955487805</v>
      </c>
      <c r="AE155" s="13">
        <f t="shared" si="8"/>
        <v>0.1363333777</v>
      </c>
      <c r="AF155" s="7">
        <v>0.0</v>
      </c>
      <c r="AG155" s="7">
        <v>0.0</v>
      </c>
      <c r="AH155" s="13" t="str">
        <f t="shared" si="9"/>
        <v> </v>
      </c>
      <c r="AI155" s="7">
        <v>2.0</v>
      </c>
      <c r="AJ155" s="7">
        <v>3.0</v>
      </c>
      <c r="AK155" s="26">
        <v>11.0</v>
      </c>
      <c r="AL155" s="26">
        <v>38.0</v>
      </c>
      <c r="AM155" s="7">
        <v>2.0</v>
      </c>
      <c r="AN155" s="7">
        <v>10.0</v>
      </c>
      <c r="AO155" s="7">
        <v>1.0</v>
      </c>
      <c r="AP155" s="7">
        <v>15.0</v>
      </c>
      <c r="AQ155" s="7">
        <v>11.0</v>
      </c>
      <c r="AR155" s="7">
        <v>25.0</v>
      </c>
      <c r="AS155" s="13">
        <f t="shared" si="10"/>
        <v>0.3055555556</v>
      </c>
      <c r="AT155" s="14">
        <v>14.38</v>
      </c>
      <c r="AU155" s="7">
        <v>0.0</v>
      </c>
      <c r="AV155" s="7">
        <v>0.0</v>
      </c>
      <c r="AW155" s="14">
        <v>-25.8</v>
      </c>
      <c r="AX155" s="14">
        <v>12.5</v>
      </c>
      <c r="AY155" s="14">
        <v>6.96</v>
      </c>
    </row>
    <row r="156" ht="12.75" customHeight="1">
      <c r="A156" s="7" t="s">
        <v>994</v>
      </c>
      <c r="B156" s="7" t="s">
        <v>995</v>
      </c>
      <c r="C156" s="8" t="s">
        <v>447</v>
      </c>
      <c r="D156" s="9" t="s">
        <v>275</v>
      </c>
      <c r="E156" s="7">
        <v>2.0</v>
      </c>
      <c r="F156" s="7">
        <v>0.0</v>
      </c>
      <c r="G156" s="7">
        <v>0.0</v>
      </c>
      <c r="H156" s="24">
        <f t="shared" si="1"/>
        <v>0</v>
      </c>
      <c r="I156" s="7">
        <v>0.0</v>
      </c>
      <c r="J156" s="7">
        <v>0.0</v>
      </c>
      <c r="K156" s="7">
        <v>0.0</v>
      </c>
      <c r="L156" s="12">
        <f t="shared" si="2"/>
        <v>0</v>
      </c>
      <c r="M156" s="7">
        <v>0.0</v>
      </c>
      <c r="N156" s="7">
        <v>0.0</v>
      </c>
      <c r="O156" s="7">
        <v>0.0</v>
      </c>
      <c r="P156" s="7">
        <v>0.0</v>
      </c>
      <c r="Q156" s="7">
        <v>0.0</v>
      </c>
      <c r="R156" s="10">
        <f t="shared" si="3"/>
        <v>0</v>
      </c>
      <c r="S156" s="10">
        <f t="shared" si="4"/>
        <v>0</v>
      </c>
      <c r="T156" s="7">
        <v>0.0</v>
      </c>
      <c r="U156" s="7">
        <v>0.0</v>
      </c>
      <c r="V156" s="7">
        <v>0.0</v>
      </c>
      <c r="W156" s="7">
        <v>0.0</v>
      </c>
      <c r="X156" s="7">
        <v>0.0</v>
      </c>
      <c r="Y156" s="7">
        <v>34.0</v>
      </c>
      <c r="Z156" s="18">
        <f t="shared" si="5"/>
        <v>0.2833333333</v>
      </c>
      <c r="AA156" s="14">
        <v>0.42</v>
      </c>
      <c r="AB156" s="18">
        <f t="shared" si="6"/>
        <v>0.21</v>
      </c>
      <c r="AC156" s="14">
        <v>6.75</v>
      </c>
      <c r="AD156" s="18">
        <f t="shared" si="7"/>
        <v>3.375</v>
      </c>
      <c r="AE156" s="13">
        <f t="shared" si="8"/>
        <v>0.05857740586</v>
      </c>
      <c r="AF156" s="7">
        <v>0.0</v>
      </c>
      <c r="AG156" s="7">
        <v>0.0</v>
      </c>
      <c r="AH156" s="13" t="str">
        <f t="shared" si="9"/>
        <v> </v>
      </c>
      <c r="AI156" s="7">
        <v>0.0</v>
      </c>
      <c r="AJ156" s="7">
        <v>0.0</v>
      </c>
      <c r="AK156" s="26">
        <v>0.0</v>
      </c>
      <c r="AL156" s="26">
        <v>2.0</v>
      </c>
      <c r="AM156" s="7">
        <v>0.0</v>
      </c>
      <c r="AN156" s="7">
        <v>0.0</v>
      </c>
      <c r="AO156" s="7">
        <v>0.0</v>
      </c>
      <c r="AP156" s="7">
        <v>0.0</v>
      </c>
      <c r="AQ156" s="7">
        <v>0.0</v>
      </c>
      <c r="AR156" s="7">
        <v>2.0</v>
      </c>
      <c r="AS156" s="13">
        <f t="shared" si="10"/>
        <v>0</v>
      </c>
      <c r="AT156" s="14">
        <v>-20.0</v>
      </c>
      <c r="AU156" s="7">
        <v>0.0</v>
      </c>
      <c r="AV156" s="7">
        <v>0.0</v>
      </c>
      <c r="AW156" s="14">
        <v>-120.0</v>
      </c>
      <c r="AX156" s="14"/>
      <c r="AY156" s="14"/>
    </row>
    <row r="157" ht="12.75" customHeight="1">
      <c r="A157" s="7" t="s">
        <v>998</v>
      </c>
      <c r="B157" s="7" t="s">
        <v>999</v>
      </c>
      <c r="C157" s="8" t="s">
        <v>206</v>
      </c>
      <c r="D157" s="9" t="s">
        <v>167</v>
      </c>
      <c r="E157" s="7">
        <v>51.0</v>
      </c>
      <c r="F157" s="7">
        <v>0.0</v>
      </c>
      <c r="G157" s="7">
        <v>0.0</v>
      </c>
      <c r="H157" s="24">
        <f t="shared" si="1"/>
        <v>0</v>
      </c>
      <c r="I157" s="7">
        <v>0.0</v>
      </c>
      <c r="J157" s="7">
        <v>0.0</v>
      </c>
      <c r="K157" s="7">
        <v>0.0</v>
      </c>
      <c r="L157" s="12">
        <f t="shared" si="2"/>
        <v>0</v>
      </c>
      <c r="M157" s="7">
        <v>0.0</v>
      </c>
      <c r="N157" s="7">
        <v>0.0</v>
      </c>
      <c r="O157" s="7">
        <v>0.0</v>
      </c>
      <c r="P157" s="7">
        <v>0.0</v>
      </c>
      <c r="Q157" s="7">
        <v>2.0</v>
      </c>
      <c r="R157" s="10">
        <f t="shared" si="3"/>
        <v>0</v>
      </c>
      <c r="S157" s="10">
        <f t="shared" si="4"/>
        <v>0</v>
      </c>
      <c r="T157" s="7">
        <v>1.0</v>
      </c>
      <c r="U157" s="7">
        <v>2.0</v>
      </c>
      <c r="V157" s="7">
        <v>2.0</v>
      </c>
      <c r="W157" s="7">
        <v>1.0</v>
      </c>
      <c r="X157" s="7">
        <v>2.0</v>
      </c>
      <c r="Y157" s="7">
        <v>2097.0</v>
      </c>
      <c r="Z157" s="18">
        <f t="shared" si="5"/>
        <v>0.6852941176</v>
      </c>
      <c r="AA157" s="14">
        <v>32.0</v>
      </c>
      <c r="AB157" s="18">
        <f t="shared" si="6"/>
        <v>0.6274509804</v>
      </c>
      <c r="AC157" s="14">
        <v>198.78</v>
      </c>
      <c r="AD157" s="18">
        <f t="shared" si="7"/>
        <v>3.897647059</v>
      </c>
      <c r="AE157" s="13">
        <f t="shared" si="8"/>
        <v>0.1386601959</v>
      </c>
      <c r="AF157" s="7">
        <v>10.0</v>
      </c>
      <c r="AG157" s="7">
        <v>14.0</v>
      </c>
      <c r="AH157" s="13">
        <f t="shared" si="9"/>
        <v>0.4166666667</v>
      </c>
      <c r="AI157" s="7">
        <v>0.0</v>
      </c>
      <c r="AJ157" s="7">
        <v>6.0</v>
      </c>
      <c r="AK157" s="26">
        <v>4.0</v>
      </c>
      <c r="AL157" s="26">
        <v>33.0</v>
      </c>
      <c r="AM157" s="7">
        <v>0.0</v>
      </c>
      <c r="AN157" s="7">
        <v>12.0</v>
      </c>
      <c r="AO157" s="7">
        <v>3.0</v>
      </c>
      <c r="AP157" s="7">
        <v>14.0</v>
      </c>
      <c r="AQ157" s="7">
        <v>2.0</v>
      </c>
      <c r="AR157" s="7">
        <v>34.0</v>
      </c>
      <c r="AS157" s="13">
        <f t="shared" si="10"/>
        <v>0.05555555556</v>
      </c>
      <c r="AT157" s="14">
        <v>-7.26</v>
      </c>
      <c r="AU157" s="7">
        <v>0.0</v>
      </c>
      <c r="AV157" s="7">
        <v>0.0</v>
      </c>
      <c r="AW157" s="14">
        <v>-67.5</v>
      </c>
      <c r="AX157" s="14">
        <v>0.0</v>
      </c>
      <c r="AY157" s="14">
        <v>-3.16</v>
      </c>
    </row>
    <row r="158" ht="12.75" customHeight="1">
      <c r="A158" s="7" t="s">
        <v>1003</v>
      </c>
      <c r="B158" s="7" t="s">
        <v>1004</v>
      </c>
      <c r="C158" s="8" t="s">
        <v>246</v>
      </c>
      <c r="D158" s="9" t="s">
        <v>150</v>
      </c>
      <c r="E158" s="7">
        <v>34.0</v>
      </c>
      <c r="F158" s="7">
        <v>0.0</v>
      </c>
      <c r="G158" s="7">
        <v>0.0</v>
      </c>
      <c r="H158" s="24">
        <f t="shared" si="1"/>
        <v>0</v>
      </c>
      <c r="I158" s="7">
        <v>0.0</v>
      </c>
      <c r="J158" s="7">
        <v>0.0</v>
      </c>
      <c r="K158" s="7">
        <v>0.0</v>
      </c>
      <c r="L158" s="12">
        <f t="shared" si="2"/>
        <v>0</v>
      </c>
      <c r="M158" s="7">
        <v>0.0</v>
      </c>
      <c r="N158" s="7">
        <v>0.0</v>
      </c>
      <c r="O158" s="7">
        <v>0.0</v>
      </c>
      <c r="P158" s="7">
        <v>0.0</v>
      </c>
      <c r="Q158" s="7">
        <v>0.0</v>
      </c>
      <c r="R158" s="10">
        <f t="shared" si="3"/>
        <v>0</v>
      </c>
      <c r="S158" s="10">
        <f t="shared" si="4"/>
        <v>0</v>
      </c>
      <c r="T158" s="7">
        <v>0.0</v>
      </c>
      <c r="U158" s="7">
        <v>0.0</v>
      </c>
      <c r="V158" s="7">
        <v>0.0</v>
      </c>
      <c r="W158" s="7">
        <v>0.0</v>
      </c>
      <c r="X158" s="7">
        <v>0.0</v>
      </c>
      <c r="Y158" s="7">
        <v>17.0</v>
      </c>
      <c r="Z158" s="18">
        <f t="shared" si="5"/>
        <v>0.008333333333</v>
      </c>
      <c r="AA158" s="14">
        <v>0.9</v>
      </c>
      <c r="AB158" s="18">
        <f t="shared" si="6"/>
        <v>0.02647058824</v>
      </c>
      <c r="AC158" s="14">
        <v>147.16</v>
      </c>
      <c r="AD158" s="18">
        <f t="shared" si="7"/>
        <v>4.328235294</v>
      </c>
      <c r="AE158" s="13">
        <f t="shared" si="8"/>
        <v>0.006078616777</v>
      </c>
      <c r="AF158" s="7">
        <v>0.0</v>
      </c>
      <c r="AG158" s="7">
        <v>0.0</v>
      </c>
      <c r="AH158" s="13" t="str">
        <f t="shared" si="9"/>
        <v> </v>
      </c>
      <c r="AI158" s="7">
        <v>0.0</v>
      </c>
      <c r="AJ158" s="7">
        <v>0.0</v>
      </c>
      <c r="AK158" s="26">
        <v>0.0</v>
      </c>
      <c r="AL158" s="26">
        <v>0.0</v>
      </c>
      <c r="AM158" s="7">
        <v>0.0</v>
      </c>
      <c r="AN158" s="7">
        <v>0.0</v>
      </c>
      <c r="AO158" s="7">
        <v>0.0</v>
      </c>
      <c r="AP158" s="7">
        <v>0.0</v>
      </c>
      <c r="AQ158" s="7">
        <v>0.0</v>
      </c>
      <c r="AR158" s="7">
        <v>0.0</v>
      </c>
      <c r="AS158" s="13">
        <f t="shared" si="10"/>
        <v>0</v>
      </c>
      <c r="AT158" s="14"/>
      <c r="AU158" s="7">
        <v>0.0</v>
      </c>
      <c r="AV158" s="7">
        <v>1.0</v>
      </c>
      <c r="AW158" s="14">
        <v>0.0</v>
      </c>
      <c r="AX158" s="14"/>
      <c r="AY158" s="14"/>
    </row>
    <row r="159" ht="12.75" customHeight="1">
      <c r="A159" s="7" t="s">
        <v>1008</v>
      </c>
      <c r="B159" s="7" t="s">
        <v>1009</v>
      </c>
      <c r="C159" s="8" t="s">
        <v>136</v>
      </c>
      <c r="D159" s="9" t="s">
        <v>260</v>
      </c>
      <c r="E159" s="7">
        <v>66.0</v>
      </c>
      <c r="F159" s="7">
        <v>0.0</v>
      </c>
      <c r="G159" s="7">
        <v>0.0</v>
      </c>
      <c r="H159" s="24">
        <f t="shared" si="1"/>
        <v>0</v>
      </c>
      <c r="I159" s="7">
        <v>0.0</v>
      </c>
      <c r="J159" s="7">
        <v>0.0</v>
      </c>
      <c r="K159" s="7">
        <v>0.0</v>
      </c>
      <c r="L159" s="12">
        <f t="shared" si="2"/>
        <v>0</v>
      </c>
      <c r="M159" s="7">
        <v>0.0</v>
      </c>
      <c r="N159" s="7">
        <v>0.0</v>
      </c>
      <c r="O159" s="7">
        <v>0.0</v>
      </c>
      <c r="P159" s="7">
        <v>0.0</v>
      </c>
      <c r="Q159" s="7">
        <v>0.0</v>
      </c>
      <c r="R159" s="10">
        <f t="shared" si="3"/>
        <v>0</v>
      </c>
      <c r="S159" s="10">
        <f t="shared" si="4"/>
        <v>0</v>
      </c>
      <c r="T159" s="7">
        <v>0.0</v>
      </c>
      <c r="U159" s="7">
        <v>0.0</v>
      </c>
      <c r="V159" s="7">
        <v>0.0</v>
      </c>
      <c r="W159" s="7">
        <v>0.0</v>
      </c>
      <c r="X159" s="7">
        <v>0.0</v>
      </c>
      <c r="Y159" s="7">
        <v>336.0</v>
      </c>
      <c r="Z159" s="18">
        <f t="shared" si="5"/>
        <v>0.08484848485</v>
      </c>
      <c r="AA159" s="14">
        <v>2.32</v>
      </c>
      <c r="AB159" s="18">
        <f t="shared" si="6"/>
        <v>0.03515151515</v>
      </c>
      <c r="AC159" s="14">
        <v>338.98</v>
      </c>
      <c r="AD159" s="18">
        <f t="shared" si="7"/>
        <v>5.136060606</v>
      </c>
      <c r="AE159" s="13">
        <f t="shared" si="8"/>
        <v>0.006797538822</v>
      </c>
      <c r="AF159" s="7">
        <v>1.0</v>
      </c>
      <c r="AG159" s="7">
        <v>4.0</v>
      </c>
      <c r="AH159" s="13">
        <f t="shared" si="9"/>
        <v>0.2</v>
      </c>
      <c r="AI159" s="7">
        <v>0.0</v>
      </c>
      <c r="AJ159" s="7">
        <v>0.0</v>
      </c>
      <c r="AK159" s="26">
        <v>0.0</v>
      </c>
      <c r="AL159" s="26">
        <v>3.0</v>
      </c>
      <c r="AM159" s="7">
        <v>0.0</v>
      </c>
      <c r="AN159" s="7">
        <v>0.0</v>
      </c>
      <c r="AO159" s="7">
        <v>0.0</v>
      </c>
      <c r="AP159" s="7">
        <v>1.0</v>
      </c>
      <c r="AQ159" s="7">
        <v>0.0</v>
      </c>
      <c r="AR159" s="7">
        <v>2.0</v>
      </c>
      <c r="AS159" s="13">
        <f t="shared" si="10"/>
        <v>0</v>
      </c>
      <c r="AT159" s="14">
        <v>-12.12</v>
      </c>
      <c r="AU159" s="7">
        <v>0.0</v>
      </c>
      <c r="AV159" s="7">
        <v>1.0</v>
      </c>
      <c r="AW159" s="14">
        <v>-51.7</v>
      </c>
      <c r="AX159" s="14">
        <v>20.0</v>
      </c>
      <c r="AY159" s="14">
        <v>14.7</v>
      </c>
    </row>
    <row r="160" ht="12.75" customHeight="1">
      <c r="A160" s="7" t="s">
        <v>1014</v>
      </c>
      <c r="B160" s="7" t="s">
        <v>1015</v>
      </c>
      <c r="C160" s="8" t="s">
        <v>839</v>
      </c>
      <c r="D160" s="9" t="s">
        <v>150</v>
      </c>
      <c r="E160" s="7">
        <v>8.0</v>
      </c>
      <c r="F160" s="7">
        <v>0.0</v>
      </c>
      <c r="G160" s="7">
        <v>0.0</v>
      </c>
      <c r="H160" s="24">
        <f t="shared" si="1"/>
        <v>0</v>
      </c>
      <c r="I160" s="7">
        <v>0.0</v>
      </c>
      <c r="J160" s="7">
        <v>0.0</v>
      </c>
      <c r="K160" s="7">
        <v>0.0</v>
      </c>
      <c r="L160" s="12">
        <f t="shared" si="2"/>
        <v>0</v>
      </c>
      <c r="M160" s="7">
        <v>1.0</v>
      </c>
      <c r="N160" s="7">
        <v>0.0</v>
      </c>
      <c r="O160" s="7">
        <v>0.0</v>
      </c>
      <c r="P160" s="7">
        <v>1.0</v>
      </c>
      <c r="Q160" s="7">
        <v>0.0</v>
      </c>
      <c r="R160" s="10">
        <f t="shared" si="3"/>
        <v>0</v>
      </c>
      <c r="S160" s="10">
        <f t="shared" si="4"/>
        <v>0</v>
      </c>
      <c r="T160" s="7">
        <v>1.0</v>
      </c>
      <c r="U160" s="7">
        <v>1.0</v>
      </c>
      <c r="V160" s="7">
        <v>0.0</v>
      </c>
      <c r="W160" s="7">
        <v>0.0</v>
      </c>
      <c r="X160" s="7">
        <v>0.0</v>
      </c>
      <c r="Y160" s="7">
        <v>425.0</v>
      </c>
      <c r="Z160" s="18">
        <f t="shared" si="5"/>
        <v>0.8854166667</v>
      </c>
      <c r="AA160" s="14">
        <v>6.58</v>
      </c>
      <c r="AB160" s="18">
        <f t="shared" si="6"/>
        <v>0.8225</v>
      </c>
      <c r="AC160" s="14">
        <v>45.07</v>
      </c>
      <c r="AD160" s="18">
        <f t="shared" si="7"/>
        <v>5.63375</v>
      </c>
      <c r="AE160" s="13">
        <f t="shared" si="8"/>
        <v>0.1273959342</v>
      </c>
      <c r="AF160" s="7">
        <v>2.0</v>
      </c>
      <c r="AG160" s="7">
        <v>1.0</v>
      </c>
      <c r="AH160" s="13">
        <f t="shared" si="9"/>
        <v>0.6666666667</v>
      </c>
      <c r="AI160" s="7">
        <v>0.0</v>
      </c>
      <c r="AJ160" s="7">
        <v>2.0</v>
      </c>
      <c r="AK160" s="26">
        <v>2.0</v>
      </c>
      <c r="AL160" s="26">
        <v>2.0</v>
      </c>
      <c r="AM160" s="7">
        <v>0.0</v>
      </c>
      <c r="AN160" s="7">
        <v>0.0</v>
      </c>
      <c r="AO160" s="7">
        <v>0.0</v>
      </c>
      <c r="AP160" s="7">
        <v>2.0</v>
      </c>
      <c r="AQ160" s="7">
        <v>1.0</v>
      </c>
      <c r="AR160" s="7">
        <v>3.0</v>
      </c>
      <c r="AS160" s="13">
        <f t="shared" si="10"/>
        <v>0.25</v>
      </c>
      <c r="AT160" s="14">
        <v>13.46</v>
      </c>
      <c r="AU160" s="7">
        <v>0.0</v>
      </c>
      <c r="AV160" s="7">
        <v>0.0</v>
      </c>
      <c r="AW160" s="14">
        <v>0.0</v>
      </c>
      <c r="AX160" s="14"/>
      <c r="AY160" s="14"/>
    </row>
    <row r="161" ht="12.75" customHeight="1">
      <c r="A161" s="7" t="s">
        <v>532</v>
      </c>
      <c r="B161" s="7" t="s">
        <v>1018</v>
      </c>
      <c r="C161" s="8" t="s">
        <v>860</v>
      </c>
      <c r="D161" s="9" t="s">
        <v>174</v>
      </c>
      <c r="E161" s="7">
        <v>51.0</v>
      </c>
      <c r="F161" s="7">
        <v>0.0</v>
      </c>
      <c r="G161" s="7">
        <v>1.0</v>
      </c>
      <c r="H161" s="24">
        <f t="shared" si="1"/>
        <v>1</v>
      </c>
      <c r="I161" s="7">
        <v>0.0</v>
      </c>
      <c r="J161" s="7">
        <v>0.0</v>
      </c>
      <c r="K161" s="7">
        <v>1.0</v>
      </c>
      <c r="L161" s="12">
        <f t="shared" si="2"/>
        <v>0</v>
      </c>
      <c r="M161" s="7">
        <v>1.0</v>
      </c>
      <c r="N161" s="7">
        <v>0.0</v>
      </c>
      <c r="O161" s="7">
        <v>0.0</v>
      </c>
      <c r="P161" s="7">
        <v>1.0</v>
      </c>
      <c r="Q161" s="7">
        <v>0.0</v>
      </c>
      <c r="R161" s="10">
        <f t="shared" si="3"/>
        <v>0</v>
      </c>
      <c r="S161" s="10">
        <f t="shared" si="4"/>
        <v>0</v>
      </c>
      <c r="T161" s="7">
        <v>25.0</v>
      </c>
      <c r="U161" s="7">
        <v>4.0</v>
      </c>
      <c r="V161" s="7">
        <v>5.0</v>
      </c>
      <c r="W161" s="7">
        <v>7.0</v>
      </c>
      <c r="X161" s="7">
        <v>4.0</v>
      </c>
      <c r="Y161" s="7">
        <v>8075.0</v>
      </c>
      <c r="Z161" s="18">
        <f t="shared" si="5"/>
        <v>2.638888889</v>
      </c>
      <c r="AA161" s="14">
        <v>140.73</v>
      </c>
      <c r="AB161" s="18">
        <f t="shared" si="6"/>
        <v>2.759411765</v>
      </c>
      <c r="AC161" s="14">
        <v>127.46</v>
      </c>
      <c r="AD161" s="18">
        <f t="shared" si="7"/>
        <v>2.499215686</v>
      </c>
      <c r="AE161" s="13">
        <f t="shared" si="8"/>
        <v>0.5247399232</v>
      </c>
      <c r="AF161" s="7">
        <v>0.0</v>
      </c>
      <c r="AG161" s="7">
        <v>0.0</v>
      </c>
      <c r="AH161" s="13" t="str">
        <f t="shared" si="9"/>
        <v> </v>
      </c>
      <c r="AI161" s="7">
        <v>2.0</v>
      </c>
      <c r="AJ161" s="7">
        <v>9.0</v>
      </c>
      <c r="AK161" s="26">
        <v>14.0</v>
      </c>
      <c r="AL161" s="26">
        <v>121.0</v>
      </c>
      <c r="AM161" s="7">
        <v>0.0</v>
      </c>
      <c r="AN161" s="7">
        <v>61.0</v>
      </c>
      <c r="AO161" s="7">
        <v>1.0</v>
      </c>
      <c r="AP161" s="7">
        <v>77.0</v>
      </c>
      <c r="AQ161" s="7">
        <v>8.0</v>
      </c>
      <c r="AR161" s="7">
        <v>133.0</v>
      </c>
      <c r="AS161" s="13">
        <f t="shared" si="10"/>
        <v>0.05673758865</v>
      </c>
      <c r="AT161" s="14">
        <v>-5.14</v>
      </c>
      <c r="AU161" s="7">
        <v>1.0</v>
      </c>
      <c r="AV161" s="7">
        <v>1.0</v>
      </c>
      <c r="AW161" s="14">
        <v>-42.2</v>
      </c>
      <c r="AX161" s="14">
        <v>3.53</v>
      </c>
      <c r="AY161" s="14">
        <v>-4.88</v>
      </c>
    </row>
    <row r="162" ht="12.75" customHeight="1">
      <c r="A162" s="7" t="s">
        <v>1023</v>
      </c>
      <c r="B162" s="7" t="s">
        <v>1024</v>
      </c>
      <c r="C162" s="8" t="s">
        <v>305</v>
      </c>
      <c r="D162" s="9" t="s">
        <v>174</v>
      </c>
      <c r="E162" s="7">
        <v>72.0</v>
      </c>
      <c r="F162" s="7">
        <v>0.0</v>
      </c>
      <c r="G162" s="7">
        <v>0.0</v>
      </c>
      <c r="H162" s="24">
        <f t="shared" si="1"/>
        <v>0</v>
      </c>
      <c r="I162" s="7">
        <v>0.0</v>
      </c>
      <c r="J162" s="7">
        <v>0.0</v>
      </c>
      <c r="K162" s="7">
        <v>0.0</v>
      </c>
      <c r="L162" s="12">
        <f t="shared" si="2"/>
        <v>0</v>
      </c>
      <c r="M162" s="7">
        <v>5.0</v>
      </c>
      <c r="N162" s="7">
        <v>3.0</v>
      </c>
      <c r="O162" s="7">
        <v>3.0</v>
      </c>
      <c r="P162" s="7">
        <v>5.0</v>
      </c>
      <c r="Q162" s="7">
        <v>3.0</v>
      </c>
      <c r="R162" s="10">
        <f t="shared" si="3"/>
        <v>0</v>
      </c>
      <c r="S162" s="10">
        <f t="shared" si="4"/>
        <v>0</v>
      </c>
      <c r="T162" s="7">
        <v>43.0</v>
      </c>
      <c r="U162" s="7">
        <v>17.0</v>
      </c>
      <c r="V162" s="7">
        <v>4.0</v>
      </c>
      <c r="W162" s="7">
        <v>3.0</v>
      </c>
      <c r="X162" s="7">
        <v>5.0</v>
      </c>
      <c r="Y162" s="7">
        <v>9694.0</v>
      </c>
      <c r="Z162" s="18">
        <f t="shared" si="5"/>
        <v>2.243981481</v>
      </c>
      <c r="AA162" s="14">
        <v>163.73</v>
      </c>
      <c r="AB162" s="18">
        <f t="shared" si="6"/>
        <v>2.274027778</v>
      </c>
      <c r="AC162" s="14">
        <v>167.63</v>
      </c>
      <c r="AD162" s="18">
        <f t="shared" si="7"/>
        <v>2.328194444</v>
      </c>
      <c r="AE162" s="13">
        <f t="shared" si="8"/>
        <v>0.4941151618</v>
      </c>
      <c r="AF162" s="7">
        <v>0.0</v>
      </c>
      <c r="AG162" s="7">
        <v>0.0</v>
      </c>
      <c r="AH162" s="13" t="str">
        <f t="shared" si="9"/>
        <v> </v>
      </c>
      <c r="AI162" s="7">
        <v>3.0</v>
      </c>
      <c r="AJ162" s="7">
        <v>11.0</v>
      </c>
      <c r="AK162" s="26">
        <v>36.0</v>
      </c>
      <c r="AL162" s="26">
        <v>122.0</v>
      </c>
      <c r="AM162" s="7">
        <v>5.0</v>
      </c>
      <c r="AN162" s="7">
        <v>45.0</v>
      </c>
      <c r="AO162" s="7">
        <v>8.0</v>
      </c>
      <c r="AP162" s="7">
        <v>86.0</v>
      </c>
      <c r="AQ162" s="7">
        <v>34.0</v>
      </c>
      <c r="AR162" s="7">
        <v>118.0</v>
      </c>
      <c r="AS162" s="13">
        <f t="shared" si="10"/>
        <v>0.2236842105</v>
      </c>
      <c r="AT162" s="14">
        <v>8.95</v>
      </c>
      <c r="AU162" s="7">
        <v>1.0</v>
      </c>
      <c r="AV162" s="7">
        <v>2.0</v>
      </c>
      <c r="AW162" s="14">
        <v>-20.5</v>
      </c>
      <c r="AX162" s="14">
        <v>7.47</v>
      </c>
      <c r="AY162" s="14">
        <v>3.97</v>
      </c>
    </row>
    <row r="163" ht="12.75" customHeight="1">
      <c r="A163" s="7" t="s">
        <v>1030</v>
      </c>
      <c r="B163" s="7" t="s">
        <v>1031</v>
      </c>
      <c r="C163" s="8" t="s">
        <v>206</v>
      </c>
      <c r="D163" s="9" t="s">
        <v>167</v>
      </c>
      <c r="E163" s="7">
        <v>22.0</v>
      </c>
      <c r="F163" s="7">
        <v>0.0</v>
      </c>
      <c r="G163" s="7">
        <v>0.0</v>
      </c>
      <c r="H163" s="24">
        <f t="shared" si="1"/>
        <v>0</v>
      </c>
      <c r="I163" s="7">
        <v>0.0</v>
      </c>
      <c r="J163" s="7">
        <v>0.0</v>
      </c>
      <c r="K163" s="7">
        <v>0.0</v>
      </c>
      <c r="L163" s="12">
        <f t="shared" si="2"/>
        <v>0</v>
      </c>
      <c r="M163" s="7">
        <v>0.0</v>
      </c>
      <c r="N163" s="7">
        <v>1.0</v>
      </c>
      <c r="O163" s="7">
        <v>1.0</v>
      </c>
      <c r="P163" s="7">
        <v>0.0</v>
      </c>
      <c r="Q163" s="7">
        <v>0.0</v>
      </c>
      <c r="R163" s="10">
        <f t="shared" si="3"/>
        <v>0</v>
      </c>
      <c r="S163" s="10">
        <f t="shared" si="4"/>
        <v>0</v>
      </c>
      <c r="T163" s="7">
        <v>4.0</v>
      </c>
      <c r="U163" s="7">
        <v>2.0</v>
      </c>
      <c r="V163" s="7">
        <v>2.0</v>
      </c>
      <c r="W163" s="7">
        <v>1.0</v>
      </c>
      <c r="X163" s="7">
        <v>0.0</v>
      </c>
      <c r="Y163" s="7">
        <v>1734.0</v>
      </c>
      <c r="Z163" s="18">
        <f t="shared" si="5"/>
        <v>1.313636364</v>
      </c>
      <c r="AA163" s="14">
        <v>29.67</v>
      </c>
      <c r="AB163" s="18">
        <f t="shared" si="6"/>
        <v>1.348636364</v>
      </c>
      <c r="AC163" s="14">
        <v>76.52</v>
      </c>
      <c r="AD163" s="18">
        <f t="shared" si="7"/>
        <v>3.478181818</v>
      </c>
      <c r="AE163" s="13">
        <f t="shared" si="8"/>
        <v>0.2794048404</v>
      </c>
      <c r="AF163" s="7">
        <v>3.0</v>
      </c>
      <c r="AG163" s="7">
        <v>5.0</v>
      </c>
      <c r="AH163" s="13">
        <f t="shared" si="9"/>
        <v>0.375</v>
      </c>
      <c r="AI163" s="7">
        <v>0.0</v>
      </c>
      <c r="AJ163" s="7">
        <v>5.0</v>
      </c>
      <c r="AK163" s="26">
        <v>3.0</v>
      </c>
      <c r="AL163" s="26">
        <v>27.0</v>
      </c>
      <c r="AM163" s="7">
        <v>1.0</v>
      </c>
      <c r="AN163" s="7">
        <v>13.0</v>
      </c>
      <c r="AO163" s="7">
        <v>1.0</v>
      </c>
      <c r="AP163" s="7">
        <v>11.0</v>
      </c>
      <c r="AQ163" s="7">
        <v>2.0</v>
      </c>
      <c r="AR163" s="7">
        <v>31.0</v>
      </c>
      <c r="AS163" s="13">
        <f t="shared" si="10"/>
        <v>0.06060606061</v>
      </c>
      <c r="AT163" s="14">
        <v>-5.7</v>
      </c>
      <c r="AU163" s="7">
        <v>0.0</v>
      </c>
      <c r="AV163" s="7">
        <v>0.0</v>
      </c>
      <c r="AW163" s="14">
        <v>-62.7</v>
      </c>
      <c r="AX163" s="14">
        <v>11.76</v>
      </c>
      <c r="AY163" s="14">
        <v>10.41</v>
      </c>
    </row>
    <row r="164" ht="12.75" customHeight="1">
      <c r="A164" s="7" t="s">
        <v>1034</v>
      </c>
      <c r="B164" s="7" t="s">
        <v>1035</v>
      </c>
      <c r="C164" s="8" t="s">
        <v>246</v>
      </c>
      <c r="D164" s="9" t="s">
        <v>150</v>
      </c>
      <c r="E164" s="7">
        <v>2.0</v>
      </c>
      <c r="F164" s="7">
        <v>0.0</v>
      </c>
      <c r="G164" s="7">
        <v>0.0</v>
      </c>
      <c r="H164" s="24">
        <f t="shared" si="1"/>
        <v>0</v>
      </c>
      <c r="I164" s="7">
        <v>0.0</v>
      </c>
      <c r="J164" s="7">
        <v>0.0</v>
      </c>
      <c r="K164" s="7">
        <v>0.0</v>
      </c>
      <c r="L164" s="12">
        <f t="shared" si="2"/>
        <v>0</v>
      </c>
      <c r="M164" s="7">
        <v>0.0</v>
      </c>
      <c r="N164" s="7">
        <v>0.0</v>
      </c>
      <c r="O164" s="7">
        <v>0.0</v>
      </c>
      <c r="P164" s="7">
        <v>0.0</v>
      </c>
      <c r="Q164" s="7">
        <v>0.0</v>
      </c>
      <c r="R164" s="10">
        <f t="shared" si="3"/>
        <v>0</v>
      </c>
      <c r="S164" s="10">
        <f t="shared" si="4"/>
        <v>0</v>
      </c>
      <c r="T164" s="7">
        <v>0.0</v>
      </c>
      <c r="U164" s="7">
        <v>0.0</v>
      </c>
      <c r="V164" s="7">
        <v>0.0</v>
      </c>
      <c r="W164" s="7">
        <v>0.0</v>
      </c>
      <c r="X164" s="7">
        <v>0.0</v>
      </c>
      <c r="Y164" s="7">
        <v>0.0</v>
      </c>
      <c r="Z164" s="18">
        <f t="shared" si="5"/>
        <v>0</v>
      </c>
      <c r="AA164" s="14">
        <v>0.0</v>
      </c>
      <c r="AB164" s="18">
        <f t="shared" si="6"/>
        <v>0</v>
      </c>
      <c r="AC164" s="14">
        <v>7.12</v>
      </c>
      <c r="AD164" s="18">
        <f t="shared" si="7"/>
        <v>3.56</v>
      </c>
      <c r="AE164" s="13">
        <f t="shared" si="8"/>
        <v>0</v>
      </c>
      <c r="AF164" s="7">
        <v>0.0</v>
      </c>
      <c r="AG164" s="7">
        <v>0.0</v>
      </c>
      <c r="AH164" s="13" t="str">
        <f t="shared" si="9"/>
        <v> </v>
      </c>
      <c r="AI164" s="7">
        <v>0.0</v>
      </c>
      <c r="AJ164" s="7">
        <v>0.0</v>
      </c>
      <c r="AK164" s="26">
        <v>0.0</v>
      </c>
      <c r="AL164" s="26">
        <v>0.0</v>
      </c>
      <c r="AM164" s="7">
        <v>0.0</v>
      </c>
      <c r="AN164" s="7">
        <v>0.0</v>
      </c>
      <c r="AO164" s="7">
        <v>0.0</v>
      </c>
      <c r="AP164" s="7">
        <v>0.0</v>
      </c>
      <c r="AQ164" s="7">
        <v>0.0</v>
      </c>
      <c r="AR164" s="7">
        <v>0.0</v>
      </c>
      <c r="AS164" s="13">
        <f t="shared" si="10"/>
        <v>0</v>
      </c>
      <c r="AT164" s="14"/>
      <c r="AU164" s="7">
        <v>0.0</v>
      </c>
      <c r="AV164" s="7">
        <v>0.0</v>
      </c>
      <c r="AW164" s="14">
        <v>0.0</v>
      </c>
      <c r="AX164" s="14"/>
      <c r="AY164" s="14"/>
    </row>
    <row r="165" ht="12.75" customHeight="1">
      <c r="A165" s="7" t="s">
        <v>1038</v>
      </c>
      <c r="B165" s="7" t="s">
        <v>1039</v>
      </c>
      <c r="C165" s="8" t="s">
        <v>136</v>
      </c>
      <c r="D165" s="9" t="s">
        <v>174</v>
      </c>
      <c r="E165" s="7">
        <v>78.0</v>
      </c>
      <c r="F165" s="7">
        <v>0.0</v>
      </c>
      <c r="G165" s="7">
        <v>0.0</v>
      </c>
      <c r="H165" s="24">
        <f t="shared" si="1"/>
        <v>0</v>
      </c>
      <c r="I165" s="7">
        <v>0.0</v>
      </c>
      <c r="J165" s="7">
        <v>0.0</v>
      </c>
      <c r="K165" s="7">
        <v>0.0</v>
      </c>
      <c r="L165" s="12">
        <f t="shared" si="2"/>
        <v>0</v>
      </c>
      <c r="M165" s="7">
        <v>1.0</v>
      </c>
      <c r="N165" s="7">
        <v>1.0</v>
      </c>
      <c r="O165" s="7">
        <v>1.0</v>
      </c>
      <c r="P165" s="7">
        <v>1.0</v>
      </c>
      <c r="Q165" s="7">
        <v>1.0</v>
      </c>
      <c r="R165" s="10">
        <f t="shared" si="3"/>
        <v>0</v>
      </c>
      <c r="S165" s="10">
        <f t="shared" si="4"/>
        <v>0</v>
      </c>
      <c r="T165" s="7">
        <v>31.0</v>
      </c>
      <c r="U165" s="7">
        <v>19.0</v>
      </c>
      <c r="V165" s="7">
        <v>3.0</v>
      </c>
      <c r="W165" s="7">
        <v>4.0</v>
      </c>
      <c r="X165" s="7">
        <v>1.0</v>
      </c>
      <c r="Y165" s="7">
        <v>12570.0</v>
      </c>
      <c r="Z165" s="18">
        <f t="shared" si="5"/>
        <v>2.685897436</v>
      </c>
      <c r="AA165" s="14">
        <v>207.01</v>
      </c>
      <c r="AB165" s="18">
        <f t="shared" si="6"/>
        <v>2.653974359</v>
      </c>
      <c r="AC165" s="14">
        <v>204.37</v>
      </c>
      <c r="AD165" s="18">
        <f t="shared" si="7"/>
        <v>2.620128205</v>
      </c>
      <c r="AE165" s="13">
        <f t="shared" si="8"/>
        <v>0.5032087121</v>
      </c>
      <c r="AF165" s="7">
        <v>0.0</v>
      </c>
      <c r="AG165" s="7">
        <v>0.0</v>
      </c>
      <c r="AH165" s="13" t="str">
        <f t="shared" si="9"/>
        <v> </v>
      </c>
      <c r="AI165" s="7">
        <v>1.0</v>
      </c>
      <c r="AJ165" s="7">
        <v>30.0</v>
      </c>
      <c r="AK165" s="26">
        <v>15.0</v>
      </c>
      <c r="AL165" s="26">
        <v>132.0</v>
      </c>
      <c r="AM165" s="7">
        <v>8.0</v>
      </c>
      <c r="AN165" s="7">
        <v>70.0</v>
      </c>
      <c r="AO165" s="7">
        <v>6.0</v>
      </c>
      <c r="AP165" s="7">
        <v>86.0</v>
      </c>
      <c r="AQ165" s="7">
        <v>22.0</v>
      </c>
      <c r="AR165" s="7">
        <v>148.0</v>
      </c>
      <c r="AS165" s="13">
        <f t="shared" si="10"/>
        <v>0.1294117647</v>
      </c>
      <c r="AT165" s="14">
        <v>1.89</v>
      </c>
      <c r="AU165" s="7">
        <v>0.0</v>
      </c>
      <c r="AV165" s="7">
        <v>2.0</v>
      </c>
      <c r="AW165" s="14">
        <v>-37.1</v>
      </c>
      <c r="AX165" s="14">
        <v>4.55</v>
      </c>
      <c r="AY165" s="14">
        <v>-1.82</v>
      </c>
    </row>
    <row r="166" ht="12.75" customHeight="1">
      <c r="A166" s="7" t="s">
        <v>743</v>
      </c>
      <c r="B166" s="7" t="s">
        <v>1044</v>
      </c>
      <c r="C166" s="8" t="s">
        <v>394</v>
      </c>
      <c r="D166" s="9" t="s">
        <v>174</v>
      </c>
      <c r="E166" s="7">
        <v>52.0</v>
      </c>
      <c r="F166" s="7">
        <v>0.0</v>
      </c>
      <c r="G166" s="7">
        <v>0.0</v>
      </c>
      <c r="H166" s="24">
        <f t="shared" si="1"/>
        <v>0</v>
      </c>
      <c r="I166" s="7">
        <v>0.0</v>
      </c>
      <c r="J166" s="7">
        <v>0.0</v>
      </c>
      <c r="K166" s="7">
        <v>0.0</v>
      </c>
      <c r="L166" s="12">
        <f t="shared" si="2"/>
        <v>0</v>
      </c>
      <c r="M166" s="7">
        <v>4.0</v>
      </c>
      <c r="N166" s="7">
        <v>0.0</v>
      </c>
      <c r="O166" s="7">
        <v>0.0</v>
      </c>
      <c r="P166" s="7">
        <v>4.0</v>
      </c>
      <c r="Q166" s="7">
        <v>0.0</v>
      </c>
      <c r="R166" s="10">
        <f t="shared" si="3"/>
        <v>0</v>
      </c>
      <c r="S166" s="10">
        <f t="shared" si="4"/>
        <v>0</v>
      </c>
      <c r="T166" s="7">
        <v>17.0</v>
      </c>
      <c r="U166" s="7">
        <v>11.0</v>
      </c>
      <c r="V166" s="7">
        <v>3.0</v>
      </c>
      <c r="W166" s="7">
        <v>2.0</v>
      </c>
      <c r="X166" s="7">
        <v>2.0</v>
      </c>
      <c r="Y166" s="7">
        <v>7880.0</v>
      </c>
      <c r="Z166" s="18">
        <f t="shared" si="5"/>
        <v>2.525641026</v>
      </c>
      <c r="AA166" s="14">
        <v>127.38</v>
      </c>
      <c r="AB166" s="18">
        <f t="shared" si="6"/>
        <v>2.449615385</v>
      </c>
      <c r="AC166" s="14">
        <v>169.2</v>
      </c>
      <c r="AD166" s="18">
        <f t="shared" si="7"/>
        <v>3.253846154</v>
      </c>
      <c r="AE166" s="13">
        <f t="shared" si="8"/>
        <v>0.4294962573</v>
      </c>
      <c r="AF166" s="7">
        <v>0.0</v>
      </c>
      <c r="AG166" s="7">
        <v>0.0</v>
      </c>
      <c r="AH166" s="13" t="str">
        <f t="shared" si="9"/>
        <v> </v>
      </c>
      <c r="AI166" s="7">
        <v>1.0</v>
      </c>
      <c r="AJ166" s="7">
        <v>14.0</v>
      </c>
      <c r="AK166" s="26">
        <v>22.0</v>
      </c>
      <c r="AL166" s="26">
        <v>91.0</v>
      </c>
      <c r="AM166" s="7">
        <v>3.0</v>
      </c>
      <c r="AN166" s="7">
        <v>37.0</v>
      </c>
      <c r="AO166" s="7">
        <v>1.0</v>
      </c>
      <c r="AP166" s="7">
        <v>65.0</v>
      </c>
      <c r="AQ166" s="7">
        <v>15.0</v>
      </c>
      <c r="AR166" s="7">
        <v>95.0</v>
      </c>
      <c r="AS166" s="13">
        <f t="shared" si="10"/>
        <v>0.1363636364</v>
      </c>
      <c r="AT166" s="14">
        <v>0.30000000000000004</v>
      </c>
      <c r="AU166" s="7">
        <v>0.0</v>
      </c>
      <c r="AV166" s="7">
        <v>0.0</v>
      </c>
      <c r="AW166" s="14">
        <v>-24.5</v>
      </c>
      <c r="AX166" s="14">
        <v>10.59</v>
      </c>
      <c r="AY166" s="14">
        <v>5.27</v>
      </c>
    </row>
    <row r="167" ht="12.75" customHeight="1">
      <c r="A167" s="7" t="s">
        <v>1048</v>
      </c>
      <c r="B167" s="7" t="s">
        <v>1049</v>
      </c>
      <c r="C167" s="8" t="s">
        <v>628</v>
      </c>
      <c r="D167" s="9" t="s">
        <v>174</v>
      </c>
      <c r="E167" s="7">
        <v>45.0</v>
      </c>
      <c r="F167" s="7">
        <v>0.0</v>
      </c>
      <c r="G167" s="7">
        <v>0.0</v>
      </c>
      <c r="H167" s="24">
        <f t="shared" si="1"/>
        <v>0</v>
      </c>
      <c r="I167" s="7">
        <v>0.0</v>
      </c>
      <c r="J167" s="7">
        <v>0.0</v>
      </c>
      <c r="K167" s="7">
        <v>0.0</v>
      </c>
      <c r="L167" s="12">
        <f t="shared" si="2"/>
        <v>0</v>
      </c>
      <c r="M167" s="7">
        <v>0.0</v>
      </c>
      <c r="N167" s="7">
        <v>0.0</v>
      </c>
      <c r="O167" s="7">
        <v>0.0</v>
      </c>
      <c r="P167" s="7">
        <v>0.0</v>
      </c>
      <c r="Q167" s="7">
        <v>0.0</v>
      </c>
      <c r="R167" s="10">
        <f t="shared" si="3"/>
        <v>0</v>
      </c>
      <c r="S167" s="10">
        <f t="shared" si="4"/>
        <v>0</v>
      </c>
      <c r="T167" s="7">
        <v>0.0</v>
      </c>
      <c r="U167" s="7">
        <v>1.0</v>
      </c>
      <c r="V167" s="7">
        <v>1.0</v>
      </c>
      <c r="W167" s="7">
        <v>0.0</v>
      </c>
      <c r="X167" s="7">
        <v>0.0</v>
      </c>
      <c r="Y167" s="7">
        <v>349.0</v>
      </c>
      <c r="Z167" s="18">
        <f t="shared" si="5"/>
        <v>0.1292592593</v>
      </c>
      <c r="AA167" s="14">
        <v>4.94</v>
      </c>
      <c r="AB167" s="18">
        <f t="shared" si="6"/>
        <v>0.1097777778</v>
      </c>
      <c r="AC167" s="14">
        <v>187.91</v>
      </c>
      <c r="AD167" s="18">
        <f t="shared" si="7"/>
        <v>4.175777778</v>
      </c>
      <c r="AE167" s="13">
        <f t="shared" si="8"/>
        <v>0.02561576355</v>
      </c>
      <c r="AF167" s="7">
        <v>0.0</v>
      </c>
      <c r="AG167" s="7">
        <v>0.0</v>
      </c>
      <c r="AH167" s="13" t="str">
        <f t="shared" si="9"/>
        <v> </v>
      </c>
      <c r="AI167" s="7">
        <v>0.0</v>
      </c>
      <c r="AJ167" s="7">
        <v>0.0</v>
      </c>
      <c r="AK167" s="26">
        <v>1.0</v>
      </c>
      <c r="AL167" s="26">
        <v>3.0</v>
      </c>
      <c r="AM167" s="7">
        <v>1.0</v>
      </c>
      <c r="AN167" s="7">
        <v>1.0</v>
      </c>
      <c r="AO167" s="7">
        <v>0.0</v>
      </c>
      <c r="AP167" s="7">
        <v>1.0</v>
      </c>
      <c r="AQ167" s="7">
        <v>2.0</v>
      </c>
      <c r="AR167" s="7">
        <v>4.0</v>
      </c>
      <c r="AS167" s="13">
        <f t="shared" si="10"/>
        <v>0.3333333333</v>
      </c>
      <c r="AT167" s="14">
        <v>24.95</v>
      </c>
      <c r="AU167" s="7">
        <v>0.0</v>
      </c>
      <c r="AV167" s="7">
        <v>0.0</v>
      </c>
      <c r="AW167" s="14">
        <v>-12.1</v>
      </c>
      <c r="AX167" s="14">
        <v>33.33</v>
      </c>
      <c r="AY167" s="14">
        <v>29.82</v>
      </c>
    </row>
    <row r="168" ht="12.75" customHeight="1">
      <c r="A168" s="7" t="s">
        <v>832</v>
      </c>
      <c r="B168" s="7" t="s">
        <v>1053</v>
      </c>
      <c r="C168" s="8" t="s">
        <v>399</v>
      </c>
      <c r="D168" s="9" t="s">
        <v>174</v>
      </c>
      <c r="E168" s="7">
        <v>62.0</v>
      </c>
      <c r="F168" s="7">
        <v>1.0</v>
      </c>
      <c r="G168" s="7">
        <v>0.0</v>
      </c>
      <c r="H168" s="24">
        <f t="shared" si="1"/>
        <v>1</v>
      </c>
      <c r="I168" s="7">
        <v>1.0</v>
      </c>
      <c r="J168" s="7">
        <v>0.0</v>
      </c>
      <c r="K168" s="7">
        <v>0.0</v>
      </c>
      <c r="L168" s="12">
        <f t="shared" si="2"/>
        <v>0</v>
      </c>
      <c r="M168" s="7">
        <v>1.0</v>
      </c>
      <c r="N168" s="7">
        <v>1.0</v>
      </c>
      <c r="O168" s="7">
        <v>1.0</v>
      </c>
      <c r="P168" s="7">
        <v>0.0</v>
      </c>
      <c r="Q168" s="7">
        <v>1.0</v>
      </c>
      <c r="R168" s="10">
        <f t="shared" si="3"/>
        <v>1</v>
      </c>
      <c r="S168" s="10">
        <f t="shared" si="4"/>
        <v>0.5</v>
      </c>
      <c r="T168" s="7">
        <v>9.0</v>
      </c>
      <c r="U168" s="7">
        <v>6.0</v>
      </c>
      <c r="V168" s="7">
        <v>1.0</v>
      </c>
      <c r="W168" s="7">
        <v>3.0</v>
      </c>
      <c r="X168" s="7">
        <v>2.0</v>
      </c>
      <c r="Y168" s="7">
        <v>8891.0</v>
      </c>
      <c r="Z168" s="18">
        <f t="shared" si="5"/>
        <v>2.390053763</v>
      </c>
      <c r="AA168" s="14">
        <v>145.25</v>
      </c>
      <c r="AB168" s="18">
        <f t="shared" si="6"/>
        <v>2.342741935</v>
      </c>
      <c r="AC168" s="14">
        <v>152.49</v>
      </c>
      <c r="AD168" s="18">
        <f t="shared" si="7"/>
        <v>2.459516129</v>
      </c>
      <c r="AE168" s="13">
        <f t="shared" si="8"/>
        <v>0.4878417411</v>
      </c>
      <c r="AF168" s="7">
        <v>0.0</v>
      </c>
      <c r="AG168" s="7">
        <v>0.0</v>
      </c>
      <c r="AH168" s="13" t="str">
        <f t="shared" si="9"/>
        <v> </v>
      </c>
      <c r="AI168" s="7">
        <v>4.0</v>
      </c>
      <c r="AJ168" s="7">
        <v>20.0</v>
      </c>
      <c r="AK168" s="26">
        <v>13.0</v>
      </c>
      <c r="AL168" s="26">
        <v>118.0</v>
      </c>
      <c r="AM168" s="7">
        <v>7.0</v>
      </c>
      <c r="AN168" s="7">
        <v>69.0</v>
      </c>
      <c r="AO168" s="7">
        <v>3.0</v>
      </c>
      <c r="AP168" s="7">
        <v>66.0</v>
      </c>
      <c r="AQ168" s="7">
        <v>24.0</v>
      </c>
      <c r="AR168" s="7">
        <v>131.0</v>
      </c>
      <c r="AS168" s="13">
        <f t="shared" si="10"/>
        <v>0.1548387097</v>
      </c>
      <c r="AT168" s="14">
        <v>-1.06</v>
      </c>
      <c r="AU168" s="7">
        <v>0.0</v>
      </c>
      <c r="AV168" s="7">
        <v>0.0</v>
      </c>
      <c r="AW168" s="14">
        <v>-49.6</v>
      </c>
      <c r="AX168" s="14">
        <v>6.94</v>
      </c>
      <c r="AY168" s="14">
        <v>-1.25</v>
      </c>
    </row>
    <row r="169" ht="12.75" customHeight="1">
      <c r="A169" s="7" t="s">
        <v>272</v>
      </c>
      <c r="B169" s="7" t="s">
        <v>1058</v>
      </c>
      <c r="C169" s="8" t="s">
        <v>206</v>
      </c>
      <c r="D169" s="9" t="s">
        <v>150</v>
      </c>
      <c r="E169" s="7">
        <v>65.0</v>
      </c>
      <c r="F169" s="7">
        <v>0.0</v>
      </c>
      <c r="G169" s="7">
        <v>0.0</v>
      </c>
      <c r="H169" s="24">
        <f t="shared" si="1"/>
        <v>0</v>
      </c>
      <c r="I169" s="7">
        <v>0.0</v>
      </c>
      <c r="J169" s="7">
        <v>0.0</v>
      </c>
      <c r="K169" s="7">
        <v>0.0</v>
      </c>
      <c r="L169" s="12">
        <f t="shared" si="2"/>
        <v>0</v>
      </c>
      <c r="M169" s="7">
        <v>0.0</v>
      </c>
      <c r="N169" s="7">
        <v>0.0</v>
      </c>
      <c r="O169" s="7">
        <v>0.0</v>
      </c>
      <c r="P169" s="7">
        <v>0.0</v>
      </c>
      <c r="Q169" s="7">
        <v>0.0</v>
      </c>
      <c r="R169" s="10">
        <f t="shared" si="3"/>
        <v>0</v>
      </c>
      <c r="S169" s="10">
        <f t="shared" si="4"/>
        <v>0</v>
      </c>
      <c r="T169" s="7">
        <v>0.0</v>
      </c>
      <c r="U169" s="7">
        <v>0.0</v>
      </c>
      <c r="V169" s="7">
        <v>1.0</v>
      </c>
      <c r="W169" s="7">
        <v>0.0</v>
      </c>
      <c r="X169" s="7">
        <v>0.0</v>
      </c>
      <c r="Y169" s="7">
        <v>76.0</v>
      </c>
      <c r="Z169" s="18">
        <f t="shared" si="5"/>
        <v>0.01948717949</v>
      </c>
      <c r="AA169" s="14">
        <v>1.22</v>
      </c>
      <c r="AB169" s="18">
        <f t="shared" si="6"/>
        <v>0.01876923077</v>
      </c>
      <c r="AC169" s="14">
        <v>313.84</v>
      </c>
      <c r="AD169" s="18">
        <f t="shared" si="7"/>
        <v>4.828307692</v>
      </c>
      <c r="AE169" s="13">
        <f t="shared" si="8"/>
        <v>0.003872278296</v>
      </c>
      <c r="AF169" s="7">
        <v>0.0</v>
      </c>
      <c r="AG169" s="7">
        <v>2.0</v>
      </c>
      <c r="AH169" s="13">
        <f t="shared" si="9"/>
        <v>0</v>
      </c>
      <c r="AI169" s="7">
        <v>0.0</v>
      </c>
      <c r="AJ169" s="7">
        <v>0.0</v>
      </c>
      <c r="AK169" s="26">
        <v>0.0</v>
      </c>
      <c r="AL169" s="26">
        <v>1.0</v>
      </c>
      <c r="AM169" s="7">
        <v>1.0</v>
      </c>
      <c r="AN169" s="7">
        <v>0.0</v>
      </c>
      <c r="AO169" s="7">
        <v>0.0</v>
      </c>
      <c r="AP169" s="7">
        <v>0.0</v>
      </c>
      <c r="AQ169" s="7">
        <v>1.0</v>
      </c>
      <c r="AR169" s="7">
        <v>0.0</v>
      </c>
      <c r="AS169" s="13">
        <f t="shared" si="10"/>
        <v>1</v>
      </c>
      <c r="AT169" s="14">
        <v>83.06</v>
      </c>
      <c r="AU169" s="7">
        <v>0.0</v>
      </c>
      <c r="AV169" s="7">
        <v>0.0</v>
      </c>
      <c r="AW169" s="14">
        <v>0.0</v>
      </c>
      <c r="AX169" s="14">
        <v>100.0</v>
      </c>
      <c r="AY169" s="14">
        <v>94.81</v>
      </c>
    </row>
    <row r="170" ht="12.75" customHeight="1">
      <c r="A170" s="7" t="s">
        <v>164</v>
      </c>
      <c r="B170" s="7" t="s">
        <v>1063</v>
      </c>
      <c r="C170" s="7" t="s">
        <v>222</v>
      </c>
      <c r="D170" s="8" t="s">
        <v>167</v>
      </c>
      <c r="E170" s="7">
        <v>77.0</v>
      </c>
      <c r="F170" s="7">
        <v>0.0</v>
      </c>
      <c r="G170" s="7">
        <v>0.0</v>
      </c>
      <c r="H170" s="24">
        <f t="shared" si="1"/>
        <v>0</v>
      </c>
      <c r="I170" s="7">
        <v>0.0</v>
      </c>
      <c r="J170" s="7">
        <v>0.0</v>
      </c>
      <c r="K170" s="7">
        <v>0.0</v>
      </c>
      <c r="L170" s="12">
        <f t="shared" si="2"/>
        <v>0</v>
      </c>
      <c r="M170" s="7">
        <v>6.0</v>
      </c>
      <c r="N170" s="7">
        <v>4.0</v>
      </c>
      <c r="O170" s="7">
        <v>4.0</v>
      </c>
      <c r="P170" s="7">
        <v>6.0</v>
      </c>
      <c r="Q170" s="7">
        <v>2.0</v>
      </c>
      <c r="R170" s="10">
        <f t="shared" si="3"/>
        <v>0</v>
      </c>
      <c r="S170" s="10">
        <f t="shared" si="4"/>
        <v>0</v>
      </c>
      <c r="T170" s="7">
        <v>19.0</v>
      </c>
      <c r="U170" s="7">
        <v>4.0</v>
      </c>
      <c r="V170" s="7">
        <v>4.0</v>
      </c>
      <c r="W170" s="7">
        <v>3.0</v>
      </c>
      <c r="X170" s="7">
        <v>6.0</v>
      </c>
      <c r="Y170" s="7">
        <v>8373.0</v>
      </c>
      <c r="Z170" s="18">
        <f t="shared" si="5"/>
        <v>1.812337662</v>
      </c>
      <c r="AA170" s="14">
        <v>135.19</v>
      </c>
      <c r="AB170" s="18">
        <f t="shared" si="6"/>
        <v>1.755714286</v>
      </c>
      <c r="AC170" s="14">
        <v>205.96</v>
      </c>
      <c r="AD170" s="18">
        <f t="shared" si="7"/>
        <v>2.674805195</v>
      </c>
      <c r="AE170" s="13">
        <f t="shared" si="8"/>
        <v>0.3962772974</v>
      </c>
      <c r="AF170" s="7">
        <v>7.0</v>
      </c>
      <c r="AG170" s="7">
        <v>12.0</v>
      </c>
      <c r="AH170" s="13">
        <f t="shared" si="9"/>
        <v>0.3684210526</v>
      </c>
      <c r="AI170" s="7">
        <v>1.0</v>
      </c>
      <c r="AJ170" s="7">
        <v>18.0</v>
      </c>
      <c r="AK170" s="26">
        <v>16.0</v>
      </c>
      <c r="AL170" s="26">
        <v>118.0</v>
      </c>
      <c r="AM170" s="7">
        <v>7.0</v>
      </c>
      <c r="AN170" s="7">
        <v>57.0</v>
      </c>
      <c r="AO170" s="7">
        <v>4.0</v>
      </c>
      <c r="AP170" s="7">
        <v>54.0</v>
      </c>
      <c r="AQ170" s="7">
        <v>16.0</v>
      </c>
      <c r="AR170" s="7">
        <v>110.0</v>
      </c>
      <c r="AS170" s="13">
        <f t="shared" si="10"/>
        <v>0.126984127</v>
      </c>
      <c r="AT170" s="14">
        <v>-6.05</v>
      </c>
      <c r="AU170" s="7">
        <v>0.0</v>
      </c>
      <c r="AV170" s="7">
        <v>0.0</v>
      </c>
      <c r="AW170" s="14">
        <v>-52.8</v>
      </c>
      <c r="AX170" s="14">
        <v>1.97</v>
      </c>
      <c r="AY170" s="14">
        <v>-5.13</v>
      </c>
    </row>
    <row r="171" ht="12.75" customHeight="1">
      <c r="A171" s="7" t="s">
        <v>1067</v>
      </c>
      <c r="B171" s="7" t="s">
        <v>1068</v>
      </c>
      <c r="C171" s="8" t="s">
        <v>312</v>
      </c>
      <c r="D171" s="9" t="s">
        <v>255</v>
      </c>
      <c r="E171" s="7">
        <v>70.0</v>
      </c>
      <c r="F171" s="7">
        <v>0.0</v>
      </c>
      <c r="G171" s="7">
        <v>0.0</v>
      </c>
      <c r="H171" s="24">
        <f t="shared" si="1"/>
        <v>0</v>
      </c>
      <c r="I171" s="7">
        <v>0.0</v>
      </c>
      <c r="J171" s="7">
        <v>0.0</v>
      </c>
      <c r="K171" s="7">
        <v>0.0</v>
      </c>
      <c r="L171" s="12">
        <f t="shared" si="2"/>
        <v>0</v>
      </c>
      <c r="M171" s="7">
        <v>0.0</v>
      </c>
      <c r="N171" s="7">
        <v>0.0</v>
      </c>
      <c r="O171" s="7">
        <v>0.0</v>
      </c>
      <c r="P171" s="7">
        <v>0.0</v>
      </c>
      <c r="Q171" s="7">
        <v>0.0</v>
      </c>
      <c r="R171" s="10">
        <f t="shared" si="3"/>
        <v>0</v>
      </c>
      <c r="S171" s="10">
        <f t="shared" si="4"/>
        <v>0</v>
      </c>
      <c r="T171" s="7">
        <v>1.0</v>
      </c>
      <c r="U171" s="7">
        <v>1.0</v>
      </c>
      <c r="V171" s="7">
        <v>0.0</v>
      </c>
      <c r="W171" s="7">
        <v>0.0</v>
      </c>
      <c r="X171" s="7">
        <v>0.0</v>
      </c>
      <c r="Y171" s="7">
        <v>439.0</v>
      </c>
      <c r="Z171" s="18">
        <f t="shared" si="5"/>
        <v>0.1045238095</v>
      </c>
      <c r="AA171" s="14">
        <v>6.94</v>
      </c>
      <c r="AB171" s="18">
        <f t="shared" si="6"/>
        <v>0.09914285714</v>
      </c>
      <c r="AC171" s="14">
        <v>292.73</v>
      </c>
      <c r="AD171" s="18">
        <f t="shared" si="7"/>
        <v>4.181857143</v>
      </c>
      <c r="AE171" s="13">
        <f t="shared" si="8"/>
        <v>0.02315880802</v>
      </c>
      <c r="AF171" s="7">
        <v>0.0</v>
      </c>
      <c r="AG171" s="7">
        <v>0.0</v>
      </c>
      <c r="AH171" s="13" t="str">
        <f t="shared" si="9"/>
        <v> </v>
      </c>
      <c r="AI171" s="7">
        <v>0.0</v>
      </c>
      <c r="AJ171" s="7">
        <v>2.0</v>
      </c>
      <c r="AK171" s="26">
        <v>1.0</v>
      </c>
      <c r="AL171" s="26">
        <v>11.0</v>
      </c>
      <c r="AM171" s="7">
        <v>0.0</v>
      </c>
      <c r="AN171" s="7">
        <v>3.0</v>
      </c>
      <c r="AO171" s="7">
        <v>0.0</v>
      </c>
      <c r="AP171" s="7">
        <v>3.0</v>
      </c>
      <c r="AQ171" s="7">
        <v>0.0</v>
      </c>
      <c r="AR171" s="7">
        <v>10.0</v>
      </c>
      <c r="AS171" s="13">
        <f t="shared" si="10"/>
        <v>0</v>
      </c>
      <c r="AT171" s="14">
        <v>-11.54</v>
      </c>
      <c r="AU171" s="7">
        <v>0.0</v>
      </c>
      <c r="AV171" s="7">
        <v>0.0</v>
      </c>
      <c r="AW171" s="14">
        <v>-103.7</v>
      </c>
      <c r="AX171" s="14">
        <v>0.0</v>
      </c>
      <c r="AY171" s="14">
        <v>-5.76</v>
      </c>
    </row>
    <row r="172" ht="12.75" customHeight="1">
      <c r="A172" s="7" t="s">
        <v>1071</v>
      </c>
      <c r="B172" s="7" t="s">
        <v>1072</v>
      </c>
      <c r="C172" s="8" t="s">
        <v>458</v>
      </c>
      <c r="D172" s="9" t="s">
        <v>174</v>
      </c>
      <c r="E172" s="7">
        <v>32.0</v>
      </c>
      <c r="F172" s="7">
        <v>0.0</v>
      </c>
      <c r="G172" s="7">
        <v>0.0</v>
      </c>
      <c r="H172" s="24">
        <f t="shared" si="1"/>
        <v>0</v>
      </c>
      <c r="I172" s="7">
        <v>0.0</v>
      </c>
      <c r="J172" s="7">
        <v>0.0</v>
      </c>
      <c r="K172" s="7">
        <v>0.0</v>
      </c>
      <c r="L172" s="12">
        <f t="shared" si="2"/>
        <v>0</v>
      </c>
      <c r="M172" s="7">
        <v>2.0</v>
      </c>
      <c r="N172" s="7">
        <v>0.0</v>
      </c>
      <c r="O172" s="7">
        <v>0.0</v>
      </c>
      <c r="P172" s="7">
        <v>2.0</v>
      </c>
      <c r="Q172" s="7">
        <v>0.0</v>
      </c>
      <c r="R172" s="10">
        <f t="shared" si="3"/>
        <v>0</v>
      </c>
      <c r="S172" s="10">
        <f t="shared" si="4"/>
        <v>0</v>
      </c>
      <c r="T172" s="7">
        <v>12.0</v>
      </c>
      <c r="U172" s="7">
        <v>3.0</v>
      </c>
      <c r="V172" s="7">
        <v>0.0</v>
      </c>
      <c r="W172" s="7">
        <v>4.0</v>
      </c>
      <c r="X172" s="7">
        <v>1.0</v>
      </c>
      <c r="Y172" s="7">
        <v>4322.0</v>
      </c>
      <c r="Z172" s="18">
        <f t="shared" si="5"/>
        <v>2.251041667</v>
      </c>
      <c r="AA172" s="14">
        <v>70.27</v>
      </c>
      <c r="AB172" s="18">
        <f t="shared" si="6"/>
        <v>2.1959375</v>
      </c>
      <c r="AC172" s="14">
        <v>115.56</v>
      </c>
      <c r="AD172" s="18">
        <f t="shared" si="7"/>
        <v>3.61125</v>
      </c>
      <c r="AE172" s="13">
        <f t="shared" si="8"/>
        <v>0.378141312</v>
      </c>
      <c r="AF172" s="7">
        <v>0.0</v>
      </c>
      <c r="AG172" s="7">
        <v>0.0</v>
      </c>
      <c r="AH172" s="13" t="str">
        <f t="shared" si="9"/>
        <v> </v>
      </c>
      <c r="AI172" s="7">
        <v>0.0</v>
      </c>
      <c r="AJ172" s="7">
        <v>4.0</v>
      </c>
      <c r="AK172" s="26">
        <v>10.0</v>
      </c>
      <c r="AL172" s="26">
        <v>55.0</v>
      </c>
      <c r="AM172" s="7">
        <v>8.0</v>
      </c>
      <c r="AN172" s="7">
        <v>21.0</v>
      </c>
      <c r="AO172" s="7">
        <v>2.0</v>
      </c>
      <c r="AP172" s="7">
        <v>34.0</v>
      </c>
      <c r="AQ172" s="7">
        <v>12.0</v>
      </c>
      <c r="AR172" s="7">
        <v>52.0</v>
      </c>
      <c r="AS172" s="13">
        <f t="shared" si="10"/>
        <v>0.1875</v>
      </c>
      <c r="AT172" s="14">
        <v>6.75</v>
      </c>
      <c r="AU172" s="7">
        <v>0.0</v>
      </c>
      <c r="AV172" s="7">
        <v>0.0</v>
      </c>
      <c r="AW172" s="14">
        <v>-25.6</v>
      </c>
      <c r="AX172" s="14">
        <v>8.33</v>
      </c>
      <c r="AY172" s="14">
        <v>4.17</v>
      </c>
    </row>
    <row r="173" ht="12.75" customHeight="1">
      <c r="A173" s="7" t="s">
        <v>998</v>
      </c>
      <c r="B173" s="7" t="s">
        <v>1076</v>
      </c>
      <c r="C173" s="8" t="s">
        <v>685</v>
      </c>
      <c r="D173" s="9" t="s">
        <v>159</v>
      </c>
      <c r="E173" s="7">
        <v>41.0</v>
      </c>
      <c r="F173" s="7">
        <v>0.0</v>
      </c>
      <c r="G173" s="7">
        <v>0.0</v>
      </c>
      <c r="H173" s="24">
        <f t="shared" si="1"/>
        <v>0</v>
      </c>
      <c r="I173" s="7">
        <v>0.0</v>
      </c>
      <c r="J173" s="7">
        <v>0.0</v>
      </c>
      <c r="K173" s="7">
        <v>0.0</v>
      </c>
      <c r="L173" s="12">
        <f t="shared" si="2"/>
        <v>0</v>
      </c>
      <c r="M173" s="7">
        <v>0.0</v>
      </c>
      <c r="N173" s="7">
        <v>0.0</v>
      </c>
      <c r="O173" s="7">
        <v>0.0</v>
      </c>
      <c r="P173" s="7">
        <v>0.0</v>
      </c>
      <c r="Q173" s="7">
        <v>0.0</v>
      </c>
      <c r="R173" s="10">
        <f t="shared" si="3"/>
        <v>0</v>
      </c>
      <c r="S173" s="10">
        <f t="shared" si="4"/>
        <v>0</v>
      </c>
      <c r="T173" s="7">
        <v>0.0</v>
      </c>
      <c r="U173" s="7">
        <v>0.0</v>
      </c>
      <c r="V173" s="7">
        <v>0.0</v>
      </c>
      <c r="W173" s="7">
        <v>0.0</v>
      </c>
      <c r="X173" s="7">
        <v>0.0</v>
      </c>
      <c r="Y173" s="7">
        <v>10.0</v>
      </c>
      <c r="Z173" s="18">
        <f t="shared" si="5"/>
        <v>0.00406504065</v>
      </c>
      <c r="AA173" s="14">
        <v>0.47</v>
      </c>
      <c r="AB173" s="18">
        <f t="shared" si="6"/>
        <v>0.01146341463</v>
      </c>
      <c r="AC173" s="14">
        <v>171.94</v>
      </c>
      <c r="AD173" s="18">
        <f t="shared" si="7"/>
        <v>4.193658537</v>
      </c>
      <c r="AE173" s="13">
        <f t="shared" si="8"/>
        <v>0.002726059973</v>
      </c>
      <c r="AF173" s="7">
        <v>0.0</v>
      </c>
      <c r="AG173" s="7">
        <v>0.0</v>
      </c>
      <c r="AH173" s="13" t="str">
        <f t="shared" si="9"/>
        <v> </v>
      </c>
      <c r="AI173" s="7">
        <v>0.0</v>
      </c>
      <c r="AJ173" s="7">
        <v>0.0</v>
      </c>
      <c r="AK173" s="26">
        <v>1.0</v>
      </c>
      <c r="AL173" s="26">
        <v>0.0</v>
      </c>
      <c r="AM173" s="7">
        <v>0.0</v>
      </c>
      <c r="AN173" s="7">
        <v>0.0</v>
      </c>
      <c r="AO173" s="7">
        <v>0.0</v>
      </c>
      <c r="AP173" s="7">
        <v>0.0</v>
      </c>
      <c r="AQ173" s="7">
        <v>1.0</v>
      </c>
      <c r="AR173" s="7">
        <v>0.0</v>
      </c>
      <c r="AS173" s="13">
        <f t="shared" si="10"/>
        <v>1</v>
      </c>
      <c r="AT173" s="14">
        <v>90.74</v>
      </c>
      <c r="AU173" s="7">
        <v>0.0</v>
      </c>
      <c r="AV173" s="7">
        <v>0.0</v>
      </c>
      <c r="AW173" s="14">
        <v>60.0</v>
      </c>
      <c r="AX173" s="14"/>
      <c r="AY173" s="14"/>
    </row>
    <row r="174" ht="12.75" customHeight="1">
      <c r="A174" s="7" t="s">
        <v>832</v>
      </c>
      <c r="B174" s="7" t="s">
        <v>1082</v>
      </c>
      <c r="C174" s="8" t="s">
        <v>399</v>
      </c>
      <c r="D174" s="9" t="s">
        <v>260</v>
      </c>
      <c r="E174" s="7">
        <v>1.0</v>
      </c>
      <c r="F174" s="7">
        <v>0.0</v>
      </c>
      <c r="G174" s="7">
        <v>0.0</v>
      </c>
      <c r="H174" s="24">
        <f t="shared" si="1"/>
        <v>0</v>
      </c>
      <c r="I174" s="7">
        <v>0.0</v>
      </c>
      <c r="J174" s="7">
        <v>0.0</v>
      </c>
      <c r="K174" s="7">
        <v>0.0</v>
      </c>
      <c r="L174" s="12">
        <f t="shared" si="2"/>
        <v>0</v>
      </c>
      <c r="M174" s="7">
        <v>0.0</v>
      </c>
      <c r="N174" s="7">
        <v>0.0</v>
      </c>
      <c r="O174" s="7">
        <v>0.0</v>
      </c>
      <c r="P174" s="7">
        <v>0.0</v>
      </c>
      <c r="Q174" s="7">
        <v>0.0</v>
      </c>
      <c r="R174" s="10">
        <f t="shared" si="3"/>
        <v>0</v>
      </c>
      <c r="S174" s="10">
        <f t="shared" si="4"/>
        <v>0</v>
      </c>
      <c r="T174" s="7">
        <v>0.0</v>
      </c>
      <c r="U174" s="7">
        <v>0.0</v>
      </c>
      <c r="V174" s="7">
        <v>0.0</v>
      </c>
      <c r="W174" s="7">
        <v>0.0</v>
      </c>
      <c r="X174" s="7">
        <v>0.0</v>
      </c>
      <c r="Y174" s="7">
        <v>0.0</v>
      </c>
      <c r="Z174" s="18">
        <f t="shared" si="5"/>
        <v>0</v>
      </c>
      <c r="AA174" s="14">
        <v>0.0</v>
      </c>
      <c r="AB174" s="18">
        <f t="shared" si="6"/>
        <v>0</v>
      </c>
      <c r="AC174" s="14">
        <v>7.65</v>
      </c>
      <c r="AD174" s="18">
        <f t="shared" si="7"/>
        <v>7.65</v>
      </c>
      <c r="AE174" s="13">
        <f t="shared" si="8"/>
        <v>0</v>
      </c>
      <c r="AF174" s="7">
        <v>0.0</v>
      </c>
      <c r="AG174" s="7">
        <v>0.0</v>
      </c>
      <c r="AH174" s="13" t="str">
        <f t="shared" si="9"/>
        <v> </v>
      </c>
      <c r="AI174" s="7">
        <v>0.0</v>
      </c>
      <c r="AJ174" s="7">
        <v>0.0</v>
      </c>
      <c r="AK174" s="26">
        <v>0.0</v>
      </c>
      <c r="AL174" s="26">
        <v>0.0</v>
      </c>
      <c r="AM174" s="7">
        <v>0.0</v>
      </c>
      <c r="AN174" s="7">
        <v>0.0</v>
      </c>
      <c r="AO174" s="7">
        <v>0.0</v>
      </c>
      <c r="AP174" s="7">
        <v>0.0</v>
      </c>
      <c r="AQ174" s="7">
        <v>0.0</v>
      </c>
      <c r="AR174" s="7">
        <v>0.0</v>
      </c>
      <c r="AS174" s="13">
        <f t="shared" si="10"/>
        <v>0</v>
      </c>
      <c r="AT174" s="14"/>
      <c r="AU174" s="7">
        <v>0.0</v>
      </c>
      <c r="AV174" s="7">
        <v>0.0</v>
      </c>
      <c r="AW174" s="14">
        <v>0.0</v>
      </c>
      <c r="AX174" s="14"/>
      <c r="AY174" s="14"/>
    </row>
    <row r="175" ht="12.75" customHeight="1">
      <c r="A175" s="7" t="s">
        <v>1085</v>
      </c>
      <c r="B175" s="7" t="s">
        <v>1086</v>
      </c>
      <c r="C175" s="8" t="s">
        <v>206</v>
      </c>
      <c r="D175" s="9" t="s">
        <v>174</v>
      </c>
      <c r="E175" s="7">
        <v>13.0</v>
      </c>
      <c r="F175" s="7">
        <v>0.0</v>
      </c>
      <c r="G175" s="7">
        <v>0.0</v>
      </c>
      <c r="H175" s="24">
        <f t="shared" si="1"/>
        <v>0</v>
      </c>
      <c r="I175" s="7">
        <v>0.0</v>
      </c>
      <c r="J175" s="7">
        <v>0.0</v>
      </c>
      <c r="K175" s="7">
        <v>0.0</v>
      </c>
      <c r="L175" s="12">
        <f t="shared" si="2"/>
        <v>0</v>
      </c>
      <c r="M175" s="7">
        <v>0.0</v>
      </c>
      <c r="N175" s="7">
        <v>0.0</v>
      </c>
      <c r="O175" s="7">
        <v>0.0</v>
      </c>
      <c r="P175" s="7">
        <v>0.0</v>
      </c>
      <c r="Q175" s="7">
        <v>0.0</v>
      </c>
      <c r="R175" s="10">
        <f t="shared" si="3"/>
        <v>0</v>
      </c>
      <c r="S175" s="10">
        <f t="shared" si="4"/>
        <v>0</v>
      </c>
      <c r="T175" s="7">
        <v>2.0</v>
      </c>
      <c r="U175" s="7">
        <v>0.0</v>
      </c>
      <c r="V175" s="7">
        <v>0.0</v>
      </c>
      <c r="W175" s="7">
        <v>0.0</v>
      </c>
      <c r="X175" s="7">
        <v>0.0</v>
      </c>
      <c r="Y175" s="7">
        <v>241.0</v>
      </c>
      <c r="Z175" s="18">
        <f t="shared" si="5"/>
        <v>0.308974359</v>
      </c>
      <c r="AA175" s="14">
        <v>3.27</v>
      </c>
      <c r="AB175" s="18">
        <f t="shared" si="6"/>
        <v>0.2515384615</v>
      </c>
      <c r="AC175" s="14">
        <v>48.41</v>
      </c>
      <c r="AD175" s="18">
        <f t="shared" si="7"/>
        <v>3.723846154</v>
      </c>
      <c r="AE175" s="13">
        <f t="shared" si="8"/>
        <v>0.06327399381</v>
      </c>
      <c r="AF175" s="7">
        <v>0.0</v>
      </c>
      <c r="AG175" s="7">
        <v>0.0</v>
      </c>
      <c r="AH175" s="13" t="str">
        <f t="shared" si="9"/>
        <v> </v>
      </c>
      <c r="AI175" s="7">
        <v>0.0</v>
      </c>
      <c r="AJ175" s="7">
        <v>0.0</v>
      </c>
      <c r="AK175" s="26">
        <v>1.0</v>
      </c>
      <c r="AL175" s="26">
        <v>1.0</v>
      </c>
      <c r="AM175" s="7">
        <v>0.0</v>
      </c>
      <c r="AN175" s="7">
        <v>0.0</v>
      </c>
      <c r="AO175" s="7">
        <v>1.0</v>
      </c>
      <c r="AP175" s="7">
        <v>2.0</v>
      </c>
      <c r="AQ175" s="7">
        <v>0.0</v>
      </c>
      <c r="AR175" s="7">
        <v>1.0</v>
      </c>
      <c r="AS175" s="13">
        <f t="shared" si="10"/>
        <v>0</v>
      </c>
      <c r="AT175" s="14">
        <v>-9.09</v>
      </c>
      <c r="AU175" s="7">
        <v>0.0</v>
      </c>
      <c r="AV175" s="7">
        <v>0.0</v>
      </c>
      <c r="AW175" s="14">
        <v>18.3</v>
      </c>
      <c r="AX175" s="14">
        <v>0.0</v>
      </c>
      <c r="AY175" s="14">
        <v>0.0</v>
      </c>
    </row>
    <row r="176" ht="12.75" customHeight="1">
      <c r="A176" s="7" t="s">
        <v>1089</v>
      </c>
      <c r="B176" s="7" t="s">
        <v>1090</v>
      </c>
      <c r="C176" s="8" t="s">
        <v>628</v>
      </c>
      <c r="D176" s="9" t="s">
        <v>174</v>
      </c>
      <c r="E176" s="7">
        <v>76.0</v>
      </c>
      <c r="F176" s="7">
        <v>0.0</v>
      </c>
      <c r="G176" s="7">
        <v>0.0</v>
      </c>
      <c r="H176" s="24">
        <f t="shared" si="1"/>
        <v>0</v>
      </c>
      <c r="I176" s="7">
        <v>0.0</v>
      </c>
      <c r="J176" s="7">
        <v>0.0</v>
      </c>
      <c r="K176" s="7">
        <v>0.0</v>
      </c>
      <c r="L176" s="12">
        <f t="shared" si="2"/>
        <v>0</v>
      </c>
      <c r="M176" s="7">
        <v>0.0</v>
      </c>
      <c r="N176" s="7">
        <v>1.0</v>
      </c>
      <c r="O176" s="7">
        <v>0.0</v>
      </c>
      <c r="P176" s="7">
        <v>0.0</v>
      </c>
      <c r="Q176" s="7">
        <v>1.0</v>
      </c>
      <c r="R176" s="10">
        <f t="shared" si="3"/>
        <v>0</v>
      </c>
      <c r="S176" s="10">
        <f t="shared" si="4"/>
        <v>0</v>
      </c>
      <c r="T176" s="7">
        <v>8.0</v>
      </c>
      <c r="U176" s="7">
        <v>11.0</v>
      </c>
      <c r="V176" s="7">
        <v>1.0</v>
      </c>
      <c r="W176" s="7">
        <v>2.0</v>
      </c>
      <c r="X176" s="7">
        <v>2.0</v>
      </c>
      <c r="Y176" s="7">
        <v>4559.0</v>
      </c>
      <c r="Z176" s="18">
        <f t="shared" si="5"/>
        <v>0.9997807018</v>
      </c>
      <c r="AA176" s="14">
        <v>72.19</v>
      </c>
      <c r="AB176" s="18">
        <f t="shared" si="6"/>
        <v>0.9498684211</v>
      </c>
      <c r="AC176" s="14">
        <v>278.11</v>
      </c>
      <c r="AD176" s="18">
        <f t="shared" si="7"/>
        <v>3.659342105</v>
      </c>
      <c r="AE176" s="13">
        <f t="shared" si="8"/>
        <v>0.2060805024</v>
      </c>
      <c r="AF176" s="7">
        <v>0.0</v>
      </c>
      <c r="AG176" s="7">
        <v>0.0</v>
      </c>
      <c r="AH176" s="13" t="str">
        <f t="shared" si="9"/>
        <v> </v>
      </c>
      <c r="AI176" s="7">
        <v>3.0</v>
      </c>
      <c r="AJ176" s="7">
        <v>2.0</v>
      </c>
      <c r="AK176" s="26">
        <v>5.0</v>
      </c>
      <c r="AL176" s="26">
        <v>61.0</v>
      </c>
      <c r="AM176" s="7">
        <v>0.0</v>
      </c>
      <c r="AN176" s="7">
        <v>23.0</v>
      </c>
      <c r="AO176" s="7">
        <v>1.0</v>
      </c>
      <c r="AP176" s="7">
        <v>27.0</v>
      </c>
      <c r="AQ176" s="7">
        <v>7.0</v>
      </c>
      <c r="AR176" s="7">
        <v>51.0</v>
      </c>
      <c r="AS176" s="13">
        <f t="shared" si="10"/>
        <v>0.1206896552</v>
      </c>
      <c r="AT176" s="14">
        <v>0.83</v>
      </c>
      <c r="AU176" s="7">
        <v>1.0</v>
      </c>
      <c r="AV176" s="7">
        <v>0.0</v>
      </c>
      <c r="AW176" s="14">
        <v>-43.2</v>
      </c>
      <c r="AX176" s="14">
        <v>4.0</v>
      </c>
      <c r="AY176" s="14">
        <v>-1.05</v>
      </c>
    </row>
    <row r="177" ht="12.75" customHeight="1">
      <c r="A177" s="7" t="s">
        <v>1095</v>
      </c>
      <c r="B177" s="7" t="s">
        <v>1096</v>
      </c>
      <c r="C177" s="8" t="s">
        <v>839</v>
      </c>
      <c r="D177" s="9" t="s">
        <v>183</v>
      </c>
      <c r="E177" s="7">
        <v>72.0</v>
      </c>
      <c r="F177" s="7">
        <v>0.0</v>
      </c>
      <c r="G177" s="7">
        <v>0.0</v>
      </c>
      <c r="H177" s="24">
        <f t="shared" si="1"/>
        <v>0</v>
      </c>
      <c r="I177" s="7">
        <v>0.0</v>
      </c>
      <c r="J177" s="7">
        <v>0.0</v>
      </c>
      <c r="K177" s="7">
        <v>0.0</v>
      </c>
      <c r="L177" s="12">
        <f t="shared" si="2"/>
        <v>0</v>
      </c>
      <c r="M177" s="7">
        <v>2.0</v>
      </c>
      <c r="N177" s="7">
        <v>1.0</v>
      </c>
      <c r="O177" s="7">
        <v>1.0</v>
      </c>
      <c r="P177" s="7">
        <v>2.0</v>
      </c>
      <c r="Q177" s="7">
        <v>0.0</v>
      </c>
      <c r="R177" s="10">
        <f t="shared" si="3"/>
        <v>0</v>
      </c>
      <c r="S177" s="10">
        <f t="shared" si="4"/>
        <v>0</v>
      </c>
      <c r="T177" s="7">
        <v>1.0</v>
      </c>
      <c r="U177" s="7">
        <v>5.0</v>
      </c>
      <c r="V177" s="7">
        <v>1.0</v>
      </c>
      <c r="W177" s="7">
        <v>0.0</v>
      </c>
      <c r="X177" s="7">
        <v>6.0</v>
      </c>
      <c r="Y177" s="7">
        <v>3073.0</v>
      </c>
      <c r="Z177" s="18">
        <f t="shared" si="5"/>
        <v>0.7113425926</v>
      </c>
      <c r="AA177" s="14">
        <v>48.88</v>
      </c>
      <c r="AB177" s="18">
        <f t="shared" si="6"/>
        <v>0.6788888889</v>
      </c>
      <c r="AC177" s="14">
        <v>392.68</v>
      </c>
      <c r="AD177" s="18">
        <f t="shared" si="7"/>
        <v>5.453888889</v>
      </c>
      <c r="AE177" s="13">
        <f t="shared" si="8"/>
        <v>0.1106984328</v>
      </c>
      <c r="AF177" s="7">
        <v>2.0</v>
      </c>
      <c r="AG177" s="7">
        <v>2.0</v>
      </c>
      <c r="AH177" s="13">
        <f t="shared" si="9"/>
        <v>0.5</v>
      </c>
      <c r="AI177" s="7">
        <v>0.0</v>
      </c>
      <c r="AJ177" s="7">
        <v>5.0</v>
      </c>
      <c r="AK177" s="26">
        <v>7.0</v>
      </c>
      <c r="AL177" s="26">
        <v>27.0</v>
      </c>
      <c r="AM177" s="7">
        <v>5.0</v>
      </c>
      <c r="AN177" s="7">
        <v>15.0</v>
      </c>
      <c r="AO177" s="7">
        <v>1.0</v>
      </c>
      <c r="AP177" s="7">
        <v>18.0</v>
      </c>
      <c r="AQ177" s="7">
        <v>7.0</v>
      </c>
      <c r="AR177" s="7">
        <v>36.0</v>
      </c>
      <c r="AS177" s="13">
        <f t="shared" si="10"/>
        <v>0.1627906977</v>
      </c>
      <c r="AT177" s="14">
        <v>2.89</v>
      </c>
      <c r="AU177" s="7">
        <v>0.0</v>
      </c>
      <c r="AV177" s="7">
        <v>0.0</v>
      </c>
      <c r="AW177" s="14">
        <v>-22.1</v>
      </c>
      <c r="AX177" s="14">
        <v>22.73</v>
      </c>
      <c r="AY177" s="14">
        <v>16.29</v>
      </c>
    </row>
    <row r="178" ht="12.75" customHeight="1">
      <c r="A178" s="7" t="s">
        <v>1103</v>
      </c>
      <c r="B178" s="7" t="s">
        <v>1104</v>
      </c>
      <c r="C178" s="8" t="s">
        <v>839</v>
      </c>
      <c r="D178" s="9" t="s">
        <v>167</v>
      </c>
      <c r="E178" s="7">
        <v>81.0</v>
      </c>
      <c r="F178" s="7">
        <v>0.0</v>
      </c>
      <c r="G178" s="7">
        <v>1.0</v>
      </c>
      <c r="H178" s="24">
        <f t="shared" si="1"/>
        <v>1</v>
      </c>
      <c r="I178" s="7">
        <v>0.0</v>
      </c>
      <c r="J178" s="7">
        <v>0.0</v>
      </c>
      <c r="K178" s="7">
        <v>1.0</v>
      </c>
      <c r="L178" s="12">
        <f t="shared" si="2"/>
        <v>0</v>
      </c>
      <c r="M178" s="7">
        <v>3.0</v>
      </c>
      <c r="N178" s="7">
        <v>0.0</v>
      </c>
      <c r="O178" s="7">
        <v>0.0</v>
      </c>
      <c r="P178" s="7">
        <v>3.0</v>
      </c>
      <c r="Q178" s="7">
        <v>0.0</v>
      </c>
      <c r="R178" s="10">
        <f t="shared" si="3"/>
        <v>0</v>
      </c>
      <c r="S178" s="10">
        <f t="shared" si="4"/>
        <v>0</v>
      </c>
      <c r="T178" s="7">
        <v>0.0</v>
      </c>
      <c r="U178" s="7">
        <v>0.0</v>
      </c>
      <c r="V178" s="7">
        <v>1.0</v>
      </c>
      <c r="W178" s="7">
        <v>2.0</v>
      </c>
      <c r="X178" s="7">
        <v>1.0</v>
      </c>
      <c r="Y178" s="7">
        <v>1129.0</v>
      </c>
      <c r="Z178" s="18">
        <f t="shared" si="5"/>
        <v>0.2323045267</v>
      </c>
      <c r="AA178" s="14">
        <v>17.1</v>
      </c>
      <c r="AB178" s="18">
        <f t="shared" si="6"/>
        <v>0.2111111111</v>
      </c>
      <c r="AC178" s="14">
        <v>470.12</v>
      </c>
      <c r="AD178" s="18">
        <f t="shared" si="7"/>
        <v>5.803950617</v>
      </c>
      <c r="AE178" s="13">
        <f t="shared" si="8"/>
        <v>0.0350970814</v>
      </c>
      <c r="AF178" s="7">
        <v>1.0</v>
      </c>
      <c r="AG178" s="7">
        <v>0.0</v>
      </c>
      <c r="AH178" s="13">
        <f t="shared" si="9"/>
        <v>1</v>
      </c>
      <c r="AI178" s="7">
        <v>1.0</v>
      </c>
      <c r="AJ178" s="7">
        <v>2.0</v>
      </c>
      <c r="AK178" s="26">
        <v>4.0</v>
      </c>
      <c r="AL178" s="26">
        <v>10.0</v>
      </c>
      <c r="AM178" s="7">
        <v>1.0</v>
      </c>
      <c r="AN178" s="7">
        <v>5.0</v>
      </c>
      <c r="AO178" s="7">
        <v>2.0</v>
      </c>
      <c r="AP178" s="7">
        <v>7.0</v>
      </c>
      <c r="AQ178" s="7">
        <v>5.0</v>
      </c>
      <c r="AR178" s="7">
        <v>17.0</v>
      </c>
      <c r="AS178" s="13">
        <f t="shared" si="10"/>
        <v>0.2272727273</v>
      </c>
      <c r="AT178" s="14">
        <v>11.06</v>
      </c>
      <c r="AU178" s="7">
        <v>1.0</v>
      </c>
      <c r="AV178" s="7">
        <v>3.0</v>
      </c>
      <c r="AW178" s="14">
        <v>-21.1</v>
      </c>
      <c r="AX178" s="14">
        <v>14.29</v>
      </c>
      <c r="AY178" s="14">
        <v>7.76</v>
      </c>
    </row>
    <row r="179" ht="12.75" customHeight="1">
      <c r="A179" s="7" t="s">
        <v>1109</v>
      </c>
      <c r="B179" s="7" t="s">
        <v>1110</v>
      </c>
      <c r="C179" s="8" t="s">
        <v>628</v>
      </c>
      <c r="D179" s="9" t="s">
        <v>183</v>
      </c>
      <c r="E179" s="7">
        <v>76.0</v>
      </c>
      <c r="F179" s="7">
        <v>0.0</v>
      </c>
      <c r="G179" s="7">
        <v>0.0</v>
      </c>
      <c r="H179" s="24">
        <f t="shared" si="1"/>
        <v>0</v>
      </c>
      <c r="I179" s="7">
        <v>0.0</v>
      </c>
      <c r="J179" s="7">
        <v>0.0</v>
      </c>
      <c r="K179" s="7">
        <v>0.0</v>
      </c>
      <c r="L179" s="12">
        <f t="shared" si="2"/>
        <v>0</v>
      </c>
      <c r="M179" s="7">
        <v>0.0</v>
      </c>
      <c r="N179" s="7">
        <v>0.0</v>
      </c>
      <c r="O179" s="7">
        <v>0.0</v>
      </c>
      <c r="P179" s="7">
        <v>0.0</v>
      </c>
      <c r="Q179" s="7">
        <v>0.0</v>
      </c>
      <c r="R179" s="10">
        <f t="shared" si="3"/>
        <v>0</v>
      </c>
      <c r="S179" s="10">
        <f t="shared" si="4"/>
        <v>0</v>
      </c>
      <c r="T179" s="7">
        <v>0.0</v>
      </c>
      <c r="U179" s="7">
        <v>0.0</v>
      </c>
      <c r="V179" s="7">
        <v>0.0</v>
      </c>
      <c r="W179" s="7">
        <v>0.0</v>
      </c>
      <c r="X179" s="7">
        <v>0.0</v>
      </c>
      <c r="Y179" s="7">
        <v>311.0</v>
      </c>
      <c r="Z179" s="18">
        <f t="shared" si="5"/>
        <v>0.06820175439</v>
      </c>
      <c r="AA179" s="14">
        <v>3.48</v>
      </c>
      <c r="AB179" s="18">
        <f t="shared" si="6"/>
        <v>0.04578947368</v>
      </c>
      <c r="AC179" s="14">
        <v>347.26</v>
      </c>
      <c r="AD179" s="18">
        <f t="shared" si="7"/>
        <v>4.569210526</v>
      </c>
      <c r="AE179" s="13">
        <f t="shared" si="8"/>
        <v>0.009921879455</v>
      </c>
      <c r="AF179" s="7">
        <v>0.0</v>
      </c>
      <c r="AG179" s="7">
        <v>0.0</v>
      </c>
      <c r="AH179" s="13" t="str">
        <f t="shared" si="9"/>
        <v> </v>
      </c>
      <c r="AI179" s="7">
        <v>0.0</v>
      </c>
      <c r="AJ179" s="7">
        <v>0.0</v>
      </c>
      <c r="AK179" s="26">
        <v>1.0</v>
      </c>
      <c r="AL179" s="26">
        <v>4.0</v>
      </c>
      <c r="AM179" s="7">
        <v>0.0</v>
      </c>
      <c r="AN179" s="7">
        <v>1.0</v>
      </c>
      <c r="AO179" s="7">
        <v>0.0</v>
      </c>
      <c r="AP179" s="7">
        <v>4.0</v>
      </c>
      <c r="AQ179" s="7">
        <v>0.0</v>
      </c>
      <c r="AR179" s="7">
        <v>5.0</v>
      </c>
      <c r="AS179" s="13">
        <f t="shared" si="10"/>
        <v>0</v>
      </c>
      <c r="AT179" s="14">
        <v>-10.48</v>
      </c>
      <c r="AU179" s="7">
        <v>0.0</v>
      </c>
      <c r="AV179" s="7">
        <v>0.0</v>
      </c>
      <c r="AW179" s="14">
        <v>0.0</v>
      </c>
      <c r="AX179" s="14">
        <v>100.0</v>
      </c>
      <c r="AY179" s="14">
        <v>95.36</v>
      </c>
    </row>
    <row r="180" ht="12.75" customHeight="1">
      <c r="A180" s="7" t="s">
        <v>1115</v>
      </c>
      <c r="B180" s="7" t="s">
        <v>1116</v>
      </c>
      <c r="C180" s="8" t="s">
        <v>297</v>
      </c>
      <c r="D180" s="9" t="s">
        <v>183</v>
      </c>
      <c r="E180" s="7">
        <v>71.0</v>
      </c>
      <c r="F180" s="7">
        <v>0.0</v>
      </c>
      <c r="G180" s="7">
        <v>1.0</v>
      </c>
      <c r="H180" s="24">
        <f t="shared" si="1"/>
        <v>1</v>
      </c>
      <c r="I180" s="7">
        <v>0.0</v>
      </c>
      <c r="J180" s="7">
        <v>1.0</v>
      </c>
      <c r="K180" s="7">
        <v>0.0</v>
      </c>
      <c r="L180" s="12">
        <f t="shared" si="2"/>
        <v>7</v>
      </c>
      <c r="M180" s="7">
        <v>3.0</v>
      </c>
      <c r="N180" s="7">
        <v>0.0</v>
      </c>
      <c r="O180" s="7">
        <v>0.0</v>
      </c>
      <c r="P180" s="7">
        <v>3.0</v>
      </c>
      <c r="Q180" s="7">
        <v>1.0</v>
      </c>
      <c r="R180" s="10">
        <f t="shared" si="3"/>
        <v>0</v>
      </c>
      <c r="S180" s="10">
        <f t="shared" si="4"/>
        <v>0</v>
      </c>
      <c r="T180" s="7">
        <v>5.0</v>
      </c>
      <c r="U180" s="7">
        <v>1.0</v>
      </c>
      <c r="V180" s="7">
        <v>3.0</v>
      </c>
      <c r="W180" s="7">
        <v>0.0</v>
      </c>
      <c r="X180" s="7">
        <v>1.0</v>
      </c>
      <c r="Y180" s="7">
        <v>3353.0</v>
      </c>
      <c r="Z180" s="18">
        <f t="shared" si="5"/>
        <v>0.7870892019</v>
      </c>
      <c r="AA180" s="14">
        <v>50.28</v>
      </c>
      <c r="AB180" s="18">
        <f t="shared" si="6"/>
        <v>0.7081690141</v>
      </c>
      <c r="AC180" s="14">
        <v>297.91</v>
      </c>
      <c r="AD180" s="18">
        <f t="shared" si="7"/>
        <v>4.195915493</v>
      </c>
      <c r="AE180" s="13">
        <f t="shared" si="8"/>
        <v>0.1444039174</v>
      </c>
      <c r="AF180" s="7">
        <v>2.0</v>
      </c>
      <c r="AG180" s="7">
        <v>2.0</v>
      </c>
      <c r="AH180" s="13">
        <f t="shared" si="9"/>
        <v>0.5</v>
      </c>
      <c r="AI180" s="7">
        <v>1.0</v>
      </c>
      <c r="AJ180" s="7">
        <v>5.0</v>
      </c>
      <c r="AK180" s="26">
        <v>6.0</v>
      </c>
      <c r="AL180" s="26">
        <v>37.0</v>
      </c>
      <c r="AM180" s="7">
        <v>0.0</v>
      </c>
      <c r="AN180" s="7">
        <v>8.0</v>
      </c>
      <c r="AO180" s="7">
        <v>4.0</v>
      </c>
      <c r="AP180" s="7">
        <v>21.0</v>
      </c>
      <c r="AQ180" s="7">
        <v>9.0</v>
      </c>
      <c r="AR180" s="7">
        <v>30.0</v>
      </c>
      <c r="AS180" s="13">
        <f t="shared" si="10"/>
        <v>0.2307692308</v>
      </c>
      <c r="AT180" s="14">
        <v>13.82</v>
      </c>
      <c r="AU180" s="7">
        <v>2.0</v>
      </c>
      <c r="AV180" s="7">
        <v>2.0</v>
      </c>
      <c r="AW180" s="14">
        <v>-31.0</v>
      </c>
      <c r="AX180" s="14">
        <v>22.22</v>
      </c>
      <c r="AY180" s="14">
        <v>18.91</v>
      </c>
    </row>
    <row r="181" ht="12.75" customHeight="1">
      <c r="A181" s="7" t="s">
        <v>1121</v>
      </c>
      <c r="B181" s="7" t="s">
        <v>1122</v>
      </c>
      <c r="C181" s="8" t="s">
        <v>197</v>
      </c>
      <c r="D181" s="9" t="s">
        <v>174</v>
      </c>
      <c r="E181" s="7">
        <v>82.0</v>
      </c>
      <c r="F181" s="7">
        <v>1.0</v>
      </c>
      <c r="G181" s="7">
        <v>1.0</v>
      </c>
      <c r="H181" s="24">
        <f t="shared" si="1"/>
        <v>2</v>
      </c>
      <c r="I181" s="7">
        <v>1.0</v>
      </c>
      <c r="J181" s="7">
        <v>0.0</v>
      </c>
      <c r="K181" s="7">
        <v>1.0</v>
      </c>
      <c r="L181" s="12">
        <f t="shared" si="2"/>
        <v>0</v>
      </c>
      <c r="M181" s="7">
        <v>3.0</v>
      </c>
      <c r="N181" s="7">
        <v>1.0</v>
      </c>
      <c r="O181" s="7">
        <v>1.0</v>
      </c>
      <c r="P181" s="7">
        <v>1.0</v>
      </c>
      <c r="Q181" s="7">
        <v>0.0</v>
      </c>
      <c r="R181" s="10">
        <f t="shared" si="3"/>
        <v>0.3333333333</v>
      </c>
      <c r="S181" s="10">
        <f t="shared" si="4"/>
        <v>0.5</v>
      </c>
      <c r="T181" s="7">
        <v>19.0</v>
      </c>
      <c r="U181" s="7">
        <v>11.0</v>
      </c>
      <c r="V181" s="7">
        <v>6.0</v>
      </c>
      <c r="W181" s="7">
        <v>19.0</v>
      </c>
      <c r="X181" s="7">
        <v>0.0</v>
      </c>
      <c r="Y181" s="7">
        <v>14468.0</v>
      </c>
      <c r="Z181" s="18">
        <f t="shared" si="5"/>
        <v>2.940650407</v>
      </c>
      <c r="AA181" s="14">
        <v>234.08</v>
      </c>
      <c r="AB181" s="18">
        <f t="shared" si="6"/>
        <v>2.854634146</v>
      </c>
      <c r="AC181" s="14">
        <v>219.88</v>
      </c>
      <c r="AD181" s="18">
        <f t="shared" si="7"/>
        <v>2.681463415</v>
      </c>
      <c r="AE181" s="13">
        <f t="shared" si="8"/>
        <v>0.5156401445</v>
      </c>
      <c r="AF181" s="7">
        <v>0.0</v>
      </c>
      <c r="AG181" s="7">
        <v>0.0</v>
      </c>
      <c r="AH181" s="13" t="str">
        <f t="shared" si="9"/>
        <v> </v>
      </c>
      <c r="AI181" s="7">
        <v>1.0</v>
      </c>
      <c r="AJ181" s="7">
        <v>30.0</v>
      </c>
      <c r="AK181" s="26">
        <v>20.0</v>
      </c>
      <c r="AL181" s="26">
        <v>179.0</v>
      </c>
      <c r="AM181" s="7">
        <v>6.0</v>
      </c>
      <c r="AN181" s="7">
        <v>87.0</v>
      </c>
      <c r="AO181" s="7">
        <v>7.0</v>
      </c>
      <c r="AP181" s="7">
        <v>77.0</v>
      </c>
      <c r="AQ181" s="7">
        <v>24.0</v>
      </c>
      <c r="AR181" s="7">
        <v>194.0</v>
      </c>
      <c r="AS181" s="13">
        <f t="shared" si="10"/>
        <v>0.1100917431</v>
      </c>
      <c r="AT181" s="14">
        <v>-1.55</v>
      </c>
      <c r="AU181" s="7">
        <v>3.0</v>
      </c>
      <c r="AV181" s="7">
        <v>3.0</v>
      </c>
      <c r="AW181" s="14">
        <v>-51.0</v>
      </c>
      <c r="AX181" s="14">
        <v>3.69</v>
      </c>
      <c r="AY181" s="14">
        <v>-7.05</v>
      </c>
    </row>
    <row r="182" ht="12.75" customHeight="1">
      <c r="A182" s="7" t="s">
        <v>1129</v>
      </c>
      <c r="B182" s="7" t="s">
        <v>1130</v>
      </c>
      <c r="C182" s="8" t="s">
        <v>197</v>
      </c>
      <c r="D182" s="9" t="s">
        <v>150</v>
      </c>
      <c r="E182" s="7">
        <v>5.0</v>
      </c>
      <c r="F182" s="7">
        <v>0.0</v>
      </c>
      <c r="G182" s="7">
        <v>0.0</v>
      </c>
      <c r="H182" s="24">
        <f t="shared" si="1"/>
        <v>0</v>
      </c>
      <c r="I182" s="7">
        <v>0.0</v>
      </c>
      <c r="J182" s="7">
        <v>0.0</v>
      </c>
      <c r="K182" s="7">
        <v>0.0</v>
      </c>
      <c r="L182" s="12">
        <f t="shared" si="2"/>
        <v>0</v>
      </c>
      <c r="M182" s="7">
        <v>0.0</v>
      </c>
      <c r="N182" s="7">
        <v>0.0</v>
      </c>
      <c r="O182" s="7">
        <v>0.0</v>
      </c>
      <c r="P182" s="7">
        <v>0.0</v>
      </c>
      <c r="Q182" s="7">
        <v>0.0</v>
      </c>
      <c r="R182" s="10">
        <f t="shared" si="3"/>
        <v>0</v>
      </c>
      <c r="S182" s="10">
        <f t="shared" si="4"/>
        <v>0</v>
      </c>
      <c r="T182" s="7">
        <v>0.0</v>
      </c>
      <c r="U182" s="7">
        <v>0.0</v>
      </c>
      <c r="V182" s="7">
        <v>0.0</v>
      </c>
      <c r="W182" s="7">
        <v>0.0</v>
      </c>
      <c r="X182" s="7">
        <v>1.0</v>
      </c>
      <c r="Y182" s="7">
        <v>139.0</v>
      </c>
      <c r="Z182" s="18">
        <f t="shared" si="5"/>
        <v>0.4633333333</v>
      </c>
      <c r="AA182" s="14">
        <v>2.88</v>
      </c>
      <c r="AB182" s="18">
        <f t="shared" si="6"/>
        <v>0.576</v>
      </c>
      <c r="AC182" s="14">
        <v>25.66</v>
      </c>
      <c r="AD182" s="18">
        <f t="shared" si="7"/>
        <v>5.132</v>
      </c>
      <c r="AE182" s="13">
        <f t="shared" si="8"/>
        <v>0.1009110021</v>
      </c>
      <c r="AF182" s="7">
        <v>0.0</v>
      </c>
      <c r="AG182" s="7">
        <v>1.0</v>
      </c>
      <c r="AH182" s="13">
        <f t="shared" si="9"/>
        <v>0</v>
      </c>
      <c r="AI182" s="7">
        <v>0.0</v>
      </c>
      <c r="AJ182" s="7">
        <v>0.0</v>
      </c>
      <c r="AK182" s="26">
        <v>1.0</v>
      </c>
      <c r="AL182" s="26">
        <v>0.0</v>
      </c>
      <c r="AM182" s="7">
        <v>0.0</v>
      </c>
      <c r="AN182" s="7">
        <v>0.0</v>
      </c>
      <c r="AO182" s="7">
        <v>0.0</v>
      </c>
      <c r="AP182" s="7">
        <v>0.0</v>
      </c>
      <c r="AQ182" s="7">
        <v>1.0</v>
      </c>
      <c r="AR182" s="7">
        <v>0.0</v>
      </c>
      <c r="AS182" s="13">
        <f t="shared" si="10"/>
        <v>1</v>
      </c>
      <c r="AT182" s="14">
        <v>93.1</v>
      </c>
      <c r="AU182" s="7">
        <v>0.0</v>
      </c>
      <c r="AV182" s="7">
        <v>0.0</v>
      </c>
      <c r="AW182" s="14">
        <v>20.8</v>
      </c>
      <c r="AX182" s="14"/>
      <c r="AY182" s="14"/>
    </row>
    <row r="183" ht="12.75" customHeight="1">
      <c r="A183" s="7" t="s">
        <v>439</v>
      </c>
      <c r="B183" s="7" t="s">
        <v>1133</v>
      </c>
      <c r="C183" s="8" t="s">
        <v>839</v>
      </c>
      <c r="D183" s="9" t="s">
        <v>183</v>
      </c>
      <c r="E183" s="7">
        <v>26.0</v>
      </c>
      <c r="F183" s="7">
        <v>0.0</v>
      </c>
      <c r="G183" s="7">
        <v>0.0</v>
      </c>
      <c r="H183" s="24">
        <f t="shared" si="1"/>
        <v>0</v>
      </c>
      <c r="I183" s="7">
        <v>0.0</v>
      </c>
      <c r="J183" s="7">
        <v>0.0</v>
      </c>
      <c r="K183" s="7">
        <v>0.0</v>
      </c>
      <c r="L183" s="12">
        <f t="shared" si="2"/>
        <v>0</v>
      </c>
      <c r="M183" s="7">
        <v>0.0</v>
      </c>
      <c r="N183" s="7">
        <v>0.0</v>
      </c>
      <c r="O183" s="7">
        <v>0.0</v>
      </c>
      <c r="P183" s="7">
        <v>0.0</v>
      </c>
      <c r="Q183" s="7">
        <v>0.0</v>
      </c>
      <c r="R183" s="10">
        <f t="shared" si="3"/>
        <v>0</v>
      </c>
      <c r="S183" s="10">
        <f t="shared" si="4"/>
        <v>0</v>
      </c>
      <c r="T183" s="7">
        <v>0.0</v>
      </c>
      <c r="U183" s="7">
        <v>0.0</v>
      </c>
      <c r="V183" s="7">
        <v>0.0</v>
      </c>
      <c r="W183" s="7">
        <v>0.0</v>
      </c>
      <c r="X183" s="7">
        <v>0.0</v>
      </c>
      <c r="Y183" s="7">
        <v>0.0</v>
      </c>
      <c r="Z183" s="18">
        <f t="shared" si="5"/>
        <v>0</v>
      </c>
      <c r="AA183" s="14">
        <v>0.0</v>
      </c>
      <c r="AB183" s="18">
        <f t="shared" si="6"/>
        <v>0</v>
      </c>
      <c r="AC183" s="14">
        <v>159.46</v>
      </c>
      <c r="AD183" s="18">
        <f t="shared" si="7"/>
        <v>6.133076923</v>
      </c>
      <c r="AE183" s="13">
        <f t="shared" si="8"/>
        <v>0</v>
      </c>
      <c r="AF183" s="7">
        <v>0.0</v>
      </c>
      <c r="AG183" s="7">
        <v>0.0</v>
      </c>
      <c r="AH183" s="13" t="str">
        <f t="shared" si="9"/>
        <v> </v>
      </c>
      <c r="AI183" s="7">
        <v>0.0</v>
      </c>
      <c r="AJ183" s="7">
        <v>0.0</v>
      </c>
      <c r="AK183" s="26">
        <v>0.0</v>
      </c>
      <c r="AL183" s="26">
        <v>0.0</v>
      </c>
      <c r="AM183" s="7">
        <v>0.0</v>
      </c>
      <c r="AN183" s="7">
        <v>0.0</v>
      </c>
      <c r="AO183" s="7">
        <v>0.0</v>
      </c>
      <c r="AP183" s="7">
        <v>0.0</v>
      </c>
      <c r="AQ183" s="7">
        <v>0.0</v>
      </c>
      <c r="AR183" s="7">
        <v>0.0</v>
      </c>
      <c r="AS183" s="13">
        <f t="shared" si="10"/>
        <v>0</v>
      </c>
      <c r="AT183" s="14"/>
      <c r="AU183" s="7">
        <v>1.0</v>
      </c>
      <c r="AV183" s="7">
        <v>0.0</v>
      </c>
      <c r="AW183" s="14">
        <v>0.0</v>
      </c>
      <c r="AX183" s="14"/>
      <c r="AY183" s="14"/>
    </row>
    <row r="184" ht="12.75" customHeight="1">
      <c r="A184" s="7" t="s">
        <v>1137</v>
      </c>
      <c r="B184" s="7" t="s">
        <v>1138</v>
      </c>
      <c r="C184" s="8" t="s">
        <v>860</v>
      </c>
      <c r="D184" s="9" t="s">
        <v>260</v>
      </c>
      <c r="E184" s="7">
        <v>72.0</v>
      </c>
      <c r="F184" s="7">
        <v>0.0</v>
      </c>
      <c r="G184" s="7">
        <v>0.0</v>
      </c>
      <c r="H184" s="24">
        <f t="shared" si="1"/>
        <v>0</v>
      </c>
      <c r="I184" s="7">
        <v>0.0</v>
      </c>
      <c r="J184" s="7">
        <v>0.0</v>
      </c>
      <c r="K184" s="7">
        <v>0.0</v>
      </c>
      <c r="L184" s="12">
        <f t="shared" si="2"/>
        <v>0</v>
      </c>
      <c r="M184" s="7">
        <v>0.0</v>
      </c>
      <c r="N184" s="7">
        <v>0.0</v>
      </c>
      <c r="O184" s="7">
        <v>0.0</v>
      </c>
      <c r="P184" s="7">
        <v>0.0</v>
      </c>
      <c r="Q184" s="7">
        <v>0.0</v>
      </c>
      <c r="R184" s="10">
        <f t="shared" si="3"/>
        <v>0</v>
      </c>
      <c r="S184" s="10">
        <f t="shared" si="4"/>
        <v>0</v>
      </c>
      <c r="T184" s="7">
        <v>0.0</v>
      </c>
      <c r="U184" s="7">
        <v>0.0</v>
      </c>
      <c r="V184" s="7">
        <v>0.0</v>
      </c>
      <c r="W184" s="7">
        <v>1.0</v>
      </c>
      <c r="X184" s="7">
        <v>0.0</v>
      </c>
      <c r="Y184" s="7">
        <v>239.0</v>
      </c>
      <c r="Z184" s="18">
        <f t="shared" si="5"/>
        <v>0.05532407407</v>
      </c>
      <c r="AA184" s="14">
        <v>2.68</v>
      </c>
      <c r="AB184" s="18">
        <f t="shared" si="6"/>
        <v>0.03722222222</v>
      </c>
      <c r="AC184" s="14">
        <v>375.6</v>
      </c>
      <c r="AD184" s="18">
        <f t="shared" si="7"/>
        <v>5.216666667</v>
      </c>
      <c r="AE184" s="13">
        <f t="shared" si="8"/>
        <v>0.007084699165</v>
      </c>
      <c r="AF184" s="7">
        <v>3.0</v>
      </c>
      <c r="AG184" s="7">
        <v>4.0</v>
      </c>
      <c r="AH184" s="13">
        <f t="shared" si="9"/>
        <v>0.4285714286</v>
      </c>
      <c r="AI184" s="7">
        <v>0.0</v>
      </c>
      <c r="AJ184" s="7">
        <v>1.0</v>
      </c>
      <c r="AK184" s="26">
        <v>0.0</v>
      </c>
      <c r="AL184" s="26">
        <v>0.0</v>
      </c>
      <c r="AM184" s="7">
        <v>1.0</v>
      </c>
      <c r="AN184" s="7">
        <v>1.0</v>
      </c>
      <c r="AO184" s="7">
        <v>0.0</v>
      </c>
      <c r="AP184" s="7">
        <v>0.0</v>
      </c>
      <c r="AQ184" s="7">
        <v>0.0</v>
      </c>
      <c r="AR184" s="7">
        <v>0.0</v>
      </c>
      <c r="AS184" s="13">
        <f t="shared" si="10"/>
        <v>0</v>
      </c>
      <c r="AT184" s="14"/>
      <c r="AU184" s="7">
        <v>0.0</v>
      </c>
      <c r="AV184" s="7">
        <v>1.0</v>
      </c>
      <c r="AW184" s="14">
        <v>-22.4</v>
      </c>
      <c r="AX184" s="14">
        <v>66.67</v>
      </c>
      <c r="AY184" s="14">
        <v>61.83</v>
      </c>
    </row>
    <row r="185" ht="12.75" customHeight="1">
      <c r="A185" s="7" t="s">
        <v>1144</v>
      </c>
      <c r="B185" s="7" t="s">
        <v>1145</v>
      </c>
      <c r="C185" s="8" t="s">
        <v>215</v>
      </c>
      <c r="D185" s="9" t="s">
        <v>167</v>
      </c>
      <c r="E185" s="7">
        <v>21.0</v>
      </c>
      <c r="F185" s="7">
        <v>0.0</v>
      </c>
      <c r="G185" s="7">
        <v>0.0</v>
      </c>
      <c r="H185" s="24">
        <f t="shared" si="1"/>
        <v>0</v>
      </c>
      <c r="I185" s="7">
        <v>0.0</v>
      </c>
      <c r="J185" s="7">
        <v>0.0</v>
      </c>
      <c r="K185" s="7">
        <v>0.0</v>
      </c>
      <c r="L185" s="12">
        <f t="shared" si="2"/>
        <v>0</v>
      </c>
      <c r="M185" s="7">
        <v>0.0</v>
      </c>
      <c r="N185" s="7">
        <v>0.0</v>
      </c>
      <c r="O185" s="7">
        <v>0.0</v>
      </c>
      <c r="P185" s="7">
        <v>0.0</v>
      </c>
      <c r="Q185" s="7">
        <v>0.0</v>
      </c>
      <c r="R185" s="10">
        <f t="shared" si="3"/>
        <v>0</v>
      </c>
      <c r="S185" s="10">
        <f t="shared" si="4"/>
        <v>0</v>
      </c>
      <c r="T185" s="7">
        <v>0.0</v>
      </c>
      <c r="U185" s="7">
        <v>0.0</v>
      </c>
      <c r="V185" s="7">
        <v>0.0</v>
      </c>
      <c r="W185" s="7">
        <v>0.0</v>
      </c>
      <c r="X185" s="7">
        <v>0.0</v>
      </c>
      <c r="Y185" s="7">
        <v>29.0</v>
      </c>
      <c r="Z185" s="18">
        <f t="shared" si="5"/>
        <v>0.02301587302</v>
      </c>
      <c r="AA185" s="14">
        <v>0.38</v>
      </c>
      <c r="AB185" s="18">
        <f t="shared" si="6"/>
        <v>0.0180952381</v>
      </c>
      <c r="AC185" s="14">
        <v>110.92</v>
      </c>
      <c r="AD185" s="18">
        <f t="shared" si="7"/>
        <v>5.281904762</v>
      </c>
      <c r="AE185" s="13">
        <f t="shared" si="8"/>
        <v>0.003414195867</v>
      </c>
      <c r="AF185" s="7">
        <v>0.0</v>
      </c>
      <c r="AG185" s="7">
        <v>0.0</v>
      </c>
      <c r="AH185" s="13" t="str">
        <f t="shared" si="9"/>
        <v> </v>
      </c>
      <c r="AI185" s="7">
        <v>0.0</v>
      </c>
      <c r="AJ185" s="7">
        <v>0.0</v>
      </c>
      <c r="AK185" s="26">
        <v>0.0</v>
      </c>
      <c r="AL185" s="26">
        <v>1.0</v>
      </c>
      <c r="AM185" s="7">
        <v>0.0</v>
      </c>
      <c r="AN185" s="7">
        <v>0.0</v>
      </c>
      <c r="AO185" s="7">
        <v>0.0</v>
      </c>
      <c r="AP185" s="7">
        <v>0.0</v>
      </c>
      <c r="AQ185" s="7">
        <v>0.0</v>
      </c>
      <c r="AR185" s="7">
        <v>1.0</v>
      </c>
      <c r="AS185" s="13">
        <f t="shared" si="10"/>
        <v>0</v>
      </c>
      <c r="AT185" s="14">
        <v>-10.99</v>
      </c>
      <c r="AU185" s="7">
        <v>0.0</v>
      </c>
      <c r="AV185" s="7">
        <v>0.0</v>
      </c>
      <c r="AW185" s="14">
        <v>-60.0</v>
      </c>
      <c r="AX185" s="14"/>
      <c r="AY185" s="14"/>
    </row>
    <row r="186" ht="12.75" customHeight="1">
      <c r="A186" s="7" t="s">
        <v>532</v>
      </c>
      <c r="B186" s="7" t="s">
        <v>1148</v>
      </c>
      <c r="C186" s="8" t="s">
        <v>182</v>
      </c>
      <c r="D186" s="9" t="s">
        <v>260</v>
      </c>
      <c r="E186" s="7">
        <v>75.0</v>
      </c>
      <c r="F186" s="7">
        <v>0.0</v>
      </c>
      <c r="G186" s="7">
        <v>0.0</v>
      </c>
      <c r="H186" s="24">
        <f t="shared" si="1"/>
        <v>0</v>
      </c>
      <c r="I186" s="7">
        <v>0.0</v>
      </c>
      <c r="J186" s="7">
        <v>0.0</v>
      </c>
      <c r="K186" s="7">
        <v>0.0</v>
      </c>
      <c r="L186" s="12">
        <f t="shared" si="2"/>
        <v>0</v>
      </c>
      <c r="M186" s="7">
        <v>5.0</v>
      </c>
      <c r="N186" s="7">
        <v>4.0</v>
      </c>
      <c r="O186" s="7">
        <v>4.0</v>
      </c>
      <c r="P186" s="7">
        <v>5.0</v>
      </c>
      <c r="Q186" s="7">
        <v>3.0</v>
      </c>
      <c r="R186" s="10">
        <f t="shared" si="3"/>
        <v>0</v>
      </c>
      <c r="S186" s="10">
        <f t="shared" si="4"/>
        <v>0</v>
      </c>
      <c r="T186" s="7">
        <v>2.0</v>
      </c>
      <c r="U186" s="7">
        <v>5.0</v>
      </c>
      <c r="V186" s="7">
        <v>0.0</v>
      </c>
      <c r="W186" s="7">
        <v>1.0</v>
      </c>
      <c r="X186" s="7">
        <v>7.0</v>
      </c>
      <c r="Y186" s="7">
        <v>8935.0</v>
      </c>
      <c r="Z186" s="18">
        <f t="shared" si="5"/>
        <v>1.985555556</v>
      </c>
      <c r="AA186" s="14">
        <v>146.4</v>
      </c>
      <c r="AB186" s="18">
        <f t="shared" si="6"/>
        <v>1.952</v>
      </c>
      <c r="AC186" s="14">
        <v>260.62</v>
      </c>
      <c r="AD186" s="18">
        <f t="shared" si="7"/>
        <v>3.474933333</v>
      </c>
      <c r="AE186" s="13">
        <f t="shared" si="8"/>
        <v>0.3596874846</v>
      </c>
      <c r="AF186" s="7">
        <v>99.0</v>
      </c>
      <c r="AG186" s="7">
        <v>85.0</v>
      </c>
      <c r="AH186" s="13">
        <f t="shared" si="9"/>
        <v>0.5380434783</v>
      </c>
      <c r="AI186" s="7">
        <v>0.0</v>
      </c>
      <c r="AJ186" s="7">
        <v>19.0</v>
      </c>
      <c r="AK186" s="26">
        <v>10.0</v>
      </c>
      <c r="AL186" s="26">
        <v>98.0</v>
      </c>
      <c r="AM186" s="7">
        <v>10.0</v>
      </c>
      <c r="AN186" s="7">
        <v>55.0</v>
      </c>
      <c r="AO186" s="7">
        <v>4.0</v>
      </c>
      <c r="AP186" s="7">
        <v>59.0</v>
      </c>
      <c r="AQ186" s="7">
        <v>13.0</v>
      </c>
      <c r="AR186" s="7">
        <v>121.0</v>
      </c>
      <c r="AS186" s="13">
        <f t="shared" si="10"/>
        <v>0.09701492537</v>
      </c>
      <c r="AT186" s="14">
        <v>-3.0</v>
      </c>
      <c r="AU186" s="7">
        <v>1.0</v>
      </c>
      <c r="AV186" s="7">
        <v>2.0</v>
      </c>
      <c r="AW186" s="14">
        <v>-39.8</v>
      </c>
      <c r="AX186" s="14">
        <v>2.65</v>
      </c>
      <c r="AY186" s="14">
        <v>-5.27</v>
      </c>
    </row>
    <row r="187" ht="12.75" customHeight="1">
      <c r="A187" s="7" t="s">
        <v>339</v>
      </c>
      <c r="B187" s="7" t="s">
        <v>1153</v>
      </c>
      <c r="C187" s="8" t="s">
        <v>166</v>
      </c>
      <c r="D187" s="9" t="s">
        <v>150</v>
      </c>
      <c r="E187" s="7">
        <v>76.0</v>
      </c>
      <c r="F187" s="7">
        <v>0.0</v>
      </c>
      <c r="G187" s="7">
        <v>0.0</v>
      </c>
      <c r="H187" s="24">
        <f t="shared" si="1"/>
        <v>0</v>
      </c>
      <c r="I187" s="7">
        <v>0.0</v>
      </c>
      <c r="J187" s="7">
        <v>0.0</v>
      </c>
      <c r="K187" s="7">
        <v>0.0</v>
      </c>
      <c r="L187" s="12">
        <f t="shared" si="2"/>
        <v>0</v>
      </c>
      <c r="M187" s="7">
        <v>3.0</v>
      </c>
      <c r="N187" s="7">
        <v>0.0</v>
      </c>
      <c r="O187" s="7">
        <v>0.0</v>
      </c>
      <c r="P187" s="7">
        <v>3.0</v>
      </c>
      <c r="Q187" s="7">
        <v>0.0</v>
      </c>
      <c r="R187" s="10">
        <f t="shared" si="3"/>
        <v>0</v>
      </c>
      <c r="S187" s="10">
        <f t="shared" si="4"/>
        <v>0</v>
      </c>
      <c r="T187" s="7">
        <v>0.0</v>
      </c>
      <c r="U187" s="7">
        <v>1.0</v>
      </c>
      <c r="V187" s="7">
        <v>0.0</v>
      </c>
      <c r="W187" s="7">
        <v>0.0</v>
      </c>
      <c r="X187" s="7">
        <v>0.0</v>
      </c>
      <c r="Y187" s="7">
        <v>900.0</v>
      </c>
      <c r="Z187" s="18">
        <f t="shared" si="5"/>
        <v>0.1973684211</v>
      </c>
      <c r="AA187" s="14">
        <v>14.98</v>
      </c>
      <c r="AB187" s="18">
        <f t="shared" si="6"/>
        <v>0.1971052632</v>
      </c>
      <c r="AC187" s="14">
        <v>372.97</v>
      </c>
      <c r="AD187" s="18">
        <f t="shared" si="7"/>
        <v>4.9075</v>
      </c>
      <c r="AE187" s="13">
        <f t="shared" si="8"/>
        <v>0.03861322335</v>
      </c>
      <c r="AF187" s="7">
        <v>12.0</v>
      </c>
      <c r="AG187" s="7">
        <v>9.0</v>
      </c>
      <c r="AH187" s="13">
        <f t="shared" si="9"/>
        <v>0.5714285714</v>
      </c>
      <c r="AI187" s="7">
        <v>0.0</v>
      </c>
      <c r="AJ187" s="7">
        <v>1.0</v>
      </c>
      <c r="AK187" s="26">
        <v>4.0</v>
      </c>
      <c r="AL187" s="26">
        <v>7.0</v>
      </c>
      <c r="AM187" s="7">
        <v>2.0</v>
      </c>
      <c r="AN187" s="7">
        <v>6.0</v>
      </c>
      <c r="AO187" s="7">
        <v>1.0</v>
      </c>
      <c r="AP187" s="7">
        <v>4.0</v>
      </c>
      <c r="AQ187" s="7">
        <v>4.0</v>
      </c>
      <c r="AR187" s="7">
        <v>4.0</v>
      </c>
      <c r="AS187" s="13">
        <f t="shared" si="10"/>
        <v>0.5</v>
      </c>
      <c r="AT187" s="14">
        <v>38.34</v>
      </c>
      <c r="AU187" s="7">
        <v>0.0</v>
      </c>
      <c r="AV187" s="7">
        <v>0.0</v>
      </c>
      <c r="AW187" s="14">
        <v>-20.0</v>
      </c>
      <c r="AX187" s="14">
        <v>22.22</v>
      </c>
      <c r="AY187" s="14">
        <v>14.95</v>
      </c>
    </row>
    <row r="188" ht="12.75" customHeight="1">
      <c r="A188" s="7" t="s">
        <v>471</v>
      </c>
      <c r="B188" s="7" t="s">
        <v>1157</v>
      </c>
      <c r="C188" s="8" t="s">
        <v>839</v>
      </c>
      <c r="D188" s="9" t="s">
        <v>255</v>
      </c>
      <c r="E188" s="7">
        <v>81.0</v>
      </c>
      <c r="F188" s="7">
        <v>0.0</v>
      </c>
      <c r="G188" s="7">
        <v>0.0</v>
      </c>
      <c r="H188" s="24">
        <f t="shared" si="1"/>
        <v>0</v>
      </c>
      <c r="I188" s="7">
        <v>0.0</v>
      </c>
      <c r="J188" s="7">
        <v>0.0</v>
      </c>
      <c r="K188" s="7">
        <v>0.0</v>
      </c>
      <c r="L188" s="12">
        <f t="shared" si="2"/>
        <v>0</v>
      </c>
      <c r="M188" s="7">
        <v>0.0</v>
      </c>
      <c r="N188" s="7">
        <v>0.0</v>
      </c>
      <c r="O188" s="7">
        <v>0.0</v>
      </c>
      <c r="P188" s="7">
        <v>0.0</v>
      </c>
      <c r="Q188" s="7">
        <v>0.0</v>
      </c>
      <c r="R188" s="10">
        <f t="shared" si="3"/>
        <v>0</v>
      </c>
      <c r="S188" s="10">
        <f t="shared" si="4"/>
        <v>0</v>
      </c>
      <c r="T188" s="7">
        <v>0.0</v>
      </c>
      <c r="U188" s="7">
        <v>0.0</v>
      </c>
      <c r="V188" s="7">
        <v>0.0</v>
      </c>
      <c r="W188" s="7">
        <v>0.0</v>
      </c>
      <c r="X188" s="7">
        <v>0.0</v>
      </c>
      <c r="Y188" s="7">
        <v>34.0</v>
      </c>
      <c r="Z188" s="18">
        <f t="shared" si="5"/>
        <v>0.006995884774</v>
      </c>
      <c r="AA188" s="14">
        <v>0.0</v>
      </c>
      <c r="AB188" s="18">
        <f t="shared" si="6"/>
        <v>0</v>
      </c>
      <c r="AC188" s="14">
        <v>495.4</v>
      </c>
      <c r="AD188" s="18">
        <f t="shared" si="7"/>
        <v>6.116049383</v>
      </c>
      <c r="AE188" s="13">
        <f t="shared" si="8"/>
        <v>0</v>
      </c>
      <c r="AF188" s="7">
        <v>0.0</v>
      </c>
      <c r="AG188" s="7">
        <v>0.0</v>
      </c>
      <c r="AH188" s="13" t="str">
        <f t="shared" si="9"/>
        <v> </v>
      </c>
      <c r="AI188" s="7">
        <v>0.0</v>
      </c>
      <c r="AJ188" s="7">
        <v>0.0</v>
      </c>
      <c r="AK188" s="26">
        <v>0.0</v>
      </c>
      <c r="AL188" s="26">
        <v>0.0</v>
      </c>
      <c r="AM188" s="7">
        <v>0.0</v>
      </c>
      <c r="AN188" s="7">
        <v>0.0</v>
      </c>
      <c r="AO188" s="7">
        <v>0.0</v>
      </c>
      <c r="AP188" s="7">
        <v>0.0</v>
      </c>
      <c r="AQ188" s="7">
        <v>0.0</v>
      </c>
      <c r="AR188" s="7">
        <v>0.0</v>
      </c>
      <c r="AS188" s="13">
        <f t="shared" si="10"/>
        <v>0</v>
      </c>
      <c r="AT188" s="14"/>
      <c r="AU188" s="7">
        <v>1.0</v>
      </c>
      <c r="AV188" s="7">
        <v>1.0</v>
      </c>
      <c r="AW188" s="14">
        <v>0.0</v>
      </c>
      <c r="AX188" s="14"/>
      <c r="AY188" s="14"/>
    </row>
    <row r="189" ht="12.75" customHeight="1">
      <c r="A189" s="7" t="s">
        <v>339</v>
      </c>
      <c r="B189" s="7" t="s">
        <v>1161</v>
      </c>
      <c r="C189" s="8" t="s">
        <v>447</v>
      </c>
      <c r="D189" s="9" t="s">
        <v>174</v>
      </c>
      <c r="E189" s="7">
        <v>81.0</v>
      </c>
      <c r="F189" s="7">
        <v>0.0</v>
      </c>
      <c r="G189" s="7">
        <v>0.0</v>
      </c>
      <c r="H189" s="24">
        <f t="shared" si="1"/>
        <v>0</v>
      </c>
      <c r="I189" s="7">
        <v>0.0</v>
      </c>
      <c r="J189" s="7">
        <v>0.0</v>
      </c>
      <c r="K189" s="7">
        <v>0.0</v>
      </c>
      <c r="L189" s="12">
        <f t="shared" si="2"/>
        <v>0</v>
      </c>
      <c r="M189" s="7">
        <v>1.0</v>
      </c>
      <c r="N189" s="7">
        <v>0.0</v>
      </c>
      <c r="O189" s="7">
        <v>0.0</v>
      </c>
      <c r="P189" s="7">
        <v>1.0</v>
      </c>
      <c r="Q189" s="7">
        <v>0.0</v>
      </c>
      <c r="R189" s="10">
        <f t="shared" si="3"/>
        <v>0</v>
      </c>
      <c r="S189" s="10">
        <f t="shared" si="4"/>
        <v>0</v>
      </c>
      <c r="T189" s="7">
        <v>0.0</v>
      </c>
      <c r="U189" s="7">
        <v>0.0</v>
      </c>
      <c r="V189" s="7">
        <v>1.0</v>
      </c>
      <c r="W189" s="7">
        <v>0.0</v>
      </c>
      <c r="X189" s="7">
        <v>0.0</v>
      </c>
      <c r="Y189" s="7">
        <v>756.0</v>
      </c>
      <c r="Z189" s="18">
        <f t="shared" si="5"/>
        <v>0.1555555556</v>
      </c>
      <c r="AA189" s="14">
        <v>9.88</v>
      </c>
      <c r="AB189" s="18">
        <f t="shared" si="6"/>
        <v>0.1219753086</v>
      </c>
      <c r="AC189" s="14">
        <v>313.06</v>
      </c>
      <c r="AD189" s="18">
        <f t="shared" si="7"/>
        <v>3.864938272</v>
      </c>
      <c r="AE189" s="13">
        <f t="shared" si="8"/>
        <v>0.03059391837</v>
      </c>
      <c r="AF189" s="7">
        <v>0.0</v>
      </c>
      <c r="AG189" s="7">
        <v>0.0</v>
      </c>
      <c r="AH189" s="13" t="str">
        <f t="shared" si="9"/>
        <v> </v>
      </c>
      <c r="AI189" s="7">
        <v>0.0</v>
      </c>
      <c r="AJ189" s="7">
        <v>2.0</v>
      </c>
      <c r="AK189" s="26">
        <v>2.0</v>
      </c>
      <c r="AL189" s="26">
        <v>5.0</v>
      </c>
      <c r="AM189" s="7">
        <v>0.0</v>
      </c>
      <c r="AN189" s="7">
        <v>1.0</v>
      </c>
      <c r="AO189" s="7">
        <v>0.0</v>
      </c>
      <c r="AP189" s="7">
        <v>2.0</v>
      </c>
      <c r="AQ189" s="7">
        <v>1.0</v>
      </c>
      <c r="AR189" s="7">
        <v>3.0</v>
      </c>
      <c r="AS189" s="13">
        <f t="shared" si="10"/>
        <v>0.25</v>
      </c>
      <c r="AT189" s="14">
        <v>15.99</v>
      </c>
      <c r="AU189" s="7">
        <v>0.0</v>
      </c>
      <c r="AV189" s="7">
        <v>1.0</v>
      </c>
      <c r="AW189" s="14">
        <v>-24.3</v>
      </c>
      <c r="AX189" s="14">
        <v>11.11</v>
      </c>
      <c r="AY189" s="14">
        <v>6.78</v>
      </c>
    </row>
    <row r="190" ht="12.75" customHeight="1">
      <c r="A190" s="7" t="s">
        <v>603</v>
      </c>
      <c r="B190" s="7" t="s">
        <v>1165</v>
      </c>
      <c r="C190" s="8" t="s">
        <v>231</v>
      </c>
      <c r="D190" s="9" t="s">
        <v>174</v>
      </c>
      <c r="E190" s="7">
        <v>79.0</v>
      </c>
      <c r="F190" s="7">
        <v>0.0</v>
      </c>
      <c r="G190" s="7">
        <v>0.0</v>
      </c>
      <c r="H190" s="24">
        <f t="shared" si="1"/>
        <v>0</v>
      </c>
      <c r="I190" s="7">
        <v>0.0</v>
      </c>
      <c r="J190" s="7">
        <v>0.0</v>
      </c>
      <c r="K190" s="7">
        <v>0.0</v>
      </c>
      <c r="L190" s="12">
        <f t="shared" si="2"/>
        <v>0</v>
      </c>
      <c r="M190" s="7">
        <v>1.0</v>
      </c>
      <c r="N190" s="7">
        <v>0.0</v>
      </c>
      <c r="O190" s="7">
        <v>0.0</v>
      </c>
      <c r="P190" s="7">
        <v>1.0</v>
      </c>
      <c r="Q190" s="7">
        <v>0.0</v>
      </c>
      <c r="R190" s="10">
        <f t="shared" si="3"/>
        <v>0</v>
      </c>
      <c r="S190" s="10">
        <f t="shared" si="4"/>
        <v>0</v>
      </c>
      <c r="T190" s="7">
        <v>9.0</v>
      </c>
      <c r="U190" s="7">
        <v>3.0</v>
      </c>
      <c r="V190" s="7">
        <v>2.0</v>
      </c>
      <c r="W190" s="7">
        <v>2.0</v>
      </c>
      <c r="X190" s="7">
        <v>3.0</v>
      </c>
      <c r="Y190" s="7">
        <v>6158.0</v>
      </c>
      <c r="Z190" s="18">
        <f t="shared" si="5"/>
        <v>1.299156118</v>
      </c>
      <c r="AA190" s="14">
        <v>97.58</v>
      </c>
      <c r="AB190" s="18">
        <f t="shared" si="6"/>
        <v>1.235189873</v>
      </c>
      <c r="AC190" s="14">
        <v>286.73</v>
      </c>
      <c r="AD190" s="18">
        <f t="shared" si="7"/>
        <v>3.629493671</v>
      </c>
      <c r="AE190" s="13">
        <f t="shared" si="8"/>
        <v>0.2539096042</v>
      </c>
      <c r="AF190" s="7">
        <v>0.0</v>
      </c>
      <c r="AG190" s="7">
        <v>0.0</v>
      </c>
      <c r="AH190" s="13" t="str">
        <f t="shared" si="9"/>
        <v> </v>
      </c>
      <c r="AI190" s="7">
        <v>1.0</v>
      </c>
      <c r="AJ190" s="7">
        <v>9.0</v>
      </c>
      <c r="AK190" s="26">
        <v>17.0</v>
      </c>
      <c r="AL190" s="26">
        <v>78.0</v>
      </c>
      <c r="AM190" s="7">
        <v>5.0</v>
      </c>
      <c r="AN190" s="7">
        <v>31.0</v>
      </c>
      <c r="AO190" s="7">
        <v>3.0</v>
      </c>
      <c r="AP190" s="7">
        <v>33.0</v>
      </c>
      <c r="AQ190" s="7">
        <v>16.0</v>
      </c>
      <c r="AR190" s="7">
        <v>82.0</v>
      </c>
      <c r="AS190" s="13">
        <f t="shared" si="10"/>
        <v>0.1632653061</v>
      </c>
      <c r="AT190" s="14">
        <v>3.54</v>
      </c>
      <c r="AU190" s="7">
        <v>0.0</v>
      </c>
      <c r="AV190" s="7">
        <v>2.0</v>
      </c>
      <c r="AW190" s="14">
        <v>-40.0</v>
      </c>
      <c r="AX190" s="14">
        <v>7.95</v>
      </c>
      <c r="AY190" s="14">
        <v>2.99</v>
      </c>
    </row>
    <row r="191" ht="12.75" customHeight="1">
      <c r="A191" s="7" t="s">
        <v>1167</v>
      </c>
      <c r="B191" s="7" t="s">
        <v>1168</v>
      </c>
      <c r="C191" s="8" t="s">
        <v>231</v>
      </c>
      <c r="D191" s="9" t="s">
        <v>183</v>
      </c>
      <c r="E191" s="7">
        <v>18.0</v>
      </c>
      <c r="F191" s="7">
        <v>0.0</v>
      </c>
      <c r="G191" s="7">
        <v>0.0</v>
      </c>
      <c r="H191" s="24">
        <f t="shared" si="1"/>
        <v>0</v>
      </c>
      <c r="I191" s="7">
        <v>0.0</v>
      </c>
      <c r="J191" s="7">
        <v>0.0</v>
      </c>
      <c r="K191" s="7">
        <v>0.0</v>
      </c>
      <c r="L191" s="12">
        <f t="shared" si="2"/>
        <v>0</v>
      </c>
      <c r="M191" s="7">
        <v>1.0</v>
      </c>
      <c r="N191" s="7">
        <v>0.0</v>
      </c>
      <c r="O191" s="7">
        <v>0.0</v>
      </c>
      <c r="P191" s="7">
        <v>1.0</v>
      </c>
      <c r="Q191" s="7">
        <v>0.0</v>
      </c>
      <c r="R191" s="10">
        <f t="shared" si="3"/>
        <v>0</v>
      </c>
      <c r="S191" s="10">
        <f t="shared" si="4"/>
        <v>0</v>
      </c>
      <c r="T191" s="7">
        <v>3.0</v>
      </c>
      <c r="U191" s="7">
        <v>0.0</v>
      </c>
      <c r="V191" s="7">
        <v>1.0</v>
      </c>
      <c r="W191" s="7">
        <v>1.0</v>
      </c>
      <c r="X191" s="7">
        <v>2.0</v>
      </c>
      <c r="Y191" s="7">
        <v>2618.0</v>
      </c>
      <c r="Z191" s="18">
        <f t="shared" si="5"/>
        <v>2.424074074</v>
      </c>
      <c r="AA191" s="14">
        <v>44.3</v>
      </c>
      <c r="AB191" s="18">
        <f t="shared" si="6"/>
        <v>2.461111111</v>
      </c>
      <c r="AC191" s="14">
        <v>51.01</v>
      </c>
      <c r="AD191" s="18">
        <f t="shared" si="7"/>
        <v>2.833888889</v>
      </c>
      <c r="AE191" s="13">
        <f t="shared" si="8"/>
        <v>0.4647990767</v>
      </c>
      <c r="AF191" s="7">
        <v>2.0</v>
      </c>
      <c r="AG191" s="7">
        <v>1.0</v>
      </c>
      <c r="AH191" s="13">
        <f t="shared" si="9"/>
        <v>0.6666666667</v>
      </c>
      <c r="AI191" s="7">
        <v>0.0</v>
      </c>
      <c r="AJ191" s="7">
        <v>4.0</v>
      </c>
      <c r="AK191" s="26">
        <v>4.0</v>
      </c>
      <c r="AL191" s="26">
        <v>33.0</v>
      </c>
      <c r="AM191" s="7">
        <v>0.0</v>
      </c>
      <c r="AN191" s="7">
        <v>16.0</v>
      </c>
      <c r="AO191" s="7">
        <v>1.0</v>
      </c>
      <c r="AP191" s="7">
        <v>19.0</v>
      </c>
      <c r="AQ191" s="7">
        <v>1.0</v>
      </c>
      <c r="AR191" s="7">
        <v>34.0</v>
      </c>
      <c r="AS191" s="13">
        <f t="shared" si="10"/>
        <v>0.02857142857</v>
      </c>
      <c r="AT191" s="14">
        <v>-7.86</v>
      </c>
      <c r="AU191" s="7">
        <v>0.0</v>
      </c>
      <c r="AV191" s="7">
        <v>0.0</v>
      </c>
      <c r="AW191" s="14">
        <v>-42.0</v>
      </c>
      <c r="AX191" s="14">
        <v>4.76</v>
      </c>
      <c r="AY191" s="14">
        <v>4.76</v>
      </c>
    </row>
    <row r="192" ht="12.75" customHeight="1">
      <c r="A192" s="7" t="s">
        <v>732</v>
      </c>
      <c r="B192" s="7" t="s">
        <v>1172</v>
      </c>
      <c r="C192" s="8" t="s">
        <v>542</v>
      </c>
      <c r="D192" s="9" t="s">
        <v>167</v>
      </c>
      <c r="E192" s="7">
        <v>30.0</v>
      </c>
      <c r="F192" s="7">
        <v>0.0</v>
      </c>
      <c r="G192" s="7">
        <v>0.0</v>
      </c>
      <c r="H192" s="24">
        <f t="shared" si="1"/>
        <v>0</v>
      </c>
      <c r="I192" s="7">
        <v>0.0</v>
      </c>
      <c r="J192" s="7">
        <v>0.0</v>
      </c>
      <c r="K192" s="7">
        <v>0.0</v>
      </c>
      <c r="L192" s="12">
        <f t="shared" si="2"/>
        <v>0</v>
      </c>
      <c r="M192" s="7">
        <v>0.0</v>
      </c>
      <c r="N192" s="7">
        <v>0.0</v>
      </c>
      <c r="O192" s="7">
        <v>0.0</v>
      </c>
      <c r="P192" s="7">
        <v>0.0</v>
      </c>
      <c r="Q192" s="7">
        <v>0.0</v>
      </c>
      <c r="R192" s="10">
        <f t="shared" si="3"/>
        <v>0</v>
      </c>
      <c r="S192" s="10">
        <f t="shared" si="4"/>
        <v>0</v>
      </c>
      <c r="T192" s="7">
        <v>0.0</v>
      </c>
      <c r="U192" s="7">
        <v>0.0</v>
      </c>
      <c r="V192" s="7">
        <v>0.0</v>
      </c>
      <c r="W192" s="7">
        <v>0.0</v>
      </c>
      <c r="X192" s="7">
        <v>0.0</v>
      </c>
      <c r="Y192" s="7">
        <v>192.0</v>
      </c>
      <c r="Z192" s="18">
        <f t="shared" si="5"/>
        <v>0.1066666667</v>
      </c>
      <c r="AA192" s="14">
        <v>3.31</v>
      </c>
      <c r="AB192" s="18">
        <f t="shared" si="6"/>
        <v>0.1103333333</v>
      </c>
      <c r="AC192" s="14">
        <v>140.93</v>
      </c>
      <c r="AD192" s="18">
        <f t="shared" si="7"/>
        <v>4.697666667</v>
      </c>
      <c r="AE192" s="13">
        <f t="shared" si="8"/>
        <v>0.02294786467</v>
      </c>
      <c r="AF192" s="7">
        <v>0.0</v>
      </c>
      <c r="AG192" s="7">
        <v>0.0</v>
      </c>
      <c r="AH192" s="13" t="str">
        <f t="shared" si="9"/>
        <v> </v>
      </c>
      <c r="AI192" s="7">
        <v>0.0</v>
      </c>
      <c r="AJ192" s="7">
        <v>0.0</v>
      </c>
      <c r="AK192" s="26">
        <v>0.0</v>
      </c>
      <c r="AL192" s="26">
        <v>3.0</v>
      </c>
      <c r="AM192" s="7">
        <v>0.0</v>
      </c>
      <c r="AN192" s="7">
        <v>2.0</v>
      </c>
      <c r="AO192" s="7">
        <v>0.0</v>
      </c>
      <c r="AP192" s="7">
        <v>1.0</v>
      </c>
      <c r="AQ192" s="7">
        <v>0.0</v>
      </c>
      <c r="AR192" s="7">
        <v>3.0</v>
      </c>
      <c r="AS192" s="13">
        <f t="shared" si="10"/>
        <v>0</v>
      </c>
      <c r="AT192" s="14">
        <v>-18.8</v>
      </c>
      <c r="AU192" s="7">
        <v>0.0</v>
      </c>
      <c r="AV192" s="7">
        <v>0.0</v>
      </c>
      <c r="AW192" s="14">
        <v>-72.5</v>
      </c>
      <c r="AX192" s="14">
        <v>0.0</v>
      </c>
      <c r="AY192" s="14">
        <v>-6.87</v>
      </c>
    </row>
    <row r="193" ht="12.75" customHeight="1">
      <c r="A193" s="7" t="s">
        <v>524</v>
      </c>
      <c r="B193" s="7" t="s">
        <v>1176</v>
      </c>
      <c r="C193" s="8" t="s">
        <v>542</v>
      </c>
      <c r="D193" s="9" t="s">
        <v>159</v>
      </c>
      <c r="E193" s="7">
        <v>14.0</v>
      </c>
      <c r="F193" s="7">
        <v>0.0</v>
      </c>
      <c r="G193" s="7">
        <v>0.0</v>
      </c>
      <c r="H193" s="24">
        <f t="shared" si="1"/>
        <v>0</v>
      </c>
      <c r="I193" s="7">
        <v>0.0</v>
      </c>
      <c r="J193" s="7">
        <v>0.0</v>
      </c>
      <c r="K193" s="7">
        <v>0.0</v>
      </c>
      <c r="L193" s="12">
        <f t="shared" si="2"/>
        <v>0</v>
      </c>
      <c r="M193" s="7">
        <v>1.0</v>
      </c>
      <c r="N193" s="7">
        <v>0.0</v>
      </c>
      <c r="O193" s="7">
        <v>0.0</v>
      </c>
      <c r="P193" s="7">
        <v>1.0</v>
      </c>
      <c r="Q193" s="7">
        <v>0.0</v>
      </c>
      <c r="R193" s="10">
        <f t="shared" si="3"/>
        <v>0</v>
      </c>
      <c r="S193" s="10">
        <f t="shared" si="4"/>
        <v>0</v>
      </c>
      <c r="T193" s="7">
        <v>0.0</v>
      </c>
      <c r="U193" s="7">
        <v>1.0</v>
      </c>
      <c r="V193" s="7">
        <v>0.0</v>
      </c>
      <c r="W193" s="7">
        <v>0.0</v>
      </c>
      <c r="X193" s="7">
        <v>0.0</v>
      </c>
      <c r="Y193" s="7">
        <v>185.0</v>
      </c>
      <c r="Z193" s="18">
        <f t="shared" si="5"/>
        <v>0.2202380952</v>
      </c>
      <c r="AA193" s="14">
        <v>3.28</v>
      </c>
      <c r="AB193" s="18">
        <f t="shared" si="6"/>
        <v>0.2342857143</v>
      </c>
      <c r="AC193" s="14">
        <v>64.5</v>
      </c>
      <c r="AD193" s="18">
        <f t="shared" si="7"/>
        <v>4.607142857</v>
      </c>
      <c r="AE193" s="13">
        <f t="shared" si="8"/>
        <v>0.048391856</v>
      </c>
      <c r="AF193" s="7">
        <v>0.0</v>
      </c>
      <c r="AG193" s="7">
        <v>0.0</v>
      </c>
      <c r="AH193" s="13" t="str">
        <f t="shared" si="9"/>
        <v> </v>
      </c>
      <c r="AI193" s="7">
        <v>0.0</v>
      </c>
      <c r="AJ193" s="7">
        <v>0.0</v>
      </c>
      <c r="AK193" s="26">
        <v>1.0</v>
      </c>
      <c r="AL193" s="26">
        <v>2.0</v>
      </c>
      <c r="AM193" s="7">
        <v>1.0</v>
      </c>
      <c r="AN193" s="7">
        <v>0.0</v>
      </c>
      <c r="AO193" s="7">
        <v>1.0</v>
      </c>
      <c r="AP193" s="7">
        <v>2.0</v>
      </c>
      <c r="AQ193" s="7">
        <v>3.0</v>
      </c>
      <c r="AR193" s="7">
        <v>3.0</v>
      </c>
      <c r="AS193" s="13">
        <f t="shared" si="10"/>
        <v>0.5</v>
      </c>
      <c r="AT193" s="14">
        <v>44.29</v>
      </c>
      <c r="AU193" s="7">
        <v>0.0</v>
      </c>
      <c r="AV193" s="7">
        <v>0.0</v>
      </c>
      <c r="AW193" s="14">
        <v>18.3</v>
      </c>
      <c r="AX193" s="14">
        <v>66.67</v>
      </c>
      <c r="AY193" s="14">
        <v>63.89</v>
      </c>
    </row>
    <row r="194" ht="12.75" customHeight="1">
      <c r="A194" s="7" t="s">
        <v>350</v>
      </c>
      <c r="B194" s="7" t="s">
        <v>1178</v>
      </c>
      <c r="C194" s="8" t="s">
        <v>399</v>
      </c>
      <c r="D194" s="9" t="s">
        <v>150</v>
      </c>
      <c r="E194" s="7">
        <v>82.0</v>
      </c>
      <c r="F194" s="7">
        <v>3.0</v>
      </c>
      <c r="G194" s="7">
        <v>1.0</v>
      </c>
      <c r="H194" s="24">
        <f t="shared" si="1"/>
        <v>4</v>
      </c>
      <c r="I194" s="7">
        <v>2.0</v>
      </c>
      <c r="J194" s="7">
        <v>1.0</v>
      </c>
      <c r="K194" s="7">
        <v>0.0</v>
      </c>
      <c r="L194" s="12">
        <f t="shared" si="2"/>
        <v>5.666666667</v>
      </c>
      <c r="M194" s="7">
        <v>9.0</v>
      </c>
      <c r="N194" s="7">
        <v>2.0</v>
      </c>
      <c r="O194" s="7">
        <v>2.0</v>
      </c>
      <c r="P194" s="7">
        <v>6.0</v>
      </c>
      <c r="Q194" s="7">
        <v>3.0</v>
      </c>
      <c r="R194" s="10">
        <f t="shared" si="3"/>
        <v>0.3333333333</v>
      </c>
      <c r="S194" s="10">
        <f t="shared" si="4"/>
        <v>0.1818181818</v>
      </c>
      <c r="T194" s="7">
        <v>4.0</v>
      </c>
      <c r="U194" s="7">
        <v>2.0</v>
      </c>
      <c r="V194" s="7">
        <v>3.0</v>
      </c>
      <c r="W194" s="7">
        <v>4.0</v>
      </c>
      <c r="X194" s="7">
        <v>5.0</v>
      </c>
      <c r="Y194" s="7">
        <v>7714.0</v>
      </c>
      <c r="Z194" s="18">
        <f t="shared" si="5"/>
        <v>1.567886179</v>
      </c>
      <c r="AA194" s="14">
        <v>121.09</v>
      </c>
      <c r="AB194" s="18">
        <f t="shared" si="6"/>
        <v>1.476707317</v>
      </c>
      <c r="AC194" s="14">
        <v>278.28</v>
      </c>
      <c r="AD194" s="18">
        <f t="shared" si="7"/>
        <v>3.393658537</v>
      </c>
      <c r="AE194" s="13">
        <f t="shared" si="8"/>
        <v>0.303202544</v>
      </c>
      <c r="AF194" s="7">
        <v>45.0</v>
      </c>
      <c r="AG194" s="7">
        <v>54.0</v>
      </c>
      <c r="AH194" s="13">
        <f t="shared" si="9"/>
        <v>0.4545454545</v>
      </c>
      <c r="AI194" s="7">
        <v>3.0</v>
      </c>
      <c r="AJ194" s="7">
        <v>15.0</v>
      </c>
      <c r="AK194" s="26">
        <v>14.0</v>
      </c>
      <c r="AL194" s="26">
        <v>98.0</v>
      </c>
      <c r="AM194" s="7">
        <v>6.0</v>
      </c>
      <c r="AN194" s="7">
        <v>58.0</v>
      </c>
      <c r="AO194" s="7">
        <v>5.0</v>
      </c>
      <c r="AP194" s="7">
        <v>42.0</v>
      </c>
      <c r="AQ194" s="7">
        <v>23.0</v>
      </c>
      <c r="AR194" s="7">
        <v>104.0</v>
      </c>
      <c r="AS194" s="13">
        <f t="shared" si="10"/>
        <v>0.1811023622</v>
      </c>
      <c r="AT194" s="14">
        <v>3.37</v>
      </c>
      <c r="AU194" s="7">
        <v>0.0</v>
      </c>
      <c r="AV194" s="7">
        <v>1.0</v>
      </c>
      <c r="AW194" s="14">
        <v>-55.0</v>
      </c>
      <c r="AX194" s="14">
        <v>5.75</v>
      </c>
      <c r="AY194" s="14">
        <v>-1.65</v>
      </c>
    </row>
    <row r="195" ht="12.75" customHeight="1">
      <c r="A195" s="7" t="s">
        <v>684</v>
      </c>
      <c r="B195" s="7" t="s">
        <v>1180</v>
      </c>
      <c r="C195" s="8" t="s">
        <v>399</v>
      </c>
      <c r="D195" s="9" t="s">
        <v>183</v>
      </c>
      <c r="E195" s="7">
        <v>54.0</v>
      </c>
      <c r="F195" s="7">
        <v>0.0</v>
      </c>
      <c r="G195" s="7">
        <v>0.0</v>
      </c>
      <c r="H195" s="24">
        <f t="shared" si="1"/>
        <v>0</v>
      </c>
      <c r="I195" s="7">
        <v>0.0</v>
      </c>
      <c r="J195" s="7">
        <v>0.0</v>
      </c>
      <c r="K195" s="7">
        <v>0.0</v>
      </c>
      <c r="L195" s="12">
        <f t="shared" si="2"/>
        <v>0</v>
      </c>
      <c r="M195" s="7">
        <v>0.0</v>
      </c>
      <c r="N195" s="7">
        <v>0.0</v>
      </c>
      <c r="O195" s="7">
        <v>0.0</v>
      </c>
      <c r="P195" s="7">
        <v>0.0</v>
      </c>
      <c r="Q195" s="7">
        <v>0.0</v>
      </c>
      <c r="R195" s="10">
        <f t="shared" si="3"/>
        <v>0</v>
      </c>
      <c r="S195" s="10">
        <f t="shared" si="4"/>
        <v>0</v>
      </c>
      <c r="T195" s="7">
        <v>2.0</v>
      </c>
      <c r="U195" s="7">
        <v>0.0</v>
      </c>
      <c r="V195" s="7">
        <v>1.0</v>
      </c>
      <c r="W195" s="7">
        <v>0.0</v>
      </c>
      <c r="X195" s="7">
        <v>0.0</v>
      </c>
      <c r="Y195" s="7">
        <v>1023.0</v>
      </c>
      <c r="Z195" s="18">
        <f t="shared" si="5"/>
        <v>0.3157407407</v>
      </c>
      <c r="AA195" s="14">
        <v>14.55</v>
      </c>
      <c r="AB195" s="18">
        <f t="shared" si="6"/>
        <v>0.2694444444</v>
      </c>
      <c r="AC195" s="14">
        <v>238.71</v>
      </c>
      <c r="AD195" s="18">
        <f t="shared" si="7"/>
        <v>4.420555556</v>
      </c>
      <c r="AE195" s="13">
        <f t="shared" si="8"/>
        <v>0.05745084103</v>
      </c>
      <c r="AF195" s="7">
        <v>1.0</v>
      </c>
      <c r="AG195" s="7">
        <v>2.0</v>
      </c>
      <c r="AH195" s="13">
        <f t="shared" si="9"/>
        <v>0.3333333333</v>
      </c>
      <c r="AI195" s="7">
        <v>0.0</v>
      </c>
      <c r="AJ195" s="7">
        <v>1.0</v>
      </c>
      <c r="AK195" s="26">
        <v>4.0</v>
      </c>
      <c r="AL195" s="26">
        <v>6.0</v>
      </c>
      <c r="AM195" s="7">
        <v>0.0</v>
      </c>
      <c r="AN195" s="7">
        <v>5.0</v>
      </c>
      <c r="AO195" s="7">
        <v>0.0</v>
      </c>
      <c r="AP195" s="7">
        <v>9.0</v>
      </c>
      <c r="AQ195" s="7">
        <v>3.0</v>
      </c>
      <c r="AR195" s="7">
        <v>9.0</v>
      </c>
      <c r="AS195" s="13">
        <f t="shared" si="10"/>
        <v>0.25</v>
      </c>
      <c r="AT195" s="14">
        <v>9.98</v>
      </c>
      <c r="AU195" s="7">
        <v>0.0</v>
      </c>
      <c r="AV195" s="7">
        <v>0.0</v>
      </c>
      <c r="AW195" s="14">
        <v>4.1</v>
      </c>
      <c r="AX195" s="14">
        <v>33.33</v>
      </c>
      <c r="AY195" s="14">
        <v>26.95</v>
      </c>
    </row>
    <row r="196" ht="12.75" customHeight="1">
      <c r="A196" s="7" t="s">
        <v>777</v>
      </c>
      <c r="B196" s="7" t="s">
        <v>1186</v>
      </c>
      <c r="C196" s="8" t="s">
        <v>860</v>
      </c>
      <c r="D196" s="9" t="s">
        <v>247</v>
      </c>
      <c r="E196" s="7">
        <v>69.0</v>
      </c>
      <c r="F196" s="7">
        <v>0.0</v>
      </c>
      <c r="G196" s="7">
        <v>0.0</v>
      </c>
      <c r="H196" s="24">
        <f t="shared" si="1"/>
        <v>0</v>
      </c>
      <c r="I196" s="7">
        <v>0.0</v>
      </c>
      <c r="J196" s="7">
        <v>0.0</v>
      </c>
      <c r="K196" s="7">
        <v>0.0</v>
      </c>
      <c r="L196" s="12">
        <f t="shared" si="2"/>
        <v>0</v>
      </c>
      <c r="M196" s="7">
        <v>0.0</v>
      </c>
      <c r="N196" s="7">
        <v>0.0</v>
      </c>
      <c r="O196" s="7">
        <v>0.0</v>
      </c>
      <c r="P196" s="7">
        <v>0.0</v>
      </c>
      <c r="Q196" s="7">
        <v>0.0</v>
      </c>
      <c r="R196" s="10">
        <f t="shared" si="3"/>
        <v>0</v>
      </c>
      <c r="S196" s="10">
        <f t="shared" si="4"/>
        <v>0</v>
      </c>
      <c r="T196" s="7">
        <v>0.0</v>
      </c>
      <c r="U196" s="7">
        <v>0.0</v>
      </c>
      <c r="V196" s="7">
        <v>0.0</v>
      </c>
      <c r="W196" s="7">
        <v>0.0</v>
      </c>
      <c r="X196" s="7">
        <v>0.0</v>
      </c>
      <c r="Y196" s="7">
        <v>105.0</v>
      </c>
      <c r="Z196" s="18">
        <f t="shared" si="5"/>
        <v>0.02536231884</v>
      </c>
      <c r="AA196" s="14">
        <v>1.09</v>
      </c>
      <c r="AB196" s="18">
        <f t="shared" si="6"/>
        <v>0.01579710145</v>
      </c>
      <c r="AC196" s="14">
        <v>364.6</v>
      </c>
      <c r="AD196" s="18">
        <f t="shared" si="7"/>
        <v>5.284057971</v>
      </c>
      <c r="AE196" s="13">
        <f t="shared" si="8"/>
        <v>0.002980666685</v>
      </c>
      <c r="AF196" s="7">
        <v>0.0</v>
      </c>
      <c r="AG196" s="7">
        <v>0.0</v>
      </c>
      <c r="AH196" s="13" t="str">
        <f t="shared" si="9"/>
        <v> </v>
      </c>
      <c r="AI196" s="7">
        <v>0.0</v>
      </c>
      <c r="AJ196" s="7">
        <v>0.0</v>
      </c>
      <c r="AK196" s="26">
        <v>0.0</v>
      </c>
      <c r="AL196" s="26">
        <v>2.0</v>
      </c>
      <c r="AM196" s="7">
        <v>0.0</v>
      </c>
      <c r="AN196" s="7">
        <v>0.0</v>
      </c>
      <c r="AO196" s="7">
        <v>0.0</v>
      </c>
      <c r="AP196" s="7">
        <v>0.0</v>
      </c>
      <c r="AQ196" s="7">
        <v>0.0</v>
      </c>
      <c r="AR196" s="7">
        <v>2.0</v>
      </c>
      <c r="AS196" s="13">
        <f t="shared" si="10"/>
        <v>0</v>
      </c>
      <c r="AT196" s="14">
        <v>-8.08</v>
      </c>
      <c r="AU196" s="7">
        <v>0.0</v>
      </c>
      <c r="AV196" s="7">
        <v>0.0</v>
      </c>
      <c r="AW196" s="14">
        <v>-110.1</v>
      </c>
      <c r="AX196" s="14"/>
      <c r="AY196" s="14"/>
    </row>
    <row r="197" ht="12.75" customHeight="1">
      <c r="A197" s="7" t="s">
        <v>700</v>
      </c>
      <c r="B197" s="7" t="s">
        <v>1192</v>
      </c>
      <c r="C197" s="8" t="s">
        <v>297</v>
      </c>
      <c r="D197" s="9" t="s">
        <v>174</v>
      </c>
      <c r="E197" s="7">
        <v>52.0</v>
      </c>
      <c r="F197" s="7">
        <v>0.0</v>
      </c>
      <c r="G197" s="7">
        <v>0.0</v>
      </c>
      <c r="H197" s="24">
        <f t="shared" si="1"/>
        <v>0</v>
      </c>
      <c r="I197" s="7">
        <v>0.0</v>
      </c>
      <c r="J197" s="7">
        <v>0.0</v>
      </c>
      <c r="K197" s="7">
        <v>0.0</v>
      </c>
      <c r="L197" s="12">
        <f t="shared" si="2"/>
        <v>0</v>
      </c>
      <c r="M197" s="7">
        <v>1.0</v>
      </c>
      <c r="N197" s="7">
        <v>0.0</v>
      </c>
      <c r="O197" s="7">
        <v>0.0</v>
      </c>
      <c r="P197" s="7">
        <v>1.0</v>
      </c>
      <c r="Q197" s="7">
        <v>1.0</v>
      </c>
      <c r="R197" s="10">
        <f t="shared" si="3"/>
        <v>0</v>
      </c>
      <c r="S197" s="10">
        <f t="shared" si="4"/>
        <v>0</v>
      </c>
      <c r="T197" s="7">
        <v>22.0</v>
      </c>
      <c r="U197" s="7">
        <v>9.0</v>
      </c>
      <c r="V197" s="7">
        <v>2.0</v>
      </c>
      <c r="W197" s="7">
        <v>3.0</v>
      </c>
      <c r="X197" s="7">
        <v>1.0</v>
      </c>
      <c r="Y197" s="7">
        <v>8057.0</v>
      </c>
      <c r="Z197" s="18">
        <f t="shared" si="5"/>
        <v>2.582371795</v>
      </c>
      <c r="AA197" s="14">
        <v>131.9</v>
      </c>
      <c r="AB197" s="18">
        <f t="shared" si="6"/>
        <v>2.536538462</v>
      </c>
      <c r="AC197" s="14">
        <v>133.22</v>
      </c>
      <c r="AD197" s="18">
        <f t="shared" si="7"/>
        <v>2.561923077</v>
      </c>
      <c r="AE197" s="13">
        <f t="shared" si="8"/>
        <v>0.4975105613</v>
      </c>
      <c r="AF197" s="7">
        <v>0.0</v>
      </c>
      <c r="AG197" s="7">
        <v>0.0</v>
      </c>
      <c r="AH197" s="13" t="str">
        <f t="shared" si="9"/>
        <v> </v>
      </c>
      <c r="AI197" s="7">
        <v>0.0</v>
      </c>
      <c r="AJ197" s="7">
        <v>19.0</v>
      </c>
      <c r="AK197" s="26">
        <v>12.0</v>
      </c>
      <c r="AL197" s="26">
        <v>116.0</v>
      </c>
      <c r="AM197" s="7">
        <v>3.0</v>
      </c>
      <c r="AN197" s="7">
        <v>40.0</v>
      </c>
      <c r="AO197" s="7">
        <v>4.0</v>
      </c>
      <c r="AP197" s="7">
        <v>56.0</v>
      </c>
      <c r="AQ197" s="7">
        <v>12.0</v>
      </c>
      <c r="AR197" s="7">
        <v>132.0</v>
      </c>
      <c r="AS197" s="13">
        <f t="shared" si="10"/>
        <v>0.08333333333</v>
      </c>
      <c r="AT197" s="14">
        <v>-9.27</v>
      </c>
      <c r="AU197" s="7">
        <v>1.0</v>
      </c>
      <c r="AV197" s="7">
        <v>1.0</v>
      </c>
      <c r="AW197" s="14">
        <v>-49.1</v>
      </c>
      <c r="AX197" s="14">
        <v>3.75</v>
      </c>
      <c r="AY197" s="14">
        <v>-0.33</v>
      </c>
    </row>
    <row r="198" ht="12.75" customHeight="1">
      <c r="A198" s="7" t="s">
        <v>244</v>
      </c>
      <c r="B198" s="7" t="s">
        <v>1196</v>
      </c>
      <c r="C198" s="8" t="s">
        <v>274</v>
      </c>
      <c r="D198" s="9" t="s">
        <v>174</v>
      </c>
      <c r="E198" s="7">
        <v>67.0</v>
      </c>
      <c r="F198" s="7">
        <v>0.0</v>
      </c>
      <c r="G198" s="7">
        <v>0.0</v>
      </c>
      <c r="H198" s="24">
        <f t="shared" si="1"/>
        <v>0</v>
      </c>
      <c r="I198" s="7">
        <v>0.0</v>
      </c>
      <c r="J198" s="7">
        <v>0.0</v>
      </c>
      <c r="K198" s="7">
        <v>0.0</v>
      </c>
      <c r="L198" s="12">
        <f t="shared" si="2"/>
        <v>0</v>
      </c>
      <c r="M198" s="7">
        <v>0.0</v>
      </c>
      <c r="N198" s="7">
        <v>0.0</v>
      </c>
      <c r="O198" s="7">
        <v>0.0</v>
      </c>
      <c r="P198" s="7">
        <v>0.0</v>
      </c>
      <c r="Q198" s="7">
        <v>1.0</v>
      </c>
      <c r="R198" s="10">
        <f t="shared" si="3"/>
        <v>0</v>
      </c>
      <c r="S198" s="10">
        <f t="shared" si="4"/>
        <v>0</v>
      </c>
      <c r="T198" s="7">
        <v>11.0</v>
      </c>
      <c r="U198" s="7">
        <v>8.0</v>
      </c>
      <c r="V198" s="7">
        <v>0.0</v>
      </c>
      <c r="W198" s="7">
        <v>3.0</v>
      </c>
      <c r="X198" s="7">
        <v>0.0</v>
      </c>
      <c r="Y198" s="7">
        <v>4434.0</v>
      </c>
      <c r="Z198" s="18">
        <f t="shared" si="5"/>
        <v>1.102985075</v>
      </c>
      <c r="AA198" s="14">
        <v>68.92</v>
      </c>
      <c r="AB198" s="18">
        <f t="shared" si="6"/>
        <v>1.028656716</v>
      </c>
      <c r="AC198" s="14">
        <v>312.23</v>
      </c>
      <c r="AD198" s="18">
        <f t="shared" si="7"/>
        <v>4.660149254</v>
      </c>
      <c r="AE198" s="13">
        <f t="shared" si="8"/>
        <v>0.180821199</v>
      </c>
      <c r="AF198" s="7">
        <v>0.0</v>
      </c>
      <c r="AG198" s="7">
        <v>0.0</v>
      </c>
      <c r="AH198" s="13" t="str">
        <f t="shared" si="9"/>
        <v> </v>
      </c>
      <c r="AI198" s="7">
        <v>1.0</v>
      </c>
      <c r="AJ198" s="7">
        <v>3.0</v>
      </c>
      <c r="AK198" s="26">
        <v>9.0</v>
      </c>
      <c r="AL198" s="26">
        <v>44.0</v>
      </c>
      <c r="AM198" s="7">
        <v>1.0</v>
      </c>
      <c r="AN198" s="7">
        <v>27.0</v>
      </c>
      <c r="AO198" s="7">
        <v>4.0</v>
      </c>
      <c r="AP198" s="7">
        <v>26.0</v>
      </c>
      <c r="AQ198" s="7">
        <v>8.0</v>
      </c>
      <c r="AR198" s="7">
        <v>54.0</v>
      </c>
      <c r="AS198" s="13">
        <f t="shared" si="10"/>
        <v>0.1290322581</v>
      </c>
      <c r="AT198" s="14">
        <v>1.72</v>
      </c>
      <c r="AU198" s="7">
        <v>0.0</v>
      </c>
      <c r="AV198" s="7">
        <v>1.0</v>
      </c>
      <c r="AW198" s="14">
        <v>-35.7</v>
      </c>
      <c r="AX198" s="14">
        <v>9.8</v>
      </c>
      <c r="AY198" s="14">
        <v>4.45</v>
      </c>
    </row>
    <row r="199" ht="12.75" customHeight="1">
      <c r="A199" s="7" t="s">
        <v>1201</v>
      </c>
      <c r="B199" s="7" t="s">
        <v>1202</v>
      </c>
      <c r="C199" s="8" t="s">
        <v>246</v>
      </c>
      <c r="D199" s="9" t="s">
        <v>183</v>
      </c>
      <c r="E199" s="7">
        <v>72.0</v>
      </c>
      <c r="F199" s="7">
        <v>0.0</v>
      </c>
      <c r="G199" s="7">
        <v>0.0</v>
      </c>
      <c r="H199" s="24">
        <f t="shared" si="1"/>
        <v>0</v>
      </c>
      <c r="I199" s="7">
        <v>0.0</v>
      </c>
      <c r="J199" s="7">
        <v>0.0</v>
      </c>
      <c r="K199" s="7">
        <v>0.0</v>
      </c>
      <c r="L199" s="12">
        <f t="shared" si="2"/>
        <v>0</v>
      </c>
      <c r="M199" s="7">
        <v>0.0</v>
      </c>
      <c r="N199" s="7">
        <v>0.0</v>
      </c>
      <c r="O199" s="7">
        <v>0.0</v>
      </c>
      <c r="P199" s="7">
        <v>0.0</v>
      </c>
      <c r="Q199" s="7">
        <v>0.0</v>
      </c>
      <c r="R199" s="10">
        <f t="shared" si="3"/>
        <v>0</v>
      </c>
      <c r="S199" s="10">
        <f t="shared" si="4"/>
        <v>0</v>
      </c>
      <c r="T199" s="7">
        <v>0.0</v>
      </c>
      <c r="U199" s="7">
        <v>0.0</v>
      </c>
      <c r="V199" s="7">
        <v>0.0</v>
      </c>
      <c r="W199" s="7">
        <v>1.0</v>
      </c>
      <c r="X199" s="7">
        <v>0.0</v>
      </c>
      <c r="Y199" s="7">
        <v>69.0</v>
      </c>
      <c r="Z199" s="18">
        <f t="shared" si="5"/>
        <v>0.01597222222</v>
      </c>
      <c r="AA199" s="14">
        <v>0.85</v>
      </c>
      <c r="AB199" s="18">
        <f t="shared" si="6"/>
        <v>0.01180555556</v>
      </c>
      <c r="AC199" s="14">
        <v>404.01</v>
      </c>
      <c r="AD199" s="18">
        <f t="shared" si="7"/>
        <v>5.61125</v>
      </c>
      <c r="AE199" s="13">
        <f t="shared" si="8"/>
        <v>0.002099491182</v>
      </c>
      <c r="AF199" s="7">
        <v>0.0</v>
      </c>
      <c r="AG199" s="7">
        <v>0.0</v>
      </c>
      <c r="AH199" s="13" t="str">
        <f t="shared" si="9"/>
        <v> </v>
      </c>
      <c r="AI199" s="7">
        <v>0.0</v>
      </c>
      <c r="AJ199" s="7">
        <v>0.0</v>
      </c>
      <c r="AK199" s="26">
        <v>0.0</v>
      </c>
      <c r="AL199" s="26">
        <v>1.0</v>
      </c>
      <c r="AM199" s="7">
        <v>0.0</v>
      </c>
      <c r="AN199" s="7">
        <v>1.0</v>
      </c>
      <c r="AO199" s="7">
        <v>0.0</v>
      </c>
      <c r="AP199" s="7">
        <v>0.0</v>
      </c>
      <c r="AQ199" s="7">
        <v>0.0</v>
      </c>
      <c r="AR199" s="7">
        <v>1.0</v>
      </c>
      <c r="AS199" s="13">
        <f t="shared" si="10"/>
        <v>0</v>
      </c>
      <c r="AT199" s="14">
        <v>-14.89</v>
      </c>
      <c r="AU199" s="7">
        <v>0.0</v>
      </c>
      <c r="AV199" s="7">
        <v>1.0</v>
      </c>
      <c r="AW199" s="14">
        <v>-120.0</v>
      </c>
      <c r="AX199" s="14">
        <v>66.67</v>
      </c>
      <c r="AY199" s="14">
        <v>60.74</v>
      </c>
    </row>
    <row r="200" ht="12.75" customHeight="1">
      <c r="A200" s="7" t="s">
        <v>1206</v>
      </c>
      <c r="B200" s="7" t="s">
        <v>1207</v>
      </c>
      <c r="C200" s="8" t="s">
        <v>222</v>
      </c>
      <c r="D200" s="9" t="s">
        <v>174</v>
      </c>
      <c r="E200" s="7">
        <v>48.0</v>
      </c>
      <c r="F200" s="7">
        <v>0.0</v>
      </c>
      <c r="G200" s="7">
        <v>0.0</v>
      </c>
      <c r="H200" s="24">
        <f t="shared" si="1"/>
        <v>0</v>
      </c>
      <c r="I200" s="7">
        <v>0.0</v>
      </c>
      <c r="J200" s="7">
        <v>0.0</v>
      </c>
      <c r="K200" s="7">
        <v>0.0</v>
      </c>
      <c r="L200" s="12">
        <f t="shared" si="2"/>
        <v>0</v>
      </c>
      <c r="M200" s="7">
        <v>0.0</v>
      </c>
      <c r="N200" s="7">
        <v>1.0</v>
      </c>
      <c r="O200" s="7">
        <v>1.0</v>
      </c>
      <c r="P200" s="7">
        <v>0.0</v>
      </c>
      <c r="Q200" s="7">
        <v>0.0</v>
      </c>
      <c r="R200" s="10">
        <f t="shared" si="3"/>
        <v>0</v>
      </c>
      <c r="S200" s="10">
        <f t="shared" si="4"/>
        <v>0</v>
      </c>
      <c r="T200" s="7">
        <v>0.0</v>
      </c>
      <c r="U200" s="7">
        <v>0.0</v>
      </c>
      <c r="V200" s="7">
        <v>1.0</v>
      </c>
      <c r="W200" s="7">
        <v>2.0</v>
      </c>
      <c r="X200" s="7">
        <v>0.0</v>
      </c>
      <c r="Y200" s="7">
        <v>1177.0</v>
      </c>
      <c r="Z200" s="18">
        <f t="shared" si="5"/>
        <v>0.4086805556</v>
      </c>
      <c r="AA200" s="14">
        <v>17.0</v>
      </c>
      <c r="AB200" s="18">
        <f t="shared" si="6"/>
        <v>0.3541666667</v>
      </c>
      <c r="AC200" s="14">
        <v>244.64</v>
      </c>
      <c r="AD200" s="18">
        <f t="shared" si="7"/>
        <v>5.096666667</v>
      </c>
      <c r="AE200" s="13">
        <f t="shared" si="8"/>
        <v>0.0649747745</v>
      </c>
      <c r="AF200" s="7">
        <v>0.0</v>
      </c>
      <c r="AG200" s="7">
        <v>0.0</v>
      </c>
      <c r="AH200" s="13" t="str">
        <f t="shared" si="9"/>
        <v> </v>
      </c>
      <c r="AI200" s="7">
        <v>0.0</v>
      </c>
      <c r="AJ200" s="7">
        <v>3.0</v>
      </c>
      <c r="AK200" s="26">
        <v>2.0</v>
      </c>
      <c r="AL200" s="26">
        <v>15.0</v>
      </c>
      <c r="AM200" s="7">
        <v>2.0</v>
      </c>
      <c r="AN200" s="7">
        <v>4.0</v>
      </c>
      <c r="AO200" s="7">
        <v>0.0</v>
      </c>
      <c r="AP200" s="7">
        <v>3.0</v>
      </c>
      <c r="AQ200" s="7">
        <v>2.0</v>
      </c>
      <c r="AR200" s="7">
        <v>12.0</v>
      </c>
      <c r="AS200" s="13">
        <f t="shared" si="10"/>
        <v>0.1428571429</v>
      </c>
      <c r="AT200" s="14">
        <v>-0.74</v>
      </c>
      <c r="AU200" s="7">
        <v>0.0</v>
      </c>
      <c r="AV200" s="7">
        <v>0.0</v>
      </c>
      <c r="AW200" s="14">
        <v>-52.9</v>
      </c>
      <c r="AX200" s="14">
        <v>11.11</v>
      </c>
      <c r="AY200" s="14">
        <v>4.14</v>
      </c>
    </row>
    <row r="201" ht="12.75" customHeight="1">
      <c r="A201" s="7" t="s">
        <v>1211</v>
      </c>
      <c r="B201" s="7" t="s">
        <v>1212</v>
      </c>
      <c r="C201" s="8" t="s">
        <v>312</v>
      </c>
      <c r="D201" s="9" t="s">
        <v>150</v>
      </c>
      <c r="E201" s="7">
        <v>81.0</v>
      </c>
      <c r="F201" s="7">
        <v>0.0</v>
      </c>
      <c r="G201" s="7">
        <v>0.0</v>
      </c>
      <c r="H201" s="24">
        <f t="shared" si="1"/>
        <v>0</v>
      </c>
      <c r="I201" s="7">
        <v>0.0</v>
      </c>
      <c r="J201" s="7">
        <v>0.0</v>
      </c>
      <c r="K201" s="7">
        <v>0.0</v>
      </c>
      <c r="L201" s="12">
        <f t="shared" si="2"/>
        <v>0</v>
      </c>
      <c r="M201" s="7">
        <v>2.0</v>
      </c>
      <c r="N201" s="7">
        <v>1.0</v>
      </c>
      <c r="O201" s="7">
        <v>1.0</v>
      </c>
      <c r="P201" s="7">
        <v>2.0</v>
      </c>
      <c r="Q201" s="7">
        <v>2.0</v>
      </c>
      <c r="R201" s="10">
        <f t="shared" si="3"/>
        <v>0</v>
      </c>
      <c r="S201" s="10">
        <f t="shared" si="4"/>
        <v>0</v>
      </c>
      <c r="T201" s="7">
        <v>0.0</v>
      </c>
      <c r="U201" s="7">
        <v>1.0</v>
      </c>
      <c r="V201" s="7">
        <v>0.0</v>
      </c>
      <c r="W201" s="7">
        <v>0.0</v>
      </c>
      <c r="X201" s="7">
        <v>0.0</v>
      </c>
      <c r="Y201" s="7">
        <v>1827.0</v>
      </c>
      <c r="Z201" s="18">
        <f t="shared" si="5"/>
        <v>0.3759259259</v>
      </c>
      <c r="AA201" s="14">
        <v>29.43</v>
      </c>
      <c r="AB201" s="18">
        <f t="shared" si="6"/>
        <v>0.3633333333</v>
      </c>
      <c r="AC201" s="14">
        <v>326.39</v>
      </c>
      <c r="AD201" s="18">
        <f t="shared" si="7"/>
        <v>4.029506173</v>
      </c>
      <c r="AE201" s="13">
        <f t="shared" si="8"/>
        <v>0.08271035917</v>
      </c>
      <c r="AF201" s="7">
        <v>7.0</v>
      </c>
      <c r="AG201" s="7">
        <v>14.0</v>
      </c>
      <c r="AH201" s="13">
        <f t="shared" si="9"/>
        <v>0.3333333333</v>
      </c>
      <c r="AI201" s="7">
        <v>0.0</v>
      </c>
      <c r="AJ201" s="7">
        <v>1.0</v>
      </c>
      <c r="AK201" s="26">
        <v>4.0</v>
      </c>
      <c r="AL201" s="26">
        <v>21.0</v>
      </c>
      <c r="AM201" s="7">
        <v>2.0</v>
      </c>
      <c r="AN201" s="7">
        <v>16.0</v>
      </c>
      <c r="AO201" s="7">
        <v>2.0</v>
      </c>
      <c r="AP201" s="7">
        <v>11.0</v>
      </c>
      <c r="AQ201" s="7">
        <v>5.0</v>
      </c>
      <c r="AR201" s="7">
        <v>28.0</v>
      </c>
      <c r="AS201" s="13">
        <f t="shared" si="10"/>
        <v>0.1515151515</v>
      </c>
      <c r="AT201" s="14">
        <v>3.44</v>
      </c>
      <c r="AU201" s="7">
        <v>0.0</v>
      </c>
      <c r="AV201" s="7">
        <v>1.0</v>
      </c>
      <c r="AW201" s="14">
        <v>-46.9</v>
      </c>
      <c r="AX201" s="14">
        <v>16.67</v>
      </c>
      <c r="AY201" s="14">
        <v>11.92</v>
      </c>
    </row>
    <row r="202" ht="12.75" customHeight="1">
      <c r="A202" s="7" t="s">
        <v>1215</v>
      </c>
      <c r="B202" s="7" t="s">
        <v>1216</v>
      </c>
      <c r="C202" s="8" t="s">
        <v>325</v>
      </c>
      <c r="D202" s="9" t="s">
        <v>174</v>
      </c>
      <c r="E202" s="7">
        <v>78.0</v>
      </c>
      <c r="F202" s="7">
        <v>0.0</v>
      </c>
      <c r="G202" s="7">
        <v>0.0</v>
      </c>
      <c r="H202" s="24">
        <f t="shared" si="1"/>
        <v>0</v>
      </c>
      <c r="I202" s="7">
        <v>0.0</v>
      </c>
      <c r="J202" s="7">
        <v>0.0</v>
      </c>
      <c r="K202" s="7">
        <v>0.0</v>
      </c>
      <c r="L202" s="12">
        <f t="shared" si="2"/>
        <v>0</v>
      </c>
      <c r="M202" s="7">
        <v>1.0</v>
      </c>
      <c r="N202" s="7">
        <v>0.0</v>
      </c>
      <c r="O202" s="7">
        <v>0.0</v>
      </c>
      <c r="P202" s="7">
        <v>1.0</v>
      </c>
      <c r="Q202" s="7">
        <v>2.0</v>
      </c>
      <c r="R202" s="10">
        <f t="shared" si="3"/>
        <v>0</v>
      </c>
      <c r="S202" s="10">
        <f t="shared" si="4"/>
        <v>0</v>
      </c>
      <c r="T202" s="7">
        <v>4.0</v>
      </c>
      <c r="U202" s="7">
        <v>1.0</v>
      </c>
      <c r="V202" s="7">
        <v>1.0</v>
      </c>
      <c r="W202" s="7">
        <v>1.0</v>
      </c>
      <c r="X202" s="7">
        <v>3.0</v>
      </c>
      <c r="Y202" s="7">
        <v>3477.0</v>
      </c>
      <c r="Z202" s="18">
        <f t="shared" si="5"/>
        <v>0.7429487179</v>
      </c>
      <c r="AA202" s="14">
        <v>51.15</v>
      </c>
      <c r="AB202" s="18">
        <f t="shared" si="6"/>
        <v>0.6557692308</v>
      </c>
      <c r="AC202" s="14">
        <v>354.61</v>
      </c>
      <c r="AD202" s="18">
        <f t="shared" si="7"/>
        <v>4.546282051</v>
      </c>
      <c r="AE202" s="13">
        <f t="shared" si="8"/>
        <v>0.1260597397</v>
      </c>
      <c r="AF202" s="7">
        <v>0.0</v>
      </c>
      <c r="AG202" s="7">
        <v>0.0</v>
      </c>
      <c r="AH202" s="13" t="str">
        <f t="shared" si="9"/>
        <v> </v>
      </c>
      <c r="AI202" s="7">
        <v>0.0</v>
      </c>
      <c r="AJ202" s="7">
        <v>7.0</v>
      </c>
      <c r="AK202" s="26">
        <v>6.0</v>
      </c>
      <c r="AL202" s="26">
        <v>43.0</v>
      </c>
      <c r="AM202" s="7">
        <v>4.0</v>
      </c>
      <c r="AN202" s="7">
        <v>11.0</v>
      </c>
      <c r="AO202" s="7">
        <v>3.0</v>
      </c>
      <c r="AP202" s="7">
        <v>15.0</v>
      </c>
      <c r="AQ202" s="7">
        <v>9.0</v>
      </c>
      <c r="AR202" s="7">
        <v>35.0</v>
      </c>
      <c r="AS202" s="13">
        <f t="shared" si="10"/>
        <v>0.2045454545</v>
      </c>
      <c r="AT202" s="14">
        <v>9.22</v>
      </c>
      <c r="AU202" s="7">
        <v>0.0</v>
      </c>
      <c r="AV202" s="7">
        <v>1.0</v>
      </c>
      <c r="AW202" s="14">
        <v>-45.7</v>
      </c>
      <c r="AX202" s="14">
        <v>21.74</v>
      </c>
      <c r="AY202" s="14">
        <v>15.97</v>
      </c>
    </row>
    <row r="203" ht="12.75" customHeight="1">
      <c r="A203" s="7" t="s">
        <v>1221</v>
      </c>
      <c r="B203" s="7" t="s">
        <v>1222</v>
      </c>
      <c r="C203" s="8" t="s">
        <v>254</v>
      </c>
      <c r="D203" s="9" t="s">
        <v>174</v>
      </c>
      <c r="E203" s="7">
        <v>82.0</v>
      </c>
      <c r="F203" s="7">
        <v>1.0</v>
      </c>
      <c r="G203" s="7">
        <v>1.0</v>
      </c>
      <c r="H203" s="24">
        <f t="shared" si="1"/>
        <v>2</v>
      </c>
      <c r="I203" s="7">
        <v>1.0</v>
      </c>
      <c r="J203" s="7">
        <v>1.0</v>
      </c>
      <c r="K203" s="7">
        <v>0.0</v>
      </c>
      <c r="L203" s="12">
        <f t="shared" si="2"/>
        <v>7.666666667</v>
      </c>
      <c r="M203" s="7">
        <v>5.0</v>
      </c>
      <c r="N203" s="7">
        <v>1.0</v>
      </c>
      <c r="O203" s="7">
        <v>1.0</v>
      </c>
      <c r="P203" s="7">
        <v>4.0</v>
      </c>
      <c r="Q203" s="7">
        <v>1.0</v>
      </c>
      <c r="R203" s="10">
        <f t="shared" si="3"/>
        <v>0.2</v>
      </c>
      <c r="S203" s="10">
        <f t="shared" si="4"/>
        <v>0.1666666667</v>
      </c>
      <c r="T203" s="7">
        <v>18.0</v>
      </c>
      <c r="U203" s="7">
        <v>5.0</v>
      </c>
      <c r="V203" s="7">
        <v>4.0</v>
      </c>
      <c r="W203" s="7">
        <v>8.0</v>
      </c>
      <c r="X203" s="7">
        <v>4.0</v>
      </c>
      <c r="Y203" s="7">
        <v>8455.0</v>
      </c>
      <c r="Z203" s="18">
        <f t="shared" si="5"/>
        <v>1.718495935</v>
      </c>
      <c r="AA203" s="14">
        <v>131.19</v>
      </c>
      <c r="AB203" s="18">
        <f t="shared" si="6"/>
        <v>1.599878049</v>
      </c>
      <c r="AC203" s="14">
        <v>265.9</v>
      </c>
      <c r="AD203" s="18">
        <f t="shared" si="7"/>
        <v>3.242682927</v>
      </c>
      <c r="AE203" s="13">
        <f t="shared" si="8"/>
        <v>0.3303785036</v>
      </c>
      <c r="AF203" s="7">
        <v>0.0</v>
      </c>
      <c r="AG203" s="7">
        <v>0.0</v>
      </c>
      <c r="AH203" s="13" t="str">
        <f t="shared" si="9"/>
        <v> </v>
      </c>
      <c r="AI203" s="7">
        <v>3.0</v>
      </c>
      <c r="AJ203" s="7">
        <v>12.0</v>
      </c>
      <c r="AK203" s="26">
        <v>20.0</v>
      </c>
      <c r="AL203" s="26">
        <v>66.0</v>
      </c>
      <c r="AM203" s="7">
        <v>3.0</v>
      </c>
      <c r="AN203" s="7">
        <v>34.0</v>
      </c>
      <c r="AO203" s="7">
        <v>2.0</v>
      </c>
      <c r="AP203" s="7">
        <v>61.0</v>
      </c>
      <c r="AQ203" s="7">
        <v>13.0</v>
      </c>
      <c r="AR203" s="7">
        <v>71.0</v>
      </c>
      <c r="AS203" s="13">
        <f t="shared" si="10"/>
        <v>0.1547619048</v>
      </c>
      <c r="AT203" s="14">
        <v>3.09</v>
      </c>
      <c r="AU203" s="7">
        <v>0.0</v>
      </c>
      <c r="AV203" s="7">
        <v>0.0</v>
      </c>
      <c r="AW203" s="14">
        <v>-12.3</v>
      </c>
      <c r="AX203" s="14">
        <v>11.39</v>
      </c>
      <c r="AY203" s="14">
        <v>8.41</v>
      </c>
    </row>
    <row r="204" ht="12.75" customHeight="1">
      <c r="A204" s="7" t="s">
        <v>479</v>
      </c>
      <c r="B204" s="7" t="s">
        <v>1226</v>
      </c>
      <c r="C204" s="8" t="s">
        <v>839</v>
      </c>
      <c r="D204" s="9" t="s">
        <v>174</v>
      </c>
      <c r="E204" s="7">
        <v>75.0</v>
      </c>
      <c r="F204" s="7">
        <v>0.0</v>
      </c>
      <c r="G204" s="7">
        <v>0.0</v>
      </c>
      <c r="H204" s="24">
        <f t="shared" si="1"/>
        <v>0</v>
      </c>
      <c r="I204" s="7">
        <v>0.0</v>
      </c>
      <c r="J204" s="7">
        <v>0.0</v>
      </c>
      <c r="K204" s="7">
        <v>0.0</v>
      </c>
      <c r="L204" s="12">
        <f t="shared" si="2"/>
        <v>0</v>
      </c>
      <c r="M204" s="7">
        <v>2.0</v>
      </c>
      <c r="N204" s="7">
        <v>1.0</v>
      </c>
      <c r="O204" s="7">
        <v>1.0</v>
      </c>
      <c r="P204" s="7">
        <v>2.0</v>
      </c>
      <c r="Q204" s="7">
        <v>1.0</v>
      </c>
      <c r="R204" s="10">
        <f t="shared" si="3"/>
        <v>0</v>
      </c>
      <c r="S204" s="10">
        <f t="shared" si="4"/>
        <v>0</v>
      </c>
      <c r="T204" s="7">
        <v>4.0</v>
      </c>
      <c r="U204" s="7">
        <v>5.0</v>
      </c>
      <c r="V204" s="7">
        <v>3.0</v>
      </c>
      <c r="W204" s="7">
        <v>1.0</v>
      </c>
      <c r="X204" s="7">
        <v>2.0</v>
      </c>
      <c r="Y204" s="7">
        <v>3232.0</v>
      </c>
      <c r="Z204" s="18">
        <f t="shared" si="5"/>
        <v>0.7182222222</v>
      </c>
      <c r="AA204" s="14">
        <v>47.91</v>
      </c>
      <c r="AB204" s="18">
        <f t="shared" si="6"/>
        <v>0.6388</v>
      </c>
      <c r="AC204" s="14">
        <v>408.28</v>
      </c>
      <c r="AD204" s="18">
        <f t="shared" si="7"/>
        <v>5.443733333</v>
      </c>
      <c r="AE204" s="13">
        <f t="shared" si="8"/>
        <v>0.1050220303</v>
      </c>
      <c r="AF204" s="7">
        <v>0.0</v>
      </c>
      <c r="AG204" s="7">
        <v>0.0</v>
      </c>
      <c r="AH204" s="13" t="str">
        <f t="shared" si="9"/>
        <v> </v>
      </c>
      <c r="AI204" s="7">
        <v>0.0</v>
      </c>
      <c r="AJ204" s="7">
        <v>7.0</v>
      </c>
      <c r="AK204" s="26">
        <v>9.0</v>
      </c>
      <c r="AL204" s="26">
        <v>37.0</v>
      </c>
      <c r="AM204" s="7">
        <v>1.0</v>
      </c>
      <c r="AN204" s="7">
        <v>14.0</v>
      </c>
      <c r="AO204" s="7">
        <v>3.0</v>
      </c>
      <c r="AP204" s="7">
        <v>18.0</v>
      </c>
      <c r="AQ204" s="7">
        <v>9.0</v>
      </c>
      <c r="AR204" s="7">
        <v>42.0</v>
      </c>
      <c r="AS204" s="13">
        <f t="shared" si="10"/>
        <v>0.1764705882</v>
      </c>
      <c r="AT204" s="14">
        <v>6.13</v>
      </c>
      <c r="AU204" s="7">
        <v>3.0</v>
      </c>
      <c r="AV204" s="7">
        <v>4.0</v>
      </c>
      <c r="AW204" s="14">
        <v>-41.3</v>
      </c>
      <c r="AX204" s="14">
        <v>31.03</v>
      </c>
      <c r="AY204" s="14">
        <v>25.99</v>
      </c>
    </row>
    <row r="205" ht="12.75" customHeight="1">
      <c r="A205" s="7" t="s">
        <v>432</v>
      </c>
      <c r="B205" s="7" t="s">
        <v>1233</v>
      </c>
      <c r="C205" s="8" t="s">
        <v>490</v>
      </c>
      <c r="D205" s="9" t="s">
        <v>260</v>
      </c>
      <c r="E205" s="7">
        <v>16.0</v>
      </c>
      <c r="F205" s="7">
        <v>0.0</v>
      </c>
      <c r="G205" s="7">
        <v>0.0</v>
      </c>
      <c r="H205" s="24">
        <f t="shared" si="1"/>
        <v>0</v>
      </c>
      <c r="I205" s="7">
        <v>0.0</v>
      </c>
      <c r="J205" s="7">
        <v>0.0</v>
      </c>
      <c r="K205" s="7">
        <v>0.0</v>
      </c>
      <c r="L205" s="12">
        <f t="shared" si="2"/>
        <v>0</v>
      </c>
      <c r="M205" s="7">
        <v>0.0</v>
      </c>
      <c r="N205" s="7">
        <v>0.0</v>
      </c>
      <c r="O205" s="7">
        <v>0.0</v>
      </c>
      <c r="P205" s="7">
        <v>0.0</v>
      </c>
      <c r="Q205" s="7">
        <v>1.0</v>
      </c>
      <c r="R205" s="10">
        <f t="shared" si="3"/>
        <v>0</v>
      </c>
      <c r="S205" s="10">
        <f t="shared" si="4"/>
        <v>0</v>
      </c>
      <c r="T205" s="7">
        <v>1.0</v>
      </c>
      <c r="U205" s="7">
        <v>0.0</v>
      </c>
      <c r="V205" s="7">
        <v>0.0</v>
      </c>
      <c r="W205" s="7">
        <v>0.0</v>
      </c>
      <c r="X205" s="7">
        <v>1.0</v>
      </c>
      <c r="Y205" s="7">
        <v>750.0</v>
      </c>
      <c r="Z205" s="18">
        <f t="shared" si="5"/>
        <v>0.78125</v>
      </c>
      <c r="AA205" s="14">
        <v>13.16</v>
      </c>
      <c r="AB205" s="18">
        <f t="shared" si="6"/>
        <v>0.8225</v>
      </c>
      <c r="AC205" s="14">
        <v>59.84</v>
      </c>
      <c r="AD205" s="18">
        <f t="shared" si="7"/>
        <v>3.74</v>
      </c>
      <c r="AE205" s="13">
        <f t="shared" si="8"/>
        <v>0.1802739726</v>
      </c>
      <c r="AF205" s="7">
        <v>1.0</v>
      </c>
      <c r="AG205" s="7">
        <v>3.0</v>
      </c>
      <c r="AH205" s="13">
        <f t="shared" si="9"/>
        <v>0.25</v>
      </c>
      <c r="AI205" s="7">
        <v>0.0</v>
      </c>
      <c r="AJ205" s="7">
        <v>0.0</v>
      </c>
      <c r="AK205" s="26">
        <v>0.0</v>
      </c>
      <c r="AL205" s="26">
        <v>9.0</v>
      </c>
      <c r="AM205" s="7">
        <v>1.0</v>
      </c>
      <c r="AN205" s="7">
        <v>3.0</v>
      </c>
      <c r="AO205" s="7">
        <v>1.0</v>
      </c>
      <c r="AP205" s="7">
        <v>8.0</v>
      </c>
      <c r="AQ205" s="7">
        <v>0.0</v>
      </c>
      <c r="AR205" s="7">
        <v>11.0</v>
      </c>
      <c r="AS205" s="13">
        <f t="shared" si="10"/>
        <v>0</v>
      </c>
      <c r="AT205" s="14">
        <v>-13.56</v>
      </c>
      <c r="AU205" s="7">
        <v>0.0</v>
      </c>
      <c r="AV205" s="7">
        <v>0.0</v>
      </c>
      <c r="AW205" s="14">
        <v>-18.2</v>
      </c>
      <c r="AX205" s="14">
        <v>16.67</v>
      </c>
      <c r="AY205" s="14">
        <v>6.14</v>
      </c>
    </row>
    <row r="206" ht="12.75" customHeight="1">
      <c r="A206" s="7" t="s">
        <v>1236</v>
      </c>
      <c r="B206" s="7" t="s">
        <v>1237</v>
      </c>
      <c r="C206" s="8" t="s">
        <v>206</v>
      </c>
      <c r="D206" s="9" t="s">
        <v>260</v>
      </c>
      <c r="E206" s="7">
        <v>79.0</v>
      </c>
      <c r="F206" s="7">
        <v>1.0</v>
      </c>
      <c r="G206" s="7">
        <v>0.0</v>
      </c>
      <c r="H206" s="24">
        <f t="shared" si="1"/>
        <v>1</v>
      </c>
      <c r="I206" s="7">
        <v>1.0</v>
      </c>
      <c r="J206" s="7">
        <v>0.0</v>
      </c>
      <c r="K206" s="7">
        <v>0.0</v>
      </c>
      <c r="L206" s="12">
        <f t="shared" si="2"/>
        <v>0</v>
      </c>
      <c r="M206" s="7">
        <v>8.0</v>
      </c>
      <c r="N206" s="7">
        <v>2.0</v>
      </c>
      <c r="O206" s="7">
        <v>2.0</v>
      </c>
      <c r="P206" s="7">
        <v>7.0</v>
      </c>
      <c r="Q206" s="7">
        <v>3.0</v>
      </c>
      <c r="R206" s="10">
        <f t="shared" si="3"/>
        <v>0.125</v>
      </c>
      <c r="S206" s="10">
        <f t="shared" si="4"/>
        <v>0.08333333333</v>
      </c>
      <c r="T206" s="7">
        <v>5.0</v>
      </c>
      <c r="U206" s="7">
        <v>10.0</v>
      </c>
      <c r="V206" s="7">
        <v>3.0</v>
      </c>
      <c r="W206" s="7">
        <v>6.0</v>
      </c>
      <c r="X206" s="7">
        <v>6.0</v>
      </c>
      <c r="Y206" s="7">
        <v>6353.0</v>
      </c>
      <c r="Z206" s="18">
        <f t="shared" si="5"/>
        <v>1.340295359</v>
      </c>
      <c r="AA206" s="14">
        <v>101.31</v>
      </c>
      <c r="AB206" s="18">
        <f t="shared" si="6"/>
        <v>1.282405063</v>
      </c>
      <c r="AC206" s="14">
        <v>281.48</v>
      </c>
      <c r="AD206" s="18">
        <f t="shared" si="7"/>
        <v>3.563037975</v>
      </c>
      <c r="AE206" s="13">
        <f t="shared" si="8"/>
        <v>0.2646620863</v>
      </c>
      <c r="AF206" s="7">
        <v>30.0</v>
      </c>
      <c r="AG206" s="7">
        <v>37.0</v>
      </c>
      <c r="AH206" s="13">
        <f t="shared" si="9"/>
        <v>0.447761194</v>
      </c>
      <c r="AI206" s="7">
        <v>2.0</v>
      </c>
      <c r="AJ206" s="7">
        <v>8.0</v>
      </c>
      <c r="AK206" s="26">
        <v>22.0</v>
      </c>
      <c r="AL206" s="26">
        <v>75.0</v>
      </c>
      <c r="AM206" s="7">
        <v>6.0</v>
      </c>
      <c r="AN206" s="7">
        <v>37.0</v>
      </c>
      <c r="AO206" s="7">
        <v>8.0</v>
      </c>
      <c r="AP206" s="7">
        <v>34.0</v>
      </c>
      <c r="AQ206" s="7">
        <v>24.0</v>
      </c>
      <c r="AR206" s="7">
        <v>79.0</v>
      </c>
      <c r="AS206" s="13">
        <f t="shared" si="10"/>
        <v>0.2330097087</v>
      </c>
      <c r="AT206" s="14">
        <v>10.8</v>
      </c>
      <c r="AU206" s="7">
        <v>0.0</v>
      </c>
      <c r="AV206" s="7">
        <v>2.0</v>
      </c>
      <c r="AW206" s="14">
        <v>-37.9</v>
      </c>
      <c r="AX206" s="14">
        <v>5.41</v>
      </c>
      <c r="AY206" s="14">
        <v>0.73</v>
      </c>
    </row>
    <row r="207" ht="12.75" customHeight="1">
      <c r="A207" s="7" t="s">
        <v>1242</v>
      </c>
      <c r="B207" s="7" t="s">
        <v>1243</v>
      </c>
      <c r="C207" s="8" t="s">
        <v>254</v>
      </c>
      <c r="D207" s="9" t="s">
        <v>174</v>
      </c>
      <c r="E207" s="7">
        <v>21.0</v>
      </c>
      <c r="F207" s="7">
        <v>0.0</v>
      </c>
      <c r="G207" s="7">
        <v>0.0</v>
      </c>
      <c r="H207" s="24">
        <f t="shared" si="1"/>
        <v>0</v>
      </c>
      <c r="I207" s="7">
        <v>0.0</v>
      </c>
      <c r="J207" s="7">
        <v>0.0</v>
      </c>
      <c r="K207" s="7">
        <v>0.0</v>
      </c>
      <c r="L207" s="12">
        <f t="shared" si="2"/>
        <v>0</v>
      </c>
      <c r="M207" s="7">
        <v>0.0</v>
      </c>
      <c r="N207" s="7">
        <v>0.0</v>
      </c>
      <c r="O207" s="7">
        <v>0.0</v>
      </c>
      <c r="P207" s="7">
        <v>0.0</v>
      </c>
      <c r="Q207" s="7">
        <v>0.0</v>
      </c>
      <c r="R207" s="10">
        <f t="shared" si="3"/>
        <v>0</v>
      </c>
      <c r="S207" s="10">
        <f t="shared" si="4"/>
        <v>0</v>
      </c>
      <c r="T207" s="7">
        <v>0.0</v>
      </c>
      <c r="U207" s="7">
        <v>0.0</v>
      </c>
      <c r="V207" s="7">
        <v>0.0</v>
      </c>
      <c r="W207" s="7">
        <v>0.0</v>
      </c>
      <c r="X207" s="7">
        <v>0.0</v>
      </c>
      <c r="Y207" s="7">
        <v>149.0</v>
      </c>
      <c r="Z207" s="18">
        <f t="shared" si="5"/>
        <v>0.1182539683</v>
      </c>
      <c r="AA207" s="14">
        <v>2.27</v>
      </c>
      <c r="AB207" s="18">
        <f t="shared" si="6"/>
        <v>0.1080952381</v>
      </c>
      <c r="AC207" s="14">
        <v>104.89</v>
      </c>
      <c r="AD207" s="18">
        <f t="shared" si="7"/>
        <v>4.994761905</v>
      </c>
      <c r="AE207" s="13">
        <f t="shared" si="8"/>
        <v>0.02118327734</v>
      </c>
      <c r="AF207" s="7">
        <v>0.0</v>
      </c>
      <c r="AG207" s="7">
        <v>0.0</v>
      </c>
      <c r="AH207" s="13" t="str">
        <f t="shared" si="9"/>
        <v> </v>
      </c>
      <c r="AI207" s="7">
        <v>0.0</v>
      </c>
      <c r="AJ207" s="7">
        <v>0.0</v>
      </c>
      <c r="AK207" s="26">
        <v>0.0</v>
      </c>
      <c r="AL207" s="26">
        <v>2.0</v>
      </c>
      <c r="AM207" s="7">
        <v>0.0</v>
      </c>
      <c r="AN207" s="7">
        <v>0.0</v>
      </c>
      <c r="AO207" s="7">
        <v>0.0</v>
      </c>
      <c r="AP207" s="7">
        <v>2.0</v>
      </c>
      <c r="AQ207" s="7">
        <v>0.0</v>
      </c>
      <c r="AR207" s="7">
        <v>2.0</v>
      </c>
      <c r="AS207" s="13">
        <f t="shared" si="10"/>
        <v>0</v>
      </c>
      <c r="AT207" s="14">
        <v>-9.68</v>
      </c>
      <c r="AU207" s="7">
        <v>0.0</v>
      </c>
      <c r="AV207" s="7">
        <v>0.0</v>
      </c>
      <c r="AW207" s="14">
        <v>0.0</v>
      </c>
      <c r="AX207" s="14">
        <v>0.0</v>
      </c>
      <c r="AY207" s="14">
        <v>-7.77</v>
      </c>
    </row>
    <row r="208" ht="12.75" customHeight="1">
      <c r="A208" s="7" t="s">
        <v>1247</v>
      </c>
      <c r="B208" s="7" t="s">
        <v>1248</v>
      </c>
      <c r="C208" s="8" t="s">
        <v>206</v>
      </c>
      <c r="D208" s="9" t="s">
        <v>174</v>
      </c>
      <c r="E208" s="7">
        <v>3.0</v>
      </c>
      <c r="F208" s="7">
        <v>0.0</v>
      </c>
      <c r="G208" s="7">
        <v>0.0</v>
      </c>
      <c r="H208" s="24">
        <f t="shared" si="1"/>
        <v>0</v>
      </c>
      <c r="I208" s="7">
        <v>0.0</v>
      </c>
      <c r="J208" s="7">
        <v>0.0</v>
      </c>
      <c r="K208" s="7">
        <v>0.0</v>
      </c>
      <c r="L208" s="12">
        <f t="shared" si="2"/>
        <v>0</v>
      </c>
      <c r="M208" s="7">
        <v>0.0</v>
      </c>
      <c r="N208" s="7">
        <v>0.0</v>
      </c>
      <c r="O208" s="7">
        <v>0.0</v>
      </c>
      <c r="P208" s="7">
        <v>0.0</v>
      </c>
      <c r="Q208" s="7">
        <v>0.0</v>
      </c>
      <c r="R208" s="10">
        <f t="shared" si="3"/>
        <v>0</v>
      </c>
      <c r="S208" s="10">
        <f t="shared" si="4"/>
        <v>0</v>
      </c>
      <c r="T208" s="7">
        <v>0.0</v>
      </c>
      <c r="U208" s="7">
        <v>0.0</v>
      </c>
      <c r="V208" s="7">
        <v>0.0</v>
      </c>
      <c r="W208" s="7">
        <v>0.0</v>
      </c>
      <c r="X208" s="7">
        <v>0.0</v>
      </c>
      <c r="Y208" s="7">
        <v>45.0</v>
      </c>
      <c r="Z208" s="18">
        <f t="shared" si="5"/>
        <v>0.25</v>
      </c>
      <c r="AA208" s="14">
        <v>0.59</v>
      </c>
      <c r="AB208" s="18">
        <f t="shared" si="6"/>
        <v>0.1966666667</v>
      </c>
      <c r="AC208" s="14">
        <v>19.05</v>
      </c>
      <c r="AD208" s="18">
        <f t="shared" si="7"/>
        <v>6.35</v>
      </c>
      <c r="AE208" s="13">
        <f t="shared" si="8"/>
        <v>0.0300407332</v>
      </c>
      <c r="AF208" s="7">
        <v>0.0</v>
      </c>
      <c r="AG208" s="7">
        <v>0.0</v>
      </c>
      <c r="AH208" s="13" t="str">
        <f t="shared" si="9"/>
        <v> </v>
      </c>
      <c r="AI208" s="7">
        <v>0.0</v>
      </c>
      <c r="AJ208" s="7">
        <v>0.0</v>
      </c>
      <c r="AK208" s="26">
        <v>0.0</v>
      </c>
      <c r="AL208" s="26">
        <v>0.0</v>
      </c>
      <c r="AM208" s="7">
        <v>0.0</v>
      </c>
      <c r="AN208" s="7">
        <v>0.0</v>
      </c>
      <c r="AO208" s="7">
        <v>0.0</v>
      </c>
      <c r="AP208" s="7">
        <v>0.0</v>
      </c>
      <c r="AQ208" s="7">
        <v>0.0</v>
      </c>
      <c r="AR208" s="7">
        <v>0.0</v>
      </c>
      <c r="AS208" s="13">
        <f t="shared" si="10"/>
        <v>0</v>
      </c>
      <c r="AT208" s="14"/>
      <c r="AU208" s="7">
        <v>0.0</v>
      </c>
      <c r="AV208" s="7">
        <v>0.0</v>
      </c>
      <c r="AW208" s="14">
        <v>0.0</v>
      </c>
      <c r="AX208" s="14"/>
      <c r="AY208" s="14"/>
    </row>
    <row r="209" ht="12.75" customHeight="1">
      <c r="A209" s="7" t="s">
        <v>732</v>
      </c>
      <c r="B209" s="7" t="s">
        <v>1248</v>
      </c>
      <c r="C209" s="8" t="s">
        <v>254</v>
      </c>
      <c r="D209" s="9" t="s">
        <v>174</v>
      </c>
      <c r="E209" s="7">
        <v>79.0</v>
      </c>
      <c r="F209" s="7">
        <v>1.0</v>
      </c>
      <c r="G209" s="7">
        <v>0.0</v>
      </c>
      <c r="H209" s="24">
        <f t="shared" si="1"/>
        <v>1</v>
      </c>
      <c r="I209" s="7">
        <v>1.0</v>
      </c>
      <c r="J209" s="7">
        <v>0.0</v>
      </c>
      <c r="K209" s="7">
        <v>0.0</v>
      </c>
      <c r="L209" s="12">
        <f t="shared" si="2"/>
        <v>0</v>
      </c>
      <c r="M209" s="7">
        <v>4.0</v>
      </c>
      <c r="N209" s="7">
        <v>1.0</v>
      </c>
      <c r="O209" s="7">
        <v>1.0</v>
      </c>
      <c r="P209" s="7">
        <v>3.0</v>
      </c>
      <c r="Q209" s="7">
        <v>0.0</v>
      </c>
      <c r="R209" s="10">
        <f t="shared" si="3"/>
        <v>0.25</v>
      </c>
      <c r="S209" s="10">
        <f t="shared" si="4"/>
        <v>0.25</v>
      </c>
      <c r="T209" s="7">
        <v>19.0</v>
      </c>
      <c r="U209" s="7">
        <v>2.0</v>
      </c>
      <c r="V209" s="7">
        <v>2.0</v>
      </c>
      <c r="W209" s="7">
        <v>1.0</v>
      </c>
      <c r="X209" s="7">
        <v>7.0</v>
      </c>
      <c r="Y209" s="7">
        <v>6957.0</v>
      </c>
      <c r="Z209" s="18">
        <f t="shared" si="5"/>
        <v>1.467721519</v>
      </c>
      <c r="AA209" s="14">
        <v>106.94</v>
      </c>
      <c r="AB209" s="18">
        <f t="shared" si="6"/>
        <v>1.353670886</v>
      </c>
      <c r="AC209" s="14">
        <v>276.24</v>
      </c>
      <c r="AD209" s="18">
        <f t="shared" si="7"/>
        <v>3.496708861</v>
      </c>
      <c r="AE209" s="13">
        <f t="shared" si="8"/>
        <v>0.2790855473</v>
      </c>
      <c r="AF209" s="7">
        <v>0.0</v>
      </c>
      <c r="AG209" s="7">
        <v>0.0</v>
      </c>
      <c r="AH209" s="13" t="str">
        <f t="shared" si="9"/>
        <v> </v>
      </c>
      <c r="AI209" s="7">
        <v>3.0</v>
      </c>
      <c r="AJ209" s="7">
        <v>9.0</v>
      </c>
      <c r="AK209" s="26">
        <v>15.0</v>
      </c>
      <c r="AL209" s="26">
        <v>49.0</v>
      </c>
      <c r="AM209" s="7">
        <v>2.0</v>
      </c>
      <c r="AN209" s="7">
        <v>33.0</v>
      </c>
      <c r="AO209" s="7">
        <v>2.0</v>
      </c>
      <c r="AP209" s="7">
        <v>52.0</v>
      </c>
      <c r="AQ209" s="7">
        <v>9.0</v>
      </c>
      <c r="AR209" s="7">
        <v>63.0</v>
      </c>
      <c r="AS209" s="13">
        <f t="shared" si="10"/>
        <v>0.125</v>
      </c>
      <c r="AT209" s="14">
        <v>-1.79</v>
      </c>
      <c r="AU209" s="7">
        <v>0.0</v>
      </c>
      <c r="AV209" s="7">
        <v>2.0</v>
      </c>
      <c r="AW209" s="14">
        <v>-11.8</v>
      </c>
      <c r="AX209" s="14">
        <v>11.11</v>
      </c>
      <c r="AY209" s="14">
        <v>7.75</v>
      </c>
    </row>
    <row r="210" ht="12.75" customHeight="1">
      <c r="A210" s="7" t="s">
        <v>1251</v>
      </c>
      <c r="B210" s="7" t="s">
        <v>1252</v>
      </c>
      <c r="C210" s="8" t="s">
        <v>158</v>
      </c>
      <c r="D210" s="9" t="s">
        <v>159</v>
      </c>
      <c r="E210" s="7">
        <v>1.0</v>
      </c>
      <c r="F210" s="7">
        <v>0.0</v>
      </c>
      <c r="G210" s="7">
        <v>0.0</v>
      </c>
      <c r="H210" s="24">
        <f t="shared" si="1"/>
        <v>0</v>
      </c>
      <c r="I210" s="7">
        <v>0.0</v>
      </c>
      <c r="J210" s="7">
        <v>0.0</v>
      </c>
      <c r="K210" s="7">
        <v>0.0</v>
      </c>
      <c r="L210" s="12">
        <f t="shared" si="2"/>
        <v>0</v>
      </c>
      <c r="M210" s="7">
        <v>0.0</v>
      </c>
      <c r="N210" s="7">
        <v>0.0</v>
      </c>
      <c r="O210" s="7">
        <v>0.0</v>
      </c>
      <c r="P210" s="7">
        <v>0.0</v>
      </c>
      <c r="Q210" s="7">
        <v>0.0</v>
      </c>
      <c r="R210" s="10">
        <f t="shared" si="3"/>
        <v>0</v>
      </c>
      <c r="S210" s="10">
        <f t="shared" si="4"/>
        <v>0</v>
      </c>
      <c r="T210" s="7">
        <v>0.0</v>
      </c>
      <c r="U210" s="7">
        <v>0.0</v>
      </c>
      <c r="V210" s="7">
        <v>0.0</v>
      </c>
      <c r="W210" s="7">
        <v>0.0</v>
      </c>
      <c r="X210" s="7">
        <v>0.0</v>
      </c>
      <c r="Y210" s="7">
        <v>179.0</v>
      </c>
      <c r="Z210" s="18">
        <f t="shared" si="5"/>
        <v>2.983333333</v>
      </c>
      <c r="AA210" s="14">
        <v>3.02</v>
      </c>
      <c r="AB210" s="18">
        <f t="shared" si="6"/>
        <v>3.02</v>
      </c>
      <c r="AC210" s="14">
        <v>7.03</v>
      </c>
      <c r="AD210" s="18">
        <f t="shared" si="7"/>
        <v>7.03</v>
      </c>
      <c r="AE210" s="13">
        <f t="shared" si="8"/>
        <v>0.3004975124</v>
      </c>
      <c r="AF210" s="7">
        <v>0.0</v>
      </c>
      <c r="AG210" s="7">
        <v>0.0</v>
      </c>
      <c r="AH210" s="13" t="str">
        <f t="shared" si="9"/>
        <v> </v>
      </c>
      <c r="AI210" s="7">
        <v>0.0</v>
      </c>
      <c r="AJ210" s="7">
        <v>0.0</v>
      </c>
      <c r="AK210" s="26">
        <v>0.0</v>
      </c>
      <c r="AL210" s="26">
        <v>1.0</v>
      </c>
      <c r="AM210" s="7">
        <v>0.0</v>
      </c>
      <c r="AN210" s="7">
        <v>0.0</v>
      </c>
      <c r="AO210" s="7">
        <v>0.0</v>
      </c>
      <c r="AP210" s="7">
        <v>2.0</v>
      </c>
      <c r="AQ210" s="7">
        <v>0.0</v>
      </c>
      <c r="AR210" s="7">
        <v>1.0</v>
      </c>
      <c r="AS210" s="13">
        <f t="shared" si="10"/>
        <v>0</v>
      </c>
      <c r="AT210" s="14">
        <v>-8.33</v>
      </c>
      <c r="AU210" s="7">
        <v>0.0</v>
      </c>
      <c r="AV210" s="7">
        <v>0.0</v>
      </c>
      <c r="AW210" s="14">
        <v>19.9</v>
      </c>
      <c r="AX210" s="14">
        <v>33.33</v>
      </c>
      <c r="AY210" s="14">
        <v>11.11</v>
      </c>
    </row>
    <row r="211" ht="12.75" customHeight="1">
      <c r="A211" s="7" t="s">
        <v>1255</v>
      </c>
      <c r="B211" s="7" t="s">
        <v>1256</v>
      </c>
      <c r="C211" s="8" t="s">
        <v>206</v>
      </c>
      <c r="D211" s="9" t="s">
        <v>174</v>
      </c>
      <c r="E211" s="7">
        <v>72.0</v>
      </c>
      <c r="F211" s="7">
        <v>0.0</v>
      </c>
      <c r="G211" s="7">
        <v>0.0</v>
      </c>
      <c r="H211" s="24">
        <f t="shared" si="1"/>
        <v>0</v>
      </c>
      <c r="I211" s="7">
        <v>0.0</v>
      </c>
      <c r="J211" s="7">
        <v>0.0</v>
      </c>
      <c r="K211" s="7">
        <v>0.0</v>
      </c>
      <c r="L211" s="12">
        <f t="shared" si="2"/>
        <v>0</v>
      </c>
      <c r="M211" s="7">
        <v>2.0</v>
      </c>
      <c r="N211" s="7">
        <v>0.0</v>
      </c>
      <c r="O211" s="7">
        <v>0.0</v>
      </c>
      <c r="P211" s="7">
        <v>2.0</v>
      </c>
      <c r="Q211" s="7">
        <v>0.0</v>
      </c>
      <c r="R211" s="10">
        <f t="shared" si="3"/>
        <v>0</v>
      </c>
      <c r="S211" s="10">
        <f t="shared" si="4"/>
        <v>0</v>
      </c>
      <c r="T211" s="7">
        <v>16.0</v>
      </c>
      <c r="U211" s="7">
        <v>15.0</v>
      </c>
      <c r="V211" s="7">
        <v>8.0</v>
      </c>
      <c r="W211" s="7">
        <v>10.0</v>
      </c>
      <c r="X211" s="7">
        <v>3.0</v>
      </c>
      <c r="Y211" s="7">
        <v>9092.0</v>
      </c>
      <c r="Z211" s="18">
        <f t="shared" si="5"/>
        <v>2.10462963</v>
      </c>
      <c r="AA211" s="14">
        <v>152.38</v>
      </c>
      <c r="AB211" s="18">
        <f t="shared" si="6"/>
        <v>2.116388889</v>
      </c>
      <c r="AC211" s="14">
        <v>188.69</v>
      </c>
      <c r="AD211" s="18">
        <f t="shared" si="7"/>
        <v>2.620694444</v>
      </c>
      <c r="AE211" s="13">
        <f t="shared" si="8"/>
        <v>0.4467704577</v>
      </c>
      <c r="AF211" s="7">
        <v>0.0</v>
      </c>
      <c r="AG211" s="7">
        <v>0.0</v>
      </c>
      <c r="AH211" s="13" t="str">
        <f t="shared" si="9"/>
        <v> </v>
      </c>
      <c r="AI211" s="7">
        <v>2.0</v>
      </c>
      <c r="AJ211" s="7">
        <v>19.0</v>
      </c>
      <c r="AK211" s="26">
        <v>21.0</v>
      </c>
      <c r="AL211" s="26">
        <v>118.0</v>
      </c>
      <c r="AM211" s="7">
        <v>7.0</v>
      </c>
      <c r="AN211" s="7">
        <v>61.0</v>
      </c>
      <c r="AO211" s="7">
        <v>6.0</v>
      </c>
      <c r="AP211" s="7">
        <v>56.0</v>
      </c>
      <c r="AQ211" s="7">
        <v>23.0</v>
      </c>
      <c r="AR211" s="7">
        <v>127.0</v>
      </c>
      <c r="AS211" s="13">
        <f t="shared" si="10"/>
        <v>0.1533333333</v>
      </c>
      <c r="AT211" s="14">
        <v>2.16</v>
      </c>
      <c r="AU211" s="7">
        <v>2.0</v>
      </c>
      <c r="AV211" s="7">
        <v>1.0</v>
      </c>
      <c r="AW211" s="14">
        <v>-46.5</v>
      </c>
      <c r="AX211" s="14">
        <v>4.05</v>
      </c>
      <c r="AY211" s="14">
        <v>-0.82</v>
      </c>
    </row>
    <row r="212" ht="12.75" customHeight="1">
      <c r="A212" s="7" t="s">
        <v>1258</v>
      </c>
      <c r="B212" s="7" t="s">
        <v>1259</v>
      </c>
      <c r="C212" s="8" t="s">
        <v>158</v>
      </c>
      <c r="D212" s="9" t="s">
        <v>707</v>
      </c>
      <c r="E212" s="7">
        <v>69.0</v>
      </c>
      <c r="F212" s="7">
        <v>0.0</v>
      </c>
      <c r="G212" s="7">
        <v>1.0</v>
      </c>
      <c r="H212" s="24">
        <f t="shared" si="1"/>
        <v>1</v>
      </c>
      <c r="I212" s="7">
        <v>0.0</v>
      </c>
      <c r="J212" s="7">
        <v>0.0</v>
      </c>
      <c r="K212" s="7">
        <v>1.0</v>
      </c>
      <c r="L212" s="12">
        <f t="shared" si="2"/>
        <v>0</v>
      </c>
      <c r="M212" s="7">
        <v>0.0</v>
      </c>
      <c r="N212" s="7">
        <v>1.0</v>
      </c>
      <c r="O212" s="7">
        <v>0.0</v>
      </c>
      <c r="P212" s="7">
        <v>0.0</v>
      </c>
      <c r="Q212" s="7">
        <v>0.0</v>
      </c>
      <c r="R212" s="10">
        <f t="shared" si="3"/>
        <v>0</v>
      </c>
      <c r="S212" s="10">
        <f t="shared" si="4"/>
        <v>0</v>
      </c>
      <c r="T212" s="7">
        <v>9.0</v>
      </c>
      <c r="U212" s="7">
        <v>1.0</v>
      </c>
      <c r="V212" s="7">
        <v>0.0</v>
      </c>
      <c r="W212" s="7">
        <v>2.0</v>
      </c>
      <c r="X212" s="7">
        <v>0.0</v>
      </c>
      <c r="Y212" s="7">
        <v>5117.0</v>
      </c>
      <c r="Z212" s="18">
        <f t="shared" si="5"/>
        <v>1.235990338</v>
      </c>
      <c r="AA212" s="14">
        <v>78.28</v>
      </c>
      <c r="AB212" s="18">
        <f t="shared" si="6"/>
        <v>1.134492754</v>
      </c>
      <c r="AC212" s="14">
        <v>215.4</v>
      </c>
      <c r="AD212" s="18">
        <f t="shared" si="7"/>
        <v>3.12173913</v>
      </c>
      <c r="AE212" s="13">
        <f t="shared" si="8"/>
        <v>0.2665486244</v>
      </c>
      <c r="AF212" s="7">
        <v>0.0</v>
      </c>
      <c r="AG212" s="7">
        <v>0.0</v>
      </c>
      <c r="AH212" s="13" t="str">
        <f t="shared" si="9"/>
        <v> </v>
      </c>
      <c r="AI212" s="7">
        <v>4.0</v>
      </c>
      <c r="AJ212" s="7">
        <v>12.0</v>
      </c>
      <c r="AK212" s="26">
        <v>7.0</v>
      </c>
      <c r="AL212" s="26">
        <v>50.0</v>
      </c>
      <c r="AM212" s="7">
        <v>1.0</v>
      </c>
      <c r="AN212" s="7">
        <v>36.0</v>
      </c>
      <c r="AO212" s="7">
        <v>4.0</v>
      </c>
      <c r="AP212" s="7">
        <v>39.0</v>
      </c>
      <c r="AQ212" s="7">
        <v>9.0</v>
      </c>
      <c r="AR212" s="7">
        <v>68.0</v>
      </c>
      <c r="AS212" s="13">
        <f t="shared" si="10"/>
        <v>0.1168831169</v>
      </c>
      <c r="AT212" s="14">
        <v>-0.45</v>
      </c>
      <c r="AU212" s="7">
        <v>0.0</v>
      </c>
      <c r="AV212" s="7">
        <v>0.0</v>
      </c>
      <c r="AW212" s="14">
        <v>-39.1</v>
      </c>
      <c r="AX212" s="14">
        <v>8.93</v>
      </c>
      <c r="AY212" s="14">
        <v>3.57</v>
      </c>
    </row>
    <row r="213" ht="12.75" customHeight="1">
      <c r="A213" s="7" t="s">
        <v>614</v>
      </c>
      <c r="B213" s="7" t="s">
        <v>1260</v>
      </c>
      <c r="C213" s="8" t="s">
        <v>312</v>
      </c>
      <c r="D213" s="9" t="s">
        <v>150</v>
      </c>
      <c r="E213" s="7">
        <v>23.0</v>
      </c>
      <c r="F213" s="7">
        <v>0.0</v>
      </c>
      <c r="G213" s="7">
        <v>0.0</v>
      </c>
      <c r="H213" s="24">
        <f t="shared" si="1"/>
        <v>0</v>
      </c>
      <c r="I213" s="7">
        <v>0.0</v>
      </c>
      <c r="J213" s="7">
        <v>0.0</v>
      </c>
      <c r="K213" s="7">
        <v>0.0</v>
      </c>
      <c r="L213" s="12">
        <f t="shared" si="2"/>
        <v>0</v>
      </c>
      <c r="M213" s="7">
        <v>0.0</v>
      </c>
      <c r="N213" s="7">
        <v>0.0</v>
      </c>
      <c r="O213" s="7">
        <v>0.0</v>
      </c>
      <c r="P213" s="7">
        <v>0.0</v>
      </c>
      <c r="Q213" s="7">
        <v>0.0</v>
      </c>
      <c r="R213" s="10">
        <f t="shared" si="3"/>
        <v>0</v>
      </c>
      <c r="S213" s="10">
        <f t="shared" si="4"/>
        <v>0</v>
      </c>
      <c r="T213" s="7">
        <v>0.0</v>
      </c>
      <c r="U213" s="7">
        <v>0.0</v>
      </c>
      <c r="V213" s="7">
        <v>0.0</v>
      </c>
      <c r="W213" s="7">
        <v>0.0</v>
      </c>
      <c r="X213" s="7">
        <v>0.0</v>
      </c>
      <c r="Y213" s="7">
        <v>18.0</v>
      </c>
      <c r="Z213" s="18">
        <f t="shared" si="5"/>
        <v>0.01304347826</v>
      </c>
      <c r="AA213" s="14">
        <v>0.33</v>
      </c>
      <c r="AB213" s="18">
        <f t="shared" si="6"/>
        <v>0.01434782609</v>
      </c>
      <c r="AC213" s="14">
        <v>92.99</v>
      </c>
      <c r="AD213" s="18">
        <f t="shared" si="7"/>
        <v>4.043043478</v>
      </c>
      <c r="AE213" s="13">
        <f t="shared" si="8"/>
        <v>0.00353621946</v>
      </c>
      <c r="AF213" s="7">
        <v>0.0</v>
      </c>
      <c r="AG213" s="7">
        <v>0.0</v>
      </c>
      <c r="AH213" s="13" t="str">
        <f t="shared" si="9"/>
        <v> </v>
      </c>
      <c r="AI213" s="7">
        <v>0.0</v>
      </c>
      <c r="AJ213" s="7">
        <v>0.0</v>
      </c>
      <c r="AK213" s="26">
        <v>0.0</v>
      </c>
      <c r="AL213" s="26">
        <v>0.0</v>
      </c>
      <c r="AM213" s="7">
        <v>0.0</v>
      </c>
      <c r="AN213" s="7">
        <v>1.0</v>
      </c>
      <c r="AO213" s="7">
        <v>0.0</v>
      </c>
      <c r="AP213" s="7">
        <v>0.0</v>
      </c>
      <c r="AQ213" s="7">
        <v>0.0</v>
      </c>
      <c r="AR213" s="7">
        <v>1.0</v>
      </c>
      <c r="AS213" s="13">
        <f t="shared" si="10"/>
        <v>0</v>
      </c>
      <c r="AT213" s="14">
        <v>-9.8</v>
      </c>
      <c r="AU213" s="7">
        <v>0.0</v>
      </c>
      <c r="AV213" s="7">
        <v>0.0</v>
      </c>
      <c r="AW213" s="14">
        <v>-60.0</v>
      </c>
      <c r="AX213" s="14"/>
      <c r="AY213" s="14"/>
    </row>
    <row r="214" ht="12.75" customHeight="1">
      <c r="A214" s="7" t="s">
        <v>1263</v>
      </c>
      <c r="B214" s="7" t="s">
        <v>1264</v>
      </c>
      <c r="C214" s="8" t="s">
        <v>246</v>
      </c>
      <c r="D214" s="9" t="s">
        <v>174</v>
      </c>
      <c r="E214" s="7">
        <v>72.0</v>
      </c>
      <c r="F214" s="7">
        <v>0.0</v>
      </c>
      <c r="G214" s="7">
        <v>0.0</v>
      </c>
      <c r="H214" s="24">
        <f t="shared" si="1"/>
        <v>0</v>
      </c>
      <c r="I214" s="7">
        <v>0.0</v>
      </c>
      <c r="J214" s="7">
        <v>0.0</v>
      </c>
      <c r="K214" s="7">
        <v>0.0</v>
      </c>
      <c r="L214" s="12">
        <f t="shared" si="2"/>
        <v>0</v>
      </c>
      <c r="M214" s="7">
        <v>1.0</v>
      </c>
      <c r="N214" s="7">
        <v>0.0</v>
      </c>
      <c r="O214" s="7">
        <v>0.0</v>
      </c>
      <c r="P214" s="7">
        <v>1.0</v>
      </c>
      <c r="Q214" s="7">
        <v>0.0</v>
      </c>
      <c r="R214" s="10">
        <f t="shared" si="3"/>
        <v>0</v>
      </c>
      <c r="S214" s="10">
        <f t="shared" si="4"/>
        <v>0</v>
      </c>
      <c r="T214" s="7">
        <v>17.0</v>
      </c>
      <c r="U214" s="7">
        <v>2.0</v>
      </c>
      <c r="V214" s="7">
        <v>3.0</v>
      </c>
      <c r="W214" s="7">
        <v>4.0</v>
      </c>
      <c r="X214" s="7">
        <v>2.0</v>
      </c>
      <c r="Y214" s="7">
        <v>6671.0</v>
      </c>
      <c r="Z214" s="18">
        <f t="shared" si="5"/>
        <v>1.544212963</v>
      </c>
      <c r="AA214" s="14">
        <v>110.47</v>
      </c>
      <c r="AB214" s="18">
        <f t="shared" si="6"/>
        <v>1.534305556</v>
      </c>
      <c r="AC214" s="14">
        <v>301.34</v>
      </c>
      <c r="AD214" s="18">
        <f t="shared" si="7"/>
        <v>4.185277778</v>
      </c>
      <c r="AE214" s="13">
        <f t="shared" si="8"/>
        <v>0.2682547777</v>
      </c>
      <c r="AF214" s="7">
        <v>0.0</v>
      </c>
      <c r="AG214" s="7">
        <v>0.0</v>
      </c>
      <c r="AH214" s="13" t="str">
        <f t="shared" si="9"/>
        <v> </v>
      </c>
      <c r="AI214" s="7">
        <v>0.0</v>
      </c>
      <c r="AJ214" s="7">
        <v>16.0</v>
      </c>
      <c r="AK214" s="26">
        <v>11.0</v>
      </c>
      <c r="AL214" s="26">
        <v>94.0</v>
      </c>
      <c r="AM214" s="7">
        <v>3.0</v>
      </c>
      <c r="AN214" s="7">
        <v>35.0</v>
      </c>
      <c r="AO214" s="7">
        <v>2.0</v>
      </c>
      <c r="AP214" s="7">
        <v>54.0</v>
      </c>
      <c r="AQ214" s="7">
        <v>12.0</v>
      </c>
      <c r="AR214" s="7">
        <v>108.0</v>
      </c>
      <c r="AS214" s="13">
        <f t="shared" si="10"/>
        <v>0.1</v>
      </c>
      <c r="AT214" s="14">
        <v>-6.96</v>
      </c>
      <c r="AU214" s="7">
        <v>0.0</v>
      </c>
      <c r="AV214" s="7">
        <v>1.0</v>
      </c>
      <c r="AW214" s="14">
        <v>-42.9</v>
      </c>
      <c r="AX214" s="14">
        <v>8.33</v>
      </c>
      <c r="AY214" s="14">
        <v>1.83</v>
      </c>
    </row>
    <row r="215" ht="12.75" customHeight="1">
      <c r="A215" s="7" t="s">
        <v>1144</v>
      </c>
      <c r="B215" s="7" t="s">
        <v>1266</v>
      </c>
      <c r="C215" s="8" t="s">
        <v>136</v>
      </c>
      <c r="D215" s="9" t="s">
        <v>174</v>
      </c>
      <c r="E215" s="7">
        <v>71.0</v>
      </c>
      <c r="F215" s="7">
        <v>0.0</v>
      </c>
      <c r="G215" s="7">
        <v>0.0</v>
      </c>
      <c r="H215" s="24">
        <f t="shared" si="1"/>
        <v>0</v>
      </c>
      <c r="I215" s="7">
        <v>0.0</v>
      </c>
      <c r="J215" s="7">
        <v>0.0</v>
      </c>
      <c r="K215" s="7">
        <v>0.0</v>
      </c>
      <c r="L215" s="12">
        <f t="shared" si="2"/>
        <v>0</v>
      </c>
      <c r="M215" s="7">
        <v>4.0</v>
      </c>
      <c r="N215" s="7">
        <v>0.0</v>
      </c>
      <c r="O215" s="7">
        <v>0.0</v>
      </c>
      <c r="P215" s="7">
        <v>4.0</v>
      </c>
      <c r="Q215" s="7">
        <v>0.0</v>
      </c>
      <c r="R215" s="10">
        <f t="shared" si="3"/>
        <v>0</v>
      </c>
      <c r="S215" s="10">
        <f t="shared" si="4"/>
        <v>0</v>
      </c>
      <c r="T215" s="7">
        <v>12.0</v>
      </c>
      <c r="U215" s="7">
        <v>13.0</v>
      </c>
      <c r="V215" s="7">
        <v>3.0</v>
      </c>
      <c r="W215" s="7">
        <v>13.0</v>
      </c>
      <c r="X215" s="7">
        <v>5.0</v>
      </c>
      <c r="Y215" s="7">
        <v>11164.0</v>
      </c>
      <c r="Z215" s="18">
        <f t="shared" si="5"/>
        <v>2.620657277</v>
      </c>
      <c r="AA215" s="14">
        <v>182.86</v>
      </c>
      <c r="AB215" s="18">
        <f t="shared" si="6"/>
        <v>2.575492958</v>
      </c>
      <c r="AC215" s="14">
        <v>201.43</v>
      </c>
      <c r="AD215" s="18">
        <f t="shared" si="7"/>
        <v>2.837042254</v>
      </c>
      <c r="AE215" s="13">
        <f t="shared" si="8"/>
        <v>0.4758385594</v>
      </c>
      <c r="AF215" s="7">
        <v>0.0</v>
      </c>
      <c r="AG215" s="7">
        <v>0.0</v>
      </c>
      <c r="AH215" s="13" t="str">
        <f t="shared" si="9"/>
        <v> </v>
      </c>
      <c r="AI215" s="7">
        <v>0.0</v>
      </c>
      <c r="AJ215" s="7">
        <v>18.0</v>
      </c>
      <c r="AK215" s="26">
        <v>19.0</v>
      </c>
      <c r="AL215" s="26">
        <v>149.0</v>
      </c>
      <c r="AM215" s="7">
        <v>5.0</v>
      </c>
      <c r="AN215" s="7">
        <v>65.0</v>
      </c>
      <c r="AO215" s="7">
        <v>5.0</v>
      </c>
      <c r="AP215" s="7">
        <v>75.0</v>
      </c>
      <c r="AQ215" s="7">
        <v>20.0</v>
      </c>
      <c r="AR215" s="7">
        <v>139.0</v>
      </c>
      <c r="AS215" s="13">
        <f t="shared" si="10"/>
        <v>0.1257861635</v>
      </c>
      <c r="AT215" s="14">
        <v>1.83</v>
      </c>
      <c r="AU215" s="7">
        <v>1.0</v>
      </c>
      <c r="AV215" s="7">
        <v>4.0</v>
      </c>
      <c r="AW215" s="14">
        <v>-45.3</v>
      </c>
      <c r="AX215" s="14">
        <v>3.35</v>
      </c>
      <c r="AY215" s="14">
        <v>-4.48</v>
      </c>
    </row>
    <row r="216" ht="12.75" customHeight="1">
      <c r="A216" s="7" t="s">
        <v>1269</v>
      </c>
      <c r="B216" s="7" t="s">
        <v>1270</v>
      </c>
      <c r="C216" s="8" t="s">
        <v>149</v>
      </c>
      <c r="D216" s="9" t="s">
        <v>183</v>
      </c>
      <c r="E216" s="7">
        <v>82.0</v>
      </c>
      <c r="F216" s="7">
        <v>2.0</v>
      </c>
      <c r="G216" s="7">
        <v>1.0</v>
      </c>
      <c r="H216" s="24">
        <f t="shared" si="1"/>
        <v>3</v>
      </c>
      <c r="I216" s="7">
        <v>2.0</v>
      </c>
      <c r="J216" s="7">
        <v>1.0</v>
      </c>
      <c r="K216" s="7">
        <v>0.0</v>
      </c>
      <c r="L216" s="12">
        <f t="shared" si="2"/>
        <v>7.333333333</v>
      </c>
      <c r="M216" s="7">
        <v>11.0</v>
      </c>
      <c r="N216" s="7">
        <v>4.0</v>
      </c>
      <c r="O216" s="7">
        <v>4.0</v>
      </c>
      <c r="P216" s="7">
        <v>9.0</v>
      </c>
      <c r="Q216" s="7">
        <v>2.0</v>
      </c>
      <c r="R216" s="10">
        <f t="shared" si="3"/>
        <v>0.1818181818</v>
      </c>
      <c r="S216" s="10">
        <f t="shared" si="4"/>
        <v>0.1333333333</v>
      </c>
      <c r="T216" s="7">
        <v>8.0</v>
      </c>
      <c r="U216" s="7">
        <v>1.0</v>
      </c>
      <c r="V216" s="7">
        <v>1.0</v>
      </c>
      <c r="W216" s="7">
        <v>1.0</v>
      </c>
      <c r="X216" s="7">
        <v>5.0</v>
      </c>
      <c r="Y216" s="7">
        <v>9106.0</v>
      </c>
      <c r="Z216" s="18">
        <f t="shared" si="5"/>
        <v>1.850813008</v>
      </c>
      <c r="AA216" s="14">
        <v>146.22</v>
      </c>
      <c r="AB216" s="18">
        <f t="shared" si="6"/>
        <v>1.783170732</v>
      </c>
      <c r="AC216" s="14">
        <v>296.93</v>
      </c>
      <c r="AD216" s="18">
        <f t="shared" si="7"/>
        <v>3.621097561</v>
      </c>
      <c r="AE216" s="13">
        <f t="shared" si="8"/>
        <v>0.3299559968</v>
      </c>
      <c r="AF216" s="7">
        <v>4.0</v>
      </c>
      <c r="AG216" s="7">
        <v>1.0</v>
      </c>
      <c r="AH216" s="13">
        <f t="shared" si="9"/>
        <v>0.8</v>
      </c>
      <c r="AI216" s="7">
        <v>3.0</v>
      </c>
      <c r="AJ216" s="7">
        <v>11.0</v>
      </c>
      <c r="AK216" s="26">
        <v>19.0</v>
      </c>
      <c r="AL216" s="26">
        <v>86.0</v>
      </c>
      <c r="AM216" s="7">
        <v>6.0</v>
      </c>
      <c r="AN216" s="7">
        <v>54.0</v>
      </c>
      <c r="AO216" s="7">
        <v>5.0</v>
      </c>
      <c r="AP216" s="7">
        <v>67.0</v>
      </c>
      <c r="AQ216" s="7">
        <v>18.0</v>
      </c>
      <c r="AR216" s="7">
        <v>105.0</v>
      </c>
      <c r="AS216" s="13">
        <f t="shared" si="10"/>
        <v>0.1463414634</v>
      </c>
      <c r="AT216" s="14">
        <v>-2.03</v>
      </c>
      <c r="AU216" s="7">
        <v>0.0</v>
      </c>
      <c r="AV216" s="7">
        <v>1.0</v>
      </c>
      <c r="AW216" s="14">
        <v>-25.0</v>
      </c>
      <c r="AX216" s="14">
        <v>12.26</v>
      </c>
      <c r="AY216" s="14">
        <v>6.08</v>
      </c>
    </row>
    <row r="217" ht="12.75" customHeight="1">
      <c r="A217" s="7" t="s">
        <v>1276</v>
      </c>
      <c r="B217" s="7" t="s">
        <v>1277</v>
      </c>
      <c r="C217" s="8" t="s">
        <v>297</v>
      </c>
      <c r="D217" s="9" t="s">
        <v>183</v>
      </c>
      <c r="E217" s="7">
        <v>58.0</v>
      </c>
      <c r="F217" s="7">
        <v>0.0</v>
      </c>
      <c r="G217" s="7">
        <v>0.0</v>
      </c>
      <c r="H217" s="24">
        <f t="shared" si="1"/>
        <v>0</v>
      </c>
      <c r="I217" s="7">
        <v>0.0</v>
      </c>
      <c r="J217" s="7">
        <v>0.0</v>
      </c>
      <c r="K217" s="7">
        <v>0.0</v>
      </c>
      <c r="L217" s="12">
        <f t="shared" si="2"/>
        <v>0</v>
      </c>
      <c r="M217" s="7">
        <v>0.0</v>
      </c>
      <c r="N217" s="7">
        <v>1.0</v>
      </c>
      <c r="O217" s="7">
        <v>1.0</v>
      </c>
      <c r="P217" s="7">
        <v>0.0</v>
      </c>
      <c r="Q217" s="7">
        <v>0.0</v>
      </c>
      <c r="R217" s="10">
        <f t="shared" si="3"/>
        <v>0</v>
      </c>
      <c r="S217" s="10">
        <f t="shared" si="4"/>
        <v>0</v>
      </c>
      <c r="T217" s="7">
        <v>3.0</v>
      </c>
      <c r="U217" s="7">
        <v>0.0</v>
      </c>
      <c r="V217" s="7">
        <v>1.0</v>
      </c>
      <c r="W217" s="7">
        <v>0.0</v>
      </c>
      <c r="X217" s="7">
        <v>0.0</v>
      </c>
      <c r="Y217" s="7">
        <v>737.0</v>
      </c>
      <c r="Z217" s="18">
        <f t="shared" si="5"/>
        <v>0.2117816092</v>
      </c>
      <c r="AA217" s="14">
        <v>12.35</v>
      </c>
      <c r="AB217" s="18">
        <f t="shared" si="6"/>
        <v>0.2129310345</v>
      </c>
      <c r="AC217" s="14">
        <v>268.73</v>
      </c>
      <c r="AD217" s="18">
        <f t="shared" si="7"/>
        <v>4.633275862</v>
      </c>
      <c r="AE217" s="13">
        <f t="shared" si="8"/>
        <v>0.04393766899</v>
      </c>
      <c r="AF217" s="7">
        <v>0.0</v>
      </c>
      <c r="AG217" s="7">
        <v>1.0</v>
      </c>
      <c r="AH217" s="13">
        <f t="shared" si="9"/>
        <v>0</v>
      </c>
      <c r="AI217" s="7">
        <v>0.0</v>
      </c>
      <c r="AJ217" s="7">
        <v>2.0</v>
      </c>
      <c r="AK217" s="26">
        <v>1.0</v>
      </c>
      <c r="AL217" s="26">
        <v>6.0</v>
      </c>
      <c r="AM217" s="7">
        <v>2.0</v>
      </c>
      <c r="AN217" s="7">
        <v>5.0</v>
      </c>
      <c r="AO217" s="7">
        <v>0.0</v>
      </c>
      <c r="AP217" s="7">
        <v>5.0</v>
      </c>
      <c r="AQ217" s="7">
        <v>0.0</v>
      </c>
      <c r="AR217" s="7">
        <v>8.0</v>
      </c>
      <c r="AS217" s="13">
        <f t="shared" si="10"/>
        <v>0</v>
      </c>
      <c r="AT217" s="14">
        <v>-11.11</v>
      </c>
      <c r="AU217" s="7">
        <v>0.0</v>
      </c>
      <c r="AV217" s="7">
        <v>0.0</v>
      </c>
      <c r="AW217" s="14">
        <v>-24.3</v>
      </c>
      <c r="AX217" s="14">
        <v>0.0</v>
      </c>
      <c r="AY217" s="14">
        <v>-5.67</v>
      </c>
    </row>
    <row r="218" ht="12.75" customHeight="1">
      <c r="A218" s="7" t="s">
        <v>1280</v>
      </c>
      <c r="B218" s="7" t="s">
        <v>1281</v>
      </c>
      <c r="C218" s="8" t="s">
        <v>166</v>
      </c>
      <c r="D218" s="9" t="s">
        <v>238</v>
      </c>
      <c r="E218" s="7">
        <v>15.0</v>
      </c>
      <c r="F218" s="7">
        <v>0.0</v>
      </c>
      <c r="G218" s="7">
        <v>0.0</v>
      </c>
      <c r="H218" s="24">
        <f t="shared" si="1"/>
        <v>0</v>
      </c>
      <c r="I218" s="7">
        <v>0.0</v>
      </c>
      <c r="J218" s="7">
        <v>0.0</v>
      </c>
      <c r="K218" s="7">
        <v>0.0</v>
      </c>
      <c r="L218" s="12">
        <f t="shared" si="2"/>
        <v>0</v>
      </c>
      <c r="M218" s="7">
        <v>0.0</v>
      </c>
      <c r="N218" s="7">
        <v>0.0</v>
      </c>
      <c r="O218" s="7">
        <v>0.0</v>
      </c>
      <c r="P218" s="7">
        <v>0.0</v>
      </c>
      <c r="Q218" s="7">
        <v>0.0</v>
      </c>
      <c r="R218" s="10">
        <f t="shared" si="3"/>
        <v>0</v>
      </c>
      <c r="S218" s="10">
        <f t="shared" si="4"/>
        <v>0</v>
      </c>
      <c r="T218" s="7">
        <v>3.0</v>
      </c>
      <c r="U218" s="7">
        <v>1.0</v>
      </c>
      <c r="V218" s="7">
        <v>0.0</v>
      </c>
      <c r="W218" s="7">
        <v>0.0</v>
      </c>
      <c r="X218" s="7">
        <v>0.0</v>
      </c>
      <c r="Y218" s="7">
        <v>772.0</v>
      </c>
      <c r="Z218" s="18">
        <f t="shared" si="5"/>
        <v>0.8577777778</v>
      </c>
      <c r="AA218" s="14">
        <v>14.32</v>
      </c>
      <c r="AB218" s="18">
        <f t="shared" si="6"/>
        <v>0.9546666667</v>
      </c>
      <c r="AC218" s="14">
        <v>60.59</v>
      </c>
      <c r="AD218" s="18">
        <f t="shared" si="7"/>
        <v>4.039333333</v>
      </c>
      <c r="AE218" s="13">
        <f t="shared" si="8"/>
        <v>0.1911627286</v>
      </c>
      <c r="AF218" s="7">
        <v>0.0</v>
      </c>
      <c r="AG218" s="7">
        <v>0.0</v>
      </c>
      <c r="AH218" s="13" t="str">
        <f t="shared" si="9"/>
        <v> </v>
      </c>
      <c r="AI218" s="7">
        <v>1.0</v>
      </c>
      <c r="AJ218" s="7">
        <v>2.0</v>
      </c>
      <c r="AK218" s="26">
        <v>0.0</v>
      </c>
      <c r="AL218" s="26">
        <v>17.0</v>
      </c>
      <c r="AM218" s="7">
        <v>0.0</v>
      </c>
      <c r="AN218" s="7">
        <v>2.0</v>
      </c>
      <c r="AO218" s="7">
        <v>0.0</v>
      </c>
      <c r="AP218" s="7">
        <v>9.0</v>
      </c>
      <c r="AQ218" s="7">
        <v>1.0</v>
      </c>
      <c r="AR218" s="7">
        <v>10.0</v>
      </c>
      <c r="AS218" s="13">
        <f t="shared" si="10"/>
        <v>0.09090909091</v>
      </c>
      <c r="AT218" s="14">
        <v>-4.97</v>
      </c>
      <c r="AU218" s="7">
        <v>0.0</v>
      </c>
      <c r="AV218" s="7">
        <v>0.0</v>
      </c>
      <c r="AW218" s="14">
        <v>-46.1</v>
      </c>
      <c r="AX218" s="14">
        <v>0.0</v>
      </c>
      <c r="AY218" s="14">
        <v>-4.48</v>
      </c>
    </row>
    <row r="219" ht="12.75" customHeight="1">
      <c r="A219" s="7" t="s">
        <v>1283</v>
      </c>
      <c r="B219" s="7" t="s">
        <v>1284</v>
      </c>
      <c r="C219" s="8" t="s">
        <v>274</v>
      </c>
      <c r="D219" s="9" t="s">
        <v>150</v>
      </c>
      <c r="E219" s="7">
        <v>72.0</v>
      </c>
      <c r="F219" s="7">
        <v>0.0</v>
      </c>
      <c r="G219" s="7">
        <v>0.0</v>
      </c>
      <c r="H219" s="24">
        <f t="shared" si="1"/>
        <v>0</v>
      </c>
      <c r="I219" s="7">
        <v>0.0</v>
      </c>
      <c r="J219" s="7">
        <v>0.0</v>
      </c>
      <c r="K219" s="7">
        <v>0.0</v>
      </c>
      <c r="L219" s="12">
        <f t="shared" si="2"/>
        <v>0</v>
      </c>
      <c r="M219" s="7">
        <v>0.0</v>
      </c>
      <c r="N219" s="7">
        <v>0.0</v>
      </c>
      <c r="O219" s="7">
        <v>0.0</v>
      </c>
      <c r="P219" s="7">
        <v>0.0</v>
      </c>
      <c r="Q219" s="7">
        <v>0.0</v>
      </c>
      <c r="R219" s="10">
        <f t="shared" si="3"/>
        <v>0</v>
      </c>
      <c r="S219" s="10">
        <f t="shared" si="4"/>
        <v>0</v>
      </c>
      <c r="T219" s="7">
        <v>0.0</v>
      </c>
      <c r="U219" s="7">
        <v>0.0</v>
      </c>
      <c r="V219" s="7">
        <v>0.0</v>
      </c>
      <c r="W219" s="7">
        <v>0.0</v>
      </c>
      <c r="X219" s="7">
        <v>0.0</v>
      </c>
      <c r="Y219" s="7">
        <v>55.0</v>
      </c>
      <c r="Z219" s="18">
        <f t="shared" si="5"/>
        <v>0.01273148148</v>
      </c>
      <c r="AA219" s="14">
        <v>0.32</v>
      </c>
      <c r="AB219" s="18">
        <f t="shared" si="6"/>
        <v>0.004444444444</v>
      </c>
      <c r="AC219" s="14">
        <v>389.16</v>
      </c>
      <c r="AD219" s="18">
        <f t="shared" si="7"/>
        <v>5.405</v>
      </c>
      <c r="AE219" s="13">
        <f t="shared" si="8"/>
        <v>0.0008216082982</v>
      </c>
      <c r="AF219" s="7">
        <v>0.0</v>
      </c>
      <c r="AG219" s="7">
        <v>0.0</v>
      </c>
      <c r="AH219" s="13" t="str">
        <f t="shared" si="9"/>
        <v> </v>
      </c>
      <c r="AI219" s="7">
        <v>0.0</v>
      </c>
      <c r="AJ219" s="7">
        <v>0.0</v>
      </c>
      <c r="AK219" s="26">
        <v>0.0</v>
      </c>
      <c r="AL219" s="26">
        <v>0.0</v>
      </c>
      <c r="AM219" s="7">
        <v>1.0</v>
      </c>
      <c r="AN219" s="7">
        <v>0.0</v>
      </c>
      <c r="AO219" s="7">
        <v>0.0</v>
      </c>
      <c r="AP219" s="7">
        <v>0.0</v>
      </c>
      <c r="AQ219" s="7">
        <v>0.0</v>
      </c>
      <c r="AR219" s="7">
        <v>0.0</v>
      </c>
      <c r="AS219" s="13">
        <f t="shared" si="10"/>
        <v>0</v>
      </c>
      <c r="AT219" s="14"/>
      <c r="AU219" s="7">
        <v>0.0</v>
      </c>
      <c r="AV219" s="7">
        <v>0.0</v>
      </c>
      <c r="AW219" s="14">
        <v>60.0</v>
      </c>
      <c r="AX219" s="14"/>
      <c r="AY219" s="14"/>
    </row>
    <row r="220" ht="12.75" customHeight="1">
      <c r="A220" s="7" t="s">
        <v>1290</v>
      </c>
      <c r="B220" s="7" t="s">
        <v>1291</v>
      </c>
      <c r="C220" s="8" t="s">
        <v>399</v>
      </c>
      <c r="D220" s="9" t="s">
        <v>150</v>
      </c>
      <c r="E220" s="7">
        <v>45.0</v>
      </c>
      <c r="F220" s="7">
        <v>0.0</v>
      </c>
      <c r="G220" s="7">
        <v>0.0</v>
      </c>
      <c r="H220" s="24">
        <f t="shared" si="1"/>
        <v>0</v>
      </c>
      <c r="I220" s="7">
        <v>0.0</v>
      </c>
      <c r="J220" s="7">
        <v>0.0</v>
      </c>
      <c r="K220" s="7">
        <v>0.0</v>
      </c>
      <c r="L220" s="12">
        <f t="shared" si="2"/>
        <v>0</v>
      </c>
      <c r="M220" s="7">
        <v>2.0</v>
      </c>
      <c r="N220" s="7">
        <v>1.0</v>
      </c>
      <c r="O220" s="7">
        <v>1.0</v>
      </c>
      <c r="P220" s="7">
        <v>2.0</v>
      </c>
      <c r="Q220" s="7">
        <v>0.0</v>
      </c>
      <c r="R220" s="10">
        <f t="shared" si="3"/>
        <v>0</v>
      </c>
      <c r="S220" s="10">
        <f t="shared" si="4"/>
        <v>0</v>
      </c>
      <c r="T220" s="7">
        <v>8.0</v>
      </c>
      <c r="U220" s="7">
        <v>5.0</v>
      </c>
      <c r="V220" s="7">
        <v>3.0</v>
      </c>
      <c r="W220" s="7">
        <v>0.0</v>
      </c>
      <c r="X220" s="7">
        <v>3.0</v>
      </c>
      <c r="Y220" s="7">
        <v>3543.0</v>
      </c>
      <c r="Z220" s="18">
        <f t="shared" si="5"/>
        <v>1.312222222</v>
      </c>
      <c r="AA220" s="14">
        <v>60.28</v>
      </c>
      <c r="AB220" s="18">
        <f t="shared" si="6"/>
        <v>1.339555556</v>
      </c>
      <c r="AC220" s="14">
        <v>176.9</v>
      </c>
      <c r="AD220" s="18">
        <f t="shared" si="7"/>
        <v>3.931111111</v>
      </c>
      <c r="AE220" s="13">
        <f t="shared" si="8"/>
        <v>0.254152964</v>
      </c>
      <c r="AF220" s="7">
        <v>17.0</v>
      </c>
      <c r="AG220" s="7">
        <v>25.0</v>
      </c>
      <c r="AH220" s="13">
        <f t="shared" si="9"/>
        <v>0.4047619048</v>
      </c>
      <c r="AI220" s="7">
        <v>0.0</v>
      </c>
      <c r="AJ220" s="7">
        <v>3.0</v>
      </c>
      <c r="AK220" s="26">
        <v>5.0</v>
      </c>
      <c r="AL220" s="26">
        <v>44.0</v>
      </c>
      <c r="AM220" s="7">
        <v>3.0</v>
      </c>
      <c r="AN220" s="7">
        <v>16.0</v>
      </c>
      <c r="AO220" s="7">
        <v>1.0</v>
      </c>
      <c r="AP220" s="7">
        <v>37.0</v>
      </c>
      <c r="AQ220" s="7">
        <v>6.0</v>
      </c>
      <c r="AR220" s="7">
        <v>41.0</v>
      </c>
      <c r="AS220" s="13">
        <f t="shared" si="10"/>
        <v>0.1276595745</v>
      </c>
      <c r="AT220" s="14">
        <v>-2.48</v>
      </c>
      <c r="AU220" s="7">
        <v>0.0</v>
      </c>
      <c r="AV220" s="7">
        <v>2.0</v>
      </c>
      <c r="AW220" s="14">
        <v>-18.9</v>
      </c>
      <c r="AX220" s="14">
        <v>11.43</v>
      </c>
      <c r="AY220" s="14">
        <v>5.45</v>
      </c>
    </row>
    <row r="221" ht="12.75" customHeight="1">
      <c r="A221" s="7" t="s">
        <v>134</v>
      </c>
      <c r="B221" s="7" t="s">
        <v>1294</v>
      </c>
      <c r="C221" s="8" t="s">
        <v>182</v>
      </c>
      <c r="D221" s="9" t="s">
        <v>174</v>
      </c>
      <c r="E221" s="7">
        <v>24.0</v>
      </c>
      <c r="F221" s="7">
        <v>0.0</v>
      </c>
      <c r="G221" s="7">
        <v>0.0</v>
      </c>
      <c r="H221" s="24">
        <f t="shared" si="1"/>
        <v>0</v>
      </c>
      <c r="I221" s="7">
        <v>0.0</v>
      </c>
      <c r="J221" s="7">
        <v>0.0</v>
      </c>
      <c r="K221" s="7">
        <v>0.0</v>
      </c>
      <c r="L221" s="12">
        <f t="shared" si="2"/>
        <v>0</v>
      </c>
      <c r="M221" s="7">
        <v>0.0</v>
      </c>
      <c r="N221" s="7">
        <v>0.0</v>
      </c>
      <c r="O221" s="7">
        <v>0.0</v>
      </c>
      <c r="P221" s="7">
        <v>0.0</v>
      </c>
      <c r="Q221" s="7">
        <v>0.0</v>
      </c>
      <c r="R221" s="10">
        <f t="shared" si="3"/>
        <v>0</v>
      </c>
      <c r="S221" s="10">
        <f t="shared" si="4"/>
        <v>0</v>
      </c>
      <c r="T221" s="7">
        <v>7.0</v>
      </c>
      <c r="U221" s="7">
        <v>3.0</v>
      </c>
      <c r="V221" s="7">
        <v>1.0</v>
      </c>
      <c r="W221" s="7">
        <v>1.0</v>
      </c>
      <c r="X221" s="7">
        <v>1.0</v>
      </c>
      <c r="Y221" s="7">
        <v>1320.0</v>
      </c>
      <c r="Z221" s="18">
        <f t="shared" si="5"/>
        <v>0.9166666667</v>
      </c>
      <c r="AA221" s="14">
        <v>21.69</v>
      </c>
      <c r="AB221" s="18">
        <f t="shared" si="6"/>
        <v>0.90375</v>
      </c>
      <c r="AC221" s="14">
        <v>129.99</v>
      </c>
      <c r="AD221" s="18">
        <f t="shared" si="7"/>
        <v>5.41625</v>
      </c>
      <c r="AE221" s="13">
        <f t="shared" si="8"/>
        <v>0.1429984177</v>
      </c>
      <c r="AF221" s="7">
        <v>0.0</v>
      </c>
      <c r="AG221" s="7">
        <v>0.0</v>
      </c>
      <c r="AH221" s="13" t="str">
        <f t="shared" si="9"/>
        <v> </v>
      </c>
      <c r="AI221" s="7">
        <v>0.0</v>
      </c>
      <c r="AJ221" s="7">
        <v>1.0</v>
      </c>
      <c r="AK221" s="26">
        <v>2.0</v>
      </c>
      <c r="AL221" s="26">
        <v>15.0</v>
      </c>
      <c r="AM221" s="7">
        <v>1.0</v>
      </c>
      <c r="AN221" s="7">
        <v>6.0</v>
      </c>
      <c r="AO221" s="7">
        <v>1.0</v>
      </c>
      <c r="AP221" s="7">
        <v>12.0</v>
      </c>
      <c r="AQ221" s="7">
        <v>2.0</v>
      </c>
      <c r="AR221" s="7">
        <v>12.0</v>
      </c>
      <c r="AS221" s="13">
        <f t="shared" si="10"/>
        <v>0.1428571429</v>
      </c>
      <c r="AT221" s="14">
        <v>8.94</v>
      </c>
      <c r="AU221" s="7">
        <v>0.0</v>
      </c>
      <c r="AV221" s="7">
        <v>0.0</v>
      </c>
      <c r="AW221" s="14">
        <v>-22.1</v>
      </c>
      <c r="AX221" s="14">
        <v>5.26</v>
      </c>
      <c r="AY221" s="14">
        <v>-0.05</v>
      </c>
    </row>
    <row r="222" ht="12.75" customHeight="1">
      <c r="A222" s="7" t="s">
        <v>1297</v>
      </c>
      <c r="B222" s="7" t="s">
        <v>1298</v>
      </c>
      <c r="C222" s="8" t="s">
        <v>490</v>
      </c>
      <c r="D222" s="9" t="s">
        <v>159</v>
      </c>
      <c r="E222" s="7">
        <v>53.0</v>
      </c>
      <c r="F222" s="7">
        <v>0.0</v>
      </c>
      <c r="G222" s="7">
        <v>0.0</v>
      </c>
      <c r="H222" s="24">
        <f t="shared" si="1"/>
        <v>0</v>
      </c>
      <c r="I222" s="7">
        <v>0.0</v>
      </c>
      <c r="J222" s="7">
        <v>0.0</v>
      </c>
      <c r="K222" s="7">
        <v>0.0</v>
      </c>
      <c r="L222" s="12">
        <f t="shared" si="2"/>
        <v>0</v>
      </c>
      <c r="M222" s="7">
        <v>0.0</v>
      </c>
      <c r="N222" s="7">
        <v>0.0</v>
      </c>
      <c r="O222" s="7">
        <v>0.0</v>
      </c>
      <c r="P222" s="7">
        <v>0.0</v>
      </c>
      <c r="Q222" s="7">
        <v>0.0</v>
      </c>
      <c r="R222" s="10">
        <f t="shared" si="3"/>
        <v>0</v>
      </c>
      <c r="S222" s="10">
        <f t="shared" si="4"/>
        <v>0</v>
      </c>
      <c r="T222" s="7">
        <v>0.0</v>
      </c>
      <c r="U222" s="7">
        <v>0.0</v>
      </c>
      <c r="V222" s="7">
        <v>0.0</v>
      </c>
      <c r="W222" s="7">
        <v>0.0</v>
      </c>
      <c r="X222" s="7">
        <v>0.0</v>
      </c>
      <c r="Y222" s="7">
        <v>216.0</v>
      </c>
      <c r="Z222" s="18">
        <f t="shared" si="5"/>
        <v>0.0679245283</v>
      </c>
      <c r="AA222" s="14">
        <v>3.92</v>
      </c>
      <c r="AB222" s="18">
        <f t="shared" si="6"/>
        <v>0.07396226415</v>
      </c>
      <c r="AC222" s="14">
        <v>288.03</v>
      </c>
      <c r="AD222" s="18">
        <f t="shared" si="7"/>
        <v>5.434528302</v>
      </c>
      <c r="AE222" s="13">
        <f t="shared" si="8"/>
        <v>0.01342695667</v>
      </c>
      <c r="AF222" s="7">
        <v>0.0</v>
      </c>
      <c r="AG222" s="7">
        <v>0.0</v>
      </c>
      <c r="AH222" s="13" t="str">
        <f t="shared" si="9"/>
        <v> </v>
      </c>
      <c r="AI222" s="7">
        <v>0.0</v>
      </c>
      <c r="AJ222" s="7">
        <v>0.0</v>
      </c>
      <c r="AK222" s="26">
        <v>0.0</v>
      </c>
      <c r="AL222" s="26">
        <v>2.0</v>
      </c>
      <c r="AM222" s="7">
        <v>0.0</v>
      </c>
      <c r="AN222" s="7">
        <v>1.0</v>
      </c>
      <c r="AO222" s="7">
        <v>0.0</v>
      </c>
      <c r="AP222" s="7">
        <v>3.0</v>
      </c>
      <c r="AQ222" s="7">
        <v>0.0</v>
      </c>
      <c r="AR222" s="7">
        <v>3.0</v>
      </c>
      <c r="AS222" s="13">
        <f t="shared" si="10"/>
        <v>0</v>
      </c>
      <c r="AT222" s="14">
        <v>-13.85</v>
      </c>
      <c r="AU222" s="7">
        <v>0.0</v>
      </c>
      <c r="AV222" s="7">
        <v>0.0</v>
      </c>
      <c r="AW222" s="14">
        <v>0.0</v>
      </c>
      <c r="AX222" s="14">
        <v>0.0</v>
      </c>
      <c r="AY222" s="14">
        <v>-9.23</v>
      </c>
    </row>
    <row r="223" ht="12.75" customHeight="1">
      <c r="A223" s="7" t="s">
        <v>1303</v>
      </c>
      <c r="B223" s="7" t="s">
        <v>1304</v>
      </c>
      <c r="C223" s="8" t="s">
        <v>312</v>
      </c>
      <c r="D223" s="9" t="s">
        <v>247</v>
      </c>
      <c r="E223" s="7">
        <v>7.0</v>
      </c>
      <c r="F223" s="7">
        <v>0.0</v>
      </c>
      <c r="G223" s="7">
        <v>0.0</v>
      </c>
      <c r="H223" s="24">
        <f t="shared" si="1"/>
        <v>0</v>
      </c>
      <c r="I223" s="7">
        <v>0.0</v>
      </c>
      <c r="J223" s="7">
        <v>0.0</v>
      </c>
      <c r="K223" s="7">
        <v>0.0</v>
      </c>
      <c r="L223" s="12">
        <f t="shared" si="2"/>
        <v>0</v>
      </c>
      <c r="M223" s="7">
        <v>0.0</v>
      </c>
      <c r="N223" s="7">
        <v>0.0</v>
      </c>
      <c r="O223" s="7">
        <v>0.0</v>
      </c>
      <c r="P223" s="7">
        <v>0.0</v>
      </c>
      <c r="Q223" s="7">
        <v>0.0</v>
      </c>
      <c r="R223" s="10">
        <f t="shared" si="3"/>
        <v>0</v>
      </c>
      <c r="S223" s="10">
        <f t="shared" si="4"/>
        <v>0</v>
      </c>
      <c r="T223" s="7">
        <v>0.0</v>
      </c>
      <c r="U223" s="7">
        <v>0.0</v>
      </c>
      <c r="V223" s="7">
        <v>0.0</v>
      </c>
      <c r="W223" s="7">
        <v>0.0</v>
      </c>
      <c r="X223" s="7">
        <v>0.0</v>
      </c>
      <c r="Y223" s="7">
        <v>0.0</v>
      </c>
      <c r="Z223" s="18">
        <f t="shared" si="5"/>
        <v>0</v>
      </c>
      <c r="AA223" s="14">
        <v>0.0</v>
      </c>
      <c r="AB223" s="18">
        <f t="shared" si="6"/>
        <v>0</v>
      </c>
      <c r="AC223" s="14">
        <v>33.93</v>
      </c>
      <c r="AD223" s="18">
        <f t="shared" si="7"/>
        <v>4.847142857</v>
      </c>
      <c r="AE223" s="13">
        <f t="shared" si="8"/>
        <v>0</v>
      </c>
      <c r="AF223" s="7">
        <v>0.0</v>
      </c>
      <c r="AG223" s="7">
        <v>0.0</v>
      </c>
      <c r="AH223" s="13" t="str">
        <f t="shared" si="9"/>
        <v> </v>
      </c>
      <c r="AI223" s="7">
        <v>0.0</v>
      </c>
      <c r="AJ223" s="7">
        <v>0.0</v>
      </c>
      <c r="AK223" s="26">
        <v>0.0</v>
      </c>
      <c r="AL223" s="26">
        <v>0.0</v>
      </c>
      <c r="AM223" s="7">
        <v>0.0</v>
      </c>
      <c r="AN223" s="7">
        <v>0.0</v>
      </c>
      <c r="AO223" s="7">
        <v>0.0</v>
      </c>
      <c r="AP223" s="7">
        <v>0.0</v>
      </c>
      <c r="AQ223" s="7">
        <v>0.0</v>
      </c>
      <c r="AR223" s="7">
        <v>0.0</v>
      </c>
      <c r="AS223" s="13">
        <f t="shared" si="10"/>
        <v>0</v>
      </c>
      <c r="AT223" s="14"/>
      <c r="AU223" s="7">
        <v>0.0</v>
      </c>
      <c r="AV223" s="7">
        <v>0.0</v>
      </c>
      <c r="AW223" s="14">
        <v>0.0</v>
      </c>
      <c r="AX223" s="14"/>
      <c r="AY223" s="14"/>
    </row>
    <row r="224" ht="12.75" customHeight="1">
      <c r="A224" s="7" t="s">
        <v>1307</v>
      </c>
      <c r="B224" s="7" t="s">
        <v>1308</v>
      </c>
      <c r="C224" s="8" t="s">
        <v>610</v>
      </c>
      <c r="D224" s="9" t="s">
        <v>183</v>
      </c>
      <c r="E224" s="7">
        <v>79.0</v>
      </c>
      <c r="F224" s="7">
        <v>0.0</v>
      </c>
      <c r="G224" s="7">
        <v>0.0</v>
      </c>
      <c r="H224" s="24">
        <f t="shared" si="1"/>
        <v>0</v>
      </c>
      <c r="I224" s="7">
        <v>0.0</v>
      </c>
      <c r="J224" s="7">
        <v>0.0</v>
      </c>
      <c r="K224" s="7">
        <v>0.0</v>
      </c>
      <c r="L224" s="12">
        <f t="shared" si="2"/>
        <v>0</v>
      </c>
      <c r="M224" s="7">
        <v>2.0</v>
      </c>
      <c r="N224" s="7">
        <v>2.0</v>
      </c>
      <c r="O224" s="7">
        <v>2.0</v>
      </c>
      <c r="P224" s="7">
        <v>2.0</v>
      </c>
      <c r="Q224" s="7">
        <v>0.0</v>
      </c>
      <c r="R224" s="10">
        <f t="shared" si="3"/>
        <v>0</v>
      </c>
      <c r="S224" s="10">
        <f t="shared" si="4"/>
        <v>0</v>
      </c>
      <c r="T224" s="7">
        <v>19.0</v>
      </c>
      <c r="U224" s="7">
        <v>6.0</v>
      </c>
      <c r="V224" s="7">
        <v>3.0</v>
      </c>
      <c r="W224" s="7">
        <v>2.0</v>
      </c>
      <c r="X224" s="7">
        <v>7.0</v>
      </c>
      <c r="Y224" s="7">
        <v>10328.0</v>
      </c>
      <c r="Z224" s="18">
        <f t="shared" si="5"/>
        <v>2.178902954</v>
      </c>
      <c r="AA224" s="14">
        <v>172.47</v>
      </c>
      <c r="AB224" s="18">
        <f t="shared" si="6"/>
        <v>2.183164557</v>
      </c>
      <c r="AC224" s="14">
        <v>209.68</v>
      </c>
      <c r="AD224" s="18">
        <f t="shared" si="7"/>
        <v>2.654177215</v>
      </c>
      <c r="AE224" s="13">
        <f t="shared" si="8"/>
        <v>0.4513149287</v>
      </c>
      <c r="AF224" s="7">
        <v>0.0</v>
      </c>
      <c r="AG224" s="7">
        <v>3.0</v>
      </c>
      <c r="AH224" s="13">
        <f t="shared" si="9"/>
        <v>0</v>
      </c>
      <c r="AI224" s="7">
        <v>0.0</v>
      </c>
      <c r="AJ224" s="7">
        <v>24.0</v>
      </c>
      <c r="AK224" s="26">
        <v>17.0</v>
      </c>
      <c r="AL224" s="26">
        <v>125.0</v>
      </c>
      <c r="AM224" s="7">
        <v>6.0</v>
      </c>
      <c r="AN224" s="7">
        <v>62.0</v>
      </c>
      <c r="AO224" s="7">
        <v>4.0</v>
      </c>
      <c r="AP224" s="7">
        <v>96.0</v>
      </c>
      <c r="AQ224" s="7">
        <v>15.0</v>
      </c>
      <c r="AR224" s="7">
        <v>144.0</v>
      </c>
      <c r="AS224" s="13">
        <f t="shared" si="10"/>
        <v>0.09433962264</v>
      </c>
      <c r="AT224" s="14">
        <v>-8.84</v>
      </c>
      <c r="AU224" s="7">
        <v>0.0</v>
      </c>
      <c r="AV224" s="7">
        <v>5.0</v>
      </c>
      <c r="AW224" s="14">
        <v>-33.4</v>
      </c>
      <c r="AX224" s="14">
        <v>3.16</v>
      </c>
      <c r="AY224" s="14">
        <v>-5.63</v>
      </c>
    </row>
    <row r="225" ht="12.75" customHeight="1">
      <c r="A225" s="7" t="s">
        <v>134</v>
      </c>
      <c r="B225" s="7" t="s">
        <v>1312</v>
      </c>
      <c r="C225" s="8" t="s">
        <v>685</v>
      </c>
      <c r="D225" s="9" t="s">
        <v>174</v>
      </c>
      <c r="E225" s="7">
        <v>64.0</v>
      </c>
      <c r="F225" s="7">
        <v>0.0</v>
      </c>
      <c r="G225" s="7">
        <v>0.0</v>
      </c>
      <c r="H225" s="24">
        <f t="shared" si="1"/>
        <v>0</v>
      </c>
      <c r="I225" s="7">
        <v>0.0</v>
      </c>
      <c r="J225" s="7">
        <v>0.0</v>
      </c>
      <c r="K225" s="7">
        <v>0.0</v>
      </c>
      <c r="L225" s="12">
        <f t="shared" si="2"/>
        <v>0</v>
      </c>
      <c r="M225" s="7">
        <v>2.0</v>
      </c>
      <c r="N225" s="7">
        <v>0.0</v>
      </c>
      <c r="O225" s="7">
        <v>0.0</v>
      </c>
      <c r="P225" s="7">
        <v>2.0</v>
      </c>
      <c r="Q225" s="7">
        <v>1.0</v>
      </c>
      <c r="R225" s="10">
        <f t="shared" si="3"/>
        <v>0</v>
      </c>
      <c r="S225" s="10">
        <f t="shared" si="4"/>
        <v>0</v>
      </c>
      <c r="T225" s="7">
        <v>2.0</v>
      </c>
      <c r="U225" s="7">
        <v>12.0</v>
      </c>
      <c r="V225" s="7">
        <v>4.0</v>
      </c>
      <c r="W225" s="7">
        <v>3.0</v>
      </c>
      <c r="X225" s="7">
        <v>3.0</v>
      </c>
      <c r="Y225" s="7">
        <v>7278.0</v>
      </c>
      <c r="Z225" s="18">
        <f t="shared" si="5"/>
        <v>1.8953125</v>
      </c>
      <c r="AA225" s="14">
        <v>117.12</v>
      </c>
      <c r="AB225" s="18">
        <f t="shared" si="6"/>
        <v>1.83</v>
      </c>
      <c r="AC225" s="14">
        <v>136.36</v>
      </c>
      <c r="AD225" s="18">
        <f t="shared" si="7"/>
        <v>2.130625</v>
      </c>
      <c r="AE225" s="13">
        <f t="shared" si="8"/>
        <v>0.4620482878</v>
      </c>
      <c r="AF225" s="7">
        <v>0.0</v>
      </c>
      <c r="AG225" s="7">
        <v>0.0</v>
      </c>
      <c r="AH225" s="13" t="str">
        <f t="shared" si="9"/>
        <v> </v>
      </c>
      <c r="AI225" s="7">
        <v>1.0</v>
      </c>
      <c r="AJ225" s="7">
        <v>13.0</v>
      </c>
      <c r="AK225" s="26">
        <v>10.0</v>
      </c>
      <c r="AL225" s="26">
        <v>93.0</v>
      </c>
      <c r="AM225" s="7">
        <v>1.0</v>
      </c>
      <c r="AN225" s="7">
        <v>47.0</v>
      </c>
      <c r="AO225" s="7">
        <v>2.0</v>
      </c>
      <c r="AP225" s="7">
        <v>19.0</v>
      </c>
      <c r="AQ225" s="7">
        <v>10.0</v>
      </c>
      <c r="AR225" s="7">
        <v>85.0</v>
      </c>
      <c r="AS225" s="13">
        <f t="shared" si="10"/>
        <v>0.1052631579</v>
      </c>
      <c r="AT225" s="14">
        <v>2.19</v>
      </c>
      <c r="AU225" s="7">
        <v>1.0</v>
      </c>
      <c r="AV225" s="7">
        <v>0.0</v>
      </c>
      <c r="AW225" s="14">
        <v>-63.5</v>
      </c>
      <c r="AX225" s="14">
        <v>11.48</v>
      </c>
      <c r="AY225" s="14">
        <v>4.75</v>
      </c>
    </row>
    <row r="226" ht="12.75" customHeight="1">
      <c r="A226" s="7" t="s">
        <v>235</v>
      </c>
      <c r="B226" s="7" t="s">
        <v>1319</v>
      </c>
      <c r="C226" s="8" t="s">
        <v>860</v>
      </c>
      <c r="D226" s="9" t="s">
        <v>174</v>
      </c>
      <c r="E226" s="7">
        <v>69.0</v>
      </c>
      <c r="F226" s="7">
        <v>0.0</v>
      </c>
      <c r="G226" s="7">
        <v>1.0</v>
      </c>
      <c r="H226" s="24">
        <f t="shared" si="1"/>
        <v>1</v>
      </c>
      <c r="I226" s="7">
        <v>0.0</v>
      </c>
      <c r="J226" s="7">
        <v>1.0</v>
      </c>
      <c r="K226" s="7">
        <v>0.0</v>
      </c>
      <c r="L226" s="12">
        <f t="shared" si="2"/>
        <v>5.5</v>
      </c>
      <c r="M226" s="7">
        <v>2.0</v>
      </c>
      <c r="N226" s="7">
        <v>1.0</v>
      </c>
      <c r="O226" s="7">
        <v>1.0</v>
      </c>
      <c r="P226" s="7">
        <v>2.0</v>
      </c>
      <c r="Q226" s="7">
        <v>0.0</v>
      </c>
      <c r="R226" s="10">
        <f t="shared" si="3"/>
        <v>0</v>
      </c>
      <c r="S226" s="10">
        <f t="shared" si="4"/>
        <v>0</v>
      </c>
      <c r="T226" s="7">
        <v>16.0</v>
      </c>
      <c r="U226" s="7">
        <v>2.0</v>
      </c>
      <c r="V226" s="7">
        <v>6.0</v>
      </c>
      <c r="W226" s="7">
        <v>7.0</v>
      </c>
      <c r="X226" s="7">
        <v>0.0</v>
      </c>
      <c r="Y226" s="7">
        <v>6827.0</v>
      </c>
      <c r="Z226" s="18">
        <f t="shared" si="5"/>
        <v>1.649033816</v>
      </c>
      <c r="AA226" s="14">
        <v>106.28</v>
      </c>
      <c r="AB226" s="18">
        <f t="shared" si="6"/>
        <v>1.540289855</v>
      </c>
      <c r="AC226" s="14">
        <v>261.29</v>
      </c>
      <c r="AD226" s="18">
        <f t="shared" si="7"/>
        <v>3.786811594</v>
      </c>
      <c r="AE226" s="13">
        <f t="shared" si="8"/>
        <v>0.2891422042</v>
      </c>
      <c r="AF226" s="7">
        <v>0.0</v>
      </c>
      <c r="AG226" s="7">
        <v>0.0</v>
      </c>
      <c r="AH226" s="13" t="str">
        <f t="shared" si="9"/>
        <v> </v>
      </c>
      <c r="AI226" s="7">
        <v>2.0</v>
      </c>
      <c r="AJ226" s="7">
        <v>21.0</v>
      </c>
      <c r="AK226" s="26">
        <v>9.0</v>
      </c>
      <c r="AL226" s="26">
        <v>77.0</v>
      </c>
      <c r="AM226" s="7">
        <v>3.0</v>
      </c>
      <c r="AN226" s="7">
        <v>33.0</v>
      </c>
      <c r="AO226" s="7">
        <v>4.0</v>
      </c>
      <c r="AP226" s="7">
        <v>43.0</v>
      </c>
      <c r="AQ226" s="7">
        <v>13.0</v>
      </c>
      <c r="AR226" s="7">
        <v>96.0</v>
      </c>
      <c r="AS226" s="13">
        <f t="shared" si="10"/>
        <v>0.119266055</v>
      </c>
      <c r="AT226" s="14">
        <v>4.26</v>
      </c>
      <c r="AU226" s="7">
        <v>0.0</v>
      </c>
      <c r="AV226" s="7">
        <v>0.0</v>
      </c>
      <c r="AW226" s="14">
        <v>-44.0</v>
      </c>
      <c r="AX226" s="14">
        <v>1.04</v>
      </c>
      <c r="AY226" s="14">
        <v>-4.73</v>
      </c>
    </row>
    <row r="227" ht="12.75" customHeight="1">
      <c r="A227" s="7" t="s">
        <v>381</v>
      </c>
      <c r="B227" s="7" t="s">
        <v>1321</v>
      </c>
      <c r="C227" s="8" t="s">
        <v>297</v>
      </c>
      <c r="D227" s="9" t="s">
        <v>174</v>
      </c>
      <c r="E227" s="7">
        <v>1.0</v>
      </c>
      <c r="F227" s="7">
        <v>0.0</v>
      </c>
      <c r="G227" s="7">
        <v>0.0</v>
      </c>
      <c r="H227" s="24">
        <f t="shared" si="1"/>
        <v>0</v>
      </c>
      <c r="I227" s="7">
        <v>0.0</v>
      </c>
      <c r="J227" s="7">
        <v>0.0</v>
      </c>
      <c r="K227" s="7">
        <v>0.0</v>
      </c>
      <c r="L227" s="12">
        <f t="shared" si="2"/>
        <v>0</v>
      </c>
      <c r="M227" s="7">
        <v>0.0</v>
      </c>
      <c r="N227" s="7">
        <v>0.0</v>
      </c>
      <c r="O227" s="7">
        <v>0.0</v>
      </c>
      <c r="P227" s="7">
        <v>0.0</v>
      </c>
      <c r="Q227" s="7">
        <v>0.0</v>
      </c>
      <c r="R227" s="10">
        <f t="shared" si="3"/>
        <v>0</v>
      </c>
      <c r="S227" s="10">
        <f t="shared" si="4"/>
        <v>0</v>
      </c>
      <c r="T227" s="7">
        <v>0.0</v>
      </c>
      <c r="U227" s="7">
        <v>0.0</v>
      </c>
      <c r="V227" s="7">
        <v>0.0</v>
      </c>
      <c r="W227" s="7">
        <v>0.0</v>
      </c>
      <c r="X227" s="7">
        <v>0.0</v>
      </c>
      <c r="Y227" s="7">
        <v>9.0</v>
      </c>
      <c r="Z227" s="18">
        <f t="shared" si="5"/>
        <v>0.15</v>
      </c>
      <c r="AA227" s="14">
        <v>0.42</v>
      </c>
      <c r="AB227" s="18">
        <f t="shared" si="6"/>
        <v>0.42</v>
      </c>
      <c r="AC227" s="14">
        <v>5.28</v>
      </c>
      <c r="AD227" s="18">
        <f t="shared" si="7"/>
        <v>5.28</v>
      </c>
      <c r="AE227" s="13">
        <f t="shared" si="8"/>
        <v>0.07368421053</v>
      </c>
      <c r="AF227" s="7">
        <v>0.0</v>
      </c>
      <c r="AG227" s="7">
        <v>0.0</v>
      </c>
      <c r="AH227" s="13" t="str">
        <f t="shared" si="9"/>
        <v> </v>
      </c>
      <c r="AI227" s="7">
        <v>0.0</v>
      </c>
      <c r="AJ227" s="7">
        <v>0.0</v>
      </c>
      <c r="AK227" s="26">
        <v>0.0</v>
      </c>
      <c r="AL227" s="26">
        <v>0.0</v>
      </c>
      <c r="AM227" s="7">
        <v>0.0</v>
      </c>
      <c r="AN227" s="7">
        <v>1.0</v>
      </c>
      <c r="AO227" s="7">
        <v>0.0</v>
      </c>
      <c r="AP227" s="7">
        <v>0.0</v>
      </c>
      <c r="AQ227" s="7">
        <v>0.0</v>
      </c>
      <c r="AR227" s="7">
        <v>1.0</v>
      </c>
      <c r="AS227" s="13">
        <f t="shared" si="10"/>
        <v>0</v>
      </c>
      <c r="AT227" s="14">
        <v>0.0</v>
      </c>
      <c r="AU227" s="7">
        <v>0.0</v>
      </c>
      <c r="AV227" s="7">
        <v>0.0</v>
      </c>
      <c r="AW227" s="14">
        <v>-60.0</v>
      </c>
      <c r="AX227" s="14">
        <v>0.0</v>
      </c>
      <c r="AY227" s="14">
        <v>0.0</v>
      </c>
    </row>
    <row r="228" ht="12.75" customHeight="1">
      <c r="A228" s="7" t="s">
        <v>563</v>
      </c>
      <c r="B228" s="7" t="s">
        <v>1324</v>
      </c>
      <c r="C228" s="8" t="s">
        <v>231</v>
      </c>
      <c r="D228" s="9" t="s">
        <v>150</v>
      </c>
      <c r="E228" s="7">
        <v>55.0</v>
      </c>
      <c r="F228" s="7">
        <v>4.0</v>
      </c>
      <c r="G228" s="7">
        <v>0.0</v>
      </c>
      <c r="H228" s="24">
        <f t="shared" si="1"/>
        <v>4</v>
      </c>
      <c r="I228" s="7">
        <v>1.0</v>
      </c>
      <c r="J228" s="7">
        <v>0.0</v>
      </c>
      <c r="K228" s="7">
        <v>0.0</v>
      </c>
      <c r="L228" s="12">
        <f t="shared" si="2"/>
        <v>0</v>
      </c>
      <c r="M228" s="7">
        <v>11.0</v>
      </c>
      <c r="N228" s="7">
        <v>2.0</v>
      </c>
      <c r="O228" s="7">
        <v>2.0</v>
      </c>
      <c r="P228" s="7">
        <v>6.0</v>
      </c>
      <c r="Q228" s="7">
        <v>0.0</v>
      </c>
      <c r="R228" s="10">
        <f t="shared" si="3"/>
        <v>0.3636363636</v>
      </c>
      <c r="S228" s="10">
        <f t="shared" si="4"/>
        <v>0.125</v>
      </c>
      <c r="T228" s="7">
        <v>14.0</v>
      </c>
      <c r="U228" s="7">
        <v>6.0</v>
      </c>
      <c r="V228" s="7">
        <v>2.0</v>
      </c>
      <c r="W228" s="7">
        <v>2.0</v>
      </c>
      <c r="X228" s="7">
        <v>10.0</v>
      </c>
      <c r="Y228" s="7">
        <v>8171.0</v>
      </c>
      <c r="Z228" s="18">
        <f t="shared" si="5"/>
        <v>2.476060606</v>
      </c>
      <c r="AA228" s="14">
        <v>127.44</v>
      </c>
      <c r="AB228" s="18">
        <f t="shared" si="6"/>
        <v>2.317090909</v>
      </c>
      <c r="AC228" s="14">
        <v>159.0</v>
      </c>
      <c r="AD228" s="18">
        <f t="shared" si="7"/>
        <v>2.890909091</v>
      </c>
      <c r="AE228" s="13">
        <f t="shared" si="8"/>
        <v>0.4449099288</v>
      </c>
      <c r="AF228" s="7">
        <v>5.0</v>
      </c>
      <c r="AG228" s="7">
        <v>13.0</v>
      </c>
      <c r="AH228" s="13">
        <f t="shared" si="9"/>
        <v>0.2777777778</v>
      </c>
      <c r="AI228" s="7">
        <v>3.0</v>
      </c>
      <c r="AJ228" s="7">
        <v>15.0</v>
      </c>
      <c r="AK228" s="26">
        <v>12.0</v>
      </c>
      <c r="AL228" s="26">
        <v>108.0</v>
      </c>
      <c r="AM228" s="7">
        <v>4.0</v>
      </c>
      <c r="AN228" s="7">
        <v>44.0</v>
      </c>
      <c r="AO228" s="7">
        <v>0.0</v>
      </c>
      <c r="AP228" s="7">
        <v>55.0</v>
      </c>
      <c r="AQ228" s="7">
        <v>15.0</v>
      </c>
      <c r="AR228" s="7">
        <v>101.0</v>
      </c>
      <c r="AS228" s="13">
        <f t="shared" si="10"/>
        <v>0.1293103448</v>
      </c>
      <c r="AT228" s="14">
        <v>-1.45</v>
      </c>
      <c r="AU228" s="7">
        <v>3.0</v>
      </c>
      <c r="AV228" s="7">
        <v>2.0</v>
      </c>
      <c r="AW228" s="14">
        <v>-43.8</v>
      </c>
      <c r="AX228" s="14">
        <v>1.42</v>
      </c>
      <c r="AY228" s="14">
        <v>-9.27</v>
      </c>
    </row>
    <row r="229" ht="12.75" customHeight="1">
      <c r="A229" s="7" t="s">
        <v>164</v>
      </c>
      <c r="B229" s="7" t="s">
        <v>1328</v>
      </c>
      <c r="C229" s="8" t="s">
        <v>860</v>
      </c>
      <c r="D229" s="9" t="s">
        <v>174</v>
      </c>
      <c r="E229" s="7">
        <v>6.0</v>
      </c>
      <c r="F229" s="7">
        <v>0.0</v>
      </c>
      <c r="G229" s="7">
        <v>0.0</v>
      </c>
      <c r="H229" s="24">
        <f t="shared" si="1"/>
        <v>0</v>
      </c>
      <c r="I229" s="7">
        <v>0.0</v>
      </c>
      <c r="J229" s="7">
        <v>0.0</v>
      </c>
      <c r="K229" s="7">
        <v>0.0</v>
      </c>
      <c r="L229" s="12">
        <f t="shared" si="2"/>
        <v>0</v>
      </c>
      <c r="M229" s="7">
        <v>0.0</v>
      </c>
      <c r="N229" s="7">
        <v>0.0</v>
      </c>
      <c r="O229" s="7">
        <v>0.0</v>
      </c>
      <c r="P229" s="7">
        <v>0.0</v>
      </c>
      <c r="Q229" s="7">
        <v>0.0</v>
      </c>
      <c r="R229" s="10">
        <f t="shared" si="3"/>
        <v>0</v>
      </c>
      <c r="S229" s="10">
        <f t="shared" si="4"/>
        <v>0</v>
      </c>
      <c r="T229" s="7">
        <v>1.0</v>
      </c>
      <c r="U229" s="7">
        <v>1.0</v>
      </c>
      <c r="V229" s="7">
        <v>0.0</v>
      </c>
      <c r="W229" s="7">
        <v>0.0</v>
      </c>
      <c r="X229" s="7">
        <v>0.0</v>
      </c>
      <c r="Y229" s="7">
        <v>421.0</v>
      </c>
      <c r="Z229" s="18">
        <f t="shared" si="5"/>
        <v>1.169444444</v>
      </c>
      <c r="AA229" s="14">
        <v>6.3</v>
      </c>
      <c r="AB229" s="18">
        <f t="shared" si="6"/>
        <v>1.05</v>
      </c>
      <c r="AC229" s="14">
        <v>23.46</v>
      </c>
      <c r="AD229" s="18">
        <f t="shared" si="7"/>
        <v>3.91</v>
      </c>
      <c r="AE229" s="13">
        <f t="shared" si="8"/>
        <v>0.2116935484</v>
      </c>
      <c r="AF229" s="7">
        <v>0.0</v>
      </c>
      <c r="AG229" s="7">
        <v>0.0</v>
      </c>
      <c r="AH229" s="13" t="str">
        <f t="shared" si="9"/>
        <v> </v>
      </c>
      <c r="AI229" s="7">
        <v>0.0</v>
      </c>
      <c r="AJ229" s="7">
        <v>1.0</v>
      </c>
      <c r="AK229" s="26">
        <v>1.0</v>
      </c>
      <c r="AL229" s="26">
        <v>5.0</v>
      </c>
      <c r="AM229" s="7">
        <v>0.0</v>
      </c>
      <c r="AN229" s="7">
        <v>0.0</v>
      </c>
      <c r="AO229" s="7">
        <v>0.0</v>
      </c>
      <c r="AP229" s="7">
        <v>2.0</v>
      </c>
      <c r="AQ229" s="7">
        <v>1.0</v>
      </c>
      <c r="AR229" s="7">
        <v>2.0</v>
      </c>
      <c r="AS229" s="13">
        <f t="shared" si="10"/>
        <v>0.3333333333</v>
      </c>
      <c r="AT229" s="14">
        <v>20.83</v>
      </c>
      <c r="AU229" s="7">
        <v>0.0</v>
      </c>
      <c r="AV229" s="7">
        <v>0.0</v>
      </c>
      <c r="AW229" s="14">
        <v>-28.6</v>
      </c>
      <c r="AX229" s="14">
        <v>40.0</v>
      </c>
      <c r="AY229" s="14">
        <v>32.31</v>
      </c>
    </row>
    <row r="230" ht="12.75" customHeight="1">
      <c r="A230" s="7" t="s">
        <v>1332</v>
      </c>
      <c r="B230" s="7" t="s">
        <v>1333</v>
      </c>
      <c r="C230" s="8" t="s">
        <v>158</v>
      </c>
      <c r="D230" s="9" t="s">
        <v>159</v>
      </c>
      <c r="E230" s="7">
        <v>71.0</v>
      </c>
      <c r="F230" s="7">
        <v>0.0</v>
      </c>
      <c r="G230" s="7">
        <v>0.0</v>
      </c>
      <c r="H230" s="24">
        <f t="shared" si="1"/>
        <v>0</v>
      </c>
      <c r="I230" s="7">
        <v>0.0</v>
      </c>
      <c r="J230" s="7">
        <v>0.0</v>
      </c>
      <c r="K230" s="7">
        <v>0.0</v>
      </c>
      <c r="L230" s="12">
        <f t="shared" si="2"/>
        <v>0</v>
      </c>
      <c r="M230" s="7">
        <v>0.0</v>
      </c>
      <c r="N230" s="7">
        <v>0.0</v>
      </c>
      <c r="O230" s="7">
        <v>0.0</v>
      </c>
      <c r="P230" s="7">
        <v>0.0</v>
      </c>
      <c r="Q230" s="7">
        <v>0.0</v>
      </c>
      <c r="R230" s="10">
        <f t="shared" si="3"/>
        <v>0</v>
      </c>
      <c r="S230" s="10">
        <f t="shared" si="4"/>
        <v>0</v>
      </c>
      <c r="T230" s="7">
        <v>0.0</v>
      </c>
      <c r="U230" s="7">
        <v>1.0</v>
      </c>
      <c r="V230" s="7">
        <v>0.0</v>
      </c>
      <c r="W230" s="7">
        <v>0.0</v>
      </c>
      <c r="X230" s="7">
        <v>1.0</v>
      </c>
      <c r="Y230" s="7">
        <v>648.0</v>
      </c>
      <c r="Z230" s="18">
        <f t="shared" si="5"/>
        <v>0.1521126761</v>
      </c>
      <c r="AA230" s="14">
        <v>7.84</v>
      </c>
      <c r="AB230" s="18">
        <f t="shared" si="6"/>
        <v>0.1104225352</v>
      </c>
      <c r="AC230" s="14">
        <v>287.24</v>
      </c>
      <c r="AD230" s="18">
        <f t="shared" si="7"/>
        <v>4.045633803</v>
      </c>
      <c r="AE230" s="13">
        <f t="shared" si="8"/>
        <v>0.02656906602</v>
      </c>
      <c r="AF230" s="7">
        <v>0.0</v>
      </c>
      <c r="AG230" s="7">
        <v>0.0</v>
      </c>
      <c r="AH230" s="13" t="str">
        <f t="shared" si="9"/>
        <v> </v>
      </c>
      <c r="AI230" s="7">
        <v>0.0</v>
      </c>
      <c r="AJ230" s="7">
        <v>1.0</v>
      </c>
      <c r="AK230" s="26">
        <v>1.0</v>
      </c>
      <c r="AL230" s="26">
        <v>6.0</v>
      </c>
      <c r="AM230" s="7">
        <v>0.0</v>
      </c>
      <c r="AN230" s="7">
        <v>4.0</v>
      </c>
      <c r="AO230" s="7">
        <v>1.0</v>
      </c>
      <c r="AP230" s="7">
        <v>3.0</v>
      </c>
      <c r="AQ230" s="7">
        <v>1.0</v>
      </c>
      <c r="AR230" s="7">
        <v>9.0</v>
      </c>
      <c r="AS230" s="13">
        <f t="shared" si="10"/>
        <v>0.1</v>
      </c>
      <c r="AT230" s="14">
        <v>-3.15</v>
      </c>
      <c r="AU230" s="7">
        <v>0.0</v>
      </c>
      <c r="AV230" s="7">
        <v>1.0</v>
      </c>
      <c r="AW230" s="14">
        <v>-61.2</v>
      </c>
      <c r="AX230" s="14">
        <v>50.0</v>
      </c>
      <c r="AY230" s="14">
        <v>43.55</v>
      </c>
    </row>
    <row r="231" ht="12.75" customHeight="1">
      <c r="A231" s="7" t="s">
        <v>1337</v>
      </c>
      <c r="B231" s="7" t="s">
        <v>1338</v>
      </c>
      <c r="C231" s="8" t="s">
        <v>149</v>
      </c>
      <c r="D231" s="9" t="s">
        <v>275</v>
      </c>
      <c r="E231" s="7">
        <v>68.0</v>
      </c>
      <c r="F231" s="7">
        <v>0.0</v>
      </c>
      <c r="G231" s="7">
        <v>0.0</v>
      </c>
      <c r="H231" s="24">
        <f t="shared" si="1"/>
        <v>0</v>
      </c>
      <c r="I231" s="7">
        <v>0.0</v>
      </c>
      <c r="J231" s="7">
        <v>0.0</v>
      </c>
      <c r="K231" s="7">
        <v>0.0</v>
      </c>
      <c r="L231" s="12">
        <f t="shared" si="2"/>
        <v>0</v>
      </c>
      <c r="M231" s="7">
        <v>3.0</v>
      </c>
      <c r="N231" s="7">
        <v>3.0</v>
      </c>
      <c r="O231" s="7">
        <v>3.0</v>
      </c>
      <c r="P231" s="7">
        <v>3.0</v>
      </c>
      <c r="Q231" s="7">
        <v>1.0</v>
      </c>
      <c r="R231" s="10">
        <f t="shared" si="3"/>
        <v>0</v>
      </c>
      <c r="S231" s="10">
        <f t="shared" si="4"/>
        <v>0</v>
      </c>
      <c r="T231" s="7">
        <v>5.0</v>
      </c>
      <c r="U231" s="7">
        <v>3.0</v>
      </c>
      <c r="V231" s="7">
        <v>5.0</v>
      </c>
      <c r="W231" s="7">
        <v>0.0</v>
      </c>
      <c r="X231" s="7">
        <v>2.0</v>
      </c>
      <c r="Y231" s="7">
        <v>5446.0</v>
      </c>
      <c r="Z231" s="18">
        <f t="shared" si="5"/>
        <v>1.334803922</v>
      </c>
      <c r="AA231" s="14">
        <v>86.27</v>
      </c>
      <c r="AB231" s="18">
        <f t="shared" si="6"/>
        <v>1.268676471</v>
      </c>
      <c r="AC231" s="14">
        <v>273.71</v>
      </c>
      <c r="AD231" s="18">
        <f t="shared" si="7"/>
        <v>4.025147059</v>
      </c>
      <c r="AE231" s="13">
        <f t="shared" si="8"/>
        <v>0.2396522029</v>
      </c>
      <c r="AF231" s="7">
        <v>0.0</v>
      </c>
      <c r="AG231" s="7">
        <v>2.0</v>
      </c>
      <c r="AH231" s="13">
        <f t="shared" si="9"/>
        <v>0</v>
      </c>
      <c r="AI231" s="7">
        <v>0.0</v>
      </c>
      <c r="AJ231" s="7">
        <v>11.0</v>
      </c>
      <c r="AK231" s="26">
        <v>5.0</v>
      </c>
      <c r="AL231" s="26">
        <v>49.0</v>
      </c>
      <c r="AM231" s="7">
        <v>5.0</v>
      </c>
      <c r="AN231" s="7">
        <v>40.0</v>
      </c>
      <c r="AO231" s="7">
        <v>1.0</v>
      </c>
      <c r="AP231" s="7">
        <v>52.0</v>
      </c>
      <c r="AQ231" s="7">
        <v>10.0</v>
      </c>
      <c r="AR231" s="7">
        <v>74.0</v>
      </c>
      <c r="AS231" s="13">
        <f t="shared" si="10"/>
        <v>0.119047619</v>
      </c>
      <c r="AT231" s="14">
        <v>-3.48</v>
      </c>
      <c r="AU231" s="7">
        <v>0.0</v>
      </c>
      <c r="AV231" s="7">
        <v>0.0</v>
      </c>
      <c r="AW231" s="14">
        <v>-27.1</v>
      </c>
      <c r="AX231" s="14">
        <v>8.33</v>
      </c>
      <c r="AY231" s="14">
        <v>2.22</v>
      </c>
    </row>
    <row r="232" ht="12.75" customHeight="1">
      <c r="A232" s="7" t="s">
        <v>456</v>
      </c>
      <c r="B232" s="7" t="s">
        <v>1343</v>
      </c>
      <c r="C232" s="8" t="s">
        <v>254</v>
      </c>
      <c r="D232" s="9" t="s">
        <v>255</v>
      </c>
      <c r="E232" s="7">
        <v>5.0</v>
      </c>
      <c r="F232" s="7">
        <v>0.0</v>
      </c>
      <c r="G232" s="7">
        <v>0.0</v>
      </c>
      <c r="H232" s="24">
        <f t="shared" si="1"/>
        <v>0</v>
      </c>
      <c r="I232" s="7">
        <v>0.0</v>
      </c>
      <c r="J232" s="7">
        <v>0.0</v>
      </c>
      <c r="K232" s="7">
        <v>0.0</v>
      </c>
      <c r="L232" s="12">
        <f t="shared" si="2"/>
        <v>0</v>
      </c>
      <c r="M232" s="7">
        <v>0.0</v>
      </c>
      <c r="N232" s="7">
        <v>0.0</v>
      </c>
      <c r="O232" s="7">
        <v>0.0</v>
      </c>
      <c r="P232" s="7">
        <v>0.0</v>
      </c>
      <c r="Q232" s="7">
        <v>0.0</v>
      </c>
      <c r="R232" s="10">
        <f t="shared" si="3"/>
        <v>0</v>
      </c>
      <c r="S232" s="10">
        <f t="shared" si="4"/>
        <v>0</v>
      </c>
      <c r="T232" s="7">
        <v>0.0</v>
      </c>
      <c r="U232" s="7">
        <v>0.0</v>
      </c>
      <c r="V232" s="7">
        <v>0.0</v>
      </c>
      <c r="W232" s="7">
        <v>0.0</v>
      </c>
      <c r="X232" s="7">
        <v>0.0</v>
      </c>
      <c r="Y232" s="7">
        <v>0.0</v>
      </c>
      <c r="Z232" s="18">
        <f t="shared" si="5"/>
        <v>0</v>
      </c>
      <c r="AA232" s="14">
        <v>0.0</v>
      </c>
      <c r="AB232" s="18">
        <f t="shared" si="6"/>
        <v>0</v>
      </c>
      <c r="AC232" s="14">
        <v>31.15</v>
      </c>
      <c r="AD232" s="18">
        <f t="shared" si="7"/>
        <v>6.23</v>
      </c>
      <c r="AE232" s="13">
        <f t="shared" si="8"/>
        <v>0</v>
      </c>
      <c r="AF232" s="7">
        <v>0.0</v>
      </c>
      <c r="AG232" s="7">
        <v>0.0</v>
      </c>
      <c r="AH232" s="13" t="str">
        <f t="shared" si="9"/>
        <v> </v>
      </c>
      <c r="AI232" s="7">
        <v>0.0</v>
      </c>
      <c r="AJ232" s="7">
        <v>0.0</v>
      </c>
      <c r="AK232" s="26">
        <v>0.0</v>
      </c>
      <c r="AL232" s="26">
        <v>0.0</v>
      </c>
      <c r="AM232" s="7">
        <v>0.0</v>
      </c>
      <c r="AN232" s="7">
        <v>0.0</v>
      </c>
      <c r="AO232" s="7">
        <v>0.0</v>
      </c>
      <c r="AP232" s="7">
        <v>0.0</v>
      </c>
      <c r="AQ232" s="7">
        <v>0.0</v>
      </c>
      <c r="AR232" s="7">
        <v>0.0</v>
      </c>
      <c r="AS232" s="13">
        <f t="shared" si="10"/>
        <v>0</v>
      </c>
      <c r="AT232" s="14"/>
      <c r="AU232" s="7">
        <v>0.0</v>
      </c>
      <c r="AV232" s="7">
        <v>0.0</v>
      </c>
      <c r="AW232" s="14">
        <v>0.0</v>
      </c>
      <c r="AX232" s="14"/>
      <c r="AY232" s="14"/>
    </row>
    <row r="233" ht="12.75" customHeight="1">
      <c r="A233" s="7" t="s">
        <v>1345</v>
      </c>
      <c r="B233" s="7" t="s">
        <v>1346</v>
      </c>
      <c r="C233" s="8" t="s">
        <v>399</v>
      </c>
      <c r="D233" s="9" t="s">
        <v>150</v>
      </c>
      <c r="E233" s="7">
        <v>82.0</v>
      </c>
      <c r="F233" s="7">
        <v>2.0</v>
      </c>
      <c r="G233" s="7">
        <v>2.0</v>
      </c>
      <c r="H233" s="24">
        <f t="shared" si="1"/>
        <v>4</v>
      </c>
      <c r="I233" s="7">
        <v>1.0</v>
      </c>
      <c r="J233" s="7">
        <v>1.0</v>
      </c>
      <c r="K233" s="7">
        <v>1.0</v>
      </c>
      <c r="L233" s="12">
        <f t="shared" si="2"/>
        <v>8</v>
      </c>
      <c r="M233" s="7">
        <v>10.0</v>
      </c>
      <c r="N233" s="7">
        <v>2.0</v>
      </c>
      <c r="O233" s="7">
        <v>2.0</v>
      </c>
      <c r="P233" s="7">
        <v>8.0</v>
      </c>
      <c r="Q233" s="7">
        <v>1.0</v>
      </c>
      <c r="R233" s="10">
        <f t="shared" si="3"/>
        <v>0.2</v>
      </c>
      <c r="S233" s="10">
        <f t="shared" si="4"/>
        <v>0.09090909091</v>
      </c>
      <c r="T233" s="7">
        <v>14.0</v>
      </c>
      <c r="U233" s="7">
        <v>0.0</v>
      </c>
      <c r="V233" s="7">
        <v>3.0</v>
      </c>
      <c r="W233" s="7">
        <v>1.0</v>
      </c>
      <c r="X233" s="7">
        <v>8.0</v>
      </c>
      <c r="Y233" s="7">
        <v>10689.0</v>
      </c>
      <c r="Z233" s="18">
        <f t="shared" si="5"/>
        <v>2.172560976</v>
      </c>
      <c r="AA233" s="14">
        <v>176.86</v>
      </c>
      <c r="AB233" s="18">
        <f t="shared" si="6"/>
        <v>2.156829268</v>
      </c>
      <c r="AC233" s="14">
        <v>222.52</v>
      </c>
      <c r="AD233" s="18">
        <f t="shared" si="7"/>
        <v>2.713658537</v>
      </c>
      <c r="AE233" s="13">
        <f t="shared" si="8"/>
        <v>0.4428363964</v>
      </c>
      <c r="AF233" s="7">
        <v>120.0</v>
      </c>
      <c r="AG233" s="7">
        <v>142.0</v>
      </c>
      <c r="AH233" s="13">
        <f t="shared" si="9"/>
        <v>0.4580152672</v>
      </c>
      <c r="AI233" s="7">
        <v>3.0</v>
      </c>
      <c r="AJ233" s="7">
        <v>21.0</v>
      </c>
      <c r="AK233" s="26">
        <v>21.0</v>
      </c>
      <c r="AL233" s="26">
        <v>127.0</v>
      </c>
      <c r="AM233" s="7">
        <v>6.0</v>
      </c>
      <c r="AN233" s="7">
        <v>70.0</v>
      </c>
      <c r="AO233" s="7">
        <v>4.0</v>
      </c>
      <c r="AP233" s="7">
        <v>84.0</v>
      </c>
      <c r="AQ233" s="7">
        <v>20.0</v>
      </c>
      <c r="AR233" s="7">
        <v>142.0</v>
      </c>
      <c r="AS233" s="13">
        <f t="shared" si="10"/>
        <v>0.1234567901</v>
      </c>
      <c r="AT233" s="14">
        <v>-6.17</v>
      </c>
      <c r="AU233" s="7">
        <v>0.0</v>
      </c>
      <c r="AV233" s="7">
        <v>4.0</v>
      </c>
      <c r="AW233" s="14">
        <v>-36.6</v>
      </c>
      <c r="AX233" s="14">
        <v>4.76</v>
      </c>
      <c r="AY233" s="14">
        <v>-5.95</v>
      </c>
    </row>
    <row r="234" ht="12.75" customHeight="1">
      <c r="A234" s="7" t="s">
        <v>1349</v>
      </c>
      <c r="B234" s="7" t="s">
        <v>1350</v>
      </c>
      <c r="C234" s="8" t="s">
        <v>215</v>
      </c>
      <c r="D234" s="9" t="s">
        <v>260</v>
      </c>
      <c r="E234" s="7">
        <v>76.0</v>
      </c>
      <c r="F234" s="7">
        <v>1.0</v>
      </c>
      <c r="G234" s="7">
        <v>0.0</v>
      </c>
      <c r="H234" s="24">
        <f t="shared" si="1"/>
        <v>1</v>
      </c>
      <c r="I234" s="7">
        <v>1.0</v>
      </c>
      <c r="J234" s="7">
        <v>0.0</v>
      </c>
      <c r="K234" s="7">
        <v>0.0</v>
      </c>
      <c r="L234" s="12">
        <f t="shared" si="2"/>
        <v>0</v>
      </c>
      <c r="M234" s="7">
        <v>6.0</v>
      </c>
      <c r="N234" s="7">
        <v>2.0</v>
      </c>
      <c r="O234" s="7">
        <v>2.0</v>
      </c>
      <c r="P234" s="7">
        <v>5.0</v>
      </c>
      <c r="Q234" s="7">
        <v>0.0</v>
      </c>
      <c r="R234" s="10">
        <f t="shared" si="3"/>
        <v>0.1666666667</v>
      </c>
      <c r="S234" s="10">
        <f t="shared" si="4"/>
        <v>0.1428571429</v>
      </c>
      <c r="T234" s="7">
        <v>7.0</v>
      </c>
      <c r="U234" s="7">
        <v>3.0</v>
      </c>
      <c r="V234" s="7">
        <v>2.0</v>
      </c>
      <c r="W234" s="7">
        <v>1.0</v>
      </c>
      <c r="X234" s="7">
        <v>4.0</v>
      </c>
      <c r="Y234" s="7">
        <v>7492.0</v>
      </c>
      <c r="Z234" s="18">
        <f t="shared" si="5"/>
        <v>1.642982456</v>
      </c>
      <c r="AA234" s="14">
        <v>121.63</v>
      </c>
      <c r="AB234" s="18">
        <f t="shared" si="6"/>
        <v>1.600394737</v>
      </c>
      <c r="AC234" s="14">
        <v>278.66</v>
      </c>
      <c r="AD234" s="18">
        <f t="shared" si="7"/>
        <v>3.666578947</v>
      </c>
      <c r="AE234" s="13">
        <f t="shared" si="8"/>
        <v>0.3038547053</v>
      </c>
      <c r="AF234" s="7">
        <v>66.0</v>
      </c>
      <c r="AG234" s="7">
        <v>78.0</v>
      </c>
      <c r="AH234" s="13">
        <f t="shared" si="9"/>
        <v>0.4583333333</v>
      </c>
      <c r="AI234" s="7">
        <v>1.0</v>
      </c>
      <c r="AJ234" s="7">
        <v>9.0</v>
      </c>
      <c r="AK234" s="26">
        <v>13.0</v>
      </c>
      <c r="AL234" s="26">
        <v>115.0</v>
      </c>
      <c r="AM234" s="7">
        <v>5.0</v>
      </c>
      <c r="AN234" s="7">
        <v>59.0</v>
      </c>
      <c r="AO234" s="7">
        <v>2.0</v>
      </c>
      <c r="AP234" s="7">
        <v>38.0</v>
      </c>
      <c r="AQ234" s="7">
        <v>16.0</v>
      </c>
      <c r="AR234" s="7">
        <v>98.0</v>
      </c>
      <c r="AS234" s="13">
        <f t="shared" si="10"/>
        <v>0.1403508772</v>
      </c>
      <c r="AT234" s="14">
        <v>5.17</v>
      </c>
      <c r="AU234" s="7">
        <v>1.0</v>
      </c>
      <c r="AV234" s="7">
        <v>1.0</v>
      </c>
      <c r="AW234" s="14">
        <v>-63.1</v>
      </c>
      <c r="AX234" s="14">
        <v>1.6</v>
      </c>
      <c r="AY234" s="14">
        <v>-6.77</v>
      </c>
    </row>
    <row r="235" ht="12.75" customHeight="1">
      <c r="A235" s="7" t="s">
        <v>213</v>
      </c>
      <c r="B235" s="7" t="s">
        <v>1356</v>
      </c>
      <c r="C235" s="8" t="s">
        <v>254</v>
      </c>
      <c r="D235" s="9" t="s">
        <v>150</v>
      </c>
      <c r="E235" s="7">
        <v>70.0</v>
      </c>
      <c r="F235" s="7">
        <v>0.0</v>
      </c>
      <c r="G235" s="7">
        <v>1.0</v>
      </c>
      <c r="H235" s="24">
        <f t="shared" si="1"/>
        <v>1</v>
      </c>
      <c r="I235" s="7">
        <v>0.0</v>
      </c>
      <c r="J235" s="7">
        <v>1.0</v>
      </c>
      <c r="K235" s="7">
        <v>0.0</v>
      </c>
      <c r="L235" s="12">
        <f t="shared" si="2"/>
        <v>15</v>
      </c>
      <c r="M235" s="7">
        <v>5.0</v>
      </c>
      <c r="N235" s="7">
        <v>1.0</v>
      </c>
      <c r="O235" s="7">
        <v>1.0</v>
      </c>
      <c r="P235" s="7">
        <v>5.0</v>
      </c>
      <c r="Q235" s="7">
        <v>0.0</v>
      </c>
      <c r="R235" s="10">
        <f t="shared" si="3"/>
        <v>0</v>
      </c>
      <c r="S235" s="10">
        <f t="shared" si="4"/>
        <v>0</v>
      </c>
      <c r="T235" s="7">
        <v>15.0</v>
      </c>
      <c r="U235" s="7">
        <v>5.0</v>
      </c>
      <c r="V235" s="7">
        <v>0.0</v>
      </c>
      <c r="W235" s="7">
        <v>0.0</v>
      </c>
      <c r="X235" s="7">
        <v>5.0</v>
      </c>
      <c r="Y235" s="7">
        <v>7441.0</v>
      </c>
      <c r="Z235" s="18">
        <f t="shared" si="5"/>
        <v>1.771666667</v>
      </c>
      <c r="AA235" s="14">
        <v>118.98</v>
      </c>
      <c r="AB235" s="18">
        <f t="shared" si="6"/>
        <v>1.699714286</v>
      </c>
      <c r="AC235" s="14">
        <v>224.62</v>
      </c>
      <c r="AD235" s="18">
        <f t="shared" si="7"/>
        <v>3.208857143</v>
      </c>
      <c r="AE235" s="13">
        <f t="shared" si="8"/>
        <v>0.3462747381</v>
      </c>
      <c r="AF235" s="7">
        <v>55.0</v>
      </c>
      <c r="AG235" s="7">
        <v>56.0</v>
      </c>
      <c r="AH235" s="13">
        <f t="shared" si="9"/>
        <v>0.4954954955</v>
      </c>
      <c r="AI235" s="7">
        <v>1.0</v>
      </c>
      <c r="AJ235" s="7">
        <v>9.0</v>
      </c>
      <c r="AK235" s="26">
        <v>14.0</v>
      </c>
      <c r="AL235" s="26">
        <v>76.0</v>
      </c>
      <c r="AM235" s="7">
        <v>2.0</v>
      </c>
      <c r="AN235" s="7">
        <v>37.0</v>
      </c>
      <c r="AO235" s="7">
        <v>1.0</v>
      </c>
      <c r="AP235" s="7">
        <v>71.0</v>
      </c>
      <c r="AQ235" s="7">
        <v>11.0</v>
      </c>
      <c r="AR235" s="7">
        <v>77.0</v>
      </c>
      <c r="AS235" s="13">
        <f t="shared" si="10"/>
        <v>0.125</v>
      </c>
      <c r="AT235" s="14">
        <v>-1.62</v>
      </c>
      <c r="AU235" s="7">
        <v>0.0</v>
      </c>
      <c r="AV235" s="7">
        <v>2.0</v>
      </c>
      <c r="AW235" s="14">
        <v>-17.7</v>
      </c>
      <c r="AX235" s="14">
        <v>3.23</v>
      </c>
      <c r="AY235" s="14">
        <v>-2.09</v>
      </c>
    </row>
    <row r="236" ht="12.75" customHeight="1">
      <c r="A236" s="7" t="s">
        <v>1361</v>
      </c>
      <c r="B236" s="7" t="s">
        <v>1362</v>
      </c>
      <c r="C236" s="8" t="s">
        <v>222</v>
      </c>
      <c r="D236" s="9" t="s">
        <v>255</v>
      </c>
      <c r="E236" s="7">
        <v>76.0</v>
      </c>
      <c r="F236" s="7">
        <v>1.0</v>
      </c>
      <c r="G236" s="7">
        <v>0.0</v>
      </c>
      <c r="H236" s="24">
        <f t="shared" si="1"/>
        <v>1</v>
      </c>
      <c r="I236" s="7">
        <v>1.0</v>
      </c>
      <c r="J236" s="7">
        <v>0.0</v>
      </c>
      <c r="K236" s="7">
        <v>0.0</v>
      </c>
      <c r="L236" s="12">
        <f t="shared" si="2"/>
        <v>0</v>
      </c>
      <c r="M236" s="7">
        <v>4.0</v>
      </c>
      <c r="N236" s="7">
        <v>2.0</v>
      </c>
      <c r="O236" s="7">
        <v>2.0</v>
      </c>
      <c r="P236" s="7">
        <v>3.0</v>
      </c>
      <c r="Q236" s="7">
        <v>4.0</v>
      </c>
      <c r="R236" s="10">
        <f t="shared" si="3"/>
        <v>0.25</v>
      </c>
      <c r="S236" s="10">
        <f t="shared" si="4"/>
        <v>0.1111111111</v>
      </c>
      <c r="T236" s="7">
        <v>4.0</v>
      </c>
      <c r="U236" s="7">
        <v>3.0</v>
      </c>
      <c r="V236" s="7">
        <v>1.0</v>
      </c>
      <c r="W236" s="7">
        <v>3.0</v>
      </c>
      <c r="X236" s="7">
        <v>4.0</v>
      </c>
      <c r="Y236" s="7">
        <v>6804.0</v>
      </c>
      <c r="Z236" s="18">
        <f t="shared" si="5"/>
        <v>1.492105263</v>
      </c>
      <c r="AA236" s="14">
        <v>106.87</v>
      </c>
      <c r="AB236" s="18">
        <f t="shared" si="6"/>
        <v>1.406184211</v>
      </c>
      <c r="AC236" s="14">
        <v>267.05</v>
      </c>
      <c r="AD236" s="18">
        <f t="shared" si="7"/>
        <v>3.513815789</v>
      </c>
      <c r="AE236" s="13">
        <f t="shared" si="8"/>
        <v>0.2858097989</v>
      </c>
      <c r="AF236" s="7">
        <v>7.0</v>
      </c>
      <c r="AG236" s="7">
        <v>2.0</v>
      </c>
      <c r="AH236" s="13">
        <f t="shared" si="9"/>
        <v>0.7777777778</v>
      </c>
      <c r="AI236" s="7">
        <v>1.0</v>
      </c>
      <c r="AJ236" s="7">
        <v>11.0</v>
      </c>
      <c r="AK236" s="26">
        <v>11.0</v>
      </c>
      <c r="AL236" s="26">
        <v>90.0</v>
      </c>
      <c r="AM236" s="7">
        <v>4.0</v>
      </c>
      <c r="AN236" s="7">
        <v>34.0</v>
      </c>
      <c r="AO236" s="7">
        <v>7.0</v>
      </c>
      <c r="AP236" s="7">
        <v>33.0</v>
      </c>
      <c r="AQ236" s="7">
        <v>15.0</v>
      </c>
      <c r="AR236" s="7">
        <v>83.0</v>
      </c>
      <c r="AS236" s="13">
        <f t="shared" si="10"/>
        <v>0.1530612245</v>
      </c>
      <c r="AT236" s="14">
        <v>-3.72</v>
      </c>
      <c r="AU236" s="7">
        <v>0.0</v>
      </c>
      <c r="AV236" s="7">
        <v>0.0</v>
      </c>
      <c r="AW236" s="14">
        <v>-52.2</v>
      </c>
      <c r="AX236" s="14">
        <v>8.89</v>
      </c>
      <c r="AY236" s="14">
        <v>2.92</v>
      </c>
    </row>
    <row r="237" ht="12.75" customHeight="1">
      <c r="A237" s="7" t="s">
        <v>603</v>
      </c>
      <c r="B237" s="7" t="s">
        <v>1368</v>
      </c>
      <c r="C237" s="8" t="s">
        <v>206</v>
      </c>
      <c r="D237" s="9" t="s">
        <v>150</v>
      </c>
      <c r="E237" s="7">
        <v>56.0</v>
      </c>
      <c r="F237" s="7">
        <v>1.0</v>
      </c>
      <c r="G237" s="7">
        <v>1.0</v>
      </c>
      <c r="H237" s="24">
        <f t="shared" si="1"/>
        <v>2</v>
      </c>
      <c r="I237" s="7">
        <v>1.0</v>
      </c>
      <c r="J237" s="7">
        <v>1.0</v>
      </c>
      <c r="K237" s="7">
        <v>0.0</v>
      </c>
      <c r="L237" s="12">
        <f t="shared" si="2"/>
        <v>4.5</v>
      </c>
      <c r="M237" s="7">
        <v>2.0</v>
      </c>
      <c r="N237" s="7">
        <v>1.0</v>
      </c>
      <c r="O237" s="7">
        <v>1.0</v>
      </c>
      <c r="P237" s="7">
        <v>1.0</v>
      </c>
      <c r="Q237" s="7">
        <v>0.0</v>
      </c>
      <c r="R237" s="10">
        <f t="shared" si="3"/>
        <v>0.5</v>
      </c>
      <c r="S237" s="10">
        <f t="shared" si="4"/>
        <v>0.5</v>
      </c>
      <c r="T237" s="7">
        <v>8.0</v>
      </c>
      <c r="U237" s="7">
        <v>0.0</v>
      </c>
      <c r="V237" s="7">
        <v>4.0</v>
      </c>
      <c r="W237" s="7">
        <v>1.0</v>
      </c>
      <c r="X237" s="7">
        <v>4.0</v>
      </c>
      <c r="Y237" s="7">
        <v>5447.0</v>
      </c>
      <c r="Z237" s="18">
        <f t="shared" si="5"/>
        <v>1.621130952</v>
      </c>
      <c r="AA237" s="14">
        <v>83.67</v>
      </c>
      <c r="AB237" s="18">
        <f t="shared" si="6"/>
        <v>1.494107143</v>
      </c>
      <c r="AC237" s="14">
        <v>193.32</v>
      </c>
      <c r="AD237" s="18">
        <f t="shared" si="7"/>
        <v>3.452142857</v>
      </c>
      <c r="AE237" s="13">
        <f t="shared" si="8"/>
        <v>0.3020686667</v>
      </c>
      <c r="AF237" s="7">
        <v>50.0</v>
      </c>
      <c r="AG237" s="7">
        <v>33.0</v>
      </c>
      <c r="AH237" s="13">
        <f t="shared" si="9"/>
        <v>0.6024096386</v>
      </c>
      <c r="AI237" s="7">
        <v>2.0</v>
      </c>
      <c r="AJ237" s="7">
        <v>9.0</v>
      </c>
      <c r="AK237" s="26">
        <v>7.0</v>
      </c>
      <c r="AL237" s="26">
        <v>48.0</v>
      </c>
      <c r="AM237" s="7">
        <v>4.0</v>
      </c>
      <c r="AN237" s="7">
        <v>32.0</v>
      </c>
      <c r="AO237" s="7">
        <v>1.0</v>
      </c>
      <c r="AP237" s="7">
        <v>41.0</v>
      </c>
      <c r="AQ237" s="7">
        <v>8.0</v>
      </c>
      <c r="AR237" s="7">
        <v>60.0</v>
      </c>
      <c r="AS237" s="13">
        <f t="shared" si="10"/>
        <v>0.1176470588</v>
      </c>
      <c r="AT237" s="14">
        <v>-8.13</v>
      </c>
      <c r="AU237" s="7">
        <v>0.0</v>
      </c>
      <c r="AV237" s="7">
        <v>1.0</v>
      </c>
      <c r="AW237" s="14">
        <v>-25.8</v>
      </c>
      <c r="AX237" s="14">
        <v>2.6</v>
      </c>
      <c r="AY237" s="14">
        <v>-4.47</v>
      </c>
    </row>
    <row r="238" ht="12.75" customHeight="1">
      <c r="A238" s="7" t="s">
        <v>1370</v>
      </c>
      <c r="B238" s="7" t="s">
        <v>1371</v>
      </c>
      <c r="C238" s="8" t="s">
        <v>312</v>
      </c>
      <c r="D238" s="9" t="s">
        <v>167</v>
      </c>
      <c r="E238" s="7">
        <v>75.0</v>
      </c>
      <c r="F238" s="7">
        <v>2.0</v>
      </c>
      <c r="G238" s="7">
        <v>0.0</v>
      </c>
      <c r="H238" s="24">
        <f t="shared" si="1"/>
        <v>2</v>
      </c>
      <c r="I238" s="7">
        <v>2.0</v>
      </c>
      <c r="J238" s="7">
        <v>0.0</v>
      </c>
      <c r="K238" s="7">
        <v>0.0</v>
      </c>
      <c r="L238" s="12">
        <f t="shared" si="2"/>
        <v>0</v>
      </c>
      <c r="M238" s="7">
        <v>3.0</v>
      </c>
      <c r="N238" s="7">
        <v>1.0</v>
      </c>
      <c r="O238" s="7">
        <v>1.0</v>
      </c>
      <c r="P238" s="7">
        <v>1.0</v>
      </c>
      <c r="Q238" s="7">
        <v>0.0</v>
      </c>
      <c r="R238" s="10">
        <f t="shared" si="3"/>
        <v>0.6666666667</v>
      </c>
      <c r="S238" s="10">
        <f t="shared" si="4"/>
        <v>1</v>
      </c>
      <c r="T238" s="7">
        <v>0.0</v>
      </c>
      <c r="U238" s="7">
        <v>2.0</v>
      </c>
      <c r="V238" s="7">
        <v>0.0</v>
      </c>
      <c r="W238" s="7">
        <v>0.0</v>
      </c>
      <c r="X238" s="7">
        <v>5.0</v>
      </c>
      <c r="Y238" s="7">
        <v>1815.0</v>
      </c>
      <c r="Z238" s="18">
        <f t="shared" si="5"/>
        <v>0.4033333333</v>
      </c>
      <c r="AA238" s="14">
        <v>32.48</v>
      </c>
      <c r="AB238" s="18">
        <f t="shared" si="6"/>
        <v>0.4330666667</v>
      </c>
      <c r="AC238" s="14">
        <v>300.68</v>
      </c>
      <c r="AD238" s="18">
        <f t="shared" si="7"/>
        <v>4.009066667</v>
      </c>
      <c r="AE238" s="13">
        <f t="shared" si="8"/>
        <v>0.09749069516</v>
      </c>
      <c r="AF238" s="7">
        <v>0.0</v>
      </c>
      <c r="AG238" s="7">
        <v>0.0</v>
      </c>
      <c r="AH238" s="13" t="str">
        <f t="shared" si="9"/>
        <v> </v>
      </c>
      <c r="AI238" s="7">
        <v>2.0</v>
      </c>
      <c r="AJ238" s="7">
        <v>2.0</v>
      </c>
      <c r="AK238" s="26">
        <v>3.0</v>
      </c>
      <c r="AL238" s="26">
        <v>20.0</v>
      </c>
      <c r="AM238" s="7">
        <v>5.0</v>
      </c>
      <c r="AN238" s="7">
        <v>4.0</v>
      </c>
      <c r="AO238" s="7">
        <v>1.0</v>
      </c>
      <c r="AP238" s="7">
        <v>12.0</v>
      </c>
      <c r="AQ238" s="7">
        <v>8.0</v>
      </c>
      <c r="AR238" s="7">
        <v>16.0</v>
      </c>
      <c r="AS238" s="13">
        <f t="shared" si="10"/>
        <v>0.3333333333</v>
      </c>
      <c r="AT238" s="14">
        <v>22.55</v>
      </c>
      <c r="AU238" s="7">
        <v>0.0</v>
      </c>
      <c r="AV238" s="7">
        <v>0.0</v>
      </c>
      <c r="AW238" s="14">
        <v>-9.2</v>
      </c>
      <c r="AX238" s="14">
        <v>14.29</v>
      </c>
      <c r="AY238" s="14">
        <v>9.95</v>
      </c>
    </row>
    <row r="239" ht="12.75" customHeight="1">
      <c r="A239" s="7" t="s">
        <v>482</v>
      </c>
      <c r="B239" s="7" t="s">
        <v>1371</v>
      </c>
      <c r="C239" s="8" t="s">
        <v>182</v>
      </c>
      <c r="D239" s="9" t="s">
        <v>255</v>
      </c>
      <c r="E239" s="7">
        <v>72.0</v>
      </c>
      <c r="F239" s="7">
        <v>0.0</v>
      </c>
      <c r="G239" s="7">
        <v>0.0</v>
      </c>
      <c r="H239" s="24">
        <f t="shared" si="1"/>
        <v>0</v>
      </c>
      <c r="I239" s="7">
        <v>0.0</v>
      </c>
      <c r="J239" s="7">
        <v>0.0</v>
      </c>
      <c r="K239" s="7">
        <v>0.0</v>
      </c>
      <c r="L239" s="12">
        <f t="shared" si="2"/>
        <v>0</v>
      </c>
      <c r="M239" s="7">
        <v>2.0</v>
      </c>
      <c r="N239" s="7">
        <v>0.0</v>
      </c>
      <c r="O239" s="7">
        <v>0.0</v>
      </c>
      <c r="P239" s="7">
        <v>2.0</v>
      </c>
      <c r="Q239" s="7">
        <v>0.0</v>
      </c>
      <c r="R239" s="10">
        <f t="shared" si="3"/>
        <v>0</v>
      </c>
      <c r="S239" s="10">
        <f t="shared" si="4"/>
        <v>0</v>
      </c>
      <c r="T239" s="7">
        <v>3.0</v>
      </c>
      <c r="U239" s="7">
        <v>3.0</v>
      </c>
      <c r="V239" s="7">
        <v>0.0</v>
      </c>
      <c r="W239" s="7">
        <v>0.0</v>
      </c>
      <c r="X239" s="7">
        <v>0.0</v>
      </c>
      <c r="Y239" s="7">
        <v>2401.0</v>
      </c>
      <c r="Z239" s="18">
        <f t="shared" si="5"/>
        <v>0.555787037</v>
      </c>
      <c r="AA239" s="14">
        <v>29.88</v>
      </c>
      <c r="AB239" s="18">
        <f t="shared" si="6"/>
        <v>0.415</v>
      </c>
      <c r="AC239" s="14">
        <v>363.39</v>
      </c>
      <c r="AD239" s="18">
        <f t="shared" si="7"/>
        <v>5.047083333</v>
      </c>
      <c r="AE239" s="13">
        <f t="shared" si="8"/>
        <v>0.07597833549</v>
      </c>
      <c r="AF239" s="7">
        <v>0.0</v>
      </c>
      <c r="AG239" s="7">
        <v>7.0</v>
      </c>
      <c r="AH239" s="13">
        <f t="shared" si="9"/>
        <v>0</v>
      </c>
      <c r="AI239" s="7">
        <v>0.0</v>
      </c>
      <c r="AJ239" s="7">
        <v>2.0</v>
      </c>
      <c r="AK239" s="26">
        <v>4.0</v>
      </c>
      <c r="AL239" s="26">
        <v>20.0</v>
      </c>
      <c r="AM239" s="7">
        <v>2.0</v>
      </c>
      <c r="AN239" s="7">
        <v>9.0</v>
      </c>
      <c r="AO239" s="7">
        <v>2.0</v>
      </c>
      <c r="AP239" s="7">
        <v>9.0</v>
      </c>
      <c r="AQ239" s="7">
        <v>7.0</v>
      </c>
      <c r="AR239" s="7">
        <v>19.0</v>
      </c>
      <c r="AS239" s="13">
        <f t="shared" si="10"/>
        <v>0.2692307692</v>
      </c>
      <c r="AT239" s="14">
        <v>14.28</v>
      </c>
      <c r="AU239" s="7">
        <v>0.0</v>
      </c>
      <c r="AV239" s="7">
        <v>4.0</v>
      </c>
      <c r="AW239" s="14">
        <v>-36.1</v>
      </c>
      <c r="AX239" s="14">
        <v>12.5</v>
      </c>
      <c r="AY239" s="14">
        <v>7.95</v>
      </c>
    </row>
    <row r="240" ht="12.75" customHeight="1">
      <c r="A240" s="7" t="s">
        <v>1206</v>
      </c>
      <c r="B240" s="7" t="s">
        <v>1379</v>
      </c>
      <c r="C240" s="8" t="s">
        <v>447</v>
      </c>
      <c r="D240" s="9" t="s">
        <v>174</v>
      </c>
      <c r="E240" s="7">
        <v>26.0</v>
      </c>
      <c r="F240" s="7">
        <v>0.0</v>
      </c>
      <c r="G240" s="7">
        <v>0.0</v>
      </c>
      <c r="H240" s="24">
        <f t="shared" si="1"/>
        <v>0</v>
      </c>
      <c r="I240" s="7">
        <v>0.0</v>
      </c>
      <c r="J240" s="7">
        <v>0.0</v>
      </c>
      <c r="K240" s="7">
        <v>0.0</v>
      </c>
      <c r="L240" s="12">
        <f t="shared" si="2"/>
        <v>0</v>
      </c>
      <c r="M240" s="7">
        <v>0.0</v>
      </c>
      <c r="N240" s="7">
        <v>0.0</v>
      </c>
      <c r="O240" s="7">
        <v>0.0</v>
      </c>
      <c r="P240" s="7">
        <v>0.0</v>
      </c>
      <c r="Q240" s="7">
        <v>0.0</v>
      </c>
      <c r="R240" s="10">
        <f t="shared" si="3"/>
        <v>0</v>
      </c>
      <c r="S240" s="10">
        <f t="shared" si="4"/>
        <v>0</v>
      </c>
      <c r="T240" s="7">
        <v>4.0</v>
      </c>
      <c r="U240" s="7">
        <v>2.0</v>
      </c>
      <c r="V240" s="7">
        <v>1.0</v>
      </c>
      <c r="W240" s="7">
        <v>0.0</v>
      </c>
      <c r="X240" s="7">
        <v>0.0</v>
      </c>
      <c r="Y240" s="7">
        <v>2301.0</v>
      </c>
      <c r="Z240" s="18">
        <f t="shared" si="5"/>
        <v>1.475</v>
      </c>
      <c r="AA240" s="14">
        <v>38.72</v>
      </c>
      <c r="AB240" s="18">
        <f t="shared" si="6"/>
        <v>1.489230769</v>
      </c>
      <c r="AC240" s="14">
        <v>80.02</v>
      </c>
      <c r="AD240" s="18">
        <f t="shared" si="7"/>
        <v>3.077692308</v>
      </c>
      <c r="AE240" s="13">
        <f t="shared" si="8"/>
        <v>0.3260906182</v>
      </c>
      <c r="AF240" s="7">
        <v>0.0</v>
      </c>
      <c r="AG240" s="7">
        <v>0.0</v>
      </c>
      <c r="AH240" s="13" t="str">
        <f t="shared" si="9"/>
        <v> </v>
      </c>
      <c r="AI240" s="7">
        <v>1.0</v>
      </c>
      <c r="AJ240" s="7">
        <v>5.0</v>
      </c>
      <c r="AK240" s="26">
        <v>1.0</v>
      </c>
      <c r="AL240" s="26">
        <v>32.0</v>
      </c>
      <c r="AM240" s="7">
        <v>1.0</v>
      </c>
      <c r="AN240" s="7">
        <v>19.0</v>
      </c>
      <c r="AO240" s="7">
        <v>2.0</v>
      </c>
      <c r="AP240" s="7">
        <v>13.0</v>
      </c>
      <c r="AQ240" s="7">
        <v>1.0</v>
      </c>
      <c r="AR240" s="7">
        <v>43.0</v>
      </c>
      <c r="AS240" s="13">
        <f t="shared" si="10"/>
        <v>0.02272727273</v>
      </c>
      <c r="AT240" s="14">
        <v>-5.42</v>
      </c>
      <c r="AU240" s="7">
        <v>0.0</v>
      </c>
      <c r="AV240" s="7">
        <v>0.0</v>
      </c>
      <c r="AW240" s="14">
        <v>-65.1</v>
      </c>
      <c r="AX240" s="14">
        <v>3.45</v>
      </c>
      <c r="AY240" s="14">
        <v>-0.3</v>
      </c>
    </row>
    <row r="241" ht="12.75" customHeight="1">
      <c r="A241" s="7" t="s">
        <v>134</v>
      </c>
      <c r="B241" s="7" t="s">
        <v>1382</v>
      </c>
      <c r="C241" s="8" t="s">
        <v>447</v>
      </c>
      <c r="D241" s="9" t="s">
        <v>247</v>
      </c>
      <c r="E241" s="7">
        <v>60.0</v>
      </c>
      <c r="F241" s="7">
        <v>0.0</v>
      </c>
      <c r="G241" s="7">
        <v>1.0</v>
      </c>
      <c r="H241" s="24">
        <f t="shared" si="1"/>
        <v>1</v>
      </c>
      <c r="I241" s="7">
        <v>0.0</v>
      </c>
      <c r="J241" s="7">
        <v>1.0</v>
      </c>
      <c r="K241" s="7">
        <v>0.0</v>
      </c>
      <c r="L241" s="12">
        <f t="shared" si="2"/>
        <v>7</v>
      </c>
      <c r="M241" s="7">
        <v>4.0</v>
      </c>
      <c r="N241" s="7">
        <v>1.0</v>
      </c>
      <c r="O241" s="7">
        <v>1.0</v>
      </c>
      <c r="P241" s="7">
        <v>4.0</v>
      </c>
      <c r="Q241" s="7">
        <v>0.0</v>
      </c>
      <c r="R241" s="10">
        <f t="shared" si="3"/>
        <v>0</v>
      </c>
      <c r="S241" s="10">
        <f t="shared" si="4"/>
        <v>0</v>
      </c>
      <c r="T241" s="7">
        <v>3.0</v>
      </c>
      <c r="U241" s="7">
        <v>0.0</v>
      </c>
      <c r="V241" s="7">
        <v>1.0</v>
      </c>
      <c r="W241" s="7">
        <v>0.0</v>
      </c>
      <c r="X241" s="7">
        <v>7.0</v>
      </c>
      <c r="Y241" s="7">
        <v>3943.0</v>
      </c>
      <c r="Z241" s="18">
        <f t="shared" si="5"/>
        <v>1.095277778</v>
      </c>
      <c r="AA241" s="14">
        <v>60.87</v>
      </c>
      <c r="AB241" s="18">
        <f t="shared" si="6"/>
        <v>1.0145</v>
      </c>
      <c r="AC241" s="14">
        <v>190.19</v>
      </c>
      <c r="AD241" s="18">
        <f t="shared" si="7"/>
        <v>3.169833333</v>
      </c>
      <c r="AE241" s="13">
        <f t="shared" si="8"/>
        <v>0.2424520035</v>
      </c>
      <c r="AF241" s="7">
        <v>1.0</v>
      </c>
      <c r="AG241" s="7">
        <v>0.0</v>
      </c>
      <c r="AH241" s="13">
        <f t="shared" si="9"/>
        <v>1</v>
      </c>
      <c r="AI241" s="7">
        <v>1.0</v>
      </c>
      <c r="AJ241" s="7">
        <v>5.0</v>
      </c>
      <c r="AK241" s="26">
        <v>6.0</v>
      </c>
      <c r="AL241" s="26">
        <v>42.0</v>
      </c>
      <c r="AM241" s="7">
        <v>4.0</v>
      </c>
      <c r="AN241" s="7">
        <v>32.0</v>
      </c>
      <c r="AO241" s="7">
        <v>0.0</v>
      </c>
      <c r="AP241" s="7">
        <v>26.0</v>
      </c>
      <c r="AQ241" s="7">
        <v>8.0</v>
      </c>
      <c r="AR241" s="7">
        <v>51.0</v>
      </c>
      <c r="AS241" s="13">
        <f t="shared" si="10"/>
        <v>0.1355932203</v>
      </c>
      <c r="AT241" s="14">
        <v>4.01</v>
      </c>
      <c r="AU241" s="7">
        <v>0.0</v>
      </c>
      <c r="AV241" s="7">
        <v>0.0</v>
      </c>
      <c r="AW241" s="14">
        <v>-41.4</v>
      </c>
      <c r="AX241" s="14">
        <v>8.7</v>
      </c>
      <c r="AY241" s="14">
        <v>4.0</v>
      </c>
    </row>
    <row r="242" ht="12.75" customHeight="1">
      <c r="A242" s="7" t="s">
        <v>1115</v>
      </c>
      <c r="B242" s="7" t="s">
        <v>1387</v>
      </c>
      <c r="C242" s="8" t="s">
        <v>197</v>
      </c>
      <c r="D242" s="9" t="s">
        <v>174</v>
      </c>
      <c r="E242" s="7">
        <v>14.0</v>
      </c>
      <c r="F242" s="7">
        <v>0.0</v>
      </c>
      <c r="G242" s="7">
        <v>0.0</v>
      </c>
      <c r="H242" s="24">
        <f t="shared" si="1"/>
        <v>0</v>
      </c>
      <c r="I242" s="7">
        <v>0.0</v>
      </c>
      <c r="J242" s="7">
        <v>0.0</v>
      </c>
      <c r="K242" s="7">
        <v>0.0</v>
      </c>
      <c r="L242" s="12">
        <f t="shared" si="2"/>
        <v>0</v>
      </c>
      <c r="M242" s="7">
        <v>0.0</v>
      </c>
      <c r="N242" s="7">
        <v>0.0</v>
      </c>
      <c r="O242" s="7">
        <v>0.0</v>
      </c>
      <c r="P242" s="7">
        <v>0.0</v>
      </c>
      <c r="Q242" s="7">
        <v>0.0</v>
      </c>
      <c r="R242" s="10">
        <f t="shared" si="3"/>
        <v>0</v>
      </c>
      <c r="S242" s="10">
        <f t="shared" si="4"/>
        <v>0</v>
      </c>
      <c r="T242" s="7">
        <v>0.0</v>
      </c>
      <c r="U242" s="7">
        <v>0.0</v>
      </c>
      <c r="V242" s="7">
        <v>1.0</v>
      </c>
      <c r="W242" s="7">
        <v>0.0</v>
      </c>
      <c r="X242" s="7">
        <v>0.0</v>
      </c>
      <c r="Y242" s="7">
        <v>571.0</v>
      </c>
      <c r="Z242" s="18">
        <f t="shared" si="5"/>
        <v>0.6797619048</v>
      </c>
      <c r="AA242" s="14">
        <v>9.93</v>
      </c>
      <c r="AB242" s="18">
        <f t="shared" si="6"/>
        <v>0.7092857143</v>
      </c>
      <c r="AC242" s="14">
        <v>78.07</v>
      </c>
      <c r="AD242" s="18">
        <f t="shared" si="7"/>
        <v>5.576428571</v>
      </c>
      <c r="AE242" s="13">
        <f t="shared" si="8"/>
        <v>0.1128409091</v>
      </c>
      <c r="AF242" s="7">
        <v>0.0</v>
      </c>
      <c r="AG242" s="7">
        <v>0.0</v>
      </c>
      <c r="AH242" s="13" t="str">
        <f t="shared" si="9"/>
        <v> </v>
      </c>
      <c r="AI242" s="7">
        <v>0.0</v>
      </c>
      <c r="AJ242" s="7">
        <v>3.0</v>
      </c>
      <c r="AK242" s="26">
        <v>2.0</v>
      </c>
      <c r="AL242" s="26">
        <v>8.0</v>
      </c>
      <c r="AM242" s="7">
        <v>1.0</v>
      </c>
      <c r="AN242" s="7">
        <v>6.0</v>
      </c>
      <c r="AO242" s="7">
        <v>1.0</v>
      </c>
      <c r="AP242" s="7">
        <v>5.0</v>
      </c>
      <c r="AQ242" s="7">
        <v>3.0</v>
      </c>
      <c r="AR242" s="7">
        <v>11.0</v>
      </c>
      <c r="AS242" s="13">
        <f t="shared" si="10"/>
        <v>0.2142857143</v>
      </c>
      <c r="AT242" s="14">
        <v>15.63</v>
      </c>
      <c r="AU242" s="7">
        <v>0.0</v>
      </c>
      <c r="AV242" s="7">
        <v>0.0</v>
      </c>
      <c r="AW242" s="14">
        <v>-60.4</v>
      </c>
      <c r="AX242" s="14">
        <v>0.0</v>
      </c>
      <c r="AY242" s="14">
        <v>-5.0</v>
      </c>
    </row>
    <row r="243" ht="12.75" customHeight="1">
      <c r="A243" s="7" t="s">
        <v>1390</v>
      </c>
      <c r="B243" s="7" t="s">
        <v>1391</v>
      </c>
      <c r="C243" s="8" t="s">
        <v>254</v>
      </c>
      <c r="D243" s="9" t="s">
        <v>255</v>
      </c>
      <c r="E243" s="7">
        <v>82.0</v>
      </c>
      <c r="F243" s="7">
        <v>1.0</v>
      </c>
      <c r="G243" s="7">
        <v>0.0</v>
      </c>
      <c r="H243" s="24">
        <f t="shared" si="1"/>
        <v>1</v>
      </c>
      <c r="I243" s="7">
        <v>1.0</v>
      </c>
      <c r="J243" s="7">
        <v>0.0</v>
      </c>
      <c r="K243" s="7">
        <v>0.0</v>
      </c>
      <c r="L243" s="12">
        <f t="shared" si="2"/>
        <v>0</v>
      </c>
      <c r="M243" s="7">
        <v>6.0</v>
      </c>
      <c r="N243" s="7">
        <v>2.0</v>
      </c>
      <c r="O243" s="7">
        <v>2.0</v>
      </c>
      <c r="P243" s="7">
        <v>5.0</v>
      </c>
      <c r="Q243" s="7">
        <v>2.0</v>
      </c>
      <c r="R243" s="10">
        <f t="shared" si="3"/>
        <v>0.1666666667</v>
      </c>
      <c r="S243" s="10">
        <f t="shared" si="4"/>
        <v>0.1111111111</v>
      </c>
      <c r="T243" s="7">
        <v>14.0</v>
      </c>
      <c r="U243" s="7">
        <v>2.0</v>
      </c>
      <c r="V243" s="7">
        <v>3.0</v>
      </c>
      <c r="W243" s="7">
        <v>1.0</v>
      </c>
      <c r="X243" s="7">
        <v>7.0</v>
      </c>
      <c r="Y243" s="7">
        <v>8694.0</v>
      </c>
      <c r="Z243" s="18">
        <f t="shared" si="5"/>
        <v>1.767073171</v>
      </c>
      <c r="AA243" s="14">
        <v>140.22</v>
      </c>
      <c r="AB243" s="18">
        <f t="shared" si="6"/>
        <v>1.71</v>
      </c>
      <c r="AC243" s="14">
        <v>256.87</v>
      </c>
      <c r="AD243" s="18">
        <f t="shared" si="7"/>
        <v>3.132560976</v>
      </c>
      <c r="AE243" s="13">
        <f t="shared" si="8"/>
        <v>0.3531189403</v>
      </c>
      <c r="AF243" s="7">
        <v>0.0</v>
      </c>
      <c r="AG243" s="7">
        <v>3.0</v>
      </c>
      <c r="AH243" s="13">
        <f t="shared" si="9"/>
        <v>0</v>
      </c>
      <c r="AI243" s="7">
        <v>1.0</v>
      </c>
      <c r="AJ243" s="7">
        <v>12.0</v>
      </c>
      <c r="AK243" s="26">
        <v>17.0</v>
      </c>
      <c r="AL243" s="26">
        <v>99.0</v>
      </c>
      <c r="AM243" s="7">
        <v>4.0</v>
      </c>
      <c r="AN243" s="7">
        <v>36.0</v>
      </c>
      <c r="AO243" s="7">
        <v>2.0</v>
      </c>
      <c r="AP243" s="7">
        <v>58.0</v>
      </c>
      <c r="AQ243" s="7">
        <v>15.0</v>
      </c>
      <c r="AR243" s="7">
        <v>91.0</v>
      </c>
      <c r="AS243" s="13">
        <f t="shared" si="10"/>
        <v>0.141509434</v>
      </c>
      <c r="AT243" s="14">
        <v>1.4</v>
      </c>
      <c r="AU243" s="7">
        <v>0.0</v>
      </c>
      <c r="AV243" s="7">
        <v>2.0</v>
      </c>
      <c r="AW243" s="14">
        <v>-29.5</v>
      </c>
      <c r="AX243" s="14">
        <v>5.63</v>
      </c>
      <c r="AY243" s="14">
        <v>1.24</v>
      </c>
    </row>
    <row r="244" ht="12.75" customHeight="1">
      <c r="A244" s="7" t="s">
        <v>264</v>
      </c>
      <c r="B244" s="7" t="s">
        <v>1394</v>
      </c>
      <c r="C244" s="8" t="s">
        <v>458</v>
      </c>
      <c r="D244" s="9" t="s">
        <v>174</v>
      </c>
      <c r="E244" s="7">
        <v>69.0</v>
      </c>
      <c r="F244" s="7">
        <v>0.0</v>
      </c>
      <c r="G244" s="7">
        <v>0.0</v>
      </c>
      <c r="H244" s="24">
        <f t="shared" si="1"/>
        <v>0</v>
      </c>
      <c r="I244" s="7">
        <v>0.0</v>
      </c>
      <c r="J244" s="7">
        <v>0.0</v>
      </c>
      <c r="K244" s="7">
        <v>0.0</v>
      </c>
      <c r="L244" s="12">
        <f t="shared" si="2"/>
        <v>0</v>
      </c>
      <c r="M244" s="7">
        <v>1.0</v>
      </c>
      <c r="N244" s="7">
        <v>1.0</v>
      </c>
      <c r="O244" s="7">
        <v>1.0</v>
      </c>
      <c r="P244" s="7">
        <v>1.0</v>
      </c>
      <c r="Q244" s="7">
        <v>0.0</v>
      </c>
      <c r="R244" s="10">
        <f t="shared" si="3"/>
        <v>0</v>
      </c>
      <c r="S244" s="10">
        <f t="shared" si="4"/>
        <v>0</v>
      </c>
      <c r="T244" s="7">
        <v>16.0</v>
      </c>
      <c r="U244" s="7">
        <v>6.0</v>
      </c>
      <c r="V244" s="7">
        <v>3.0</v>
      </c>
      <c r="W244" s="7">
        <v>3.0</v>
      </c>
      <c r="X244" s="7">
        <v>3.0</v>
      </c>
      <c r="Y244" s="7">
        <v>8993.0</v>
      </c>
      <c r="Z244" s="18">
        <f t="shared" si="5"/>
        <v>2.172222222</v>
      </c>
      <c r="AA244" s="14">
        <v>147.38</v>
      </c>
      <c r="AB244" s="18">
        <f t="shared" si="6"/>
        <v>2.135942029</v>
      </c>
      <c r="AC244" s="14">
        <v>258.26</v>
      </c>
      <c r="AD244" s="18">
        <f t="shared" si="7"/>
        <v>3.742898551</v>
      </c>
      <c r="AE244" s="13">
        <f t="shared" si="8"/>
        <v>0.3633270881</v>
      </c>
      <c r="AF244" s="7">
        <v>0.0</v>
      </c>
      <c r="AG244" s="7">
        <v>0.0</v>
      </c>
      <c r="AH244" s="13" t="str">
        <f t="shared" si="9"/>
        <v> </v>
      </c>
      <c r="AI244" s="7">
        <v>3.0</v>
      </c>
      <c r="AJ244" s="7">
        <v>12.0</v>
      </c>
      <c r="AK244" s="26">
        <v>19.0</v>
      </c>
      <c r="AL244" s="26">
        <v>116.0</v>
      </c>
      <c r="AM244" s="7">
        <v>11.0</v>
      </c>
      <c r="AN244" s="7">
        <v>55.0</v>
      </c>
      <c r="AO244" s="7">
        <v>10.0</v>
      </c>
      <c r="AP244" s="7">
        <v>53.0</v>
      </c>
      <c r="AQ244" s="7">
        <v>23.0</v>
      </c>
      <c r="AR244" s="7">
        <v>121.0</v>
      </c>
      <c r="AS244" s="13">
        <f t="shared" si="10"/>
        <v>0.1597222222</v>
      </c>
      <c r="AT244" s="14">
        <v>-1.25</v>
      </c>
      <c r="AU244" s="7">
        <v>0.0</v>
      </c>
      <c r="AV244" s="7">
        <v>0.0</v>
      </c>
      <c r="AW244" s="14">
        <v>-43.6</v>
      </c>
      <c r="AX244" s="14">
        <v>4.42</v>
      </c>
      <c r="AY244" s="14">
        <v>-2.0</v>
      </c>
    </row>
    <row r="245" ht="12.75" customHeight="1">
      <c r="A245" s="7" t="s">
        <v>350</v>
      </c>
      <c r="B245" s="7" t="s">
        <v>1400</v>
      </c>
      <c r="C245" s="8" t="s">
        <v>312</v>
      </c>
      <c r="D245" s="9" t="s">
        <v>174</v>
      </c>
      <c r="E245" s="7">
        <v>59.0</v>
      </c>
      <c r="F245" s="7">
        <v>0.0</v>
      </c>
      <c r="G245" s="7">
        <v>0.0</v>
      </c>
      <c r="H245" s="24">
        <f t="shared" si="1"/>
        <v>0</v>
      </c>
      <c r="I245" s="7">
        <v>0.0</v>
      </c>
      <c r="J245" s="7">
        <v>0.0</v>
      </c>
      <c r="K245" s="7">
        <v>0.0</v>
      </c>
      <c r="L245" s="12">
        <f t="shared" si="2"/>
        <v>0</v>
      </c>
      <c r="M245" s="7">
        <v>1.0</v>
      </c>
      <c r="N245" s="7">
        <v>0.0</v>
      </c>
      <c r="O245" s="7">
        <v>0.0</v>
      </c>
      <c r="P245" s="7">
        <v>1.0</v>
      </c>
      <c r="Q245" s="7">
        <v>0.0</v>
      </c>
      <c r="R245" s="10">
        <f t="shared" si="3"/>
        <v>0</v>
      </c>
      <c r="S245" s="10">
        <f t="shared" si="4"/>
        <v>0</v>
      </c>
      <c r="T245" s="7">
        <v>5.0</v>
      </c>
      <c r="U245" s="7">
        <v>3.0</v>
      </c>
      <c r="V245" s="7">
        <v>0.0</v>
      </c>
      <c r="W245" s="7">
        <v>1.0</v>
      </c>
      <c r="X245" s="7">
        <v>2.0</v>
      </c>
      <c r="Y245" s="7">
        <v>2653.0</v>
      </c>
      <c r="Z245" s="18">
        <f t="shared" si="5"/>
        <v>0.7494350282</v>
      </c>
      <c r="AA245" s="14">
        <v>40.48</v>
      </c>
      <c r="AB245" s="18">
        <f t="shared" si="6"/>
        <v>0.6861016949</v>
      </c>
      <c r="AC245" s="14">
        <v>213.14</v>
      </c>
      <c r="AD245" s="18">
        <f t="shared" si="7"/>
        <v>3.612542373</v>
      </c>
      <c r="AE245" s="13">
        <f t="shared" si="8"/>
        <v>0.1596088637</v>
      </c>
      <c r="AF245" s="7">
        <v>0.0</v>
      </c>
      <c r="AG245" s="7">
        <v>0.0</v>
      </c>
      <c r="AH245" s="13" t="str">
        <f t="shared" si="9"/>
        <v> </v>
      </c>
      <c r="AI245" s="7">
        <v>1.0</v>
      </c>
      <c r="AJ245" s="7">
        <v>6.0</v>
      </c>
      <c r="AK245" s="26">
        <v>4.0</v>
      </c>
      <c r="AL245" s="26">
        <v>39.0</v>
      </c>
      <c r="AM245" s="7">
        <v>3.0</v>
      </c>
      <c r="AN245" s="7">
        <v>13.0</v>
      </c>
      <c r="AO245" s="7">
        <v>0.0</v>
      </c>
      <c r="AP245" s="7">
        <v>11.0</v>
      </c>
      <c r="AQ245" s="7">
        <v>6.0</v>
      </c>
      <c r="AR245" s="7">
        <v>39.0</v>
      </c>
      <c r="AS245" s="13">
        <f t="shared" si="10"/>
        <v>0.1333333333</v>
      </c>
      <c r="AT245" s="14">
        <v>2.76</v>
      </c>
      <c r="AU245" s="7">
        <v>2.0</v>
      </c>
      <c r="AV245" s="7">
        <v>0.0</v>
      </c>
      <c r="AW245" s="14">
        <v>-57.8</v>
      </c>
      <c r="AX245" s="14">
        <v>9.09</v>
      </c>
      <c r="AY245" s="14">
        <v>5.57</v>
      </c>
    </row>
    <row r="246" ht="12.75" customHeight="1">
      <c r="A246" s="7" t="s">
        <v>1406</v>
      </c>
      <c r="B246" s="7" t="s">
        <v>1407</v>
      </c>
      <c r="C246" s="8" t="s">
        <v>136</v>
      </c>
      <c r="D246" s="9" t="s">
        <v>183</v>
      </c>
      <c r="E246" s="7">
        <v>2.0</v>
      </c>
      <c r="F246" s="7">
        <v>0.0</v>
      </c>
      <c r="G246" s="7">
        <v>0.0</v>
      </c>
      <c r="H246" s="24">
        <f t="shared" si="1"/>
        <v>0</v>
      </c>
      <c r="I246" s="7">
        <v>0.0</v>
      </c>
      <c r="J246" s="7">
        <v>0.0</v>
      </c>
      <c r="K246" s="7">
        <v>0.0</v>
      </c>
      <c r="L246" s="12">
        <f t="shared" si="2"/>
        <v>0</v>
      </c>
      <c r="M246" s="7">
        <v>0.0</v>
      </c>
      <c r="N246" s="7">
        <v>0.0</v>
      </c>
      <c r="O246" s="7">
        <v>0.0</v>
      </c>
      <c r="P246" s="7">
        <v>0.0</v>
      </c>
      <c r="Q246" s="7">
        <v>0.0</v>
      </c>
      <c r="R246" s="10">
        <f t="shared" si="3"/>
        <v>0</v>
      </c>
      <c r="S246" s="10">
        <f t="shared" si="4"/>
        <v>0</v>
      </c>
      <c r="T246" s="7">
        <v>0.0</v>
      </c>
      <c r="U246" s="7">
        <v>0.0</v>
      </c>
      <c r="V246" s="7">
        <v>0.0</v>
      </c>
      <c r="W246" s="7">
        <v>0.0</v>
      </c>
      <c r="X246" s="7">
        <v>0.0</v>
      </c>
      <c r="Y246" s="7">
        <v>0.0</v>
      </c>
      <c r="Z246" s="18">
        <f t="shared" si="5"/>
        <v>0</v>
      </c>
      <c r="AA246" s="14">
        <v>0.0</v>
      </c>
      <c r="AB246" s="18">
        <f t="shared" si="6"/>
        <v>0</v>
      </c>
      <c r="AC246" s="14">
        <v>13.13</v>
      </c>
      <c r="AD246" s="18">
        <f t="shared" si="7"/>
        <v>6.565</v>
      </c>
      <c r="AE246" s="13">
        <f t="shared" si="8"/>
        <v>0</v>
      </c>
      <c r="AF246" s="7">
        <v>0.0</v>
      </c>
      <c r="AG246" s="7">
        <v>0.0</v>
      </c>
      <c r="AH246" s="13" t="str">
        <f t="shared" si="9"/>
        <v> </v>
      </c>
      <c r="AI246" s="7">
        <v>0.0</v>
      </c>
      <c r="AJ246" s="7">
        <v>0.0</v>
      </c>
      <c r="AK246" s="26">
        <v>0.0</v>
      </c>
      <c r="AL246" s="26">
        <v>0.0</v>
      </c>
      <c r="AM246" s="7">
        <v>0.0</v>
      </c>
      <c r="AN246" s="7">
        <v>0.0</v>
      </c>
      <c r="AO246" s="7">
        <v>0.0</v>
      </c>
      <c r="AP246" s="7">
        <v>0.0</v>
      </c>
      <c r="AQ246" s="7">
        <v>0.0</v>
      </c>
      <c r="AR246" s="7">
        <v>0.0</v>
      </c>
      <c r="AS246" s="13">
        <f t="shared" si="10"/>
        <v>0</v>
      </c>
      <c r="AT246" s="14"/>
      <c r="AU246" s="7">
        <v>0.0</v>
      </c>
      <c r="AV246" s="7">
        <v>0.0</v>
      </c>
      <c r="AW246" s="14">
        <v>0.0</v>
      </c>
      <c r="AX246" s="14"/>
      <c r="AY246" s="14"/>
    </row>
    <row r="247" ht="12.75" customHeight="1">
      <c r="A247" s="7" t="s">
        <v>1103</v>
      </c>
      <c r="B247" s="7" t="s">
        <v>1410</v>
      </c>
      <c r="C247" s="8" t="s">
        <v>458</v>
      </c>
      <c r="D247" s="9" t="s">
        <v>183</v>
      </c>
      <c r="E247" s="7">
        <v>5.0</v>
      </c>
      <c r="F247" s="7">
        <v>0.0</v>
      </c>
      <c r="G247" s="7">
        <v>0.0</v>
      </c>
      <c r="H247" s="24">
        <f t="shared" si="1"/>
        <v>0</v>
      </c>
      <c r="I247" s="7">
        <v>0.0</v>
      </c>
      <c r="J247" s="7">
        <v>0.0</v>
      </c>
      <c r="K247" s="7">
        <v>0.0</v>
      </c>
      <c r="L247" s="12">
        <f t="shared" si="2"/>
        <v>0</v>
      </c>
      <c r="M247" s="7">
        <v>0.0</v>
      </c>
      <c r="N247" s="7">
        <v>0.0</v>
      </c>
      <c r="O247" s="7">
        <v>0.0</v>
      </c>
      <c r="P247" s="7">
        <v>0.0</v>
      </c>
      <c r="Q247" s="7">
        <v>0.0</v>
      </c>
      <c r="R247" s="10">
        <f t="shared" si="3"/>
        <v>0</v>
      </c>
      <c r="S247" s="10">
        <f t="shared" si="4"/>
        <v>0</v>
      </c>
      <c r="T247" s="7">
        <v>0.0</v>
      </c>
      <c r="U247" s="7">
        <v>0.0</v>
      </c>
      <c r="V247" s="7">
        <v>0.0</v>
      </c>
      <c r="W247" s="7">
        <v>0.0</v>
      </c>
      <c r="X247" s="7">
        <v>0.0</v>
      </c>
      <c r="Y247" s="7">
        <v>149.0</v>
      </c>
      <c r="Z247" s="18">
        <f t="shared" si="5"/>
        <v>0.4966666667</v>
      </c>
      <c r="AA247" s="14">
        <v>1.31</v>
      </c>
      <c r="AB247" s="18">
        <f t="shared" si="6"/>
        <v>0.262</v>
      </c>
      <c r="AC247" s="14">
        <v>29.43</v>
      </c>
      <c r="AD247" s="18">
        <f t="shared" si="7"/>
        <v>5.886</v>
      </c>
      <c r="AE247" s="13">
        <f t="shared" si="8"/>
        <v>0.04261548471</v>
      </c>
      <c r="AF247" s="7">
        <v>0.0</v>
      </c>
      <c r="AG247" s="7">
        <v>0.0</v>
      </c>
      <c r="AH247" s="13" t="str">
        <f t="shared" si="9"/>
        <v> </v>
      </c>
      <c r="AI247" s="7">
        <v>0.0</v>
      </c>
      <c r="AJ247" s="7">
        <v>0.0</v>
      </c>
      <c r="AK247" s="26">
        <v>0.0</v>
      </c>
      <c r="AL247" s="26">
        <v>0.0</v>
      </c>
      <c r="AM247" s="7">
        <v>0.0</v>
      </c>
      <c r="AN247" s="7">
        <v>0.0</v>
      </c>
      <c r="AO247" s="7">
        <v>0.0</v>
      </c>
      <c r="AP247" s="7">
        <v>0.0</v>
      </c>
      <c r="AQ247" s="7">
        <v>0.0</v>
      </c>
      <c r="AR247" s="7">
        <v>0.0</v>
      </c>
      <c r="AS247" s="13">
        <f t="shared" si="10"/>
        <v>0</v>
      </c>
      <c r="AT247" s="14"/>
      <c r="AU247" s="7">
        <v>0.0</v>
      </c>
      <c r="AV247" s="7">
        <v>0.0</v>
      </c>
      <c r="AW247" s="14">
        <v>0.0</v>
      </c>
      <c r="AX247" s="14">
        <v>0.0</v>
      </c>
      <c r="AY247" s="14">
        <v>-9.09</v>
      </c>
    </row>
    <row r="248" ht="12.75" customHeight="1">
      <c r="A248" s="7" t="s">
        <v>452</v>
      </c>
      <c r="B248" s="7" t="s">
        <v>1411</v>
      </c>
      <c r="C248" s="8" t="s">
        <v>297</v>
      </c>
      <c r="D248" s="9" t="s">
        <v>150</v>
      </c>
      <c r="E248" s="7">
        <v>1.0</v>
      </c>
      <c r="F248" s="7">
        <v>0.0</v>
      </c>
      <c r="G248" s="7">
        <v>0.0</v>
      </c>
      <c r="H248" s="24">
        <f t="shared" si="1"/>
        <v>0</v>
      </c>
      <c r="I248" s="7">
        <v>0.0</v>
      </c>
      <c r="J248" s="7">
        <v>0.0</v>
      </c>
      <c r="K248" s="7">
        <v>0.0</v>
      </c>
      <c r="L248" s="12">
        <f t="shared" si="2"/>
        <v>0</v>
      </c>
      <c r="M248" s="7">
        <v>0.0</v>
      </c>
      <c r="N248" s="7">
        <v>0.0</v>
      </c>
      <c r="O248" s="7">
        <v>0.0</v>
      </c>
      <c r="P248" s="7">
        <v>0.0</v>
      </c>
      <c r="Q248" s="7">
        <v>0.0</v>
      </c>
      <c r="R248" s="10">
        <f t="shared" si="3"/>
        <v>0</v>
      </c>
      <c r="S248" s="10">
        <f t="shared" si="4"/>
        <v>0</v>
      </c>
      <c r="T248" s="7">
        <v>0.0</v>
      </c>
      <c r="U248" s="7">
        <v>0.0</v>
      </c>
      <c r="V248" s="7">
        <v>0.0</v>
      </c>
      <c r="W248" s="7">
        <v>0.0</v>
      </c>
      <c r="X248" s="7">
        <v>0.0</v>
      </c>
      <c r="Y248" s="7">
        <v>0.0</v>
      </c>
      <c r="Z248" s="18">
        <f t="shared" si="5"/>
        <v>0</v>
      </c>
      <c r="AA248" s="14">
        <v>0.0</v>
      </c>
      <c r="AB248" s="18">
        <f t="shared" si="6"/>
        <v>0</v>
      </c>
      <c r="AC248" s="14">
        <v>6.7</v>
      </c>
      <c r="AD248" s="18">
        <f t="shared" si="7"/>
        <v>6.7</v>
      </c>
      <c r="AE248" s="13">
        <f t="shared" si="8"/>
        <v>0</v>
      </c>
      <c r="AF248" s="7">
        <v>0.0</v>
      </c>
      <c r="AG248" s="7">
        <v>0.0</v>
      </c>
      <c r="AH248" s="13" t="str">
        <f t="shared" si="9"/>
        <v> </v>
      </c>
      <c r="AI248" s="7">
        <v>0.0</v>
      </c>
      <c r="AJ248" s="7">
        <v>0.0</v>
      </c>
      <c r="AK248" s="26">
        <v>0.0</v>
      </c>
      <c r="AL248" s="26">
        <v>0.0</v>
      </c>
      <c r="AM248" s="7">
        <v>0.0</v>
      </c>
      <c r="AN248" s="7">
        <v>0.0</v>
      </c>
      <c r="AO248" s="7">
        <v>0.0</v>
      </c>
      <c r="AP248" s="7">
        <v>0.0</v>
      </c>
      <c r="AQ248" s="7">
        <v>0.0</v>
      </c>
      <c r="AR248" s="7">
        <v>0.0</v>
      </c>
      <c r="AS248" s="13">
        <f t="shared" si="10"/>
        <v>0</v>
      </c>
      <c r="AT248" s="14"/>
      <c r="AU248" s="7">
        <v>0.0</v>
      </c>
      <c r="AV248" s="7">
        <v>0.0</v>
      </c>
      <c r="AW248" s="14">
        <v>0.0</v>
      </c>
      <c r="AX248" s="14"/>
      <c r="AY248" s="14"/>
    </row>
    <row r="249" ht="12.75" customHeight="1">
      <c r="A249" s="7" t="s">
        <v>727</v>
      </c>
      <c r="B249" s="7" t="s">
        <v>1413</v>
      </c>
      <c r="C249" s="8" t="s">
        <v>237</v>
      </c>
      <c r="D249" s="9" t="s">
        <v>150</v>
      </c>
      <c r="E249" s="7">
        <v>56.0</v>
      </c>
      <c r="F249" s="7">
        <v>0.0</v>
      </c>
      <c r="G249" s="7">
        <v>0.0</v>
      </c>
      <c r="H249" s="24">
        <f t="shared" si="1"/>
        <v>0</v>
      </c>
      <c r="I249" s="7">
        <v>0.0</v>
      </c>
      <c r="J249" s="7">
        <v>0.0</v>
      </c>
      <c r="K249" s="7">
        <v>0.0</v>
      </c>
      <c r="L249" s="12">
        <f t="shared" si="2"/>
        <v>0</v>
      </c>
      <c r="M249" s="7">
        <v>12.0</v>
      </c>
      <c r="N249" s="7">
        <v>2.0</v>
      </c>
      <c r="O249" s="7">
        <v>2.0</v>
      </c>
      <c r="P249" s="7">
        <v>12.0</v>
      </c>
      <c r="Q249" s="7">
        <v>3.0</v>
      </c>
      <c r="R249" s="10">
        <f t="shared" si="3"/>
        <v>0</v>
      </c>
      <c r="S249" s="10">
        <f t="shared" si="4"/>
        <v>0</v>
      </c>
      <c r="T249" s="7">
        <v>11.0</v>
      </c>
      <c r="U249" s="7">
        <v>4.0</v>
      </c>
      <c r="V249" s="7">
        <v>2.0</v>
      </c>
      <c r="W249" s="7">
        <v>2.0</v>
      </c>
      <c r="X249" s="7">
        <v>4.0</v>
      </c>
      <c r="Y249" s="7">
        <v>8719.0</v>
      </c>
      <c r="Z249" s="18">
        <f t="shared" si="5"/>
        <v>2.594940476</v>
      </c>
      <c r="AA249" s="14">
        <v>140.98</v>
      </c>
      <c r="AB249" s="18">
        <f t="shared" si="6"/>
        <v>2.5175</v>
      </c>
      <c r="AC249" s="14">
        <v>179.42</v>
      </c>
      <c r="AD249" s="18">
        <f t="shared" si="7"/>
        <v>3.203928571</v>
      </c>
      <c r="AE249" s="13">
        <f t="shared" si="8"/>
        <v>0.4400124844</v>
      </c>
      <c r="AF249" s="7">
        <v>80.0</v>
      </c>
      <c r="AG249" s="7">
        <v>85.0</v>
      </c>
      <c r="AH249" s="13">
        <f t="shared" si="9"/>
        <v>0.4848484848</v>
      </c>
      <c r="AI249" s="7">
        <v>0.0</v>
      </c>
      <c r="AJ249" s="7">
        <v>17.0</v>
      </c>
      <c r="AK249" s="26">
        <v>25.0</v>
      </c>
      <c r="AL249" s="26">
        <v>91.0</v>
      </c>
      <c r="AM249" s="7">
        <v>4.0</v>
      </c>
      <c r="AN249" s="7">
        <v>36.0</v>
      </c>
      <c r="AO249" s="7">
        <v>6.0</v>
      </c>
      <c r="AP249" s="7">
        <v>47.0</v>
      </c>
      <c r="AQ249" s="7">
        <v>25.0</v>
      </c>
      <c r="AR249" s="7">
        <v>99.0</v>
      </c>
      <c r="AS249" s="13">
        <f t="shared" si="10"/>
        <v>0.2016129032</v>
      </c>
      <c r="AT249" s="14">
        <v>3.83</v>
      </c>
      <c r="AU249" s="7">
        <v>1.0</v>
      </c>
      <c r="AV249" s="7">
        <v>0.0</v>
      </c>
      <c r="AW249" s="14">
        <v>-31.5</v>
      </c>
      <c r="AX249" s="14">
        <v>7.14</v>
      </c>
      <c r="AY249" s="14">
        <v>-4.58</v>
      </c>
    </row>
    <row r="250" ht="12.75" customHeight="1">
      <c r="A250" s="7" t="s">
        <v>743</v>
      </c>
      <c r="B250" s="7" t="s">
        <v>1416</v>
      </c>
      <c r="C250" s="8" t="s">
        <v>158</v>
      </c>
      <c r="D250" s="9" t="s">
        <v>247</v>
      </c>
      <c r="E250" s="7">
        <v>64.0</v>
      </c>
      <c r="F250" s="7">
        <v>2.0</v>
      </c>
      <c r="G250" s="7">
        <v>2.0</v>
      </c>
      <c r="H250" s="24">
        <f t="shared" si="1"/>
        <v>4</v>
      </c>
      <c r="I250" s="7">
        <v>2.0</v>
      </c>
      <c r="J250" s="7">
        <v>2.0</v>
      </c>
      <c r="K250" s="7">
        <v>0.0</v>
      </c>
      <c r="L250" s="12">
        <f t="shared" si="2"/>
        <v>11.5</v>
      </c>
      <c r="M250" s="7">
        <v>11.0</v>
      </c>
      <c r="N250" s="7">
        <v>3.0</v>
      </c>
      <c r="O250" s="7">
        <v>3.0</v>
      </c>
      <c r="P250" s="7">
        <v>8.0</v>
      </c>
      <c r="Q250" s="7">
        <v>1.0</v>
      </c>
      <c r="R250" s="10">
        <f t="shared" si="3"/>
        <v>0.1818181818</v>
      </c>
      <c r="S250" s="10">
        <f t="shared" si="4"/>
        <v>0.1666666667</v>
      </c>
      <c r="T250" s="7">
        <v>11.0</v>
      </c>
      <c r="U250" s="7">
        <v>0.0</v>
      </c>
      <c r="V250" s="7">
        <v>2.0</v>
      </c>
      <c r="W250" s="7">
        <v>0.0</v>
      </c>
      <c r="X250" s="7">
        <v>6.0</v>
      </c>
      <c r="Y250" s="7">
        <v>6588.0</v>
      </c>
      <c r="Z250" s="18">
        <f t="shared" si="5"/>
        <v>1.715625</v>
      </c>
      <c r="AA250" s="14">
        <v>103.89</v>
      </c>
      <c r="AB250" s="18">
        <f t="shared" si="6"/>
        <v>1.62328125</v>
      </c>
      <c r="AC250" s="14">
        <v>183.57</v>
      </c>
      <c r="AD250" s="18">
        <f t="shared" si="7"/>
        <v>2.86828125</v>
      </c>
      <c r="AE250" s="13">
        <f t="shared" si="8"/>
        <v>0.3614068044</v>
      </c>
      <c r="AF250" s="7">
        <v>0.0</v>
      </c>
      <c r="AG250" s="7">
        <v>1.0</v>
      </c>
      <c r="AH250" s="13">
        <f t="shared" si="9"/>
        <v>0</v>
      </c>
      <c r="AI250" s="7">
        <v>4.0</v>
      </c>
      <c r="AJ250" s="7">
        <v>15.0</v>
      </c>
      <c r="AK250" s="26">
        <v>19.0</v>
      </c>
      <c r="AL250" s="26">
        <v>77.0</v>
      </c>
      <c r="AM250" s="7">
        <v>4.0</v>
      </c>
      <c r="AN250" s="7">
        <v>39.0</v>
      </c>
      <c r="AO250" s="7">
        <v>4.0</v>
      </c>
      <c r="AP250" s="7">
        <v>49.0</v>
      </c>
      <c r="AQ250" s="7">
        <v>18.0</v>
      </c>
      <c r="AR250" s="7">
        <v>104.0</v>
      </c>
      <c r="AS250" s="13">
        <f t="shared" si="10"/>
        <v>0.1475409836</v>
      </c>
      <c r="AT250" s="14">
        <v>5.48</v>
      </c>
      <c r="AU250" s="7">
        <v>1.0</v>
      </c>
      <c r="AV250" s="7">
        <v>1.0</v>
      </c>
      <c r="AW250" s="14">
        <v>-34.1</v>
      </c>
      <c r="AX250" s="14">
        <v>5.0</v>
      </c>
      <c r="AY250" s="14">
        <v>0.4</v>
      </c>
    </row>
    <row r="251" ht="12.75" customHeight="1">
      <c r="A251" s="7" t="s">
        <v>1418</v>
      </c>
      <c r="B251" s="7" t="s">
        <v>1419</v>
      </c>
      <c r="C251" s="8" t="s">
        <v>197</v>
      </c>
      <c r="D251" s="9" t="s">
        <v>183</v>
      </c>
      <c r="E251" s="7">
        <v>54.0</v>
      </c>
      <c r="F251" s="7">
        <v>0.0</v>
      </c>
      <c r="G251" s="7">
        <v>0.0</v>
      </c>
      <c r="H251" s="24">
        <f t="shared" si="1"/>
        <v>0</v>
      </c>
      <c r="I251" s="7">
        <v>0.0</v>
      </c>
      <c r="J251" s="7">
        <v>0.0</v>
      </c>
      <c r="K251" s="7">
        <v>0.0</v>
      </c>
      <c r="L251" s="12">
        <f t="shared" si="2"/>
        <v>0</v>
      </c>
      <c r="M251" s="7">
        <v>0.0</v>
      </c>
      <c r="N251" s="7">
        <v>0.0</v>
      </c>
      <c r="O251" s="7">
        <v>0.0</v>
      </c>
      <c r="P251" s="7">
        <v>0.0</v>
      </c>
      <c r="Q251" s="7">
        <v>0.0</v>
      </c>
      <c r="R251" s="10">
        <f t="shared" si="3"/>
        <v>0</v>
      </c>
      <c r="S251" s="10">
        <f t="shared" si="4"/>
        <v>0</v>
      </c>
      <c r="T251" s="7">
        <v>0.0</v>
      </c>
      <c r="U251" s="7">
        <v>0.0</v>
      </c>
      <c r="V251" s="7">
        <v>0.0</v>
      </c>
      <c r="W251" s="7">
        <v>0.0</v>
      </c>
      <c r="X251" s="7">
        <v>0.0</v>
      </c>
      <c r="Y251" s="7">
        <v>346.0</v>
      </c>
      <c r="Z251" s="18">
        <f t="shared" si="5"/>
        <v>0.1067901235</v>
      </c>
      <c r="AA251" s="14">
        <v>3.97</v>
      </c>
      <c r="AB251" s="18">
        <f t="shared" si="6"/>
        <v>0.07351851852</v>
      </c>
      <c r="AC251" s="14">
        <v>301.06</v>
      </c>
      <c r="AD251" s="18">
        <f t="shared" si="7"/>
        <v>5.575185185</v>
      </c>
      <c r="AE251" s="13">
        <f t="shared" si="8"/>
        <v>0.01301511327</v>
      </c>
      <c r="AF251" s="7">
        <v>0.0</v>
      </c>
      <c r="AG251" s="7">
        <v>0.0</v>
      </c>
      <c r="AH251" s="13" t="str">
        <f t="shared" si="9"/>
        <v> </v>
      </c>
      <c r="AI251" s="7">
        <v>0.0</v>
      </c>
      <c r="AJ251" s="7">
        <v>0.0</v>
      </c>
      <c r="AK251" s="26">
        <v>1.0</v>
      </c>
      <c r="AL251" s="26">
        <v>2.0</v>
      </c>
      <c r="AM251" s="7">
        <v>0.0</v>
      </c>
      <c r="AN251" s="7">
        <v>1.0</v>
      </c>
      <c r="AO251" s="7">
        <v>0.0</v>
      </c>
      <c r="AP251" s="7">
        <v>3.0</v>
      </c>
      <c r="AQ251" s="7">
        <v>0.0</v>
      </c>
      <c r="AR251" s="7">
        <v>2.0</v>
      </c>
      <c r="AS251" s="13">
        <f t="shared" si="10"/>
        <v>0</v>
      </c>
      <c r="AT251" s="14">
        <v>-13.04</v>
      </c>
      <c r="AU251" s="7">
        <v>0.0</v>
      </c>
      <c r="AV251" s="7">
        <v>0.0</v>
      </c>
      <c r="AW251" s="14">
        <v>15.1</v>
      </c>
      <c r="AX251" s="14">
        <v>0.0</v>
      </c>
      <c r="AY251" s="14">
        <v>-7.02</v>
      </c>
    </row>
    <row r="252" ht="12.75" customHeight="1">
      <c r="A252" s="7" t="s">
        <v>1422</v>
      </c>
      <c r="B252" s="7" t="s">
        <v>574</v>
      </c>
      <c r="C252" s="8" t="s">
        <v>447</v>
      </c>
      <c r="D252" s="9" t="s">
        <v>247</v>
      </c>
      <c r="E252" s="7">
        <v>3.0</v>
      </c>
      <c r="F252" s="7">
        <v>0.0</v>
      </c>
      <c r="G252" s="7">
        <v>0.0</v>
      </c>
      <c r="H252" s="24">
        <f t="shared" si="1"/>
        <v>0</v>
      </c>
      <c r="I252" s="7">
        <v>0.0</v>
      </c>
      <c r="J252" s="7">
        <v>0.0</v>
      </c>
      <c r="K252" s="7">
        <v>0.0</v>
      </c>
      <c r="L252" s="12">
        <f t="shared" si="2"/>
        <v>0</v>
      </c>
      <c r="M252" s="7">
        <v>0.0</v>
      </c>
      <c r="N252" s="7">
        <v>0.0</v>
      </c>
      <c r="O252" s="7">
        <v>0.0</v>
      </c>
      <c r="P252" s="7">
        <v>0.0</v>
      </c>
      <c r="Q252" s="7">
        <v>0.0</v>
      </c>
      <c r="R252" s="10">
        <f t="shared" si="3"/>
        <v>0</v>
      </c>
      <c r="S252" s="10">
        <f t="shared" si="4"/>
        <v>0</v>
      </c>
      <c r="T252" s="7">
        <v>0.0</v>
      </c>
      <c r="U252" s="7">
        <v>0.0</v>
      </c>
      <c r="V252" s="7">
        <v>0.0</v>
      </c>
      <c r="W252" s="7">
        <v>0.0</v>
      </c>
      <c r="X252" s="7">
        <v>0.0</v>
      </c>
      <c r="Y252" s="7">
        <v>0.0</v>
      </c>
      <c r="Z252" s="18">
        <f t="shared" si="5"/>
        <v>0</v>
      </c>
      <c r="AA252" s="14">
        <v>0.0</v>
      </c>
      <c r="AB252" s="18">
        <f t="shared" si="6"/>
        <v>0</v>
      </c>
      <c r="AC252" s="14">
        <v>8.14</v>
      </c>
      <c r="AD252" s="18">
        <f t="shared" si="7"/>
        <v>2.713333333</v>
      </c>
      <c r="AE252" s="13">
        <f t="shared" si="8"/>
        <v>0</v>
      </c>
      <c r="AF252" s="7">
        <v>0.0</v>
      </c>
      <c r="AG252" s="7">
        <v>0.0</v>
      </c>
      <c r="AH252" s="13" t="str">
        <f t="shared" si="9"/>
        <v> </v>
      </c>
      <c r="AI252" s="7">
        <v>0.0</v>
      </c>
      <c r="AJ252" s="7">
        <v>0.0</v>
      </c>
      <c r="AK252" s="26">
        <v>0.0</v>
      </c>
      <c r="AL252" s="26">
        <v>0.0</v>
      </c>
      <c r="AM252" s="7">
        <v>0.0</v>
      </c>
      <c r="AN252" s="7">
        <v>0.0</v>
      </c>
      <c r="AO252" s="7">
        <v>0.0</v>
      </c>
      <c r="AP252" s="7">
        <v>0.0</v>
      </c>
      <c r="AQ252" s="7">
        <v>0.0</v>
      </c>
      <c r="AR252" s="7">
        <v>0.0</v>
      </c>
      <c r="AS252" s="13">
        <f t="shared" si="10"/>
        <v>0</v>
      </c>
      <c r="AT252" s="14"/>
      <c r="AU252" s="7">
        <v>0.0</v>
      </c>
      <c r="AV252" s="7">
        <v>0.0</v>
      </c>
      <c r="AW252" s="14">
        <v>0.0</v>
      </c>
      <c r="AX252" s="14"/>
      <c r="AY252" s="14"/>
    </row>
    <row r="253" ht="12.75" customHeight="1">
      <c r="A253" s="7" t="s">
        <v>416</v>
      </c>
      <c r="B253" s="7" t="s">
        <v>1424</v>
      </c>
      <c r="C253" s="8" t="s">
        <v>394</v>
      </c>
      <c r="D253" s="9" t="s">
        <v>150</v>
      </c>
      <c r="E253" s="7">
        <v>53.0</v>
      </c>
      <c r="F253" s="7">
        <v>0.0</v>
      </c>
      <c r="G253" s="7">
        <v>0.0</v>
      </c>
      <c r="H253" s="24">
        <f t="shared" si="1"/>
        <v>0</v>
      </c>
      <c r="I253" s="7">
        <v>0.0</v>
      </c>
      <c r="J253" s="7">
        <v>0.0</v>
      </c>
      <c r="K253" s="7">
        <v>0.0</v>
      </c>
      <c r="L253" s="12">
        <f t="shared" si="2"/>
        <v>0</v>
      </c>
      <c r="M253" s="7">
        <v>0.0</v>
      </c>
      <c r="N253" s="7">
        <v>0.0</v>
      </c>
      <c r="O253" s="7">
        <v>0.0</v>
      </c>
      <c r="P253" s="7">
        <v>0.0</v>
      </c>
      <c r="Q253" s="7">
        <v>0.0</v>
      </c>
      <c r="R253" s="10">
        <f t="shared" si="3"/>
        <v>0</v>
      </c>
      <c r="S253" s="10">
        <f t="shared" si="4"/>
        <v>0</v>
      </c>
      <c r="T253" s="7">
        <v>0.0</v>
      </c>
      <c r="U253" s="7">
        <v>0.0</v>
      </c>
      <c r="V253" s="7">
        <v>0.0</v>
      </c>
      <c r="W253" s="7">
        <v>0.0</v>
      </c>
      <c r="X253" s="7">
        <v>0.0</v>
      </c>
      <c r="Y253" s="7">
        <v>20.0</v>
      </c>
      <c r="Z253" s="18">
        <f t="shared" si="5"/>
        <v>0.006289308176</v>
      </c>
      <c r="AA253" s="14">
        <v>0.0</v>
      </c>
      <c r="AB253" s="18">
        <f t="shared" si="6"/>
        <v>0</v>
      </c>
      <c r="AC253" s="14">
        <v>275.79</v>
      </c>
      <c r="AD253" s="18">
        <f t="shared" si="7"/>
        <v>5.203584906</v>
      </c>
      <c r="AE253" s="13">
        <f t="shared" si="8"/>
        <v>0</v>
      </c>
      <c r="AF253" s="7">
        <v>0.0</v>
      </c>
      <c r="AG253" s="7">
        <v>0.0</v>
      </c>
      <c r="AH253" s="13" t="str">
        <f t="shared" si="9"/>
        <v> </v>
      </c>
      <c r="AI253" s="7">
        <v>0.0</v>
      </c>
      <c r="AJ253" s="7">
        <v>0.0</v>
      </c>
      <c r="AK253" s="26">
        <v>0.0</v>
      </c>
      <c r="AL253" s="26">
        <v>0.0</v>
      </c>
      <c r="AM253" s="7">
        <v>0.0</v>
      </c>
      <c r="AN253" s="7">
        <v>0.0</v>
      </c>
      <c r="AO253" s="7">
        <v>0.0</v>
      </c>
      <c r="AP253" s="7">
        <v>0.0</v>
      </c>
      <c r="AQ253" s="7">
        <v>0.0</v>
      </c>
      <c r="AR253" s="7">
        <v>0.0</v>
      </c>
      <c r="AS253" s="13">
        <f t="shared" si="10"/>
        <v>0</v>
      </c>
      <c r="AT253" s="14"/>
      <c r="AU253" s="7">
        <v>0.0</v>
      </c>
      <c r="AV253" s="7">
        <v>0.0</v>
      </c>
      <c r="AW253" s="14">
        <v>0.0</v>
      </c>
      <c r="AX253" s="14"/>
      <c r="AY253" s="14"/>
    </row>
    <row r="254" ht="12.75" customHeight="1">
      <c r="A254" s="7" t="s">
        <v>452</v>
      </c>
      <c r="B254" s="7" t="s">
        <v>1429</v>
      </c>
      <c r="C254" s="7" t="s">
        <v>206</v>
      </c>
      <c r="D254" s="8" t="s">
        <v>260</v>
      </c>
      <c r="E254" s="7">
        <v>82.0</v>
      </c>
      <c r="F254" s="7">
        <v>0.0</v>
      </c>
      <c r="G254" s="7">
        <v>0.0</v>
      </c>
      <c r="H254" s="24">
        <f t="shared" si="1"/>
        <v>0</v>
      </c>
      <c r="I254" s="7">
        <v>0.0</v>
      </c>
      <c r="J254" s="7">
        <v>0.0</v>
      </c>
      <c r="K254" s="7">
        <v>0.0</v>
      </c>
      <c r="L254" s="12">
        <f t="shared" si="2"/>
        <v>0</v>
      </c>
      <c r="M254" s="7">
        <v>0.0</v>
      </c>
      <c r="N254" s="7">
        <v>0.0</v>
      </c>
      <c r="O254" s="7">
        <v>0.0</v>
      </c>
      <c r="P254" s="7">
        <v>0.0</v>
      </c>
      <c r="Q254" s="7">
        <v>0.0</v>
      </c>
      <c r="R254" s="10">
        <f t="shared" si="3"/>
        <v>0</v>
      </c>
      <c r="S254" s="10">
        <f t="shared" si="4"/>
        <v>0</v>
      </c>
      <c r="T254" s="7">
        <v>0.0</v>
      </c>
      <c r="U254" s="7">
        <v>0.0</v>
      </c>
      <c r="V254" s="7">
        <v>0.0</v>
      </c>
      <c r="W254" s="7">
        <v>0.0</v>
      </c>
      <c r="X254" s="7">
        <v>0.0</v>
      </c>
      <c r="Y254" s="7">
        <v>182.0</v>
      </c>
      <c r="Z254" s="18">
        <f t="shared" si="5"/>
        <v>0.03699186992</v>
      </c>
      <c r="AA254" s="14">
        <v>0.68</v>
      </c>
      <c r="AB254" s="18">
        <f t="shared" si="6"/>
        <v>0.008292682927</v>
      </c>
      <c r="AC254" s="14">
        <v>394.27</v>
      </c>
      <c r="AD254" s="18">
        <f t="shared" si="7"/>
        <v>4.808170732</v>
      </c>
      <c r="AE254" s="13">
        <f t="shared" si="8"/>
        <v>0.001721736929</v>
      </c>
      <c r="AF254" s="7">
        <v>1.0</v>
      </c>
      <c r="AG254" s="7">
        <v>1.0</v>
      </c>
      <c r="AH254" s="13">
        <f t="shared" si="9"/>
        <v>0.5</v>
      </c>
      <c r="AI254" s="7">
        <v>0.0</v>
      </c>
      <c r="AJ254" s="7">
        <v>0.0</v>
      </c>
      <c r="AK254" s="26">
        <v>0.0</v>
      </c>
      <c r="AL254" s="26">
        <v>0.0</v>
      </c>
      <c r="AM254" s="7">
        <v>0.0</v>
      </c>
      <c r="AN254" s="7">
        <v>0.0</v>
      </c>
      <c r="AO254" s="7">
        <v>0.0</v>
      </c>
      <c r="AP254" s="7">
        <v>0.0</v>
      </c>
      <c r="AQ254" s="7">
        <v>0.0</v>
      </c>
      <c r="AR254" s="7">
        <v>0.0</v>
      </c>
      <c r="AS254" s="13">
        <f t="shared" si="10"/>
        <v>0</v>
      </c>
      <c r="AT254" s="14"/>
      <c r="AU254" s="7">
        <v>0.0</v>
      </c>
      <c r="AV254" s="7">
        <v>0.0</v>
      </c>
      <c r="AW254" s="14">
        <v>0.0</v>
      </c>
      <c r="AX254" s="14">
        <v>0.0</v>
      </c>
      <c r="AY254" s="14">
        <v>-4.7</v>
      </c>
    </row>
    <row r="255" ht="12.75" customHeight="1">
      <c r="A255" s="7" t="s">
        <v>1434</v>
      </c>
      <c r="B255" s="7" t="s">
        <v>1435</v>
      </c>
      <c r="C255" s="8" t="s">
        <v>173</v>
      </c>
      <c r="D255" s="9" t="s">
        <v>247</v>
      </c>
      <c r="E255" s="7">
        <v>24.0</v>
      </c>
      <c r="F255" s="7">
        <v>0.0</v>
      </c>
      <c r="G255" s="7">
        <v>0.0</v>
      </c>
      <c r="H255" s="24">
        <f t="shared" si="1"/>
        <v>0</v>
      </c>
      <c r="I255" s="7">
        <v>0.0</v>
      </c>
      <c r="J255" s="7">
        <v>0.0</v>
      </c>
      <c r="K255" s="7">
        <v>0.0</v>
      </c>
      <c r="L255" s="12">
        <f t="shared" si="2"/>
        <v>0</v>
      </c>
      <c r="M255" s="7">
        <v>1.0</v>
      </c>
      <c r="N255" s="7">
        <v>0.0</v>
      </c>
      <c r="O255" s="7">
        <v>0.0</v>
      </c>
      <c r="P255" s="7">
        <v>1.0</v>
      </c>
      <c r="Q255" s="7">
        <v>0.0</v>
      </c>
      <c r="R255" s="10">
        <f t="shared" si="3"/>
        <v>0</v>
      </c>
      <c r="S255" s="10">
        <f t="shared" si="4"/>
        <v>0</v>
      </c>
      <c r="T255" s="7">
        <v>0.0</v>
      </c>
      <c r="U255" s="7">
        <v>0.0</v>
      </c>
      <c r="V255" s="7">
        <v>0.0</v>
      </c>
      <c r="W255" s="7">
        <v>0.0</v>
      </c>
      <c r="X255" s="7">
        <v>0.0</v>
      </c>
      <c r="Y255" s="7">
        <v>40.0</v>
      </c>
      <c r="Z255" s="18">
        <f t="shared" si="5"/>
        <v>0.02777777778</v>
      </c>
      <c r="AA255" s="14">
        <v>0.78</v>
      </c>
      <c r="AB255" s="18">
        <f t="shared" si="6"/>
        <v>0.0325</v>
      </c>
      <c r="AC255" s="14">
        <v>118.98</v>
      </c>
      <c r="AD255" s="18">
        <f t="shared" si="7"/>
        <v>4.9575</v>
      </c>
      <c r="AE255" s="13">
        <f t="shared" si="8"/>
        <v>0.006513026052</v>
      </c>
      <c r="AF255" s="7">
        <v>0.0</v>
      </c>
      <c r="AG255" s="7">
        <v>0.0</v>
      </c>
      <c r="AH255" s="13" t="str">
        <f t="shared" si="9"/>
        <v> </v>
      </c>
      <c r="AI255" s="7">
        <v>0.0</v>
      </c>
      <c r="AJ255" s="7">
        <v>0.0</v>
      </c>
      <c r="AK255" s="26">
        <v>1.0</v>
      </c>
      <c r="AL255" s="26">
        <v>0.0</v>
      </c>
      <c r="AM255" s="7">
        <v>0.0</v>
      </c>
      <c r="AN255" s="7">
        <v>0.0</v>
      </c>
      <c r="AO255" s="7">
        <v>0.0</v>
      </c>
      <c r="AP255" s="7">
        <v>0.0</v>
      </c>
      <c r="AQ255" s="7">
        <v>1.0</v>
      </c>
      <c r="AR255" s="7">
        <v>0.0</v>
      </c>
      <c r="AS255" s="13">
        <f t="shared" si="10"/>
        <v>1</v>
      </c>
      <c r="AT255" s="14">
        <v>88.68</v>
      </c>
      <c r="AU255" s="7">
        <v>0.0</v>
      </c>
      <c r="AV255" s="7">
        <v>0.0</v>
      </c>
      <c r="AW255" s="14">
        <v>60.0</v>
      </c>
      <c r="AX255" s="14">
        <v>0.0</v>
      </c>
      <c r="AY255" s="14">
        <v>-8.33</v>
      </c>
    </row>
    <row r="256" ht="12.75" customHeight="1">
      <c r="A256" s="7" t="s">
        <v>1437</v>
      </c>
      <c r="B256" s="7" t="s">
        <v>1438</v>
      </c>
      <c r="C256" s="8" t="s">
        <v>206</v>
      </c>
      <c r="D256" s="9" t="s">
        <v>247</v>
      </c>
      <c r="E256" s="7">
        <v>53.0</v>
      </c>
      <c r="F256" s="7">
        <v>0.0</v>
      </c>
      <c r="G256" s="7">
        <v>0.0</v>
      </c>
      <c r="H256" s="24">
        <f t="shared" si="1"/>
        <v>0</v>
      </c>
      <c r="I256" s="7">
        <v>0.0</v>
      </c>
      <c r="J256" s="7">
        <v>0.0</v>
      </c>
      <c r="K256" s="7">
        <v>0.0</v>
      </c>
      <c r="L256" s="12">
        <f t="shared" si="2"/>
        <v>0</v>
      </c>
      <c r="M256" s="7">
        <v>0.0</v>
      </c>
      <c r="N256" s="7">
        <v>0.0</v>
      </c>
      <c r="O256" s="7">
        <v>0.0</v>
      </c>
      <c r="P256" s="7">
        <v>0.0</v>
      </c>
      <c r="Q256" s="7">
        <v>0.0</v>
      </c>
      <c r="R256" s="10">
        <f t="shared" si="3"/>
        <v>0</v>
      </c>
      <c r="S256" s="10">
        <f t="shared" si="4"/>
        <v>0</v>
      </c>
      <c r="T256" s="7">
        <v>0.0</v>
      </c>
      <c r="U256" s="7">
        <v>0.0</v>
      </c>
      <c r="V256" s="7">
        <v>0.0</v>
      </c>
      <c r="W256" s="7">
        <v>1.0</v>
      </c>
      <c r="X256" s="7">
        <v>0.0</v>
      </c>
      <c r="Y256" s="7">
        <v>44.0</v>
      </c>
      <c r="Z256" s="18">
        <f t="shared" si="5"/>
        <v>0.01383647799</v>
      </c>
      <c r="AA256" s="14">
        <v>0.48</v>
      </c>
      <c r="AB256" s="18">
        <f t="shared" si="6"/>
        <v>0.009056603774</v>
      </c>
      <c r="AC256" s="14">
        <v>257.26</v>
      </c>
      <c r="AD256" s="18">
        <f t="shared" si="7"/>
        <v>4.853962264</v>
      </c>
      <c r="AE256" s="13">
        <f t="shared" si="8"/>
        <v>0.001862341895</v>
      </c>
      <c r="AF256" s="7">
        <v>0.0</v>
      </c>
      <c r="AG256" s="7">
        <v>0.0</v>
      </c>
      <c r="AH256" s="13" t="str">
        <f t="shared" si="9"/>
        <v> </v>
      </c>
      <c r="AI256" s="7">
        <v>0.0</v>
      </c>
      <c r="AJ256" s="7">
        <v>0.0</v>
      </c>
      <c r="AK256" s="26">
        <v>0.0</v>
      </c>
      <c r="AL256" s="26">
        <v>1.0</v>
      </c>
      <c r="AM256" s="7">
        <v>0.0</v>
      </c>
      <c r="AN256" s="7">
        <v>1.0</v>
      </c>
      <c r="AO256" s="7">
        <v>0.0</v>
      </c>
      <c r="AP256" s="7">
        <v>1.0</v>
      </c>
      <c r="AQ256" s="7">
        <v>0.0</v>
      </c>
      <c r="AR256" s="7">
        <v>2.0</v>
      </c>
      <c r="AS256" s="13">
        <f t="shared" si="10"/>
        <v>0</v>
      </c>
      <c r="AT256" s="14">
        <v>-17.13</v>
      </c>
      <c r="AU256" s="7">
        <v>0.0</v>
      </c>
      <c r="AV256" s="7">
        <v>0.0</v>
      </c>
      <c r="AW256" s="14">
        <v>-60.0</v>
      </c>
      <c r="AX256" s="14">
        <v>100.0</v>
      </c>
      <c r="AY256" s="14">
        <v>94.42</v>
      </c>
    </row>
    <row r="257" ht="12.75" customHeight="1">
      <c r="A257" s="7" t="s">
        <v>732</v>
      </c>
      <c r="B257" s="7" t="s">
        <v>1443</v>
      </c>
      <c r="C257" s="8" t="s">
        <v>458</v>
      </c>
      <c r="D257" s="9" t="s">
        <v>1445</v>
      </c>
      <c r="E257" s="7">
        <v>80.0</v>
      </c>
      <c r="F257" s="7">
        <v>1.0</v>
      </c>
      <c r="G257" s="7">
        <v>0.0</v>
      </c>
      <c r="H257" s="24">
        <f t="shared" si="1"/>
        <v>1</v>
      </c>
      <c r="I257" s="7">
        <v>1.0</v>
      </c>
      <c r="J257" s="7">
        <v>0.0</v>
      </c>
      <c r="K257" s="7">
        <v>0.0</v>
      </c>
      <c r="L257" s="12">
        <f t="shared" si="2"/>
        <v>0</v>
      </c>
      <c r="M257" s="7">
        <v>6.0</v>
      </c>
      <c r="N257" s="7">
        <v>3.0</v>
      </c>
      <c r="O257" s="7">
        <v>3.0</v>
      </c>
      <c r="P257" s="7">
        <v>5.0</v>
      </c>
      <c r="Q257" s="7">
        <v>0.0</v>
      </c>
      <c r="R257" s="10">
        <f t="shared" si="3"/>
        <v>0.1666666667</v>
      </c>
      <c r="S257" s="10">
        <f t="shared" si="4"/>
        <v>0.125</v>
      </c>
      <c r="T257" s="7">
        <v>4.0</v>
      </c>
      <c r="U257" s="7">
        <v>10.0</v>
      </c>
      <c r="V257" s="7">
        <v>2.0</v>
      </c>
      <c r="W257" s="7">
        <v>0.0</v>
      </c>
      <c r="X257" s="7">
        <v>3.0</v>
      </c>
      <c r="Y257" s="7">
        <v>3138.0</v>
      </c>
      <c r="Z257" s="18">
        <f t="shared" si="5"/>
        <v>0.65375</v>
      </c>
      <c r="AA257" s="14">
        <v>45.1</v>
      </c>
      <c r="AB257" s="18">
        <f t="shared" si="6"/>
        <v>0.56375</v>
      </c>
      <c r="AC257" s="14">
        <v>351.87</v>
      </c>
      <c r="AD257" s="18">
        <f t="shared" si="7"/>
        <v>4.398375</v>
      </c>
      <c r="AE257" s="13">
        <f t="shared" si="8"/>
        <v>0.1136106003</v>
      </c>
      <c r="AF257" s="7">
        <v>0.0</v>
      </c>
      <c r="AG257" s="7">
        <v>0.0</v>
      </c>
      <c r="AH257" s="13" t="str">
        <f t="shared" si="9"/>
        <v> </v>
      </c>
      <c r="AI257" s="7">
        <v>2.0</v>
      </c>
      <c r="AJ257" s="7">
        <v>4.0</v>
      </c>
      <c r="AK257" s="26">
        <v>7.0</v>
      </c>
      <c r="AL257" s="26">
        <v>26.0</v>
      </c>
      <c r="AM257" s="7">
        <v>4.0</v>
      </c>
      <c r="AN257" s="7">
        <v>8.0</v>
      </c>
      <c r="AO257" s="7">
        <v>1.0</v>
      </c>
      <c r="AP257" s="7">
        <v>16.0</v>
      </c>
      <c r="AQ257" s="7">
        <v>10.0</v>
      </c>
      <c r="AR257" s="7">
        <v>23.0</v>
      </c>
      <c r="AS257" s="13">
        <f t="shared" si="10"/>
        <v>0.303030303</v>
      </c>
      <c r="AT257" s="14">
        <v>16.75</v>
      </c>
      <c r="AU257" s="7">
        <v>2.0</v>
      </c>
      <c r="AV257" s="7">
        <v>4.0</v>
      </c>
      <c r="AW257" s="14">
        <v>-13.3</v>
      </c>
      <c r="AX257" s="14">
        <v>20.0</v>
      </c>
      <c r="AY257" s="14">
        <v>15.59</v>
      </c>
    </row>
    <row r="258" ht="12.75" customHeight="1">
      <c r="A258" s="7" t="s">
        <v>1449</v>
      </c>
      <c r="B258" s="7" t="s">
        <v>1450</v>
      </c>
      <c r="C258" s="8" t="s">
        <v>237</v>
      </c>
      <c r="D258" s="9" t="s">
        <v>174</v>
      </c>
      <c r="E258" s="7">
        <v>79.0</v>
      </c>
      <c r="F258" s="7">
        <v>0.0</v>
      </c>
      <c r="G258" s="7">
        <v>1.0</v>
      </c>
      <c r="H258" s="24">
        <f t="shared" si="1"/>
        <v>1</v>
      </c>
      <c r="I258" s="7">
        <v>0.0</v>
      </c>
      <c r="J258" s="7">
        <v>0.0</v>
      </c>
      <c r="K258" s="7">
        <v>1.0</v>
      </c>
      <c r="L258" s="12">
        <f t="shared" si="2"/>
        <v>0</v>
      </c>
      <c r="M258" s="7">
        <v>1.0</v>
      </c>
      <c r="N258" s="7">
        <v>0.0</v>
      </c>
      <c r="O258" s="7">
        <v>0.0</v>
      </c>
      <c r="P258" s="7">
        <v>1.0</v>
      </c>
      <c r="Q258" s="7">
        <v>0.0</v>
      </c>
      <c r="R258" s="10">
        <f t="shared" si="3"/>
        <v>0</v>
      </c>
      <c r="S258" s="10">
        <f t="shared" si="4"/>
        <v>0</v>
      </c>
      <c r="T258" s="7">
        <v>3.0</v>
      </c>
      <c r="U258" s="7">
        <v>1.0</v>
      </c>
      <c r="V258" s="7">
        <v>1.0</v>
      </c>
      <c r="W258" s="7">
        <v>3.0</v>
      </c>
      <c r="X258" s="7">
        <v>1.0</v>
      </c>
      <c r="Y258" s="7">
        <v>1673.0</v>
      </c>
      <c r="Z258" s="18">
        <f t="shared" si="5"/>
        <v>0.3529535865</v>
      </c>
      <c r="AA258" s="14">
        <v>25.63</v>
      </c>
      <c r="AB258" s="18">
        <f t="shared" si="6"/>
        <v>0.3244303797</v>
      </c>
      <c r="AC258" s="14">
        <v>403.16</v>
      </c>
      <c r="AD258" s="18">
        <f t="shared" si="7"/>
        <v>5.103291139</v>
      </c>
      <c r="AE258" s="13">
        <f t="shared" si="8"/>
        <v>0.05977284918</v>
      </c>
      <c r="AF258" s="7">
        <v>0.0</v>
      </c>
      <c r="AG258" s="7">
        <v>0.0</v>
      </c>
      <c r="AH258" s="13" t="str">
        <f t="shared" si="9"/>
        <v> </v>
      </c>
      <c r="AI258" s="7">
        <v>1.0</v>
      </c>
      <c r="AJ258" s="7">
        <v>2.0</v>
      </c>
      <c r="AK258" s="26">
        <v>4.0</v>
      </c>
      <c r="AL258" s="26">
        <v>15.0</v>
      </c>
      <c r="AM258" s="7">
        <v>1.0</v>
      </c>
      <c r="AN258" s="7">
        <v>11.0</v>
      </c>
      <c r="AO258" s="7">
        <v>2.0</v>
      </c>
      <c r="AP258" s="7">
        <v>11.0</v>
      </c>
      <c r="AQ258" s="7">
        <v>5.0</v>
      </c>
      <c r="AR258" s="7">
        <v>19.0</v>
      </c>
      <c r="AS258" s="13">
        <f t="shared" si="10"/>
        <v>0.2083333333</v>
      </c>
      <c r="AT258" s="14">
        <v>4.94</v>
      </c>
      <c r="AU258" s="7">
        <v>1.0</v>
      </c>
      <c r="AV258" s="7">
        <v>2.0</v>
      </c>
      <c r="AW258" s="14">
        <v>-30.4</v>
      </c>
      <c r="AX258" s="14">
        <v>8.0</v>
      </c>
      <c r="AY258" s="14">
        <v>-1.73</v>
      </c>
    </row>
    <row r="259" ht="12.75" customHeight="1">
      <c r="A259" s="7" t="s">
        <v>832</v>
      </c>
      <c r="B259" s="7" t="s">
        <v>1456</v>
      </c>
      <c r="C259" s="8" t="s">
        <v>215</v>
      </c>
      <c r="D259" s="9" t="s">
        <v>174</v>
      </c>
      <c r="E259" s="7">
        <v>72.0</v>
      </c>
      <c r="F259" s="7">
        <v>0.0</v>
      </c>
      <c r="G259" s="7">
        <v>0.0</v>
      </c>
      <c r="H259" s="24">
        <f t="shared" si="1"/>
        <v>0</v>
      </c>
      <c r="I259" s="7">
        <v>0.0</v>
      </c>
      <c r="J259" s="7">
        <v>0.0</v>
      </c>
      <c r="K259" s="7">
        <v>0.0</v>
      </c>
      <c r="L259" s="12">
        <f t="shared" si="2"/>
        <v>0</v>
      </c>
      <c r="M259" s="7">
        <v>1.0</v>
      </c>
      <c r="N259" s="7">
        <v>2.0</v>
      </c>
      <c r="O259" s="7">
        <v>1.0</v>
      </c>
      <c r="P259" s="7">
        <v>1.0</v>
      </c>
      <c r="Q259" s="7">
        <v>0.0</v>
      </c>
      <c r="R259" s="10">
        <f t="shared" si="3"/>
        <v>0</v>
      </c>
      <c r="S259" s="10">
        <f t="shared" si="4"/>
        <v>0</v>
      </c>
      <c r="T259" s="7">
        <v>16.0</v>
      </c>
      <c r="U259" s="7">
        <v>17.0</v>
      </c>
      <c r="V259" s="7">
        <v>3.0</v>
      </c>
      <c r="W259" s="7">
        <v>4.0</v>
      </c>
      <c r="X259" s="7">
        <v>3.0</v>
      </c>
      <c r="Y259" s="7">
        <v>8087.0</v>
      </c>
      <c r="Z259" s="18">
        <f t="shared" si="5"/>
        <v>1.871990741</v>
      </c>
      <c r="AA259" s="14">
        <v>126.92</v>
      </c>
      <c r="AB259" s="18">
        <f t="shared" si="6"/>
        <v>1.762777778</v>
      </c>
      <c r="AC259" s="14">
        <v>254.96</v>
      </c>
      <c r="AD259" s="18">
        <f t="shared" si="7"/>
        <v>3.541111111</v>
      </c>
      <c r="AE259" s="13">
        <f t="shared" si="8"/>
        <v>0.3323557138</v>
      </c>
      <c r="AF259" s="7">
        <v>0.0</v>
      </c>
      <c r="AG259" s="7">
        <v>0.0</v>
      </c>
      <c r="AH259" s="13" t="str">
        <f t="shared" si="9"/>
        <v> </v>
      </c>
      <c r="AI259" s="7">
        <v>0.0</v>
      </c>
      <c r="AJ259" s="7">
        <v>14.0</v>
      </c>
      <c r="AK259" s="26">
        <v>7.0</v>
      </c>
      <c r="AL259" s="26">
        <v>99.0</v>
      </c>
      <c r="AM259" s="7">
        <v>3.0</v>
      </c>
      <c r="AN259" s="7">
        <v>50.0</v>
      </c>
      <c r="AO259" s="7">
        <v>2.0</v>
      </c>
      <c r="AP259" s="7">
        <v>52.0</v>
      </c>
      <c r="AQ259" s="7">
        <v>8.0</v>
      </c>
      <c r="AR259" s="7">
        <v>98.0</v>
      </c>
      <c r="AS259" s="13">
        <f t="shared" si="10"/>
        <v>0.07547169811</v>
      </c>
      <c r="AT259" s="14">
        <v>-4.11</v>
      </c>
      <c r="AU259" s="7">
        <v>0.0</v>
      </c>
      <c r="AV259" s="7">
        <v>0.0</v>
      </c>
      <c r="AW259" s="14">
        <v>-48.7</v>
      </c>
      <c r="AX259" s="14">
        <v>6.67</v>
      </c>
      <c r="AY259" s="14">
        <v>0.36</v>
      </c>
    </row>
    <row r="260" ht="12.75" customHeight="1">
      <c r="A260" s="7" t="s">
        <v>614</v>
      </c>
      <c r="B260" s="7" t="s">
        <v>1460</v>
      </c>
      <c r="C260" s="8" t="s">
        <v>839</v>
      </c>
      <c r="D260" s="9" t="s">
        <v>150</v>
      </c>
      <c r="E260" s="7">
        <v>14.0</v>
      </c>
      <c r="F260" s="7">
        <v>0.0</v>
      </c>
      <c r="G260" s="7">
        <v>0.0</v>
      </c>
      <c r="H260" s="24">
        <f t="shared" si="1"/>
        <v>0</v>
      </c>
      <c r="I260" s="7">
        <v>0.0</v>
      </c>
      <c r="J260" s="7">
        <v>0.0</v>
      </c>
      <c r="K260" s="7">
        <v>0.0</v>
      </c>
      <c r="L260" s="12">
        <f t="shared" si="2"/>
        <v>0</v>
      </c>
      <c r="M260" s="7">
        <v>1.0</v>
      </c>
      <c r="N260" s="7">
        <v>0.0</v>
      </c>
      <c r="O260" s="7">
        <v>0.0</v>
      </c>
      <c r="P260" s="7">
        <v>1.0</v>
      </c>
      <c r="Q260" s="7">
        <v>0.0</v>
      </c>
      <c r="R260" s="10">
        <f t="shared" si="3"/>
        <v>0</v>
      </c>
      <c r="S260" s="10">
        <f t="shared" si="4"/>
        <v>0</v>
      </c>
      <c r="T260" s="7">
        <v>1.0</v>
      </c>
      <c r="U260" s="7">
        <v>1.0</v>
      </c>
      <c r="V260" s="7">
        <v>0.0</v>
      </c>
      <c r="W260" s="7">
        <v>0.0</v>
      </c>
      <c r="X260" s="7">
        <v>0.0</v>
      </c>
      <c r="Y260" s="7">
        <v>1153.0</v>
      </c>
      <c r="Z260" s="18">
        <f t="shared" si="5"/>
        <v>1.372619048</v>
      </c>
      <c r="AA260" s="14">
        <v>16.31</v>
      </c>
      <c r="AB260" s="18">
        <f t="shared" si="6"/>
        <v>1.165</v>
      </c>
      <c r="AC260" s="14">
        <v>63.73</v>
      </c>
      <c r="AD260" s="18">
        <f t="shared" si="7"/>
        <v>4.552142857</v>
      </c>
      <c r="AE260" s="13">
        <f t="shared" si="8"/>
        <v>0.2037731134</v>
      </c>
      <c r="AF260" s="7">
        <v>5.0</v>
      </c>
      <c r="AG260" s="7">
        <v>4.0</v>
      </c>
      <c r="AH260" s="13">
        <f t="shared" si="9"/>
        <v>0.5555555556</v>
      </c>
      <c r="AI260" s="7">
        <v>0.0</v>
      </c>
      <c r="AJ260" s="7">
        <v>2.0</v>
      </c>
      <c r="AK260" s="26">
        <v>5.0</v>
      </c>
      <c r="AL260" s="26">
        <v>10.0</v>
      </c>
      <c r="AM260" s="7">
        <v>0.0</v>
      </c>
      <c r="AN260" s="7">
        <v>7.0</v>
      </c>
      <c r="AO260" s="7">
        <v>1.0</v>
      </c>
      <c r="AP260" s="7">
        <v>4.0</v>
      </c>
      <c r="AQ260" s="7">
        <v>5.0</v>
      </c>
      <c r="AR260" s="7">
        <v>16.0</v>
      </c>
      <c r="AS260" s="13">
        <f t="shared" si="10"/>
        <v>0.2380952381</v>
      </c>
      <c r="AT260" s="14">
        <v>8.72</v>
      </c>
      <c r="AU260" s="7">
        <v>0.0</v>
      </c>
      <c r="AV260" s="7">
        <v>0.0</v>
      </c>
      <c r="AW260" s="14">
        <v>-40.5</v>
      </c>
      <c r="AX260" s="14">
        <v>25.0</v>
      </c>
      <c r="AY260" s="14">
        <v>17.42</v>
      </c>
    </row>
    <row r="261" ht="12.75" customHeight="1">
      <c r="A261" s="7" t="s">
        <v>589</v>
      </c>
      <c r="B261" s="7" t="s">
        <v>1463</v>
      </c>
      <c r="C261" s="8" t="s">
        <v>158</v>
      </c>
      <c r="D261" s="9" t="s">
        <v>159</v>
      </c>
      <c r="E261" s="7">
        <v>79.0</v>
      </c>
      <c r="F261" s="7">
        <v>0.0</v>
      </c>
      <c r="G261" s="7">
        <v>0.0</v>
      </c>
      <c r="H261" s="24">
        <f t="shared" si="1"/>
        <v>0</v>
      </c>
      <c r="I261" s="7">
        <v>0.0</v>
      </c>
      <c r="J261" s="7">
        <v>0.0</v>
      </c>
      <c r="K261" s="7">
        <v>0.0</v>
      </c>
      <c r="L261" s="12">
        <f t="shared" si="2"/>
        <v>0</v>
      </c>
      <c r="M261" s="7">
        <v>0.0</v>
      </c>
      <c r="N261" s="7">
        <v>0.0</v>
      </c>
      <c r="O261" s="7">
        <v>0.0</v>
      </c>
      <c r="P261" s="7">
        <v>0.0</v>
      </c>
      <c r="Q261" s="7">
        <v>0.0</v>
      </c>
      <c r="R261" s="10">
        <f t="shared" si="3"/>
        <v>0</v>
      </c>
      <c r="S261" s="10">
        <f t="shared" si="4"/>
        <v>0</v>
      </c>
      <c r="T261" s="7">
        <v>0.0</v>
      </c>
      <c r="U261" s="7">
        <v>0.0</v>
      </c>
      <c r="V261" s="7">
        <v>0.0</v>
      </c>
      <c r="W261" s="7">
        <v>2.0</v>
      </c>
      <c r="X261" s="7">
        <v>0.0</v>
      </c>
      <c r="Y261" s="7">
        <v>310.0</v>
      </c>
      <c r="Z261" s="18">
        <f t="shared" si="5"/>
        <v>0.06540084388</v>
      </c>
      <c r="AA261" s="14">
        <v>2.34</v>
      </c>
      <c r="AB261" s="18">
        <f t="shared" si="6"/>
        <v>0.02962025316</v>
      </c>
      <c r="AC261" s="14">
        <v>340.88</v>
      </c>
      <c r="AD261" s="18">
        <f t="shared" si="7"/>
        <v>4.314936709</v>
      </c>
      <c r="AE261" s="13">
        <f t="shared" si="8"/>
        <v>0.006817784511</v>
      </c>
      <c r="AF261" s="7">
        <v>0.0</v>
      </c>
      <c r="AG261" s="7">
        <v>0.0</v>
      </c>
      <c r="AH261" s="13" t="str">
        <f t="shared" si="9"/>
        <v> </v>
      </c>
      <c r="AI261" s="7">
        <v>0.0</v>
      </c>
      <c r="AJ261" s="7">
        <v>0.0</v>
      </c>
      <c r="AK261" s="26">
        <v>0.0</v>
      </c>
      <c r="AL261" s="26">
        <v>2.0</v>
      </c>
      <c r="AM261" s="7">
        <v>0.0</v>
      </c>
      <c r="AN261" s="7">
        <v>2.0</v>
      </c>
      <c r="AO261" s="7">
        <v>0.0</v>
      </c>
      <c r="AP261" s="7">
        <v>0.0</v>
      </c>
      <c r="AQ261" s="7">
        <v>0.0</v>
      </c>
      <c r="AR261" s="7">
        <v>4.0</v>
      </c>
      <c r="AS261" s="13">
        <f t="shared" si="10"/>
        <v>0</v>
      </c>
      <c r="AT261" s="14">
        <v>-13.42</v>
      </c>
      <c r="AU261" s="7">
        <v>0.0</v>
      </c>
      <c r="AV261" s="7">
        <v>0.0</v>
      </c>
      <c r="AW261" s="14">
        <v>-102.6</v>
      </c>
      <c r="AX261" s="14">
        <v>0.0</v>
      </c>
      <c r="AY261" s="14">
        <v>-6.33</v>
      </c>
    </row>
    <row r="262" ht="12.75" customHeight="1">
      <c r="A262" s="7" t="s">
        <v>1437</v>
      </c>
      <c r="B262" s="7" t="s">
        <v>1467</v>
      </c>
      <c r="C262" s="8" t="s">
        <v>297</v>
      </c>
      <c r="D262" s="9" t="s">
        <v>150</v>
      </c>
      <c r="E262" s="7">
        <v>20.0</v>
      </c>
      <c r="F262" s="7">
        <v>0.0</v>
      </c>
      <c r="G262" s="7">
        <v>0.0</v>
      </c>
      <c r="H262" s="24">
        <f t="shared" si="1"/>
        <v>0</v>
      </c>
      <c r="I262" s="7">
        <v>0.0</v>
      </c>
      <c r="J262" s="7">
        <v>0.0</v>
      </c>
      <c r="K262" s="7">
        <v>0.0</v>
      </c>
      <c r="L262" s="12">
        <f t="shared" si="2"/>
        <v>0</v>
      </c>
      <c r="M262" s="7">
        <v>4.0</v>
      </c>
      <c r="N262" s="7">
        <v>0.0</v>
      </c>
      <c r="O262" s="7">
        <v>0.0</v>
      </c>
      <c r="P262" s="7">
        <v>4.0</v>
      </c>
      <c r="Q262" s="7">
        <v>0.0</v>
      </c>
      <c r="R262" s="10">
        <f t="shared" si="3"/>
        <v>0</v>
      </c>
      <c r="S262" s="10">
        <f t="shared" si="4"/>
        <v>0</v>
      </c>
      <c r="T262" s="7">
        <v>0.0</v>
      </c>
      <c r="U262" s="7">
        <v>2.0</v>
      </c>
      <c r="V262" s="7">
        <v>1.0</v>
      </c>
      <c r="W262" s="7">
        <v>1.0</v>
      </c>
      <c r="X262" s="7">
        <v>5.0</v>
      </c>
      <c r="Y262" s="7">
        <v>1297.0</v>
      </c>
      <c r="Z262" s="18">
        <f t="shared" si="5"/>
        <v>1.080833333</v>
      </c>
      <c r="AA262" s="14">
        <v>20.42</v>
      </c>
      <c r="AB262" s="18">
        <f t="shared" si="6"/>
        <v>1.021</v>
      </c>
      <c r="AC262" s="14">
        <v>73.75</v>
      </c>
      <c r="AD262" s="18">
        <f t="shared" si="7"/>
        <v>3.6875</v>
      </c>
      <c r="AE262" s="13">
        <f t="shared" si="8"/>
        <v>0.2168418817</v>
      </c>
      <c r="AF262" s="7">
        <v>9.0</v>
      </c>
      <c r="AG262" s="7">
        <v>4.0</v>
      </c>
      <c r="AH262" s="13">
        <f t="shared" si="9"/>
        <v>0.6923076923</v>
      </c>
      <c r="AI262" s="7">
        <v>0.0</v>
      </c>
      <c r="AJ262" s="7">
        <v>5.0</v>
      </c>
      <c r="AK262" s="26">
        <v>5.0</v>
      </c>
      <c r="AL262" s="26">
        <v>15.0</v>
      </c>
      <c r="AM262" s="7">
        <v>0.0</v>
      </c>
      <c r="AN262" s="7">
        <v>5.0</v>
      </c>
      <c r="AO262" s="7">
        <v>0.0</v>
      </c>
      <c r="AP262" s="7">
        <v>6.0</v>
      </c>
      <c r="AQ262" s="7">
        <v>5.0</v>
      </c>
      <c r="AR262" s="7">
        <v>18.0</v>
      </c>
      <c r="AS262" s="13">
        <f t="shared" si="10"/>
        <v>0.2173913043</v>
      </c>
      <c r="AT262" s="14">
        <v>18.08</v>
      </c>
      <c r="AU262" s="7">
        <v>0.0</v>
      </c>
      <c r="AV262" s="7">
        <v>0.0</v>
      </c>
      <c r="AW262" s="14">
        <v>-41.1</v>
      </c>
      <c r="AX262" s="14">
        <v>0.0</v>
      </c>
      <c r="AY262" s="14">
        <v>-5.33</v>
      </c>
    </row>
    <row r="263" ht="12.75" customHeight="1">
      <c r="A263" s="7" t="s">
        <v>726</v>
      </c>
      <c r="B263" s="7" t="s">
        <v>1471</v>
      </c>
      <c r="C263" s="8" t="s">
        <v>254</v>
      </c>
      <c r="D263" s="9" t="s">
        <v>150</v>
      </c>
      <c r="E263" s="7">
        <v>63.0</v>
      </c>
      <c r="F263" s="7">
        <v>1.0</v>
      </c>
      <c r="G263" s="7">
        <v>1.0</v>
      </c>
      <c r="H263" s="24">
        <f t="shared" si="1"/>
        <v>2</v>
      </c>
      <c r="I263" s="7">
        <v>1.0</v>
      </c>
      <c r="J263" s="7">
        <v>0.0</v>
      </c>
      <c r="K263" s="7">
        <v>0.0</v>
      </c>
      <c r="L263" s="12">
        <f t="shared" si="2"/>
        <v>0</v>
      </c>
      <c r="M263" s="7">
        <v>5.0</v>
      </c>
      <c r="N263" s="7">
        <v>1.0</v>
      </c>
      <c r="O263" s="7">
        <v>1.0</v>
      </c>
      <c r="P263" s="7">
        <v>4.0</v>
      </c>
      <c r="Q263" s="7">
        <v>0.0</v>
      </c>
      <c r="R263" s="10">
        <f t="shared" si="3"/>
        <v>0.2</v>
      </c>
      <c r="S263" s="10">
        <f t="shared" si="4"/>
        <v>0.2</v>
      </c>
      <c r="T263" s="7">
        <v>10.0</v>
      </c>
      <c r="U263" s="7">
        <v>2.0</v>
      </c>
      <c r="V263" s="7">
        <v>1.0</v>
      </c>
      <c r="W263" s="7">
        <v>4.0</v>
      </c>
      <c r="X263" s="7">
        <v>5.0</v>
      </c>
      <c r="Y263" s="7">
        <v>6961.0</v>
      </c>
      <c r="Z263" s="18">
        <f t="shared" si="5"/>
        <v>1.841534392</v>
      </c>
      <c r="AA263" s="14">
        <v>108.54</v>
      </c>
      <c r="AB263" s="18">
        <f t="shared" si="6"/>
        <v>1.722857143</v>
      </c>
      <c r="AC263" s="14">
        <v>199.33</v>
      </c>
      <c r="AD263" s="18">
        <f t="shared" si="7"/>
        <v>3.163968254</v>
      </c>
      <c r="AE263" s="13">
        <f t="shared" si="8"/>
        <v>0.3525514016</v>
      </c>
      <c r="AF263" s="7">
        <v>68.0</v>
      </c>
      <c r="AG263" s="7">
        <v>62.0</v>
      </c>
      <c r="AH263" s="13">
        <f t="shared" si="9"/>
        <v>0.5230769231</v>
      </c>
      <c r="AI263" s="7">
        <v>3.0</v>
      </c>
      <c r="AJ263" s="7">
        <v>20.0</v>
      </c>
      <c r="AK263" s="26">
        <v>11.0</v>
      </c>
      <c r="AL263" s="26">
        <v>76.0</v>
      </c>
      <c r="AM263" s="7">
        <v>2.0</v>
      </c>
      <c r="AN263" s="7">
        <v>34.0</v>
      </c>
      <c r="AO263" s="7">
        <v>1.0</v>
      </c>
      <c r="AP263" s="7">
        <v>42.0</v>
      </c>
      <c r="AQ263" s="7">
        <v>9.0</v>
      </c>
      <c r="AR263" s="7">
        <v>83.0</v>
      </c>
      <c r="AS263" s="13">
        <f t="shared" si="10"/>
        <v>0.09782608696</v>
      </c>
      <c r="AT263" s="14">
        <v>-3.07</v>
      </c>
      <c r="AU263" s="7">
        <v>1.0</v>
      </c>
      <c r="AV263" s="7">
        <v>1.0</v>
      </c>
      <c r="AW263" s="14">
        <v>-40.4</v>
      </c>
      <c r="AX263" s="14">
        <v>3.81</v>
      </c>
      <c r="AY263" s="14">
        <v>-0.24</v>
      </c>
    </row>
    <row r="264" ht="12.75" customHeight="1">
      <c r="A264" s="7" t="s">
        <v>1474</v>
      </c>
      <c r="B264" s="7" t="s">
        <v>1475</v>
      </c>
      <c r="C264" s="8" t="s">
        <v>237</v>
      </c>
      <c r="D264" s="9" t="s">
        <v>150</v>
      </c>
      <c r="E264" s="7">
        <v>7.0</v>
      </c>
      <c r="F264" s="7">
        <v>0.0</v>
      </c>
      <c r="G264" s="7">
        <v>1.0</v>
      </c>
      <c r="H264" s="24">
        <f t="shared" si="1"/>
        <v>1</v>
      </c>
      <c r="I264" s="7">
        <v>0.0</v>
      </c>
      <c r="J264" s="7">
        <v>1.0</v>
      </c>
      <c r="K264" s="7">
        <v>0.0</v>
      </c>
      <c r="L264" s="12">
        <f t="shared" si="2"/>
        <v>5</v>
      </c>
      <c r="M264" s="7">
        <v>1.0</v>
      </c>
      <c r="N264" s="7">
        <v>0.0</v>
      </c>
      <c r="O264" s="7">
        <v>0.0</v>
      </c>
      <c r="P264" s="7">
        <v>1.0</v>
      </c>
      <c r="Q264" s="7">
        <v>0.0</v>
      </c>
      <c r="R264" s="10">
        <f t="shared" si="3"/>
        <v>0</v>
      </c>
      <c r="S264" s="10">
        <f t="shared" si="4"/>
        <v>0</v>
      </c>
      <c r="T264" s="7">
        <v>4.0</v>
      </c>
      <c r="U264" s="7">
        <v>0.0</v>
      </c>
      <c r="V264" s="7">
        <v>2.0</v>
      </c>
      <c r="W264" s="7">
        <v>0.0</v>
      </c>
      <c r="X264" s="7">
        <v>1.0</v>
      </c>
      <c r="Y264" s="7">
        <v>1254.0</v>
      </c>
      <c r="Z264" s="18">
        <f t="shared" si="5"/>
        <v>2.985714286</v>
      </c>
      <c r="AA264" s="14">
        <v>21.99</v>
      </c>
      <c r="AB264" s="18">
        <f t="shared" si="6"/>
        <v>3.141428571</v>
      </c>
      <c r="AC264" s="14">
        <v>20.59</v>
      </c>
      <c r="AD264" s="18">
        <f t="shared" si="7"/>
        <v>2.941428571</v>
      </c>
      <c r="AE264" s="13">
        <f t="shared" si="8"/>
        <v>0.516439643</v>
      </c>
      <c r="AF264" s="7">
        <v>14.0</v>
      </c>
      <c r="AG264" s="7">
        <v>13.0</v>
      </c>
      <c r="AH264" s="13">
        <f t="shared" si="9"/>
        <v>0.5185185185</v>
      </c>
      <c r="AI264" s="7">
        <v>1.0</v>
      </c>
      <c r="AJ264" s="7">
        <v>0.0</v>
      </c>
      <c r="AK264" s="26">
        <v>4.0</v>
      </c>
      <c r="AL264" s="26">
        <v>16.0</v>
      </c>
      <c r="AM264" s="7">
        <v>0.0</v>
      </c>
      <c r="AN264" s="7">
        <v>8.0</v>
      </c>
      <c r="AO264" s="7">
        <v>0.0</v>
      </c>
      <c r="AP264" s="7">
        <v>15.0</v>
      </c>
      <c r="AQ264" s="7">
        <v>1.0</v>
      </c>
      <c r="AR264" s="7">
        <v>23.0</v>
      </c>
      <c r="AS264" s="13">
        <f t="shared" si="10"/>
        <v>0.04166666667</v>
      </c>
      <c r="AT264" s="14">
        <v>-6.94</v>
      </c>
      <c r="AU264" s="7">
        <v>0.0</v>
      </c>
      <c r="AV264" s="7">
        <v>1.0</v>
      </c>
      <c r="AW264" s="14">
        <v>-10.9</v>
      </c>
      <c r="AX264" s="14">
        <v>8.7</v>
      </c>
      <c r="AY264" s="14">
        <v>0.0</v>
      </c>
    </row>
    <row r="265" ht="12.75" customHeight="1">
      <c r="A265" s="7" t="s">
        <v>1477</v>
      </c>
      <c r="B265" s="7" t="s">
        <v>1478</v>
      </c>
      <c r="C265" s="8" t="s">
        <v>860</v>
      </c>
      <c r="D265" s="9" t="s">
        <v>159</v>
      </c>
      <c r="E265" s="7">
        <v>29.0</v>
      </c>
      <c r="F265" s="7">
        <v>0.0</v>
      </c>
      <c r="G265" s="7">
        <v>0.0</v>
      </c>
      <c r="H265" s="24">
        <f t="shared" si="1"/>
        <v>0</v>
      </c>
      <c r="I265" s="7">
        <v>0.0</v>
      </c>
      <c r="J265" s="7">
        <v>0.0</v>
      </c>
      <c r="K265" s="7">
        <v>0.0</v>
      </c>
      <c r="L265" s="12">
        <f t="shared" si="2"/>
        <v>0</v>
      </c>
      <c r="M265" s="7">
        <v>0.0</v>
      </c>
      <c r="N265" s="7">
        <v>0.0</v>
      </c>
      <c r="O265" s="7">
        <v>0.0</v>
      </c>
      <c r="P265" s="7">
        <v>0.0</v>
      </c>
      <c r="Q265" s="7">
        <v>0.0</v>
      </c>
      <c r="R265" s="10">
        <f t="shared" si="3"/>
        <v>0</v>
      </c>
      <c r="S265" s="10">
        <f t="shared" si="4"/>
        <v>0</v>
      </c>
      <c r="T265" s="7">
        <v>0.0</v>
      </c>
      <c r="U265" s="7">
        <v>0.0</v>
      </c>
      <c r="V265" s="7">
        <v>0.0</v>
      </c>
      <c r="W265" s="7">
        <v>0.0</v>
      </c>
      <c r="X265" s="7">
        <v>0.0</v>
      </c>
      <c r="Y265" s="7">
        <v>0.0</v>
      </c>
      <c r="Z265" s="18">
        <f t="shared" si="5"/>
        <v>0</v>
      </c>
      <c r="AA265" s="14">
        <v>0.0</v>
      </c>
      <c r="AB265" s="18">
        <f t="shared" si="6"/>
        <v>0</v>
      </c>
      <c r="AC265" s="14">
        <v>148.07</v>
      </c>
      <c r="AD265" s="18">
        <f t="shared" si="7"/>
        <v>5.105862069</v>
      </c>
      <c r="AE265" s="13">
        <f t="shared" si="8"/>
        <v>0</v>
      </c>
      <c r="AF265" s="7">
        <v>0.0</v>
      </c>
      <c r="AG265" s="7">
        <v>0.0</v>
      </c>
      <c r="AH265" s="13" t="str">
        <f t="shared" si="9"/>
        <v> </v>
      </c>
      <c r="AI265" s="7">
        <v>0.0</v>
      </c>
      <c r="AJ265" s="7">
        <v>0.0</v>
      </c>
      <c r="AK265" s="26">
        <v>0.0</v>
      </c>
      <c r="AL265" s="26">
        <v>0.0</v>
      </c>
      <c r="AM265" s="7">
        <v>0.0</v>
      </c>
      <c r="AN265" s="7">
        <v>0.0</v>
      </c>
      <c r="AO265" s="7">
        <v>0.0</v>
      </c>
      <c r="AP265" s="7">
        <v>0.0</v>
      </c>
      <c r="AQ265" s="7">
        <v>0.0</v>
      </c>
      <c r="AR265" s="7">
        <v>0.0</v>
      </c>
      <c r="AS265" s="13">
        <f t="shared" si="10"/>
        <v>0</v>
      </c>
      <c r="AT265" s="14"/>
      <c r="AU265" s="7">
        <v>0.0</v>
      </c>
      <c r="AV265" s="7">
        <v>0.0</v>
      </c>
      <c r="AW265" s="14">
        <v>0.0</v>
      </c>
      <c r="AX265" s="14"/>
      <c r="AY265" s="14"/>
    </row>
    <row r="266" ht="12.75" customHeight="1">
      <c r="A266" s="7" t="s">
        <v>563</v>
      </c>
      <c r="B266" s="7" t="s">
        <v>1481</v>
      </c>
      <c r="C266" s="8" t="s">
        <v>166</v>
      </c>
      <c r="D266" s="9" t="s">
        <v>174</v>
      </c>
      <c r="E266" s="7">
        <v>40.0</v>
      </c>
      <c r="F266" s="7">
        <v>0.0</v>
      </c>
      <c r="G266" s="7">
        <v>0.0</v>
      </c>
      <c r="H266" s="24">
        <f t="shared" si="1"/>
        <v>0</v>
      </c>
      <c r="I266" s="7">
        <v>0.0</v>
      </c>
      <c r="J266" s="7">
        <v>0.0</v>
      </c>
      <c r="K266" s="7">
        <v>0.0</v>
      </c>
      <c r="L266" s="12">
        <f t="shared" si="2"/>
        <v>0</v>
      </c>
      <c r="M266" s="7">
        <v>1.0</v>
      </c>
      <c r="N266" s="7">
        <v>0.0</v>
      </c>
      <c r="O266" s="7">
        <v>0.0</v>
      </c>
      <c r="P266" s="7">
        <v>1.0</v>
      </c>
      <c r="Q266" s="7">
        <v>1.0</v>
      </c>
      <c r="R266" s="10">
        <f t="shared" si="3"/>
        <v>0</v>
      </c>
      <c r="S266" s="10">
        <f t="shared" si="4"/>
        <v>0</v>
      </c>
      <c r="T266" s="7">
        <v>0.0</v>
      </c>
      <c r="U266" s="7">
        <v>0.0</v>
      </c>
      <c r="V266" s="7">
        <v>0.0</v>
      </c>
      <c r="W266" s="7">
        <v>0.0</v>
      </c>
      <c r="X266" s="7">
        <v>0.0</v>
      </c>
      <c r="Y266" s="7">
        <v>193.0</v>
      </c>
      <c r="Z266" s="18">
        <f t="shared" si="5"/>
        <v>0.08041666667</v>
      </c>
      <c r="AA266" s="14">
        <v>2.61</v>
      </c>
      <c r="AB266" s="18">
        <f t="shared" si="6"/>
        <v>0.06525</v>
      </c>
      <c r="AC266" s="14">
        <v>194.11</v>
      </c>
      <c r="AD266" s="18">
        <f t="shared" si="7"/>
        <v>4.85275</v>
      </c>
      <c r="AE266" s="13">
        <f t="shared" si="8"/>
        <v>0.01326758845</v>
      </c>
      <c r="AF266" s="7">
        <v>0.0</v>
      </c>
      <c r="AG266" s="7">
        <v>0.0</v>
      </c>
      <c r="AH266" s="13" t="str">
        <f t="shared" si="9"/>
        <v> </v>
      </c>
      <c r="AI266" s="7">
        <v>0.0</v>
      </c>
      <c r="AJ266" s="7">
        <v>0.0</v>
      </c>
      <c r="AK266" s="26">
        <v>3.0</v>
      </c>
      <c r="AL266" s="26">
        <v>0.0</v>
      </c>
      <c r="AM266" s="7">
        <v>0.0</v>
      </c>
      <c r="AN266" s="7">
        <v>0.0</v>
      </c>
      <c r="AO266" s="7">
        <v>2.0</v>
      </c>
      <c r="AP266" s="7">
        <v>0.0</v>
      </c>
      <c r="AQ266" s="7">
        <v>2.0</v>
      </c>
      <c r="AR266" s="7">
        <v>0.0</v>
      </c>
      <c r="AS266" s="13">
        <f t="shared" si="10"/>
        <v>1</v>
      </c>
      <c r="AT266" s="14">
        <v>86.77</v>
      </c>
      <c r="AU266" s="7">
        <v>0.0</v>
      </c>
      <c r="AV266" s="7">
        <v>1.0</v>
      </c>
      <c r="AW266" s="14">
        <v>23.0</v>
      </c>
      <c r="AX266" s="14">
        <v>50.0</v>
      </c>
      <c r="AY266" s="14">
        <v>43.37</v>
      </c>
    </row>
    <row r="267" ht="12.75" customHeight="1">
      <c r="A267" s="7" t="s">
        <v>373</v>
      </c>
      <c r="B267" s="7" t="s">
        <v>1486</v>
      </c>
      <c r="C267" s="8" t="s">
        <v>685</v>
      </c>
      <c r="D267" s="9" t="s">
        <v>255</v>
      </c>
      <c r="E267" s="7">
        <v>47.0</v>
      </c>
      <c r="F267" s="7">
        <v>0.0</v>
      </c>
      <c r="G267" s="7">
        <v>0.0</v>
      </c>
      <c r="H267" s="24">
        <f t="shared" si="1"/>
        <v>0</v>
      </c>
      <c r="I267" s="7">
        <v>0.0</v>
      </c>
      <c r="J267" s="7">
        <v>0.0</v>
      </c>
      <c r="K267" s="7">
        <v>0.0</v>
      </c>
      <c r="L267" s="12">
        <f t="shared" si="2"/>
        <v>0</v>
      </c>
      <c r="M267" s="7">
        <v>4.0</v>
      </c>
      <c r="N267" s="7">
        <v>2.0</v>
      </c>
      <c r="O267" s="7">
        <v>2.0</v>
      </c>
      <c r="P267" s="7">
        <v>4.0</v>
      </c>
      <c r="Q267" s="7">
        <v>2.0</v>
      </c>
      <c r="R267" s="10">
        <f t="shared" si="3"/>
        <v>0</v>
      </c>
      <c r="S267" s="10">
        <f t="shared" si="4"/>
        <v>0</v>
      </c>
      <c r="T267" s="7">
        <v>1.0</v>
      </c>
      <c r="U267" s="7">
        <v>3.0</v>
      </c>
      <c r="V267" s="7">
        <v>1.0</v>
      </c>
      <c r="W267" s="7">
        <v>2.0</v>
      </c>
      <c r="X267" s="7">
        <v>0.0</v>
      </c>
      <c r="Y267" s="7">
        <v>2939.0</v>
      </c>
      <c r="Z267" s="18">
        <f t="shared" si="5"/>
        <v>1.042198582</v>
      </c>
      <c r="AA267" s="14">
        <v>44.35</v>
      </c>
      <c r="AB267" s="18">
        <f t="shared" si="6"/>
        <v>0.9436170213</v>
      </c>
      <c r="AC267" s="14">
        <v>121.17</v>
      </c>
      <c r="AD267" s="18">
        <f t="shared" si="7"/>
        <v>2.578085106</v>
      </c>
      <c r="AE267" s="13">
        <f t="shared" si="8"/>
        <v>0.2679434509</v>
      </c>
      <c r="AF267" s="7">
        <v>0.0</v>
      </c>
      <c r="AG267" s="7">
        <v>0.0</v>
      </c>
      <c r="AH267" s="13" t="str">
        <f t="shared" si="9"/>
        <v> </v>
      </c>
      <c r="AI267" s="7">
        <v>1.0</v>
      </c>
      <c r="AJ267" s="7">
        <v>4.0</v>
      </c>
      <c r="AK267" s="26">
        <v>6.0</v>
      </c>
      <c r="AL267" s="26">
        <v>32.0</v>
      </c>
      <c r="AM267" s="7">
        <v>2.0</v>
      </c>
      <c r="AN267" s="7">
        <v>13.0</v>
      </c>
      <c r="AO267" s="7">
        <v>2.0</v>
      </c>
      <c r="AP267" s="7">
        <v>11.0</v>
      </c>
      <c r="AQ267" s="7">
        <v>7.0</v>
      </c>
      <c r="AR267" s="7">
        <v>29.0</v>
      </c>
      <c r="AS267" s="13">
        <f t="shared" si="10"/>
        <v>0.1944444444</v>
      </c>
      <c r="AT267" s="14">
        <v>15.1</v>
      </c>
      <c r="AU267" s="7">
        <v>0.0</v>
      </c>
      <c r="AV267" s="7">
        <v>0.0</v>
      </c>
      <c r="AW267" s="14">
        <v>-41.9</v>
      </c>
      <c r="AX267" s="14">
        <v>22.73</v>
      </c>
      <c r="AY267" s="14">
        <v>13.7</v>
      </c>
    </row>
    <row r="268" ht="12.75" customHeight="1">
      <c r="A268" s="7" t="s">
        <v>732</v>
      </c>
      <c r="B268" s="7" t="s">
        <v>1489</v>
      </c>
      <c r="C268" s="8" t="s">
        <v>458</v>
      </c>
      <c r="D268" s="9" t="s">
        <v>150</v>
      </c>
      <c r="E268" s="7">
        <v>77.0</v>
      </c>
      <c r="F268" s="7">
        <v>0.0</v>
      </c>
      <c r="G268" s="7">
        <v>1.0</v>
      </c>
      <c r="H268" s="24">
        <f t="shared" si="1"/>
        <v>1</v>
      </c>
      <c r="I268" s="7">
        <v>0.0</v>
      </c>
      <c r="J268" s="7">
        <v>1.0</v>
      </c>
      <c r="K268" s="7">
        <v>0.0</v>
      </c>
      <c r="L268" s="12">
        <f t="shared" si="2"/>
        <v>9.5</v>
      </c>
      <c r="M268" s="7">
        <v>6.0</v>
      </c>
      <c r="N268" s="7">
        <v>4.0</v>
      </c>
      <c r="O268" s="7">
        <v>4.0</v>
      </c>
      <c r="P268" s="7">
        <v>6.0</v>
      </c>
      <c r="Q268" s="7">
        <v>2.0</v>
      </c>
      <c r="R268" s="10">
        <f t="shared" si="3"/>
        <v>0</v>
      </c>
      <c r="S268" s="10">
        <f t="shared" si="4"/>
        <v>0</v>
      </c>
      <c r="T268" s="7">
        <v>4.0</v>
      </c>
      <c r="U268" s="7">
        <v>4.0</v>
      </c>
      <c r="V268" s="7">
        <v>1.0</v>
      </c>
      <c r="W268" s="7">
        <v>5.0</v>
      </c>
      <c r="X268" s="7">
        <v>6.0</v>
      </c>
      <c r="Y268" s="7">
        <v>6755.0</v>
      </c>
      <c r="Z268" s="18">
        <f t="shared" si="5"/>
        <v>1.462121212</v>
      </c>
      <c r="AA268" s="14">
        <v>101.83</v>
      </c>
      <c r="AB268" s="18">
        <f t="shared" si="6"/>
        <v>1.322467532</v>
      </c>
      <c r="AC268" s="14">
        <v>344.18</v>
      </c>
      <c r="AD268" s="18">
        <f t="shared" si="7"/>
        <v>4.46987013</v>
      </c>
      <c r="AE268" s="13">
        <f t="shared" si="8"/>
        <v>0.2283132665</v>
      </c>
      <c r="AF268" s="7">
        <v>25.0</v>
      </c>
      <c r="AG268" s="7">
        <v>31.0</v>
      </c>
      <c r="AH268" s="13">
        <f t="shared" si="9"/>
        <v>0.4464285714</v>
      </c>
      <c r="AI268" s="7">
        <v>2.0</v>
      </c>
      <c r="AJ268" s="7">
        <v>6.0</v>
      </c>
      <c r="AK268" s="26">
        <v>17.0</v>
      </c>
      <c r="AL268" s="26">
        <v>78.0</v>
      </c>
      <c r="AM268" s="7">
        <v>10.0</v>
      </c>
      <c r="AN268" s="7">
        <v>39.0</v>
      </c>
      <c r="AO268" s="7">
        <v>5.0</v>
      </c>
      <c r="AP268" s="7">
        <v>34.0</v>
      </c>
      <c r="AQ268" s="7">
        <v>19.0</v>
      </c>
      <c r="AR268" s="7">
        <v>73.0</v>
      </c>
      <c r="AS268" s="13">
        <f t="shared" si="10"/>
        <v>0.2065217391</v>
      </c>
      <c r="AT268" s="14">
        <v>5.91</v>
      </c>
      <c r="AU268" s="7">
        <v>0.0</v>
      </c>
      <c r="AV268" s="7">
        <v>1.0</v>
      </c>
      <c r="AW268" s="14">
        <v>-38.3</v>
      </c>
      <c r="AX268" s="14">
        <v>8.43</v>
      </c>
      <c r="AY268" s="14">
        <v>1.7000000000000002</v>
      </c>
    </row>
    <row r="269" ht="12.75" customHeight="1">
      <c r="A269" s="7" t="s">
        <v>1494</v>
      </c>
      <c r="B269" s="7" t="s">
        <v>1495</v>
      </c>
      <c r="C269" s="8" t="s">
        <v>206</v>
      </c>
      <c r="D269" s="9" t="s">
        <v>174</v>
      </c>
      <c r="E269" s="7">
        <v>45.0</v>
      </c>
      <c r="F269" s="7">
        <v>0.0</v>
      </c>
      <c r="G269" s="7">
        <v>1.0</v>
      </c>
      <c r="H269" s="24">
        <f t="shared" si="1"/>
        <v>1</v>
      </c>
      <c r="I269" s="7">
        <v>0.0</v>
      </c>
      <c r="J269" s="7">
        <v>1.0</v>
      </c>
      <c r="K269" s="7">
        <v>0.0</v>
      </c>
      <c r="L269" s="12">
        <f t="shared" si="2"/>
        <v>3.4</v>
      </c>
      <c r="M269" s="7">
        <v>0.0</v>
      </c>
      <c r="N269" s="7">
        <v>0.0</v>
      </c>
      <c r="O269" s="7">
        <v>0.0</v>
      </c>
      <c r="P269" s="7">
        <v>0.0</v>
      </c>
      <c r="Q269" s="7">
        <v>1.0</v>
      </c>
      <c r="R269" s="10">
        <f t="shared" si="3"/>
        <v>0</v>
      </c>
      <c r="S269" s="10">
        <f t="shared" si="4"/>
        <v>0</v>
      </c>
      <c r="T269" s="7">
        <v>16.0</v>
      </c>
      <c r="U269" s="7">
        <v>1.0</v>
      </c>
      <c r="V269" s="7">
        <v>2.0</v>
      </c>
      <c r="W269" s="7">
        <v>2.0</v>
      </c>
      <c r="X269" s="7">
        <v>3.0</v>
      </c>
      <c r="Y269" s="7">
        <v>4954.0</v>
      </c>
      <c r="Z269" s="18">
        <f t="shared" si="5"/>
        <v>1.834814815</v>
      </c>
      <c r="AA269" s="14">
        <v>80.01</v>
      </c>
      <c r="AB269" s="18">
        <f t="shared" si="6"/>
        <v>1.778</v>
      </c>
      <c r="AC269" s="14">
        <v>145.01</v>
      </c>
      <c r="AD269" s="18">
        <f t="shared" si="7"/>
        <v>3.222444444</v>
      </c>
      <c r="AE269" s="13">
        <f t="shared" si="8"/>
        <v>0.3555683939</v>
      </c>
      <c r="AF269" s="7">
        <v>0.0</v>
      </c>
      <c r="AG269" s="7">
        <v>0.0</v>
      </c>
      <c r="AH269" s="13" t="str">
        <f t="shared" si="9"/>
        <v> </v>
      </c>
      <c r="AI269" s="7">
        <v>5.0</v>
      </c>
      <c r="AJ269" s="7">
        <v>12.0</v>
      </c>
      <c r="AK269" s="26">
        <v>12.0</v>
      </c>
      <c r="AL269" s="26">
        <v>58.0</v>
      </c>
      <c r="AM269" s="7">
        <v>2.0</v>
      </c>
      <c r="AN269" s="7">
        <v>26.0</v>
      </c>
      <c r="AO269" s="7">
        <v>7.0</v>
      </c>
      <c r="AP269" s="7">
        <v>34.0</v>
      </c>
      <c r="AQ269" s="7">
        <v>15.0</v>
      </c>
      <c r="AR269" s="7">
        <v>66.0</v>
      </c>
      <c r="AS269" s="13">
        <f t="shared" si="10"/>
        <v>0.1851851852</v>
      </c>
      <c r="AT269" s="14">
        <v>-1.01</v>
      </c>
      <c r="AU269" s="7">
        <v>1.0</v>
      </c>
      <c r="AV269" s="7">
        <v>0.0</v>
      </c>
      <c r="AW269" s="14">
        <v>-37.5</v>
      </c>
      <c r="AX269" s="14">
        <v>7.14</v>
      </c>
      <c r="AY269" s="14">
        <v>1.47</v>
      </c>
    </row>
    <row r="270" ht="12.75" customHeight="1">
      <c r="A270" s="7" t="s">
        <v>603</v>
      </c>
      <c r="B270" s="7" t="s">
        <v>1497</v>
      </c>
      <c r="C270" s="8" t="s">
        <v>312</v>
      </c>
      <c r="D270" s="9" t="s">
        <v>247</v>
      </c>
      <c r="E270" s="7">
        <v>79.0</v>
      </c>
      <c r="F270" s="7">
        <v>0.0</v>
      </c>
      <c r="G270" s="7">
        <v>0.0</v>
      </c>
      <c r="H270" s="24">
        <f t="shared" si="1"/>
        <v>0</v>
      </c>
      <c r="I270" s="7">
        <v>0.0</v>
      </c>
      <c r="J270" s="7">
        <v>0.0</v>
      </c>
      <c r="K270" s="7">
        <v>0.0</v>
      </c>
      <c r="L270" s="12">
        <f t="shared" si="2"/>
        <v>0</v>
      </c>
      <c r="M270" s="7">
        <v>11.0</v>
      </c>
      <c r="N270" s="7">
        <v>3.0</v>
      </c>
      <c r="O270" s="7">
        <v>2.0</v>
      </c>
      <c r="P270" s="7">
        <v>11.0</v>
      </c>
      <c r="Q270" s="7">
        <v>0.0</v>
      </c>
      <c r="R270" s="10">
        <f t="shared" si="3"/>
        <v>0</v>
      </c>
      <c r="S270" s="10">
        <f t="shared" si="4"/>
        <v>0</v>
      </c>
      <c r="T270" s="7">
        <v>5.0</v>
      </c>
      <c r="U270" s="7">
        <v>0.0</v>
      </c>
      <c r="V270" s="7">
        <v>1.0</v>
      </c>
      <c r="W270" s="7">
        <v>0.0</v>
      </c>
      <c r="X270" s="7">
        <v>3.0</v>
      </c>
      <c r="Y270" s="7">
        <v>6756.0</v>
      </c>
      <c r="Z270" s="18">
        <f t="shared" si="5"/>
        <v>1.425316456</v>
      </c>
      <c r="AA270" s="14">
        <v>107.67</v>
      </c>
      <c r="AB270" s="18">
        <f t="shared" si="6"/>
        <v>1.362911392</v>
      </c>
      <c r="AC270" s="14">
        <v>240.99</v>
      </c>
      <c r="AD270" s="18">
        <f t="shared" si="7"/>
        <v>3.050506329</v>
      </c>
      <c r="AE270" s="13">
        <f t="shared" si="8"/>
        <v>0.3088108759</v>
      </c>
      <c r="AF270" s="7">
        <v>8.0</v>
      </c>
      <c r="AG270" s="7">
        <v>10.0</v>
      </c>
      <c r="AH270" s="13">
        <f t="shared" si="9"/>
        <v>0.4444444444</v>
      </c>
      <c r="AI270" s="7">
        <v>1.0</v>
      </c>
      <c r="AJ270" s="7">
        <v>11.0</v>
      </c>
      <c r="AK270" s="26">
        <v>16.0</v>
      </c>
      <c r="AL270" s="26">
        <v>112.0</v>
      </c>
      <c r="AM270" s="7">
        <v>3.0</v>
      </c>
      <c r="AN270" s="7">
        <v>45.0</v>
      </c>
      <c r="AO270" s="7">
        <v>0.0</v>
      </c>
      <c r="AP270" s="7">
        <v>34.0</v>
      </c>
      <c r="AQ270" s="7">
        <v>14.0</v>
      </c>
      <c r="AR270" s="7">
        <v>108.0</v>
      </c>
      <c r="AS270" s="13">
        <f t="shared" si="10"/>
        <v>0.1147540984</v>
      </c>
      <c r="AT270" s="14">
        <v>-0.85</v>
      </c>
      <c r="AU270" s="7">
        <v>1.0</v>
      </c>
      <c r="AV270" s="7">
        <v>1.0</v>
      </c>
      <c r="AW270" s="14">
        <v>-63.5</v>
      </c>
      <c r="AX270" s="14">
        <v>6.15</v>
      </c>
      <c r="AY270" s="14">
        <v>0.81</v>
      </c>
    </row>
    <row r="271" ht="12.75" customHeight="1">
      <c r="A271" s="7" t="s">
        <v>1499</v>
      </c>
      <c r="B271" s="7" t="s">
        <v>1497</v>
      </c>
      <c r="C271" s="8" t="s">
        <v>490</v>
      </c>
      <c r="D271" s="9" t="s">
        <v>275</v>
      </c>
      <c r="E271" s="7">
        <v>82.0</v>
      </c>
      <c r="F271" s="7">
        <v>0.0</v>
      </c>
      <c r="G271" s="7">
        <v>0.0</v>
      </c>
      <c r="H271" s="24">
        <f t="shared" si="1"/>
        <v>0</v>
      </c>
      <c r="I271" s="7">
        <v>0.0</v>
      </c>
      <c r="J271" s="7">
        <v>0.0</v>
      </c>
      <c r="K271" s="7">
        <v>0.0</v>
      </c>
      <c r="L271" s="12">
        <f t="shared" si="2"/>
        <v>0</v>
      </c>
      <c r="M271" s="7">
        <v>5.0</v>
      </c>
      <c r="N271" s="7">
        <v>0.0</v>
      </c>
      <c r="O271" s="7">
        <v>0.0</v>
      </c>
      <c r="P271" s="7">
        <v>5.0</v>
      </c>
      <c r="Q271" s="7">
        <v>3.0</v>
      </c>
      <c r="R271" s="10">
        <f t="shared" si="3"/>
        <v>0</v>
      </c>
      <c r="S271" s="10">
        <f t="shared" si="4"/>
        <v>0</v>
      </c>
      <c r="T271" s="7">
        <v>8.0</v>
      </c>
      <c r="U271" s="7">
        <v>4.0</v>
      </c>
      <c r="V271" s="7">
        <v>2.0</v>
      </c>
      <c r="W271" s="7">
        <v>0.0</v>
      </c>
      <c r="X271" s="7">
        <v>3.0</v>
      </c>
      <c r="Y271" s="7">
        <v>8739.0</v>
      </c>
      <c r="Z271" s="18">
        <f t="shared" si="5"/>
        <v>1.776219512</v>
      </c>
      <c r="AA271" s="14">
        <v>125.03</v>
      </c>
      <c r="AB271" s="18">
        <f t="shared" si="6"/>
        <v>1.524756098</v>
      </c>
      <c r="AC271" s="14">
        <v>312.29</v>
      </c>
      <c r="AD271" s="18">
        <f t="shared" si="7"/>
        <v>3.808414634</v>
      </c>
      <c r="AE271" s="13">
        <f t="shared" si="8"/>
        <v>0.2859004848</v>
      </c>
      <c r="AF271" s="7">
        <v>28.0</v>
      </c>
      <c r="AG271" s="7">
        <v>33.0</v>
      </c>
      <c r="AH271" s="13">
        <f t="shared" si="9"/>
        <v>0.4590163934</v>
      </c>
      <c r="AI271" s="7">
        <v>0.0</v>
      </c>
      <c r="AJ271" s="7">
        <v>15.0</v>
      </c>
      <c r="AK271" s="26">
        <v>16.0</v>
      </c>
      <c r="AL271" s="26">
        <v>108.0</v>
      </c>
      <c r="AM271" s="7">
        <v>3.0</v>
      </c>
      <c r="AN271" s="7">
        <v>47.0</v>
      </c>
      <c r="AO271" s="7">
        <v>4.0</v>
      </c>
      <c r="AP271" s="7">
        <v>43.0</v>
      </c>
      <c r="AQ271" s="7">
        <v>13.0</v>
      </c>
      <c r="AR271" s="7">
        <v>108.0</v>
      </c>
      <c r="AS271" s="13">
        <f t="shared" si="10"/>
        <v>0.1074380165</v>
      </c>
      <c r="AT271" s="14">
        <v>-3.65</v>
      </c>
      <c r="AU271" s="7">
        <v>1.0</v>
      </c>
      <c r="AV271" s="7">
        <v>2.0</v>
      </c>
      <c r="AW271" s="14">
        <v>-53.7</v>
      </c>
      <c r="AX271" s="14">
        <v>13.04</v>
      </c>
      <c r="AY271" s="14">
        <v>6.79</v>
      </c>
    </row>
    <row r="272" ht="12.75" customHeight="1">
      <c r="A272" s="7" t="s">
        <v>235</v>
      </c>
      <c r="B272" s="7" t="s">
        <v>1501</v>
      </c>
      <c r="C272" s="8" t="s">
        <v>158</v>
      </c>
      <c r="D272" s="9" t="s">
        <v>174</v>
      </c>
      <c r="E272" s="7">
        <v>82.0</v>
      </c>
      <c r="F272" s="7">
        <v>1.0</v>
      </c>
      <c r="G272" s="7">
        <v>2.0</v>
      </c>
      <c r="H272" s="24">
        <f t="shared" si="1"/>
        <v>3</v>
      </c>
      <c r="I272" s="7">
        <v>1.0</v>
      </c>
      <c r="J272" s="7">
        <v>1.0</v>
      </c>
      <c r="K272" s="7">
        <v>1.0</v>
      </c>
      <c r="L272" s="12">
        <f t="shared" si="2"/>
        <v>3.75</v>
      </c>
      <c r="M272" s="7">
        <v>4.0</v>
      </c>
      <c r="N272" s="7">
        <v>2.0</v>
      </c>
      <c r="O272" s="7">
        <v>2.0</v>
      </c>
      <c r="P272" s="7">
        <v>3.0</v>
      </c>
      <c r="Q272" s="7">
        <v>3.0</v>
      </c>
      <c r="R272" s="10">
        <f t="shared" si="3"/>
        <v>0.25</v>
      </c>
      <c r="S272" s="10">
        <f t="shared" si="4"/>
        <v>0.125</v>
      </c>
      <c r="T272" s="7">
        <v>39.0</v>
      </c>
      <c r="U272" s="7">
        <v>3.0</v>
      </c>
      <c r="V272" s="7">
        <v>3.0</v>
      </c>
      <c r="W272" s="7">
        <v>13.0</v>
      </c>
      <c r="X272" s="7">
        <v>5.0</v>
      </c>
      <c r="Y272" s="7">
        <v>11840.0</v>
      </c>
      <c r="Z272" s="18">
        <f t="shared" si="5"/>
        <v>2.406504065</v>
      </c>
      <c r="AA272" s="14">
        <v>193.18</v>
      </c>
      <c r="AB272" s="18">
        <f t="shared" si="6"/>
        <v>2.355853659</v>
      </c>
      <c r="AC272" s="14">
        <v>162.38</v>
      </c>
      <c r="AD272" s="18">
        <f t="shared" si="7"/>
        <v>1.980243902</v>
      </c>
      <c r="AE272" s="13">
        <f t="shared" si="8"/>
        <v>0.5433119586</v>
      </c>
      <c r="AF272" s="7">
        <v>0.0</v>
      </c>
      <c r="AG272" s="7">
        <v>0.0</v>
      </c>
      <c r="AH272" s="13" t="str">
        <f t="shared" si="9"/>
        <v> </v>
      </c>
      <c r="AI272" s="7">
        <v>8.0</v>
      </c>
      <c r="AJ272" s="7">
        <v>32.0</v>
      </c>
      <c r="AK272" s="26">
        <v>22.0</v>
      </c>
      <c r="AL272" s="26">
        <v>141.0</v>
      </c>
      <c r="AM272" s="7">
        <v>9.0</v>
      </c>
      <c r="AN272" s="7">
        <v>78.0</v>
      </c>
      <c r="AO272" s="7">
        <v>9.0</v>
      </c>
      <c r="AP272" s="7">
        <v>80.0</v>
      </c>
      <c r="AQ272" s="7">
        <v>31.0</v>
      </c>
      <c r="AR272" s="7">
        <v>187.0</v>
      </c>
      <c r="AS272" s="13">
        <f t="shared" si="10"/>
        <v>0.1422018349</v>
      </c>
      <c r="AT272" s="14">
        <v>2.39</v>
      </c>
      <c r="AU272" s="7">
        <v>2.0</v>
      </c>
      <c r="AV272" s="7">
        <v>3.0</v>
      </c>
      <c r="AW272" s="14">
        <v>-43.8</v>
      </c>
      <c r="AX272" s="14">
        <v>2.71</v>
      </c>
      <c r="AY272" s="14">
        <v>-11.94</v>
      </c>
    </row>
    <row r="273" ht="12.75" customHeight="1">
      <c r="A273" s="7" t="s">
        <v>609</v>
      </c>
      <c r="B273" s="7" t="s">
        <v>1504</v>
      </c>
      <c r="C273" s="8" t="s">
        <v>610</v>
      </c>
      <c r="D273" s="9" t="s">
        <v>174</v>
      </c>
      <c r="E273" s="7">
        <v>74.0</v>
      </c>
      <c r="F273" s="7">
        <v>0.0</v>
      </c>
      <c r="G273" s="7">
        <v>1.0</v>
      </c>
      <c r="H273" s="24">
        <f t="shared" si="1"/>
        <v>1</v>
      </c>
      <c r="I273" s="7">
        <v>0.0</v>
      </c>
      <c r="J273" s="7">
        <v>0.0</v>
      </c>
      <c r="K273" s="7">
        <v>1.0</v>
      </c>
      <c r="L273" s="12">
        <f t="shared" si="2"/>
        <v>0</v>
      </c>
      <c r="M273" s="7">
        <v>1.0</v>
      </c>
      <c r="N273" s="7">
        <v>0.0</v>
      </c>
      <c r="O273" s="7">
        <v>0.0</v>
      </c>
      <c r="P273" s="7">
        <v>1.0</v>
      </c>
      <c r="Q273" s="7">
        <v>0.0</v>
      </c>
      <c r="R273" s="10">
        <f t="shared" si="3"/>
        <v>0</v>
      </c>
      <c r="S273" s="10">
        <f t="shared" si="4"/>
        <v>0</v>
      </c>
      <c r="T273" s="7">
        <v>37.0</v>
      </c>
      <c r="U273" s="7">
        <v>14.0</v>
      </c>
      <c r="V273" s="7">
        <v>3.0</v>
      </c>
      <c r="W273" s="7">
        <v>5.0</v>
      </c>
      <c r="X273" s="7">
        <v>2.0</v>
      </c>
      <c r="Y273" s="7">
        <v>12111.0</v>
      </c>
      <c r="Z273" s="18">
        <f t="shared" si="5"/>
        <v>2.727702703</v>
      </c>
      <c r="AA273" s="14">
        <v>191.12</v>
      </c>
      <c r="AB273" s="18">
        <f t="shared" si="6"/>
        <v>2.582702703</v>
      </c>
      <c r="AC273" s="14">
        <v>166.9</v>
      </c>
      <c r="AD273" s="18">
        <f t="shared" si="7"/>
        <v>2.255405405</v>
      </c>
      <c r="AE273" s="13">
        <f t="shared" si="8"/>
        <v>0.533824926</v>
      </c>
      <c r="AF273" s="7">
        <v>0.0</v>
      </c>
      <c r="AG273" s="7">
        <v>0.0</v>
      </c>
      <c r="AH273" s="13" t="str">
        <f t="shared" si="9"/>
        <v> </v>
      </c>
      <c r="AI273" s="7">
        <v>2.0</v>
      </c>
      <c r="AJ273" s="7">
        <v>26.0</v>
      </c>
      <c r="AK273" s="26">
        <v>31.0</v>
      </c>
      <c r="AL273" s="26">
        <v>151.0</v>
      </c>
      <c r="AM273" s="7">
        <v>7.0</v>
      </c>
      <c r="AN273" s="7">
        <v>61.0</v>
      </c>
      <c r="AO273" s="7">
        <v>3.0</v>
      </c>
      <c r="AP273" s="7">
        <v>100.0</v>
      </c>
      <c r="AQ273" s="7">
        <v>28.0</v>
      </c>
      <c r="AR273" s="7">
        <v>168.0</v>
      </c>
      <c r="AS273" s="13">
        <f t="shared" si="10"/>
        <v>0.1428571429</v>
      </c>
      <c r="AT273" s="14">
        <v>-1.89</v>
      </c>
      <c r="AU273" s="7">
        <v>1.0</v>
      </c>
      <c r="AV273" s="7">
        <v>1.0</v>
      </c>
      <c r="AW273" s="14">
        <v>-31.7</v>
      </c>
      <c r="AX273" s="14">
        <v>4.79</v>
      </c>
      <c r="AY273" s="14">
        <v>-4.37</v>
      </c>
    </row>
    <row r="274" ht="12.75" customHeight="1">
      <c r="A274" s="7" t="s">
        <v>1511</v>
      </c>
      <c r="B274" s="7" t="s">
        <v>1512</v>
      </c>
      <c r="C274" s="8" t="s">
        <v>312</v>
      </c>
      <c r="D274" s="9" t="s">
        <v>260</v>
      </c>
      <c r="E274" s="7">
        <v>71.0</v>
      </c>
      <c r="F274" s="7">
        <v>0.0</v>
      </c>
      <c r="G274" s="7">
        <v>1.0</v>
      </c>
      <c r="H274" s="24">
        <f t="shared" si="1"/>
        <v>1</v>
      </c>
      <c r="I274" s="7">
        <v>0.0</v>
      </c>
      <c r="J274" s="7">
        <v>1.0</v>
      </c>
      <c r="K274" s="7">
        <v>0.0</v>
      </c>
      <c r="L274" s="12">
        <f t="shared" si="2"/>
        <v>5</v>
      </c>
      <c r="M274" s="7">
        <v>0.0</v>
      </c>
      <c r="N274" s="7">
        <v>1.0</v>
      </c>
      <c r="O274" s="7">
        <v>1.0</v>
      </c>
      <c r="P274" s="7">
        <v>0.0</v>
      </c>
      <c r="Q274" s="7">
        <v>0.0</v>
      </c>
      <c r="R274" s="10">
        <f t="shared" si="3"/>
        <v>0</v>
      </c>
      <c r="S274" s="10">
        <f t="shared" si="4"/>
        <v>0</v>
      </c>
      <c r="T274" s="7">
        <v>10.0</v>
      </c>
      <c r="U274" s="7">
        <v>3.0</v>
      </c>
      <c r="V274" s="7">
        <v>2.0</v>
      </c>
      <c r="W274" s="7">
        <v>0.0</v>
      </c>
      <c r="X274" s="7">
        <v>3.0</v>
      </c>
      <c r="Y274" s="7">
        <v>4458.0</v>
      </c>
      <c r="Z274" s="18">
        <f t="shared" si="5"/>
        <v>1.046478873</v>
      </c>
      <c r="AA274" s="14">
        <v>73.74</v>
      </c>
      <c r="AB274" s="18">
        <f t="shared" si="6"/>
        <v>1.038591549</v>
      </c>
      <c r="AC274" s="14">
        <v>223.47</v>
      </c>
      <c r="AD274" s="18">
        <f t="shared" si="7"/>
        <v>3.147464789</v>
      </c>
      <c r="AE274" s="13">
        <f t="shared" si="8"/>
        <v>0.2481073988</v>
      </c>
      <c r="AF274" s="7">
        <v>8.0</v>
      </c>
      <c r="AG274" s="7">
        <v>19.0</v>
      </c>
      <c r="AH274" s="13">
        <f t="shared" si="9"/>
        <v>0.2962962963</v>
      </c>
      <c r="AI274" s="7">
        <v>1.0</v>
      </c>
      <c r="AJ274" s="7">
        <v>12.0</v>
      </c>
      <c r="AK274" s="26">
        <v>4.0</v>
      </c>
      <c r="AL274" s="26">
        <v>69.0</v>
      </c>
      <c r="AM274" s="7">
        <v>2.0</v>
      </c>
      <c r="AN274" s="7">
        <v>32.0</v>
      </c>
      <c r="AO274" s="7">
        <v>2.0</v>
      </c>
      <c r="AP274" s="7">
        <v>32.0</v>
      </c>
      <c r="AQ274" s="7">
        <v>4.0</v>
      </c>
      <c r="AR274" s="7">
        <v>71.0</v>
      </c>
      <c r="AS274" s="13">
        <f t="shared" si="10"/>
        <v>0.05333333333</v>
      </c>
      <c r="AT274" s="14">
        <v>-6.69</v>
      </c>
      <c r="AU274" s="7">
        <v>0.0</v>
      </c>
      <c r="AV274" s="7">
        <v>0.0</v>
      </c>
      <c r="AW274" s="14">
        <v>-61.8</v>
      </c>
      <c r="AX274" s="14">
        <v>11.54</v>
      </c>
      <c r="AY274" s="14">
        <v>7.35</v>
      </c>
    </row>
    <row r="275" ht="12.75" customHeight="1">
      <c r="A275" s="7" t="s">
        <v>1517</v>
      </c>
      <c r="B275" s="7" t="s">
        <v>1518</v>
      </c>
      <c r="C275" s="8" t="s">
        <v>394</v>
      </c>
      <c r="D275" s="9" t="s">
        <v>150</v>
      </c>
      <c r="E275" s="7">
        <v>78.0</v>
      </c>
      <c r="F275" s="7">
        <v>1.0</v>
      </c>
      <c r="G275" s="7">
        <v>1.0</v>
      </c>
      <c r="H275" s="24">
        <f t="shared" si="1"/>
        <v>2</v>
      </c>
      <c r="I275" s="7">
        <v>1.0</v>
      </c>
      <c r="J275" s="7">
        <v>1.0</v>
      </c>
      <c r="K275" s="7">
        <v>0.0</v>
      </c>
      <c r="L275" s="12">
        <f t="shared" si="2"/>
        <v>9.5</v>
      </c>
      <c r="M275" s="7">
        <v>11.0</v>
      </c>
      <c r="N275" s="7">
        <v>1.0</v>
      </c>
      <c r="O275" s="7">
        <v>1.0</v>
      </c>
      <c r="P275" s="7">
        <v>10.0</v>
      </c>
      <c r="Q275" s="7">
        <v>1.0</v>
      </c>
      <c r="R275" s="10">
        <f t="shared" si="3"/>
        <v>0.09090909091</v>
      </c>
      <c r="S275" s="10">
        <f t="shared" si="4"/>
        <v>0.08333333333</v>
      </c>
      <c r="T275" s="7">
        <v>4.0</v>
      </c>
      <c r="U275" s="7">
        <v>4.0</v>
      </c>
      <c r="V275" s="7">
        <v>4.0</v>
      </c>
      <c r="W275" s="7">
        <v>3.0</v>
      </c>
      <c r="X275" s="7">
        <v>6.0</v>
      </c>
      <c r="Y275" s="7">
        <v>6908.0</v>
      </c>
      <c r="Z275" s="18">
        <f t="shared" si="5"/>
        <v>1.476068376</v>
      </c>
      <c r="AA275" s="14">
        <v>116.49</v>
      </c>
      <c r="AB275" s="18">
        <f t="shared" si="6"/>
        <v>1.493461538</v>
      </c>
      <c r="AC275" s="14">
        <v>296.2</v>
      </c>
      <c r="AD275" s="18">
        <f t="shared" si="7"/>
        <v>3.797435897</v>
      </c>
      <c r="AE275" s="13">
        <f t="shared" si="8"/>
        <v>0.2822699847</v>
      </c>
      <c r="AF275" s="7">
        <v>109.0</v>
      </c>
      <c r="AG275" s="7">
        <v>72.0</v>
      </c>
      <c r="AH275" s="13">
        <f t="shared" si="9"/>
        <v>0.6022099448</v>
      </c>
      <c r="AI275" s="7">
        <v>2.0</v>
      </c>
      <c r="AJ275" s="7">
        <v>15.0</v>
      </c>
      <c r="AK275" s="26">
        <v>17.0</v>
      </c>
      <c r="AL275" s="26">
        <v>90.0</v>
      </c>
      <c r="AM275" s="7">
        <v>5.0</v>
      </c>
      <c r="AN275" s="7">
        <v>37.0</v>
      </c>
      <c r="AO275" s="7">
        <v>1.0</v>
      </c>
      <c r="AP275" s="7">
        <v>48.0</v>
      </c>
      <c r="AQ275" s="7">
        <v>15.0</v>
      </c>
      <c r="AR275" s="7">
        <v>109.0</v>
      </c>
      <c r="AS275" s="13">
        <f t="shared" si="10"/>
        <v>0.1209677419</v>
      </c>
      <c r="AT275" s="14">
        <v>-0.36</v>
      </c>
      <c r="AU275" s="7">
        <v>1.0</v>
      </c>
      <c r="AV275" s="7">
        <v>0.0</v>
      </c>
      <c r="AW275" s="14">
        <v>-36.6</v>
      </c>
      <c r="AX275" s="14">
        <v>2.25</v>
      </c>
      <c r="AY275" s="14">
        <v>-6.53</v>
      </c>
    </row>
    <row r="276" ht="12.75" customHeight="1">
      <c r="A276" s="7" t="s">
        <v>1522</v>
      </c>
      <c r="B276" s="7" t="s">
        <v>1523</v>
      </c>
      <c r="C276" s="8" t="s">
        <v>610</v>
      </c>
      <c r="D276" s="9" t="s">
        <v>159</v>
      </c>
      <c r="E276" s="7">
        <v>57.0</v>
      </c>
      <c r="F276" s="7">
        <v>0.0</v>
      </c>
      <c r="G276" s="7">
        <v>0.0</v>
      </c>
      <c r="H276" s="24">
        <f t="shared" si="1"/>
        <v>0</v>
      </c>
      <c r="I276" s="7">
        <v>0.0</v>
      </c>
      <c r="J276" s="7">
        <v>0.0</v>
      </c>
      <c r="K276" s="7">
        <v>0.0</v>
      </c>
      <c r="L276" s="12">
        <f t="shared" si="2"/>
        <v>0</v>
      </c>
      <c r="M276" s="7">
        <v>1.0</v>
      </c>
      <c r="N276" s="7">
        <v>0.0</v>
      </c>
      <c r="O276" s="7">
        <v>0.0</v>
      </c>
      <c r="P276" s="7">
        <v>1.0</v>
      </c>
      <c r="Q276" s="7">
        <v>0.0</v>
      </c>
      <c r="R276" s="10">
        <f t="shared" si="3"/>
        <v>0</v>
      </c>
      <c r="S276" s="10">
        <f t="shared" si="4"/>
        <v>0</v>
      </c>
      <c r="T276" s="7">
        <v>1.0</v>
      </c>
      <c r="U276" s="7">
        <v>3.0</v>
      </c>
      <c r="V276" s="7">
        <v>0.0</v>
      </c>
      <c r="W276" s="7">
        <v>0.0</v>
      </c>
      <c r="X276" s="7">
        <v>2.0</v>
      </c>
      <c r="Y276" s="7">
        <v>1516.0</v>
      </c>
      <c r="Z276" s="18">
        <f t="shared" si="5"/>
        <v>0.4432748538</v>
      </c>
      <c r="AA276" s="14">
        <v>21.9</v>
      </c>
      <c r="AB276" s="18">
        <f t="shared" si="6"/>
        <v>0.3842105263</v>
      </c>
      <c r="AC276" s="14">
        <v>239.68</v>
      </c>
      <c r="AD276" s="18">
        <f t="shared" si="7"/>
        <v>4.204912281</v>
      </c>
      <c r="AE276" s="13">
        <f t="shared" si="8"/>
        <v>0.08372199709</v>
      </c>
      <c r="AF276" s="7">
        <v>0.0</v>
      </c>
      <c r="AG276" s="7">
        <v>2.0</v>
      </c>
      <c r="AH276" s="13">
        <f t="shared" si="9"/>
        <v>0</v>
      </c>
      <c r="AI276" s="7">
        <v>1.0</v>
      </c>
      <c r="AJ276" s="7">
        <v>2.0</v>
      </c>
      <c r="AK276" s="26">
        <v>2.0</v>
      </c>
      <c r="AL276" s="26">
        <v>13.0</v>
      </c>
      <c r="AM276" s="7">
        <v>0.0</v>
      </c>
      <c r="AN276" s="7">
        <v>9.0</v>
      </c>
      <c r="AO276" s="7">
        <v>1.0</v>
      </c>
      <c r="AP276" s="7">
        <v>8.0</v>
      </c>
      <c r="AQ276" s="7">
        <v>2.0</v>
      </c>
      <c r="AR276" s="7">
        <v>15.0</v>
      </c>
      <c r="AS276" s="13">
        <f t="shared" si="10"/>
        <v>0.1176470588</v>
      </c>
      <c r="AT276" s="14">
        <v>-3.78</v>
      </c>
      <c r="AU276" s="7">
        <v>0.0</v>
      </c>
      <c r="AV276" s="7">
        <v>0.0</v>
      </c>
      <c r="AW276" s="14">
        <v>-38.4</v>
      </c>
      <c r="AX276" s="14">
        <v>40.0</v>
      </c>
      <c r="AY276" s="14">
        <v>35.37</v>
      </c>
    </row>
    <row r="277" ht="12.75" customHeight="1">
      <c r="A277" s="7" t="s">
        <v>1477</v>
      </c>
      <c r="B277" s="7" t="s">
        <v>1526</v>
      </c>
      <c r="C277" s="8" t="s">
        <v>136</v>
      </c>
      <c r="D277" s="9" t="s">
        <v>150</v>
      </c>
      <c r="E277" s="7">
        <v>81.0</v>
      </c>
      <c r="F277" s="7">
        <v>0.0</v>
      </c>
      <c r="G277" s="7">
        <v>0.0</v>
      </c>
      <c r="H277" s="24">
        <f t="shared" si="1"/>
        <v>0</v>
      </c>
      <c r="I277" s="7">
        <v>0.0</v>
      </c>
      <c r="J277" s="7">
        <v>0.0</v>
      </c>
      <c r="K277" s="7">
        <v>0.0</v>
      </c>
      <c r="L277" s="12">
        <f t="shared" si="2"/>
        <v>0</v>
      </c>
      <c r="M277" s="7">
        <v>9.0</v>
      </c>
      <c r="N277" s="7">
        <v>2.0</v>
      </c>
      <c r="O277" s="7">
        <v>1.0</v>
      </c>
      <c r="P277" s="7">
        <v>9.0</v>
      </c>
      <c r="Q277" s="7">
        <v>0.0</v>
      </c>
      <c r="R277" s="10">
        <f t="shared" si="3"/>
        <v>0</v>
      </c>
      <c r="S277" s="10">
        <f t="shared" si="4"/>
        <v>0</v>
      </c>
      <c r="T277" s="7">
        <v>38.0</v>
      </c>
      <c r="U277" s="7">
        <v>15.0</v>
      </c>
      <c r="V277" s="7">
        <v>6.0</v>
      </c>
      <c r="W277" s="7">
        <v>3.0</v>
      </c>
      <c r="X277" s="7">
        <v>6.0</v>
      </c>
      <c r="Y277" s="7">
        <v>15265.0</v>
      </c>
      <c r="Z277" s="18">
        <f t="shared" si="5"/>
        <v>3.140946502</v>
      </c>
      <c r="AA277" s="14">
        <v>255.54</v>
      </c>
      <c r="AB277" s="18">
        <f t="shared" si="6"/>
        <v>3.154814815</v>
      </c>
      <c r="AC277" s="14">
        <v>175.97</v>
      </c>
      <c r="AD277" s="18">
        <f t="shared" si="7"/>
        <v>2.172469136</v>
      </c>
      <c r="AE277" s="13">
        <f t="shared" si="8"/>
        <v>0.5921994855</v>
      </c>
      <c r="AF277" s="7">
        <v>150.0</v>
      </c>
      <c r="AG277" s="7">
        <v>172.0</v>
      </c>
      <c r="AH277" s="13">
        <f t="shared" si="9"/>
        <v>0.4658385093</v>
      </c>
      <c r="AI277" s="7">
        <v>0.0</v>
      </c>
      <c r="AJ277" s="7">
        <v>26.0</v>
      </c>
      <c r="AK277" s="26">
        <v>25.0</v>
      </c>
      <c r="AL277" s="26">
        <v>183.0</v>
      </c>
      <c r="AM277" s="7">
        <v>5.0</v>
      </c>
      <c r="AN277" s="7">
        <v>95.0</v>
      </c>
      <c r="AO277" s="7">
        <v>5.0</v>
      </c>
      <c r="AP277" s="7">
        <v>129.0</v>
      </c>
      <c r="AQ277" s="7">
        <v>25.0</v>
      </c>
      <c r="AR277" s="7">
        <v>187.0</v>
      </c>
      <c r="AS277" s="13">
        <f t="shared" si="10"/>
        <v>0.1179245283</v>
      </c>
      <c r="AT277" s="14">
        <v>-0.04</v>
      </c>
      <c r="AU277" s="7">
        <v>4.0</v>
      </c>
      <c r="AV277" s="7">
        <v>3.0</v>
      </c>
      <c r="AW277" s="14">
        <v>-35.2</v>
      </c>
      <c r="AX277" s="14">
        <v>2.45</v>
      </c>
      <c r="AY277" s="14">
        <v>-10.05</v>
      </c>
    </row>
    <row r="278" ht="12.75" customHeight="1">
      <c r="A278" s="7" t="s">
        <v>1528</v>
      </c>
      <c r="B278" s="7" t="s">
        <v>1529</v>
      </c>
      <c r="C278" s="8" t="s">
        <v>628</v>
      </c>
      <c r="D278" s="9" t="s">
        <v>255</v>
      </c>
      <c r="E278" s="7">
        <v>9.0</v>
      </c>
      <c r="F278" s="7">
        <v>0.0</v>
      </c>
      <c r="G278" s="7">
        <v>0.0</v>
      </c>
      <c r="H278" s="24">
        <f t="shared" si="1"/>
        <v>0</v>
      </c>
      <c r="I278" s="7">
        <v>0.0</v>
      </c>
      <c r="J278" s="7">
        <v>0.0</v>
      </c>
      <c r="K278" s="7">
        <v>0.0</v>
      </c>
      <c r="L278" s="12">
        <f t="shared" si="2"/>
        <v>0</v>
      </c>
      <c r="M278" s="7">
        <v>0.0</v>
      </c>
      <c r="N278" s="7">
        <v>0.0</v>
      </c>
      <c r="O278" s="7">
        <v>0.0</v>
      </c>
      <c r="P278" s="7">
        <v>0.0</v>
      </c>
      <c r="Q278" s="7">
        <v>0.0</v>
      </c>
      <c r="R278" s="10">
        <f t="shared" si="3"/>
        <v>0</v>
      </c>
      <c r="S278" s="10">
        <f t="shared" si="4"/>
        <v>0</v>
      </c>
      <c r="T278" s="7">
        <v>0.0</v>
      </c>
      <c r="U278" s="7">
        <v>0.0</v>
      </c>
      <c r="V278" s="7">
        <v>0.0</v>
      </c>
      <c r="W278" s="7">
        <v>0.0</v>
      </c>
      <c r="X278" s="7">
        <v>0.0</v>
      </c>
      <c r="Y278" s="7">
        <v>13.0</v>
      </c>
      <c r="Z278" s="18">
        <f t="shared" si="5"/>
        <v>0.02407407407</v>
      </c>
      <c r="AA278" s="14">
        <v>0.36</v>
      </c>
      <c r="AB278" s="18">
        <f t="shared" si="6"/>
        <v>0.04</v>
      </c>
      <c r="AC278" s="14">
        <v>40.06</v>
      </c>
      <c r="AD278" s="18">
        <f t="shared" si="7"/>
        <v>4.451111111</v>
      </c>
      <c r="AE278" s="13">
        <f t="shared" si="8"/>
        <v>0.00890648194</v>
      </c>
      <c r="AF278" s="7">
        <v>0.0</v>
      </c>
      <c r="AG278" s="7">
        <v>0.0</v>
      </c>
      <c r="AH278" s="13" t="str">
        <f t="shared" si="9"/>
        <v> </v>
      </c>
      <c r="AI278" s="7">
        <v>0.0</v>
      </c>
      <c r="AJ278" s="7">
        <v>0.0</v>
      </c>
      <c r="AK278" s="26">
        <v>0.0</v>
      </c>
      <c r="AL278" s="26">
        <v>0.0</v>
      </c>
      <c r="AM278" s="7">
        <v>0.0</v>
      </c>
      <c r="AN278" s="7">
        <v>0.0</v>
      </c>
      <c r="AO278" s="7">
        <v>0.0</v>
      </c>
      <c r="AP278" s="7">
        <v>1.0</v>
      </c>
      <c r="AQ278" s="7">
        <v>0.0</v>
      </c>
      <c r="AR278" s="7">
        <v>0.0</v>
      </c>
      <c r="AS278" s="13">
        <f t="shared" si="10"/>
        <v>0</v>
      </c>
      <c r="AT278" s="14"/>
      <c r="AU278" s="7">
        <v>0.0</v>
      </c>
      <c r="AV278" s="7">
        <v>0.0</v>
      </c>
      <c r="AW278" s="14">
        <v>60.0</v>
      </c>
      <c r="AX278" s="14"/>
      <c r="AY278" s="14"/>
    </row>
    <row r="279" ht="12.75" customHeight="1">
      <c r="A279" s="7" t="s">
        <v>452</v>
      </c>
      <c r="B279" s="7" t="s">
        <v>1531</v>
      </c>
      <c r="C279" s="8" t="s">
        <v>399</v>
      </c>
      <c r="D279" s="9" t="s">
        <v>174</v>
      </c>
      <c r="E279" s="7">
        <v>82.0</v>
      </c>
      <c r="F279" s="7">
        <v>0.0</v>
      </c>
      <c r="G279" s="7">
        <v>1.0</v>
      </c>
      <c r="H279" s="24">
        <f t="shared" si="1"/>
        <v>1</v>
      </c>
      <c r="I279" s="7">
        <v>0.0</v>
      </c>
      <c r="J279" s="7">
        <v>0.0</v>
      </c>
      <c r="K279" s="7">
        <v>0.0</v>
      </c>
      <c r="L279" s="12">
        <f t="shared" si="2"/>
        <v>0</v>
      </c>
      <c r="M279" s="7">
        <v>4.0</v>
      </c>
      <c r="N279" s="7">
        <v>1.0</v>
      </c>
      <c r="O279" s="7">
        <v>1.0</v>
      </c>
      <c r="P279" s="7">
        <v>4.0</v>
      </c>
      <c r="Q279" s="7">
        <v>1.0</v>
      </c>
      <c r="R279" s="10">
        <f t="shared" si="3"/>
        <v>0</v>
      </c>
      <c r="S279" s="10">
        <f t="shared" si="4"/>
        <v>0</v>
      </c>
      <c r="T279" s="7">
        <v>27.0</v>
      </c>
      <c r="U279" s="7">
        <v>10.0</v>
      </c>
      <c r="V279" s="7">
        <v>1.0</v>
      </c>
      <c r="W279" s="7">
        <v>7.0</v>
      </c>
      <c r="X279" s="7">
        <v>6.0</v>
      </c>
      <c r="Y279" s="7">
        <v>11494.0</v>
      </c>
      <c r="Z279" s="18">
        <f t="shared" si="5"/>
        <v>2.336178862</v>
      </c>
      <c r="AA279" s="14">
        <v>188.7</v>
      </c>
      <c r="AB279" s="18">
        <f t="shared" si="6"/>
        <v>2.301219512</v>
      </c>
      <c r="AC279" s="14">
        <v>210.68</v>
      </c>
      <c r="AD279" s="18">
        <f t="shared" si="7"/>
        <v>2.569268293</v>
      </c>
      <c r="AE279" s="13">
        <f t="shared" si="8"/>
        <v>0.4724823476</v>
      </c>
      <c r="AF279" s="7">
        <v>0.0</v>
      </c>
      <c r="AG279" s="7">
        <v>0.0</v>
      </c>
      <c r="AH279" s="13" t="str">
        <f t="shared" si="9"/>
        <v> </v>
      </c>
      <c r="AI279" s="7">
        <v>1.0</v>
      </c>
      <c r="AJ279" s="7">
        <v>17.0</v>
      </c>
      <c r="AK279" s="26">
        <v>28.0</v>
      </c>
      <c r="AL279" s="26">
        <v>121.0</v>
      </c>
      <c r="AM279" s="7">
        <v>9.0</v>
      </c>
      <c r="AN279" s="7">
        <v>68.0</v>
      </c>
      <c r="AO279" s="7">
        <v>6.0</v>
      </c>
      <c r="AP279" s="7">
        <v>84.0</v>
      </c>
      <c r="AQ279" s="7">
        <v>25.0</v>
      </c>
      <c r="AR279" s="7">
        <v>135.0</v>
      </c>
      <c r="AS279" s="13">
        <f t="shared" si="10"/>
        <v>0.15625</v>
      </c>
      <c r="AT279" s="14">
        <v>-0.43</v>
      </c>
      <c r="AU279" s="7">
        <v>1.0</v>
      </c>
      <c r="AV279" s="7">
        <v>1.0</v>
      </c>
      <c r="AW279" s="14">
        <v>-28.6</v>
      </c>
      <c r="AX279" s="14">
        <v>5.52</v>
      </c>
      <c r="AY279" s="14">
        <v>-2.65</v>
      </c>
    </row>
    <row r="280" ht="12.75" customHeight="1">
      <c r="A280" s="7" t="s">
        <v>350</v>
      </c>
      <c r="B280" s="7" t="s">
        <v>1535</v>
      </c>
      <c r="C280" s="8" t="s">
        <v>182</v>
      </c>
      <c r="D280" s="9" t="s">
        <v>174</v>
      </c>
      <c r="E280" s="7">
        <v>43.0</v>
      </c>
      <c r="F280" s="7">
        <v>0.0</v>
      </c>
      <c r="G280" s="7">
        <v>0.0</v>
      </c>
      <c r="H280" s="24">
        <f t="shared" si="1"/>
        <v>0</v>
      </c>
      <c r="I280" s="7">
        <v>0.0</v>
      </c>
      <c r="J280" s="7">
        <v>0.0</v>
      </c>
      <c r="K280" s="7">
        <v>0.0</v>
      </c>
      <c r="L280" s="12">
        <f t="shared" si="2"/>
        <v>0</v>
      </c>
      <c r="M280" s="7">
        <v>0.0</v>
      </c>
      <c r="N280" s="7">
        <v>2.0</v>
      </c>
      <c r="O280" s="7">
        <v>2.0</v>
      </c>
      <c r="P280" s="7">
        <v>0.0</v>
      </c>
      <c r="Q280" s="7">
        <v>0.0</v>
      </c>
      <c r="R280" s="10">
        <f t="shared" si="3"/>
        <v>0</v>
      </c>
      <c r="S280" s="10">
        <f t="shared" si="4"/>
        <v>0</v>
      </c>
      <c r="T280" s="7">
        <v>2.0</v>
      </c>
      <c r="U280" s="7">
        <v>0.0</v>
      </c>
      <c r="V280" s="7">
        <v>0.0</v>
      </c>
      <c r="W280" s="7">
        <v>1.0</v>
      </c>
      <c r="X280" s="7">
        <v>1.0</v>
      </c>
      <c r="Y280" s="7">
        <v>2181.0</v>
      </c>
      <c r="Z280" s="18">
        <f t="shared" si="5"/>
        <v>0.8453488372</v>
      </c>
      <c r="AA280" s="14">
        <v>30.66</v>
      </c>
      <c r="AB280" s="18">
        <f t="shared" si="6"/>
        <v>0.7130232558</v>
      </c>
      <c r="AC280" s="14">
        <v>191.44</v>
      </c>
      <c r="AD280" s="18">
        <f t="shared" si="7"/>
        <v>4.452093023</v>
      </c>
      <c r="AE280" s="13">
        <f t="shared" si="8"/>
        <v>0.1380459253</v>
      </c>
      <c r="AF280" s="7">
        <v>0.0</v>
      </c>
      <c r="AG280" s="7">
        <v>0.0</v>
      </c>
      <c r="AH280" s="13" t="str">
        <f t="shared" si="9"/>
        <v> </v>
      </c>
      <c r="AI280" s="7">
        <v>0.0</v>
      </c>
      <c r="AJ280" s="7">
        <v>5.0</v>
      </c>
      <c r="AK280" s="26">
        <v>1.0</v>
      </c>
      <c r="AL280" s="26">
        <v>25.0</v>
      </c>
      <c r="AM280" s="7">
        <v>3.0</v>
      </c>
      <c r="AN280" s="7">
        <v>16.0</v>
      </c>
      <c r="AO280" s="7">
        <v>2.0</v>
      </c>
      <c r="AP280" s="7">
        <v>9.0</v>
      </c>
      <c r="AQ280" s="7">
        <v>3.0</v>
      </c>
      <c r="AR280" s="7">
        <v>26.0</v>
      </c>
      <c r="AS280" s="13">
        <f t="shared" si="10"/>
        <v>0.1034482759</v>
      </c>
      <c r="AT280" s="14">
        <v>-3.06</v>
      </c>
      <c r="AU280" s="7">
        <v>1.0</v>
      </c>
      <c r="AV280" s="7">
        <v>0.0</v>
      </c>
      <c r="AW280" s="14">
        <v>-68.5</v>
      </c>
      <c r="AX280" s="14">
        <v>0.0</v>
      </c>
      <c r="AY280" s="14">
        <v>-5.36</v>
      </c>
    </row>
    <row r="281" ht="12.75" customHeight="1">
      <c r="A281" s="7" t="s">
        <v>1539</v>
      </c>
      <c r="B281" s="7" t="s">
        <v>1540</v>
      </c>
      <c r="C281" s="8" t="s">
        <v>542</v>
      </c>
      <c r="D281" s="9" t="s">
        <v>150</v>
      </c>
      <c r="E281" s="7">
        <v>34.0</v>
      </c>
      <c r="F281" s="7">
        <v>0.0</v>
      </c>
      <c r="G281" s="7">
        <v>0.0</v>
      </c>
      <c r="H281" s="24">
        <f t="shared" si="1"/>
        <v>0</v>
      </c>
      <c r="I281" s="7">
        <v>0.0</v>
      </c>
      <c r="J281" s="7">
        <v>0.0</v>
      </c>
      <c r="K281" s="7">
        <v>0.0</v>
      </c>
      <c r="L281" s="12">
        <f t="shared" si="2"/>
        <v>0</v>
      </c>
      <c r="M281" s="7">
        <v>0.0</v>
      </c>
      <c r="N281" s="7">
        <v>0.0</v>
      </c>
      <c r="O281" s="7">
        <v>0.0</v>
      </c>
      <c r="P281" s="7">
        <v>0.0</v>
      </c>
      <c r="Q281" s="7">
        <v>0.0</v>
      </c>
      <c r="R281" s="10">
        <f t="shared" si="3"/>
        <v>0</v>
      </c>
      <c r="S281" s="10">
        <f t="shared" si="4"/>
        <v>0</v>
      </c>
      <c r="T281" s="7">
        <v>0.0</v>
      </c>
      <c r="U281" s="7">
        <v>0.0</v>
      </c>
      <c r="V281" s="7">
        <v>0.0</v>
      </c>
      <c r="W281" s="7">
        <v>0.0</v>
      </c>
      <c r="X281" s="7">
        <v>0.0</v>
      </c>
      <c r="Y281" s="7">
        <v>66.0</v>
      </c>
      <c r="Z281" s="18">
        <f t="shared" si="5"/>
        <v>0.03235294118</v>
      </c>
      <c r="AA281" s="14">
        <v>0.61</v>
      </c>
      <c r="AB281" s="18">
        <f t="shared" si="6"/>
        <v>0.01794117647</v>
      </c>
      <c r="AC281" s="14">
        <v>176.04</v>
      </c>
      <c r="AD281" s="18">
        <f t="shared" si="7"/>
        <v>5.177647059</v>
      </c>
      <c r="AE281" s="13">
        <f t="shared" si="8"/>
        <v>0.003453155958</v>
      </c>
      <c r="AF281" s="7">
        <v>0.0</v>
      </c>
      <c r="AG281" s="7">
        <v>0.0</v>
      </c>
      <c r="AH281" s="13" t="str">
        <f t="shared" si="9"/>
        <v> </v>
      </c>
      <c r="AI281" s="7">
        <v>0.0</v>
      </c>
      <c r="AJ281" s="7">
        <v>0.0</v>
      </c>
      <c r="AK281" s="26">
        <v>0.0</v>
      </c>
      <c r="AL281" s="26">
        <v>1.0</v>
      </c>
      <c r="AM281" s="7">
        <v>0.0</v>
      </c>
      <c r="AN281" s="7">
        <v>0.0</v>
      </c>
      <c r="AO281" s="7">
        <v>0.0</v>
      </c>
      <c r="AP281" s="7">
        <v>0.0</v>
      </c>
      <c r="AQ281" s="7">
        <v>0.0</v>
      </c>
      <c r="AR281" s="7">
        <v>1.0</v>
      </c>
      <c r="AS281" s="13">
        <f t="shared" si="10"/>
        <v>0</v>
      </c>
      <c r="AT281" s="14">
        <v>-12.03</v>
      </c>
      <c r="AU281" s="7">
        <v>0.0</v>
      </c>
      <c r="AV281" s="7">
        <v>0.0</v>
      </c>
      <c r="AW281" s="14">
        <v>-60.0</v>
      </c>
      <c r="AX281" s="14"/>
      <c r="AY281" s="14"/>
    </row>
    <row r="282" ht="12.75" customHeight="1">
      <c r="A282" s="7" t="s">
        <v>1543</v>
      </c>
      <c r="B282" s="7" t="s">
        <v>1544</v>
      </c>
      <c r="C282" s="8" t="s">
        <v>628</v>
      </c>
      <c r="D282" s="9" t="s">
        <v>183</v>
      </c>
      <c r="E282" s="7">
        <v>14.0</v>
      </c>
      <c r="F282" s="7">
        <v>0.0</v>
      </c>
      <c r="G282" s="7">
        <v>1.0</v>
      </c>
      <c r="H282" s="24">
        <f t="shared" si="1"/>
        <v>1</v>
      </c>
      <c r="I282" s="7">
        <v>0.0</v>
      </c>
      <c r="J282" s="7">
        <v>1.0</v>
      </c>
      <c r="K282" s="7">
        <v>0.0</v>
      </c>
      <c r="L282" s="12">
        <f t="shared" si="2"/>
        <v>3</v>
      </c>
      <c r="M282" s="7">
        <v>0.0</v>
      </c>
      <c r="N282" s="7">
        <v>0.0</v>
      </c>
      <c r="O282" s="7">
        <v>0.0</v>
      </c>
      <c r="P282" s="7">
        <v>0.0</v>
      </c>
      <c r="Q282" s="7">
        <v>0.0</v>
      </c>
      <c r="R282" s="10">
        <f t="shared" si="3"/>
        <v>0</v>
      </c>
      <c r="S282" s="10">
        <f t="shared" si="4"/>
        <v>0</v>
      </c>
      <c r="T282" s="7">
        <v>1.0</v>
      </c>
      <c r="U282" s="7">
        <v>0.0</v>
      </c>
      <c r="V282" s="7">
        <v>1.0</v>
      </c>
      <c r="W282" s="7">
        <v>0.0</v>
      </c>
      <c r="X282" s="7">
        <v>0.0</v>
      </c>
      <c r="Y282" s="7">
        <v>789.0</v>
      </c>
      <c r="Z282" s="18">
        <f t="shared" si="5"/>
        <v>0.9392857143</v>
      </c>
      <c r="AA282" s="14">
        <v>13.43</v>
      </c>
      <c r="AB282" s="18">
        <f t="shared" si="6"/>
        <v>0.9592857143</v>
      </c>
      <c r="AC282" s="14">
        <v>55.33</v>
      </c>
      <c r="AD282" s="18">
        <f t="shared" si="7"/>
        <v>3.952142857</v>
      </c>
      <c r="AE282" s="13">
        <f t="shared" si="8"/>
        <v>0.1953170448</v>
      </c>
      <c r="AF282" s="7">
        <v>0.0</v>
      </c>
      <c r="AG282" s="7">
        <v>2.0</v>
      </c>
      <c r="AH282" s="13">
        <f t="shared" si="9"/>
        <v>0</v>
      </c>
      <c r="AI282" s="7">
        <v>1.0</v>
      </c>
      <c r="AJ282" s="7">
        <v>2.0</v>
      </c>
      <c r="AK282" s="26">
        <v>2.0</v>
      </c>
      <c r="AL282" s="26">
        <v>10.0</v>
      </c>
      <c r="AM282" s="7">
        <v>0.0</v>
      </c>
      <c r="AN282" s="7">
        <v>2.0</v>
      </c>
      <c r="AO282" s="7">
        <v>0.0</v>
      </c>
      <c r="AP282" s="7">
        <v>3.0</v>
      </c>
      <c r="AQ282" s="7">
        <v>2.0</v>
      </c>
      <c r="AR282" s="7">
        <v>10.0</v>
      </c>
      <c r="AS282" s="13">
        <f t="shared" si="10"/>
        <v>0.1666666667</v>
      </c>
      <c r="AT282" s="14">
        <v>1.67</v>
      </c>
      <c r="AU282" s="7">
        <v>0.0</v>
      </c>
      <c r="AV282" s="7">
        <v>0.0</v>
      </c>
      <c r="AW282" s="14">
        <v>-35.7</v>
      </c>
      <c r="AX282" s="14">
        <v>0.0</v>
      </c>
      <c r="AY282" s="14">
        <v>-8.62</v>
      </c>
    </row>
    <row r="283" ht="12.75" customHeight="1">
      <c r="A283" s="7" t="s">
        <v>1547</v>
      </c>
      <c r="B283" s="7" t="s">
        <v>1548</v>
      </c>
      <c r="C283" s="8" t="s">
        <v>839</v>
      </c>
      <c r="D283" s="9" t="s">
        <v>150</v>
      </c>
      <c r="E283" s="7">
        <v>65.0</v>
      </c>
      <c r="F283" s="7">
        <v>1.0</v>
      </c>
      <c r="G283" s="7">
        <v>0.0</v>
      </c>
      <c r="H283" s="24">
        <f t="shared" si="1"/>
        <v>1</v>
      </c>
      <c r="I283" s="7">
        <v>1.0</v>
      </c>
      <c r="J283" s="7">
        <v>0.0</v>
      </c>
      <c r="K283" s="7">
        <v>0.0</v>
      </c>
      <c r="L283" s="12">
        <f t="shared" si="2"/>
        <v>0</v>
      </c>
      <c r="M283" s="7">
        <v>3.0</v>
      </c>
      <c r="N283" s="7">
        <v>0.0</v>
      </c>
      <c r="O283" s="7">
        <v>0.0</v>
      </c>
      <c r="P283" s="7">
        <v>2.0</v>
      </c>
      <c r="Q283" s="7">
        <v>0.0</v>
      </c>
      <c r="R283" s="10">
        <f t="shared" si="3"/>
        <v>0.3333333333</v>
      </c>
      <c r="S283" s="10">
        <f t="shared" si="4"/>
        <v>0.5</v>
      </c>
      <c r="T283" s="7">
        <v>16.0</v>
      </c>
      <c r="U283" s="7">
        <v>2.0</v>
      </c>
      <c r="V283" s="7">
        <v>3.0</v>
      </c>
      <c r="W283" s="7">
        <v>2.0</v>
      </c>
      <c r="X283" s="7">
        <v>3.0</v>
      </c>
      <c r="Y283" s="7">
        <v>10966.0</v>
      </c>
      <c r="Z283" s="18">
        <f t="shared" si="5"/>
        <v>2.811794872</v>
      </c>
      <c r="AA283" s="14">
        <v>192.36</v>
      </c>
      <c r="AB283" s="18">
        <f t="shared" si="6"/>
        <v>2.959384615</v>
      </c>
      <c r="AC283" s="14">
        <v>192.74</v>
      </c>
      <c r="AD283" s="18">
        <f t="shared" si="7"/>
        <v>2.965230769</v>
      </c>
      <c r="AE283" s="13">
        <f t="shared" si="8"/>
        <v>0.4995066217</v>
      </c>
      <c r="AF283" s="7">
        <v>144.0</v>
      </c>
      <c r="AG283" s="7">
        <v>122.0</v>
      </c>
      <c r="AH283" s="13">
        <f t="shared" si="9"/>
        <v>0.5413533835</v>
      </c>
      <c r="AI283" s="7">
        <v>2.0</v>
      </c>
      <c r="AJ283" s="7">
        <v>20.0</v>
      </c>
      <c r="AK283" s="26">
        <v>13.0</v>
      </c>
      <c r="AL283" s="26">
        <v>130.0</v>
      </c>
      <c r="AM283" s="7">
        <v>2.0</v>
      </c>
      <c r="AN283" s="7">
        <v>65.0</v>
      </c>
      <c r="AO283" s="7">
        <v>1.0</v>
      </c>
      <c r="AP283" s="7">
        <v>81.0</v>
      </c>
      <c r="AQ283" s="7">
        <v>10.0</v>
      </c>
      <c r="AR283" s="7">
        <v>133.0</v>
      </c>
      <c r="AS283" s="13">
        <f t="shared" si="10"/>
        <v>0.06993006993</v>
      </c>
      <c r="AT283" s="14">
        <v>-7.68</v>
      </c>
      <c r="AU283" s="7">
        <v>0.0</v>
      </c>
      <c r="AV283" s="7">
        <v>1.0</v>
      </c>
      <c r="AW283" s="14">
        <v>-36.8</v>
      </c>
      <c r="AX283" s="14">
        <v>2.61</v>
      </c>
      <c r="AY283" s="14">
        <v>-9.04</v>
      </c>
    </row>
    <row r="284" ht="12.75" customHeight="1">
      <c r="A284" s="7" t="s">
        <v>180</v>
      </c>
      <c r="B284" s="7" t="s">
        <v>1552</v>
      </c>
      <c r="C284" s="8" t="s">
        <v>312</v>
      </c>
      <c r="D284" s="9" t="s">
        <v>174</v>
      </c>
      <c r="E284" s="7">
        <v>77.0</v>
      </c>
      <c r="F284" s="7">
        <v>0.0</v>
      </c>
      <c r="G284" s="7">
        <v>0.0</v>
      </c>
      <c r="H284" s="24">
        <f t="shared" si="1"/>
        <v>0</v>
      </c>
      <c r="I284" s="7">
        <v>0.0</v>
      </c>
      <c r="J284" s="7">
        <v>0.0</v>
      </c>
      <c r="K284" s="7">
        <v>0.0</v>
      </c>
      <c r="L284" s="12">
        <f t="shared" si="2"/>
        <v>0</v>
      </c>
      <c r="M284" s="7">
        <v>0.0</v>
      </c>
      <c r="N284" s="7">
        <v>1.0</v>
      </c>
      <c r="O284" s="7">
        <v>1.0</v>
      </c>
      <c r="P284" s="7">
        <v>0.0</v>
      </c>
      <c r="Q284" s="7">
        <v>0.0</v>
      </c>
      <c r="R284" s="10">
        <f t="shared" si="3"/>
        <v>0</v>
      </c>
      <c r="S284" s="10">
        <f t="shared" si="4"/>
        <v>0</v>
      </c>
      <c r="T284" s="7">
        <v>35.0</v>
      </c>
      <c r="U284" s="7">
        <v>8.0</v>
      </c>
      <c r="V284" s="7">
        <v>1.0</v>
      </c>
      <c r="W284" s="7">
        <v>2.0</v>
      </c>
      <c r="X284" s="7">
        <v>0.0</v>
      </c>
      <c r="Y284" s="7">
        <v>10512.0</v>
      </c>
      <c r="Z284" s="18">
        <f t="shared" si="5"/>
        <v>2.275324675</v>
      </c>
      <c r="AA284" s="14">
        <v>181.17</v>
      </c>
      <c r="AB284" s="18">
        <f t="shared" si="6"/>
        <v>2.352857143</v>
      </c>
      <c r="AC284" s="14">
        <v>141.72</v>
      </c>
      <c r="AD284" s="18">
        <f t="shared" si="7"/>
        <v>1.840519481</v>
      </c>
      <c r="AE284" s="13">
        <f t="shared" si="8"/>
        <v>0.5610889157</v>
      </c>
      <c r="AF284" s="7">
        <v>0.0</v>
      </c>
      <c r="AG284" s="7">
        <v>0.0</v>
      </c>
      <c r="AH284" s="13" t="str">
        <f t="shared" si="9"/>
        <v> </v>
      </c>
      <c r="AI284" s="7">
        <v>2.0</v>
      </c>
      <c r="AJ284" s="7">
        <v>22.0</v>
      </c>
      <c r="AK284" s="26">
        <v>19.0</v>
      </c>
      <c r="AL284" s="26">
        <v>140.0</v>
      </c>
      <c r="AM284" s="7">
        <v>6.0</v>
      </c>
      <c r="AN284" s="7">
        <v>61.0</v>
      </c>
      <c r="AO284" s="7">
        <v>2.0</v>
      </c>
      <c r="AP284" s="7">
        <v>67.0</v>
      </c>
      <c r="AQ284" s="7">
        <v>16.0</v>
      </c>
      <c r="AR284" s="7">
        <v>149.0</v>
      </c>
      <c r="AS284" s="13">
        <f t="shared" si="10"/>
        <v>0.09696969697</v>
      </c>
      <c r="AT284" s="14">
        <v>-4.4</v>
      </c>
      <c r="AU284" s="7">
        <v>2.0</v>
      </c>
      <c r="AV284" s="7">
        <v>5.0</v>
      </c>
      <c r="AW284" s="14">
        <v>-43.4</v>
      </c>
      <c r="AX284" s="14">
        <v>4.76</v>
      </c>
      <c r="AY284" s="14">
        <v>-2.68</v>
      </c>
    </row>
    <row r="285" ht="12.75" customHeight="1">
      <c r="A285" s="7" t="s">
        <v>532</v>
      </c>
      <c r="B285" s="7" t="s">
        <v>1557</v>
      </c>
      <c r="C285" s="8" t="s">
        <v>166</v>
      </c>
      <c r="D285" s="9" t="s">
        <v>174</v>
      </c>
      <c r="E285" s="7">
        <v>26.0</v>
      </c>
      <c r="F285" s="7">
        <v>0.0</v>
      </c>
      <c r="G285" s="7">
        <v>0.0</v>
      </c>
      <c r="H285" s="24">
        <f t="shared" si="1"/>
        <v>0</v>
      </c>
      <c r="I285" s="7">
        <v>0.0</v>
      </c>
      <c r="J285" s="7">
        <v>0.0</v>
      </c>
      <c r="K285" s="7">
        <v>0.0</v>
      </c>
      <c r="L285" s="12">
        <f t="shared" si="2"/>
        <v>0</v>
      </c>
      <c r="M285" s="7">
        <v>0.0</v>
      </c>
      <c r="N285" s="7">
        <v>0.0</v>
      </c>
      <c r="O285" s="7">
        <v>0.0</v>
      </c>
      <c r="P285" s="7">
        <v>0.0</v>
      </c>
      <c r="Q285" s="7">
        <v>0.0</v>
      </c>
      <c r="R285" s="10">
        <f t="shared" si="3"/>
        <v>0</v>
      </c>
      <c r="S285" s="10">
        <f t="shared" si="4"/>
        <v>0</v>
      </c>
      <c r="T285" s="7">
        <v>1.0</v>
      </c>
      <c r="U285" s="7">
        <v>0.0</v>
      </c>
      <c r="V285" s="7">
        <v>0.0</v>
      </c>
      <c r="W285" s="7">
        <v>0.0</v>
      </c>
      <c r="X285" s="7">
        <v>0.0</v>
      </c>
      <c r="Y285" s="7">
        <v>206.0</v>
      </c>
      <c r="Z285" s="18">
        <f t="shared" si="5"/>
        <v>0.1320512821</v>
      </c>
      <c r="AA285" s="14">
        <v>2.98</v>
      </c>
      <c r="AB285" s="18">
        <f t="shared" si="6"/>
        <v>0.1146153846</v>
      </c>
      <c r="AC285" s="14">
        <v>139.96</v>
      </c>
      <c r="AD285" s="18">
        <f t="shared" si="7"/>
        <v>5.383076923</v>
      </c>
      <c r="AE285" s="13">
        <f t="shared" si="8"/>
        <v>0.02084790821</v>
      </c>
      <c r="AF285" s="7">
        <v>0.0</v>
      </c>
      <c r="AG285" s="7">
        <v>0.0</v>
      </c>
      <c r="AH285" s="13" t="str">
        <f t="shared" si="9"/>
        <v> </v>
      </c>
      <c r="AI285" s="7">
        <v>0.0</v>
      </c>
      <c r="AJ285" s="7">
        <v>0.0</v>
      </c>
      <c r="AK285" s="26">
        <v>0.0</v>
      </c>
      <c r="AL285" s="26">
        <v>5.0</v>
      </c>
      <c r="AM285" s="7">
        <v>0.0</v>
      </c>
      <c r="AN285" s="7">
        <v>1.0</v>
      </c>
      <c r="AO285" s="7">
        <v>0.0</v>
      </c>
      <c r="AP285" s="7">
        <v>2.0</v>
      </c>
      <c r="AQ285" s="7">
        <v>0.0</v>
      </c>
      <c r="AR285" s="7">
        <v>5.0</v>
      </c>
      <c r="AS285" s="13">
        <f t="shared" si="10"/>
        <v>0</v>
      </c>
      <c r="AT285" s="14">
        <v>-14.29</v>
      </c>
      <c r="AU285" s="7">
        <v>0.0</v>
      </c>
      <c r="AV285" s="7">
        <v>0.0</v>
      </c>
      <c r="AW285" s="14">
        <v>-80.5</v>
      </c>
      <c r="AX285" s="14">
        <v>33.33</v>
      </c>
      <c r="AY285" s="14">
        <v>25.93</v>
      </c>
    </row>
    <row r="286" ht="12.75" customHeight="1">
      <c r="A286" s="7" t="s">
        <v>1560</v>
      </c>
      <c r="B286" s="7" t="s">
        <v>1561</v>
      </c>
      <c r="C286" s="8" t="s">
        <v>394</v>
      </c>
      <c r="D286" s="9" t="s">
        <v>174</v>
      </c>
      <c r="E286" s="7">
        <v>64.0</v>
      </c>
      <c r="F286" s="7">
        <v>0.0</v>
      </c>
      <c r="G286" s="7">
        <v>0.0</v>
      </c>
      <c r="H286" s="24">
        <f t="shared" si="1"/>
        <v>0</v>
      </c>
      <c r="I286" s="7">
        <v>0.0</v>
      </c>
      <c r="J286" s="7">
        <v>0.0</v>
      </c>
      <c r="K286" s="7">
        <v>0.0</v>
      </c>
      <c r="L286" s="12">
        <f t="shared" si="2"/>
        <v>0</v>
      </c>
      <c r="M286" s="7">
        <v>1.0</v>
      </c>
      <c r="N286" s="7">
        <v>1.0</v>
      </c>
      <c r="O286" s="7">
        <v>1.0</v>
      </c>
      <c r="P286" s="7">
        <v>1.0</v>
      </c>
      <c r="Q286" s="7">
        <v>0.0</v>
      </c>
      <c r="R286" s="10">
        <f t="shared" si="3"/>
        <v>0</v>
      </c>
      <c r="S286" s="10">
        <f t="shared" si="4"/>
        <v>0</v>
      </c>
      <c r="T286" s="7">
        <v>0.0</v>
      </c>
      <c r="U286" s="7">
        <v>0.0</v>
      </c>
      <c r="V286" s="7">
        <v>0.0</v>
      </c>
      <c r="W286" s="7">
        <v>0.0</v>
      </c>
      <c r="X286" s="7">
        <v>0.0</v>
      </c>
      <c r="Y286" s="7">
        <v>379.0</v>
      </c>
      <c r="Z286" s="18">
        <f t="shared" si="5"/>
        <v>0.09869791667</v>
      </c>
      <c r="AA286" s="14">
        <v>4.97</v>
      </c>
      <c r="AB286" s="18">
        <f t="shared" si="6"/>
        <v>0.07765625</v>
      </c>
      <c r="AC286" s="14">
        <v>327.48</v>
      </c>
      <c r="AD286" s="18">
        <f t="shared" si="7"/>
        <v>5.116875</v>
      </c>
      <c r="AE286" s="13">
        <f t="shared" si="8"/>
        <v>0.01494961648</v>
      </c>
      <c r="AF286" s="7">
        <v>0.0</v>
      </c>
      <c r="AG286" s="7">
        <v>0.0</v>
      </c>
      <c r="AH286" s="13" t="str">
        <f t="shared" si="9"/>
        <v> </v>
      </c>
      <c r="AI286" s="7">
        <v>0.0</v>
      </c>
      <c r="AJ286" s="7">
        <v>0.0</v>
      </c>
      <c r="AK286" s="26">
        <v>4.0</v>
      </c>
      <c r="AL286" s="26">
        <v>3.0</v>
      </c>
      <c r="AM286" s="7">
        <v>1.0</v>
      </c>
      <c r="AN286" s="7">
        <v>0.0</v>
      </c>
      <c r="AO286" s="7">
        <v>0.0</v>
      </c>
      <c r="AP286" s="7">
        <v>0.0</v>
      </c>
      <c r="AQ286" s="7">
        <v>2.0</v>
      </c>
      <c r="AR286" s="7">
        <v>2.0</v>
      </c>
      <c r="AS286" s="13">
        <f t="shared" si="10"/>
        <v>0.5</v>
      </c>
      <c r="AT286" s="14">
        <v>39.3</v>
      </c>
      <c r="AU286" s="7">
        <v>0.0</v>
      </c>
      <c r="AV286" s="7">
        <v>2.0</v>
      </c>
      <c r="AW286" s="14">
        <v>24.1</v>
      </c>
      <c r="AX286" s="14">
        <v>40.0</v>
      </c>
      <c r="AY286" s="14">
        <v>34.83</v>
      </c>
    </row>
    <row r="287" ht="12.75" customHeight="1">
      <c r="A287" s="7" t="s">
        <v>1567</v>
      </c>
      <c r="B287" s="7" t="s">
        <v>1568</v>
      </c>
      <c r="C287" s="8" t="s">
        <v>215</v>
      </c>
      <c r="D287" s="9" t="s">
        <v>260</v>
      </c>
      <c r="E287" s="7">
        <v>2.0</v>
      </c>
      <c r="F287" s="7">
        <v>0.0</v>
      </c>
      <c r="G287" s="7">
        <v>0.0</v>
      </c>
      <c r="H287" s="24">
        <f t="shared" si="1"/>
        <v>0</v>
      </c>
      <c r="I287" s="7">
        <v>0.0</v>
      </c>
      <c r="J287" s="7">
        <v>0.0</v>
      </c>
      <c r="K287" s="7">
        <v>0.0</v>
      </c>
      <c r="L287" s="12">
        <f t="shared" si="2"/>
        <v>0</v>
      </c>
      <c r="M287" s="7">
        <v>0.0</v>
      </c>
      <c r="N287" s="7">
        <v>0.0</v>
      </c>
      <c r="O287" s="7">
        <v>0.0</v>
      </c>
      <c r="P287" s="7">
        <v>0.0</v>
      </c>
      <c r="Q287" s="7">
        <v>0.0</v>
      </c>
      <c r="R287" s="10">
        <f t="shared" si="3"/>
        <v>0</v>
      </c>
      <c r="S287" s="10">
        <f t="shared" si="4"/>
        <v>0</v>
      </c>
      <c r="T287" s="7">
        <v>0.0</v>
      </c>
      <c r="U287" s="7">
        <v>0.0</v>
      </c>
      <c r="V287" s="7">
        <v>0.0</v>
      </c>
      <c r="W287" s="7">
        <v>0.0</v>
      </c>
      <c r="X287" s="7">
        <v>0.0</v>
      </c>
      <c r="Y287" s="7">
        <v>0.0</v>
      </c>
      <c r="Z287" s="18">
        <f t="shared" si="5"/>
        <v>0</v>
      </c>
      <c r="AA287" s="14">
        <v>0.0</v>
      </c>
      <c r="AB287" s="18">
        <f t="shared" si="6"/>
        <v>0</v>
      </c>
      <c r="AC287" s="14">
        <v>9.31</v>
      </c>
      <c r="AD287" s="18">
        <f t="shared" si="7"/>
        <v>4.655</v>
      </c>
      <c r="AE287" s="13">
        <f t="shared" si="8"/>
        <v>0</v>
      </c>
      <c r="AF287" s="7">
        <v>0.0</v>
      </c>
      <c r="AG287" s="7">
        <v>0.0</v>
      </c>
      <c r="AH287" s="13" t="str">
        <f t="shared" si="9"/>
        <v> </v>
      </c>
      <c r="AI287" s="7">
        <v>0.0</v>
      </c>
      <c r="AJ287" s="7">
        <v>0.0</v>
      </c>
      <c r="AK287" s="26">
        <v>0.0</v>
      </c>
      <c r="AL287" s="26">
        <v>0.0</v>
      </c>
      <c r="AM287" s="7">
        <v>0.0</v>
      </c>
      <c r="AN287" s="7">
        <v>0.0</v>
      </c>
      <c r="AO287" s="7">
        <v>0.0</v>
      </c>
      <c r="AP287" s="7">
        <v>0.0</v>
      </c>
      <c r="AQ287" s="7">
        <v>0.0</v>
      </c>
      <c r="AR287" s="7">
        <v>0.0</v>
      </c>
      <c r="AS287" s="13">
        <f t="shared" si="10"/>
        <v>0</v>
      </c>
      <c r="AT287" s="14"/>
      <c r="AU287" s="7">
        <v>0.0</v>
      </c>
      <c r="AV287" s="7">
        <v>0.0</v>
      </c>
      <c r="AW287" s="14">
        <v>0.0</v>
      </c>
      <c r="AX287" s="14"/>
      <c r="AY287" s="14"/>
    </row>
    <row r="288" ht="12.75" customHeight="1">
      <c r="A288" s="7" t="s">
        <v>743</v>
      </c>
      <c r="B288" s="7" t="s">
        <v>1571</v>
      </c>
      <c r="C288" s="7" t="s">
        <v>237</v>
      </c>
      <c r="D288" s="9" t="s">
        <v>183</v>
      </c>
      <c r="E288" s="7">
        <v>80.0</v>
      </c>
      <c r="F288" s="7">
        <v>1.0</v>
      </c>
      <c r="G288" s="7">
        <v>0.0</v>
      </c>
      <c r="H288" s="24">
        <f t="shared" si="1"/>
        <v>1</v>
      </c>
      <c r="I288" s="7">
        <v>1.0</v>
      </c>
      <c r="J288" s="7">
        <v>0.0</v>
      </c>
      <c r="K288" s="7">
        <v>0.0</v>
      </c>
      <c r="L288" s="12">
        <f t="shared" si="2"/>
        <v>0</v>
      </c>
      <c r="M288" s="7">
        <v>23.0</v>
      </c>
      <c r="N288" s="7">
        <v>5.0</v>
      </c>
      <c r="O288" s="7">
        <v>5.0</v>
      </c>
      <c r="P288" s="7">
        <v>20.0</v>
      </c>
      <c r="Q288" s="7">
        <v>3.0</v>
      </c>
      <c r="R288" s="10">
        <f t="shared" si="3"/>
        <v>0.04347826087</v>
      </c>
      <c r="S288" s="10">
        <f t="shared" si="4"/>
        <v>0.03571428571</v>
      </c>
      <c r="T288" s="7">
        <v>20.0</v>
      </c>
      <c r="U288" s="7">
        <v>8.0</v>
      </c>
      <c r="V288" s="7">
        <v>2.0</v>
      </c>
      <c r="W288" s="7">
        <v>4.0</v>
      </c>
      <c r="X288" s="7">
        <v>22.0</v>
      </c>
      <c r="Y288" s="7">
        <v>14909.0</v>
      </c>
      <c r="Z288" s="18">
        <f t="shared" si="5"/>
        <v>3.106041667</v>
      </c>
      <c r="AA288" s="14">
        <v>249.46</v>
      </c>
      <c r="AB288" s="18">
        <f t="shared" si="6"/>
        <v>3.11825</v>
      </c>
      <c r="AC288" s="14">
        <v>191.21</v>
      </c>
      <c r="AD288" s="18">
        <f t="shared" si="7"/>
        <v>2.390125</v>
      </c>
      <c r="AE288" s="13">
        <f t="shared" si="8"/>
        <v>0.5660925409</v>
      </c>
      <c r="AF288" s="7">
        <v>1.0</v>
      </c>
      <c r="AG288" s="7">
        <v>6.0</v>
      </c>
      <c r="AH288" s="13">
        <f t="shared" si="9"/>
        <v>0.1428571429</v>
      </c>
      <c r="AI288" s="7">
        <v>1.0</v>
      </c>
      <c r="AJ288" s="7">
        <v>22.0</v>
      </c>
      <c r="AK288" s="26">
        <v>45.0</v>
      </c>
      <c r="AL288" s="26">
        <v>164.0</v>
      </c>
      <c r="AM288" s="7">
        <v>12.0</v>
      </c>
      <c r="AN288" s="7">
        <v>82.0</v>
      </c>
      <c r="AO288" s="7">
        <v>6.0</v>
      </c>
      <c r="AP288" s="7">
        <v>99.0</v>
      </c>
      <c r="AQ288" s="7">
        <v>43.0</v>
      </c>
      <c r="AR288" s="7">
        <v>191.0</v>
      </c>
      <c r="AS288" s="13">
        <f t="shared" si="10"/>
        <v>0.1837606838</v>
      </c>
      <c r="AT288" s="14">
        <v>4.42</v>
      </c>
      <c r="AU288" s="7">
        <v>0.0</v>
      </c>
      <c r="AV288" s="7">
        <v>2.0</v>
      </c>
      <c r="AW288" s="14">
        <v>-28.1</v>
      </c>
      <c r="AX288" s="14">
        <v>5.8</v>
      </c>
      <c r="AY288" s="14">
        <v>-12.06</v>
      </c>
    </row>
    <row r="289" ht="12.75" customHeight="1">
      <c r="A289" s="7" t="s">
        <v>1577</v>
      </c>
      <c r="B289" s="7" t="s">
        <v>1578</v>
      </c>
      <c r="C289" s="8" t="s">
        <v>305</v>
      </c>
      <c r="D289" s="9" t="s">
        <v>150</v>
      </c>
      <c r="E289" s="7">
        <v>58.0</v>
      </c>
      <c r="F289" s="7">
        <v>0.0</v>
      </c>
      <c r="G289" s="7">
        <v>0.0</v>
      </c>
      <c r="H289" s="24">
        <f t="shared" si="1"/>
        <v>0</v>
      </c>
      <c r="I289" s="7">
        <v>0.0</v>
      </c>
      <c r="J289" s="7">
        <v>0.0</v>
      </c>
      <c r="K289" s="7">
        <v>0.0</v>
      </c>
      <c r="L289" s="12">
        <f t="shared" si="2"/>
        <v>0</v>
      </c>
      <c r="M289" s="7">
        <v>0.0</v>
      </c>
      <c r="N289" s="7">
        <v>0.0</v>
      </c>
      <c r="O289" s="7">
        <v>0.0</v>
      </c>
      <c r="P289" s="7">
        <v>0.0</v>
      </c>
      <c r="Q289" s="7">
        <v>0.0</v>
      </c>
      <c r="R289" s="10">
        <f t="shared" si="3"/>
        <v>0</v>
      </c>
      <c r="S289" s="10">
        <f t="shared" si="4"/>
        <v>0</v>
      </c>
      <c r="T289" s="7">
        <v>0.0</v>
      </c>
      <c r="U289" s="7">
        <v>0.0</v>
      </c>
      <c r="V289" s="7">
        <v>0.0</v>
      </c>
      <c r="W289" s="7">
        <v>0.0</v>
      </c>
      <c r="X289" s="7">
        <v>0.0</v>
      </c>
      <c r="Y289" s="7">
        <v>101.0</v>
      </c>
      <c r="Z289" s="18">
        <f t="shared" si="5"/>
        <v>0.02902298851</v>
      </c>
      <c r="AA289" s="14">
        <v>1.07</v>
      </c>
      <c r="AB289" s="18">
        <f t="shared" si="6"/>
        <v>0.01844827586</v>
      </c>
      <c r="AC289" s="14">
        <v>270.63</v>
      </c>
      <c r="AD289" s="18">
        <f t="shared" si="7"/>
        <v>4.666034483</v>
      </c>
      <c r="AE289" s="13">
        <f t="shared" si="8"/>
        <v>0.003938167096</v>
      </c>
      <c r="AF289" s="7">
        <v>0.0</v>
      </c>
      <c r="AG289" s="7">
        <v>3.0</v>
      </c>
      <c r="AH289" s="13">
        <f t="shared" si="9"/>
        <v>0</v>
      </c>
      <c r="AI289" s="7">
        <v>0.0</v>
      </c>
      <c r="AJ289" s="7">
        <v>0.0</v>
      </c>
      <c r="AK289" s="26">
        <v>0.0</v>
      </c>
      <c r="AL289" s="26">
        <v>1.0</v>
      </c>
      <c r="AM289" s="7">
        <v>0.0</v>
      </c>
      <c r="AN289" s="7">
        <v>2.0</v>
      </c>
      <c r="AO289" s="7">
        <v>0.0</v>
      </c>
      <c r="AP289" s="7">
        <v>0.0</v>
      </c>
      <c r="AQ289" s="7">
        <v>0.0</v>
      </c>
      <c r="AR289" s="7">
        <v>3.0</v>
      </c>
      <c r="AS289" s="13">
        <f t="shared" si="10"/>
        <v>0</v>
      </c>
      <c r="AT289" s="14">
        <v>-18.25</v>
      </c>
      <c r="AU289" s="7">
        <v>0.0</v>
      </c>
      <c r="AV289" s="7">
        <v>1.0</v>
      </c>
      <c r="AW289" s="14">
        <v>-168.2</v>
      </c>
      <c r="AX289" s="14">
        <v>0.0</v>
      </c>
      <c r="AY289" s="14">
        <v>-7.06</v>
      </c>
    </row>
    <row r="290" ht="12.75" customHeight="1">
      <c r="A290" s="7" t="s">
        <v>1581</v>
      </c>
      <c r="B290" s="7" t="s">
        <v>1582</v>
      </c>
      <c r="C290" s="8" t="s">
        <v>490</v>
      </c>
      <c r="D290" s="9" t="s">
        <v>174</v>
      </c>
      <c r="E290" s="7">
        <v>4.0</v>
      </c>
      <c r="F290" s="7">
        <v>0.0</v>
      </c>
      <c r="G290" s="7">
        <v>0.0</v>
      </c>
      <c r="H290" s="24">
        <f t="shared" si="1"/>
        <v>0</v>
      </c>
      <c r="I290" s="7">
        <v>0.0</v>
      </c>
      <c r="J290" s="7">
        <v>0.0</v>
      </c>
      <c r="K290" s="7">
        <v>0.0</v>
      </c>
      <c r="L290" s="12">
        <f t="shared" si="2"/>
        <v>0</v>
      </c>
      <c r="M290" s="7">
        <v>0.0</v>
      </c>
      <c r="N290" s="7">
        <v>0.0</v>
      </c>
      <c r="O290" s="7">
        <v>0.0</v>
      </c>
      <c r="P290" s="7">
        <v>0.0</v>
      </c>
      <c r="Q290" s="7">
        <v>0.0</v>
      </c>
      <c r="R290" s="10">
        <f t="shared" si="3"/>
        <v>0</v>
      </c>
      <c r="S290" s="10">
        <f t="shared" si="4"/>
        <v>0</v>
      </c>
      <c r="T290" s="7">
        <v>0.0</v>
      </c>
      <c r="U290" s="7">
        <v>0.0</v>
      </c>
      <c r="V290" s="7">
        <v>0.0</v>
      </c>
      <c r="W290" s="7">
        <v>0.0</v>
      </c>
      <c r="X290" s="7">
        <v>0.0</v>
      </c>
      <c r="Y290" s="7">
        <v>19.0</v>
      </c>
      <c r="Z290" s="18">
        <f t="shared" si="5"/>
        <v>0.07916666667</v>
      </c>
      <c r="AA290" s="14">
        <v>0.53</v>
      </c>
      <c r="AB290" s="18">
        <f t="shared" si="6"/>
        <v>0.1325</v>
      </c>
      <c r="AC290" s="14">
        <v>22.09</v>
      </c>
      <c r="AD290" s="18">
        <f t="shared" si="7"/>
        <v>5.5225</v>
      </c>
      <c r="AE290" s="13">
        <f t="shared" si="8"/>
        <v>0.0234305924</v>
      </c>
      <c r="AF290" s="7">
        <v>0.0</v>
      </c>
      <c r="AG290" s="7">
        <v>0.0</v>
      </c>
      <c r="AH290" s="13" t="str">
        <f t="shared" si="9"/>
        <v> </v>
      </c>
      <c r="AI290" s="7">
        <v>0.0</v>
      </c>
      <c r="AJ290" s="7">
        <v>0.0</v>
      </c>
      <c r="AK290" s="26">
        <v>0.0</v>
      </c>
      <c r="AL290" s="26">
        <v>0.0</v>
      </c>
      <c r="AM290" s="7">
        <v>0.0</v>
      </c>
      <c r="AN290" s="7">
        <v>0.0</v>
      </c>
      <c r="AO290" s="7">
        <v>1.0</v>
      </c>
      <c r="AP290" s="7">
        <v>0.0</v>
      </c>
      <c r="AQ290" s="7">
        <v>1.0</v>
      </c>
      <c r="AR290" s="7">
        <v>0.0</v>
      </c>
      <c r="AS290" s="13">
        <f t="shared" si="10"/>
        <v>1</v>
      </c>
      <c r="AT290" s="14">
        <v>83.33</v>
      </c>
      <c r="AU290" s="7">
        <v>0.0</v>
      </c>
      <c r="AV290" s="7">
        <v>0.0</v>
      </c>
      <c r="AW290" s="14">
        <v>-60.0</v>
      </c>
      <c r="AX290" s="14">
        <v>100.0</v>
      </c>
      <c r="AY290" s="14">
        <v>94.12</v>
      </c>
    </row>
    <row r="291" ht="12.75" customHeight="1">
      <c r="A291" s="7" t="s">
        <v>1585</v>
      </c>
      <c r="B291" s="7" t="s">
        <v>1586</v>
      </c>
      <c r="C291" s="8" t="s">
        <v>254</v>
      </c>
      <c r="D291" s="9" t="s">
        <v>174</v>
      </c>
      <c r="E291" s="7">
        <v>27.0</v>
      </c>
      <c r="F291" s="7">
        <v>0.0</v>
      </c>
      <c r="G291" s="7">
        <v>0.0</v>
      </c>
      <c r="H291" s="24">
        <f t="shared" si="1"/>
        <v>0</v>
      </c>
      <c r="I291" s="7">
        <v>0.0</v>
      </c>
      <c r="J291" s="7">
        <v>0.0</v>
      </c>
      <c r="K291" s="7">
        <v>0.0</v>
      </c>
      <c r="L291" s="12">
        <f t="shared" si="2"/>
        <v>0</v>
      </c>
      <c r="M291" s="7">
        <v>0.0</v>
      </c>
      <c r="N291" s="7">
        <v>0.0</v>
      </c>
      <c r="O291" s="7">
        <v>0.0</v>
      </c>
      <c r="P291" s="7">
        <v>0.0</v>
      </c>
      <c r="Q291" s="7">
        <v>0.0</v>
      </c>
      <c r="R291" s="10">
        <f t="shared" si="3"/>
        <v>0</v>
      </c>
      <c r="S291" s="10">
        <f t="shared" si="4"/>
        <v>0</v>
      </c>
      <c r="T291" s="7">
        <v>3.0</v>
      </c>
      <c r="U291" s="7">
        <v>2.0</v>
      </c>
      <c r="V291" s="7">
        <v>0.0</v>
      </c>
      <c r="W291" s="7">
        <v>0.0</v>
      </c>
      <c r="X291" s="7">
        <v>0.0</v>
      </c>
      <c r="Y291" s="7">
        <v>836.0</v>
      </c>
      <c r="Z291" s="18">
        <f t="shared" si="5"/>
        <v>0.5160493827</v>
      </c>
      <c r="AA291" s="14">
        <v>13.99</v>
      </c>
      <c r="AB291" s="18">
        <f t="shared" si="6"/>
        <v>0.5181481481</v>
      </c>
      <c r="AC291" s="14">
        <v>112.39</v>
      </c>
      <c r="AD291" s="18">
        <f t="shared" si="7"/>
        <v>4.162592593</v>
      </c>
      <c r="AE291" s="13">
        <f t="shared" si="8"/>
        <v>0.1106978952</v>
      </c>
      <c r="AF291" s="7">
        <v>0.0</v>
      </c>
      <c r="AG291" s="7">
        <v>0.0</v>
      </c>
      <c r="AH291" s="13" t="str">
        <f t="shared" si="9"/>
        <v> </v>
      </c>
      <c r="AI291" s="7">
        <v>0.0</v>
      </c>
      <c r="AJ291" s="7">
        <v>0.0</v>
      </c>
      <c r="AK291" s="26">
        <v>2.0</v>
      </c>
      <c r="AL291" s="26">
        <v>8.0</v>
      </c>
      <c r="AM291" s="7">
        <v>0.0</v>
      </c>
      <c r="AN291" s="7">
        <v>2.0</v>
      </c>
      <c r="AO291" s="7">
        <v>0.0</v>
      </c>
      <c r="AP291" s="7">
        <v>8.0</v>
      </c>
      <c r="AQ291" s="7">
        <v>1.0</v>
      </c>
      <c r="AR291" s="7">
        <v>9.0</v>
      </c>
      <c r="AS291" s="13">
        <f t="shared" si="10"/>
        <v>0.1</v>
      </c>
      <c r="AT291" s="14">
        <v>-2.96</v>
      </c>
      <c r="AU291" s="7">
        <v>0.0</v>
      </c>
      <c r="AV291" s="7">
        <v>0.0</v>
      </c>
      <c r="AW291" s="14">
        <v>0.0</v>
      </c>
      <c r="AX291" s="14">
        <v>0.0</v>
      </c>
      <c r="AY291" s="14">
        <v>-3.77</v>
      </c>
    </row>
    <row r="292" ht="12.75" customHeight="1">
      <c r="A292" s="7" t="s">
        <v>1589</v>
      </c>
      <c r="B292" s="7" t="s">
        <v>1590</v>
      </c>
      <c r="C292" s="8" t="s">
        <v>297</v>
      </c>
      <c r="D292" s="9" t="s">
        <v>150</v>
      </c>
      <c r="E292" s="7">
        <v>47.0</v>
      </c>
      <c r="F292" s="7">
        <v>1.0</v>
      </c>
      <c r="G292" s="7">
        <v>1.0</v>
      </c>
      <c r="H292" s="24">
        <f t="shared" si="1"/>
        <v>2</v>
      </c>
      <c r="I292" s="7">
        <v>1.0</v>
      </c>
      <c r="J292" s="7">
        <v>1.0</v>
      </c>
      <c r="K292" s="7">
        <v>0.0</v>
      </c>
      <c r="L292" s="12">
        <f t="shared" si="2"/>
        <v>4.5</v>
      </c>
      <c r="M292" s="7">
        <v>6.0</v>
      </c>
      <c r="N292" s="7">
        <v>1.0</v>
      </c>
      <c r="O292" s="7">
        <v>1.0</v>
      </c>
      <c r="P292" s="7">
        <v>5.0</v>
      </c>
      <c r="Q292" s="7">
        <v>1.0</v>
      </c>
      <c r="R292" s="10">
        <f t="shared" si="3"/>
        <v>0.1666666667</v>
      </c>
      <c r="S292" s="10">
        <f t="shared" si="4"/>
        <v>0.1428571429</v>
      </c>
      <c r="T292" s="7">
        <v>4.0</v>
      </c>
      <c r="U292" s="7">
        <v>0.0</v>
      </c>
      <c r="V292" s="7">
        <v>1.0</v>
      </c>
      <c r="W292" s="7">
        <v>3.0</v>
      </c>
      <c r="X292" s="7">
        <v>2.0</v>
      </c>
      <c r="Y292" s="7">
        <v>3303.0</v>
      </c>
      <c r="Z292" s="18">
        <f t="shared" si="5"/>
        <v>1.171276596</v>
      </c>
      <c r="AA292" s="14">
        <v>50.43</v>
      </c>
      <c r="AB292" s="18">
        <f t="shared" si="6"/>
        <v>1.072978723</v>
      </c>
      <c r="AC292" s="14">
        <v>137.12</v>
      </c>
      <c r="AD292" s="18">
        <f t="shared" si="7"/>
        <v>2.917446809</v>
      </c>
      <c r="AE292" s="13">
        <f t="shared" si="8"/>
        <v>0.2688882965</v>
      </c>
      <c r="AF292" s="7">
        <v>9.0</v>
      </c>
      <c r="AG292" s="7">
        <v>8.0</v>
      </c>
      <c r="AH292" s="13">
        <f t="shared" si="9"/>
        <v>0.5294117647</v>
      </c>
      <c r="AI292" s="7">
        <v>2.0</v>
      </c>
      <c r="AJ292" s="7">
        <v>5.0</v>
      </c>
      <c r="AK292" s="26">
        <v>7.0</v>
      </c>
      <c r="AL292" s="26">
        <v>35.0</v>
      </c>
      <c r="AM292" s="7">
        <v>4.0</v>
      </c>
      <c r="AN292" s="7">
        <v>16.0</v>
      </c>
      <c r="AO292" s="7">
        <v>3.0</v>
      </c>
      <c r="AP292" s="7">
        <v>15.0</v>
      </c>
      <c r="AQ292" s="7">
        <v>12.0</v>
      </c>
      <c r="AR292" s="7">
        <v>39.0</v>
      </c>
      <c r="AS292" s="13">
        <f t="shared" si="10"/>
        <v>0.2352941176</v>
      </c>
      <c r="AT292" s="14">
        <v>14.1</v>
      </c>
      <c r="AU292" s="7">
        <v>2.0</v>
      </c>
      <c r="AV292" s="7">
        <v>0.0</v>
      </c>
      <c r="AW292" s="14">
        <v>-36.9</v>
      </c>
      <c r="AX292" s="14">
        <v>6.67</v>
      </c>
      <c r="AY292" s="14">
        <v>3.93</v>
      </c>
    </row>
    <row r="293" ht="12.75" customHeight="1">
      <c r="A293" s="7" t="s">
        <v>281</v>
      </c>
      <c r="B293" s="7" t="s">
        <v>1590</v>
      </c>
      <c r="C293" s="8" t="s">
        <v>447</v>
      </c>
      <c r="D293" s="9" t="s">
        <v>150</v>
      </c>
      <c r="E293" s="7">
        <v>82.0</v>
      </c>
      <c r="F293" s="7">
        <v>1.0</v>
      </c>
      <c r="G293" s="7">
        <v>0.0</v>
      </c>
      <c r="H293" s="24">
        <f t="shared" si="1"/>
        <v>1</v>
      </c>
      <c r="I293" s="7">
        <v>0.0</v>
      </c>
      <c r="J293" s="7">
        <v>0.0</v>
      </c>
      <c r="K293" s="7">
        <v>0.0</v>
      </c>
      <c r="L293" s="12">
        <f t="shared" si="2"/>
        <v>0</v>
      </c>
      <c r="M293" s="7">
        <v>2.0</v>
      </c>
      <c r="N293" s="7">
        <v>1.0</v>
      </c>
      <c r="O293" s="7">
        <v>1.0</v>
      </c>
      <c r="P293" s="7">
        <v>0.0</v>
      </c>
      <c r="Q293" s="7">
        <v>0.0</v>
      </c>
      <c r="R293" s="10">
        <f t="shared" si="3"/>
        <v>0.5</v>
      </c>
      <c r="S293" s="10">
        <f t="shared" si="4"/>
        <v>0</v>
      </c>
      <c r="T293" s="7">
        <v>4.0</v>
      </c>
      <c r="U293" s="7">
        <v>0.0</v>
      </c>
      <c r="V293" s="7">
        <v>1.0</v>
      </c>
      <c r="W293" s="7">
        <v>0.0</v>
      </c>
      <c r="X293" s="7">
        <v>1.0</v>
      </c>
      <c r="Y293" s="7">
        <v>2812.0</v>
      </c>
      <c r="Z293" s="18">
        <f t="shared" si="5"/>
        <v>0.5715447154</v>
      </c>
      <c r="AA293" s="14">
        <v>42.89</v>
      </c>
      <c r="AB293" s="18">
        <f t="shared" si="6"/>
        <v>0.5230487805</v>
      </c>
      <c r="AC293" s="14">
        <v>284.5</v>
      </c>
      <c r="AD293" s="18">
        <f t="shared" si="7"/>
        <v>3.469512195</v>
      </c>
      <c r="AE293" s="13">
        <f t="shared" si="8"/>
        <v>0.131005834</v>
      </c>
      <c r="AF293" s="7">
        <v>17.0</v>
      </c>
      <c r="AG293" s="7">
        <v>9.0</v>
      </c>
      <c r="AH293" s="13">
        <f t="shared" si="9"/>
        <v>0.6538461538</v>
      </c>
      <c r="AI293" s="7">
        <v>0.0</v>
      </c>
      <c r="AJ293" s="7">
        <v>3.0</v>
      </c>
      <c r="AK293" s="26">
        <v>6.0</v>
      </c>
      <c r="AL293" s="26">
        <v>31.0</v>
      </c>
      <c r="AM293" s="7">
        <v>1.0</v>
      </c>
      <c r="AN293" s="7">
        <v>6.0</v>
      </c>
      <c r="AO293" s="7">
        <v>0.0</v>
      </c>
      <c r="AP293" s="7">
        <v>23.0</v>
      </c>
      <c r="AQ293" s="7">
        <v>5.0</v>
      </c>
      <c r="AR293" s="7">
        <v>31.0</v>
      </c>
      <c r="AS293" s="13">
        <f t="shared" si="10"/>
        <v>0.1388888889</v>
      </c>
      <c r="AT293" s="14">
        <v>5.08</v>
      </c>
      <c r="AU293" s="7">
        <v>1.0</v>
      </c>
      <c r="AV293" s="7">
        <v>2.0</v>
      </c>
      <c r="AW293" s="14">
        <v>-14.0</v>
      </c>
      <c r="AX293" s="14">
        <v>0.0</v>
      </c>
      <c r="AY293" s="14">
        <v>-4.9</v>
      </c>
    </row>
    <row r="294" ht="12.75" customHeight="1">
      <c r="A294" s="7" t="s">
        <v>452</v>
      </c>
      <c r="B294" s="7" t="s">
        <v>1596</v>
      </c>
      <c r="C294" s="8" t="s">
        <v>839</v>
      </c>
      <c r="D294" s="9" t="s">
        <v>174</v>
      </c>
      <c r="E294" s="7">
        <v>5.0</v>
      </c>
      <c r="F294" s="7">
        <v>0.0</v>
      </c>
      <c r="G294" s="7">
        <v>0.0</v>
      </c>
      <c r="H294" s="24">
        <f t="shared" si="1"/>
        <v>0</v>
      </c>
      <c r="I294" s="7">
        <v>0.0</v>
      </c>
      <c r="J294" s="7">
        <v>0.0</v>
      </c>
      <c r="K294" s="7">
        <v>0.0</v>
      </c>
      <c r="L294" s="12">
        <f t="shared" si="2"/>
        <v>0</v>
      </c>
      <c r="M294" s="7">
        <v>0.0</v>
      </c>
      <c r="N294" s="7">
        <v>0.0</v>
      </c>
      <c r="O294" s="7">
        <v>0.0</v>
      </c>
      <c r="P294" s="7">
        <v>0.0</v>
      </c>
      <c r="Q294" s="7">
        <v>0.0</v>
      </c>
      <c r="R294" s="10">
        <f t="shared" si="3"/>
        <v>0</v>
      </c>
      <c r="S294" s="10">
        <f t="shared" si="4"/>
        <v>0</v>
      </c>
      <c r="T294" s="7">
        <v>0.0</v>
      </c>
      <c r="U294" s="7">
        <v>0.0</v>
      </c>
      <c r="V294" s="7">
        <v>0.0</v>
      </c>
      <c r="W294" s="7">
        <v>0.0</v>
      </c>
      <c r="X294" s="7">
        <v>0.0</v>
      </c>
      <c r="Y294" s="7">
        <v>171.0</v>
      </c>
      <c r="Z294" s="18">
        <f t="shared" si="5"/>
        <v>0.57</v>
      </c>
      <c r="AA294" s="14">
        <v>2.62</v>
      </c>
      <c r="AB294" s="18">
        <f t="shared" si="6"/>
        <v>0.524</v>
      </c>
      <c r="AC294" s="14">
        <v>29.58</v>
      </c>
      <c r="AD294" s="18">
        <f t="shared" si="7"/>
        <v>5.916</v>
      </c>
      <c r="AE294" s="13">
        <f t="shared" si="8"/>
        <v>0.08136645963</v>
      </c>
      <c r="AF294" s="7">
        <v>0.0</v>
      </c>
      <c r="AG294" s="7">
        <v>0.0</v>
      </c>
      <c r="AH294" s="13" t="str">
        <f t="shared" si="9"/>
        <v> </v>
      </c>
      <c r="AI294" s="7">
        <v>0.0</v>
      </c>
      <c r="AJ294" s="7">
        <v>1.0</v>
      </c>
      <c r="AK294" s="26">
        <v>0.0</v>
      </c>
      <c r="AL294" s="26">
        <v>2.0</v>
      </c>
      <c r="AM294" s="7">
        <v>0.0</v>
      </c>
      <c r="AN294" s="7">
        <v>0.0</v>
      </c>
      <c r="AO294" s="7">
        <v>0.0</v>
      </c>
      <c r="AP294" s="7">
        <v>2.0</v>
      </c>
      <c r="AQ294" s="7">
        <v>0.0</v>
      </c>
      <c r="AR294" s="7">
        <v>1.0</v>
      </c>
      <c r="AS294" s="13">
        <f t="shared" si="10"/>
        <v>0</v>
      </c>
      <c r="AT294" s="14">
        <v>-17.86</v>
      </c>
      <c r="AU294" s="7">
        <v>0.0</v>
      </c>
      <c r="AV294" s="7">
        <v>0.0</v>
      </c>
      <c r="AW294" s="14">
        <v>-22.9</v>
      </c>
      <c r="AX294" s="14">
        <v>0.0</v>
      </c>
      <c r="AY294" s="14">
        <v>-6.25</v>
      </c>
    </row>
    <row r="295" ht="12.75" customHeight="1">
      <c r="A295" s="7" t="s">
        <v>1115</v>
      </c>
      <c r="B295" s="7" t="s">
        <v>1596</v>
      </c>
      <c r="C295" s="8" t="s">
        <v>158</v>
      </c>
      <c r="D295" s="9" t="s">
        <v>260</v>
      </c>
      <c r="E295" s="7">
        <v>15.0</v>
      </c>
      <c r="F295" s="7">
        <v>0.0</v>
      </c>
      <c r="G295" s="7">
        <v>0.0</v>
      </c>
      <c r="H295" s="24">
        <f t="shared" si="1"/>
        <v>0</v>
      </c>
      <c r="I295" s="7">
        <v>0.0</v>
      </c>
      <c r="J295" s="7">
        <v>0.0</v>
      </c>
      <c r="K295" s="7">
        <v>0.0</v>
      </c>
      <c r="L295" s="12">
        <f t="shared" si="2"/>
        <v>0</v>
      </c>
      <c r="M295" s="7">
        <v>0.0</v>
      </c>
      <c r="N295" s="7">
        <v>0.0</v>
      </c>
      <c r="O295" s="7">
        <v>0.0</v>
      </c>
      <c r="P295" s="7">
        <v>0.0</v>
      </c>
      <c r="Q295" s="7">
        <v>2.0</v>
      </c>
      <c r="R295" s="10">
        <f t="shared" si="3"/>
        <v>0</v>
      </c>
      <c r="S295" s="10">
        <f t="shared" si="4"/>
        <v>0</v>
      </c>
      <c r="T295" s="7">
        <v>2.0</v>
      </c>
      <c r="U295" s="7">
        <v>0.0</v>
      </c>
      <c r="V295" s="7">
        <v>0.0</v>
      </c>
      <c r="W295" s="7">
        <v>0.0</v>
      </c>
      <c r="X295" s="7">
        <v>0.0</v>
      </c>
      <c r="Y295" s="7">
        <v>877.0</v>
      </c>
      <c r="Z295" s="18">
        <f t="shared" si="5"/>
        <v>0.9744444444</v>
      </c>
      <c r="AA295" s="14">
        <v>12.66</v>
      </c>
      <c r="AB295" s="18">
        <f t="shared" si="6"/>
        <v>0.844</v>
      </c>
      <c r="AC295" s="14">
        <v>49.96</v>
      </c>
      <c r="AD295" s="18">
        <f t="shared" si="7"/>
        <v>3.330666667</v>
      </c>
      <c r="AE295" s="13">
        <f t="shared" si="8"/>
        <v>0.2021718301</v>
      </c>
      <c r="AF295" s="7">
        <v>5.0</v>
      </c>
      <c r="AG295" s="7">
        <v>5.0</v>
      </c>
      <c r="AH295" s="13">
        <f t="shared" si="9"/>
        <v>0.5</v>
      </c>
      <c r="AI295" s="7">
        <v>0.0</v>
      </c>
      <c r="AJ295" s="7">
        <v>4.0</v>
      </c>
      <c r="AK295" s="26">
        <v>1.0</v>
      </c>
      <c r="AL295" s="26">
        <v>10.0</v>
      </c>
      <c r="AM295" s="7">
        <v>0.0</v>
      </c>
      <c r="AN295" s="7">
        <v>5.0</v>
      </c>
      <c r="AO295" s="7">
        <v>3.0</v>
      </c>
      <c r="AP295" s="7">
        <v>5.0</v>
      </c>
      <c r="AQ295" s="7">
        <v>0.0</v>
      </c>
      <c r="AR295" s="7">
        <v>14.0</v>
      </c>
      <c r="AS295" s="13">
        <f t="shared" si="10"/>
        <v>0</v>
      </c>
      <c r="AT295" s="14">
        <v>-16.07</v>
      </c>
      <c r="AU295" s="7">
        <v>0.0</v>
      </c>
      <c r="AV295" s="7">
        <v>0.0</v>
      </c>
      <c r="AW295" s="14">
        <v>-75.8</v>
      </c>
      <c r="AX295" s="14">
        <v>10.53</v>
      </c>
      <c r="AY295" s="14">
        <v>-2.24</v>
      </c>
    </row>
    <row r="296" ht="12.75" customHeight="1">
      <c r="A296" s="7" t="s">
        <v>614</v>
      </c>
      <c r="B296" s="7" t="s">
        <v>1603</v>
      </c>
      <c r="C296" s="8" t="s">
        <v>447</v>
      </c>
      <c r="D296" s="9" t="s">
        <v>150</v>
      </c>
      <c r="E296" s="7">
        <v>2.0</v>
      </c>
      <c r="F296" s="7">
        <v>0.0</v>
      </c>
      <c r="G296" s="7">
        <v>0.0</v>
      </c>
      <c r="H296" s="24">
        <f t="shared" si="1"/>
        <v>0</v>
      </c>
      <c r="I296" s="7">
        <v>0.0</v>
      </c>
      <c r="J296" s="7">
        <v>0.0</v>
      </c>
      <c r="K296" s="7">
        <v>0.0</v>
      </c>
      <c r="L296" s="12">
        <f t="shared" si="2"/>
        <v>0</v>
      </c>
      <c r="M296" s="7">
        <v>0.0</v>
      </c>
      <c r="N296" s="7">
        <v>0.0</v>
      </c>
      <c r="O296" s="7">
        <v>0.0</v>
      </c>
      <c r="P296" s="7">
        <v>0.0</v>
      </c>
      <c r="Q296" s="7">
        <v>0.0</v>
      </c>
      <c r="R296" s="10">
        <f t="shared" si="3"/>
        <v>0</v>
      </c>
      <c r="S296" s="10">
        <f t="shared" si="4"/>
        <v>0</v>
      </c>
      <c r="T296" s="7">
        <v>0.0</v>
      </c>
      <c r="U296" s="7">
        <v>0.0</v>
      </c>
      <c r="V296" s="7">
        <v>0.0</v>
      </c>
      <c r="W296" s="7">
        <v>0.0</v>
      </c>
      <c r="X296" s="7">
        <v>0.0</v>
      </c>
      <c r="Y296" s="7">
        <v>0.0</v>
      </c>
      <c r="Z296" s="18">
        <f t="shared" si="5"/>
        <v>0</v>
      </c>
      <c r="AA296" s="14">
        <v>0.0</v>
      </c>
      <c r="AB296" s="18">
        <f t="shared" si="6"/>
        <v>0</v>
      </c>
      <c r="AC296" s="14">
        <v>7.69</v>
      </c>
      <c r="AD296" s="18">
        <f t="shared" si="7"/>
        <v>3.845</v>
      </c>
      <c r="AE296" s="13">
        <f t="shared" si="8"/>
        <v>0</v>
      </c>
      <c r="AF296" s="7">
        <v>0.0</v>
      </c>
      <c r="AG296" s="7">
        <v>0.0</v>
      </c>
      <c r="AH296" s="13" t="str">
        <f t="shared" si="9"/>
        <v> </v>
      </c>
      <c r="AI296" s="7">
        <v>0.0</v>
      </c>
      <c r="AJ296" s="7">
        <v>0.0</v>
      </c>
      <c r="AK296" s="26">
        <v>0.0</v>
      </c>
      <c r="AL296" s="26">
        <v>0.0</v>
      </c>
      <c r="AM296" s="7">
        <v>0.0</v>
      </c>
      <c r="AN296" s="7">
        <v>0.0</v>
      </c>
      <c r="AO296" s="7">
        <v>0.0</v>
      </c>
      <c r="AP296" s="7">
        <v>0.0</v>
      </c>
      <c r="AQ296" s="7">
        <v>0.0</v>
      </c>
      <c r="AR296" s="7">
        <v>0.0</v>
      </c>
      <c r="AS296" s="13">
        <f t="shared" si="10"/>
        <v>0</v>
      </c>
      <c r="AT296" s="14"/>
      <c r="AU296" s="7">
        <v>0.0</v>
      </c>
      <c r="AV296" s="7">
        <v>0.0</v>
      </c>
      <c r="AW296" s="14">
        <v>0.0</v>
      </c>
      <c r="AX296" s="14"/>
      <c r="AY296" s="14"/>
    </row>
    <row r="297" ht="12.75" customHeight="1">
      <c r="A297" s="7" t="s">
        <v>456</v>
      </c>
      <c r="B297" s="7" t="s">
        <v>1607</v>
      </c>
      <c r="C297" s="8" t="s">
        <v>197</v>
      </c>
      <c r="D297" s="9" t="s">
        <v>174</v>
      </c>
      <c r="E297" s="7">
        <v>5.0</v>
      </c>
      <c r="F297" s="7">
        <v>0.0</v>
      </c>
      <c r="G297" s="7">
        <v>0.0</v>
      </c>
      <c r="H297" s="24">
        <f t="shared" si="1"/>
        <v>0</v>
      </c>
      <c r="I297" s="7">
        <v>0.0</v>
      </c>
      <c r="J297" s="7">
        <v>0.0</v>
      </c>
      <c r="K297" s="7">
        <v>0.0</v>
      </c>
      <c r="L297" s="12">
        <f t="shared" si="2"/>
        <v>0</v>
      </c>
      <c r="M297" s="7">
        <v>0.0</v>
      </c>
      <c r="N297" s="7">
        <v>0.0</v>
      </c>
      <c r="O297" s="7">
        <v>0.0</v>
      </c>
      <c r="P297" s="7">
        <v>0.0</v>
      </c>
      <c r="Q297" s="7">
        <v>0.0</v>
      </c>
      <c r="R297" s="10">
        <f t="shared" si="3"/>
        <v>0</v>
      </c>
      <c r="S297" s="10">
        <f t="shared" si="4"/>
        <v>0</v>
      </c>
      <c r="T297" s="7">
        <v>0.0</v>
      </c>
      <c r="U297" s="7">
        <v>0.0</v>
      </c>
      <c r="V297" s="7">
        <v>0.0</v>
      </c>
      <c r="W297" s="7">
        <v>0.0</v>
      </c>
      <c r="X297" s="7">
        <v>0.0</v>
      </c>
      <c r="Y297" s="7">
        <v>101.0</v>
      </c>
      <c r="Z297" s="18">
        <f t="shared" si="5"/>
        <v>0.3366666667</v>
      </c>
      <c r="AA297" s="14">
        <v>1.55</v>
      </c>
      <c r="AB297" s="18">
        <f t="shared" si="6"/>
        <v>0.31</v>
      </c>
      <c r="AC297" s="14">
        <v>28.04</v>
      </c>
      <c r="AD297" s="18">
        <f t="shared" si="7"/>
        <v>5.608</v>
      </c>
      <c r="AE297" s="13">
        <f t="shared" si="8"/>
        <v>0.05238256168</v>
      </c>
      <c r="AF297" s="7">
        <v>0.0</v>
      </c>
      <c r="AG297" s="7">
        <v>0.0</v>
      </c>
      <c r="AH297" s="13" t="str">
        <f t="shared" si="9"/>
        <v> </v>
      </c>
      <c r="AI297" s="7">
        <v>0.0</v>
      </c>
      <c r="AJ297" s="7">
        <v>0.0</v>
      </c>
      <c r="AK297" s="26">
        <v>0.0</v>
      </c>
      <c r="AL297" s="26">
        <v>1.0</v>
      </c>
      <c r="AM297" s="7">
        <v>0.0</v>
      </c>
      <c r="AN297" s="7">
        <v>0.0</v>
      </c>
      <c r="AO297" s="7">
        <v>0.0</v>
      </c>
      <c r="AP297" s="7">
        <v>1.0</v>
      </c>
      <c r="AQ297" s="7">
        <v>0.0</v>
      </c>
      <c r="AR297" s="7">
        <v>2.0</v>
      </c>
      <c r="AS297" s="13">
        <f t="shared" si="10"/>
        <v>0</v>
      </c>
      <c r="AT297" s="14">
        <v>-30.43</v>
      </c>
      <c r="AU297" s="7">
        <v>0.0</v>
      </c>
      <c r="AV297" s="7">
        <v>0.0</v>
      </c>
      <c r="AW297" s="14">
        <v>0.0</v>
      </c>
      <c r="AX297" s="14"/>
      <c r="AY297" s="14"/>
    </row>
    <row r="298" ht="12.75" customHeight="1">
      <c r="A298" s="7" t="s">
        <v>213</v>
      </c>
      <c r="B298" s="7" t="s">
        <v>1609</v>
      </c>
      <c r="C298" s="8" t="s">
        <v>136</v>
      </c>
      <c r="D298" s="9" t="s">
        <v>174</v>
      </c>
      <c r="E298" s="7">
        <v>74.0</v>
      </c>
      <c r="F298" s="7">
        <v>0.0</v>
      </c>
      <c r="G298" s="7">
        <v>0.0</v>
      </c>
      <c r="H298" s="24">
        <f t="shared" si="1"/>
        <v>0</v>
      </c>
      <c r="I298" s="7">
        <v>0.0</v>
      </c>
      <c r="J298" s="7">
        <v>0.0</v>
      </c>
      <c r="K298" s="7">
        <v>0.0</v>
      </c>
      <c r="L298" s="12">
        <f t="shared" si="2"/>
        <v>0</v>
      </c>
      <c r="M298" s="7">
        <v>0.0</v>
      </c>
      <c r="N298" s="7">
        <v>0.0</v>
      </c>
      <c r="O298" s="7">
        <v>0.0</v>
      </c>
      <c r="P298" s="7">
        <v>0.0</v>
      </c>
      <c r="Q298" s="7">
        <v>0.0</v>
      </c>
      <c r="R298" s="10">
        <f t="shared" si="3"/>
        <v>0</v>
      </c>
      <c r="S298" s="10">
        <f t="shared" si="4"/>
        <v>0</v>
      </c>
      <c r="T298" s="7">
        <v>1.0</v>
      </c>
      <c r="U298" s="7">
        <v>0.0</v>
      </c>
      <c r="V298" s="7">
        <v>0.0</v>
      </c>
      <c r="W298" s="7">
        <v>0.0</v>
      </c>
      <c r="X298" s="7">
        <v>1.0</v>
      </c>
      <c r="Y298" s="7">
        <v>625.0</v>
      </c>
      <c r="Z298" s="18">
        <f t="shared" si="5"/>
        <v>0.1407657658</v>
      </c>
      <c r="AA298" s="14">
        <v>10.0</v>
      </c>
      <c r="AB298" s="18">
        <f t="shared" si="6"/>
        <v>0.1351351351</v>
      </c>
      <c r="AC298" s="14">
        <v>363.03</v>
      </c>
      <c r="AD298" s="18">
        <f t="shared" si="7"/>
        <v>4.905810811</v>
      </c>
      <c r="AE298" s="13">
        <f t="shared" si="8"/>
        <v>0.02680749538</v>
      </c>
      <c r="AF298" s="7">
        <v>0.0</v>
      </c>
      <c r="AG298" s="7">
        <v>0.0</v>
      </c>
      <c r="AH298" s="13" t="str">
        <f t="shared" si="9"/>
        <v> </v>
      </c>
      <c r="AI298" s="7">
        <v>0.0</v>
      </c>
      <c r="AJ298" s="7">
        <v>1.0</v>
      </c>
      <c r="AK298" s="26">
        <v>2.0</v>
      </c>
      <c r="AL298" s="26">
        <v>5.0</v>
      </c>
      <c r="AM298" s="7">
        <v>1.0</v>
      </c>
      <c r="AN298" s="7">
        <v>5.0</v>
      </c>
      <c r="AO298" s="7">
        <v>0.0</v>
      </c>
      <c r="AP298" s="7">
        <v>5.0</v>
      </c>
      <c r="AQ298" s="7">
        <v>1.0</v>
      </c>
      <c r="AR298" s="7">
        <v>5.0</v>
      </c>
      <c r="AS298" s="13">
        <f t="shared" si="10"/>
        <v>0.1666666667</v>
      </c>
      <c r="AT298" s="14">
        <v>4.24</v>
      </c>
      <c r="AU298" s="7">
        <v>0.0</v>
      </c>
      <c r="AV298" s="7">
        <v>1.0</v>
      </c>
      <c r="AW298" s="14">
        <v>-18.0</v>
      </c>
      <c r="AX298" s="14">
        <v>66.67</v>
      </c>
      <c r="AY298" s="14">
        <v>61.28</v>
      </c>
    </row>
    <row r="299" ht="12.75" customHeight="1">
      <c r="A299" s="7" t="s">
        <v>195</v>
      </c>
      <c r="B299" s="7" t="s">
        <v>1614</v>
      </c>
      <c r="C299" s="8" t="s">
        <v>490</v>
      </c>
      <c r="D299" s="9" t="s">
        <v>174</v>
      </c>
      <c r="E299" s="7">
        <v>82.0</v>
      </c>
      <c r="F299" s="7">
        <v>0.0</v>
      </c>
      <c r="G299" s="7">
        <v>0.0</v>
      </c>
      <c r="H299" s="24">
        <f t="shared" si="1"/>
        <v>0</v>
      </c>
      <c r="I299" s="7">
        <v>0.0</v>
      </c>
      <c r="J299" s="7">
        <v>0.0</v>
      </c>
      <c r="K299" s="7">
        <v>0.0</v>
      </c>
      <c r="L299" s="12">
        <f t="shared" si="2"/>
        <v>0</v>
      </c>
      <c r="M299" s="7">
        <v>2.0</v>
      </c>
      <c r="N299" s="7">
        <v>2.0</v>
      </c>
      <c r="O299" s="7">
        <v>2.0</v>
      </c>
      <c r="P299" s="7">
        <v>2.0</v>
      </c>
      <c r="Q299" s="7">
        <v>1.0</v>
      </c>
      <c r="R299" s="10">
        <f t="shared" si="3"/>
        <v>0</v>
      </c>
      <c r="S299" s="10">
        <f t="shared" si="4"/>
        <v>0</v>
      </c>
      <c r="T299" s="7">
        <v>39.0</v>
      </c>
      <c r="U299" s="7">
        <v>14.0</v>
      </c>
      <c r="V299" s="7">
        <v>6.0</v>
      </c>
      <c r="W299" s="7">
        <v>11.0</v>
      </c>
      <c r="X299" s="7">
        <v>4.0</v>
      </c>
      <c r="Y299" s="7">
        <v>17123.0</v>
      </c>
      <c r="Z299" s="18">
        <f t="shared" si="5"/>
        <v>3.480284553</v>
      </c>
      <c r="AA299" s="14">
        <v>289.29</v>
      </c>
      <c r="AB299" s="18">
        <f t="shared" si="6"/>
        <v>3.527926829</v>
      </c>
      <c r="AC299" s="14">
        <v>148.03</v>
      </c>
      <c r="AD299" s="18">
        <f t="shared" si="7"/>
        <v>1.805243902</v>
      </c>
      <c r="AE299" s="13">
        <f t="shared" si="8"/>
        <v>0.6615064484</v>
      </c>
      <c r="AF299" s="7">
        <v>0.0</v>
      </c>
      <c r="AG299" s="7">
        <v>0.0</v>
      </c>
      <c r="AH299" s="13" t="str">
        <f t="shared" si="9"/>
        <v> </v>
      </c>
      <c r="AI299" s="7">
        <v>3.0</v>
      </c>
      <c r="AJ299" s="7">
        <v>26.0</v>
      </c>
      <c r="AK299" s="26">
        <v>24.0</v>
      </c>
      <c r="AL299" s="26">
        <v>233.0</v>
      </c>
      <c r="AM299" s="7">
        <v>7.0</v>
      </c>
      <c r="AN299" s="7">
        <v>97.0</v>
      </c>
      <c r="AO299" s="7">
        <v>7.0</v>
      </c>
      <c r="AP299" s="7">
        <v>105.0</v>
      </c>
      <c r="AQ299" s="7">
        <v>25.0</v>
      </c>
      <c r="AR299" s="7">
        <v>229.0</v>
      </c>
      <c r="AS299" s="13">
        <f t="shared" si="10"/>
        <v>0.09842519685</v>
      </c>
      <c r="AT299" s="14">
        <v>-9.72</v>
      </c>
      <c r="AU299" s="7">
        <v>1.0</v>
      </c>
      <c r="AV299" s="7">
        <v>0.0</v>
      </c>
      <c r="AW299" s="14">
        <v>-46.5</v>
      </c>
      <c r="AX299" s="14">
        <v>4.01</v>
      </c>
      <c r="AY299" s="14">
        <v>-16.98</v>
      </c>
    </row>
    <row r="300" ht="12.75" customHeight="1">
      <c r="A300" s="7" t="s">
        <v>339</v>
      </c>
      <c r="B300" s="7" t="s">
        <v>1614</v>
      </c>
      <c r="C300" s="8" t="s">
        <v>197</v>
      </c>
      <c r="D300" s="9" t="s">
        <v>174</v>
      </c>
      <c r="E300" s="7">
        <v>3.0</v>
      </c>
      <c r="F300" s="7">
        <v>0.0</v>
      </c>
      <c r="G300" s="7">
        <v>0.0</v>
      </c>
      <c r="H300" s="24">
        <f t="shared" si="1"/>
        <v>0</v>
      </c>
      <c r="I300" s="7">
        <v>0.0</v>
      </c>
      <c r="J300" s="7">
        <v>0.0</v>
      </c>
      <c r="K300" s="7">
        <v>0.0</v>
      </c>
      <c r="L300" s="12">
        <f t="shared" si="2"/>
        <v>0</v>
      </c>
      <c r="M300" s="7">
        <v>0.0</v>
      </c>
      <c r="N300" s="7">
        <v>0.0</v>
      </c>
      <c r="O300" s="7">
        <v>0.0</v>
      </c>
      <c r="P300" s="7">
        <v>0.0</v>
      </c>
      <c r="Q300" s="7">
        <v>0.0</v>
      </c>
      <c r="R300" s="10">
        <f t="shared" si="3"/>
        <v>0</v>
      </c>
      <c r="S300" s="10">
        <f t="shared" si="4"/>
        <v>0</v>
      </c>
      <c r="T300" s="7">
        <v>0.0</v>
      </c>
      <c r="U300" s="7">
        <v>0.0</v>
      </c>
      <c r="V300" s="7">
        <v>1.0</v>
      </c>
      <c r="W300" s="7">
        <v>1.0</v>
      </c>
      <c r="X300" s="7">
        <v>0.0</v>
      </c>
      <c r="Y300" s="7">
        <v>340.0</v>
      </c>
      <c r="Z300" s="18">
        <f t="shared" si="5"/>
        <v>1.888888889</v>
      </c>
      <c r="AA300" s="14">
        <v>6.06</v>
      </c>
      <c r="AB300" s="18">
        <f t="shared" si="6"/>
        <v>2.02</v>
      </c>
      <c r="AC300" s="14">
        <v>17.96</v>
      </c>
      <c r="AD300" s="18">
        <f t="shared" si="7"/>
        <v>5.986666667</v>
      </c>
      <c r="AE300" s="13">
        <f t="shared" si="8"/>
        <v>0.2522897585</v>
      </c>
      <c r="AF300" s="7">
        <v>0.0</v>
      </c>
      <c r="AG300" s="7">
        <v>0.0</v>
      </c>
      <c r="AH300" s="13" t="str">
        <f t="shared" si="9"/>
        <v> </v>
      </c>
      <c r="AI300" s="7">
        <v>1.0</v>
      </c>
      <c r="AJ300" s="7">
        <v>0.0</v>
      </c>
      <c r="AK300" s="26">
        <v>2.0</v>
      </c>
      <c r="AL300" s="26">
        <v>5.0</v>
      </c>
      <c r="AM300" s="7">
        <v>0.0</v>
      </c>
      <c r="AN300" s="7">
        <v>0.0</v>
      </c>
      <c r="AO300" s="7">
        <v>0.0</v>
      </c>
      <c r="AP300" s="7">
        <v>2.0</v>
      </c>
      <c r="AQ300" s="7">
        <v>3.0</v>
      </c>
      <c r="AR300" s="7">
        <v>3.0</v>
      </c>
      <c r="AS300" s="13">
        <f t="shared" si="10"/>
        <v>0.5</v>
      </c>
      <c r="AT300" s="14">
        <v>35.71</v>
      </c>
      <c r="AU300" s="7">
        <v>1.0</v>
      </c>
      <c r="AV300" s="7">
        <v>1.0</v>
      </c>
      <c r="AW300" s="14">
        <v>0.0</v>
      </c>
      <c r="AX300" s="14">
        <v>50.0</v>
      </c>
      <c r="AY300" s="14">
        <v>50.0</v>
      </c>
    </row>
    <row r="301" ht="12.75" customHeight="1">
      <c r="A301" s="7" t="s">
        <v>1620</v>
      </c>
      <c r="B301" s="7" t="s">
        <v>1621</v>
      </c>
      <c r="C301" s="8" t="s">
        <v>237</v>
      </c>
      <c r="D301" s="9" t="s">
        <v>260</v>
      </c>
      <c r="E301" s="7">
        <v>31.0</v>
      </c>
      <c r="F301" s="7">
        <v>0.0</v>
      </c>
      <c r="G301" s="7">
        <v>0.0</v>
      </c>
      <c r="H301" s="24">
        <f t="shared" si="1"/>
        <v>0</v>
      </c>
      <c r="I301" s="7">
        <v>0.0</v>
      </c>
      <c r="J301" s="7">
        <v>0.0</v>
      </c>
      <c r="K301" s="7">
        <v>0.0</v>
      </c>
      <c r="L301" s="12">
        <f t="shared" si="2"/>
        <v>0</v>
      </c>
      <c r="M301" s="7">
        <v>0.0</v>
      </c>
      <c r="N301" s="7">
        <v>0.0</v>
      </c>
      <c r="O301" s="7">
        <v>0.0</v>
      </c>
      <c r="P301" s="7">
        <v>0.0</v>
      </c>
      <c r="Q301" s="7">
        <v>0.0</v>
      </c>
      <c r="R301" s="10">
        <f t="shared" si="3"/>
        <v>0</v>
      </c>
      <c r="S301" s="10">
        <f t="shared" si="4"/>
        <v>0</v>
      </c>
      <c r="T301" s="7">
        <v>0.0</v>
      </c>
      <c r="U301" s="7">
        <v>0.0</v>
      </c>
      <c r="V301" s="7">
        <v>0.0</v>
      </c>
      <c r="W301" s="7">
        <v>0.0</v>
      </c>
      <c r="X301" s="7">
        <v>0.0</v>
      </c>
      <c r="Y301" s="7">
        <v>2.0</v>
      </c>
      <c r="Z301" s="18">
        <f t="shared" si="5"/>
        <v>0.001075268817</v>
      </c>
      <c r="AA301" s="14">
        <v>0.0</v>
      </c>
      <c r="AB301" s="18">
        <f t="shared" si="6"/>
        <v>0</v>
      </c>
      <c r="AC301" s="14">
        <v>163.02</v>
      </c>
      <c r="AD301" s="18">
        <f t="shared" si="7"/>
        <v>5.258709677</v>
      </c>
      <c r="AE301" s="13">
        <f t="shared" si="8"/>
        <v>0</v>
      </c>
      <c r="AF301" s="7">
        <v>0.0</v>
      </c>
      <c r="AG301" s="7">
        <v>0.0</v>
      </c>
      <c r="AH301" s="13" t="str">
        <f t="shared" si="9"/>
        <v> </v>
      </c>
      <c r="AI301" s="7">
        <v>0.0</v>
      </c>
      <c r="AJ301" s="7">
        <v>0.0</v>
      </c>
      <c r="AK301" s="26">
        <v>0.0</v>
      </c>
      <c r="AL301" s="26">
        <v>0.0</v>
      </c>
      <c r="AM301" s="7">
        <v>0.0</v>
      </c>
      <c r="AN301" s="7">
        <v>0.0</v>
      </c>
      <c r="AO301" s="7">
        <v>0.0</v>
      </c>
      <c r="AP301" s="7">
        <v>0.0</v>
      </c>
      <c r="AQ301" s="7">
        <v>0.0</v>
      </c>
      <c r="AR301" s="7">
        <v>0.0</v>
      </c>
      <c r="AS301" s="13">
        <f t="shared" si="10"/>
        <v>0</v>
      </c>
      <c r="AT301" s="14"/>
      <c r="AU301" s="7">
        <v>0.0</v>
      </c>
      <c r="AV301" s="7">
        <v>0.0</v>
      </c>
      <c r="AW301" s="14">
        <v>0.0</v>
      </c>
      <c r="AX301" s="14"/>
      <c r="AY301" s="14"/>
    </row>
    <row r="302" ht="12.75" customHeight="1">
      <c r="A302" s="7" t="s">
        <v>712</v>
      </c>
      <c r="B302" s="7" t="s">
        <v>1624</v>
      </c>
      <c r="C302" s="8" t="s">
        <v>297</v>
      </c>
      <c r="D302" s="9" t="s">
        <v>247</v>
      </c>
      <c r="E302" s="7">
        <v>6.0</v>
      </c>
      <c r="F302" s="7">
        <v>0.0</v>
      </c>
      <c r="G302" s="7">
        <v>0.0</v>
      </c>
      <c r="H302" s="24">
        <f t="shared" si="1"/>
        <v>0</v>
      </c>
      <c r="I302" s="7">
        <v>0.0</v>
      </c>
      <c r="J302" s="7">
        <v>0.0</v>
      </c>
      <c r="K302" s="7">
        <v>0.0</v>
      </c>
      <c r="L302" s="12">
        <f t="shared" si="2"/>
        <v>0</v>
      </c>
      <c r="M302" s="7">
        <v>0.0</v>
      </c>
      <c r="N302" s="7">
        <v>0.0</v>
      </c>
      <c r="O302" s="7">
        <v>0.0</v>
      </c>
      <c r="P302" s="7">
        <v>0.0</v>
      </c>
      <c r="Q302" s="7">
        <v>0.0</v>
      </c>
      <c r="R302" s="10">
        <f t="shared" si="3"/>
        <v>0</v>
      </c>
      <c r="S302" s="10">
        <f t="shared" si="4"/>
        <v>0</v>
      </c>
      <c r="T302" s="7">
        <v>0.0</v>
      </c>
      <c r="U302" s="7">
        <v>0.0</v>
      </c>
      <c r="V302" s="7">
        <v>0.0</v>
      </c>
      <c r="W302" s="7">
        <v>0.0</v>
      </c>
      <c r="X302" s="7">
        <v>0.0</v>
      </c>
      <c r="Y302" s="7">
        <v>0.0</v>
      </c>
      <c r="Z302" s="18">
        <f t="shared" si="5"/>
        <v>0</v>
      </c>
      <c r="AA302" s="14">
        <v>0.0</v>
      </c>
      <c r="AB302" s="18">
        <f t="shared" si="6"/>
        <v>0</v>
      </c>
      <c r="AC302" s="14">
        <v>30.32</v>
      </c>
      <c r="AD302" s="18">
        <f t="shared" si="7"/>
        <v>5.053333333</v>
      </c>
      <c r="AE302" s="13">
        <f t="shared" si="8"/>
        <v>0</v>
      </c>
      <c r="AF302" s="7">
        <v>0.0</v>
      </c>
      <c r="AG302" s="7">
        <v>0.0</v>
      </c>
      <c r="AH302" s="13" t="str">
        <f t="shared" si="9"/>
        <v> </v>
      </c>
      <c r="AI302" s="7">
        <v>0.0</v>
      </c>
      <c r="AJ302" s="7">
        <v>0.0</v>
      </c>
      <c r="AK302" s="26">
        <v>0.0</v>
      </c>
      <c r="AL302" s="26">
        <v>0.0</v>
      </c>
      <c r="AM302" s="7">
        <v>0.0</v>
      </c>
      <c r="AN302" s="7">
        <v>0.0</v>
      </c>
      <c r="AO302" s="7">
        <v>0.0</v>
      </c>
      <c r="AP302" s="7">
        <v>0.0</v>
      </c>
      <c r="AQ302" s="7">
        <v>0.0</v>
      </c>
      <c r="AR302" s="7">
        <v>0.0</v>
      </c>
      <c r="AS302" s="13">
        <f t="shared" si="10"/>
        <v>0</v>
      </c>
      <c r="AT302" s="14"/>
      <c r="AU302" s="7">
        <v>0.0</v>
      </c>
      <c r="AV302" s="7">
        <v>0.0</v>
      </c>
      <c r="AW302" s="14">
        <v>0.0</v>
      </c>
      <c r="AX302" s="14"/>
      <c r="AY302" s="14"/>
    </row>
    <row r="303" ht="12.75" customHeight="1">
      <c r="A303" s="7" t="s">
        <v>1627</v>
      </c>
      <c r="B303" s="7" t="s">
        <v>1628</v>
      </c>
      <c r="C303" s="8" t="s">
        <v>149</v>
      </c>
      <c r="D303" s="9" t="s">
        <v>275</v>
      </c>
      <c r="E303" s="7">
        <v>4.0</v>
      </c>
      <c r="F303" s="7">
        <v>0.0</v>
      </c>
      <c r="G303" s="7">
        <v>0.0</v>
      </c>
      <c r="H303" s="24">
        <f t="shared" si="1"/>
        <v>0</v>
      </c>
      <c r="I303" s="7">
        <v>0.0</v>
      </c>
      <c r="J303" s="7">
        <v>0.0</v>
      </c>
      <c r="K303" s="7">
        <v>0.0</v>
      </c>
      <c r="L303" s="12">
        <f t="shared" si="2"/>
        <v>0</v>
      </c>
      <c r="M303" s="7">
        <v>0.0</v>
      </c>
      <c r="N303" s="7">
        <v>0.0</v>
      </c>
      <c r="O303" s="7">
        <v>0.0</v>
      </c>
      <c r="P303" s="7">
        <v>0.0</v>
      </c>
      <c r="Q303" s="7">
        <v>0.0</v>
      </c>
      <c r="R303" s="10">
        <f t="shared" si="3"/>
        <v>0</v>
      </c>
      <c r="S303" s="10">
        <f t="shared" si="4"/>
        <v>0</v>
      </c>
      <c r="T303" s="7">
        <v>0.0</v>
      </c>
      <c r="U303" s="7">
        <v>0.0</v>
      </c>
      <c r="V303" s="7">
        <v>0.0</v>
      </c>
      <c r="W303" s="7">
        <v>0.0</v>
      </c>
      <c r="X303" s="7">
        <v>0.0</v>
      </c>
      <c r="Y303" s="7">
        <v>0.0</v>
      </c>
      <c r="Z303" s="18">
        <f t="shared" si="5"/>
        <v>0</v>
      </c>
      <c r="AA303" s="14">
        <v>0.0</v>
      </c>
      <c r="AB303" s="18">
        <f t="shared" si="6"/>
        <v>0</v>
      </c>
      <c r="AC303" s="14">
        <v>27.51</v>
      </c>
      <c r="AD303" s="18">
        <f t="shared" si="7"/>
        <v>6.8775</v>
      </c>
      <c r="AE303" s="13">
        <f t="shared" si="8"/>
        <v>0</v>
      </c>
      <c r="AF303" s="7">
        <v>0.0</v>
      </c>
      <c r="AG303" s="7">
        <v>0.0</v>
      </c>
      <c r="AH303" s="13" t="str">
        <f t="shared" si="9"/>
        <v> </v>
      </c>
      <c r="AI303" s="7">
        <v>0.0</v>
      </c>
      <c r="AJ303" s="7">
        <v>0.0</v>
      </c>
      <c r="AK303" s="26">
        <v>0.0</v>
      </c>
      <c r="AL303" s="26">
        <v>0.0</v>
      </c>
      <c r="AM303" s="7">
        <v>0.0</v>
      </c>
      <c r="AN303" s="7">
        <v>0.0</v>
      </c>
      <c r="AO303" s="7">
        <v>0.0</v>
      </c>
      <c r="AP303" s="7">
        <v>0.0</v>
      </c>
      <c r="AQ303" s="7">
        <v>0.0</v>
      </c>
      <c r="AR303" s="7">
        <v>0.0</v>
      </c>
      <c r="AS303" s="13">
        <f t="shared" si="10"/>
        <v>0</v>
      </c>
      <c r="AT303" s="14"/>
      <c r="AU303" s="7">
        <v>0.0</v>
      </c>
      <c r="AV303" s="7">
        <v>0.0</v>
      </c>
      <c r="AW303" s="14">
        <v>0.0</v>
      </c>
      <c r="AX303" s="14"/>
      <c r="AY303" s="14"/>
    </row>
    <row r="304" ht="12.75" customHeight="1">
      <c r="A304" s="7" t="s">
        <v>1577</v>
      </c>
      <c r="B304" s="7" t="s">
        <v>1631</v>
      </c>
      <c r="C304" s="8" t="s">
        <v>166</v>
      </c>
      <c r="D304" s="9" t="s">
        <v>260</v>
      </c>
      <c r="E304" s="7">
        <v>74.0</v>
      </c>
      <c r="F304" s="7">
        <v>0.0</v>
      </c>
      <c r="G304" s="7">
        <v>0.0</v>
      </c>
      <c r="H304" s="24">
        <f t="shared" si="1"/>
        <v>0</v>
      </c>
      <c r="I304" s="7">
        <v>0.0</v>
      </c>
      <c r="J304" s="7">
        <v>0.0</v>
      </c>
      <c r="K304" s="7">
        <v>0.0</v>
      </c>
      <c r="L304" s="12">
        <f t="shared" si="2"/>
        <v>0</v>
      </c>
      <c r="M304" s="7">
        <v>1.0</v>
      </c>
      <c r="N304" s="7">
        <v>1.0</v>
      </c>
      <c r="O304" s="7">
        <v>1.0</v>
      </c>
      <c r="P304" s="7">
        <v>1.0</v>
      </c>
      <c r="Q304" s="7">
        <v>0.0</v>
      </c>
      <c r="R304" s="10">
        <f t="shared" si="3"/>
        <v>0</v>
      </c>
      <c r="S304" s="10">
        <f t="shared" si="4"/>
        <v>0</v>
      </c>
      <c r="T304" s="7">
        <v>7.0</v>
      </c>
      <c r="U304" s="7">
        <v>0.0</v>
      </c>
      <c r="V304" s="7">
        <v>0.0</v>
      </c>
      <c r="W304" s="7">
        <v>0.0</v>
      </c>
      <c r="X304" s="7">
        <v>2.0</v>
      </c>
      <c r="Y304" s="7">
        <v>2476.0</v>
      </c>
      <c r="Z304" s="18">
        <f t="shared" si="5"/>
        <v>0.5576576577</v>
      </c>
      <c r="AA304" s="14">
        <v>38.78</v>
      </c>
      <c r="AB304" s="18">
        <f t="shared" si="6"/>
        <v>0.5240540541</v>
      </c>
      <c r="AC304" s="14">
        <v>340.17</v>
      </c>
      <c r="AD304" s="18">
        <f t="shared" si="7"/>
        <v>4.596891892</v>
      </c>
      <c r="AE304" s="13">
        <f t="shared" si="8"/>
        <v>0.1023354004</v>
      </c>
      <c r="AF304" s="7">
        <v>10.0</v>
      </c>
      <c r="AG304" s="7">
        <v>17.0</v>
      </c>
      <c r="AH304" s="13">
        <f t="shared" si="9"/>
        <v>0.3703703704</v>
      </c>
      <c r="AI304" s="7">
        <v>0.0</v>
      </c>
      <c r="AJ304" s="7">
        <v>2.0</v>
      </c>
      <c r="AK304" s="26">
        <v>3.0</v>
      </c>
      <c r="AL304" s="26">
        <v>27.0</v>
      </c>
      <c r="AM304" s="7">
        <v>1.0</v>
      </c>
      <c r="AN304" s="7">
        <v>21.0</v>
      </c>
      <c r="AO304" s="7">
        <v>2.0</v>
      </c>
      <c r="AP304" s="7">
        <v>20.0</v>
      </c>
      <c r="AQ304" s="7">
        <v>2.0</v>
      </c>
      <c r="AR304" s="7">
        <v>33.0</v>
      </c>
      <c r="AS304" s="13">
        <f t="shared" si="10"/>
        <v>0.05714285714</v>
      </c>
      <c r="AT304" s="14">
        <v>-7.06</v>
      </c>
      <c r="AU304" s="7">
        <v>1.0</v>
      </c>
      <c r="AV304" s="7">
        <v>0.0</v>
      </c>
      <c r="AW304" s="14">
        <v>-43.3</v>
      </c>
      <c r="AX304" s="14">
        <v>31.03</v>
      </c>
      <c r="AY304" s="14">
        <v>25.31</v>
      </c>
    </row>
    <row r="305" ht="12.75" customHeight="1">
      <c r="A305" s="7" t="s">
        <v>1637</v>
      </c>
      <c r="B305" s="7" t="s">
        <v>1638</v>
      </c>
      <c r="C305" s="8" t="s">
        <v>325</v>
      </c>
      <c r="D305" s="9" t="s">
        <v>275</v>
      </c>
      <c r="E305" s="7">
        <v>20.0</v>
      </c>
      <c r="F305" s="7">
        <v>0.0</v>
      </c>
      <c r="G305" s="7">
        <v>0.0</v>
      </c>
      <c r="H305" s="24">
        <f t="shared" si="1"/>
        <v>0</v>
      </c>
      <c r="I305" s="7">
        <v>0.0</v>
      </c>
      <c r="J305" s="7">
        <v>0.0</v>
      </c>
      <c r="K305" s="7">
        <v>0.0</v>
      </c>
      <c r="L305" s="12">
        <f t="shared" si="2"/>
        <v>0</v>
      </c>
      <c r="M305" s="7">
        <v>0.0</v>
      </c>
      <c r="N305" s="7">
        <v>0.0</v>
      </c>
      <c r="O305" s="7">
        <v>0.0</v>
      </c>
      <c r="P305" s="7">
        <v>0.0</v>
      </c>
      <c r="Q305" s="7">
        <v>0.0</v>
      </c>
      <c r="R305" s="10">
        <f t="shared" si="3"/>
        <v>0</v>
      </c>
      <c r="S305" s="10">
        <f t="shared" si="4"/>
        <v>0</v>
      </c>
      <c r="T305" s="7">
        <v>0.0</v>
      </c>
      <c r="U305" s="7">
        <v>0.0</v>
      </c>
      <c r="V305" s="7">
        <v>0.0</v>
      </c>
      <c r="W305" s="7">
        <v>0.0</v>
      </c>
      <c r="X305" s="7">
        <v>0.0</v>
      </c>
      <c r="Y305" s="7">
        <v>18.0</v>
      </c>
      <c r="Z305" s="18">
        <f t="shared" si="5"/>
        <v>0.015</v>
      </c>
      <c r="AA305" s="14">
        <v>0.56</v>
      </c>
      <c r="AB305" s="18">
        <f t="shared" si="6"/>
        <v>0.028</v>
      </c>
      <c r="AC305" s="14">
        <v>82.53</v>
      </c>
      <c r="AD305" s="18">
        <f t="shared" si="7"/>
        <v>4.1265</v>
      </c>
      <c r="AE305" s="13">
        <f t="shared" si="8"/>
        <v>0.006739679865</v>
      </c>
      <c r="AF305" s="7">
        <v>0.0</v>
      </c>
      <c r="AG305" s="7">
        <v>0.0</v>
      </c>
      <c r="AH305" s="13" t="str">
        <f t="shared" si="9"/>
        <v> </v>
      </c>
      <c r="AI305" s="7">
        <v>0.0</v>
      </c>
      <c r="AJ305" s="7">
        <v>0.0</v>
      </c>
      <c r="AK305" s="26">
        <v>0.0</v>
      </c>
      <c r="AL305" s="26">
        <v>0.0</v>
      </c>
      <c r="AM305" s="7">
        <v>0.0</v>
      </c>
      <c r="AN305" s="7">
        <v>0.0</v>
      </c>
      <c r="AO305" s="7">
        <v>0.0</v>
      </c>
      <c r="AP305" s="7">
        <v>0.0</v>
      </c>
      <c r="AQ305" s="7">
        <v>0.0</v>
      </c>
      <c r="AR305" s="7">
        <v>0.0</v>
      </c>
      <c r="AS305" s="13">
        <f t="shared" si="10"/>
        <v>0</v>
      </c>
      <c r="AT305" s="14"/>
      <c r="AU305" s="7">
        <v>0.0</v>
      </c>
      <c r="AV305" s="7">
        <v>0.0</v>
      </c>
      <c r="AW305" s="14">
        <v>0.0</v>
      </c>
      <c r="AX305" s="14"/>
      <c r="AY305" s="14"/>
    </row>
    <row r="306" ht="12.75" customHeight="1">
      <c r="A306" s="7" t="s">
        <v>288</v>
      </c>
      <c r="B306" s="7" t="s">
        <v>1640</v>
      </c>
      <c r="C306" s="8" t="s">
        <v>839</v>
      </c>
      <c r="D306" s="9" t="s">
        <v>174</v>
      </c>
      <c r="E306" s="7">
        <v>58.0</v>
      </c>
      <c r="F306" s="7">
        <v>0.0</v>
      </c>
      <c r="G306" s="7">
        <v>0.0</v>
      </c>
      <c r="H306" s="24">
        <f t="shared" si="1"/>
        <v>0</v>
      </c>
      <c r="I306" s="7">
        <v>0.0</v>
      </c>
      <c r="J306" s="7">
        <v>0.0</v>
      </c>
      <c r="K306" s="7">
        <v>0.0</v>
      </c>
      <c r="L306" s="12">
        <f t="shared" si="2"/>
        <v>0</v>
      </c>
      <c r="M306" s="7">
        <v>3.0</v>
      </c>
      <c r="N306" s="7">
        <v>1.0</v>
      </c>
      <c r="O306" s="7">
        <v>1.0</v>
      </c>
      <c r="P306" s="7">
        <v>3.0</v>
      </c>
      <c r="Q306" s="7">
        <v>1.0</v>
      </c>
      <c r="R306" s="10">
        <f t="shared" si="3"/>
        <v>0</v>
      </c>
      <c r="S306" s="10">
        <f t="shared" si="4"/>
        <v>0</v>
      </c>
      <c r="T306" s="7">
        <v>22.0</v>
      </c>
      <c r="U306" s="7">
        <v>9.0</v>
      </c>
      <c r="V306" s="7">
        <v>6.0</v>
      </c>
      <c r="W306" s="7">
        <v>7.0</v>
      </c>
      <c r="X306" s="7">
        <v>1.0</v>
      </c>
      <c r="Y306" s="7">
        <v>10367.0</v>
      </c>
      <c r="Z306" s="18">
        <f t="shared" si="5"/>
        <v>2.979022989</v>
      </c>
      <c r="AA306" s="14">
        <v>167.92</v>
      </c>
      <c r="AB306" s="18">
        <f t="shared" si="6"/>
        <v>2.895172414</v>
      </c>
      <c r="AC306" s="14">
        <v>179.32</v>
      </c>
      <c r="AD306" s="18">
        <f t="shared" si="7"/>
        <v>3.091724138</v>
      </c>
      <c r="AE306" s="13">
        <f t="shared" si="8"/>
        <v>0.4835848405</v>
      </c>
      <c r="AF306" s="7">
        <v>0.0</v>
      </c>
      <c r="AG306" s="7">
        <v>0.0</v>
      </c>
      <c r="AH306" s="13" t="str">
        <f t="shared" si="9"/>
        <v> </v>
      </c>
      <c r="AI306" s="7">
        <v>2.0</v>
      </c>
      <c r="AJ306" s="7">
        <v>30.0</v>
      </c>
      <c r="AK306" s="26">
        <v>18.0</v>
      </c>
      <c r="AL306" s="26">
        <v>121.0</v>
      </c>
      <c r="AM306" s="7">
        <v>10.0</v>
      </c>
      <c r="AN306" s="7">
        <v>65.0</v>
      </c>
      <c r="AO306" s="7">
        <v>3.0</v>
      </c>
      <c r="AP306" s="7">
        <v>74.0</v>
      </c>
      <c r="AQ306" s="7">
        <v>21.0</v>
      </c>
      <c r="AR306" s="7">
        <v>137.0</v>
      </c>
      <c r="AS306" s="13">
        <f t="shared" si="10"/>
        <v>0.1329113924</v>
      </c>
      <c r="AT306" s="14">
        <v>1.73</v>
      </c>
      <c r="AU306" s="7">
        <v>0.0</v>
      </c>
      <c r="AV306" s="7">
        <v>1.0</v>
      </c>
      <c r="AW306" s="14">
        <v>-41.1</v>
      </c>
      <c r="AX306" s="14">
        <v>4.17</v>
      </c>
      <c r="AY306" s="14">
        <v>-6.22</v>
      </c>
    </row>
    <row r="307" ht="12.75" customHeight="1">
      <c r="A307" s="7" t="s">
        <v>563</v>
      </c>
      <c r="B307" s="7" t="s">
        <v>1644</v>
      </c>
      <c r="C307" s="8" t="s">
        <v>860</v>
      </c>
      <c r="D307" s="9" t="s">
        <v>174</v>
      </c>
      <c r="E307" s="7">
        <v>53.0</v>
      </c>
      <c r="F307" s="7">
        <v>0.0</v>
      </c>
      <c r="G307" s="7">
        <v>0.0</v>
      </c>
      <c r="H307" s="24">
        <f t="shared" si="1"/>
        <v>0</v>
      </c>
      <c r="I307" s="7">
        <v>0.0</v>
      </c>
      <c r="J307" s="7">
        <v>0.0</v>
      </c>
      <c r="K307" s="7">
        <v>0.0</v>
      </c>
      <c r="L307" s="12">
        <f t="shared" si="2"/>
        <v>0</v>
      </c>
      <c r="M307" s="7">
        <v>0.0</v>
      </c>
      <c r="N307" s="7">
        <v>1.0</v>
      </c>
      <c r="O307" s="7">
        <v>1.0</v>
      </c>
      <c r="P307" s="7">
        <v>0.0</v>
      </c>
      <c r="Q307" s="7">
        <v>0.0</v>
      </c>
      <c r="R307" s="10">
        <f t="shared" si="3"/>
        <v>0</v>
      </c>
      <c r="S307" s="10">
        <f t="shared" si="4"/>
        <v>0</v>
      </c>
      <c r="T307" s="7">
        <v>14.0</v>
      </c>
      <c r="U307" s="7">
        <v>13.0</v>
      </c>
      <c r="V307" s="7">
        <v>2.0</v>
      </c>
      <c r="W307" s="7">
        <v>5.0</v>
      </c>
      <c r="X307" s="7">
        <v>3.0</v>
      </c>
      <c r="Y307" s="7">
        <v>7313.0</v>
      </c>
      <c r="Z307" s="18">
        <f t="shared" si="5"/>
        <v>2.299685535</v>
      </c>
      <c r="AA307" s="14">
        <v>125.99</v>
      </c>
      <c r="AB307" s="18">
        <f t="shared" si="6"/>
        <v>2.377169811</v>
      </c>
      <c r="AC307" s="14">
        <v>165.42</v>
      </c>
      <c r="AD307" s="18">
        <f t="shared" si="7"/>
        <v>3.121132075</v>
      </c>
      <c r="AE307" s="13">
        <f t="shared" si="8"/>
        <v>0.4323461789</v>
      </c>
      <c r="AF307" s="7">
        <v>0.0</v>
      </c>
      <c r="AG307" s="7">
        <v>0.0</v>
      </c>
      <c r="AH307" s="13" t="str">
        <f t="shared" si="9"/>
        <v> </v>
      </c>
      <c r="AI307" s="7">
        <v>1.0</v>
      </c>
      <c r="AJ307" s="7">
        <v>8.0</v>
      </c>
      <c r="AK307" s="26">
        <v>13.0</v>
      </c>
      <c r="AL307" s="26">
        <v>117.0</v>
      </c>
      <c r="AM307" s="7">
        <v>3.0</v>
      </c>
      <c r="AN307" s="7">
        <v>40.0</v>
      </c>
      <c r="AO307" s="7">
        <v>3.0</v>
      </c>
      <c r="AP307" s="7">
        <v>57.0</v>
      </c>
      <c r="AQ307" s="7">
        <v>10.0</v>
      </c>
      <c r="AR307" s="7">
        <v>110.0</v>
      </c>
      <c r="AS307" s="13">
        <f t="shared" si="10"/>
        <v>0.08333333333</v>
      </c>
      <c r="AT307" s="14">
        <v>-5.04</v>
      </c>
      <c r="AU307" s="7">
        <v>0.0</v>
      </c>
      <c r="AV307" s="7">
        <v>2.0</v>
      </c>
      <c r="AW307" s="14">
        <v>-44.8</v>
      </c>
      <c r="AX307" s="14">
        <v>8.15</v>
      </c>
      <c r="AY307" s="14">
        <v>3.15</v>
      </c>
    </row>
    <row r="308" ht="12.75" customHeight="1">
      <c r="A308" s="7" t="s">
        <v>1650</v>
      </c>
      <c r="B308" s="7" t="s">
        <v>1651</v>
      </c>
      <c r="C308" s="8" t="s">
        <v>394</v>
      </c>
      <c r="D308" s="9" t="s">
        <v>174</v>
      </c>
      <c r="E308" s="7">
        <v>76.0</v>
      </c>
      <c r="F308" s="7">
        <v>0.0</v>
      </c>
      <c r="G308" s="7">
        <v>0.0</v>
      </c>
      <c r="H308" s="24">
        <f t="shared" si="1"/>
        <v>0</v>
      </c>
      <c r="I308" s="7">
        <v>0.0</v>
      </c>
      <c r="J308" s="7">
        <v>0.0</v>
      </c>
      <c r="K308" s="7">
        <v>0.0</v>
      </c>
      <c r="L308" s="12">
        <f t="shared" si="2"/>
        <v>0</v>
      </c>
      <c r="M308" s="7">
        <v>7.0</v>
      </c>
      <c r="N308" s="7">
        <v>0.0</v>
      </c>
      <c r="O308" s="7">
        <v>0.0</v>
      </c>
      <c r="P308" s="7">
        <v>6.0</v>
      </c>
      <c r="Q308" s="7">
        <v>0.0</v>
      </c>
      <c r="R308" s="10">
        <f t="shared" si="3"/>
        <v>0</v>
      </c>
      <c r="S308" s="10">
        <f t="shared" si="4"/>
        <v>0</v>
      </c>
      <c r="T308" s="7">
        <v>42.0</v>
      </c>
      <c r="U308" s="7">
        <v>24.0</v>
      </c>
      <c r="V308" s="7">
        <v>4.0</v>
      </c>
      <c r="W308" s="7">
        <v>8.0</v>
      </c>
      <c r="X308" s="7">
        <v>1.0</v>
      </c>
      <c r="Y308" s="7">
        <v>12406.0</v>
      </c>
      <c r="Z308" s="18">
        <f t="shared" si="5"/>
        <v>2.720614035</v>
      </c>
      <c r="AA308" s="14">
        <v>208.93</v>
      </c>
      <c r="AB308" s="18">
        <f t="shared" si="6"/>
        <v>2.749078947</v>
      </c>
      <c r="AC308" s="14">
        <v>191.6</v>
      </c>
      <c r="AD308" s="18">
        <f t="shared" si="7"/>
        <v>2.521052632</v>
      </c>
      <c r="AE308" s="13">
        <f t="shared" si="8"/>
        <v>0.5216338352</v>
      </c>
      <c r="AF308" s="7">
        <v>0.0</v>
      </c>
      <c r="AG308" s="7">
        <v>0.0</v>
      </c>
      <c r="AH308" s="13" t="str">
        <f t="shared" si="9"/>
        <v> </v>
      </c>
      <c r="AI308" s="7">
        <v>1.0</v>
      </c>
      <c r="AJ308" s="7">
        <v>22.0</v>
      </c>
      <c r="AK308" s="26">
        <v>34.0</v>
      </c>
      <c r="AL308" s="26">
        <v>148.0</v>
      </c>
      <c r="AM308" s="7">
        <v>6.0</v>
      </c>
      <c r="AN308" s="7">
        <v>78.0</v>
      </c>
      <c r="AO308" s="7">
        <v>3.0</v>
      </c>
      <c r="AP308" s="7">
        <v>102.0</v>
      </c>
      <c r="AQ308" s="7">
        <v>23.0</v>
      </c>
      <c r="AR308" s="7">
        <v>192.0</v>
      </c>
      <c r="AS308" s="13">
        <f t="shared" si="10"/>
        <v>0.1069767442</v>
      </c>
      <c r="AT308" s="14">
        <v>0.44</v>
      </c>
      <c r="AU308" s="7">
        <v>2.0</v>
      </c>
      <c r="AV308" s="7">
        <v>5.0</v>
      </c>
      <c r="AW308" s="14">
        <v>-31.0</v>
      </c>
      <c r="AX308" s="14">
        <v>2.21</v>
      </c>
      <c r="AY308" s="14">
        <v>-9.3</v>
      </c>
    </row>
    <row r="309" ht="12.75" customHeight="1">
      <c r="A309" s="7" t="s">
        <v>911</v>
      </c>
      <c r="B309" s="7" t="s">
        <v>1654</v>
      </c>
      <c r="C309" s="8" t="s">
        <v>325</v>
      </c>
      <c r="D309" s="9" t="s">
        <v>174</v>
      </c>
      <c r="E309" s="7">
        <v>64.0</v>
      </c>
      <c r="F309" s="7">
        <v>0.0</v>
      </c>
      <c r="G309" s="7">
        <v>0.0</v>
      </c>
      <c r="H309" s="24">
        <f t="shared" si="1"/>
        <v>0</v>
      </c>
      <c r="I309" s="7">
        <v>0.0</v>
      </c>
      <c r="J309" s="7">
        <v>0.0</v>
      </c>
      <c r="K309" s="7">
        <v>0.0</v>
      </c>
      <c r="L309" s="12">
        <f t="shared" si="2"/>
        <v>0</v>
      </c>
      <c r="M309" s="7">
        <v>2.0</v>
      </c>
      <c r="N309" s="7">
        <v>0.0</v>
      </c>
      <c r="O309" s="7">
        <v>0.0</v>
      </c>
      <c r="P309" s="7">
        <v>2.0</v>
      </c>
      <c r="Q309" s="7">
        <v>2.0</v>
      </c>
      <c r="R309" s="10">
        <f t="shared" si="3"/>
        <v>0</v>
      </c>
      <c r="S309" s="10">
        <f t="shared" si="4"/>
        <v>0</v>
      </c>
      <c r="T309" s="7">
        <v>26.0</v>
      </c>
      <c r="U309" s="7">
        <v>18.0</v>
      </c>
      <c r="V309" s="7">
        <v>6.0</v>
      </c>
      <c r="W309" s="7">
        <v>9.0</v>
      </c>
      <c r="X309" s="7">
        <v>1.0</v>
      </c>
      <c r="Y309" s="7">
        <v>12427.0</v>
      </c>
      <c r="Z309" s="18">
        <f t="shared" si="5"/>
        <v>3.236197917</v>
      </c>
      <c r="AA309" s="14">
        <v>203.66</v>
      </c>
      <c r="AB309" s="18">
        <f t="shared" si="6"/>
        <v>3.1821875</v>
      </c>
      <c r="AC309" s="14">
        <v>132.62</v>
      </c>
      <c r="AD309" s="18">
        <f t="shared" si="7"/>
        <v>2.0721875</v>
      </c>
      <c r="AE309" s="13">
        <f t="shared" si="8"/>
        <v>0.6056262638</v>
      </c>
      <c r="AF309" s="7">
        <v>0.0</v>
      </c>
      <c r="AG309" s="7">
        <v>0.0</v>
      </c>
      <c r="AH309" s="13" t="str">
        <f t="shared" si="9"/>
        <v> </v>
      </c>
      <c r="AI309" s="7">
        <v>0.0</v>
      </c>
      <c r="AJ309" s="7">
        <v>23.0</v>
      </c>
      <c r="AK309" s="26">
        <v>16.0</v>
      </c>
      <c r="AL309" s="26">
        <v>171.0</v>
      </c>
      <c r="AM309" s="7">
        <v>3.0</v>
      </c>
      <c r="AN309" s="7">
        <v>52.0</v>
      </c>
      <c r="AO309" s="7">
        <v>5.0</v>
      </c>
      <c r="AP309" s="7">
        <v>83.0</v>
      </c>
      <c r="AQ309" s="7">
        <v>15.0</v>
      </c>
      <c r="AR309" s="7">
        <v>143.0</v>
      </c>
      <c r="AS309" s="13">
        <f t="shared" si="10"/>
        <v>0.09493670886</v>
      </c>
      <c r="AT309" s="14">
        <v>-6.81</v>
      </c>
      <c r="AU309" s="7">
        <v>0.0</v>
      </c>
      <c r="AV309" s="7">
        <v>4.0</v>
      </c>
      <c r="AW309" s="14">
        <v>-43.9</v>
      </c>
      <c r="AX309" s="14">
        <v>4.17</v>
      </c>
      <c r="AY309" s="14">
        <v>-8.62</v>
      </c>
    </row>
    <row r="310" ht="12.75" customHeight="1">
      <c r="A310" s="7" t="s">
        <v>1659</v>
      </c>
      <c r="B310" s="7" t="s">
        <v>1660</v>
      </c>
      <c r="C310" s="8" t="s">
        <v>166</v>
      </c>
      <c r="D310" s="9" t="s">
        <v>174</v>
      </c>
      <c r="E310" s="7">
        <v>29.0</v>
      </c>
      <c r="F310" s="7">
        <v>0.0</v>
      </c>
      <c r="G310" s="7">
        <v>0.0</v>
      </c>
      <c r="H310" s="24">
        <f t="shared" si="1"/>
        <v>0</v>
      </c>
      <c r="I310" s="7">
        <v>0.0</v>
      </c>
      <c r="J310" s="7">
        <v>0.0</v>
      </c>
      <c r="K310" s="7">
        <v>0.0</v>
      </c>
      <c r="L310" s="12">
        <f t="shared" si="2"/>
        <v>0</v>
      </c>
      <c r="M310" s="7">
        <v>0.0</v>
      </c>
      <c r="N310" s="7">
        <v>0.0</v>
      </c>
      <c r="O310" s="7">
        <v>0.0</v>
      </c>
      <c r="P310" s="7">
        <v>0.0</v>
      </c>
      <c r="Q310" s="7">
        <v>0.0</v>
      </c>
      <c r="R310" s="10">
        <f t="shared" si="3"/>
        <v>0</v>
      </c>
      <c r="S310" s="10">
        <f t="shared" si="4"/>
        <v>0</v>
      </c>
      <c r="T310" s="7">
        <v>2.0</v>
      </c>
      <c r="U310" s="7">
        <v>0.0</v>
      </c>
      <c r="V310" s="7">
        <v>1.0</v>
      </c>
      <c r="W310" s="7">
        <v>1.0</v>
      </c>
      <c r="X310" s="7">
        <v>1.0</v>
      </c>
      <c r="Y310" s="7">
        <v>2971.0</v>
      </c>
      <c r="Z310" s="18">
        <f t="shared" si="5"/>
        <v>1.707471264</v>
      </c>
      <c r="AA310" s="14">
        <v>45.5</v>
      </c>
      <c r="AB310" s="18">
        <f t="shared" si="6"/>
        <v>1.568965517</v>
      </c>
      <c r="AC310" s="14">
        <v>98.52</v>
      </c>
      <c r="AD310" s="18">
        <f t="shared" si="7"/>
        <v>3.397241379</v>
      </c>
      <c r="AE310" s="13">
        <f t="shared" si="8"/>
        <v>0.3159283433</v>
      </c>
      <c r="AF310" s="7">
        <v>0.0</v>
      </c>
      <c r="AG310" s="7">
        <v>0.0</v>
      </c>
      <c r="AH310" s="13" t="str">
        <f t="shared" si="9"/>
        <v> </v>
      </c>
      <c r="AI310" s="7">
        <v>0.0</v>
      </c>
      <c r="AJ310" s="7">
        <v>4.0</v>
      </c>
      <c r="AK310" s="26">
        <v>8.0</v>
      </c>
      <c r="AL310" s="26">
        <v>45.0</v>
      </c>
      <c r="AM310" s="7">
        <v>1.0</v>
      </c>
      <c r="AN310" s="7">
        <v>17.0</v>
      </c>
      <c r="AO310" s="7">
        <v>0.0</v>
      </c>
      <c r="AP310" s="7">
        <v>14.0</v>
      </c>
      <c r="AQ310" s="7">
        <v>7.0</v>
      </c>
      <c r="AR310" s="7">
        <v>34.0</v>
      </c>
      <c r="AS310" s="13">
        <f t="shared" si="10"/>
        <v>0.1707317073</v>
      </c>
      <c r="AT310" s="14">
        <v>8.66</v>
      </c>
      <c r="AU310" s="7">
        <v>0.0</v>
      </c>
      <c r="AV310" s="7">
        <v>0.0</v>
      </c>
      <c r="AW310" s="14">
        <v>-56.7</v>
      </c>
      <c r="AX310" s="14">
        <v>11.11</v>
      </c>
      <c r="AY310" s="14">
        <v>7.83</v>
      </c>
    </row>
    <row r="311" ht="12.75" customHeight="1">
      <c r="A311" s="7" t="s">
        <v>1663</v>
      </c>
      <c r="B311" s="7" t="s">
        <v>1664</v>
      </c>
      <c r="C311" s="8" t="s">
        <v>274</v>
      </c>
      <c r="D311" s="9" t="s">
        <v>174</v>
      </c>
      <c r="E311" s="7">
        <v>72.0</v>
      </c>
      <c r="F311" s="7">
        <v>0.0</v>
      </c>
      <c r="G311" s="7">
        <v>0.0</v>
      </c>
      <c r="H311" s="24">
        <f t="shared" si="1"/>
        <v>0</v>
      </c>
      <c r="I311" s="7">
        <v>0.0</v>
      </c>
      <c r="J311" s="7">
        <v>0.0</v>
      </c>
      <c r="K311" s="7">
        <v>0.0</v>
      </c>
      <c r="L311" s="12">
        <f t="shared" si="2"/>
        <v>0</v>
      </c>
      <c r="M311" s="7">
        <v>1.0</v>
      </c>
      <c r="N311" s="7">
        <v>0.0</v>
      </c>
      <c r="O311" s="7">
        <v>0.0</v>
      </c>
      <c r="P311" s="7">
        <v>1.0</v>
      </c>
      <c r="Q311" s="7">
        <v>0.0</v>
      </c>
      <c r="R311" s="10">
        <f t="shared" si="3"/>
        <v>0</v>
      </c>
      <c r="S311" s="10">
        <f t="shared" si="4"/>
        <v>0</v>
      </c>
      <c r="T311" s="7">
        <v>23.0</v>
      </c>
      <c r="U311" s="7">
        <v>5.0</v>
      </c>
      <c r="V311" s="7">
        <v>3.0</v>
      </c>
      <c r="W311" s="7">
        <v>3.0</v>
      </c>
      <c r="X311" s="7">
        <v>3.0</v>
      </c>
      <c r="Y311" s="7">
        <v>8739.0</v>
      </c>
      <c r="Z311" s="18">
        <f t="shared" si="5"/>
        <v>2.022916667</v>
      </c>
      <c r="AA311" s="14">
        <v>135.86</v>
      </c>
      <c r="AB311" s="18">
        <f t="shared" si="6"/>
        <v>1.886944444</v>
      </c>
      <c r="AC311" s="14">
        <v>262.07</v>
      </c>
      <c r="AD311" s="18">
        <f t="shared" si="7"/>
        <v>3.639861111</v>
      </c>
      <c r="AE311" s="13">
        <f t="shared" si="8"/>
        <v>0.3414168321</v>
      </c>
      <c r="AF311" s="7">
        <v>0.0</v>
      </c>
      <c r="AG311" s="7">
        <v>0.0</v>
      </c>
      <c r="AH311" s="13" t="str">
        <f t="shared" si="9"/>
        <v> </v>
      </c>
      <c r="AI311" s="7">
        <v>2.0</v>
      </c>
      <c r="AJ311" s="7">
        <v>11.0</v>
      </c>
      <c r="AK311" s="26">
        <v>17.0</v>
      </c>
      <c r="AL311" s="26">
        <v>110.0</v>
      </c>
      <c r="AM311" s="7">
        <v>8.0</v>
      </c>
      <c r="AN311" s="7">
        <v>45.0</v>
      </c>
      <c r="AO311" s="7">
        <v>3.0</v>
      </c>
      <c r="AP311" s="7">
        <v>58.0</v>
      </c>
      <c r="AQ311" s="7">
        <v>18.0</v>
      </c>
      <c r="AR311" s="7">
        <v>107.0</v>
      </c>
      <c r="AS311" s="13">
        <f t="shared" si="10"/>
        <v>0.144</v>
      </c>
      <c r="AT311" s="14">
        <v>4.6</v>
      </c>
      <c r="AU311" s="7">
        <v>0.0</v>
      </c>
      <c r="AV311" s="7">
        <v>0.0</v>
      </c>
      <c r="AW311" s="14">
        <v>-37.1</v>
      </c>
      <c r="AX311" s="14">
        <v>7.79</v>
      </c>
      <c r="AY311" s="14">
        <v>1.87</v>
      </c>
    </row>
    <row r="312" ht="12.75" customHeight="1">
      <c r="A312" s="7" t="s">
        <v>911</v>
      </c>
      <c r="B312" s="7" t="s">
        <v>1668</v>
      </c>
      <c r="C312" s="8" t="s">
        <v>222</v>
      </c>
      <c r="D312" s="9" t="s">
        <v>174</v>
      </c>
      <c r="E312" s="7">
        <v>41.0</v>
      </c>
      <c r="F312" s="7">
        <v>0.0</v>
      </c>
      <c r="G312" s="7">
        <v>0.0</v>
      </c>
      <c r="H312" s="24">
        <f t="shared" si="1"/>
        <v>0</v>
      </c>
      <c r="I312" s="7">
        <v>0.0</v>
      </c>
      <c r="J312" s="7">
        <v>0.0</v>
      </c>
      <c r="K312" s="7">
        <v>0.0</v>
      </c>
      <c r="L312" s="12">
        <f t="shared" si="2"/>
        <v>0</v>
      </c>
      <c r="M312" s="7">
        <v>0.0</v>
      </c>
      <c r="N312" s="7">
        <v>0.0</v>
      </c>
      <c r="O312" s="7">
        <v>0.0</v>
      </c>
      <c r="P312" s="7">
        <v>0.0</v>
      </c>
      <c r="Q312" s="7">
        <v>0.0</v>
      </c>
      <c r="R312" s="10">
        <f t="shared" si="3"/>
        <v>0</v>
      </c>
      <c r="S312" s="10">
        <f t="shared" si="4"/>
        <v>0</v>
      </c>
      <c r="T312" s="7">
        <v>0.0</v>
      </c>
      <c r="U312" s="7">
        <v>0.0</v>
      </c>
      <c r="V312" s="7">
        <v>0.0</v>
      </c>
      <c r="W312" s="7">
        <v>0.0</v>
      </c>
      <c r="X312" s="7">
        <v>0.0</v>
      </c>
      <c r="Y312" s="7">
        <v>181.0</v>
      </c>
      <c r="Z312" s="18">
        <f t="shared" si="5"/>
        <v>0.07357723577</v>
      </c>
      <c r="AA312" s="14">
        <v>2.09</v>
      </c>
      <c r="AB312" s="18">
        <f t="shared" si="6"/>
        <v>0.05097560976</v>
      </c>
      <c r="AC312" s="14">
        <v>173.74</v>
      </c>
      <c r="AD312" s="18">
        <f t="shared" si="7"/>
        <v>4.237560976</v>
      </c>
      <c r="AE312" s="13">
        <f t="shared" si="8"/>
        <v>0.01188648126</v>
      </c>
      <c r="AF312" s="7">
        <v>0.0</v>
      </c>
      <c r="AG312" s="7">
        <v>0.0</v>
      </c>
      <c r="AH312" s="13" t="str">
        <f t="shared" si="9"/>
        <v> </v>
      </c>
      <c r="AI312" s="7">
        <v>0.0</v>
      </c>
      <c r="AJ312" s="7">
        <v>0.0</v>
      </c>
      <c r="AK312" s="26">
        <v>0.0</v>
      </c>
      <c r="AL312" s="26">
        <v>3.0</v>
      </c>
      <c r="AM312" s="7">
        <v>0.0</v>
      </c>
      <c r="AN312" s="7">
        <v>3.0</v>
      </c>
      <c r="AO312" s="7">
        <v>0.0</v>
      </c>
      <c r="AP312" s="7">
        <v>1.0</v>
      </c>
      <c r="AQ312" s="7">
        <v>0.0</v>
      </c>
      <c r="AR312" s="7">
        <v>2.0</v>
      </c>
      <c r="AS312" s="13">
        <f t="shared" si="10"/>
        <v>0</v>
      </c>
      <c r="AT312" s="14">
        <v>-13.69</v>
      </c>
      <c r="AU312" s="7">
        <v>0.0</v>
      </c>
      <c r="AV312" s="7">
        <v>0.0</v>
      </c>
      <c r="AW312" s="14">
        <v>-143.5</v>
      </c>
      <c r="AX312" s="14"/>
      <c r="AY312" s="14"/>
    </row>
    <row r="313" ht="12.75" customHeight="1">
      <c r="A313" s="7" t="s">
        <v>1663</v>
      </c>
      <c r="B313" s="7" t="s">
        <v>1671</v>
      </c>
      <c r="C313" s="8" t="s">
        <v>231</v>
      </c>
      <c r="D313" s="9" t="s">
        <v>159</v>
      </c>
      <c r="E313" s="7">
        <v>80.0</v>
      </c>
      <c r="F313" s="7">
        <v>0.0</v>
      </c>
      <c r="G313" s="7">
        <v>2.0</v>
      </c>
      <c r="H313" s="24">
        <f t="shared" si="1"/>
        <v>2</v>
      </c>
      <c r="I313" s="7">
        <v>0.0</v>
      </c>
      <c r="J313" s="7">
        <v>2.0</v>
      </c>
      <c r="K313" s="7">
        <v>0.0</v>
      </c>
      <c r="L313" s="12">
        <f t="shared" si="2"/>
        <v>28</v>
      </c>
      <c r="M313" s="7">
        <v>13.0</v>
      </c>
      <c r="N313" s="7">
        <v>2.0</v>
      </c>
      <c r="O313" s="7">
        <v>2.0</v>
      </c>
      <c r="P313" s="7">
        <v>13.0</v>
      </c>
      <c r="Q313" s="7">
        <v>2.0</v>
      </c>
      <c r="R313" s="10">
        <f t="shared" si="3"/>
        <v>0</v>
      </c>
      <c r="S313" s="10">
        <f t="shared" si="4"/>
        <v>0</v>
      </c>
      <c r="T313" s="7">
        <v>5.0</v>
      </c>
      <c r="U313" s="7">
        <v>3.0</v>
      </c>
      <c r="V313" s="7">
        <v>3.0</v>
      </c>
      <c r="W313" s="7">
        <v>1.0</v>
      </c>
      <c r="X313" s="7">
        <v>8.0</v>
      </c>
      <c r="Y313" s="7">
        <v>7897.0</v>
      </c>
      <c r="Z313" s="18">
        <f t="shared" si="5"/>
        <v>1.645208333</v>
      </c>
      <c r="AA313" s="14">
        <v>117.89</v>
      </c>
      <c r="AB313" s="18">
        <f t="shared" si="6"/>
        <v>1.473625</v>
      </c>
      <c r="AC313" s="14">
        <v>304.35</v>
      </c>
      <c r="AD313" s="18">
        <f t="shared" si="7"/>
        <v>3.804375</v>
      </c>
      <c r="AE313" s="13">
        <f t="shared" si="8"/>
        <v>0.279201402</v>
      </c>
      <c r="AF313" s="7">
        <v>3.0</v>
      </c>
      <c r="AG313" s="7">
        <v>0.0</v>
      </c>
      <c r="AH313" s="13">
        <f t="shared" si="9"/>
        <v>1</v>
      </c>
      <c r="AI313" s="7">
        <v>2.0</v>
      </c>
      <c r="AJ313" s="7">
        <v>10.0</v>
      </c>
      <c r="AK313" s="26">
        <v>26.0</v>
      </c>
      <c r="AL313" s="26">
        <v>64.0</v>
      </c>
      <c r="AM313" s="7">
        <v>7.0</v>
      </c>
      <c r="AN313" s="7">
        <v>32.0</v>
      </c>
      <c r="AO313" s="7">
        <v>6.0</v>
      </c>
      <c r="AP313" s="7">
        <v>34.0</v>
      </c>
      <c r="AQ313" s="7">
        <v>25.0</v>
      </c>
      <c r="AR313" s="7">
        <v>64.0</v>
      </c>
      <c r="AS313" s="13">
        <f t="shared" si="10"/>
        <v>0.2808988764</v>
      </c>
      <c r="AT313" s="14">
        <v>11.42</v>
      </c>
      <c r="AU313" s="7">
        <v>2.0</v>
      </c>
      <c r="AV313" s="7">
        <v>2.0</v>
      </c>
      <c r="AW313" s="14">
        <v>-21.9</v>
      </c>
      <c r="AX313" s="14">
        <v>14.49</v>
      </c>
      <c r="AY313" s="14">
        <v>8.81</v>
      </c>
    </row>
    <row r="314" ht="12.75" customHeight="1">
      <c r="A314" s="7" t="s">
        <v>1677</v>
      </c>
      <c r="B314" s="7" t="s">
        <v>1678</v>
      </c>
      <c r="C314" s="8" t="s">
        <v>685</v>
      </c>
      <c r="D314" s="9" t="s">
        <v>174</v>
      </c>
      <c r="E314" s="7">
        <v>81.0</v>
      </c>
      <c r="F314" s="7">
        <v>0.0</v>
      </c>
      <c r="G314" s="7">
        <v>0.0</v>
      </c>
      <c r="H314" s="24">
        <f t="shared" si="1"/>
        <v>0</v>
      </c>
      <c r="I314" s="7">
        <v>0.0</v>
      </c>
      <c r="J314" s="7">
        <v>0.0</v>
      </c>
      <c r="K314" s="7">
        <v>0.0</v>
      </c>
      <c r="L314" s="12">
        <f t="shared" si="2"/>
        <v>0</v>
      </c>
      <c r="M314" s="7">
        <v>3.0</v>
      </c>
      <c r="N314" s="7">
        <v>1.0</v>
      </c>
      <c r="O314" s="7">
        <v>1.0</v>
      </c>
      <c r="P314" s="7">
        <v>3.0</v>
      </c>
      <c r="Q314" s="7">
        <v>1.0</v>
      </c>
      <c r="R314" s="10">
        <f t="shared" si="3"/>
        <v>0</v>
      </c>
      <c r="S314" s="10">
        <f t="shared" si="4"/>
        <v>0</v>
      </c>
      <c r="T314" s="7">
        <v>18.0</v>
      </c>
      <c r="U314" s="7">
        <v>2.0</v>
      </c>
      <c r="V314" s="7">
        <v>6.0</v>
      </c>
      <c r="W314" s="7">
        <v>2.0</v>
      </c>
      <c r="X314" s="7">
        <v>5.0</v>
      </c>
      <c r="Y314" s="7">
        <v>13456.0</v>
      </c>
      <c r="Z314" s="18">
        <f t="shared" si="5"/>
        <v>2.76872428</v>
      </c>
      <c r="AA314" s="14">
        <v>219.97</v>
      </c>
      <c r="AB314" s="18">
        <f t="shared" si="6"/>
        <v>2.715679012</v>
      </c>
      <c r="AC314" s="14">
        <v>107.13</v>
      </c>
      <c r="AD314" s="18">
        <f t="shared" si="7"/>
        <v>1.322592593</v>
      </c>
      <c r="AE314" s="13">
        <f t="shared" si="8"/>
        <v>0.6724854784</v>
      </c>
      <c r="AF314" s="7">
        <v>0.0</v>
      </c>
      <c r="AG314" s="7">
        <v>0.0</v>
      </c>
      <c r="AH314" s="13" t="str">
        <f t="shared" si="9"/>
        <v> </v>
      </c>
      <c r="AI314" s="7">
        <v>1.0</v>
      </c>
      <c r="AJ314" s="7">
        <v>26.0</v>
      </c>
      <c r="AK314" s="26">
        <v>14.0</v>
      </c>
      <c r="AL314" s="26">
        <v>142.0</v>
      </c>
      <c r="AM314" s="7">
        <v>4.0</v>
      </c>
      <c r="AN314" s="7">
        <v>70.0</v>
      </c>
      <c r="AO314" s="7">
        <v>10.0</v>
      </c>
      <c r="AP314" s="7">
        <v>67.0</v>
      </c>
      <c r="AQ314" s="7">
        <v>12.0</v>
      </c>
      <c r="AR314" s="7">
        <v>145.0</v>
      </c>
      <c r="AS314" s="13">
        <f t="shared" si="10"/>
        <v>0.07643312102</v>
      </c>
      <c r="AT314" s="14">
        <v>-7.36</v>
      </c>
      <c r="AU314" s="7">
        <v>0.0</v>
      </c>
      <c r="AV314" s="7">
        <v>2.0</v>
      </c>
      <c r="AW314" s="14">
        <v>-44.2</v>
      </c>
      <c r="AX314" s="14">
        <v>9.52</v>
      </c>
      <c r="AY314" s="14">
        <v>0.55</v>
      </c>
    </row>
    <row r="315" ht="12.75" customHeight="1">
      <c r="A315" s="7" t="s">
        <v>1332</v>
      </c>
      <c r="B315" s="7" t="s">
        <v>1681</v>
      </c>
      <c r="C315" s="8" t="s">
        <v>628</v>
      </c>
      <c r="D315" s="9" t="s">
        <v>1682</v>
      </c>
      <c r="E315" s="7">
        <v>16.0</v>
      </c>
      <c r="F315" s="7">
        <v>0.0</v>
      </c>
      <c r="G315" s="7">
        <v>0.0</v>
      </c>
      <c r="H315" s="24">
        <f t="shared" si="1"/>
        <v>0</v>
      </c>
      <c r="I315" s="7">
        <v>0.0</v>
      </c>
      <c r="J315" s="7">
        <v>0.0</v>
      </c>
      <c r="K315" s="7">
        <v>0.0</v>
      </c>
      <c r="L315" s="12">
        <f t="shared" si="2"/>
        <v>0</v>
      </c>
      <c r="M315" s="7">
        <v>0.0</v>
      </c>
      <c r="N315" s="7">
        <v>0.0</v>
      </c>
      <c r="O315" s="7">
        <v>0.0</v>
      </c>
      <c r="P315" s="7">
        <v>0.0</v>
      </c>
      <c r="Q315" s="7">
        <v>0.0</v>
      </c>
      <c r="R315" s="10">
        <f t="shared" si="3"/>
        <v>0</v>
      </c>
      <c r="S315" s="10">
        <f t="shared" si="4"/>
        <v>0</v>
      </c>
      <c r="T315" s="7">
        <v>0.0</v>
      </c>
      <c r="U315" s="7">
        <v>0.0</v>
      </c>
      <c r="V315" s="7">
        <v>0.0</v>
      </c>
      <c r="W315" s="7">
        <v>0.0</v>
      </c>
      <c r="X315" s="7">
        <v>0.0</v>
      </c>
      <c r="Y315" s="7">
        <v>0.0</v>
      </c>
      <c r="Z315" s="18">
        <f t="shared" si="5"/>
        <v>0</v>
      </c>
      <c r="AA315" s="14">
        <v>0.0</v>
      </c>
      <c r="AB315" s="18">
        <f t="shared" si="6"/>
        <v>0</v>
      </c>
      <c r="AC315" s="14">
        <v>72.66</v>
      </c>
      <c r="AD315" s="18">
        <f t="shared" si="7"/>
        <v>4.54125</v>
      </c>
      <c r="AE315" s="13">
        <f t="shared" si="8"/>
        <v>0</v>
      </c>
      <c r="AF315" s="7">
        <v>0.0</v>
      </c>
      <c r="AG315" s="7">
        <v>0.0</v>
      </c>
      <c r="AH315" s="13" t="str">
        <f t="shared" si="9"/>
        <v> </v>
      </c>
      <c r="AI315" s="7">
        <v>0.0</v>
      </c>
      <c r="AJ315" s="7">
        <v>0.0</v>
      </c>
      <c r="AK315" s="26">
        <v>0.0</v>
      </c>
      <c r="AL315" s="26">
        <v>0.0</v>
      </c>
      <c r="AM315" s="7">
        <v>0.0</v>
      </c>
      <c r="AN315" s="7">
        <v>0.0</v>
      </c>
      <c r="AO315" s="7">
        <v>0.0</v>
      </c>
      <c r="AP315" s="7">
        <v>0.0</v>
      </c>
      <c r="AQ315" s="7">
        <v>0.0</v>
      </c>
      <c r="AR315" s="7">
        <v>0.0</v>
      </c>
      <c r="AS315" s="13">
        <f t="shared" si="10"/>
        <v>0</v>
      </c>
      <c r="AT315" s="14"/>
      <c r="AU315" s="7">
        <v>0.0</v>
      </c>
      <c r="AV315" s="7">
        <v>0.0</v>
      </c>
      <c r="AW315" s="14">
        <v>0.0</v>
      </c>
      <c r="AX315" s="14"/>
      <c r="AY315" s="14"/>
    </row>
    <row r="316" ht="12.75" customHeight="1">
      <c r="A316" s="7" t="s">
        <v>339</v>
      </c>
      <c r="B316" s="7" t="s">
        <v>1684</v>
      </c>
      <c r="C316" s="8" t="s">
        <v>246</v>
      </c>
      <c r="D316" s="9" t="s">
        <v>183</v>
      </c>
      <c r="E316" s="7">
        <v>30.0</v>
      </c>
      <c r="F316" s="7">
        <v>0.0</v>
      </c>
      <c r="G316" s="7">
        <v>0.0</v>
      </c>
      <c r="H316" s="24">
        <f t="shared" si="1"/>
        <v>0</v>
      </c>
      <c r="I316" s="7">
        <v>0.0</v>
      </c>
      <c r="J316" s="7">
        <v>0.0</v>
      </c>
      <c r="K316" s="7">
        <v>0.0</v>
      </c>
      <c r="L316" s="12">
        <f t="shared" si="2"/>
        <v>0</v>
      </c>
      <c r="M316" s="7">
        <v>1.0</v>
      </c>
      <c r="N316" s="7">
        <v>1.0</v>
      </c>
      <c r="O316" s="7">
        <v>1.0</v>
      </c>
      <c r="P316" s="7">
        <v>1.0</v>
      </c>
      <c r="Q316" s="7">
        <v>0.0</v>
      </c>
      <c r="R316" s="10">
        <f t="shared" si="3"/>
        <v>0</v>
      </c>
      <c r="S316" s="10">
        <f t="shared" si="4"/>
        <v>0</v>
      </c>
      <c r="T316" s="7">
        <v>2.0</v>
      </c>
      <c r="U316" s="7">
        <v>0.0</v>
      </c>
      <c r="V316" s="7">
        <v>0.0</v>
      </c>
      <c r="W316" s="7">
        <v>1.0</v>
      </c>
      <c r="X316" s="7">
        <v>0.0</v>
      </c>
      <c r="Y316" s="7">
        <v>732.0</v>
      </c>
      <c r="Z316" s="18">
        <f t="shared" si="5"/>
        <v>0.4066666667</v>
      </c>
      <c r="AA316" s="14">
        <v>10.07</v>
      </c>
      <c r="AB316" s="18">
        <f t="shared" si="6"/>
        <v>0.3356666667</v>
      </c>
      <c r="AC316" s="14">
        <v>132.97</v>
      </c>
      <c r="AD316" s="18">
        <f t="shared" si="7"/>
        <v>4.432333333</v>
      </c>
      <c r="AE316" s="13">
        <f t="shared" si="8"/>
        <v>0.07039988814</v>
      </c>
      <c r="AF316" s="7">
        <v>1.0</v>
      </c>
      <c r="AG316" s="7">
        <v>1.0</v>
      </c>
      <c r="AH316" s="13">
        <f t="shared" si="9"/>
        <v>0.5</v>
      </c>
      <c r="AI316" s="7">
        <v>0.0</v>
      </c>
      <c r="AJ316" s="7">
        <v>1.0</v>
      </c>
      <c r="AK316" s="26">
        <v>3.0</v>
      </c>
      <c r="AL316" s="26">
        <v>8.0</v>
      </c>
      <c r="AM316" s="7">
        <v>1.0</v>
      </c>
      <c r="AN316" s="7">
        <v>1.0</v>
      </c>
      <c r="AO316" s="7">
        <v>1.0</v>
      </c>
      <c r="AP316" s="7">
        <v>6.0</v>
      </c>
      <c r="AQ316" s="7">
        <v>5.0</v>
      </c>
      <c r="AR316" s="7">
        <v>5.0</v>
      </c>
      <c r="AS316" s="13">
        <f t="shared" si="10"/>
        <v>0.5</v>
      </c>
      <c r="AT316" s="14">
        <v>33.54</v>
      </c>
      <c r="AU316" s="7">
        <v>0.0</v>
      </c>
      <c r="AV316" s="7">
        <v>0.0</v>
      </c>
      <c r="AW316" s="14">
        <v>-6.0</v>
      </c>
      <c r="AX316" s="14">
        <v>40.0</v>
      </c>
      <c r="AY316" s="14">
        <v>37.01</v>
      </c>
    </row>
    <row r="317" ht="12.75" customHeight="1">
      <c r="A317" s="7" t="s">
        <v>381</v>
      </c>
      <c r="B317" s="7" t="s">
        <v>1686</v>
      </c>
      <c r="C317" s="8" t="s">
        <v>860</v>
      </c>
      <c r="D317" s="9" t="s">
        <v>159</v>
      </c>
      <c r="E317" s="7">
        <v>82.0</v>
      </c>
      <c r="F317" s="7">
        <v>0.0</v>
      </c>
      <c r="G317" s="7">
        <v>0.0</v>
      </c>
      <c r="H317" s="24">
        <f t="shared" si="1"/>
        <v>0</v>
      </c>
      <c r="I317" s="7">
        <v>0.0</v>
      </c>
      <c r="J317" s="7">
        <v>0.0</v>
      </c>
      <c r="K317" s="7">
        <v>0.0</v>
      </c>
      <c r="L317" s="12">
        <f t="shared" si="2"/>
        <v>0</v>
      </c>
      <c r="M317" s="7">
        <v>0.0</v>
      </c>
      <c r="N317" s="7">
        <v>0.0</v>
      </c>
      <c r="O317" s="7">
        <v>0.0</v>
      </c>
      <c r="P317" s="7">
        <v>0.0</v>
      </c>
      <c r="Q317" s="7">
        <v>0.0</v>
      </c>
      <c r="R317" s="10">
        <f t="shared" si="3"/>
        <v>0</v>
      </c>
      <c r="S317" s="10">
        <f t="shared" si="4"/>
        <v>0</v>
      </c>
      <c r="T317" s="7">
        <v>0.0</v>
      </c>
      <c r="U317" s="7">
        <v>1.0</v>
      </c>
      <c r="V317" s="7">
        <v>0.0</v>
      </c>
      <c r="W317" s="7">
        <v>0.0</v>
      </c>
      <c r="X317" s="7">
        <v>0.0</v>
      </c>
      <c r="Y317" s="7">
        <v>245.0</v>
      </c>
      <c r="Z317" s="18">
        <f t="shared" si="5"/>
        <v>0.04979674797</v>
      </c>
      <c r="AA317" s="14">
        <v>2.69</v>
      </c>
      <c r="AB317" s="18">
        <f t="shared" si="6"/>
        <v>0.03280487805</v>
      </c>
      <c r="AC317" s="14">
        <v>427.07</v>
      </c>
      <c r="AD317" s="18">
        <f t="shared" si="7"/>
        <v>5.208170732</v>
      </c>
      <c r="AE317" s="13">
        <f t="shared" si="8"/>
        <v>0.00625930752</v>
      </c>
      <c r="AF317" s="7">
        <v>0.0</v>
      </c>
      <c r="AG317" s="7">
        <v>0.0</v>
      </c>
      <c r="AH317" s="13" t="str">
        <f t="shared" si="9"/>
        <v> </v>
      </c>
      <c r="AI317" s="7">
        <v>0.0</v>
      </c>
      <c r="AJ317" s="7">
        <v>2.0</v>
      </c>
      <c r="AK317" s="26">
        <v>0.0</v>
      </c>
      <c r="AL317" s="26">
        <v>0.0</v>
      </c>
      <c r="AM317" s="7">
        <v>0.0</v>
      </c>
      <c r="AN317" s="7">
        <v>3.0</v>
      </c>
      <c r="AO317" s="7">
        <v>0.0</v>
      </c>
      <c r="AP317" s="7">
        <v>0.0</v>
      </c>
      <c r="AQ317" s="7">
        <v>0.0</v>
      </c>
      <c r="AR317" s="7">
        <v>3.0</v>
      </c>
      <c r="AS317" s="13">
        <f t="shared" si="10"/>
        <v>0</v>
      </c>
      <c r="AT317" s="14">
        <v>-9.13</v>
      </c>
      <c r="AU317" s="7">
        <v>0.0</v>
      </c>
      <c r="AV317" s="7">
        <v>0.0</v>
      </c>
      <c r="AW317" s="14">
        <v>-111.5</v>
      </c>
      <c r="AX317" s="14">
        <v>50.0</v>
      </c>
      <c r="AY317" s="14">
        <v>45.07</v>
      </c>
    </row>
    <row r="318" ht="12.75" customHeight="1">
      <c r="A318" s="7" t="s">
        <v>609</v>
      </c>
      <c r="B318" s="7" t="s">
        <v>1692</v>
      </c>
      <c r="C318" s="8" t="s">
        <v>297</v>
      </c>
      <c r="D318" s="9" t="s">
        <v>174</v>
      </c>
      <c r="E318" s="7">
        <v>58.0</v>
      </c>
      <c r="F318" s="7">
        <v>0.0</v>
      </c>
      <c r="G318" s="7">
        <v>0.0</v>
      </c>
      <c r="H318" s="24">
        <f t="shared" si="1"/>
        <v>0</v>
      </c>
      <c r="I318" s="7">
        <v>0.0</v>
      </c>
      <c r="J318" s="7">
        <v>0.0</v>
      </c>
      <c r="K318" s="7">
        <v>0.0</v>
      </c>
      <c r="L318" s="12">
        <f t="shared" si="2"/>
        <v>0</v>
      </c>
      <c r="M318" s="7">
        <v>0.0</v>
      </c>
      <c r="N318" s="7">
        <v>0.0</v>
      </c>
      <c r="O318" s="7">
        <v>0.0</v>
      </c>
      <c r="P318" s="7">
        <v>0.0</v>
      </c>
      <c r="Q318" s="7">
        <v>1.0</v>
      </c>
      <c r="R318" s="10">
        <f t="shared" si="3"/>
        <v>0</v>
      </c>
      <c r="S318" s="10">
        <f t="shared" si="4"/>
        <v>0</v>
      </c>
      <c r="T318" s="7">
        <v>23.0</v>
      </c>
      <c r="U318" s="7">
        <v>11.0</v>
      </c>
      <c r="V318" s="7">
        <v>2.0</v>
      </c>
      <c r="W318" s="7">
        <v>6.0</v>
      </c>
      <c r="X318" s="7">
        <v>3.0</v>
      </c>
      <c r="Y318" s="7">
        <v>9074.0</v>
      </c>
      <c r="Z318" s="18">
        <f t="shared" si="5"/>
        <v>2.607471264</v>
      </c>
      <c r="AA318" s="14">
        <v>146.84</v>
      </c>
      <c r="AB318" s="18">
        <f t="shared" si="6"/>
        <v>2.531724138</v>
      </c>
      <c r="AC318" s="14">
        <v>137.76</v>
      </c>
      <c r="AD318" s="18">
        <f t="shared" si="7"/>
        <v>2.375172414</v>
      </c>
      <c r="AE318" s="13">
        <f t="shared" si="8"/>
        <v>0.5159522136</v>
      </c>
      <c r="AF318" s="7">
        <v>0.0</v>
      </c>
      <c r="AG318" s="7">
        <v>0.0</v>
      </c>
      <c r="AH318" s="13" t="str">
        <f t="shared" si="9"/>
        <v> </v>
      </c>
      <c r="AI318" s="7">
        <v>2.0</v>
      </c>
      <c r="AJ318" s="7">
        <v>18.0</v>
      </c>
      <c r="AK318" s="26">
        <v>14.0</v>
      </c>
      <c r="AL318" s="26">
        <v>127.0</v>
      </c>
      <c r="AM318" s="7">
        <v>5.0</v>
      </c>
      <c r="AN318" s="7">
        <v>41.0</v>
      </c>
      <c r="AO318" s="7">
        <v>3.0</v>
      </c>
      <c r="AP318" s="7">
        <v>57.0</v>
      </c>
      <c r="AQ318" s="7">
        <v>13.0</v>
      </c>
      <c r="AR318" s="7">
        <v>129.0</v>
      </c>
      <c r="AS318" s="13">
        <f t="shared" si="10"/>
        <v>0.09154929577</v>
      </c>
      <c r="AT318" s="14">
        <v>-4.08</v>
      </c>
      <c r="AU318" s="7">
        <v>2.0</v>
      </c>
      <c r="AV318" s="7">
        <v>1.0</v>
      </c>
      <c r="AW318" s="14">
        <v>-45.4</v>
      </c>
      <c r="AX318" s="14">
        <v>3.21</v>
      </c>
      <c r="AY318" s="14">
        <v>-4.26</v>
      </c>
    </row>
    <row r="319" ht="12.75" customHeight="1">
      <c r="A319" s="7" t="s">
        <v>1696</v>
      </c>
      <c r="B319" s="7" t="s">
        <v>824</v>
      </c>
      <c r="C319" s="8" t="s">
        <v>158</v>
      </c>
      <c r="D319" s="9" t="s">
        <v>174</v>
      </c>
      <c r="E319" s="7">
        <v>82.0</v>
      </c>
      <c r="F319" s="7">
        <v>0.0</v>
      </c>
      <c r="G319" s="7">
        <v>0.0</v>
      </c>
      <c r="H319" s="24">
        <f t="shared" si="1"/>
        <v>0</v>
      </c>
      <c r="I319" s="7">
        <v>0.0</v>
      </c>
      <c r="J319" s="7">
        <v>0.0</v>
      </c>
      <c r="K319" s="7">
        <v>0.0</v>
      </c>
      <c r="L319" s="12">
        <f t="shared" si="2"/>
        <v>0</v>
      </c>
      <c r="M319" s="7">
        <v>2.0</v>
      </c>
      <c r="N319" s="7">
        <v>0.0</v>
      </c>
      <c r="O319" s="7">
        <v>0.0</v>
      </c>
      <c r="P319" s="7">
        <v>2.0</v>
      </c>
      <c r="Q319" s="7">
        <v>0.0</v>
      </c>
      <c r="R319" s="10">
        <f t="shared" si="3"/>
        <v>0</v>
      </c>
      <c r="S319" s="10">
        <f t="shared" si="4"/>
        <v>0</v>
      </c>
      <c r="T319" s="7">
        <v>10.0</v>
      </c>
      <c r="U319" s="7">
        <v>2.0</v>
      </c>
      <c r="V319" s="7">
        <v>0.0</v>
      </c>
      <c r="W319" s="7">
        <v>2.0</v>
      </c>
      <c r="X319" s="7">
        <v>0.0</v>
      </c>
      <c r="Y319" s="7">
        <v>2338.0</v>
      </c>
      <c r="Z319" s="18">
        <f t="shared" si="5"/>
        <v>0.475203252</v>
      </c>
      <c r="AA319" s="14">
        <v>39.95</v>
      </c>
      <c r="AB319" s="18">
        <f t="shared" si="6"/>
        <v>0.487195122</v>
      </c>
      <c r="AC319" s="14">
        <v>315.6</v>
      </c>
      <c r="AD319" s="18">
        <f t="shared" si="7"/>
        <v>3.848780488</v>
      </c>
      <c r="AE319" s="13">
        <f t="shared" si="8"/>
        <v>0.1123611306</v>
      </c>
      <c r="AF319" s="7">
        <v>0.0</v>
      </c>
      <c r="AG319" s="7">
        <v>0.0</v>
      </c>
      <c r="AH319" s="13" t="str">
        <f t="shared" si="9"/>
        <v> </v>
      </c>
      <c r="AI319" s="7">
        <v>0.0</v>
      </c>
      <c r="AJ319" s="7">
        <v>6.0</v>
      </c>
      <c r="AK319" s="26">
        <v>9.0</v>
      </c>
      <c r="AL319" s="26">
        <v>24.0</v>
      </c>
      <c r="AM319" s="7">
        <v>2.0</v>
      </c>
      <c r="AN319" s="7">
        <v>18.0</v>
      </c>
      <c r="AO319" s="7">
        <v>2.0</v>
      </c>
      <c r="AP319" s="7">
        <v>20.0</v>
      </c>
      <c r="AQ319" s="7">
        <v>8.0</v>
      </c>
      <c r="AR319" s="7">
        <v>34.0</v>
      </c>
      <c r="AS319" s="13">
        <f t="shared" si="10"/>
        <v>0.1904761905</v>
      </c>
      <c r="AT319" s="14">
        <v>6.58</v>
      </c>
      <c r="AU319" s="7">
        <v>2.0</v>
      </c>
      <c r="AV319" s="7">
        <v>0.0</v>
      </c>
      <c r="AW319" s="14">
        <v>-28.5</v>
      </c>
      <c r="AX319" s="14">
        <v>26.09</v>
      </c>
      <c r="AY319" s="14">
        <v>20.67</v>
      </c>
    </row>
    <row r="320" ht="12.75" customHeight="1">
      <c r="A320" s="7" t="s">
        <v>1700</v>
      </c>
      <c r="B320" s="7" t="s">
        <v>824</v>
      </c>
      <c r="C320" s="8" t="s">
        <v>158</v>
      </c>
      <c r="D320" s="9" t="s">
        <v>275</v>
      </c>
      <c r="E320" s="7">
        <v>4.0</v>
      </c>
      <c r="F320" s="7">
        <v>1.0</v>
      </c>
      <c r="G320" s="7">
        <v>0.0</v>
      </c>
      <c r="H320" s="24">
        <f t="shared" si="1"/>
        <v>1</v>
      </c>
      <c r="I320" s="7">
        <v>1.0</v>
      </c>
      <c r="J320" s="7">
        <v>0.0</v>
      </c>
      <c r="K320" s="7">
        <v>0.0</v>
      </c>
      <c r="L320" s="12">
        <f t="shared" si="2"/>
        <v>0</v>
      </c>
      <c r="M320" s="7">
        <v>1.0</v>
      </c>
      <c r="N320" s="7">
        <v>0.0</v>
      </c>
      <c r="O320" s="7">
        <v>0.0</v>
      </c>
      <c r="P320" s="7">
        <v>0.0</v>
      </c>
      <c r="Q320" s="7">
        <v>0.0</v>
      </c>
      <c r="R320" s="10">
        <f t="shared" si="3"/>
        <v>1</v>
      </c>
      <c r="S320" s="10">
        <f t="shared" si="4"/>
        <v>0</v>
      </c>
      <c r="T320" s="7">
        <v>0.0</v>
      </c>
      <c r="U320" s="7">
        <v>0.0</v>
      </c>
      <c r="V320" s="7">
        <v>0.0</v>
      </c>
      <c r="W320" s="7">
        <v>0.0</v>
      </c>
      <c r="X320" s="7">
        <v>0.0</v>
      </c>
      <c r="Y320" s="7">
        <v>202.0</v>
      </c>
      <c r="Z320" s="18">
        <f t="shared" si="5"/>
        <v>0.8416666667</v>
      </c>
      <c r="AA320" s="14">
        <v>3.65</v>
      </c>
      <c r="AB320" s="18">
        <f t="shared" si="6"/>
        <v>0.9125</v>
      </c>
      <c r="AC320" s="14">
        <v>12.86</v>
      </c>
      <c r="AD320" s="18">
        <f t="shared" si="7"/>
        <v>3.215</v>
      </c>
      <c r="AE320" s="13">
        <f t="shared" si="8"/>
        <v>0.2210781345</v>
      </c>
      <c r="AF320" s="7">
        <v>0.0</v>
      </c>
      <c r="AG320" s="7">
        <v>1.0</v>
      </c>
      <c r="AH320" s="13">
        <f t="shared" si="9"/>
        <v>0</v>
      </c>
      <c r="AI320" s="7">
        <v>1.0</v>
      </c>
      <c r="AJ320" s="7">
        <v>1.0</v>
      </c>
      <c r="AK320" s="26">
        <v>0.0</v>
      </c>
      <c r="AL320" s="26">
        <v>1.0</v>
      </c>
      <c r="AM320" s="7">
        <v>0.0</v>
      </c>
      <c r="AN320" s="7">
        <v>2.0</v>
      </c>
      <c r="AO320" s="7">
        <v>0.0</v>
      </c>
      <c r="AP320" s="7">
        <v>2.0</v>
      </c>
      <c r="AQ320" s="7">
        <v>1.0</v>
      </c>
      <c r="AR320" s="7">
        <v>4.0</v>
      </c>
      <c r="AS320" s="13">
        <f t="shared" si="10"/>
        <v>0.2</v>
      </c>
      <c r="AT320" s="14">
        <v>-13.33</v>
      </c>
      <c r="AU320" s="7">
        <v>0.0</v>
      </c>
      <c r="AV320" s="7">
        <v>0.0</v>
      </c>
      <c r="AW320" s="14">
        <v>-16.4</v>
      </c>
      <c r="AX320" s="14">
        <v>0.0</v>
      </c>
      <c r="AY320" s="14">
        <v>0.0</v>
      </c>
    </row>
    <row r="321" ht="12.75" customHeight="1">
      <c r="A321" s="7" t="s">
        <v>1703</v>
      </c>
      <c r="B321" s="7" t="s">
        <v>1704</v>
      </c>
      <c r="C321" s="8" t="s">
        <v>305</v>
      </c>
      <c r="D321" s="9" t="s">
        <v>174</v>
      </c>
      <c r="E321" s="7">
        <v>72.0</v>
      </c>
      <c r="F321" s="7">
        <v>1.0</v>
      </c>
      <c r="G321" s="7">
        <v>0.0</v>
      </c>
      <c r="H321" s="24">
        <f t="shared" si="1"/>
        <v>1</v>
      </c>
      <c r="I321" s="7">
        <v>0.0</v>
      </c>
      <c r="J321" s="7">
        <v>0.0</v>
      </c>
      <c r="K321" s="7">
        <v>0.0</v>
      </c>
      <c r="L321" s="12">
        <f t="shared" si="2"/>
        <v>0</v>
      </c>
      <c r="M321" s="7">
        <v>5.0</v>
      </c>
      <c r="N321" s="7">
        <v>0.0</v>
      </c>
      <c r="O321" s="7">
        <v>0.0</v>
      </c>
      <c r="P321" s="7">
        <v>4.0</v>
      </c>
      <c r="Q321" s="7">
        <v>1.0</v>
      </c>
      <c r="R321" s="10">
        <f t="shared" si="3"/>
        <v>0.2</v>
      </c>
      <c r="S321" s="10">
        <f t="shared" si="4"/>
        <v>0</v>
      </c>
      <c r="T321" s="7">
        <v>23.0</v>
      </c>
      <c r="U321" s="7">
        <v>10.0</v>
      </c>
      <c r="V321" s="7">
        <v>5.0</v>
      </c>
      <c r="W321" s="7">
        <v>10.0</v>
      </c>
      <c r="X321" s="7">
        <v>5.0</v>
      </c>
      <c r="Y321" s="7">
        <v>9824.0</v>
      </c>
      <c r="Z321" s="18">
        <f t="shared" si="5"/>
        <v>2.274074074</v>
      </c>
      <c r="AA321" s="14">
        <v>162.7</v>
      </c>
      <c r="AB321" s="18">
        <f t="shared" si="6"/>
        <v>2.259722222</v>
      </c>
      <c r="AC321" s="14">
        <v>151.26</v>
      </c>
      <c r="AD321" s="18">
        <f t="shared" si="7"/>
        <v>2.100833333</v>
      </c>
      <c r="AE321" s="13">
        <f t="shared" si="8"/>
        <v>0.5182188814</v>
      </c>
      <c r="AF321" s="7">
        <v>0.0</v>
      </c>
      <c r="AG321" s="7">
        <v>0.0</v>
      </c>
      <c r="AH321" s="13" t="str">
        <f t="shared" si="9"/>
        <v> </v>
      </c>
      <c r="AI321" s="7">
        <v>0.0</v>
      </c>
      <c r="AJ321" s="7">
        <v>16.0</v>
      </c>
      <c r="AK321" s="26">
        <v>27.0</v>
      </c>
      <c r="AL321" s="26">
        <v>116.0</v>
      </c>
      <c r="AM321" s="7">
        <v>3.0</v>
      </c>
      <c r="AN321" s="7">
        <v>53.0</v>
      </c>
      <c r="AO321" s="7">
        <v>6.0</v>
      </c>
      <c r="AP321" s="7">
        <v>82.0</v>
      </c>
      <c r="AQ321" s="7">
        <v>22.0</v>
      </c>
      <c r="AR321" s="7">
        <v>133.0</v>
      </c>
      <c r="AS321" s="13">
        <f t="shared" si="10"/>
        <v>0.1419354839</v>
      </c>
      <c r="AT321" s="14">
        <v>-6.86</v>
      </c>
      <c r="AU321" s="7">
        <v>0.0</v>
      </c>
      <c r="AV321" s="7">
        <v>2.0</v>
      </c>
      <c r="AW321" s="14">
        <v>-29.1</v>
      </c>
      <c r="AX321" s="14">
        <v>6.99</v>
      </c>
      <c r="AY321" s="14">
        <v>0.62</v>
      </c>
    </row>
    <row r="322" ht="12.75" customHeight="1">
      <c r="A322" s="7" t="s">
        <v>1707</v>
      </c>
      <c r="B322" s="7" t="s">
        <v>1708</v>
      </c>
      <c r="C322" s="8" t="s">
        <v>685</v>
      </c>
      <c r="D322" s="9" t="s">
        <v>174</v>
      </c>
      <c r="E322" s="7">
        <v>79.0</v>
      </c>
      <c r="F322" s="7">
        <v>0.0</v>
      </c>
      <c r="G322" s="7">
        <v>0.0</v>
      </c>
      <c r="H322" s="24">
        <f t="shared" si="1"/>
        <v>0</v>
      </c>
      <c r="I322" s="7">
        <v>0.0</v>
      </c>
      <c r="J322" s="7">
        <v>0.0</v>
      </c>
      <c r="K322" s="7">
        <v>0.0</v>
      </c>
      <c r="L322" s="12">
        <f t="shared" si="2"/>
        <v>0</v>
      </c>
      <c r="M322" s="7">
        <v>0.0</v>
      </c>
      <c r="N322" s="7">
        <v>0.0</v>
      </c>
      <c r="O322" s="7">
        <v>0.0</v>
      </c>
      <c r="P322" s="7">
        <v>0.0</v>
      </c>
      <c r="Q322" s="7">
        <v>0.0</v>
      </c>
      <c r="R322" s="10">
        <f t="shared" si="3"/>
        <v>0</v>
      </c>
      <c r="S322" s="10">
        <f t="shared" si="4"/>
        <v>0</v>
      </c>
      <c r="T322" s="7">
        <v>0.0</v>
      </c>
      <c r="U322" s="7">
        <v>0.0</v>
      </c>
      <c r="V322" s="7">
        <v>0.0</v>
      </c>
      <c r="W322" s="7">
        <v>0.0</v>
      </c>
      <c r="X322" s="7">
        <v>1.0</v>
      </c>
      <c r="Y322" s="7">
        <v>416.0</v>
      </c>
      <c r="Z322" s="18">
        <f t="shared" si="5"/>
        <v>0.08776371308</v>
      </c>
      <c r="AA322" s="14">
        <v>7.42</v>
      </c>
      <c r="AB322" s="18">
        <f t="shared" si="6"/>
        <v>0.09392405063</v>
      </c>
      <c r="AC322" s="14">
        <v>310.09</v>
      </c>
      <c r="AD322" s="18">
        <f t="shared" si="7"/>
        <v>3.925189873</v>
      </c>
      <c r="AE322" s="13">
        <f t="shared" si="8"/>
        <v>0.0233693427</v>
      </c>
      <c r="AF322" s="7">
        <v>0.0</v>
      </c>
      <c r="AG322" s="7">
        <v>0.0</v>
      </c>
      <c r="AH322" s="13" t="str">
        <f t="shared" si="9"/>
        <v> </v>
      </c>
      <c r="AI322" s="7">
        <v>0.0</v>
      </c>
      <c r="AJ322" s="7">
        <v>1.0</v>
      </c>
      <c r="AK322" s="26">
        <v>3.0</v>
      </c>
      <c r="AL322" s="26">
        <v>4.0</v>
      </c>
      <c r="AM322" s="7">
        <v>0.0</v>
      </c>
      <c r="AN322" s="7">
        <v>3.0</v>
      </c>
      <c r="AO322" s="7">
        <v>1.0</v>
      </c>
      <c r="AP322" s="7">
        <v>3.0</v>
      </c>
      <c r="AQ322" s="7">
        <v>3.0</v>
      </c>
      <c r="AR322" s="7">
        <v>5.0</v>
      </c>
      <c r="AS322" s="13">
        <f t="shared" si="10"/>
        <v>0.375</v>
      </c>
      <c r="AT322" s="14">
        <v>28.41</v>
      </c>
      <c r="AU322" s="7">
        <v>0.0</v>
      </c>
      <c r="AV322" s="7">
        <v>0.0</v>
      </c>
      <c r="AW322" s="14">
        <v>-24.3</v>
      </c>
      <c r="AX322" s="14">
        <v>28.57</v>
      </c>
      <c r="AY322" s="14">
        <v>20.3</v>
      </c>
    </row>
    <row r="323" ht="12.75" customHeight="1">
      <c r="A323" s="7" t="s">
        <v>244</v>
      </c>
      <c r="B323" s="7" t="s">
        <v>1712</v>
      </c>
      <c r="C323" s="8" t="s">
        <v>206</v>
      </c>
      <c r="D323" s="9" t="s">
        <v>174</v>
      </c>
      <c r="E323" s="7">
        <v>10.0</v>
      </c>
      <c r="F323" s="7">
        <v>0.0</v>
      </c>
      <c r="G323" s="7">
        <v>0.0</v>
      </c>
      <c r="H323" s="24">
        <f t="shared" si="1"/>
        <v>0</v>
      </c>
      <c r="I323" s="7">
        <v>0.0</v>
      </c>
      <c r="J323" s="7">
        <v>0.0</v>
      </c>
      <c r="K323" s="7">
        <v>0.0</v>
      </c>
      <c r="L323" s="12">
        <f t="shared" si="2"/>
        <v>0</v>
      </c>
      <c r="M323" s="7">
        <v>0.0</v>
      </c>
      <c r="N323" s="7">
        <v>0.0</v>
      </c>
      <c r="O323" s="7">
        <v>0.0</v>
      </c>
      <c r="P323" s="7">
        <v>0.0</v>
      </c>
      <c r="Q323" s="7">
        <v>0.0</v>
      </c>
      <c r="R323" s="10">
        <f t="shared" si="3"/>
        <v>0</v>
      </c>
      <c r="S323" s="10">
        <f t="shared" si="4"/>
        <v>0</v>
      </c>
      <c r="T323" s="7">
        <v>0.0</v>
      </c>
      <c r="U323" s="7">
        <v>0.0</v>
      </c>
      <c r="V323" s="7">
        <v>1.0</v>
      </c>
      <c r="W323" s="7">
        <v>0.0</v>
      </c>
      <c r="X323" s="7">
        <v>0.0</v>
      </c>
      <c r="Y323" s="7">
        <v>556.0</v>
      </c>
      <c r="Z323" s="18">
        <f t="shared" si="5"/>
        <v>0.9266666667</v>
      </c>
      <c r="AA323" s="14">
        <v>7.67</v>
      </c>
      <c r="AB323" s="18">
        <f t="shared" si="6"/>
        <v>0.767</v>
      </c>
      <c r="AC323" s="14">
        <v>32.17</v>
      </c>
      <c r="AD323" s="18">
        <f t="shared" si="7"/>
        <v>3.217</v>
      </c>
      <c r="AE323" s="13">
        <f t="shared" si="8"/>
        <v>0.1925200803</v>
      </c>
      <c r="AF323" s="7">
        <v>0.0</v>
      </c>
      <c r="AG323" s="7">
        <v>0.0</v>
      </c>
      <c r="AH323" s="13" t="str">
        <f t="shared" si="9"/>
        <v> </v>
      </c>
      <c r="AI323" s="7">
        <v>0.0</v>
      </c>
      <c r="AJ323" s="7">
        <v>2.0</v>
      </c>
      <c r="AK323" s="26">
        <v>2.0</v>
      </c>
      <c r="AL323" s="26">
        <v>5.0</v>
      </c>
      <c r="AM323" s="7">
        <v>0.0</v>
      </c>
      <c r="AN323" s="7">
        <v>1.0</v>
      </c>
      <c r="AO323" s="7">
        <v>1.0</v>
      </c>
      <c r="AP323" s="7">
        <v>5.0</v>
      </c>
      <c r="AQ323" s="7">
        <v>1.0</v>
      </c>
      <c r="AR323" s="7">
        <v>4.0</v>
      </c>
      <c r="AS323" s="13">
        <f t="shared" si="10"/>
        <v>0.2</v>
      </c>
      <c r="AT323" s="14">
        <v>12.86</v>
      </c>
      <c r="AU323" s="7">
        <v>0.0</v>
      </c>
      <c r="AV323" s="7">
        <v>2.0</v>
      </c>
      <c r="AW323" s="14">
        <v>-15.6</v>
      </c>
      <c r="AX323" s="14">
        <v>0.0</v>
      </c>
      <c r="AY323" s="14">
        <v>0.0</v>
      </c>
    </row>
    <row r="324" ht="12.75" customHeight="1">
      <c r="A324" s="7" t="s">
        <v>1589</v>
      </c>
      <c r="B324" s="7" t="s">
        <v>1714</v>
      </c>
      <c r="C324" s="8" t="s">
        <v>182</v>
      </c>
      <c r="D324" s="9" t="s">
        <v>159</v>
      </c>
      <c r="E324" s="7">
        <v>4.0</v>
      </c>
      <c r="F324" s="7">
        <v>0.0</v>
      </c>
      <c r="G324" s="7">
        <v>0.0</v>
      </c>
      <c r="H324" s="24">
        <f t="shared" si="1"/>
        <v>0</v>
      </c>
      <c r="I324" s="7">
        <v>0.0</v>
      </c>
      <c r="J324" s="7">
        <v>0.0</v>
      </c>
      <c r="K324" s="7">
        <v>0.0</v>
      </c>
      <c r="L324" s="12">
        <f t="shared" si="2"/>
        <v>0</v>
      </c>
      <c r="M324" s="7">
        <v>0.0</v>
      </c>
      <c r="N324" s="7">
        <v>0.0</v>
      </c>
      <c r="O324" s="7">
        <v>0.0</v>
      </c>
      <c r="P324" s="7">
        <v>0.0</v>
      </c>
      <c r="Q324" s="7">
        <v>0.0</v>
      </c>
      <c r="R324" s="10">
        <f t="shared" si="3"/>
        <v>0</v>
      </c>
      <c r="S324" s="10">
        <f t="shared" si="4"/>
        <v>0</v>
      </c>
      <c r="T324" s="7">
        <v>0.0</v>
      </c>
      <c r="U324" s="7">
        <v>0.0</v>
      </c>
      <c r="V324" s="7">
        <v>0.0</v>
      </c>
      <c r="W324" s="7">
        <v>0.0</v>
      </c>
      <c r="X324" s="7">
        <v>0.0</v>
      </c>
      <c r="Y324" s="7">
        <v>12.0</v>
      </c>
      <c r="Z324" s="18">
        <f t="shared" si="5"/>
        <v>0.05</v>
      </c>
      <c r="AA324" s="14">
        <v>0.45</v>
      </c>
      <c r="AB324" s="18">
        <f t="shared" si="6"/>
        <v>0.1125</v>
      </c>
      <c r="AC324" s="14">
        <v>11.2</v>
      </c>
      <c r="AD324" s="18">
        <f t="shared" si="7"/>
        <v>2.8</v>
      </c>
      <c r="AE324" s="13">
        <f t="shared" si="8"/>
        <v>0.03862660944</v>
      </c>
      <c r="AF324" s="7">
        <v>0.0</v>
      </c>
      <c r="AG324" s="7">
        <v>0.0</v>
      </c>
      <c r="AH324" s="13" t="str">
        <f t="shared" si="9"/>
        <v> </v>
      </c>
      <c r="AI324" s="7">
        <v>0.0</v>
      </c>
      <c r="AJ324" s="7">
        <v>0.0</v>
      </c>
      <c r="AK324" s="26">
        <v>0.0</v>
      </c>
      <c r="AL324" s="26">
        <v>0.0</v>
      </c>
      <c r="AM324" s="7">
        <v>0.0</v>
      </c>
      <c r="AN324" s="7">
        <v>1.0</v>
      </c>
      <c r="AO324" s="7">
        <v>0.0</v>
      </c>
      <c r="AP324" s="7">
        <v>0.0</v>
      </c>
      <c r="AQ324" s="7">
        <v>0.0</v>
      </c>
      <c r="AR324" s="7">
        <v>0.0</v>
      </c>
      <c r="AS324" s="13">
        <f t="shared" si="10"/>
        <v>0</v>
      </c>
      <c r="AT324" s="14"/>
      <c r="AU324" s="7">
        <v>0.0</v>
      </c>
      <c r="AV324" s="7">
        <v>0.0</v>
      </c>
      <c r="AW324" s="14">
        <v>-60.0</v>
      </c>
      <c r="AX324" s="14"/>
      <c r="AY324" s="14"/>
    </row>
    <row r="325" ht="12.75" customHeight="1">
      <c r="A325" s="7" t="s">
        <v>1717</v>
      </c>
      <c r="B325" s="7" t="s">
        <v>1718</v>
      </c>
      <c r="C325" s="8" t="s">
        <v>297</v>
      </c>
      <c r="D325" s="9" t="s">
        <v>183</v>
      </c>
      <c r="E325" s="7">
        <v>67.0</v>
      </c>
      <c r="F325" s="7">
        <v>1.0</v>
      </c>
      <c r="G325" s="7">
        <v>0.0</v>
      </c>
      <c r="H325" s="24">
        <f t="shared" si="1"/>
        <v>1</v>
      </c>
      <c r="I325" s="7">
        <v>1.0</v>
      </c>
      <c r="J325" s="7">
        <v>0.0</v>
      </c>
      <c r="K325" s="7">
        <v>0.0</v>
      </c>
      <c r="L325" s="12">
        <f t="shared" si="2"/>
        <v>0</v>
      </c>
      <c r="M325" s="7">
        <v>6.0</v>
      </c>
      <c r="N325" s="7">
        <v>1.0</v>
      </c>
      <c r="O325" s="7">
        <v>1.0</v>
      </c>
      <c r="P325" s="7">
        <v>5.0</v>
      </c>
      <c r="Q325" s="7">
        <v>2.0</v>
      </c>
      <c r="R325" s="10">
        <f t="shared" si="3"/>
        <v>0.1666666667</v>
      </c>
      <c r="S325" s="10">
        <f t="shared" si="4"/>
        <v>0.125</v>
      </c>
      <c r="T325" s="7">
        <v>4.0</v>
      </c>
      <c r="U325" s="7">
        <v>1.0</v>
      </c>
      <c r="V325" s="7">
        <v>2.0</v>
      </c>
      <c r="W325" s="7">
        <v>1.0</v>
      </c>
      <c r="X325" s="7">
        <v>7.0</v>
      </c>
      <c r="Y325" s="7">
        <v>7024.0</v>
      </c>
      <c r="Z325" s="18">
        <f t="shared" si="5"/>
        <v>1.747263682</v>
      </c>
      <c r="AA325" s="14">
        <v>114.68</v>
      </c>
      <c r="AB325" s="18">
        <f t="shared" si="6"/>
        <v>1.711641791</v>
      </c>
      <c r="AC325" s="14">
        <v>224.96</v>
      </c>
      <c r="AD325" s="18">
        <f t="shared" si="7"/>
        <v>3.35761194</v>
      </c>
      <c r="AE325" s="13">
        <f t="shared" si="8"/>
        <v>0.3376516311</v>
      </c>
      <c r="AF325" s="7">
        <v>2.0</v>
      </c>
      <c r="AG325" s="7">
        <v>2.0</v>
      </c>
      <c r="AH325" s="13">
        <f t="shared" si="9"/>
        <v>0.5</v>
      </c>
      <c r="AI325" s="7">
        <v>1.0</v>
      </c>
      <c r="AJ325" s="7">
        <v>13.0</v>
      </c>
      <c r="AK325" s="26">
        <v>18.0</v>
      </c>
      <c r="AL325" s="26">
        <v>97.0</v>
      </c>
      <c r="AM325" s="7">
        <v>2.0</v>
      </c>
      <c r="AN325" s="7">
        <v>39.0</v>
      </c>
      <c r="AO325" s="7">
        <v>3.0</v>
      </c>
      <c r="AP325" s="7">
        <v>39.0</v>
      </c>
      <c r="AQ325" s="7">
        <v>18.0</v>
      </c>
      <c r="AR325" s="7">
        <v>105.0</v>
      </c>
      <c r="AS325" s="13">
        <f t="shared" si="10"/>
        <v>0.1463414634</v>
      </c>
      <c r="AT325" s="14">
        <v>5.99</v>
      </c>
      <c r="AU325" s="7">
        <v>2.0</v>
      </c>
      <c r="AV325" s="7">
        <v>3.0</v>
      </c>
      <c r="AW325" s="14">
        <v>-48.1</v>
      </c>
      <c r="AX325" s="14">
        <v>3.48</v>
      </c>
      <c r="AY325" s="14">
        <v>-1.33</v>
      </c>
    </row>
    <row r="326" ht="12.75" customHeight="1">
      <c r="A326" s="7" t="s">
        <v>1722</v>
      </c>
      <c r="B326" s="7" t="s">
        <v>1723</v>
      </c>
      <c r="C326" s="8" t="s">
        <v>839</v>
      </c>
      <c r="D326" s="9" t="s">
        <v>150</v>
      </c>
      <c r="E326" s="7">
        <v>64.0</v>
      </c>
      <c r="F326" s="7">
        <v>1.0</v>
      </c>
      <c r="G326" s="7">
        <v>0.0</v>
      </c>
      <c r="H326" s="24">
        <f t="shared" si="1"/>
        <v>1</v>
      </c>
      <c r="I326" s="7">
        <v>1.0</v>
      </c>
      <c r="J326" s="7">
        <v>0.0</v>
      </c>
      <c r="K326" s="7">
        <v>0.0</v>
      </c>
      <c r="L326" s="12">
        <f t="shared" si="2"/>
        <v>0</v>
      </c>
      <c r="M326" s="7">
        <v>6.0</v>
      </c>
      <c r="N326" s="7">
        <v>2.0</v>
      </c>
      <c r="O326" s="7">
        <v>2.0</v>
      </c>
      <c r="P326" s="7">
        <v>5.0</v>
      </c>
      <c r="Q326" s="7">
        <v>3.0</v>
      </c>
      <c r="R326" s="10">
        <f t="shared" si="3"/>
        <v>0.1666666667</v>
      </c>
      <c r="S326" s="10">
        <f t="shared" si="4"/>
        <v>0.1</v>
      </c>
      <c r="T326" s="7">
        <v>4.0</v>
      </c>
      <c r="U326" s="7">
        <v>4.0</v>
      </c>
      <c r="V326" s="7">
        <v>2.0</v>
      </c>
      <c r="W326" s="7">
        <v>0.0</v>
      </c>
      <c r="X326" s="7">
        <v>2.0</v>
      </c>
      <c r="Y326" s="7">
        <v>5035.0</v>
      </c>
      <c r="Z326" s="18">
        <f t="shared" si="5"/>
        <v>1.311197917</v>
      </c>
      <c r="AA326" s="14">
        <v>74.92</v>
      </c>
      <c r="AB326" s="18">
        <f t="shared" si="6"/>
        <v>1.170625</v>
      </c>
      <c r="AC326" s="14">
        <v>314.11</v>
      </c>
      <c r="AD326" s="18">
        <f t="shared" si="7"/>
        <v>4.90796875</v>
      </c>
      <c r="AE326" s="13">
        <f t="shared" si="8"/>
        <v>0.192581549</v>
      </c>
      <c r="AF326" s="7">
        <v>32.0</v>
      </c>
      <c r="AG326" s="7">
        <v>35.0</v>
      </c>
      <c r="AH326" s="13">
        <f t="shared" si="9"/>
        <v>0.4776119403</v>
      </c>
      <c r="AI326" s="7">
        <v>1.0</v>
      </c>
      <c r="AJ326" s="7">
        <v>9.0</v>
      </c>
      <c r="AK326" s="26">
        <v>12.0</v>
      </c>
      <c r="AL326" s="26">
        <v>66.0</v>
      </c>
      <c r="AM326" s="7">
        <v>7.0</v>
      </c>
      <c r="AN326" s="7">
        <v>33.0</v>
      </c>
      <c r="AO326" s="7">
        <v>5.0</v>
      </c>
      <c r="AP326" s="7">
        <v>24.0</v>
      </c>
      <c r="AQ326" s="7">
        <v>13.0</v>
      </c>
      <c r="AR326" s="7">
        <v>68.0</v>
      </c>
      <c r="AS326" s="13">
        <f t="shared" si="10"/>
        <v>0.1604938272</v>
      </c>
      <c r="AT326" s="14">
        <v>3.88</v>
      </c>
      <c r="AU326" s="7">
        <v>0.0</v>
      </c>
      <c r="AV326" s="7">
        <v>2.0</v>
      </c>
      <c r="AW326" s="14">
        <v>-55.3</v>
      </c>
      <c r="AX326" s="14">
        <v>10.0</v>
      </c>
      <c r="AY326" s="14">
        <v>4.48</v>
      </c>
    </row>
    <row r="327" ht="12.75" customHeight="1">
      <c r="A327" s="7" t="s">
        <v>825</v>
      </c>
      <c r="B327" s="7" t="s">
        <v>1727</v>
      </c>
      <c r="C327" s="8" t="s">
        <v>542</v>
      </c>
      <c r="D327" s="9" t="s">
        <v>174</v>
      </c>
      <c r="E327" s="7">
        <v>5.0</v>
      </c>
      <c r="F327" s="7">
        <v>0.0</v>
      </c>
      <c r="G327" s="7">
        <v>0.0</v>
      </c>
      <c r="H327" s="24">
        <f t="shared" si="1"/>
        <v>0</v>
      </c>
      <c r="I327" s="7">
        <v>0.0</v>
      </c>
      <c r="J327" s="7">
        <v>0.0</v>
      </c>
      <c r="K327" s="7">
        <v>0.0</v>
      </c>
      <c r="L327" s="12">
        <f t="shared" si="2"/>
        <v>0</v>
      </c>
      <c r="M327" s="7">
        <v>0.0</v>
      </c>
      <c r="N327" s="7">
        <v>0.0</v>
      </c>
      <c r="O327" s="7">
        <v>0.0</v>
      </c>
      <c r="P327" s="7">
        <v>0.0</v>
      </c>
      <c r="Q327" s="7">
        <v>0.0</v>
      </c>
      <c r="R327" s="10">
        <f t="shared" si="3"/>
        <v>0</v>
      </c>
      <c r="S327" s="10">
        <f t="shared" si="4"/>
        <v>0</v>
      </c>
      <c r="T327" s="7">
        <v>0.0</v>
      </c>
      <c r="U327" s="7">
        <v>0.0</v>
      </c>
      <c r="V327" s="7">
        <v>0.0</v>
      </c>
      <c r="W327" s="7">
        <v>0.0</v>
      </c>
      <c r="X327" s="7">
        <v>0.0</v>
      </c>
      <c r="Y327" s="7">
        <v>88.0</v>
      </c>
      <c r="Z327" s="18">
        <f t="shared" si="5"/>
        <v>0.2933333333</v>
      </c>
      <c r="AA327" s="14">
        <v>1.18</v>
      </c>
      <c r="AB327" s="18">
        <f t="shared" si="6"/>
        <v>0.236</v>
      </c>
      <c r="AC327" s="14">
        <v>18.93</v>
      </c>
      <c r="AD327" s="18">
        <f t="shared" si="7"/>
        <v>3.786</v>
      </c>
      <c r="AE327" s="13">
        <f t="shared" si="8"/>
        <v>0.05867727499</v>
      </c>
      <c r="AF327" s="7">
        <v>0.0</v>
      </c>
      <c r="AG327" s="7">
        <v>0.0</v>
      </c>
      <c r="AH327" s="13" t="str">
        <f t="shared" si="9"/>
        <v> </v>
      </c>
      <c r="AI327" s="7">
        <v>0.0</v>
      </c>
      <c r="AJ327" s="7">
        <v>0.0</v>
      </c>
      <c r="AK327" s="26">
        <v>0.0</v>
      </c>
      <c r="AL327" s="26">
        <v>1.0</v>
      </c>
      <c r="AM327" s="7">
        <v>0.0</v>
      </c>
      <c r="AN327" s="7">
        <v>0.0</v>
      </c>
      <c r="AO327" s="7">
        <v>0.0</v>
      </c>
      <c r="AP327" s="7">
        <v>0.0</v>
      </c>
      <c r="AQ327" s="7">
        <v>0.0</v>
      </c>
      <c r="AR327" s="7">
        <v>0.0</v>
      </c>
      <c r="AS327" s="13">
        <f t="shared" si="10"/>
        <v>0</v>
      </c>
      <c r="AT327" s="14"/>
      <c r="AU327" s="7">
        <v>0.0</v>
      </c>
      <c r="AV327" s="7">
        <v>0.0</v>
      </c>
      <c r="AW327" s="14">
        <v>-50.8</v>
      </c>
      <c r="AX327" s="14"/>
      <c r="AY327" s="14"/>
    </row>
    <row r="328" ht="12.75" customHeight="1">
      <c r="A328" s="7" t="s">
        <v>1539</v>
      </c>
      <c r="B328" s="7" t="s">
        <v>1730</v>
      </c>
      <c r="C328" s="8" t="s">
        <v>237</v>
      </c>
      <c r="D328" s="9" t="s">
        <v>174</v>
      </c>
      <c r="E328" s="7">
        <v>15.0</v>
      </c>
      <c r="F328" s="7">
        <v>0.0</v>
      </c>
      <c r="G328" s="7">
        <v>0.0</v>
      </c>
      <c r="H328" s="24">
        <f t="shared" si="1"/>
        <v>0</v>
      </c>
      <c r="I328" s="7">
        <v>0.0</v>
      </c>
      <c r="J328" s="7">
        <v>0.0</v>
      </c>
      <c r="K328" s="7">
        <v>0.0</v>
      </c>
      <c r="L328" s="12">
        <f t="shared" si="2"/>
        <v>0</v>
      </c>
      <c r="M328" s="7">
        <v>0.0</v>
      </c>
      <c r="N328" s="7">
        <v>0.0</v>
      </c>
      <c r="O328" s="7">
        <v>0.0</v>
      </c>
      <c r="P328" s="7">
        <v>0.0</v>
      </c>
      <c r="Q328" s="7">
        <v>0.0</v>
      </c>
      <c r="R328" s="10">
        <f t="shared" si="3"/>
        <v>0</v>
      </c>
      <c r="S328" s="10">
        <f t="shared" si="4"/>
        <v>0</v>
      </c>
      <c r="T328" s="7">
        <v>0.0</v>
      </c>
      <c r="U328" s="7">
        <v>2.0</v>
      </c>
      <c r="V328" s="7">
        <v>0.0</v>
      </c>
      <c r="W328" s="7">
        <v>0.0</v>
      </c>
      <c r="X328" s="7">
        <v>0.0</v>
      </c>
      <c r="Y328" s="7">
        <v>648.0</v>
      </c>
      <c r="Z328" s="18">
        <f t="shared" si="5"/>
        <v>0.72</v>
      </c>
      <c r="AA328" s="14">
        <v>11.18</v>
      </c>
      <c r="AB328" s="18">
        <f t="shared" si="6"/>
        <v>0.7453333333</v>
      </c>
      <c r="AC328" s="14">
        <v>71.9</v>
      </c>
      <c r="AD328" s="18">
        <f t="shared" si="7"/>
        <v>4.793333333</v>
      </c>
      <c r="AE328" s="13">
        <f t="shared" si="8"/>
        <v>0.13456909</v>
      </c>
      <c r="AF328" s="7">
        <v>0.0</v>
      </c>
      <c r="AG328" s="7">
        <v>0.0</v>
      </c>
      <c r="AH328" s="13" t="str">
        <f t="shared" si="9"/>
        <v> </v>
      </c>
      <c r="AI328" s="7">
        <v>0.0</v>
      </c>
      <c r="AJ328" s="7">
        <v>0.0</v>
      </c>
      <c r="AK328" s="26">
        <v>1.0</v>
      </c>
      <c r="AL328" s="26">
        <v>4.0</v>
      </c>
      <c r="AM328" s="7">
        <v>2.0</v>
      </c>
      <c r="AN328" s="7">
        <v>3.0</v>
      </c>
      <c r="AO328" s="7">
        <v>1.0</v>
      </c>
      <c r="AP328" s="7">
        <v>4.0</v>
      </c>
      <c r="AQ328" s="7">
        <v>2.0</v>
      </c>
      <c r="AR328" s="7">
        <v>7.0</v>
      </c>
      <c r="AS328" s="13">
        <f t="shared" si="10"/>
        <v>0.2222222222</v>
      </c>
      <c r="AT328" s="14">
        <v>3.38</v>
      </c>
      <c r="AU328" s="7">
        <v>0.0</v>
      </c>
      <c r="AV328" s="7">
        <v>0.0</v>
      </c>
      <c r="AW328" s="14">
        <v>-5.4</v>
      </c>
      <c r="AX328" s="14">
        <v>20.0</v>
      </c>
      <c r="AY328" s="14">
        <v>12.86</v>
      </c>
    </row>
    <row r="329" ht="12.75" customHeight="1">
      <c r="A329" s="7" t="s">
        <v>732</v>
      </c>
      <c r="B329" s="7" t="s">
        <v>1734</v>
      </c>
      <c r="C329" s="8" t="s">
        <v>222</v>
      </c>
      <c r="D329" s="9" t="s">
        <v>247</v>
      </c>
      <c r="E329" s="7">
        <v>3.0</v>
      </c>
      <c r="F329" s="7">
        <v>0.0</v>
      </c>
      <c r="G329" s="7">
        <v>0.0</v>
      </c>
      <c r="H329" s="24">
        <f t="shared" si="1"/>
        <v>0</v>
      </c>
      <c r="I329" s="7">
        <v>0.0</v>
      </c>
      <c r="J329" s="7">
        <v>0.0</v>
      </c>
      <c r="K329" s="7">
        <v>0.0</v>
      </c>
      <c r="L329" s="12">
        <f t="shared" si="2"/>
        <v>0</v>
      </c>
      <c r="M329" s="7">
        <v>0.0</v>
      </c>
      <c r="N329" s="7">
        <v>0.0</v>
      </c>
      <c r="O329" s="7">
        <v>0.0</v>
      </c>
      <c r="P329" s="7">
        <v>0.0</v>
      </c>
      <c r="Q329" s="7">
        <v>0.0</v>
      </c>
      <c r="R329" s="10">
        <f t="shared" si="3"/>
        <v>0</v>
      </c>
      <c r="S329" s="10">
        <f t="shared" si="4"/>
        <v>0</v>
      </c>
      <c r="T329" s="7">
        <v>0.0</v>
      </c>
      <c r="U329" s="7">
        <v>0.0</v>
      </c>
      <c r="V329" s="7">
        <v>0.0</v>
      </c>
      <c r="W329" s="7">
        <v>0.0</v>
      </c>
      <c r="X329" s="7">
        <v>0.0</v>
      </c>
      <c r="Y329" s="7">
        <v>0.0</v>
      </c>
      <c r="Z329" s="18">
        <f t="shared" si="5"/>
        <v>0</v>
      </c>
      <c r="AA329" s="14">
        <v>0.0</v>
      </c>
      <c r="AB329" s="18">
        <f t="shared" si="6"/>
        <v>0</v>
      </c>
      <c r="AC329" s="14">
        <v>8.18</v>
      </c>
      <c r="AD329" s="18">
        <f t="shared" si="7"/>
        <v>2.726666667</v>
      </c>
      <c r="AE329" s="13">
        <f t="shared" si="8"/>
        <v>0</v>
      </c>
      <c r="AF329" s="7">
        <v>0.0</v>
      </c>
      <c r="AG329" s="7">
        <v>0.0</v>
      </c>
      <c r="AH329" s="13" t="str">
        <f t="shared" si="9"/>
        <v> </v>
      </c>
      <c r="AI329" s="7">
        <v>0.0</v>
      </c>
      <c r="AJ329" s="7">
        <v>0.0</v>
      </c>
      <c r="AK329" s="26">
        <v>0.0</v>
      </c>
      <c r="AL329" s="26">
        <v>0.0</v>
      </c>
      <c r="AM329" s="7">
        <v>0.0</v>
      </c>
      <c r="AN329" s="7">
        <v>0.0</v>
      </c>
      <c r="AO329" s="7">
        <v>0.0</v>
      </c>
      <c r="AP329" s="7">
        <v>0.0</v>
      </c>
      <c r="AQ329" s="7">
        <v>0.0</v>
      </c>
      <c r="AR329" s="7">
        <v>0.0</v>
      </c>
      <c r="AS329" s="13">
        <f t="shared" si="10"/>
        <v>0</v>
      </c>
      <c r="AT329" s="14"/>
      <c r="AU329" s="7">
        <v>0.0</v>
      </c>
      <c r="AV329" s="7">
        <v>0.0</v>
      </c>
      <c r="AW329" s="14">
        <v>0.0</v>
      </c>
      <c r="AX329" s="14"/>
      <c r="AY329" s="14"/>
    </row>
    <row r="330" ht="12.75" customHeight="1">
      <c r="A330" s="7" t="s">
        <v>1539</v>
      </c>
      <c r="B330" s="7" t="s">
        <v>1736</v>
      </c>
      <c r="C330" s="8" t="s">
        <v>182</v>
      </c>
      <c r="D330" s="9" t="s">
        <v>159</v>
      </c>
      <c r="E330" s="7">
        <v>79.0</v>
      </c>
      <c r="F330" s="7">
        <v>0.0</v>
      </c>
      <c r="G330" s="7">
        <v>0.0</v>
      </c>
      <c r="H330" s="24">
        <f t="shared" si="1"/>
        <v>0</v>
      </c>
      <c r="I330" s="7">
        <v>0.0</v>
      </c>
      <c r="J330" s="7">
        <v>0.0</v>
      </c>
      <c r="K330" s="7">
        <v>0.0</v>
      </c>
      <c r="L330" s="12">
        <f t="shared" si="2"/>
        <v>0</v>
      </c>
      <c r="M330" s="7">
        <v>0.0</v>
      </c>
      <c r="N330" s="7">
        <v>0.0</v>
      </c>
      <c r="O330" s="7">
        <v>0.0</v>
      </c>
      <c r="P330" s="7">
        <v>0.0</v>
      </c>
      <c r="Q330" s="7">
        <v>0.0</v>
      </c>
      <c r="R330" s="10">
        <f t="shared" si="3"/>
        <v>0</v>
      </c>
      <c r="S330" s="10">
        <f t="shared" si="4"/>
        <v>0</v>
      </c>
      <c r="T330" s="7">
        <v>1.0</v>
      </c>
      <c r="U330" s="7">
        <v>1.0</v>
      </c>
      <c r="V330" s="7">
        <v>0.0</v>
      </c>
      <c r="W330" s="7">
        <v>0.0</v>
      </c>
      <c r="X330" s="7">
        <v>0.0</v>
      </c>
      <c r="Y330" s="7">
        <v>277.0</v>
      </c>
      <c r="Z330" s="18">
        <f t="shared" si="5"/>
        <v>0.05843881857</v>
      </c>
      <c r="AA330" s="14">
        <v>2.65</v>
      </c>
      <c r="AB330" s="18">
        <f t="shared" si="6"/>
        <v>0.0335443038</v>
      </c>
      <c r="AC330" s="14">
        <v>445.88</v>
      </c>
      <c r="AD330" s="18">
        <f t="shared" si="7"/>
        <v>5.644050633</v>
      </c>
      <c r="AE330" s="13">
        <f t="shared" si="8"/>
        <v>0.005908188973</v>
      </c>
      <c r="AF330" s="7">
        <v>0.0</v>
      </c>
      <c r="AG330" s="7">
        <v>0.0</v>
      </c>
      <c r="AH330" s="13" t="str">
        <f t="shared" si="9"/>
        <v> </v>
      </c>
      <c r="AI330" s="7">
        <v>0.0</v>
      </c>
      <c r="AJ330" s="7">
        <v>0.0</v>
      </c>
      <c r="AK330" s="26">
        <v>0.0</v>
      </c>
      <c r="AL330" s="26">
        <v>4.0</v>
      </c>
      <c r="AM330" s="7">
        <v>1.0</v>
      </c>
      <c r="AN330" s="7">
        <v>2.0</v>
      </c>
      <c r="AO330" s="7">
        <v>0.0</v>
      </c>
      <c r="AP330" s="7">
        <v>1.0</v>
      </c>
      <c r="AQ330" s="7">
        <v>1.0</v>
      </c>
      <c r="AR330" s="7">
        <v>3.0</v>
      </c>
      <c r="AS330" s="13">
        <f t="shared" si="10"/>
        <v>0.25</v>
      </c>
      <c r="AT330" s="14">
        <v>11.9</v>
      </c>
      <c r="AU330" s="7">
        <v>2.0</v>
      </c>
      <c r="AV330" s="7">
        <v>2.0</v>
      </c>
      <c r="AW330" s="14">
        <v>-90.6</v>
      </c>
      <c r="AX330" s="14">
        <v>0.0</v>
      </c>
      <c r="AY330" s="14">
        <v>-5.15</v>
      </c>
    </row>
    <row r="331" ht="12.75" customHeight="1">
      <c r="A331" s="7" t="s">
        <v>1741</v>
      </c>
      <c r="B331" s="7" t="s">
        <v>1742</v>
      </c>
      <c r="C331" s="8" t="s">
        <v>158</v>
      </c>
      <c r="D331" s="9" t="s">
        <v>247</v>
      </c>
      <c r="E331" s="7">
        <v>14.0</v>
      </c>
      <c r="F331" s="7">
        <v>0.0</v>
      </c>
      <c r="G331" s="7">
        <v>1.0</v>
      </c>
      <c r="H331" s="24">
        <f t="shared" si="1"/>
        <v>1</v>
      </c>
      <c r="I331" s="7">
        <v>0.0</v>
      </c>
      <c r="J331" s="7">
        <v>1.0</v>
      </c>
      <c r="K331" s="7">
        <v>0.0</v>
      </c>
      <c r="L331" s="12">
        <f t="shared" si="2"/>
        <v>1</v>
      </c>
      <c r="M331" s="7">
        <v>0.0</v>
      </c>
      <c r="N331" s="7">
        <v>0.0</v>
      </c>
      <c r="O331" s="7">
        <v>0.0</v>
      </c>
      <c r="P331" s="7">
        <v>0.0</v>
      </c>
      <c r="Q331" s="7">
        <v>0.0</v>
      </c>
      <c r="R331" s="10">
        <f t="shared" si="3"/>
        <v>0</v>
      </c>
      <c r="S331" s="10">
        <f t="shared" si="4"/>
        <v>0</v>
      </c>
      <c r="T331" s="7">
        <v>5.0</v>
      </c>
      <c r="U331" s="7">
        <v>0.0</v>
      </c>
      <c r="V331" s="7">
        <v>0.0</v>
      </c>
      <c r="W331" s="7">
        <v>0.0</v>
      </c>
      <c r="X331" s="7">
        <v>0.0</v>
      </c>
      <c r="Y331" s="7">
        <v>518.0</v>
      </c>
      <c r="Z331" s="18">
        <f t="shared" si="5"/>
        <v>0.6166666667</v>
      </c>
      <c r="AA331" s="14">
        <v>9.12</v>
      </c>
      <c r="AB331" s="18">
        <f t="shared" si="6"/>
        <v>0.6514285714</v>
      </c>
      <c r="AC331" s="14">
        <v>60.64</v>
      </c>
      <c r="AD331" s="18">
        <f t="shared" si="7"/>
        <v>4.331428571</v>
      </c>
      <c r="AE331" s="13">
        <f t="shared" si="8"/>
        <v>0.130733945</v>
      </c>
      <c r="AF331" s="7">
        <v>0.0</v>
      </c>
      <c r="AG331" s="7">
        <v>1.0</v>
      </c>
      <c r="AH331" s="13">
        <f t="shared" si="9"/>
        <v>0</v>
      </c>
      <c r="AI331" s="7">
        <v>1.0</v>
      </c>
      <c r="AJ331" s="7">
        <v>1.0</v>
      </c>
      <c r="AK331" s="26">
        <v>0.0</v>
      </c>
      <c r="AL331" s="26">
        <v>4.0</v>
      </c>
      <c r="AM331" s="7">
        <v>1.0</v>
      </c>
      <c r="AN331" s="7">
        <v>6.0</v>
      </c>
      <c r="AO331" s="7">
        <v>0.0</v>
      </c>
      <c r="AP331" s="7">
        <v>8.0</v>
      </c>
      <c r="AQ331" s="7">
        <v>1.0</v>
      </c>
      <c r="AR331" s="7">
        <v>6.0</v>
      </c>
      <c r="AS331" s="13">
        <f t="shared" si="10"/>
        <v>0.1428571429</v>
      </c>
      <c r="AT331" s="14">
        <v>-6.35</v>
      </c>
      <c r="AU331" s="7">
        <v>0.0</v>
      </c>
      <c r="AV331" s="7">
        <v>0.0</v>
      </c>
      <c r="AW331" s="14">
        <v>-6.6</v>
      </c>
      <c r="AX331" s="14">
        <v>14.29</v>
      </c>
      <c r="AY331" s="14">
        <v>12.5</v>
      </c>
    </row>
    <row r="332" ht="12.75" customHeight="1">
      <c r="A332" s="7" t="s">
        <v>911</v>
      </c>
      <c r="B332" s="7" t="s">
        <v>1744</v>
      </c>
      <c r="C332" s="8" t="s">
        <v>447</v>
      </c>
      <c r="D332" s="9" t="s">
        <v>260</v>
      </c>
      <c r="E332" s="7">
        <v>76.0</v>
      </c>
      <c r="F332" s="7">
        <v>2.0</v>
      </c>
      <c r="G332" s="7">
        <v>2.0</v>
      </c>
      <c r="H332" s="24">
        <f t="shared" si="1"/>
        <v>4</v>
      </c>
      <c r="I332" s="7">
        <v>2.0</v>
      </c>
      <c r="J332" s="7">
        <v>1.0</v>
      </c>
      <c r="K332" s="7">
        <v>0.0</v>
      </c>
      <c r="L332" s="12">
        <f t="shared" si="2"/>
        <v>5.333333333</v>
      </c>
      <c r="M332" s="7">
        <v>5.0</v>
      </c>
      <c r="N332" s="7">
        <v>1.0</v>
      </c>
      <c r="O332" s="7">
        <v>1.0</v>
      </c>
      <c r="P332" s="7">
        <v>3.0</v>
      </c>
      <c r="Q332" s="7">
        <v>3.0</v>
      </c>
      <c r="R332" s="10">
        <f t="shared" si="3"/>
        <v>0.4</v>
      </c>
      <c r="S332" s="10">
        <f t="shared" si="4"/>
        <v>0.2857142857</v>
      </c>
      <c r="T332" s="7">
        <v>12.0</v>
      </c>
      <c r="U332" s="7">
        <v>2.0</v>
      </c>
      <c r="V332" s="7">
        <v>2.0</v>
      </c>
      <c r="W332" s="7">
        <v>1.0</v>
      </c>
      <c r="X332" s="7">
        <v>6.0</v>
      </c>
      <c r="Y332" s="7">
        <v>7959.0</v>
      </c>
      <c r="Z332" s="18">
        <f t="shared" si="5"/>
        <v>1.745394737</v>
      </c>
      <c r="AA332" s="14">
        <v>130.93</v>
      </c>
      <c r="AB332" s="18">
        <f t="shared" si="6"/>
        <v>1.722763158</v>
      </c>
      <c r="AC332" s="14">
        <v>158.12</v>
      </c>
      <c r="AD332" s="18">
        <f t="shared" si="7"/>
        <v>2.080526316</v>
      </c>
      <c r="AE332" s="13">
        <f t="shared" si="8"/>
        <v>0.4529666148</v>
      </c>
      <c r="AF332" s="7">
        <v>34.0</v>
      </c>
      <c r="AG332" s="7">
        <v>32.0</v>
      </c>
      <c r="AH332" s="13">
        <f t="shared" si="9"/>
        <v>0.5151515152</v>
      </c>
      <c r="AI332" s="7">
        <v>3.0</v>
      </c>
      <c r="AJ332" s="7">
        <v>17.0</v>
      </c>
      <c r="AK332" s="26">
        <v>13.0</v>
      </c>
      <c r="AL332" s="26">
        <v>107.0</v>
      </c>
      <c r="AM332" s="7">
        <v>5.0</v>
      </c>
      <c r="AN332" s="7">
        <v>56.0</v>
      </c>
      <c r="AO332" s="7">
        <v>4.0</v>
      </c>
      <c r="AP332" s="7">
        <v>42.0</v>
      </c>
      <c r="AQ332" s="7">
        <v>11.0</v>
      </c>
      <c r="AR332" s="7">
        <v>127.0</v>
      </c>
      <c r="AS332" s="13">
        <f t="shared" si="10"/>
        <v>0.07971014493</v>
      </c>
      <c r="AT332" s="14">
        <v>-1.36</v>
      </c>
      <c r="AU332" s="7">
        <v>0.0</v>
      </c>
      <c r="AV332" s="7">
        <v>0.0</v>
      </c>
      <c r="AW332" s="14">
        <v>-55.4</v>
      </c>
      <c r="AX332" s="14">
        <v>2.78</v>
      </c>
      <c r="AY332" s="14">
        <v>-4.68</v>
      </c>
    </row>
    <row r="333" ht="12.75" customHeight="1">
      <c r="A333" s="7" t="s">
        <v>1722</v>
      </c>
      <c r="B333" s="7" t="s">
        <v>1749</v>
      </c>
      <c r="C333" s="8" t="s">
        <v>274</v>
      </c>
      <c r="D333" s="9" t="s">
        <v>183</v>
      </c>
      <c r="E333" s="7">
        <v>2.0</v>
      </c>
      <c r="F333" s="7">
        <v>0.0</v>
      </c>
      <c r="G333" s="7">
        <v>0.0</v>
      </c>
      <c r="H333" s="24">
        <f t="shared" si="1"/>
        <v>0</v>
      </c>
      <c r="I333" s="7">
        <v>0.0</v>
      </c>
      <c r="J333" s="7">
        <v>0.0</v>
      </c>
      <c r="K333" s="7">
        <v>0.0</v>
      </c>
      <c r="L333" s="12">
        <f t="shared" si="2"/>
        <v>0</v>
      </c>
      <c r="M333" s="7">
        <v>0.0</v>
      </c>
      <c r="N333" s="7">
        <v>0.0</v>
      </c>
      <c r="O333" s="7">
        <v>0.0</v>
      </c>
      <c r="P333" s="7">
        <v>0.0</v>
      </c>
      <c r="Q333" s="7">
        <v>0.0</v>
      </c>
      <c r="R333" s="10">
        <f t="shared" si="3"/>
        <v>0</v>
      </c>
      <c r="S333" s="10">
        <f t="shared" si="4"/>
        <v>0</v>
      </c>
      <c r="T333" s="7">
        <v>0.0</v>
      </c>
      <c r="U333" s="7">
        <v>0.0</v>
      </c>
      <c r="V333" s="7">
        <v>0.0</v>
      </c>
      <c r="W333" s="7">
        <v>0.0</v>
      </c>
      <c r="X333" s="7">
        <v>0.0</v>
      </c>
      <c r="Y333" s="7">
        <v>0.0</v>
      </c>
      <c r="Z333" s="18">
        <f t="shared" si="5"/>
        <v>0</v>
      </c>
      <c r="AA333" s="14">
        <v>0.0</v>
      </c>
      <c r="AB333" s="18">
        <f t="shared" si="6"/>
        <v>0</v>
      </c>
      <c r="AC333" s="14">
        <v>5.33</v>
      </c>
      <c r="AD333" s="18">
        <f t="shared" si="7"/>
        <v>2.665</v>
      </c>
      <c r="AE333" s="13">
        <f t="shared" si="8"/>
        <v>0</v>
      </c>
      <c r="AF333" s="7">
        <v>0.0</v>
      </c>
      <c r="AG333" s="7">
        <v>0.0</v>
      </c>
      <c r="AH333" s="13" t="str">
        <f t="shared" si="9"/>
        <v> </v>
      </c>
      <c r="AI333" s="7">
        <v>0.0</v>
      </c>
      <c r="AJ333" s="7">
        <v>0.0</v>
      </c>
      <c r="AK333" s="26">
        <v>0.0</v>
      </c>
      <c r="AL333" s="26">
        <v>0.0</v>
      </c>
      <c r="AM333" s="7">
        <v>0.0</v>
      </c>
      <c r="AN333" s="7">
        <v>0.0</v>
      </c>
      <c r="AO333" s="7">
        <v>0.0</v>
      </c>
      <c r="AP333" s="7">
        <v>0.0</v>
      </c>
      <c r="AQ333" s="7">
        <v>0.0</v>
      </c>
      <c r="AR333" s="7">
        <v>0.0</v>
      </c>
      <c r="AS333" s="13">
        <f t="shared" si="10"/>
        <v>0</v>
      </c>
      <c r="AT333" s="14"/>
      <c r="AU333" s="7">
        <v>0.0</v>
      </c>
      <c r="AV333" s="7">
        <v>0.0</v>
      </c>
      <c r="AW333" s="14">
        <v>0.0</v>
      </c>
      <c r="AX333" s="14"/>
      <c r="AY333" s="14"/>
    </row>
    <row r="334" ht="12.75" customHeight="1">
      <c r="A334" s="7" t="s">
        <v>1751</v>
      </c>
      <c r="B334" s="7" t="s">
        <v>1752</v>
      </c>
      <c r="C334" s="8" t="s">
        <v>149</v>
      </c>
      <c r="D334" s="9" t="s">
        <v>247</v>
      </c>
      <c r="E334" s="7">
        <v>75.0</v>
      </c>
      <c r="F334" s="7">
        <v>0.0</v>
      </c>
      <c r="G334" s="7">
        <v>0.0</v>
      </c>
      <c r="H334" s="24">
        <f t="shared" si="1"/>
        <v>0</v>
      </c>
      <c r="I334" s="7">
        <v>0.0</v>
      </c>
      <c r="J334" s="7">
        <v>0.0</v>
      </c>
      <c r="K334" s="7">
        <v>0.0</v>
      </c>
      <c r="L334" s="12">
        <f t="shared" si="2"/>
        <v>0</v>
      </c>
      <c r="M334" s="7">
        <v>0.0</v>
      </c>
      <c r="N334" s="7">
        <v>0.0</v>
      </c>
      <c r="O334" s="7">
        <v>0.0</v>
      </c>
      <c r="P334" s="7">
        <v>0.0</v>
      </c>
      <c r="Q334" s="7">
        <v>0.0</v>
      </c>
      <c r="R334" s="10">
        <f t="shared" si="3"/>
        <v>0</v>
      </c>
      <c r="S334" s="10">
        <f t="shared" si="4"/>
        <v>0</v>
      </c>
      <c r="T334" s="7">
        <v>0.0</v>
      </c>
      <c r="U334" s="7">
        <v>0.0</v>
      </c>
      <c r="V334" s="7">
        <v>0.0</v>
      </c>
      <c r="W334" s="7">
        <v>0.0</v>
      </c>
      <c r="X334" s="7">
        <v>0.0</v>
      </c>
      <c r="Y334" s="7">
        <v>14.0</v>
      </c>
      <c r="Z334" s="18">
        <f t="shared" si="5"/>
        <v>0.003111111111</v>
      </c>
      <c r="AA334" s="14">
        <v>0.18</v>
      </c>
      <c r="AB334" s="18">
        <f t="shared" si="6"/>
        <v>0.0024</v>
      </c>
      <c r="AC334" s="14">
        <v>403.48</v>
      </c>
      <c r="AD334" s="18">
        <f t="shared" si="7"/>
        <v>5.379733333</v>
      </c>
      <c r="AE334" s="13">
        <f t="shared" si="8"/>
        <v>0.0004459198335</v>
      </c>
      <c r="AF334" s="7">
        <v>0.0</v>
      </c>
      <c r="AG334" s="7">
        <v>0.0</v>
      </c>
      <c r="AH334" s="13" t="str">
        <f t="shared" si="9"/>
        <v> </v>
      </c>
      <c r="AI334" s="7">
        <v>0.0</v>
      </c>
      <c r="AJ334" s="7">
        <v>0.0</v>
      </c>
      <c r="AK334" s="26">
        <v>0.0</v>
      </c>
      <c r="AL334" s="26">
        <v>0.0</v>
      </c>
      <c r="AM334" s="7">
        <v>0.0</v>
      </c>
      <c r="AN334" s="7">
        <v>0.0</v>
      </c>
      <c r="AO334" s="7">
        <v>0.0</v>
      </c>
      <c r="AP334" s="7">
        <v>0.0</v>
      </c>
      <c r="AQ334" s="7">
        <v>0.0</v>
      </c>
      <c r="AR334" s="7">
        <v>0.0</v>
      </c>
      <c r="AS334" s="13">
        <f t="shared" si="10"/>
        <v>0</v>
      </c>
      <c r="AT334" s="14"/>
      <c r="AU334" s="7">
        <v>1.0</v>
      </c>
      <c r="AV334" s="7">
        <v>0.0</v>
      </c>
      <c r="AW334" s="14">
        <v>0.0</v>
      </c>
      <c r="AX334" s="14">
        <v>0.0</v>
      </c>
      <c r="AY334" s="14">
        <v>-7.98</v>
      </c>
    </row>
    <row r="335" ht="12.75" customHeight="1">
      <c r="A335" s="7" t="s">
        <v>456</v>
      </c>
      <c r="B335" s="7" t="s">
        <v>1752</v>
      </c>
      <c r="C335" s="8" t="s">
        <v>610</v>
      </c>
      <c r="D335" s="9" t="s">
        <v>238</v>
      </c>
      <c r="E335" s="7">
        <v>79.0</v>
      </c>
      <c r="F335" s="7">
        <v>0.0</v>
      </c>
      <c r="G335" s="7">
        <v>0.0</v>
      </c>
      <c r="H335" s="24">
        <f t="shared" si="1"/>
        <v>0</v>
      </c>
      <c r="I335" s="7">
        <v>0.0</v>
      </c>
      <c r="J335" s="7">
        <v>0.0</v>
      </c>
      <c r="K335" s="7">
        <v>0.0</v>
      </c>
      <c r="L335" s="12">
        <f t="shared" si="2"/>
        <v>0</v>
      </c>
      <c r="M335" s="7">
        <v>0.0</v>
      </c>
      <c r="N335" s="7">
        <v>0.0</v>
      </c>
      <c r="O335" s="7">
        <v>0.0</v>
      </c>
      <c r="P335" s="7">
        <v>0.0</v>
      </c>
      <c r="Q335" s="7">
        <v>0.0</v>
      </c>
      <c r="R335" s="10">
        <f t="shared" si="3"/>
        <v>0</v>
      </c>
      <c r="S335" s="10">
        <f t="shared" si="4"/>
        <v>0</v>
      </c>
      <c r="T335" s="7">
        <v>0.0</v>
      </c>
      <c r="U335" s="7">
        <v>0.0</v>
      </c>
      <c r="V335" s="7">
        <v>0.0</v>
      </c>
      <c r="W335" s="7">
        <v>0.0</v>
      </c>
      <c r="X335" s="7">
        <v>0.0</v>
      </c>
      <c r="Y335" s="7">
        <v>115.0</v>
      </c>
      <c r="Z335" s="18">
        <f t="shared" si="5"/>
        <v>0.02426160338</v>
      </c>
      <c r="AA335" s="14">
        <v>1.92</v>
      </c>
      <c r="AB335" s="18">
        <f t="shared" si="6"/>
        <v>0.02430379747</v>
      </c>
      <c r="AC335" s="14">
        <v>372.22</v>
      </c>
      <c r="AD335" s="18">
        <f t="shared" si="7"/>
        <v>4.71164557</v>
      </c>
      <c r="AE335" s="13">
        <f t="shared" si="8"/>
        <v>0.005131768857</v>
      </c>
      <c r="AF335" s="7">
        <v>0.0</v>
      </c>
      <c r="AG335" s="7">
        <v>1.0</v>
      </c>
      <c r="AH335" s="13">
        <f t="shared" si="9"/>
        <v>0</v>
      </c>
      <c r="AI335" s="7">
        <v>0.0</v>
      </c>
      <c r="AJ335" s="7">
        <v>1.0</v>
      </c>
      <c r="AK335" s="26">
        <v>0.0</v>
      </c>
      <c r="AL335" s="26">
        <v>1.0</v>
      </c>
      <c r="AM335" s="7">
        <v>0.0</v>
      </c>
      <c r="AN335" s="7">
        <v>1.0</v>
      </c>
      <c r="AO335" s="7">
        <v>0.0</v>
      </c>
      <c r="AP335" s="7">
        <v>1.0</v>
      </c>
      <c r="AQ335" s="7">
        <v>0.0</v>
      </c>
      <c r="AR335" s="7">
        <v>4.0</v>
      </c>
      <c r="AS335" s="13">
        <f t="shared" si="10"/>
        <v>0</v>
      </c>
      <c r="AT335" s="14">
        <v>-15.41</v>
      </c>
      <c r="AU335" s="7">
        <v>0.0</v>
      </c>
      <c r="AV335" s="7">
        <v>0.0</v>
      </c>
      <c r="AW335" s="14">
        <v>-62.5</v>
      </c>
      <c r="AX335" s="14"/>
      <c r="AY335" s="14"/>
    </row>
    <row r="336" ht="12.75" customHeight="1">
      <c r="A336" s="7" t="s">
        <v>345</v>
      </c>
      <c r="B336" s="7" t="s">
        <v>1759</v>
      </c>
      <c r="C336" s="8" t="s">
        <v>215</v>
      </c>
      <c r="D336" s="9" t="s">
        <v>174</v>
      </c>
      <c r="E336" s="7">
        <v>78.0</v>
      </c>
      <c r="F336" s="7">
        <v>0.0</v>
      </c>
      <c r="G336" s="7">
        <v>1.0</v>
      </c>
      <c r="H336" s="24">
        <f t="shared" si="1"/>
        <v>1</v>
      </c>
      <c r="I336" s="7">
        <v>0.0</v>
      </c>
      <c r="J336" s="7">
        <v>0.0</v>
      </c>
      <c r="K336" s="7">
        <v>1.0</v>
      </c>
      <c r="L336" s="12">
        <f t="shared" si="2"/>
        <v>0</v>
      </c>
      <c r="M336" s="7">
        <v>6.0</v>
      </c>
      <c r="N336" s="7">
        <v>0.0</v>
      </c>
      <c r="O336" s="7">
        <v>0.0</v>
      </c>
      <c r="P336" s="7">
        <v>6.0</v>
      </c>
      <c r="Q336" s="7">
        <v>0.0</v>
      </c>
      <c r="R336" s="10">
        <f t="shared" si="3"/>
        <v>0</v>
      </c>
      <c r="S336" s="10">
        <f t="shared" si="4"/>
        <v>0</v>
      </c>
      <c r="T336" s="7">
        <v>15.0</v>
      </c>
      <c r="U336" s="7">
        <v>4.0</v>
      </c>
      <c r="V336" s="7">
        <v>1.0</v>
      </c>
      <c r="W336" s="7">
        <v>6.0</v>
      </c>
      <c r="X336" s="7">
        <v>4.0</v>
      </c>
      <c r="Y336" s="7">
        <v>9363.0</v>
      </c>
      <c r="Z336" s="18">
        <f t="shared" si="5"/>
        <v>2.000641026</v>
      </c>
      <c r="AA336" s="14">
        <v>161.17</v>
      </c>
      <c r="AB336" s="18">
        <f t="shared" si="6"/>
        <v>2.066282051</v>
      </c>
      <c r="AC336" s="14">
        <v>246.32</v>
      </c>
      <c r="AD336" s="18">
        <f t="shared" si="7"/>
        <v>3.157948718</v>
      </c>
      <c r="AE336" s="13">
        <f t="shared" si="8"/>
        <v>0.3955189084</v>
      </c>
      <c r="AF336" s="7">
        <v>0.0</v>
      </c>
      <c r="AG336" s="7">
        <v>0.0</v>
      </c>
      <c r="AH336" s="13" t="str">
        <f t="shared" si="9"/>
        <v> </v>
      </c>
      <c r="AI336" s="7">
        <v>3.0</v>
      </c>
      <c r="AJ336" s="7">
        <v>17.0</v>
      </c>
      <c r="AK336" s="26">
        <v>18.0</v>
      </c>
      <c r="AL336" s="26">
        <v>136.0</v>
      </c>
      <c r="AM336" s="7">
        <v>8.0</v>
      </c>
      <c r="AN336" s="7">
        <v>66.0</v>
      </c>
      <c r="AO336" s="7">
        <v>1.0</v>
      </c>
      <c r="AP336" s="7">
        <v>52.0</v>
      </c>
      <c r="AQ336" s="7">
        <v>20.0</v>
      </c>
      <c r="AR336" s="7">
        <v>134.0</v>
      </c>
      <c r="AS336" s="13">
        <f t="shared" si="10"/>
        <v>0.1298701299</v>
      </c>
      <c r="AT336" s="14">
        <v>3.94</v>
      </c>
      <c r="AU336" s="7">
        <v>1.0</v>
      </c>
      <c r="AV336" s="7">
        <v>1.0</v>
      </c>
      <c r="AW336" s="14">
        <v>-51.7</v>
      </c>
      <c r="AX336" s="14">
        <v>6.71</v>
      </c>
      <c r="AY336" s="14">
        <v>0.2</v>
      </c>
    </row>
    <row r="337" ht="12.75" customHeight="1">
      <c r="A337" s="7" t="s">
        <v>1627</v>
      </c>
      <c r="B337" s="7" t="s">
        <v>1764</v>
      </c>
      <c r="C337" s="8" t="s">
        <v>490</v>
      </c>
      <c r="D337" s="9" t="s">
        <v>174</v>
      </c>
      <c r="E337" s="7">
        <v>19.0</v>
      </c>
      <c r="F337" s="7">
        <v>0.0</v>
      </c>
      <c r="G337" s="7">
        <v>0.0</v>
      </c>
      <c r="H337" s="24">
        <f t="shared" si="1"/>
        <v>0</v>
      </c>
      <c r="I337" s="7">
        <v>0.0</v>
      </c>
      <c r="J337" s="7">
        <v>0.0</v>
      </c>
      <c r="K337" s="7">
        <v>0.0</v>
      </c>
      <c r="L337" s="12">
        <f t="shared" si="2"/>
        <v>0</v>
      </c>
      <c r="M337" s="7">
        <v>1.0</v>
      </c>
      <c r="N337" s="7">
        <v>0.0</v>
      </c>
      <c r="O337" s="7">
        <v>0.0</v>
      </c>
      <c r="P337" s="7">
        <v>1.0</v>
      </c>
      <c r="Q337" s="7">
        <v>0.0</v>
      </c>
      <c r="R337" s="10">
        <f t="shared" si="3"/>
        <v>0</v>
      </c>
      <c r="S337" s="10">
        <f t="shared" si="4"/>
        <v>0</v>
      </c>
      <c r="T337" s="7">
        <v>0.0</v>
      </c>
      <c r="U337" s="7">
        <v>2.0</v>
      </c>
      <c r="V337" s="7">
        <v>0.0</v>
      </c>
      <c r="W337" s="7">
        <v>0.0</v>
      </c>
      <c r="X337" s="7">
        <v>1.0</v>
      </c>
      <c r="Y337" s="7">
        <v>566.0</v>
      </c>
      <c r="Z337" s="18">
        <f t="shared" si="5"/>
        <v>0.4964912281</v>
      </c>
      <c r="AA337" s="14">
        <v>6.98</v>
      </c>
      <c r="AB337" s="18">
        <f t="shared" si="6"/>
        <v>0.3673684211</v>
      </c>
      <c r="AC337" s="14">
        <v>98.76</v>
      </c>
      <c r="AD337" s="18">
        <f t="shared" si="7"/>
        <v>5.197894737</v>
      </c>
      <c r="AE337" s="13">
        <f t="shared" si="8"/>
        <v>0.0660109703</v>
      </c>
      <c r="AF337" s="7">
        <v>0.0</v>
      </c>
      <c r="AG337" s="7">
        <v>0.0</v>
      </c>
      <c r="AH337" s="13" t="str">
        <f t="shared" si="9"/>
        <v> </v>
      </c>
      <c r="AI337" s="7">
        <v>0.0</v>
      </c>
      <c r="AJ337" s="7">
        <v>1.0</v>
      </c>
      <c r="AK337" s="26">
        <v>1.0</v>
      </c>
      <c r="AL337" s="26">
        <v>4.0</v>
      </c>
      <c r="AM337" s="7">
        <v>0.0</v>
      </c>
      <c r="AN337" s="7">
        <v>4.0</v>
      </c>
      <c r="AO337" s="7">
        <v>0.0</v>
      </c>
      <c r="AP337" s="7">
        <v>1.0</v>
      </c>
      <c r="AQ337" s="7">
        <v>0.0</v>
      </c>
      <c r="AR337" s="7">
        <v>4.0</v>
      </c>
      <c r="AS337" s="13">
        <f t="shared" si="10"/>
        <v>0</v>
      </c>
      <c r="AT337" s="14">
        <v>-15.46</v>
      </c>
      <c r="AU337" s="7">
        <v>0.0</v>
      </c>
      <c r="AV337" s="7">
        <v>0.0</v>
      </c>
      <c r="AW337" s="14">
        <v>-60.2</v>
      </c>
      <c r="AX337" s="14">
        <v>0.0</v>
      </c>
      <c r="AY337" s="14">
        <v>-9.09</v>
      </c>
    </row>
    <row r="338" ht="12.75" customHeight="1">
      <c r="A338" s="7" t="s">
        <v>1085</v>
      </c>
      <c r="B338" s="7" t="s">
        <v>1767</v>
      </c>
      <c r="C338" s="8" t="s">
        <v>136</v>
      </c>
      <c r="D338" s="9" t="s">
        <v>150</v>
      </c>
      <c r="E338" s="7">
        <v>77.0</v>
      </c>
      <c r="F338" s="7">
        <v>0.0</v>
      </c>
      <c r="G338" s="7">
        <v>0.0</v>
      </c>
      <c r="H338" s="24">
        <f t="shared" si="1"/>
        <v>0</v>
      </c>
      <c r="I338" s="7">
        <v>0.0</v>
      </c>
      <c r="J338" s="7">
        <v>0.0</v>
      </c>
      <c r="K338" s="7">
        <v>0.0</v>
      </c>
      <c r="L338" s="12">
        <f t="shared" si="2"/>
        <v>0</v>
      </c>
      <c r="M338" s="7">
        <v>7.0</v>
      </c>
      <c r="N338" s="7">
        <v>6.0</v>
      </c>
      <c r="O338" s="7">
        <v>6.0</v>
      </c>
      <c r="P338" s="7">
        <v>7.0</v>
      </c>
      <c r="Q338" s="7">
        <v>4.0</v>
      </c>
      <c r="R338" s="10">
        <f t="shared" si="3"/>
        <v>0</v>
      </c>
      <c r="S338" s="10">
        <f t="shared" si="4"/>
        <v>0</v>
      </c>
      <c r="T338" s="7">
        <v>7.0</v>
      </c>
      <c r="U338" s="7">
        <v>13.0</v>
      </c>
      <c r="V338" s="7">
        <v>3.0</v>
      </c>
      <c r="W338" s="7">
        <v>2.0</v>
      </c>
      <c r="X338" s="7">
        <v>6.0</v>
      </c>
      <c r="Y338" s="7">
        <v>8366.0</v>
      </c>
      <c r="Z338" s="18">
        <f t="shared" si="5"/>
        <v>1.810822511</v>
      </c>
      <c r="AA338" s="14">
        <v>135.16</v>
      </c>
      <c r="AB338" s="18">
        <f t="shared" si="6"/>
        <v>1.755324675</v>
      </c>
      <c r="AC338" s="14">
        <v>272.1</v>
      </c>
      <c r="AD338" s="18">
        <f t="shared" si="7"/>
        <v>3.533766234</v>
      </c>
      <c r="AE338" s="13">
        <f t="shared" si="8"/>
        <v>0.3318764426</v>
      </c>
      <c r="AF338" s="7">
        <v>6.0</v>
      </c>
      <c r="AG338" s="7">
        <v>5.0</v>
      </c>
      <c r="AH338" s="13">
        <f t="shared" si="9"/>
        <v>0.5454545455</v>
      </c>
      <c r="AI338" s="7">
        <v>1.0</v>
      </c>
      <c r="AJ338" s="7">
        <v>18.0</v>
      </c>
      <c r="AK338" s="26">
        <v>14.0</v>
      </c>
      <c r="AL338" s="26">
        <v>94.0</v>
      </c>
      <c r="AM338" s="7">
        <v>8.0</v>
      </c>
      <c r="AN338" s="7">
        <v>56.0</v>
      </c>
      <c r="AO338" s="7">
        <v>6.0</v>
      </c>
      <c r="AP338" s="7">
        <v>47.0</v>
      </c>
      <c r="AQ338" s="7">
        <v>20.0</v>
      </c>
      <c r="AR338" s="7">
        <v>103.0</v>
      </c>
      <c r="AS338" s="13">
        <f t="shared" si="10"/>
        <v>0.162601626</v>
      </c>
      <c r="AT338" s="14">
        <v>6.74</v>
      </c>
      <c r="AU338" s="7">
        <v>1.0</v>
      </c>
      <c r="AV338" s="7">
        <v>3.0</v>
      </c>
      <c r="AW338" s="14">
        <v>-46.2</v>
      </c>
      <c r="AX338" s="14">
        <v>7.83</v>
      </c>
      <c r="AY338" s="14">
        <v>3.56</v>
      </c>
    </row>
    <row r="339" ht="12.75" customHeight="1">
      <c r="A339" s="7" t="s">
        <v>1772</v>
      </c>
      <c r="B339" s="7" t="s">
        <v>1773</v>
      </c>
      <c r="C339" s="8" t="s">
        <v>399</v>
      </c>
      <c r="D339" s="9" t="s">
        <v>247</v>
      </c>
      <c r="E339" s="7">
        <v>75.0</v>
      </c>
      <c r="F339" s="7">
        <v>0.0</v>
      </c>
      <c r="G339" s="7">
        <v>0.0</v>
      </c>
      <c r="H339" s="24">
        <f t="shared" si="1"/>
        <v>0</v>
      </c>
      <c r="I339" s="7">
        <v>0.0</v>
      </c>
      <c r="J339" s="7">
        <v>0.0</v>
      </c>
      <c r="K339" s="7">
        <v>0.0</v>
      </c>
      <c r="L339" s="12">
        <f t="shared" si="2"/>
        <v>0</v>
      </c>
      <c r="M339" s="7">
        <v>0.0</v>
      </c>
      <c r="N339" s="7">
        <v>0.0</v>
      </c>
      <c r="O339" s="7">
        <v>0.0</v>
      </c>
      <c r="P339" s="7">
        <v>0.0</v>
      </c>
      <c r="Q339" s="7">
        <v>0.0</v>
      </c>
      <c r="R339" s="10">
        <f t="shared" si="3"/>
        <v>0</v>
      </c>
      <c r="S339" s="10">
        <f t="shared" si="4"/>
        <v>0</v>
      </c>
      <c r="T339" s="7">
        <v>0.0</v>
      </c>
      <c r="U339" s="7">
        <v>0.0</v>
      </c>
      <c r="V339" s="7">
        <v>0.0</v>
      </c>
      <c r="W339" s="7">
        <v>0.0</v>
      </c>
      <c r="X339" s="7">
        <v>0.0</v>
      </c>
      <c r="Y339" s="7">
        <v>35.0</v>
      </c>
      <c r="Z339" s="18">
        <f t="shared" si="5"/>
        <v>0.007777777778</v>
      </c>
      <c r="AA339" s="14">
        <v>0.36</v>
      </c>
      <c r="AB339" s="18">
        <f t="shared" si="6"/>
        <v>0.0048</v>
      </c>
      <c r="AC339" s="14">
        <v>361.88</v>
      </c>
      <c r="AD339" s="18">
        <f t="shared" si="7"/>
        <v>4.825066667</v>
      </c>
      <c r="AE339" s="13">
        <f t="shared" si="8"/>
        <v>0.0009938162544</v>
      </c>
      <c r="AF339" s="7">
        <v>0.0</v>
      </c>
      <c r="AG339" s="7">
        <v>0.0</v>
      </c>
      <c r="AH339" s="13" t="str">
        <f t="shared" si="9"/>
        <v> </v>
      </c>
      <c r="AI339" s="7">
        <v>0.0</v>
      </c>
      <c r="AJ339" s="7">
        <v>1.0</v>
      </c>
      <c r="AK339" s="26">
        <v>0.0</v>
      </c>
      <c r="AL339" s="26">
        <v>0.0</v>
      </c>
      <c r="AM339" s="7">
        <v>0.0</v>
      </c>
      <c r="AN339" s="7">
        <v>1.0</v>
      </c>
      <c r="AO339" s="7">
        <v>0.0</v>
      </c>
      <c r="AP339" s="7">
        <v>0.0</v>
      </c>
      <c r="AQ339" s="7">
        <v>0.0</v>
      </c>
      <c r="AR339" s="7">
        <v>1.0</v>
      </c>
      <c r="AS339" s="13">
        <f t="shared" si="10"/>
        <v>0</v>
      </c>
      <c r="AT339" s="14">
        <v>-16.47</v>
      </c>
      <c r="AU339" s="7">
        <v>0.0</v>
      </c>
      <c r="AV339" s="7">
        <v>0.0</v>
      </c>
      <c r="AW339" s="14">
        <v>-120.0</v>
      </c>
      <c r="AX339" s="14"/>
      <c r="AY339" s="14"/>
    </row>
    <row r="340" ht="12.75" customHeight="1">
      <c r="A340" s="7" t="s">
        <v>339</v>
      </c>
      <c r="B340" s="7" t="s">
        <v>1778</v>
      </c>
      <c r="C340" s="8" t="s">
        <v>860</v>
      </c>
      <c r="D340" s="9" t="s">
        <v>255</v>
      </c>
      <c r="E340" s="7">
        <v>68.0</v>
      </c>
      <c r="F340" s="7">
        <v>1.0</v>
      </c>
      <c r="G340" s="7">
        <v>1.0</v>
      </c>
      <c r="H340" s="24">
        <f t="shared" si="1"/>
        <v>2</v>
      </c>
      <c r="I340" s="7">
        <v>1.0</v>
      </c>
      <c r="J340" s="7">
        <v>1.0</v>
      </c>
      <c r="K340" s="7">
        <v>0.0</v>
      </c>
      <c r="L340" s="12">
        <f t="shared" si="2"/>
        <v>7</v>
      </c>
      <c r="M340" s="7">
        <v>4.0</v>
      </c>
      <c r="N340" s="7">
        <v>1.0</v>
      </c>
      <c r="O340" s="7">
        <v>1.0</v>
      </c>
      <c r="P340" s="7">
        <v>3.0</v>
      </c>
      <c r="Q340" s="7">
        <v>3.0</v>
      </c>
      <c r="R340" s="10">
        <f t="shared" si="3"/>
        <v>0.25</v>
      </c>
      <c r="S340" s="10">
        <f t="shared" si="4"/>
        <v>0.1428571429</v>
      </c>
      <c r="T340" s="7">
        <v>22.0</v>
      </c>
      <c r="U340" s="7">
        <v>4.0</v>
      </c>
      <c r="V340" s="7">
        <v>2.0</v>
      </c>
      <c r="W340" s="7">
        <v>4.0</v>
      </c>
      <c r="X340" s="7">
        <v>5.0</v>
      </c>
      <c r="Y340" s="7">
        <v>9104.0</v>
      </c>
      <c r="Z340" s="18">
        <f t="shared" si="5"/>
        <v>2.231372549</v>
      </c>
      <c r="AA340" s="14">
        <v>153.99</v>
      </c>
      <c r="AB340" s="18">
        <f t="shared" si="6"/>
        <v>2.264558824</v>
      </c>
      <c r="AC340" s="14">
        <v>205.7</v>
      </c>
      <c r="AD340" s="18">
        <f t="shared" si="7"/>
        <v>3.025</v>
      </c>
      <c r="AE340" s="13">
        <f t="shared" si="8"/>
        <v>0.4281186577</v>
      </c>
      <c r="AF340" s="7">
        <v>48.0</v>
      </c>
      <c r="AG340" s="7">
        <v>61.0</v>
      </c>
      <c r="AH340" s="13">
        <f t="shared" si="9"/>
        <v>0.4403669725</v>
      </c>
      <c r="AI340" s="7">
        <v>2.0</v>
      </c>
      <c r="AJ340" s="7">
        <v>11.0</v>
      </c>
      <c r="AK340" s="26">
        <v>12.0</v>
      </c>
      <c r="AL340" s="26">
        <v>116.0</v>
      </c>
      <c r="AM340" s="7">
        <v>3.0</v>
      </c>
      <c r="AN340" s="7">
        <v>61.0</v>
      </c>
      <c r="AO340" s="7">
        <v>3.0</v>
      </c>
      <c r="AP340" s="7">
        <v>74.0</v>
      </c>
      <c r="AQ340" s="7">
        <v>9.0</v>
      </c>
      <c r="AR340" s="7">
        <v>127.0</v>
      </c>
      <c r="AS340" s="13">
        <f t="shared" si="10"/>
        <v>0.06617647059</v>
      </c>
      <c r="AT340" s="14">
        <v>-3.57</v>
      </c>
      <c r="AU340" s="7">
        <v>1.0</v>
      </c>
      <c r="AV340" s="7">
        <v>0.0</v>
      </c>
      <c r="AW340" s="14">
        <v>-39.0</v>
      </c>
      <c r="AX340" s="14">
        <v>2.56</v>
      </c>
      <c r="AY340" s="14">
        <v>-5.13</v>
      </c>
    </row>
    <row r="341" ht="12.75" customHeight="1">
      <c r="A341" s="7" t="s">
        <v>858</v>
      </c>
      <c r="B341" s="7" t="s">
        <v>1782</v>
      </c>
      <c r="C341" s="8" t="s">
        <v>490</v>
      </c>
      <c r="D341" s="9" t="s">
        <v>260</v>
      </c>
      <c r="E341" s="7">
        <v>80.0</v>
      </c>
      <c r="F341" s="7">
        <v>2.0</v>
      </c>
      <c r="G341" s="7">
        <v>1.0</v>
      </c>
      <c r="H341" s="24">
        <f t="shared" si="1"/>
        <v>3</v>
      </c>
      <c r="I341" s="7">
        <v>2.0</v>
      </c>
      <c r="J341" s="7">
        <v>1.0</v>
      </c>
      <c r="K341" s="7">
        <v>0.0</v>
      </c>
      <c r="L341" s="12">
        <f t="shared" si="2"/>
        <v>7</v>
      </c>
      <c r="M341" s="7">
        <v>10.0</v>
      </c>
      <c r="N341" s="7">
        <v>4.0</v>
      </c>
      <c r="O341" s="7">
        <v>4.0</v>
      </c>
      <c r="P341" s="7">
        <v>8.0</v>
      </c>
      <c r="Q341" s="7">
        <v>3.0</v>
      </c>
      <c r="R341" s="10">
        <f t="shared" si="3"/>
        <v>0.2</v>
      </c>
      <c r="S341" s="10">
        <f t="shared" si="4"/>
        <v>0.1333333333</v>
      </c>
      <c r="T341" s="7">
        <v>16.0</v>
      </c>
      <c r="U341" s="7">
        <v>3.0</v>
      </c>
      <c r="V341" s="7">
        <v>3.0</v>
      </c>
      <c r="W341" s="7">
        <v>1.0</v>
      </c>
      <c r="X341" s="7">
        <v>9.0</v>
      </c>
      <c r="Y341" s="7">
        <v>12636.0</v>
      </c>
      <c r="Z341" s="18">
        <f t="shared" si="5"/>
        <v>2.6325</v>
      </c>
      <c r="AA341" s="14">
        <v>219.31</v>
      </c>
      <c r="AB341" s="18">
        <f t="shared" si="6"/>
        <v>2.741375</v>
      </c>
      <c r="AC341" s="14">
        <v>205.98</v>
      </c>
      <c r="AD341" s="18">
        <f t="shared" si="7"/>
        <v>2.57475</v>
      </c>
      <c r="AE341" s="13">
        <f t="shared" si="8"/>
        <v>0.5156716593</v>
      </c>
      <c r="AF341" s="7">
        <v>70.0</v>
      </c>
      <c r="AG341" s="7">
        <v>96.0</v>
      </c>
      <c r="AH341" s="13">
        <f t="shared" si="9"/>
        <v>0.421686747</v>
      </c>
      <c r="AI341" s="7">
        <v>3.0</v>
      </c>
      <c r="AJ341" s="7">
        <v>17.0</v>
      </c>
      <c r="AK341" s="26">
        <v>18.0</v>
      </c>
      <c r="AL341" s="26">
        <v>163.0</v>
      </c>
      <c r="AM341" s="7">
        <v>8.0</v>
      </c>
      <c r="AN341" s="7">
        <v>73.0</v>
      </c>
      <c r="AO341" s="7">
        <v>4.0</v>
      </c>
      <c r="AP341" s="7">
        <v>91.0</v>
      </c>
      <c r="AQ341" s="7">
        <v>22.0</v>
      </c>
      <c r="AR341" s="7">
        <v>166.0</v>
      </c>
      <c r="AS341" s="13">
        <f t="shared" si="10"/>
        <v>0.1170212766</v>
      </c>
      <c r="AT341" s="14">
        <v>-2.43</v>
      </c>
      <c r="AU341" s="7">
        <v>1.0</v>
      </c>
      <c r="AV341" s="7">
        <v>2.0</v>
      </c>
      <c r="AW341" s="14">
        <v>-37.5</v>
      </c>
      <c r="AX341" s="14">
        <v>2.82</v>
      </c>
      <c r="AY341" s="14">
        <v>-12.14</v>
      </c>
    </row>
    <row r="342" ht="12.75" customHeight="1">
      <c r="A342" s="7" t="s">
        <v>1361</v>
      </c>
      <c r="B342" s="7" t="s">
        <v>1787</v>
      </c>
      <c r="C342" s="8" t="s">
        <v>628</v>
      </c>
      <c r="D342" s="9" t="s">
        <v>1445</v>
      </c>
      <c r="E342" s="7">
        <v>81.0</v>
      </c>
      <c r="F342" s="7">
        <v>0.0</v>
      </c>
      <c r="G342" s="7">
        <v>0.0</v>
      </c>
      <c r="H342" s="24">
        <f t="shared" si="1"/>
        <v>0</v>
      </c>
      <c r="I342" s="7">
        <v>0.0</v>
      </c>
      <c r="J342" s="7">
        <v>0.0</v>
      </c>
      <c r="K342" s="7">
        <v>0.0</v>
      </c>
      <c r="L342" s="12">
        <f t="shared" si="2"/>
        <v>0</v>
      </c>
      <c r="M342" s="7">
        <v>0.0</v>
      </c>
      <c r="N342" s="7">
        <v>1.0</v>
      </c>
      <c r="O342" s="7">
        <v>1.0</v>
      </c>
      <c r="P342" s="7">
        <v>0.0</v>
      </c>
      <c r="Q342" s="7">
        <v>0.0</v>
      </c>
      <c r="R342" s="10">
        <f t="shared" si="3"/>
        <v>0</v>
      </c>
      <c r="S342" s="10">
        <f t="shared" si="4"/>
        <v>0</v>
      </c>
      <c r="T342" s="7">
        <v>0.0</v>
      </c>
      <c r="U342" s="7">
        <v>0.0</v>
      </c>
      <c r="V342" s="7">
        <v>0.0</v>
      </c>
      <c r="W342" s="7">
        <v>0.0</v>
      </c>
      <c r="X342" s="7">
        <v>1.0</v>
      </c>
      <c r="Y342" s="7">
        <v>190.0</v>
      </c>
      <c r="Z342" s="18">
        <f t="shared" si="5"/>
        <v>0.03909465021</v>
      </c>
      <c r="AA342" s="14">
        <v>0.77</v>
      </c>
      <c r="AB342" s="18">
        <f t="shared" si="6"/>
        <v>0.00950617284</v>
      </c>
      <c r="AC342" s="14">
        <v>370.46</v>
      </c>
      <c r="AD342" s="18">
        <f t="shared" si="7"/>
        <v>4.573580247</v>
      </c>
      <c r="AE342" s="13">
        <f t="shared" si="8"/>
        <v>0.002074185815</v>
      </c>
      <c r="AF342" s="7">
        <v>0.0</v>
      </c>
      <c r="AG342" s="7">
        <v>0.0</v>
      </c>
      <c r="AH342" s="13" t="str">
        <f t="shared" si="9"/>
        <v> </v>
      </c>
      <c r="AI342" s="7">
        <v>0.0</v>
      </c>
      <c r="AJ342" s="7">
        <v>0.0</v>
      </c>
      <c r="AK342" s="26">
        <v>0.0</v>
      </c>
      <c r="AL342" s="26">
        <v>1.0</v>
      </c>
      <c r="AM342" s="7">
        <v>1.0</v>
      </c>
      <c r="AN342" s="7">
        <v>0.0</v>
      </c>
      <c r="AO342" s="7">
        <v>0.0</v>
      </c>
      <c r="AP342" s="7">
        <v>0.0</v>
      </c>
      <c r="AQ342" s="7">
        <v>1.0</v>
      </c>
      <c r="AR342" s="7">
        <v>1.0</v>
      </c>
      <c r="AS342" s="13">
        <f t="shared" si="10"/>
        <v>0.5</v>
      </c>
      <c r="AT342" s="14">
        <v>38.96</v>
      </c>
      <c r="AU342" s="7">
        <v>0.0</v>
      </c>
      <c r="AV342" s="7">
        <v>0.0</v>
      </c>
      <c r="AW342" s="14">
        <v>0.0</v>
      </c>
      <c r="AX342" s="14">
        <v>0.0</v>
      </c>
      <c r="AY342" s="14">
        <v>-5.2</v>
      </c>
    </row>
    <row r="343" ht="12.75" customHeight="1">
      <c r="A343" s="7" t="s">
        <v>1790</v>
      </c>
      <c r="B343" s="7" t="s">
        <v>1791</v>
      </c>
      <c r="C343" s="8" t="s">
        <v>305</v>
      </c>
      <c r="D343" s="9" t="s">
        <v>174</v>
      </c>
      <c r="E343" s="7">
        <v>62.0</v>
      </c>
      <c r="F343" s="7">
        <v>0.0</v>
      </c>
      <c r="G343" s="7">
        <v>0.0</v>
      </c>
      <c r="H343" s="24">
        <f t="shared" si="1"/>
        <v>0</v>
      </c>
      <c r="I343" s="7">
        <v>0.0</v>
      </c>
      <c r="J343" s="7">
        <v>0.0</v>
      </c>
      <c r="K343" s="7">
        <v>0.0</v>
      </c>
      <c r="L343" s="12">
        <f t="shared" si="2"/>
        <v>0</v>
      </c>
      <c r="M343" s="7">
        <v>2.0</v>
      </c>
      <c r="N343" s="7">
        <v>2.0</v>
      </c>
      <c r="O343" s="7">
        <v>2.0</v>
      </c>
      <c r="P343" s="7">
        <v>2.0</v>
      </c>
      <c r="Q343" s="7">
        <v>2.0</v>
      </c>
      <c r="R343" s="10">
        <f t="shared" si="3"/>
        <v>0</v>
      </c>
      <c r="S343" s="10">
        <f t="shared" si="4"/>
        <v>0</v>
      </c>
      <c r="T343" s="7">
        <v>22.0</v>
      </c>
      <c r="U343" s="7">
        <v>8.0</v>
      </c>
      <c r="V343" s="7">
        <v>4.0</v>
      </c>
      <c r="W343" s="7">
        <v>4.0</v>
      </c>
      <c r="X343" s="7">
        <v>2.0</v>
      </c>
      <c r="Y343" s="7">
        <v>7776.0</v>
      </c>
      <c r="Z343" s="18">
        <f t="shared" si="5"/>
        <v>2.090322581</v>
      </c>
      <c r="AA343" s="14">
        <v>121.45</v>
      </c>
      <c r="AB343" s="18">
        <f t="shared" si="6"/>
        <v>1.958870968</v>
      </c>
      <c r="AC343" s="14">
        <v>161.88</v>
      </c>
      <c r="AD343" s="18">
        <f t="shared" si="7"/>
        <v>2.610967742</v>
      </c>
      <c r="AE343" s="13">
        <f t="shared" si="8"/>
        <v>0.4286521018</v>
      </c>
      <c r="AF343" s="7">
        <v>0.0</v>
      </c>
      <c r="AG343" s="7">
        <v>0.0</v>
      </c>
      <c r="AH343" s="13" t="str">
        <f t="shared" si="9"/>
        <v> </v>
      </c>
      <c r="AI343" s="7">
        <v>0.0</v>
      </c>
      <c r="AJ343" s="7">
        <v>7.0</v>
      </c>
      <c r="AK343" s="26">
        <v>21.0</v>
      </c>
      <c r="AL343" s="26">
        <v>109.0</v>
      </c>
      <c r="AM343" s="7">
        <v>5.0</v>
      </c>
      <c r="AN343" s="7">
        <v>35.0</v>
      </c>
      <c r="AO343" s="7">
        <v>4.0</v>
      </c>
      <c r="AP343" s="7">
        <v>51.0</v>
      </c>
      <c r="AQ343" s="7">
        <v>20.0</v>
      </c>
      <c r="AR343" s="7">
        <v>93.0</v>
      </c>
      <c r="AS343" s="13">
        <f t="shared" si="10"/>
        <v>0.1769911504</v>
      </c>
      <c r="AT343" s="14">
        <v>3.41</v>
      </c>
      <c r="AU343" s="7">
        <v>0.0</v>
      </c>
      <c r="AV343" s="7">
        <v>0.0</v>
      </c>
      <c r="AW343" s="14">
        <v>-38.5</v>
      </c>
      <c r="AX343" s="14">
        <v>4.1</v>
      </c>
      <c r="AY343" s="14">
        <v>-4.23</v>
      </c>
    </row>
    <row r="344" ht="12.75" customHeight="1">
      <c r="A344" s="7" t="s">
        <v>464</v>
      </c>
      <c r="B344" s="7" t="s">
        <v>1794</v>
      </c>
      <c r="C344" s="8" t="s">
        <v>297</v>
      </c>
      <c r="D344" s="9" t="s">
        <v>159</v>
      </c>
      <c r="E344" s="7">
        <v>33.0</v>
      </c>
      <c r="F344" s="7">
        <v>1.0</v>
      </c>
      <c r="G344" s="7">
        <v>0.0</v>
      </c>
      <c r="H344" s="24">
        <f t="shared" si="1"/>
        <v>1</v>
      </c>
      <c r="I344" s="7">
        <v>1.0</v>
      </c>
      <c r="J344" s="7">
        <v>0.0</v>
      </c>
      <c r="K344" s="7">
        <v>0.0</v>
      </c>
      <c r="L344" s="12">
        <f t="shared" si="2"/>
        <v>0</v>
      </c>
      <c r="M344" s="7">
        <v>2.0</v>
      </c>
      <c r="N344" s="7">
        <v>1.0</v>
      </c>
      <c r="O344" s="7">
        <v>1.0</v>
      </c>
      <c r="P344" s="7">
        <v>1.0</v>
      </c>
      <c r="Q344" s="7">
        <v>0.0</v>
      </c>
      <c r="R344" s="10">
        <f t="shared" si="3"/>
        <v>0.5</v>
      </c>
      <c r="S344" s="10">
        <f t="shared" si="4"/>
        <v>0.5</v>
      </c>
      <c r="T344" s="7">
        <v>4.0</v>
      </c>
      <c r="U344" s="7">
        <v>0.0</v>
      </c>
      <c r="V344" s="7">
        <v>0.0</v>
      </c>
      <c r="W344" s="7">
        <v>1.0</v>
      </c>
      <c r="X344" s="7">
        <v>2.0</v>
      </c>
      <c r="Y344" s="7">
        <v>2968.0</v>
      </c>
      <c r="Z344" s="18">
        <f t="shared" si="5"/>
        <v>1.498989899</v>
      </c>
      <c r="AA344" s="14">
        <v>48.23</v>
      </c>
      <c r="AB344" s="18">
        <f t="shared" si="6"/>
        <v>1.461515152</v>
      </c>
      <c r="AC344" s="14">
        <v>115.78</v>
      </c>
      <c r="AD344" s="18">
        <f t="shared" si="7"/>
        <v>3.508484848</v>
      </c>
      <c r="AE344" s="13">
        <f t="shared" si="8"/>
        <v>0.2940674349</v>
      </c>
      <c r="AF344" s="7">
        <v>1.0</v>
      </c>
      <c r="AG344" s="7">
        <v>2.0</v>
      </c>
      <c r="AH344" s="13">
        <f t="shared" si="9"/>
        <v>0.3333333333</v>
      </c>
      <c r="AI344" s="7">
        <v>1.0</v>
      </c>
      <c r="AJ344" s="7">
        <v>6.0</v>
      </c>
      <c r="AK344" s="26">
        <v>5.0</v>
      </c>
      <c r="AL344" s="26">
        <v>43.0</v>
      </c>
      <c r="AM344" s="7">
        <v>1.0</v>
      </c>
      <c r="AN344" s="7">
        <v>14.0</v>
      </c>
      <c r="AO344" s="7">
        <v>0.0</v>
      </c>
      <c r="AP344" s="7">
        <v>28.0</v>
      </c>
      <c r="AQ344" s="7">
        <v>4.0</v>
      </c>
      <c r="AR344" s="7">
        <v>52.0</v>
      </c>
      <c r="AS344" s="13">
        <f t="shared" si="10"/>
        <v>0.07142857143</v>
      </c>
      <c r="AT344" s="14">
        <v>-3.89</v>
      </c>
      <c r="AU344" s="7">
        <v>0.0</v>
      </c>
      <c r="AV344" s="7">
        <v>1.0</v>
      </c>
      <c r="AW344" s="14">
        <v>-34.8</v>
      </c>
      <c r="AX344" s="14">
        <v>3.85</v>
      </c>
      <c r="AY344" s="14">
        <v>0.48</v>
      </c>
    </row>
    <row r="345" ht="12.75" customHeight="1">
      <c r="A345" s="7" t="s">
        <v>1797</v>
      </c>
      <c r="B345" s="7" t="s">
        <v>1798</v>
      </c>
      <c r="C345" s="8" t="s">
        <v>222</v>
      </c>
      <c r="D345" s="9" t="s">
        <v>150</v>
      </c>
      <c r="E345" s="7">
        <v>7.0</v>
      </c>
      <c r="F345" s="7">
        <v>0.0</v>
      </c>
      <c r="G345" s="7">
        <v>0.0</v>
      </c>
      <c r="H345" s="24">
        <f t="shared" si="1"/>
        <v>0</v>
      </c>
      <c r="I345" s="7">
        <v>0.0</v>
      </c>
      <c r="J345" s="7">
        <v>0.0</v>
      </c>
      <c r="K345" s="7">
        <v>0.0</v>
      </c>
      <c r="L345" s="12">
        <f t="shared" si="2"/>
        <v>0</v>
      </c>
      <c r="M345" s="7">
        <v>0.0</v>
      </c>
      <c r="N345" s="7">
        <v>0.0</v>
      </c>
      <c r="O345" s="7">
        <v>0.0</v>
      </c>
      <c r="P345" s="7">
        <v>0.0</v>
      </c>
      <c r="Q345" s="7">
        <v>0.0</v>
      </c>
      <c r="R345" s="10">
        <f t="shared" si="3"/>
        <v>0</v>
      </c>
      <c r="S345" s="10">
        <f t="shared" si="4"/>
        <v>0</v>
      </c>
      <c r="T345" s="7">
        <v>0.0</v>
      </c>
      <c r="U345" s="7">
        <v>0.0</v>
      </c>
      <c r="V345" s="7">
        <v>0.0</v>
      </c>
      <c r="W345" s="7">
        <v>0.0</v>
      </c>
      <c r="X345" s="7">
        <v>0.0</v>
      </c>
      <c r="Y345" s="7">
        <v>0.0</v>
      </c>
      <c r="Z345" s="18">
        <f t="shared" si="5"/>
        <v>0</v>
      </c>
      <c r="AA345" s="14">
        <v>0.0</v>
      </c>
      <c r="AB345" s="18">
        <f t="shared" si="6"/>
        <v>0</v>
      </c>
      <c r="AC345" s="14">
        <v>42.38</v>
      </c>
      <c r="AD345" s="18">
        <f t="shared" si="7"/>
        <v>6.054285714</v>
      </c>
      <c r="AE345" s="13">
        <f t="shared" si="8"/>
        <v>0</v>
      </c>
      <c r="AF345" s="7">
        <v>0.0</v>
      </c>
      <c r="AG345" s="7">
        <v>0.0</v>
      </c>
      <c r="AH345" s="13" t="str">
        <f t="shared" si="9"/>
        <v> </v>
      </c>
      <c r="AI345" s="7">
        <v>0.0</v>
      </c>
      <c r="AJ345" s="7">
        <v>0.0</v>
      </c>
      <c r="AK345" s="26">
        <v>0.0</v>
      </c>
      <c r="AL345" s="26">
        <v>0.0</v>
      </c>
      <c r="AM345" s="7">
        <v>0.0</v>
      </c>
      <c r="AN345" s="7">
        <v>0.0</v>
      </c>
      <c r="AO345" s="7">
        <v>0.0</v>
      </c>
      <c r="AP345" s="7">
        <v>0.0</v>
      </c>
      <c r="AQ345" s="7">
        <v>0.0</v>
      </c>
      <c r="AR345" s="7">
        <v>0.0</v>
      </c>
      <c r="AS345" s="13">
        <f t="shared" si="10"/>
        <v>0</v>
      </c>
      <c r="AT345" s="14"/>
      <c r="AU345" s="7">
        <v>0.0</v>
      </c>
      <c r="AV345" s="7">
        <v>0.0</v>
      </c>
      <c r="AW345" s="14">
        <v>0.0</v>
      </c>
      <c r="AX345" s="14"/>
      <c r="AY345" s="14"/>
    </row>
    <row r="346" ht="12.75" customHeight="1">
      <c r="A346" s="7" t="s">
        <v>1801</v>
      </c>
      <c r="B346" s="7" t="s">
        <v>1802</v>
      </c>
      <c r="C346" s="8" t="s">
        <v>222</v>
      </c>
      <c r="D346" s="9" t="s">
        <v>174</v>
      </c>
      <c r="E346" s="7">
        <v>81.0</v>
      </c>
      <c r="F346" s="7">
        <v>0.0</v>
      </c>
      <c r="G346" s="7">
        <v>3.0</v>
      </c>
      <c r="H346" s="24">
        <f t="shared" si="1"/>
        <v>3</v>
      </c>
      <c r="I346" s="7">
        <v>0.0</v>
      </c>
      <c r="J346" s="7">
        <v>1.0</v>
      </c>
      <c r="K346" s="7">
        <v>2.0</v>
      </c>
      <c r="L346" s="12">
        <f t="shared" si="2"/>
        <v>4.111111111</v>
      </c>
      <c r="M346" s="7">
        <v>1.0</v>
      </c>
      <c r="N346" s="7">
        <v>0.0</v>
      </c>
      <c r="O346" s="7">
        <v>0.0</v>
      </c>
      <c r="P346" s="7">
        <v>1.0</v>
      </c>
      <c r="Q346" s="7">
        <v>0.0</v>
      </c>
      <c r="R346" s="10">
        <f t="shared" si="3"/>
        <v>0</v>
      </c>
      <c r="S346" s="10">
        <f t="shared" si="4"/>
        <v>0</v>
      </c>
      <c r="T346" s="7">
        <v>20.0</v>
      </c>
      <c r="U346" s="7">
        <v>6.0</v>
      </c>
      <c r="V346" s="7">
        <v>8.0</v>
      </c>
      <c r="W346" s="7">
        <v>10.0</v>
      </c>
      <c r="X346" s="7">
        <v>5.0</v>
      </c>
      <c r="Y346" s="7">
        <v>13942.0</v>
      </c>
      <c r="Z346" s="18">
        <f t="shared" si="5"/>
        <v>2.86872428</v>
      </c>
      <c r="AA346" s="14">
        <v>234.81</v>
      </c>
      <c r="AB346" s="18">
        <f t="shared" si="6"/>
        <v>2.898888889</v>
      </c>
      <c r="AC346" s="14">
        <v>133.07</v>
      </c>
      <c r="AD346" s="18">
        <f t="shared" si="7"/>
        <v>1.642839506</v>
      </c>
      <c r="AE346" s="13">
        <f t="shared" si="8"/>
        <v>0.6382787866</v>
      </c>
      <c r="AF346" s="7">
        <v>0.0</v>
      </c>
      <c r="AG346" s="7">
        <v>0.0</v>
      </c>
      <c r="AH346" s="13" t="str">
        <f t="shared" si="9"/>
        <v> </v>
      </c>
      <c r="AI346" s="7">
        <v>9.0</v>
      </c>
      <c r="AJ346" s="7">
        <v>29.0</v>
      </c>
      <c r="AK346" s="26">
        <v>28.0</v>
      </c>
      <c r="AL346" s="26">
        <v>209.0</v>
      </c>
      <c r="AM346" s="7">
        <v>6.0</v>
      </c>
      <c r="AN346" s="7">
        <v>87.0</v>
      </c>
      <c r="AO346" s="7">
        <v>7.0</v>
      </c>
      <c r="AP346" s="7">
        <v>89.0</v>
      </c>
      <c r="AQ346" s="7">
        <v>30.0</v>
      </c>
      <c r="AR346" s="7">
        <v>175.0</v>
      </c>
      <c r="AS346" s="13">
        <f t="shared" si="10"/>
        <v>0.1463414634</v>
      </c>
      <c r="AT346" s="14">
        <v>-3.75</v>
      </c>
      <c r="AU346" s="7">
        <v>2.0</v>
      </c>
      <c r="AV346" s="7">
        <v>2.0</v>
      </c>
      <c r="AW346" s="14">
        <v>-51.1</v>
      </c>
      <c r="AX346" s="14">
        <v>2.99</v>
      </c>
      <c r="AY346" s="14">
        <v>-5.35</v>
      </c>
    </row>
    <row r="347" ht="12.75" customHeight="1">
      <c r="A347" s="7" t="s">
        <v>350</v>
      </c>
      <c r="B347" s="7" t="s">
        <v>1804</v>
      </c>
      <c r="C347" s="8" t="s">
        <v>254</v>
      </c>
      <c r="D347" s="9" t="s">
        <v>150</v>
      </c>
      <c r="E347" s="7">
        <v>39.0</v>
      </c>
      <c r="F347" s="7">
        <v>0.0</v>
      </c>
      <c r="G347" s="7">
        <v>0.0</v>
      </c>
      <c r="H347" s="24">
        <f t="shared" si="1"/>
        <v>0</v>
      </c>
      <c r="I347" s="7">
        <v>0.0</v>
      </c>
      <c r="J347" s="7">
        <v>0.0</v>
      </c>
      <c r="K347" s="7">
        <v>0.0</v>
      </c>
      <c r="L347" s="12">
        <f t="shared" si="2"/>
        <v>0</v>
      </c>
      <c r="M347" s="7">
        <v>0.0</v>
      </c>
      <c r="N347" s="7">
        <v>0.0</v>
      </c>
      <c r="O347" s="7">
        <v>0.0</v>
      </c>
      <c r="P347" s="7">
        <v>0.0</v>
      </c>
      <c r="Q347" s="7">
        <v>0.0</v>
      </c>
      <c r="R347" s="10">
        <f t="shared" si="3"/>
        <v>0</v>
      </c>
      <c r="S347" s="10">
        <f t="shared" si="4"/>
        <v>0</v>
      </c>
      <c r="T347" s="7">
        <v>0.0</v>
      </c>
      <c r="U347" s="7">
        <v>0.0</v>
      </c>
      <c r="V347" s="7">
        <v>0.0</v>
      </c>
      <c r="W347" s="7">
        <v>0.0</v>
      </c>
      <c r="X347" s="7">
        <v>0.0</v>
      </c>
      <c r="Y347" s="7">
        <v>74.0</v>
      </c>
      <c r="Z347" s="18">
        <f t="shared" si="5"/>
        <v>0.03162393162</v>
      </c>
      <c r="AA347" s="14">
        <v>0.75</v>
      </c>
      <c r="AB347" s="18">
        <f t="shared" si="6"/>
        <v>0.01923076923</v>
      </c>
      <c r="AC347" s="14">
        <v>192.93</v>
      </c>
      <c r="AD347" s="18">
        <f t="shared" si="7"/>
        <v>4.946923077</v>
      </c>
      <c r="AE347" s="13">
        <f t="shared" si="8"/>
        <v>0.003872366791</v>
      </c>
      <c r="AF347" s="7">
        <v>1.0</v>
      </c>
      <c r="AG347" s="7">
        <v>0.0</v>
      </c>
      <c r="AH347" s="13">
        <f t="shared" si="9"/>
        <v>1</v>
      </c>
      <c r="AI347" s="7">
        <v>0.0</v>
      </c>
      <c r="AJ347" s="7">
        <v>0.0</v>
      </c>
      <c r="AK347" s="26">
        <v>0.0</v>
      </c>
      <c r="AL347" s="26">
        <v>1.0</v>
      </c>
      <c r="AM347" s="7">
        <v>0.0</v>
      </c>
      <c r="AN347" s="7">
        <v>0.0</v>
      </c>
      <c r="AO347" s="7">
        <v>0.0</v>
      </c>
      <c r="AP347" s="7">
        <v>0.0</v>
      </c>
      <c r="AQ347" s="7">
        <v>0.0</v>
      </c>
      <c r="AR347" s="7">
        <v>0.0</v>
      </c>
      <c r="AS347" s="13">
        <f t="shared" si="10"/>
        <v>0</v>
      </c>
      <c r="AT347" s="14"/>
      <c r="AU347" s="7">
        <v>0.0</v>
      </c>
      <c r="AV347" s="7">
        <v>0.0</v>
      </c>
      <c r="AW347" s="14">
        <v>-60.0</v>
      </c>
      <c r="AX347" s="14"/>
      <c r="AY347" s="14"/>
    </row>
    <row r="348" ht="12.75" customHeight="1">
      <c r="A348" s="7" t="s">
        <v>213</v>
      </c>
      <c r="B348" s="7" t="s">
        <v>1807</v>
      </c>
      <c r="C348" s="8" t="s">
        <v>542</v>
      </c>
      <c r="D348" s="9" t="s">
        <v>159</v>
      </c>
      <c r="E348" s="7">
        <v>78.0</v>
      </c>
      <c r="F348" s="7">
        <v>0.0</v>
      </c>
      <c r="G348" s="7">
        <v>0.0</v>
      </c>
      <c r="H348" s="24">
        <f t="shared" si="1"/>
        <v>0</v>
      </c>
      <c r="I348" s="7">
        <v>0.0</v>
      </c>
      <c r="J348" s="7">
        <v>0.0</v>
      </c>
      <c r="K348" s="7">
        <v>0.0</v>
      </c>
      <c r="L348" s="12">
        <f t="shared" si="2"/>
        <v>0</v>
      </c>
      <c r="M348" s="7">
        <v>0.0</v>
      </c>
      <c r="N348" s="7">
        <v>0.0</v>
      </c>
      <c r="O348" s="7">
        <v>0.0</v>
      </c>
      <c r="P348" s="7">
        <v>0.0</v>
      </c>
      <c r="Q348" s="7">
        <v>1.0</v>
      </c>
      <c r="R348" s="10">
        <f t="shared" si="3"/>
        <v>0</v>
      </c>
      <c r="S348" s="10">
        <f t="shared" si="4"/>
        <v>0</v>
      </c>
      <c r="T348" s="7">
        <v>0.0</v>
      </c>
      <c r="U348" s="7">
        <v>0.0</v>
      </c>
      <c r="V348" s="7">
        <v>0.0</v>
      </c>
      <c r="W348" s="7">
        <v>0.0</v>
      </c>
      <c r="X348" s="7">
        <v>0.0</v>
      </c>
      <c r="Y348" s="7">
        <v>187.0</v>
      </c>
      <c r="Z348" s="18">
        <f t="shared" si="5"/>
        <v>0.03995726496</v>
      </c>
      <c r="AA348" s="14">
        <v>1.6800000000000002</v>
      </c>
      <c r="AB348" s="18">
        <f t="shared" si="6"/>
        <v>0.02153846154</v>
      </c>
      <c r="AC348" s="14">
        <v>369.3</v>
      </c>
      <c r="AD348" s="18">
        <f t="shared" si="7"/>
        <v>4.734615385</v>
      </c>
      <c r="AE348" s="13">
        <f t="shared" si="8"/>
        <v>0.004528546013</v>
      </c>
      <c r="AF348" s="7">
        <v>0.0</v>
      </c>
      <c r="AG348" s="7">
        <v>0.0</v>
      </c>
      <c r="AH348" s="13" t="str">
        <f t="shared" si="9"/>
        <v> </v>
      </c>
      <c r="AI348" s="7">
        <v>0.0</v>
      </c>
      <c r="AJ348" s="7">
        <v>0.0</v>
      </c>
      <c r="AK348" s="26">
        <v>0.0</v>
      </c>
      <c r="AL348" s="26">
        <v>0.0</v>
      </c>
      <c r="AM348" s="7">
        <v>0.0</v>
      </c>
      <c r="AN348" s="7">
        <v>1.0</v>
      </c>
      <c r="AO348" s="7">
        <v>1.0</v>
      </c>
      <c r="AP348" s="7">
        <v>0.0</v>
      </c>
      <c r="AQ348" s="7">
        <v>0.0</v>
      </c>
      <c r="AR348" s="7">
        <v>0.0</v>
      </c>
      <c r="AS348" s="13">
        <f t="shared" si="10"/>
        <v>0</v>
      </c>
      <c r="AT348" s="14"/>
      <c r="AU348" s="7">
        <v>0.0</v>
      </c>
      <c r="AV348" s="7">
        <v>0.0</v>
      </c>
      <c r="AW348" s="14">
        <v>-71.4</v>
      </c>
      <c r="AX348" s="14">
        <v>0.0</v>
      </c>
      <c r="AY348" s="14">
        <v>-6.41</v>
      </c>
    </row>
    <row r="349" ht="12.75" customHeight="1">
      <c r="A349" s="7" t="s">
        <v>482</v>
      </c>
      <c r="B349" s="7" t="s">
        <v>1810</v>
      </c>
      <c r="C349" s="8" t="s">
        <v>166</v>
      </c>
      <c r="D349" s="9" t="s">
        <v>174</v>
      </c>
      <c r="E349" s="7">
        <v>82.0</v>
      </c>
      <c r="F349" s="7">
        <v>0.0</v>
      </c>
      <c r="G349" s="7">
        <v>0.0</v>
      </c>
      <c r="H349" s="24">
        <f t="shared" si="1"/>
        <v>0</v>
      </c>
      <c r="I349" s="7">
        <v>0.0</v>
      </c>
      <c r="J349" s="7">
        <v>0.0</v>
      </c>
      <c r="K349" s="7">
        <v>0.0</v>
      </c>
      <c r="L349" s="12">
        <f t="shared" si="2"/>
        <v>0</v>
      </c>
      <c r="M349" s="7">
        <v>4.0</v>
      </c>
      <c r="N349" s="7">
        <v>1.0</v>
      </c>
      <c r="O349" s="7">
        <v>1.0</v>
      </c>
      <c r="P349" s="7">
        <v>4.0</v>
      </c>
      <c r="Q349" s="7">
        <v>0.0</v>
      </c>
      <c r="R349" s="10">
        <f t="shared" si="3"/>
        <v>0</v>
      </c>
      <c r="S349" s="10">
        <f t="shared" si="4"/>
        <v>0</v>
      </c>
      <c r="T349" s="7">
        <v>22.0</v>
      </c>
      <c r="U349" s="7">
        <v>13.0</v>
      </c>
      <c r="V349" s="7">
        <v>3.0</v>
      </c>
      <c r="W349" s="7">
        <v>3.0</v>
      </c>
      <c r="X349" s="7">
        <v>4.0</v>
      </c>
      <c r="Y349" s="7">
        <v>11508.0</v>
      </c>
      <c r="Z349" s="18">
        <f t="shared" si="5"/>
        <v>2.33902439</v>
      </c>
      <c r="AA349" s="14">
        <v>184.86</v>
      </c>
      <c r="AB349" s="18">
        <f t="shared" si="6"/>
        <v>2.254390244</v>
      </c>
      <c r="AC349" s="14">
        <v>232.36</v>
      </c>
      <c r="AD349" s="18">
        <f t="shared" si="7"/>
        <v>2.833658537</v>
      </c>
      <c r="AE349" s="13">
        <f t="shared" si="8"/>
        <v>0.4430755956</v>
      </c>
      <c r="AF349" s="7">
        <v>0.0</v>
      </c>
      <c r="AG349" s="7">
        <v>0.0</v>
      </c>
      <c r="AH349" s="13" t="str">
        <f t="shared" si="9"/>
        <v> </v>
      </c>
      <c r="AI349" s="7">
        <v>1.0</v>
      </c>
      <c r="AJ349" s="7">
        <v>27.0</v>
      </c>
      <c r="AK349" s="26">
        <v>29.0</v>
      </c>
      <c r="AL349" s="26">
        <v>165.0</v>
      </c>
      <c r="AM349" s="7">
        <v>6.0</v>
      </c>
      <c r="AN349" s="7">
        <v>61.0</v>
      </c>
      <c r="AO349" s="7">
        <v>4.0</v>
      </c>
      <c r="AP349" s="7">
        <v>76.0</v>
      </c>
      <c r="AQ349" s="7">
        <v>21.0</v>
      </c>
      <c r="AR349" s="7">
        <v>161.0</v>
      </c>
      <c r="AS349" s="13">
        <f t="shared" si="10"/>
        <v>0.1153846154</v>
      </c>
      <c r="AT349" s="14">
        <v>-1.88</v>
      </c>
      <c r="AU349" s="7">
        <v>0.0</v>
      </c>
      <c r="AV349" s="7">
        <v>3.0</v>
      </c>
      <c r="AW349" s="14">
        <v>-47.1</v>
      </c>
      <c r="AX349" s="14">
        <v>8.72</v>
      </c>
      <c r="AY349" s="14">
        <v>1.64</v>
      </c>
    </row>
    <row r="350" ht="12.75" customHeight="1">
      <c r="A350" s="7" t="s">
        <v>1812</v>
      </c>
      <c r="B350" s="7" t="s">
        <v>1813</v>
      </c>
      <c r="C350" s="8" t="s">
        <v>237</v>
      </c>
      <c r="D350" s="9" t="s">
        <v>150</v>
      </c>
      <c r="E350" s="7">
        <v>65.0</v>
      </c>
      <c r="F350" s="7">
        <v>0.0</v>
      </c>
      <c r="G350" s="7">
        <v>0.0</v>
      </c>
      <c r="H350" s="24">
        <f t="shared" si="1"/>
        <v>0</v>
      </c>
      <c r="I350" s="7">
        <v>0.0</v>
      </c>
      <c r="J350" s="7">
        <v>0.0</v>
      </c>
      <c r="K350" s="7">
        <v>0.0</v>
      </c>
      <c r="L350" s="12">
        <f t="shared" si="2"/>
        <v>0</v>
      </c>
      <c r="M350" s="7">
        <v>1.0</v>
      </c>
      <c r="N350" s="7">
        <v>0.0</v>
      </c>
      <c r="O350" s="7">
        <v>0.0</v>
      </c>
      <c r="P350" s="7">
        <v>1.0</v>
      </c>
      <c r="Q350" s="7">
        <v>0.0</v>
      </c>
      <c r="R350" s="10">
        <f t="shared" si="3"/>
        <v>0</v>
      </c>
      <c r="S350" s="10">
        <f t="shared" si="4"/>
        <v>0</v>
      </c>
      <c r="T350" s="7">
        <v>1.0</v>
      </c>
      <c r="U350" s="7">
        <v>0.0</v>
      </c>
      <c r="V350" s="7">
        <v>0.0</v>
      </c>
      <c r="W350" s="7">
        <v>0.0</v>
      </c>
      <c r="X350" s="7">
        <v>2.0</v>
      </c>
      <c r="Y350" s="7">
        <v>1158.0</v>
      </c>
      <c r="Z350" s="18">
        <f t="shared" si="5"/>
        <v>0.2969230769</v>
      </c>
      <c r="AA350" s="14">
        <v>16.79</v>
      </c>
      <c r="AB350" s="18">
        <f t="shared" si="6"/>
        <v>0.2583076923</v>
      </c>
      <c r="AC350" s="14">
        <v>332.77</v>
      </c>
      <c r="AD350" s="18">
        <f t="shared" si="7"/>
        <v>5.119538462</v>
      </c>
      <c r="AE350" s="13">
        <f t="shared" si="8"/>
        <v>0.04803181142</v>
      </c>
      <c r="AF350" s="7">
        <v>8.0</v>
      </c>
      <c r="AG350" s="7">
        <v>10.0</v>
      </c>
      <c r="AH350" s="13">
        <f t="shared" si="9"/>
        <v>0.4444444444</v>
      </c>
      <c r="AI350" s="7">
        <v>0.0</v>
      </c>
      <c r="AJ350" s="7">
        <v>1.0</v>
      </c>
      <c r="AK350" s="26">
        <v>4.0</v>
      </c>
      <c r="AL350" s="26">
        <v>13.0</v>
      </c>
      <c r="AM350" s="7">
        <v>0.0</v>
      </c>
      <c r="AN350" s="7">
        <v>4.0</v>
      </c>
      <c r="AO350" s="7">
        <v>0.0</v>
      </c>
      <c r="AP350" s="7">
        <v>6.0</v>
      </c>
      <c r="AQ350" s="7">
        <v>1.0</v>
      </c>
      <c r="AR350" s="7">
        <v>15.0</v>
      </c>
      <c r="AS350" s="13">
        <f t="shared" si="10"/>
        <v>0.0625</v>
      </c>
      <c r="AT350" s="14">
        <v>-11.24</v>
      </c>
      <c r="AU350" s="7">
        <v>1.0</v>
      </c>
      <c r="AV350" s="7">
        <v>0.0</v>
      </c>
      <c r="AW350" s="14">
        <v>-28.6</v>
      </c>
      <c r="AX350" s="14">
        <v>5.56</v>
      </c>
      <c r="AY350" s="14">
        <v>-4.85</v>
      </c>
    </row>
    <row r="351" ht="12.75" customHeight="1">
      <c r="A351" s="7" t="s">
        <v>1817</v>
      </c>
      <c r="B351" s="7" t="s">
        <v>1818</v>
      </c>
      <c r="C351" s="8" t="s">
        <v>206</v>
      </c>
      <c r="D351" s="9" t="s">
        <v>275</v>
      </c>
      <c r="E351" s="7">
        <v>1.0</v>
      </c>
      <c r="F351" s="7">
        <v>0.0</v>
      </c>
      <c r="G351" s="7">
        <v>0.0</v>
      </c>
      <c r="H351" s="24">
        <f t="shared" si="1"/>
        <v>0</v>
      </c>
      <c r="I351" s="7">
        <v>0.0</v>
      </c>
      <c r="J351" s="7">
        <v>0.0</v>
      </c>
      <c r="K351" s="7">
        <v>0.0</v>
      </c>
      <c r="L351" s="12">
        <f t="shared" si="2"/>
        <v>0</v>
      </c>
      <c r="M351" s="7">
        <v>0.0</v>
      </c>
      <c r="N351" s="7">
        <v>0.0</v>
      </c>
      <c r="O351" s="7">
        <v>0.0</v>
      </c>
      <c r="P351" s="7">
        <v>0.0</v>
      </c>
      <c r="Q351" s="7">
        <v>0.0</v>
      </c>
      <c r="R351" s="10">
        <f t="shared" si="3"/>
        <v>0</v>
      </c>
      <c r="S351" s="10">
        <f t="shared" si="4"/>
        <v>0</v>
      </c>
      <c r="T351" s="7">
        <v>0.0</v>
      </c>
      <c r="U351" s="7">
        <v>0.0</v>
      </c>
      <c r="V351" s="7">
        <v>0.0</v>
      </c>
      <c r="W351" s="7">
        <v>0.0</v>
      </c>
      <c r="X351" s="7">
        <v>0.0</v>
      </c>
      <c r="Y351" s="7">
        <v>0.0</v>
      </c>
      <c r="Z351" s="18">
        <f t="shared" si="5"/>
        <v>0</v>
      </c>
      <c r="AA351" s="14">
        <v>0.0</v>
      </c>
      <c r="AB351" s="18">
        <f t="shared" si="6"/>
        <v>0</v>
      </c>
      <c r="AC351" s="14">
        <v>5.93</v>
      </c>
      <c r="AD351" s="18">
        <f t="shared" si="7"/>
        <v>5.93</v>
      </c>
      <c r="AE351" s="13">
        <f t="shared" si="8"/>
        <v>0</v>
      </c>
      <c r="AF351" s="7">
        <v>0.0</v>
      </c>
      <c r="AG351" s="7">
        <v>0.0</v>
      </c>
      <c r="AH351" s="13" t="str">
        <f t="shared" si="9"/>
        <v> </v>
      </c>
      <c r="AI351" s="7">
        <v>0.0</v>
      </c>
      <c r="AJ351" s="7">
        <v>0.0</v>
      </c>
      <c r="AK351" s="26">
        <v>0.0</v>
      </c>
      <c r="AL351" s="26">
        <v>0.0</v>
      </c>
      <c r="AM351" s="7">
        <v>0.0</v>
      </c>
      <c r="AN351" s="7">
        <v>0.0</v>
      </c>
      <c r="AO351" s="7">
        <v>0.0</v>
      </c>
      <c r="AP351" s="7">
        <v>0.0</v>
      </c>
      <c r="AQ351" s="7">
        <v>0.0</v>
      </c>
      <c r="AR351" s="7">
        <v>0.0</v>
      </c>
      <c r="AS351" s="13">
        <f t="shared" si="10"/>
        <v>0</v>
      </c>
      <c r="AT351" s="14"/>
      <c r="AU351" s="7">
        <v>0.0</v>
      </c>
      <c r="AV351" s="7">
        <v>0.0</v>
      </c>
      <c r="AW351" s="14">
        <v>0.0</v>
      </c>
      <c r="AX351" s="14"/>
      <c r="AY351" s="14"/>
    </row>
    <row r="352" ht="12.75" customHeight="1">
      <c r="A352" s="7" t="s">
        <v>1821</v>
      </c>
      <c r="B352" s="7" t="s">
        <v>1822</v>
      </c>
      <c r="C352" s="8" t="s">
        <v>458</v>
      </c>
      <c r="D352" s="9" t="s">
        <v>174</v>
      </c>
      <c r="E352" s="7">
        <v>29.0</v>
      </c>
      <c r="F352" s="7">
        <v>0.0</v>
      </c>
      <c r="G352" s="7">
        <v>0.0</v>
      </c>
      <c r="H352" s="24">
        <f t="shared" si="1"/>
        <v>0</v>
      </c>
      <c r="I352" s="7">
        <v>0.0</v>
      </c>
      <c r="J352" s="7">
        <v>0.0</v>
      </c>
      <c r="K352" s="7">
        <v>0.0</v>
      </c>
      <c r="L352" s="12">
        <f t="shared" si="2"/>
        <v>0</v>
      </c>
      <c r="M352" s="7">
        <v>1.0</v>
      </c>
      <c r="N352" s="7">
        <v>0.0</v>
      </c>
      <c r="O352" s="7">
        <v>0.0</v>
      </c>
      <c r="P352" s="7">
        <v>1.0</v>
      </c>
      <c r="Q352" s="7">
        <v>0.0</v>
      </c>
      <c r="R352" s="10">
        <f t="shared" si="3"/>
        <v>0</v>
      </c>
      <c r="S352" s="10">
        <f t="shared" si="4"/>
        <v>0</v>
      </c>
      <c r="T352" s="7">
        <v>2.0</v>
      </c>
      <c r="U352" s="7">
        <v>3.0</v>
      </c>
      <c r="V352" s="7">
        <v>0.0</v>
      </c>
      <c r="W352" s="7">
        <v>0.0</v>
      </c>
      <c r="X352" s="7">
        <v>1.0</v>
      </c>
      <c r="Y352" s="7">
        <v>2259.0</v>
      </c>
      <c r="Z352" s="18">
        <f t="shared" si="5"/>
        <v>1.298275862</v>
      </c>
      <c r="AA352" s="14">
        <v>33.79</v>
      </c>
      <c r="AB352" s="18">
        <f t="shared" si="6"/>
        <v>1.165172414</v>
      </c>
      <c r="AC352" s="14">
        <v>150.08</v>
      </c>
      <c r="AD352" s="18">
        <f t="shared" si="7"/>
        <v>5.175172414</v>
      </c>
      <c r="AE352" s="13">
        <f t="shared" si="8"/>
        <v>0.1837711427</v>
      </c>
      <c r="AF352" s="7">
        <v>0.0</v>
      </c>
      <c r="AG352" s="7">
        <v>0.0</v>
      </c>
      <c r="AH352" s="13" t="str">
        <f t="shared" si="9"/>
        <v> </v>
      </c>
      <c r="AI352" s="7">
        <v>0.0</v>
      </c>
      <c r="AJ352" s="7">
        <v>1.0</v>
      </c>
      <c r="AK352" s="26">
        <v>5.0</v>
      </c>
      <c r="AL352" s="26">
        <v>19.0</v>
      </c>
      <c r="AM352" s="7">
        <v>2.0</v>
      </c>
      <c r="AN352" s="7">
        <v>5.0</v>
      </c>
      <c r="AO352" s="7">
        <v>5.0</v>
      </c>
      <c r="AP352" s="7">
        <v>12.0</v>
      </c>
      <c r="AQ352" s="7">
        <v>7.0</v>
      </c>
      <c r="AR352" s="7">
        <v>15.0</v>
      </c>
      <c r="AS352" s="13">
        <f t="shared" si="10"/>
        <v>0.3181818182</v>
      </c>
      <c r="AT352" s="14">
        <v>17.03</v>
      </c>
      <c r="AU352" s="7">
        <v>1.0</v>
      </c>
      <c r="AV352" s="7">
        <v>1.0</v>
      </c>
      <c r="AW352" s="14">
        <v>-19.5</v>
      </c>
      <c r="AX352" s="14">
        <v>0.0</v>
      </c>
      <c r="AY352" s="14">
        <v>-5.56</v>
      </c>
    </row>
    <row r="353" ht="12.75" customHeight="1">
      <c r="A353" s="7" t="s">
        <v>1824</v>
      </c>
      <c r="B353" s="7" t="s">
        <v>1825</v>
      </c>
      <c r="C353" s="8" t="s">
        <v>458</v>
      </c>
      <c r="D353" s="9" t="s">
        <v>260</v>
      </c>
      <c r="E353" s="7">
        <v>59.0</v>
      </c>
      <c r="F353" s="7">
        <v>1.0</v>
      </c>
      <c r="G353" s="7">
        <v>1.0</v>
      </c>
      <c r="H353" s="24">
        <f t="shared" si="1"/>
        <v>2</v>
      </c>
      <c r="I353" s="7">
        <v>1.0</v>
      </c>
      <c r="J353" s="7">
        <v>1.0</v>
      </c>
      <c r="K353" s="7">
        <v>0.0</v>
      </c>
      <c r="L353" s="12">
        <f t="shared" si="2"/>
        <v>5</v>
      </c>
      <c r="M353" s="7">
        <v>2.0</v>
      </c>
      <c r="N353" s="7">
        <v>3.0</v>
      </c>
      <c r="O353" s="7">
        <v>3.0</v>
      </c>
      <c r="P353" s="7">
        <v>1.0</v>
      </c>
      <c r="Q353" s="7">
        <v>1.0</v>
      </c>
      <c r="R353" s="10">
        <f t="shared" si="3"/>
        <v>0.5</v>
      </c>
      <c r="S353" s="10">
        <f t="shared" si="4"/>
        <v>0.2</v>
      </c>
      <c r="T353" s="7">
        <v>6.0</v>
      </c>
      <c r="U353" s="7">
        <v>3.0</v>
      </c>
      <c r="V353" s="7">
        <v>1.0</v>
      </c>
      <c r="W353" s="7">
        <v>0.0</v>
      </c>
      <c r="X353" s="7">
        <v>2.0</v>
      </c>
      <c r="Y353" s="7">
        <v>5736.0</v>
      </c>
      <c r="Z353" s="18">
        <f t="shared" si="5"/>
        <v>1.620338983</v>
      </c>
      <c r="AA353" s="14">
        <v>93.97</v>
      </c>
      <c r="AB353" s="18">
        <f t="shared" si="6"/>
        <v>1.592711864</v>
      </c>
      <c r="AC353" s="14">
        <v>242.88</v>
      </c>
      <c r="AD353" s="18">
        <f t="shared" si="7"/>
        <v>4.116610169</v>
      </c>
      <c r="AE353" s="13">
        <f t="shared" si="8"/>
        <v>0.2789668992</v>
      </c>
      <c r="AF353" s="7">
        <v>33.0</v>
      </c>
      <c r="AG353" s="7">
        <v>36.0</v>
      </c>
      <c r="AH353" s="13">
        <f t="shared" si="9"/>
        <v>0.4782608696</v>
      </c>
      <c r="AI353" s="7">
        <v>3.0</v>
      </c>
      <c r="AJ353" s="7">
        <v>6.0</v>
      </c>
      <c r="AK353" s="26">
        <v>12.0</v>
      </c>
      <c r="AL353" s="26">
        <v>68.0</v>
      </c>
      <c r="AM353" s="7">
        <v>5.0</v>
      </c>
      <c r="AN353" s="7">
        <v>35.0</v>
      </c>
      <c r="AO353" s="7">
        <v>4.0</v>
      </c>
      <c r="AP353" s="7">
        <v>41.0</v>
      </c>
      <c r="AQ353" s="7">
        <v>17.0</v>
      </c>
      <c r="AR353" s="7">
        <v>82.0</v>
      </c>
      <c r="AS353" s="13">
        <f t="shared" si="10"/>
        <v>0.1717171717</v>
      </c>
      <c r="AT353" s="14">
        <v>0.11</v>
      </c>
      <c r="AU353" s="7">
        <v>2.0</v>
      </c>
      <c r="AV353" s="7">
        <v>0.0</v>
      </c>
      <c r="AW353" s="14">
        <v>-33.2</v>
      </c>
      <c r="AX353" s="14">
        <v>13.43</v>
      </c>
      <c r="AY353" s="14">
        <v>7.35</v>
      </c>
    </row>
    <row r="354" ht="12.75" customHeight="1">
      <c r="A354" s="7" t="s">
        <v>1829</v>
      </c>
      <c r="B354" s="7" t="s">
        <v>1830</v>
      </c>
      <c r="C354" s="8" t="s">
        <v>231</v>
      </c>
      <c r="D354" s="9" t="s">
        <v>247</v>
      </c>
      <c r="E354" s="7">
        <v>82.0</v>
      </c>
      <c r="F354" s="7">
        <v>0.0</v>
      </c>
      <c r="G354" s="7">
        <v>0.0</v>
      </c>
      <c r="H354" s="24">
        <f t="shared" si="1"/>
        <v>0</v>
      </c>
      <c r="I354" s="7">
        <v>0.0</v>
      </c>
      <c r="J354" s="7">
        <v>0.0</v>
      </c>
      <c r="K354" s="7">
        <v>0.0</v>
      </c>
      <c r="L354" s="12">
        <f t="shared" si="2"/>
        <v>0</v>
      </c>
      <c r="M354" s="7">
        <v>1.0</v>
      </c>
      <c r="N354" s="7">
        <v>0.0</v>
      </c>
      <c r="O354" s="7">
        <v>0.0</v>
      </c>
      <c r="P354" s="7">
        <v>1.0</v>
      </c>
      <c r="Q354" s="7">
        <v>0.0</v>
      </c>
      <c r="R354" s="10">
        <f t="shared" si="3"/>
        <v>0</v>
      </c>
      <c r="S354" s="10">
        <f t="shared" si="4"/>
        <v>0</v>
      </c>
      <c r="T354" s="7">
        <v>1.0</v>
      </c>
      <c r="U354" s="7">
        <v>0.0</v>
      </c>
      <c r="V354" s="7">
        <v>0.0</v>
      </c>
      <c r="W354" s="7">
        <v>0.0</v>
      </c>
      <c r="X354" s="7">
        <v>0.0</v>
      </c>
      <c r="Y354" s="7">
        <v>141.0</v>
      </c>
      <c r="Z354" s="18">
        <f t="shared" si="5"/>
        <v>0.02865853659</v>
      </c>
      <c r="AA354" s="14">
        <v>1.52</v>
      </c>
      <c r="AB354" s="18">
        <f t="shared" si="6"/>
        <v>0.01853658537</v>
      </c>
      <c r="AC354" s="14">
        <v>397.99</v>
      </c>
      <c r="AD354" s="18">
        <f t="shared" si="7"/>
        <v>4.853536585</v>
      </c>
      <c r="AE354" s="13">
        <f t="shared" si="8"/>
        <v>0.003804660709</v>
      </c>
      <c r="AF354" s="7">
        <v>0.0</v>
      </c>
      <c r="AG354" s="7">
        <v>0.0</v>
      </c>
      <c r="AH354" s="13" t="str">
        <f t="shared" si="9"/>
        <v> </v>
      </c>
      <c r="AI354" s="7">
        <v>0.0</v>
      </c>
      <c r="AJ354" s="7">
        <v>0.0</v>
      </c>
      <c r="AK354" s="26">
        <v>1.0</v>
      </c>
      <c r="AL354" s="26">
        <v>0.0</v>
      </c>
      <c r="AM354" s="7">
        <v>0.0</v>
      </c>
      <c r="AN354" s="7">
        <v>0.0</v>
      </c>
      <c r="AO354" s="7">
        <v>0.0</v>
      </c>
      <c r="AP354" s="7">
        <v>1.0</v>
      </c>
      <c r="AQ354" s="7">
        <v>0.0</v>
      </c>
      <c r="AR354" s="7">
        <v>1.0</v>
      </c>
      <c r="AS354" s="13">
        <f t="shared" si="10"/>
        <v>0</v>
      </c>
      <c r="AT354" s="14">
        <v>-14.59</v>
      </c>
      <c r="AU354" s="7">
        <v>0.0</v>
      </c>
      <c r="AV354" s="7">
        <v>2.0</v>
      </c>
      <c r="AW354" s="14">
        <v>78.9</v>
      </c>
      <c r="AX354" s="14">
        <v>0.0</v>
      </c>
      <c r="AY354" s="14">
        <v>-6.05</v>
      </c>
    </row>
    <row r="355" ht="12.75" customHeight="1">
      <c r="A355" s="7" t="s">
        <v>1833</v>
      </c>
      <c r="B355" s="7" t="s">
        <v>1834</v>
      </c>
      <c r="C355" s="8" t="s">
        <v>297</v>
      </c>
      <c r="D355" s="9" t="s">
        <v>150</v>
      </c>
      <c r="E355" s="7">
        <v>82.0</v>
      </c>
      <c r="F355" s="7">
        <v>0.0</v>
      </c>
      <c r="G355" s="7">
        <v>0.0</v>
      </c>
      <c r="H355" s="24">
        <f t="shared" si="1"/>
        <v>0</v>
      </c>
      <c r="I355" s="7">
        <v>0.0</v>
      </c>
      <c r="J355" s="7">
        <v>0.0</v>
      </c>
      <c r="K355" s="7">
        <v>0.0</v>
      </c>
      <c r="L355" s="12">
        <f t="shared" si="2"/>
        <v>0</v>
      </c>
      <c r="M355" s="7">
        <v>11.0</v>
      </c>
      <c r="N355" s="7">
        <v>1.0</v>
      </c>
      <c r="O355" s="7">
        <v>1.0</v>
      </c>
      <c r="P355" s="7">
        <v>11.0</v>
      </c>
      <c r="Q355" s="7">
        <v>1.0</v>
      </c>
      <c r="R355" s="10">
        <f t="shared" si="3"/>
        <v>0</v>
      </c>
      <c r="S355" s="10">
        <f t="shared" si="4"/>
        <v>0</v>
      </c>
      <c r="T355" s="7">
        <v>14.0</v>
      </c>
      <c r="U355" s="7">
        <v>5.0</v>
      </c>
      <c r="V355" s="7">
        <v>2.0</v>
      </c>
      <c r="W355" s="7">
        <v>3.0</v>
      </c>
      <c r="X355" s="7">
        <v>5.0</v>
      </c>
      <c r="Y355" s="7">
        <v>11145.0</v>
      </c>
      <c r="Z355" s="18">
        <f t="shared" si="5"/>
        <v>2.265243902</v>
      </c>
      <c r="AA355" s="14">
        <v>192.43</v>
      </c>
      <c r="AB355" s="18">
        <f t="shared" si="6"/>
        <v>2.346707317</v>
      </c>
      <c r="AC355" s="14">
        <v>209.62</v>
      </c>
      <c r="AD355" s="18">
        <f t="shared" si="7"/>
        <v>2.556341463</v>
      </c>
      <c r="AE355" s="13">
        <f t="shared" si="8"/>
        <v>0.4786220619</v>
      </c>
      <c r="AF355" s="7">
        <v>108.0</v>
      </c>
      <c r="AG355" s="7">
        <v>162.0</v>
      </c>
      <c r="AH355" s="13">
        <f t="shared" si="9"/>
        <v>0.4</v>
      </c>
      <c r="AI355" s="7">
        <v>1.0</v>
      </c>
      <c r="AJ355" s="7">
        <v>21.0</v>
      </c>
      <c r="AK355" s="26">
        <v>15.0</v>
      </c>
      <c r="AL355" s="26">
        <v>204.0</v>
      </c>
      <c r="AM355" s="7">
        <v>3.0</v>
      </c>
      <c r="AN355" s="7">
        <v>54.0</v>
      </c>
      <c r="AO355" s="7">
        <v>4.0</v>
      </c>
      <c r="AP355" s="7">
        <v>84.0</v>
      </c>
      <c r="AQ355" s="7">
        <v>14.0</v>
      </c>
      <c r="AR355" s="7">
        <v>200.0</v>
      </c>
      <c r="AS355" s="13">
        <f t="shared" si="10"/>
        <v>0.06542056075</v>
      </c>
      <c r="AT355" s="14">
        <v>-9.38</v>
      </c>
      <c r="AU355" s="7">
        <v>1.0</v>
      </c>
      <c r="AV355" s="7">
        <v>1.0</v>
      </c>
      <c r="AW355" s="14">
        <v>-56.1</v>
      </c>
      <c r="AX355" s="14">
        <v>3.25</v>
      </c>
      <c r="AY355" s="14">
        <v>-3.75</v>
      </c>
    </row>
    <row r="356" ht="12.75" customHeight="1">
      <c r="A356" s="7" t="s">
        <v>1418</v>
      </c>
      <c r="B356" s="7" t="s">
        <v>1838</v>
      </c>
      <c r="C356" s="8" t="s">
        <v>222</v>
      </c>
      <c r="D356" s="9" t="s">
        <v>247</v>
      </c>
      <c r="E356" s="7">
        <v>64.0</v>
      </c>
      <c r="F356" s="7">
        <v>3.0</v>
      </c>
      <c r="G356" s="7">
        <v>1.0</v>
      </c>
      <c r="H356" s="24">
        <f t="shared" si="1"/>
        <v>4</v>
      </c>
      <c r="I356" s="7">
        <v>3.0</v>
      </c>
      <c r="J356" s="7">
        <v>1.0</v>
      </c>
      <c r="K356" s="7">
        <v>0.0</v>
      </c>
      <c r="L356" s="12">
        <f t="shared" si="2"/>
        <v>4.4</v>
      </c>
      <c r="M356" s="7">
        <v>15.0</v>
      </c>
      <c r="N356" s="7">
        <v>2.0</v>
      </c>
      <c r="O356" s="7">
        <v>2.0</v>
      </c>
      <c r="P356" s="7">
        <v>12.0</v>
      </c>
      <c r="Q356" s="7">
        <v>3.0</v>
      </c>
      <c r="R356" s="10">
        <f t="shared" si="3"/>
        <v>0.2</v>
      </c>
      <c r="S356" s="10">
        <f t="shared" si="4"/>
        <v>0.1764705882</v>
      </c>
      <c r="T356" s="7">
        <v>6.0</v>
      </c>
      <c r="U356" s="7">
        <v>0.0</v>
      </c>
      <c r="V356" s="7">
        <v>1.0</v>
      </c>
      <c r="W356" s="7">
        <v>3.0</v>
      </c>
      <c r="X356" s="7">
        <v>5.0</v>
      </c>
      <c r="Y356" s="7">
        <v>5990.0</v>
      </c>
      <c r="Z356" s="18">
        <f t="shared" si="5"/>
        <v>1.559895833</v>
      </c>
      <c r="AA356" s="14">
        <v>101.39</v>
      </c>
      <c r="AB356" s="18">
        <f t="shared" si="6"/>
        <v>1.58421875</v>
      </c>
      <c r="AC356" s="14">
        <v>186.12</v>
      </c>
      <c r="AD356" s="18">
        <f t="shared" si="7"/>
        <v>2.908125</v>
      </c>
      <c r="AE356" s="13">
        <f t="shared" si="8"/>
        <v>0.3526486035</v>
      </c>
      <c r="AF356" s="7">
        <v>0.0</v>
      </c>
      <c r="AG356" s="7">
        <v>0.0</v>
      </c>
      <c r="AH356" s="13" t="str">
        <f t="shared" si="9"/>
        <v> </v>
      </c>
      <c r="AI356" s="7">
        <v>5.0</v>
      </c>
      <c r="AJ356" s="7">
        <v>15.0</v>
      </c>
      <c r="AK356" s="26">
        <v>17.0</v>
      </c>
      <c r="AL356" s="26">
        <v>90.0</v>
      </c>
      <c r="AM356" s="7">
        <v>6.0</v>
      </c>
      <c r="AN356" s="7">
        <v>30.0</v>
      </c>
      <c r="AO356" s="7">
        <v>6.0</v>
      </c>
      <c r="AP356" s="7">
        <v>36.0</v>
      </c>
      <c r="AQ356" s="7">
        <v>23.0</v>
      </c>
      <c r="AR356" s="7">
        <v>79.0</v>
      </c>
      <c r="AS356" s="13">
        <f t="shared" si="10"/>
        <v>0.2254901961</v>
      </c>
      <c r="AT356" s="14">
        <v>11.71</v>
      </c>
      <c r="AU356" s="7">
        <v>0.0</v>
      </c>
      <c r="AV356" s="7">
        <v>4.0</v>
      </c>
      <c r="AW356" s="14">
        <v>-45.6</v>
      </c>
      <c r="AX356" s="14">
        <v>5.19</v>
      </c>
      <c r="AY356" s="14">
        <v>2.73</v>
      </c>
    </row>
    <row r="357" ht="12.75" customHeight="1">
      <c r="A357" s="7" t="s">
        <v>1843</v>
      </c>
      <c r="B357" s="7" t="s">
        <v>1844</v>
      </c>
      <c r="C357" s="8" t="s">
        <v>325</v>
      </c>
      <c r="D357" s="9" t="s">
        <v>260</v>
      </c>
      <c r="E357" s="7">
        <v>58.0</v>
      </c>
      <c r="F357" s="7">
        <v>0.0</v>
      </c>
      <c r="G357" s="7">
        <v>0.0</v>
      </c>
      <c r="H357" s="24">
        <f t="shared" si="1"/>
        <v>0</v>
      </c>
      <c r="I357" s="7">
        <v>0.0</v>
      </c>
      <c r="J357" s="7">
        <v>0.0</v>
      </c>
      <c r="K357" s="7">
        <v>0.0</v>
      </c>
      <c r="L357" s="12">
        <f t="shared" si="2"/>
        <v>0</v>
      </c>
      <c r="M357" s="7">
        <v>0.0</v>
      </c>
      <c r="N357" s="7">
        <v>0.0</v>
      </c>
      <c r="O357" s="7">
        <v>0.0</v>
      </c>
      <c r="P357" s="7">
        <v>0.0</v>
      </c>
      <c r="Q357" s="7">
        <v>0.0</v>
      </c>
      <c r="R357" s="10">
        <f t="shared" si="3"/>
        <v>0</v>
      </c>
      <c r="S357" s="10">
        <f t="shared" si="4"/>
        <v>0</v>
      </c>
      <c r="T357" s="7">
        <v>0.0</v>
      </c>
      <c r="U357" s="7">
        <v>0.0</v>
      </c>
      <c r="V357" s="7">
        <v>0.0</v>
      </c>
      <c r="W357" s="7">
        <v>1.0</v>
      </c>
      <c r="X357" s="7">
        <v>0.0</v>
      </c>
      <c r="Y357" s="7">
        <v>394.0</v>
      </c>
      <c r="Z357" s="18">
        <f t="shared" si="5"/>
        <v>0.1132183908</v>
      </c>
      <c r="AA357" s="14">
        <v>6.52</v>
      </c>
      <c r="AB357" s="18">
        <f t="shared" si="6"/>
        <v>0.1124137931</v>
      </c>
      <c r="AC357" s="14">
        <v>295.95</v>
      </c>
      <c r="AD357" s="18">
        <f t="shared" si="7"/>
        <v>5.102586207</v>
      </c>
      <c r="AE357" s="13">
        <f t="shared" si="8"/>
        <v>0.02155585678</v>
      </c>
      <c r="AF357" s="7">
        <v>0.0</v>
      </c>
      <c r="AG357" s="7">
        <v>0.0</v>
      </c>
      <c r="AH357" s="13" t="str">
        <f t="shared" si="9"/>
        <v> </v>
      </c>
      <c r="AI357" s="7">
        <v>0.0</v>
      </c>
      <c r="AJ357" s="7">
        <v>0.0</v>
      </c>
      <c r="AK357" s="26">
        <v>0.0</v>
      </c>
      <c r="AL357" s="26">
        <v>3.0</v>
      </c>
      <c r="AM357" s="7">
        <v>0.0</v>
      </c>
      <c r="AN357" s="7">
        <v>1.0</v>
      </c>
      <c r="AO357" s="7">
        <v>0.0</v>
      </c>
      <c r="AP357" s="7">
        <v>2.0</v>
      </c>
      <c r="AQ357" s="7">
        <v>0.0</v>
      </c>
      <c r="AR357" s="7">
        <v>1.0</v>
      </c>
      <c r="AS357" s="13">
        <f t="shared" si="10"/>
        <v>0</v>
      </c>
      <c r="AT357" s="14">
        <v>-12.44</v>
      </c>
      <c r="AU357" s="7">
        <v>0.0</v>
      </c>
      <c r="AV357" s="7">
        <v>0.0</v>
      </c>
      <c r="AW357" s="14">
        <v>-18.4</v>
      </c>
      <c r="AX357" s="14">
        <v>0.0</v>
      </c>
      <c r="AY357" s="14">
        <v>-7.1</v>
      </c>
    </row>
    <row r="358" ht="12.75" customHeight="1">
      <c r="A358" s="7" t="s">
        <v>1847</v>
      </c>
      <c r="B358" s="7" t="s">
        <v>1848</v>
      </c>
      <c r="C358" s="8" t="s">
        <v>610</v>
      </c>
      <c r="D358" s="9" t="s">
        <v>183</v>
      </c>
      <c r="E358" s="7">
        <v>5.0</v>
      </c>
      <c r="F358" s="7">
        <v>0.0</v>
      </c>
      <c r="G358" s="7">
        <v>0.0</v>
      </c>
      <c r="H358" s="24">
        <f t="shared" si="1"/>
        <v>0</v>
      </c>
      <c r="I358" s="7">
        <v>0.0</v>
      </c>
      <c r="J358" s="7">
        <v>0.0</v>
      </c>
      <c r="K358" s="7">
        <v>0.0</v>
      </c>
      <c r="L358" s="12">
        <f t="shared" si="2"/>
        <v>0</v>
      </c>
      <c r="M358" s="7">
        <v>0.0</v>
      </c>
      <c r="N358" s="7">
        <v>0.0</v>
      </c>
      <c r="O358" s="7">
        <v>0.0</v>
      </c>
      <c r="P358" s="7">
        <v>0.0</v>
      </c>
      <c r="Q358" s="7">
        <v>0.0</v>
      </c>
      <c r="R358" s="10">
        <f t="shared" si="3"/>
        <v>0</v>
      </c>
      <c r="S358" s="10">
        <f t="shared" si="4"/>
        <v>0</v>
      </c>
      <c r="T358" s="7">
        <v>0.0</v>
      </c>
      <c r="U358" s="7">
        <v>0.0</v>
      </c>
      <c r="V358" s="7">
        <v>0.0</v>
      </c>
      <c r="W358" s="7">
        <v>1.0</v>
      </c>
      <c r="X358" s="7">
        <v>0.0</v>
      </c>
      <c r="Y358" s="7">
        <v>252.0</v>
      </c>
      <c r="Z358" s="18">
        <f t="shared" si="5"/>
        <v>0.84</v>
      </c>
      <c r="AA358" s="14">
        <v>3.08</v>
      </c>
      <c r="AB358" s="18">
        <f t="shared" si="6"/>
        <v>0.616</v>
      </c>
      <c r="AC358" s="14">
        <v>18.67</v>
      </c>
      <c r="AD358" s="18">
        <f t="shared" si="7"/>
        <v>3.734</v>
      </c>
      <c r="AE358" s="13">
        <f t="shared" si="8"/>
        <v>0.1416091954</v>
      </c>
      <c r="AF358" s="7">
        <v>0.0</v>
      </c>
      <c r="AG358" s="7">
        <v>0.0</v>
      </c>
      <c r="AH358" s="13" t="str">
        <f t="shared" si="9"/>
        <v> </v>
      </c>
      <c r="AI358" s="7">
        <v>0.0</v>
      </c>
      <c r="AJ358" s="7">
        <v>1.0</v>
      </c>
      <c r="AK358" s="26">
        <v>0.0</v>
      </c>
      <c r="AL358" s="26">
        <v>5.0</v>
      </c>
      <c r="AM358" s="7">
        <v>0.0</v>
      </c>
      <c r="AN358" s="7">
        <v>0.0</v>
      </c>
      <c r="AO358" s="7">
        <v>0.0</v>
      </c>
      <c r="AP358" s="7">
        <v>0.0</v>
      </c>
      <c r="AQ358" s="7">
        <v>0.0</v>
      </c>
      <c r="AR358" s="7">
        <v>4.0</v>
      </c>
      <c r="AS358" s="13">
        <f t="shared" si="10"/>
        <v>0</v>
      </c>
      <c r="AT358" s="14">
        <v>-25.0</v>
      </c>
      <c r="AU358" s="7">
        <v>0.0</v>
      </c>
      <c r="AV358" s="7">
        <v>0.0</v>
      </c>
      <c r="AW358" s="14">
        <v>-116.9</v>
      </c>
      <c r="AX358" s="14"/>
      <c r="AY358" s="14"/>
    </row>
    <row r="359" ht="12.75" customHeight="1">
      <c r="A359" s="7" t="s">
        <v>1144</v>
      </c>
      <c r="B359" s="7" t="s">
        <v>1851</v>
      </c>
      <c r="C359" s="8" t="s">
        <v>325</v>
      </c>
      <c r="D359" s="9" t="s">
        <v>159</v>
      </c>
      <c r="E359" s="7">
        <v>76.0</v>
      </c>
      <c r="F359" s="7">
        <v>1.0</v>
      </c>
      <c r="G359" s="7">
        <v>0.0</v>
      </c>
      <c r="H359" s="24">
        <f t="shared" si="1"/>
        <v>1</v>
      </c>
      <c r="I359" s="7">
        <v>0.0</v>
      </c>
      <c r="J359" s="7">
        <v>0.0</v>
      </c>
      <c r="K359" s="7">
        <v>0.0</v>
      </c>
      <c r="L359" s="12">
        <f t="shared" si="2"/>
        <v>0</v>
      </c>
      <c r="M359" s="7">
        <v>4.0</v>
      </c>
      <c r="N359" s="7">
        <v>0.0</v>
      </c>
      <c r="O359" s="7">
        <v>0.0</v>
      </c>
      <c r="P359" s="7">
        <v>3.0</v>
      </c>
      <c r="Q359" s="7">
        <v>0.0</v>
      </c>
      <c r="R359" s="10">
        <f t="shared" si="3"/>
        <v>0.25</v>
      </c>
      <c r="S359" s="10">
        <f t="shared" si="4"/>
        <v>0</v>
      </c>
      <c r="T359" s="7">
        <v>1.0</v>
      </c>
      <c r="U359" s="7">
        <v>3.0</v>
      </c>
      <c r="V359" s="7">
        <v>1.0</v>
      </c>
      <c r="W359" s="7">
        <v>0.0</v>
      </c>
      <c r="X359" s="7">
        <v>2.0</v>
      </c>
      <c r="Y359" s="7">
        <v>2398.0</v>
      </c>
      <c r="Z359" s="18">
        <f t="shared" si="5"/>
        <v>0.525877193</v>
      </c>
      <c r="AA359" s="14">
        <v>36.35</v>
      </c>
      <c r="AB359" s="18">
        <f t="shared" si="6"/>
        <v>0.4782894737</v>
      </c>
      <c r="AC359" s="14">
        <v>352.93</v>
      </c>
      <c r="AD359" s="18">
        <f t="shared" si="7"/>
        <v>4.643815789</v>
      </c>
      <c r="AE359" s="13">
        <f t="shared" si="8"/>
        <v>0.09337751747</v>
      </c>
      <c r="AF359" s="7">
        <v>0.0</v>
      </c>
      <c r="AG359" s="7">
        <v>0.0</v>
      </c>
      <c r="AH359" s="13" t="str">
        <f t="shared" si="9"/>
        <v> </v>
      </c>
      <c r="AI359" s="7">
        <v>0.0</v>
      </c>
      <c r="AJ359" s="7">
        <v>7.0</v>
      </c>
      <c r="AK359" s="26">
        <v>6.0</v>
      </c>
      <c r="AL359" s="26">
        <v>22.0</v>
      </c>
      <c r="AM359" s="7">
        <v>1.0</v>
      </c>
      <c r="AN359" s="7">
        <v>5.0</v>
      </c>
      <c r="AO359" s="7">
        <v>2.0</v>
      </c>
      <c r="AP359" s="7">
        <v>6.0</v>
      </c>
      <c r="AQ359" s="7">
        <v>5.0</v>
      </c>
      <c r="AR359" s="7">
        <v>21.0</v>
      </c>
      <c r="AS359" s="13">
        <f t="shared" si="10"/>
        <v>0.1923076923</v>
      </c>
      <c r="AT359" s="14">
        <v>8.2</v>
      </c>
      <c r="AU359" s="7">
        <v>0.0</v>
      </c>
      <c r="AV359" s="7">
        <v>1.0</v>
      </c>
      <c r="AW359" s="14">
        <v>-38.0</v>
      </c>
      <c r="AX359" s="14">
        <v>35.0</v>
      </c>
      <c r="AY359" s="14">
        <v>29.09</v>
      </c>
    </row>
    <row r="360" ht="12.75" customHeight="1">
      <c r="A360" s="7" t="s">
        <v>1855</v>
      </c>
      <c r="B360" s="7" t="s">
        <v>1856</v>
      </c>
      <c r="C360" s="8" t="s">
        <v>325</v>
      </c>
      <c r="D360" s="9" t="s">
        <v>183</v>
      </c>
      <c r="E360" s="7">
        <v>72.0</v>
      </c>
      <c r="F360" s="7">
        <v>0.0</v>
      </c>
      <c r="G360" s="7">
        <v>0.0</v>
      </c>
      <c r="H360" s="24">
        <f t="shared" si="1"/>
        <v>0</v>
      </c>
      <c r="I360" s="7">
        <v>0.0</v>
      </c>
      <c r="J360" s="7">
        <v>0.0</v>
      </c>
      <c r="K360" s="7">
        <v>0.0</v>
      </c>
      <c r="L360" s="12">
        <f t="shared" si="2"/>
        <v>0</v>
      </c>
      <c r="M360" s="7">
        <v>0.0</v>
      </c>
      <c r="N360" s="7">
        <v>0.0</v>
      </c>
      <c r="O360" s="7">
        <v>0.0</v>
      </c>
      <c r="P360" s="7">
        <v>0.0</v>
      </c>
      <c r="Q360" s="7">
        <v>0.0</v>
      </c>
      <c r="R360" s="10">
        <f t="shared" si="3"/>
        <v>0</v>
      </c>
      <c r="S360" s="10">
        <f t="shared" si="4"/>
        <v>0</v>
      </c>
      <c r="T360" s="7">
        <v>0.0</v>
      </c>
      <c r="U360" s="7">
        <v>0.0</v>
      </c>
      <c r="V360" s="7">
        <v>0.0</v>
      </c>
      <c r="W360" s="7">
        <v>0.0</v>
      </c>
      <c r="X360" s="7">
        <v>0.0</v>
      </c>
      <c r="Y360" s="7">
        <v>59.0</v>
      </c>
      <c r="Z360" s="18">
        <f t="shared" si="5"/>
        <v>0.01365740741</v>
      </c>
      <c r="AA360" s="14">
        <v>0.7</v>
      </c>
      <c r="AB360" s="18">
        <f t="shared" si="6"/>
        <v>0.009722222222</v>
      </c>
      <c r="AC360" s="14">
        <v>313.27</v>
      </c>
      <c r="AD360" s="18">
        <f t="shared" si="7"/>
        <v>4.350972222</v>
      </c>
      <c r="AE360" s="13">
        <f t="shared" si="8"/>
        <v>0.002229512374</v>
      </c>
      <c r="AF360" s="7">
        <v>0.0</v>
      </c>
      <c r="AG360" s="7">
        <v>0.0</v>
      </c>
      <c r="AH360" s="13" t="str">
        <f t="shared" si="9"/>
        <v> </v>
      </c>
      <c r="AI360" s="7">
        <v>0.0</v>
      </c>
      <c r="AJ360" s="7">
        <v>0.0</v>
      </c>
      <c r="AK360" s="26">
        <v>0.0</v>
      </c>
      <c r="AL360" s="26">
        <v>1.0</v>
      </c>
      <c r="AM360" s="7">
        <v>0.0</v>
      </c>
      <c r="AN360" s="7">
        <v>0.0</v>
      </c>
      <c r="AO360" s="7">
        <v>0.0</v>
      </c>
      <c r="AP360" s="7">
        <v>0.0</v>
      </c>
      <c r="AQ360" s="7">
        <v>0.0</v>
      </c>
      <c r="AR360" s="7">
        <v>1.0</v>
      </c>
      <c r="AS360" s="13">
        <f t="shared" si="10"/>
        <v>0</v>
      </c>
      <c r="AT360" s="14">
        <v>-13.56</v>
      </c>
      <c r="AU360" s="7">
        <v>0.0</v>
      </c>
      <c r="AV360" s="7">
        <v>0.0</v>
      </c>
      <c r="AW360" s="14">
        <v>-60.0</v>
      </c>
      <c r="AX360" s="14">
        <v>0.0</v>
      </c>
      <c r="AY360" s="14">
        <v>-5.96</v>
      </c>
    </row>
    <row r="361" ht="12.75" customHeight="1">
      <c r="A361" s="7" t="s">
        <v>1863</v>
      </c>
      <c r="B361" s="7" t="s">
        <v>1864</v>
      </c>
      <c r="C361" s="8" t="s">
        <v>206</v>
      </c>
      <c r="D361" s="9" t="s">
        <v>159</v>
      </c>
      <c r="E361" s="7">
        <v>3.0</v>
      </c>
      <c r="F361" s="7">
        <v>0.0</v>
      </c>
      <c r="G361" s="7">
        <v>0.0</v>
      </c>
      <c r="H361" s="24">
        <f t="shared" si="1"/>
        <v>0</v>
      </c>
      <c r="I361" s="7">
        <v>0.0</v>
      </c>
      <c r="J361" s="7">
        <v>0.0</v>
      </c>
      <c r="K361" s="7">
        <v>0.0</v>
      </c>
      <c r="L361" s="12">
        <f t="shared" si="2"/>
        <v>0</v>
      </c>
      <c r="M361" s="7">
        <v>0.0</v>
      </c>
      <c r="N361" s="7">
        <v>0.0</v>
      </c>
      <c r="O361" s="7">
        <v>0.0</v>
      </c>
      <c r="P361" s="7">
        <v>0.0</v>
      </c>
      <c r="Q361" s="7">
        <v>0.0</v>
      </c>
      <c r="R361" s="10">
        <f t="shared" si="3"/>
        <v>0</v>
      </c>
      <c r="S361" s="10">
        <f t="shared" si="4"/>
        <v>0</v>
      </c>
      <c r="T361" s="7">
        <v>0.0</v>
      </c>
      <c r="U361" s="7">
        <v>0.0</v>
      </c>
      <c r="V361" s="7">
        <v>0.0</v>
      </c>
      <c r="W361" s="7">
        <v>0.0</v>
      </c>
      <c r="X361" s="7">
        <v>0.0</v>
      </c>
      <c r="Y361" s="7">
        <v>0.0</v>
      </c>
      <c r="Z361" s="18">
        <f t="shared" si="5"/>
        <v>0</v>
      </c>
      <c r="AA361" s="14">
        <v>0.0</v>
      </c>
      <c r="AB361" s="18">
        <f t="shared" si="6"/>
        <v>0</v>
      </c>
      <c r="AC361" s="14">
        <v>15.22</v>
      </c>
      <c r="AD361" s="18">
        <f t="shared" si="7"/>
        <v>5.073333333</v>
      </c>
      <c r="AE361" s="13">
        <f t="shared" si="8"/>
        <v>0</v>
      </c>
      <c r="AF361" s="7">
        <v>0.0</v>
      </c>
      <c r="AG361" s="7">
        <v>0.0</v>
      </c>
      <c r="AH361" s="13" t="str">
        <f t="shared" si="9"/>
        <v> </v>
      </c>
      <c r="AI361" s="7">
        <v>0.0</v>
      </c>
      <c r="AJ361" s="7">
        <v>0.0</v>
      </c>
      <c r="AK361" s="26">
        <v>0.0</v>
      </c>
      <c r="AL361" s="26">
        <v>0.0</v>
      </c>
      <c r="AM361" s="7">
        <v>0.0</v>
      </c>
      <c r="AN361" s="7">
        <v>0.0</v>
      </c>
      <c r="AO361" s="7">
        <v>0.0</v>
      </c>
      <c r="AP361" s="7">
        <v>0.0</v>
      </c>
      <c r="AQ361" s="7">
        <v>0.0</v>
      </c>
      <c r="AR361" s="7">
        <v>0.0</v>
      </c>
      <c r="AS361" s="13">
        <f t="shared" si="10"/>
        <v>0</v>
      </c>
      <c r="AT361" s="14"/>
      <c r="AU361" s="7">
        <v>0.0</v>
      </c>
      <c r="AV361" s="7">
        <v>0.0</v>
      </c>
      <c r="AW361" s="14">
        <v>0.0</v>
      </c>
      <c r="AX361" s="14"/>
      <c r="AY361" s="14"/>
    </row>
    <row r="362" ht="12.75" customHeight="1">
      <c r="A362" s="7" t="s">
        <v>594</v>
      </c>
      <c r="B362" s="7" t="s">
        <v>1867</v>
      </c>
      <c r="C362" s="8" t="s">
        <v>860</v>
      </c>
      <c r="D362" s="20" t="s">
        <v>174</v>
      </c>
      <c r="E362" s="7">
        <v>7.0</v>
      </c>
      <c r="F362" s="7">
        <v>0.0</v>
      </c>
      <c r="G362" s="7">
        <v>0.0</v>
      </c>
      <c r="H362" s="24">
        <f t="shared" si="1"/>
        <v>0</v>
      </c>
      <c r="I362" s="7">
        <v>0.0</v>
      </c>
      <c r="J362" s="7">
        <v>0.0</v>
      </c>
      <c r="K362" s="7">
        <v>0.0</v>
      </c>
      <c r="L362" s="12">
        <f t="shared" si="2"/>
        <v>0</v>
      </c>
      <c r="M362" s="7">
        <v>0.0</v>
      </c>
      <c r="N362" s="7">
        <v>0.0</v>
      </c>
      <c r="O362" s="7">
        <v>0.0</v>
      </c>
      <c r="P362" s="7">
        <v>0.0</v>
      </c>
      <c r="Q362" s="7">
        <v>0.0</v>
      </c>
      <c r="R362" s="10">
        <f t="shared" si="3"/>
        <v>0</v>
      </c>
      <c r="S362" s="10">
        <f t="shared" si="4"/>
        <v>0</v>
      </c>
      <c r="T362" s="7">
        <v>0.0</v>
      </c>
      <c r="U362" s="7">
        <v>0.0</v>
      </c>
      <c r="V362" s="7">
        <v>0.0</v>
      </c>
      <c r="W362" s="7">
        <v>0.0</v>
      </c>
      <c r="X362" s="7">
        <v>0.0</v>
      </c>
      <c r="Y362" s="7">
        <v>15.0</v>
      </c>
      <c r="Z362" s="18">
        <f t="shared" si="5"/>
        <v>0.03571428571</v>
      </c>
      <c r="AA362" s="14">
        <v>0.0</v>
      </c>
      <c r="AB362" s="18">
        <f t="shared" si="6"/>
        <v>0</v>
      </c>
      <c r="AC362" s="14">
        <v>29.72</v>
      </c>
      <c r="AD362" s="18">
        <f t="shared" si="7"/>
        <v>4.245714286</v>
      </c>
      <c r="AE362" s="13">
        <f t="shared" si="8"/>
        <v>0</v>
      </c>
      <c r="AF362" s="7">
        <v>0.0</v>
      </c>
      <c r="AG362" s="7">
        <v>0.0</v>
      </c>
      <c r="AH362" s="13" t="str">
        <f t="shared" si="9"/>
        <v> </v>
      </c>
      <c r="AI362" s="7">
        <v>0.0</v>
      </c>
      <c r="AJ362" s="7">
        <v>0.0</v>
      </c>
      <c r="AK362" s="26">
        <v>0.0</v>
      </c>
      <c r="AL362" s="26">
        <v>0.0</v>
      </c>
      <c r="AM362" s="7">
        <v>0.0</v>
      </c>
      <c r="AN362" s="7">
        <v>0.0</v>
      </c>
      <c r="AO362" s="7">
        <v>0.0</v>
      </c>
      <c r="AP362" s="7">
        <v>0.0</v>
      </c>
      <c r="AQ362" s="7">
        <v>0.0</v>
      </c>
      <c r="AR362" s="7">
        <v>0.0</v>
      </c>
      <c r="AS362" s="13">
        <f t="shared" si="10"/>
        <v>0</v>
      </c>
      <c r="AT362" s="14"/>
      <c r="AU362" s="7">
        <v>0.0</v>
      </c>
      <c r="AV362" s="7">
        <v>0.0</v>
      </c>
      <c r="AW362" s="14">
        <v>0.0</v>
      </c>
      <c r="AX362" s="14"/>
      <c r="AY362" s="14"/>
    </row>
    <row r="363" ht="12.75" customHeight="1">
      <c r="A363" s="7" t="s">
        <v>339</v>
      </c>
      <c r="B363" s="7" t="s">
        <v>1870</v>
      </c>
      <c r="C363" s="8" t="s">
        <v>237</v>
      </c>
      <c r="D363" s="9" t="s">
        <v>174</v>
      </c>
      <c r="E363" s="7">
        <v>60.0</v>
      </c>
      <c r="F363" s="7">
        <v>0.0</v>
      </c>
      <c r="G363" s="7">
        <v>0.0</v>
      </c>
      <c r="H363" s="24">
        <f t="shared" si="1"/>
        <v>0</v>
      </c>
      <c r="I363" s="7">
        <v>0.0</v>
      </c>
      <c r="J363" s="7">
        <v>0.0</v>
      </c>
      <c r="K363" s="7">
        <v>0.0</v>
      </c>
      <c r="L363" s="12">
        <f t="shared" si="2"/>
        <v>0</v>
      </c>
      <c r="M363" s="7">
        <v>1.0</v>
      </c>
      <c r="N363" s="7">
        <v>1.0</v>
      </c>
      <c r="O363" s="7">
        <v>1.0</v>
      </c>
      <c r="P363" s="7">
        <v>1.0</v>
      </c>
      <c r="Q363" s="7">
        <v>0.0</v>
      </c>
      <c r="R363" s="10">
        <f t="shared" si="3"/>
        <v>0</v>
      </c>
      <c r="S363" s="10">
        <f t="shared" si="4"/>
        <v>0</v>
      </c>
      <c r="T363" s="7">
        <v>28.0</v>
      </c>
      <c r="U363" s="7">
        <v>19.0</v>
      </c>
      <c r="V363" s="7">
        <v>6.0</v>
      </c>
      <c r="W363" s="7">
        <v>7.0</v>
      </c>
      <c r="X363" s="7">
        <v>4.0</v>
      </c>
      <c r="Y363" s="7">
        <v>13361.0</v>
      </c>
      <c r="Z363" s="18">
        <f t="shared" si="5"/>
        <v>3.711388889</v>
      </c>
      <c r="AA363" s="14">
        <v>222.72</v>
      </c>
      <c r="AB363" s="18">
        <f t="shared" si="6"/>
        <v>3.712</v>
      </c>
      <c r="AC363" s="14">
        <v>111.59</v>
      </c>
      <c r="AD363" s="18">
        <f t="shared" si="7"/>
        <v>1.859833333</v>
      </c>
      <c r="AE363" s="13">
        <f t="shared" si="8"/>
        <v>0.6662080105</v>
      </c>
      <c r="AF363" s="7">
        <v>0.0</v>
      </c>
      <c r="AG363" s="7">
        <v>0.0</v>
      </c>
      <c r="AH363" s="13" t="str">
        <f t="shared" si="9"/>
        <v> </v>
      </c>
      <c r="AI363" s="7">
        <v>0.0</v>
      </c>
      <c r="AJ363" s="7">
        <v>28.0</v>
      </c>
      <c r="AK363" s="26">
        <v>32.0</v>
      </c>
      <c r="AL363" s="26">
        <v>142.0</v>
      </c>
      <c r="AM363" s="7">
        <v>4.0</v>
      </c>
      <c r="AN363" s="7">
        <v>71.0</v>
      </c>
      <c r="AO363" s="7">
        <v>7.0</v>
      </c>
      <c r="AP363" s="7">
        <v>96.0</v>
      </c>
      <c r="AQ363" s="7">
        <v>27.0</v>
      </c>
      <c r="AR363" s="7">
        <v>173.0</v>
      </c>
      <c r="AS363" s="13">
        <f t="shared" si="10"/>
        <v>0.135</v>
      </c>
      <c r="AT363" s="14">
        <v>-8.61</v>
      </c>
      <c r="AU363" s="7">
        <v>2.0</v>
      </c>
      <c r="AV363" s="7">
        <v>0.0</v>
      </c>
      <c r="AW363" s="14">
        <v>-31.3</v>
      </c>
      <c r="AX363" s="14">
        <v>9.05</v>
      </c>
      <c r="AY363" s="14">
        <v>-0.81</v>
      </c>
    </row>
    <row r="364" ht="12.75" customHeight="1">
      <c r="A364" s="7" t="s">
        <v>825</v>
      </c>
      <c r="B364" s="7" t="s">
        <v>1874</v>
      </c>
      <c r="C364" s="8" t="s">
        <v>297</v>
      </c>
      <c r="D364" s="9" t="s">
        <v>174</v>
      </c>
      <c r="E364" s="7">
        <v>75.0</v>
      </c>
      <c r="F364" s="7">
        <v>0.0</v>
      </c>
      <c r="G364" s="7">
        <v>0.0</v>
      </c>
      <c r="H364" s="24">
        <f t="shared" si="1"/>
        <v>0</v>
      </c>
      <c r="I364" s="7">
        <v>0.0</v>
      </c>
      <c r="J364" s="7">
        <v>0.0</v>
      </c>
      <c r="K364" s="7">
        <v>0.0</v>
      </c>
      <c r="L364" s="12">
        <f t="shared" si="2"/>
        <v>0</v>
      </c>
      <c r="M364" s="7">
        <v>1.0</v>
      </c>
      <c r="N364" s="7">
        <v>2.0</v>
      </c>
      <c r="O364" s="7">
        <v>2.0</v>
      </c>
      <c r="P364" s="7">
        <v>1.0</v>
      </c>
      <c r="Q364" s="7">
        <v>0.0</v>
      </c>
      <c r="R364" s="10">
        <f t="shared" si="3"/>
        <v>0</v>
      </c>
      <c r="S364" s="10">
        <f t="shared" si="4"/>
        <v>0</v>
      </c>
      <c r="T364" s="7">
        <v>9.0</v>
      </c>
      <c r="U364" s="7">
        <v>2.0</v>
      </c>
      <c r="V364" s="7">
        <v>2.0</v>
      </c>
      <c r="W364" s="7">
        <v>4.0</v>
      </c>
      <c r="X364" s="7">
        <v>5.0</v>
      </c>
      <c r="Y364" s="7">
        <v>4102.0</v>
      </c>
      <c r="Z364" s="18">
        <f t="shared" si="5"/>
        <v>0.9115555556</v>
      </c>
      <c r="AA364" s="14">
        <v>62.85</v>
      </c>
      <c r="AB364" s="18">
        <f t="shared" si="6"/>
        <v>0.838</v>
      </c>
      <c r="AC364" s="14">
        <v>300.33</v>
      </c>
      <c r="AD364" s="18">
        <f t="shared" si="7"/>
        <v>4.0044</v>
      </c>
      <c r="AE364" s="13">
        <f t="shared" si="8"/>
        <v>0.1730546836</v>
      </c>
      <c r="AF364" s="7">
        <v>0.0</v>
      </c>
      <c r="AG364" s="7">
        <v>0.0</v>
      </c>
      <c r="AH364" s="13" t="str">
        <f t="shared" si="9"/>
        <v> </v>
      </c>
      <c r="AI364" s="7">
        <v>2.0</v>
      </c>
      <c r="AJ364" s="7">
        <v>6.0</v>
      </c>
      <c r="AK364" s="26">
        <v>6.0</v>
      </c>
      <c r="AL364" s="26">
        <v>57.0</v>
      </c>
      <c r="AM364" s="7">
        <v>6.0</v>
      </c>
      <c r="AN364" s="7">
        <v>18.0</v>
      </c>
      <c r="AO364" s="7">
        <v>4.0</v>
      </c>
      <c r="AP364" s="7">
        <v>18.0</v>
      </c>
      <c r="AQ364" s="7">
        <v>11.0</v>
      </c>
      <c r="AR364" s="7">
        <v>55.0</v>
      </c>
      <c r="AS364" s="13">
        <f t="shared" si="10"/>
        <v>0.1666666667</v>
      </c>
      <c r="AT364" s="14">
        <v>6.95</v>
      </c>
      <c r="AU364" s="7">
        <v>0.0</v>
      </c>
      <c r="AV364" s="7">
        <v>0.0</v>
      </c>
      <c r="AW364" s="14">
        <v>-50.6</v>
      </c>
      <c r="AX364" s="14">
        <v>10.64</v>
      </c>
      <c r="AY364" s="14">
        <v>7.14</v>
      </c>
    </row>
    <row r="365" ht="12.75" customHeight="1">
      <c r="A365" s="7" t="s">
        <v>512</v>
      </c>
      <c r="B365" s="7" t="s">
        <v>1877</v>
      </c>
      <c r="C365" s="8" t="s">
        <v>237</v>
      </c>
      <c r="D365" s="9" t="s">
        <v>150</v>
      </c>
      <c r="E365" s="7">
        <v>16.0</v>
      </c>
      <c r="F365" s="7">
        <v>0.0</v>
      </c>
      <c r="G365" s="7">
        <v>0.0</v>
      </c>
      <c r="H365" s="24">
        <f t="shared" si="1"/>
        <v>0</v>
      </c>
      <c r="I365" s="7">
        <v>0.0</v>
      </c>
      <c r="J365" s="7">
        <v>0.0</v>
      </c>
      <c r="K365" s="7">
        <v>0.0</v>
      </c>
      <c r="L365" s="12">
        <f t="shared" si="2"/>
        <v>0</v>
      </c>
      <c r="M365" s="7">
        <v>1.0</v>
      </c>
      <c r="N365" s="7">
        <v>1.0</v>
      </c>
      <c r="O365" s="7">
        <v>1.0</v>
      </c>
      <c r="P365" s="7">
        <v>1.0</v>
      </c>
      <c r="Q365" s="7">
        <v>1.0</v>
      </c>
      <c r="R365" s="10">
        <f t="shared" si="3"/>
        <v>0</v>
      </c>
      <c r="S365" s="10">
        <f t="shared" si="4"/>
        <v>0</v>
      </c>
      <c r="T365" s="7">
        <v>1.0</v>
      </c>
      <c r="U365" s="7">
        <v>2.0</v>
      </c>
      <c r="V365" s="7">
        <v>0.0</v>
      </c>
      <c r="W365" s="7">
        <v>0.0</v>
      </c>
      <c r="X365" s="7">
        <v>2.0</v>
      </c>
      <c r="Y365" s="7">
        <v>1555.0</v>
      </c>
      <c r="Z365" s="18">
        <f t="shared" si="5"/>
        <v>1.619791667</v>
      </c>
      <c r="AA365" s="14">
        <v>24.65</v>
      </c>
      <c r="AB365" s="18">
        <f t="shared" si="6"/>
        <v>1.540625</v>
      </c>
      <c r="AC365" s="14">
        <v>46.28</v>
      </c>
      <c r="AD365" s="18">
        <f t="shared" si="7"/>
        <v>2.8925</v>
      </c>
      <c r="AE365" s="13">
        <f t="shared" si="8"/>
        <v>0.3475257296</v>
      </c>
      <c r="AF365" s="7">
        <v>0.0</v>
      </c>
      <c r="AG365" s="7">
        <v>0.0</v>
      </c>
      <c r="AH365" s="13" t="str">
        <f t="shared" si="9"/>
        <v> </v>
      </c>
      <c r="AI365" s="7">
        <v>0.0</v>
      </c>
      <c r="AJ365" s="7">
        <v>1.0</v>
      </c>
      <c r="AK365" s="26">
        <v>2.0</v>
      </c>
      <c r="AL365" s="26">
        <v>10.0</v>
      </c>
      <c r="AM365" s="7">
        <v>2.0</v>
      </c>
      <c r="AN365" s="7">
        <v>11.0</v>
      </c>
      <c r="AO365" s="7">
        <v>1.0</v>
      </c>
      <c r="AP365" s="7">
        <v>11.0</v>
      </c>
      <c r="AQ365" s="7">
        <v>5.0</v>
      </c>
      <c r="AR365" s="7">
        <v>17.0</v>
      </c>
      <c r="AS365" s="13">
        <f t="shared" si="10"/>
        <v>0.2272727273</v>
      </c>
      <c r="AT365" s="14">
        <v>12.09</v>
      </c>
      <c r="AU365" s="7">
        <v>0.0</v>
      </c>
      <c r="AV365" s="7">
        <v>1.0</v>
      </c>
      <c r="AW365" s="14">
        <v>-19.5</v>
      </c>
      <c r="AX365" s="14">
        <v>22.22</v>
      </c>
      <c r="AY365" s="14">
        <v>15.56</v>
      </c>
    </row>
    <row r="366" ht="12.75" customHeight="1">
      <c r="A366" s="7" t="s">
        <v>1879</v>
      </c>
      <c r="B366" s="7" t="s">
        <v>1880</v>
      </c>
      <c r="C366" s="8" t="s">
        <v>166</v>
      </c>
      <c r="D366" s="9" t="s">
        <v>247</v>
      </c>
      <c r="E366" s="7">
        <v>82.0</v>
      </c>
      <c r="F366" s="7">
        <v>0.0</v>
      </c>
      <c r="G366" s="7">
        <v>0.0</v>
      </c>
      <c r="H366" s="24">
        <f t="shared" si="1"/>
        <v>0</v>
      </c>
      <c r="I366" s="7">
        <v>0.0</v>
      </c>
      <c r="J366" s="7">
        <v>0.0</v>
      </c>
      <c r="K366" s="7">
        <v>0.0</v>
      </c>
      <c r="L366" s="12">
        <f t="shared" si="2"/>
        <v>0</v>
      </c>
      <c r="M366" s="7">
        <v>0.0</v>
      </c>
      <c r="N366" s="7">
        <v>0.0</v>
      </c>
      <c r="O366" s="7">
        <v>0.0</v>
      </c>
      <c r="P366" s="7">
        <v>0.0</v>
      </c>
      <c r="Q366" s="7">
        <v>0.0</v>
      </c>
      <c r="R366" s="10">
        <f t="shared" si="3"/>
        <v>0</v>
      </c>
      <c r="S366" s="10">
        <f t="shared" si="4"/>
        <v>0</v>
      </c>
      <c r="T366" s="7">
        <v>2.0</v>
      </c>
      <c r="U366" s="7">
        <v>0.0</v>
      </c>
      <c r="V366" s="7">
        <v>0.0</v>
      </c>
      <c r="W366" s="7">
        <v>0.0</v>
      </c>
      <c r="X366" s="7">
        <v>0.0</v>
      </c>
      <c r="Y366" s="7">
        <v>201.0</v>
      </c>
      <c r="Z366" s="18">
        <f t="shared" si="5"/>
        <v>0.04085365854</v>
      </c>
      <c r="AA366" s="14">
        <v>3.08</v>
      </c>
      <c r="AB366" s="18">
        <f t="shared" si="6"/>
        <v>0.03756097561</v>
      </c>
      <c r="AC366" s="14">
        <v>414.13</v>
      </c>
      <c r="AD366" s="18">
        <f t="shared" si="7"/>
        <v>5.050365854</v>
      </c>
      <c r="AE366" s="13">
        <f t="shared" si="8"/>
        <v>0.007382373385</v>
      </c>
      <c r="AF366" s="7">
        <v>0.0</v>
      </c>
      <c r="AG366" s="7">
        <v>0.0</v>
      </c>
      <c r="AH366" s="13" t="str">
        <f t="shared" si="9"/>
        <v> </v>
      </c>
      <c r="AI366" s="7">
        <v>0.0</v>
      </c>
      <c r="AJ366" s="7">
        <v>0.0</v>
      </c>
      <c r="AK366" s="26">
        <v>1.0</v>
      </c>
      <c r="AL366" s="26">
        <v>5.0</v>
      </c>
      <c r="AM366" s="7">
        <v>0.0</v>
      </c>
      <c r="AN366" s="7">
        <v>0.0</v>
      </c>
      <c r="AO366" s="7">
        <v>0.0</v>
      </c>
      <c r="AP366" s="7">
        <v>2.0</v>
      </c>
      <c r="AQ366" s="7">
        <v>1.0</v>
      </c>
      <c r="AR366" s="7">
        <v>3.0</v>
      </c>
      <c r="AS366" s="13">
        <f t="shared" si="10"/>
        <v>0.25</v>
      </c>
      <c r="AT366" s="14">
        <v>12.5</v>
      </c>
      <c r="AU366" s="7">
        <v>0.0</v>
      </c>
      <c r="AV366" s="7">
        <v>0.0</v>
      </c>
      <c r="AW366" s="14">
        <v>-39.0</v>
      </c>
      <c r="AX366" s="14">
        <v>0.0</v>
      </c>
      <c r="AY366" s="14">
        <v>-7.81</v>
      </c>
    </row>
    <row r="367" ht="12.75" customHeight="1">
      <c r="A367" s="7" t="s">
        <v>339</v>
      </c>
      <c r="B367" s="7" t="s">
        <v>1882</v>
      </c>
      <c r="C367" s="8" t="s">
        <v>149</v>
      </c>
      <c r="D367" s="9" t="s">
        <v>174</v>
      </c>
      <c r="E367" s="7">
        <v>2.0</v>
      </c>
      <c r="F367" s="7">
        <v>0.0</v>
      </c>
      <c r="G367" s="7">
        <v>0.0</v>
      </c>
      <c r="H367" s="24">
        <f t="shared" si="1"/>
        <v>0</v>
      </c>
      <c r="I367" s="7">
        <v>0.0</v>
      </c>
      <c r="J367" s="7">
        <v>0.0</v>
      </c>
      <c r="K367" s="7">
        <v>0.0</v>
      </c>
      <c r="L367" s="12">
        <f t="shared" si="2"/>
        <v>0</v>
      </c>
      <c r="M367" s="7">
        <v>0.0</v>
      </c>
      <c r="N367" s="7">
        <v>0.0</v>
      </c>
      <c r="O367" s="7">
        <v>0.0</v>
      </c>
      <c r="P367" s="7">
        <v>0.0</v>
      </c>
      <c r="Q367" s="7">
        <v>0.0</v>
      </c>
      <c r="R367" s="10">
        <f t="shared" si="3"/>
        <v>0</v>
      </c>
      <c r="S367" s="10">
        <f t="shared" si="4"/>
        <v>0</v>
      </c>
      <c r="T367" s="7">
        <v>0.0</v>
      </c>
      <c r="U367" s="7">
        <v>0.0</v>
      </c>
      <c r="V367" s="7">
        <v>0.0</v>
      </c>
      <c r="W367" s="7">
        <v>0.0</v>
      </c>
      <c r="X367" s="7">
        <v>0.0</v>
      </c>
      <c r="Y367" s="7">
        <v>135.0</v>
      </c>
      <c r="Z367" s="18">
        <f t="shared" si="5"/>
        <v>1.125</v>
      </c>
      <c r="AA367" s="14">
        <v>2.38</v>
      </c>
      <c r="AB367" s="18">
        <f t="shared" si="6"/>
        <v>1.19</v>
      </c>
      <c r="AC367" s="14">
        <v>8.9</v>
      </c>
      <c r="AD367" s="18">
        <f t="shared" si="7"/>
        <v>4.45</v>
      </c>
      <c r="AE367" s="13">
        <f t="shared" si="8"/>
        <v>0.2109929078</v>
      </c>
      <c r="AF367" s="7">
        <v>0.0</v>
      </c>
      <c r="AG367" s="7">
        <v>0.0</v>
      </c>
      <c r="AH367" s="13" t="str">
        <f t="shared" si="9"/>
        <v> </v>
      </c>
      <c r="AI367" s="7">
        <v>0.0</v>
      </c>
      <c r="AJ367" s="7">
        <v>0.0</v>
      </c>
      <c r="AK367" s="26">
        <v>0.0</v>
      </c>
      <c r="AL367" s="26">
        <v>1.0</v>
      </c>
      <c r="AM367" s="7">
        <v>0.0</v>
      </c>
      <c r="AN367" s="7">
        <v>0.0</v>
      </c>
      <c r="AO367" s="7">
        <v>1.0</v>
      </c>
      <c r="AP367" s="7">
        <v>0.0</v>
      </c>
      <c r="AQ367" s="7">
        <v>0.0</v>
      </c>
      <c r="AR367" s="7">
        <v>1.0</v>
      </c>
      <c r="AS367" s="13">
        <f t="shared" si="10"/>
        <v>0</v>
      </c>
      <c r="AT367" s="14">
        <v>-25.0</v>
      </c>
      <c r="AU367" s="7">
        <v>0.0</v>
      </c>
      <c r="AV367" s="7">
        <v>0.0</v>
      </c>
      <c r="AW367" s="14">
        <v>-50.4</v>
      </c>
      <c r="AX367" s="14">
        <v>50.0</v>
      </c>
      <c r="AY367" s="14">
        <v>20.0</v>
      </c>
    </row>
    <row r="368" ht="12.75" customHeight="1">
      <c r="A368" s="7" t="s">
        <v>1884</v>
      </c>
      <c r="B368" s="7" t="s">
        <v>1885</v>
      </c>
      <c r="C368" s="8" t="s">
        <v>254</v>
      </c>
      <c r="D368" s="9" t="s">
        <v>174</v>
      </c>
      <c r="E368" s="7">
        <v>73.0</v>
      </c>
      <c r="F368" s="7">
        <v>0.0</v>
      </c>
      <c r="G368" s="7">
        <v>0.0</v>
      </c>
      <c r="H368" s="24">
        <f t="shared" si="1"/>
        <v>0</v>
      </c>
      <c r="I368" s="7">
        <v>0.0</v>
      </c>
      <c r="J368" s="7">
        <v>0.0</v>
      </c>
      <c r="K368" s="7">
        <v>0.0</v>
      </c>
      <c r="L368" s="12">
        <f t="shared" si="2"/>
        <v>0</v>
      </c>
      <c r="M368" s="7">
        <v>0.0</v>
      </c>
      <c r="N368" s="7">
        <v>1.0</v>
      </c>
      <c r="O368" s="7">
        <v>1.0</v>
      </c>
      <c r="P368" s="7">
        <v>0.0</v>
      </c>
      <c r="Q368" s="7">
        <v>0.0</v>
      </c>
      <c r="R368" s="10">
        <f t="shared" si="3"/>
        <v>0</v>
      </c>
      <c r="S368" s="10">
        <f t="shared" si="4"/>
        <v>0</v>
      </c>
      <c r="T368" s="7">
        <v>9.0</v>
      </c>
      <c r="U368" s="7">
        <v>5.0</v>
      </c>
      <c r="V368" s="7">
        <v>0.0</v>
      </c>
      <c r="W368" s="7">
        <v>3.0</v>
      </c>
      <c r="X368" s="7">
        <v>0.0</v>
      </c>
      <c r="Y368" s="7">
        <v>3720.0</v>
      </c>
      <c r="Z368" s="18">
        <f t="shared" si="5"/>
        <v>0.8493150685</v>
      </c>
      <c r="AA368" s="14">
        <v>55.38</v>
      </c>
      <c r="AB368" s="18">
        <f t="shared" si="6"/>
        <v>0.758630137</v>
      </c>
      <c r="AC368" s="14">
        <v>299.57</v>
      </c>
      <c r="AD368" s="18">
        <f t="shared" si="7"/>
        <v>4.10369863</v>
      </c>
      <c r="AE368" s="13">
        <f t="shared" si="8"/>
        <v>0.1560219749</v>
      </c>
      <c r="AF368" s="7">
        <v>0.0</v>
      </c>
      <c r="AG368" s="7">
        <v>0.0</v>
      </c>
      <c r="AH368" s="13" t="str">
        <f t="shared" si="9"/>
        <v> </v>
      </c>
      <c r="AI368" s="7">
        <v>0.0</v>
      </c>
      <c r="AJ368" s="7">
        <v>12.0</v>
      </c>
      <c r="AK368" s="26">
        <v>10.0</v>
      </c>
      <c r="AL368" s="26">
        <v>35.0</v>
      </c>
      <c r="AM368" s="7">
        <v>1.0</v>
      </c>
      <c r="AN368" s="7">
        <v>19.0</v>
      </c>
      <c r="AO368" s="7">
        <v>0.0</v>
      </c>
      <c r="AP368" s="7">
        <v>25.0</v>
      </c>
      <c r="AQ368" s="7">
        <v>10.0</v>
      </c>
      <c r="AR368" s="7">
        <v>40.0</v>
      </c>
      <c r="AS368" s="13">
        <f t="shared" si="10"/>
        <v>0.2</v>
      </c>
      <c r="AT368" s="14">
        <v>10.65</v>
      </c>
      <c r="AU368" s="7">
        <v>1.0</v>
      </c>
      <c r="AV368" s="7">
        <v>0.0</v>
      </c>
      <c r="AW368" s="14">
        <v>-32.5</v>
      </c>
      <c r="AX368" s="14">
        <v>9.38</v>
      </c>
      <c r="AY368" s="14">
        <v>6.13</v>
      </c>
    </row>
    <row r="369" ht="12.75" customHeight="1">
      <c r="A369" s="7" t="s">
        <v>1889</v>
      </c>
      <c r="B369" s="7" t="s">
        <v>1885</v>
      </c>
      <c r="C369" s="8" t="s">
        <v>458</v>
      </c>
      <c r="D369" s="9" t="s">
        <v>247</v>
      </c>
      <c r="E369" s="7">
        <v>2.0</v>
      </c>
      <c r="F369" s="7">
        <v>0.0</v>
      </c>
      <c r="G369" s="7">
        <v>0.0</v>
      </c>
      <c r="H369" s="24">
        <f t="shared" si="1"/>
        <v>0</v>
      </c>
      <c r="I369" s="7">
        <v>0.0</v>
      </c>
      <c r="J369" s="7">
        <v>0.0</v>
      </c>
      <c r="K369" s="7">
        <v>0.0</v>
      </c>
      <c r="L369" s="12">
        <f t="shared" si="2"/>
        <v>0</v>
      </c>
      <c r="M369" s="7">
        <v>0.0</v>
      </c>
      <c r="N369" s="7">
        <v>0.0</v>
      </c>
      <c r="O369" s="7">
        <v>0.0</v>
      </c>
      <c r="P369" s="7">
        <v>0.0</v>
      </c>
      <c r="Q369" s="7">
        <v>0.0</v>
      </c>
      <c r="R369" s="10">
        <f t="shared" si="3"/>
        <v>0</v>
      </c>
      <c r="S369" s="10">
        <f t="shared" si="4"/>
        <v>0</v>
      </c>
      <c r="T369" s="7">
        <v>0.0</v>
      </c>
      <c r="U369" s="7">
        <v>0.0</v>
      </c>
      <c r="V369" s="7">
        <v>0.0</v>
      </c>
      <c r="W369" s="7">
        <v>0.0</v>
      </c>
      <c r="X369" s="7">
        <v>0.0</v>
      </c>
      <c r="Y369" s="7">
        <v>0.0</v>
      </c>
      <c r="Z369" s="18">
        <f t="shared" si="5"/>
        <v>0</v>
      </c>
      <c r="AA369" s="14">
        <v>0.0</v>
      </c>
      <c r="AB369" s="18">
        <f t="shared" si="6"/>
        <v>0</v>
      </c>
      <c r="AC369" s="14">
        <v>7.42</v>
      </c>
      <c r="AD369" s="18">
        <f t="shared" si="7"/>
        <v>3.71</v>
      </c>
      <c r="AE369" s="13">
        <f t="shared" si="8"/>
        <v>0</v>
      </c>
      <c r="AF369" s="7">
        <v>0.0</v>
      </c>
      <c r="AG369" s="7">
        <v>0.0</v>
      </c>
      <c r="AH369" s="13" t="str">
        <f t="shared" si="9"/>
        <v> </v>
      </c>
      <c r="AI369" s="7">
        <v>0.0</v>
      </c>
      <c r="AJ369" s="7">
        <v>0.0</v>
      </c>
      <c r="AK369" s="26">
        <v>0.0</v>
      </c>
      <c r="AL369" s="26">
        <v>0.0</v>
      </c>
      <c r="AM369" s="7">
        <v>0.0</v>
      </c>
      <c r="AN369" s="7">
        <v>0.0</v>
      </c>
      <c r="AO369" s="7">
        <v>0.0</v>
      </c>
      <c r="AP369" s="7">
        <v>0.0</v>
      </c>
      <c r="AQ369" s="7">
        <v>0.0</v>
      </c>
      <c r="AR369" s="7">
        <v>0.0</v>
      </c>
      <c r="AS369" s="13">
        <f t="shared" si="10"/>
        <v>0</v>
      </c>
      <c r="AT369" s="14"/>
      <c r="AU369" s="7">
        <v>0.0</v>
      </c>
      <c r="AV369" s="7">
        <v>0.0</v>
      </c>
      <c r="AW369" s="14">
        <v>0.0</v>
      </c>
      <c r="AX369" s="14"/>
      <c r="AY369" s="14"/>
    </row>
    <row r="370" ht="12.75" customHeight="1">
      <c r="A370" s="7" t="s">
        <v>1891</v>
      </c>
      <c r="B370" s="7" t="s">
        <v>1892</v>
      </c>
      <c r="C370" s="8" t="s">
        <v>325</v>
      </c>
      <c r="D370" s="9" t="s">
        <v>247</v>
      </c>
      <c r="E370" s="7">
        <v>79.0</v>
      </c>
      <c r="F370" s="7">
        <v>0.0</v>
      </c>
      <c r="G370" s="7">
        <v>0.0</v>
      </c>
      <c r="H370" s="24">
        <f t="shared" si="1"/>
        <v>0</v>
      </c>
      <c r="I370" s="7">
        <v>0.0</v>
      </c>
      <c r="J370" s="7">
        <v>0.0</v>
      </c>
      <c r="K370" s="7">
        <v>0.0</v>
      </c>
      <c r="L370" s="12">
        <f t="shared" si="2"/>
        <v>0</v>
      </c>
      <c r="M370" s="7">
        <v>0.0</v>
      </c>
      <c r="N370" s="7">
        <v>0.0</v>
      </c>
      <c r="O370" s="7">
        <v>0.0</v>
      </c>
      <c r="P370" s="7">
        <v>0.0</v>
      </c>
      <c r="Q370" s="7">
        <v>0.0</v>
      </c>
      <c r="R370" s="10">
        <f t="shared" si="3"/>
        <v>0</v>
      </c>
      <c r="S370" s="10">
        <f t="shared" si="4"/>
        <v>0</v>
      </c>
      <c r="T370" s="7">
        <v>0.0</v>
      </c>
      <c r="U370" s="7">
        <v>0.0</v>
      </c>
      <c r="V370" s="7">
        <v>0.0</v>
      </c>
      <c r="W370" s="7">
        <v>0.0</v>
      </c>
      <c r="X370" s="7">
        <v>0.0</v>
      </c>
      <c r="Y370" s="7">
        <v>78.0</v>
      </c>
      <c r="Z370" s="18">
        <f t="shared" si="5"/>
        <v>0.0164556962</v>
      </c>
      <c r="AA370" s="14">
        <v>0.61</v>
      </c>
      <c r="AB370" s="18">
        <f t="shared" si="6"/>
        <v>0.007721518987</v>
      </c>
      <c r="AC370" s="14">
        <v>404.51</v>
      </c>
      <c r="AD370" s="18">
        <f t="shared" si="7"/>
        <v>5.120379747</v>
      </c>
      <c r="AE370" s="13">
        <f t="shared" si="8"/>
        <v>0.001505726698</v>
      </c>
      <c r="AF370" s="7">
        <v>0.0</v>
      </c>
      <c r="AG370" s="7">
        <v>0.0</v>
      </c>
      <c r="AH370" s="13" t="str">
        <f t="shared" si="9"/>
        <v> </v>
      </c>
      <c r="AI370" s="7">
        <v>0.0</v>
      </c>
      <c r="AJ370" s="7">
        <v>0.0</v>
      </c>
      <c r="AK370" s="26">
        <v>0.0</v>
      </c>
      <c r="AL370" s="26">
        <v>0.0</v>
      </c>
      <c r="AM370" s="7">
        <v>0.0</v>
      </c>
      <c r="AN370" s="7">
        <v>0.0</v>
      </c>
      <c r="AO370" s="7">
        <v>0.0</v>
      </c>
      <c r="AP370" s="7">
        <v>0.0</v>
      </c>
      <c r="AQ370" s="7">
        <v>0.0</v>
      </c>
      <c r="AR370" s="7">
        <v>0.0</v>
      </c>
      <c r="AS370" s="13">
        <f t="shared" si="10"/>
        <v>0</v>
      </c>
      <c r="AT370" s="14"/>
      <c r="AU370" s="7">
        <v>0.0</v>
      </c>
      <c r="AV370" s="7">
        <v>0.0</v>
      </c>
      <c r="AW370" s="14">
        <v>0.0</v>
      </c>
      <c r="AX370" s="14"/>
      <c r="AY370" s="14"/>
    </row>
    <row r="371" ht="12.75" customHeight="1">
      <c r="A371" s="7" t="s">
        <v>1221</v>
      </c>
      <c r="B371" s="7" t="s">
        <v>1896</v>
      </c>
      <c r="C371" s="8" t="s">
        <v>399</v>
      </c>
      <c r="D371" s="9" t="s">
        <v>150</v>
      </c>
      <c r="E371" s="7">
        <v>73.0</v>
      </c>
      <c r="F371" s="7">
        <v>1.0</v>
      </c>
      <c r="G371" s="7">
        <v>0.0</v>
      </c>
      <c r="H371" s="24">
        <f t="shared" si="1"/>
        <v>1</v>
      </c>
      <c r="I371" s="7">
        <v>1.0</v>
      </c>
      <c r="J371" s="7">
        <v>0.0</v>
      </c>
      <c r="K371" s="7">
        <v>0.0</v>
      </c>
      <c r="L371" s="12">
        <f t="shared" si="2"/>
        <v>0</v>
      </c>
      <c r="M371" s="7">
        <v>4.0</v>
      </c>
      <c r="N371" s="7">
        <v>1.0</v>
      </c>
      <c r="O371" s="7">
        <v>1.0</v>
      </c>
      <c r="P371" s="7">
        <v>3.0</v>
      </c>
      <c r="Q371" s="7">
        <v>0.0</v>
      </c>
      <c r="R371" s="10">
        <f t="shared" si="3"/>
        <v>0.25</v>
      </c>
      <c r="S371" s="10">
        <f t="shared" si="4"/>
        <v>0.25</v>
      </c>
      <c r="T371" s="7">
        <v>0.0</v>
      </c>
      <c r="U371" s="7">
        <v>0.0</v>
      </c>
      <c r="V371" s="7">
        <v>0.0</v>
      </c>
      <c r="W371" s="7">
        <v>0.0</v>
      </c>
      <c r="X371" s="7">
        <v>0.0</v>
      </c>
      <c r="Y371" s="7">
        <v>1888.0</v>
      </c>
      <c r="Z371" s="18">
        <f t="shared" si="5"/>
        <v>0.4310502283</v>
      </c>
      <c r="AA371" s="14">
        <v>27.6</v>
      </c>
      <c r="AB371" s="18">
        <f t="shared" si="6"/>
        <v>0.3780821918</v>
      </c>
      <c r="AC371" s="14">
        <v>328.51</v>
      </c>
      <c r="AD371" s="18">
        <f t="shared" si="7"/>
        <v>4.500136986</v>
      </c>
      <c r="AE371" s="13">
        <f t="shared" si="8"/>
        <v>0.07750414198</v>
      </c>
      <c r="AF371" s="7">
        <v>2.0</v>
      </c>
      <c r="AG371" s="7">
        <v>5.0</v>
      </c>
      <c r="AH371" s="13">
        <f t="shared" si="9"/>
        <v>0.2857142857</v>
      </c>
      <c r="AI371" s="7">
        <v>1.0</v>
      </c>
      <c r="AJ371" s="7">
        <v>3.0</v>
      </c>
      <c r="AK371" s="26">
        <v>5.0</v>
      </c>
      <c r="AL371" s="26">
        <v>20.0</v>
      </c>
      <c r="AM371" s="7">
        <v>2.0</v>
      </c>
      <c r="AN371" s="7">
        <v>15.0</v>
      </c>
      <c r="AO371" s="7">
        <v>1.0</v>
      </c>
      <c r="AP371" s="7">
        <v>10.0</v>
      </c>
      <c r="AQ371" s="7">
        <v>8.0</v>
      </c>
      <c r="AR371" s="7">
        <v>24.0</v>
      </c>
      <c r="AS371" s="13">
        <f t="shared" si="10"/>
        <v>0.25</v>
      </c>
      <c r="AT371" s="14">
        <v>10.48</v>
      </c>
      <c r="AU371" s="7">
        <v>0.0</v>
      </c>
      <c r="AV371" s="7">
        <v>0.0</v>
      </c>
      <c r="AW371" s="14">
        <v>-45.7</v>
      </c>
      <c r="AX371" s="14">
        <v>33.33</v>
      </c>
      <c r="AY371" s="14">
        <v>27.16</v>
      </c>
    </row>
    <row r="372" ht="12.75" customHeight="1">
      <c r="A372" s="7" t="s">
        <v>1899</v>
      </c>
      <c r="B372" s="7" t="s">
        <v>1900</v>
      </c>
      <c r="C372" s="8" t="s">
        <v>254</v>
      </c>
      <c r="D372" s="9" t="s">
        <v>150</v>
      </c>
      <c r="E372" s="7">
        <v>81.0</v>
      </c>
      <c r="F372" s="7">
        <v>1.0</v>
      </c>
      <c r="G372" s="7">
        <v>0.0</v>
      </c>
      <c r="H372" s="24">
        <f t="shared" si="1"/>
        <v>1</v>
      </c>
      <c r="I372" s="7">
        <v>1.0</v>
      </c>
      <c r="J372" s="7">
        <v>0.0</v>
      </c>
      <c r="K372" s="7">
        <v>0.0</v>
      </c>
      <c r="L372" s="12">
        <f t="shared" si="2"/>
        <v>0</v>
      </c>
      <c r="M372" s="7">
        <v>7.0</v>
      </c>
      <c r="N372" s="7">
        <v>0.0</v>
      </c>
      <c r="O372" s="7">
        <v>0.0</v>
      </c>
      <c r="P372" s="7">
        <v>6.0</v>
      </c>
      <c r="Q372" s="7">
        <v>0.0</v>
      </c>
      <c r="R372" s="10">
        <f t="shared" si="3"/>
        <v>0.1428571429</v>
      </c>
      <c r="S372" s="10">
        <f t="shared" si="4"/>
        <v>0.1666666667</v>
      </c>
      <c r="T372" s="7">
        <v>9.0</v>
      </c>
      <c r="U372" s="7">
        <v>0.0</v>
      </c>
      <c r="V372" s="7">
        <v>5.0</v>
      </c>
      <c r="W372" s="7">
        <v>3.0</v>
      </c>
      <c r="X372" s="7">
        <v>6.0</v>
      </c>
      <c r="Y372" s="7">
        <v>9511.0</v>
      </c>
      <c r="Z372" s="18">
        <f t="shared" si="5"/>
        <v>1.956995885</v>
      </c>
      <c r="AA372" s="14">
        <v>148.55</v>
      </c>
      <c r="AB372" s="18">
        <f t="shared" si="6"/>
        <v>1.833950617</v>
      </c>
      <c r="AC372" s="14">
        <v>239.33</v>
      </c>
      <c r="AD372" s="18">
        <f t="shared" si="7"/>
        <v>2.954691358</v>
      </c>
      <c r="AE372" s="13">
        <f t="shared" si="8"/>
        <v>0.3829792719</v>
      </c>
      <c r="AF372" s="7">
        <v>57.0</v>
      </c>
      <c r="AG372" s="7">
        <v>113.0</v>
      </c>
      <c r="AH372" s="13">
        <f t="shared" si="9"/>
        <v>0.3352941176</v>
      </c>
      <c r="AI372" s="7">
        <v>2.0</v>
      </c>
      <c r="AJ372" s="7">
        <v>12.0</v>
      </c>
      <c r="AK372" s="26">
        <v>18.0</v>
      </c>
      <c r="AL372" s="26">
        <v>110.0</v>
      </c>
      <c r="AM372" s="7">
        <v>4.0</v>
      </c>
      <c r="AN372" s="7">
        <v>46.0</v>
      </c>
      <c r="AO372" s="7">
        <v>1.0</v>
      </c>
      <c r="AP372" s="7">
        <v>73.0</v>
      </c>
      <c r="AQ372" s="7">
        <v>17.0</v>
      </c>
      <c r="AR372" s="7">
        <v>111.0</v>
      </c>
      <c r="AS372" s="13">
        <f t="shared" si="10"/>
        <v>0.1328125</v>
      </c>
      <c r="AT372" s="14">
        <v>0.78</v>
      </c>
      <c r="AU372" s="7">
        <v>0.0</v>
      </c>
      <c r="AV372" s="7">
        <v>0.0</v>
      </c>
      <c r="AW372" s="14">
        <v>-29.1</v>
      </c>
      <c r="AX372" s="14">
        <v>3.66</v>
      </c>
      <c r="AY372" s="14">
        <v>-2.52</v>
      </c>
    </row>
    <row r="373" ht="12.75" customHeight="1">
      <c r="A373" s="7" t="s">
        <v>1904</v>
      </c>
      <c r="B373" s="7" t="s">
        <v>1905</v>
      </c>
      <c r="C373" s="8" t="s">
        <v>274</v>
      </c>
      <c r="D373" s="9" t="s">
        <v>183</v>
      </c>
      <c r="E373" s="7">
        <v>65.0</v>
      </c>
      <c r="F373" s="7">
        <v>0.0</v>
      </c>
      <c r="G373" s="7">
        <v>0.0</v>
      </c>
      <c r="H373" s="24">
        <f t="shared" si="1"/>
        <v>0</v>
      </c>
      <c r="I373" s="7">
        <v>0.0</v>
      </c>
      <c r="J373" s="7">
        <v>0.0</v>
      </c>
      <c r="K373" s="7">
        <v>0.0</v>
      </c>
      <c r="L373" s="12">
        <f t="shared" si="2"/>
        <v>0</v>
      </c>
      <c r="M373" s="7">
        <v>0.0</v>
      </c>
      <c r="N373" s="7">
        <v>0.0</v>
      </c>
      <c r="O373" s="7">
        <v>0.0</v>
      </c>
      <c r="P373" s="7">
        <v>0.0</v>
      </c>
      <c r="Q373" s="7">
        <v>0.0</v>
      </c>
      <c r="R373" s="10">
        <f t="shared" si="3"/>
        <v>0</v>
      </c>
      <c r="S373" s="10">
        <f t="shared" si="4"/>
        <v>0</v>
      </c>
      <c r="T373" s="7">
        <v>1.0</v>
      </c>
      <c r="U373" s="7">
        <v>0.0</v>
      </c>
      <c r="V373" s="7">
        <v>0.0</v>
      </c>
      <c r="W373" s="7">
        <v>0.0</v>
      </c>
      <c r="X373" s="7">
        <v>0.0</v>
      </c>
      <c r="Y373" s="7">
        <v>35.0</v>
      </c>
      <c r="Z373" s="18">
        <f t="shared" si="5"/>
        <v>0.008974358974</v>
      </c>
      <c r="AA373" s="14">
        <v>0.24</v>
      </c>
      <c r="AB373" s="18">
        <f t="shared" si="6"/>
        <v>0.003692307692</v>
      </c>
      <c r="AC373" s="14">
        <v>345.27</v>
      </c>
      <c r="AD373" s="18">
        <f t="shared" si="7"/>
        <v>5.311846154</v>
      </c>
      <c r="AE373" s="13">
        <f t="shared" si="8"/>
        <v>0.0006946253365</v>
      </c>
      <c r="AF373" s="7">
        <v>0.0</v>
      </c>
      <c r="AG373" s="7">
        <v>0.0</v>
      </c>
      <c r="AH373" s="13" t="str">
        <f t="shared" si="9"/>
        <v> </v>
      </c>
      <c r="AI373" s="7">
        <v>0.0</v>
      </c>
      <c r="AJ373" s="7">
        <v>0.0</v>
      </c>
      <c r="AK373" s="26">
        <v>0.0</v>
      </c>
      <c r="AL373" s="26">
        <v>0.0</v>
      </c>
      <c r="AM373" s="7">
        <v>0.0</v>
      </c>
      <c r="AN373" s="7">
        <v>0.0</v>
      </c>
      <c r="AO373" s="7">
        <v>0.0</v>
      </c>
      <c r="AP373" s="7">
        <v>1.0</v>
      </c>
      <c r="AQ373" s="7">
        <v>0.0</v>
      </c>
      <c r="AR373" s="7">
        <v>0.0</v>
      </c>
      <c r="AS373" s="13">
        <f t="shared" si="10"/>
        <v>0</v>
      </c>
      <c r="AT373" s="14"/>
      <c r="AU373" s="7">
        <v>0.0</v>
      </c>
      <c r="AV373" s="7">
        <v>0.0</v>
      </c>
      <c r="AW373" s="14">
        <v>60.0</v>
      </c>
      <c r="AX373" s="14"/>
      <c r="AY373" s="14"/>
    </row>
    <row r="374" ht="12.75" customHeight="1">
      <c r="A374" s="7" t="s">
        <v>670</v>
      </c>
      <c r="B374" s="7" t="s">
        <v>1909</v>
      </c>
      <c r="C374" s="8" t="s">
        <v>839</v>
      </c>
      <c r="D374" s="9" t="s">
        <v>167</v>
      </c>
      <c r="E374" s="7">
        <v>7.0</v>
      </c>
      <c r="F374" s="7">
        <v>0.0</v>
      </c>
      <c r="G374" s="7">
        <v>0.0</v>
      </c>
      <c r="H374" s="24">
        <f t="shared" si="1"/>
        <v>0</v>
      </c>
      <c r="I374" s="7">
        <v>0.0</v>
      </c>
      <c r="J374" s="7">
        <v>0.0</v>
      </c>
      <c r="K374" s="7">
        <v>0.0</v>
      </c>
      <c r="L374" s="12">
        <f t="shared" si="2"/>
        <v>0</v>
      </c>
      <c r="M374" s="7">
        <v>0.0</v>
      </c>
      <c r="N374" s="7">
        <v>0.0</v>
      </c>
      <c r="O374" s="7">
        <v>0.0</v>
      </c>
      <c r="P374" s="7">
        <v>0.0</v>
      </c>
      <c r="Q374" s="7">
        <v>0.0</v>
      </c>
      <c r="R374" s="10">
        <f t="shared" si="3"/>
        <v>0</v>
      </c>
      <c r="S374" s="10">
        <f t="shared" si="4"/>
        <v>0</v>
      </c>
      <c r="T374" s="7">
        <v>0.0</v>
      </c>
      <c r="U374" s="7">
        <v>0.0</v>
      </c>
      <c r="V374" s="7">
        <v>0.0</v>
      </c>
      <c r="W374" s="7">
        <v>0.0</v>
      </c>
      <c r="X374" s="7">
        <v>0.0</v>
      </c>
      <c r="Y374" s="7">
        <v>0.0</v>
      </c>
      <c r="Z374" s="18">
        <f t="shared" si="5"/>
        <v>0</v>
      </c>
      <c r="AA374" s="14">
        <v>0.0</v>
      </c>
      <c r="AB374" s="18">
        <f t="shared" si="6"/>
        <v>0</v>
      </c>
      <c r="AC374" s="14">
        <v>41.84</v>
      </c>
      <c r="AD374" s="18">
        <f t="shared" si="7"/>
        <v>5.977142857</v>
      </c>
      <c r="AE374" s="13">
        <f t="shared" si="8"/>
        <v>0</v>
      </c>
      <c r="AF374" s="7">
        <v>0.0</v>
      </c>
      <c r="AG374" s="7">
        <v>0.0</v>
      </c>
      <c r="AH374" s="13" t="str">
        <f t="shared" si="9"/>
        <v> </v>
      </c>
      <c r="AI374" s="7">
        <v>0.0</v>
      </c>
      <c r="AJ374" s="7">
        <v>0.0</v>
      </c>
      <c r="AK374" s="26">
        <v>0.0</v>
      </c>
      <c r="AL374" s="26">
        <v>0.0</v>
      </c>
      <c r="AM374" s="7">
        <v>0.0</v>
      </c>
      <c r="AN374" s="7">
        <v>0.0</v>
      </c>
      <c r="AO374" s="7">
        <v>0.0</v>
      </c>
      <c r="AP374" s="7">
        <v>0.0</v>
      </c>
      <c r="AQ374" s="7">
        <v>0.0</v>
      </c>
      <c r="AR374" s="7">
        <v>0.0</v>
      </c>
      <c r="AS374" s="13">
        <f t="shared" si="10"/>
        <v>0</v>
      </c>
      <c r="AT374" s="14"/>
      <c r="AU374" s="7">
        <v>0.0</v>
      </c>
      <c r="AV374" s="7">
        <v>0.0</v>
      </c>
      <c r="AW374" s="14">
        <v>0.0</v>
      </c>
      <c r="AX374" s="14"/>
      <c r="AY374" s="14"/>
    </row>
    <row r="375" ht="12.75" customHeight="1">
      <c r="A375" s="7" t="s">
        <v>1911</v>
      </c>
      <c r="B375" s="7" t="s">
        <v>1912</v>
      </c>
      <c r="C375" s="8" t="s">
        <v>182</v>
      </c>
      <c r="D375" s="9" t="s">
        <v>260</v>
      </c>
      <c r="E375" s="7">
        <v>82.0</v>
      </c>
      <c r="F375" s="7">
        <v>1.0</v>
      </c>
      <c r="G375" s="7">
        <v>0.0</v>
      </c>
      <c r="H375" s="24">
        <f t="shared" si="1"/>
        <v>1</v>
      </c>
      <c r="I375" s="7">
        <v>0.0</v>
      </c>
      <c r="J375" s="7">
        <v>0.0</v>
      </c>
      <c r="K375" s="7">
        <v>0.0</v>
      </c>
      <c r="L375" s="12">
        <f t="shared" si="2"/>
        <v>0</v>
      </c>
      <c r="M375" s="7">
        <v>1.0</v>
      </c>
      <c r="N375" s="7">
        <v>2.0</v>
      </c>
      <c r="O375" s="7">
        <v>2.0</v>
      </c>
      <c r="P375" s="7">
        <v>0.0</v>
      </c>
      <c r="Q375" s="7">
        <v>0.0</v>
      </c>
      <c r="R375" s="10">
        <f t="shared" si="3"/>
        <v>1</v>
      </c>
      <c r="S375" s="10">
        <f t="shared" si="4"/>
        <v>0</v>
      </c>
      <c r="T375" s="7">
        <v>1.0</v>
      </c>
      <c r="U375" s="7">
        <v>0.0</v>
      </c>
      <c r="V375" s="7">
        <v>1.0</v>
      </c>
      <c r="W375" s="7">
        <v>0.0</v>
      </c>
      <c r="X375" s="7">
        <v>3.0</v>
      </c>
      <c r="Y375" s="7">
        <v>1269.0</v>
      </c>
      <c r="Z375" s="18">
        <f t="shared" si="5"/>
        <v>0.2579268293</v>
      </c>
      <c r="AA375" s="14">
        <v>14.95</v>
      </c>
      <c r="AB375" s="18">
        <f t="shared" si="6"/>
        <v>0.1823170732</v>
      </c>
      <c r="AC375" s="14">
        <v>441.5</v>
      </c>
      <c r="AD375" s="18">
        <f t="shared" si="7"/>
        <v>5.384146341</v>
      </c>
      <c r="AE375" s="13">
        <f t="shared" si="8"/>
        <v>0.03275276591</v>
      </c>
      <c r="AF375" s="7">
        <v>4.0</v>
      </c>
      <c r="AG375" s="7">
        <v>4.0</v>
      </c>
      <c r="AH375" s="13">
        <f t="shared" si="9"/>
        <v>0.5</v>
      </c>
      <c r="AI375" s="7">
        <v>0.0</v>
      </c>
      <c r="AJ375" s="7">
        <v>5.0</v>
      </c>
      <c r="AK375" s="26">
        <v>0.0</v>
      </c>
      <c r="AL375" s="26">
        <v>11.0</v>
      </c>
      <c r="AM375" s="7">
        <v>2.0</v>
      </c>
      <c r="AN375" s="7">
        <v>6.0</v>
      </c>
      <c r="AO375" s="7">
        <v>0.0</v>
      </c>
      <c r="AP375" s="7">
        <v>3.0</v>
      </c>
      <c r="AQ375" s="7">
        <v>2.0</v>
      </c>
      <c r="AR375" s="7">
        <v>13.0</v>
      </c>
      <c r="AS375" s="13">
        <f t="shared" si="10"/>
        <v>0.1333333333</v>
      </c>
      <c r="AT375" s="14">
        <v>0.41</v>
      </c>
      <c r="AU375" s="7">
        <v>1.0</v>
      </c>
      <c r="AV375" s="7">
        <v>1.0</v>
      </c>
      <c r="AW375" s="14">
        <v>-68.2</v>
      </c>
      <c r="AX375" s="14">
        <v>25.0</v>
      </c>
      <c r="AY375" s="14">
        <v>20.31</v>
      </c>
    </row>
    <row r="376" ht="12.75" customHeight="1">
      <c r="A376" s="7" t="s">
        <v>732</v>
      </c>
      <c r="B376" s="7" t="s">
        <v>1916</v>
      </c>
      <c r="C376" s="8" t="s">
        <v>254</v>
      </c>
      <c r="D376" s="9" t="s">
        <v>150</v>
      </c>
      <c r="E376" s="7">
        <v>80.0</v>
      </c>
      <c r="F376" s="7">
        <v>0.0</v>
      </c>
      <c r="G376" s="7">
        <v>0.0</v>
      </c>
      <c r="H376" s="24">
        <f t="shared" si="1"/>
        <v>0</v>
      </c>
      <c r="I376" s="7">
        <v>0.0</v>
      </c>
      <c r="J376" s="7">
        <v>0.0</v>
      </c>
      <c r="K376" s="7">
        <v>0.0</v>
      </c>
      <c r="L376" s="12">
        <f t="shared" si="2"/>
        <v>0</v>
      </c>
      <c r="M376" s="7">
        <v>0.0</v>
      </c>
      <c r="N376" s="7">
        <v>0.0</v>
      </c>
      <c r="O376" s="7">
        <v>0.0</v>
      </c>
      <c r="P376" s="7">
        <v>0.0</v>
      </c>
      <c r="Q376" s="7">
        <v>0.0</v>
      </c>
      <c r="R376" s="10">
        <f t="shared" si="3"/>
        <v>0</v>
      </c>
      <c r="S376" s="10">
        <f t="shared" si="4"/>
        <v>0</v>
      </c>
      <c r="T376" s="7">
        <v>0.0</v>
      </c>
      <c r="U376" s="7">
        <v>2.0</v>
      </c>
      <c r="V376" s="7">
        <v>0.0</v>
      </c>
      <c r="W376" s="7">
        <v>0.0</v>
      </c>
      <c r="X376" s="7">
        <v>0.0</v>
      </c>
      <c r="Y376" s="7">
        <v>837.0</v>
      </c>
      <c r="Z376" s="18">
        <f t="shared" si="5"/>
        <v>0.174375</v>
      </c>
      <c r="AA376" s="14">
        <v>13.39</v>
      </c>
      <c r="AB376" s="18">
        <f t="shared" si="6"/>
        <v>0.167375</v>
      </c>
      <c r="AC376" s="14">
        <v>408.15</v>
      </c>
      <c r="AD376" s="18">
        <f t="shared" si="7"/>
        <v>5.101875</v>
      </c>
      <c r="AE376" s="13">
        <f t="shared" si="8"/>
        <v>0.03176448261</v>
      </c>
      <c r="AF376" s="7">
        <v>14.0</v>
      </c>
      <c r="AG376" s="7">
        <v>15.0</v>
      </c>
      <c r="AH376" s="13">
        <f t="shared" si="9"/>
        <v>0.4827586207</v>
      </c>
      <c r="AI376" s="7">
        <v>0.0</v>
      </c>
      <c r="AJ376" s="7">
        <v>1.0</v>
      </c>
      <c r="AK376" s="26">
        <v>0.0</v>
      </c>
      <c r="AL376" s="26">
        <v>13.0</v>
      </c>
      <c r="AM376" s="7">
        <v>0.0</v>
      </c>
      <c r="AN376" s="7">
        <v>6.0</v>
      </c>
      <c r="AO376" s="7">
        <v>1.0</v>
      </c>
      <c r="AP376" s="7">
        <v>4.0</v>
      </c>
      <c r="AQ376" s="7">
        <v>0.0</v>
      </c>
      <c r="AR376" s="7">
        <v>13.0</v>
      </c>
      <c r="AS376" s="13">
        <f t="shared" si="10"/>
        <v>0</v>
      </c>
      <c r="AT376" s="14">
        <v>-13.97</v>
      </c>
      <c r="AU376" s="7">
        <v>0.0</v>
      </c>
      <c r="AV376" s="7">
        <v>2.0</v>
      </c>
      <c r="AW376" s="14">
        <v>-76.2</v>
      </c>
      <c r="AX376" s="14">
        <v>0.0</v>
      </c>
      <c r="AY376" s="14">
        <v>-4.14</v>
      </c>
    </row>
    <row r="377" ht="12.75" customHeight="1">
      <c r="A377" s="7" t="s">
        <v>1370</v>
      </c>
      <c r="B377" s="7" t="s">
        <v>1921</v>
      </c>
      <c r="C377" s="8" t="s">
        <v>173</v>
      </c>
      <c r="D377" s="9" t="s">
        <v>167</v>
      </c>
      <c r="E377" s="7">
        <v>74.0</v>
      </c>
      <c r="F377" s="7">
        <v>0.0</v>
      </c>
      <c r="G377" s="7">
        <v>0.0</v>
      </c>
      <c r="H377" s="24">
        <f t="shared" si="1"/>
        <v>0</v>
      </c>
      <c r="I377" s="7">
        <v>0.0</v>
      </c>
      <c r="J377" s="7">
        <v>0.0</v>
      </c>
      <c r="K377" s="7">
        <v>0.0</v>
      </c>
      <c r="L377" s="12">
        <f t="shared" si="2"/>
        <v>0</v>
      </c>
      <c r="M377" s="7">
        <v>0.0</v>
      </c>
      <c r="N377" s="7">
        <v>0.0</v>
      </c>
      <c r="O377" s="7">
        <v>0.0</v>
      </c>
      <c r="P377" s="7">
        <v>0.0</v>
      </c>
      <c r="Q377" s="7">
        <v>0.0</v>
      </c>
      <c r="R377" s="10">
        <f t="shared" si="3"/>
        <v>0</v>
      </c>
      <c r="S377" s="10">
        <f t="shared" si="4"/>
        <v>0</v>
      </c>
      <c r="T377" s="7">
        <v>1.0</v>
      </c>
      <c r="U377" s="7">
        <v>0.0</v>
      </c>
      <c r="V377" s="7">
        <v>0.0</v>
      </c>
      <c r="W377" s="7">
        <v>0.0</v>
      </c>
      <c r="X377" s="7">
        <v>0.0</v>
      </c>
      <c r="Y377" s="7">
        <v>219.0</v>
      </c>
      <c r="Z377" s="18">
        <f t="shared" si="5"/>
        <v>0.04932432432</v>
      </c>
      <c r="AA377" s="14">
        <v>3.95</v>
      </c>
      <c r="AB377" s="18">
        <f t="shared" si="6"/>
        <v>0.05337837838</v>
      </c>
      <c r="AC377" s="14">
        <v>368.71</v>
      </c>
      <c r="AD377" s="18">
        <f t="shared" si="7"/>
        <v>4.982567568</v>
      </c>
      <c r="AE377" s="13">
        <f t="shared" si="8"/>
        <v>0.01059947405</v>
      </c>
      <c r="AF377" s="7">
        <v>0.0</v>
      </c>
      <c r="AG377" s="7">
        <v>1.0</v>
      </c>
      <c r="AH377" s="13">
        <f t="shared" si="9"/>
        <v>0</v>
      </c>
      <c r="AI377" s="7">
        <v>0.0</v>
      </c>
      <c r="AJ377" s="7">
        <v>0.0</v>
      </c>
      <c r="AK377" s="26">
        <v>0.0</v>
      </c>
      <c r="AL377" s="26">
        <v>0.0</v>
      </c>
      <c r="AM377" s="7">
        <v>0.0</v>
      </c>
      <c r="AN377" s="7">
        <v>1.0</v>
      </c>
      <c r="AO377" s="7">
        <v>0.0</v>
      </c>
      <c r="AP377" s="7">
        <v>1.0</v>
      </c>
      <c r="AQ377" s="7">
        <v>0.0</v>
      </c>
      <c r="AR377" s="7">
        <v>0.0</v>
      </c>
      <c r="AS377" s="13">
        <f t="shared" si="10"/>
        <v>0</v>
      </c>
      <c r="AT377" s="14"/>
      <c r="AU377" s="7">
        <v>0.0</v>
      </c>
      <c r="AV377" s="7">
        <v>0.0</v>
      </c>
      <c r="AW377" s="14">
        <v>0.0</v>
      </c>
      <c r="AX377" s="14">
        <v>0.0</v>
      </c>
      <c r="AY377" s="14">
        <v>-5.51</v>
      </c>
    </row>
    <row r="378" ht="12.75" customHeight="1">
      <c r="A378" s="7" t="s">
        <v>1499</v>
      </c>
      <c r="B378" s="7" t="s">
        <v>1925</v>
      </c>
      <c r="C378" s="8" t="s">
        <v>399</v>
      </c>
      <c r="D378" s="9" t="s">
        <v>174</v>
      </c>
      <c r="E378" s="7">
        <v>14.0</v>
      </c>
      <c r="F378" s="7">
        <v>0.0</v>
      </c>
      <c r="G378" s="7">
        <v>0.0</v>
      </c>
      <c r="H378" s="24">
        <f t="shared" si="1"/>
        <v>0</v>
      </c>
      <c r="I378" s="7">
        <v>0.0</v>
      </c>
      <c r="J378" s="7">
        <v>0.0</v>
      </c>
      <c r="K378" s="7">
        <v>0.0</v>
      </c>
      <c r="L378" s="12">
        <f t="shared" si="2"/>
        <v>0</v>
      </c>
      <c r="M378" s="7">
        <v>0.0</v>
      </c>
      <c r="N378" s="7">
        <v>0.0</v>
      </c>
      <c r="O378" s="7">
        <v>0.0</v>
      </c>
      <c r="P378" s="7">
        <v>0.0</v>
      </c>
      <c r="Q378" s="7">
        <v>0.0</v>
      </c>
      <c r="R378" s="10">
        <f t="shared" si="3"/>
        <v>0</v>
      </c>
      <c r="S378" s="10">
        <f t="shared" si="4"/>
        <v>0</v>
      </c>
      <c r="T378" s="7">
        <v>0.0</v>
      </c>
      <c r="U378" s="7">
        <v>1.0</v>
      </c>
      <c r="V378" s="7">
        <v>0.0</v>
      </c>
      <c r="W378" s="7">
        <v>1.0</v>
      </c>
      <c r="X378" s="7">
        <v>0.0</v>
      </c>
      <c r="Y378" s="7">
        <v>300.0</v>
      </c>
      <c r="Z378" s="18">
        <f t="shared" si="5"/>
        <v>0.3571428571</v>
      </c>
      <c r="AA378" s="14">
        <v>5.53</v>
      </c>
      <c r="AB378" s="18">
        <f t="shared" si="6"/>
        <v>0.395</v>
      </c>
      <c r="AC378" s="14">
        <v>70.87</v>
      </c>
      <c r="AD378" s="18">
        <f t="shared" si="7"/>
        <v>5.062142857</v>
      </c>
      <c r="AE378" s="13">
        <f t="shared" si="8"/>
        <v>0.07238219895</v>
      </c>
      <c r="AF378" s="7">
        <v>0.0</v>
      </c>
      <c r="AG378" s="7">
        <v>0.0</v>
      </c>
      <c r="AH378" s="13" t="str">
        <f t="shared" si="9"/>
        <v> </v>
      </c>
      <c r="AI378" s="7">
        <v>0.0</v>
      </c>
      <c r="AJ378" s="7">
        <v>0.0</v>
      </c>
      <c r="AK378" s="26">
        <v>1.0</v>
      </c>
      <c r="AL378" s="26">
        <v>6.0</v>
      </c>
      <c r="AM378" s="7">
        <v>0.0</v>
      </c>
      <c r="AN378" s="7">
        <v>0.0</v>
      </c>
      <c r="AO378" s="7">
        <v>0.0</v>
      </c>
      <c r="AP378" s="7">
        <v>1.0</v>
      </c>
      <c r="AQ378" s="7">
        <v>1.0</v>
      </c>
      <c r="AR378" s="7">
        <v>4.0</v>
      </c>
      <c r="AS378" s="13">
        <f t="shared" si="10"/>
        <v>0.2</v>
      </c>
      <c r="AT378" s="14">
        <v>5.96</v>
      </c>
      <c r="AU378" s="7">
        <v>0.0</v>
      </c>
      <c r="AV378" s="7">
        <v>0.0</v>
      </c>
      <c r="AW378" s="14">
        <v>-43.4</v>
      </c>
      <c r="AX378" s="14">
        <v>25.0</v>
      </c>
      <c r="AY378" s="14">
        <v>20.38</v>
      </c>
    </row>
    <row r="379" ht="12.75" customHeight="1">
      <c r="A379" s="7" t="s">
        <v>911</v>
      </c>
      <c r="B379" s="7" t="s">
        <v>1927</v>
      </c>
      <c r="C379" s="8" t="s">
        <v>166</v>
      </c>
      <c r="D379" s="9" t="s">
        <v>174</v>
      </c>
      <c r="E379" s="7">
        <v>73.0</v>
      </c>
      <c r="F379" s="7">
        <v>2.0</v>
      </c>
      <c r="G379" s="7">
        <v>1.0</v>
      </c>
      <c r="H379" s="24">
        <f t="shared" si="1"/>
        <v>3</v>
      </c>
      <c r="I379" s="7">
        <v>2.0</v>
      </c>
      <c r="J379" s="7">
        <v>0.0</v>
      </c>
      <c r="K379" s="7">
        <v>1.0</v>
      </c>
      <c r="L379" s="12">
        <f t="shared" si="2"/>
        <v>0</v>
      </c>
      <c r="M379" s="7">
        <v>7.0</v>
      </c>
      <c r="N379" s="7">
        <v>0.0</v>
      </c>
      <c r="O379" s="7">
        <v>0.0</v>
      </c>
      <c r="P379" s="7">
        <v>5.0</v>
      </c>
      <c r="Q379" s="7">
        <v>1.0</v>
      </c>
      <c r="R379" s="10">
        <f t="shared" si="3"/>
        <v>0.2857142857</v>
      </c>
      <c r="S379" s="10">
        <f t="shared" si="4"/>
        <v>0.3333333333</v>
      </c>
      <c r="T379" s="7">
        <v>42.0</v>
      </c>
      <c r="U379" s="7">
        <v>19.0</v>
      </c>
      <c r="V379" s="7">
        <v>2.0</v>
      </c>
      <c r="W379" s="7">
        <v>5.0</v>
      </c>
      <c r="X379" s="7">
        <v>4.0</v>
      </c>
      <c r="Y379" s="7">
        <v>13545.0</v>
      </c>
      <c r="Z379" s="18">
        <f t="shared" si="5"/>
        <v>3.092465753</v>
      </c>
      <c r="AA379" s="14">
        <v>227.57</v>
      </c>
      <c r="AB379" s="18">
        <f t="shared" si="6"/>
        <v>3.11739726</v>
      </c>
      <c r="AC379" s="14">
        <v>153.19</v>
      </c>
      <c r="AD379" s="18">
        <f t="shared" si="7"/>
        <v>2.098493151</v>
      </c>
      <c r="AE379" s="13">
        <f t="shared" si="8"/>
        <v>0.5976730749</v>
      </c>
      <c r="AF379" s="7">
        <v>0.0</v>
      </c>
      <c r="AG379" s="7">
        <v>0.0</v>
      </c>
      <c r="AH379" s="13" t="str">
        <f t="shared" si="9"/>
        <v> </v>
      </c>
      <c r="AI379" s="7">
        <v>6.0</v>
      </c>
      <c r="AJ379" s="7">
        <v>29.0</v>
      </c>
      <c r="AK379" s="26">
        <v>34.0</v>
      </c>
      <c r="AL379" s="26">
        <v>177.0</v>
      </c>
      <c r="AM379" s="7">
        <v>8.0</v>
      </c>
      <c r="AN379" s="7">
        <v>78.0</v>
      </c>
      <c r="AO379" s="7">
        <v>4.0</v>
      </c>
      <c r="AP379" s="7">
        <v>125.0</v>
      </c>
      <c r="AQ379" s="7">
        <v>30.0</v>
      </c>
      <c r="AR379" s="7">
        <v>224.0</v>
      </c>
      <c r="AS379" s="13">
        <f t="shared" si="10"/>
        <v>0.1181102362</v>
      </c>
      <c r="AT379" s="14">
        <v>-2.0</v>
      </c>
      <c r="AU379" s="7">
        <v>1.0</v>
      </c>
      <c r="AV379" s="7">
        <v>1.0</v>
      </c>
      <c r="AW379" s="14">
        <v>-30.3</v>
      </c>
      <c r="AX379" s="14">
        <v>6.69</v>
      </c>
      <c r="AY379" s="14">
        <v>-4.09</v>
      </c>
    </row>
    <row r="380" ht="12.75" customHeight="1">
      <c r="A380" s="7" t="s">
        <v>1211</v>
      </c>
      <c r="B380" s="7" t="s">
        <v>1927</v>
      </c>
      <c r="C380" s="8" t="s">
        <v>182</v>
      </c>
      <c r="D380" s="9" t="s">
        <v>174</v>
      </c>
      <c r="E380" s="7">
        <v>60.0</v>
      </c>
      <c r="F380" s="7">
        <v>0.0</v>
      </c>
      <c r="G380" s="7">
        <v>0.0</v>
      </c>
      <c r="H380" s="24">
        <f t="shared" si="1"/>
        <v>0</v>
      </c>
      <c r="I380" s="7">
        <v>0.0</v>
      </c>
      <c r="J380" s="7">
        <v>0.0</v>
      </c>
      <c r="K380" s="7">
        <v>0.0</v>
      </c>
      <c r="L380" s="12">
        <f t="shared" si="2"/>
        <v>0</v>
      </c>
      <c r="M380" s="7">
        <v>1.0</v>
      </c>
      <c r="N380" s="7">
        <v>1.0</v>
      </c>
      <c r="O380" s="7">
        <v>1.0</v>
      </c>
      <c r="P380" s="7">
        <v>1.0</v>
      </c>
      <c r="Q380" s="7">
        <v>0.0</v>
      </c>
      <c r="R380" s="10">
        <f t="shared" si="3"/>
        <v>0</v>
      </c>
      <c r="S380" s="10">
        <f t="shared" si="4"/>
        <v>0</v>
      </c>
      <c r="T380" s="7">
        <v>27.0</v>
      </c>
      <c r="U380" s="7">
        <v>16.0</v>
      </c>
      <c r="V380" s="7">
        <v>5.0</v>
      </c>
      <c r="W380" s="7">
        <v>4.0</v>
      </c>
      <c r="X380" s="7">
        <v>0.0</v>
      </c>
      <c r="Y380" s="7">
        <v>10402.0</v>
      </c>
      <c r="Z380" s="18">
        <f t="shared" si="5"/>
        <v>2.889444444</v>
      </c>
      <c r="AA380" s="14">
        <v>175.85</v>
      </c>
      <c r="AB380" s="18">
        <f t="shared" si="6"/>
        <v>2.930833333</v>
      </c>
      <c r="AC380" s="14">
        <v>163.49</v>
      </c>
      <c r="AD380" s="18">
        <f t="shared" si="7"/>
        <v>2.724833333</v>
      </c>
      <c r="AE380" s="13">
        <f t="shared" si="8"/>
        <v>0.518211823</v>
      </c>
      <c r="AF380" s="7">
        <v>0.0</v>
      </c>
      <c r="AG380" s="7">
        <v>0.0</v>
      </c>
      <c r="AH380" s="13" t="str">
        <f t="shared" si="9"/>
        <v> </v>
      </c>
      <c r="AI380" s="7">
        <v>0.0</v>
      </c>
      <c r="AJ380" s="7">
        <v>21.0</v>
      </c>
      <c r="AK380" s="26">
        <v>16.0</v>
      </c>
      <c r="AL380" s="26">
        <v>135.0</v>
      </c>
      <c r="AM380" s="7">
        <v>11.0</v>
      </c>
      <c r="AN380" s="7">
        <v>63.0</v>
      </c>
      <c r="AO380" s="7">
        <v>5.0</v>
      </c>
      <c r="AP380" s="7">
        <v>77.0</v>
      </c>
      <c r="AQ380" s="7">
        <v>21.0</v>
      </c>
      <c r="AR380" s="7">
        <v>153.0</v>
      </c>
      <c r="AS380" s="13">
        <f t="shared" si="10"/>
        <v>0.1206896552</v>
      </c>
      <c r="AT380" s="14">
        <v>-1.31</v>
      </c>
      <c r="AU380" s="7">
        <v>2.0</v>
      </c>
      <c r="AV380" s="7">
        <v>2.0</v>
      </c>
      <c r="AW380" s="14">
        <v>-40.9</v>
      </c>
      <c r="AX380" s="14">
        <v>3.93</v>
      </c>
      <c r="AY380" s="14">
        <v>-3.83</v>
      </c>
    </row>
    <row r="381" ht="12.75" customHeight="1">
      <c r="A381" s="7" t="s">
        <v>614</v>
      </c>
      <c r="B381" s="7" t="s">
        <v>1927</v>
      </c>
      <c r="C381" s="8" t="s">
        <v>215</v>
      </c>
      <c r="D381" s="9" t="s">
        <v>275</v>
      </c>
      <c r="E381" s="7">
        <v>69.0</v>
      </c>
      <c r="F381" s="7">
        <v>0.0</v>
      </c>
      <c r="G381" s="7">
        <v>0.0</v>
      </c>
      <c r="H381" s="24">
        <f t="shared" si="1"/>
        <v>0</v>
      </c>
      <c r="I381" s="7">
        <v>0.0</v>
      </c>
      <c r="J381" s="7">
        <v>0.0</v>
      </c>
      <c r="K381" s="7">
        <v>0.0</v>
      </c>
      <c r="L381" s="12">
        <f t="shared" si="2"/>
        <v>0</v>
      </c>
      <c r="M381" s="7">
        <v>3.0</v>
      </c>
      <c r="N381" s="7">
        <v>0.0</v>
      </c>
      <c r="O381" s="7">
        <v>0.0</v>
      </c>
      <c r="P381" s="7">
        <v>2.0</v>
      </c>
      <c r="Q381" s="7">
        <v>0.0</v>
      </c>
      <c r="R381" s="10">
        <f t="shared" si="3"/>
        <v>0</v>
      </c>
      <c r="S381" s="10">
        <f t="shared" si="4"/>
        <v>0</v>
      </c>
      <c r="T381" s="7">
        <v>4.0</v>
      </c>
      <c r="U381" s="7">
        <v>0.0</v>
      </c>
      <c r="V381" s="7">
        <v>0.0</v>
      </c>
      <c r="W381" s="7">
        <v>3.0</v>
      </c>
      <c r="X381" s="7">
        <v>1.0</v>
      </c>
      <c r="Y381" s="7">
        <v>2560.0</v>
      </c>
      <c r="Z381" s="18">
        <f t="shared" si="5"/>
        <v>0.6183574879</v>
      </c>
      <c r="AA381" s="14">
        <v>38.69</v>
      </c>
      <c r="AB381" s="18">
        <f t="shared" si="6"/>
        <v>0.5607246377</v>
      </c>
      <c r="AC381" s="14">
        <v>325.64</v>
      </c>
      <c r="AD381" s="18">
        <f t="shared" si="7"/>
        <v>4.71942029</v>
      </c>
      <c r="AE381" s="13">
        <f t="shared" si="8"/>
        <v>0.1061949332</v>
      </c>
      <c r="AF381" s="7">
        <v>12.0</v>
      </c>
      <c r="AG381" s="7">
        <v>32.0</v>
      </c>
      <c r="AH381" s="13">
        <f t="shared" si="9"/>
        <v>0.2727272727</v>
      </c>
      <c r="AI381" s="7">
        <v>0.0</v>
      </c>
      <c r="AJ381" s="7">
        <v>7.0</v>
      </c>
      <c r="AK381" s="26">
        <v>4.0</v>
      </c>
      <c r="AL381" s="26">
        <v>33.0</v>
      </c>
      <c r="AM381" s="7">
        <v>1.0</v>
      </c>
      <c r="AN381" s="7">
        <v>21.0</v>
      </c>
      <c r="AO381" s="7">
        <v>1.0</v>
      </c>
      <c r="AP381" s="7">
        <v>14.0</v>
      </c>
      <c r="AQ381" s="7">
        <v>2.0</v>
      </c>
      <c r="AR381" s="7">
        <v>29.0</v>
      </c>
      <c r="AS381" s="13">
        <f t="shared" si="10"/>
        <v>0.06451612903</v>
      </c>
      <c r="AT381" s="14">
        <v>-5.29</v>
      </c>
      <c r="AU381" s="7">
        <v>1.0</v>
      </c>
      <c r="AV381" s="7">
        <v>1.0</v>
      </c>
      <c r="AW381" s="14">
        <v>-66.7</v>
      </c>
      <c r="AX381" s="14">
        <v>10.0</v>
      </c>
      <c r="AY381" s="14">
        <v>4.57</v>
      </c>
    </row>
    <row r="382" ht="12.75" customHeight="1">
      <c r="A382" s="7" t="s">
        <v>1939</v>
      </c>
      <c r="B382" s="7" t="s">
        <v>143</v>
      </c>
      <c r="C382" s="8" t="s">
        <v>305</v>
      </c>
      <c r="D382" s="9" t="s">
        <v>159</v>
      </c>
      <c r="E382" s="7">
        <v>1.0</v>
      </c>
      <c r="F382" s="7">
        <v>0.0</v>
      </c>
      <c r="G382" s="7">
        <v>0.0</v>
      </c>
      <c r="H382" s="24">
        <f t="shared" si="1"/>
        <v>0</v>
      </c>
      <c r="I382" s="7">
        <v>0.0</v>
      </c>
      <c r="J382" s="7">
        <v>0.0</v>
      </c>
      <c r="K382" s="7">
        <v>0.0</v>
      </c>
      <c r="L382" s="12">
        <f t="shared" si="2"/>
        <v>0</v>
      </c>
      <c r="M382" s="7">
        <v>0.0</v>
      </c>
      <c r="N382" s="7">
        <v>0.0</v>
      </c>
      <c r="O382" s="7">
        <v>0.0</v>
      </c>
      <c r="P382" s="7">
        <v>0.0</v>
      </c>
      <c r="Q382" s="7">
        <v>0.0</v>
      </c>
      <c r="R382" s="10">
        <f t="shared" si="3"/>
        <v>0</v>
      </c>
      <c r="S382" s="10">
        <f t="shared" si="4"/>
        <v>0</v>
      </c>
      <c r="T382" s="7">
        <v>0.0</v>
      </c>
      <c r="U382" s="7">
        <v>0.0</v>
      </c>
      <c r="V382" s="7">
        <v>0.0</v>
      </c>
      <c r="W382" s="7">
        <v>0.0</v>
      </c>
      <c r="X382" s="7">
        <v>1.0</v>
      </c>
      <c r="Y382" s="7">
        <v>25.0</v>
      </c>
      <c r="Z382" s="18">
        <f t="shared" si="5"/>
        <v>0.4166666667</v>
      </c>
      <c r="AA382" s="14">
        <v>0.47</v>
      </c>
      <c r="AB382" s="18">
        <f t="shared" si="6"/>
        <v>0.47</v>
      </c>
      <c r="AC382" s="14">
        <v>2.67</v>
      </c>
      <c r="AD382" s="18">
        <f t="shared" si="7"/>
        <v>2.67</v>
      </c>
      <c r="AE382" s="13">
        <f t="shared" si="8"/>
        <v>0.1496815287</v>
      </c>
      <c r="AF382" s="7">
        <v>0.0</v>
      </c>
      <c r="AG382" s="7">
        <v>0.0</v>
      </c>
      <c r="AH382" s="13" t="str">
        <f t="shared" si="9"/>
        <v> </v>
      </c>
      <c r="AI382" s="7">
        <v>0.0</v>
      </c>
      <c r="AJ382" s="7">
        <v>0.0</v>
      </c>
      <c r="AK382" s="26">
        <v>0.0</v>
      </c>
      <c r="AL382" s="26">
        <v>1.0</v>
      </c>
      <c r="AM382" s="7">
        <v>0.0</v>
      </c>
      <c r="AN382" s="7">
        <v>0.0</v>
      </c>
      <c r="AO382" s="7">
        <v>0.0</v>
      </c>
      <c r="AP382" s="7">
        <v>0.0</v>
      </c>
      <c r="AQ382" s="7">
        <v>0.0</v>
      </c>
      <c r="AR382" s="7">
        <v>1.0</v>
      </c>
      <c r="AS382" s="13">
        <f t="shared" si="10"/>
        <v>0</v>
      </c>
      <c r="AT382" s="14">
        <v>0.0</v>
      </c>
      <c r="AU382" s="7">
        <v>1.0</v>
      </c>
      <c r="AV382" s="7">
        <v>0.0</v>
      </c>
      <c r="AW382" s="14">
        <v>-60.0</v>
      </c>
      <c r="AX382" s="14"/>
      <c r="AY382" s="14"/>
    </row>
    <row r="383" ht="12.75" customHeight="1">
      <c r="A383" s="7" t="s">
        <v>732</v>
      </c>
      <c r="B383" s="7" t="s">
        <v>143</v>
      </c>
      <c r="C383" s="8" t="s">
        <v>206</v>
      </c>
      <c r="D383" s="9" t="s">
        <v>174</v>
      </c>
      <c r="E383" s="7">
        <v>3.0</v>
      </c>
      <c r="F383" s="7">
        <v>0.0</v>
      </c>
      <c r="G383" s="7">
        <v>0.0</v>
      </c>
      <c r="H383" s="24">
        <f t="shared" si="1"/>
        <v>0</v>
      </c>
      <c r="I383" s="7">
        <v>0.0</v>
      </c>
      <c r="J383" s="7">
        <v>0.0</v>
      </c>
      <c r="K383" s="7">
        <v>0.0</v>
      </c>
      <c r="L383" s="12">
        <f t="shared" si="2"/>
        <v>0</v>
      </c>
      <c r="M383" s="7">
        <v>0.0</v>
      </c>
      <c r="N383" s="7">
        <v>0.0</v>
      </c>
      <c r="O383" s="7">
        <v>0.0</v>
      </c>
      <c r="P383" s="7">
        <v>0.0</v>
      </c>
      <c r="Q383" s="7">
        <v>0.0</v>
      </c>
      <c r="R383" s="10">
        <f t="shared" si="3"/>
        <v>0</v>
      </c>
      <c r="S383" s="10">
        <f t="shared" si="4"/>
        <v>0</v>
      </c>
      <c r="T383" s="7">
        <v>0.0</v>
      </c>
      <c r="U383" s="7">
        <v>0.0</v>
      </c>
      <c r="V383" s="7">
        <v>0.0</v>
      </c>
      <c r="W383" s="7">
        <v>0.0</v>
      </c>
      <c r="X383" s="7">
        <v>0.0</v>
      </c>
      <c r="Y383" s="7">
        <v>0.0</v>
      </c>
      <c r="Z383" s="18">
        <f t="shared" si="5"/>
        <v>0</v>
      </c>
      <c r="AA383" s="14">
        <v>0.0</v>
      </c>
      <c r="AB383" s="18">
        <f t="shared" si="6"/>
        <v>0</v>
      </c>
      <c r="AC383" s="14">
        <v>9.68</v>
      </c>
      <c r="AD383" s="18">
        <f t="shared" si="7"/>
        <v>3.226666667</v>
      </c>
      <c r="AE383" s="13">
        <f t="shared" si="8"/>
        <v>0</v>
      </c>
      <c r="AF383" s="7">
        <v>0.0</v>
      </c>
      <c r="AG383" s="7">
        <v>0.0</v>
      </c>
      <c r="AH383" s="13" t="str">
        <f t="shared" si="9"/>
        <v> </v>
      </c>
      <c r="AI383" s="7">
        <v>0.0</v>
      </c>
      <c r="AJ383" s="7">
        <v>0.0</v>
      </c>
      <c r="AK383" s="26">
        <v>0.0</v>
      </c>
      <c r="AL383" s="26">
        <v>0.0</v>
      </c>
      <c r="AM383" s="7">
        <v>0.0</v>
      </c>
      <c r="AN383" s="7">
        <v>0.0</v>
      </c>
      <c r="AO383" s="7">
        <v>0.0</v>
      </c>
      <c r="AP383" s="7">
        <v>0.0</v>
      </c>
      <c r="AQ383" s="7">
        <v>0.0</v>
      </c>
      <c r="AR383" s="7">
        <v>0.0</v>
      </c>
      <c r="AS383" s="13">
        <f t="shared" si="10"/>
        <v>0</v>
      </c>
      <c r="AT383" s="14"/>
      <c r="AU383" s="7">
        <v>0.0</v>
      </c>
      <c r="AV383" s="7">
        <v>0.0</v>
      </c>
      <c r="AW383" s="14">
        <v>0.0</v>
      </c>
      <c r="AX383" s="14"/>
      <c r="AY383" s="14"/>
    </row>
    <row r="384" ht="12.75" customHeight="1">
      <c r="A384" s="7" t="s">
        <v>1943</v>
      </c>
      <c r="B384" s="7" t="s">
        <v>1944</v>
      </c>
      <c r="C384" s="8" t="s">
        <v>325</v>
      </c>
      <c r="D384" s="9" t="s">
        <v>167</v>
      </c>
      <c r="E384" s="7">
        <v>81.0</v>
      </c>
      <c r="F384" s="7">
        <v>1.0</v>
      </c>
      <c r="G384" s="7">
        <v>1.0</v>
      </c>
      <c r="H384" s="24">
        <f t="shared" si="1"/>
        <v>2</v>
      </c>
      <c r="I384" s="7">
        <v>0.0</v>
      </c>
      <c r="J384" s="7">
        <v>1.0</v>
      </c>
      <c r="K384" s="7">
        <v>0.0</v>
      </c>
      <c r="L384" s="12">
        <f t="shared" si="2"/>
        <v>14</v>
      </c>
      <c r="M384" s="7">
        <v>6.0</v>
      </c>
      <c r="N384" s="7">
        <v>2.0</v>
      </c>
      <c r="O384" s="7">
        <v>1.0</v>
      </c>
      <c r="P384" s="7">
        <v>5.0</v>
      </c>
      <c r="Q384" s="7">
        <v>0.0</v>
      </c>
      <c r="R384" s="10">
        <f t="shared" si="3"/>
        <v>0.1666666667</v>
      </c>
      <c r="S384" s="10">
        <f t="shared" si="4"/>
        <v>0</v>
      </c>
      <c r="T384" s="7">
        <v>17.0</v>
      </c>
      <c r="U384" s="7">
        <v>0.0</v>
      </c>
      <c r="V384" s="7">
        <v>1.0</v>
      </c>
      <c r="W384" s="7">
        <v>5.0</v>
      </c>
      <c r="X384" s="7">
        <v>5.0</v>
      </c>
      <c r="Y384" s="7">
        <v>11067.0</v>
      </c>
      <c r="Z384" s="18">
        <f t="shared" si="5"/>
        <v>2.277160494</v>
      </c>
      <c r="AA384" s="14">
        <v>173.43</v>
      </c>
      <c r="AB384" s="18">
        <f t="shared" si="6"/>
        <v>2.141111111</v>
      </c>
      <c r="AC384" s="14">
        <v>247.91</v>
      </c>
      <c r="AD384" s="18">
        <f t="shared" si="7"/>
        <v>3.060617284</v>
      </c>
      <c r="AE384" s="13">
        <f t="shared" si="8"/>
        <v>0.4116153225</v>
      </c>
      <c r="AF384" s="7">
        <v>28.0</v>
      </c>
      <c r="AG384" s="7">
        <v>26.0</v>
      </c>
      <c r="AH384" s="13">
        <f t="shared" si="9"/>
        <v>0.5185185185</v>
      </c>
      <c r="AI384" s="7">
        <v>1.0</v>
      </c>
      <c r="AJ384" s="7">
        <v>22.0</v>
      </c>
      <c r="AK384" s="26">
        <v>13.0</v>
      </c>
      <c r="AL384" s="26">
        <v>149.0</v>
      </c>
      <c r="AM384" s="7">
        <v>6.0</v>
      </c>
      <c r="AN384" s="7">
        <v>66.0</v>
      </c>
      <c r="AO384" s="7">
        <v>4.0</v>
      </c>
      <c r="AP384" s="7">
        <v>70.0</v>
      </c>
      <c r="AQ384" s="7">
        <v>17.0</v>
      </c>
      <c r="AR384" s="7">
        <v>128.0</v>
      </c>
      <c r="AS384" s="13">
        <f t="shared" si="10"/>
        <v>0.1172413793</v>
      </c>
      <c r="AT384" s="14">
        <v>-0.58</v>
      </c>
      <c r="AU384" s="7">
        <v>0.0</v>
      </c>
      <c r="AV384" s="7">
        <v>4.0</v>
      </c>
      <c r="AW384" s="14">
        <v>-52.2</v>
      </c>
      <c r="AX384" s="14">
        <v>7.32</v>
      </c>
      <c r="AY384" s="14">
        <v>0.07</v>
      </c>
    </row>
    <row r="385" ht="12.75" customHeight="1">
      <c r="A385" s="7" t="s">
        <v>1946</v>
      </c>
      <c r="B385" s="7" t="s">
        <v>1947</v>
      </c>
      <c r="C385" s="8" t="s">
        <v>158</v>
      </c>
      <c r="D385" s="9" t="s">
        <v>174</v>
      </c>
      <c r="E385" s="7">
        <v>58.0</v>
      </c>
      <c r="F385" s="7">
        <v>0.0</v>
      </c>
      <c r="G385" s="7">
        <v>0.0</v>
      </c>
      <c r="H385" s="24">
        <f t="shared" si="1"/>
        <v>0</v>
      </c>
      <c r="I385" s="7">
        <v>0.0</v>
      </c>
      <c r="J385" s="7">
        <v>0.0</v>
      </c>
      <c r="K385" s="7">
        <v>0.0</v>
      </c>
      <c r="L385" s="12">
        <f t="shared" si="2"/>
        <v>0</v>
      </c>
      <c r="M385" s="7">
        <v>0.0</v>
      </c>
      <c r="N385" s="7">
        <v>0.0</v>
      </c>
      <c r="O385" s="7">
        <v>0.0</v>
      </c>
      <c r="P385" s="7">
        <v>0.0</v>
      </c>
      <c r="Q385" s="7">
        <v>0.0</v>
      </c>
      <c r="R385" s="10">
        <f t="shared" si="3"/>
        <v>0</v>
      </c>
      <c r="S385" s="10">
        <f t="shared" si="4"/>
        <v>0</v>
      </c>
      <c r="T385" s="7">
        <v>8.0</v>
      </c>
      <c r="U385" s="7">
        <v>8.0</v>
      </c>
      <c r="V385" s="7">
        <v>2.0</v>
      </c>
      <c r="W385" s="7">
        <v>2.0</v>
      </c>
      <c r="X385" s="7">
        <v>1.0</v>
      </c>
      <c r="Y385" s="7">
        <v>3882.0</v>
      </c>
      <c r="Z385" s="18">
        <f t="shared" si="5"/>
        <v>1.115517241</v>
      </c>
      <c r="AA385" s="14">
        <v>62.03</v>
      </c>
      <c r="AB385" s="18">
        <f t="shared" si="6"/>
        <v>1.069482759</v>
      </c>
      <c r="AC385" s="14">
        <v>220.28</v>
      </c>
      <c r="AD385" s="18">
        <f t="shared" si="7"/>
        <v>3.797931034</v>
      </c>
      <c r="AE385" s="13">
        <f t="shared" si="8"/>
        <v>0.2197229995</v>
      </c>
      <c r="AF385" s="7">
        <v>0.0</v>
      </c>
      <c r="AG385" s="7">
        <v>0.0</v>
      </c>
      <c r="AH385" s="13" t="str">
        <f t="shared" si="9"/>
        <v> </v>
      </c>
      <c r="AI385" s="7">
        <v>2.0</v>
      </c>
      <c r="AJ385" s="7">
        <v>5.0</v>
      </c>
      <c r="AK385" s="26">
        <v>12.0</v>
      </c>
      <c r="AL385" s="26">
        <v>39.0</v>
      </c>
      <c r="AM385" s="7">
        <v>1.0</v>
      </c>
      <c r="AN385" s="7">
        <v>25.0</v>
      </c>
      <c r="AO385" s="7">
        <v>4.0</v>
      </c>
      <c r="AP385" s="7">
        <v>30.0</v>
      </c>
      <c r="AQ385" s="7">
        <v>11.0</v>
      </c>
      <c r="AR385" s="7">
        <v>42.0</v>
      </c>
      <c r="AS385" s="13">
        <f t="shared" si="10"/>
        <v>0.2075471698</v>
      </c>
      <c r="AT385" s="14">
        <v>2.29</v>
      </c>
      <c r="AU385" s="7">
        <v>1.0</v>
      </c>
      <c r="AV385" s="7">
        <v>1.0</v>
      </c>
      <c r="AW385" s="14">
        <v>-27.1</v>
      </c>
      <c r="AX385" s="14">
        <v>20.59</v>
      </c>
      <c r="AY385" s="14">
        <v>15.72</v>
      </c>
    </row>
    <row r="386" ht="12.75" customHeight="1">
      <c r="A386" s="7" t="s">
        <v>272</v>
      </c>
      <c r="B386" s="7" t="s">
        <v>1950</v>
      </c>
      <c r="C386" s="8" t="s">
        <v>447</v>
      </c>
      <c r="D386" s="9" t="s">
        <v>247</v>
      </c>
      <c r="E386" s="7">
        <v>75.0</v>
      </c>
      <c r="F386" s="7">
        <v>0.0</v>
      </c>
      <c r="G386" s="7">
        <v>0.0</v>
      </c>
      <c r="H386" s="24">
        <f t="shared" si="1"/>
        <v>0</v>
      </c>
      <c r="I386" s="7">
        <v>0.0</v>
      </c>
      <c r="J386" s="7">
        <v>0.0</v>
      </c>
      <c r="K386" s="7">
        <v>0.0</v>
      </c>
      <c r="L386" s="12">
        <f t="shared" si="2"/>
        <v>0</v>
      </c>
      <c r="M386" s="7">
        <v>0.0</v>
      </c>
      <c r="N386" s="7">
        <v>0.0</v>
      </c>
      <c r="O386" s="7">
        <v>0.0</v>
      </c>
      <c r="P386" s="7">
        <v>0.0</v>
      </c>
      <c r="Q386" s="7">
        <v>0.0</v>
      </c>
      <c r="R386" s="10">
        <f t="shared" si="3"/>
        <v>0</v>
      </c>
      <c r="S386" s="10">
        <f t="shared" si="4"/>
        <v>0</v>
      </c>
      <c r="T386" s="7">
        <v>0.0</v>
      </c>
      <c r="U386" s="7">
        <v>0.0</v>
      </c>
      <c r="V386" s="7">
        <v>0.0</v>
      </c>
      <c r="W386" s="7">
        <v>0.0</v>
      </c>
      <c r="X386" s="7">
        <v>0.0</v>
      </c>
      <c r="Y386" s="7">
        <v>245.0</v>
      </c>
      <c r="Z386" s="18">
        <f t="shared" si="5"/>
        <v>0.05444444444</v>
      </c>
      <c r="AA386" s="14">
        <v>2.74</v>
      </c>
      <c r="AB386" s="18">
        <f t="shared" si="6"/>
        <v>0.03653333333</v>
      </c>
      <c r="AC386" s="14">
        <v>294.17</v>
      </c>
      <c r="AD386" s="18">
        <f t="shared" si="7"/>
        <v>3.922266667</v>
      </c>
      <c r="AE386" s="13">
        <f t="shared" si="8"/>
        <v>0.009228385706</v>
      </c>
      <c r="AF386" s="7">
        <v>0.0</v>
      </c>
      <c r="AG386" s="7">
        <v>0.0</v>
      </c>
      <c r="AH386" s="13" t="str">
        <f t="shared" si="9"/>
        <v> </v>
      </c>
      <c r="AI386" s="7">
        <v>0.0</v>
      </c>
      <c r="AJ386" s="7">
        <v>0.0</v>
      </c>
      <c r="AK386" s="26">
        <v>1.0</v>
      </c>
      <c r="AL386" s="26">
        <v>2.0</v>
      </c>
      <c r="AM386" s="7">
        <v>0.0</v>
      </c>
      <c r="AN386" s="7">
        <v>1.0</v>
      </c>
      <c r="AO386" s="7">
        <v>0.0</v>
      </c>
      <c r="AP386" s="7">
        <v>1.0</v>
      </c>
      <c r="AQ386" s="7">
        <v>0.0</v>
      </c>
      <c r="AR386" s="7">
        <v>3.0</v>
      </c>
      <c r="AS386" s="13">
        <f t="shared" si="10"/>
        <v>0</v>
      </c>
      <c r="AT386" s="14">
        <v>-12.26</v>
      </c>
      <c r="AU386" s="7">
        <v>0.0</v>
      </c>
      <c r="AV386" s="7">
        <v>0.0</v>
      </c>
      <c r="AW386" s="14">
        <v>-21.9</v>
      </c>
      <c r="AX386" s="14">
        <v>0.0</v>
      </c>
      <c r="AY386" s="14">
        <v>-5.99</v>
      </c>
    </row>
    <row r="387" ht="12.75" customHeight="1">
      <c r="A387" s="7" t="s">
        <v>1627</v>
      </c>
      <c r="B387" s="7" t="s">
        <v>1950</v>
      </c>
      <c r="C387" s="8" t="s">
        <v>182</v>
      </c>
      <c r="D387" s="9" t="s">
        <v>174</v>
      </c>
      <c r="E387" s="7">
        <v>81.0</v>
      </c>
      <c r="F387" s="7">
        <v>0.0</v>
      </c>
      <c r="G387" s="7">
        <v>1.0</v>
      </c>
      <c r="H387" s="24">
        <f t="shared" si="1"/>
        <v>1</v>
      </c>
      <c r="I387" s="7">
        <v>0.0</v>
      </c>
      <c r="J387" s="7">
        <v>0.0</v>
      </c>
      <c r="K387" s="7">
        <v>0.0</v>
      </c>
      <c r="L387" s="12">
        <f t="shared" si="2"/>
        <v>0</v>
      </c>
      <c r="M387" s="7">
        <v>0.0</v>
      </c>
      <c r="N387" s="7">
        <v>0.0</v>
      </c>
      <c r="O387" s="7">
        <v>0.0</v>
      </c>
      <c r="P387" s="7">
        <v>0.0</v>
      </c>
      <c r="Q387" s="7">
        <v>0.0</v>
      </c>
      <c r="R387" s="10">
        <f t="shared" si="3"/>
        <v>0</v>
      </c>
      <c r="S387" s="10">
        <f t="shared" si="4"/>
        <v>0</v>
      </c>
      <c r="T387" s="7">
        <v>18.0</v>
      </c>
      <c r="U387" s="7">
        <v>6.0</v>
      </c>
      <c r="V387" s="7">
        <v>1.0</v>
      </c>
      <c r="W387" s="7">
        <v>2.0</v>
      </c>
      <c r="X387" s="7">
        <v>1.0</v>
      </c>
      <c r="Y387" s="7">
        <v>9966.0</v>
      </c>
      <c r="Z387" s="18">
        <f t="shared" si="5"/>
        <v>2.050617284</v>
      </c>
      <c r="AA387" s="14">
        <v>155.93</v>
      </c>
      <c r="AB387" s="18">
        <f t="shared" si="6"/>
        <v>1.925061728</v>
      </c>
      <c r="AC387" s="14">
        <v>256.02</v>
      </c>
      <c r="AD387" s="18">
        <f t="shared" si="7"/>
        <v>3.160740741</v>
      </c>
      <c r="AE387" s="13">
        <f t="shared" si="8"/>
        <v>0.3785168103</v>
      </c>
      <c r="AF387" s="7">
        <v>0.0</v>
      </c>
      <c r="AG387" s="7">
        <v>0.0</v>
      </c>
      <c r="AH387" s="13" t="str">
        <f t="shared" si="9"/>
        <v> </v>
      </c>
      <c r="AI387" s="7">
        <v>1.0</v>
      </c>
      <c r="AJ387" s="7">
        <v>18.0</v>
      </c>
      <c r="AK387" s="26">
        <v>20.0</v>
      </c>
      <c r="AL387" s="26">
        <v>95.0</v>
      </c>
      <c r="AM387" s="7">
        <v>2.0</v>
      </c>
      <c r="AN387" s="7">
        <v>51.0</v>
      </c>
      <c r="AO387" s="7">
        <v>4.0</v>
      </c>
      <c r="AP387" s="7">
        <v>63.0</v>
      </c>
      <c r="AQ387" s="7">
        <v>20.0</v>
      </c>
      <c r="AR387" s="7">
        <v>105.0</v>
      </c>
      <c r="AS387" s="13">
        <f t="shared" si="10"/>
        <v>0.16</v>
      </c>
      <c r="AT387" s="14">
        <v>4.1</v>
      </c>
      <c r="AU387" s="7">
        <v>0.0</v>
      </c>
      <c r="AV387" s="7">
        <v>2.0</v>
      </c>
      <c r="AW387" s="14">
        <v>-31.6</v>
      </c>
      <c r="AX387" s="14">
        <v>9.32</v>
      </c>
      <c r="AY387" s="14">
        <v>4.83</v>
      </c>
    </row>
    <row r="388" ht="12.75" customHeight="1">
      <c r="A388" s="7" t="s">
        <v>180</v>
      </c>
      <c r="B388" s="7" t="s">
        <v>1956</v>
      </c>
      <c r="C388" s="8" t="s">
        <v>158</v>
      </c>
      <c r="D388" s="9" t="s">
        <v>275</v>
      </c>
      <c r="E388" s="7">
        <v>59.0</v>
      </c>
      <c r="F388" s="7">
        <v>0.0</v>
      </c>
      <c r="G388" s="7">
        <v>2.0</v>
      </c>
      <c r="H388" s="24">
        <f t="shared" si="1"/>
        <v>2</v>
      </c>
      <c r="I388" s="7">
        <v>0.0</v>
      </c>
      <c r="J388" s="7">
        <v>2.0</v>
      </c>
      <c r="K388" s="7">
        <v>0.0</v>
      </c>
      <c r="L388" s="12">
        <f t="shared" si="2"/>
        <v>14</v>
      </c>
      <c r="M388" s="7">
        <v>3.0</v>
      </c>
      <c r="N388" s="7">
        <v>0.0</v>
      </c>
      <c r="O388" s="7">
        <v>0.0</v>
      </c>
      <c r="P388" s="7">
        <v>3.0</v>
      </c>
      <c r="Q388" s="7">
        <v>1.0</v>
      </c>
      <c r="R388" s="10">
        <f t="shared" si="3"/>
        <v>0</v>
      </c>
      <c r="S388" s="10">
        <f t="shared" si="4"/>
        <v>0</v>
      </c>
      <c r="T388" s="7">
        <v>9.0</v>
      </c>
      <c r="U388" s="7">
        <v>2.0</v>
      </c>
      <c r="V388" s="7">
        <v>0.0</v>
      </c>
      <c r="W388" s="7">
        <v>1.0</v>
      </c>
      <c r="X388" s="7">
        <v>2.0</v>
      </c>
      <c r="Y388" s="7">
        <v>5486.0</v>
      </c>
      <c r="Z388" s="18">
        <f t="shared" si="5"/>
        <v>1.549717514</v>
      </c>
      <c r="AA388" s="14">
        <v>93.88</v>
      </c>
      <c r="AB388" s="18">
        <f t="shared" si="6"/>
        <v>1.591186441</v>
      </c>
      <c r="AC388" s="14">
        <v>178.94</v>
      </c>
      <c r="AD388" s="18">
        <f t="shared" si="7"/>
        <v>3.032881356</v>
      </c>
      <c r="AE388" s="13">
        <f t="shared" si="8"/>
        <v>0.3441096694</v>
      </c>
      <c r="AF388" s="7">
        <v>18.0</v>
      </c>
      <c r="AG388" s="7">
        <v>39.0</v>
      </c>
      <c r="AH388" s="13">
        <f t="shared" si="9"/>
        <v>0.3157894737</v>
      </c>
      <c r="AI388" s="7">
        <v>2.0</v>
      </c>
      <c r="AJ388" s="7">
        <v>10.0</v>
      </c>
      <c r="AK388" s="26">
        <v>12.0</v>
      </c>
      <c r="AL388" s="26">
        <v>72.0</v>
      </c>
      <c r="AM388" s="7">
        <v>0.0</v>
      </c>
      <c r="AN388" s="7">
        <v>35.0</v>
      </c>
      <c r="AO388" s="7">
        <v>8.0</v>
      </c>
      <c r="AP388" s="7">
        <v>39.0</v>
      </c>
      <c r="AQ388" s="7">
        <v>10.0</v>
      </c>
      <c r="AR388" s="7">
        <v>84.0</v>
      </c>
      <c r="AS388" s="13">
        <f t="shared" si="10"/>
        <v>0.1063829787</v>
      </c>
      <c r="AT388" s="14">
        <v>-3.95</v>
      </c>
      <c r="AU388" s="7">
        <v>2.0</v>
      </c>
      <c r="AV388" s="7">
        <v>3.0</v>
      </c>
      <c r="AW388" s="14">
        <v>-46.0</v>
      </c>
      <c r="AX388" s="14">
        <v>9.76</v>
      </c>
      <c r="AY388" s="14">
        <v>3.87</v>
      </c>
    </row>
    <row r="389" ht="12.75" customHeight="1">
      <c r="A389" s="7" t="s">
        <v>1961</v>
      </c>
      <c r="B389" s="7" t="s">
        <v>777</v>
      </c>
      <c r="C389" s="8" t="s">
        <v>685</v>
      </c>
      <c r="D389" s="9" t="s">
        <v>174</v>
      </c>
      <c r="E389" s="7">
        <v>36.0</v>
      </c>
      <c r="F389" s="7">
        <v>0.0</v>
      </c>
      <c r="G389" s="7">
        <v>0.0</v>
      </c>
      <c r="H389" s="24">
        <f t="shared" si="1"/>
        <v>0</v>
      </c>
      <c r="I389" s="7">
        <v>0.0</v>
      </c>
      <c r="J389" s="7">
        <v>0.0</v>
      </c>
      <c r="K389" s="7">
        <v>0.0</v>
      </c>
      <c r="L389" s="12">
        <f t="shared" si="2"/>
        <v>0</v>
      </c>
      <c r="M389" s="7">
        <v>0.0</v>
      </c>
      <c r="N389" s="7">
        <v>0.0</v>
      </c>
      <c r="O389" s="7">
        <v>0.0</v>
      </c>
      <c r="P389" s="7">
        <v>0.0</v>
      </c>
      <c r="Q389" s="7">
        <v>0.0</v>
      </c>
      <c r="R389" s="10">
        <f t="shared" si="3"/>
        <v>0</v>
      </c>
      <c r="S389" s="10">
        <f t="shared" si="4"/>
        <v>0</v>
      </c>
      <c r="T389" s="7">
        <v>2.0</v>
      </c>
      <c r="U389" s="7">
        <v>1.0</v>
      </c>
      <c r="V389" s="7">
        <v>0.0</v>
      </c>
      <c r="W389" s="7">
        <v>0.0</v>
      </c>
      <c r="X389" s="7">
        <v>2.0</v>
      </c>
      <c r="Y389" s="7">
        <v>1137.0</v>
      </c>
      <c r="Z389" s="18">
        <f t="shared" si="5"/>
        <v>0.5263888889</v>
      </c>
      <c r="AA389" s="14">
        <v>16.77</v>
      </c>
      <c r="AB389" s="18">
        <f t="shared" si="6"/>
        <v>0.4658333333</v>
      </c>
      <c r="AC389" s="14">
        <v>125.69</v>
      </c>
      <c r="AD389" s="18">
        <f t="shared" si="7"/>
        <v>3.491388889</v>
      </c>
      <c r="AE389" s="13">
        <f t="shared" si="8"/>
        <v>0.117717254</v>
      </c>
      <c r="AF389" s="7">
        <v>0.0</v>
      </c>
      <c r="AG389" s="7">
        <v>0.0</v>
      </c>
      <c r="AH389" s="13" t="str">
        <f t="shared" si="9"/>
        <v> </v>
      </c>
      <c r="AI389" s="7">
        <v>1.0</v>
      </c>
      <c r="AJ389" s="7">
        <v>1.0</v>
      </c>
      <c r="AK389" s="26">
        <v>1.0</v>
      </c>
      <c r="AL389" s="26">
        <v>13.0</v>
      </c>
      <c r="AM389" s="7">
        <v>1.0</v>
      </c>
      <c r="AN389" s="7">
        <v>10.0</v>
      </c>
      <c r="AO389" s="7">
        <v>0.0</v>
      </c>
      <c r="AP389" s="7">
        <v>7.0</v>
      </c>
      <c r="AQ389" s="7">
        <v>3.0</v>
      </c>
      <c r="AR389" s="7">
        <v>19.0</v>
      </c>
      <c r="AS389" s="13">
        <f t="shared" si="10"/>
        <v>0.1363636364</v>
      </c>
      <c r="AT389" s="14">
        <v>-0.84</v>
      </c>
      <c r="AU389" s="7">
        <v>0.0</v>
      </c>
      <c r="AV389" s="7">
        <v>0.0</v>
      </c>
      <c r="AW389" s="14">
        <v>-50.1</v>
      </c>
      <c r="AX389" s="14">
        <v>20.0</v>
      </c>
      <c r="AY389" s="14">
        <v>8.8</v>
      </c>
    </row>
    <row r="390" ht="12.75" customHeight="1">
      <c r="A390" s="7" t="s">
        <v>1030</v>
      </c>
      <c r="B390" s="7" t="s">
        <v>1963</v>
      </c>
      <c r="C390" s="8" t="s">
        <v>490</v>
      </c>
      <c r="D390" s="9" t="s">
        <v>260</v>
      </c>
      <c r="E390" s="7">
        <v>58.0</v>
      </c>
      <c r="F390" s="7">
        <v>0.0</v>
      </c>
      <c r="G390" s="7">
        <v>1.0</v>
      </c>
      <c r="H390" s="24">
        <f t="shared" si="1"/>
        <v>1</v>
      </c>
      <c r="I390" s="7">
        <v>0.0</v>
      </c>
      <c r="J390" s="7">
        <v>1.0</v>
      </c>
      <c r="K390" s="7">
        <v>0.0</v>
      </c>
      <c r="L390" s="12">
        <f t="shared" si="2"/>
        <v>17</v>
      </c>
      <c r="M390" s="7">
        <v>4.0</v>
      </c>
      <c r="N390" s="7">
        <v>2.0</v>
      </c>
      <c r="O390" s="7">
        <v>2.0</v>
      </c>
      <c r="P390" s="7">
        <v>3.0</v>
      </c>
      <c r="Q390" s="7">
        <v>0.0</v>
      </c>
      <c r="R390" s="10">
        <f t="shared" si="3"/>
        <v>0</v>
      </c>
      <c r="S390" s="10">
        <f t="shared" si="4"/>
        <v>0</v>
      </c>
      <c r="T390" s="7">
        <v>8.0</v>
      </c>
      <c r="U390" s="7">
        <v>1.0</v>
      </c>
      <c r="V390" s="7">
        <v>4.0</v>
      </c>
      <c r="W390" s="7">
        <v>1.0</v>
      </c>
      <c r="X390" s="7">
        <v>7.0</v>
      </c>
      <c r="Y390" s="7">
        <v>5427.0</v>
      </c>
      <c r="Z390" s="18">
        <f t="shared" si="5"/>
        <v>1.559482759</v>
      </c>
      <c r="AA390" s="14">
        <v>82.55</v>
      </c>
      <c r="AB390" s="18">
        <f t="shared" si="6"/>
        <v>1.423275862</v>
      </c>
      <c r="AC390" s="14">
        <v>218.57</v>
      </c>
      <c r="AD390" s="18">
        <f t="shared" si="7"/>
        <v>3.768448276</v>
      </c>
      <c r="AE390" s="13">
        <f t="shared" si="8"/>
        <v>0.2741431987</v>
      </c>
      <c r="AF390" s="7">
        <v>27.0</v>
      </c>
      <c r="AG390" s="7">
        <v>33.0</v>
      </c>
      <c r="AH390" s="13">
        <f t="shared" si="9"/>
        <v>0.45</v>
      </c>
      <c r="AI390" s="7">
        <v>1.0</v>
      </c>
      <c r="AJ390" s="7">
        <v>11.0</v>
      </c>
      <c r="AK390" s="26">
        <v>16.0</v>
      </c>
      <c r="AL390" s="26">
        <v>65.0</v>
      </c>
      <c r="AM390" s="7">
        <v>4.0</v>
      </c>
      <c r="AN390" s="7">
        <v>22.0</v>
      </c>
      <c r="AO390" s="7">
        <v>3.0</v>
      </c>
      <c r="AP390" s="7">
        <v>27.0</v>
      </c>
      <c r="AQ390" s="7">
        <v>17.0</v>
      </c>
      <c r="AR390" s="7">
        <v>60.0</v>
      </c>
      <c r="AS390" s="13">
        <f t="shared" si="10"/>
        <v>0.2207792208</v>
      </c>
      <c r="AT390" s="14">
        <v>9.51</v>
      </c>
      <c r="AU390" s="7">
        <v>0.0</v>
      </c>
      <c r="AV390" s="7">
        <v>1.0</v>
      </c>
      <c r="AW390" s="14">
        <v>-38.5</v>
      </c>
      <c r="AX390" s="14">
        <v>13.11</v>
      </c>
      <c r="AY390" s="14">
        <v>6.84</v>
      </c>
    </row>
    <row r="391" ht="12.75" customHeight="1">
      <c r="A391" s="7" t="s">
        <v>1966</v>
      </c>
      <c r="B391" s="7" t="s">
        <v>1967</v>
      </c>
      <c r="C391" s="8" t="s">
        <v>254</v>
      </c>
      <c r="D391" s="9" t="s">
        <v>174</v>
      </c>
      <c r="E391" s="7">
        <v>81.0</v>
      </c>
      <c r="F391" s="7">
        <v>1.0</v>
      </c>
      <c r="G391" s="7">
        <v>1.0</v>
      </c>
      <c r="H391" s="24">
        <f t="shared" si="1"/>
        <v>2</v>
      </c>
      <c r="I391" s="7">
        <v>0.0</v>
      </c>
      <c r="J391" s="7">
        <v>1.0</v>
      </c>
      <c r="K391" s="7">
        <v>0.0</v>
      </c>
      <c r="L391" s="12">
        <f t="shared" si="2"/>
        <v>10.5</v>
      </c>
      <c r="M391" s="7">
        <v>6.0</v>
      </c>
      <c r="N391" s="7">
        <v>2.0</v>
      </c>
      <c r="O391" s="7">
        <v>2.0</v>
      </c>
      <c r="P391" s="7">
        <v>5.0</v>
      </c>
      <c r="Q391" s="7">
        <v>0.0</v>
      </c>
      <c r="R391" s="10">
        <f t="shared" si="3"/>
        <v>0.1666666667</v>
      </c>
      <c r="S391" s="10">
        <f t="shared" si="4"/>
        <v>0</v>
      </c>
      <c r="T391" s="7">
        <v>33.0</v>
      </c>
      <c r="U391" s="7">
        <v>5.0</v>
      </c>
      <c r="V391" s="7">
        <v>2.0</v>
      </c>
      <c r="W391" s="7">
        <v>5.0</v>
      </c>
      <c r="X391" s="7">
        <v>3.0</v>
      </c>
      <c r="Y391" s="7">
        <v>13112.0</v>
      </c>
      <c r="Z391" s="18">
        <f t="shared" si="5"/>
        <v>2.697942387</v>
      </c>
      <c r="AA391" s="14">
        <v>212.16</v>
      </c>
      <c r="AB391" s="18">
        <f t="shared" si="6"/>
        <v>2.619259259</v>
      </c>
      <c r="AC391" s="14">
        <v>180.72</v>
      </c>
      <c r="AD391" s="18">
        <f t="shared" si="7"/>
        <v>2.231111111</v>
      </c>
      <c r="AE391" s="13">
        <f t="shared" si="8"/>
        <v>0.5400122175</v>
      </c>
      <c r="AF391" s="7">
        <v>0.0</v>
      </c>
      <c r="AG391" s="7">
        <v>0.0</v>
      </c>
      <c r="AH391" s="13" t="str">
        <f t="shared" si="9"/>
        <v> </v>
      </c>
      <c r="AI391" s="7">
        <v>2.0</v>
      </c>
      <c r="AJ391" s="7">
        <v>21.0</v>
      </c>
      <c r="AK391" s="26">
        <v>19.0</v>
      </c>
      <c r="AL391" s="26">
        <v>158.0</v>
      </c>
      <c r="AM391" s="7">
        <v>6.0</v>
      </c>
      <c r="AN391" s="7">
        <v>66.0</v>
      </c>
      <c r="AO391" s="7">
        <v>4.0</v>
      </c>
      <c r="AP391" s="7">
        <v>97.0</v>
      </c>
      <c r="AQ391" s="7">
        <v>19.0</v>
      </c>
      <c r="AR391" s="7">
        <v>150.0</v>
      </c>
      <c r="AS391" s="13">
        <f t="shared" si="10"/>
        <v>0.1124260355</v>
      </c>
      <c r="AT391" s="14">
        <v>-3.96</v>
      </c>
      <c r="AU391" s="7">
        <v>0.0</v>
      </c>
      <c r="AV391" s="7">
        <v>1.0</v>
      </c>
      <c r="AW391" s="14">
        <v>-35.4</v>
      </c>
      <c r="AX391" s="14">
        <v>2.5300000000000002</v>
      </c>
      <c r="AY391" s="14">
        <v>-7.85</v>
      </c>
    </row>
    <row r="392" ht="12.75" customHeight="1">
      <c r="A392" s="7" t="s">
        <v>1361</v>
      </c>
      <c r="B392" s="7" t="s">
        <v>1972</v>
      </c>
      <c r="C392" s="8" t="s">
        <v>136</v>
      </c>
      <c r="D392" s="9" t="s">
        <v>183</v>
      </c>
      <c r="E392" s="7">
        <v>44.0</v>
      </c>
      <c r="F392" s="7">
        <v>0.0</v>
      </c>
      <c r="G392" s="7">
        <v>0.0</v>
      </c>
      <c r="H392" s="24">
        <f t="shared" si="1"/>
        <v>0</v>
      </c>
      <c r="I392" s="7">
        <v>0.0</v>
      </c>
      <c r="J392" s="7">
        <v>0.0</v>
      </c>
      <c r="K392" s="7">
        <v>0.0</v>
      </c>
      <c r="L392" s="12">
        <f t="shared" si="2"/>
        <v>0</v>
      </c>
      <c r="M392" s="7">
        <v>0.0</v>
      </c>
      <c r="N392" s="7">
        <v>0.0</v>
      </c>
      <c r="O392" s="7">
        <v>0.0</v>
      </c>
      <c r="P392" s="7">
        <v>0.0</v>
      </c>
      <c r="Q392" s="7">
        <v>0.0</v>
      </c>
      <c r="R392" s="10">
        <f t="shared" si="3"/>
        <v>0</v>
      </c>
      <c r="S392" s="10">
        <f t="shared" si="4"/>
        <v>0</v>
      </c>
      <c r="T392" s="7">
        <v>0.0</v>
      </c>
      <c r="U392" s="7">
        <v>0.0</v>
      </c>
      <c r="V392" s="7">
        <v>0.0</v>
      </c>
      <c r="W392" s="7">
        <v>0.0</v>
      </c>
      <c r="X392" s="7">
        <v>0.0</v>
      </c>
      <c r="Y392" s="7">
        <v>152.0</v>
      </c>
      <c r="Z392" s="18">
        <f t="shared" si="5"/>
        <v>0.05757575758</v>
      </c>
      <c r="AA392" s="14">
        <v>1.43</v>
      </c>
      <c r="AB392" s="18">
        <f t="shared" si="6"/>
        <v>0.0325</v>
      </c>
      <c r="AC392" s="14">
        <v>235.91</v>
      </c>
      <c r="AD392" s="18">
        <f t="shared" si="7"/>
        <v>5.361590909</v>
      </c>
      <c r="AE392" s="13">
        <f t="shared" si="8"/>
        <v>0.006025111654</v>
      </c>
      <c r="AF392" s="7">
        <v>0.0</v>
      </c>
      <c r="AG392" s="7">
        <v>0.0</v>
      </c>
      <c r="AH392" s="13" t="str">
        <f t="shared" si="9"/>
        <v> </v>
      </c>
      <c r="AI392" s="7">
        <v>0.0</v>
      </c>
      <c r="AJ392" s="7">
        <v>0.0</v>
      </c>
      <c r="AK392" s="26">
        <v>0.0</v>
      </c>
      <c r="AL392" s="26">
        <v>0.0</v>
      </c>
      <c r="AM392" s="7">
        <v>0.0</v>
      </c>
      <c r="AN392" s="7">
        <v>1.0</v>
      </c>
      <c r="AO392" s="7">
        <v>0.0</v>
      </c>
      <c r="AP392" s="7">
        <v>3.0</v>
      </c>
      <c r="AQ392" s="7">
        <v>0.0</v>
      </c>
      <c r="AR392" s="7">
        <v>0.0</v>
      </c>
      <c r="AS392" s="13">
        <f t="shared" si="10"/>
        <v>0</v>
      </c>
      <c r="AT392" s="14"/>
      <c r="AU392" s="7">
        <v>0.0</v>
      </c>
      <c r="AV392" s="7">
        <v>1.0</v>
      </c>
      <c r="AW392" s="14">
        <v>83.9</v>
      </c>
      <c r="AX392" s="14"/>
      <c r="AY392" s="14"/>
    </row>
    <row r="393" ht="12.75" customHeight="1">
      <c r="A393" s="7" t="s">
        <v>1973</v>
      </c>
      <c r="B393" s="7" t="s">
        <v>1974</v>
      </c>
      <c r="C393" s="8" t="s">
        <v>237</v>
      </c>
      <c r="D393" s="9" t="s">
        <v>150</v>
      </c>
      <c r="E393" s="7">
        <v>76.0</v>
      </c>
      <c r="F393" s="7">
        <v>0.0</v>
      </c>
      <c r="G393" s="7">
        <v>0.0</v>
      </c>
      <c r="H393" s="24">
        <f t="shared" si="1"/>
        <v>0</v>
      </c>
      <c r="I393" s="7">
        <v>0.0</v>
      </c>
      <c r="J393" s="7">
        <v>0.0</v>
      </c>
      <c r="K393" s="7">
        <v>0.0</v>
      </c>
      <c r="L393" s="12">
        <f t="shared" si="2"/>
        <v>0</v>
      </c>
      <c r="M393" s="7">
        <v>0.0</v>
      </c>
      <c r="N393" s="7">
        <v>0.0</v>
      </c>
      <c r="O393" s="7">
        <v>0.0</v>
      </c>
      <c r="P393" s="7">
        <v>0.0</v>
      </c>
      <c r="Q393" s="7">
        <v>0.0</v>
      </c>
      <c r="R393" s="10">
        <f t="shared" si="3"/>
        <v>0</v>
      </c>
      <c r="S393" s="10">
        <f t="shared" si="4"/>
        <v>0</v>
      </c>
      <c r="T393" s="7">
        <v>0.0</v>
      </c>
      <c r="U393" s="7">
        <v>0.0</v>
      </c>
      <c r="V393" s="7">
        <v>0.0</v>
      </c>
      <c r="W393" s="7">
        <v>0.0</v>
      </c>
      <c r="X393" s="7">
        <v>1.0</v>
      </c>
      <c r="Y393" s="7">
        <v>336.0</v>
      </c>
      <c r="Z393" s="18">
        <f t="shared" si="5"/>
        <v>0.07368421053</v>
      </c>
      <c r="AA393" s="14">
        <v>3.55</v>
      </c>
      <c r="AB393" s="18">
        <f t="shared" si="6"/>
        <v>0.04671052632</v>
      </c>
      <c r="AC393" s="14">
        <v>398.92</v>
      </c>
      <c r="AD393" s="18">
        <f t="shared" si="7"/>
        <v>5.248947368</v>
      </c>
      <c r="AE393" s="13">
        <f t="shared" si="8"/>
        <v>0.008820533207</v>
      </c>
      <c r="AF393" s="7">
        <v>7.0</v>
      </c>
      <c r="AG393" s="7">
        <v>4.0</v>
      </c>
      <c r="AH393" s="13">
        <f t="shared" si="9"/>
        <v>0.6363636364</v>
      </c>
      <c r="AI393" s="7">
        <v>0.0</v>
      </c>
      <c r="AJ393" s="7">
        <v>2.0</v>
      </c>
      <c r="AK393" s="26">
        <v>1.0</v>
      </c>
      <c r="AL393" s="26">
        <v>4.0</v>
      </c>
      <c r="AM393" s="7">
        <v>0.0</v>
      </c>
      <c r="AN393" s="7">
        <v>1.0</v>
      </c>
      <c r="AO393" s="7">
        <v>0.0</v>
      </c>
      <c r="AP393" s="7">
        <v>1.0</v>
      </c>
      <c r="AQ393" s="7">
        <v>0.0</v>
      </c>
      <c r="AR393" s="7">
        <v>3.0</v>
      </c>
      <c r="AS393" s="13">
        <f t="shared" si="10"/>
        <v>0</v>
      </c>
      <c r="AT393" s="14">
        <v>-17.78</v>
      </c>
      <c r="AU393" s="7">
        <v>1.0</v>
      </c>
      <c r="AV393" s="7">
        <v>5.0</v>
      </c>
      <c r="AW393" s="14">
        <v>-84.5</v>
      </c>
      <c r="AX393" s="14">
        <v>0.0</v>
      </c>
      <c r="AY393" s="14">
        <v>-9.42</v>
      </c>
    </row>
    <row r="394" ht="12.75" customHeight="1">
      <c r="A394" s="7" t="s">
        <v>1976</v>
      </c>
      <c r="B394" s="7" t="s">
        <v>1977</v>
      </c>
      <c r="C394" s="8" t="s">
        <v>490</v>
      </c>
      <c r="D394" s="9" t="s">
        <v>150</v>
      </c>
      <c r="E394" s="7">
        <v>78.0</v>
      </c>
      <c r="F394" s="7">
        <v>0.0</v>
      </c>
      <c r="G394" s="7">
        <v>0.0</v>
      </c>
      <c r="H394" s="24">
        <f t="shared" si="1"/>
        <v>0</v>
      </c>
      <c r="I394" s="7">
        <v>0.0</v>
      </c>
      <c r="J394" s="7">
        <v>0.0</v>
      </c>
      <c r="K394" s="7">
        <v>0.0</v>
      </c>
      <c r="L394" s="12">
        <f t="shared" si="2"/>
        <v>0</v>
      </c>
      <c r="M394" s="7">
        <v>0.0</v>
      </c>
      <c r="N394" s="7">
        <v>1.0</v>
      </c>
      <c r="O394" s="7">
        <v>1.0</v>
      </c>
      <c r="P394" s="7">
        <v>0.0</v>
      </c>
      <c r="Q394" s="7">
        <v>0.0</v>
      </c>
      <c r="R394" s="10">
        <f t="shared" si="3"/>
        <v>0</v>
      </c>
      <c r="S394" s="10">
        <f t="shared" si="4"/>
        <v>0</v>
      </c>
      <c r="T394" s="7">
        <v>2.0</v>
      </c>
      <c r="U394" s="7">
        <v>2.0</v>
      </c>
      <c r="V394" s="7">
        <v>0.0</v>
      </c>
      <c r="W394" s="7">
        <v>0.0</v>
      </c>
      <c r="X394" s="7">
        <v>1.0</v>
      </c>
      <c r="Y394" s="7">
        <v>1131.0</v>
      </c>
      <c r="Z394" s="18">
        <f t="shared" si="5"/>
        <v>0.2416666667</v>
      </c>
      <c r="AA394" s="14">
        <v>18.23</v>
      </c>
      <c r="AB394" s="18">
        <f t="shared" si="6"/>
        <v>0.2337179487</v>
      </c>
      <c r="AC394" s="14">
        <v>409.81</v>
      </c>
      <c r="AD394" s="18">
        <f t="shared" si="7"/>
        <v>5.253974359</v>
      </c>
      <c r="AE394" s="13">
        <f t="shared" si="8"/>
        <v>0.04258947762</v>
      </c>
      <c r="AF394" s="7">
        <v>3.0</v>
      </c>
      <c r="AG394" s="7">
        <v>3.0</v>
      </c>
      <c r="AH394" s="13">
        <f t="shared" si="9"/>
        <v>0.5</v>
      </c>
      <c r="AI394" s="7">
        <v>0.0</v>
      </c>
      <c r="AJ394" s="7">
        <v>1.0</v>
      </c>
      <c r="AK394" s="26">
        <v>5.0</v>
      </c>
      <c r="AL394" s="26">
        <v>8.0</v>
      </c>
      <c r="AM394" s="7">
        <v>1.0</v>
      </c>
      <c r="AN394" s="7">
        <v>6.0</v>
      </c>
      <c r="AO394" s="7">
        <v>1.0</v>
      </c>
      <c r="AP394" s="7">
        <v>5.0</v>
      </c>
      <c r="AQ394" s="7">
        <v>6.0</v>
      </c>
      <c r="AR394" s="7">
        <v>6.0</v>
      </c>
      <c r="AS394" s="13">
        <f t="shared" si="10"/>
        <v>0.5</v>
      </c>
      <c r="AT394" s="14">
        <v>37.9</v>
      </c>
      <c r="AU394" s="7">
        <v>0.0</v>
      </c>
      <c r="AV394" s="7">
        <v>2.0</v>
      </c>
      <c r="AW394" s="14">
        <v>-16.5</v>
      </c>
      <c r="AX394" s="14">
        <v>42.86</v>
      </c>
      <c r="AY394" s="14">
        <v>35.83</v>
      </c>
    </row>
    <row r="395" ht="12.75" customHeight="1">
      <c r="A395" s="7" t="s">
        <v>1979</v>
      </c>
      <c r="B395" s="7" t="s">
        <v>1980</v>
      </c>
      <c r="C395" s="8" t="s">
        <v>325</v>
      </c>
      <c r="D395" s="9" t="s">
        <v>174</v>
      </c>
      <c r="E395" s="7">
        <v>47.0</v>
      </c>
      <c r="F395" s="7">
        <v>0.0</v>
      </c>
      <c r="G395" s="7">
        <v>0.0</v>
      </c>
      <c r="H395" s="24">
        <f t="shared" si="1"/>
        <v>0</v>
      </c>
      <c r="I395" s="7">
        <v>0.0</v>
      </c>
      <c r="J395" s="7">
        <v>0.0</v>
      </c>
      <c r="K395" s="7">
        <v>0.0</v>
      </c>
      <c r="L395" s="12">
        <f t="shared" si="2"/>
        <v>0</v>
      </c>
      <c r="M395" s="7">
        <v>1.0</v>
      </c>
      <c r="N395" s="7">
        <v>0.0</v>
      </c>
      <c r="O395" s="7">
        <v>0.0</v>
      </c>
      <c r="P395" s="7">
        <v>1.0</v>
      </c>
      <c r="Q395" s="7">
        <v>0.0</v>
      </c>
      <c r="R395" s="10">
        <f t="shared" si="3"/>
        <v>0</v>
      </c>
      <c r="S395" s="10">
        <f t="shared" si="4"/>
        <v>0</v>
      </c>
      <c r="T395" s="7">
        <v>7.0</v>
      </c>
      <c r="U395" s="7">
        <v>1.0</v>
      </c>
      <c r="V395" s="7">
        <v>2.0</v>
      </c>
      <c r="W395" s="7">
        <v>2.0</v>
      </c>
      <c r="X395" s="7">
        <v>0.0</v>
      </c>
      <c r="Y395" s="7">
        <v>2408.0</v>
      </c>
      <c r="Z395" s="18">
        <f t="shared" si="5"/>
        <v>0.8539007092</v>
      </c>
      <c r="AA395" s="14">
        <v>40.83</v>
      </c>
      <c r="AB395" s="18">
        <f t="shared" si="6"/>
        <v>0.8687234043</v>
      </c>
      <c r="AC395" s="14">
        <v>212.1</v>
      </c>
      <c r="AD395" s="18">
        <f t="shared" si="7"/>
        <v>4.512765957</v>
      </c>
      <c r="AE395" s="13">
        <f t="shared" si="8"/>
        <v>0.1614280631</v>
      </c>
      <c r="AF395" s="7">
        <v>0.0</v>
      </c>
      <c r="AG395" s="7">
        <v>0.0</v>
      </c>
      <c r="AH395" s="13" t="str">
        <f t="shared" si="9"/>
        <v> </v>
      </c>
      <c r="AI395" s="7">
        <v>0.0</v>
      </c>
      <c r="AJ395" s="7">
        <v>5.0</v>
      </c>
      <c r="AK395" s="26">
        <v>5.0</v>
      </c>
      <c r="AL395" s="26">
        <v>31.0</v>
      </c>
      <c r="AM395" s="7">
        <v>2.0</v>
      </c>
      <c r="AN395" s="7">
        <v>15.0</v>
      </c>
      <c r="AO395" s="7">
        <v>2.0</v>
      </c>
      <c r="AP395" s="7">
        <v>19.0</v>
      </c>
      <c r="AQ395" s="7">
        <v>6.0</v>
      </c>
      <c r="AR395" s="7">
        <v>29.0</v>
      </c>
      <c r="AS395" s="13">
        <f t="shared" si="10"/>
        <v>0.1714285714</v>
      </c>
      <c r="AT395" s="14">
        <v>3.31</v>
      </c>
      <c r="AU395" s="7">
        <v>1.0</v>
      </c>
      <c r="AV395" s="7">
        <v>1.0</v>
      </c>
      <c r="AW395" s="14">
        <v>-39.7</v>
      </c>
      <c r="AX395" s="14">
        <v>17.24</v>
      </c>
      <c r="AY395" s="14">
        <v>11.31</v>
      </c>
    </row>
    <row r="396" ht="12.75" customHeight="1">
      <c r="A396" s="7" t="s">
        <v>1983</v>
      </c>
      <c r="B396" s="7" t="s">
        <v>1984</v>
      </c>
      <c r="C396" s="8" t="s">
        <v>312</v>
      </c>
      <c r="D396" s="9" t="s">
        <v>159</v>
      </c>
      <c r="E396" s="7">
        <v>65.0</v>
      </c>
      <c r="F396" s="7">
        <v>1.0</v>
      </c>
      <c r="G396" s="7">
        <v>0.0</v>
      </c>
      <c r="H396" s="24">
        <f t="shared" si="1"/>
        <v>1</v>
      </c>
      <c r="I396" s="7">
        <v>1.0</v>
      </c>
      <c r="J396" s="7">
        <v>0.0</v>
      </c>
      <c r="K396" s="7">
        <v>0.0</v>
      </c>
      <c r="L396" s="12">
        <f t="shared" si="2"/>
        <v>0</v>
      </c>
      <c r="M396" s="7">
        <v>7.0</v>
      </c>
      <c r="N396" s="7">
        <v>1.0</v>
      </c>
      <c r="O396" s="7">
        <v>1.0</v>
      </c>
      <c r="P396" s="7">
        <v>6.0</v>
      </c>
      <c r="Q396" s="7">
        <v>1.0</v>
      </c>
      <c r="R396" s="10">
        <f t="shared" si="3"/>
        <v>0.1428571429</v>
      </c>
      <c r="S396" s="10">
        <f t="shared" si="4"/>
        <v>0.125</v>
      </c>
      <c r="T396" s="7">
        <v>6.0</v>
      </c>
      <c r="U396" s="7">
        <v>3.0</v>
      </c>
      <c r="V396" s="7">
        <v>2.0</v>
      </c>
      <c r="W396" s="7">
        <v>1.0</v>
      </c>
      <c r="X396" s="7">
        <v>6.0</v>
      </c>
      <c r="Y396" s="7">
        <v>4325.0</v>
      </c>
      <c r="Z396" s="18">
        <f t="shared" si="5"/>
        <v>1.108974359</v>
      </c>
      <c r="AA396" s="14">
        <v>66.67</v>
      </c>
      <c r="AB396" s="18">
        <f t="shared" si="6"/>
        <v>1.025692308</v>
      </c>
      <c r="AC396" s="14">
        <v>217.68</v>
      </c>
      <c r="AD396" s="18">
        <f t="shared" si="7"/>
        <v>3.348923077</v>
      </c>
      <c r="AE396" s="13">
        <f t="shared" si="8"/>
        <v>0.2344645683</v>
      </c>
      <c r="AF396" s="7">
        <v>1.0</v>
      </c>
      <c r="AG396" s="7">
        <v>1.0</v>
      </c>
      <c r="AH396" s="13">
        <f t="shared" si="9"/>
        <v>0.5</v>
      </c>
      <c r="AI396" s="7">
        <v>3.0</v>
      </c>
      <c r="AJ396" s="7">
        <v>6.0</v>
      </c>
      <c r="AK396" s="26">
        <v>8.0</v>
      </c>
      <c r="AL396" s="26">
        <v>55.0</v>
      </c>
      <c r="AM396" s="7">
        <v>3.0</v>
      </c>
      <c r="AN396" s="7">
        <v>18.0</v>
      </c>
      <c r="AO396" s="7">
        <v>2.0</v>
      </c>
      <c r="AP396" s="7">
        <v>27.0</v>
      </c>
      <c r="AQ396" s="7">
        <v>9.0</v>
      </c>
      <c r="AR396" s="7">
        <v>53.0</v>
      </c>
      <c r="AS396" s="13">
        <f t="shared" si="10"/>
        <v>0.1451612903</v>
      </c>
      <c r="AT396" s="14">
        <v>2.72</v>
      </c>
      <c r="AU396" s="7">
        <v>1.0</v>
      </c>
      <c r="AV396" s="7">
        <v>1.0</v>
      </c>
      <c r="AW396" s="14">
        <v>-36.0</v>
      </c>
      <c r="AX396" s="14">
        <v>17.24</v>
      </c>
      <c r="AY396" s="14">
        <v>12.48</v>
      </c>
    </row>
    <row r="397" ht="12.75" customHeight="1">
      <c r="A397" s="7" t="s">
        <v>684</v>
      </c>
      <c r="B397" s="7" t="s">
        <v>1984</v>
      </c>
      <c r="C397" s="8" t="s">
        <v>222</v>
      </c>
      <c r="D397" s="9" t="s">
        <v>247</v>
      </c>
      <c r="E397" s="7">
        <v>82.0</v>
      </c>
      <c r="F397" s="7">
        <v>0.0</v>
      </c>
      <c r="G397" s="7">
        <v>0.0</v>
      </c>
      <c r="H397" s="24">
        <f t="shared" si="1"/>
        <v>0</v>
      </c>
      <c r="I397" s="7">
        <v>0.0</v>
      </c>
      <c r="J397" s="7">
        <v>0.0</v>
      </c>
      <c r="K397" s="7">
        <v>0.0</v>
      </c>
      <c r="L397" s="12">
        <f t="shared" si="2"/>
        <v>0</v>
      </c>
      <c r="M397" s="7">
        <v>1.0</v>
      </c>
      <c r="N397" s="7">
        <v>0.0</v>
      </c>
      <c r="O397" s="7">
        <v>0.0</v>
      </c>
      <c r="P397" s="7">
        <v>1.0</v>
      </c>
      <c r="Q397" s="7">
        <v>0.0</v>
      </c>
      <c r="R397" s="10">
        <f t="shared" si="3"/>
        <v>0</v>
      </c>
      <c r="S397" s="10">
        <f t="shared" si="4"/>
        <v>0</v>
      </c>
      <c r="T397" s="7">
        <v>1.0</v>
      </c>
      <c r="U397" s="7">
        <v>0.0</v>
      </c>
      <c r="V397" s="7">
        <v>0.0</v>
      </c>
      <c r="W397" s="7">
        <v>0.0</v>
      </c>
      <c r="X397" s="7">
        <v>0.0</v>
      </c>
      <c r="Y397" s="7">
        <v>219.0</v>
      </c>
      <c r="Z397" s="18">
        <f t="shared" si="5"/>
        <v>0.04451219512</v>
      </c>
      <c r="AA397" s="14">
        <v>3.44</v>
      </c>
      <c r="AB397" s="18">
        <f t="shared" si="6"/>
        <v>0.04195121951</v>
      </c>
      <c r="AC397" s="14">
        <v>367.08</v>
      </c>
      <c r="AD397" s="18">
        <f t="shared" si="7"/>
        <v>4.476585366</v>
      </c>
      <c r="AE397" s="13">
        <f t="shared" si="8"/>
        <v>0.009284249163</v>
      </c>
      <c r="AF397" s="7">
        <v>0.0</v>
      </c>
      <c r="AG397" s="7">
        <v>0.0</v>
      </c>
      <c r="AH397" s="13" t="str">
        <f t="shared" si="9"/>
        <v> </v>
      </c>
      <c r="AI397" s="7">
        <v>0.0</v>
      </c>
      <c r="AJ397" s="7">
        <v>0.0</v>
      </c>
      <c r="AK397" s="26">
        <v>1.0</v>
      </c>
      <c r="AL397" s="26">
        <v>4.0</v>
      </c>
      <c r="AM397" s="7">
        <v>0.0</v>
      </c>
      <c r="AN397" s="7">
        <v>1.0</v>
      </c>
      <c r="AO397" s="7">
        <v>0.0</v>
      </c>
      <c r="AP397" s="7">
        <v>1.0</v>
      </c>
      <c r="AQ397" s="7">
        <v>1.0</v>
      </c>
      <c r="AR397" s="7">
        <v>5.0</v>
      </c>
      <c r="AS397" s="13">
        <f t="shared" si="10"/>
        <v>0.1666666667</v>
      </c>
      <c r="AT397" s="14">
        <v>0.69</v>
      </c>
      <c r="AU397" s="7">
        <v>0.0</v>
      </c>
      <c r="AV397" s="7">
        <v>0.0</v>
      </c>
      <c r="AW397" s="14">
        <v>-52.3</v>
      </c>
      <c r="AX397" s="14">
        <v>100.0</v>
      </c>
      <c r="AY397" s="14">
        <v>95.75</v>
      </c>
    </row>
    <row r="398" ht="12.75" customHeight="1">
      <c r="A398" s="7" t="s">
        <v>1992</v>
      </c>
      <c r="B398" s="7" t="s">
        <v>1993</v>
      </c>
      <c r="C398" s="8" t="s">
        <v>237</v>
      </c>
      <c r="D398" s="9" t="s">
        <v>183</v>
      </c>
      <c r="E398" s="7">
        <v>9.0</v>
      </c>
      <c r="F398" s="7">
        <v>0.0</v>
      </c>
      <c r="G398" s="7">
        <v>0.0</v>
      </c>
      <c r="H398" s="24">
        <f t="shared" si="1"/>
        <v>0</v>
      </c>
      <c r="I398" s="7">
        <v>0.0</v>
      </c>
      <c r="J398" s="7">
        <v>0.0</v>
      </c>
      <c r="K398" s="7">
        <v>0.0</v>
      </c>
      <c r="L398" s="12">
        <f t="shared" si="2"/>
        <v>0</v>
      </c>
      <c r="M398" s="7">
        <v>0.0</v>
      </c>
      <c r="N398" s="7">
        <v>0.0</v>
      </c>
      <c r="O398" s="7">
        <v>0.0</v>
      </c>
      <c r="P398" s="7">
        <v>0.0</v>
      </c>
      <c r="Q398" s="7">
        <v>0.0</v>
      </c>
      <c r="R398" s="10">
        <f t="shared" si="3"/>
        <v>0</v>
      </c>
      <c r="S398" s="10">
        <f t="shared" si="4"/>
        <v>0</v>
      </c>
      <c r="T398" s="7">
        <v>0.0</v>
      </c>
      <c r="U398" s="7">
        <v>0.0</v>
      </c>
      <c r="V398" s="7">
        <v>0.0</v>
      </c>
      <c r="W398" s="7">
        <v>0.0</v>
      </c>
      <c r="X398" s="7">
        <v>0.0</v>
      </c>
      <c r="Y398" s="7">
        <v>0.0</v>
      </c>
      <c r="Z398" s="18">
        <f t="shared" si="5"/>
        <v>0</v>
      </c>
      <c r="AA398" s="14">
        <v>0.0</v>
      </c>
      <c r="AB398" s="18">
        <f t="shared" si="6"/>
        <v>0</v>
      </c>
      <c r="AC398" s="14">
        <v>47.23</v>
      </c>
      <c r="AD398" s="18">
        <f t="shared" si="7"/>
        <v>5.247777778</v>
      </c>
      <c r="AE398" s="13">
        <f t="shared" si="8"/>
        <v>0</v>
      </c>
      <c r="AF398" s="7">
        <v>0.0</v>
      </c>
      <c r="AG398" s="7">
        <v>0.0</v>
      </c>
      <c r="AH398" s="13" t="str">
        <f t="shared" si="9"/>
        <v> </v>
      </c>
      <c r="AI398" s="7">
        <v>0.0</v>
      </c>
      <c r="AJ398" s="7">
        <v>0.0</v>
      </c>
      <c r="AK398" s="26">
        <v>0.0</v>
      </c>
      <c r="AL398" s="26">
        <v>0.0</v>
      </c>
      <c r="AM398" s="7">
        <v>0.0</v>
      </c>
      <c r="AN398" s="7">
        <v>0.0</v>
      </c>
      <c r="AO398" s="7">
        <v>0.0</v>
      </c>
      <c r="AP398" s="7">
        <v>0.0</v>
      </c>
      <c r="AQ398" s="7">
        <v>0.0</v>
      </c>
      <c r="AR398" s="7">
        <v>0.0</v>
      </c>
      <c r="AS398" s="13">
        <f t="shared" si="10"/>
        <v>0</v>
      </c>
      <c r="AT398" s="14"/>
      <c r="AU398" s="7">
        <v>0.0</v>
      </c>
      <c r="AV398" s="7">
        <v>0.0</v>
      </c>
      <c r="AW398" s="14">
        <v>0.0</v>
      </c>
      <c r="AX398" s="14"/>
      <c r="AY398" s="14"/>
    </row>
    <row r="399" ht="12.75" customHeight="1">
      <c r="A399" s="7" t="s">
        <v>911</v>
      </c>
      <c r="B399" s="7" t="s">
        <v>1996</v>
      </c>
      <c r="C399" s="8" t="s">
        <v>542</v>
      </c>
      <c r="D399" s="9" t="s">
        <v>174</v>
      </c>
      <c r="E399" s="7">
        <v>82.0</v>
      </c>
      <c r="F399" s="7">
        <v>0.0</v>
      </c>
      <c r="G399" s="7">
        <v>0.0</v>
      </c>
      <c r="H399" s="24">
        <f t="shared" si="1"/>
        <v>0</v>
      </c>
      <c r="I399" s="7">
        <v>0.0</v>
      </c>
      <c r="J399" s="7">
        <v>0.0</v>
      </c>
      <c r="K399" s="7">
        <v>0.0</v>
      </c>
      <c r="L399" s="12">
        <f t="shared" si="2"/>
        <v>0</v>
      </c>
      <c r="M399" s="7">
        <v>2.0</v>
      </c>
      <c r="N399" s="7">
        <v>1.0</v>
      </c>
      <c r="O399" s="7">
        <v>1.0</v>
      </c>
      <c r="P399" s="7">
        <v>1.0</v>
      </c>
      <c r="Q399" s="7">
        <v>1.0</v>
      </c>
      <c r="R399" s="10">
        <f t="shared" si="3"/>
        <v>0</v>
      </c>
      <c r="S399" s="10">
        <f t="shared" si="4"/>
        <v>0</v>
      </c>
      <c r="T399" s="7">
        <v>5.0</v>
      </c>
      <c r="U399" s="7">
        <v>9.0</v>
      </c>
      <c r="V399" s="7">
        <v>3.0</v>
      </c>
      <c r="W399" s="7">
        <v>4.0</v>
      </c>
      <c r="X399" s="7">
        <v>4.0</v>
      </c>
      <c r="Y399" s="7">
        <v>6538.0</v>
      </c>
      <c r="Z399" s="18">
        <f t="shared" si="5"/>
        <v>1.328861789</v>
      </c>
      <c r="AA399" s="14">
        <v>104.03</v>
      </c>
      <c r="AB399" s="18">
        <f t="shared" si="6"/>
        <v>1.268658537</v>
      </c>
      <c r="AC399" s="14">
        <v>289.84</v>
      </c>
      <c r="AD399" s="18">
        <f t="shared" si="7"/>
        <v>3.534634146</v>
      </c>
      <c r="AE399" s="13">
        <f t="shared" si="8"/>
        <v>0.2641226801</v>
      </c>
      <c r="AF399" s="7">
        <v>0.0</v>
      </c>
      <c r="AG399" s="7">
        <v>0.0</v>
      </c>
      <c r="AH399" s="13" t="str">
        <f t="shared" si="9"/>
        <v> </v>
      </c>
      <c r="AI399" s="7">
        <v>2.0</v>
      </c>
      <c r="AJ399" s="7">
        <v>15.0</v>
      </c>
      <c r="AK399" s="26">
        <v>13.0</v>
      </c>
      <c r="AL399" s="26">
        <v>85.0</v>
      </c>
      <c r="AM399" s="7">
        <v>9.0</v>
      </c>
      <c r="AN399" s="7">
        <v>34.0</v>
      </c>
      <c r="AO399" s="7">
        <v>4.0</v>
      </c>
      <c r="AP399" s="7">
        <v>24.0</v>
      </c>
      <c r="AQ399" s="7">
        <v>18.0</v>
      </c>
      <c r="AR399" s="7">
        <v>72.0</v>
      </c>
      <c r="AS399" s="13">
        <f t="shared" si="10"/>
        <v>0.2</v>
      </c>
      <c r="AT399" s="14">
        <v>8.66</v>
      </c>
      <c r="AU399" s="7">
        <v>0.0</v>
      </c>
      <c r="AV399" s="7">
        <v>0.0</v>
      </c>
      <c r="AW399" s="14">
        <v>-51.9</v>
      </c>
      <c r="AX399" s="14">
        <v>14.1</v>
      </c>
      <c r="AY399" s="14">
        <v>9.23</v>
      </c>
    </row>
    <row r="400" ht="12.75" customHeight="1">
      <c r="A400" s="7" t="s">
        <v>2000</v>
      </c>
      <c r="B400" s="7" t="s">
        <v>1996</v>
      </c>
      <c r="C400" s="8" t="s">
        <v>628</v>
      </c>
      <c r="D400" s="9" t="s">
        <v>275</v>
      </c>
      <c r="E400" s="7">
        <v>65.0</v>
      </c>
      <c r="F400" s="7">
        <v>0.0</v>
      </c>
      <c r="G400" s="7">
        <v>0.0</v>
      </c>
      <c r="H400" s="24">
        <f t="shared" si="1"/>
        <v>0</v>
      </c>
      <c r="I400" s="7">
        <v>0.0</v>
      </c>
      <c r="J400" s="7">
        <v>0.0</v>
      </c>
      <c r="K400" s="7">
        <v>0.0</v>
      </c>
      <c r="L400" s="12">
        <f t="shared" si="2"/>
        <v>0</v>
      </c>
      <c r="M400" s="7">
        <v>1.0</v>
      </c>
      <c r="N400" s="7">
        <v>0.0</v>
      </c>
      <c r="O400" s="7">
        <v>0.0</v>
      </c>
      <c r="P400" s="7">
        <v>1.0</v>
      </c>
      <c r="Q400" s="7">
        <v>1.0</v>
      </c>
      <c r="R400" s="10">
        <f t="shared" si="3"/>
        <v>0</v>
      </c>
      <c r="S400" s="10">
        <f t="shared" si="4"/>
        <v>0</v>
      </c>
      <c r="T400" s="7">
        <v>14.0</v>
      </c>
      <c r="U400" s="7">
        <v>3.0</v>
      </c>
      <c r="V400" s="7">
        <v>4.0</v>
      </c>
      <c r="W400" s="7">
        <v>2.0</v>
      </c>
      <c r="X400" s="7">
        <v>3.0</v>
      </c>
      <c r="Y400" s="7">
        <v>4604.0</v>
      </c>
      <c r="Z400" s="18">
        <f t="shared" si="5"/>
        <v>1.180512821</v>
      </c>
      <c r="AA400" s="14">
        <v>75.47</v>
      </c>
      <c r="AB400" s="18">
        <f t="shared" si="6"/>
        <v>1.161076923</v>
      </c>
      <c r="AC400" s="14">
        <v>217.38</v>
      </c>
      <c r="AD400" s="18">
        <f t="shared" si="7"/>
        <v>3.344307692</v>
      </c>
      <c r="AE400" s="13">
        <f t="shared" si="8"/>
        <v>0.2577087246</v>
      </c>
      <c r="AF400" s="7">
        <v>3.0</v>
      </c>
      <c r="AG400" s="7">
        <v>2.0</v>
      </c>
      <c r="AH400" s="13">
        <f t="shared" si="9"/>
        <v>0.6</v>
      </c>
      <c r="AI400" s="7">
        <v>1.0</v>
      </c>
      <c r="AJ400" s="7">
        <v>7.0</v>
      </c>
      <c r="AK400" s="26">
        <v>6.0</v>
      </c>
      <c r="AL400" s="26">
        <v>65.0</v>
      </c>
      <c r="AM400" s="7">
        <v>3.0</v>
      </c>
      <c r="AN400" s="7">
        <v>28.0</v>
      </c>
      <c r="AO400" s="7">
        <v>2.0</v>
      </c>
      <c r="AP400" s="7">
        <v>38.0</v>
      </c>
      <c r="AQ400" s="7">
        <v>6.0</v>
      </c>
      <c r="AR400" s="7">
        <v>61.0</v>
      </c>
      <c r="AS400" s="13">
        <f t="shared" si="10"/>
        <v>0.08955223881</v>
      </c>
      <c r="AT400" s="14">
        <v>-1.87</v>
      </c>
      <c r="AU400" s="7">
        <v>1.0</v>
      </c>
      <c r="AV400" s="7">
        <v>0.0</v>
      </c>
      <c r="AW400" s="14">
        <v>-42.9</v>
      </c>
      <c r="AX400" s="14">
        <v>4.23</v>
      </c>
      <c r="AY400" s="14">
        <v>-0.93</v>
      </c>
    </row>
    <row r="401" ht="12.75" customHeight="1">
      <c r="A401" s="7" t="s">
        <v>2005</v>
      </c>
      <c r="B401" s="7" t="s">
        <v>1996</v>
      </c>
      <c r="C401" s="8" t="s">
        <v>182</v>
      </c>
      <c r="D401" s="9" t="s">
        <v>150</v>
      </c>
      <c r="E401" s="7">
        <v>81.0</v>
      </c>
      <c r="F401" s="7">
        <v>0.0</v>
      </c>
      <c r="G401" s="7">
        <v>0.0</v>
      </c>
      <c r="H401" s="24">
        <f t="shared" si="1"/>
        <v>0</v>
      </c>
      <c r="I401" s="7">
        <v>0.0</v>
      </c>
      <c r="J401" s="7">
        <v>0.0</v>
      </c>
      <c r="K401" s="7">
        <v>0.0</v>
      </c>
      <c r="L401" s="12">
        <f t="shared" si="2"/>
        <v>0</v>
      </c>
      <c r="M401" s="7">
        <v>3.0</v>
      </c>
      <c r="N401" s="7">
        <v>3.0</v>
      </c>
      <c r="O401" s="7">
        <v>3.0</v>
      </c>
      <c r="P401" s="7">
        <v>3.0</v>
      </c>
      <c r="Q401" s="7">
        <v>0.0</v>
      </c>
      <c r="R401" s="10">
        <f t="shared" si="3"/>
        <v>0</v>
      </c>
      <c r="S401" s="10">
        <f t="shared" si="4"/>
        <v>0</v>
      </c>
      <c r="T401" s="7">
        <v>12.0</v>
      </c>
      <c r="U401" s="7">
        <v>2.0</v>
      </c>
      <c r="V401" s="7">
        <v>1.0</v>
      </c>
      <c r="W401" s="7">
        <v>3.0</v>
      </c>
      <c r="X401" s="7">
        <v>10.0</v>
      </c>
      <c r="Y401" s="7">
        <v>10381.0</v>
      </c>
      <c r="Z401" s="18">
        <f t="shared" si="5"/>
        <v>2.13600823</v>
      </c>
      <c r="AA401" s="14">
        <v>167.5</v>
      </c>
      <c r="AB401" s="18">
        <f t="shared" si="6"/>
        <v>2.067901235</v>
      </c>
      <c r="AC401" s="14">
        <v>284.26</v>
      </c>
      <c r="AD401" s="18">
        <f t="shared" si="7"/>
        <v>3.509382716</v>
      </c>
      <c r="AE401" s="13">
        <f t="shared" si="8"/>
        <v>0.3707720914</v>
      </c>
      <c r="AF401" s="7">
        <v>62.0</v>
      </c>
      <c r="AG401" s="7">
        <v>80.0</v>
      </c>
      <c r="AH401" s="13">
        <f t="shared" si="9"/>
        <v>0.4366197183</v>
      </c>
      <c r="AI401" s="7">
        <v>1.0</v>
      </c>
      <c r="AJ401" s="7">
        <v>16.0</v>
      </c>
      <c r="AK401" s="26">
        <v>12.0</v>
      </c>
      <c r="AL401" s="26">
        <v>135.0</v>
      </c>
      <c r="AM401" s="7">
        <v>10.0</v>
      </c>
      <c r="AN401" s="7">
        <v>69.0</v>
      </c>
      <c r="AO401" s="7">
        <v>3.0</v>
      </c>
      <c r="AP401" s="7">
        <v>74.0</v>
      </c>
      <c r="AQ401" s="7">
        <v>16.0</v>
      </c>
      <c r="AR401" s="7">
        <v>139.0</v>
      </c>
      <c r="AS401" s="13">
        <f t="shared" si="10"/>
        <v>0.1032258065</v>
      </c>
      <c r="AT401" s="14">
        <v>-3.6</v>
      </c>
      <c r="AU401" s="7">
        <v>0.0</v>
      </c>
      <c r="AV401" s="7">
        <v>3.0</v>
      </c>
      <c r="AW401" s="14">
        <v>-45.1</v>
      </c>
      <c r="AX401" s="14">
        <v>5.19</v>
      </c>
      <c r="AY401" s="14">
        <v>0.17</v>
      </c>
    </row>
    <row r="402" ht="12.75" customHeight="1">
      <c r="A402" s="7" t="s">
        <v>2007</v>
      </c>
      <c r="B402" s="7" t="s">
        <v>2008</v>
      </c>
      <c r="C402" s="8" t="s">
        <v>860</v>
      </c>
      <c r="D402" s="9" t="s">
        <v>247</v>
      </c>
      <c r="E402" s="7">
        <v>36.0</v>
      </c>
      <c r="F402" s="7">
        <v>0.0</v>
      </c>
      <c r="G402" s="7">
        <v>0.0</v>
      </c>
      <c r="H402" s="24">
        <f t="shared" si="1"/>
        <v>0</v>
      </c>
      <c r="I402" s="7">
        <v>0.0</v>
      </c>
      <c r="J402" s="7">
        <v>0.0</v>
      </c>
      <c r="K402" s="7">
        <v>0.0</v>
      </c>
      <c r="L402" s="12">
        <f t="shared" si="2"/>
        <v>0</v>
      </c>
      <c r="M402" s="7">
        <v>0.0</v>
      </c>
      <c r="N402" s="7">
        <v>1.0</v>
      </c>
      <c r="O402" s="7">
        <v>1.0</v>
      </c>
      <c r="P402" s="7">
        <v>0.0</v>
      </c>
      <c r="Q402" s="7">
        <v>0.0</v>
      </c>
      <c r="R402" s="10">
        <f t="shared" si="3"/>
        <v>0</v>
      </c>
      <c r="S402" s="10">
        <f t="shared" si="4"/>
        <v>0</v>
      </c>
      <c r="T402" s="7">
        <v>0.0</v>
      </c>
      <c r="U402" s="7">
        <v>1.0</v>
      </c>
      <c r="V402" s="7">
        <v>0.0</v>
      </c>
      <c r="W402" s="7">
        <v>1.0</v>
      </c>
      <c r="X402" s="7">
        <v>0.0</v>
      </c>
      <c r="Y402" s="7">
        <v>392.0</v>
      </c>
      <c r="Z402" s="18">
        <f t="shared" si="5"/>
        <v>0.1814814815</v>
      </c>
      <c r="AA402" s="14">
        <v>5.53</v>
      </c>
      <c r="AB402" s="18">
        <f t="shared" si="6"/>
        <v>0.1536111111</v>
      </c>
      <c r="AC402" s="14">
        <v>204.55</v>
      </c>
      <c r="AD402" s="18">
        <f t="shared" si="7"/>
        <v>5.681944444</v>
      </c>
      <c r="AE402" s="13">
        <f t="shared" si="8"/>
        <v>0.02632330541</v>
      </c>
      <c r="AF402" s="7">
        <v>0.0</v>
      </c>
      <c r="AG402" s="7">
        <v>0.0</v>
      </c>
      <c r="AH402" s="13" t="str">
        <f t="shared" si="9"/>
        <v> </v>
      </c>
      <c r="AI402" s="7">
        <v>0.0</v>
      </c>
      <c r="AJ402" s="7">
        <v>0.0</v>
      </c>
      <c r="AK402" s="26">
        <v>0.0</v>
      </c>
      <c r="AL402" s="26">
        <v>2.0</v>
      </c>
      <c r="AM402" s="7">
        <v>1.0</v>
      </c>
      <c r="AN402" s="7">
        <v>0.0</v>
      </c>
      <c r="AO402" s="7">
        <v>0.0</v>
      </c>
      <c r="AP402" s="7">
        <v>0.0</v>
      </c>
      <c r="AQ402" s="7">
        <v>1.0</v>
      </c>
      <c r="AR402" s="7">
        <v>1.0</v>
      </c>
      <c r="AS402" s="13">
        <f t="shared" si="10"/>
        <v>0.5</v>
      </c>
      <c r="AT402" s="14">
        <v>42.65</v>
      </c>
      <c r="AU402" s="7">
        <v>0.0</v>
      </c>
      <c r="AV402" s="7">
        <v>0.0</v>
      </c>
      <c r="AW402" s="14">
        <v>-10.8</v>
      </c>
      <c r="AX402" s="14">
        <v>0.0</v>
      </c>
      <c r="AY402" s="14">
        <v>-3.48</v>
      </c>
    </row>
    <row r="403" ht="12.75" customHeight="1">
      <c r="A403" s="7" t="s">
        <v>2011</v>
      </c>
      <c r="B403" s="7" t="s">
        <v>2012</v>
      </c>
      <c r="C403" s="8" t="s">
        <v>305</v>
      </c>
      <c r="D403" s="9" t="s">
        <v>260</v>
      </c>
      <c r="E403" s="7">
        <v>2.0</v>
      </c>
      <c r="F403" s="7">
        <v>0.0</v>
      </c>
      <c r="G403" s="7">
        <v>1.0</v>
      </c>
      <c r="H403" s="24">
        <f t="shared" si="1"/>
        <v>1</v>
      </c>
      <c r="I403" s="7">
        <v>0.0</v>
      </c>
      <c r="J403" s="7">
        <v>1.0</v>
      </c>
      <c r="K403" s="7">
        <v>0.0</v>
      </c>
      <c r="L403" s="12">
        <f t="shared" si="2"/>
        <v>1</v>
      </c>
      <c r="M403" s="7">
        <v>0.0</v>
      </c>
      <c r="N403" s="7">
        <v>0.0</v>
      </c>
      <c r="O403" s="7">
        <v>0.0</v>
      </c>
      <c r="P403" s="7">
        <v>0.0</v>
      </c>
      <c r="Q403" s="7">
        <v>0.0</v>
      </c>
      <c r="R403" s="10">
        <f t="shared" si="3"/>
        <v>0</v>
      </c>
      <c r="S403" s="10">
        <f t="shared" si="4"/>
        <v>0</v>
      </c>
      <c r="T403" s="7">
        <v>1.0</v>
      </c>
      <c r="U403" s="7">
        <v>0.0</v>
      </c>
      <c r="V403" s="7">
        <v>0.0</v>
      </c>
      <c r="W403" s="7">
        <v>0.0</v>
      </c>
      <c r="X403" s="7">
        <v>0.0</v>
      </c>
      <c r="Y403" s="7">
        <v>165.0</v>
      </c>
      <c r="Z403" s="18">
        <f t="shared" si="5"/>
        <v>1.375</v>
      </c>
      <c r="AA403" s="14">
        <v>3.23</v>
      </c>
      <c r="AB403" s="18">
        <f t="shared" si="6"/>
        <v>1.615</v>
      </c>
      <c r="AC403" s="14">
        <v>3.67</v>
      </c>
      <c r="AD403" s="18">
        <f t="shared" si="7"/>
        <v>1.835</v>
      </c>
      <c r="AE403" s="13">
        <f t="shared" si="8"/>
        <v>0.468115942</v>
      </c>
      <c r="AF403" s="7">
        <v>2.0</v>
      </c>
      <c r="AG403" s="7">
        <v>0.0</v>
      </c>
      <c r="AH403" s="13">
        <f t="shared" si="9"/>
        <v>1</v>
      </c>
      <c r="AI403" s="7">
        <v>1.0</v>
      </c>
      <c r="AJ403" s="7">
        <v>1.0</v>
      </c>
      <c r="AK403" s="26">
        <v>0.0</v>
      </c>
      <c r="AL403" s="26">
        <v>0.0</v>
      </c>
      <c r="AM403" s="7">
        <v>0.0</v>
      </c>
      <c r="AN403" s="7">
        <v>0.0</v>
      </c>
      <c r="AO403" s="7">
        <v>0.0</v>
      </c>
      <c r="AP403" s="7">
        <v>3.0</v>
      </c>
      <c r="AQ403" s="7">
        <v>1.0</v>
      </c>
      <c r="AR403" s="7">
        <v>3.0</v>
      </c>
      <c r="AS403" s="13">
        <f t="shared" si="10"/>
        <v>0.25</v>
      </c>
      <c r="AT403" s="14">
        <v>25.0</v>
      </c>
      <c r="AU403" s="7">
        <v>0.0</v>
      </c>
      <c r="AV403" s="7">
        <v>0.0</v>
      </c>
      <c r="AW403" s="14">
        <v>55.7</v>
      </c>
      <c r="AX403" s="14">
        <v>0.0</v>
      </c>
      <c r="AY403" s="14">
        <v>0.0</v>
      </c>
    </row>
    <row r="404" ht="12.75" customHeight="1">
      <c r="A404" s="7" t="s">
        <v>2014</v>
      </c>
      <c r="B404" s="7" t="s">
        <v>2015</v>
      </c>
      <c r="C404" s="8" t="s">
        <v>222</v>
      </c>
      <c r="D404" s="9" t="s">
        <v>174</v>
      </c>
      <c r="E404" s="7">
        <v>67.0</v>
      </c>
      <c r="F404" s="7">
        <v>0.0</v>
      </c>
      <c r="G404" s="7">
        <v>1.0</v>
      </c>
      <c r="H404" s="24">
        <f t="shared" si="1"/>
        <v>1</v>
      </c>
      <c r="I404" s="7">
        <v>0.0</v>
      </c>
      <c r="J404" s="7">
        <v>0.0</v>
      </c>
      <c r="K404" s="7">
        <v>0.0</v>
      </c>
      <c r="L404" s="12">
        <f t="shared" si="2"/>
        <v>0</v>
      </c>
      <c r="M404" s="7">
        <v>4.0</v>
      </c>
      <c r="N404" s="7">
        <v>0.0</v>
      </c>
      <c r="O404" s="7">
        <v>0.0</v>
      </c>
      <c r="P404" s="7">
        <v>4.0</v>
      </c>
      <c r="Q404" s="7">
        <v>2.0</v>
      </c>
      <c r="R404" s="10">
        <f t="shared" si="3"/>
        <v>0</v>
      </c>
      <c r="S404" s="10">
        <f t="shared" si="4"/>
        <v>0</v>
      </c>
      <c r="T404" s="7">
        <v>25.0</v>
      </c>
      <c r="U404" s="7">
        <v>2.0</v>
      </c>
      <c r="V404" s="7">
        <v>3.0</v>
      </c>
      <c r="W404" s="7">
        <v>6.0</v>
      </c>
      <c r="X404" s="7">
        <v>1.0</v>
      </c>
      <c r="Y404" s="7">
        <v>10772.0</v>
      </c>
      <c r="Z404" s="18">
        <f t="shared" si="5"/>
        <v>2.67960199</v>
      </c>
      <c r="AA404" s="14">
        <v>179.72</v>
      </c>
      <c r="AB404" s="18">
        <f t="shared" si="6"/>
        <v>2.68238806</v>
      </c>
      <c r="AC404" s="14">
        <v>130.12</v>
      </c>
      <c r="AD404" s="18">
        <f t="shared" si="7"/>
        <v>1.942089552</v>
      </c>
      <c r="AE404" s="13">
        <f t="shared" si="8"/>
        <v>0.5800413116</v>
      </c>
      <c r="AF404" s="7">
        <v>0.0</v>
      </c>
      <c r="AG404" s="7">
        <v>1.0</v>
      </c>
      <c r="AH404" s="13">
        <f t="shared" si="9"/>
        <v>0</v>
      </c>
      <c r="AI404" s="7">
        <v>3.0</v>
      </c>
      <c r="AJ404" s="7">
        <v>23.0</v>
      </c>
      <c r="AK404" s="26">
        <v>26.0</v>
      </c>
      <c r="AL404" s="26">
        <v>168.0</v>
      </c>
      <c r="AM404" s="7">
        <v>4.0</v>
      </c>
      <c r="AN404" s="7">
        <v>73.0</v>
      </c>
      <c r="AO404" s="7">
        <v>7.0</v>
      </c>
      <c r="AP404" s="7">
        <v>73.0</v>
      </c>
      <c r="AQ404" s="7">
        <v>22.0</v>
      </c>
      <c r="AR404" s="7">
        <v>142.0</v>
      </c>
      <c r="AS404" s="13">
        <f t="shared" si="10"/>
        <v>0.1341463415</v>
      </c>
      <c r="AT404" s="14">
        <v>-3.52</v>
      </c>
      <c r="AU404" s="7">
        <v>0.0</v>
      </c>
      <c r="AV404" s="7">
        <v>0.0</v>
      </c>
      <c r="AW404" s="14">
        <v>-55.1</v>
      </c>
      <c r="AX404" s="14">
        <v>3.59</v>
      </c>
      <c r="AY404" s="14">
        <v>0.02</v>
      </c>
    </row>
    <row r="405" ht="12.75" customHeight="1">
      <c r="A405" s="7" t="s">
        <v>464</v>
      </c>
      <c r="B405" s="7" t="s">
        <v>2020</v>
      </c>
      <c r="C405" s="8" t="s">
        <v>149</v>
      </c>
      <c r="D405" s="9" t="s">
        <v>260</v>
      </c>
      <c r="E405" s="7">
        <v>11.0</v>
      </c>
      <c r="F405" s="7">
        <v>1.0</v>
      </c>
      <c r="G405" s="7">
        <v>0.0</v>
      </c>
      <c r="H405" s="24">
        <f t="shared" si="1"/>
        <v>1</v>
      </c>
      <c r="I405" s="7">
        <v>1.0</v>
      </c>
      <c r="J405" s="7">
        <v>0.0</v>
      </c>
      <c r="K405" s="7">
        <v>0.0</v>
      </c>
      <c r="L405" s="12">
        <f t="shared" si="2"/>
        <v>0</v>
      </c>
      <c r="M405" s="7">
        <v>1.0</v>
      </c>
      <c r="N405" s="7">
        <v>0.0</v>
      </c>
      <c r="O405" s="7">
        <v>0.0</v>
      </c>
      <c r="P405" s="7">
        <v>0.0</v>
      </c>
      <c r="Q405" s="7">
        <v>0.0</v>
      </c>
      <c r="R405" s="10">
        <f t="shared" si="3"/>
        <v>1</v>
      </c>
      <c r="S405" s="10">
        <f t="shared" si="4"/>
        <v>0</v>
      </c>
      <c r="T405" s="7">
        <v>2.0</v>
      </c>
      <c r="U405" s="7">
        <v>0.0</v>
      </c>
      <c r="V405" s="7">
        <v>3.0</v>
      </c>
      <c r="W405" s="7">
        <v>0.0</v>
      </c>
      <c r="X405" s="7">
        <v>1.0</v>
      </c>
      <c r="Y405" s="7">
        <v>1576.0</v>
      </c>
      <c r="Z405" s="18">
        <f t="shared" si="5"/>
        <v>2.387878788</v>
      </c>
      <c r="AA405" s="14">
        <v>23.85</v>
      </c>
      <c r="AB405" s="18">
        <f t="shared" si="6"/>
        <v>2.168181818</v>
      </c>
      <c r="AC405" s="14">
        <v>37.84</v>
      </c>
      <c r="AD405" s="18">
        <f t="shared" si="7"/>
        <v>3.44</v>
      </c>
      <c r="AE405" s="13">
        <f t="shared" si="8"/>
        <v>0.3866104717</v>
      </c>
      <c r="AF405" s="7">
        <v>7.0</v>
      </c>
      <c r="AG405" s="7">
        <v>11.0</v>
      </c>
      <c r="AH405" s="13">
        <f t="shared" si="9"/>
        <v>0.3888888889</v>
      </c>
      <c r="AI405" s="7">
        <v>1.0</v>
      </c>
      <c r="AJ405" s="7">
        <v>2.0</v>
      </c>
      <c r="AK405" s="26">
        <v>2.0</v>
      </c>
      <c r="AL405" s="26">
        <v>14.0</v>
      </c>
      <c r="AM405" s="7">
        <v>0.0</v>
      </c>
      <c r="AN405" s="7">
        <v>8.0</v>
      </c>
      <c r="AO405" s="7">
        <v>1.0</v>
      </c>
      <c r="AP405" s="7">
        <v>11.0</v>
      </c>
      <c r="AQ405" s="7">
        <v>3.0</v>
      </c>
      <c r="AR405" s="7">
        <v>17.0</v>
      </c>
      <c r="AS405" s="13">
        <f t="shared" si="10"/>
        <v>0.15</v>
      </c>
      <c r="AT405" s="14">
        <v>-10.58</v>
      </c>
      <c r="AU405" s="7">
        <v>0.0</v>
      </c>
      <c r="AV405" s="7">
        <v>0.0</v>
      </c>
      <c r="AW405" s="14">
        <v>-27.7</v>
      </c>
      <c r="AX405" s="14">
        <v>0.0</v>
      </c>
      <c r="AY405" s="14">
        <v>-14.63</v>
      </c>
    </row>
    <row r="406" ht="12.75" customHeight="1">
      <c r="A406" s="7" t="s">
        <v>1109</v>
      </c>
      <c r="B406" s="7" t="s">
        <v>2024</v>
      </c>
      <c r="C406" s="8" t="s">
        <v>149</v>
      </c>
      <c r="D406" s="9" t="s">
        <v>150</v>
      </c>
      <c r="E406" s="7">
        <v>44.0</v>
      </c>
      <c r="F406" s="7">
        <v>1.0</v>
      </c>
      <c r="G406" s="7">
        <v>0.0</v>
      </c>
      <c r="H406" s="24">
        <f t="shared" si="1"/>
        <v>1</v>
      </c>
      <c r="I406" s="7">
        <v>1.0</v>
      </c>
      <c r="J406" s="7">
        <v>0.0</v>
      </c>
      <c r="K406" s="7">
        <v>0.0</v>
      </c>
      <c r="L406" s="12">
        <f t="shared" si="2"/>
        <v>0</v>
      </c>
      <c r="M406" s="7">
        <v>1.0</v>
      </c>
      <c r="N406" s="7">
        <v>0.0</v>
      </c>
      <c r="O406" s="7">
        <v>0.0</v>
      </c>
      <c r="P406" s="7">
        <v>0.0</v>
      </c>
      <c r="Q406" s="7">
        <v>0.0</v>
      </c>
      <c r="R406" s="10">
        <f t="shared" si="3"/>
        <v>1</v>
      </c>
      <c r="S406" s="10">
        <f t="shared" si="4"/>
        <v>0</v>
      </c>
      <c r="T406" s="7">
        <v>5.0</v>
      </c>
      <c r="U406" s="7">
        <v>0.0</v>
      </c>
      <c r="V406" s="7">
        <v>0.0</v>
      </c>
      <c r="W406" s="7">
        <v>1.0</v>
      </c>
      <c r="X406" s="7">
        <v>7.0</v>
      </c>
      <c r="Y406" s="7">
        <v>4258.0</v>
      </c>
      <c r="Z406" s="18">
        <f t="shared" si="5"/>
        <v>1.612878788</v>
      </c>
      <c r="AA406" s="14">
        <v>70.52</v>
      </c>
      <c r="AB406" s="18">
        <f t="shared" si="6"/>
        <v>1.602727273</v>
      </c>
      <c r="AC406" s="14">
        <v>169.2</v>
      </c>
      <c r="AD406" s="18">
        <f t="shared" si="7"/>
        <v>3.845454545</v>
      </c>
      <c r="AE406" s="13">
        <f t="shared" si="8"/>
        <v>0.2941765393</v>
      </c>
      <c r="AF406" s="7">
        <v>28.0</v>
      </c>
      <c r="AG406" s="7">
        <v>35.0</v>
      </c>
      <c r="AH406" s="13">
        <f t="shared" si="9"/>
        <v>0.4444444444</v>
      </c>
      <c r="AI406" s="7">
        <v>1.0</v>
      </c>
      <c r="AJ406" s="7">
        <v>9.0</v>
      </c>
      <c r="AK406" s="26">
        <v>7.0</v>
      </c>
      <c r="AL406" s="26">
        <v>43.0</v>
      </c>
      <c r="AM406" s="7">
        <v>1.0</v>
      </c>
      <c r="AN406" s="7">
        <v>25.0</v>
      </c>
      <c r="AO406" s="7">
        <v>2.0</v>
      </c>
      <c r="AP406" s="7">
        <v>41.0</v>
      </c>
      <c r="AQ406" s="7">
        <v>8.0</v>
      </c>
      <c r="AR406" s="7">
        <v>61.0</v>
      </c>
      <c r="AS406" s="13">
        <f t="shared" si="10"/>
        <v>0.115942029</v>
      </c>
      <c r="AT406" s="14">
        <v>-8.89</v>
      </c>
      <c r="AU406" s="7">
        <v>1.0</v>
      </c>
      <c r="AV406" s="7">
        <v>0.0</v>
      </c>
      <c r="AW406" s="14">
        <v>-24.7</v>
      </c>
      <c r="AX406" s="14">
        <v>11.59</v>
      </c>
      <c r="AY406" s="14">
        <v>5.14</v>
      </c>
    </row>
    <row r="407" ht="12.75" customHeight="1">
      <c r="A407" s="7" t="s">
        <v>2026</v>
      </c>
      <c r="B407" s="7" t="s">
        <v>2027</v>
      </c>
      <c r="C407" s="8" t="s">
        <v>297</v>
      </c>
      <c r="D407" s="9" t="s">
        <v>159</v>
      </c>
      <c r="E407" s="7">
        <v>8.0</v>
      </c>
      <c r="F407" s="7">
        <v>0.0</v>
      </c>
      <c r="G407" s="7">
        <v>0.0</v>
      </c>
      <c r="H407" s="24">
        <f t="shared" si="1"/>
        <v>0</v>
      </c>
      <c r="I407" s="7">
        <v>0.0</v>
      </c>
      <c r="J407" s="7">
        <v>0.0</v>
      </c>
      <c r="K407" s="7">
        <v>0.0</v>
      </c>
      <c r="L407" s="12">
        <f t="shared" si="2"/>
        <v>0</v>
      </c>
      <c r="M407" s="7">
        <v>0.0</v>
      </c>
      <c r="N407" s="7">
        <v>0.0</v>
      </c>
      <c r="O407" s="7">
        <v>0.0</v>
      </c>
      <c r="P407" s="7">
        <v>0.0</v>
      </c>
      <c r="Q407" s="7">
        <v>0.0</v>
      </c>
      <c r="R407" s="10">
        <f t="shared" si="3"/>
        <v>0</v>
      </c>
      <c r="S407" s="10">
        <f t="shared" si="4"/>
        <v>0</v>
      </c>
      <c r="T407" s="7">
        <v>0.0</v>
      </c>
      <c r="U407" s="7">
        <v>0.0</v>
      </c>
      <c r="V407" s="7">
        <v>0.0</v>
      </c>
      <c r="W407" s="7">
        <v>0.0</v>
      </c>
      <c r="X407" s="7">
        <v>0.0</v>
      </c>
      <c r="Y407" s="7">
        <v>50.0</v>
      </c>
      <c r="Z407" s="18">
        <f t="shared" si="5"/>
        <v>0.1041666667</v>
      </c>
      <c r="AA407" s="14">
        <v>0.83</v>
      </c>
      <c r="AB407" s="18">
        <f t="shared" si="6"/>
        <v>0.10375</v>
      </c>
      <c r="AC407" s="14">
        <v>46.38</v>
      </c>
      <c r="AD407" s="18">
        <f t="shared" si="7"/>
        <v>5.7975</v>
      </c>
      <c r="AE407" s="13">
        <f t="shared" si="8"/>
        <v>0.01758102097</v>
      </c>
      <c r="AF407" s="7">
        <v>0.0</v>
      </c>
      <c r="AG407" s="7">
        <v>0.0</v>
      </c>
      <c r="AH407" s="13" t="str">
        <f t="shared" si="9"/>
        <v> </v>
      </c>
      <c r="AI407" s="7">
        <v>0.0</v>
      </c>
      <c r="AJ407" s="7">
        <v>0.0</v>
      </c>
      <c r="AK407" s="26">
        <v>0.0</v>
      </c>
      <c r="AL407" s="26">
        <v>3.0</v>
      </c>
      <c r="AM407" s="7">
        <v>0.0</v>
      </c>
      <c r="AN407" s="7">
        <v>1.0</v>
      </c>
      <c r="AO407" s="7">
        <v>0.0</v>
      </c>
      <c r="AP407" s="7">
        <v>0.0</v>
      </c>
      <c r="AQ407" s="7">
        <v>0.0</v>
      </c>
      <c r="AR407" s="7">
        <v>4.0</v>
      </c>
      <c r="AS407" s="13">
        <f t="shared" si="10"/>
        <v>0</v>
      </c>
      <c r="AT407" s="14">
        <v>-12.77</v>
      </c>
      <c r="AU407" s="7">
        <v>0.0</v>
      </c>
      <c r="AV407" s="7">
        <v>0.0</v>
      </c>
      <c r="AW407" s="14">
        <v>-240.0</v>
      </c>
      <c r="AX407" s="14"/>
      <c r="AY407" s="14"/>
    </row>
    <row r="408" ht="12.75" customHeight="1">
      <c r="A408" s="7" t="s">
        <v>614</v>
      </c>
      <c r="B408" s="7" t="s">
        <v>2030</v>
      </c>
      <c r="C408" s="8" t="s">
        <v>490</v>
      </c>
      <c r="D408" s="9" t="s">
        <v>1445</v>
      </c>
      <c r="E408" s="7">
        <v>50.0</v>
      </c>
      <c r="F408" s="7">
        <v>0.0</v>
      </c>
      <c r="G408" s="7">
        <v>0.0</v>
      </c>
      <c r="H408" s="24">
        <f t="shared" si="1"/>
        <v>0</v>
      </c>
      <c r="I408" s="7">
        <v>0.0</v>
      </c>
      <c r="J408" s="7">
        <v>0.0</v>
      </c>
      <c r="K408" s="7">
        <v>0.0</v>
      </c>
      <c r="L408" s="12">
        <f t="shared" si="2"/>
        <v>0</v>
      </c>
      <c r="M408" s="7">
        <v>1.0</v>
      </c>
      <c r="N408" s="7">
        <v>0.0</v>
      </c>
      <c r="O408" s="7">
        <v>0.0</v>
      </c>
      <c r="P408" s="7">
        <v>1.0</v>
      </c>
      <c r="Q408" s="7">
        <v>0.0</v>
      </c>
      <c r="R408" s="10">
        <f t="shared" si="3"/>
        <v>0</v>
      </c>
      <c r="S408" s="10">
        <f t="shared" si="4"/>
        <v>0</v>
      </c>
      <c r="T408" s="7">
        <v>0.0</v>
      </c>
      <c r="U408" s="7">
        <v>0.0</v>
      </c>
      <c r="V408" s="7">
        <v>0.0</v>
      </c>
      <c r="W408" s="7">
        <v>0.0</v>
      </c>
      <c r="X408" s="7">
        <v>0.0</v>
      </c>
      <c r="Y408" s="7">
        <v>157.0</v>
      </c>
      <c r="Z408" s="18">
        <f t="shared" si="5"/>
        <v>0.05233333333</v>
      </c>
      <c r="AA408" s="14">
        <v>2.29</v>
      </c>
      <c r="AB408" s="18">
        <f t="shared" si="6"/>
        <v>0.0458</v>
      </c>
      <c r="AC408" s="14">
        <v>260.4</v>
      </c>
      <c r="AD408" s="18">
        <f t="shared" si="7"/>
        <v>5.208</v>
      </c>
      <c r="AE408" s="13">
        <f t="shared" si="8"/>
        <v>0.008717499714</v>
      </c>
      <c r="AF408" s="7">
        <v>0.0</v>
      </c>
      <c r="AG408" s="7">
        <v>2.0</v>
      </c>
      <c r="AH408" s="13">
        <f t="shared" si="9"/>
        <v>0</v>
      </c>
      <c r="AI408" s="7">
        <v>0.0</v>
      </c>
      <c r="AJ408" s="7">
        <v>0.0</v>
      </c>
      <c r="AK408" s="26">
        <v>1.0</v>
      </c>
      <c r="AL408" s="26">
        <v>1.0</v>
      </c>
      <c r="AM408" s="7">
        <v>0.0</v>
      </c>
      <c r="AN408" s="7">
        <v>0.0</v>
      </c>
      <c r="AO408" s="7">
        <v>0.0</v>
      </c>
      <c r="AP408" s="7">
        <v>1.0</v>
      </c>
      <c r="AQ408" s="7">
        <v>0.0</v>
      </c>
      <c r="AR408" s="7">
        <v>0.0</v>
      </c>
      <c r="AS408" s="13">
        <f t="shared" si="10"/>
        <v>0</v>
      </c>
      <c r="AT408" s="14"/>
      <c r="AU408" s="7">
        <v>0.0</v>
      </c>
      <c r="AV408" s="7">
        <v>0.0</v>
      </c>
      <c r="AW408" s="14">
        <v>26.2</v>
      </c>
      <c r="AX408" s="14">
        <v>33.33</v>
      </c>
      <c r="AY408" s="14">
        <v>25.14</v>
      </c>
    </row>
    <row r="409" ht="12.75" customHeight="1">
      <c r="A409" s="7" t="s">
        <v>743</v>
      </c>
      <c r="B409" s="7" t="s">
        <v>2034</v>
      </c>
      <c r="C409" s="8" t="s">
        <v>447</v>
      </c>
      <c r="D409" s="9" t="s">
        <v>137</v>
      </c>
      <c r="E409" s="7">
        <v>1.0</v>
      </c>
      <c r="F409" s="7">
        <v>0.0</v>
      </c>
      <c r="G409" s="7">
        <v>0.0</v>
      </c>
      <c r="H409" s="24">
        <f t="shared" si="1"/>
        <v>0</v>
      </c>
      <c r="I409" s="7">
        <v>0.0</v>
      </c>
      <c r="J409" s="7">
        <v>0.0</v>
      </c>
      <c r="K409" s="7">
        <v>0.0</v>
      </c>
      <c r="L409" s="12">
        <f t="shared" si="2"/>
        <v>0</v>
      </c>
      <c r="M409" s="7">
        <v>0.0</v>
      </c>
      <c r="N409" s="7">
        <v>0.0</v>
      </c>
      <c r="O409" s="7">
        <v>0.0</v>
      </c>
      <c r="P409" s="7">
        <v>0.0</v>
      </c>
      <c r="Q409" s="7">
        <v>0.0</v>
      </c>
      <c r="R409" s="10">
        <f t="shared" si="3"/>
        <v>0</v>
      </c>
      <c r="S409" s="10">
        <f t="shared" si="4"/>
        <v>0</v>
      </c>
      <c r="T409" s="7">
        <v>0.0</v>
      </c>
      <c r="U409" s="7">
        <v>0.0</v>
      </c>
      <c r="V409" s="7">
        <v>0.0</v>
      </c>
      <c r="W409" s="7">
        <v>0.0</v>
      </c>
      <c r="X409" s="7">
        <v>0.0</v>
      </c>
      <c r="Y409" s="7">
        <v>0.0</v>
      </c>
      <c r="Z409" s="18">
        <f t="shared" si="5"/>
        <v>0</v>
      </c>
      <c r="AA409" s="14">
        <v>0.0</v>
      </c>
      <c r="AB409" s="18">
        <f t="shared" si="6"/>
        <v>0</v>
      </c>
      <c r="AC409" s="14">
        <v>8.81</v>
      </c>
      <c r="AD409" s="18">
        <f t="shared" si="7"/>
        <v>8.81</v>
      </c>
      <c r="AE409" s="13">
        <f t="shared" si="8"/>
        <v>0</v>
      </c>
      <c r="AF409" s="7">
        <v>0.0</v>
      </c>
      <c r="AG409" s="7">
        <v>0.0</v>
      </c>
      <c r="AH409" s="13" t="str">
        <f t="shared" si="9"/>
        <v> </v>
      </c>
      <c r="AI409" s="7">
        <v>0.0</v>
      </c>
      <c r="AJ409" s="7">
        <v>0.0</v>
      </c>
      <c r="AK409" s="26">
        <v>0.0</v>
      </c>
      <c r="AL409" s="26">
        <v>0.0</v>
      </c>
      <c r="AM409" s="7">
        <v>0.0</v>
      </c>
      <c r="AN409" s="7">
        <v>0.0</v>
      </c>
      <c r="AO409" s="7">
        <v>0.0</v>
      </c>
      <c r="AP409" s="7">
        <v>0.0</v>
      </c>
      <c r="AQ409" s="7">
        <v>0.0</v>
      </c>
      <c r="AR409" s="7">
        <v>0.0</v>
      </c>
      <c r="AS409" s="13">
        <f t="shared" si="10"/>
        <v>0</v>
      </c>
      <c r="AT409" s="14"/>
      <c r="AU409" s="7">
        <v>0.0</v>
      </c>
      <c r="AV409" s="7">
        <v>0.0</v>
      </c>
      <c r="AW409" s="14">
        <v>0.0</v>
      </c>
      <c r="AX409" s="14"/>
      <c r="AY409" s="14"/>
    </row>
    <row r="410" ht="12.75" customHeight="1">
      <c r="A410" s="7" t="s">
        <v>1522</v>
      </c>
      <c r="B410" s="7" t="s">
        <v>2037</v>
      </c>
      <c r="C410" s="8" t="s">
        <v>222</v>
      </c>
      <c r="D410" s="9" t="s">
        <v>150</v>
      </c>
      <c r="E410" s="7">
        <v>17.0</v>
      </c>
      <c r="F410" s="7">
        <v>0.0</v>
      </c>
      <c r="G410" s="7">
        <v>0.0</v>
      </c>
      <c r="H410" s="24">
        <f t="shared" si="1"/>
        <v>0</v>
      </c>
      <c r="I410" s="7">
        <v>0.0</v>
      </c>
      <c r="J410" s="7">
        <v>0.0</v>
      </c>
      <c r="K410" s="7">
        <v>0.0</v>
      </c>
      <c r="L410" s="12">
        <f t="shared" si="2"/>
        <v>0</v>
      </c>
      <c r="M410" s="7">
        <v>1.0</v>
      </c>
      <c r="N410" s="7">
        <v>0.0</v>
      </c>
      <c r="O410" s="7">
        <v>0.0</v>
      </c>
      <c r="P410" s="7">
        <v>1.0</v>
      </c>
      <c r="Q410" s="7">
        <v>1.0</v>
      </c>
      <c r="R410" s="10">
        <f t="shared" si="3"/>
        <v>0</v>
      </c>
      <c r="S410" s="10">
        <f t="shared" si="4"/>
        <v>0</v>
      </c>
      <c r="T410" s="7">
        <v>4.0</v>
      </c>
      <c r="U410" s="7">
        <v>0.0</v>
      </c>
      <c r="V410" s="7">
        <v>0.0</v>
      </c>
      <c r="W410" s="7">
        <v>0.0</v>
      </c>
      <c r="X410" s="7">
        <v>2.0</v>
      </c>
      <c r="Y410" s="7">
        <v>1652.0</v>
      </c>
      <c r="Z410" s="18">
        <f t="shared" si="5"/>
        <v>1.619607843</v>
      </c>
      <c r="AA410" s="14">
        <v>27.96</v>
      </c>
      <c r="AB410" s="18">
        <f t="shared" si="6"/>
        <v>1.644705882</v>
      </c>
      <c r="AC410" s="14">
        <v>39.2</v>
      </c>
      <c r="AD410" s="18">
        <f t="shared" si="7"/>
        <v>2.305882353</v>
      </c>
      <c r="AE410" s="13">
        <f t="shared" si="8"/>
        <v>0.4163192376</v>
      </c>
      <c r="AF410" s="7">
        <v>2.0</v>
      </c>
      <c r="AG410" s="7">
        <v>2.0</v>
      </c>
      <c r="AH410" s="13">
        <f t="shared" si="9"/>
        <v>0.5</v>
      </c>
      <c r="AI410" s="7">
        <v>0.0</v>
      </c>
      <c r="AJ410" s="7">
        <v>3.0</v>
      </c>
      <c r="AK410" s="26">
        <v>4.0</v>
      </c>
      <c r="AL410" s="26">
        <v>35.0</v>
      </c>
      <c r="AM410" s="7">
        <v>0.0</v>
      </c>
      <c r="AN410" s="7">
        <v>12.0</v>
      </c>
      <c r="AO410" s="7">
        <v>1.0</v>
      </c>
      <c r="AP410" s="7">
        <v>11.0</v>
      </c>
      <c r="AQ410" s="7">
        <v>1.0</v>
      </c>
      <c r="AR410" s="7">
        <v>21.0</v>
      </c>
      <c r="AS410" s="13">
        <f t="shared" si="10"/>
        <v>0.04545454545</v>
      </c>
      <c r="AT410" s="14">
        <v>-14.06</v>
      </c>
      <c r="AU410" s="7">
        <v>0.0</v>
      </c>
      <c r="AV410" s="7">
        <v>0.0</v>
      </c>
      <c r="AW410" s="14">
        <v>-77.3</v>
      </c>
      <c r="AX410" s="14">
        <v>0.0</v>
      </c>
      <c r="AY410" s="14">
        <v>-2.94</v>
      </c>
    </row>
    <row r="411" ht="12.75" customHeight="1">
      <c r="A411" s="7" t="s">
        <v>732</v>
      </c>
      <c r="B411" s="7" t="s">
        <v>2040</v>
      </c>
      <c r="C411" s="8" t="s">
        <v>458</v>
      </c>
      <c r="D411" s="9" t="s">
        <v>150</v>
      </c>
      <c r="E411" s="7">
        <v>79.0</v>
      </c>
      <c r="F411" s="7">
        <v>1.0</v>
      </c>
      <c r="G411" s="7">
        <v>0.0</v>
      </c>
      <c r="H411" s="24">
        <f t="shared" si="1"/>
        <v>1</v>
      </c>
      <c r="I411" s="7">
        <v>1.0</v>
      </c>
      <c r="J411" s="7">
        <v>0.0</v>
      </c>
      <c r="K411" s="7">
        <v>0.0</v>
      </c>
      <c r="L411" s="12">
        <f t="shared" si="2"/>
        <v>0</v>
      </c>
      <c r="M411" s="7">
        <v>11.0</v>
      </c>
      <c r="N411" s="7">
        <v>7.0</v>
      </c>
      <c r="O411" s="7">
        <v>6.0</v>
      </c>
      <c r="P411" s="7">
        <v>10.0</v>
      </c>
      <c r="Q411" s="7">
        <v>3.0</v>
      </c>
      <c r="R411" s="10">
        <f t="shared" si="3"/>
        <v>0.09090909091</v>
      </c>
      <c r="S411" s="10">
        <f t="shared" si="4"/>
        <v>0.05263157895</v>
      </c>
      <c r="T411" s="7">
        <v>35.0</v>
      </c>
      <c r="U411" s="7">
        <v>7.0</v>
      </c>
      <c r="V411" s="7">
        <v>2.0</v>
      </c>
      <c r="W411" s="7">
        <v>1.0</v>
      </c>
      <c r="X411" s="7">
        <v>10.0</v>
      </c>
      <c r="Y411" s="7">
        <v>13049.0</v>
      </c>
      <c r="Z411" s="18">
        <f t="shared" si="5"/>
        <v>2.752953586</v>
      </c>
      <c r="AA411" s="14">
        <v>220.57</v>
      </c>
      <c r="AB411" s="18">
        <f t="shared" si="6"/>
        <v>2.792025316</v>
      </c>
      <c r="AC411" s="14">
        <v>242.0</v>
      </c>
      <c r="AD411" s="18">
        <f t="shared" si="7"/>
        <v>3.063291139</v>
      </c>
      <c r="AE411" s="13">
        <f t="shared" si="8"/>
        <v>0.4768359383</v>
      </c>
      <c r="AF411" s="7">
        <v>168.0</v>
      </c>
      <c r="AG411" s="7">
        <v>146.0</v>
      </c>
      <c r="AH411" s="13">
        <f t="shared" si="9"/>
        <v>0.5350318471</v>
      </c>
      <c r="AI411" s="7">
        <v>1.0</v>
      </c>
      <c r="AJ411" s="7">
        <v>12.0</v>
      </c>
      <c r="AK411" s="26">
        <v>24.0</v>
      </c>
      <c r="AL411" s="26">
        <v>166.0</v>
      </c>
      <c r="AM411" s="7">
        <v>14.0</v>
      </c>
      <c r="AN411" s="7">
        <v>93.0</v>
      </c>
      <c r="AO411" s="7">
        <v>5.0</v>
      </c>
      <c r="AP411" s="7">
        <v>112.0</v>
      </c>
      <c r="AQ411" s="7">
        <v>22.0</v>
      </c>
      <c r="AR411" s="7">
        <v>161.0</v>
      </c>
      <c r="AS411" s="13">
        <f t="shared" si="10"/>
        <v>0.1202185792</v>
      </c>
      <c r="AT411" s="14">
        <v>-7.81</v>
      </c>
      <c r="AU411" s="7">
        <v>0.0</v>
      </c>
      <c r="AV411" s="7">
        <v>2.0</v>
      </c>
      <c r="AW411" s="14">
        <v>-34.0</v>
      </c>
      <c r="AX411" s="14">
        <v>1.39</v>
      </c>
      <c r="AY411" s="14">
        <v>-17.62</v>
      </c>
    </row>
    <row r="412" ht="12.75" customHeight="1">
      <c r="A412" s="7" t="s">
        <v>2044</v>
      </c>
      <c r="B412" s="7" t="s">
        <v>2045</v>
      </c>
      <c r="C412" s="8" t="s">
        <v>231</v>
      </c>
      <c r="D412" s="9" t="s">
        <v>247</v>
      </c>
      <c r="E412" s="7">
        <v>82.0</v>
      </c>
      <c r="F412" s="7">
        <v>0.0</v>
      </c>
      <c r="G412" s="7">
        <v>0.0</v>
      </c>
      <c r="H412" s="24">
        <f t="shared" si="1"/>
        <v>0</v>
      </c>
      <c r="I412" s="7">
        <v>0.0</v>
      </c>
      <c r="J412" s="7">
        <v>0.0</v>
      </c>
      <c r="K412" s="7">
        <v>0.0</v>
      </c>
      <c r="L412" s="12">
        <f t="shared" si="2"/>
        <v>0</v>
      </c>
      <c r="M412" s="7">
        <v>0.0</v>
      </c>
      <c r="N412" s="7">
        <v>0.0</v>
      </c>
      <c r="O412" s="7">
        <v>0.0</v>
      </c>
      <c r="P412" s="7">
        <v>0.0</v>
      </c>
      <c r="Q412" s="7">
        <v>0.0</v>
      </c>
      <c r="R412" s="10">
        <f t="shared" si="3"/>
        <v>0</v>
      </c>
      <c r="S412" s="10">
        <f t="shared" si="4"/>
        <v>0</v>
      </c>
      <c r="T412" s="7">
        <v>0.0</v>
      </c>
      <c r="U412" s="7">
        <v>0.0</v>
      </c>
      <c r="V412" s="7">
        <v>0.0</v>
      </c>
      <c r="W412" s="7">
        <v>0.0</v>
      </c>
      <c r="X412" s="7">
        <v>0.0</v>
      </c>
      <c r="Y412" s="7">
        <v>133.0</v>
      </c>
      <c r="Z412" s="18">
        <f t="shared" si="5"/>
        <v>0.02703252033</v>
      </c>
      <c r="AA412" s="14">
        <v>0.78</v>
      </c>
      <c r="AB412" s="18">
        <f t="shared" si="6"/>
        <v>0.009512195122</v>
      </c>
      <c r="AC412" s="14">
        <v>398.73</v>
      </c>
      <c r="AD412" s="18">
        <f t="shared" si="7"/>
        <v>4.862560976</v>
      </c>
      <c r="AE412" s="13">
        <f t="shared" si="8"/>
        <v>0.00195239168</v>
      </c>
      <c r="AF412" s="7">
        <v>0.0</v>
      </c>
      <c r="AG412" s="7">
        <v>0.0</v>
      </c>
      <c r="AH412" s="13" t="str">
        <f t="shared" si="9"/>
        <v> </v>
      </c>
      <c r="AI412" s="7">
        <v>0.0</v>
      </c>
      <c r="AJ412" s="7">
        <v>0.0</v>
      </c>
      <c r="AK412" s="26">
        <v>0.0</v>
      </c>
      <c r="AL412" s="26">
        <v>1.0</v>
      </c>
      <c r="AM412" s="7">
        <v>0.0</v>
      </c>
      <c r="AN412" s="7">
        <v>1.0</v>
      </c>
      <c r="AO412" s="7">
        <v>0.0</v>
      </c>
      <c r="AP412" s="7">
        <v>0.0</v>
      </c>
      <c r="AQ412" s="7">
        <v>0.0</v>
      </c>
      <c r="AR412" s="7">
        <v>1.0</v>
      </c>
      <c r="AS412" s="13">
        <f t="shared" si="10"/>
        <v>0</v>
      </c>
      <c r="AT412" s="14">
        <v>-14.59</v>
      </c>
      <c r="AU412" s="7">
        <v>0.0</v>
      </c>
      <c r="AV412" s="7">
        <v>1.0</v>
      </c>
      <c r="AW412" s="14">
        <v>-120.0</v>
      </c>
      <c r="AX412" s="14">
        <v>33.33</v>
      </c>
      <c r="AY412" s="14">
        <v>27.54</v>
      </c>
    </row>
    <row r="413" ht="12.75" customHeight="1">
      <c r="A413" s="7" t="s">
        <v>2048</v>
      </c>
      <c r="B413" s="7" t="s">
        <v>2049</v>
      </c>
      <c r="C413" s="8" t="s">
        <v>860</v>
      </c>
      <c r="D413" s="9" t="s">
        <v>167</v>
      </c>
      <c r="E413" s="7">
        <v>15.0</v>
      </c>
      <c r="F413" s="7">
        <v>0.0</v>
      </c>
      <c r="G413" s="7">
        <v>0.0</v>
      </c>
      <c r="H413" s="24">
        <f t="shared" si="1"/>
        <v>0</v>
      </c>
      <c r="I413" s="7">
        <v>0.0</v>
      </c>
      <c r="J413" s="7">
        <v>0.0</v>
      </c>
      <c r="K413" s="7">
        <v>0.0</v>
      </c>
      <c r="L413" s="12">
        <f t="shared" si="2"/>
        <v>0</v>
      </c>
      <c r="M413" s="7">
        <v>0.0</v>
      </c>
      <c r="N413" s="7">
        <v>0.0</v>
      </c>
      <c r="O413" s="7">
        <v>0.0</v>
      </c>
      <c r="P413" s="7">
        <v>0.0</v>
      </c>
      <c r="Q413" s="7">
        <v>0.0</v>
      </c>
      <c r="R413" s="10">
        <f t="shared" si="3"/>
        <v>0</v>
      </c>
      <c r="S413" s="10">
        <f t="shared" si="4"/>
        <v>0</v>
      </c>
      <c r="T413" s="7">
        <v>0.0</v>
      </c>
      <c r="U413" s="7">
        <v>0.0</v>
      </c>
      <c r="V413" s="7">
        <v>0.0</v>
      </c>
      <c r="W413" s="7">
        <v>0.0</v>
      </c>
      <c r="X413" s="7">
        <v>0.0</v>
      </c>
      <c r="Y413" s="7">
        <v>0.0</v>
      </c>
      <c r="Z413" s="18">
        <f t="shared" si="5"/>
        <v>0</v>
      </c>
      <c r="AA413" s="14">
        <v>0.0</v>
      </c>
      <c r="AB413" s="18">
        <f t="shared" si="6"/>
        <v>0</v>
      </c>
      <c r="AC413" s="14">
        <v>73.55</v>
      </c>
      <c r="AD413" s="18">
        <f t="shared" si="7"/>
        <v>4.903333333</v>
      </c>
      <c r="AE413" s="13">
        <f t="shared" si="8"/>
        <v>0</v>
      </c>
      <c r="AF413" s="7">
        <v>0.0</v>
      </c>
      <c r="AG413" s="7">
        <v>0.0</v>
      </c>
      <c r="AH413" s="13" t="str">
        <f t="shared" si="9"/>
        <v> </v>
      </c>
      <c r="AI413" s="7">
        <v>0.0</v>
      </c>
      <c r="AJ413" s="7">
        <v>0.0</v>
      </c>
      <c r="AK413" s="26">
        <v>0.0</v>
      </c>
      <c r="AL413" s="26">
        <v>0.0</v>
      </c>
      <c r="AM413" s="7">
        <v>0.0</v>
      </c>
      <c r="AN413" s="7">
        <v>0.0</v>
      </c>
      <c r="AO413" s="7">
        <v>0.0</v>
      </c>
      <c r="AP413" s="7">
        <v>0.0</v>
      </c>
      <c r="AQ413" s="7">
        <v>0.0</v>
      </c>
      <c r="AR413" s="7">
        <v>0.0</v>
      </c>
      <c r="AS413" s="13">
        <f t="shared" si="10"/>
        <v>0</v>
      </c>
      <c r="AT413" s="14"/>
      <c r="AU413" s="7">
        <v>0.0</v>
      </c>
      <c r="AV413" s="7">
        <v>0.0</v>
      </c>
      <c r="AW413" s="14">
        <v>0.0</v>
      </c>
      <c r="AX413" s="14"/>
      <c r="AY413" s="14"/>
    </row>
    <row r="414" ht="12.75" customHeight="1">
      <c r="A414" s="7" t="s">
        <v>452</v>
      </c>
      <c r="B414" s="7" t="s">
        <v>2051</v>
      </c>
      <c r="C414" s="8" t="s">
        <v>149</v>
      </c>
      <c r="D414" s="9" t="s">
        <v>260</v>
      </c>
      <c r="E414" s="7">
        <v>5.0</v>
      </c>
      <c r="F414" s="7">
        <v>0.0</v>
      </c>
      <c r="G414" s="7">
        <v>0.0</v>
      </c>
      <c r="H414" s="24">
        <f t="shared" si="1"/>
        <v>0</v>
      </c>
      <c r="I414" s="7">
        <v>0.0</v>
      </c>
      <c r="J414" s="7">
        <v>0.0</v>
      </c>
      <c r="K414" s="7">
        <v>0.0</v>
      </c>
      <c r="L414" s="12">
        <f t="shared" si="2"/>
        <v>0</v>
      </c>
      <c r="M414" s="7">
        <v>0.0</v>
      </c>
      <c r="N414" s="7">
        <v>0.0</v>
      </c>
      <c r="O414" s="7">
        <v>0.0</v>
      </c>
      <c r="P414" s="7">
        <v>0.0</v>
      </c>
      <c r="Q414" s="7">
        <v>0.0</v>
      </c>
      <c r="R414" s="10">
        <f t="shared" si="3"/>
        <v>0</v>
      </c>
      <c r="S414" s="10">
        <f t="shared" si="4"/>
        <v>0</v>
      </c>
      <c r="T414" s="7">
        <v>0.0</v>
      </c>
      <c r="U414" s="7">
        <v>0.0</v>
      </c>
      <c r="V414" s="7">
        <v>0.0</v>
      </c>
      <c r="W414" s="7">
        <v>0.0</v>
      </c>
      <c r="X414" s="7">
        <v>0.0</v>
      </c>
      <c r="Y414" s="7">
        <v>2.0</v>
      </c>
      <c r="Z414" s="18">
        <f t="shared" si="5"/>
        <v>0.006666666667</v>
      </c>
      <c r="AA414" s="14">
        <v>0.0</v>
      </c>
      <c r="AB414" s="18">
        <f t="shared" si="6"/>
        <v>0</v>
      </c>
      <c r="AC414" s="14">
        <v>31.91</v>
      </c>
      <c r="AD414" s="18">
        <f t="shared" si="7"/>
        <v>6.382</v>
      </c>
      <c r="AE414" s="13">
        <f t="shared" si="8"/>
        <v>0</v>
      </c>
      <c r="AF414" s="7">
        <v>0.0</v>
      </c>
      <c r="AG414" s="7">
        <v>0.0</v>
      </c>
      <c r="AH414" s="13" t="str">
        <f t="shared" si="9"/>
        <v> </v>
      </c>
      <c r="AI414" s="7">
        <v>0.0</v>
      </c>
      <c r="AJ414" s="7">
        <v>0.0</v>
      </c>
      <c r="AK414" s="26">
        <v>0.0</v>
      </c>
      <c r="AL414" s="26">
        <v>0.0</v>
      </c>
      <c r="AM414" s="7">
        <v>0.0</v>
      </c>
      <c r="AN414" s="7">
        <v>0.0</v>
      </c>
      <c r="AO414" s="7">
        <v>0.0</v>
      </c>
      <c r="AP414" s="7">
        <v>0.0</v>
      </c>
      <c r="AQ414" s="7">
        <v>0.0</v>
      </c>
      <c r="AR414" s="7">
        <v>0.0</v>
      </c>
      <c r="AS414" s="13">
        <f t="shared" si="10"/>
        <v>0</v>
      </c>
      <c r="AT414" s="14"/>
      <c r="AU414" s="7">
        <v>0.0</v>
      </c>
      <c r="AV414" s="7">
        <v>0.0</v>
      </c>
      <c r="AW414" s="14">
        <v>0.0</v>
      </c>
      <c r="AX414" s="14"/>
      <c r="AY414" s="14"/>
    </row>
    <row r="415" ht="12.75" customHeight="1">
      <c r="A415" s="7" t="s">
        <v>452</v>
      </c>
      <c r="B415" s="7" t="s">
        <v>2053</v>
      </c>
      <c r="C415" s="8" t="s">
        <v>215</v>
      </c>
      <c r="D415" s="9" t="s">
        <v>1682</v>
      </c>
      <c r="E415" s="7">
        <v>81.0</v>
      </c>
      <c r="F415" s="7">
        <v>0.0</v>
      </c>
      <c r="G415" s="7">
        <v>1.0</v>
      </c>
      <c r="H415" s="24">
        <f t="shared" si="1"/>
        <v>1</v>
      </c>
      <c r="I415" s="7">
        <v>0.0</v>
      </c>
      <c r="J415" s="7">
        <v>1.0</v>
      </c>
      <c r="K415" s="7">
        <v>0.0</v>
      </c>
      <c r="L415" s="12">
        <f t="shared" si="2"/>
        <v>7</v>
      </c>
      <c r="M415" s="7">
        <v>0.0</v>
      </c>
      <c r="N415" s="7">
        <v>1.0</v>
      </c>
      <c r="O415" s="7">
        <v>1.0</v>
      </c>
      <c r="P415" s="7">
        <v>0.0</v>
      </c>
      <c r="Q415" s="7">
        <v>0.0</v>
      </c>
      <c r="R415" s="10">
        <f t="shared" si="3"/>
        <v>0</v>
      </c>
      <c r="S415" s="10">
        <f t="shared" si="4"/>
        <v>0</v>
      </c>
      <c r="T415" s="7">
        <v>1.0</v>
      </c>
      <c r="U415" s="7">
        <v>1.0</v>
      </c>
      <c r="V415" s="7">
        <v>1.0</v>
      </c>
      <c r="W415" s="7">
        <v>1.0</v>
      </c>
      <c r="X415" s="7">
        <v>1.0</v>
      </c>
      <c r="Y415" s="7">
        <v>2248.0</v>
      </c>
      <c r="Z415" s="18">
        <f t="shared" si="5"/>
        <v>0.4625514403</v>
      </c>
      <c r="AA415" s="14">
        <v>34.6</v>
      </c>
      <c r="AB415" s="18">
        <f t="shared" si="6"/>
        <v>0.4271604938</v>
      </c>
      <c r="AC415" s="14">
        <v>389.13</v>
      </c>
      <c r="AD415" s="18">
        <f t="shared" si="7"/>
        <v>4.804074074</v>
      </c>
      <c r="AE415" s="13">
        <f t="shared" si="8"/>
        <v>0.08165577136</v>
      </c>
      <c r="AF415" s="7">
        <v>2.0</v>
      </c>
      <c r="AG415" s="7">
        <v>1.0</v>
      </c>
      <c r="AH415" s="13">
        <f t="shared" si="9"/>
        <v>0.6666666667</v>
      </c>
      <c r="AI415" s="7">
        <v>1.0</v>
      </c>
      <c r="AJ415" s="7">
        <v>0.0</v>
      </c>
      <c r="AK415" s="26">
        <v>6.0</v>
      </c>
      <c r="AL415" s="26">
        <v>21.0</v>
      </c>
      <c r="AM415" s="7">
        <v>1.0</v>
      </c>
      <c r="AN415" s="7">
        <v>12.0</v>
      </c>
      <c r="AO415" s="7">
        <v>1.0</v>
      </c>
      <c r="AP415" s="7">
        <v>16.0</v>
      </c>
      <c r="AQ415" s="7">
        <v>7.0</v>
      </c>
      <c r="AR415" s="7">
        <v>23.0</v>
      </c>
      <c r="AS415" s="13">
        <f t="shared" si="10"/>
        <v>0.2333333333</v>
      </c>
      <c r="AT415" s="14">
        <v>13.82</v>
      </c>
      <c r="AU415" s="7">
        <v>0.0</v>
      </c>
      <c r="AV415" s="7">
        <v>2.0</v>
      </c>
      <c r="AW415" s="14">
        <v>-17.3</v>
      </c>
      <c r="AX415" s="14">
        <v>10.71</v>
      </c>
      <c r="AY415" s="14">
        <v>4.75</v>
      </c>
    </row>
    <row r="416" ht="12.75" customHeight="1">
      <c r="A416" s="7" t="s">
        <v>2056</v>
      </c>
      <c r="B416" s="7" t="s">
        <v>2057</v>
      </c>
      <c r="C416" s="8" t="s">
        <v>325</v>
      </c>
      <c r="D416" s="9" t="s">
        <v>174</v>
      </c>
      <c r="E416" s="7">
        <v>44.0</v>
      </c>
      <c r="F416" s="7">
        <v>0.0</v>
      </c>
      <c r="G416" s="7">
        <v>0.0</v>
      </c>
      <c r="H416" s="24">
        <f t="shared" si="1"/>
        <v>0</v>
      </c>
      <c r="I416" s="7">
        <v>0.0</v>
      </c>
      <c r="J416" s="7">
        <v>0.0</v>
      </c>
      <c r="K416" s="7">
        <v>0.0</v>
      </c>
      <c r="L416" s="12">
        <f t="shared" si="2"/>
        <v>0</v>
      </c>
      <c r="M416" s="7">
        <v>0.0</v>
      </c>
      <c r="N416" s="7">
        <v>0.0</v>
      </c>
      <c r="O416" s="7">
        <v>0.0</v>
      </c>
      <c r="P416" s="7">
        <v>0.0</v>
      </c>
      <c r="Q416" s="7">
        <v>0.0</v>
      </c>
      <c r="R416" s="10">
        <f t="shared" si="3"/>
        <v>0</v>
      </c>
      <c r="S416" s="10">
        <f t="shared" si="4"/>
        <v>0</v>
      </c>
      <c r="T416" s="7">
        <v>0.0</v>
      </c>
      <c r="U416" s="7">
        <v>0.0</v>
      </c>
      <c r="V416" s="7">
        <v>0.0</v>
      </c>
      <c r="W416" s="7">
        <v>1.0</v>
      </c>
      <c r="X416" s="7">
        <v>0.0</v>
      </c>
      <c r="Y416" s="7">
        <v>253.0</v>
      </c>
      <c r="Z416" s="18">
        <f t="shared" si="5"/>
        <v>0.09583333333</v>
      </c>
      <c r="AA416" s="14">
        <v>4.85</v>
      </c>
      <c r="AB416" s="18">
        <f t="shared" si="6"/>
        <v>0.1102272727</v>
      </c>
      <c r="AC416" s="14">
        <v>231.19</v>
      </c>
      <c r="AD416" s="18">
        <f t="shared" si="7"/>
        <v>5.254318182</v>
      </c>
      <c r="AE416" s="13">
        <f t="shared" si="8"/>
        <v>0.02054736485</v>
      </c>
      <c r="AF416" s="7">
        <v>0.0</v>
      </c>
      <c r="AG416" s="7">
        <v>0.0</v>
      </c>
      <c r="AH416" s="13" t="str">
        <f t="shared" si="9"/>
        <v> </v>
      </c>
      <c r="AI416" s="7">
        <v>0.0</v>
      </c>
      <c r="AJ416" s="7">
        <v>3.0</v>
      </c>
      <c r="AK416" s="26">
        <v>0.0</v>
      </c>
      <c r="AL416" s="26">
        <v>2.0</v>
      </c>
      <c r="AM416" s="7">
        <v>1.0</v>
      </c>
      <c r="AN416" s="7">
        <v>0.0</v>
      </c>
      <c r="AO416" s="7">
        <v>0.0</v>
      </c>
      <c r="AP416" s="7">
        <v>1.0</v>
      </c>
      <c r="AQ416" s="7">
        <v>1.0</v>
      </c>
      <c r="AR416" s="7">
        <v>4.0</v>
      </c>
      <c r="AS416" s="13">
        <f t="shared" si="10"/>
        <v>0.2</v>
      </c>
      <c r="AT416" s="14">
        <v>4.97</v>
      </c>
      <c r="AU416" s="7">
        <v>0.0</v>
      </c>
      <c r="AV416" s="7">
        <v>0.0</v>
      </c>
      <c r="AW416" s="14">
        <v>-37.1</v>
      </c>
      <c r="AX416" s="14">
        <v>0.0</v>
      </c>
      <c r="AY416" s="14">
        <v>-4.72</v>
      </c>
    </row>
    <row r="417" ht="12.75" customHeight="1">
      <c r="A417" s="7" t="s">
        <v>2060</v>
      </c>
      <c r="B417" s="7" t="s">
        <v>2061</v>
      </c>
      <c r="C417" s="8" t="s">
        <v>197</v>
      </c>
      <c r="D417" s="9" t="s">
        <v>255</v>
      </c>
      <c r="E417" s="7">
        <v>47.0</v>
      </c>
      <c r="F417" s="7">
        <v>0.0</v>
      </c>
      <c r="G417" s="7">
        <v>0.0</v>
      </c>
      <c r="H417" s="24">
        <f t="shared" si="1"/>
        <v>0</v>
      </c>
      <c r="I417" s="7">
        <v>0.0</v>
      </c>
      <c r="J417" s="7">
        <v>0.0</v>
      </c>
      <c r="K417" s="7">
        <v>0.0</v>
      </c>
      <c r="L417" s="12">
        <f t="shared" si="2"/>
        <v>0</v>
      </c>
      <c r="M417" s="7">
        <v>0.0</v>
      </c>
      <c r="N417" s="7">
        <v>0.0</v>
      </c>
      <c r="O417" s="7">
        <v>0.0</v>
      </c>
      <c r="P417" s="7">
        <v>0.0</v>
      </c>
      <c r="Q417" s="7">
        <v>0.0</v>
      </c>
      <c r="R417" s="10">
        <f t="shared" si="3"/>
        <v>0</v>
      </c>
      <c r="S417" s="10">
        <f t="shared" si="4"/>
        <v>0</v>
      </c>
      <c r="T417" s="7">
        <v>2.0</v>
      </c>
      <c r="U417" s="7">
        <v>1.0</v>
      </c>
      <c r="V417" s="7">
        <v>0.0</v>
      </c>
      <c r="W417" s="7">
        <v>0.0</v>
      </c>
      <c r="X417" s="7">
        <v>1.0</v>
      </c>
      <c r="Y417" s="7">
        <v>3630.0</v>
      </c>
      <c r="Z417" s="18">
        <f t="shared" si="5"/>
        <v>1.287234043</v>
      </c>
      <c r="AA417" s="14">
        <v>57.35</v>
      </c>
      <c r="AB417" s="18">
        <f t="shared" si="6"/>
        <v>1.220212766</v>
      </c>
      <c r="AC417" s="14">
        <v>203.03</v>
      </c>
      <c r="AD417" s="18">
        <f t="shared" si="7"/>
        <v>4.319787234</v>
      </c>
      <c r="AE417" s="13">
        <f t="shared" si="8"/>
        <v>0.2202550119</v>
      </c>
      <c r="AF417" s="7">
        <v>1.0</v>
      </c>
      <c r="AG417" s="7">
        <v>0.0</v>
      </c>
      <c r="AH417" s="13">
        <f t="shared" si="9"/>
        <v>1</v>
      </c>
      <c r="AI417" s="7">
        <v>1.0</v>
      </c>
      <c r="AJ417" s="7">
        <v>4.0</v>
      </c>
      <c r="AK417" s="26">
        <v>3.0</v>
      </c>
      <c r="AL417" s="26">
        <v>41.0</v>
      </c>
      <c r="AM417" s="7">
        <v>1.0</v>
      </c>
      <c r="AN417" s="7">
        <v>24.0</v>
      </c>
      <c r="AO417" s="7">
        <v>1.0</v>
      </c>
      <c r="AP417" s="7">
        <v>17.0</v>
      </c>
      <c r="AQ417" s="7">
        <v>4.0</v>
      </c>
      <c r="AR417" s="7">
        <v>40.0</v>
      </c>
      <c r="AS417" s="13">
        <f t="shared" si="10"/>
        <v>0.09090909091</v>
      </c>
      <c r="AT417" s="14">
        <v>-0.39</v>
      </c>
      <c r="AU417" s="7">
        <v>0.0</v>
      </c>
      <c r="AV417" s="7">
        <v>0.0</v>
      </c>
      <c r="AW417" s="14">
        <v>-50.2</v>
      </c>
      <c r="AX417" s="14">
        <v>30.0</v>
      </c>
      <c r="AY417" s="14">
        <v>25.26</v>
      </c>
    </row>
    <row r="418" ht="12.75" customHeight="1">
      <c r="A418" s="7" t="s">
        <v>2062</v>
      </c>
      <c r="B418" s="7" t="s">
        <v>2063</v>
      </c>
      <c r="C418" s="8" t="s">
        <v>860</v>
      </c>
      <c r="D418" s="9" t="s">
        <v>174</v>
      </c>
      <c r="E418" s="7">
        <v>30.0</v>
      </c>
      <c r="F418" s="7">
        <v>0.0</v>
      </c>
      <c r="G418" s="7">
        <v>0.0</v>
      </c>
      <c r="H418" s="24">
        <f t="shared" si="1"/>
        <v>0</v>
      </c>
      <c r="I418" s="7">
        <v>0.0</v>
      </c>
      <c r="J418" s="7">
        <v>0.0</v>
      </c>
      <c r="K418" s="7">
        <v>0.0</v>
      </c>
      <c r="L418" s="12">
        <f t="shared" si="2"/>
        <v>0</v>
      </c>
      <c r="M418" s="7">
        <v>0.0</v>
      </c>
      <c r="N418" s="7">
        <v>0.0</v>
      </c>
      <c r="O418" s="7">
        <v>0.0</v>
      </c>
      <c r="P418" s="7">
        <v>0.0</v>
      </c>
      <c r="Q418" s="7">
        <v>0.0</v>
      </c>
      <c r="R418" s="10">
        <f t="shared" si="3"/>
        <v>0</v>
      </c>
      <c r="S418" s="10">
        <f t="shared" si="4"/>
        <v>0</v>
      </c>
      <c r="T418" s="7">
        <v>16.0</v>
      </c>
      <c r="U418" s="7">
        <v>0.0</v>
      </c>
      <c r="V418" s="7">
        <v>2.0</v>
      </c>
      <c r="W418" s="7">
        <v>7.0</v>
      </c>
      <c r="X418" s="7">
        <v>1.0</v>
      </c>
      <c r="Y418" s="7">
        <v>4779.0</v>
      </c>
      <c r="Z418" s="18">
        <f t="shared" si="5"/>
        <v>2.655</v>
      </c>
      <c r="AA418" s="14">
        <v>81.58</v>
      </c>
      <c r="AB418" s="18">
        <f t="shared" si="6"/>
        <v>2.719333333</v>
      </c>
      <c r="AC418" s="14">
        <v>66.03</v>
      </c>
      <c r="AD418" s="18">
        <f t="shared" si="7"/>
        <v>2.201</v>
      </c>
      <c r="AE418" s="13">
        <f t="shared" si="8"/>
        <v>0.5526725832</v>
      </c>
      <c r="AF418" s="7">
        <v>0.0</v>
      </c>
      <c r="AG418" s="7">
        <v>0.0</v>
      </c>
      <c r="AH418" s="13" t="str">
        <f t="shared" si="9"/>
        <v> </v>
      </c>
      <c r="AI418" s="7">
        <v>0.0</v>
      </c>
      <c r="AJ418" s="7">
        <v>5.0</v>
      </c>
      <c r="AK418" s="26">
        <v>10.0</v>
      </c>
      <c r="AL418" s="26">
        <v>75.0</v>
      </c>
      <c r="AM418" s="7">
        <v>4.0</v>
      </c>
      <c r="AN418" s="7">
        <v>31.0</v>
      </c>
      <c r="AO418" s="7">
        <v>1.0</v>
      </c>
      <c r="AP418" s="7">
        <v>43.0</v>
      </c>
      <c r="AQ418" s="7">
        <v>7.0</v>
      </c>
      <c r="AR418" s="7">
        <v>77.0</v>
      </c>
      <c r="AS418" s="13">
        <f t="shared" si="10"/>
        <v>0.08333333333</v>
      </c>
      <c r="AT418" s="14">
        <v>-9.72</v>
      </c>
      <c r="AU418" s="7">
        <v>0.0</v>
      </c>
      <c r="AV418" s="7">
        <v>1.0</v>
      </c>
      <c r="AW418" s="14">
        <v>-40.5</v>
      </c>
      <c r="AX418" s="14">
        <v>3.03</v>
      </c>
      <c r="AY418" s="14">
        <v>-12.06</v>
      </c>
    </row>
    <row r="419" ht="12.75" customHeight="1">
      <c r="A419" s="7" t="s">
        <v>456</v>
      </c>
      <c r="B419" s="7" t="s">
        <v>2066</v>
      </c>
      <c r="C419" s="8" t="s">
        <v>610</v>
      </c>
      <c r="D419" s="9" t="s">
        <v>174</v>
      </c>
      <c r="E419" s="7">
        <v>69.0</v>
      </c>
      <c r="F419" s="7">
        <v>0.0</v>
      </c>
      <c r="G419" s="7">
        <v>0.0</v>
      </c>
      <c r="H419" s="24">
        <f t="shared" si="1"/>
        <v>0</v>
      </c>
      <c r="I419" s="7">
        <v>0.0</v>
      </c>
      <c r="J419" s="7">
        <v>0.0</v>
      </c>
      <c r="K419" s="7">
        <v>0.0</v>
      </c>
      <c r="L419" s="12">
        <f t="shared" si="2"/>
        <v>0</v>
      </c>
      <c r="M419" s="7">
        <v>0.0</v>
      </c>
      <c r="N419" s="7">
        <v>0.0</v>
      </c>
      <c r="O419" s="7">
        <v>0.0</v>
      </c>
      <c r="P419" s="7">
        <v>0.0</v>
      </c>
      <c r="Q419" s="7">
        <v>0.0</v>
      </c>
      <c r="R419" s="10">
        <f t="shared" si="3"/>
        <v>0</v>
      </c>
      <c r="S419" s="10">
        <f t="shared" si="4"/>
        <v>0</v>
      </c>
      <c r="T419" s="7">
        <v>22.0</v>
      </c>
      <c r="U419" s="7">
        <v>9.0</v>
      </c>
      <c r="V419" s="7">
        <v>3.0</v>
      </c>
      <c r="W419" s="7">
        <v>3.0</v>
      </c>
      <c r="X419" s="7">
        <v>3.0</v>
      </c>
      <c r="Y419" s="7">
        <v>8672.0</v>
      </c>
      <c r="Z419" s="18">
        <f t="shared" si="5"/>
        <v>2.09468599</v>
      </c>
      <c r="AA419" s="14">
        <v>142.15</v>
      </c>
      <c r="AB419" s="18">
        <f t="shared" si="6"/>
        <v>2.060144928</v>
      </c>
      <c r="AC419" s="14">
        <v>190.78</v>
      </c>
      <c r="AD419" s="18">
        <f t="shared" si="7"/>
        <v>2.764927536</v>
      </c>
      <c r="AE419" s="13">
        <f t="shared" si="8"/>
        <v>0.4269666296</v>
      </c>
      <c r="AF419" s="7">
        <v>0.0</v>
      </c>
      <c r="AG419" s="7">
        <v>0.0</v>
      </c>
      <c r="AH419" s="13" t="str">
        <f t="shared" si="9"/>
        <v> </v>
      </c>
      <c r="AI419" s="7">
        <v>0.0</v>
      </c>
      <c r="AJ419" s="7">
        <v>14.0</v>
      </c>
      <c r="AK419" s="26">
        <v>20.0</v>
      </c>
      <c r="AL419" s="26">
        <v>100.0</v>
      </c>
      <c r="AM419" s="7">
        <v>7.0</v>
      </c>
      <c r="AN419" s="7">
        <v>48.0</v>
      </c>
      <c r="AO419" s="7">
        <v>6.0</v>
      </c>
      <c r="AP419" s="7">
        <v>62.0</v>
      </c>
      <c r="AQ419" s="7">
        <v>22.0</v>
      </c>
      <c r="AR419" s="7">
        <v>101.0</v>
      </c>
      <c r="AS419" s="13">
        <f t="shared" si="10"/>
        <v>0.1788617886</v>
      </c>
      <c r="AT419" s="14">
        <v>3.6</v>
      </c>
      <c r="AU419" s="7">
        <v>1.0</v>
      </c>
      <c r="AV419" s="7">
        <v>0.0</v>
      </c>
      <c r="AW419" s="14">
        <v>-33.3</v>
      </c>
      <c r="AX419" s="14">
        <v>9.68</v>
      </c>
      <c r="AY419" s="14">
        <v>5.7</v>
      </c>
    </row>
    <row r="420" ht="12.75" customHeight="1">
      <c r="A420" s="7" t="s">
        <v>770</v>
      </c>
      <c r="B420" s="7" t="s">
        <v>2069</v>
      </c>
      <c r="C420" s="8" t="s">
        <v>399</v>
      </c>
      <c r="D420" s="9" t="s">
        <v>174</v>
      </c>
      <c r="E420" s="7">
        <v>76.0</v>
      </c>
      <c r="F420" s="7">
        <v>0.0</v>
      </c>
      <c r="G420" s="7">
        <v>0.0</v>
      </c>
      <c r="H420" s="24">
        <f t="shared" si="1"/>
        <v>0</v>
      </c>
      <c r="I420" s="7">
        <v>0.0</v>
      </c>
      <c r="J420" s="7">
        <v>0.0</v>
      </c>
      <c r="K420" s="7">
        <v>0.0</v>
      </c>
      <c r="L420" s="12">
        <f t="shared" si="2"/>
        <v>0</v>
      </c>
      <c r="M420" s="7">
        <v>1.0</v>
      </c>
      <c r="N420" s="7">
        <v>0.0</v>
      </c>
      <c r="O420" s="7">
        <v>0.0</v>
      </c>
      <c r="P420" s="7">
        <v>1.0</v>
      </c>
      <c r="Q420" s="7">
        <v>1.0</v>
      </c>
      <c r="R420" s="10">
        <f t="shared" si="3"/>
        <v>0</v>
      </c>
      <c r="S420" s="10">
        <f t="shared" si="4"/>
        <v>0</v>
      </c>
      <c r="T420" s="7">
        <v>0.0</v>
      </c>
      <c r="U420" s="7">
        <v>0.0</v>
      </c>
      <c r="V420" s="7">
        <v>0.0</v>
      </c>
      <c r="W420" s="7">
        <v>0.0</v>
      </c>
      <c r="X420" s="7">
        <v>0.0</v>
      </c>
      <c r="Y420" s="7">
        <v>452.0</v>
      </c>
      <c r="Z420" s="18">
        <f t="shared" si="5"/>
        <v>0.09912280702</v>
      </c>
      <c r="AA420" s="14">
        <v>9.43</v>
      </c>
      <c r="AB420" s="18">
        <f t="shared" si="6"/>
        <v>0.1240789474</v>
      </c>
      <c r="AC420" s="14">
        <v>362.6</v>
      </c>
      <c r="AD420" s="18">
        <f t="shared" si="7"/>
        <v>4.771052632</v>
      </c>
      <c r="AE420" s="13">
        <f t="shared" si="8"/>
        <v>0.02534741822</v>
      </c>
      <c r="AF420" s="7">
        <v>0.0</v>
      </c>
      <c r="AG420" s="7">
        <v>0.0</v>
      </c>
      <c r="AH420" s="13" t="str">
        <f t="shared" si="9"/>
        <v> </v>
      </c>
      <c r="AI420" s="7">
        <v>0.0</v>
      </c>
      <c r="AJ420" s="7">
        <v>1.0</v>
      </c>
      <c r="AK420" s="26">
        <v>3.0</v>
      </c>
      <c r="AL420" s="26">
        <v>7.0</v>
      </c>
      <c r="AM420" s="7">
        <v>0.0</v>
      </c>
      <c r="AN420" s="7">
        <v>3.0</v>
      </c>
      <c r="AO420" s="7">
        <v>1.0</v>
      </c>
      <c r="AP420" s="7">
        <v>2.0</v>
      </c>
      <c r="AQ420" s="7">
        <v>3.0</v>
      </c>
      <c r="AR420" s="7">
        <v>9.0</v>
      </c>
      <c r="AS420" s="13">
        <f t="shared" si="10"/>
        <v>0.25</v>
      </c>
      <c r="AT420" s="14">
        <v>9.2</v>
      </c>
      <c r="AU420" s="7">
        <v>0.0</v>
      </c>
      <c r="AV420" s="7">
        <v>1.0</v>
      </c>
      <c r="AW420" s="14">
        <v>-44.5</v>
      </c>
      <c r="AX420" s="14">
        <v>66.67</v>
      </c>
      <c r="AY420" s="14">
        <v>60.23</v>
      </c>
    </row>
    <row r="421" ht="12.75" customHeight="1">
      <c r="A421" s="7" t="s">
        <v>2073</v>
      </c>
      <c r="B421" s="7" t="s">
        <v>2074</v>
      </c>
      <c r="C421" s="8" t="s">
        <v>860</v>
      </c>
      <c r="D421" s="9" t="s">
        <v>159</v>
      </c>
      <c r="E421" s="7">
        <v>14.0</v>
      </c>
      <c r="F421" s="7">
        <v>0.0</v>
      </c>
      <c r="G421" s="7">
        <v>0.0</v>
      </c>
      <c r="H421" s="24">
        <f t="shared" si="1"/>
        <v>0</v>
      </c>
      <c r="I421" s="7">
        <v>0.0</v>
      </c>
      <c r="J421" s="7">
        <v>0.0</v>
      </c>
      <c r="K421" s="7">
        <v>0.0</v>
      </c>
      <c r="L421" s="12">
        <f t="shared" si="2"/>
        <v>0</v>
      </c>
      <c r="M421" s="7">
        <v>1.0</v>
      </c>
      <c r="N421" s="7">
        <v>0.0</v>
      </c>
      <c r="O421" s="7">
        <v>0.0</v>
      </c>
      <c r="P421" s="7">
        <v>1.0</v>
      </c>
      <c r="Q421" s="7">
        <v>0.0</v>
      </c>
      <c r="R421" s="10">
        <f t="shared" si="3"/>
        <v>0</v>
      </c>
      <c r="S421" s="10">
        <f t="shared" si="4"/>
        <v>0</v>
      </c>
      <c r="T421" s="7">
        <v>0.0</v>
      </c>
      <c r="U421" s="7">
        <v>0.0</v>
      </c>
      <c r="V421" s="7">
        <v>0.0</v>
      </c>
      <c r="W421" s="7">
        <v>1.0</v>
      </c>
      <c r="X421" s="7">
        <v>1.0</v>
      </c>
      <c r="Y421" s="7">
        <v>347.0</v>
      </c>
      <c r="Z421" s="18">
        <f t="shared" si="5"/>
        <v>0.4130952381</v>
      </c>
      <c r="AA421" s="14">
        <v>6.33</v>
      </c>
      <c r="AB421" s="18">
        <f t="shared" si="6"/>
        <v>0.4521428571</v>
      </c>
      <c r="AC421" s="14">
        <v>57.97</v>
      </c>
      <c r="AD421" s="18">
        <f t="shared" si="7"/>
        <v>4.140714286</v>
      </c>
      <c r="AE421" s="13">
        <f t="shared" si="8"/>
        <v>0.09844479005</v>
      </c>
      <c r="AF421" s="7">
        <v>0.0</v>
      </c>
      <c r="AG421" s="7">
        <v>0.0</v>
      </c>
      <c r="AH421" s="13" t="str">
        <f t="shared" si="9"/>
        <v> </v>
      </c>
      <c r="AI421" s="7">
        <v>0.0</v>
      </c>
      <c r="AJ421" s="7">
        <v>1.0</v>
      </c>
      <c r="AK421" s="26">
        <v>1.0</v>
      </c>
      <c r="AL421" s="26">
        <v>5.0</v>
      </c>
      <c r="AM421" s="7">
        <v>1.0</v>
      </c>
      <c r="AN421" s="7">
        <v>2.0</v>
      </c>
      <c r="AO421" s="7">
        <v>0.0</v>
      </c>
      <c r="AP421" s="7">
        <v>0.0</v>
      </c>
      <c r="AQ421" s="7">
        <v>2.0</v>
      </c>
      <c r="AR421" s="7">
        <v>5.0</v>
      </c>
      <c r="AS421" s="13">
        <f t="shared" si="10"/>
        <v>0.2857142857</v>
      </c>
      <c r="AT421" s="14">
        <v>24.29</v>
      </c>
      <c r="AU421" s="7">
        <v>0.0</v>
      </c>
      <c r="AV421" s="7">
        <v>0.0</v>
      </c>
      <c r="AW421" s="14">
        <v>-56.9</v>
      </c>
      <c r="AX421" s="14">
        <v>42.86</v>
      </c>
      <c r="AY421" s="14">
        <v>38.1</v>
      </c>
    </row>
    <row r="422" ht="12.75" customHeight="1">
      <c r="A422" s="7" t="s">
        <v>2076</v>
      </c>
      <c r="B422" s="7" t="s">
        <v>2077</v>
      </c>
      <c r="C422" s="7" t="s">
        <v>325</v>
      </c>
      <c r="D422" s="8" t="s">
        <v>150</v>
      </c>
      <c r="E422" s="7">
        <v>20.0</v>
      </c>
      <c r="F422" s="7">
        <v>0.0</v>
      </c>
      <c r="G422" s="7">
        <v>0.0</v>
      </c>
      <c r="H422" s="24">
        <f t="shared" si="1"/>
        <v>0</v>
      </c>
      <c r="I422" s="7">
        <v>0.0</v>
      </c>
      <c r="J422" s="7">
        <v>0.0</v>
      </c>
      <c r="K422" s="7">
        <v>0.0</v>
      </c>
      <c r="L422" s="12">
        <f t="shared" si="2"/>
        <v>0</v>
      </c>
      <c r="M422" s="7">
        <v>0.0</v>
      </c>
      <c r="N422" s="7">
        <v>0.0</v>
      </c>
      <c r="O422" s="7">
        <v>0.0</v>
      </c>
      <c r="P422" s="7">
        <v>0.0</v>
      </c>
      <c r="Q422" s="7">
        <v>0.0</v>
      </c>
      <c r="R422" s="10">
        <f t="shared" si="3"/>
        <v>0</v>
      </c>
      <c r="S422" s="10">
        <f t="shared" si="4"/>
        <v>0</v>
      </c>
      <c r="T422" s="7">
        <v>0.0</v>
      </c>
      <c r="U422" s="7">
        <v>0.0</v>
      </c>
      <c r="V422" s="7">
        <v>0.0</v>
      </c>
      <c r="W422" s="7">
        <v>0.0</v>
      </c>
      <c r="X422" s="7">
        <v>0.0</v>
      </c>
      <c r="Y422" s="7">
        <v>65.0</v>
      </c>
      <c r="Z422" s="18">
        <f t="shared" si="5"/>
        <v>0.05416666667</v>
      </c>
      <c r="AA422" s="14">
        <v>0.5700000000000001</v>
      </c>
      <c r="AB422" s="18">
        <f t="shared" si="6"/>
        <v>0.0285</v>
      </c>
      <c r="AC422" s="14">
        <v>121.03</v>
      </c>
      <c r="AD422" s="18">
        <f t="shared" si="7"/>
        <v>6.0515</v>
      </c>
      <c r="AE422" s="13">
        <f t="shared" si="8"/>
        <v>0.0046875</v>
      </c>
      <c r="AF422" s="7">
        <v>0.0</v>
      </c>
      <c r="AG422" s="7">
        <v>1.0</v>
      </c>
      <c r="AH422" s="13">
        <f t="shared" si="9"/>
        <v>0</v>
      </c>
      <c r="AI422" s="7">
        <v>0.0</v>
      </c>
      <c r="AJ422" s="7">
        <v>0.0</v>
      </c>
      <c r="AK422" s="26">
        <v>0.0</v>
      </c>
      <c r="AL422" s="26">
        <v>0.0</v>
      </c>
      <c r="AM422" s="7">
        <v>0.0</v>
      </c>
      <c r="AN422" s="7">
        <v>0.0</v>
      </c>
      <c r="AO422" s="7">
        <v>0.0</v>
      </c>
      <c r="AP422" s="7">
        <v>0.0</v>
      </c>
      <c r="AQ422" s="7">
        <v>0.0</v>
      </c>
      <c r="AR422" s="7">
        <v>0.0</v>
      </c>
      <c r="AS422" s="13">
        <f t="shared" si="10"/>
        <v>0</v>
      </c>
      <c r="AT422" s="14"/>
      <c r="AU422" s="7">
        <v>0.0</v>
      </c>
      <c r="AV422" s="7">
        <v>0.0</v>
      </c>
      <c r="AW422" s="14">
        <v>0.0</v>
      </c>
      <c r="AX422" s="14">
        <v>0.0</v>
      </c>
      <c r="AY422" s="14">
        <v>-6.92</v>
      </c>
    </row>
    <row r="423" ht="12.75" customHeight="1">
      <c r="A423" s="7" t="s">
        <v>2079</v>
      </c>
      <c r="B423" s="7" t="s">
        <v>2080</v>
      </c>
      <c r="C423" s="8" t="s">
        <v>215</v>
      </c>
      <c r="D423" s="9" t="s">
        <v>174</v>
      </c>
      <c r="E423" s="7">
        <v>9.0</v>
      </c>
      <c r="F423" s="7">
        <v>0.0</v>
      </c>
      <c r="G423" s="7">
        <v>0.0</v>
      </c>
      <c r="H423" s="24">
        <f t="shared" si="1"/>
        <v>0</v>
      </c>
      <c r="I423" s="7">
        <v>0.0</v>
      </c>
      <c r="J423" s="7">
        <v>0.0</v>
      </c>
      <c r="K423" s="7">
        <v>0.0</v>
      </c>
      <c r="L423" s="12">
        <f t="shared" si="2"/>
        <v>0</v>
      </c>
      <c r="M423" s="7">
        <v>0.0</v>
      </c>
      <c r="N423" s="7">
        <v>0.0</v>
      </c>
      <c r="O423" s="7">
        <v>0.0</v>
      </c>
      <c r="P423" s="7">
        <v>0.0</v>
      </c>
      <c r="Q423" s="7">
        <v>0.0</v>
      </c>
      <c r="R423" s="10">
        <f t="shared" si="3"/>
        <v>0</v>
      </c>
      <c r="S423" s="10">
        <f t="shared" si="4"/>
        <v>0</v>
      </c>
      <c r="T423" s="7">
        <v>0.0</v>
      </c>
      <c r="U423" s="7">
        <v>0.0</v>
      </c>
      <c r="V423" s="7">
        <v>0.0</v>
      </c>
      <c r="W423" s="7">
        <v>0.0</v>
      </c>
      <c r="X423" s="7">
        <v>0.0</v>
      </c>
      <c r="Y423" s="7">
        <v>18.0</v>
      </c>
      <c r="Z423" s="18">
        <f t="shared" si="5"/>
        <v>0.03333333333</v>
      </c>
      <c r="AA423" s="14">
        <v>0.0</v>
      </c>
      <c r="AB423" s="18">
        <f t="shared" si="6"/>
        <v>0</v>
      </c>
      <c r="AC423" s="14">
        <v>44.83</v>
      </c>
      <c r="AD423" s="18">
        <f t="shared" si="7"/>
        <v>4.981111111</v>
      </c>
      <c r="AE423" s="13">
        <f t="shared" si="8"/>
        <v>0</v>
      </c>
      <c r="AF423" s="7">
        <v>0.0</v>
      </c>
      <c r="AG423" s="7">
        <v>0.0</v>
      </c>
      <c r="AH423" s="13" t="str">
        <f t="shared" si="9"/>
        <v> </v>
      </c>
      <c r="AI423" s="7">
        <v>0.0</v>
      </c>
      <c r="AJ423" s="7">
        <v>0.0</v>
      </c>
      <c r="AK423" s="26">
        <v>0.0</v>
      </c>
      <c r="AL423" s="26">
        <v>0.0</v>
      </c>
      <c r="AM423" s="7">
        <v>0.0</v>
      </c>
      <c r="AN423" s="7">
        <v>0.0</v>
      </c>
      <c r="AO423" s="7">
        <v>0.0</v>
      </c>
      <c r="AP423" s="7">
        <v>0.0</v>
      </c>
      <c r="AQ423" s="7">
        <v>0.0</v>
      </c>
      <c r="AR423" s="7">
        <v>0.0</v>
      </c>
      <c r="AS423" s="13">
        <f t="shared" si="10"/>
        <v>0</v>
      </c>
      <c r="AT423" s="14"/>
      <c r="AU423" s="7">
        <v>0.0</v>
      </c>
      <c r="AV423" s="7">
        <v>0.0</v>
      </c>
      <c r="AW423" s="14">
        <v>0.0</v>
      </c>
      <c r="AX423" s="14"/>
      <c r="AY423" s="14"/>
    </row>
    <row r="424" ht="12.75" customHeight="1">
      <c r="A424" s="7" t="s">
        <v>2083</v>
      </c>
      <c r="B424" s="7" t="s">
        <v>2084</v>
      </c>
      <c r="C424" s="8" t="s">
        <v>447</v>
      </c>
      <c r="D424" s="9" t="s">
        <v>150</v>
      </c>
      <c r="E424" s="7">
        <v>82.0</v>
      </c>
      <c r="F424" s="7">
        <v>1.0</v>
      </c>
      <c r="G424" s="7">
        <v>1.0</v>
      </c>
      <c r="H424" s="24">
        <f t="shared" si="1"/>
        <v>2</v>
      </c>
      <c r="I424" s="7">
        <v>1.0</v>
      </c>
      <c r="J424" s="7">
        <v>1.0</v>
      </c>
      <c r="K424" s="7">
        <v>0.0</v>
      </c>
      <c r="L424" s="12">
        <f t="shared" si="2"/>
        <v>2.666666667</v>
      </c>
      <c r="M424" s="7">
        <v>2.0</v>
      </c>
      <c r="N424" s="7">
        <v>0.0</v>
      </c>
      <c r="O424" s="7">
        <v>0.0</v>
      </c>
      <c r="P424" s="7">
        <v>0.0</v>
      </c>
      <c r="Q424" s="7">
        <v>0.0</v>
      </c>
      <c r="R424" s="10">
        <f t="shared" si="3"/>
        <v>0.5</v>
      </c>
      <c r="S424" s="10">
        <f t="shared" si="4"/>
        <v>0</v>
      </c>
      <c r="T424" s="7">
        <v>4.0</v>
      </c>
      <c r="U424" s="7">
        <v>0.0</v>
      </c>
      <c r="V424" s="7">
        <v>1.0</v>
      </c>
      <c r="W424" s="7">
        <v>2.0</v>
      </c>
      <c r="X424" s="7">
        <v>1.0</v>
      </c>
      <c r="Y424" s="7">
        <v>4505.0</v>
      </c>
      <c r="Z424" s="18">
        <f t="shared" si="5"/>
        <v>0.9156504065</v>
      </c>
      <c r="AA424" s="14">
        <v>75.14</v>
      </c>
      <c r="AB424" s="18">
        <f t="shared" si="6"/>
        <v>0.9163414634</v>
      </c>
      <c r="AC424" s="14">
        <v>252.25</v>
      </c>
      <c r="AD424" s="18">
        <f t="shared" si="7"/>
        <v>3.076219512</v>
      </c>
      <c r="AE424" s="13">
        <f t="shared" si="8"/>
        <v>0.2295122026</v>
      </c>
      <c r="AF424" s="7">
        <v>64.0</v>
      </c>
      <c r="AG424" s="7">
        <v>81.0</v>
      </c>
      <c r="AH424" s="13">
        <f t="shared" si="9"/>
        <v>0.4413793103</v>
      </c>
      <c r="AI424" s="7">
        <v>3.0</v>
      </c>
      <c r="AJ424" s="7">
        <v>12.0</v>
      </c>
      <c r="AK424" s="26">
        <v>5.0</v>
      </c>
      <c r="AL424" s="26">
        <v>64.0</v>
      </c>
      <c r="AM424" s="7">
        <v>0.0</v>
      </c>
      <c r="AN424" s="7">
        <v>25.0</v>
      </c>
      <c r="AO424" s="7">
        <v>1.0</v>
      </c>
      <c r="AP424" s="7">
        <v>32.0</v>
      </c>
      <c r="AQ424" s="7">
        <v>5.0</v>
      </c>
      <c r="AR424" s="7">
        <v>75.0</v>
      </c>
      <c r="AS424" s="13">
        <f t="shared" si="10"/>
        <v>0.0625</v>
      </c>
      <c r="AT424" s="14">
        <v>-4.11</v>
      </c>
      <c r="AU424" s="7">
        <v>0.0</v>
      </c>
      <c r="AV424" s="7">
        <v>1.0</v>
      </c>
      <c r="AW424" s="14">
        <v>-49.5</v>
      </c>
      <c r="AX424" s="14">
        <v>1.49</v>
      </c>
      <c r="AY424" s="14">
        <v>-5.25</v>
      </c>
    </row>
    <row r="425" ht="12.75" customHeight="1">
      <c r="A425" s="7" t="s">
        <v>2089</v>
      </c>
      <c r="B425" s="7" t="s">
        <v>2090</v>
      </c>
      <c r="C425" s="8" t="s">
        <v>237</v>
      </c>
      <c r="D425" s="9" t="s">
        <v>1682</v>
      </c>
      <c r="E425" s="7">
        <v>67.0</v>
      </c>
      <c r="F425" s="7">
        <v>1.0</v>
      </c>
      <c r="G425" s="7">
        <v>0.0</v>
      </c>
      <c r="H425" s="24">
        <f t="shared" si="1"/>
        <v>1</v>
      </c>
      <c r="I425" s="7">
        <v>1.0</v>
      </c>
      <c r="J425" s="7">
        <v>0.0</v>
      </c>
      <c r="K425" s="7">
        <v>0.0</v>
      </c>
      <c r="L425" s="12">
        <f t="shared" si="2"/>
        <v>0</v>
      </c>
      <c r="M425" s="7">
        <v>5.0</v>
      </c>
      <c r="N425" s="7">
        <v>3.0</v>
      </c>
      <c r="O425" s="7">
        <v>2.0</v>
      </c>
      <c r="P425" s="7">
        <v>4.0</v>
      </c>
      <c r="Q425" s="7">
        <v>2.0</v>
      </c>
      <c r="R425" s="10">
        <f t="shared" si="3"/>
        <v>0.2</v>
      </c>
      <c r="S425" s="10">
        <f t="shared" si="4"/>
        <v>0.125</v>
      </c>
      <c r="T425" s="7">
        <v>4.0</v>
      </c>
      <c r="U425" s="7">
        <v>10.0</v>
      </c>
      <c r="V425" s="7">
        <v>3.0</v>
      </c>
      <c r="W425" s="7">
        <v>2.0</v>
      </c>
      <c r="X425" s="7">
        <v>4.0</v>
      </c>
      <c r="Y425" s="7">
        <v>6703.0</v>
      </c>
      <c r="Z425" s="18">
        <f t="shared" si="5"/>
        <v>1.667412935</v>
      </c>
      <c r="AA425" s="14">
        <v>100.79</v>
      </c>
      <c r="AB425" s="18">
        <f t="shared" si="6"/>
        <v>1.504328358</v>
      </c>
      <c r="AC425" s="14">
        <v>272.32</v>
      </c>
      <c r="AD425" s="18">
        <f t="shared" si="7"/>
        <v>4.064477612</v>
      </c>
      <c r="AE425" s="13">
        <f t="shared" si="8"/>
        <v>0.2701348128</v>
      </c>
      <c r="AF425" s="7">
        <v>30.0</v>
      </c>
      <c r="AG425" s="7">
        <v>33.0</v>
      </c>
      <c r="AH425" s="13">
        <f t="shared" si="9"/>
        <v>0.4761904762</v>
      </c>
      <c r="AI425" s="7">
        <v>1.0</v>
      </c>
      <c r="AJ425" s="7">
        <v>9.0</v>
      </c>
      <c r="AK425" s="26">
        <v>11.0</v>
      </c>
      <c r="AL425" s="26">
        <v>59.0</v>
      </c>
      <c r="AM425" s="7">
        <v>5.0</v>
      </c>
      <c r="AN425" s="7">
        <v>25.0</v>
      </c>
      <c r="AO425" s="7">
        <v>2.0</v>
      </c>
      <c r="AP425" s="7">
        <v>45.0</v>
      </c>
      <c r="AQ425" s="7">
        <v>10.0</v>
      </c>
      <c r="AR425" s="7">
        <v>67.0</v>
      </c>
      <c r="AS425" s="13">
        <f t="shared" si="10"/>
        <v>0.1298701299</v>
      </c>
      <c r="AT425" s="14">
        <v>-4.4</v>
      </c>
      <c r="AU425" s="7">
        <v>0.0</v>
      </c>
      <c r="AV425" s="7">
        <v>2.0</v>
      </c>
      <c r="AW425" s="14">
        <v>-19.6</v>
      </c>
      <c r="AX425" s="14">
        <v>15.28</v>
      </c>
      <c r="AY425" s="14">
        <v>7.7</v>
      </c>
    </row>
    <row r="426" ht="12.75" customHeight="1">
      <c r="A426" s="7" t="s">
        <v>2095</v>
      </c>
      <c r="B426" s="7" t="s">
        <v>2096</v>
      </c>
      <c r="C426" s="8" t="s">
        <v>197</v>
      </c>
      <c r="D426" s="9" t="s">
        <v>150</v>
      </c>
      <c r="E426" s="7">
        <v>81.0</v>
      </c>
      <c r="F426" s="7">
        <v>1.0</v>
      </c>
      <c r="G426" s="7">
        <v>2.0</v>
      </c>
      <c r="H426" s="24">
        <f t="shared" si="1"/>
        <v>3</v>
      </c>
      <c r="I426" s="7">
        <v>1.0</v>
      </c>
      <c r="J426" s="7">
        <v>2.0</v>
      </c>
      <c r="K426" s="7">
        <v>0.0</v>
      </c>
      <c r="L426" s="12">
        <f t="shared" si="2"/>
        <v>10.66666667</v>
      </c>
      <c r="M426" s="7">
        <v>8.0</v>
      </c>
      <c r="N426" s="7">
        <v>2.0</v>
      </c>
      <c r="O426" s="7">
        <v>2.0</v>
      </c>
      <c r="P426" s="7">
        <v>7.0</v>
      </c>
      <c r="Q426" s="7">
        <v>1.0</v>
      </c>
      <c r="R426" s="10">
        <f t="shared" si="3"/>
        <v>0.125</v>
      </c>
      <c r="S426" s="10">
        <f t="shared" si="4"/>
        <v>0.1</v>
      </c>
      <c r="T426" s="7">
        <v>7.0</v>
      </c>
      <c r="U426" s="7">
        <v>1.0</v>
      </c>
      <c r="V426" s="7">
        <v>2.0</v>
      </c>
      <c r="W426" s="7">
        <v>6.0</v>
      </c>
      <c r="X426" s="7">
        <v>4.0</v>
      </c>
      <c r="Y426" s="7">
        <v>10484.0</v>
      </c>
      <c r="Z426" s="18">
        <f t="shared" si="5"/>
        <v>2.157201646</v>
      </c>
      <c r="AA426" s="14">
        <v>171.79</v>
      </c>
      <c r="AB426" s="18">
        <f t="shared" si="6"/>
        <v>2.120864198</v>
      </c>
      <c r="AC426" s="14">
        <v>271.88</v>
      </c>
      <c r="AD426" s="18">
        <f t="shared" si="7"/>
        <v>3.35654321</v>
      </c>
      <c r="AE426" s="13">
        <f t="shared" si="8"/>
        <v>0.3872021998</v>
      </c>
      <c r="AF426" s="7">
        <v>129.0</v>
      </c>
      <c r="AG426" s="7">
        <v>130.0</v>
      </c>
      <c r="AH426" s="13">
        <f t="shared" si="9"/>
        <v>0.4980694981</v>
      </c>
      <c r="AI426" s="7">
        <v>3.0</v>
      </c>
      <c r="AJ426" s="7">
        <v>19.0</v>
      </c>
      <c r="AK426" s="26">
        <v>13.0</v>
      </c>
      <c r="AL426" s="26">
        <v>141.0</v>
      </c>
      <c r="AM426" s="7">
        <v>4.0</v>
      </c>
      <c r="AN426" s="7">
        <v>61.0</v>
      </c>
      <c r="AO426" s="7">
        <v>5.0</v>
      </c>
      <c r="AP426" s="7">
        <v>62.0</v>
      </c>
      <c r="AQ426" s="7">
        <v>16.0</v>
      </c>
      <c r="AR426" s="7">
        <v>136.0</v>
      </c>
      <c r="AS426" s="13">
        <f t="shared" si="10"/>
        <v>0.1052631579</v>
      </c>
      <c r="AT426" s="14">
        <v>-2.17</v>
      </c>
      <c r="AU426" s="7">
        <v>1.0</v>
      </c>
      <c r="AV426" s="7">
        <v>0.0</v>
      </c>
      <c r="AW426" s="14">
        <v>-50.3</v>
      </c>
      <c r="AX426" s="14">
        <v>2.7</v>
      </c>
      <c r="AY426" s="14">
        <v>-10.46</v>
      </c>
    </row>
    <row r="427" ht="12.75" customHeight="1">
      <c r="A427" s="7" t="s">
        <v>2100</v>
      </c>
      <c r="B427" s="7" t="s">
        <v>2101</v>
      </c>
      <c r="C427" s="8" t="s">
        <v>860</v>
      </c>
      <c r="D427" s="9" t="s">
        <v>255</v>
      </c>
      <c r="E427" s="7">
        <v>71.0</v>
      </c>
      <c r="F427" s="7">
        <v>1.0</v>
      </c>
      <c r="G427" s="7">
        <v>0.0</v>
      </c>
      <c r="H427" s="24">
        <f t="shared" si="1"/>
        <v>1</v>
      </c>
      <c r="I427" s="7">
        <v>1.0</v>
      </c>
      <c r="J427" s="7">
        <v>0.0</v>
      </c>
      <c r="K427" s="7">
        <v>0.0</v>
      </c>
      <c r="L427" s="12">
        <f t="shared" si="2"/>
        <v>0</v>
      </c>
      <c r="M427" s="7">
        <v>6.0</v>
      </c>
      <c r="N427" s="7">
        <v>0.0</v>
      </c>
      <c r="O427" s="7">
        <v>0.0</v>
      </c>
      <c r="P427" s="7">
        <v>5.0</v>
      </c>
      <c r="Q427" s="7">
        <v>2.0</v>
      </c>
      <c r="R427" s="10">
        <f t="shared" si="3"/>
        <v>0.1666666667</v>
      </c>
      <c r="S427" s="10">
        <f t="shared" si="4"/>
        <v>0.1428571429</v>
      </c>
      <c r="T427" s="7">
        <v>14.0</v>
      </c>
      <c r="U427" s="7">
        <v>6.0</v>
      </c>
      <c r="V427" s="7">
        <v>3.0</v>
      </c>
      <c r="W427" s="7">
        <v>3.0</v>
      </c>
      <c r="X427" s="7">
        <v>7.0</v>
      </c>
      <c r="Y427" s="7">
        <v>8498.0</v>
      </c>
      <c r="Z427" s="18">
        <f t="shared" si="5"/>
        <v>1.994835681</v>
      </c>
      <c r="AA427" s="14">
        <v>140.22</v>
      </c>
      <c r="AB427" s="18">
        <f t="shared" si="6"/>
        <v>1.974929577</v>
      </c>
      <c r="AC427" s="14">
        <v>236.01</v>
      </c>
      <c r="AD427" s="18">
        <f t="shared" si="7"/>
        <v>3.324084507</v>
      </c>
      <c r="AE427" s="13">
        <f t="shared" si="8"/>
        <v>0.372697552</v>
      </c>
      <c r="AF427" s="7">
        <v>11.0</v>
      </c>
      <c r="AG427" s="7">
        <v>6.0</v>
      </c>
      <c r="AH427" s="13">
        <f t="shared" si="9"/>
        <v>0.6470588235</v>
      </c>
      <c r="AI427" s="7">
        <v>1.0</v>
      </c>
      <c r="AJ427" s="7">
        <v>17.0</v>
      </c>
      <c r="AK427" s="26">
        <v>11.0</v>
      </c>
      <c r="AL427" s="26">
        <v>133.0</v>
      </c>
      <c r="AM427" s="7">
        <v>1.0</v>
      </c>
      <c r="AN427" s="7">
        <v>45.0</v>
      </c>
      <c r="AO427" s="7">
        <v>4.0</v>
      </c>
      <c r="AP427" s="7">
        <v>72.0</v>
      </c>
      <c r="AQ427" s="7">
        <v>7.0</v>
      </c>
      <c r="AR427" s="7">
        <v>144.0</v>
      </c>
      <c r="AS427" s="13">
        <f t="shared" si="10"/>
        <v>0.04635761589</v>
      </c>
      <c r="AT427" s="14">
        <v>-5.15</v>
      </c>
      <c r="AU427" s="7">
        <v>0.0</v>
      </c>
      <c r="AV427" s="7">
        <v>0.0</v>
      </c>
      <c r="AW427" s="14">
        <v>-48.8</v>
      </c>
      <c r="AX427" s="14">
        <v>7.2</v>
      </c>
      <c r="AY427" s="14">
        <v>2.78</v>
      </c>
    </row>
    <row r="428" ht="12.75" customHeight="1">
      <c r="A428" s="7" t="s">
        <v>1539</v>
      </c>
      <c r="B428" s="7" t="s">
        <v>2105</v>
      </c>
      <c r="C428" s="8" t="s">
        <v>246</v>
      </c>
      <c r="D428" s="9" t="s">
        <v>247</v>
      </c>
      <c r="E428" s="7">
        <v>8.0</v>
      </c>
      <c r="F428" s="7">
        <v>0.0</v>
      </c>
      <c r="G428" s="7">
        <v>0.0</v>
      </c>
      <c r="H428" s="24">
        <f t="shared" si="1"/>
        <v>0</v>
      </c>
      <c r="I428" s="7">
        <v>0.0</v>
      </c>
      <c r="J428" s="7">
        <v>0.0</v>
      </c>
      <c r="K428" s="7">
        <v>0.0</v>
      </c>
      <c r="L428" s="12">
        <f t="shared" si="2"/>
        <v>0</v>
      </c>
      <c r="M428" s="7">
        <v>0.0</v>
      </c>
      <c r="N428" s="7">
        <v>0.0</v>
      </c>
      <c r="O428" s="7">
        <v>0.0</v>
      </c>
      <c r="P428" s="7">
        <v>0.0</v>
      </c>
      <c r="Q428" s="7">
        <v>0.0</v>
      </c>
      <c r="R428" s="10">
        <f t="shared" si="3"/>
        <v>0</v>
      </c>
      <c r="S428" s="10">
        <f t="shared" si="4"/>
        <v>0</v>
      </c>
      <c r="T428" s="7">
        <v>0.0</v>
      </c>
      <c r="U428" s="7">
        <v>0.0</v>
      </c>
      <c r="V428" s="7">
        <v>0.0</v>
      </c>
      <c r="W428" s="7">
        <v>0.0</v>
      </c>
      <c r="X428" s="7">
        <v>0.0</v>
      </c>
      <c r="Y428" s="7">
        <v>0.0</v>
      </c>
      <c r="Z428" s="18">
        <f t="shared" si="5"/>
        <v>0</v>
      </c>
      <c r="AA428" s="14">
        <v>0.0</v>
      </c>
      <c r="AB428" s="18">
        <f t="shared" si="6"/>
        <v>0</v>
      </c>
      <c r="AC428" s="14">
        <v>37.17</v>
      </c>
      <c r="AD428" s="18">
        <f t="shared" si="7"/>
        <v>4.64625</v>
      </c>
      <c r="AE428" s="13">
        <f t="shared" si="8"/>
        <v>0</v>
      </c>
      <c r="AF428" s="7">
        <v>0.0</v>
      </c>
      <c r="AG428" s="7">
        <v>0.0</v>
      </c>
      <c r="AH428" s="13" t="str">
        <f t="shared" si="9"/>
        <v> </v>
      </c>
      <c r="AI428" s="7">
        <v>0.0</v>
      </c>
      <c r="AJ428" s="7">
        <v>0.0</v>
      </c>
      <c r="AK428" s="26">
        <v>0.0</v>
      </c>
      <c r="AL428" s="26">
        <v>0.0</v>
      </c>
      <c r="AM428" s="7">
        <v>0.0</v>
      </c>
      <c r="AN428" s="7">
        <v>0.0</v>
      </c>
      <c r="AO428" s="7">
        <v>0.0</v>
      </c>
      <c r="AP428" s="7">
        <v>0.0</v>
      </c>
      <c r="AQ428" s="7">
        <v>0.0</v>
      </c>
      <c r="AR428" s="7">
        <v>0.0</v>
      </c>
      <c r="AS428" s="13">
        <f t="shared" si="10"/>
        <v>0</v>
      </c>
      <c r="AT428" s="14"/>
      <c r="AU428" s="7">
        <v>0.0</v>
      </c>
      <c r="AV428" s="7">
        <v>0.0</v>
      </c>
      <c r="AW428" s="14">
        <v>0.0</v>
      </c>
      <c r="AX428" s="14"/>
      <c r="AY428" s="14"/>
    </row>
    <row r="429" ht="12.75" customHeight="1">
      <c r="A429" s="7" t="s">
        <v>743</v>
      </c>
      <c r="B429" s="7" t="s">
        <v>2108</v>
      </c>
      <c r="C429" s="8" t="s">
        <v>542</v>
      </c>
      <c r="D429" s="9" t="s">
        <v>174</v>
      </c>
      <c r="E429" s="7">
        <v>15.0</v>
      </c>
      <c r="F429" s="7">
        <v>0.0</v>
      </c>
      <c r="G429" s="7">
        <v>0.0</v>
      </c>
      <c r="H429" s="24">
        <f t="shared" si="1"/>
        <v>0</v>
      </c>
      <c r="I429" s="7">
        <v>0.0</v>
      </c>
      <c r="J429" s="7">
        <v>0.0</v>
      </c>
      <c r="K429" s="7">
        <v>0.0</v>
      </c>
      <c r="L429" s="12">
        <f t="shared" si="2"/>
        <v>0</v>
      </c>
      <c r="M429" s="7">
        <v>0.0</v>
      </c>
      <c r="N429" s="7">
        <v>0.0</v>
      </c>
      <c r="O429" s="7">
        <v>0.0</v>
      </c>
      <c r="P429" s="7">
        <v>0.0</v>
      </c>
      <c r="Q429" s="7">
        <v>0.0</v>
      </c>
      <c r="R429" s="10">
        <f t="shared" si="3"/>
        <v>0</v>
      </c>
      <c r="S429" s="10">
        <f t="shared" si="4"/>
        <v>0</v>
      </c>
      <c r="T429" s="7">
        <v>0.0</v>
      </c>
      <c r="U429" s="7">
        <v>0.0</v>
      </c>
      <c r="V429" s="7">
        <v>0.0</v>
      </c>
      <c r="W429" s="7">
        <v>0.0</v>
      </c>
      <c r="X429" s="7">
        <v>0.0</v>
      </c>
      <c r="Y429" s="7">
        <v>541.0</v>
      </c>
      <c r="Z429" s="18">
        <f t="shared" si="5"/>
        <v>0.6011111111</v>
      </c>
      <c r="AA429" s="14">
        <v>7.33</v>
      </c>
      <c r="AB429" s="18">
        <f t="shared" si="6"/>
        <v>0.4886666667</v>
      </c>
      <c r="AC429" s="14">
        <v>64.07</v>
      </c>
      <c r="AD429" s="18">
        <f t="shared" si="7"/>
        <v>4.271333333</v>
      </c>
      <c r="AE429" s="13">
        <f t="shared" si="8"/>
        <v>0.1026610644</v>
      </c>
      <c r="AF429" s="7">
        <v>0.0</v>
      </c>
      <c r="AG429" s="7">
        <v>0.0</v>
      </c>
      <c r="AH429" s="13" t="str">
        <f t="shared" si="9"/>
        <v> </v>
      </c>
      <c r="AI429" s="7">
        <v>1.0</v>
      </c>
      <c r="AJ429" s="7">
        <v>2.0</v>
      </c>
      <c r="AK429" s="26">
        <v>1.0</v>
      </c>
      <c r="AL429" s="26">
        <v>5.0</v>
      </c>
      <c r="AM429" s="7">
        <v>2.0</v>
      </c>
      <c r="AN429" s="7">
        <v>0.0</v>
      </c>
      <c r="AO429" s="7">
        <v>0.0</v>
      </c>
      <c r="AP429" s="7">
        <v>2.0</v>
      </c>
      <c r="AQ429" s="7">
        <v>3.0</v>
      </c>
      <c r="AR429" s="7">
        <v>5.0</v>
      </c>
      <c r="AS429" s="13">
        <f t="shared" si="10"/>
        <v>0.375</v>
      </c>
      <c r="AT429" s="14">
        <v>8.93</v>
      </c>
      <c r="AU429" s="7">
        <v>0.0</v>
      </c>
      <c r="AV429" s="7">
        <v>0.0</v>
      </c>
      <c r="AW429" s="14">
        <v>-8.2</v>
      </c>
      <c r="AX429" s="14">
        <v>14.29</v>
      </c>
      <c r="AY429" s="14">
        <v>12.59</v>
      </c>
    </row>
    <row r="430" ht="12.75" customHeight="1">
      <c r="A430" s="7" t="s">
        <v>464</v>
      </c>
      <c r="B430" s="7" t="s">
        <v>2111</v>
      </c>
      <c r="C430" s="8" t="s">
        <v>610</v>
      </c>
      <c r="D430" s="9" t="s">
        <v>159</v>
      </c>
      <c r="E430" s="7">
        <v>79.0</v>
      </c>
      <c r="F430" s="7">
        <v>0.0</v>
      </c>
      <c r="G430" s="7">
        <v>0.0</v>
      </c>
      <c r="H430" s="24">
        <f t="shared" si="1"/>
        <v>0</v>
      </c>
      <c r="I430" s="7">
        <v>0.0</v>
      </c>
      <c r="J430" s="7">
        <v>0.0</v>
      </c>
      <c r="K430" s="7">
        <v>0.0</v>
      </c>
      <c r="L430" s="12">
        <f t="shared" si="2"/>
        <v>0</v>
      </c>
      <c r="M430" s="7">
        <v>0.0</v>
      </c>
      <c r="N430" s="7">
        <v>0.0</v>
      </c>
      <c r="O430" s="7">
        <v>0.0</v>
      </c>
      <c r="P430" s="7">
        <v>0.0</v>
      </c>
      <c r="Q430" s="7">
        <v>0.0</v>
      </c>
      <c r="R430" s="10">
        <f t="shared" si="3"/>
        <v>0</v>
      </c>
      <c r="S430" s="10">
        <f t="shared" si="4"/>
        <v>0</v>
      </c>
      <c r="T430" s="7">
        <v>0.0</v>
      </c>
      <c r="U430" s="7">
        <v>0.0</v>
      </c>
      <c r="V430" s="7">
        <v>0.0</v>
      </c>
      <c r="W430" s="7">
        <v>0.0</v>
      </c>
      <c r="X430" s="7">
        <v>0.0</v>
      </c>
      <c r="Y430" s="7">
        <v>30.0</v>
      </c>
      <c r="Z430" s="18">
        <f t="shared" si="5"/>
        <v>0.006329113924</v>
      </c>
      <c r="AA430" s="14">
        <v>0.08</v>
      </c>
      <c r="AB430" s="18">
        <f t="shared" si="6"/>
        <v>0.001012658228</v>
      </c>
      <c r="AC430" s="14">
        <v>385.89</v>
      </c>
      <c r="AD430" s="18">
        <f t="shared" si="7"/>
        <v>4.884683544</v>
      </c>
      <c r="AE430" s="13">
        <f t="shared" si="8"/>
        <v>0.0002072699951</v>
      </c>
      <c r="AF430" s="7">
        <v>0.0</v>
      </c>
      <c r="AG430" s="7">
        <v>0.0</v>
      </c>
      <c r="AH430" s="13" t="str">
        <f t="shared" si="9"/>
        <v> </v>
      </c>
      <c r="AI430" s="7">
        <v>0.0</v>
      </c>
      <c r="AJ430" s="7">
        <v>0.0</v>
      </c>
      <c r="AK430" s="26">
        <v>0.0</v>
      </c>
      <c r="AL430" s="26">
        <v>0.0</v>
      </c>
      <c r="AM430" s="7">
        <v>0.0</v>
      </c>
      <c r="AN430" s="7">
        <v>0.0</v>
      </c>
      <c r="AO430" s="7">
        <v>0.0</v>
      </c>
      <c r="AP430" s="7">
        <v>0.0</v>
      </c>
      <c r="AQ430" s="7">
        <v>0.0</v>
      </c>
      <c r="AR430" s="7">
        <v>0.0</v>
      </c>
      <c r="AS430" s="13">
        <f t="shared" si="10"/>
        <v>0</v>
      </c>
      <c r="AT430" s="14"/>
      <c r="AU430" s="7">
        <v>1.0</v>
      </c>
      <c r="AV430" s="7">
        <v>1.0</v>
      </c>
      <c r="AW430" s="14">
        <v>0.0</v>
      </c>
      <c r="AX430" s="14"/>
      <c r="AY430" s="14"/>
    </row>
    <row r="431" ht="12.75" customHeight="1">
      <c r="A431" s="7" t="s">
        <v>272</v>
      </c>
      <c r="B431" s="7" t="s">
        <v>2117</v>
      </c>
      <c r="C431" s="8" t="s">
        <v>149</v>
      </c>
      <c r="D431" s="9" t="s">
        <v>150</v>
      </c>
      <c r="E431" s="7">
        <v>72.0</v>
      </c>
      <c r="F431" s="7">
        <v>0.0</v>
      </c>
      <c r="G431" s="7">
        <v>3.0</v>
      </c>
      <c r="H431" s="24">
        <f t="shared" si="1"/>
        <v>3</v>
      </c>
      <c r="I431" s="7">
        <v>0.0</v>
      </c>
      <c r="J431" s="7">
        <v>2.0</v>
      </c>
      <c r="K431" s="7">
        <v>1.0</v>
      </c>
      <c r="L431" s="12">
        <f t="shared" si="2"/>
        <v>16</v>
      </c>
      <c r="M431" s="7">
        <v>4.0</v>
      </c>
      <c r="N431" s="7">
        <v>2.0</v>
      </c>
      <c r="O431" s="7">
        <v>1.0</v>
      </c>
      <c r="P431" s="7">
        <v>4.0</v>
      </c>
      <c r="Q431" s="7">
        <v>0.0</v>
      </c>
      <c r="R431" s="10">
        <f t="shared" si="3"/>
        <v>0</v>
      </c>
      <c r="S431" s="10">
        <f t="shared" si="4"/>
        <v>0</v>
      </c>
      <c r="T431" s="7">
        <v>12.0</v>
      </c>
      <c r="U431" s="7">
        <v>3.0</v>
      </c>
      <c r="V431" s="7">
        <v>0.0</v>
      </c>
      <c r="W431" s="7">
        <v>1.0</v>
      </c>
      <c r="X431" s="7">
        <v>4.0</v>
      </c>
      <c r="Y431" s="7">
        <v>6451.0</v>
      </c>
      <c r="Z431" s="18">
        <f t="shared" si="5"/>
        <v>1.493287037</v>
      </c>
      <c r="AA431" s="14">
        <v>99.72</v>
      </c>
      <c r="AB431" s="18">
        <f t="shared" si="6"/>
        <v>1.385</v>
      </c>
      <c r="AC431" s="14">
        <v>286.95</v>
      </c>
      <c r="AD431" s="18">
        <f t="shared" si="7"/>
        <v>3.985416667</v>
      </c>
      <c r="AE431" s="13">
        <f t="shared" si="8"/>
        <v>0.2578943285</v>
      </c>
      <c r="AF431" s="7">
        <v>47.0</v>
      </c>
      <c r="AG431" s="7">
        <v>51.0</v>
      </c>
      <c r="AH431" s="13">
        <f t="shared" si="9"/>
        <v>0.4795918367</v>
      </c>
      <c r="AI431" s="7">
        <v>2.0</v>
      </c>
      <c r="AJ431" s="7">
        <v>9.0</v>
      </c>
      <c r="AK431" s="26">
        <v>14.0</v>
      </c>
      <c r="AL431" s="26">
        <v>66.0</v>
      </c>
      <c r="AM431" s="7">
        <v>3.0</v>
      </c>
      <c r="AN431" s="7">
        <v>36.0</v>
      </c>
      <c r="AO431" s="7">
        <v>4.0</v>
      </c>
      <c r="AP431" s="7">
        <v>44.0</v>
      </c>
      <c r="AQ431" s="7">
        <v>13.0</v>
      </c>
      <c r="AR431" s="7">
        <v>71.0</v>
      </c>
      <c r="AS431" s="13">
        <f t="shared" si="10"/>
        <v>0.1547619048</v>
      </c>
      <c r="AT431" s="14">
        <v>0.15</v>
      </c>
      <c r="AU431" s="7">
        <v>1.0</v>
      </c>
      <c r="AV431" s="7">
        <v>0.0</v>
      </c>
      <c r="AW431" s="14">
        <v>-31.3</v>
      </c>
      <c r="AX431" s="14">
        <v>17.28</v>
      </c>
      <c r="AY431" s="14">
        <v>12.06</v>
      </c>
    </row>
    <row r="432" ht="12.75" customHeight="1">
      <c r="A432" s="7" t="s">
        <v>1801</v>
      </c>
      <c r="B432" s="7" t="s">
        <v>2121</v>
      </c>
      <c r="C432" s="8" t="s">
        <v>136</v>
      </c>
      <c r="D432" s="9" t="s">
        <v>174</v>
      </c>
      <c r="E432" s="7">
        <v>64.0</v>
      </c>
      <c r="F432" s="7">
        <v>0.0</v>
      </c>
      <c r="G432" s="7">
        <v>0.0</v>
      </c>
      <c r="H432" s="24">
        <f t="shared" si="1"/>
        <v>0</v>
      </c>
      <c r="I432" s="7">
        <v>0.0</v>
      </c>
      <c r="J432" s="7">
        <v>0.0</v>
      </c>
      <c r="K432" s="7">
        <v>0.0</v>
      </c>
      <c r="L432" s="12">
        <f t="shared" si="2"/>
        <v>0</v>
      </c>
      <c r="M432" s="7">
        <v>0.0</v>
      </c>
      <c r="N432" s="7">
        <v>0.0</v>
      </c>
      <c r="O432" s="7">
        <v>0.0</v>
      </c>
      <c r="P432" s="7">
        <v>0.0</v>
      </c>
      <c r="Q432" s="7">
        <v>0.0</v>
      </c>
      <c r="R432" s="10">
        <f t="shared" si="3"/>
        <v>0</v>
      </c>
      <c r="S432" s="10">
        <f t="shared" si="4"/>
        <v>0</v>
      </c>
      <c r="T432" s="7">
        <v>11.0</v>
      </c>
      <c r="U432" s="7">
        <v>7.0</v>
      </c>
      <c r="V432" s="7">
        <v>3.0</v>
      </c>
      <c r="W432" s="7">
        <v>4.0</v>
      </c>
      <c r="X432" s="7">
        <v>0.0</v>
      </c>
      <c r="Y432" s="7">
        <v>8612.0</v>
      </c>
      <c r="Z432" s="18">
        <f t="shared" si="5"/>
        <v>2.242708333</v>
      </c>
      <c r="AA432" s="14">
        <v>141.66</v>
      </c>
      <c r="AB432" s="18">
        <f t="shared" si="6"/>
        <v>2.2134375</v>
      </c>
      <c r="AC432" s="14">
        <v>189.49</v>
      </c>
      <c r="AD432" s="18">
        <f t="shared" si="7"/>
        <v>2.96078125</v>
      </c>
      <c r="AE432" s="13">
        <f t="shared" si="8"/>
        <v>0.4277819719</v>
      </c>
      <c r="AF432" s="7">
        <v>0.0</v>
      </c>
      <c r="AG432" s="7">
        <v>0.0</v>
      </c>
      <c r="AH432" s="13" t="str">
        <f t="shared" si="9"/>
        <v> </v>
      </c>
      <c r="AI432" s="7">
        <v>0.0</v>
      </c>
      <c r="AJ432" s="7">
        <v>12.0</v>
      </c>
      <c r="AK432" s="26">
        <v>12.0</v>
      </c>
      <c r="AL432" s="26">
        <v>111.0</v>
      </c>
      <c r="AM432" s="7">
        <v>3.0</v>
      </c>
      <c r="AN432" s="7">
        <v>64.0</v>
      </c>
      <c r="AO432" s="7">
        <v>5.0</v>
      </c>
      <c r="AP432" s="7">
        <v>77.0</v>
      </c>
      <c r="AQ432" s="7">
        <v>14.0</v>
      </c>
      <c r="AR432" s="7">
        <v>120.0</v>
      </c>
      <c r="AS432" s="13">
        <f t="shared" si="10"/>
        <v>0.1044776119</v>
      </c>
      <c r="AT432" s="14">
        <v>-3.36</v>
      </c>
      <c r="AU432" s="7">
        <v>4.0</v>
      </c>
      <c r="AV432" s="7">
        <v>0.0</v>
      </c>
      <c r="AW432" s="14">
        <v>-42.4</v>
      </c>
      <c r="AX432" s="14">
        <v>7.56</v>
      </c>
      <c r="AY432" s="14">
        <v>2.04</v>
      </c>
    </row>
    <row r="433" ht="12.75" customHeight="1">
      <c r="A433" s="7" t="s">
        <v>2124</v>
      </c>
      <c r="B433" s="7" t="s">
        <v>2125</v>
      </c>
      <c r="C433" s="8" t="s">
        <v>149</v>
      </c>
      <c r="D433" s="9" t="s">
        <v>174</v>
      </c>
      <c r="E433" s="7">
        <v>81.0</v>
      </c>
      <c r="F433" s="7">
        <v>0.0</v>
      </c>
      <c r="G433" s="7">
        <v>0.0</v>
      </c>
      <c r="H433" s="24">
        <f t="shared" si="1"/>
        <v>0</v>
      </c>
      <c r="I433" s="7">
        <v>0.0</v>
      </c>
      <c r="J433" s="7">
        <v>0.0</v>
      </c>
      <c r="K433" s="7">
        <v>0.0</v>
      </c>
      <c r="L433" s="12">
        <f t="shared" si="2"/>
        <v>0</v>
      </c>
      <c r="M433" s="7">
        <v>0.0</v>
      </c>
      <c r="N433" s="7">
        <v>0.0</v>
      </c>
      <c r="O433" s="7">
        <v>0.0</v>
      </c>
      <c r="P433" s="7">
        <v>0.0</v>
      </c>
      <c r="Q433" s="7">
        <v>0.0</v>
      </c>
      <c r="R433" s="10">
        <f t="shared" si="3"/>
        <v>0</v>
      </c>
      <c r="S433" s="10">
        <f t="shared" si="4"/>
        <v>0</v>
      </c>
      <c r="T433" s="7">
        <v>6.0</v>
      </c>
      <c r="U433" s="7">
        <v>3.0</v>
      </c>
      <c r="V433" s="7">
        <v>0.0</v>
      </c>
      <c r="W433" s="7">
        <v>1.0</v>
      </c>
      <c r="X433" s="7">
        <v>0.0</v>
      </c>
      <c r="Y433" s="7">
        <v>3114.0</v>
      </c>
      <c r="Z433" s="18">
        <f t="shared" si="5"/>
        <v>0.6407407407</v>
      </c>
      <c r="AA433" s="14">
        <v>45.67</v>
      </c>
      <c r="AB433" s="18">
        <f t="shared" si="6"/>
        <v>0.5638271605</v>
      </c>
      <c r="AC433" s="14">
        <v>394.69</v>
      </c>
      <c r="AD433" s="18">
        <f t="shared" si="7"/>
        <v>4.872716049</v>
      </c>
      <c r="AE433" s="13">
        <f t="shared" si="8"/>
        <v>0.1037106004</v>
      </c>
      <c r="AF433" s="7">
        <v>0.0</v>
      </c>
      <c r="AG433" s="7">
        <v>0.0</v>
      </c>
      <c r="AH433" s="13" t="str">
        <f t="shared" si="9"/>
        <v> </v>
      </c>
      <c r="AI433" s="7">
        <v>0.0</v>
      </c>
      <c r="AJ433" s="7">
        <v>1.0</v>
      </c>
      <c r="AK433" s="26">
        <v>7.0</v>
      </c>
      <c r="AL433" s="26">
        <v>32.0</v>
      </c>
      <c r="AM433" s="7">
        <v>4.0</v>
      </c>
      <c r="AN433" s="7">
        <v>16.0</v>
      </c>
      <c r="AO433" s="7">
        <v>2.0</v>
      </c>
      <c r="AP433" s="7">
        <v>12.0</v>
      </c>
      <c r="AQ433" s="7">
        <v>9.0</v>
      </c>
      <c r="AR433" s="7">
        <v>24.0</v>
      </c>
      <c r="AS433" s="13">
        <f t="shared" si="10"/>
        <v>0.2727272727</v>
      </c>
      <c r="AT433" s="14">
        <v>12.13</v>
      </c>
      <c r="AU433" s="7">
        <v>0.0</v>
      </c>
      <c r="AV433" s="7">
        <v>0.0</v>
      </c>
      <c r="AW433" s="14">
        <v>-36.8</v>
      </c>
      <c r="AX433" s="14">
        <v>14.81</v>
      </c>
      <c r="AY433" s="14">
        <v>7.5</v>
      </c>
    </row>
    <row r="434" ht="12.75" customHeight="1">
      <c r="A434" s="7" t="s">
        <v>1370</v>
      </c>
      <c r="B434" s="7" t="s">
        <v>2128</v>
      </c>
      <c r="C434" s="8" t="s">
        <v>222</v>
      </c>
      <c r="D434" s="9" t="s">
        <v>150</v>
      </c>
      <c r="E434" s="7">
        <v>41.0</v>
      </c>
      <c r="F434" s="7">
        <v>0.0</v>
      </c>
      <c r="G434" s="7">
        <v>0.0</v>
      </c>
      <c r="H434" s="24">
        <f t="shared" si="1"/>
        <v>0</v>
      </c>
      <c r="I434" s="7">
        <v>0.0</v>
      </c>
      <c r="J434" s="7">
        <v>0.0</v>
      </c>
      <c r="K434" s="7">
        <v>0.0</v>
      </c>
      <c r="L434" s="12">
        <f t="shared" si="2"/>
        <v>0</v>
      </c>
      <c r="M434" s="7">
        <v>5.0</v>
      </c>
      <c r="N434" s="7">
        <v>0.0</v>
      </c>
      <c r="O434" s="7">
        <v>0.0</v>
      </c>
      <c r="P434" s="7">
        <v>5.0</v>
      </c>
      <c r="Q434" s="7">
        <v>0.0</v>
      </c>
      <c r="R434" s="10">
        <f t="shared" si="3"/>
        <v>0</v>
      </c>
      <c r="S434" s="10">
        <f t="shared" si="4"/>
        <v>0</v>
      </c>
      <c r="T434" s="7">
        <v>7.0</v>
      </c>
      <c r="U434" s="7">
        <v>1.0</v>
      </c>
      <c r="V434" s="7">
        <v>3.0</v>
      </c>
      <c r="W434" s="7">
        <v>1.0</v>
      </c>
      <c r="X434" s="7">
        <v>0.0</v>
      </c>
      <c r="Y434" s="7">
        <v>5857.0</v>
      </c>
      <c r="Z434" s="18">
        <f t="shared" si="5"/>
        <v>2.380894309</v>
      </c>
      <c r="AA434" s="14">
        <v>98.71</v>
      </c>
      <c r="AB434" s="18">
        <f t="shared" si="6"/>
        <v>2.407560976</v>
      </c>
      <c r="AC434" s="14">
        <v>81.98</v>
      </c>
      <c r="AD434" s="18">
        <f t="shared" si="7"/>
        <v>1.999512195</v>
      </c>
      <c r="AE434" s="13">
        <f t="shared" si="8"/>
        <v>0.546294759</v>
      </c>
      <c r="AF434" s="7">
        <v>43.0</v>
      </c>
      <c r="AG434" s="7">
        <v>80.0</v>
      </c>
      <c r="AH434" s="13">
        <f t="shared" si="9"/>
        <v>0.3495934959</v>
      </c>
      <c r="AI434" s="7">
        <v>0.0</v>
      </c>
      <c r="AJ434" s="7">
        <v>11.0</v>
      </c>
      <c r="AK434" s="26">
        <v>12.0</v>
      </c>
      <c r="AL434" s="26">
        <v>83.0</v>
      </c>
      <c r="AM434" s="7">
        <v>2.0</v>
      </c>
      <c r="AN434" s="7">
        <v>36.0</v>
      </c>
      <c r="AO434" s="7">
        <v>2.0</v>
      </c>
      <c r="AP434" s="7">
        <v>46.0</v>
      </c>
      <c r="AQ434" s="7">
        <v>7.0</v>
      </c>
      <c r="AR434" s="7">
        <v>74.0</v>
      </c>
      <c r="AS434" s="13">
        <f t="shared" si="10"/>
        <v>0.08641975309</v>
      </c>
      <c r="AT434" s="14">
        <v>-19.93</v>
      </c>
      <c r="AU434" s="7">
        <v>3.0</v>
      </c>
      <c r="AV434" s="7">
        <v>0.0</v>
      </c>
      <c r="AW434" s="14">
        <v>-43.8</v>
      </c>
      <c r="AX434" s="14">
        <v>2.65</v>
      </c>
      <c r="AY434" s="14">
        <v>-6.44</v>
      </c>
    </row>
    <row r="435" ht="12.75" customHeight="1">
      <c r="A435" s="7" t="s">
        <v>2129</v>
      </c>
      <c r="B435" s="7" t="s">
        <v>2130</v>
      </c>
      <c r="C435" s="8" t="s">
        <v>215</v>
      </c>
      <c r="D435" s="9" t="s">
        <v>183</v>
      </c>
      <c r="E435" s="7">
        <v>77.0</v>
      </c>
      <c r="F435" s="7">
        <v>0.0</v>
      </c>
      <c r="G435" s="7">
        <v>0.0</v>
      </c>
      <c r="H435" s="24">
        <f t="shared" si="1"/>
        <v>0</v>
      </c>
      <c r="I435" s="7">
        <v>0.0</v>
      </c>
      <c r="J435" s="7">
        <v>0.0</v>
      </c>
      <c r="K435" s="7">
        <v>0.0</v>
      </c>
      <c r="L435" s="12">
        <f t="shared" si="2"/>
        <v>0</v>
      </c>
      <c r="M435" s="7">
        <v>0.0</v>
      </c>
      <c r="N435" s="7">
        <v>0.0</v>
      </c>
      <c r="O435" s="7">
        <v>0.0</v>
      </c>
      <c r="P435" s="7">
        <v>0.0</v>
      </c>
      <c r="Q435" s="7">
        <v>0.0</v>
      </c>
      <c r="R435" s="10">
        <f t="shared" si="3"/>
        <v>0</v>
      </c>
      <c r="S435" s="10">
        <f t="shared" si="4"/>
        <v>0</v>
      </c>
      <c r="T435" s="7">
        <v>0.0</v>
      </c>
      <c r="U435" s="7">
        <v>0.0</v>
      </c>
      <c r="V435" s="7">
        <v>0.0</v>
      </c>
      <c r="W435" s="7">
        <v>0.0</v>
      </c>
      <c r="X435" s="7">
        <v>0.0</v>
      </c>
      <c r="Y435" s="7">
        <v>127.0</v>
      </c>
      <c r="Z435" s="18">
        <f t="shared" si="5"/>
        <v>0.02748917749</v>
      </c>
      <c r="AA435" s="14">
        <v>1.65</v>
      </c>
      <c r="AB435" s="18">
        <f t="shared" si="6"/>
        <v>0.02142857143</v>
      </c>
      <c r="AC435" s="14">
        <v>393.06</v>
      </c>
      <c r="AD435" s="18">
        <f t="shared" si="7"/>
        <v>5.104675325</v>
      </c>
      <c r="AE435" s="13">
        <f t="shared" si="8"/>
        <v>0.004180284259</v>
      </c>
      <c r="AF435" s="7">
        <v>0.0</v>
      </c>
      <c r="AG435" s="7">
        <v>0.0</v>
      </c>
      <c r="AH435" s="13" t="str">
        <f t="shared" si="9"/>
        <v> </v>
      </c>
      <c r="AI435" s="7">
        <v>0.0</v>
      </c>
      <c r="AJ435" s="7">
        <v>0.0</v>
      </c>
      <c r="AK435" s="26">
        <v>0.0</v>
      </c>
      <c r="AL435" s="26">
        <v>1.0</v>
      </c>
      <c r="AM435" s="7">
        <v>0.0</v>
      </c>
      <c r="AN435" s="7">
        <v>1.0</v>
      </c>
      <c r="AO435" s="7">
        <v>0.0</v>
      </c>
      <c r="AP435" s="7">
        <v>1.0</v>
      </c>
      <c r="AQ435" s="7">
        <v>0.0</v>
      </c>
      <c r="AR435" s="7">
        <v>2.0</v>
      </c>
      <c r="AS435" s="13">
        <f t="shared" si="10"/>
        <v>0</v>
      </c>
      <c r="AT435" s="14">
        <v>-10.69</v>
      </c>
      <c r="AU435" s="7">
        <v>0.0</v>
      </c>
      <c r="AV435" s="7">
        <v>0.0</v>
      </c>
      <c r="AW435" s="14">
        <v>-36.4</v>
      </c>
      <c r="AX435" s="14">
        <v>50.0</v>
      </c>
      <c r="AY435" s="14">
        <v>44.37</v>
      </c>
    </row>
    <row r="436" ht="12.75" customHeight="1">
      <c r="A436" s="7" t="s">
        <v>1494</v>
      </c>
      <c r="B436" s="7" t="s">
        <v>2133</v>
      </c>
      <c r="C436" s="8" t="s">
        <v>231</v>
      </c>
      <c r="D436" s="9" t="s">
        <v>183</v>
      </c>
      <c r="E436" s="7">
        <v>42.0</v>
      </c>
      <c r="F436" s="7">
        <v>2.0</v>
      </c>
      <c r="G436" s="7">
        <v>0.0</v>
      </c>
      <c r="H436" s="24">
        <f t="shared" si="1"/>
        <v>2</v>
      </c>
      <c r="I436" s="7">
        <v>2.0</v>
      </c>
      <c r="J436" s="7">
        <v>0.0</v>
      </c>
      <c r="K436" s="7">
        <v>0.0</v>
      </c>
      <c r="L436" s="12">
        <f t="shared" si="2"/>
        <v>0</v>
      </c>
      <c r="M436" s="7">
        <v>4.0</v>
      </c>
      <c r="N436" s="7">
        <v>1.0</v>
      </c>
      <c r="O436" s="7">
        <v>1.0</v>
      </c>
      <c r="P436" s="7">
        <v>2.0</v>
      </c>
      <c r="Q436" s="7">
        <v>0.0</v>
      </c>
      <c r="R436" s="10">
        <f t="shared" si="3"/>
        <v>0.5</v>
      </c>
      <c r="S436" s="10">
        <f t="shared" si="4"/>
        <v>0.6666666667</v>
      </c>
      <c r="T436" s="7">
        <v>1.0</v>
      </c>
      <c r="U436" s="7">
        <v>1.0</v>
      </c>
      <c r="V436" s="7">
        <v>1.0</v>
      </c>
      <c r="W436" s="7">
        <v>0.0</v>
      </c>
      <c r="X436" s="7">
        <v>1.0</v>
      </c>
      <c r="Y436" s="7">
        <v>2476.0</v>
      </c>
      <c r="Z436" s="18">
        <f t="shared" si="5"/>
        <v>0.9825396825</v>
      </c>
      <c r="AA436" s="14">
        <v>39.34</v>
      </c>
      <c r="AB436" s="18">
        <f t="shared" si="6"/>
        <v>0.9366666667</v>
      </c>
      <c r="AC436" s="14">
        <v>156.2</v>
      </c>
      <c r="AD436" s="18">
        <f t="shared" si="7"/>
        <v>3.719047619</v>
      </c>
      <c r="AE436" s="13">
        <f t="shared" si="8"/>
        <v>0.201186458</v>
      </c>
      <c r="AF436" s="7">
        <v>0.0</v>
      </c>
      <c r="AG436" s="7">
        <v>2.0</v>
      </c>
      <c r="AH436" s="13">
        <f t="shared" si="9"/>
        <v>0</v>
      </c>
      <c r="AI436" s="7">
        <v>3.0</v>
      </c>
      <c r="AJ436" s="7">
        <v>5.0</v>
      </c>
      <c r="AK436" s="26">
        <v>6.0</v>
      </c>
      <c r="AL436" s="26">
        <v>33.0</v>
      </c>
      <c r="AM436" s="7">
        <v>2.0</v>
      </c>
      <c r="AN436" s="7">
        <v>8.0</v>
      </c>
      <c r="AO436" s="7">
        <v>1.0</v>
      </c>
      <c r="AP436" s="7">
        <v>11.0</v>
      </c>
      <c r="AQ436" s="7">
        <v>6.0</v>
      </c>
      <c r="AR436" s="7">
        <v>28.0</v>
      </c>
      <c r="AS436" s="13">
        <f t="shared" si="10"/>
        <v>0.1764705882</v>
      </c>
      <c r="AT436" s="14">
        <v>-3.41</v>
      </c>
      <c r="AU436" s="7">
        <v>0.0</v>
      </c>
      <c r="AV436" s="7">
        <v>0.0</v>
      </c>
      <c r="AW436" s="14">
        <v>-38.1</v>
      </c>
      <c r="AX436" s="14">
        <v>12.9</v>
      </c>
      <c r="AY436" s="14">
        <v>5.52</v>
      </c>
    </row>
    <row r="437" ht="12.75" customHeight="1">
      <c r="A437" s="7" t="s">
        <v>2136</v>
      </c>
      <c r="B437" s="7" t="s">
        <v>2137</v>
      </c>
      <c r="C437" s="8" t="s">
        <v>182</v>
      </c>
      <c r="D437" s="9" t="s">
        <v>174</v>
      </c>
      <c r="E437" s="7">
        <v>8.0</v>
      </c>
      <c r="F437" s="7">
        <v>0.0</v>
      </c>
      <c r="G437" s="7">
        <v>0.0</v>
      </c>
      <c r="H437" s="24">
        <f t="shared" si="1"/>
        <v>0</v>
      </c>
      <c r="I437" s="7">
        <v>0.0</v>
      </c>
      <c r="J437" s="7">
        <v>0.0</v>
      </c>
      <c r="K437" s="7">
        <v>0.0</v>
      </c>
      <c r="L437" s="12">
        <f t="shared" si="2"/>
        <v>0</v>
      </c>
      <c r="M437" s="7">
        <v>0.0</v>
      </c>
      <c r="N437" s="7">
        <v>0.0</v>
      </c>
      <c r="O437" s="7">
        <v>0.0</v>
      </c>
      <c r="P437" s="7">
        <v>0.0</v>
      </c>
      <c r="Q437" s="7">
        <v>0.0</v>
      </c>
      <c r="R437" s="10">
        <f t="shared" si="3"/>
        <v>0</v>
      </c>
      <c r="S437" s="10">
        <f t="shared" si="4"/>
        <v>0</v>
      </c>
      <c r="T437" s="7">
        <v>0.0</v>
      </c>
      <c r="U437" s="7">
        <v>0.0</v>
      </c>
      <c r="V437" s="7">
        <v>0.0</v>
      </c>
      <c r="W437" s="7">
        <v>0.0</v>
      </c>
      <c r="X437" s="7">
        <v>0.0</v>
      </c>
      <c r="Y437" s="7">
        <v>156.0</v>
      </c>
      <c r="Z437" s="18">
        <f t="shared" si="5"/>
        <v>0.325</v>
      </c>
      <c r="AA437" s="14">
        <v>2.27</v>
      </c>
      <c r="AB437" s="18">
        <f t="shared" si="6"/>
        <v>0.28375</v>
      </c>
      <c r="AC437" s="14">
        <v>35.74</v>
      </c>
      <c r="AD437" s="18">
        <f t="shared" si="7"/>
        <v>4.4675</v>
      </c>
      <c r="AE437" s="13">
        <f t="shared" si="8"/>
        <v>0.05972112602</v>
      </c>
      <c r="AF437" s="7">
        <v>0.0</v>
      </c>
      <c r="AG437" s="7">
        <v>0.0</v>
      </c>
      <c r="AH437" s="13" t="str">
        <f t="shared" si="9"/>
        <v> </v>
      </c>
      <c r="AI437" s="7">
        <v>0.0</v>
      </c>
      <c r="AJ437" s="7">
        <v>0.0</v>
      </c>
      <c r="AK437" s="26">
        <v>1.0</v>
      </c>
      <c r="AL437" s="26">
        <v>3.0</v>
      </c>
      <c r="AM437" s="7">
        <v>1.0</v>
      </c>
      <c r="AN437" s="7">
        <v>0.0</v>
      </c>
      <c r="AO437" s="7">
        <v>0.0</v>
      </c>
      <c r="AP437" s="7">
        <v>0.0</v>
      </c>
      <c r="AQ437" s="7">
        <v>1.0</v>
      </c>
      <c r="AR437" s="7">
        <v>1.0</v>
      </c>
      <c r="AS437" s="13">
        <f t="shared" si="10"/>
        <v>0.5</v>
      </c>
      <c r="AT437" s="14">
        <v>43.75</v>
      </c>
      <c r="AU437" s="7">
        <v>0.0</v>
      </c>
      <c r="AV437" s="7">
        <v>0.0</v>
      </c>
      <c r="AW437" s="14">
        <v>-26.4</v>
      </c>
      <c r="AX437" s="14"/>
      <c r="AY437" s="14"/>
    </row>
    <row r="438" ht="12.75" customHeight="1">
      <c r="A438" s="7" t="s">
        <v>689</v>
      </c>
      <c r="B438" s="7" t="s">
        <v>2139</v>
      </c>
      <c r="C438" s="8" t="s">
        <v>158</v>
      </c>
      <c r="D438" s="9" t="s">
        <v>174</v>
      </c>
      <c r="E438" s="7">
        <v>8.0</v>
      </c>
      <c r="F438" s="7">
        <v>0.0</v>
      </c>
      <c r="G438" s="7">
        <v>0.0</v>
      </c>
      <c r="H438" s="24">
        <f t="shared" si="1"/>
        <v>0</v>
      </c>
      <c r="I438" s="7">
        <v>0.0</v>
      </c>
      <c r="J438" s="7">
        <v>0.0</v>
      </c>
      <c r="K438" s="7">
        <v>0.0</v>
      </c>
      <c r="L438" s="12">
        <f t="shared" si="2"/>
        <v>0</v>
      </c>
      <c r="M438" s="7">
        <v>0.0</v>
      </c>
      <c r="N438" s="7">
        <v>0.0</v>
      </c>
      <c r="O438" s="7">
        <v>0.0</v>
      </c>
      <c r="P438" s="7">
        <v>0.0</v>
      </c>
      <c r="Q438" s="7">
        <v>0.0</v>
      </c>
      <c r="R438" s="10">
        <f t="shared" si="3"/>
        <v>0</v>
      </c>
      <c r="S438" s="10">
        <f t="shared" si="4"/>
        <v>0</v>
      </c>
      <c r="T438" s="7">
        <v>0.0</v>
      </c>
      <c r="U438" s="7">
        <v>0.0</v>
      </c>
      <c r="V438" s="7">
        <v>0.0</v>
      </c>
      <c r="W438" s="7">
        <v>0.0</v>
      </c>
      <c r="X438" s="7">
        <v>0.0</v>
      </c>
      <c r="Y438" s="7">
        <v>50.0</v>
      </c>
      <c r="Z438" s="18">
        <f t="shared" si="5"/>
        <v>0.1041666667</v>
      </c>
      <c r="AA438" s="14">
        <v>0.71</v>
      </c>
      <c r="AB438" s="18">
        <f t="shared" si="6"/>
        <v>0.08875</v>
      </c>
      <c r="AC438" s="14">
        <v>38.62</v>
      </c>
      <c r="AD438" s="18">
        <f t="shared" si="7"/>
        <v>4.8275</v>
      </c>
      <c r="AE438" s="13">
        <f t="shared" si="8"/>
        <v>0.01805237732</v>
      </c>
      <c r="AF438" s="7">
        <v>0.0</v>
      </c>
      <c r="AG438" s="7">
        <v>0.0</v>
      </c>
      <c r="AH438" s="13" t="str">
        <f t="shared" si="9"/>
        <v> </v>
      </c>
      <c r="AI438" s="7">
        <v>0.0</v>
      </c>
      <c r="AJ438" s="7">
        <v>1.0</v>
      </c>
      <c r="AK438" s="26">
        <v>0.0</v>
      </c>
      <c r="AL438" s="26">
        <v>1.0</v>
      </c>
      <c r="AM438" s="7">
        <v>0.0</v>
      </c>
      <c r="AN438" s="7">
        <v>1.0</v>
      </c>
      <c r="AO438" s="7">
        <v>0.0</v>
      </c>
      <c r="AP438" s="7">
        <v>0.0</v>
      </c>
      <c r="AQ438" s="7">
        <v>0.0</v>
      </c>
      <c r="AR438" s="7">
        <v>2.0</v>
      </c>
      <c r="AS438" s="13">
        <f t="shared" si="10"/>
        <v>0</v>
      </c>
      <c r="AT438" s="14">
        <v>-12.5</v>
      </c>
      <c r="AU438" s="7">
        <v>0.0</v>
      </c>
      <c r="AV438" s="7">
        <v>0.0</v>
      </c>
      <c r="AW438" s="14">
        <v>-180.0</v>
      </c>
      <c r="AX438" s="14">
        <v>0.0</v>
      </c>
      <c r="AY438" s="14">
        <v>-16.28</v>
      </c>
    </row>
    <row r="439" ht="12.75" customHeight="1">
      <c r="A439" s="7" t="s">
        <v>1528</v>
      </c>
      <c r="B439" s="7" t="s">
        <v>2142</v>
      </c>
      <c r="C439" s="8" t="s">
        <v>305</v>
      </c>
      <c r="D439" s="9" t="s">
        <v>255</v>
      </c>
      <c r="E439" s="7">
        <v>81.0</v>
      </c>
      <c r="F439" s="7">
        <v>0.0</v>
      </c>
      <c r="G439" s="7">
        <v>0.0</v>
      </c>
      <c r="H439" s="24">
        <f t="shared" si="1"/>
        <v>0</v>
      </c>
      <c r="I439" s="7">
        <v>0.0</v>
      </c>
      <c r="J439" s="7">
        <v>0.0</v>
      </c>
      <c r="K439" s="7">
        <v>0.0</v>
      </c>
      <c r="L439" s="12">
        <f t="shared" si="2"/>
        <v>0</v>
      </c>
      <c r="M439" s="7">
        <v>7.0</v>
      </c>
      <c r="N439" s="7">
        <v>0.0</v>
      </c>
      <c r="O439" s="7">
        <v>0.0</v>
      </c>
      <c r="P439" s="7">
        <v>7.0</v>
      </c>
      <c r="Q439" s="7">
        <v>4.0</v>
      </c>
      <c r="R439" s="10">
        <f t="shared" si="3"/>
        <v>0</v>
      </c>
      <c r="S439" s="10">
        <f t="shared" si="4"/>
        <v>0</v>
      </c>
      <c r="T439" s="7">
        <v>11.0</v>
      </c>
      <c r="U439" s="7">
        <v>5.0</v>
      </c>
      <c r="V439" s="7">
        <v>5.0</v>
      </c>
      <c r="W439" s="7">
        <v>6.0</v>
      </c>
      <c r="X439" s="7">
        <v>10.0</v>
      </c>
      <c r="Y439" s="7">
        <v>9931.0</v>
      </c>
      <c r="Z439" s="18">
        <f t="shared" si="5"/>
        <v>2.043415638</v>
      </c>
      <c r="AA439" s="14">
        <v>156.19</v>
      </c>
      <c r="AB439" s="18">
        <f t="shared" si="6"/>
        <v>1.928271605</v>
      </c>
      <c r="AC439" s="14">
        <v>210.33</v>
      </c>
      <c r="AD439" s="18">
        <f t="shared" si="7"/>
        <v>2.596666667</v>
      </c>
      <c r="AE439" s="13">
        <f t="shared" si="8"/>
        <v>0.4261431845</v>
      </c>
      <c r="AF439" s="7">
        <v>0.0</v>
      </c>
      <c r="AG439" s="7">
        <v>1.0</v>
      </c>
      <c r="AH439" s="13">
        <f t="shared" si="9"/>
        <v>0</v>
      </c>
      <c r="AI439" s="7">
        <v>1.0</v>
      </c>
      <c r="AJ439" s="7">
        <v>12.0</v>
      </c>
      <c r="AK439" s="26">
        <v>35.0</v>
      </c>
      <c r="AL439" s="26">
        <v>104.0</v>
      </c>
      <c r="AM439" s="7">
        <v>4.0</v>
      </c>
      <c r="AN439" s="7">
        <v>44.0</v>
      </c>
      <c r="AO439" s="7">
        <v>6.0</v>
      </c>
      <c r="AP439" s="7">
        <v>73.0</v>
      </c>
      <c r="AQ439" s="7">
        <v>27.0</v>
      </c>
      <c r="AR439" s="7">
        <v>105.0</v>
      </c>
      <c r="AS439" s="13">
        <f t="shared" si="10"/>
        <v>0.2045454545</v>
      </c>
      <c r="AT439" s="14">
        <v>4.74</v>
      </c>
      <c r="AU439" s="7">
        <v>0.0</v>
      </c>
      <c r="AV439" s="7">
        <v>1.0</v>
      </c>
      <c r="AW439" s="14">
        <v>-20.4</v>
      </c>
      <c r="AX439" s="14">
        <v>5.59</v>
      </c>
      <c r="AY439" s="14">
        <v>-1.55</v>
      </c>
    </row>
    <row r="440" ht="12.75" customHeight="1">
      <c r="A440" s="7" t="s">
        <v>2146</v>
      </c>
      <c r="B440" s="7" t="s">
        <v>2147</v>
      </c>
      <c r="C440" s="7" t="s">
        <v>325</v>
      </c>
      <c r="D440" s="8" t="s">
        <v>174</v>
      </c>
      <c r="E440" s="7">
        <v>74.0</v>
      </c>
      <c r="F440" s="7">
        <v>0.0</v>
      </c>
      <c r="G440" s="7">
        <v>0.0</v>
      </c>
      <c r="H440" s="24">
        <f t="shared" si="1"/>
        <v>0</v>
      </c>
      <c r="I440" s="7">
        <v>0.0</v>
      </c>
      <c r="J440" s="7">
        <v>0.0</v>
      </c>
      <c r="K440" s="7">
        <v>0.0</v>
      </c>
      <c r="L440" s="12">
        <f t="shared" si="2"/>
        <v>0</v>
      </c>
      <c r="M440" s="7">
        <v>2.0</v>
      </c>
      <c r="N440" s="7">
        <v>0.0</v>
      </c>
      <c r="O440" s="7">
        <v>0.0</v>
      </c>
      <c r="P440" s="7">
        <v>2.0</v>
      </c>
      <c r="Q440" s="7">
        <v>0.0</v>
      </c>
      <c r="R440" s="10">
        <f t="shared" si="3"/>
        <v>0</v>
      </c>
      <c r="S440" s="10">
        <f t="shared" si="4"/>
        <v>0</v>
      </c>
      <c r="T440" s="7">
        <v>17.0</v>
      </c>
      <c r="U440" s="7">
        <v>6.0</v>
      </c>
      <c r="V440" s="7">
        <v>3.0</v>
      </c>
      <c r="W440" s="7">
        <v>8.0</v>
      </c>
      <c r="X440" s="7">
        <v>4.0</v>
      </c>
      <c r="Y440" s="7">
        <v>10523.0</v>
      </c>
      <c r="Z440" s="18">
        <f t="shared" si="5"/>
        <v>2.370045045</v>
      </c>
      <c r="AA440" s="14">
        <v>168.63</v>
      </c>
      <c r="AB440" s="18">
        <f t="shared" si="6"/>
        <v>2.278783784</v>
      </c>
      <c r="AC440" s="14">
        <v>215.07</v>
      </c>
      <c r="AD440" s="18">
        <f t="shared" si="7"/>
        <v>2.906351351</v>
      </c>
      <c r="AE440" s="13">
        <f t="shared" si="8"/>
        <v>0.4394839719</v>
      </c>
      <c r="AF440" s="7">
        <v>0.0</v>
      </c>
      <c r="AG440" s="7">
        <v>0.0</v>
      </c>
      <c r="AH440" s="13" t="str">
        <f t="shared" si="9"/>
        <v> </v>
      </c>
      <c r="AI440" s="7">
        <v>3.0</v>
      </c>
      <c r="AJ440" s="7">
        <v>24.0</v>
      </c>
      <c r="AK440" s="26">
        <v>14.0</v>
      </c>
      <c r="AL440" s="26">
        <v>133.0</v>
      </c>
      <c r="AM440" s="7">
        <v>5.0</v>
      </c>
      <c r="AN440" s="7">
        <v>51.0</v>
      </c>
      <c r="AO440" s="7">
        <v>1.0</v>
      </c>
      <c r="AP440" s="7">
        <v>58.0</v>
      </c>
      <c r="AQ440" s="7">
        <v>14.0</v>
      </c>
      <c r="AR440" s="7">
        <v>123.0</v>
      </c>
      <c r="AS440" s="13">
        <f t="shared" si="10"/>
        <v>0.102189781</v>
      </c>
      <c r="AT440" s="14">
        <v>-2.14</v>
      </c>
      <c r="AU440" s="7">
        <v>1.0</v>
      </c>
      <c r="AV440" s="7">
        <v>1.0</v>
      </c>
      <c r="AW440" s="14">
        <v>-45.9</v>
      </c>
      <c r="AX440" s="14">
        <v>6.63</v>
      </c>
      <c r="AY440" s="14">
        <v>-0.48</v>
      </c>
    </row>
    <row r="441" ht="12.75" customHeight="1">
      <c r="A441" s="7" t="s">
        <v>464</v>
      </c>
      <c r="B441" s="7" t="s">
        <v>2151</v>
      </c>
      <c r="C441" s="8" t="s">
        <v>231</v>
      </c>
      <c r="D441" s="9" t="s">
        <v>159</v>
      </c>
      <c r="E441" s="7">
        <v>80.0</v>
      </c>
      <c r="F441" s="7">
        <v>0.0</v>
      </c>
      <c r="G441" s="7">
        <v>0.0</v>
      </c>
      <c r="H441" s="24">
        <f t="shared" si="1"/>
        <v>0</v>
      </c>
      <c r="I441" s="7">
        <v>0.0</v>
      </c>
      <c r="J441" s="7">
        <v>0.0</v>
      </c>
      <c r="K441" s="7">
        <v>0.0</v>
      </c>
      <c r="L441" s="12">
        <f t="shared" si="2"/>
        <v>0</v>
      </c>
      <c r="M441" s="7">
        <v>1.0</v>
      </c>
      <c r="N441" s="7">
        <v>0.0</v>
      </c>
      <c r="O441" s="7">
        <v>0.0</v>
      </c>
      <c r="P441" s="7">
        <v>1.0</v>
      </c>
      <c r="Q441" s="7">
        <v>0.0</v>
      </c>
      <c r="R441" s="10">
        <f t="shared" si="3"/>
        <v>0</v>
      </c>
      <c r="S441" s="10">
        <f t="shared" si="4"/>
        <v>0</v>
      </c>
      <c r="T441" s="7">
        <v>0.0</v>
      </c>
      <c r="U441" s="7">
        <v>6.0</v>
      </c>
      <c r="V441" s="7">
        <v>1.0</v>
      </c>
      <c r="W441" s="7">
        <v>0.0</v>
      </c>
      <c r="X441" s="7">
        <v>0.0</v>
      </c>
      <c r="Y441" s="7">
        <v>1647.0</v>
      </c>
      <c r="Z441" s="18">
        <f t="shared" si="5"/>
        <v>0.343125</v>
      </c>
      <c r="AA441" s="14">
        <v>24.69</v>
      </c>
      <c r="AB441" s="18">
        <f t="shared" si="6"/>
        <v>0.308625</v>
      </c>
      <c r="AC441" s="14">
        <v>366.37</v>
      </c>
      <c r="AD441" s="18">
        <f t="shared" si="7"/>
        <v>4.579625</v>
      </c>
      <c r="AE441" s="13">
        <f t="shared" si="8"/>
        <v>0.06313609165</v>
      </c>
      <c r="AF441" s="7">
        <v>0.0</v>
      </c>
      <c r="AG441" s="7">
        <v>0.0</v>
      </c>
      <c r="AH441" s="13" t="str">
        <f t="shared" si="9"/>
        <v> </v>
      </c>
      <c r="AI441" s="7">
        <v>0.0</v>
      </c>
      <c r="AJ441" s="7">
        <v>3.0</v>
      </c>
      <c r="AK441" s="26">
        <v>5.0</v>
      </c>
      <c r="AL441" s="26">
        <v>20.0</v>
      </c>
      <c r="AM441" s="7">
        <v>1.0</v>
      </c>
      <c r="AN441" s="7">
        <v>11.0</v>
      </c>
      <c r="AO441" s="7">
        <v>0.0</v>
      </c>
      <c r="AP441" s="7">
        <v>6.0</v>
      </c>
      <c r="AQ441" s="7">
        <v>3.0</v>
      </c>
      <c r="AR441" s="7">
        <v>23.0</v>
      </c>
      <c r="AS441" s="13">
        <f t="shared" si="10"/>
        <v>0.1153846154</v>
      </c>
      <c r="AT441" s="14">
        <v>-2.75</v>
      </c>
      <c r="AU441" s="7">
        <v>0.0</v>
      </c>
      <c r="AV441" s="7">
        <v>0.0</v>
      </c>
      <c r="AW441" s="14">
        <v>-53.5</v>
      </c>
      <c r="AX441" s="14">
        <v>7.69</v>
      </c>
      <c r="AY441" s="14">
        <v>1.91</v>
      </c>
    </row>
    <row r="442" ht="12.75" customHeight="1">
      <c r="A442" s="7" t="s">
        <v>2155</v>
      </c>
      <c r="B442" s="7" t="s">
        <v>2156</v>
      </c>
      <c r="C442" s="8" t="s">
        <v>173</v>
      </c>
      <c r="D442" s="9" t="s">
        <v>150</v>
      </c>
      <c r="E442" s="7">
        <v>82.0</v>
      </c>
      <c r="F442" s="7">
        <v>0.0</v>
      </c>
      <c r="G442" s="7">
        <v>0.0</v>
      </c>
      <c r="H442" s="24">
        <f t="shared" si="1"/>
        <v>0</v>
      </c>
      <c r="I442" s="7">
        <v>0.0</v>
      </c>
      <c r="J442" s="7">
        <v>0.0</v>
      </c>
      <c r="K442" s="7">
        <v>0.0</v>
      </c>
      <c r="L442" s="12">
        <f t="shared" si="2"/>
        <v>0</v>
      </c>
      <c r="M442" s="7">
        <v>0.0</v>
      </c>
      <c r="N442" s="7">
        <v>0.0</v>
      </c>
      <c r="O442" s="7">
        <v>0.0</v>
      </c>
      <c r="P442" s="7">
        <v>0.0</v>
      </c>
      <c r="Q442" s="7">
        <v>0.0</v>
      </c>
      <c r="R442" s="10">
        <f t="shared" si="3"/>
        <v>0</v>
      </c>
      <c r="S442" s="10">
        <f t="shared" si="4"/>
        <v>0</v>
      </c>
      <c r="T442" s="7">
        <v>0.0</v>
      </c>
      <c r="U442" s="7">
        <v>1.0</v>
      </c>
      <c r="V442" s="7">
        <v>0.0</v>
      </c>
      <c r="W442" s="7">
        <v>0.0</v>
      </c>
      <c r="X442" s="7">
        <v>0.0</v>
      </c>
      <c r="Y442" s="7">
        <v>160.0</v>
      </c>
      <c r="Z442" s="18">
        <f t="shared" si="5"/>
        <v>0.0325203252</v>
      </c>
      <c r="AA442" s="14">
        <v>2.48</v>
      </c>
      <c r="AB442" s="18">
        <f t="shared" si="6"/>
        <v>0.03024390244</v>
      </c>
      <c r="AC442" s="14">
        <v>417.65</v>
      </c>
      <c r="AD442" s="18">
        <f t="shared" si="7"/>
        <v>5.093292683</v>
      </c>
      <c r="AE442" s="13">
        <f t="shared" si="8"/>
        <v>0.005902934806</v>
      </c>
      <c r="AF442" s="7">
        <v>1.0</v>
      </c>
      <c r="AG442" s="7">
        <v>4.0</v>
      </c>
      <c r="AH442" s="13">
        <f t="shared" si="9"/>
        <v>0.2</v>
      </c>
      <c r="AI442" s="7">
        <v>0.0</v>
      </c>
      <c r="AJ442" s="7">
        <v>0.0</v>
      </c>
      <c r="AK442" s="26">
        <v>1.0</v>
      </c>
      <c r="AL442" s="26">
        <v>0.0</v>
      </c>
      <c r="AM442" s="7">
        <v>0.0</v>
      </c>
      <c r="AN442" s="7">
        <v>0.0</v>
      </c>
      <c r="AO442" s="7">
        <v>0.0</v>
      </c>
      <c r="AP442" s="7">
        <v>0.0</v>
      </c>
      <c r="AQ442" s="7">
        <v>1.0</v>
      </c>
      <c r="AR442" s="7">
        <v>0.0</v>
      </c>
      <c r="AS442" s="13">
        <f t="shared" si="10"/>
        <v>1</v>
      </c>
      <c r="AT442" s="14">
        <v>90.57</v>
      </c>
      <c r="AU442" s="7">
        <v>0.0</v>
      </c>
      <c r="AV442" s="7">
        <v>1.0</v>
      </c>
      <c r="AW442" s="14">
        <v>24.2</v>
      </c>
      <c r="AX442" s="14">
        <v>33.33</v>
      </c>
      <c r="AY442" s="14">
        <v>27.71</v>
      </c>
    </row>
    <row r="443" ht="12.75" customHeight="1">
      <c r="A443" s="7" t="s">
        <v>479</v>
      </c>
      <c r="B443" s="7" t="s">
        <v>2158</v>
      </c>
      <c r="C443" s="8" t="s">
        <v>158</v>
      </c>
      <c r="D443" s="9" t="s">
        <v>174</v>
      </c>
      <c r="E443" s="7">
        <v>1.0</v>
      </c>
      <c r="F443" s="7">
        <v>0.0</v>
      </c>
      <c r="G443" s="7">
        <v>0.0</v>
      </c>
      <c r="H443" s="24">
        <f t="shared" si="1"/>
        <v>0</v>
      </c>
      <c r="I443" s="7">
        <v>0.0</v>
      </c>
      <c r="J443" s="7">
        <v>0.0</v>
      </c>
      <c r="K443" s="7">
        <v>0.0</v>
      </c>
      <c r="L443" s="12">
        <f t="shared" si="2"/>
        <v>0</v>
      </c>
      <c r="M443" s="7">
        <v>0.0</v>
      </c>
      <c r="N443" s="7">
        <v>0.0</v>
      </c>
      <c r="O443" s="7">
        <v>0.0</v>
      </c>
      <c r="P443" s="7">
        <v>0.0</v>
      </c>
      <c r="Q443" s="7">
        <v>0.0</v>
      </c>
      <c r="R443" s="10">
        <f t="shared" si="3"/>
        <v>0</v>
      </c>
      <c r="S443" s="10">
        <f t="shared" si="4"/>
        <v>0</v>
      </c>
      <c r="T443" s="7">
        <v>0.0</v>
      </c>
      <c r="U443" s="7">
        <v>0.0</v>
      </c>
      <c r="V443" s="7">
        <v>0.0</v>
      </c>
      <c r="W443" s="7">
        <v>0.0</v>
      </c>
      <c r="X443" s="7">
        <v>0.0</v>
      </c>
      <c r="Y443" s="7">
        <v>1.0</v>
      </c>
      <c r="Z443" s="18">
        <f t="shared" si="5"/>
        <v>0.01666666667</v>
      </c>
      <c r="AA443" s="14">
        <v>0.0</v>
      </c>
      <c r="AB443" s="18">
        <f t="shared" si="6"/>
        <v>0</v>
      </c>
      <c r="AC443" s="14">
        <v>10.04</v>
      </c>
      <c r="AD443" s="18">
        <f t="shared" si="7"/>
        <v>10.04</v>
      </c>
      <c r="AE443" s="13">
        <f t="shared" si="8"/>
        <v>0</v>
      </c>
      <c r="AF443" s="7">
        <v>0.0</v>
      </c>
      <c r="AG443" s="7">
        <v>0.0</v>
      </c>
      <c r="AH443" s="13" t="str">
        <f t="shared" si="9"/>
        <v> </v>
      </c>
      <c r="AI443" s="7">
        <v>0.0</v>
      </c>
      <c r="AJ443" s="7">
        <v>0.0</v>
      </c>
      <c r="AK443" s="26">
        <v>0.0</v>
      </c>
      <c r="AL443" s="26">
        <v>0.0</v>
      </c>
      <c r="AM443" s="7">
        <v>0.0</v>
      </c>
      <c r="AN443" s="7">
        <v>0.0</v>
      </c>
      <c r="AO443" s="7">
        <v>0.0</v>
      </c>
      <c r="AP443" s="7">
        <v>0.0</v>
      </c>
      <c r="AQ443" s="7">
        <v>0.0</v>
      </c>
      <c r="AR443" s="7">
        <v>0.0</v>
      </c>
      <c r="AS443" s="13">
        <f t="shared" si="10"/>
        <v>0</v>
      </c>
      <c r="AT443" s="14"/>
      <c r="AU443" s="7">
        <v>0.0</v>
      </c>
      <c r="AV443" s="7">
        <v>0.0</v>
      </c>
      <c r="AW443" s="14">
        <v>0.0</v>
      </c>
      <c r="AX443" s="14"/>
      <c r="AY443" s="14"/>
    </row>
    <row r="444" ht="12.75" customHeight="1">
      <c r="A444" s="7" t="s">
        <v>164</v>
      </c>
      <c r="B444" s="7" t="s">
        <v>2160</v>
      </c>
      <c r="C444" s="8" t="s">
        <v>222</v>
      </c>
      <c r="D444" s="9" t="s">
        <v>159</v>
      </c>
      <c r="E444" s="7">
        <v>78.0</v>
      </c>
      <c r="F444" s="7">
        <v>2.0</v>
      </c>
      <c r="G444" s="7">
        <v>0.0</v>
      </c>
      <c r="H444" s="24">
        <f t="shared" si="1"/>
        <v>2</v>
      </c>
      <c r="I444" s="7">
        <v>1.0</v>
      </c>
      <c r="J444" s="7">
        <v>0.0</v>
      </c>
      <c r="K444" s="7">
        <v>0.0</v>
      </c>
      <c r="L444" s="12">
        <f t="shared" si="2"/>
        <v>0</v>
      </c>
      <c r="M444" s="7">
        <v>9.0</v>
      </c>
      <c r="N444" s="7">
        <v>3.0</v>
      </c>
      <c r="O444" s="7">
        <v>3.0</v>
      </c>
      <c r="P444" s="7">
        <v>7.0</v>
      </c>
      <c r="Q444" s="7">
        <v>3.0</v>
      </c>
      <c r="R444" s="10">
        <f t="shared" si="3"/>
        <v>0.2222222222</v>
      </c>
      <c r="S444" s="10">
        <f t="shared" si="4"/>
        <v>0.07692307692</v>
      </c>
      <c r="T444" s="7">
        <v>9.0</v>
      </c>
      <c r="U444" s="7">
        <v>5.0</v>
      </c>
      <c r="V444" s="7">
        <v>3.0</v>
      </c>
      <c r="W444" s="7">
        <v>2.0</v>
      </c>
      <c r="X444" s="7">
        <v>5.0</v>
      </c>
      <c r="Y444" s="7">
        <v>8617.0</v>
      </c>
      <c r="Z444" s="18">
        <f t="shared" si="5"/>
        <v>1.841239316</v>
      </c>
      <c r="AA444" s="14">
        <v>140.43</v>
      </c>
      <c r="AB444" s="18">
        <f t="shared" si="6"/>
        <v>1.800384615</v>
      </c>
      <c r="AC444" s="14">
        <v>306.01</v>
      </c>
      <c r="AD444" s="18">
        <f t="shared" si="7"/>
        <v>3.923205128</v>
      </c>
      <c r="AE444" s="13">
        <f t="shared" si="8"/>
        <v>0.3145551474</v>
      </c>
      <c r="AF444" s="7">
        <v>1.0</v>
      </c>
      <c r="AG444" s="7">
        <v>2.0</v>
      </c>
      <c r="AH444" s="13">
        <f t="shared" si="9"/>
        <v>0.3333333333</v>
      </c>
      <c r="AI444" s="7">
        <v>3.0</v>
      </c>
      <c r="AJ444" s="7">
        <v>15.0</v>
      </c>
      <c r="AK444" s="26">
        <v>21.0</v>
      </c>
      <c r="AL444" s="26">
        <v>128.0</v>
      </c>
      <c r="AM444" s="7">
        <v>7.0</v>
      </c>
      <c r="AN444" s="7">
        <v>45.0</v>
      </c>
      <c r="AO444" s="7">
        <v>4.0</v>
      </c>
      <c r="AP444" s="7">
        <v>61.0</v>
      </c>
      <c r="AQ444" s="7">
        <v>23.0</v>
      </c>
      <c r="AR444" s="7">
        <v>128.0</v>
      </c>
      <c r="AS444" s="13">
        <f t="shared" si="10"/>
        <v>0.1523178808</v>
      </c>
      <c r="AT444" s="14">
        <v>-0.18</v>
      </c>
      <c r="AU444" s="7">
        <v>1.0</v>
      </c>
      <c r="AV444" s="7">
        <v>3.0</v>
      </c>
      <c r="AW444" s="14">
        <v>-42.7</v>
      </c>
      <c r="AX444" s="14">
        <v>4.07</v>
      </c>
      <c r="AY444" s="14">
        <v>-5.09</v>
      </c>
    </row>
    <row r="445" ht="12.75" customHeight="1">
      <c r="A445" s="7" t="s">
        <v>2165</v>
      </c>
      <c r="B445" s="7" t="s">
        <v>2166</v>
      </c>
      <c r="C445" s="8" t="s">
        <v>237</v>
      </c>
      <c r="D445" s="9" t="s">
        <v>150</v>
      </c>
      <c r="E445" s="7">
        <v>81.0</v>
      </c>
      <c r="F445" s="7">
        <v>0.0</v>
      </c>
      <c r="G445" s="7">
        <v>1.0</v>
      </c>
      <c r="H445" s="24">
        <f t="shared" si="1"/>
        <v>1</v>
      </c>
      <c r="I445" s="7">
        <v>0.0</v>
      </c>
      <c r="J445" s="7">
        <v>0.0</v>
      </c>
      <c r="K445" s="7">
        <v>1.0</v>
      </c>
      <c r="L445" s="12">
        <f t="shared" si="2"/>
        <v>0</v>
      </c>
      <c r="M445" s="7">
        <v>6.0</v>
      </c>
      <c r="N445" s="7">
        <v>2.0</v>
      </c>
      <c r="O445" s="7">
        <v>2.0</v>
      </c>
      <c r="P445" s="7">
        <v>6.0</v>
      </c>
      <c r="Q445" s="7">
        <v>0.0</v>
      </c>
      <c r="R445" s="10">
        <f t="shared" si="3"/>
        <v>0</v>
      </c>
      <c r="S445" s="10">
        <f t="shared" si="4"/>
        <v>0</v>
      </c>
      <c r="T445" s="7">
        <v>17.0</v>
      </c>
      <c r="U445" s="7">
        <v>0.0</v>
      </c>
      <c r="V445" s="7">
        <v>2.0</v>
      </c>
      <c r="W445" s="7">
        <v>4.0</v>
      </c>
      <c r="X445" s="7">
        <v>4.0</v>
      </c>
      <c r="Y445" s="7">
        <v>9602.0</v>
      </c>
      <c r="Z445" s="18">
        <f t="shared" si="5"/>
        <v>1.975720165</v>
      </c>
      <c r="AA445" s="14">
        <v>156.6</v>
      </c>
      <c r="AB445" s="18">
        <f t="shared" si="6"/>
        <v>1.933333333</v>
      </c>
      <c r="AC445" s="14">
        <v>250.91</v>
      </c>
      <c r="AD445" s="18">
        <f t="shared" si="7"/>
        <v>3.097654321</v>
      </c>
      <c r="AE445" s="13">
        <f t="shared" si="8"/>
        <v>0.3842850482</v>
      </c>
      <c r="AF445" s="7">
        <v>18.0</v>
      </c>
      <c r="AG445" s="7">
        <v>43.0</v>
      </c>
      <c r="AH445" s="13">
        <f t="shared" si="9"/>
        <v>0.2950819672</v>
      </c>
      <c r="AI445" s="7">
        <v>1.0</v>
      </c>
      <c r="AJ445" s="7">
        <v>13.0</v>
      </c>
      <c r="AK445" s="26">
        <v>15.0</v>
      </c>
      <c r="AL445" s="26">
        <v>131.0</v>
      </c>
      <c r="AM445" s="7">
        <v>6.0</v>
      </c>
      <c r="AN445" s="7">
        <v>79.0</v>
      </c>
      <c r="AO445" s="7">
        <v>1.0</v>
      </c>
      <c r="AP445" s="7">
        <v>63.0</v>
      </c>
      <c r="AQ445" s="7">
        <v>14.0</v>
      </c>
      <c r="AR445" s="7">
        <v>141.0</v>
      </c>
      <c r="AS445" s="13">
        <f t="shared" si="10"/>
        <v>0.09032258065</v>
      </c>
      <c r="AT445" s="14">
        <v>-2.13</v>
      </c>
      <c r="AU445" s="7">
        <v>2.0</v>
      </c>
      <c r="AV445" s="7">
        <v>2.0</v>
      </c>
      <c r="AW445" s="14">
        <v>-53.3</v>
      </c>
      <c r="AX445" s="14">
        <v>3.88</v>
      </c>
      <c r="AY445" s="14">
        <v>-2.22</v>
      </c>
    </row>
    <row r="446" ht="12.75" customHeight="1">
      <c r="A446" s="7" t="s">
        <v>2170</v>
      </c>
      <c r="B446" s="7" t="s">
        <v>2171</v>
      </c>
      <c r="C446" s="8" t="s">
        <v>860</v>
      </c>
      <c r="D446" s="9" t="s">
        <v>150</v>
      </c>
      <c r="E446" s="7">
        <v>61.0</v>
      </c>
      <c r="F446" s="7">
        <v>0.0</v>
      </c>
      <c r="G446" s="7">
        <v>0.0</v>
      </c>
      <c r="H446" s="24">
        <f t="shared" si="1"/>
        <v>0</v>
      </c>
      <c r="I446" s="7">
        <v>0.0</v>
      </c>
      <c r="J446" s="7">
        <v>0.0</v>
      </c>
      <c r="K446" s="7">
        <v>0.0</v>
      </c>
      <c r="L446" s="12">
        <f t="shared" si="2"/>
        <v>0</v>
      </c>
      <c r="M446" s="7">
        <v>5.0</v>
      </c>
      <c r="N446" s="7">
        <v>2.0</v>
      </c>
      <c r="O446" s="7">
        <v>2.0</v>
      </c>
      <c r="P446" s="7">
        <v>5.0</v>
      </c>
      <c r="Q446" s="7">
        <v>0.0</v>
      </c>
      <c r="R446" s="10">
        <f t="shared" si="3"/>
        <v>0</v>
      </c>
      <c r="S446" s="10">
        <f t="shared" si="4"/>
        <v>0</v>
      </c>
      <c r="T446" s="7">
        <v>7.0</v>
      </c>
      <c r="U446" s="7">
        <v>2.0</v>
      </c>
      <c r="V446" s="7">
        <v>1.0</v>
      </c>
      <c r="W446" s="7">
        <v>2.0</v>
      </c>
      <c r="X446" s="7">
        <v>6.0</v>
      </c>
      <c r="Y446" s="7">
        <v>7103.0</v>
      </c>
      <c r="Z446" s="18">
        <f t="shared" si="5"/>
        <v>1.940710383</v>
      </c>
      <c r="AA446" s="14">
        <v>115.84</v>
      </c>
      <c r="AB446" s="18">
        <f t="shared" si="6"/>
        <v>1.899016393</v>
      </c>
      <c r="AC446" s="14">
        <v>189.57</v>
      </c>
      <c r="AD446" s="18">
        <f t="shared" si="7"/>
        <v>3.107704918</v>
      </c>
      <c r="AE446" s="13">
        <f t="shared" si="8"/>
        <v>0.3792934089</v>
      </c>
      <c r="AF446" s="7">
        <v>63.0</v>
      </c>
      <c r="AG446" s="7">
        <v>62.0</v>
      </c>
      <c r="AH446" s="13">
        <f t="shared" si="9"/>
        <v>0.504</v>
      </c>
      <c r="AI446" s="7">
        <v>0.0</v>
      </c>
      <c r="AJ446" s="7">
        <v>13.0</v>
      </c>
      <c r="AK446" s="26">
        <v>15.0</v>
      </c>
      <c r="AL446" s="26">
        <v>106.0</v>
      </c>
      <c r="AM446" s="7">
        <v>3.0</v>
      </c>
      <c r="AN446" s="7">
        <v>47.0</v>
      </c>
      <c r="AO446" s="7">
        <v>1.0</v>
      </c>
      <c r="AP446" s="7">
        <v>59.0</v>
      </c>
      <c r="AQ446" s="7">
        <v>12.0</v>
      </c>
      <c r="AR446" s="7">
        <v>124.0</v>
      </c>
      <c r="AS446" s="13">
        <f t="shared" si="10"/>
        <v>0.08823529412</v>
      </c>
      <c r="AT446" s="14">
        <v>0.54</v>
      </c>
      <c r="AU446" s="7">
        <v>3.0</v>
      </c>
      <c r="AV446" s="7">
        <v>0.0</v>
      </c>
      <c r="AW446" s="14">
        <v>-46.6</v>
      </c>
      <c r="AX446" s="14">
        <v>3.97</v>
      </c>
      <c r="AY446" s="14">
        <v>-2.77</v>
      </c>
    </row>
    <row r="447" ht="12.75" customHeight="1">
      <c r="A447" s="7" t="s">
        <v>574</v>
      </c>
      <c r="B447" s="7" t="s">
        <v>2173</v>
      </c>
      <c r="C447" s="8" t="s">
        <v>166</v>
      </c>
      <c r="D447" s="9" t="s">
        <v>159</v>
      </c>
      <c r="E447" s="7">
        <v>75.0</v>
      </c>
      <c r="F447" s="7">
        <v>1.0</v>
      </c>
      <c r="G447" s="7">
        <v>2.0</v>
      </c>
      <c r="H447" s="24">
        <f t="shared" si="1"/>
        <v>3</v>
      </c>
      <c r="I447" s="7">
        <v>1.0</v>
      </c>
      <c r="J447" s="7">
        <v>1.0</v>
      </c>
      <c r="K447" s="7">
        <v>1.0</v>
      </c>
      <c r="L447" s="12">
        <f t="shared" si="2"/>
        <v>9</v>
      </c>
      <c r="M447" s="7">
        <v>11.0</v>
      </c>
      <c r="N447" s="7">
        <v>1.0</v>
      </c>
      <c r="O447" s="7">
        <v>1.0</v>
      </c>
      <c r="P447" s="7">
        <v>10.0</v>
      </c>
      <c r="Q447" s="7">
        <v>0.0</v>
      </c>
      <c r="R447" s="10">
        <f t="shared" si="3"/>
        <v>0.09090909091</v>
      </c>
      <c r="S447" s="10">
        <f t="shared" si="4"/>
        <v>0.09090909091</v>
      </c>
      <c r="T447" s="7">
        <v>5.0</v>
      </c>
      <c r="U447" s="7">
        <v>9.0</v>
      </c>
      <c r="V447" s="7">
        <v>2.0</v>
      </c>
      <c r="W447" s="7">
        <v>0.0</v>
      </c>
      <c r="X447" s="7">
        <v>3.0</v>
      </c>
      <c r="Y447" s="7">
        <v>6467.0</v>
      </c>
      <c r="Z447" s="18">
        <f t="shared" si="5"/>
        <v>1.437111111</v>
      </c>
      <c r="AA447" s="14">
        <v>104.28</v>
      </c>
      <c r="AB447" s="18">
        <f t="shared" si="6"/>
        <v>1.3904</v>
      </c>
      <c r="AC447" s="14">
        <v>273.56</v>
      </c>
      <c r="AD447" s="18">
        <f t="shared" si="7"/>
        <v>3.647466667</v>
      </c>
      <c r="AE447" s="13">
        <f t="shared" si="8"/>
        <v>0.275989837</v>
      </c>
      <c r="AF447" s="7">
        <v>3.0</v>
      </c>
      <c r="AG447" s="7">
        <v>3.0</v>
      </c>
      <c r="AH447" s="13">
        <f t="shared" si="9"/>
        <v>0.5</v>
      </c>
      <c r="AI447" s="7">
        <v>3.0</v>
      </c>
      <c r="AJ447" s="7">
        <v>14.0</v>
      </c>
      <c r="AK447" s="26">
        <v>24.0</v>
      </c>
      <c r="AL447" s="26">
        <v>75.0</v>
      </c>
      <c r="AM447" s="7">
        <v>6.0</v>
      </c>
      <c r="AN447" s="7">
        <v>30.0</v>
      </c>
      <c r="AO447" s="7">
        <v>5.0</v>
      </c>
      <c r="AP447" s="7">
        <v>51.0</v>
      </c>
      <c r="AQ447" s="7">
        <v>23.0</v>
      </c>
      <c r="AR447" s="7">
        <v>92.0</v>
      </c>
      <c r="AS447" s="13">
        <f t="shared" si="10"/>
        <v>0.2</v>
      </c>
      <c r="AT447" s="14">
        <v>9.86</v>
      </c>
      <c r="AU447" s="7">
        <v>2.0</v>
      </c>
      <c r="AV447" s="7">
        <v>0.0</v>
      </c>
      <c r="AW447" s="14">
        <v>-23.0</v>
      </c>
      <c r="AX447" s="14">
        <v>11.69</v>
      </c>
      <c r="AY447" s="14">
        <v>5.46</v>
      </c>
    </row>
    <row r="448" ht="12.75" customHeight="1">
      <c r="A448" s="7" t="s">
        <v>1048</v>
      </c>
      <c r="B448" s="7" t="s">
        <v>2178</v>
      </c>
      <c r="C448" s="8" t="s">
        <v>136</v>
      </c>
      <c r="D448" s="9" t="s">
        <v>150</v>
      </c>
      <c r="E448" s="7">
        <v>80.0</v>
      </c>
      <c r="F448" s="7">
        <v>0.0</v>
      </c>
      <c r="G448" s="7">
        <v>0.0</v>
      </c>
      <c r="H448" s="24">
        <f t="shared" si="1"/>
        <v>0</v>
      </c>
      <c r="I448" s="7">
        <v>0.0</v>
      </c>
      <c r="J448" s="7">
        <v>0.0</v>
      </c>
      <c r="K448" s="7">
        <v>0.0</v>
      </c>
      <c r="L448" s="12">
        <f t="shared" si="2"/>
        <v>0</v>
      </c>
      <c r="M448" s="7">
        <v>1.0</v>
      </c>
      <c r="N448" s="7">
        <v>0.0</v>
      </c>
      <c r="O448" s="7">
        <v>0.0</v>
      </c>
      <c r="P448" s="7">
        <v>0.0</v>
      </c>
      <c r="Q448" s="7">
        <v>1.0</v>
      </c>
      <c r="R448" s="10">
        <f t="shared" si="3"/>
        <v>0</v>
      </c>
      <c r="S448" s="10">
        <f t="shared" si="4"/>
        <v>0</v>
      </c>
      <c r="T448" s="7">
        <v>0.0</v>
      </c>
      <c r="U448" s="7">
        <v>0.0</v>
      </c>
      <c r="V448" s="7">
        <v>0.0</v>
      </c>
      <c r="W448" s="7">
        <v>0.0</v>
      </c>
      <c r="X448" s="7">
        <v>1.0</v>
      </c>
      <c r="Y448" s="7">
        <v>505.0</v>
      </c>
      <c r="Z448" s="18">
        <f t="shared" si="5"/>
        <v>0.1052083333</v>
      </c>
      <c r="AA448" s="14">
        <v>7.71</v>
      </c>
      <c r="AB448" s="18">
        <f t="shared" si="6"/>
        <v>0.096375</v>
      </c>
      <c r="AC448" s="14">
        <v>418.55</v>
      </c>
      <c r="AD448" s="18">
        <f t="shared" si="7"/>
        <v>5.231875</v>
      </c>
      <c r="AE448" s="13">
        <f t="shared" si="8"/>
        <v>0.0180875522</v>
      </c>
      <c r="AF448" s="7">
        <v>0.0</v>
      </c>
      <c r="AG448" s="7">
        <v>0.0</v>
      </c>
      <c r="AH448" s="13" t="str">
        <f t="shared" si="9"/>
        <v> </v>
      </c>
      <c r="AI448" s="7">
        <v>0.0</v>
      </c>
      <c r="AJ448" s="7">
        <v>3.0</v>
      </c>
      <c r="AK448" s="26">
        <v>2.0</v>
      </c>
      <c r="AL448" s="26">
        <v>5.0</v>
      </c>
      <c r="AM448" s="7">
        <v>0.0</v>
      </c>
      <c r="AN448" s="7">
        <v>4.0</v>
      </c>
      <c r="AO448" s="7">
        <v>1.0</v>
      </c>
      <c r="AP448" s="7">
        <v>2.0</v>
      </c>
      <c r="AQ448" s="7">
        <v>2.0</v>
      </c>
      <c r="AR448" s="7">
        <v>10.0</v>
      </c>
      <c r="AS448" s="13">
        <f t="shared" si="10"/>
        <v>0.1666666667</v>
      </c>
      <c r="AT448" s="14">
        <v>4.68</v>
      </c>
      <c r="AU448" s="7">
        <v>0.0</v>
      </c>
      <c r="AV448" s="7">
        <v>0.0</v>
      </c>
      <c r="AW448" s="14">
        <v>-70.0</v>
      </c>
      <c r="AX448" s="14">
        <v>0.0</v>
      </c>
      <c r="AY448" s="14">
        <v>-5.54</v>
      </c>
    </row>
    <row r="449" ht="12.75" customHeight="1">
      <c r="A449" s="7" t="s">
        <v>858</v>
      </c>
      <c r="B449" s="7" t="s">
        <v>2181</v>
      </c>
      <c r="C449" s="8" t="s">
        <v>490</v>
      </c>
      <c r="D449" s="9" t="s">
        <v>174</v>
      </c>
      <c r="E449" s="7">
        <v>82.0</v>
      </c>
      <c r="F449" s="7">
        <v>0.0</v>
      </c>
      <c r="G449" s="7">
        <v>1.0</v>
      </c>
      <c r="H449" s="24">
        <f t="shared" si="1"/>
        <v>1</v>
      </c>
      <c r="I449" s="7">
        <v>0.0</v>
      </c>
      <c r="J449" s="7">
        <v>0.0</v>
      </c>
      <c r="K449" s="7">
        <v>1.0</v>
      </c>
      <c r="L449" s="12">
        <f t="shared" si="2"/>
        <v>0</v>
      </c>
      <c r="M449" s="7">
        <v>2.0</v>
      </c>
      <c r="N449" s="7">
        <v>1.0</v>
      </c>
      <c r="O449" s="7">
        <v>0.0</v>
      </c>
      <c r="P449" s="7">
        <v>1.0</v>
      </c>
      <c r="Q449" s="7">
        <v>0.0</v>
      </c>
      <c r="R449" s="10">
        <f t="shared" si="3"/>
        <v>0</v>
      </c>
      <c r="S449" s="10">
        <f t="shared" si="4"/>
        <v>0</v>
      </c>
      <c r="T449" s="7">
        <v>36.0</v>
      </c>
      <c r="U449" s="7">
        <v>14.0</v>
      </c>
      <c r="V449" s="7">
        <v>7.0</v>
      </c>
      <c r="W449" s="7">
        <v>6.0</v>
      </c>
      <c r="X449" s="7">
        <v>3.0</v>
      </c>
      <c r="Y449" s="7">
        <v>16460.0</v>
      </c>
      <c r="Z449" s="18">
        <f t="shared" si="5"/>
        <v>3.345528455</v>
      </c>
      <c r="AA449" s="14">
        <v>274.91</v>
      </c>
      <c r="AB449" s="18">
        <f t="shared" si="6"/>
        <v>3.352560976</v>
      </c>
      <c r="AC449" s="14">
        <v>162.42</v>
      </c>
      <c r="AD449" s="18">
        <f t="shared" si="7"/>
        <v>1.980731707</v>
      </c>
      <c r="AE449" s="13">
        <f t="shared" si="8"/>
        <v>0.6286099742</v>
      </c>
      <c r="AF449" s="7">
        <v>0.0</v>
      </c>
      <c r="AG449" s="7">
        <v>0.0</v>
      </c>
      <c r="AH449" s="13" t="str">
        <f t="shared" si="9"/>
        <v> </v>
      </c>
      <c r="AI449" s="7">
        <v>3.0</v>
      </c>
      <c r="AJ449" s="7">
        <v>25.0</v>
      </c>
      <c r="AK449" s="26">
        <v>18.0</v>
      </c>
      <c r="AL449" s="26">
        <v>227.0</v>
      </c>
      <c r="AM449" s="7">
        <v>6.0</v>
      </c>
      <c r="AN449" s="7">
        <v>83.0</v>
      </c>
      <c r="AO449" s="7">
        <v>6.0</v>
      </c>
      <c r="AP449" s="7">
        <v>104.0</v>
      </c>
      <c r="AQ449" s="7">
        <v>18.0</v>
      </c>
      <c r="AR449" s="7">
        <v>218.0</v>
      </c>
      <c r="AS449" s="13">
        <f t="shared" si="10"/>
        <v>0.07627118644</v>
      </c>
      <c r="AT449" s="14">
        <v>-14.17</v>
      </c>
      <c r="AU449" s="7">
        <v>0.0</v>
      </c>
      <c r="AV449" s="7">
        <v>2.0</v>
      </c>
      <c r="AW449" s="14">
        <v>-45.8</v>
      </c>
      <c r="AX449" s="14">
        <v>5.21</v>
      </c>
      <c r="AY449" s="14">
        <v>-9.07</v>
      </c>
    </row>
    <row r="450" ht="12.75" customHeight="1">
      <c r="A450" s="7" t="s">
        <v>1406</v>
      </c>
      <c r="B450" s="7" t="s">
        <v>2181</v>
      </c>
      <c r="C450" s="8" t="s">
        <v>312</v>
      </c>
      <c r="D450" s="9" t="s">
        <v>167</v>
      </c>
      <c r="E450" s="7">
        <v>74.0</v>
      </c>
      <c r="F450" s="7">
        <v>0.0</v>
      </c>
      <c r="G450" s="7">
        <v>0.0</v>
      </c>
      <c r="H450" s="24">
        <f t="shared" si="1"/>
        <v>0</v>
      </c>
      <c r="I450" s="7">
        <v>0.0</v>
      </c>
      <c r="J450" s="7">
        <v>0.0</v>
      </c>
      <c r="K450" s="7">
        <v>0.0</v>
      </c>
      <c r="L450" s="12">
        <f t="shared" si="2"/>
        <v>0</v>
      </c>
      <c r="M450" s="7">
        <v>1.0</v>
      </c>
      <c r="N450" s="7">
        <v>0.0</v>
      </c>
      <c r="O450" s="7">
        <v>0.0</v>
      </c>
      <c r="P450" s="7">
        <v>1.0</v>
      </c>
      <c r="Q450" s="7">
        <v>0.0</v>
      </c>
      <c r="R450" s="10">
        <f t="shared" si="3"/>
        <v>0</v>
      </c>
      <c r="S450" s="10">
        <f t="shared" si="4"/>
        <v>0</v>
      </c>
      <c r="T450" s="7">
        <v>1.0</v>
      </c>
      <c r="U450" s="7">
        <v>0.0</v>
      </c>
      <c r="V450" s="7">
        <v>0.0</v>
      </c>
      <c r="W450" s="7">
        <v>2.0</v>
      </c>
      <c r="X450" s="7">
        <v>0.0</v>
      </c>
      <c r="Y450" s="7">
        <v>1473.0</v>
      </c>
      <c r="Z450" s="18">
        <f t="shared" si="5"/>
        <v>0.3317567568</v>
      </c>
      <c r="AA450" s="14">
        <v>25.67</v>
      </c>
      <c r="AB450" s="18">
        <f t="shared" si="6"/>
        <v>0.3468918919</v>
      </c>
      <c r="AC450" s="14">
        <v>292.18</v>
      </c>
      <c r="AD450" s="18">
        <f t="shared" si="7"/>
        <v>3.948378378</v>
      </c>
      <c r="AE450" s="13">
        <f t="shared" si="8"/>
        <v>0.08076136542</v>
      </c>
      <c r="AF450" s="7">
        <v>10.0</v>
      </c>
      <c r="AG450" s="7">
        <v>14.0</v>
      </c>
      <c r="AH450" s="13">
        <f t="shared" si="9"/>
        <v>0.4166666667</v>
      </c>
      <c r="AI450" s="7">
        <v>0.0</v>
      </c>
      <c r="AJ450" s="7">
        <v>3.0</v>
      </c>
      <c r="AK450" s="26">
        <v>2.0</v>
      </c>
      <c r="AL450" s="26">
        <v>20.0</v>
      </c>
      <c r="AM450" s="7">
        <v>1.0</v>
      </c>
      <c r="AN450" s="7">
        <v>8.0</v>
      </c>
      <c r="AO450" s="7">
        <v>0.0</v>
      </c>
      <c r="AP450" s="7">
        <v>9.0</v>
      </c>
      <c r="AQ450" s="7">
        <v>1.0</v>
      </c>
      <c r="AR450" s="7">
        <v>22.0</v>
      </c>
      <c r="AS450" s="13">
        <f t="shared" si="10"/>
        <v>0.04347826087</v>
      </c>
      <c r="AT450" s="14">
        <v>-8.54</v>
      </c>
      <c r="AU450" s="7">
        <v>0.0</v>
      </c>
      <c r="AV450" s="7">
        <v>0.0</v>
      </c>
      <c r="AW450" s="14">
        <v>-44.4</v>
      </c>
      <c r="AX450" s="14">
        <v>11.54</v>
      </c>
      <c r="AY450" s="14">
        <v>6.12</v>
      </c>
    </row>
    <row r="451" ht="12.75" customHeight="1">
      <c r="A451" s="7" t="s">
        <v>743</v>
      </c>
      <c r="B451" s="7" t="s">
        <v>2186</v>
      </c>
      <c r="C451" s="8" t="s">
        <v>173</v>
      </c>
      <c r="D451" s="9" t="s">
        <v>150</v>
      </c>
      <c r="E451" s="7">
        <v>43.0</v>
      </c>
      <c r="F451" s="7">
        <v>0.0</v>
      </c>
      <c r="G451" s="7">
        <v>0.0</v>
      </c>
      <c r="H451" s="24">
        <f t="shared" si="1"/>
        <v>0</v>
      </c>
      <c r="I451" s="7">
        <v>0.0</v>
      </c>
      <c r="J451" s="7">
        <v>0.0</v>
      </c>
      <c r="K451" s="7">
        <v>0.0</v>
      </c>
      <c r="L451" s="12">
        <f t="shared" si="2"/>
        <v>0</v>
      </c>
      <c r="M451" s="7">
        <v>0.0</v>
      </c>
      <c r="N451" s="7">
        <v>0.0</v>
      </c>
      <c r="O451" s="7">
        <v>0.0</v>
      </c>
      <c r="P451" s="7">
        <v>0.0</v>
      </c>
      <c r="Q451" s="7">
        <v>0.0</v>
      </c>
      <c r="R451" s="10">
        <f t="shared" si="3"/>
        <v>0</v>
      </c>
      <c r="S451" s="10">
        <f t="shared" si="4"/>
        <v>0</v>
      </c>
      <c r="T451" s="7">
        <v>0.0</v>
      </c>
      <c r="U451" s="7">
        <v>0.0</v>
      </c>
      <c r="V451" s="7">
        <v>0.0</v>
      </c>
      <c r="W451" s="7">
        <v>0.0</v>
      </c>
      <c r="X451" s="7">
        <v>0.0</v>
      </c>
      <c r="Y451" s="7">
        <v>59.0</v>
      </c>
      <c r="Z451" s="18">
        <f t="shared" si="5"/>
        <v>0.02286821705</v>
      </c>
      <c r="AA451" s="14">
        <v>0.76</v>
      </c>
      <c r="AB451" s="18">
        <f t="shared" si="6"/>
        <v>0.0176744186</v>
      </c>
      <c r="AC451" s="14">
        <v>214.18</v>
      </c>
      <c r="AD451" s="18">
        <f t="shared" si="7"/>
        <v>4.980930233</v>
      </c>
      <c r="AE451" s="13">
        <f t="shared" si="8"/>
        <v>0.003535870475</v>
      </c>
      <c r="AF451" s="7">
        <v>0.0</v>
      </c>
      <c r="AG451" s="7">
        <v>1.0</v>
      </c>
      <c r="AH451" s="13">
        <f t="shared" si="9"/>
        <v>0</v>
      </c>
      <c r="AI451" s="7">
        <v>0.0</v>
      </c>
      <c r="AJ451" s="7">
        <v>0.0</v>
      </c>
      <c r="AK451" s="26">
        <v>0.0</v>
      </c>
      <c r="AL451" s="26">
        <v>0.0</v>
      </c>
      <c r="AM451" s="7">
        <v>0.0</v>
      </c>
      <c r="AN451" s="7">
        <v>1.0</v>
      </c>
      <c r="AO451" s="7">
        <v>0.0</v>
      </c>
      <c r="AP451" s="7">
        <v>0.0</v>
      </c>
      <c r="AQ451" s="7">
        <v>0.0</v>
      </c>
      <c r="AR451" s="7">
        <v>0.0</v>
      </c>
      <c r="AS451" s="13">
        <f t="shared" si="10"/>
        <v>0</v>
      </c>
      <c r="AT451" s="14"/>
      <c r="AU451" s="7">
        <v>1.0</v>
      </c>
      <c r="AV451" s="7">
        <v>0.0</v>
      </c>
      <c r="AW451" s="14">
        <v>-60.0</v>
      </c>
      <c r="AX451" s="14">
        <v>0.0</v>
      </c>
      <c r="AY451" s="14">
        <v>-5.0</v>
      </c>
    </row>
    <row r="452" ht="12.75" customHeight="1">
      <c r="A452" s="7" t="s">
        <v>1539</v>
      </c>
      <c r="B452" s="7" t="s">
        <v>2190</v>
      </c>
      <c r="C452" s="8" t="s">
        <v>394</v>
      </c>
      <c r="D452" s="9" t="s">
        <v>150</v>
      </c>
      <c r="E452" s="7">
        <v>71.0</v>
      </c>
      <c r="F452" s="7">
        <v>0.0</v>
      </c>
      <c r="G452" s="7">
        <v>0.0</v>
      </c>
      <c r="H452" s="24">
        <f t="shared" si="1"/>
        <v>0</v>
      </c>
      <c r="I452" s="7">
        <v>0.0</v>
      </c>
      <c r="J452" s="7">
        <v>0.0</v>
      </c>
      <c r="K452" s="7">
        <v>0.0</v>
      </c>
      <c r="L452" s="12">
        <f t="shared" si="2"/>
        <v>0</v>
      </c>
      <c r="M452" s="7">
        <v>1.0</v>
      </c>
      <c r="N452" s="7">
        <v>1.0</v>
      </c>
      <c r="O452" s="7">
        <v>1.0</v>
      </c>
      <c r="P452" s="7">
        <v>1.0</v>
      </c>
      <c r="Q452" s="7">
        <v>1.0</v>
      </c>
      <c r="R452" s="10">
        <f t="shared" si="3"/>
        <v>0</v>
      </c>
      <c r="S452" s="10">
        <f t="shared" si="4"/>
        <v>0</v>
      </c>
      <c r="T452" s="7">
        <v>3.0</v>
      </c>
      <c r="U452" s="7">
        <v>1.0</v>
      </c>
      <c r="V452" s="7">
        <v>2.0</v>
      </c>
      <c r="W452" s="7">
        <v>1.0</v>
      </c>
      <c r="X452" s="7">
        <v>1.0</v>
      </c>
      <c r="Y452" s="7">
        <v>3030.0</v>
      </c>
      <c r="Z452" s="18">
        <f t="shared" si="5"/>
        <v>0.7112676056</v>
      </c>
      <c r="AA452" s="14">
        <v>44.41</v>
      </c>
      <c r="AB452" s="18">
        <f t="shared" si="6"/>
        <v>0.6254929577</v>
      </c>
      <c r="AC452" s="14">
        <v>337.24</v>
      </c>
      <c r="AD452" s="18">
        <f t="shared" si="7"/>
        <v>4.749859155</v>
      </c>
      <c r="AE452" s="13">
        <f t="shared" si="8"/>
        <v>0.11636316</v>
      </c>
      <c r="AF452" s="7">
        <v>2.0</v>
      </c>
      <c r="AG452" s="7">
        <v>4.0</v>
      </c>
      <c r="AH452" s="13">
        <f t="shared" si="9"/>
        <v>0.3333333333</v>
      </c>
      <c r="AI452" s="7">
        <v>0.0</v>
      </c>
      <c r="AJ452" s="7">
        <v>5.0</v>
      </c>
      <c r="AK452" s="26">
        <v>9.0</v>
      </c>
      <c r="AL452" s="26">
        <v>34.0</v>
      </c>
      <c r="AM452" s="7">
        <v>1.0</v>
      </c>
      <c r="AN452" s="7">
        <v>12.0</v>
      </c>
      <c r="AO452" s="7">
        <v>2.0</v>
      </c>
      <c r="AP452" s="7">
        <v>16.0</v>
      </c>
      <c r="AQ452" s="7">
        <v>7.0</v>
      </c>
      <c r="AR452" s="7">
        <v>42.0</v>
      </c>
      <c r="AS452" s="13">
        <f t="shared" si="10"/>
        <v>0.1428571429</v>
      </c>
      <c r="AT452" s="14">
        <v>0.95</v>
      </c>
      <c r="AU452" s="7">
        <v>0.0</v>
      </c>
      <c r="AV452" s="7">
        <v>0.0</v>
      </c>
      <c r="AW452" s="14">
        <v>-36.5</v>
      </c>
      <c r="AX452" s="14">
        <v>10.0</v>
      </c>
      <c r="AY452" s="14">
        <v>4.21</v>
      </c>
    </row>
    <row r="453" ht="12.75" customHeight="1">
      <c r="A453" s="7" t="s">
        <v>2193</v>
      </c>
      <c r="B453" s="7" t="s">
        <v>2194</v>
      </c>
      <c r="C453" s="8" t="s">
        <v>542</v>
      </c>
      <c r="D453" s="9" t="s">
        <v>238</v>
      </c>
      <c r="E453" s="7">
        <v>76.0</v>
      </c>
      <c r="F453" s="7">
        <v>1.0</v>
      </c>
      <c r="G453" s="7">
        <v>3.0</v>
      </c>
      <c r="H453" s="24">
        <f t="shared" si="1"/>
        <v>4</v>
      </c>
      <c r="I453" s="7">
        <v>1.0</v>
      </c>
      <c r="J453" s="7">
        <v>3.0</v>
      </c>
      <c r="K453" s="7">
        <v>0.0</v>
      </c>
      <c r="L453" s="12">
        <f t="shared" si="2"/>
        <v>6.428571429</v>
      </c>
      <c r="M453" s="7">
        <v>3.0</v>
      </c>
      <c r="N453" s="7">
        <v>1.0</v>
      </c>
      <c r="O453" s="7">
        <v>1.0</v>
      </c>
      <c r="P453" s="7">
        <v>2.0</v>
      </c>
      <c r="Q453" s="7">
        <v>2.0</v>
      </c>
      <c r="R453" s="10">
        <f t="shared" si="3"/>
        <v>0.3333333333</v>
      </c>
      <c r="S453" s="10">
        <f t="shared" si="4"/>
        <v>0.2</v>
      </c>
      <c r="T453" s="7">
        <v>11.0</v>
      </c>
      <c r="U453" s="7">
        <v>4.0</v>
      </c>
      <c r="V453" s="7">
        <v>3.0</v>
      </c>
      <c r="W453" s="7">
        <v>0.0</v>
      </c>
      <c r="X453" s="7">
        <v>4.0</v>
      </c>
      <c r="Y453" s="7">
        <v>6453.0</v>
      </c>
      <c r="Z453" s="18">
        <f t="shared" si="5"/>
        <v>1.415131579</v>
      </c>
      <c r="AA453" s="14">
        <v>102.42</v>
      </c>
      <c r="AB453" s="18">
        <f t="shared" si="6"/>
        <v>1.347631579</v>
      </c>
      <c r="AC453" s="14">
        <v>254.21</v>
      </c>
      <c r="AD453" s="18">
        <f t="shared" si="7"/>
        <v>3.344868421</v>
      </c>
      <c r="AE453" s="13">
        <f t="shared" si="8"/>
        <v>0.2871884025</v>
      </c>
      <c r="AF453" s="7">
        <v>5.0</v>
      </c>
      <c r="AG453" s="7">
        <v>11.0</v>
      </c>
      <c r="AH453" s="13">
        <f t="shared" si="9"/>
        <v>0.3125</v>
      </c>
      <c r="AI453" s="7">
        <v>7.0</v>
      </c>
      <c r="AJ453" s="7">
        <v>16.0</v>
      </c>
      <c r="AK453" s="26">
        <v>8.0</v>
      </c>
      <c r="AL453" s="26">
        <v>100.0</v>
      </c>
      <c r="AM453" s="7">
        <v>1.0</v>
      </c>
      <c r="AN453" s="7">
        <v>35.0</v>
      </c>
      <c r="AO453" s="7">
        <v>3.0</v>
      </c>
      <c r="AP453" s="7">
        <v>48.0</v>
      </c>
      <c r="AQ453" s="7">
        <v>12.0</v>
      </c>
      <c r="AR453" s="7">
        <v>103.0</v>
      </c>
      <c r="AS453" s="13">
        <f t="shared" si="10"/>
        <v>0.1043478261</v>
      </c>
      <c r="AT453" s="14">
        <v>-3.79</v>
      </c>
      <c r="AU453" s="7">
        <v>0.0</v>
      </c>
      <c r="AV453" s="7">
        <v>1.0</v>
      </c>
      <c r="AW453" s="14">
        <v>-52.7</v>
      </c>
      <c r="AX453" s="14">
        <v>4.85</v>
      </c>
      <c r="AY453" s="14">
        <v>-2.26</v>
      </c>
    </row>
    <row r="454" ht="12.75" customHeight="1">
      <c r="A454" s="7" t="s">
        <v>1797</v>
      </c>
      <c r="B454" s="7" t="s">
        <v>2198</v>
      </c>
      <c r="C454" s="8" t="s">
        <v>197</v>
      </c>
      <c r="D454" s="9" t="s">
        <v>150</v>
      </c>
      <c r="E454" s="7">
        <v>49.0</v>
      </c>
      <c r="F454" s="7">
        <v>0.0</v>
      </c>
      <c r="G454" s="7">
        <v>0.0</v>
      </c>
      <c r="H454" s="24">
        <f t="shared" si="1"/>
        <v>0</v>
      </c>
      <c r="I454" s="7">
        <v>0.0</v>
      </c>
      <c r="J454" s="7">
        <v>0.0</v>
      </c>
      <c r="K454" s="7">
        <v>0.0</v>
      </c>
      <c r="L454" s="12">
        <f t="shared" si="2"/>
        <v>0</v>
      </c>
      <c r="M454" s="7">
        <v>0.0</v>
      </c>
      <c r="N454" s="7">
        <v>0.0</v>
      </c>
      <c r="O454" s="7">
        <v>0.0</v>
      </c>
      <c r="P454" s="7">
        <v>0.0</v>
      </c>
      <c r="Q454" s="7">
        <v>0.0</v>
      </c>
      <c r="R454" s="10">
        <f t="shared" si="3"/>
        <v>0</v>
      </c>
      <c r="S454" s="10">
        <f t="shared" si="4"/>
        <v>0</v>
      </c>
      <c r="T454" s="7">
        <v>0.0</v>
      </c>
      <c r="U454" s="7">
        <v>1.0</v>
      </c>
      <c r="V454" s="7">
        <v>0.0</v>
      </c>
      <c r="W454" s="7">
        <v>1.0</v>
      </c>
      <c r="X454" s="7">
        <v>0.0</v>
      </c>
      <c r="Y454" s="7">
        <v>1420.0</v>
      </c>
      <c r="Z454" s="18">
        <f t="shared" si="5"/>
        <v>0.4829931973</v>
      </c>
      <c r="AA454" s="14">
        <v>21.86</v>
      </c>
      <c r="AB454" s="18">
        <f t="shared" si="6"/>
        <v>0.446122449</v>
      </c>
      <c r="AC454" s="14">
        <v>241.12</v>
      </c>
      <c r="AD454" s="18">
        <f t="shared" si="7"/>
        <v>4.920816327</v>
      </c>
      <c r="AE454" s="13">
        <f t="shared" si="8"/>
        <v>0.08312419195</v>
      </c>
      <c r="AF454" s="7">
        <v>22.0</v>
      </c>
      <c r="AG454" s="7">
        <v>12.0</v>
      </c>
      <c r="AH454" s="13">
        <f t="shared" si="9"/>
        <v>0.6470588235</v>
      </c>
      <c r="AI454" s="7">
        <v>0.0</v>
      </c>
      <c r="AJ454" s="7">
        <v>3.0</v>
      </c>
      <c r="AK454" s="26">
        <v>1.0</v>
      </c>
      <c r="AL454" s="26">
        <v>21.0</v>
      </c>
      <c r="AM454" s="7">
        <v>0.0</v>
      </c>
      <c r="AN454" s="7">
        <v>13.0</v>
      </c>
      <c r="AO454" s="7">
        <v>1.0</v>
      </c>
      <c r="AP454" s="7">
        <v>13.0</v>
      </c>
      <c r="AQ454" s="7">
        <v>2.0</v>
      </c>
      <c r="AR454" s="7">
        <v>26.0</v>
      </c>
      <c r="AS454" s="13">
        <f t="shared" si="10"/>
        <v>0.07142857143</v>
      </c>
      <c r="AT454" s="14">
        <v>-2.36</v>
      </c>
      <c r="AU454" s="7">
        <v>0.0</v>
      </c>
      <c r="AV454" s="7">
        <v>1.0</v>
      </c>
      <c r="AW454" s="14">
        <v>-65.9</v>
      </c>
      <c r="AX454" s="14">
        <v>3.23</v>
      </c>
      <c r="AY454" s="14">
        <v>-4.13</v>
      </c>
    </row>
    <row r="455" ht="12.75" customHeight="1">
      <c r="A455" s="7" t="s">
        <v>482</v>
      </c>
      <c r="B455" s="7" t="s">
        <v>2204</v>
      </c>
      <c r="C455" s="8" t="s">
        <v>305</v>
      </c>
      <c r="D455" s="9" t="s">
        <v>174</v>
      </c>
      <c r="E455" s="7">
        <v>81.0</v>
      </c>
      <c r="F455" s="7">
        <v>0.0</v>
      </c>
      <c r="G455" s="7">
        <v>0.0</v>
      </c>
      <c r="H455" s="24">
        <f t="shared" si="1"/>
        <v>0</v>
      </c>
      <c r="I455" s="7">
        <v>0.0</v>
      </c>
      <c r="J455" s="7">
        <v>0.0</v>
      </c>
      <c r="K455" s="7">
        <v>0.0</v>
      </c>
      <c r="L455" s="12">
        <f t="shared" si="2"/>
        <v>0</v>
      </c>
      <c r="M455" s="7">
        <v>0.0</v>
      </c>
      <c r="N455" s="7">
        <v>0.0</v>
      </c>
      <c r="O455" s="7">
        <v>0.0</v>
      </c>
      <c r="P455" s="7">
        <v>0.0</v>
      </c>
      <c r="Q455" s="7">
        <v>0.0</v>
      </c>
      <c r="R455" s="10">
        <f t="shared" si="3"/>
        <v>0</v>
      </c>
      <c r="S455" s="10">
        <f t="shared" si="4"/>
        <v>0</v>
      </c>
      <c r="T455" s="7">
        <v>4.0</v>
      </c>
      <c r="U455" s="7">
        <v>3.0</v>
      </c>
      <c r="V455" s="7">
        <v>0.0</v>
      </c>
      <c r="W455" s="7">
        <v>2.0</v>
      </c>
      <c r="X455" s="7">
        <v>2.0</v>
      </c>
      <c r="Y455" s="7">
        <v>2226.0</v>
      </c>
      <c r="Z455" s="18">
        <f t="shared" si="5"/>
        <v>0.4580246914</v>
      </c>
      <c r="AA455" s="14">
        <v>33.28</v>
      </c>
      <c r="AB455" s="18">
        <f t="shared" si="6"/>
        <v>0.4108641975</v>
      </c>
      <c r="AC455" s="14">
        <v>333.85</v>
      </c>
      <c r="AD455" s="18">
        <f t="shared" si="7"/>
        <v>4.121604938</v>
      </c>
      <c r="AE455" s="13">
        <f t="shared" si="8"/>
        <v>0.09064908888</v>
      </c>
      <c r="AF455" s="7">
        <v>0.0</v>
      </c>
      <c r="AG455" s="7">
        <v>0.0</v>
      </c>
      <c r="AH455" s="13" t="str">
        <f t="shared" si="9"/>
        <v> </v>
      </c>
      <c r="AI455" s="7">
        <v>0.0</v>
      </c>
      <c r="AJ455" s="7">
        <v>1.0</v>
      </c>
      <c r="AK455" s="26">
        <v>2.0</v>
      </c>
      <c r="AL455" s="26">
        <v>27.0</v>
      </c>
      <c r="AM455" s="7">
        <v>0.0</v>
      </c>
      <c r="AN455" s="7">
        <v>13.0</v>
      </c>
      <c r="AO455" s="7">
        <v>1.0</v>
      </c>
      <c r="AP455" s="7">
        <v>19.0</v>
      </c>
      <c r="AQ455" s="7">
        <v>1.0</v>
      </c>
      <c r="AR455" s="7">
        <v>30.0</v>
      </c>
      <c r="AS455" s="13">
        <f t="shared" si="10"/>
        <v>0.03225806452</v>
      </c>
      <c r="AT455" s="14">
        <v>-15.94</v>
      </c>
      <c r="AU455" s="7">
        <v>0.0</v>
      </c>
      <c r="AV455" s="7">
        <v>0.0</v>
      </c>
      <c r="AW455" s="14">
        <v>-37.9</v>
      </c>
      <c r="AX455" s="14">
        <v>10.53</v>
      </c>
      <c r="AY455" s="14">
        <v>4.22</v>
      </c>
    </row>
    <row r="456" ht="12.75" customHeight="1">
      <c r="A456" s="7" t="s">
        <v>2210</v>
      </c>
      <c r="B456" s="7" t="s">
        <v>2211</v>
      </c>
      <c r="C456" s="8" t="s">
        <v>305</v>
      </c>
      <c r="D456" s="9" t="s">
        <v>167</v>
      </c>
      <c r="E456" s="7">
        <v>80.0</v>
      </c>
      <c r="F456" s="7">
        <v>0.0</v>
      </c>
      <c r="G456" s="7">
        <v>0.0</v>
      </c>
      <c r="H456" s="24">
        <f t="shared" si="1"/>
        <v>0</v>
      </c>
      <c r="I456" s="7">
        <v>0.0</v>
      </c>
      <c r="J456" s="7">
        <v>0.0</v>
      </c>
      <c r="K456" s="7">
        <v>0.0</v>
      </c>
      <c r="L456" s="12">
        <f t="shared" si="2"/>
        <v>0</v>
      </c>
      <c r="M456" s="7">
        <v>0.0</v>
      </c>
      <c r="N456" s="7">
        <v>0.0</v>
      </c>
      <c r="O456" s="7">
        <v>0.0</v>
      </c>
      <c r="P456" s="7">
        <v>0.0</v>
      </c>
      <c r="Q456" s="7">
        <v>0.0</v>
      </c>
      <c r="R456" s="10">
        <f t="shared" si="3"/>
        <v>0</v>
      </c>
      <c r="S456" s="10">
        <f t="shared" si="4"/>
        <v>0</v>
      </c>
      <c r="T456" s="7">
        <v>0.0</v>
      </c>
      <c r="U456" s="7">
        <v>0.0</v>
      </c>
      <c r="V456" s="7">
        <v>0.0</v>
      </c>
      <c r="W456" s="7">
        <v>0.0</v>
      </c>
      <c r="X456" s="7">
        <v>1.0</v>
      </c>
      <c r="Y456" s="7">
        <v>121.0</v>
      </c>
      <c r="Z456" s="18">
        <f t="shared" si="5"/>
        <v>0.02520833333</v>
      </c>
      <c r="AA456" s="14">
        <v>1.2</v>
      </c>
      <c r="AB456" s="18">
        <f t="shared" si="6"/>
        <v>0.015</v>
      </c>
      <c r="AC456" s="14">
        <v>362.18</v>
      </c>
      <c r="AD456" s="18">
        <f t="shared" si="7"/>
        <v>4.52725</v>
      </c>
      <c r="AE456" s="13">
        <f t="shared" si="8"/>
        <v>0.003302328141</v>
      </c>
      <c r="AF456" s="7">
        <v>0.0</v>
      </c>
      <c r="AG456" s="7">
        <v>0.0</v>
      </c>
      <c r="AH456" s="13" t="str">
        <f t="shared" si="9"/>
        <v> </v>
      </c>
      <c r="AI456" s="7">
        <v>0.0</v>
      </c>
      <c r="AJ456" s="7">
        <v>0.0</v>
      </c>
      <c r="AK456" s="26">
        <v>0.0</v>
      </c>
      <c r="AL456" s="26">
        <v>0.0</v>
      </c>
      <c r="AM456" s="7">
        <v>0.0</v>
      </c>
      <c r="AN456" s="7">
        <v>1.0</v>
      </c>
      <c r="AO456" s="7">
        <v>0.0</v>
      </c>
      <c r="AP456" s="7">
        <v>0.0</v>
      </c>
      <c r="AQ456" s="7">
        <v>0.0</v>
      </c>
      <c r="AR456" s="7">
        <v>1.0</v>
      </c>
      <c r="AS456" s="13">
        <f t="shared" si="10"/>
        <v>0</v>
      </c>
      <c r="AT456" s="14">
        <v>-17.8</v>
      </c>
      <c r="AU456" s="7">
        <v>0.0</v>
      </c>
      <c r="AV456" s="7">
        <v>0.0</v>
      </c>
      <c r="AW456" s="14">
        <v>-50.0</v>
      </c>
      <c r="AX456" s="14"/>
      <c r="AY456" s="14"/>
    </row>
    <row r="457" ht="12.75" customHeight="1">
      <c r="A457" s="7" t="s">
        <v>272</v>
      </c>
      <c r="B457" s="7" t="s">
        <v>2215</v>
      </c>
      <c r="C457" s="8" t="s">
        <v>312</v>
      </c>
      <c r="D457" s="9" t="s">
        <v>260</v>
      </c>
      <c r="E457" s="7">
        <v>79.0</v>
      </c>
      <c r="F457" s="7">
        <v>1.0</v>
      </c>
      <c r="G457" s="7">
        <v>1.0</v>
      </c>
      <c r="H457" s="24">
        <f t="shared" si="1"/>
        <v>2</v>
      </c>
      <c r="I457" s="7">
        <v>1.0</v>
      </c>
      <c r="J457" s="7">
        <v>1.0</v>
      </c>
      <c r="K457" s="7">
        <v>0.0</v>
      </c>
      <c r="L457" s="12">
        <f t="shared" si="2"/>
        <v>9.666666667</v>
      </c>
      <c r="M457" s="7">
        <v>12.0</v>
      </c>
      <c r="N457" s="7">
        <v>3.0</v>
      </c>
      <c r="O457" s="7">
        <v>3.0</v>
      </c>
      <c r="P457" s="7">
        <v>11.0</v>
      </c>
      <c r="Q457" s="7">
        <v>1.0</v>
      </c>
      <c r="R457" s="10">
        <f t="shared" si="3"/>
        <v>0.08333333333</v>
      </c>
      <c r="S457" s="10">
        <f t="shared" si="4"/>
        <v>0.06666666667</v>
      </c>
      <c r="T457" s="7">
        <v>6.0</v>
      </c>
      <c r="U457" s="7">
        <v>4.0</v>
      </c>
      <c r="V457" s="7">
        <v>1.0</v>
      </c>
      <c r="W457" s="7">
        <v>3.0</v>
      </c>
      <c r="X457" s="7">
        <v>5.0</v>
      </c>
      <c r="Y457" s="7">
        <v>11498.0</v>
      </c>
      <c r="Z457" s="18">
        <f t="shared" si="5"/>
        <v>2.425738397</v>
      </c>
      <c r="AA457" s="14">
        <v>189.09</v>
      </c>
      <c r="AB457" s="18">
        <f t="shared" si="6"/>
        <v>2.393544304</v>
      </c>
      <c r="AC457" s="14">
        <v>158.26</v>
      </c>
      <c r="AD457" s="18">
        <f t="shared" si="7"/>
        <v>2.003291139</v>
      </c>
      <c r="AE457" s="13">
        <f t="shared" si="8"/>
        <v>0.5443788686</v>
      </c>
      <c r="AF457" s="7">
        <v>27.0</v>
      </c>
      <c r="AG457" s="7">
        <v>40.0</v>
      </c>
      <c r="AH457" s="13">
        <f t="shared" si="9"/>
        <v>0.4029850746</v>
      </c>
      <c r="AI457" s="7">
        <v>3.0</v>
      </c>
      <c r="AJ457" s="7">
        <v>19.0</v>
      </c>
      <c r="AK457" s="26">
        <v>26.0</v>
      </c>
      <c r="AL457" s="26">
        <v>161.0</v>
      </c>
      <c r="AM457" s="7">
        <v>5.0</v>
      </c>
      <c r="AN457" s="7">
        <v>63.0</v>
      </c>
      <c r="AO457" s="7">
        <v>1.0</v>
      </c>
      <c r="AP457" s="7">
        <v>69.0</v>
      </c>
      <c r="AQ457" s="7">
        <v>23.0</v>
      </c>
      <c r="AR457" s="7">
        <v>161.0</v>
      </c>
      <c r="AS457" s="13">
        <f t="shared" si="10"/>
        <v>0.125</v>
      </c>
      <c r="AT457" s="14">
        <v>-0.25</v>
      </c>
      <c r="AU457" s="7">
        <v>1.0</v>
      </c>
      <c r="AV457" s="7">
        <v>1.0</v>
      </c>
      <c r="AW457" s="14">
        <v>-44.7</v>
      </c>
      <c r="AX457" s="14">
        <v>3.88</v>
      </c>
      <c r="AY457" s="14">
        <v>-4.59</v>
      </c>
    </row>
    <row r="458" ht="12.75" customHeight="1">
      <c r="A458" s="7" t="s">
        <v>2217</v>
      </c>
      <c r="B458" s="7" t="s">
        <v>2218</v>
      </c>
      <c r="C458" s="8" t="s">
        <v>274</v>
      </c>
      <c r="D458" s="9" t="s">
        <v>150</v>
      </c>
      <c r="E458" s="7">
        <v>79.0</v>
      </c>
      <c r="F458" s="7">
        <v>0.0</v>
      </c>
      <c r="G458" s="7">
        <v>0.0</v>
      </c>
      <c r="H458" s="24">
        <f t="shared" si="1"/>
        <v>0</v>
      </c>
      <c r="I458" s="7">
        <v>0.0</v>
      </c>
      <c r="J458" s="7">
        <v>0.0</v>
      </c>
      <c r="K458" s="7">
        <v>0.0</v>
      </c>
      <c r="L458" s="12">
        <f t="shared" si="2"/>
        <v>0</v>
      </c>
      <c r="M458" s="7">
        <v>4.0</v>
      </c>
      <c r="N458" s="7">
        <v>0.0</v>
      </c>
      <c r="O458" s="7">
        <v>0.0</v>
      </c>
      <c r="P458" s="7">
        <v>4.0</v>
      </c>
      <c r="Q458" s="7">
        <v>1.0</v>
      </c>
      <c r="R458" s="10">
        <f t="shared" si="3"/>
        <v>0</v>
      </c>
      <c r="S458" s="10">
        <f t="shared" si="4"/>
        <v>0</v>
      </c>
      <c r="T458" s="7">
        <v>3.0</v>
      </c>
      <c r="U458" s="7">
        <v>3.0</v>
      </c>
      <c r="V458" s="7">
        <v>3.0</v>
      </c>
      <c r="W458" s="7">
        <v>3.0</v>
      </c>
      <c r="X458" s="7">
        <v>4.0</v>
      </c>
      <c r="Y458" s="7">
        <v>3900.0</v>
      </c>
      <c r="Z458" s="18">
        <f t="shared" si="5"/>
        <v>0.8227848101</v>
      </c>
      <c r="AA458" s="14">
        <v>59.39</v>
      </c>
      <c r="AB458" s="18">
        <f t="shared" si="6"/>
        <v>0.7517721519</v>
      </c>
      <c r="AC458" s="14">
        <v>371.43</v>
      </c>
      <c r="AD458" s="18">
        <f t="shared" si="7"/>
        <v>4.70164557</v>
      </c>
      <c r="AE458" s="13">
        <f t="shared" si="8"/>
        <v>0.1378533958</v>
      </c>
      <c r="AF458" s="7">
        <v>11.0</v>
      </c>
      <c r="AG458" s="7">
        <v>15.0</v>
      </c>
      <c r="AH458" s="13">
        <f t="shared" si="9"/>
        <v>0.4230769231</v>
      </c>
      <c r="AI458" s="7">
        <v>0.0</v>
      </c>
      <c r="AJ458" s="7">
        <v>2.0</v>
      </c>
      <c r="AK458" s="26">
        <v>12.0</v>
      </c>
      <c r="AL458" s="26">
        <v>44.0</v>
      </c>
      <c r="AM458" s="7">
        <v>3.0</v>
      </c>
      <c r="AN458" s="7">
        <v>16.0</v>
      </c>
      <c r="AO458" s="7">
        <v>1.0</v>
      </c>
      <c r="AP458" s="7">
        <v>22.0</v>
      </c>
      <c r="AQ458" s="7">
        <v>6.0</v>
      </c>
      <c r="AR458" s="7">
        <v>40.0</v>
      </c>
      <c r="AS458" s="13">
        <f t="shared" si="10"/>
        <v>0.1304347826</v>
      </c>
      <c r="AT458" s="14">
        <v>3.02</v>
      </c>
      <c r="AU458" s="7">
        <v>0.0</v>
      </c>
      <c r="AV458" s="7">
        <v>1.0</v>
      </c>
      <c r="AW458" s="14">
        <v>-26.3</v>
      </c>
      <c r="AX458" s="14">
        <v>27.78</v>
      </c>
      <c r="AY458" s="14">
        <v>23.1</v>
      </c>
    </row>
    <row r="459" ht="12.75" customHeight="1">
      <c r="A459" s="7" t="s">
        <v>381</v>
      </c>
      <c r="B459" s="7" t="s">
        <v>2222</v>
      </c>
      <c r="C459" s="8" t="s">
        <v>394</v>
      </c>
      <c r="D459" s="9" t="s">
        <v>159</v>
      </c>
      <c r="E459" s="7">
        <v>6.0</v>
      </c>
      <c r="F459" s="7">
        <v>0.0</v>
      </c>
      <c r="G459" s="7">
        <v>0.0</v>
      </c>
      <c r="H459" s="24">
        <f t="shared" si="1"/>
        <v>0</v>
      </c>
      <c r="I459" s="7">
        <v>0.0</v>
      </c>
      <c r="J459" s="7">
        <v>0.0</v>
      </c>
      <c r="K459" s="7">
        <v>0.0</v>
      </c>
      <c r="L459" s="12">
        <f t="shared" si="2"/>
        <v>0</v>
      </c>
      <c r="M459" s="7">
        <v>0.0</v>
      </c>
      <c r="N459" s="7">
        <v>0.0</v>
      </c>
      <c r="O459" s="7">
        <v>0.0</v>
      </c>
      <c r="P459" s="7">
        <v>0.0</v>
      </c>
      <c r="Q459" s="7">
        <v>0.0</v>
      </c>
      <c r="R459" s="10">
        <f t="shared" si="3"/>
        <v>0</v>
      </c>
      <c r="S459" s="10">
        <f t="shared" si="4"/>
        <v>0</v>
      </c>
      <c r="T459" s="7">
        <v>0.0</v>
      </c>
      <c r="U459" s="7">
        <v>0.0</v>
      </c>
      <c r="V459" s="7">
        <v>0.0</v>
      </c>
      <c r="W459" s="7">
        <v>0.0</v>
      </c>
      <c r="X459" s="7">
        <v>0.0</v>
      </c>
      <c r="Y459" s="7">
        <v>17.0</v>
      </c>
      <c r="Z459" s="18">
        <f t="shared" si="5"/>
        <v>0.04722222222</v>
      </c>
      <c r="AA459" s="14">
        <v>0.34</v>
      </c>
      <c r="AB459" s="18">
        <f t="shared" si="6"/>
        <v>0.05666666667</v>
      </c>
      <c r="AC459" s="14">
        <v>31.55</v>
      </c>
      <c r="AD459" s="18">
        <f t="shared" si="7"/>
        <v>5.258333333</v>
      </c>
      <c r="AE459" s="13">
        <f t="shared" si="8"/>
        <v>0.01066164942</v>
      </c>
      <c r="AF459" s="7">
        <v>0.0</v>
      </c>
      <c r="AG459" s="7">
        <v>0.0</v>
      </c>
      <c r="AH459" s="13" t="str">
        <f t="shared" si="9"/>
        <v> </v>
      </c>
      <c r="AI459" s="7">
        <v>0.0</v>
      </c>
      <c r="AJ459" s="7">
        <v>0.0</v>
      </c>
      <c r="AK459" s="26">
        <v>0.0</v>
      </c>
      <c r="AL459" s="26">
        <v>0.0</v>
      </c>
      <c r="AM459" s="7">
        <v>0.0</v>
      </c>
      <c r="AN459" s="7">
        <v>0.0</v>
      </c>
      <c r="AO459" s="7">
        <v>0.0</v>
      </c>
      <c r="AP459" s="7">
        <v>0.0</v>
      </c>
      <c r="AQ459" s="7">
        <v>0.0</v>
      </c>
      <c r="AR459" s="7">
        <v>0.0</v>
      </c>
      <c r="AS459" s="13">
        <f t="shared" si="10"/>
        <v>0</v>
      </c>
      <c r="AT459" s="14"/>
      <c r="AU459" s="7">
        <v>0.0</v>
      </c>
      <c r="AV459" s="7">
        <v>0.0</v>
      </c>
      <c r="AW459" s="14">
        <v>0.0</v>
      </c>
      <c r="AX459" s="14"/>
      <c r="AY459" s="14"/>
    </row>
    <row r="460" ht="12.75" customHeight="1">
      <c r="A460" s="7" t="s">
        <v>1437</v>
      </c>
      <c r="B460" s="7" t="s">
        <v>2224</v>
      </c>
      <c r="C460" s="8" t="s">
        <v>237</v>
      </c>
      <c r="D460" s="9" t="s">
        <v>167</v>
      </c>
      <c r="E460" s="7">
        <v>6.0</v>
      </c>
      <c r="F460" s="7">
        <v>0.0</v>
      </c>
      <c r="G460" s="7">
        <v>0.0</v>
      </c>
      <c r="H460" s="24">
        <f t="shared" si="1"/>
        <v>0</v>
      </c>
      <c r="I460" s="7">
        <v>0.0</v>
      </c>
      <c r="J460" s="7">
        <v>0.0</v>
      </c>
      <c r="K460" s="7">
        <v>0.0</v>
      </c>
      <c r="L460" s="12">
        <f t="shared" si="2"/>
        <v>0</v>
      </c>
      <c r="M460" s="7">
        <v>0.0</v>
      </c>
      <c r="N460" s="7">
        <v>0.0</v>
      </c>
      <c r="O460" s="7">
        <v>0.0</v>
      </c>
      <c r="P460" s="7">
        <v>0.0</v>
      </c>
      <c r="Q460" s="7">
        <v>0.0</v>
      </c>
      <c r="R460" s="10">
        <f t="shared" si="3"/>
        <v>0</v>
      </c>
      <c r="S460" s="10">
        <f t="shared" si="4"/>
        <v>0</v>
      </c>
      <c r="T460" s="7">
        <v>0.0</v>
      </c>
      <c r="U460" s="7">
        <v>0.0</v>
      </c>
      <c r="V460" s="7">
        <v>0.0</v>
      </c>
      <c r="W460" s="7">
        <v>0.0</v>
      </c>
      <c r="X460" s="7">
        <v>0.0</v>
      </c>
      <c r="Y460" s="7">
        <v>0.0</v>
      </c>
      <c r="Z460" s="18">
        <f t="shared" si="5"/>
        <v>0</v>
      </c>
      <c r="AA460" s="14">
        <v>0.0</v>
      </c>
      <c r="AB460" s="18">
        <f t="shared" si="6"/>
        <v>0</v>
      </c>
      <c r="AC460" s="14">
        <v>31.01</v>
      </c>
      <c r="AD460" s="18">
        <f t="shared" si="7"/>
        <v>5.168333333</v>
      </c>
      <c r="AE460" s="13">
        <f t="shared" si="8"/>
        <v>0</v>
      </c>
      <c r="AF460" s="7">
        <v>0.0</v>
      </c>
      <c r="AG460" s="7">
        <v>0.0</v>
      </c>
      <c r="AH460" s="13" t="str">
        <f t="shared" si="9"/>
        <v> </v>
      </c>
      <c r="AI460" s="7">
        <v>0.0</v>
      </c>
      <c r="AJ460" s="7">
        <v>0.0</v>
      </c>
      <c r="AK460" s="26">
        <v>0.0</v>
      </c>
      <c r="AL460" s="26">
        <v>0.0</v>
      </c>
      <c r="AM460" s="7">
        <v>0.0</v>
      </c>
      <c r="AN460" s="7">
        <v>0.0</v>
      </c>
      <c r="AO460" s="7">
        <v>0.0</v>
      </c>
      <c r="AP460" s="7">
        <v>0.0</v>
      </c>
      <c r="AQ460" s="7">
        <v>0.0</v>
      </c>
      <c r="AR460" s="7">
        <v>0.0</v>
      </c>
      <c r="AS460" s="13">
        <f t="shared" si="10"/>
        <v>0</v>
      </c>
      <c r="AT460" s="14"/>
      <c r="AU460" s="7">
        <v>0.0</v>
      </c>
      <c r="AV460" s="7">
        <v>0.0</v>
      </c>
      <c r="AW460" s="14">
        <v>0.0</v>
      </c>
      <c r="AX460" s="14"/>
      <c r="AY460" s="14"/>
    </row>
    <row r="461" ht="12.75" customHeight="1">
      <c r="A461" s="7" t="s">
        <v>180</v>
      </c>
      <c r="B461" s="7" t="s">
        <v>2227</v>
      </c>
      <c r="C461" s="8" t="s">
        <v>237</v>
      </c>
      <c r="D461" s="9" t="s">
        <v>255</v>
      </c>
      <c r="E461" s="7">
        <v>12.0</v>
      </c>
      <c r="F461" s="7">
        <v>0.0</v>
      </c>
      <c r="G461" s="7">
        <v>0.0</v>
      </c>
      <c r="H461" s="24">
        <f t="shared" si="1"/>
        <v>0</v>
      </c>
      <c r="I461" s="7">
        <v>0.0</v>
      </c>
      <c r="J461" s="7">
        <v>0.0</v>
      </c>
      <c r="K461" s="7">
        <v>0.0</v>
      </c>
      <c r="L461" s="12">
        <f t="shared" si="2"/>
        <v>0</v>
      </c>
      <c r="M461" s="7">
        <v>0.0</v>
      </c>
      <c r="N461" s="7">
        <v>0.0</v>
      </c>
      <c r="O461" s="7">
        <v>0.0</v>
      </c>
      <c r="P461" s="7">
        <v>0.0</v>
      </c>
      <c r="Q461" s="7">
        <v>0.0</v>
      </c>
      <c r="R461" s="10">
        <f t="shared" si="3"/>
        <v>0</v>
      </c>
      <c r="S461" s="10">
        <f t="shared" si="4"/>
        <v>0</v>
      </c>
      <c r="T461" s="7">
        <v>0.0</v>
      </c>
      <c r="U461" s="7">
        <v>0.0</v>
      </c>
      <c r="V461" s="7">
        <v>0.0</v>
      </c>
      <c r="W461" s="7">
        <v>0.0</v>
      </c>
      <c r="X461" s="7">
        <v>0.0</v>
      </c>
      <c r="Y461" s="7">
        <v>0.0</v>
      </c>
      <c r="Z461" s="18">
        <f t="shared" si="5"/>
        <v>0</v>
      </c>
      <c r="AA461" s="14">
        <v>0.0</v>
      </c>
      <c r="AB461" s="18">
        <f t="shared" si="6"/>
        <v>0</v>
      </c>
      <c r="AC461" s="14">
        <v>59.57</v>
      </c>
      <c r="AD461" s="18">
        <f t="shared" si="7"/>
        <v>4.964166667</v>
      </c>
      <c r="AE461" s="13">
        <f t="shared" si="8"/>
        <v>0</v>
      </c>
      <c r="AF461" s="7">
        <v>0.0</v>
      </c>
      <c r="AG461" s="7">
        <v>0.0</v>
      </c>
      <c r="AH461" s="13" t="str">
        <f t="shared" si="9"/>
        <v> </v>
      </c>
      <c r="AI461" s="7">
        <v>0.0</v>
      </c>
      <c r="AJ461" s="7">
        <v>0.0</v>
      </c>
      <c r="AK461" s="26">
        <v>0.0</v>
      </c>
      <c r="AL461" s="26">
        <v>0.0</v>
      </c>
      <c r="AM461" s="7">
        <v>0.0</v>
      </c>
      <c r="AN461" s="7">
        <v>0.0</v>
      </c>
      <c r="AO461" s="7">
        <v>0.0</v>
      </c>
      <c r="AP461" s="7">
        <v>0.0</v>
      </c>
      <c r="AQ461" s="7">
        <v>0.0</v>
      </c>
      <c r="AR461" s="7">
        <v>0.0</v>
      </c>
      <c r="AS461" s="13">
        <f t="shared" si="10"/>
        <v>0</v>
      </c>
      <c r="AT461" s="14"/>
      <c r="AU461" s="7">
        <v>0.0</v>
      </c>
      <c r="AV461" s="7">
        <v>0.0</v>
      </c>
      <c r="AW461" s="14">
        <v>0.0</v>
      </c>
      <c r="AX461" s="14"/>
      <c r="AY461" s="14"/>
    </row>
    <row r="462" ht="12.75" customHeight="1">
      <c r="A462" s="7" t="s">
        <v>449</v>
      </c>
      <c r="B462" s="7" t="s">
        <v>2229</v>
      </c>
      <c r="C462" s="8" t="s">
        <v>628</v>
      </c>
      <c r="D462" s="9" t="s">
        <v>260</v>
      </c>
      <c r="E462" s="7">
        <v>6.0</v>
      </c>
      <c r="F462" s="7">
        <v>0.0</v>
      </c>
      <c r="G462" s="7">
        <v>0.0</v>
      </c>
      <c r="H462" s="24">
        <f t="shared" si="1"/>
        <v>0</v>
      </c>
      <c r="I462" s="7">
        <v>0.0</v>
      </c>
      <c r="J462" s="7">
        <v>0.0</v>
      </c>
      <c r="K462" s="7">
        <v>0.0</v>
      </c>
      <c r="L462" s="12">
        <f t="shared" si="2"/>
        <v>0</v>
      </c>
      <c r="M462" s="7">
        <v>0.0</v>
      </c>
      <c r="N462" s="7">
        <v>0.0</v>
      </c>
      <c r="O462" s="7">
        <v>0.0</v>
      </c>
      <c r="P462" s="7">
        <v>0.0</v>
      </c>
      <c r="Q462" s="7">
        <v>0.0</v>
      </c>
      <c r="R462" s="10">
        <f t="shared" si="3"/>
        <v>0</v>
      </c>
      <c r="S462" s="10">
        <f t="shared" si="4"/>
        <v>0</v>
      </c>
      <c r="T462" s="7">
        <v>0.0</v>
      </c>
      <c r="U462" s="7">
        <v>0.0</v>
      </c>
      <c r="V462" s="7">
        <v>0.0</v>
      </c>
      <c r="W462" s="7">
        <v>0.0</v>
      </c>
      <c r="X462" s="7">
        <v>0.0</v>
      </c>
      <c r="Y462" s="7">
        <v>201.0</v>
      </c>
      <c r="Z462" s="18">
        <f t="shared" si="5"/>
        <v>0.5583333333</v>
      </c>
      <c r="AA462" s="14">
        <v>3.14</v>
      </c>
      <c r="AB462" s="18">
        <f t="shared" si="6"/>
        <v>0.5233333333</v>
      </c>
      <c r="AC462" s="14">
        <v>19.34</v>
      </c>
      <c r="AD462" s="18">
        <f t="shared" si="7"/>
        <v>3.223333333</v>
      </c>
      <c r="AE462" s="13">
        <f t="shared" si="8"/>
        <v>0.1396797153</v>
      </c>
      <c r="AF462" s="7">
        <v>1.0</v>
      </c>
      <c r="AG462" s="7">
        <v>2.0</v>
      </c>
      <c r="AH462" s="13">
        <f t="shared" si="9"/>
        <v>0.3333333333</v>
      </c>
      <c r="AI462" s="7">
        <v>0.0</v>
      </c>
      <c r="AJ462" s="7">
        <v>1.0</v>
      </c>
      <c r="AK462" s="26">
        <v>0.0</v>
      </c>
      <c r="AL462" s="26">
        <v>4.0</v>
      </c>
      <c r="AM462" s="7">
        <v>0.0</v>
      </c>
      <c r="AN462" s="7">
        <v>1.0</v>
      </c>
      <c r="AO462" s="7">
        <v>0.0</v>
      </c>
      <c r="AP462" s="7">
        <v>1.0</v>
      </c>
      <c r="AQ462" s="7">
        <v>0.0</v>
      </c>
      <c r="AR462" s="7">
        <v>2.0</v>
      </c>
      <c r="AS462" s="13">
        <f t="shared" si="10"/>
        <v>0</v>
      </c>
      <c r="AT462" s="14">
        <v>-4.0</v>
      </c>
      <c r="AU462" s="7">
        <v>0.0</v>
      </c>
      <c r="AV462" s="7">
        <v>0.0</v>
      </c>
      <c r="AW462" s="14">
        <v>-95.5</v>
      </c>
      <c r="AX462" s="14">
        <v>0.0</v>
      </c>
      <c r="AY462" s="14">
        <v>-10.0</v>
      </c>
    </row>
    <row r="463" ht="12.75" customHeight="1">
      <c r="A463" s="7" t="s">
        <v>689</v>
      </c>
      <c r="B463" s="7" t="s">
        <v>2231</v>
      </c>
      <c r="C463" s="8" t="s">
        <v>206</v>
      </c>
      <c r="D463" s="9" t="s">
        <v>174</v>
      </c>
      <c r="E463" s="7">
        <v>1.0</v>
      </c>
      <c r="F463" s="7">
        <v>0.0</v>
      </c>
      <c r="G463" s="7">
        <v>0.0</v>
      </c>
      <c r="H463" s="24">
        <f t="shared" si="1"/>
        <v>0</v>
      </c>
      <c r="I463" s="7">
        <v>0.0</v>
      </c>
      <c r="J463" s="7">
        <v>0.0</v>
      </c>
      <c r="K463" s="7">
        <v>0.0</v>
      </c>
      <c r="L463" s="12">
        <f t="shared" si="2"/>
        <v>0</v>
      </c>
      <c r="M463" s="7">
        <v>0.0</v>
      </c>
      <c r="N463" s="7">
        <v>0.0</v>
      </c>
      <c r="O463" s="7">
        <v>0.0</v>
      </c>
      <c r="P463" s="7">
        <v>0.0</v>
      </c>
      <c r="Q463" s="7">
        <v>0.0</v>
      </c>
      <c r="R463" s="10">
        <f t="shared" si="3"/>
        <v>0</v>
      </c>
      <c r="S463" s="10">
        <f t="shared" si="4"/>
        <v>0</v>
      </c>
      <c r="T463" s="7">
        <v>0.0</v>
      </c>
      <c r="U463" s="7">
        <v>0.0</v>
      </c>
      <c r="V463" s="7">
        <v>0.0</v>
      </c>
      <c r="W463" s="7">
        <v>0.0</v>
      </c>
      <c r="X463" s="7">
        <v>0.0</v>
      </c>
      <c r="Y463" s="7">
        <v>0.0</v>
      </c>
      <c r="Z463" s="18">
        <f t="shared" si="5"/>
        <v>0</v>
      </c>
      <c r="AA463" s="14">
        <v>0.0</v>
      </c>
      <c r="AB463" s="18">
        <f t="shared" si="6"/>
        <v>0</v>
      </c>
      <c r="AC463" s="14">
        <v>3.33</v>
      </c>
      <c r="AD463" s="18">
        <f t="shared" si="7"/>
        <v>3.33</v>
      </c>
      <c r="AE463" s="13">
        <f t="shared" si="8"/>
        <v>0</v>
      </c>
      <c r="AF463" s="7">
        <v>0.0</v>
      </c>
      <c r="AG463" s="7">
        <v>0.0</v>
      </c>
      <c r="AH463" s="13" t="str">
        <f t="shared" si="9"/>
        <v> </v>
      </c>
      <c r="AI463" s="7">
        <v>0.0</v>
      </c>
      <c r="AJ463" s="7">
        <v>0.0</v>
      </c>
      <c r="AK463" s="26">
        <v>0.0</v>
      </c>
      <c r="AL463" s="26">
        <v>0.0</v>
      </c>
      <c r="AM463" s="7">
        <v>0.0</v>
      </c>
      <c r="AN463" s="7">
        <v>0.0</v>
      </c>
      <c r="AO463" s="7">
        <v>0.0</v>
      </c>
      <c r="AP463" s="7">
        <v>0.0</v>
      </c>
      <c r="AQ463" s="7">
        <v>0.0</v>
      </c>
      <c r="AR463" s="7">
        <v>0.0</v>
      </c>
      <c r="AS463" s="13">
        <f t="shared" si="10"/>
        <v>0</v>
      </c>
      <c r="AT463" s="14"/>
      <c r="AU463" s="7">
        <v>0.0</v>
      </c>
      <c r="AV463" s="7">
        <v>0.0</v>
      </c>
      <c r="AW463" s="14">
        <v>0.0</v>
      </c>
      <c r="AX463" s="14"/>
      <c r="AY463" s="14"/>
    </row>
    <row r="464" ht="12.75" customHeight="1">
      <c r="A464" s="7" t="s">
        <v>2234</v>
      </c>
      <c r="B464" s="7" t="s">
        <v>2235</v>
      </c>
      <c r="C464" s="8" t="s">
        <v>206</v>
      </c>
      <c r="D464" s="9" t="s">
        <v>159</v>
      </c>
      <c r="E464" s="7">
        <v>12.0</v>
      </c>
      <c r="F464" s="7">
        <v>0.0</v>
      </c>
      <c r="G464" s="7">
        <v>0.0</v>
      </c>
      <c r="H464" s="24">
        <f t="shared" si="1"/>
        <v>0</v>
      </c>
      <c r="I464" s="7">
        <v>0.0</v>
      </c>
      <c r="J464" s="7">
        <v>0.0</v>
      </c>
      <c r="K464" s="7">
        <v>0.0</v>
      </c>
      <c r="L464" s="12">
        <f t="shared" si="2"/>
        <v>0</v>
      </c>
      <c r="M464" s="7">
        <v>0.0</v>
      </c>
      <c r="N464" s="7">
        <v>0.0</v>
      </c>
      <c r="O464" s="7">
        <v>0.0</v>
      </c>
      <c r="P464" s="7">
        <v>0.0</v>
      </c>
      <c r="Q464" s="7">
        <v>0.0</v>
      </c>
      <c r="R464" s="10">
        <f t="shared" si="3"/>
        <v>0</v>
      </c>
      <c r="S464" s="10">
        <f t="shared" si="4"/>
        <v>0</v>
      </c>
      <c r="T464" s="7">
        <v>0.0</v>
      </c>
      <c r="U464" s="7">
        <v>0.0</v>
      </c>
      <c r="V464" s="7">
        <v>0.0</v>
      </c>
      <c r="W464" s="7">
        <v>0.0</v>
      </c>
      <c r="X464" s="7">
        <v>0.0</v>
      </c>
      <c r="Y464" s="7">
        <v>0.0</v>
      </c>
      <c r="Z464" s="18">
        <f t="shared" si="5"/>
        <v>0</v>
      </c>
      <c r="AA464" s="14">
        <v>0.0</v>
      </c>
      <c r="AB464" s="18">
        <f t="shared" si="6"/>
        <v>0</v>
      </c>
      <c r="AC464" s="14">
        <v>53.23</v>
      </c>
      <c r="AD464" s="18">
        <f t="shared" si="7"/>
        <v>4.435833333</v>
      </c>
      <c r="AE464" s="13">
        <f t="shared" si="8"/>
        <v>0</v>
      </c>
      <c r="AF464" s="7">
        <v>0.0</v>
      </c>
      <c r="AG464" s="7">
        <v>0.0</v>
      </c>
      <c r="AH464" s="13" t="str">
        <f t="shared" si="9"/>
        <v> </v>
      </c>
      <c r="AI464" s="7">
        <v>0.0</v>
      </c>
      <c r="AJ464" s="7">
        <v>0.0</v>
      </c>
      <c r="AK464" s="26">
        <v>0.0</v>
      </c>
      <c r="AL464" s="26">
        <v>0.0</v>
      </c>
      <c r="AM464" s="7">
        <v>0.0</v>
      </c>
      <c r="AN464" s="7">
        <v>0.0</v>
      </c>
      <c r="AO464" s="7">
        <v>0.0</v>
      </c>
      <c r="AP464" s="7">
        <v>0.0</v>
      </c>
      <c r="AQ464" s="7">
        <v>0.0</v>
      </c>
      <c r="AR464" s="7">
        <v>0.0</v>
      </c>
      <c r="AS464" s="13">
        <f t="shared" si="10"/>
        <v>0</v>
      </c>
      <c r="AT464" s="14"/>
      <c r="AU464" s="7">
        <v>0.0</v>
      </c>
      <c r="AV464" s="7">
        <v>0.0</v>
      </c>
      <c r="AW464" s="14">
        <v>0.0</v>
      </c>
      <c r="AX464" s="14"/>
      <c r="AY464" s="14"/>
    </row>
    <row r="465" ht="12.75" customHeight="1">
      <c r="A465" s="7" t="s">
        <v>2237</v>
      </c>
      <c r="B465" s="7" t="s">
        <v>2238</v>
      </c>
      <c r="C465" s="8" t="s">
        <v>231</v>
      </c>
      <c r="D465" s="9" t="s">
        <v>174</v>
      </c>
      <c r="E465" s="7">
        <v>71.0</v>
      </c>
      <c r="F465" s="7">
        <v>0.0</v>
      </c>
      <c r="G465" s="7">
        <v>3.0</v>
      </c>
      <c r="H465" s="24">
        <f t="shared" si="1"/>
        <v>3</v>
      </c>
      <c r="I465" s="7">
        <v>0.0</v>
      </c>
      <c r="J465" s="7">
        <v>1.0</v>
      </c>
      <c r="K465" s="7">
        <v>2.0</v>
      </c>
      <c r="L465" s="12">
        <f t="shared" si="2"/>
        <v>9.25</v>
      </c>
      <c r="M465" s="7">
        <v>6.0</v>
      </c>
      <c r="N465" s="7">
        <v>3.0</v>
      </c>
      <c r="O465" s="7">
        <v>3.0</v>
      </c>
      <c r="P465" s="7">
        <v>6.0</v>
      </c>
      <c r="Q465" s="7">
        <v>0.0</v>
      </c>
      <c r="R465" s="10">
        <f t="shared" si="3"/>
        <v>0</v>
      </c>
      <c r="S465" s="10">
        <f t="shared" si="4"/>
        <v>0</v>
      </c>
      <c r="T465" s="7">
        <v>9.0</v>
      </c>
      <c r="U465" s="7">
        <v>9.0</v>
      </c>
      <c r="V465" s="7">
        <v>1.0</v>
      </c>
      <c r="W465" s="7">
        <v>5.0</v>
      </c>
      <c r="X465" s="7">
        <v>5.0</v>
      </c>
      <c r="Y465" s="7">
        <v>9887.0</v>
      </c>
      <c r="Z465" s="18">
        <f t="shared" si="5"/>
        <v>2.320892019</v>
      </c>
      <c r="AA465" s="14">
        <v>164.81</v>
      </c>
      <c r="AB465" s="18">
        <f t="shared" si="6"/>
        <v>2.321267606</v>
      </c>
      <c r="AC465" s="14">
        <v>177.82</v>
      </c>
      <c r="AD465" s="18">
        <f t="shared" si="7"/>
        <v>2.504507042</v>
      </c>
      <c r="AE465" s="13">
        <f t="shared" si="8"/>
        <v>0.4810145054</v>
      </c>
      <c r="AF465" s="7">
        <v>0.0</v>
      </c>
      <c r="AG465" s="7">
        <v>0.0</v>
      </c>
      <c r="AH465" s="13" t="str">
        <f t="shared" si="9"/>
        <v> </v>
      </c>
      <c r="AI465" s="7">
        <v>4.0</v>
      </c>
      <c r="AJ465" s="7">
        <v>22.0</v>
      </c>
      <c r="AK465" s="26">
        <v>33.0</v>
      </c>
      <c r="AL465" s="26">
        <v>125.0</v>
      </c>
      <c r="AM465" s="7">
        <v>8.0</v>
      </c>
      <c r="AN465" s="7">
        <v>54.0</v>
      </c>
      <c r="AO465" s="7">
        <v>4.0</v>
      </c>
      <c r="AP465" s="7">
        <v>61.0</v>
      </c>
      <c r="AQ465" s="7">
        <v>30.0</v>
      </c>
      <c r="AR465" s="7">
        <v>132.0</v>
      </c>
      <c r="AS465" s="13">
        <f t="shared" si="10"/>
        <v>0.1851851852</v>
      </c>
      <c r="AT465" s="14">
        <v>6.1</v>
      </c>
      <c r="AU465" s="7">
        <v>1.0</v>
      </c>
      <c r="AV465" s="7">
        <v>3.0</v>
      </c>
      <c r="AW465" s="14">
        <v>-36.0</v>
      </c>
      <c r="AX465" s="14">
        <v>5.49</v>
      </c>
      <c r="AY465" s="14">
        <v>-1.17</v>
      </c>
    </row>
    <row r="466" ht="12.75" customHeight="1">
      <c r="A466" s="7" t="s">
        <v>235</v>
      </c>
      <c r="B466" s="7" t="s">
        <v>2242</v>
      </c>
      <c r="C466" s="8" t="s">
        <v>860</v>
      </c>
      <c r="D466" s="9" t="s">
        <v>275</v>
      </c>
      <c r="E466" s="7">
        <v>82.0</v>
      </c>
      <c r="F466" s="7">
        <v>2.0</v>
      </c>
      <c r="G466" s="7">
        <v>1.0</v>
      </c>
      <c r="H466" s="24">
        <f t="shared" si="1"/>
        <v>3</v>
      </c>
      <c r="I466" s="7">
        <v>2.0</v>
      </c>
      <c r="J466" s="7">
        <v>1.0</v>
      </c>
      <c r="K466" s="7">
        <v>0.0</v>
      </c>
      <c r="L466" s="12">
        <f t="shared" si="2"/>
        <v>7</v>
      </c>
      <c r="M466" s="7">
        <v>12.0</v>
      </c>
      <c r="N466" s="7">
        <v>1.0</v>
      </c>
      <c r="O466" s="7">
        <v>1.0</v>
      </c>
      <c r="P466" s="7">
        <v>10.0</v>
      </c>
      <c r="Q466" s="7">
        <v>1.0</v>
      </c>
      <c r="R466" s="10">
        <f t="shared" si="3"/>
        <v>0.1666666667</v>
      </c>
      <c r="S466" s="10">
        <f t="shared" si="4"/>
        <v>0.1666666667</v>
      </c>
      <c r="T466" s="7">
        <v>8.0</v>
      </c>
      <c r="U466" s="7">
        <v>0.0</v>
      </c>
      <c r="V466" s="7">
        <v>2.0</v>
      </c>
      <c r="W466" s="7">
        <v>5.0</v>
      </c>
      <c r="X466" s="7">
        <v>8.0</v>
      </c>
      <c r="Y466" s="7">
        <v>12139.0</v>
      </c>
      <c r="Z466" s="18">
        <f t="shared" si="5"/>
        <v>2.467276423</v>
      </c>
      <c r="AA466" s="14">
        <v>205.83</v>
      </c>
      <c r="AB466" s="18">
        <f t="shared" si="6"/>
        <v>2.510121951</v>
      </c>
      <c r="AC466" s="14">
        <v>223.93</v>
      </c>
      <c r="AD466" s="18">
        <f t="shared" si="7"/>
        <v>2.730853659</v>
      </c>
      <c r="AE466" s="13">
        <f t="shared" si="8"/>
        <v>0.4789417349</v>
      </c>
      <c r="AF466" s="7">
        <v>106.0</v>
      </c>
      <c r="AG466" s="7">
        <v>122.0</v>
      </c>
      <c r="AH466" s="13">
        <f t="shared" si="9"/>
        <v>0.4649122807</v>
      </c>
      <c r="AI466" s="7">
        <v>3.0</v>
      </c>
      <c r="AJ466" s="7">
        <v>20.0</v>
      </c>
      <c r="AK466" s="26">
        <v>18.0</v>
      </c>
      <c r="AL466" s="26">
        <v>169.0</v>
      </c>
      <c r="AM466" s="7">
        <v>4.0</v>
      </c>
      <c r="AN466" s="7">
        <v>77.0</v>
      </c>
      <c r="AO466" s="7">
        <v>5.0</v>
      </c>
      <c r="AP466" s="7">
        <v>89.0</v>
      </c>
      <c r="AQ466" s="7">
        <v>12.0</v>
      </c>
      <c r="AR466" s="7">
        <v>175.0</v>
      </c>
      <c r="AS466" s="13">
        <f t="shared" si="10"/>
        <v>0.06417112299</v>
      </c>
      <c r="AT466" s="14">
        <v>-4.69</v>
      </c>
      <c r="AU466" s="7">
        <v>0.0</v>
      </c>
      <c r="AV466" s="7">
        <v>0.0</v>
      </c>
      <c r="AW466" s="14">
        <v>-45.8</v>
      </c>
      <c r="AX466" s="14">
        <v>4.12</v>
      </c>
      <c r="AY466" s="14">
        <v>-3.24</v>
      </c>
    </row>
    <row r="467" ht="12.75" customHeight="1">
      <c r="A467" s="7" t="s">
        <v>795</v>
      </c>
      <c r="B467" s="7" t="s">
        <v>2246</v>
      </c>
      <c r="C467" s="8" t="s">
        <v>197</v>
      </c>
      <c r="D467" s="9" t="s">
        <v>150</v>
      </c>
      <c r="E467" s="7">
        <v>75.0</v>
      </c>
      <c r="F467" s="7">
        <v>1.0</v>
      </c>
      <c r="G467" s="7">
        <v>0.0</v>
      </c>
      <c r="H467" s="24">
        <f t="shared" si="1"/>
        <v>1</v>
      </c>
      <c r="I467" s="7">
        <v>1.0</v>
      </c>
      <c r="J467" s="7">
        <v>0.0</v>
      </c>
      <c r="K467" s="7">
        <v>0.0</v>
      </c>
      <c r="L467" s="12">
        <f t="shared" si="2"/>
        <v>0</v>
      </c>
      <c r="M467" s="7">
        <v>8.0</v>
      </c>
      <c r="N467" s="7">
        <v>1.0</v>
      </c>
      <c r="O467" s="7">
        <v>1.0</v>
      </c>
      <c r="P467" s="7">
        <v>7.0</v>
      </c>
      <c r="Q467" s="7">
        <v>1.0</v>
      </c>
      <c r="R467" s="10">
        <f t="shared" si="3"/>
        <v>0.125</v>
      </c>
      <c r="S467" s="10">
        <f t="shared" si="4"/>
        <v>0.1111111111</v>
      </c>
      <c r="T467" s="7">
        <v>10.0</v>
      </c>
      <c r="U467" s="7">
        <v>11.0</v>
      </c>
      <c r="V467" s="7">
        <v>2.0</v>
      </c>
      <c r="W467" s="7">
        <v>3.0</v>
      </c>
      <c r="X467" s="7">
        <v>4.0</v>
      </c>
      <c r="Y467" s="7">
        <v>6889.0</v>
      </c>
      <c r="Z467" s="18">
        <f t="shared" si="5"/>
        <v>1.530888889</v>
      </c>
      <c r="AA467" s="14">
        <v>115.28</v>
      </c>
      <c r="AB467" s="18">
        <f t="shared" si="6"/>
        <v>1.537066667</v>
      </c>
      <c r="AC467" s="14">
        <v>306.47</v>
      </c>
      <c r="AD467" s="18">
        <f t="shared" si="7"/>
        <v>4.086266667</v>
      </c>
      <c r="AE467" s="13">
        <f t="shared" si="8"/>
        <v>0.2733372851</v>
      </c>
      <c r="AF467" s="7">
        <v>11.0</v>
      </c>
      <c r="AG467" s="7">
        <v>31.0</v>
      </c>
      <c r="AH467" s="13">
        <f t="shared" si="9"/>
        <v>0.2619047619</v>
      </c>
      <c r="AI467" s="7">
        <v>1.0</v>
      </c>
      <c r="AJ467" s="7">
        <v>14.0</v>
      </c>
      <c r="AK467" s="26">
        <v>11.0</v>
      </c>
      <c r="AL467" s="26">
        <v>94.0</v>
      </c>
      <c r="AM467" s="7">
        <v>1.0</v>
      </c>
      <c r="AN467" s="7">
        <v>49.0</v>
      </c>
      <c r="AO467" s="7">
        <v>3.0</v>
      </c>
      <c r="AP467" s="7">
        <v>42.0</v>
      </c>
      <c r="AQ467" s="7">
        <v>10.0</v>
      </c>
      <c r="AR467" s="7">
        <v>89.0</v>
      </c>
      <c r="AS467" s="13">
        <f t="shared" si="10"/>
        <v>0.101010101</v>
      </c>
      <c r="AT467" s="14">
        <v>-2.27</v>
      </c>
      <c r="AU467" s="7">
        <v>0.0</v>
      </c>
      <c r="AV467" s="7">
        <v>2.0</v>
      </c>
      <c r="AW467" s="14">
        <v>-54.6</v>
      </c>
      <c r="AX467" s="14">
        <v>12.82</v>
      </c>
      <c r="AY467" s="14">
        <v>7.32</v>
      </c>
    </row>
    <row r="468" ht="12.75" customHeight="1">
      <c r="A468" s="7" t="s">
        <v>2248</v>
      </c>
      <c r="B468" s="7" t="s">
        <v>2249</v>
      </c>
      <c r="C468" s="8" t="s">
        <v>149</v>
      </c>
      <c r="D468" s="9" t="s">
        <v>174</v>
      </c>
      <c r="E468" s="7">
        <v>81.0</v>
      </c>
      <c r="F468" s="7">
        <v>1.0</v>
      </c>
      <c r="G468" s="7">
        <v>0.0</v>
      </c>
      <c r="H468" s="24">
        <f t="shared" si="1"/>
        <v>1</v>
      </c>
      <c r="I468" s="7">
        <v>1.0</v>
      </c>
      <c r="J468" s="7">
        <v>0.0</v>
      </c>
      <c r="K468" s="7">
        <v>0.0</v>
      </c>
      <c r="L468" s="12">
        <f t="shared" si="2"/>
        <v>0</v>
      </c>
      <c r="M468" s="7">
        <v>5.0</v>
      </c>
      <c r="N468" s="7">
        <v>1.0</v>
      </c>
      <c r="O468" s="7">
        <v>0.0</v>
      </c>
      <c r="P468" s="7">
        <v>3.0</v>
      </c>
      <c r="Q468" s="7">
        <v>2.0</v>
      </c>
      <c r="R468" s="10">
        <f t="shared" si="3"/>
        <v>0.2</v>
      </c>
      <c r="S468" s="10">
        <f t="shared" si="4"/>
        <v>0.2</v>
      </c>
      <c r="T468" s="7">
        <v>16.0</v>
      </c>
      <c r="U468" s="7">
        <v>8.0</v>
      </c>
      <c r="V468" s="7">
        <v>5.0</v>
      </c>
      <c r="W468" s="7">
        <v>0.0</v>
      </c>
      <c r="X468" s="7">
        <v>4.0</v>
      </c>
      <c r="Y468" s="7">
        <v>7477.0</v>
      </c>
      <c r="Z468" s="18">
        <f t="shared" si="5"/>
        <v>1.538477366</v>
      </c>
      <c r="AA468" s="14">
        <v>113.33</v>
      </c>
      <c r="AB468" s="18">
        <f t="shared" si="6"/>
        <v>1.399135802</v>
      </c>
      <c r="AC468" s="14">
        <v>234.73</v>
      </c>
      <c r="AD468" s="18">
        <f t="shared" si="7"/>
        <v>2.897901235</v>
      </c>
      <c r="AE468" s="13">
        <f t="shared" si="8"/>
        <v>0.3256047808</v>
      </c>
      <c r="AF468" s="7">
        <v>0.0</v>
      </c>
      <c r="AG468" s="7">
        <v>0.0</v>
      </c>
      <c r="AH468" s="13" t="str">
        <f t="shared" si="9"/>
        <v> </v>
      </c>
      <c r="AI468" s="7">
        <v>1.0</v>
      </c>
      <c r="AJ468" s="7">
        <v>8.0</v>
      </c>
      <c r="AK468" s="26">
        <v>15.0</v>
      </c>
      <c r="AL468" s="26">
        <v>68.0</v>
      </c>
      <c r="AM468" s="7">
        <v>3.0</v>
      </c>
      <c r="AN468" s="7">
        <v>39.0</v>
      </c>
      <c r="AO468" s="7">
        <v>6.0</v>
      </c>
      <c r="AP468" s="7">
        <v>50.0</v>
      </c>
      <c r="AQ468" s="7">
        <v>9.0</v>
      </c>
      <c r="AR468" s="7">
        <v>67.0</v>
      </c>
      <c r="AS468" s="13">
        <f t="shared" si="10"/>
        <v>0.1184210526</v>
      </c>
      <c r="AT468" s="14">
        <v>0.32</v>
      </c>
      <c r="AU468" s="7">
        <v>1.0</v>
      </c>
      <c r="AV468" s="7">
        <v>3.0</v>
      </c>
      <c r="AW468" s="14">
        <v>-27.5</v>
      </c>
      <c r="AX468" s="14">
        <v>7.69</v>
      </c>
      <c r="AY468" s="14">
        <v>-2.6</v>
      </c>
    </row>
    <row r="469" ht="12.75" customHeight="1">
      <c r="A469" s="7" t="s">
        <v>2062</v>
      </c>
      <c r="B469" s="7" t="s">
        <v>2252</v>
      </c>
      <c r="C469" s="8" t="s">
        <v>610</v>
      </c>
      <c r="D469" s="9" t="s">
        <v>150</v>
      </c>
      <c r="E469" s="7">
        <v>68.0</v>
      </c>
      <c r="F469" s="7">
        <v>0.0</v>
      </c>
      <c r="G469" s="7">
        <v>0.0</v>
      </c>
      <c r="H469" s="24">
        <f t="shared" si="1"/>
        <v>0</v>
      </c>
      <c r="I469" s="7">
        <v>0.0</v>
      </c>
      <c r="J469" s="7">
        <v>0.0</v>
      </c>
      <c r="K469" s="7">
        <v>0.0</v>
      </c>
      <c r="L469" s="12">
        <f t="shared" si="2"/>
        <v>0</v>
      </c>
      <c r="M469" s="7">
        <v>0.0</v>
      </c>
      <c r="N469" s="7">
        <v>0.0</v>
      </c>
      <c r="O469" s="7">
        <v>0.0</v>
      </c>
      <c r="P469" s="7">
        <v>0.0</v>
      </c>
      <c r="Q469" s="7">
        <v>0.0</v>
      </c>
      <c r="R469" s="10">
        <f t="shared" si="3"/>
        <v>0</v>
      </c>
      <c r="S469" s="10">
        <f t="shared" si="4"/>
        <v>0</v>
      </c>
      <c r="T469" s="7">
        <v>3.0</v>
      </c>
      <c r="U469" s="7">
        <v>1.0</v>
      </c>
      <c r="V469" s="7">
        <v>0.0</v>
      </c>
      <c r="W469" s="7">
        <v>1.0</v>
      </c>
      <c r="X469" s="7">
        <v>1.0</v>
      </c>
      <c r="Y469" s="7">
        <v>1360.0</v>
      </c>
      <c r="Z469" s="18">
        <f t="shared" si="5"/>
        <v>0.3333333333</v>
      </c>
      <c r="AA469" s="14">
        <v>18.53</v>
      </c>
      <c r="AB469" s="18">
        <f t="shared" si="6"/>
        <v>0.2725</v>
      </c>
      <c r="AC469" s="14">
        <v>323.71</v>
      </c>
      <c r="AD469" s="18">
        <f t="shared" si="7"/>
        <v>4.760441176</v>
      </c>
      <c r="AE469" s="13">
        <f t="shared" si="8"/>
        <v>0.05414329126</v>
      </c>
      <c r="AF469" s="7">
        <v>0.0</v>
      </c>
      <c r="AG469" s="7">
        <v>1.0</v>
      </c>
      <c r="AH469" s="13">
        <f t="shared" si="9"/>
        <v>0</v>
      </c>
      <c r="AI469" s="7">
        <v>0.0</v>
      </c>
      <c r="AJ469" s="7">
        <v>2.0</v>
      </c>
      <c r="AK469" s="26">
        <v>1.0</v>
      </c>
      <c r="AL469" s="26">
        <v>9.0</v>
      </c>
      <c r="AM469" s="7">
        <v>2.0</v>
      </c>
      <c r="AN469" s="7">
        <v>5.0</v>
      </c>
      <c r="AO469" s="7">
        <v>0.0</v>
      </c>
      <c r="AP469" s="7">
        <v>8.0</v>
      </c>
      <c r="AQ469" s="7">
        <v>0.0</v>
      </c>
      <c r="AR469" s="7">
        <v>9.0</v>
      </c>
      <c r="AS469" s="13">
        <f t="shared" si="10"/>
        <v>0</v>
      </c>
      <c r="AT469" s="14">
        <v>-14.74</v>
      </c>
      <c r="AU469" s="7">
        <v>0.0</v>
      </c>
      <c r="AV469" s="7">
        <v>1.0</v>
      </c>
      <c r="AW469" s="14">
        <v>-16.2</v>
      </c>
      <c r="AX469" s="14">
        <v>14.29</v>
      </c>
      <c r="AY469" s="14">
        <v>8.56</v>
      </c>
    </row>
    <row r="470" ht="12.75" customHeight="1">
      <c r="A470" s="7" t="s">
        <v>2254</v>
      </c>
      <c r="B470" s="7" t="s">
        <v>2252</v>
      </c>
      <c r="C470" s="8" t="s">
        <v>237</v>
      </c>
      <c r="D470" s="9" t="s">
        <v>247</v>
      </c>
      <c r="E470" s="7">
        <v>6.0</v>
      </c>
      <c r="F470" s="7">
        <v>0.0</v>
      </c>
      <c r="G470" s="7">
        <v>0.0</v>
      </c>
      <c r="H470" s="24">
        <f t="shared" si="1"/>
        <v>0</v>
      </c>
      <c r="I470" s="7">
        <v>0.0</v>
      </c>
      <c r="J470" s="7">
        <v>0.0</v>
      </c>
      <c r="K470" s="7">
        <v>0.0</v>
      </c>
      <c r="L470" s="12">
        <f t="shared" si="2"/>
        <v>0</v>
      </c>
      <c r="M470" s="7">
        <v>0.0</v>
      </c>
      <c r="N470" s="7">
        <v>0.0</v>
      </c>
      <c r="O470" s="7">
        <v>0.0</v>
      </c>
      <c r="P470" s="7">
        <v>0.0</v>
      </c>
      <c r="Q470" s="7">
        <v>0.0</v>
      </c>
      <c r="R470" s="10">
        <f t="shared" si="3"/>
        <v>0</v>
      </c>
      <c r="S470" s="10">
        <f t="shared" si="4"/>
        <v>0</v>
      </c>
      <c r="T470" s="7">
        <v>0.0</v>
      </c>
      <c r="U470" s="7">
        <v>1.0</v>
      </c>
      <c r="V470" s="7">
        <v>0.0</v>
      </c>
      <c r="W470" s="7">
        <v>0.0</v>
      </c>
      <c r="X470" s="7">
        <v>0.0</v>
      </c>
      <c r="Y470" s="7">
        <v>232.0</v>
      </c>
      <c r="Z470" s="18">
        <f t="shared" si="5"/>
        <v>0.6444444444</v>
      </c>
      <c r="AA470" s="14">
        <v>3.25</v>
      </c>
      <c r="AB470" s="18">
        <f t="shared" si="6"/>
        <v>0.5416666667</v>
      </c>
      <c r="AC470" s="14">
        <v>38.28</v>
      </c>
      <c r="AD470" s="18">
        <f t="shared" si="7"/>
        <v>6.38</v>
      </c>
      <c r="AE470" s="13">
        <f t="shared" si="8"/>
        <v>0.07825668192</v>
      </c>
      <c r="AF470" s="7">
        <v>0.0</v>
      </c>
      <c r="AG470" s="7">
        <v>1.0</v>
      </c>
      <c r="AH470" s="13">
        <f t="shared" si="9"/>
        <v>0</v>
      </c>
      <c r="AI470" s="7">
        <v>0.0</v>
      </c>
      <c r="AJ470" s="7">
        <v>0.0</v>
      </c>
      <c r="AK470" s="26">
        <v>0.0</v>
      </c>
      <c r="AL470" s="26">
        <v>3.0</v>
      </c>
      <c r="AM470" s="7">
        <v>0.0</v>
      </c>
      <c r="AN470" s="7">
        <v>0.0</v>
      </c>
      <c r="AO470" s="7">
        <v>1.0</v>
      </c>
      <c r="AP470" s="7">
        <v>0.0</v>
      </c>
      <c r="AQ470" s="7">
        <v>1.0</v>
      </c>
      <c r="AR470" s="7">
        <v>0.0</v>
      </c>
      <c r="AS470" s="13">
        <f t="shared" si="10"/>
        <v>1</v>
      </c>
      <c r="AT470" s="14">
        <v>91.3</v>
      </c>
      <c r="AU470" s="7">
        <v>0.0</v>
      </c>
      <c r="AV470" s="7">
        <v>0.0</v>
      </c>
      <c r="AW470" s="14">
        <v>-73.8</v>
      </c>
      <c r="AX470" s="14">
        <v>100.0</v>
      </c>
      <c r="AY470" s="14">
        <v>94.59</v>
      </c>
    </row>
    <row r="471" ht="12.75" customHeight="1">
      <c r="A471" s="7" t="s">
        <v>2256</v>
      </c>
      <c r="B471" s="7" t="s">
        <v>2257</v>
      </c>
      <c r="C471" s="8" t="s">
        <v>274</v>
      </c>
      <c r="D471" s="9" t="s">
        <v>174</v>
      </c>
      <c r="E471" s="7">
        <v>10.0</v>
      </c>
      <c r="F471" s="7">
        <v>0.0</v>
      </c>
      <c r="G471" s="7">
        <v>0.0</v>
      </c>
      <c r="H471" s="24">
        <f t="shared" si="1"/>
        <v>0</v>
      </c>
      <c r="I471" s="7">
        <v>0.0</v>
      </c>
      <c r="J471" s="7">
        <v>0.0</v>
      </c>
      <c r="K471" s="7">
        <v>0.0</v>
      </c>
      <c r="L471" s="12">
        <f t="shared" si="2"/>
        <v>0</v>
      </c>
      <c r="M471" s="7">
        <v>0.0</v>
      </c>
      <c r="N471" s="7">
        <v>0.0</v>
      </c>
      <c r="O471" s="7">
        <v>0.0</v>
      </c>
      <c r="P471" s="7">
        <v>0.0</v>
      </c>
      <c r="Q471" s="7">
        <v>0.0</v>
      </c>
      <c r="R471" s="10">
        <f t="shared" si="3"/>
        <v>0</v>
      </c>
      <c r="S471" s="10">
        <f t="shared" si="4"/>
        <v>0</v>
      </c>
      <c r="T471" s="7">
        <v>1.0</v>
      </c>
      <c r="U471" s="7">
        <v>0.0</v>
      </c>
      <c r="V471" s="7">
        <v>0.0</v>
      </c>
      <c r="W471" s="7">
        <v>0.0</v>
      </c>
      <c r="X471" s="7">
        <v>0.0</v>
      </c>
      <c r="Y471" s="7">
        <v>58.0</v>
      </c>
      <c r="Z471" s="18">
        <f t="shared" si="5"/>
        <v>0.09666666667</v>
      </c>
      <c r="AA471" s="14">
        <v>0.88</v>
      </c>
      <c r="AB471" s="18">
        <f t="shared" si="6"/>
        <v>0.088</v>
      </c>
      <c r="AC471" s="14">
        <v>48.56</v>
      </c>
      <c r="AD471" s="18">
        <f t="shared" si="7"/>
        <v>4.856</v>
      </c>
      <c r="AE471" s="13">
        <f t="shared" si="8"/>
        <v>0.01779935275</v>
      </c>
      <c r="AF471" s="7">
        <v>0.0</v>
      </c>
      <c r="AG471" s="7">
        <v>0.0</v>
      </c>
      <c r="AH471" s="13" t="str">
        <f t="shared" si="9"/>
        <v> </v>
      </c>
      <c r="AI471" s="7">
        <v>0.0</v>
      </c>
      <c r="AJ471" s="7">
        <v>0.0</v>
      </c>
      <c r="AK471" s="26">
        <v>0.0</v>
      </c>
      <c r="AL471" s="26">
        <v>0.0</v>
      </c>
      <c r="AM471" s="7">
        <v>0.0</v>
      </c>
      <c r="AN471" s="7">
        <v>1.0</v>
      </c>
      <c r="AO471" s="7">
        <v>0.0</v>
      </c>
      <c r="AP471" s="7">
        <v>1.0</v>
      </c>
      <c r="AQ471" s="7">
        <v>0.0</v>
      </c>
      <c r="AR471" s="7">
        <v>0.0</v>
      </c>
      <c r="AS471" s="13">
        <f t="shared" si="10"/>
        <v>0</v>
      </c>
      <c r="AT471" s="14"/>
      <c r="AU471" s="7">
        <v>0.0</v>
      </c>
      <c r="AV471" s="7">
        <v>0.0</v>
      </c>
      <c r="AW471" s="14">
        <v>0.0</v>
      </c>
      <c r="AX471" s="14"/>
      <c r="AY471" s="14"/>
    </row>
    <row r="472" ht="12.75" customHeight="1">
      <c r="A472" s="7" t="s">
        <v>2259</v>
      </c>
      <c r="B472" s="7" t="s">
        <v>2260</v>
      </c>
      <c r="C472" s="8" t="s">
        <v>399</v>
      </c>
      <c r="D472" s="9" t="s">
        <v>174</v>
      </c>
      <c r="E472" s="7">
        <v>4.0</v>
      </c>
      <c r="F472" s="7">
        <v>0.0</v>
      </c>
      <c r="G472" s="7">
        <v>0.0</v>
      </c>
      <c r="H472" s="24">
        <f t="shared" si="1"/>
        <v>0</v>
      </c>
      <c r="I472" s="7">
        <v>0.0</v>
      </c>
      <c r="J472" s="7">
        <v>0.0</v>
      </c>
      <c r="K472" s="7">
        <v>0.0</v>
      </c>
      <c r="L472" s="12">
        <f t="shared" si="2"/>
        <v>0</v>
      </c>
      <c r="M472" s="7">
        <v>0.0</v>
      </c>
      <c r="N472" s="7">
        <v>0.0</v>
      </c>
      <c r="O472" s="7">
        <v>0.0</v>
      </c>
      <c r="P472" s="7">
        <v>0.0</v>
      </c>
      <c r="Q472" s="7">
        <v>0.0</v>
      </c>
      <c r="R472" s="10">
        <f t="shared" si="3"/>
        <v>0</v>
      </c>
      <c r="S472" s="10">
        <f t="shared" si="4"/>
        <v>0</v>
      </c>
      <c r="T472" s="7">
        <v>0.0</v>
      </c>
      <c r="U472" s="7">
        <v>0.0</v>
      </c>
      <c r="V472" s="7">
        <v>1.0</v>
      </c>
      <c r="W472" s="7">
        <v>0.0</v>
      </c>
      <c r="X472" s="7">
        <v>0.0</v>
      </c>
      <c r="Y472" s="7">
        <v>97.0</v>
      </c>
      <c r="Z472" s="18">
        <f t="shared" si="5"/>
        <v>0.4041666667</v>
      </c>
      <c r="AA472" s="14">
        <v>1.6800000000000002</v>
      </c>
      <c r="AB472" s="18">
        <f t="shared" si="6"/>
        <v>0.42</v>
      </c>
      <c r="AC472" s="14">
        <v>13.95</v>
      </c>
      <c r="AD472" s="18">
        <f t="shared" si="7"/>
        <v>3.4875</v>
      </c>
      <c r="AE472" s="13">
        <f t="shared" si="8"/>
        <v>0.1074856046</v>
      </c>
      <c r="AF472" s="7">
        <v>0.0</v>
      </c>
      <c r="AG472" s="7">
        <v>0.0</v>
      </c>
      <c r="AH472" s="13" t="str">
        <f t="shared" si="9"/>
        <v> </v>
      </c>
      <c r="AI472" s="7">
        <v>0.0</v>
      </c>
      <c r="AJ472" s="7">
        <v>0.0</v>
      </c>
      <c r="AK472" s="26">
        <v>0.0</v>
      </c>
      <c r="AL472" s="26">
        <v>1.0</v>
      </c>
      <c r="AM472" s="7">
        <v>1.0</v>
      </c>
      <c r="AN472" s="7">
        <v>0.0</v>
      </c>
      <c r="AO472" s="7">
        <v>0.0</v>
      </c>
      <c r="AP472" s="7">
        <v>0.0</v>
      </c>
      <c r="AQ472" s="7">
        <v>1.0</v>
      </c>
      <c r="AR472" s="7">
        <v>1.0</v>
      </c>
      <c r="AS472" s="13">
        <f t="shared" si="10"/>
        <v>0.5</v>
      </c>
      <c r="AT472" s="14">
        <v>32.61</v>
      </c>
      <c r="AU472" s="7">
        <v>0.0</v>
      </c>
      <c r="AV472" s="7">
        <v>0.0</v>
      </c>
      <c r="AW472" s="14">
        <v>0.0</v>
      </c>
      <c r="AX472" s="14"/>
      <c r="AY472" s="14"/>
    </row>
    <row r="473" ht="12.75" customHeight="1">
      <c r="A473" s="7" t="s">
        <v>1233</v>
      </c>
      <c r="B473" s="7" t="s">
        <v>2263</v>
      </c>
      <c r="C473" s="8" t="s">
        <v>685</v>
      </c>
      <c r="D473" s="9" t="s">
        <v>275</v>
      </c>
      <c r="E473" s="7">
        <v>82.0</v>
      </c>
      <c r="F473" s="7">
        <v>0.0</v>
      </c>
      <c r="G473" s="7">
        <v>0.0</v>
      </c>
      <c r="H473" s="24">
        <f t="shared" si="1"/>
        <v>0</v>
      </c>
      <c r="I473" s="7">
        <v>0.0</v>
      </c>
      <c r="J473" s="7">
        <v>0.0</v>
      </c>
      <c r="K473" s="7">
        <v>0.0</v>
      </c>
      <c r="L473" s="12">
        <f t="shared" si="2"/>
        <v>0</v>
      </c>
      <c r="M473" s="7">
        <v>2.0</v>
      </c>
      <c r="N473" s="7">
        <v>0.0</v>
      </c>
      <c r="O473" s="7">
        <v>0.0</v>
      </c>
      <c r="P473" s="7">
        <v>2.0</v>
      </c>
      <c r="Q473" s="7">
        <v>1.0</v>
      </c>
      <c r="R473" s="10">
        <f t="shared" si="3"/>
        <v>0</v>
      </c>
      <c r="S473" s="10">
        <f t="shared" si="4"/>
        <v>0</v>
      </c>
      <c r="T473" s="7">
        <v>7.0</v>
      </c>
      <c r="U473" s="7">
        <v>3.0</v>
      </c>
      <c r="V473" s="7">
        <v>3.0</v>
      </c>
      <c r="W473" s="7">
        <v>2.0</v>
      </c>
      <c r="X473" s="7">
        <v>2.0</v>
      </c>
      <c r="Y473" s="7">
        <v>4017.0</v>
      </c>
      <c r="Z473" s="18">
        <f t="shared" si="5"/>
        <v>0.8164634146</v>
      </c>
      <c r="AA473" s="14">
        <v>61.22</v>
      </c>
      <c r="AB473" s="18">
        <f t="shared" si="6"/>
        <v>0.7465853659</v>
      </c>
      <c r="AC473" s="14">
        <v>267.36</v>
      </c>
      <c r="AD473" s="18">
        <f t="shared" si="7"/>
        <v>3.260487805</v>
      </c>
      <c r="AE473" s="13">
        <f t="shared" si="8"/>
        <v>0.1863168787</v>
      </c>
      <c r="AF473" s="7">
        <v>9.0</v>
      </c>
      <c r="AG473" s="7">
        <v>16.0</v>
      </c>
      <c r="AH473" s="13">
        <f t="shared" si="9"/>
        <v>0.36</v>
      </c>
      <c r="AI473" s="7">
        <v>0.0</v>
      </c>
      <c r="AJ473" s="7">
        <v>6.0</v>
      </c>
      <c r="AK473" s="26">
        <v>5.0</v>
      </c>
      <c r="AL473" s="26">
        <v>35.0</v>
      </c>
      <c r="AM473" s="7">
        <v>1.0</v>
      </c>
      <c r="AN473" s="7">
        <v>16.0</v>
      </c>
      <c r="AO473" s="7">
        <v>3.0</v>
      </c>
      <c r="AP473" s="7">
        <v>27.0</v>
      </c>
      <c r="AQ473" s="7">
        <v>1.0</v>
      </c>
      <c r="AR473" s="7">
        <v>38.0</v>
      </c>
      <c r="AS473" s="13">
        <f t="shared" si="10"/>
        <v>0.02564102564</v>
      </c>
      <c r="AT473" s="14">
        <v>-9.05</v>
      </c>
      <c r="AU473" s="7">
        <v>1.0</v>
      </c>
      <c r="AV473" s="7">
        <v>1.0</v>
      </c>
      <c r="AW473" s="14">
        <v>-26.5</v>
      </c>
      <c r="AX473" s="14">
        <v>13.33</v>
      </c>
      <c r="AY473" s="14">
        <v>4.31</v>
      </c>
    </row>
    <row r="474" ht="12.75" customHeight="1">
      <c r="A474" s="7" t="s">
        <v>2267</v>
      </c>
      <c r="B474" s="7" t="s">
        <v>2263</v>
      </c>
      <c r="C474" s="8" t="s">
        <v>458</v>
      </c>
      <c r="D474" s="9" t="s">
        <v>174</v>
      </c>
      <c r="E474" s="7">
        <v>80.0</v>
      </c>
      <c r="F474" s="7">
        <v>1.0</v>
      </c>
      <c r="G474" s="7">
        <v>0.0</v>
      </c>
      <c r="H474" s="24">
        <f t="shared" si="1"/>
        <v>1</v>
      </c>
      <c r="I474" s="7">
        <v>1.0</v>
      </c>
      <c r="J474" s="7">
        <v>0.0</v>
      </c>
      <c r="K474" s="7">
        <v>0.0</v>
      </c>
      <c r="L474" s="12">
        <f t="shared" si="2"/>
        <v>0</v>
      </c>
      <c r="M474" s="7">
        <v>2.0</v>
      </c>
      <c r="N474" s="7">
        <v>0.0</v>
      </c>
      <c r="O474" s="7">
        <v>0.0</v>
      </c>
      <c r="P474" s="7">
        <v>1.0</v>
      </c>
      <c r="Q474" s="7">
        <v>1.0</v>
      </c>
      <c r="R474" s="10">
        <f t="shared" si="3"/>
        <v>0.5</v>
      </c>
      <c r="S474" s="10">
        <f t="shared" si="4"/>
        <v>0.5</v>
      </c>
      <c r="T474" s="7">
        <v>28.0</v>
      </c>
      <c r="U474" s="7">
        <v>6.0</v>
      </c>
      <c r="V474" s="7">
        <v>5.0</v>
      </c>
      <c r="W474" s="7">
        <v>6.0</v>
      </c>
      <c r="X474" s="7">
        <v>2.0</v>
      </c>
      <c r="Y474" s="7">
        <v>10385.0</v>
      </c>
      <c r="Z474" s="18">
        <f t="shared" si="5"/>
        <v>2.163541667</v>
      </c>
      <c r="AA474" s="14">
        <v>167.15</v>
      </c>
      <c r="AB474" s="18">
        <f t="shared" si="6"/>
        <v>2.089375</v>
      </c>
      <c r="AC474" s="14">
        <v>304.15</v>
      </c>
      <c r="AD474" s="18">
        <f t="shared" si="7"/>
        <v>3.801875</v>
      </c>
      <c r="AE474" s="13">
        <f t="shared" si="8"/>
        <v>0.3546573308</v>
      </c>
      <c r="AF474" s="7">
        <v>0.0</v>
      </c>
      <c r="AG474" s="7">
        <v>0.0</v>
      </c>
      <c r="AH474" s="13" t="str">
        <f t="shared" si="9"/>
        <v> </v>
      </c>
      <c r="AI474" s="7">
        <v>3.0</v>
      </c>
      <c r="AJ474" s="7">
        <v>11.0</v>
      </c>
      <c r="AK474" s="26">
        <v>23.0</v>
      </c>
      <c r="AL474" s="26">
        <v>124.0</v>
      </c>
      <c r="AM474" s="7">
        <v>12.0</v>
      </c>
      <c r="AN474" s="7">
        <v>68.0</v>
      </c>
      <c r="AO474" s="7">
        <v>5.0</v>
      </c>
      <c r="AP474" s="7">
        <v>81.0</v>
      </c>
      <c r="AQ474" s="7">
        <v>25.0</v>
      </c>
      <c r="AR474" s="7">
        <v>119.0</v>
      </c>
      <c r="AS474" s="13">
        <f t="shared" si="10"/>
        <v>0.1736111111</v>
      </c>
      <c r="AT474" s="14">
        <v>1.75</v>
      </c>
      <c r="AU474" s="7">
        <v>1.0</v>
      </c>
      <c r="AV474" s="7">
        <v>1.0</v>
      </c>
      <c r="AW474" s="14">
        <v>-31.9</v>
      </c>
      <c r="AX474" s="14">
        <v>7.26</v>
      </c>
      <c r="AY474" s="14">
        <v>1.16</v>
      </c>
    </row>
    <row r="475" ht="12.75" customHeight="1">
      <c r="A475" s="7" t="s">
        <v>2270</v>
      </c>
      <c r="B475" s="7" t="s">
        <v>2271</v>
      </c>
      <c r="C475" s="8" t="s">
        <v>246</v>
      </c>
      <c r="D475" s="9" t="s">
        <v>247</v>
      </c>
      <c r="E475" s="7">
        <v>9.0</v>
      </c>
      <c r="F475" s="7">
        <v>0.0</v>
      </c>
      <c r="G475" s="7">
        <v>0.0</v>
      </c>
      <c r="H475" s="24">
        <f t="shared" si="1"/>
        <v>0</v>
      </c>
      <c r="L475" s="12">
        <f t="shared" si="2"/>
        <v>0</v>
      </c>
      <c r="M475" s="7">
        <v>0.0</v>
      </c>
      <c r="N475" s="7">
        <v>0.0</v>
      </c>
      <c r="R475" s="10">
        <f t="shared" si="3"/>
        <v>0</v>
      </c>
      <c r="S475" s="10">
        <f t="shared" si="4"/>
        <v>0</v>
      </c>
      <c r="T475" s="7">
        <v>0.0</v>
      </c>
      <c r="W475" s="7">
        <v>0.0</v>
      </c>
      <c r="X475" s="7">
        <v>0.0</v>
      </c>
      <c r="Y475" s="7">
        <v>0.0</v>
      </c>
      <c r="Z475" s="18">
        <f t="shared" si="5"/>
        <v>0</v>
      </c>
      <c r="AA475" s="14"/>
      <c r="AB475" s="18">
        <f t="shared" si="6"/>
        <v>0</v>
      </c>
      <c r="AC475" s="14"/>
      <c r="AD475" s="18">
        <f t="shared" si="7"/>
        <v>0</v>
      </c>
      <c r="AE475" s="13">
        <f t="shared" si="8"/>
        <v>0</v>
      </c>
      <c r="AF475" s="7">
        <v>0.0</v>
      </c>
      <c r="AG475" s="7">
        <v>0.0</v>
      </c>
      <c r="AH475" s="13" t="str">
        <f t="shared" si="9"/>
        <v> </v>
      </c>
      <c r="AK475" s="26">
        <v>0.0</v>
      </c>
      <c r="AL475" s="26">
        <v>0.0</v>
      </c>
      <c r="AM475" s="7">
        <v>0.0</v>
      </c>
      <c r="AN475" s="7">
        <v>0.0</v>
      </c>
      <c r="AO475" s="7">
        <v>0.0</v>
      </c>
      <c r="AP475" s="7">
        <v>0.0</v>
      </c>
      <c r="AS475" s="13">
        <f t="shared" si="10"/>
        <v>0</v>
      </c>
      <c r="AT475" s="14"/>
      <c r="AW475" s="14">
        <v>0.0</v>
      </c>
      <c r="AX475" s="14"/>
      <c r="AY475" s="14"/>
    </row>
    <row r="476" ht="12.75" customHeight="1">
      <c r="A476" s="7" t="s">
        <v>449</v>
      </c>
      <c r="B476" s="7" t="s">
        <v>2273</v>
      </c>
      <c r="C476" s="8" t="s">
        <v>246</v>
      </c>
      <c r="D476" s="9" t="s">
        <v>150</v>
      </c>
      <c r="E476" s="7">
        <v>57.0</v>
      </c>
      <c r="F476" s="7">
        <v>2.0</v>
      </c>
      <c r="G476" s="7">
        <v>0.0</v>
      </c>
      <c r="H476" s="24">
        <f t="shared" si="1"/>
        <v>2</v>
      </c>
      <c r="I476" s="7">
        <v>1.0</v>
      </c>
      <c r="J476" s="7">
        <v>0.0</v>
      </c>
      <c r="K476" s="7">
        <v>0.0</v>
      </c>
      <c r="L476" s="12">
        <f t="shared" si="2"/>
        <v>0</v>
      </c>
      <c r="M476" s="7">
        <v>7.0</v>
      </c>
      <c r="N476" s="7">
        <v>5.0</v>
      </c>
      <c r="O476" s="7">
        <v>5.0</v>
      </c>
      <c r="P476" s="7">
        <v>5.0</v>
      </c>
      <c r="Q476" s="7">
        <v>0.0</v>
      </c>
      <c r="R476" s="10">
        <f t="shared" si="3"/>
        <v>0.2857142857</v>
      </c>
      <c r="S476" s="10">
        <f t="shared" si="4"/>
        <v>0.1</v>
      </c>
      <c r="T476" s="7">
        <v>8.0</v>
      </c>
      <c r="U476" s="7">
        <v>1.0</v>
      </c>
      <c r="V476" s="7">
        <v>2.0</v>
      </c>
      <c r="W476" s="7">
        <v>2.0</v>
      </c>
      <c r="X476" s="7">
        <v>3.0</v>
      </c>
      <c r="Y476" s="7">
        <v>6957.0</v>
      </c>
      <c r="Z476" s="18">
        <f t="shared" si="5"/>
        <v>2.034210526</v>
      </c>
      <c r="AA476" s="14">
        <v>115.72</v>
      </c>
      <c r="AB476" s="18">
        <f t="shared" si="6"/>
        <v>2.030175439</v>
      </c>
      <c r="AC476" s="14">
        <v>225.59</v>
      </c>
      <c r="AD476" s="18">
        <f t="shared" si="7"/>
        <v>3.957719298</v>
      </c>
      <c r="AE476" s="13">
        <f t="shared" si="8"/>
        <v>0.3390466145</v>
      </c>
      <c r="AF476" s="7">
        <v>84.0</v>
      </c>
      <c r="AG476" s="7">
        <v>103.0</v>
      </c>
      <c r="AH476" s="13">
        <f t="shared" si="9"/>
        <v>0.449197861</v>
      </c>
      <c r="AI476" s="7">
        <v>1.0</v>
      </c>
      <c r="AJ476" s="7">
        <v>16.0</v>
      </c>
      <c r="AK476" s="26">
        <v>14.0</v>
      </c>
      <c r="AL476" s="26">
        <v>96.0</v>
      </c>
      <c r="AM476" s="7">
        <v>7.0</v>
      </c>
      <c r="AN476" s="7">
        <v>36.0</v>
      </c>
      <c r="AO476" s="7">
        <v>4.0</v>
      </c>
      <c r="AP476" s="7">
        <v>60.0</v>
      </c>
      <c r="AQ476" s="7">
        <v>18.0</v>
      </c>
      <c r="AR476" s="7">
        <v>105.0</v>
      </c>
      <c r="AS476" s="13">
        <f t="shared" si="10"/>
        <v>0.1463414634</v>
      </c>
      <c r="AT476" s="14">
        <v>0.14</v>
      </c>
      <c r="AU476" s="7">
        <v>0.0</v>
      </c>
      <c r="AV476" s="7">
        <v>1.0</v>
      </c>
      <c r="AW476" s="14">
        <v>-36.3</v>
      </c>
      <c r="AX476" s="14">
        <v>2.99</v>
      </c>
      <c r="AY476" s="14">
        <v>-9.03</v>
      </c>
    </row>
    <row r="477" ht="12.75" customHeight="1">
      <c r="A477" s="7" t="s">
        <v>252</v>
      </c>
      <c r="B477" s="7" t="s">
        <v>2276</v>
      </c>
      <c r="C477" s="8" t="s">
        <v>237</v>
      </c>
      <c r="D477" s="9" t="s">
        <v>174</v>
      </c>
      <c r="E477" s="7">
        <v>4.0</v>
      </c>
      <c r="F477" s="7">
        <v>0.0</v>
      </c>
      <c r="G477" s="7">
        <v>0.0</v>
      </c>
      <c r="H477" s="24">
        <f t="shared" si="1"/>
        <v>0</v>
      </c>
      <c r="I477" s="7">
        <v>0.0</v>
      </c>
      <c r="J477" s="7">
        <v>0.0</v>
      </c>
      <c r="K477" s="7">
        <v>0.0</v>
      </c>
      <c r="L477" s="12">
        <f t="shared" si="2"/>
        <v>0</v>
      </c>
      <c r="M477" s="7">
        <v>0.0</v>
      </c>
      <c r="N477" s="7">
        <v>0.0</v>
      </c>
      <c r="O477" s="7">
        <v>0.0</v>
      </c>
      <c r="P477" s="7">
        <v>0.0</v>
      </c>
      <c r="Q477" s="7">
        <v>0.0</v>
      </c>
      <c r="R477" s="10">
        <f t="shared" si="3"/>
        <v>0</v>
      </c>
      <c r="S477" s="10">
        <f t="shared" si="4"/>
        <v>0</v>
      </c>
      <c r="T477" s="7">
        <v>0.0</v>
      </c>
      <c r="U477" s="7">
        <v>0.0</v>
      </c>
      <c r="V477" s="7">
        <v>0.0</v>
      </c>
      <c r="W477" s="7">
        <v>0.0</v>
      </c>
      <c r="X477" s="7">
        <v>0.0</v>
      </c>
      <c r="Y477" s="7">
        <v>78.0</v>
      </c>
      <c r="Z477" s="18">
        <f t="shared" si="5"/>
        <v>0.325</v>
      </c>
      <c r="AA477" s="14">
        <v>1.89</v>
      </c>
      <c r="AB477" s="18">
        <f t="shared" si="6"/>
        <v>0.4725</v>
      </c>
      <c r="AC477" s="14">
        <v>13.71</v>
      </c>
      <c r="AD477" s="18">
        <f t="shared" si="7"/>
        <v>3.4275</v>
      </c>
      <c r="AE477" s="13">
        <f t="shared" si="8"/>
        <v>0.1211538462</v>
      </c>
      <c r="AF477" s="7">
        <v>0.0</v>
      </c>
      <c r="AG477" s="7">
        <v>0.0</v>
      </c>
      <c r="AH477" s="13" t="str">
        <f t="shared" si="9"/>
        <v> </v>
      </c>
      <c r="AI477" s="7">
        <v>0.0</v>
      </c>
      <c r="AJ477" s="7">
        <v>0.0</v>
      </c>
      <c r="AK477" s="26">
        <v>0.0</v>
      </c>
      <c r="AL477" s="26">
        <v>0.0</v>
      </c>
      <c r="AM477" s="7">
        <v>0.0</v>
      </c>
      <c r="AN477" s="7">
        <v>1.0</v>
      </c>
      <c r="AO477" s="7">
        <v>0.0</v>
      </c>
      <c r="AP477" s="7">
        <v>0.0</v>
      </c>
      <c r="AQ477" s="7">
        <v>0.0</v>
      </c>
      <c r="AR477" s="7">
        <v>0.0</v>
      </c>
      <c r="AS477" s="13">
        <f t="shared" si="10"/>
        <v>0</v>
      </c>
      <c r="AT477" s="14"/>
      <c r="AU477" s="7">
        <v>0.0</v>
      </c>
      <c r="AV477" s="7">
        <v>0.0</v>
      </c>
      <c r="AW477" s="14">
        <v>-31.7</v>
      </c>
      <c r="AX477" s="14"/>
      <c r="AY477" s="14"/>
    </row>
    <row r="478" ht="12.75" customHeight="1">
      <c r="A478" s="7" t="s">
        <v>825</v>
      </c>
      <c r="B478" s="7" t="s">
        <v>2279</v>
      </c>
      <c r="C478" s="8" t="s">
        <v>231</v>
      </c>
      <c r="D478" s="9" t="s">
        <v>174</v>
      </c>
      <c r="E478" s="7">
        <v>66.0</v>
      </c>
      <c r="F478" s="7">
        <v>0.0</v>
      </c>
      <c r="G478" s="7">
        <v>1.0</v>
      </c>
      <c r="H478" s="24">
        <f t="shared" si="1"/>
        <v>1</v>
      </c>
      <c r="I478" s="7">
        <v>0.0</v>
      </c>
      <c r="J478" s="7">
        <v>0.0</v>
      </c>
      <c r="K478" s="7">
        <v>0.0</v>
      </c>
      <c r="L478" s="12">
        <f t="shared" si="2"/>
        <v>0</v>
      </c>
      <c r="M478" s="7">
        <v>3.0</v>
      </c>
      <c r="N478" s="7">
        <v>0.0</v>
      </c>
      <c r="O478" s="7">
        <v>0.0</v>
      </c>
      <c r="P478" s="7">
        <v>3.0</v>
      </c>
      <c r="Q478" s="7">
        <v>0.0</v>
      </c>
      <c r="R478" s="10">
        <f t="shared" si="3"/>
        <v>0</v>
      </c>
      <c r="S478" s="10">
        <f t="shared" si="4"/>
        <v>0</v>
      </c>
      <c r="T478" s="7">
        <v>25.0</v>
      </c>
      <c r="U478" s="7">
        <v>12.0</v>
      </c>
      <c r="V478" s="7">
        <v>6.0</v>
      </c>
      <c r="W478" s="7">
        <v>3.0</v>
      </c>
      <c r="X478" s="7">
        <v>2.0</v>
      </c>
      <c r="Y478" s="7">
        <v>9838.0</v>
      </c>
      <c r="Z478" s="18">
        <f t="shared" si="5"/>
        <v>2.484343434</v>
      </c>
      <c r="AA478" s="14">
        <v>146.07</v>
      </c>
      <c r="AB478" s="18">
        <f t="shared" si="6"/>
        <v>2.213181818</v>
      </c>
      <c r="AC478" s="14">
        <v>186.18</v>
      </c>
      <c r="AD478" s="18">
        <f t="shared" si="7"/>
        <v>2.820909091</v>
      </c>
      <c r="AE478" s="13">
        <f t="shared" si="8"/>
        <v>0.4396388262</v>
      </c>
      <c r="AF478" s="7">
        <v>0.0</v>
      </c>
      <c r="AG478" s="7">
        <v>0.0</v>
      </c>
      <c r="AH478" s="13" t="str">
        <f t="shared" si="9"/>
        <v> </v>
      </c>
      <c r="AI478" s="7">
        <v>4.0</v>
      </c>
      <c r="AJ478" s="7">
        <v>13.0</v>
      </c>
      <c r="AK478" s="26">
        <v>17.0</v>
      </c>
      <c r="AL478" s="26">
        <v>123.0</v>
      </c>
      <c r="AM478" s="7">
        <v>4.0</v>
      </c>
      <c r="AN478" s="7">
        <v>60.0</v>
      </c>
      <c r="AO478" s="7">
        <v>2.0</v>
      </c>
      <c r="AP478" s="7">
        <v>58.0</v>
      </c>
      <c r="AQ478" s="7">
        <v>17.0</v>
      </c>
      <c r="AR478" s="7">
        <v>130.0</v>
      </c>
      <c r="AS478" s="13">
        <f t="shared" si="10"/>
        <v>0.1156462585</v>
      </c>
      <c r="AT478" s="14">
        <v>-3.16</v>
      </c>
      <c r="AU478" s="7">
        <v>0.0</v>
      </c>
      <c r="AV478" s="7">
        <v>0.0</v>
      </c>
      <c r="AW478" s="14">
        <v>-47.2</v>
      </c>
      <c r="AX478" s="14">
        <v>6.29</v>
      </c>
      <c r="AY478" s="14">
        <v>2.18</v>
      </c>
    </row>
    <row r="479" ht="12.75" customHeight="1">
      <c r="A479" s="7" t="s">
        <v>858</v>
      </c>
      <c r="B479" s="7" t="s">
        <v>2282</v>
      </c>
      <c r="C479" s="8" t="s">
        <v>246</v>
      </c>
      <c r="D479" s="9" t="s">
        <v>260</v>
      </c>
      <c r="E479" s="7">
        <v>74.0</v>
      </c>
      <c r="F479" s="7">
        <v>0.0</v>
      </c>
      <c r="G479" s="7">
        <v>0.0</v>
      </c>
      <c r="H479" s="24">
        <f t="shared" si="1"/>
        <v>0</v>
      </c>
      <c r="I479" s="7">
        <v>0.0</v>
      </c>
      <c r="J479" s="7">
        <v>0.0</v>
      </c>
      <c r="K479" s="7">
        <v>0.0</v>
      </c>
      <c r="L479" s="12">
        <f t="shared" si="2"/>
        <v>0</v>
      </c>
      <c r="M479" s="7">
        <v>4.0</v>
      </c>
      <c r="N479" s="7">
        <v>1.0</v>
      </c>
      <c r="O479" s="7">
        <v>1.0</v>
      </c>
      <c r="P479" s="7">
        <v>4.0</v>
      </c>
      <c r="Q479" s="7">
        <v>0.0</v>
      </c>
      <c r="R479" s="10">
        <f t="shared" si="3"/>
        <v>0</v>
      </c>
      <c r="S479" s="10">
        <f t="shared" si="4"/>
        <v>0</v>
      </c>
      <c r="T479" s="7">
        <v>12.0</v>
      </c>
      <c r="U479" s="7">
        <v>11.0</v>
      </c>
      <c r="V479" s="7">
        <v>5.0</v>
      </c>
      <c r="W479" s="7">
        <v>3.0</v>
      </c>
      <c r="X479" s="7">
        <v>9.0</v>
      </c>
      <c r="Y479" s="7">
        <v>9317.0</v>
      </c>
      <c r="Z479" s="18">
        <f t="shared" si="5"/>
        <v>2.098423423</v>
      </c>
      <c r="AA479" s="14">
        <v>153.1</v>
      </c>
      <c r="AB479" s="18">
        <f t="shared" si="6"/>
        <v>2.068918919</v>
      </c>
      <c r="AC479" s="14">
        <v>260.82</v>
      </c>
      <c r="AD479" s="18">
        <f t="shared" si="7"/>
        <v>3.524594595</v>
      </c>
      <c r="AE479" s="13">
        <f t="shared" si="8"/>
        <v>0.3698782373</v>
      </c>
      <c r="AF479" s="7">
        <v>73.0</v>
      </c>
      <c r="AG479" s="7">
        <v>92.0</v>
      </c>
      <c r="AH479" s="13">
        <f t="shared" si="9"/>
        <v>0.4424242424</v>
      </c>
      <c r="AI479" s="7">
        <v>1.0</v>
      </c>
      <c r="AJ479" s="7">
        <v>17.0</v>
      </c>
      <c r="AK479" s="26">
        <v>18.0</v>
      </c>
      <c r="AL479" s="26">
        <v>141.0</v>
      </c>
      <c r="AM479" s="7">
        <v>3.0</v>
      </c>
      <c r="AN479" s="7">
        <v>59.0</v>
      </c>
      <c r="AO479" s="7">
        <v>5.0</v>
      </c>
      <c r="AP479" s="7">
        <v>72.0</v>
      </c>
      <c r="AQ479" s="7">
        <v>14.0</v>
      </c>
      <c r="AR479" s="7">
        <v>153.0</v>
      </c>
      <c r="AS479" s="13">
        <f t="shared" si="10"/>
        <v>0.08383233533</v>
      </c>
      <c r="AT479" s="14">
        <v>-9.24</v>
      </c>
      <c r="AU479" s="7">
        <v>0.0</v>
      </c>
      <c r="AV479" s="7">
        <v>1.0</v>
      </c>
      <c r="AW479" s="14">
        <v>-50.2</v>
      </c>
      <c r="AX479" s="14">
        <v>3.66</v>
      </c>
      <c r="AY479" s="14">
        <v>-5.7</v>
      </c>
    </row>
    <row r="480" ht="12.75" customHeight="1">
      <c r="A480" s="7" t="s">
        <v>2283</v>
      </c>
      <c r="B480" s="7" t="s">
        <v>2284</v>
      </c>
      <c r="C480" s="8" t="s">
        <v>197</v>
      </c>
      <c r="D480" s="9" t="s">
        <v>159</v>
      </c>
      <c r="E480" s="7">
        <v>81.0</v>
      </c>
      <c r="F480" s="7">
        <v>0.0</v>
      </c>
      <c r="G480" s="7">
        <v>0.0</v>
      </c>
      <c r="H480" s="24">
        <f t="shared" si="1"/>
        <v>0</v>
      </c>
      <c r="I480" s="7">
        <v>0.0</v>
      </c>
      <c r="J480" s="7">
        <v>0.0</v>
      </c>
      <c r="K480" s="7">
        <v>0.0</v>
      </c>
      <c r="L480" s="12">
        <f t="shared" si="2"/>
        <v>0</v>
      </c>
      <c r="M480" s="7">
        <v>1.0</v>
      </c>
      <c r="N480" s="7">
        <v>0.0</v>
      </c>
      <c r="O480" s="7">
        <v>0.0</v>
      </c>
      <c r="P480" s="7">
        <v>1.0</v>
      </c>
      <c r="Q480" s="7">
        <v>0.0</v>
      </c>
      <c r="R480" s="10">
        <f t="shared" si="3"/>
        <v>0</v>
      </c>
      <c r="S480" s="10">
        <f t="shared" si="4"/>
        <v>0</v>
      </c>
      <c r="T480" s="7">
        <v>0.0</v>
      </c>
      <c r="U480" s="7">
        <v>0.0</v>
      </c>
      <c r="V480" s="7">
        <v>0.0</v>
      </c>
      <c r="W480" s="7">
        <v>0.0</v>
      </c>
      <c r="X480" s="7">
        <v>0.0</v>
      </c>
      <c r="Y480" s="7">
        <v>242.0</v>
      </c>
      <c r="Z480" s="18">
        <f t="shared" si="5"/>
        <v>0.04979423868</v>
      </c>
      <c r="AA480" s="14">
        <v>2.22</v>
      </c>
      <c r="AB480" s="18">
        <f t="shared" si="6"/>
        <v>0.02740740741</v>
      </c>
      <c r="AC480" s="14">
        <v>444.65</v>
      </c>
      <c r="AD480" s="18">
        <f t="shared" si="7"/>
        <v>5.489506173</v>
      </c>
      <c r="AE480" s="13">
        <f t="shared" si="8"/>
        <v>0.004967887753</v>
      </c>
      <c r="AF480" s="7">
        <v>0.0</v>
      </c>
      <c r="AG480" s="7">
        <v>0.0</v>
      </c>
      <c r="AH480" s="13" t="str">
        <f t="shared" si="9"/>
        <v> </v>
      </c>
      <c r="AI480" s="7">
        <v>0.0</v>
      </c>
      <c r="AJ480" s="7">
        <v>0.0</v>
      </c>
      <c r="AK480" s="26">
        <v>1.0</v>
      </c>
      <c r="AL480" s="26">
        <v>0.0</v>
      </c>
      <c r="AM480" s="7">
        <v>0.0</v>
      </c>
      <c r="AN480" s="7">
        <v>0.0</v>
      </c>
      <c r="AO480" s="7">
        <v>0.0</v>
      </c>
      <c r="AP480" s="7">
        <v>1.0</v>
      </c>
      <c r="AQ480" s="7">
        <v>1.0</v>
      </c>
      <c r="AR480" s="7">
        <v>1.0</v>
      </c>
      <c r="AS480" s="13">
        <f t="shared" si="10"/>
        <v>0.5</v>
      </c>
      <c r="AT480" s="14">
        <v>38.49</v>
      </c>
      <c r="AU480" s="7">
        <v>0.0</v>
      </c>
      <c r="AV480" s="7">
        <v>0.0</v>
      </c>
      <c r="AW480" s="14">
        <v>54.1</v>
      </c>
      <c r="AX480" s="14">
        <v>0.0</v>
      </c>
      <c r="AY480" s="14">
        <v>-6.08</v>
      </c>
    </row>
    <row r="481" ht="12.75" customHeight="1">
      <c r="A481" s="7" t="s">
        <v>2289</v>
      </c>
      <c r="B481" s="7" t="s">
        <v>2290</v>
      </c>
      <c r="C481" s="8" t="s">
        <v>237</v>
      </c>
      <c r="D481" s="9" t="s">
        <v>255</v>
      </c>
      <c r="E481" s="7">
        <v>46.0</v>
      </c>
      <c r="F481" s="7">
        <v>0.0</v>
      </c>
      <c r="G481" s="7">
        <v>0.0</v>
      </c>
      <c r="H481" s="24">
        <f t="shared" si="1"/>
        <v>0</v>
      </c>
      <c r="I481" s="7">
        <v>0.0</v>
      </c>
      <c r="J481" s="7">
        <v>0.0</v>
      </c>
      <c r="K481" s="7">
        <v>0.0</v>
      </c>
      <c r="L481" s="12">
        <f t="shared" si="2"/>
        <v>0</v>
      </c>
      <c r="M481" s="7">
        <v>0.0</v>
      </c>
      <c r="N481" s="7">
        <v>0.0</v>
      </c>
      <c r="O481" s="7">
        <v>0.0</v>
      </c>
      <c r="P481" s="7">
        <v>0.0</v>
      </c>
      <c r="Q481" s="7">
        <v>0.0</v>
      </c>
      <c r="R481" s="10">
        <f t="shared" si="3"/>
        <v>0</v>
      </c>
      <c r="S481" s="10">
        <f t="shared" si="4"/>
        <v>0</v>
      </c>
      <c r="T481" s="7">
        <v>0.0</v>
      </c>
      <c r="U481" s="7">
        <v>0.0</v>
      </c>
      <c r="V481" s="7">
        <v>0.0</v>
      </c>
      <c r="W481" s="7">
        <v>0.0</v>
      </c>
      <c r="X481" s="7">
        <v>0.0</v>
      </c>
      <c r="Y481" s="7">
        <v>20.0</v>
      </c>
      <c r="Z481" s="18">
        <f t="shared" si="5"/>
        <v>0.007246376812</v>
      </c>
      <c r="AA481" s="14">
        <v>0.83</v>
      </c>
      <c r="AB481" s="18">
        <f t="shared" si="6"/>
        <v>0.01804347826</v>
      </c>
      <c r="AC481" s="14">
        <v>256.14</v>
      </c>
      <c r="AD481" s="18">
        <f t="shared" si="7"/>
        <v>5.56826087</v>
      </c>
      <c r="AE481" s="13">
        <f t="shared" si="8"/>
        <v>0.003229949021</v>
      </c>
      <c r="AF481" s="7">
        <v>0.0</v>
      </c>
      <c r="AG481" s="7">
        <v>1.0</v>
      </c>
      <c r="AH481" s="13">
        <f t="shared" si="9"/>
        <v>0</v>
      </c>
      <c r="AI481" s="7">
        <v>0.0</v>
      </c>
      <c r="AJ481" s="7">
        <v>0.0</v>
      </c>
      <c r="AK481" s="26">
        <v>0.0</v>
      </c>
      <c r="AL481" s="26">
        <v>1.0</v>
      </c>
      <c r="AM481" s="7">
        <v>0.0</v>
      </c>
      <c r="AN481" s="7">
        <v>0.0</v>
      </c>
      <c r="AO481" s="7">
        <v>0.0</v>
      </c>
      <c r="AP481" s="7">
        <v>0.0</v>
      </c>
      <c r="AQ481" s="7">
        <v>0.0</v>
      </c>
      <c r="AR481" s="7">
        <v>1.0</v>
      </c>
      <c r="AS481" s="13">
        <f t="shared" si="10"/>
        <v>0</v>
      </c>
      <c r="AT481" s="14">
        <v>-17.12</v>
      </c>
      <c r="AU481" s="7">
        <v>0.0</v>
      </c>
      <c r="AV481" s="7">
        <v>0.0</v>
      </c>
      <c r="AW481" s="14">
        <v>-60.0</v>
      </c>
      <c r="AX481" s="14">
        <v>50.0</v>
      </c>
      <c r="AY481" s="14">
        <v>40.99</v>
      </c>
    </row>
    <row r="482" ht="12.75" customHeight="1">
      <c r="A482" s="7" t="s">
        <v>2294</v>
      </c>
      <c r="B482" s="7" t="s">
        <v>2295</v>
      </c>
      <c r="C482" s="8" t="s">
        <v>231</v>
      </c>
      <c r="D482" s="9" t="s">
        <v>174</v>
      </c>
      <c r="E482" s="7">
        <v>67.0</v>
      </c>
      <c r="F482" s="7">
        <v>0.0</v>
      </c>
      <c r="G482" s="7">
        <v>1.0</v>
      </c>
      <c r="H482" s="24">
        <f t="shared" si="1"/>
        <v>1</v>
      </c>
      <c r="I482" s="7">
        <v>0.0</v>
      </c>
      <c r="J482" s="7">
        <v>0.0</v>
      </c>
      <c r="K482" s="7">
        <v>1.0</v>
      </c>
      <c r="L482" s="12">
        <f t="shared" si="2"/>
        <v>0</v>
      </c>
      <c r="M482" s="7">
        <v>1.0</v>
      </c>
      <c r="N482" s="7">
        <v>0.0</v>
      </c>
      <c r="O482" s="7">
        <v>0.0</v>
      </c>
      <c r="P482" s="7">
        <v>1.0</v>
      </c>
      <c r="Q482" s="7">
        <v>1.0</v>
      </c>
      <c r="R482" s="10">
        <f t="shared" si="3"/>
        <v>0</v>
      </c>
      <c r="S482" s="10">
        <f t="shared" si="4"/>
        <v>0</v>
      </c>
      <c r="T482" s="7">
        <v>16.0</v>
      </c>
      <c r="U482" s="7">
        <v>7.0</v>
      </c>
      <c r="V482" s="7">
        <v>3.0</v>
      </c>
      <c r="W482" s="7">
        <v>2.0</v>
      </c>
      <c r="X482" s="7">
        <v>1.0</v>
      </c>
      <c r="Y482" s="7">
        <v>7220.0</v>
      </c>
      <c r="Z482" s="18">
        <f t="shared" si="5"/>
        <v>1.7960199</v>
      </c>
      <c r="AA482" s="14">
        <v>117.38</v>
      </c>
      <c r="AB482" s="18">
        <f t="shared" si="6"/>
        <v>1.751940299</v>
      </c>
      <c r="AC482" s="14">
        <v>200.97</v>
      </c>
      <c r="AD482" s="18">
        <f t="shared" si="7"/>
        <v>2.999552239</v>
      </c>
      <c r="AE482" s="13">
        <f t="shared" si="8"/>
        <v>0.3687136799</v>
      </c>
      <c r="AF482" s="7">
        <v>0.0</v>
      </c>
      <c r="AG482" s="7">
        <v>0.0</v>
      </c>
      <c r="AH482" s="13" t="str">
        <f t="shared" si="9"/>
        <v> </v>
      </c>
      <c r="AI482" s="7">
        <v>2.0</v>
      </c>
      <c r="AJ482" s="7">
        <v>13.0</v>
      </c>
      <c r="AK482" s="26">
        <v>19.0</v>
      </c>
      <c r="AL482" s="26">
        <v>106.0</v>
      </c>
      <c r="AM482" s="7">
        <v>6.0</v>
      </c>
      <c r="AN482" s="7">
        <v>36.0</v>
      </c>
      <c r="AO482" s="7">
        <v>3.0</v>
      </c>
      <c r="AP482" s="7">
        <v>39.0</v>
      </c>
      <c r="AQ482" s="7">
        <v>16.0</v>
      </c>
      <c r="AR482" s="7">
        <v>94.0</v>
      </c>
      <c r="AS482" s="13">
        <f t="shared" si="10"/>
        <v>0.1454545455</v>
      </c>
      <c r="AT482" s="14">
        <v>0.63</v>
      </c>
      <c r="AU482" s="7">
        <v>1.0</v>
      </c>
      <c r="AV482" s="7">
        <v>0.0</v>
      </c>
      <c r="AW482" s="14">
        <v>-47.0</v>
      </c>
      <c r="AX482" s="14">
        <v>5.98</v>
      </c>
      <c r="AY482" s="14">
        <v>-0.27</v>
      </c>
    </row>
    <row r="483" ht="12.75" customHeight="1">
      <c r="A483" s="7" t="s">
        <v>2298</v>
      </c>
      <c r="B483" s="7" t="s">
        <v>2299</v>
      </c>
      <c r="C483" s="8" t="s">
        <v>542</v>
      </c>
      <c r="D483" s="9" t="s">
        <v>159</v>
      </c>
      <c r="E483" s="7">
        <v>4.0</v>
      </c>
      <c r="F483" s="7">
        <v>0.0</v>
      </c>
      <c r="G483" s="7">
        <v>0.0</v>
      </c>
      <c r="H483" s="24">
        <f t="shared" si="1"/>
        <v>0</v>
      </c>
      <c r="I483" s="7">
        <v>0.0</v>
      </c>
      <c r="J483" s="7">
        <v>0.0</v>
      </c>
      <c r="K483" s="7">
        <v>0.0</v>
      </c>
      <c r="L483" s="12">
        <f t="shared" si="2"/>
        <v>0</v>
      </c>
      <c r="M483" s="7">
        <v>0.0</v>
      </c>
      <c r="N483" s="7">
        <v>0.0</v>
      </c>
      <c r="O483" s="7">
        <v>0.0</v>
      </c>
      <c r="P483" s="7">
        <v>0.0</v>
      </c>
      <c r="Q483" s="7">
        <v>0.0</v>
      </c>
      <c r="R483" s="10">
        <f t="shared" si="3"/>
        <v>0</v>
      </c>
      <c r="S483" s="10">
        <f t="shared" si="4"/>
        <v>0</v>
      </c>
      <c r="T483" s="7">
        <v>0.0</v>
      </c>
      <c r="U483" s="7">
        <v>0.0</v>
      </c>
      <c r="V483" s="7">
        <v>0.0</v>
      </c>
      <c r="W483" s="7">
        <v>0.0</v>
      </c>
      <c r="X483" s="7">
        <v>0.0</v>
      </c>
      <c r="Y483" s="7">
        <v>31.0</v>
      </c>
      <c r="Z483" s="18">
        <f t="shared" si="5"/>
        <v>0.1291666667</v>
      </c>
      <c r="AA483" s="14">
        <v>0.38</v>
      </c>
      <c r="AB483" s="18">
        <f t="shared" si="6"/>
        <v>0.095</v>
      </c>
      <c r="AC483" s="14">
        <v>26.49</v>
      </c>
      <c r="AD483" s="18">
        <f t="shared" si="7"/>
        <v>6.6225</v>
      </c>
      <c r="AE483" s="13">
        <f t="shared" si="8"/>
        <v>0.01414216598</v>
      </c>
      <c r="AF483" s="7">
        <v>0.0</v>
      </c>
      <c r="AG483" s="7">
        <v>0.0</v>
      </c>
      <c r="AH483" s="13" t="str">
        <f t="shared" si="9"/>
        <v> </v>
      </c>
      <c r="AI483" s="7">
        <v>0.0</v>
      </c>
      <c r="AJ483" s="7">
        <v>0.0</v>
      </c>
      <c r="AK483" s="26">
        <v>0.0</v>
      </c>
      <c r="AL483" s="26">
        <v>0.0</v>
      </c>
      <c r="AM483" s="7">
        <v>0.0</v>
      </c>
      <c r="AN483" s="7">
        <v>1.0</v>
      </c>
      <c r="AO483" s="7">
        <v>0.0</v>
      </c>
      <c r="AP483" s="7">
        <v>0.0</v>
      </c>
      <c r="AQ483" s="7">
        <v>0.0</v>
      </c>
      <c r="AR483" s="7">
        <v>1.0</v>
      </c>
      <c r="AS483" s="13">
        <f t="shared" si="10"/>
        <v>0</v>
      </c>
      <c r="AT483" s="14">
        <v>-6.9</v>
      </c>
      <c r="AU483" s="7">
        <v>0.0</v>
      </c>
      <c r="AV483" s="7">
        <v>0.0</v>
      </c>
      <c r="AW483" s="14">
        <v>-60.0</v>
      </c>
      <c r="AX483" s="14"/>
      <c r="AY483" s="14"/>
    </row>
    <row r="484" ht="12.75" customHeight="1">
      <c r="A484" s="7" t="s">
        <v>164</v>
      </c>
      <c r="B484" s="7" t="s">
        <v>2302</v>
      </c>
      <c r="C484" s="8" t="s">
        <v>394</v>
      </c>
      <c r="D484" s="9" t="s">
        <v>174</v>
      </c>
      <c r="E484" s="7">
        <v>28.0</v>
      </c>
      <c r="F484" s="7">
        <v>0.0</v>
      </c>
      <c r="G484" s="7">
        <v>0.0</v>
      </c>
      <c r="H484" s="24">
        <f t="shared" si="1"/>
        <v>0</v>
      </c>
      <c r="I484" s="7">
        <v>0.0</v>
      </c>
      <c r="J484" s="7">
        <v>0.0</v>
      </c>
      <c r="K484" s="7">
        <v>0.0</v>
      </c>
      <c r="L484" s="12">
        <f t="shared" si="2"/>
        <v>0</v>
      </c>
      <c r="M484" s="7">
        <v>0.0</v>
      </c>
      <c r="N484" s="7">
        <v>0.0</v>
      </c>
      <c r="O484" s="7">
        <v>0.0</v>
      </c>
      <c r="P484" s="7">
        <v>0.0</v>
      </c>
      <c r="Q484" s="7">
        <v>0.0</v>
      </c>
      <c r="R484" s="10">
        <f t="shared" si="3"/>
        <v>0</v>
      </c>
      <c r="S484" s="10">
        <f t="shared" si="4"/>
        <v>0</v>
      </c>
      <c r="T484" s="7">
        <v>5.0</v>
      </c>
      <c r="U484" s="7">
        <v>2.0</v>
      </c>
      <c r="V484" s="7">
        <v>0.0</v>
      </c>
      <c r="W484" s="7">
        <v>1.0</v>
      </c>
      <c r="X484" s="7">
        <v>0.0</v>
      </c>
      <c r="Y484" s="7">
        <v>3040.0</v>
      </c>
      <c r="Z484" s="18">
        <f t="shared" si="5"/>
        <v>1.80952381</v>
      </c>
      <c r="AA484" s="14">
        <v>46.33</v>
      </c>
      <c r="AB484" s="18">
        <f t="shared" si="6"/>
        <v>1.654642857</v>
      </c>
      <c r="AC484" s="14">
        <v>76.51</v>
      </c>
      <c r="AD484" s="18">
        <f t="shared" si="7"/>
        <v>2.7325</v>
      </c>
      <c r="AE484" s="13">
        <f t="shared" si="8"/>
        <v>0.3771572778</v>
      </c>
      <c r="AF484" s="7">
        <v>0.0</v>
      </c>
      <c r="AG484" s="7">
        <v>0.0</v>
      </c>
      <c r="AH484" s="13" t="str">
        <f t="shared" si="9"/>
        <v> </v>
      </c>
      <c r="AI484" s="7">
        <v>1.0</v>
      </c>
      <c r="AJ484" s="7">
        <v>4.0</v>
      </c>
      <c r="AK484" s="26">
        <v>11.0</v>
      </c>
      <c r="AL484" s="26">
        <v>36.0</v>
      </c>
      <c r="AM484" s="7">
        <v>0.0</v>
      </c>
      <c r="AN484" s="7">
        <v>21.0</v>
      </c>
      <c r="AO484" s="7">
        <v>0.0</v>
      </c>
      <c r="AP484" s="7">
        <v>14.0</v>
      </c>
      <c r="AQ484" s="7">
        <v>9.0</v>
      </c>
      <c r="AR484" s="7">
        <v>31.0</v>
      </c>
      <c r="AS484" s="13">
        <f t="shared" si="10"/>
        <v>0.225</v>
      </c>
      <c r="AT484" s="14">
        <v>16.25</v>
      </c>
      <c r="AU484" s="7">
        <v>2.0</v>
      </c>
      <c r="AV484" s="7">
        <v>0.0</v>
      </c>
      <c r="AW484" s="14">
        <v>-45.3</v>
      </c>
      <c r="AX484" s="14">
        <v>3.57</v>
      </c>
      <c r="AY484" s="14">
        <v>-0.18</v>
      </c>
    </row>
    <row r="485" ht="12.75" customHeight="1">
      <c r="A485" s="7" t="s">
        <v>1115</v>
      </c>
      <c r="B485" s="7" t="s">
        <v>2304</v>
      </c>
      <c r="C485" s="8" t="s">
        <v>325</v>
      </c>
      <c r="D485" s="9" t="s">
        <v>260</v>
      </c>
      <c r="E485" s="7">
        <v>64.0</v>
      </c>
      <c r="F485" s="7">
        <v>0.0</v>
      </c>
      <c r="G485" s="7">
        <v>1.0</v>
      </c>
      <c r="H485" s="24">
        <f t="shared" si="1"/>
        <v>1</v>
      </c>
      <c r="I485" s="7">
        <v>0.0</v>
      </c>
      <c r="J485" s="7">
        <v>0.0</v>
      </c>
      <c r="K485" s="7">
        <v>1.0</v>
      </c>
      <c r="L485" s="12">
        <f t="shared" si="2"/>
        <v>0</v>
      </c>
      <c r="M485" s="7">
        <v>6.0</v>
      </c>
      <c r="N485" s="7">
        <v>5.0</v>
      </c>
      <c r="O485" s="7">
        <v>3.0</v>
      </c>
      <c r="P485" s="7">
        <v>6.0</v>
      </c>
      <c r="Q485" s="7">
        <v>1.0</v>
      </c>
      <c r="R485" s="10">
        <f t="shared" si="3"/>
        <v>0</v>
      </c>
      <c r="S485" s="10">
        <f t="shared" si="4"/>
        <v>0</v>
      </c>
      <c r="T485" s="7">
        <v>13.0</v>
      </c>
      <c r="U485" s="7">
        <v>5.0</v>
      </c>
      <c r="V485" s="7">
        <v>4.0</v>
      </c>
      <c r="W485" s="7">
        <v>1.0</v>
      </c>
      <c r="X485" s="7">
        <v>11.0</v>
      </c>
      <c r="Y485" s="7">
        <v>10116.0</v>
      </c>
      <c r="Z485" s="18">
        <f t="shared" si="5"/>
        <v>2.634375</v>
      </c>
      <c r="AA485" s="14">
        <v>164.5</v>
      </c>
      <c r="AB485" s="18">
        <f t="shared" si="6"/>
        <v>2.5703125</v>
      </c>
      <c r="AC485" s="14">
        <v>176.26</v>
      </c>
      <c r="AD485" s="18">
        <f t="shared" si="7"/>
        <v>2.7540625</v>
      </c>
      <c r="AE485" s="13">
        <f t="shared" si="8"/>
        <v>0.4827444536</v>
      </c>
      <c r="AF485" s="7">
        <v>125.0</v>
      </c>
      <c r="AG485" s="7">
        <v>112.0</v>
      </c>
      <c r="AH485" s="13">
        <f t="shared" si="9"/>
        <v>0.5274261603</v>
      </c>
      <c r="AI485" s="7">
        <v>1.0</v>
      </c>
      <c r="AJ485" s="7">
        <v>18.0</v>
      </c>
      <c r="AK485" s="26">
        <v>14.0</v>
      </c>
      <c r="AL485" s="26">
        <v>136.0</v>
      </c>
      <c r="AM485" s="7">
        <v>5.0</v>
      </c>
      <c r="AN485" s="7">
        <v>37.0</v>
      </c>
      <c r="AO485" s="7">
        <v>4.0</v>
      </c>
      <c r="AP485" s="7">
        <v>53.0</v>
      </c>
      <c r="AQ485" s="7">
        <v>13.0</v>
      </c>
      <c r="AR485" s="7">
        <v>117.0</v>
      </c>
      <c r="AS485" s="13">
        <f t="shared" si="10"/>
        <v>0.1</v>
      </c>
      <c r="AT485" s="14">
        <v>-1.76</v>
      </c>
      <c r="AU485" s="7">
        <v>1.0</v>
      </c>
      <c r="AV485" s="7">
        <v>3.0</v>
      </c>
      <c r="AW485" s="14">
        <v>-44.5</v>
      </c>
      <c r="AX485" s="14">
        <v>4.43</v>
      </c>
      <c r="AY485" s="14">
        <v>-9.65</v>
      </c>
    </row>
    <row r="486" ht="12.75" customHeight="1">
      <c r="A486" s="7" t="s">
        <v>373</v>
      </c>
      <c r="B486" s="7" t="s">
        <v>2307</v>
      </c>
      <c r="C486" s="8" t="s">
        <v>166</v>
      </c>
      <c r="D486" s="9" t="s">
        <v>275</v>
      </c>
      <c r="E486" s="7">
        <v>72.0</v>
      </c>
      <c r="F486" s="7">
        <v>0.0</v>
      </c>
      <c r="G486" s="7">
        <v>1.0</v>
      </c>
      <c r="H486" s="24">
        <f t="shared" si="1"/>
        <v>1</v>
      </c>
      <c r="I486" s="7">
        <v>0.0</v>
      </c>
      <c r="J486" s="7">
        <v>1.0</v>
      </c>
      <c r="K486" s="7">
        <v>0.0</v>
      </c>
      <c r="L486" s="12">
        <f t="shared" si="2"/>
        <v>12</v>
      </c>
      <c r="M486" s="7">
        <v>7.0</v>
      </c>
      <c r="N486" s="7">
        <v>1.0</v>
      </c>
      <c r="O486" s="7">
        <v>1.0</v>
      </c>
      <c r="P486" s="7">
        <v>6.0</v>
      </c>
      <c r="Q486" s="7">
        <v>1.0</v>
      </c>
      <c r="R486" s="10">
        <f t="shared" si="3"/>
        <v>0</v>
      </c>
      <c r="S486" s="10">
        <f t="shared" si="4"/>
        <v>0</v>
      </c>
      <c r="T486" s="7">
        <v>5.0</v>
      </c>
      <c r="U486" s="7">
        <v>3.0</v>
      </c>
      <c r="V486" s="7">
        <v>0.0</v>
      </c>
      <c r="W486" s="7">
        <v>2.0</v>
      </c>
      <c r="X486" s="7">
        <v>0.0</v>
      </c>
      <c r="Y486" s="7">
        <v>2503.0</v>
      </c>
      <c r="Z486" s="18">
        <f t="shared" si="5"/>
        <v>0.5793981481</v>
      </c>
      <c r="AA486" s="14">
        <v>41.06</v>
      </c>
      <c r="AB486" s="18">
        <f t="shared" si="6"/>
        <v>0.5702777778</v>
      </c>
      <c r="AC486" s="14">
        <v>325.9</v>
      </c>
      <c r="AD486" s="18">
        <f t="shared" si="7"/>
        <v>4.526388889</v>
      </c>
      <c r="AE486" s="13">
        <f t="shared" si="8"/>
        <v>0.1118923043</v>
      </c>
      <c r="AF486" s="7">
        <v>19.0</v>
      </c>
      <c r="AG486" s="7">
        <v>24.0</v>
      </c>
      <c r="AH486" s="13">
        <f t="shared" si="9"/>
        <v>0.4418604651</v>
      </c>
      <c r="AI486" s="7">
        <v>1.0</v>
      </c>
      <c r="AJ486" s="7">
        <v>5.0</v>
      </c>
      <c r="AK486" s="26">
        <v>11.0</v>
      </c>
      <c r="AL486" s="26">
        <v>28.0</v>
      </c>
      <c r="AM486" s="7">
        <v>2.0</v>
      </c>
      <c r="AN486" s="7">
        <v>8.0</v>
      </c>
      <c r="AO486" s="7">
        <v>2.0</v>
      </c>
      <c r="AP486" s="7">
        <v>17.0</v>
      </c>
      <c r="AQ486" s="7">
        <v>10.0</v>
      </c>
      <c r="AR486" s="7">
        <v>28.0</v>
      </c>
      <c r="AS486" s="13">
        <f t="shared" si="10"/>
        <v>0.2631578947</v>
      </c>
      <c r="AT486" s="14">
        <v>15.61</v>
      </c>
      <c r="AU486" s="7">
        <v>0.0</v>
      </c>
      <c r="AV486" s="7">
        <v>0.0</v>
      </c>
      <c r="AW486" s="14">
        <v>-17.5</v>
      </c>
      <c r="AX486" s="14">
        <v>14.63</v>
      </c>
      <c r="AY486" s="14">
        <v>7.3</v>
      </c>
    </row>
    <row r="487" ht="12.75" customHeight="1">
      <c r="A487" s="7" t="s">
        <v>2310</v>
      </c>
      <c r="B487" s="7" t="s">
        <v>2311</v>
      </c>
      <c r="C487" s="8" t="s">
        <v>231</v>
      </c>
      <c r="D487" s="9" t="s">
        <v>275</v>
      </c>
      <c r="E487" s="7">
        <v>57.0</v>
      </c>
      <c r="F487" s="7">
        <v>0.0</v>
      </c>
      <c r="G487" s="7">
        <v>0.0</v>
      </c>
      <c r="H487" s="24">
        <f t="shared" si="1"/>
        <v>0</v>
      </c>
      <c r="I487" s="7">
        <v>0.0</v>
      </c>
      <c r="J487" s="7">
        <v>0.0</v>
      </c>
      <c r="K487" s="7">
        <v>0.0</v>
      </c>
      <c r="L487" s="12">
        <f t="shared" si="2"/>
        <v>0</v>
      </c>
      <c r="M487" s="7">
        <v>1.0</v>
      </c>
      <c r="N487" s="7">
        <v>0.0</v>
      </c>
      <c r="O487" s="7">
        <v>0.0</v>
      </c>
      <c r="P487" s="7">
        <v>1.0</v>
      </c>
      <c r="Q487" s="7">
        <v>1.0</v>
      </c>
      <c r="R487" s="10">
        <f t="shared" si="3"/>
        <v>0</v>
      </c>
      <c r="S487" s="10">
        <f t="shared" si="4"/>
        <v>0</v>
      </c>
      <c r="T487" s="7">
        <v>0.0</v>
      </c>
      <c r="U487" s="7">
        <v>1.0</v>
      </c>
      <c r="V487" s="7">
        <v>0.0</v>
      </c>
      <c r="W487" s="7">
        <v>0.0</v>
      </c>
      <c r="X487" s="7">
        <v>1.0</v>
      </c>
      <c r="Y487" s="7">
        <v>919.0</v>
      </c>
      <c r="Z487" s="18">
        <f t="shared" si="5"/>
        <v>0.2687134503</v>
      </c>
      <c r="AA487" s="14">
        <v>13.07</v>
      </c>
      <c r="AB487" s="18">
        <f t="shared" si="6"/>
        <v>0.2292982456</v>
      </c>
      <c r="AC487" s="14">
        <v>269.16</v>
      </c>
      <c r="AD487" s="18">
        <f t="shared" si="7"/>
        <v>4.722105263</v>
      </c>
      <c r="AE487" s="13">
        <f t="shared" si="8"/>
        <v>0.04630974737</v>
      </c>
      <c r="AF487" s="7">
        <v>1.0</v>
      </c>
      <c r="AG487" s="7">
        <v>5.0</v>
      </c>
      <c r="AH487" s="13">
        <f t="shared" si="9"/>
        <v>0.1666666667</v>
      </c>
      <c r="AI487" s="7">
        <v>0.0</v>
      </c>
      <c r="AJ487" s="7">
        <v>1.0</v>
      </c>
      <c r="AK487" s="26">
        <v>3.0</v>
      </c>
      <c r="AL487" s="26">
        <v>16.0</v>
      </c>
      <c r="AM487" s="7">
        <v>0.0</v>
      </c>
      <c r="AN487" s="7">
        <v>7.0</v>
      </c>
      <c r="AO487" s="7">
        <v>1.0</v>
      </c>
      <c r="AP487" s="7">
        <v>3.0</v>
      </c>
      <c r="AQ487" s="7">
        <v>4.0</v>
      </c>
      <c r="AR487" s="7">
        <v>15.0</v>
      </c>
      <c r="AS487" s="13">
        <f t="shared" si="10"/>
        <v>0.2105263158</v>
      </c>
      <c r="AT487" s="14">
        <v>11.29</v>
      </c>
      <c r="AU487" s="7">
        <v>0.0</v>
      </c>
      <c r="AV487" s="7">
        <v>0.0</v>
      </c>
      <c r="AW487" s="14">
        <v>-87.2</v>
      </c>
      <c r="AX487" s="14">
        <v>20.0</v>
      </c>
      <c r="AY487" s="14">
        <v>15.44</v>
      </c>
    </row>
    <row r="488" ht="12.75" customHeight="1">
      <c r="A488" s="7" t="s">
        <v>594</v>
      </c>
      <c r="B488" s="7" t="s">
        <v>2318</v>
      </c>
      <c r="C488" s="8" t="s">
        <v>685</v>
      </c>
      <c r="D488" s="9" t="s">
        <v>260</v>
      </c>
      <c r="E488" s="7">
        <v>57.0</v>
      </c>
      <c r="F488" s="7">
        <v>0.0</v>
      </c>
      <c r="G488" s="7">
        <v>0.0</v>
      </c>
      <c r="H488" s="24">
        <f t="shared" si="1"/>
        <v>0</v>
      </c>
      <c r="I488" s="7">
        <v>0.0</v>
      </c>
      <c r="J488" s="7">
        <v>0.0</v>
      </c>
      <c r="K488" s="7">
        <v>0.0</v>
      </c>
      <c r="L488" s="12">
        <f t="shared" si="2"/>
        <v>0</v>
      </c>
      <c r="M488" s="7">
        <v>1.0</v>
      </c>
      <c r="N488" s="7">
        <v>0.0</v>
      </c>
      <c r="O488" s="7">
        <v>0.0</v>
      </c>
      <c r="P488" s="7">
        <v>1.0</v>
      </c>
      <c r="Q488" s="7">
        <v>1.0</v>
      </c>
      <c r="R488" s="10">
        <f t="shared" si="3"/>
        <v>0</v>
      </c>
      <c r="S488" s="10">
        <f t="shared" si="4"/>
        <v>0</v>
      </c>
      <c r="T488" s="7">
        <v>7.0</v>
      </c>
      <c r="U488" s="7">
        <v>7.0</v>
      </c>
      <c r="V488" s="7">
        <v>1.0</v>
      </c>
      <c r="W488" s="7">
        <v>0.0</v>
      </c>
      <c r="X488" s="7">
        <v>2.0</v>
      </c>
      <c r="Y488" s="7">
        <v>3922.0</v>
      </c>
      <c r="Z488" s="18">
        <f t="shared" si="5"/>
        <v>1.146783626</v>
      </c>
      <c r="AA488" s="14">
        <v>57.97</v>
      </c>
      <c r="AB488" s="18">
        <f t="shared" si="6"/>
        <v>1.017017544</v>
      </c>
      <c r="AC488" s="14">
        <v>188.43</v>
      </c>
      <c r="AD488" s="18">
        <f t="shared" si="7"/>
        <v>3.305789474</v>
      </c>
      <c r="AE488" s="13">
        <f t="shared" si="8"/>
        <v>0.2352678571</v>
      </c>
      <c r="AF488" s="7">
        <v>8.0</v>
      </c>
      <c r="AG488" s="7">
        <v>8.0</v>
      </c>
      <c r="AH488" s="13">
        <f t="shared" si="9"/>
        <v>0.5</v>
      </c>
      <c r="AI488" s="7">
        <v>0.0</v>
      </c>
      <c r="AJ488" s="7">
        <v>6.0</v>
      </c>
      <c r="AK488" s="26">
        <v>7.0</v>
      </c>
      <c r="AL488" s="26">
        <v>33.0</v>
      </c>
      <c r="AM488" s="7">
        <v>1.0</v>
      </c>
      <c r="AN488" s="7">
        <v>19.0</v>
      </c>
      <c r="AO488" s="7">
        <v>3.0</v>
      </c>
      <c r="AP488" s="7">
        <v>19.0</v>
      </c>
      <c r="AQ488" s="7">
        <v>5.0</v>
      </c>
      <c r="AR488" s="7">
        <v>34.0</v>
      </c>
      <c r="AS488" s="13">
        <f t="shared" si="10"/>
        <v>0.1282051282</v>
      </c>
      <c r="AT488" s="14">
        <v>3.05</v>
      </c>
      <c r="AU488" s="7">
        <v>2.0</v>
      </c>
      <c r="AV488" s="7">
        <v>1.0</v>
      </c>
      <c r="AW488" s="14">
        <v>-35.2</v>
      </c>
      <c r="AX488" s="14">
        <v>11.36</v>
      </c>
      <c r="AY488" s="14">
        <v>2.02</v>
      </c>
    </row>
    <row r="489" ht="12.75" customHeight="1">
      <c r="A489" s="7" t="s">
        <v>532</v>
      </c>
      <c r="B489" s="7" t="s">
        <v>2320</v>
      </c>
      <c r="C489" s="8" t="s">
        <v>394</v>
      </c>
      <c r="D489" s="9" t="s">
        <v>174</v>
      </c>
      <c r="E489" s="7">
        <v>56.0</v>
      </c>
      <c r="F489" s="7">
        <v>0.0</v>
      </c>
      <c r="G489" s="7">
        <v>0.0</v>
      </c>
      <c r="H489" s="24">
        <f t="shared" si="1"/>
        <v>0</v>
      </c>
      <c r="I489" s="7">
        <v>0.0</v>
      </c>
      <c r="J489" s="7">
        <v>0.0</v>
      </c>
      <c r="K489" s="7">
        <v>0.0</v>
      </c>
      <c r="L489" s="12">
        <f t="shared" si="2"/>
        <v>0</v>
      </c>
      <c r="M489" s="7">
        <v>1.0</v>
      </c>
      <c r="N489" s="7">
        <v>0.0</v>
      </c>
      <c r="O489" s="7">
        <v>0.0</v>
      </c>
      <c r="P489" s="7">
        <v>1.0</v>
      </c>
      <c r="Q489" s="7">
        <v>0.0</v>
      </c>
      <c r="R489" s="10">
        <f t="shared" si="3"/>
        <v>0</v>
      </c>
      <c r="S489" s="10">
        <f t="shared" si="4"/>
        <v>0</v>
      </c>
      <c r="T489" s="7">
        <v>9.0</v>
      </c>
      <c r="U489" s="7">
        <v>9.0</v>
      </c>
      <c r="V489" s="7">
        <v>0.0</v>
      </c>
      <c r="W489" s="7">
        <v>1.0</v>
      </c>
      <c r="X489" s="7">
        <v>0.0</v>
      </c>
      <c r="Y489" s="7">
        <v>3859.0</v>
      </c>
      <c r="Z489" s="18">
        <f t="shared" si="5"/>
        <v>1.148511905</v>
      </c>
      <c r="AA489" s="14">
        <v>59.24</v>
      </c>
      <c r="AB489" s="18">
        <f t="shared" si="6"/>
        <v>1.057857143</v>
      </c>
      <c r="AC489" s="14">
        <v>215.17</v>
      </c>
      <c r="AD489" s="18">
        <f t="shared" si="7"/>
        <v>3.842321429</v>
      </c>
      <c r="AE489" s="13">
        <f t="shared" si="8"/>
        <v>0.2158813454</v>
      </c>
      <c r="AF489" s="7">
        <v>0.0</v>
      </c>
      <c r="AG489" s="7">
        <v>0.0</v>
      </c>
      <c r="AH489" s="13" t="str">
        <f t="shared" si="9"/>
        <v> </v>
      </c>
      <c r="AI489" s="7">
        <v>1.0</v>
      </c>
      <c r="AJ489" s="7">
        <v>8.0</v>
      </c>
      <c r="AK489" s="26">
        <v>8.0</v>
      </c>
      <c r="AL489" s="26">
        <v>47.0</v>
      </c>
      <c r="AM489" s="7">
        <v>2.0</v>
      </c>
      <c r="AN489" s="7">
        <v>15.0</v>
      </c>
      <c r="AO489" s="7">
        <v>0.0</v>
      </c>
      <c r="AP489" s="7">
        <v>29.0</v>
      </c>
      <c r="AQ489" s="7">
        <v>7.0</v>
      </c>
      <c r="AR489" s="7">
        <v>50.0</v>
      </c>
      <c r="AS489" s="13">
        <f t="shared" si="10"/>
        <v>0.1228070175</v>
      </c>
      <c r="AT489" s="14">
        <v>-1.05</v>
      </c>
      <c r="AU489" s="7">
        <v>2.0</v>
      </c>
      <c r="AV489" s="7">
        <v>2.0</v>
      </c>
      <c r="AW489" s="14">
        <v>-30.4</v>
      </c>
      <c r="AX489" s="14">
        <v>18.42</v>
      </c>
      <c r="AY489" s="14">
        <v>15.21</v>
      </c>
    </row>
    <row r="490" ht="12.75" customHeight="1">
      <c r="A490" s="7" t="s">
        <v>180</v>
      </c>
      <c r="B490" s="7" t="s">
        <v>2324</v>
      </c>
      <c r="C490" s="8" t="s">
        <v>458</v>
      </c>
      <c r="D490" s="9" t="s">
        <v>174</v>
      </c>
      <c r="E490" s="7">
        <v>71.0</v>
      </c>
      <c r="F490" s="7">
        <v>0.0</v>
      </c>
      <c r="G490" s="7">
        <v>0.0</v>
      </c>
      <c r="H490" s="24">
        <f t="shared" si="1"/>
        <v>0</v>
      </c>
      <c r="I490" s="7">
        <v>0.0</v>
      </c>
      <c r="J490" s="7">
        <v>0.0</v>
      </c>
      <c r="K490" s="7">
        <v>0.0</v>
      </c>
      <c r="L490" s="12">
        <f t="shared" si="2"/>
        <v>0</v>
      </c>
      <c r="M490" s="7">
        <v>6.0</v>
      </c>
      <c r="N490" s="7">
        <v>3.0</v>
      </c>
      <c r="O490" s="7">
        <v>2.0</v>
      </c>
      <c r="P490" s="7">
        <v>6.0</v>
      </c>
      <c r="Q490" s="7">
        <v>0.0</v>
      </c>
      <c r="R490" s="10">
        <f t="shared" si="3"/>
        <v>0</v>
      </c>
      <c r="S490" s="10">
        <f t="shared" si="4"/>
        <v>0</v>
      </c>
      <c r="T490" s="7">
        <v>23.0</v>
      </c>
      <c r="U490" s="7">
        <v>20.0</v>
      </c>
      <c r="V490" s="7">
        <v>7.0</v>
      </c>
      <c r="W490" s="7">
        <v>10.0</v>
      </c>
      <c r="X490" s="7">
        <v>3.0</v>
      </c>
      <c r="Y490" s="7">
        <v>9142.0</v>
      </c>
      <c r="Z490" s="18">
        <f t="shared" si="5"/>
        <v>2.14600939</v>
      </c>
      <c r="AA490" s="14">
        <v>146.34</v>
      </c>
      <c r="AB490" s="18">
        <f t="shared" si="6"/>
        <v>2.061126761</v>
      </c>
      <c r="AC490" s="14">
        <v>269.2</v>
      </c>
      <c r="AD490" s="18">
        <f t="shared" si="7"/>
        <v>3.791549296</v>
      </c>
      <c r="AE490" s="13">
        <f t="shared" si="8"/>
        <v>0.352168263</v>
      </c>
      <c r="AF490" s="7">
        <v>0.0</v>
      </c>
      <c r="AG490" s="7">
        <v>0.0</v>
      </c>
      <c r="AH490" s="13" t="str">
        <f t="shared" si="9"/>
        <v> </v>
      </c>
      <c r="AI490" s="7">
        <v>3.0</v>
      </c>
      <c r="AJ490" s="7">
        <v>7.0</v>
      </c>
      <c r="AK490" s="26">
        <v>18.0</v>
      </c>
      <c r="AL490" s="26">
        <v>110.0</v>
      </c>
      <c r="AM490" s="7">
        <v>10.0</v>
      </c>
      <c r="AN490" s="7">
        <v>57.0</v>
      </c>
      <c r="AO490" s="7">
        <v>2.0</v>
      </c>
      <c r="AP490" s="7">
        <v>65.0</v>
      </c>
      <c r="AQ490" s="7">
        <v>20.0</v>
      </c>
      <c r="AR490" s="7">
        <v>103.0</v>
      </c>
      <c r="AS490" s="13">
        <f t="shared" si="10"/>
        <v>0.162601626</v>
      </c>
      <c r="AT490" s="14">
        <v>1.16</v>
      </c>
      <c r="AU490" s="7">
        <v>0.0</v>
      </c>
      <c r="AV490" s="7">
        <v>1.0</v>
      </c>
      <c r="AW490" s="14">
        <v>-32.8</v>
      </c>
      <c r="AX490" s="14">
        <v>7.34</v>
      </c>
      <c r="AY490" s="14">
        <v>0.65</v>
      </c>
    </row>
    <row r="491" ht="12.75" customHeight="1">
      <c r="A491" s="7" t="s">
        <v>471</v>
      </c>
      <c r="B491" s="7" t="s">
        <v>2328</v>
      </c>
      <c r="C491" s="8" t="s">
        <v>136</v>
      </c>
      <c r="D491" s="9" t="s">
        <v>183</v>
      </c>
      <c r="E491" s="7">
        <v>10.0</v>
      </c>
      <c r="F491" s="7">
        <v>0.0</v>
      </c>
      <c r="G491" s="7">
        <v>0.0</v>
      </c>
      <c r="H491" s="24">
        <f t="shared" si="1"/>
        <v>0</v>
      </c>
      <c r="I491" s="7">
        <v>0.0</v>
      </c>
      <c r="J491" s="7">
        <v>0.0</v>
      </c>
      <c r="K491" s="7">
        <v>0.0</v>
      </c>
      <c r="L491" s="12">
        <f t="shared" si="2"/>
        <v>0</v>
      </c>
      <c r="M491" s="7">
        <v>0.0</v>
      </c>
      <c r="N491" s="7">
        <v>0.0</v>
      </c>
      <c r="O491" s="7">
        <v>0.0</v>
      </c>
      <c r="P491" s="7">
        <v>0.0</v>
      </c>
      <c r="Q491" s="7">
        <v>0.0</v>
      </c>
      <c r="R491" s="10">
        <f t="shared" si="3"/>
        <v>0</v>
      </c>
      <c r="S491" s="10">
        <f t="shared" si="4"/>
        <v>0</v>
      </c>
      <c r="T491" s="7">
        <v>0.0</v>
      </c>
      <c r="U491" s="7">
        <v>0.0</v>
      </c>
      <c r="V491" s="7">
        <v>0.0</v>
      </c>
      <c r="W491" s="7">
        <v>0.0</v>
      </c>
      <c r="X491" s="7">
        <v>0.0</v>
      </c>
      <c r="Y491" s="7">
        <v>0.0</v>
      </c>
      <c r="Z491" s="18">
        <f t="shared" si="5"/>
        <v>0</v>
      </c>
      <c r="AA491" s="14">
        <v>0.0</v>
      </c>
      <c r="AB491" s="18">
        <f t="shared" si="6"/>
        <v>0</v>
      </c>
      <c r="AC491" s="14">
        <v>50.99</v>
      </c>
      <c r="AD491" s="18">
        <f t="shared" si="7"/>
        <v>5.099</v>
      </c>
      <c r="AE491" s="13">
        <f t="shared" si="8"/>
        <v>0</v>
      </c>
      <c r="AF491" s="7">
        <v>0.0</v>
      </c>
      <c r="AG491" s="7">
        <v>0.0</v>
      </c>
      <c r="AH491" s="13" t="str">
        <f t="shared" si="9"/>
        <v> </v>
      </c>
      <c r="AI491" s="7">
        <v>0.0</v>
      </c>
      <c r="AJ491" s="7">
        <v>0.0</v>
      </c>
      <c r="AK491" s="26">
        <v>0.0</v>
      </c>
      <c r="AL491" s="26">
        <v>0.0</v>
      </c>
      <c r="AM491" s="7">
        <v>0.0</v>
      </c>
      <c r="AN491" s="7">
        <v>0.0</v>
      </c>
      <c r="AO491" s="7">
        <v>0.0</v>
      </c>
      <c r="AP491" s="7">
        <v>0.0</v>
      </c>
      <c r="AQ491" s="7">
        <v>0.0</v>
      </c>
      <c r="AR491" s="7">
        <v>0.0</v>
      </c>
      <c r="AS491" s="13">
        <f t="shared" si="10"/>
        <v>0</v>
      </c>
      <c r="AT491" s="14"/>
      <c r="AU491" s="7">
        <v>0.0</v>
      </c>
      <c r="AV491" s="7">
        <v>0.0</v>
      </c>
      <c r="AW491" s="14">
        <v>0.0</v>
      </c>
      <c r="AX491" s="14"/>
      <c r="AY491" s="14"/>
    </row>
    <row r="492" ht="12.75" customHeight="1">
      <c r="A492" s="7" t="s">
        <v>594</v>
      </c>
      <c r="B492" s="7" t="s">
        <v>2330</v>
      </c>
      <c r="C492" s="8" t="s">
        <v>149</v>
      </c>
      <c r="D492" s="9" t="s">
        <v>159</v>
      </c>
      <c r="E492" s="7">
        <v>77.0</v>
      </c>
      <c r="F492" s="7">
        <v>4.0</v>
      </c>
      <c r="G492" s="7">
        <v>2.0</v>
      </c>
      <c r="H492" s="24">
        <f t="shared" si="1"/>
        <v>6</v>
      </c>
      <c r="I492" s="7">
        <v>3.0</v>
      </c>
      <c r="J492" s="7">
        <v>2.0</v>
      </c>
      <c r="K492" s="7">
        <v>0.0</v>
      </c>
      <c r="L492" s="12">
        <f t="shared" si="2"/>
        <v>15.6</v>
      </c>
      <c r="M492" s="7">
        <v>22.0</v>
      </c>
      <c r="N492" s="7">
        <v>4.0</v>
      </c>
      <c r="O492" s="7">
        <v>4.0</v>
      </c>
      <c r="P492" s="7">
        <v>18.0</v>
      </c>
      <c r="Q492" s="7">
        <v>4.0</v>
      </c>
      <c r="R492" s="10">
        <f t="shared" si="3"/>
        <v>0.1818181818</v>
      </c>
      <c r="S492" s="10">
        <f t="shared" si="4"/>
        <v>0.1153846154</v>
      </c>
      <c r="T492" s="7">
        <v>12.0</v>
      </c>
      <c r="U492" s="7">
        <v>8.0</v>
      </c>
      <c r="V492" s="7">
        <v>7.0</v>
      </c>
      <c r="W492" s="7">
        <v>5.0</v>
      </c>
      <c r="X492" s="7">
        <v>8.0</v>
      </c>
      <c r="Y492" s="7">
        <v>9258.0</v>
      </c>
      <c r="Z492" s="18">
        <f t="shared" si="5"/>
        <v>2.003896104</v>
      </c>
      <c r="AA492" s="14">
        <v>153.59</v>
      </c>
      <c r="AB492" s="18">
        <f t="shared" si="6"/>
        <v>1.994675325</v>
      </c>
      <c r="AC492" s="14">
        <v>261.67</v>
      </c>
      <c r="AD492" s="18">
        <f t="shared" si="7"/>
        <v>3.398311688</v>
      </c>
      <c r="AE492" s="13">
        <f t="shared" si="8"/>
        <v>0.3698646631</v>
      </c>
      <c r="AF492" s="7">
        <v>2.0</v>
      </c>
      <c r="AG492" s="7">
        <v>2.0</v>
      </c>
      <c r="AH492" s="13">
        <f t="shared" si="9"/>
        <v>0.5</v>
      </c>
      <c r="AI492" s="7">
        <v>5.0</v>
      </c>
      <c r="AJ492" s="7">
        <v>14.0</v>
      </c>
      <c r="AK492" s="26">
        <v>34.0</v>
      </c>
      <c r="AL492" s="26">
        <v>91.0</v>
      </c>
      <c r="AM492" s="7">
        <v>10.0</v>
      </c>
      <c r="AN492" s="7">
        <v>56.0</v>
      </c>
      <c r="AO492" s="7">
        <v>8.0</v>
      </c>
      <c r="AP492" s="7">
        <v>64.0</v>
      </c>
      <c r="AQ492" s="7">
        <v>38.0</v>
      </c>
      <c r="AR492" s="7">
        <v>118.0</v>
      </c>
      <c r="AS492" s="13">
        <f t="shared" si="10"/>
        <v>0.2435897436</v>
      </c>
      <c r="AT492" s="14">
        <v>13.01</v>
      </c>
      <c r="AU492" s="7">
        <v>3.0</v>
      </c>
      <c r="AV492" s="7">
        <v>9.0</v>
      </c>
      <c r="AW492" s="14">
        <v>-21.9</v>
      </c>
      <c r="AX492" s="14">
        <v>3.98</v>
      </c>
      <c r="AY492" s="14">
        <v>-7.29</v>
      </c>
    </row>
    <row r="493" ht="12.75" customHeight="1">
      <c r="A493" s="7" t="s">
        <v>2334</v>
      </c>
      <c r="B493" s="7" t="s">
        <v>2335</v>
      </c>
      <c r="C493" s="8" t="s">
        <v>136</v>
      </c>
      <c r="D493" s="9" t="s">
        <v>174</v>
      </c>
      <c r="E493" s="7">
        <v>66.0</v>
      </c>
      <c r="F493" s="7">
        <v>0.0</v>
      </c>
      <c r="G493" s="7">
        <v>1.0</v>
      </c>
      <c r="H493" s="24">
        <f t="shared" si="1"/>
        <v>1</v>
      </c>
      <c r="I493" s="7">
        <v>0.0</v>
      </c>
      <c r="J493" s="7">
        <v>1.0</v>
      </c>
      <c r="K493" s="7">
        <v>0.0</v>
      </c>
      <c r="L493" s="12">
        <f t="shared" si="2"/>
        <v>13</v>
      </c>
      <c r="M493" s="7">
        <v>0.0</v>
      </c>
      <c r="N493" s="7">
        <v>0.0</v>
      </c>
      <c r="O493" s="7">
        <v>0.0</v>
      </c>
      <c r="P493" s="7">
        <v>0.0</v>
      </c>
      <c r="Q493" s="7">
        <v>0.0</v>
      </c>
      <c r="R493" s="10">
        <f t="shared" si="3"/>
        <v>0</v>
      </c>
      <c r="S493" s="10">
        <f t="shared" si="4"/>
        <v>0</v>
      </c>
      <c r="T493" s="7">
        <v>32.0</v>
      </c>
      <c r="U493" s="7">
        <v>9.0</v>
      </c>
      <c r="V493" s="7">
        <v>2.0</v>
      </c>
      <c r="W493" s="7">
        <v>7.0</v>
      </c>
      <c r="X493" s="7">
        <v>1.0</v>
      </c>
      <c r="Y493" s="7">
        <v>8396.0</v>
      </c>
      <c r="Z493" s="18">
        <f t="shared" si="5"/>
        <v>2.12020202</v>
      </c>
      <c r="AA493" s="14">
        <v>133.27</v>
      </c>
      <c r="AB493" s="18">
        <f t="shared" si="6"/>
        <v>2.019242424</v>
      </c>
      <c r="AC493" s="14">
        <v>216.79</v>
      </c>
      <c r="AD493" s="18">
        <f t="shared" si="7"/>
        <v>3.28469697</v>
      </c>
      <c r="AE493" s="13">
        <f t="shared" si="8"/>
        <v>0.3807061647</v>
      </c>
      <c r="AF493" s="7">
        <v>0.0</v>
      </c>
      <c r="AG493" s="7">
        <v>0.0</v>
      </c>
      <c r="AH493" s="13" t="str">
        <f t="shared" si="9"/>
        <v> </v>
      </c>
      <c r="AI493" s="7">
        <v>1.0</v>
      </c>
      <c r="AJ493" s="7">
        <v>11.0</v>
      </c>
      <c r="AK493" s="26">
        <v>12.0</v>
      </c>
      <c r="AL493" s="26">
        <v>106.0</v>
      </c>
      <c r="AM493" s="7">
        <v>3.0</v>
      </c>
      <c r="AN493" s="7">
        <v>54.0</v>
      </c>
      <c r="AO493" s="7">
        <v>4.0</v>
      </c>
      <c r="AP493" s="7">
        <v>81.0</v>
      </c>
      <c r="AQ493" s="7">
        <v>13.0</v>
      </c>
      <c r="AR493" s="7">
        <v>107.0</v>
      </c>
      <c r="AS493" s="13">
        <f t="shared" si="10"/>
        <v>0.1083333333</v>
      </c>
      <c r="AT493" s="14">
        <v>-1.24</v>
      </c>
      <c r="AU493" s="7">
        <v>1.0</v>
      </c>
      <c r="AV493" s="7">
        <v>0.0</v>
      </c>
      <c r="AW493" s="14">
        <v>-35.1</v>
      </c>
      <c r="AX493" s="14">
        <v>8.89</v>
      </c>
      <c r="AY493" s="14">
        <v>5.72</v>
      </c>
    </row>
    <row r="494" ht="12.75" customHeight="1">
      <c r="A494" s="7" t="s">
        <v>1144</v>
      </c>
      <c r="B494" s="7" t="s">
        <v>2338</v>
      </c>
      <c r="C494" s="8" t="s">
        <v>215</v>
      </c>
      <c r="D494" s="9" t="s">
        <v>2339</v>
      </c>
      <c r="E494" s="7">
        <v>45.0</v>
      </c>
      <c r="F494" s="7">
        <v>0.0</v>
      </c>
      <c r="G494" s="7">
        <v>0.0</v>
      </c>
      <c r="H494" s="24">
        <f t="shared" si="1"/>
        <v>0</v>
      </c>
      <c r="I494" s="7">
        <v>0.0</v>
      </c>
      <c r="J494" s="7">
        <v>0.0</v>
      </c>
      <c r="K494" s="7">
        <v>0.0</v>
      </c>
      <c r="L494" s="12">
        <f t="shared" si="2"/>
        <v>0</v>
      </c>
      <c r="M494" s="7">
        <v>0.0</v>
      </c>
      <c r="N494" s="7">
        <v>0.0</v>
      </c>
      <c r="O494" s="7">
        <v>0.0</v>
      </c>
      <c r="P494" s="7">
        <v>0.0</v>
      </c>
      <c r="Q494" s="7">
        <v>0.0</v>
      </c>
      <c r="R494" s="10">
        <f t="shared" si="3"/>
        <v>0</v>
      </c>
      <c r="S494" s="10">
        <f t="shared" si="4"/>
        <v>0</v>
      </c>
      <c r="T494" s="7">
        <v>0.0</v>
      </c>
      <c r="U494" s="7">
        <v>0.0</v>
      </c>
      <c r="V494" s="7">
        <v>0.0</v>
      </c>
      <c r="W494" s="7">
        <v>0.0</v>
      </c>
      <c r="X494" s="7">
        <v>0.0</v>
      </c>
      <c r="Y494" s="7">
        <v>3.0</v>
      </c>
      <c r="Z494" s="18">
        <f t="shared" si="5"/>
        <v>0.001111111111</v>
      </c>
      <c r="AA494" s="14">
        <v>0.05</v>
      </c>
      <c r="AB494" s="18">
        <f t="shared" si="6"/>
        <v>0.001111111111</v>
      </c>
      <c r="AC494" s="14">
        <v>240.03</v>
      </c>
      <c r="AD494" s="18">
        <f t="shared" si="7"/>
        <v>5.334</v>
      </c>
      <c r="AE494" s="13">
        <f t="shared" si="8"/>
        <v>0.000208263912</v>
      </c>
      <c r="AF494" s="7">
        <v>0.0</v>
      </c>
      <c r="AG494" s="7">
        <v>0.0</v>
      </c>
      <c r="AH494" s="13" t="str">
        <f t="shared" si="9"/>
        <v> </v>
      </c>
      <c r="AI494" s="7">
        <v>0.0</v>
      </c>
      <c r="AJ494" s="7">
        <v>0.0</v>
      </c>
      <c r="AK494" s="26">
        <v>0.0</v>
      </c>
      <c r="AL494" s="26">
        <v>0.0</v>
      </c>
      <c r="AM494" s="7">
        <v>0.0</v>
      </c>
      <c r="AN494" s="7">
        <v>0.0</v>
      </c>
      <c r="AO494" s="7">
        <v>0.0</v>
      </c>
      <c r="AP494" s="7">
        <v>0.0</v>
      </c>
      <c r="AQ494" s="7">
        <v>0.0</v>
      </c>
      <c r="AR494" s="7">
        <v>0.0</v>
      </c>
      <c r="AS494" s="13">
        <f t="shared" si="10"/>
        <v>0</v>
      </c>
      <c r="AT494" s="14"/>
      <c r="AU494" s="7">
        <v>0.0</v>
      </c>
      <c r="AV494" s="7">
        <v>1.0</v>
      </c>
      <c r="AW494" s="14">
        <v>0.0</v>
      </c>
      <c r="AX494" s="14"/>
      <c r="AY494" s="14"/>
    </row>
    <row r="495" ht="12.75" customHeight="1">
      <c r="A495" s="7" t="s">
        <v>1722</v>
      </c>
      <c r="B495" s="7" t="s">
        <v>2340</v>
      </c>
      <c r="C495" s="8" t="s">
        <v>237</v>
      </c>
      <c r="D495" s="9" t="s">
        <v>174</v>
      </c>
      <c r="E495" s="7">
        <v>65.0</v>
      </c>
      <c r="F495" s="7">
        <v>0.0</v>
      </c>
      <c r="G495" s="7">
        <v>0.0</v>
      </c>
      <c r="H495" s="24">
        <f t="shared" si="1"/>
        <v>0</v>
      </c>
      <c r="I495" s="7">
        <v>0.0</v>
      </c>
      <c r="J495" s="7">
        <v>0.0</v>
      </c>
      <c r="K495" s="7">
        <v>0.0</v>
      </c>
      <c r="L495" s="12">
        <f t="shared" si="2"/>
        <v>0</v>
      </c>
      <c r="M495" s="7">
        <v>2.0</v>
      </c>
      <c r="N495" s="7">
        <v>0.0</v>
      </c>
      <c r="O495" s="7">
        <v>0.0</v>
      </c>
      <c r="P495" s="7">
        <v>2.0</v>
      </c>
      <c r="Q495" s="7">
        <v>0.0</v>
      </c>
      <c r="R495" s="10">
        <f t="shared" si="3"/>
        <v>0</v>
      </c>
      <c r="S495" s="10">
        <f t="shared" si="4"/>
        <v>0</v>
      </c>
      <c r="T495" s="7">
        <v>21.0</v>
      </c>
      <c r="U495" s="7">
        <v>4.0</v>
      </c>
      <c r="V495" s="7">
        <v>3.0</v>
      </c>
      <c r="W495" s="7">
        <v>4.0</v>
      </c>
      <c r="X495" s="7">
        <v>6.0</v>
      </c>
      <c r="Y495" s="7">
        <v>9178.0</v>
      </c>
      <c r="Z495" s="18">
        <f t="shared" si="5"/>
        <v>2.353333333</v>
      </c>
      <c r="AA495" s="14">
        <v>148.41</v>
      </c>
      <c r="AB495" s="18">
        <f t="shared" si="6"/>
        <v>2.283230769</v>
      </c>
      <c r="AC495" s="14">
        <v>197.15</v>
      </c>
      <c r="AD495" s="18">
        <f t="shared" si="7"/>
        <v>3.033076923</v>
      </c>
      <c r="AE495" s="13">
        <f t="shared" si="8"/>
        <v>0.4294767913</v>
      </c>
      <c r="AF495" s="7">
        <v>0.0</v>
      </c>
      <c r="AG495" s="7">
        <v>0.0</v>
      </c>
      <c r="AH495" s="13" t="str">
        <f t="shared" si="9"/>
        <v> </v>
      </c>
      <c r="AI495" s="7">
        <v>1.0</v>
      </c>
      <c r="AJ495" s="7">
        <v>18.0</v>
      </c>
      <c r="AK495" s="26">
        <v>25.0</v>
      </c>
      <c r="AL495" s="26">
        <v>101.0</v>
      </c>
      <c r="AM495" s="7">
        <v>3.0</v>
      </c>
      <c r="AN495" s="7">
        <v>41.0</v>
      </c>
      <c r="AO495" s="7">
        <v>4.0</v>
      </c>
      <c r="AP495" s="7">
        <v>60.0</v>
      </c>
      <c r="AQ495" s="7">
        <v>18.0</v>
      </c>
      <c r="AR495" s="7">
        <v>126.0</v>
      </c>
      <c r="AS495" s="13">
        <f t="shared" si="10"/>
        <v>0.125</v>
      </c>
      <c r="AT495" s="14">
        <v>-4.64</v>
      </c>
      <c r="AU495" s="7">
        <v>1.0</v>
      </c>
      <c r="AV495" s="7">
        <v>0.0</v>
      </c>
      <c r="AW495" s="14">
        <v>-30.3</v>
      </c>
      <c r="AX495" s="14">
        <v>8.33</v>
      </c>
      <c r="AY495" s="14">
        <v>-1.01</v>
      </c>
    </row>
    <row r="496" ht="12.75" customHeight="1">
      <c r="A496" s="7" t="s">
        <v>2343</v>
      </c>
      <c r="B496" s="7" t="s">
        <v>2344</v>
      </c>
      <c r="C496" s="8" t="s">
        <v>206</v>
      </c>
      <c r="D496" s="9" t="s">
        <v>174</v>
      </c>
      <c r="E496" s="7">
        <v>82.0</v>
      </c>
      <c r="F496" s="7">
        <v>0.0</v>
      </c>
      <c r="G496" s="7">
        <v>0.0</v>
      </c>
      <c r="H496" s="24">
        <f t="shared" si="1"/>
        <v>0</v>
      </c>
      <c r="I496" s="7">
        <v>0.0</v>
      </c>
      <c r="J496" s="7">
        <v>0.0</v>
      </c>
      <c r="K496" s="7">
        <v>0.0</v>
      </c>
      <c r="L496" s="12">
        <f t="shared" si="2"/>
        <v>0</v>
      </c>
      <c r="M496" s="7">
        <v>6.0</v>
      </c>
      <c r="N496" s="7">
        <v>0.0</v>
      </c>
      <c r="O496" s="7">
        <v>0.0</v>
      </c>
      <c r="P496" s="7">
        <v>5.0</v>
      </c>
      <c r="Q496" s="7">
        <v>1.0</v>
      </c>
      <c r="R496" s="10">
        <f t="shared" si="3"/>
        <v>0</v>
      </c>
      <c r="S496" s="10">
        <f t="shared" si="4"/>
        <v>0</v>
      </c>
      <c r="T496" s="7">
        <v>14.0</v>
      </c>
      <c r="U496" s="7">
        <v>9.0</v>
      </c>
      <c r="V496" s="7">
        <v>1.0</v>
      </c>
      <c r="W496" s="7">
        <v>9.0</v>
      </c>
      <c r="X496" s="7">
        <v>6.0</v>
      </c>
      <c r="Y496" s="7">
        <v>11493.0</v>
      </c>
      <c r="Z496" s="18">
        <f t="shared" si="5"/>
        <v>2.33597561</v>
      </c>
      <c r="AA496" s="14">
        <v>184.42</v>
      </c>
      <c r="AB496" s="18">
        <f t="shared" si="6"/>
        <v>2.24902439</v>
      </c>
      <c r="AC496" s="14">
        <v>210.53</v>
      </c>
      <c r="AD496" s="18">
        <f t="shared" si="7"/>
        <v>2.567439024</v>
      </c>
      <c r="AE496" s="13">
        <f t="shared" si="8"/>
        <v>0.4669451829</v>
      </c>
      <c r="AF496" s="7">
        <v>0.0</v>
      </c>
      <c r="AG496" s="7">
        <v>0.0</v>
      </c>
      <c r="AH496" s="13" t="str">
        <f t="shared" si="9"/>
        <v> </v>
      </c>
      <c r="AI496" s="7">
        <v>1.0</v>
      </c>
      <c r="AJ496" s="7">
        <v>21.0</v>
      </c>
      <c r="AK496" s="26">
        <v>24.0</v>
      </c>
      <c r="AL496" s="26">
        <v>146.0</v>
      </c>
      <c r="AM496" s="7">
        <v>8.0</v>
      </c>
      <c r="AN496" s="7">
        <v>70.0</v>
      </c>
      <c r="AO496" s="7">
        <v>7.0</v>
      </c>
      <c r="AP496" s="7">
        <v>50.0</v>
      </c>
      <c r="AQ496" s="7">
        <v>22.0</v>
      </c>
      <c r="AR496" s="7">
        <v>142.0</v>
      </c>
      <c r="AS496" s="13">
        <f t="shared" si="10"/>
        <v>0.1341463415</v>
      </c>
      <c r="AT496" s="14">
        <v>-3.09</v>
      </c>
      <c r="AU496" s="7">
        <v>0.0</v>
      </c>
      <c r="AV496" s="7">
        <v>1.0</v>
      </c>
      <c r="AW496" s="14">
        <v>-52.4</v>
      </c>
      <c r="AX496" s="14">
        <v>2.35</v>
      </c>
      <c r="AY496" s="14">
        <v>-4.38</v>
      </c>
    </row>
    <row r="497" ht="12.75" customHeight="1">
      <c r="A497" s="7" t="s">
        <v>684</v>
      </c>
      <c r="B497" s="7" t="s">
        <v>2348</v>
      </c>
      <c r="C497" s="8" t="s">
        <v>628</v>
      </c>
      <c r="D497" s="9" t="s">
        <v>255</v>
      </c>
      <c r="E497" s="7">
        <v>82.0</v>
      </c>
      <c r="F497" s="7">
        <v>1.0</v>
      </c>
      <c r="G497" s="7">
        <v>0.0</v>
      </c>
      <c r="H497" s="24">
        <f t="shared" si="1"/>
        <v>1</v>
      </c>
      <c r="I497" s="7">
        <v>1.0</v>
      </c>
      <c r="J497" s="7">
        <v>0.0</v>
      </c>
      <c r="K497" s="7">
        <v>0.0</v>
      </c>
      <c r="L497" s="12">
        <f t="shared" si="2"/>
        <v>0</v>
      </c>
      <c r="M497" s="7">
        <v>6.0</v>
      </c>
      <c r="N497" s="7">
        <v>1.0</v>
      </c>
      <c r="O497" s="7">
        <v>1.0</v>
      </c>
      <c r="P497" s="7">
        <v>5.0</v>
      </c>
      <c r="Q497" s="7">
        <v>0.0</v>
      </c>
      <c r="R497" s="10">
        <f t="shared" si="3"/>
        <v>0.1666666667</v>
      </c>
      <c r="S497" s="10">
        <f t="shared" si="4"/>
        <v>0.1666666667</v>
      </c>
      <c r="T497" s="7">
        <v>1.0</v>
      </c>
      <c r="U497" s="7">
        <v>1.0</v>
      </c>
      <c r="V497" s="7">
        <v>0.0</v>
      </c>
      <c r="W497" s="7">
        <v>1.0</v>
      </c>
      <c r="X497" s="7">
        <v>6.0</v>
      </c>
      <c r="Y497" s="7">
        <v>6274.0</v>
      </c>
      <c r="Z497" s="18">
        <f t="shared" si="5"/>
        <v>1.275203252</v>
      </c>
      <c r="AA497" s="14">
        <v>107.62</v>
      </c>
      <c r="AB497" s="18">
        <f t="shared" si="6"/>
        <v>1.312439024</v>
      </c>
      <c r="AC497" s="14">
        <v>267.64</v>
      </c>
      <c r="AD497" s="18">
        <f t="shared" si="7"/>
        <v>3.263902439</v>
      </c>
      <c r="AE497" s="13">
        <f t="shared" si="8"/>
        <v>0.2867878271</v>
      </c>
      <c r="AF497" s="7">
        <v>27.0</v>
      </c>
      <c r="AG497" s="7">
        <v>24.0</v>
      </c>
      <c r="AH497" s="13">
        <f t="shared" si="9"/>
        <v>0.5294117647</v>
      </c>
      <c r="AI497" s="7">
        <v>1.0</v>
      </c>
      <c r="AJ497" s="7">
        <v>17.0</v>
      </c>
      <c r="AK497" s="26">
        <v>8.0</v>
      </c>
      <c r="AL497" s="26">
        <v>90.0</v>
      </c>
      <c r="AM497" s="7">
        <v>5.0</v>
      </c>
      <c r="AN497" s="7">
        <v>41.0</v>
      </c>
      <c r="AO497" s="7">
        <v>3.0</v>
      </c>
      <c r="AP497" s="7">
        <v>51.0</v>
      </c>
      <c r="AQ497" s="7">
        <v>11.0</v>
      </c>
      <c r="AR497" s="7">
        <v>100.0</v>
      </c>
      <c r="AS497" s="13">
        <f t="shared" si="10"/>
        <v>0.0990990991</v>
      </c>
      <c r="AT497" s="14">
        <v>-1.83</v>
      </c>
      <c r="AU497" s="7">
        <v>1.0</v>
      </c>
      <c r="AV497" s="7">
        <v>0.0</v>
      </c>
      <c r="AW497" s="14">
        <v>-47.9</v>
      </c>
      <c r="AX497" s="14">
        <v>1.9</v>
      </c>
      <c r="AY497" s="14">
        <v>-4.63</v>
      </c>
    </row>
    <row r="498" ht="12.75" customHeight="1">
      <c r="A498" s="7" t="s">
        <v>684</v>
      </c>
      <c r="B498" s="7" t="s">
        <v>2351</v>
      </c>
      <c r="C498" s="8" t="s">
        <v>860</v>
      </c>
      <c r="D498" s="9" t="s">
        <v>159</v>
      </c>
      <c r="E498" s="7">
        <v>72.0</v>
      </c>
      <c r="F498" s="7">
        <v>0.0</v>
      </c>
      <c r="G498" s="7">
        <v>0.0</v>
      </c>
      <c r="H498" s="24">
        <f t="shared" si="1"/>
        <v>0</v>
      </c>
      <c r="I498" s="7">
        <v>0.0</v>
      </c>
      <c r="J498" s="7">
        <v>0.0</v>
      </c>
      <c r="K498" s="7">
        <v>0.0</v>
      </c>
      <c r="L498" s="12">
        <f t="shared" si="2"/>
        <v>0</v>
      </c>
      <c r="M498" s="7">
        <v>0.0</v>
      </c>
      <c r="N498" s="7">
        <v>0.0</v>
      </c>
      <c r="O498" s="7">
        <v>0.0</v>
      </c>
      <c r="P498" s="7">
        <v>0.0</v>
      </c>
      <c r="Q498" s="7">
        <v>0.0</v>
      </c>
      <c r="R498" s="10">
        <f t="shared" si="3"/>
        <v>0</v>
      </c>
      <c r="S498" s="10">
        <f t="shared" si="4"/>
        <v>0</v>
      </c>
      <c r="T498" s="7">
        <v>0.0</v>
      </c>
      <c r="U498" s="7">
        <v>0.0</v>
      </c>
      <c r="V498" s="7">
        <v>0.0</v>
      </c>
      <c r="W498" s="7">
        <v>0.0</v>
      </c>
      <c r="X498" s="7">
        <v>0.0</v>
      </c>
      <c r="Y498" s="7">
        <v>15.0</v>
      </c>
      <c r="Z498" s="18">
        <f t="shared" si="5"/>
        <v>0.003472222222</v>
      </c>
      <c r="AA498" s="14">
        <v>0.32</v>
      </c>
      <c r="AB498" s="18">
        <f t="shared" si="6"/>
        <v>0.004444444444</v>
      </c>
      <c r="AC498" s="14">
        <v>414.65</v>
      </c>
      <c r="AD498" s="18">
        <f t="shared" si="7"/>
        <v>5.759027778</v>
      </c>
      <c r="AE498" s="13">
        <f t="shared" si="8"/>
        <v>0.0007711400824</v>
      </c>
      <c r="AF498" s="7">
        <v>0.0</v>
      </c>
      <c r="AG498" s="7">
        <v>0.0</v>
      </c>
      <c r="AH498" s="13" t="str">
        <f t="shared" si="9"/>
        <v> </v>
      </c>
      <c r="AI498" s="7">
        <v>0.0</v>
      </c>
      <c r="AJ498" s="7">
        <v>0.0</v>
      </c>
      <c r="AK498" s="26">
        <v>0.0</v>
      </c>
      <c r="AL498" s="26">
        <v>2.0</v>
      </c>
      <c r="AM498" s="7">
        <v>0.0</v>
      </c>
      <c r="AN498" s="7">
        <v>0.0</v>
      </c>
      <c r="AO498" s="7">
        <v>0.0</v>
      </c>
      <c r="AP498" s="7">
        <v>0.0</v>
      </c>
      <c r="AQ498" s="7">
        <v>0.0</v>
      </c>
      <c r="AR498" s="7">
        <v>2.0</v>
      </c>
      <c r="AS498" s="13">
        <f t="shared" si="10"/>
        <v>0</v>
      </c>
      <c r="AT498" s="14">
        <v>-15.36</v>
      </c>
      <c r="AU498" s="7">
        <v>1.0</v>
      </c>
      <c r="AV498" s="7">
        <v>1.0</v>
      </c>
      <c r="AW498" s="14">
        <v>-120.0</v>
      </c>
      <c r="AX498" s="14"/>
      <c r="AY498" s="14"/>
    </row>
    <row r="499" ht="12.75" customHeight="1">
      <c r="A499" s="7" t="s">
        <v>339</v>
      </c>
      <c r="B499" s="7" t="s">
        <v>1722</v>
      </c>
      <c r="C499" s="8" t="s">
        <v>305</v>
      </c>
      <c r="D499" s="9" t="s">
        <v>255</v>
      </c>
      <c r="E499" s="7">
        <v>80.0</v>
      </c>
      <c r="F499" s="7">
        <v>0.0</v>
      </c>
      <c r="G499" s="7">
        <v>0.0</v>
      </c>
      <c r="H499" s="24">
        <f t="shared" si="1"/>
        <v>0</v>
      </c>
      <c r="I499" s="7">
        <v>0.0</v>
      </c>
      <c r="J499" s="7">
        <v>0.0</v>
      </c>
      <c r="K499" s="7">
        <v>0.0</v>
      </c>
      <c r="L499" s="12">
        <f t="shared" si="2"/>
        <v>0</v>
      </c>
      <c r="M499" s="7">
        <v>0.0</v>
      </c>
      <c r="N499" s="7">
        <v>0.0</v>
      </c>
      <c r="O499" s="7">
        <v>0.0</v>
      </c>
      <c r="P499" s="7">
        <v>0.0</v>
      </c>
      <c r="Q499" s="7">
        <v>1.0</v>
      </c>
      <c r="R499" s="10">
        <f t="shared" si="3"/>
        <v>0</v>
      </c>
      <c r="S499" s="10">
        <f t="shared" si="4"/>
        <v>0</v>
      </c>
      <c r="T499" s="7">
        <v>0.0</v>
      </c>
      <c r="U499" s="7">
        <v>0.0</v>
      </c>
      <c r="V499" s="7">
        <v>0.0</v>
      </c>
      <c r="W499" s="7">
        <v>0.0</v>
      </c>
      <c r="X499" s="7">
        <v>0.0</v>
      </c>
      <c r="Y499" s="7">
        <v>213.0</v>
      </c>
      <c r="Z499" s="18">
        <f t="shared" si="5"/>
        <v>0.044375</v>
      </c>
      <c r="AA499" s="14">
        <v>3.7</v>
      </c>
      <c r="AB499" s="18">
        <f t="shared" si="6"/>
        <v>0.04625</v>
      </c>
      <c r="AC499" s="14">
        <v>355.35</v>
      </c>
      <c r="AD499" s="18">
        <f t="shared" si="7"/>
        <v>4.441875</v>
      </c>
      <c r="AE499" s="13">
        <f t="shared" si="8"/>
        <v>0.01030497145</v>
      </c>
      <c r="AF499" s="7">
        <v>0.0</v>
      </c>
      <c r="AG499" s="7">
        <v>0.0</v>
      </c>
      <c r="AH499" s="13" t="str">
        <f t="shared" si="9"/>
        <v> </v>
      </c>
      <c r="AI499" s="7">
        <v>0.0</v>
      </c>
      <c r="AJ499" s="7">
        <v>0.0</v>
      </c>
      <c r="AK499" s="26">
        <v>1.0</v>
      </c>
      <c r="AL499" s="26">
        <v>4.0</v>
      </c>
      <c r="AM499" s="7">
        <v>0.0</v>
      </c>
      <c r="AN499" s="7">
        <v>0.0</v>
      </c>
      <c r="AO499" s="7">
        <v>1.0</v>
      </c>
      <c r="AP499" s="7">
        <v>1.0</v>
      </c>
      <c r="AQ499" s="7">
        <v>0.0</v>
      </c>
      <c r="AR499" s="7">
        <v>4.0</v>
      </c>
      <c r="AS499" s="13">
        <f t="shared" si="10"/>
        <v>0</v>
      </c>
      <c r="AT499" s="14">
        <v>-17.52</v>
      </c>
      <c r="AU499" s="7">
        <v>0.0</v>
      </c>
      <c r="AV499" s="7">
        <v>2.0</v>
      </c>
      <c r="AW499" s="14">
        <v>-48.6</v>
      </c>
      <c r="AX499" s="14">
        <v>0.0</v>
      </c>
      <c r="AY499" s="14">
        <v>-6.67</v>
      </c>
    </row>
    <row r="500" ht="12.75" customHeight="1">
      <c r="A500" s="7" t="s">
        <v>726</v>
      </c>
      <c r="B500" s="7" t="s">
        <v>1722</v>
      </c>
      <c r="C500" s="8" t="s">
        <v>628</v>
      </c>
      <c r="D500" s="9" t="s">
        <v>174</v>
      </c>
      <c r="E500" s="7">
        <v>78.0</v>
      </c>
      <c r="F500" s="7">
        <v>0.0</v>
      </c>
      <c r="G500" s="7">
        <v>0.0</v>
      </c>
      <c r="H500" s="24">
        <f t="shared" si="1"/>
        <v>0</v>
      </c>
      <c r="I500" s="7">
        <v>0.0</v>
      </c>
      <c r="J500" s="7">
        <v>0.0</v>
      </c>
      <c r="K500" s="7">
        <v>0.0</v>
      </c>
      <c r="L500" s="12">
        <f t="shared" si="2"/>
        <v>0</v>
      </c>
      <c r="M500" s="7">
        <v>0.0</v>
      </c>
      <c r="N500" s="7">
        <v>0.0</v>
      </c>
      <c r="O500" s="7">
        <v>0.0</v>
      </c>
      <c r="P500" s="7">
        <v>0.0</v>
      </c>
      <c r="Q500" s="7">
        <v>0.0</v>
      </c>
      <c r="R500" s="10">
        <f t="shared" si="3"/>
        <v>0</v>
      </c>
      <c r="S500" s="10">
        <f t="shared" si="4"/>
        <v>0</v>
      </c>
      <c r="T500" s="7">
        <v>22.0</v>
      </c>
      <c r="U500" s="7">
        <v>4.0</v>
      </c>
      <c r="V500" s="7">
        <v>3.0</v>
      </c>
      <c r="W500" s="7">
        <v>2.0</v>
      </c>
      <c r="X500" s="7">
        <v>0.0</v>
      </c>
      <c r="Y500" s="7">
        <v>10367.0</v>
      </c>
      <c r="Z500" s="18">
        <f t="shared" si="5"/>
        <v>2.21517094</v>
      </c>
      <c r="AA500" s="14">
        <v>164.62</v>
      </c>
      <c r="AB500" s="18">
        <f t="shared" si="6"/>
        <v>2.110512821</v>
      </c>
      <c r="AC500" s="14">
        <v>197.18</v>
      </c>
      <c r="AD500" s="18">
        <f t="shared" si="7"/>
        <v>2.527948718</v>
      </c>
      <c r="AE500" s="13">
        <f t="shared" si="8"/>
        <v>0.455002764</v>
      </c>
      <c r="AF500" s="7">
        <v>0.0</v>
      </c>
      <c r="AG500" s="7">
        <v>0.0</v>
      </c>
      <c r="AH500" s="13" t="str">
        <f t="shared" si="9"/>
        <v> </v>
      </c>
      <c r="AI500" s="7">
        <v>2.0</v>
      </c>
      <c r="AJ500" s="7">
        <v>20.0</v>
      </c>
      <c r="AK500" s="26">
        <v>18.0</v>
      </c>
      <c r="AL500" s="26">
        <v>136.0</v>
      </c>
      <c r="AM500" s="7">
        <v>6.0</v>
      </c>
      <c r="AN500" s="7">
        <v>61.0</v>
      </c>
      <c r="AO500" s="7">
        <v>1.0</v>
      </c>
      <c r="AP500" s="7">
        <v>62.0</v>
      </c>
      <c r="AQ500" s="7">
        <v>15.0</v>
      </c>
      <c r="AR500" s="7">
        <v>145.0</v>
      </c>
      <c r="AS500" s="13">
        <f t="shared" si="10"/>
        <v>0.09375</v>
      </c>
      <c r="AT500" s="14">
        <v>-2.14</v>
      </c>
      <c r="AU500" s="7">
        <v>0.0</v>
      </c>
      <c r="AV500" s="7">
        <v>1.0</v>
      </c>
      <c r="AW500" s="14">
        <v>-47.4</v>
      </c>
      <c r="AX500" s="14">
        <v>3.82</v>
      </c>
      <c r="AY500" s="14">
        <v>-2.36</v>
      </c>
    </row>
    <row r="501" ht="12.75" customHeight="1">
      <c r="A501" s="7" t="s">
        <v>2357</v>
      </c>
      <c r="B501" s="7" t="s">
        <v>2358</v>
      </c>
      <c r="C501" s="8" t="s">
        <v>197</v>
      </c>
      <c r="D501" s="9" t="s">
        <v>174</v>
      </c>
      <c r="E501" s="7">
        <v>78.0</v>
      </c>
      <c r="F501" s="7">
        <v>0.0</v>
      </c>
      <c r="G501" s="7">
        <v>1.0</v>
      </c>
      <c r="H501" s="24">
        <f t="shared" si="1"/>
        <v>1</v>
      </c>
      <c r="I501" s="7">
        <v>0.0</v>
      </c>
      <c r="J501" s="7">
        <v>0.0</v>
      </c>
      <c r="K501" s="7">
        <v>1.0</v>
      </c>
      <c r="L501" s="12">
        <f t="shared" si="2"/>
        <v>0</v>
      </c>
      <c r="M501" s="7">
        <v>2.0</v>
      </c>
      <c r="N501" s="7">
        <v>1.0</v>
      </c>
      <c r="O501" s="7">
        <v>1.0</v>
      </c>
      <c r="P501" s="7">
        <v>1.0</v>
      </c>
      <c r="Q501" s="7">
        <v>0.0</v>
      </c>
      <c r="R501" s="10">
        <f t="shared" si="3"/>
        <v>0</v>
      </c>
      <c r="S501" s="10">
        <f t="shared" si="4"/>
        <v>0</v>
      </c>
      <c r="T501" s="7">
        <v>34.0</v>
      </c>
      <c r="U501" s="7">
        <v>22.0</v>
      </c>
      <c r="V501" s="7">
        <v>5.0</v>
      </c>
      <c r="W501" s="7">
        <v>9.0</v>
      </c>
      <c r="X501" s="7">
        <v>3.0</v>
      </c>
      <c r="Y501" s="7">
        <v>10566.0</v>
      </c>
      <c r="Z501" s="18">
        <f t="shared" si="5"/>
        <v>2.257692308</v>
      </c>
      <c r="AA501" s="14">
        <v>172.22</v>
      </c>
      <c r="AB501" s="18">
        <f t="shared" si="6"/>
        <v>2.207948718</v>
      </c>
      <c r="AC501" s="14">
        <v>256.91</v>
      </c>
      <c r="AD501" s="18">
        <f t="shared" si="7"/>
        <v>3.293717949</v>
      </c>
      <c r="AE501" s="13">
        <f t="shared" si="8"/>
        <v>0.4013236082</v>
      </c>
      <c r="AF501" s="7">
        <v>0.0</v>
      </c>
      <c r="AG501" s="7">
        <v>0.0</v>
      </c>
      <c r="AH501" s="13" t="str">
        <f t="shared" si="9"/>
        <v> </v>
      </c>
      <c r="AI501" s="7">
        <v>4.0</v>
      </c>
      <c r="AJ501" s="7">
        <v>17.0</v>
      </c>
      <c r="AK501" s="26">
        <v>15.0</v>
      </c>
      <c r="AL501" s="26">
        <v>136.0</v>
      </c>
      <c r="AM501" s="7">
        <v>3.0</v>
      </c>
      <c r="AN501" s="7">
        <v>72.0</v>
      </c>
      <c r="AO501" s="7">
        <v>7.0</v>
      </c>
      <c r="AP501" s="7">
        <v>76.0</v>
      </c>
      <c r="AQ501" s="7">
        <v>19.0</v>
      </c>
      <c r="AR501" s="7">
        <v>146.0</v>
      </c>
      <c r="AS501" s="13">
        <f t="shared" si="10"/>
        <v>0.1151515152</v>
      </c>
      <c r="AT501" s="14">
        <v>0.12</v>
      </c>
      <c r="AU501" s="7">
        <v>1.0</v>
      </c>
      <c r="AV501" s="7">
        <v>3.0</v>
      </c>
      <c r="AW501" s="14">
        <v>-46.7</v>
      </c>
      <c r="AX501" s="14">
        <v>11.19</v>
      </c>
      <c r="AY501" s="14">
        <v>7.33</v>
      </c>
    </row>
    <row r="502" ht="12.75" customHeight="1">
      <c r="A502" s="7" t="s">
        <v>777</v>
      </c>
      <c r="B502" s="7" t="s">
        <v>2360</v>
      </c>
      <c r="C502" s="8" t="s">
        <v>839</v>
      </c>
      <c r="D502" s="9" t="s">
        <v>167</v>
      </c>
      <c r="E502" s="7">
        <v>81.0</v>
      </c>
      <c r="F502" s="7">
        <v>1.0</v>
      </c>
      <c r="G502" s="7">
        <v>1.0</v>
      </c>
      <c r="H502" s="24">
        <f t="shared" si="1"/>
        <v>2</v>
      </c>
      <c r="I502" s="7">
        <v>1.0</v>
      </c>
      <c r="J502" s="7">
        <v>1.0</v>
      </c>
      <c r="K502" s="7">
        <v>0.0</v>
      </c>
      <c r="L502" s="12">
        <f t="shared" si="2"/>
        <v>12</v>
      </c>
      <c r="M502" s="7">
        <v>9.0</v>
      </c>
      <c r="N502" s="7">
        <v>3.0</v>
      </c>
      <c r="O502" s="7">
        <v>2.0</v>
      </c>
      <c r="P502" s="7">
        <v>8.0</v>
      </c>
      <c r="Q502" s="7">
        <v>2.0</v>
      </c>
      <c r="R502" s="10">
        <f t="shared" si="3"/>
        <v>0.1111111111</v>
      </c>
      <c r="S502" s="10">
        <f t="shared" si="4"/>
        <v>0.08333333333</v>
      </c>
      <c r="T502" s="7">
        <v>17.0</v>
      </c>
      <c r="U502" s="7">
        <v>2.0</v>
      </c>
      <c r="V502" s="7">
        <v>4.0</v>
      </c>
      <c r="W502" s="7">
        <v>0.0</v>
      </c>
      <c r="X502" s="7">
        <v>14.0</v>
      </c>
      <c r="Y502" s="7">
        <v>12568.0</v>
      </c>
      <c r="Z502" s="18">
        <f t="shared" si="5"/>
        <v>2.58600823</v>
      </c>
      <c r="AA502" s="14">
        <v>216.32</v>
      </c>
      <c r="AB502" s="18">
        <f t="shared" si="6"/>
        <v>2.670617284</v>
      </c>
      <c r="AC502" s="14">
        <v>271.68</v>
      </c>
      <c r="AD502" s="18">
        <f t="shared" si="7"/>
        <v>3.354074074</v>
      </c>
      <c r="AE502" s="13">
        <f t="shared" si="8"/>
        <v>0.4432786885</v>
      </c>
      <c r="AF502" s="7">
        <v>2.0</v>
      </c>
      <c r="AG502" s="7">
        <v>5.0</v>
      </c>
      <c r="AH502" s="13">
        <f t="shared" si="9"/>
        <v>0.2857142857</v>
      </c>
      <c r="AI502" s="7">
        <v>2.0</v>
      </c>
      <c r="AJ502" s="7">
        <v>26.0</v>
      </c>
      <c r="AK502" s="26">
        <v>22.0</v>
      </c>
      <c r="AL502" s="26">
        <v>146.0</v>
      </c>
      <c r="AM502" s="7">
        <v>5.0</v>
      </c>
      <c r="AN502" s="7">
        <v>76.0</v>
      </c>
      <c r="AO502" s="7">
        <v>4.0</v>
      </c>
      <c r="AP502" s="7">
        <v>86.0</v>
      </c>
      <c r="AQ502" s="7">
        <v>20.0</v>
      </c>
      <c r="AR502" s="7">
        <v>163.0</v>
      </c>
      <c r="AS502" s="13">
        <f t="shared" si="10"/>
        <v>0.1092896175</v>
      </c>
      <c r="AT502" s="14">
        <v>-2.25</v>
      </c>
      <c r="AU502" s="7">
        <v>0.0</v>
      </c>
      <c r="AV502" s="7">
        <v>1.0</v>
      </c>
      <c r="AW502" s="14">
        <v>-38.0</v>
      </c>
      <c r="AX502" s="14">
        <v>4.85</v>
      </c>
      <c r="AY502" s="14">
        <v>-3.29</v>
      </c>
    </row>
    <row r="503" ht="12.75" customHeight="1">
      <c r="A503" s="7" t="s">
        <v>258</v>
      </c>
      <c r="B503" s="7" t="s">
        <v>2365</v>
      </c>
      <c r="C503" s="8" t="s">
        <v>166</v>
      </c>
      <c r="D503" s="9" t="s">
        <v>159</v>
      </c>
      <c r="E503" s="7">
        <v>55.0</v>
      </c>
      <c r="F503" s="7">
        <v>0.0</v>
      </c>
      <c r="G503" s="7">
        <v>0.0</v>
      </c>
      <c r="H503" s="24">
        <f t="shared" si="1"/>
        <v>0</v>
      </c>
      <c r="I503" s="7">
        <v>0.0</v>
      </c>
      <c r="J503" s="7">
        <v>0.0</v>
      </c>
      <c r="K503" s="7">
        <v>0.0</v>
      </c>
      <c r="L503" s="12">
        <f t="shared" si="2"/>
        <v>0</v>
      </c>
      <c r="M503" s="7">
        <v>0.0</v>
      </c>
      <c r="N503" s="7">
        <v>0.0</v>
      </c>
      <c r="O503" s="7">
        <v>0.0</v>
      </c>
      <c r="P503" s="7">
        <v>0.0</v>
      </c>
      <c r="Q503" s="7">
        <v>0.0</v>
      </c>
      <c r="R503" s="10">
        <f t="shared" si="3"/>
        <v>0</v>
      </c>
      <c r="S503" s="10">
        <f t="shared" si="4"/>
        <v>0</v>
      </c>
      <c r="T503" s="7">
        <v>0.0</v>
      </c>
      <c r="U503" s="7">
        <v>0.0</v>
      </c>
      <c r="V503" s="7">
        <v>0.0</v>
      </c>
      <c r="W503" s="7">
        <v>0.0</v>
      </c>
      <c r="X503" s="7">
        <v>0.0</v>
      </c>
      <c r="Y503" s="7">
        <v>114.0</v>
      </c>
      <c r="Z503" s="18">
        <f t="shared" si="5"/>
        <v>0.03454545455</v>
      </c>
      <c r="AA503" s="14">
        <v>0.89</v>
      </c>
      <c r="AB503" s="18">
        <f t="shared" si="6"/>
        <v>0.01618181818</v>
      </c>
      <c r="AC503" s="14">
        <v>271.73</v>
      </c>
      <c r="AD503" s="18">
        <f t="shared" si="7"/>
        <v>4.940545455</v>
      </c>
      <c r="AE503" s="13">
        <f t="shared" si="8"/>
        <v>0.003264617416</v>
      </c>
      <c r="AF503" s="7">
        <v>0.0</v>
      </c>
      <c r="AG503" s="7">
        <v>0.0</v>
      </c>
      <c r="AH503" s="13" t="str">
        <f t="shared" si="9"/>
        <v> </v>
      </c>
      <c r="AI503" s="7">
        <v>0.0</v>
      </c>
      <c r="AJ503" s="7">
        <v>1.0</v>
      </c>
      <c r="AK503" s="26">
        <v>0.0</v>
      </c>
      <c r="AL503" s="26">
        <v>2.0</v>
      </c>
      <c r="AM503" s="7">
        <v>0.0</v>
      </c>
      <c r="AN503" s="7">
        <v>1.0</v>
      </c>
      <c r="AO503" s="7">
        <v>0.0</v>
      </c>
      <c r="AP503" s="7">
        <v>0.0</v>
      </c>
      <c r="AQ503" s="7">
        <v>0.0</v>
      </c>
      <c r="AR503" s="7">
        <v>3.0</v>
      </c>
      <c r="AS503" s="13">
        <f t="shared" si="10"/>
        <v>0</v>
      </c>
      <c r="AT503" s="14">
        <v>-11.03</v>
      </c>
      <c r="AU503" s="7">
        <v>0.0</v>
      </c>
      <c r="AV503" s="7">
        <v>1.0</v>
      </c>
      <c r="AW503" s="14">
        <v>-240.0</v>
      </c>
      <c r="AX503" s="14"/>
      <c r="AY503" s="14"/>
    </row>
    <row r="504" ht="12.75" customHeight="1">
      <c r="A504" s="7" t="s">
        <v>532</v>
      </c>
      <c r="B504" s="7" t="s">
        <v>2368</v>
      </c>
      <c r="C504" s="8" t="s">
        <v>222</v>
      </c>
      <c r="D504" s="9" t="s">
        <v>159</v>
      </c>
      <c r="E504" s="7">
        <v>41.0</v>
      </c>
      <c r="F504" s="7">
        <v>0.0</v>
      </c>
      <c r="G504" s="7">
        <v>0.0</v>
      </c>
      <c r="H504" s="24">
        <f t="shared" si="1"/>
        <v>0</v>
      </c>
      <c r="I504" s="7">
        <v>0.0</v>
      </c>
      <c r="J504" s="7">
        <v>0.0</v>
      </c>
      <c r="K504" s="7">
        <v>0.0</v>
      </c>
      <c r="L504" s="12">
        <f t="shared" si="2"/>
        <v>0</v>
      </c>
      <c r="M504" s="7">
        <v>0.0</v>
      </c>
      <c r="N504" s="7">
        <v>0.0</v>
      </c>
      <c r="O504" s="7">
        <v>0.0</v>
      </c>
      <c r="P504" s="7">
        <v>0.0</v>
      </c>
      <c r="Q504" s="7">
        <v>0.0</v>
      </c>
      <c r="R504" s="10">
        <f t="shared" si="3"/>
        <v>0</v>
      </c>
      <c r="S504" s="10">
        <f t="shared" si="4"/>
        <v>0</v>
      </c>
      <c r="T504" s="7">
        <v>0.0</v>
      </c>
      <c r="U504" s="7">
        <v>0.0</v>
      </c>
      <c r="V504" s="7">
        <v>0.0</v>
      </c>
      <c r="W504" s="7">
        <v>0.0</v>
      </c>
      <c r="X504" s="7">
        <v>0.0</v>
      </c>
      <c r="Y504" s="7">
        <v>0.0</v>
      </c>
      <c r="Z504" s="18">
        <f t="shared" si="5"/>
        <v>0</v>
      </c>
      <c r="AA504" s="14">
        <v>0.06</v>
      </c>
      <c r="AB504" s="18">
        <f t="shared" si="6"/>
        <v>0.001463414634</v>
      </c>
      <c r="AC504" s="14">
        <v>205.64</v>
      </c>
      <c r="AD504" s="18">
        <f t="shared" si="7"/>
        <v>5.015609756</v>
      </c>
      <c r="AE504" s="13">
        <f t="shared" si="8"/>
        <v>0.0002916869227</v>
      </c>
      <c r="AF504" s="7">
        <v>0.0</v>
      </c>
      <c r="AG504" s="7">
        <v>0.0</v>
      </c>
      <c r="AH504" s="13" t="str">
        <f t="shared" si="9"/>
        <v> </v>
      </c>
      <c r="AI504" s="7">
        <v>0.0</v>
      </c>
      <c r="AJ504" s="7">
        <v>1.0</v>
      </c>
      <c r="AK504" s="26">
        <v>0.0</v>
      </c>
      <c r="AL504" s="26">
        <v>0.0</v>
      </c>
      <c r="AM504" s="7">
        <v>0.0</v>
      </c>
      <c r="AN504" s="7">
        <v>0.0</v>
      </c>
      <c r="AO504" s="7">
        <v>0.0</v>
      </c>
      <c r="AP504" s="7">
        <v>0.0</v>
      </c>
      <c r="AQ504" s="7">
        <v>0.0</v>
      </c>
      <c r="AR504" s="7">
        <v>1.0</v>
      </c>
      <c r="AS504" s="13">
        <f t="shared" si="10"/>
        <v>0</v>
      </c>
      <c r="AT504" s="14">
        <v>-14.53</v>
      </c>
      <c r="AU504" s="7">
        <v>0.0</v>
      </c>
      <c r="AV504" s="7">
        <v>0.0</v>
      </c>
      <c r="AW504" s="14">
        <v>-60.0</v>
      </c>
      <c r="AX504" s="14"/>
      <c r="AY504" s="14"/>
    </row>
    <row r="505" ht="12.75" customHeight="1">
      <c r="A505" s="7" t="s">
        <v>743</v>
      </c>
      <c r="B505" s="7" t="s">
        <v>2370</v>
      </c>
      <c r="C505" s="8" t="s">
        <v>325</v>
      </c>
      <c r="D505" s="9" t="s">
        <v>174</v>
      </c>
      <c r="E505" s="7">
        <v>3.0</v>
      </c>
      <c r="F505" s="7">
        <v>0.0</v>
      </c>
      <c r="G505" s="7">
        <v>0.0</v>
      </c>
      <c r="H505" s="24">
        <f t="shared" si="1"/>
        <v>0</v>
      </c>
      <c r="I505" s="7">
        <v>0.0</v>
      </c>
      <c r="J505" s="7">
        <v>0.0</v>
      </c>
      <c r="K505" s="7">
        <v>0.0</v>
      </c>
      <c r="L505" s="12">
        <f t="shared" si="2"/>
        <v>0</v>
      </c>
      <c r="M505" s="7">
        <v>0.0</v>
      </c>
      <c r="N505" s="7">
        <v>0.0</v>
      </c>
      <c r="O505" s="7">
        <v>0.0</v>
      </c>
      <c r="P505" s="7">
        <v>0.0</v>
      </c>
      <c r="Q505" s="7">
        <v>0.0</v>
      </c>
      <c r="R505" s="10">
        <f t="shared" si="3"/>
        <v>0</v>
      </c>
      <c r="S505" s="10">
        <f t="shared" si="4"/>
        <v>0</v>
      </c>
      <c r="T505" s="7">
        <v>0.0</v>
      </c>
      <c r="U505" s="7">
        <v>0.0</v>
      </c>
      <c r="V505" s="7">
        <v>0.0</v>
      </c>
      <c r="W505" s="7">
        <v>0.0</v>
      </c>
      <c r="X505" s="7">
        <v>0.0</v>
      </c>
      <c r="Y505" s="7">
        <v>24.0</v>
      </c>
      <c r="Z505" s="18">
        <f t="shared" si="5"/>
        <v>0.1333333333</v>
      </c>
      <c r="AA505" s="14">
        <v>0.58</v>
      </c>
      <c r="AB505" s="18">
        <f t="shared" si="6"/>
        <v>0.1933333333</v>
      </c>
      <c r="AC505" s="14">
        <v>13.34</v>
      </c>
      <c r="AD505" s="18">
        <f t="shared" si="7"/>
        <v>4.446666667</v>
      </c>
      <c r="AE505" s="13">
        <f t="shared" si="8"/>
        <v>0.04166666667</v>
      </c>
      <c r="AF505" s="7">
        <v>0.0</v>
      </c>
      <c r="AG505" s="7">
        <v>0.0</v>
      </c>
      <c r="AH505" s="13" t="str">
        <f t="shared" si="9"/>
        <v> </v>
      </c>
      <c r="AI505" s="7">
        <v>0.0</v>
      </c>
      <c r="AJ505" s="7">
        <v>0.0</v>
      </c>
      <c r="AK505" s="26">
        <v>0.0</v>
      </c>
      <c r="AL505" s="26">
        <v>0.0</v>
      </c>
      <c r="AM505" s="7">
        <v>0.0</v>
      </c>
      <c r="AN505" s="7">
        <v>1.0</v>
      </c>
      <c r="AO505" s="7">
        <v>0.0</v>
      </c>
      <c r="AP505" s="7">
        <v>0.0</v>
      </c>
      <c r="AQ505" s="7">
        <v>0.0</v>
      </c>
      <c r="AR505" s="7">
        <v>0.0</v>
      </c>
      <c r="AS505" s="13">
        <f t="shared" si="10"/>
        <v>0</v>
      </c>
      <c r="AT505" s="14"/>
      <c r="AU505" s="7">
        <v>0.0</v>
      </c>
      <c r="AV505" s="7">
        <v>0.0</v>
      </c>
      <c r="AW505" s="14">
        <v>-60.0</v>
      </c>
      <c r="AX505" s="14"/>
      <c r="AY505" s="14"/>
    </row>
    <row r="506" ht="12.75" customHeight="1">
      <c r="A506" s="7" t="s">
        <v>1242</v>
      </c>
      <c r="B506" s="7" t="s">
        <v>2372</v>
      </c>
      <c r="C506" s="8" t="s">
        <v>206</v>
      </c>
      <c r="D506" s="9" t="s">
        <v>260</v>
      </c>
      <c r="E506" s="7">
        <v>32.0</v>
      </c>
      <c r="F506" s="7">
        <v>0.0</v>
      </c>
      <c r="G506" s="7">
        <v>0.0</v>
      </c>
      <c r="H506" s="24">
        <f t="shared" si="1"/>
        <v>0</v>
      </c>
      <c r="I506" s="7">
        <v>0.0</v>
      </c>
      <c r="J506" s="7">
        <v>0.0</v>
      </c>
      <c r="K506" s="7">
        <v>0.0</v>
      </c>
      <c r="L506" s="12">
        <f t="shared" si="2"/>
        <v>0</v>
      </c>
      <c r="M506" s="7">
        <v>0.0</v>
      </c>
      <c r="N506" s="7">
        <v>0.0</v>
      </c>
      <c r="O506" s="7">
        <v>0.0</v>
      </c>
      <c r="P506" s="7">
        <v>0.0</v>
      </c>
      <c r="Q506" s="7">
        <v>0.0</v>
      </c>
      <c r="R506" s="10">
        <f t="shared" si="3"/>
        <v>0</v>
      </c>
      <c r="S506" s="10">
        <f t="shared" si="4"/>
        <v>0</v>
      </c>
      <c r="T506" s="7">
        <v>0.0</v>
      </c>
      <c r="U506" s="7">
        <v>0.0</v>
      </c>
      <c r="V506" s="7">
        <v>0.0</v>
      </c>
      <c r="W506" s="7">
        <v>0.0</v>
      </c>
      <c r="X506" s="7">
        <v>0.0</v>
      </c>
      <c r="Y506" s="7">
        <v>22.0</v>
      </c>
      <c r="Z506" s="18">
        <f t="shared" si="5"/>
        <v>0.01145833333</v>
      </c>
      <c r="AA506" s="14">
        <v>0.43</v>
      </c>
      <c r="AB506" s="18">
        <f t="shared" si="6"/>
        <v>0.0134375</v>
      </c>
      <c r="AC506" s="14">
        <v>164.43</v>
      </c>
      <c r="AD506" s="18">
        <f t="shared" si="7"/>
        <v>5.1384375</v>
      </c>
      <c r="AE506" s="13">
        <f t="shared" si="8"/>
        <v>0.002608273687</v>
      </c>
      <c r="AF506" s="7">
        <v>0.0</v>
      </c>
      <c r="AG506" s="7">
        <v>0.0</v>
      </c>
      <c r="AH506" s="13" t="str">
        <f t="shared" si="9"/>
        <v> </v>
      </c>
      <c r="AI506" s="7">
        <v>0.0</v>
      </c>
      <c r="AJ506" s="7">
        <v>0.0</v>
      </c>
      <c r="AK506" s="26">
        <v>0.0</v>
      </c>
      <c r="AL506" s="26">
        <v>0.0</v>
      </c>
      <c r="AM506" s="7">
        <v>0.0</v>
      </c>
      <c r="AN506" s="7">
        <v>0.0</v>
      </c>
      <c r="AO506" s="7">
        <v>1.0</v>
      </c>
      <c r="AP506" s="7">
        <v>0.0</v>
      </c>
      <c r="AQ506" s="7">
        <v>0.0</v>
      </c>
      <c r="AR506" s="7">
        <v>0.0</v>
      </c>
      <c r="AS506" s="13">
        <f t="shared" si="10"/>
        <v>0</v>
      </c>
      <c r="AT506" s="14"/>
      <c r="AU506" s="7">
        <v>0.0</v>
      </c>
      <c r="AV506" s="7">
        <v>0.0</v>
      </c>
      <c r="AW506" s="14">
        <v>-60.0</v>
      </c>
      <c r="AX506" s="14">
        <v>100.0</v>
      </c>
      <c r="AY506" s="14">
        <v>96.0</v>
      </c>
    </row>
    <row r="507" ht="12.75" customHeight="1">
      <c r="A507" s="7" t="s">
        <v>1824</v>
      </c>
      <c r="B507" s="7" t="s">
        <v>2376</v>
      </c>
      <c r="C507" s="8" t="s">
        <v>166</v>
      </c>
      <c r="D507" s="9" t="s">
        <v>260</v>
      </c>
      <c r="E507" s="7">
        <v>71.0</v>
      </c>
      <c r="F507" s="7">
        <v>0.0</v>
      </c>
      <c r="G507" s="7">
        <v>1.0</v>
      </c>
      <c r="H507" s="24">
        <f t="shared" si="1"/>
        <v>1</v>
      </c>
      <c r="I507" s="7">
        <v>0.0</v>
      </c>
      <c r="J507" s="7">
        <v>1.0</v>
      </c>
      <c r="K507" s="7">
        <v>0.0</v>
      </c>
      <c r="L507" s="12">
        <f t="shared" si="2"/>
        <v>24</v>
      </c>
      <c r="M507" s="7">
        <v>5.0</v>
      </c>
      <c r="N507" s="7">
        <v>2.0</v>
      </c>
      <c r="O507" s="7">
        <v>2.0</v>
      </c>
      <c r="P507" s="7">
        <v>5.0</v>
      </c>
      <c r="Q507" s="7">
        <v>0.0</v>
      </c>
      <c r="R507" s="10">
        <f t="shared" si="3"/>
        <v>0</v>
      </c>
      <c r="S507" s="10">
        <f t="shared" si="4"/>
        <v>0</v>
      </c>
      <c r="T507" s="7">
        <v>7.0</v>
      </c>
      <c r="U507" s="7">
        <v>2.0</v>
      </c>
      <c r="V507" s="7">
        <v>5.0</v>
      </c>
      <c r="W507" s="7">
        <v>3.0</v>
      </c>
      <c r="X507" s="7">
        <v>7.0</v>
      </c>
      <c r="Y507" s="7">
        <v>4557.0</v>
      </c>
      <c r="Z507" s="18">
        <f t="shared" si="5"/>
        <v>1.06971831</v>
      </c>
      <c r="AA507" s="14">
        <v>71.65</v>
      </c>
      <c r="AB507" s="18">
        <f t="shared" si="6"/>
        <v>1.00915493</v>
      </c>
      <c r="AC507" s="14">
        <v>311.75</v>
      </c>
      <c r="AD507" s="18">
        <f t="shared" si="7"/>
        <v>4.39084507</v>
      </c>
      <c r="AE507" s="13">
        <f t="shared" si="8"/>
        <v>0.1868805425</v>
      </c>
      <c r="AF507" s="7">
        <v>1.0</v>
      </c>
      <c r="AG507" s="7">
        <v>2.0</v>
      </c>
      <c r="AH507" s="13">
        <f t="shared" si="9"/>
        <v>0.3333333333</v>
      </c>
      <c r="AI507" s="7">
        <v>1.0</v>
      </c>
      <c r="AJ507" s="7">
        <v>12.0</v>
      </c>
      <c r="AK507" s="26">
        <v>23.0</v>
      </c>
      <c r="AL507" s="26">
        <v>49.0</v>
      </c>
      <c r="AM507" s="7">
        <v>3.0</v>
      </c>
      <c r="AN507" s="7">
        <v>23.0</v>
      </c>
      <c r="AO507" s="7">
        <v>2.0</v>
      </c>
      <c r="AP507" s="7">
        <v>29.0</v>
      </c>
      <c r="AQ507" s="7">
        <v>19.0</v>
      </c>
      <c r="AR507" s="7">
        <v>61.0</v>
      </c>
      <c r="AS507" s="13">
        <f t="shared" si="10"/>
        <v>0.2375</v>
      </c>
      <c r="AT507" s="14">
        <v>9.41</v>
      </c>
      <c r="AU507" s="7">
        <v>0.0</v>
      </c>
      <c r="AV507" s="7">
        <v>0.0</v>
      </c>
      <c r="AW507" s="14">
        <v>-25.1</v>
      </c>
      <c r="AX507" s="14">
        <v>17.86</v>
      </c>
      <c r="AY507" s="14">
        <v>9.37</v>
      </c>
    </row>
    <row r="508" ht="12.75" customHeight="1">
      <c r="A508" s="7" t="s">
        <v>1539</v>
      </c>
      <c r="B508" s="7" t="s">
        <v>2380</v>
      </c>
      <c r="C508" s="8" t="s">
        <v>305</v>
      </c>
      <c r="D508" s="9" t="s">
        <v>174</v>
      </c>
      <c r="E508" s="7">
        <v>6.0</v>
      </c>
      <c r="F508" s="7">
        <v>0.0</v>
      </c>
      <c r="G508" s="7">
        <v>0.0</v>
      </c>
      <c r="H508" s="24">
        <f t="shared" si="1"/>
        <v>0</v>
      </c>
      <c r="I508" s="7">
        <v>0.0</v>
      </c>
      <c r="J508" s="7">
        <v>0.0</v>
      </c>
      <c r="K508" s="7">
        <v>0.0</v>
      </c>
      <c r="L508" s="12">
        <f t="shared" si="2"/>
        <v>0</v>
      </c>
      <c r="M508" s="7">
        <v>0.0</v>
      </c>
      <c r="N508" s="7">
        <v>0.0</v>
      </c>
      <c r="O508" s="7">
        <v>0.0</v>
      </c>
      <c r="P508" s="7">
        <v>0.0</v>
      </c>
      <c r="Q508" s="7">
        <v>0.0</v>
      </c>
      <c r="R508" s="10">
        <f t="shared" si="3"/>
        <v>0</v>
      </c>
      <c r="S508" s="10">
        <f t="shared" si="4"/>
        <v>0</v>
      </c>
      <c r="T508" s="7">
        <v>2.0</v>
      </c>
      <c r="U508" s="7">
        <v>0.0</v>
      </c>
      <c r="V508" s="7">
        <v>0.0</v>
      </c>
      <c r="W508" s="7">
        <v>0.0</v>
      </c>
      <c r="X508" s="7">
        <v>0.0</v>
      </c>
      <c r="Y508" s="7">
        <v>504.0</v>
      </c>
      <c r="Z508" s="18">
        <f t="shared" si="5"/>
        <v>1.4</v>
      </c>
      <c r="AA508" s="14">
        <v>7.18</v>
      </c>
      <c r="AB508" s="18">
        <f t="shared" si="6"/>
        <v>1.196666667</v>
      </c>
      <c r="AC508" s="14">
        <v>22.52</v>
      </c>
      <c r="AD508" s="18">
        <f t="shared" si="7"/>
        <v>3.753333333</v>
      </c>
      <c r="AE508" s="13">
        <f t="shared" si="8"/>
        <v>0.2417508418</v>
      </c>
      <c r="AF508" s="7">
        <v>0.0</v>
      </c>
      <c r="AG508" s="7">
        <v>0.0</v>
      </c>
      <c r="AH508" s="13" t="str">
        <f t="shared" si="9"/>
        <v> </v>
      </c>
      <c r="AI508" s="7">
        <v>0.0</v>
      </c>
      <c r="AJ508" s="7">
        <v>3.0</v>
      </c>
      <c r="AK508" s="26">
        <v>0.0</v>
      </c>
      <c r="AL508" s="26">
        <v>6.0</v>
      </c>
      <c r="AM508" s="7">
        <v>0.0</v>
      </c>
      <c r="AN508" s="7">
        <v>1.0</v>
      </c>
      <c r="AO508" s="7">
        <v>0.0</v>
      </c>
      <c r="AP508" s="7">
        <v>4.0</v>
      </c>
      <c r="AQ508" s="7">
        <v>0.0</v>
      </c>
      <c r="AR508" s="7">
        <v>10.0</v>
      </c>
      <c r="AS508" s="13">
        <f t="shared" si="10"/>
        <v>0</v>
      </c>
      <c r="AT508" s="14">
        <v>-31.03</v>
      </c>
      <c r="AU508" s="7">
        <v>0.0</v>
      </c>
      <c r="AV508" s="7">
        <v>1.0</v>
      </c>
      <c r="AW508" s="14">
        <v>-50.1</v>
      </c>
      <c r="AX508" s="14">
        <v>16.67</v>
      </c>
      <c r="AY508" s="14">
        <v>8.33</v>
      </c>
    </row>
    <row r="509" ht="12.75" customHeight="1">
      <c r="A509" s="7" t="s">
        <v>397</v>
      </c>
      <c r="B509" s="7" t="s">
        <v>2382</v>
      </c>
      <c r="C509" s="8" t="s">
        <v>197</v>
      </c>
      <c r="D509" s="9" t="s">
        <v>174</v>
      </c>
      <c r="E509" s="7">
        <v>44.0</v>
      </c>
      <c r="F509" s="7">
        <v>0.0</v>
      </c>
      <c r="G509" s="7">
        <v>0.0</v>
      </c>
      <c r="H509" s="24">
        <f t="shared" si="1"/>
        <v>0</v>
      </c>
      <c r="I509" s="7">
        <v>0.0</v>
      </c>
      <c r="J509" s="7">
        <v>0.0</v>
      </c>
      <c r="K509" s="7">
        <v>0.0</v>
      </c>
      <c r="L509" s="12">
        <f t="shared" si="2"/>
        <v>0</v>
      </c>
      <c r="M509" s="7">
        <v>0.0</v>
      </c>
      <c r="N509" s="7">
        <v>0.0</v>
      </c>
      <c r="O509" s="7">
        <v>0.0</v>
      </c>
      <c r="P509" s="7">
        <v>0.0</v>
      </c>
      <c r="Q509" s="7">
        <v>0.0</v>
      </c>
      <c r="R509" s="10">
        <f t="shared" si="3"/>
        <v>0</v>
      </c>
      <c r="S509" s="10">
        <f t="shared" si="4"/>
        <v>0</v>
      </c>
      <c r="T509" s="7">
        <v>1.0</v>
      </c>
      <c r="U509" s="7">
        <v>0.0</v>
      </c>
      <c r="V509" s="7">
        <v>0.0</v>
      </c>
      <c r="W509" s="7">
        <v>0.0</v>
      </c>
      <c r="X509" s="7">
        <v>0.0</v>
      </c>
      <c r="Y509" s="7">
        <v>195.0</v>
      </c>
      <c r="Z509" s="18">
        <f t="shared" si="5"/>
        <v>0.07386363636</v>
      </c>
      <c r="AA509" s="14">
        <v>2.59</v>
      </c>
      <c r="AB509" s="18">
        <f t="shared" si="6"/>
        <v>0.05886363636</v>
      </c>
      <c r="AC509" s="14">
        <v>233.96</v>
      </c>
      <c r="AD509" s="18">
        <f t="shared" si="7"/>
        <v>5.317272727</v>
      </c>
      <c r="AE509" s="13">
        <f t="shared" si="8"/>
        <v>0.0109490594</v>
      </c>
      <c r="AF509" s="7">
        <v>0.0</v>
      </c>
      <c r="AG509" s="7">
        <v>0.0</v>
      </c>
      <c r="AH509" s="13" t="str">
        <f t="shared" si="9"/>
        <v> </v>
      </c>
      <c r="AI509" s="7">
        <v>0.0</v>
      </c>
      <c r="AJ509" s="7">
        <v>1.0</v>
      </c>
      <c r="AK509" s="26">
        <v>0.0</v>
      </c>
      <c r="AL509" s="26">
        <v>2.0</v>
      </c>
      <c r="AM509" s="7">
        <v>0.0</v>
      </c>
      <c r="AN509" s="7">
        <v>0.0</v>
      </c>
      <c r="AO509" s="7">
        <v>0.0</v>
      </c>
      <c r="AP509" s="7">
        <v>2.0</v>
      </c>
      <c r="AQ509" s="7">
        <v>0.0</v>
      </c>
      <c r="AR509" s="7">
        <v>3.0</v>
      </c>
      <c r="AS509" s="13">
        <f t="shared" si="10"/>
        <v>0</v>
      </c>
      <c r="AT509" s="14">
        <v>-12.61</v>
      </c>
      <c r="AU509" s="7">
        <v>0.0</v>
      </c>
      <c r="AV509" s="7">
        <v>0.0</v>
      </c>
      <c r="AW509" s="14">
        <v>-23.2</v>
      </c>
      <c r="AX509" s="14"/>
      <c r="AY509" s="14"/>
    </row>
    <row r="510" ht="12.75" customHeight="1">
      <c r="A510" s="7" t="s">
        <v>1449</v>
      </c>
      <c r="B510" s="7" t="s">
        <v>2385</v>
      </c>
      <c r="C510" s="8" t="s">
        <v>312</v>
      </c>
      <c r="D510" s="9" t="s">
        <v>174</v>
      </c>
      <c r="E510" s="7">
        <v>77.0</v>
      </c>
      <c r="F510" s="7">
        <v>0.0</v>
      </c>
      <c r="G510" s="7">
        <v>0.0</v>
      </c>
      <c r="H510" s="24">
        <f t="shared" si="1"/>
        <v>0</v>
      </c>
      <c r="I510" s="7">
        <v>0.0</v>
      </c>
      <c r="J510" s="7">
        <v>0.0</v>
      </c>
      <c r="K510" s="7">
        <v>0.0</v>
      </c>
      <c r="L510" s="12">
        <f t="shared" si="2"/>
        <v>0</v>
      </c>
      <c r="M510" s="7">
        <v>1.0</v>
      </c>
      <c r="N510" s="7">
        <v>0.0</v>
      </c>
      <c r="O510" s="7">
        <v>0.0</v>
      </c>
      <c r="P510" s="7">
        <v>1.0</v>
      </c>
      <c r="Q510" s="7">
        <v>0.0</v>
      </c>
      <c r="R510" s="10">
        <f t="shared" si="3"/>
        <v>0</v>
      </c>
      <c r="S510" s="10">
        <f t="shared" si="4"/>
        <v>0</v>
      </c>
      <c r="T510" s="7">
        <v>19.0</v>
      </c>
      <c r="U510" s="7">
        <v>3.0</v>
      </c>
      <c r="V510" s="7">
        <v>2.0</v>
      </c>
      <c r="W510" s="7">
        <v>6.0</v>
      </c>
      <c r="X510" s="7">
        <v>1.0</v>
      </c>
      <c r="Y510" s="7">
        <v>6542.0</v>
      </c>
      <c r="Z510" s="18">
        <f t="shared" si="5"/>
        <v>1.416017316</v>
      </c>
      <c r="AA510" s="14">
        <v>101.09</v>
      </c>
      <c r="AB510" s="18">
        <f t="shared" si="6"/>
        <v>1.312857143</v>
      </c>
      <c r="AC510" s="14">
        <v>233.25</v>
      </c>
      <c r="AD510" s="18">
        <f t="shared" si="7"/>
        <v>3.029220779</v>
      </c>
      <c r="AE510" s="13">
        <f t="shared" si="8"/>
        <v>0.3023568822</v>
      </c>
      <c r="AF510" s="7">
        <v>0.0</v>
      </c>
      <c r="AG510" s="7">
        <v>0.0</v>
      </c>
      <c r="AH510" s="13" t="str">
        <f t="shared" si="9"/>
        <v> </v>
      </c>
      <c r="AI510" s="7">
        <v>3.0</v>
      </c>
      <c r="AJ510" s="7">
        <v>9.0</v>
      </c>
      <c r="AK510" s="26">
        <v>18.0</v>
      </c>
      <c r="AL510" s="26">
        <v>90.0</v>
      </c>
      <c r="AM510" s="7">
        <v>4.0</v>
      </c>
      <c r="AN510" s="7">
        <v>42.0</v>
      </c>
      <c r="AO510" s="7">
        <v>3.0</v>
      </c>
      <c r="AP510" s="7">
        <v>38.0</v>
      </c>
      <c r="AQ510" s="7">
        <v>17.0</v>
      </c>
      <c r="AR510" s="7">
        <v>90.0</v>
      </c>
      <c r="AS510" s="13">
        <f t="shared" si="10"/>
        <v>0.1588785047</v>
      </c>
      <c r="AT510" s="14">
        <v>6.43</v>
      </c>
      <c r="AU510" s="7">
        <v>0.0</v>
      </c>
      <c r="AV510" s="7">
        <v>1.0</v>
      </c>
      <c r="AW510" s="14">
        <v>-48.1</v>
      </c>
      <c r="AX510" s="14">
        <v>4.92</v>
      </c>
      <c r="AY510" s="14">
        <v>-0.62</v>
      </c>
    </row>
    <row r="511" ht="12.75" customHeight="1">
      <c r="A511" s="7" t="s">
        <v>519</v>
      </c>
      <c r="B511" s="7" t="s">
        <v>2389</v>
      </c>
      <c r="C511" s="8" t="s">
        <v>297</v>
      </c>
      <c r="D511" s="9" t="s">
        <v>150</v>
      </c>
      <c r="E511" s="7">
        <v>69.0</v>
      </c>
      <c r="F511" s="7">
        <v>0.0</v>
      </c>
      <c r="G511" s="7">
        <v>0.0</v>
      </c>
      <c r="H511" s="24">
        <f t="shared" si="1"/>
        <v>0</v>
      </c>
      <c r="I511" s="7">
        <v>0.0</v>
      </c>
      <c r="J511" s="7">
        <v>0.0</v>
      </c>
      <c r="K511" s="7">
        <v>0.0</v>
      </c>
      <c r="L511" s="12">
        <f t="shared" si="2"/>
        <v>0</v>
      </c>
      <c r="M511" s="7">
        <v>0.0</v>
      </c>
      <c r="N511" s="7">
        <v>0.0</v>
      </c>
      <c r="O511" s="7">
        <v>0.0</v>
      </c>
      <c r="P511" s="7">
        <v>0.0</v>
      </c>
      <c r="Q511" s="7">
        <v>0.0</v>
      </c>
      <c r="R511" s="10">
        <f t="shared" si="3"/>
        <v>0</v>
      </c>
      <c r="S511" s="10">
        <f t="shared" si="4"/>
        <v>0</v>
      </c>
      <c r="T511" s="7">
        <v>0.0</v>
      </c>
      <c r="U511" s="7">
        <v>0.0</v>
      </c>
      <c r="V511" s="7">
        <v>0.0</v>
      </c>
      <c r="W511" s="7">
        <v>0.0</v>
      </c>
      <c r="X511" s="7">
        <v>0.0</v>
      </c>
      <c r="Y511" s="7">
        <v>131.0</v>
      </c>
      <c r="Z511" s="18">
        <f t="shared" si="5"/>
        <v>0.03164251208</v>
      </c>
      <c r="AA511" s="14">
        <v>2.83</v>
      </c>
      <c r="AB511" s="18">
        <f t="shared" si="6"/>
        <v>0.04101449275</v>
      </c>
      <c r="AC511" s="14">
        <v>333.38</v>
      </c>
      <c r="AD511" s="18">
        <f t="shared" si="7"/>
        <v>4.831594203</v>
      </c>
      <c r="AE511" s="13">
        <f t="shared" si="8"/>
        <v>0.008417358199</v>
      </c>
      <c r="AF511" s="7">
        <v>0.0</v>
      </c>
      <c r="AG511" s="7">
        <v>3.0</v>
      </c>
      <c r="AH511" s="13">
        <f t="shared" si="9"/>
        <v>0</v>
      </c>
      <c r="AI511" s="7">
        <v>0.0</v>
      </c>
      <c r="AJ511" s="7">
        <v>0.0</v>
      </c>
      <c r="AK511" s="26">
        <v>0.0</v>
      </c>
      <c r="AL511" s="26">
        <v>2.0</v>
      </c>
      <c r="AM511" s="7">
        <v>0.0</v>
      </c>
      <c r="AN511" s="7">
        <v>0.0</v>
      </c>
      <c r="AO511" s="7">
        <v>0.0</v>
      </c>
      <c r="AP511" s="7">
        <v>0.0</v>
      </c>
      <c r="AQ511" s="7">
        <v>0.0</v>
      </c>
      <c r="AR511" s="7">
        <v>2.0</v>
      </c>
      <c r="AS511" s="13">
        <f t="shared" si="10"/>
        <v>0</v>
      </c>
      <c r="AT511" s="14">
        <v>-10.98</v>
      </c>
      <c r="AU511" s="7">
        <v>0.0</v>
      </c>
      <c r="AV511" s="7">
        <v>0.0</v>
      </c>
      <c r="AW511" s="14">
        <v>-42.4</v>
      </c>
      <c r="AX511" s="14">
        <v>25.0</v>
      </c>
      <c r="AY511" s="14">
        <v>20.73</v>
      </c>
    </row>
    <row r="512" ht="12.75" customHeight="1">
      <c r="A512" s="7" t="s">
        <v>743</v>
      </c>
      <c r="B512" s="7" t="s">
        <v>2392</v>
      </c>
      <c r="C512" s="8" t="s">
        <v>206</v>
      </c>
      <c r="D512" s="9" t="s">
        <v>247</v>
      </c>
      <c r="E512" s="7">
        <v>20.0</v>
      </c>
      <c r="F512" s="7">
        <v>0.0</v>
      </c>
      <c r="G512" s="7">
        <v>0.0</v>
      </c>
      <c r="H512" s="24">
        <f t="shared" si="1"/>
        <v>0</v>
      </c>
      <c r="I512" s="7">
        <v>0.0</v>
      </c>
      <c r="J512" s="7">
        <v>0.0</v>
      </c>
      <c r="K512" s="7">
        <v>0.0</v>
      </c>
      <c r="L512" s="12">
        <f t="shared" si="2"/>
        <v>0</v>
      </c>
      <c r="M512" s="7">
        <v>0.0</v>
      </c>
      <c r="N512" s="7">
        <v>0.0</v>
      </c>
      <c r="O512" s="7">
        <v>0.0</v>
      </c>
      <c r="P512" s="7">
        <v>0.0</v>
      </c>
      <c r="Q512" s="7">
        <v>0.0</v>
      </c>
      <c r="R512" s="10">
        <f t="shared" si="3"/>
        <v>0</v>
      </c>
      <c r="S512" s="10">
        <f t="shared" si="4"/>
        <v>0</v>
      </c>
      <c r="T512" s="7">
        <v>0.0</v>
      </c>
      <c r="U512" s="7">
        <v>0.0</v>
      </c>
      <c r="V512" s="7">
        <v>0.0</v>
      </c>
      <c r="W512" s="7">
        <v>0.0</v>
      </c>
      <c r="X512" s="7">
        <v>0.0</v>
      </c>
      <c r="Y512" s="7">
        <v>0.0</v>
      </c>
      <c r="Z512" s="18">
        <f t="shared" si="5"/>
        <v>0</v>
      </c>
      <c r="AA512" s="14">
        <v>0.0</v>
      </c>
      <c r="AB512" s="18">
        <f t="shared" si="6"/>
        <v>0</v>
      </c>
      <c r="AC512" s="14">
        <v>99.62</v>
      </c>
      <c r="AD512" s="18">
        <f t="shared" si="7"/>
        <v>4.981</v>
      </c>
      <c r="AE512" s="13">
        <f t="shared" si="8"/>
        <v>0</v>
      </c>
      <c r="AF512" s="7">
        <v>0.0</v>
      </c>
      <c r="AG512" s="7">
        <v>0.0</v>
      </c>
      <c r="AH512" s="13" t="str">
        <f t="shared" si="9"/>
        <v> </v>
      </c>
      <c r="AI512" s="7">
        <v>0.0</v>
      </c>
      <c r="AJ512" s="7">
        <v>0.0</v>
      </c>
      <c r="AK512" s="26">
        <v>0.0</v>
      </c>
      <c r="AL512" s="26">
        <v>0.0</v>
      </c>
      <c r="AM512" s="7">
        <v>0.0</v>
      </c>
      <c r="AN512" s="7">
        <v>0.0</v>
      </c>
      <c r="AO512" s="7">
        <v>0.0</v>
      </c>
      <c r="AP512" s="7">
        <v>0.0</v>
      </c>
      <c r="AQ512" s="7">
        <v>0.0</v>
      </c>
      <c r="AR512" s="7">
        <v>0.0</v>
      </c>
      <c r="AS512" s="13">
        <f t="shared" si="10"/>
        <v>0</v>
      </c>
      <c r="AT512" s="14"/>
      <c r="AU512" s="7">
        <v>0.0</v>
      </c>
      <c r="AV512" s="7">
        <v>0.0</v>
      </c>
      <c r="AW512" s="14">
        <v>0.0</v>
      </c>
      <c r="AX512" s="14"/>
      <c r="AY512" s="14"/>
    </row>
    <row r="513" ht="12.75" customHeight="1">
      <c r="A513" s="7" t="s">
        <v>770</v>
      </c>
      <c r="B513" s="7" t="s">
        <v>2394</v>
      </c>
      <c r="C513" s="8" t="s">
        <v>628</v>
      </c>
      <c r="D513" s="9" t="s">
        <v>260</v>
      </c>
      <c r="E513" s="7">
        <v>1.0</v>
      </c>
      <c r="F513" s="7">
        <v>0.0</v>
      </c>
      <c r="G513" s="7">
        <v>0.0</v>
      </c>
      <c r="H513" s="24">
        <f t="shared" si="1"/>
        <v>0</v>
      </c>
      <c r="I513" s="7">
        <v>0.0</v>
      </c>
      <c r="J513" s="7">
        <v>0.0</v>
      </c>
      <c r="K513" s="7">
        <v>0.0</v>
      </c>
      <c r="L513" s="12">
        <f t="shared" si="2"/>
        <v>0</v>
      </c>
      <c r="M513" s="7">
        <v>0.0</v>
      </c>
      <c r="N513" s="7">
        <v>0.0</v>
      </c>
      <c r="O513" s="7">
        <v>0.0</v>
      </c>
      <c r="P513" s="7">
        <v>0.0</v>
      </c>
      <c r="Q513" s="7">
        <v>0.0</v>
      </c>
      <c r="R513" s="10">
        <f t="shared" si="3"/>
        <v>0</v>
      </c>
      <c r="S513" s="10">
        <f t="shared" si="4"/>
        <v>0</v>
      </c>
      <c r="T513" s="7">
        <v>0.0</v>
      </c>
      <c r="U513" s="7">
        <v>0.0</v>
      </c>
      <c r="V513" s="7">
        <v>0.0</v>
      </c>
      <c r="W513" s="7">
        <v>0.0</v>
      </c>
      <c r="X513" s="7">
        <v>0.0</v>
      </c>
      <c r="Y513" s="7">
        <v>0.0</v>
      </c>
      <c r="Z513" s="18">
        <f t="shared" si="5"/>
        <v>0</v>
      </c>
      <c r="AA513" s="14">
        <v>0.0</v>
      </c>
      <c r="AB513" s="18">
        <f t="shared" si="6"/>
        <v>0</v>
      </c>
      <c r="AC513" s="14">
        <v>4.54</v>
      </c>
      <c r="AD513" s="18">
        <f t="shared" si="7"/>
        <v>4.54</v>
      </c>
      <c r="AE513" s="13">
        <f t="shared" si="8"/>
        <v>0</v>
      </c>
      <c r="AF513" s="7">
        <v>0.0</v>
      </c>
      <c r="AG513" s="7">
        <v>0.0</v>
      </c>
      <c r="AH513" s="13" t="str">
        <f t="shared" si="9"/>
        <v> </v>
      </c>
      <c r="AI513" s="7">
        <v>0.0</v>
      </c>
      <c r="AJ513" s="7">
        <v>0.0</v>
      </c>
      <c r="AK513" s="26">
        <v>0.0</v>
      </c>
      <c r="AL513" s="26">
        <v>0.0</v>
      </c>
      <c r="AM513" s="7">
        <v>0.0</v>
      </c>
      <c r="AN513" s="7">
        <v>0.0</v>
      </c>
      <c r="AO513" s="7">
        <v>0.0</v>
      </c>
      <c r="AP513" s="7">
        <v>0.0</v>
      </c>
      <c r="AQ513" s="7">
        <v>0.0</v>
      </c>
      <c r="AR513" s="7">
        <v>0.0</v>
      </c>
      <c r="AS513" s="13">
        <f t="shared" si="10"/>
        <v>0</v>
      </c>
      <c r="AT513" s="14"/>
      <c r="AU513" s="7">
        <v>0.0</v>
      </c>
      <c r="AV513" s="7">
        <v>0.0</v>
      </c>
      <c r="AW513" s="14">
        <v>0.0</v>
      </c>
      <c r="AX513" s="14"/>
      <c r="AY513" s="14"/>
    </row>
    <row r="514" ht="12.75" customHeight="1">
      <c r="A514" s="7" t="s">
        <v>359</v>
      </c>
      <c r="B514" s="7" t="s">
        <v>2396</v>
      </c>
      <c r="C514" s="8" t="s">
        <v>685</v>
      </c>
      <c r="D514" s="9" t="s">
        <v>150</v>
      </c>
      <c r="E514" s="7">
        <v>77.0</v>
      </c>
      <c r="F514" s="7">
        <v>1.0</v>
      </c>
      <c r="G514" s="7">
        <v>0.0</v>
      </c>
      <c r="H514" s="24">
        <f t="shared" si="1"/>
        <v>1</v>
      </c>
      <c r="I514" s="7">
        <v>1.0</v>
      </c>
      <c r="J514" s="7">
        <v>0.0</v>
      </c>
      <c r="K514" s="7">
        <v>0.0</v>
      </c>
      <c r="L514" s="12">
        <f t="shared" si="2"/>
        <v>0</v>
      </c>
      <c r="M514" s="7">
        <v>2.0</v>
      </c>
      <c r="N514" s="7">
        <v>0.0</v>
      </c>
      <c r="O514" s="7">
        <v>0.0</v>
      </c>
      <c r="P514" s="7">
        <v>1.0</v>
      </c>
      <c r="Q514" s="7">
        <v>1.0</v>
      </c>
      <c r="R514" s="10">
        <f t="shared" si="3"/>
        <v>0.5</v>
      </c>
      <c r="S514" s="10">
        <f t="shared" si="4"/>
        <v>0.5</v>
      </c>
      <c r="T514" s="7">
        <v>7.0</v>
      </c>
      <c r="U514" s="7">
        <v>5.0</v>
      </c>
      <c r="V514" s="7">
        <v>4.0</v>
      </c>
      <c r="W514" s="7">
        <v>2.0</v>
      </c>
      <c r="X514" s="7">
        <v>5.0</v>
      </c>
      <c r="Y514" s="7">
        <v>8872.0</v>
      </c>
      <c r="Z514" s="18">
        <f t="shared" si="5"/>
        <v>1.92034632</v>
      </c>
      <c r="AA514" s="14">
        <v>136.05</v>
      </c>
      <c r="AB514" s="18">
        <f t="shared" si="6"/>
        <v>1.766883117</v>
      </c>
      <c r="AC514" s="14">
        <v>166.18</v>
      </c>
      <c r="AD514" s="18">
        <f t="shared" si="7"/>
        <v>2.158181818</v>
      </c>
      <c r="AE514" s="13">
        <f t="shared" si="8"/>
        <v>0.4501538563</v>
      </c>
      <c r="AF514" s="7">
        <v>59.0</v>
      </c>
      <c r="AG514" s="7">
        <v>71.0</v>
      </c>
      <c r="AH514" s="13">
        <f t="shared" si="9"/>
        <v>0.4538461538</v>
      </c>
      <c r="AI514" s="7">
        <v>1.0</v>
      </c>
      <c r="AJ514" s="7">
        <v>19.0</v>
      </c>
      <c r="AK514" s="26">
        <v>10.0</v>
      </c>
      <c r="AL514" s="26">
        <v>88.0</v>
      </c>
      <c r="AM514" s="7">
        <v>2.0</v>
      </c>
      <c r="AN514" s="7">
        <v>44.0</v>
      </c>
      <c r="AO514" s="7">
        <v>5.0</v>
      </c>
      <c r="AP514" s="7">
        <v>52.0</v>
      </c>
      <c r="AQ514" s="7">
        <v>7.0</v>
      </c>
      <c r="AR514" s="7">
        <v>97.0</v>
      </c>
      <c r="AS514" s="13">
        <f t="shared" si="10"/>
        <v>0.06730769231</v>
      </c>
      <c r="AT514" s="14">
        <v>-5.46</v>
      </c>
      <c r="AU514" s="7">
        <v>1.0</v>
      </c>
      <c r="AV514" s="7">
        <v>0.0</v>
      </c>
      <c r="AW514" s="14">
        <v>-40.1</v>
      </c>
      <c r="AX514" s="14">
        <v>9.42</v>
      </c>
      <c r="AY514" s="14">
        <v>-1.18</v>
      </c>
    </row>
    <row r="515" ht="12.75" customHeight="1">
      <c r="A515" s="7" t="s">
        <v>1103</v>
      </c>
      <c r="B515" s="7" t="s">
        <v>2400</v>
      </c>
      <c r="C515" s="8" t="s">
        <v>542</v>
      </c>
      <c r="D515" s="9" t="s">
        <v>183</v>
      </c>
      <c r="E515" s="7">
        <v>20.0</v>
      </c>
      <c r="F515" s="7">
        <v>0.0</v>
      </c>
      <c r="G515" s="7">
        <v>0.0</v>
      </c>
      <c r="H515" s="24">
        <f t="shared" si="1"/>
        <v>0</v>
      </c>
      <c r="I515" s="7">
        <v>0.0</v>
      </c>
      <c r="J515" s="7">
        <v>0.0</v>
      </c>
      <c r="K515" s="7">
        <v>0.0</v>
      </c>
      <c r="L515" s="12">
        <f t="shared" si="2"/>
        <v>0</v>
      </c>
      <c r="M515" s="7">
        <v>1.0</v>
      </c>
      <c r="N515" s="7">
        <v>0.0</v>
      </c>
      <c r="O515" s="7">
        <v>0.0</v>
      </c>
      <c r="P515" s="7">
        <v>1.0</v>
      </c>
      <c r="Q515" s="7">
        <v>0.0</v>
      </c>
      <c r="R515" s="10">
        <f t="shared" si="3"/>
        <v>0</v>
      </c>
      <c r="S515" s="10">
        <f t="shared" si="4"/>
        <v>0</v>
      </c>
      <c r="T515" s="7">
        <v>0.0</v>
      </c>
      <c r="U515" s="7">
        <v>0.0</v>
      </c>
      <c r="V515" s="7">
        <v>0.0</v>
      </c>
      <c r="W515" s="7">
        <v>0.0</v>
      </c>
      <c r="X515" s="7">
        <v>0.0</v>
      </c>
      <c r="Y515" s="7">
        <v>80.0</v>
      </c>
      <c r="Z515" s="18">
        <f t="shared" si="5"/>
        <v>0.06666666667</v>
      </c>
      <c r="AA515" s="14">
        <v>1.48</v>
      </c>
      <c r="AB515" s="18">
        <f t="shared" si="6"/>
        <v>0.074</v>
      </c>
      <c r="AC515" s="14">
        <v>91.36</v>
      </c>
      <c r="AD515" s="18">
        <f t="shared" si="7"/>
        <v>4.568</v>
      </c>
      <c r="AE515" s="13">
        <f t="shared" si="8"/>
        <v>0.01594140457</v>
      </c>
      <c r="AF515" s="7">
        <v>0.0</v>
      </c>
      <c r="AG515" s="7">
        <v>1.0</v>
      </c>
      <c r="AH515" s="13">
        <f t="shared" si="9"/>
        <v>0</v>
      </c>
      <c r="AI515" s="7">
        <v>0.0</v>
      </c>
      <c r="AJ515" s="7">
        <v>1.0</v>
      </c>
      <c r="AK515" s="26">
        <v>1.0</v>
      </c>
      <c r="AL515" s="26">
        <v>5.0</v>
      </c>
      <c r="AM515" s="7">
        <v>0.0</v>
      </c>
      <c r="AN515" s="7">
        <v>1.0</v>
      </c>
      <c r="AO515" s="7">
        <v>0.0</v>
      </c>
      <c r="AP515" s="7">
        <v>0.0</v>
      </c>
      <c r="AQ515" s="7">
        <v>0.0</v>
      </c>
      <c r="AR515" s="7">
        <v>4.0</v>
      </c>
      <c r="AS515" s="13">
        <f t="shared" si="10"/>
        <v>0</v>
      </c>
      <c r="AT515" s="14">
        <v>-8.7</v>
      </c>
      <c r="AU515" s="7">
        <v>1.0</v>
      </c>
      <c r="AV515" s="7">
        <v>1.0</v>
      </c>
      <c r="AW515" s="14">
        <v>-243.2</v>
      </c>
      <c r="AX515" s="14">
        <v>0.0</v>
      </c>
      <c r="AY515" s="14">
        <v>-8.91</v>
      </c>
    </row>
    <row r="516" ht="12.75" customHeight="1">
      <c r="A516" s="7" t="s">
        <v>637</v>
      </c>
      <c r="B516" s="7" t="s">
        <v>2402</v>
      </c>
      <c r="C516" s="8" t="s">
        <v>860</v>
      </c>
      <c r="D516" s="9" t="s">
        <v>150</v>
      </c>
      <c r="E516" s="7">
        <v>45.0</v>
      </c>
      <c r="F516" s="7">
        <v>0.0</v>
      </c>
      <c r="G516" s="7">
        <v>0.0</v>
      </c>
      <c r="H516" s="24">
        <f t="shared" si="1"/>
        <v>0</v>
      </c>
      <c r="I516" s="7">
        <v>0.0</v>
      </c>
      <c r="J516" s="7">
        <v>0.0</v>
      </c>
      <c r="K516" s="7">
        <v>0.0</v>
      </c>
      <c r="L516" s="12">
        <f t="shared" si="2"/>
        <v>0</v>
      </c>
      <c r="M516" s="7">
        <v>4.0</v>
      </c>
      <c r="N516" s="7">
        <v>0.0</v>
      </c>
      <c r="O516" s="7">
        <v>0.0</v>
      </c>
      <c r="P516" s="7">
        <v>4.0</v>
      </c>
      <c r="Q516" s="7">
        <v>0.0</v>
      </c>
      <c r="R516" s="10">
        <f t="shared" si="3"/>
        <v>0</v>
      </c>
      <c r="S516" s="10">
        <f t="shared" si="4"/>
        <v>0</v>
      </c>
      <c r="T516" s="7">
        <v>0.0</v>
      </c>
      <c r="U516" s="7">
        <v>1.0</v>
      </c>
      <c r="V516" s="7">
        <v>0.0</v>
      </c>
      <c r="W516" s="7">
        <v>1.0</v>
      </c>
      <c r="X516" s="7">
        <v>3.0</v>
      </c>
      <c r="Y516" s="7">
        <v>2109.0</v>
      </c>
      <c r="Z516" s="18">
        <f t="shared" si="5"/>
        <v>0.7811111111</v>
      </c>
      <c r="AA516" s="14">
        <v>32.66</v>
      </c>
      <c r="AB516" s="18">
        <f t="shared" si="6"/>
        <v>0.7257777778</v>
      </c>
      <c r="AC516" s="14">
        <v>216.3</v>
      </c>
      <c r="AD516" s="18">
        <f t="shared" si="7"/>
        <v>4.806666667</v>
      </c>
      <c r="AE516" s="13">
        <f t="shared" si="8"/>
        <v>0.1311857326</v>
      </c>
      <c r="AF516" s="7">
        <v>5.0</v>
      </c>
      <c r="AG516" s="7">
        <v>5.0</v>
      </c>
      <c r="AH516" s="13">
        <f t="shared" si="9"/>
        <v>0.5</v>
      </c>
      <c r="AI516" s="7">
        <v>0.0</v>
      </c>
      <c r="AJ516" s="7">
        <v>3.0</v>
      </c>
      <c r="AK516" s="26">
        <v>5.0</v>
      </c>
      <c r="AL516" s="26">
        <v>17.0</v>
      </c>
      <c r="AM516" s="7">
        <v>1.0</v>
      </c>
      <c r="AN516" s="7">
        <v>9.0</v>
      </c>
      <c r="AO516" s="7">
        <v>0.0</v>
      </c>
      <c r="AP516" s="7">
        <v>8.0</v>
      </c>
      <c r="AQ516" s="7">
        <v>6.0</v>
      </c>
      <c r="AR516" s="7">
        <v>22.0</v>
      </c>
      <c r="AS516" s="13">
        <f t="shared" si="10"/>
        <v>0.2142857143</v>
      </c>
      <c r="AT516" s="14">
        <v>13.87</v>
      </c>
      <c r="AU516" s="7">
        <v>0.0</v>
      </c>
      <c r="AV516" s="7">
        <v>0.0</v>
      </c>
      <c r="AW516" s="14">
        <v>-27.6</v>
      </c>
      <c r="AX516" s="14">
        <v>5.26</v>
      </c>
      <c r="AY516" s="14">
        <v>1.3</v>
      </c>
    </row>
    <row r="517" ht="12.75" customHeight="1">
      <c r="A517" s="7" t="s">
        <v>732</v>
      </c>
      <c r="B517" s="7" t="s">
        <v>2406</v>
      </c>
      <c r="C517" s="8" t="s">
        <v>610</v>
      </c>
      <c r="D517" s="9" t="s">
        <v>174</v>
      </c>
      <c r="E517" s="7">
        <v>73.0</v>
      </c>
      <c r="F517" s="7">
        <v>0.0</v>
      </c>
      <c r="G517" s="7">
        <v>1.0</v>
      </c>
      <c r="H517" s="24">
        <f t="shared" si="1"/>
        <v>1</v>
      </c>
      <c r="I517" s="7">
        <v>0.0</v>
      </c>
      <c r="J517" s="7">
        <v>1.0</v>
      </c>
      <c r="K517" s="7">
        <v>0.0</v>
      </c>
      <c r="L517" s="12">
        <f t="shared" si="2"/>
        <v>16.5</v>
      </c>
      <c r="M517" s="7">
        <v>2.0</v>
      </c>
      <c r="N517" s="7">
        <v>3.0</v>
      </c>
      <c r="O517" s="7">
        <v>3.0</v>
      </c>
      <c r="P517" s="7">
        <v>1.0</v>
      </c>
      <c r="Q517" s="7">
        <v>0.0</v>
      </c>
      <c r="R517" s="10">
        <f t="shared" si="3"/>
        <v>0</v>
      </c>
      <c r="S517" s="10">
        <f t="shared" si="4"/>
        <v>0</v>
      </c>
      <c r="T517" s="7">
        <v>28.0</v>
      </c>
      <c r="U517" s="7">
        <v>12.0</v>
      </c>
      <c r="V517" s="7">
        <v>5.0</v>
      </c>
      <c r="W517" s="7">
        <v>9.0</v>
      </c>
      <c r="X517" s="7">
        <v>4.0</v>
      </c>
      <c r="Y517" s="7">
        <v>11558.0</v>
      </c>
      <c r="Z517" s="18">
        <f t="shared" si="5"/>
        <v>2.638812785</v>
      </c>
      <c r="AA517" s="14">
        <v>189.36</v>
      </c>
      <c r="AB517" s="18">
        <f t="shared" si="6"/>
        <v>2.593972603</v>
      </c>
      <c r="AC517" s="14">
        <v>159.37</v>
      </c>
      <c r="AD517" s="18">
        <f t="shared" si="7"/>
        <v>2.183150685</v>
      </c>
      <c r="AE517" s="13">
        <f t="shared" si="8"/>
        <v>0.5429988817</v>
      </c>
      <c r="AF517" s="7">
        <v>0.0</v>
      </c>
      <c r="AG517" s="7">
        <v>0.0</v>
      </c>
      <c r="AH517" s="13" t="str">
        <f t="shared" si="9"/>
        <v> </v>
      </c>
      <c r="AI517" s="7">
        <v>2.0</v>
      </c>
      <c r="AJ517" s="7">
        <v>26.0</v>
      </c>
      <c r="AK517" s="26">
        <v>31.0</v>
      </c>
      <c r="AL517" s="26">
        <v>150.0</v>
      </c>
      <c r="AM517" s="7">
        <v>12.0</v>
      </c>
      <c r="AN517" s="7">
        <v>53.0</v>
      </c>
      <c r="AO517" s="7">
        <v>2.0</v>
      </c>
      <c r="AP517" s="7">
        <v>94.0</v>
      </c>
      <c r="AQ517" s="7">
        <v>30.0</v>
      </c>
      <c r="AR517" s="7">
        <v>153.0</v>
      </c>
      <c r="AS517" s="13">
        <f t="shared" si="10"/>
        <v>0.1639344262</v>
      </c>
      <c r="AT517" s="14">
        <v>2.41</v>
      </c>
      <c r="AU517" s="7">
        <v>1.0</v>
      </c>
      <c r="AV517" s="7">
        <v>2.0</v>
      </c>
      <c r="AW517" s="14">
        <v>-29.2</v>
      </c>
      <c r="AX517" s="14">
        <v>4.37</v>
      </c>
      <c r="AY517" s="14">
        <v>-6.44</v>
      </c>
    </row>
    <row r="518" ht="12.75" customHeight="1">
      <c r="A518" s="7" t="s">
        <v>1620</v>
      </c>
      <c r="B518" s="7" t="s">
        <v>2413</v>
      </c>
      <c r="C518" s="8" t="s">
        <v>394</v>
      </c>
      <c r="D518" s="9" t="s">
        <v>247</v>
      </c>
      <c r="E518" s="7">
        <v>5.0</v>
      </c>
      <c r="F518" s="7">
        <v>0.0</v>
      </c>
      <c r="G518" s="7">
        <v>0.0</v>
      </c>
      <c r="H518" s="24">
        <f t="shared" si="1"/>
        <v>0</v>
      </c>
      <c r="I518" s="7">
        <v>0.0</v>
      </c>
      <c r="J518" s="7">
        <v>0.0</v>
      </c>
      <c r="K518" s="7">
        <v>0.0</v>
      </c>
      <c r="L518" s="12">
        <f t="shared" si="2"/>
        <v>0</v>
      </c>
      <c r="M518" s="7">
        <v>0.0</v>
      </c>
      <c r="N518" s="7">
        <v>0.0</v>
      </c>
      <c r="O518" s="7">
        <v>0.0</v>
      </c>
      <c r="P518" s="7">
        <v>0.0</v>
      </c>
      <c r="Q518" s="7">
        <v>0.0</v>
      </c>
      <c r="R518" s="10">
        <f t="shared" si="3"/>
        <v>0</v>
      </c>
      <c r="S518" s="10">
        <f t="shared" si="4"/>
        <v>0</v>
      </c>
      <c r="T518" s="7">
        <v>0.0</v>
      </c>
      <c r="U518" s="7">
        <v>0.0</v>
      </c>
      <c r="V518" s="7">
        <v>0.0</v>
      </c>
      <c r="W518" s="7">
        <v>0.0</v>
      </c>
      <c r="X518" s="7">
        <v>0.0</v>
      </c>
      <c r="Y518" s="7">
        <v>0.0</v>
      </c>
      <c r="Z518" s="18">
        <f t="shared" si="5"/>
        <v>0</v>
      </c>
      <c r="AA518" s="14">
        <v>0.0</v>
      </c>
      <c r="AB518" s="18">
        <f t="shared" si="6"/>
        <v>0</v>
      </c>
      <c r="AC518" s="14">
        <v>23.35</v>
      </c>
      <c r="AD518" s="18">
        <f t="shared" si="7"/>
        <v>4.67</v>
      </c>
      <c r="AE518" s="13">
        <f t="shared" si="8"/>
        <v>0</v>
      </c>
      <c r="AF518" s="7">
        <v>0.0</v>
      </c>
      <c r="AG518" s="7">
        <v>0.0</v>
      </c>
      <c r="AH518" s="13" t="str">
        <f t="shared" si="9"/>
        <v> </v>
      </c>
      <c r="AI518" s="7">
        <v>0.0</v>
      </c>
      <c r="AJ518" s="7">
        <v>0.0</v>
      </c>
      <c r="AK518" s="26">
        <v>0.0</v>
      </c>
      <c r="AL518" s="26">
        <v>0.0</v>
      </c>
      <c r="AM518" s="7">
        <v>0.0</v>
      </c>
      <c r="AN518" s="7">
        <v>0.0</v>
      </c>
      <c r="AO518" s="7">
        <v>0.0</v>
      </c>
      <c r="AP518" s="7">
        <v>0.0</v>
      </c>
      <c r="AQ518" s="7">
        <v>0.0</v>
      </c>
      <c r="AR518" s="7">
        <v>0.0</v>
      </c>
      <c r="AS518" s="13">
        <f t="shared" si="10"/>
        <v>0</v>
      </c>
      <c r="AT518" s="14"/>
      <c r="AU518" s="7">
        <v>0.0</v>
      </c>
      <c r="AV518" s="7">
        <v>0.0</v>
      </c>
      <c r="AW518" s="14">
        <v>0.0</v>
      </c>
      <c r="AX518" s="14"/>
      <c r="AY518" s="14"/>
    </row>
    <row r="519" ht="12.75" customHeight="1">
      <c r="A519" s="7" t="s">
        <v>770</v>
      </c>
      <c r="B519" s="7" t="s">
        <v>2415</v>
      </c>
      <c r="C519" s="8" t="s">
        <v>325</v>
      </c>
      <c r="D519" s="9" t="s">
        <v>255</v>
      </c>
      <c r="E519" s="7">
        <v>3.0</v>
      </c>
      <c r="F519" s="7">
        <v>0.0</v>
      </c>
      <c r="G519" s="7">
        <v>0.0</v>
      </c>
      <c r="H519" s="24">
        <f t="shared" si="1"/>
        <v>0</v>
      </c>
      <c r="I519" s="7">
        <v>0.0</v>
      </c>
      <c r="J519" s="7">
        <v>0.0</v>
      </c>
      <c r="K519" s="7">
        <v>0.0</v>
      </c>
      <c r="L519" s="12">
        <f t="shared" si="2"/>
        <v>0</v>
      </c>
      <c r="M519" s="7">
        <v>0.0</v>
      </c>
      <c r="N519" s="7">
        <v>0.0</v>
      </c>
      <c r="O519" s="7">
        <v>0.0</v>
      </c>
      <c r="P519" s="7">
        <v>0.0</v>
      </c>
      <c r="Q519" s="7">
        <v>0.0</v>
      </c>
      <c r="R519" s="10">
        <f t="shared" si="3"/>
        <v>0</v>
      </c>
      <c r="S519" s="10">
        <f t="shared" si="4"/>
        <v>0</v>
      </c>
      <c r="T519" s="7">
        <v>0.0</v>
      </c>
      <c r="U519" s="7">
        <v>0.0</v>
      </c>
      <c r="V519" s="7">
        <v>0.0</v>
      </c>
      <c r="W519" s="7">
        <v>0.0</v>
      </c>
      <c r="X519" s="7">
        <v>0.0</v>
      </c>
      <c r="Y519" s="7">
        <v>0.0</v>
      </c>
      <c r="Z519" s="18">
        <f t="shared" si="5"/>
        <v>0</v>
      </c>
      <c r="AA519" s="14">
        <v>0.0</v>
      </c>
      <c r="AB519" s="18">
        <f t="shared" si="6"/>
        <v>0</v>
      </c>
      <c r="AC519" s="14">
        <v>16.86</v>
      </c>
      <c r="AD519" s="18">
        <f t="shared" si="7"/>
        <v>5.62</v>
      </c>
      <c r="AE519" s="13">
        <f t="shared" si="8"/>
        <v>0</v>
      </c>
      <c r="AF519" s="7">
        <v>0.0</v>
      </c>
      <c r="AG519" s="7">
        <v>0.0</v>
      </c>
      <c r="AH519" s="13" t="str">
        <f t="shared" si="9"/>
        <v> </v>
      </c>
      <c r="AI519" s="7">
        <v>0.0</v>
      </c>
      <c r="AJ519" s="7">
        <v>0.0</v>
      </c>
      <c r="AK519" s="26">
        <v>0.0</v>
      </c>
      <c r="AL519" s="26">
        <v>0.0</v>
      </c>
      <c r="AM519" s="7">
        <v>0.0</v>
      </c>
      <c r="AN519" s="7">
        <v>0.0</v>
      </c>
      <c r="AO519" s="7">
        <v>0.0</v>
      </c>
      <c r="AP519" s="7">
        <v>0.0</v>
      </c>
      <c r="AQ519" s="7">
        <v>0.0</v>
      </c>
      <c r="AR519" s="7">
        <v>0.0</v>
      </c>
      <c r="AS519" s="13">
        <f t="shared" si="10"/>
        <v>0</v>
      </c>
      <c r="AT519" s="14"/>
      <c r="AU519" s="7">
        <v>0.0</v>
      </c>
      <c r="AV519" s="7">
        <v>0.0</v>
      </c>
      <c r="AW519" s="14">
        <v>0.0</v>
      </c>
      <c r="AX519" s="14"/>
      <c r="AY519" s="14"/>
    </row>
    <row r="520" ht="12.75" customHeight="1">
      <c r="A520" s="7" t="s">
        <v>2418</v>
      </c>
      <c r="B520" s="7" t="s">
        <v>2419</v>
      </c>
      <c r="C520" s="8" t="s">
        <v>685</v>
      </c>
      <c r="D520" s="9" t="s">
        <v>159</v>
      </c>
      <c r="E520" s="7">
        <v>21.0</v>
      </c>
      <c r="F520" s="7">
        <v>0.0</v>
      </c>
      <c r="G520" s="7">
        <v>0.0</v>
      </c>
      <c r="H520" s="24">
        <f t="shared" si="1"/>
        <v>0</v>
      </c>
      <c r="I520" s="7">
        <v>0.0</v>
      </c>
      <c r="J520" s="7">
        <v>0.0</v>
      </c>
      <c r="K520" s="7">
        <v>0.0</v>
      </c>
      <c r="L520" s="12">
        <f t="shared" si="2"/>
        <v>0</v>
      </c>
      <c r="M520" s="7">
        <v>0.0</v>
      </c>
      <c r="N520" s="7">
        <v>0.0</v>
      </c>
      <c r="O520" s="7">
        <v>0.0</v>
      </c>
      <c r="P520" s="7">
        <v>0.0</v>
      </c>
      <c r="Q520" s="7">
        <v>0.0</v>
      </c>
      <c r="R520" s="10">
        <f t="shared" si="3"/>
        <v>0</v>
      </c>
      <c r="S520" s="10">
        <f t="shared" si="4"/>
        <v>0</v>
      </c>
      <c r="T520" s="7">
        <v>1.0</v>
      </c>
      <c r="U520" s="7">
        <v>1.0</v>
      </c>
      <c r="V520" s="7">
        <v>1.0</v>
      </c>
      <c r="W520" s="7">
        <v>0.0</v>
      </c>
      <c r="X520" s="7">
        <v>0.0</v>
      </c>
      <c r="Y520" s="7">
        <v>428.0</v>
      </c>
      <c r="Z520" s="18">
        <f t="shared" si="5"/>
        <v>0.3396825397</v>
      </c>
      <c r="AA520" s="14">
        <v>7.36</v>
      </c>
      <c r="AB520" s="18">
        <f t="shared" si="6"/>
        <v>0.3504761905</v>
      </c>
      <c r="AC520" s="14">
        <v>85.19</v>
      </c>
      <c r="AD520" s="18">
        <f t="shared" si="7"/>
        <v>4.056666667</v>
      </c>
      <c r="AE520" s="13">
        <f t="shared" si="8"/>
        <v>0.07952458131</v>
      </c>
      <c r="AF520" s="7">
        <v>0.0</v>
      </c>
      <c r="AG520" s="7">
        <v>0.0</v>
      </c>
      <c r="AH520" s="13" t="str">
        <f t="shared" si="9"/>
        <v> </v>
      </c>
      <c r="AI520" s="7">
        <v>0.0</v>
      </c>
      <c r="AJ520" s="7">
        <v>0.0</v>
      </c>
      <c r="AK520" s="26">
        <v>1.0</v>
      </c>
      <c r="AL520" s="26">
        <v>7.0</v>
      </c>
      <c r="AM520" s="7">
        <v>0.0</v>
      </c>
      <c r="AN520" s="7">
        <v>5.0</v>
      </c>
      <c r="AO520" s="7">
        <v>0.0</v>
      </c>
      <c r="AP520" s="7">
        <v>2.0</v>
      </c>
      <c r="AQ520" s="7">
        <v>0.0</v>
      </c>
      <c r="AR520" s="7">
        <v>5.0</v>
      </c>
      <c r="AS520" s="13">
        <f t="shared" si="10"/>
        <v>0</v>
      </c>
      <c r="AT520" s="14">
        <v>-9.52</v>
      </c>
      <c r="AU520" s="7">
        <v>0.0</v>
      </c>
      <c r="AV520" s="7">
        <v>0.0</v>
      </c>
      <c r="AW520" s="14">
        <v>-73.4</v>
      </c>
      <c r="AX520" s="14">
        <v>25.0</v>
      </c>
      <c r="AY520" s="14">
        <v>17.59</v>
      </c>
    </row>
    <row r="521" ht="12.75" customHeight="1">
      <c r="A521" s="7" t="s">
        <v>397</v>
      </c>
      <c r="B521" s="7" t="s">
        <v>2419</v>
      </c>
      <c r="C521" s="8" t="s">
        <v>458</v>
      </c>
      <c r="D521" s="9" t="s">
        <v>255</v>
      </c>
      <c r="E521" s="7">
        <v>84.0</v>
      </c>
      <c r="F521" s="7">
        <v>0.0</v>
      </c>
      <c r="G521" s="7">
        <v>0.0</v>
      </c>
      <c r="H521" s="24">
        <f t="shared" si="1"/>
        <v>0</v>
      </c>
      <c r="I521" s="7">
        <v>0.0</v>
      </c>
      <c r="J521" s="7">
        <v>0.0</v>
      </c>
      <c r="K521" s="7">
        <v>0.0</v>
      </c>
      <c r="L521" s="12">
        <f t="shared" si="2"/>
        <v>0</v>
      </c>
      <c r="M521" s="7">
        <v>0.0</v>
      </c>
      <c r="N521" s="7">
        <v>0.0</v>
      </c>
      <c r="O521" s="7">
        <v>0.0</v>
      </c>
      <c r="P521" s="7">
        <v>0.0</v>
      </c>
      <c r="Q521" s="7">
        <v>0.0</v>
      </c>
      <c r="R521" s="10">
        <f t="shared" si="3"/>
        <v>0</v>
      </c>
      <c r="S521" s="10">
        <f t="shared" si="4"/>
        <v>0</v>
      </c>
      <c r="T521" s="7">
        <v>0.0</v>
      </c>
      <c r="U521" s="7">
        <v>0.0</v>
      </c>
      <c r="V521" s="7">
        <v>0.0</v>
      </c>
      <c r="W521" s="7">
        <v>0.0</v>
      </c>
      <c r="X521" s="7">
        <v>0.0</v>
      </c>
      <c r="Y521" s="7">
        <v>26.0</v>
      </c>
      <c r="Z521" s="18">
        <f t="shared" si="5"/>
        <v>0.005158730159</v>
      </c>
      <c r="AA521" s="14">
        <v>0.0</v>
      </c>
      <c r="AB521" s="18">
        <f t="shared" si="6"/>
        <v>0</v>
      </c>
      <c r="AC521" s="14">
        <v>394.77</v>
      </c>
      <c r="AD521" s="18">
        <f t="shared" si="7"/>
        <v>4.699642857</v>
      </c>
      <c r="AE521" s="13">
        <f t="shared" si="8"/>
        <v>0</v>
      </c>
      <c r="AF521" s="7">
        <v>0.0</v>
      </c>
      <c r="AG521" s="7">
        <v>0.0</v>
      </c>
      <c r="AH521" s="13" t="str">
        <f t="shared" si="9"/>
        <v> </v>
      </c>
      <c r="AI521" s="7">
        <v>0.0</v>
      </c>
      <c r="AJ521" s="7">
        <v>0.0</v>
      </c>
      <c r="AK521" s="26">
        <v>0.0</v>
      </c>
      <c r="AL521" s="26">
        <v>0.0</v>
      </c>
      <c r="AM521" s="7">
        <v>0.0</v>
      </c>
      <c r="AN521" s="7">
        <v>0.0</v>
      </c>
      <c r="AO521" s="7">
        <v>0.0</v>
      </c>
      <c r="AP521" s="7">
        <v>0.0</v>
      </c>
      <c r="AQ521" s="7">
        <v>0.0</v>
      </c>
      <c r="AR521" s="7">
        <v>0.0</v>
      </c>
      <c r="AS521" s="13">
        <f t="shared" si="10"/>
        <v>0</v>
      </c>
      <c r="AT521" s="14"/>
      <c r="AU521" s="7">
        <v>0.0</v>
      </c>
      <c r="AV521" s="7">
        <v>0.0</v>
      </c>
      <c r="AW521" s="14">
        <v>0.0</v>
      </c>
      <c r="AX521" s="14"/>
      <c r="AY521" s="14"/>
    </row>
    <row r="522" ht="12.75" customHeight="1">
      <c r="A522" s="7" t="s">
        <v>2422</v>
      </c>
      <c r="B522" s="7" t="s">
        <v>2419</v>
      </c>
      <c r="C522" s="8" t="s">
        <v>215</v>
      </c>
      <c r="D522" s="9" t="s">
        <v>159</v>
      </c>
      <c r="E522" s="7">
        <v>2.0</v>
      </c>
      <c r="F522" s="7">
        <v>0.0</v>
      </c>
      <c r="G522" s="7">
        <v>0.0</v>
      </c>
      <c r="H522" s="24">
        <f t="shared" si="1"/>
        <v>0</v>
      </c>
      <c r="I522" s="7">
        <v>0.0</v>
      </c>
      <c r="J522" s="7">
        <v>0.0</v>
      </c>
      <c r="K522" s="7">
        <v>0.0</v>
      </c>
      <c r="L522" s="12">
        <f t="shared" si="2"/>
        <v>0</v>
      </c>
      <c r="M522" s="7">
        <v>0.0</v>
      </c>
      <c r="N522" s="7">
        <v>0.0</v>
      </c>
      <c r="O522" s="7">
        <v>0.0</v>
      </c>
      <c r="P522" s="7">
        <v>0.0</v>
      </c>
      <c r="Q522" s="7">
        <v>0.0</v>
      </c>
      <c r="R522" s="10">
        <f t="shared" si="3"/>
        <v>0</v>
      </c>
      <c r="S522" s="10">
        <f t="shared" si="4"/>
        <v>0</v>
      </c>
      <c r="T522" s="7">
        <v>0.0</v>
      </c>
      <c r="U522" s="7">
        <v>0.0</v>
      </c>
      <c r="V522" s="7">
        <v>0.0</v>
      </c>
      <c r="W522" s="7">
        <v>0.0</v>
      </c>
      <c r="X522" s="7">
        <v>0.0</v>
      </c>
      <c r="Y522" s="7">
        <v>0.0</v>
      </c>
      <c r="Z522" s="18">
        <f t="shared" si="5"/>
        <v>0</v>
      </c>
      <c r="AA522" s="14">
        <v>0.0</v>
      </c>
      <c r="AB522" s="18">
        <f t="shared" si="6"/>
        <v>0</v>
      </c>
      <c r="AC522" s="14">
        <v>7.37</v>
      </c>
      <c r="AD522" s="18">
        <f t="shared" si="7"/>
        <v>3.685</v>
      </c>
      <c r="AE522" s="13">
        <f t="shared" si="8"/>
        <v>0</v>
      </c>
      <c r="AF522" s="7">
        <v>0.0</v>
      </c>
      <c r="AG522" s="7">
        <v>0.0</v>
      </c>
      <c r="AH522" s="13" t="str">
        <f t="shared" si="9"/>
        <v> </v>
      </c>
      <c r="AI522" s="7">
        <v>0.0</v>
      </c>
      <c r="AJ522" s="7">
        <v>0.0</v>
      </c>
      <c r="AK522" s="26">
        <v>0.0</v>
      </c>
      <c r="AL522" s="26">
        <v>0.0</v>
      </c>
      <c r="AM522" s="7">
        <v>0.0</v>
      </c>
      <c r="AN522" s="7">
        <v>0.0</v>
      </c>
      <c r="AO522" s="7">
        <v>0.0</v>
      </c>
      <c r="AP522" s="7">
        <v>0.0</v>
      </c>
      <c r="AQ522" s="7">
        <v>0.0</v>
      </c>
      <c r="AR522" s="7">
        <v>0.0</v>
      </c>
      <c r="AS522" s="13">
        <f t="shared" si="10"/>
        <v>0</v>
      </c>
      <c r="AT522" s="14"/>
      <c r="AU522" s="7">
        <v>0.0</v>
      </c>
      <c r="AV522" s="7">
        <v>0.0</v>
      </c>
      <c r="AW522" s="14">
        <v>0.0</v>
      </c>
      <c r="AX522" s="14"/>
      <c r="AY522" s="14"/>
    </row>
    <row r="523" ht="12.75" customHeight="1">
      <c r="A523" s="7" t="s">
        <v>1048</v>
      </c>
      <c r="B523" s="7" t="s">
        <v>2423</v>
      </c>
      <c r="C523" s="8" t="s">
        <v>610</v>
      </c>
      <c r="D523" s="9" t="s">
        <v>174</v>
      </c>
      <c r="E523" s="7">
        <v>34.0</v>
      </c>
      <c r="F523" s="7">
        <v>0.0</v>
      </c>
      <c r="G523" s="7">
        <v>0.0</v>
      </c>
      <c r="H523" s="24">
        <f t="shared" si="1"/>
        <v>0</v>
      </c>
      <c r="I523" s="7">
        <v>0.0</v>
      </c>
      <c r="J523" s="7">
        <v>0.0</v>
      </c>
      <c r="K523" s="7">
        <v>0.0</v>
      </c>
      <c r="L523" s="12">
        <f t="shared" si="2"/>
        <v>0</v>
      </c>
      <c r="M523" s="7">
        <v>0.0</v>
      </c>
      <c r="N523" s="7">
        <v>0.0</v>
      </c>
      <c r="O523" s="7">
        <v>0.0</v>
      </c>
      <c r="P523" s="7">
        <v>0.0</v>
      </c>
      <c r="Q523" s="7">
        <v>0.0</v>
      </c>
      <c r="R523" s="10">
        <f t="shared" si="3"/>
        <v>0</v>
      </c>
      <c r="S523" s="10">
        <f t="shared" si="4"/>
        <v>0</v>
      </c>
      <c r="T523" s="7">
        <v>3.0</v>
      </c>
      <c r="U523" s="7">
        <v>1.0</v>
      </c>
      <c r="V523" s="7">
        <v>0.0</v>
      </c>
      <c r="W523" s="7">
        <v>0.0</v>
      </c>
      <c r="X523" s="7">
        <v>0.0</v>
      </c>
      <c r="Y523" s="7">
        <v>1885.0</v>
      </c>
      <c r="Z523" s="18">
        <f t="shared" si="5"/>
        <v>0.9240196078</v>
      </c>
      <c r="AA523" s="14">
        <v>25.35</v>
      </c>
      <c r="AB523" s="18">
        <f t="shared" si="6"/>
        <v>0.7455882353</v>
      </c>
      <c r="AC523" s="14">
        <v>140.72</v>
      </c>
      <c r="AD523" s="18">
        <f t="shared" si="7"/>
        <v>4.138823529</v>
      </c>
      <c r="AE523" s="13">
        <f t="shared" si="8"/>
        <v>0.1526464744</v>
      </c>
      <c r="AF523" s="7">
        <v>0.0</v>
      </c>
      <c r="AG523" s="7">
        <v>0.0</v>
      </c>
      <c r="AH523" s="13" t="str">
        <f t="shared" si="9"/>
        <v> </v>
      </c>
      <c r="AI523" s="7">
        <v>0.0</v>
      </c>
      <c r="AJ523" s="7">
        <v>7.0</v>
      </c>
      <c r="AK523" s="26">
        <v>4.0</v>
      </c>
      <c r="AL523" s="26">
        <v>18.0</v>
      </c>
      <c r="AM523" s="7">
        <v>0.0</v>
      </c>
      <c r="AN523" s="7">
        <v>5.0</v>
      </c>
      <c r="AO523" s="7">
        <v>0.0</v>
      </c>
      <c r="AP523" s="7">
        <v>11.0</v>
      </c>
      <c r="AQ523" s="7">
        <v>2.0</v>
      </c>
      <c r="AR523" s="7">
        <v>16.0</v>
      </c>
      <c r="AS523" s="13">
        <f t="shared" si="10"/>
        <v>0.1111111111</v>
      </c>
      <c r="AT523" s="14">
        <v>-1.39</v>
      </c>
      <c r="AU523" s="7">
        <v>0.0</v>
      </c>
      <c r="AV523" s="7">
        <v>3.0</v>
      </c>
      <c r="AW523" s="14">
        <v>-35.5</v>
      </c>
      <c r="AX523" s="14">
        <v>0.0</v>
      </c>
      <c r="AY523" s="14">
        <v>-5.15</v>
      </c>
    </row>
    <row r="524" ht="12.75" customHeight="1">
      <c r="A524" s="7" t="s">
        <v>2426</v>
      </c>
      <c r="B524" s="7" t="s">
        <v>2427</v>
      </c>
      <c r="C524" s="8" t="s">
        <v>325</v>
      </c>
      <c r="D524" s="9" t="s">
        <v>150</v>
      </c>
      <c r="E524" s="7">
        <v>15.0</v>
      </c>
      <c r="F524" s="7">
        <v>0.0</v>
      </c>
      <c r="G524" s="7">
        <v>0.0</v>
      </c>
      <c r="H524" s="24">
        <f t="shared" si="1"/>
        <v>0</v>
      </c>
      <c r="I524" s="7">
        <v>0.0</v>
      </c>
      <c r="J524" s="7">
        <v>0.0</v>
      </c>
      <c r="K524" s="7">
        <v>0.0</v>
      </c>
      <c r="L524" s="12">
        <f t="shared" si="2"/>
        <v>0</v>
      </c>
      <c r="M524" s="7">
        <v>0.0</v>
      </c>
      <c r="N524" s="7">
        <v>0.0</v>
      </c>
      <c r="O524" s="7">
        <v>0.0</v>
      </c>
      <c r="P524" s="7">
        <v>0.0</v>
      </c>
      <c r="Q524" s="7">
        <v>0.0</v>
      </c>
      <c r="R524" s="10">
        <f t="shared" si="3"/>
        <v>0</v>
      </c>
      <c r="S524" s="10">
        <f t="shared" si="4"/>
        <v>0</v>
      </c>
      <c r="T524" s="7">
        <v>0.0</v>
      </c>
      <c r="U524" s="7">
        <v>0.0</v>
      </c>
      <c r="V524" s="7">
        <v>0.0</v>
      </c>
      <c r="W524" s="7">
        <v>0.0</v>
      </c>
      <c r="X524" s="7">
        <v>0.0</v>
      </c>
      <c r="Y524" s="7">
        <v>234.0</v>
      </c>
      <c r="Z524" s="18">
        <f t="shared" si="5"/>
        <v>0.26</v>
      </c>
      <c r="AA524" s="14">
        <v>4.38</v>
      </c>
      <c r="AB524" s="18">
        <f t="shared" si="6"/>
        <v>0.292</v>
      </c>
      <c r="AC524" s="14">
        <v>71.31</v>
      </c>
      <c r="AD524" s="18">
        <f t="shared" si="7"/>
        <v>4.754</v>
      </c>
      <c r="AE524" s="13">
        <f t="shared" si="8"/>
        <v>0.05786761792</v>
      </c>
      <c r="AF524" s="7">
        <v>2.0</v>
      </c>
      <c r="AG524" s="7">
        <v>4.0</v>
      </c>
      <c r="AH524" s="13">
        <f t="shared" si="9"/>
        <v>0.3333333333</v>
      </c>
      <c r="AI524" s="7">
        <v>0.0</v>
      </c>
      <c r="AJ524" s="7">
        <v>1.0</v>
      </c>
      <c r="AK524" s="26">
        <v>0.0</v>
      </c>
      <c r="AL524" s="26">
        <v>4.0</v>
      </c>
      <c r="AM524" s="7">
        <v>0.0</v>
      </c>
      <c r="AN524" s="7">
        <v>2.0</v>
      </c>
      <c r="AO524" s="7">
        <v>0.0</v>
      </c>
      <c r="AP524" s="7">
        <v>1.0</v>
      </c>
      <c r="AQ524" s="7">
        <v>0.0</v>
      </c>
      <c r="AR524" s="7">
        <v>3.0</v>
      </c>
      <c r="AS524" s="13">
        <f t="shared" si="10"/>
        <v>0</v>
      </c>
      <c r="AT524" s="14">
        <v>-18.31</v>
      </c>
      <c r="AU524" s="7">
        <v>0.0</v>
      </c>
      <c r="AV524" s="7">
        <v>0.0</v>
      </c>
      <c r="AW524" s="14">
        <v>-82.2</v>
      </c>
      <c r="AX524" s="14">
        <v>0.0</v>
      </c>
      <c r="AY524" s="14">
        <v>-7.46</v>
      </c>
    </row>
    <row r="525" ht="12.75" customHeight="1">
      <c r="A525" s="7" t="s">
        <v>2193</v>
      </c>
      <c r="B525" s="7" t="s">
        <v>2429</v>
      </c>
      <c r="C525" s="8" t="s">
        <v>399</v>
      </c>
      <c r="D525" s="9" t="s">
        <v>159</v>
      </c>
      <c r="E525" s="7">
        <v>3.0</v>
      </c>
      <c r="F525" s="7">
        <v>0.0</v>
      </c>
      <c r="G525" s="7">
        <v>0.0</v>
      </c>
      <c r="H525" s="24">
        <f t="shared" si="1"/>
        <v>0</v>
      </c>
      <c r="I525" s="7">
        <v>0.0</v>
      </c>
      <c r="J525" s="7">
        <v>0.0</v>
      </c>
      <c r="K525" s="7">
        <v>0.0</v>
      </c>
      <c r="L525" s="12">
        <f t="shared" si="2"/>
        <v>0</v>
      </c>
      <c r="M525" s="7">
        <v>0.0</v>
      </c>
      <c r="N525" s="7">
        <v>0.0</v>
      </c>
      <c r="O525" s="7">
        <v>0.0</v>
      </c>
      <c r="P525" s="7">
        <v>0.0</v>
      </c>
      <c r="Q525" s="7">
        <v>0.0</v>
      </c>
      <c r="R525" s="10">
        <f t="shared" si="3"/>
        <v>0</v>
      </c>
      <c r="S525" s="10">
        <f t="shared" si="4"/>
        <v>0</v>
      </c>
      <c r="T525" s="7">
        <v>0.0</v>
      </c>
      <c r="U525" s="7">
        <v>0.0</v>
      </c>
      <c r="V525" s="7">
        <v>0.0</v>
      </c>
      <c r="W525" s="7">
        <v>0.0</v>
      </c>
      <c r="X525" s="7">
        <v>0.0</v>
      </c>
      <c r="Y525" s="7">
        <v>22.0</v>
      </c>
      <c r="Z525" s="18">
        <f t="shared" si="5"/>
        <v>0.1222222222</v>
      </c>
      <c r="AA525" s="14">
        <v>0.0</v>
      </c>
      <c r="AB525" s="18">
        <f t="shared" si="6"/>
        <v>0</v>
      </c>
      <c r="AC525" s="14">
        <v>19.43</v>
      </c>
      <c r="AD525" s="18">
        <f t="shared" si="7"/>
        <v>6.476666667</v>
      </c>
      <c r="AE525" s="13">
        <f t="shared" si="8"/>
        <v>0</v>
      </c>
      <c r="AF525" s="7">
        <v>0.0</v>
      </c>
      <c r="AG525" s="7">
        <v>0.0</v>
      </c>
      <c r="AH525" s="13" t="str">
        <f t="shared" si="9"/>
        <v> </v>
      </c>
      <c r="AI525" s="7">
        <v>0.0</v>
      </c>
      <c r="AJ525" s="7">
        <v>0.0</v>
      </c>
      <c r="AK525" s="26">
        <v>0.0</v>
      </c>
      <c r="AL525" s="26">
        <v>0.0</v>
      </c>
      <c r="AM525" s="7">
        <v>0.0</v>
      </c>
      <c r="AN525" s="7">
        <v>0.0</v>
      </c>
      <c r="AO525" s="7">
        <v>0.0</v>
      </c>
      <c r="AP525" s="7">
        <v>0.0</v>
      </c>
      <c r="AQ525" s="7">
        <v>0.0</v>
      </c>
      <c r="AR525" s="7">
        <v>0.0</v>
      </c>
      <c r="AS525" s="13">
        <f t="shared" si="10"/>
        <v>0</v>
      </c>
      <c r="AT525" s="14"/>
      <c r="AU525" s="7">
        <v>0.0</v>
      </c>
      <c r="AV525" s="7">
        <v>0.0</v>
      </c>
      <c r="AW525" s="14">
        <v>0.0</v>
      </c>
      <c r="AX525" s="14"/>
      <c r="AY525" s="14"/>
    </row>
    <row r="526" ht="12.75" customHeight="1">
      <c r="A526" s="7" t="s">
        <v>350</v>
      </c>
      <c r="B526" s="7" t="s">
        <v>2432</v>
      </c>
      <c r="C526" s="8" t="s">
        <v>166</v>
      </c>
      <c r="D526" s="9" t="s">
        <v>255</v>
      </c>
      <c r="E526" s="7">
        <v>82.0</v>
      </c>
      <c r="F526" s="7">
        <v>0.0</v>
      </c>
      <c r="G526" s="7">
        <v>0.0</v>
      </c>
      <c r="H526" s="24">
        <f t="shared" si="1"/>
        <v>0</v>
      </c>
      <c r="I526" s="7">
        <v>0.0</v>
      </c>
      <c r="J526" s="7">
        <v>0.0</v>
      </c>
      <c r="K526" s="7">
        <v>0.0</v>
      </c>
      <c r="L526" s="12">
        <f t="shared" si="2"/>
        <v>0</v>
      </c>
      <c r="M526" s="7">
        <v>0.0</v>
      </c>
      <c r="N526" s="7">
        <v>0.0</v>
      </c>
      <c r="O526" s="7">
        <v>0.0</v>
      </c>
      <c r="P526" s="7">
        <v>0.0</v>
      </c>
      <c r="Q526" s="7">
        <v>0.0</v>
      </c>
      <c r="R526" s="10">
        <f t="shared" si="3"/>
        <v>0</v>
      </c>
      <c r="S526" s="10">
        <f t="shared" si="4"/>
        <v>0</v>
      </c>
      <c r="T526" s="7">
        <v>1.0</v>
      </c>
      <c r="U526" s="7">
        <v>3.0</v>
      </c>
      <c r="V526" s="7">
        <v>0.0</v>
      </c>
      <c r="W526" s="7">
        <v>0.0</v>
      </c>
      <c r="X526" s="7">
        <v>0.0</v>
      </c>
      <c r="Y526" s="7">
        <v>3873.0</v>
      </c>
      <c r="Z526" s="18">
        <f t="shared" si="5"/>
        <v>0.787195122</v>
      </c>
      <c r="AA526" s="14">
        <v>58.48</v>
      </c>
      <c r="AB526" s="18">
        <f t="shared" si="6"/>
        <v>0.7131707317</v>
      </c>
      <c r="AC526" s="14">
        <v>358.73</v>
      </c>
      <c r="AD526" s="18">
        <f t="shared" si="7"/>
        <v>4.374756098</v>
      </c>
      <c r="AE526" s="13">
        <f t="shared" si="8"/>
        <v>0.1401692193</v>
      </c>
      <c r="AF526" s="7">
        <v>0.0</v>
      </c>
      <c r="AG526" s="7">
        <v>0.0</v>
      </c>
      <c r="AH526" s="13" t="str">
        <f t="shared" si="9"/>
        <v> </v>
      </c>
      <c r="AI526" s="7">
        <v>1.0</v>
      </c>
      <c r="AJ526" s="7">
        <v>7.0</v>
      </c>
      <c r="AK526" s="26">
        <v>3.0</v>
      </c>
      <c r="AL526" s="26">
        <v>47.0</v>
      </c>
      <c r="AM526" s="7">
        <v>1.0</v>
      </c>
      <c r="AN526" s="7">
        <v>27.0</v>
      </c>
      <c r="AO526" s="7">
        <v>1.0</v>
      </c>
      <c r="AP526" s="7">
        <v>35.0</v>
      </c>
      <c r="AQ526" s="7">
        <v>3.0</v>
      </c>
      <c r="AR526" s="7">
        <v>52.0</v>
      </c>
      <c r="AS526" s="13">
        <f t="shared" si="10"/>
        <v>0.05454545455</v>
      </c>
      <c r="AT526" s="14">
        <v>-8.22</v>
      </c>
      <c r="AU526" s="7">
        <v>0.0</v>
      </c>
      <c r="AV526" s="7">
        <v>0.0</v>
      </c>
      <c r="AW526" s="14">
        <v>-43.1</v>
      </c>
      <c r="AX526" s="14">
        <v>10.87</v>
      </c>
      <c r="AY526" s="14">
        <v>3.58</v>
      </c>
    </row>
    <row r="527" ht="12.75" customHeight="1">
      <c r="A527" s="7" t="s">
        <v>2435</v>
      </c>
      <c r="B527" s="7" t="s">
        <v>2436</v>
      </c>
      <c r="C527" s="8" t="s">
        <v>197</v>
      </c>
      <c r="D527" s="9" t="s">
        <v>174</v>
      </c>
      <c r="E527" s="7">
        <v>81.0</v>
      </c>
      <c r="F527" s="7">
        <v>0.0</v>
      </c>
      <c r="G527" s="7">
        <v>1.0</v>
      </c>
      <c r="H527" s="24">
        <f t="shared" si="1"/>
        <v>1</v>
      </c>
      <c r="I527" s="7">
        <v>0.0</v>
      </c>
      <c r="J527" s="7">
        <v>1.0</v>
      </c>
      <c r="K527" s="7">
        <v>0.0</v>
      </c>
      <c r="L527" s="12">
        <f t="shared" si="2"/>
        <v>0</v>
      </c>
      <c r="M527" s="7">
        <v>0.0</v>
      </c>
      <c r="N527" s="7">
        <v>0.0</v>
      </c>
      <c r="O527" s="7">
        <v>0.0</v>
      </c>
      <c r="P527" s="7">
        <v>0.0</v>
      </c>
      <c r="Q527" s="7">
        <v>0.0</v>
      </c>
      <c r="R527" s="10">
        <f t="shared" si="3"/>
        <v>0</v>
      </c>
      <c r="S527" s="10">
        <f t="shared" si="4"/>
        <v>0</v>
      </c>
      <c r="T527" s="7">
        <v>22.0</v>
      </c>
      <c r="U527" s="7">
        <v>21.0</v>
      </c>
      <c r="V527" s="7">
        <v>1.0</v>
      </c>
      <c r="W527" s="7">
        <v>9.0</v>
      </c>
      <c r="X527" s="7">
        <v>2.0</v>
      </c>
      <c r="Y527" s="7">
        <v>8400.0</v>
      </c>
      <c r="Z527" s="18">
        <f t="shared" si="5"/>
        <v>1.728395062</v>
      </c>
      <c r="AA527" s="14">
        <v>138.8</v>
      </c>
      <c r="AB527" s="18">
        <f t="shared" si="6"/>
        <v>1.713580247</v>
      </c>
      <c r="AC527" s="14">
        <v>304.16</v>
      </c>
      <c r="AD527" s="18">
        <f t="shared" si="7"/>
        <v>3.755061728</v>
      </c>
      <c r="AE527" s="13">
        <f t="shared" si="8"/>
        <v>0.3133465776</v>
      </c>
      <c r="AF527" s="7">
        <v>0.0</v>
      </c>
      <c r="AG527" s="7">
        <v>0.0</v>
      </c>
      <c r="AH527" s="13" t="str">
        <f t="shared" si="9"/>
        <v> </v>
      </c>
      <c r="AI527" s="7">
        <v>0.0</v>
      </c>
      <c r="AJ527" s="7">
        <v>19.0</v>
      </c>
      <c r="AK527" s="26">
        <v>12.0</v>
      </c>
      <c r="AL527" s="26">
        <v>91.0</v>
      </c>
      <c r="AM527" s="7">
        <v>4.0</v>
      </c>
      <c r="AN527" s="7">
        <v>55.0</v>
      </c>
      <c r="AO527" s="7">
        <v>3.0</v>
      </c>
      <c r="AP527" s="7">
        <v>50.0</v>
      </c>
      <c r="AQ527" s="7">
        <v>14.0</v>
      </c>
      <c r="AR527" s="7">
        <v>113.0</v>
      </c>
      <c r="AS527" s="13">
        <f t="shared" si="10"/>
        <v>0.1102362205</v>
      </c>
      <c r="AT527" s="14">
        <v>-0.6000000000000001</v>
      </c>
      <c r="AU527" s="7">
        <v>4.0</v>
      </c>
      <c r="AV527" s="7">
        <v>2.0</v>
      </c>
      <c r="AW527" s="14">
        <v>-44.1</v>
      </c>
      <c r="AX527" s="14">
        <v>5.34</v>
      </c>
      <c r="AY527" s="14">
        <v>-1.47</v>
      </c>
    </row>
    <row r="528" ht="12.75" customHeight="1">
      <c r="A528" s="7" t="s">
        <v>235</v>
      </c>
      <c r="B528" s="7" t="s">
        <v>2441</v>
      </c>
      <c r="C528" s="8" t="s">
        <v>222</v>
      </c>
      <c r="D528" s="9" t="s">
        <v>238</v>
      </c>
      <c r="E528" s="7">
        <v>1.0</v>
      </c>
      <c r="F528" s="7">
        <v>0.0</v>
      </c>
      <c r="G528" s="7">
        <v>0.0</v>
      </c>
      <c r="H528" s="24">
        <f t="shared" si="1"/>
        <v>0</v>
      </c>
      <c r="I528" s="7">
        <v>0.0</v>
      </c>
      <c r="J528" s="7">
        <v>0.0</v>
      </c>
      <c r="K528" s="7">
        <v>0.0</v>
      </c>
      <c r="L528" s="12">
        <f t="shared" si="2"/>
        <v>0</v>
      </c>
      <c r="M528" s="7">
        <v>0.0</v>
      </c>
      <c r="N528" s="7">
        <v>0.0</v>
      </c>
      <c r="O528" s="7">
        <v>0.0</v>
      </c>
      <c r="P528" s="7">
        <v>0.0</v>
      </c>
      <c r="Q528" s="7">
        <v>0.0</v>
      </c>
      <c r="R528" s="10">
        <f t="shared" si="3"/>
        <v>0</v>
      </c>
      <c r="S528" s="10">
        <f t="shared" si="4"/>
        <v>0</v>
      </c>
      <c r="T528" s="7">
        <v>0.0</v>
      </c>
      <c r="U528" s="7">
        <v>0.0</v>
      </c>
      <c r="V528" s="7">
        <v>0.0</v>
      </c>
      <c r="W528" s="7">
        <v>0.0</v>
      </c>
      <c r="X528" s="7">
        <v>0.0</v>
      </c>
      <c r="Y528" s="7">
        <v>2.0</v>
      </c>
      <c r="Z528" s="18">
        <f t="shared" si="5"/>
        <v>0.03333333333</v>
      </c>
      <c r="AA528" s="14">
        <v>0.03</v>
      </c>
      <c r="AB528" s="18">
        <f t="shared" si="6"/>
        <v>0.03</v>
      </c>
      <c r="AC528" s="14">
        <v>3.85</v>
      </c>
      <c r="AD528" s="18">
        <f t="shared" si="7"/>
        <v>3.85</v>
      </c>
      <c r="AE528" s="13">
        <f t="shared" si="8"/>
        <v>0.007731958763</v>
      </c>
      <c r="AF528" s="7">
        <v>0.0</v>
      </c>
      <c r="AG528" s="7">
        <v>1.0</v>
      </c>
      <c r="AH528" s="13">
        <f t="shared" si="9"/>
        <v>0</v>
      </c>
      <c r="AI528" s="7">
        <v>0.0</v>
      </c>
      <c r="AJ528" s="7">
        <v>0.0</v>
      </c>
      <c r="AK528" s="26">
        <v>0.0</v>
      </c>
      <c r="AL528" s="26">
        <v>0.0</v>
      </c>
      <c r="AM528" s="7">
        <v>0.0</v>
      </c>
      <c r="AN528" s="7">
        <v>0.0</v>
      </c>
      <c r="AO528" s="7">
        <v>0.0</v>
      </c>
      <c r="AP528" s="7">
        <v>0.0</v>
      </c>
      <c r="AQ528" s="7">
        <v>0.0</v>
      </c>
      <c r="AR528" s="7">
        <v>0.0</v>
      </c>
      <c r="AS528" s="13">
        <f t="shared" si="10"/>
        <v>0</v>
      </c>
      <c r="AT528" s="14"/>
      <c r="AU528" s="7">
        <v>0.0</v>
      </c>
      <c r="AV528" s="7">
        <v>0.0</v>
      </c>
      <c r="AW528" s="14">
        <v>0.0</v>
      </c>
      <c r="AX528" s="14">
        <v>100.0</v>
      </c>
      <c r="AY528" s="14">
        <v>100.0</v>
      </c>
    </row>
    <row r="529" ht="12.75" customHeight="1">
      <c r="A529" s="7" t="s">
        <v>858</v>
      </c>
      <c r="B529" s="7" t="s">
        <v>2443</v>
      </c>
      <c r="C529" s="8" t="s">
        <v>149</v>
      </c>
      <c r="D529" s="9" t="s">
        <v>174</v>
      </c>
      <c r="E529" s="7">
        <v>64.0</v>
      </c>
      <c r="F529" s="7">
        <v>0.0</v>
      </c>
      <c r="G529" s="7">
        <v>0.0</v>
      </c>
      <c r="H529" s="24">
        <f t="shared" si="1"/>
        <v>0</v>
      </c>
      <c r="I529" s="7">
        <v>0.0</v>
      </c>
      <c r="J529" s="7">
        <v>0.0</v>
      </c>
      <c r="K529" s="7">
        <v>0.0</v>
      </c>
      <c r="L529" s="12">
        <f t="shared" si="2"/>
        <v>0</v>
      </c>
      <c r="M529" s="7">
        <v>0.0</v>
      </c>
      <c r="N529" s="7">
        <v>0.0</v>
      </c>
      <c r="O529" s="7">
        <v>0.0</v>
      </c>
      <c r="P529" s="7">
        <v>0.0</v>
      </c>
      <c r="Q529" s="7">
        <v>3.0</v>
      </c>
      <c r="R529" s="10">
        <f t="shared" si="3"/>
        <v>0</v>
      </c>
      <c r="S529" s="10">
        <f t="shared" si="4"/>
        <v>0</v>
      </c>
      <c r="T529" s="7">
        <v>30.0</v>
      </c>
      <c r="U529" s="7">
        <v>12.0</v>
      </c>
      <c r="V529" s="7">
        <v>4.0</v>
      </c>
      <c r="W529" s="7">
        <v>0.0</v>
      </c>
      <c r="X529" s="7">
        <v>0.0</v>
      </c>
      <c r="Y529" s="7">
        <v>9412.0</v>
      </c>
      <c r="Z529" s="18">
        <f t="shared" si="5"/>
        <v>2.451041667</v>
      </c>
      <c r="AA529" s="14">
        <v>156.19</v>
      </c>
      <c r="AB529" s="18">
        <f t="shared" si="6"/>
        <v>2.44046875</v>
      </c>
      <c r="AC529" s="14">
        <v>183.38</v>
      </c>
      <c r="AD529" s="18">
        <f t="shared" si="7"/>
        <v>2.8653125</v>
      </c>
      <c r="AE529" s="13">
        <f t="shared" si="8"/>
        <v>0.4599640722</v>
      </c>
      <c r="AF529" s="7">
        <v>0.0</v>
      </c>
      <c r="AG529" s="7">
        <v>0.0</v>
      </c>
      <c r="AH529" s="13" t="str">
        <f t="shared" si="9"/>
        <v> </v>
      </c>
      <c r="AI529" s="7">
        <v>4.0</v>
      </c>
      <c r="AJ529" s="7">
        <v>18.0</v>
      </c>
      <c r="AK529" s="26">
        <v>23.0</v>
      </c>
      <c r="AL529" s="26">
        <v>89.0</v>
      </c>
      <c r="AM529" s="7">
        <v>9.0</v>
      </c>
      <c r="AN529" s="7">
        <v>72.0</v>
      </c>
      <c r="AO529" s="7">
        <v>5.0</v>
      </c>
      <c r="AP529" s="7">
        <v>67.0</v>
      </c>
      <c r="AQ529" s="7">
        <v>23.0</v>
      </c>
      <c r="AR529" s="7">
        <v>119.0</v>
      </c>
      <c r="AS529" s="13">
        <f t="shared" si="10"/>
        <v>0.161971831</v>
      </c>
      <c r="AT529" s="14">
        <v>-1.7000000000000002</v>
      </c>
      <c r="AU529" s="7">
        <v>2.0</v>
      </c>
      <c r="AV529" s="7">
        <v>0.0</v>
      </c>
      <c r="AW529" s="14">
        <v>-31.1</v>
      </c>
      <c r="AX529" s="14">
        <v>7.65</v>
      </c>
      <c r="AY529" s="14">
        <v>-1.94</v>
      </c>
    </row>
    <row r="530" ht="12.75" customHeight="1">
      <c r="A530" s="7" t="s">
        <v>2155</v>
      </c>
      <c r="B530" s="7" t="s">
        <v>2448</v>
      </c>
      <c r="C530" s="8" t="s">
        <v>394</v>
      </c>
      <c r="D530" s="9" t="s">
        <v>174</v>
      </c>
      <c r="E530" s="7">
        <v>45.0</v>
      </c>
      <c r="F530" s="7">
        <v>0.0</v>
      </c>
      <c r="G530" s="7">
        <v>0.0</v>
      </c>
      <c r="H530" s="24">
        <f t="shared" si="1"/>
        <v>0</v>
      </c>
      <c r="I530" s="7">
        <v>0.0</v>
      </c>
      <c r="J530" s="7">
        <v>0.0</v>
      </c>
      <c r="K530" s="7">
        <v>0.0</v>
      </c>
      <c r="L530" s="12">
        <f t="shared" si="2"/>
        <v>0</v>
      </c>
      <c r="M530" s="7">
        <v>1.0</v>
      </c>
      <c r="N530" s="7">
        <v>0.0</v>
      </c>
      <c r="O530" s="7">
        <v>0.0</v>
      </c>
      <c r="P530" s="7">
        <v>1.0</v>
      </c>
      <c r="Q530" s="7">
        <v>0.0</v>
      </c>
      <c r="R530" s="10">
        <f t="shared" si="3"/>
        <v>0</v>
      </c>
      <c r="S530" s="10">
        <f t="shared" si="4"/>
        <v>0</v>
      </c>
      <c r="T530" s="7">
        <v>6.0</v>
      </c>
      <c r="U530" s="7">
        <v>1.0</v>
      </c>
      <c r="V530" s="7">
        <v>1.0</v>
      </c>
      <c r="W530" s="7">
        <v>0.0</v>
      </c>
      <c r="X530" s="7">
        <v>1.0</v>
      </c>
      <c r="Y530" s="7">
        <v>2281.0</v>
      </c>
      <c r="Z530" s="18">
        <f t="shared" si="5"/>
        <v>0.8448148148</v>
      </c>
      <c r="AA530" s="14">
        <v>36.61</v>
      </c>
      <c r="AB530" s="18">
        <f t="shared" si="6"/>
        <v>0.8135555556</v>
      </c>
      <c r="AC530" s="14">
        <v>227.11</v>
      </c>
      <c r="AD530" s="18">
        <f t="shared" si="7"/>
        <v>5.046888889</v>
      </c>
      <c r="AE530" s="13">
        <f t="shared" si="8"/>
        <v>0.1388214773</v>
      </c>
      <c r="AF530" s="7">
        <v>0.0</v>
      </c>
      <c r="AG530" s="7">
        <v>0.0</v>
      </c>
      <c r="AH530" s="13" t="str">
        <f t="shared" si="9"/>
        <v> </v>
      </c>
      <c r="AI530" s="7">
        <v>1.0</v>
      </c>
      <c r="AJ530" s="7">
        <v>5.0</v>
      </c>
      <c r="AK530" s="26">
        <v>5.0</v>
      </c>
      <c r="AL530" s="26">
        <v>29.0</v>
      </c>
      <c r="AM530" s="7">
        <v>1.0</v>
      </c>
      <c r="AN530" s="7">
        <v>12.0</v>
      </c>
      <c r="AO530" s="7">
        <v>1.0</v>
      </c>
      <c r="AP530" s="7">
        <v>23.0</v>
      </c>
      <c r="AQ530" s="7">
        <v>3.0</v>
      </c>
      <c r="AR530" s="7">
        <v>29.0</v>
      </c>
      <c r="AS530" s="13">
        <f t="shared" si="10"/>
        <v>0.09375</v>
      </c>
      <c r="AT530" s="14">
        <v>-6.41</v>
      </c>
      <c r="AU530" s="7">
        <v>0.0</v>
      </c>
      <c r="AV530" s="7">
        <v>0.0</v>
      </c>
      <c r="AW530" s="14">
        <v>-27.9</v>
      </c>
      <c r="AX530" s="14">
        <v>10.34</v>
      </c>
      <c r="AY530" s="14">
        <v>3.45</v>
      </c>
    </row>
    <row r="531" ht="12.75" customHeight="1">
      <c r="A531" s="7" t="s">
        <v>2452</v>
      </c>
      <c r="B531" s="7" t="s">
        <v>2453</v>
      </c>
      <c r="C531" s="8" t="s">
        <v>610</v>
      </c>
      <c r="D531" s="9" t="s">
        <v>150</v>
      </c>
      <c r="E531" s="7">
        <v>6.0</v>
      </c>
      <c r="F531" s="7">
        <v>0.0</v>
      </c>
      <c r="G531" s="7">
        <v>0.0</v>
      </c>
      <c r="H531" s="24">
        <f t="shared" si="1"/>
        <v>0</v>
      </c>
      <c r="I531" s="7">
        <v>0.0</v>
      </c>
      <c r="J531" s="7">
        <v>0.0</v>
      </c>
      <c r="K531" s="7">
        <v>0.0</v>
      </c>
      <c r="L531" s="12">
        <f t="shared" si="2"/>
        <v>0</v>
      </c>
      <c r="M531" s="7">
        <v>0.0</v>
      </c>
      <c r="N531" s="7">
        <v>0.0</v>
      </c>
      <c r="O531" s="7">
        <v>0.0</v>
      </c>
      <c r="P531" s="7">
        <v>0.0</v>
      </c>
      <c r="Q531" s="7">
        <v>0.0</v>
      </c>
      <c r="R531" s="10">
        <f t="shared" si="3"/>
        <v>0</v>
      </c>
      <c r="S531" s="10">
        <f t="shared" si="4"/>
        <v>0</v>
      </c>
      <c r="T531" s="7">
        <v>0.0</v>
      </c>
      <c r="U531" s="7">
        <v>0.0</v>
      </c>
      <c r="V531" s="7">
        <v>0.0</v>
      </c>
      <c r="W531" s="7">
        <v>0.0</v>
      </c>
      <c r="X531" s="7">
        <v>0.0</v>
      </c>
      <c r="Y531" s="7">
        <v>0.0</v>
      </c>
      <c r="Z531" s="18">
        <f t="shared" si="5"/>
        <v>0</v>
      </c>
      <c r="AA531" s="14">
        <v>0.0</v>
      </c>
      <c r="AB531" s="18">
        <f t="shared" si="6"/>
        <v>0</v>
      </c>
      <c r="AC531" s="14">
        <v>22.86</v>
      </c>
      <c r="AD531" s="18">
        <f t="shared" si="7"/>
        <v>3.81</v>
      </c>
      <c r="AE531" s="13">
        <f t="shared" si="8"/>
        <v>0</v>
      </c>
      <c r="AF531" s="7">
        <v>0.0</v>
      </c>
      <c r="AG531" s="7">
        <v>0.0</v>
      </c>
      <c r="AH531" s="13" t="str">
        <f t="shared" si="9"/>
        <v> </v>
      </c>
      <c r="AI531" s="7">
        <v>0.0</v>
      </c>
      <c r="AJ531" s="7">
        <v>0.0</v>
      </c>
      <c r="AK531" s="26">
        <v>0.0</v>
      </c>
      <c r="AL531" s="26">
        <v>0.0</v>
      </c>
      <c r="AM531" s="7">
        <v>0.0</v>
      </c>
      <c r="AN531" s="7">
        <v>0.0</v>
      </c>
      <c r="AO531" s="7">
        <v>0.0</v>
      </c>
      <c r="AP531" s="7">
        <v>0.0</v>
      </c>
      <c r="AQ531" s="7">
        <v>0.0</v>
      </c>
      <c r="AR531" s="7">
        <v>0.0</v>
      </c>
      <c r="AS531" s="13">
        <f t="shared" si="10"/>
        <v>0</v>
      </c>
      <c r="AT531" s="14"/>
      <c r="AU531" s="7">
        <v>0.0</v>
      </c>
      <c r="AV531" s="7">
        <v>0.0</v>
      </c>
      <c r="AW531" s="14">
        <v>0.0</v>
      </c>
      <c r="AX531" s="14"/>
      <c r="AY531" s="14"/>
    </row>
    <row r="532" ht="12.75" customHeight="1">
      <c r="A532" s="7" t="s">
        <v>2455</v>
      </c>
      <c r="B532" s="7" t="s">
        <v>2456</v>
      </c>
      <c r="C532" s="8" t="s">
        <v>246</v>
      </c>
      <c r="D532" s="9" t="s">
        <v>174</v>
      </c>
      <c r="E532" s="7">
        <v>11.0</v>
      </c>
      <c r="F532" s="7">
        <v>0.0</v>
      </c>
      <c r="G532" s="7">
        <v>0.0</v>
      </c>
      <c r="H532" s="24">
        <f t="shared" si="1"/>
        <v>0</v>
      </c>
      <c r="I532" s="7">
        <v>0.0</v>
      </c>
      <c r="J532" s="7">
        <v>0.0</v>
      </c>
      <c r="K532" s="7">
        <v>0.0</v>
      </c>
      <c r="L532" s="12">
        <f t="shared" si="2"/>
        <v>0</v>
      </c>
      <c r="M532" s="7">
        <v>0.0</v>
      </c>
      <c r="N532" s="7">
        <v>0.0</v>
      </c>
      <c r="O532" s="7">
        <v>0.0</v>
      </c>
      <c r="P532" s="7">
        <v>0.0</v>
      </c>
      <c r="Q532" s="7">
        <v>0.0</v>
      </c>
      <c r="R532" s="10">
        <f t="shared" si="3"/>
        <v>0</v>
      </c>
      <c r="S532" s="10">
        <f t="shared" si="4"/>
        <v>0</v>
      </c>
      <c r="T532" s="7">
        <v>1.0</v>
      </c>
      <c r="U532" s="7">
        <v>0.0</v>
      </c>
      <c r="V532" s="7">
        <v>0.0</v>
      </c>
      <c r="W532" s="7">
        <v>0.0</v>
      </c>
      <c r="X532" s="7">
        <v>0.0</v>
      </c>
      <c r="Y532" s="7">
        <v>259.0</v>
      </c>
      <c r="Z532" s="18">
        <f t="shared" si="5"/>
        <v>0.3924242424</v>
      </c>
      <c r="AA532" s="14">
        <v>4.21</v>
      </c>
      <c r="AB532" s="18">
        <f t="shared" si="6"/>
        <v>0.3827272727</v>
      </c>
      <c r="AC532" s="14">
        <v>39.71</v>
      </c>
      <c r="AD532" s="18">
        <f t="shared" si="7"/>
        <v>3.61</v>
      </c>
      <c r="AE532" s="13">
        <f t="shared" si="8"/>
        <v>0.095856102</v>
      </c>
      <c r="AF532" s="7">
        <v>0.0</v>
      </c>
      <c r="AG532" s="7">
        <v>0.0</v>
      </c>
      <c r="AH532" s="13" t="str">
        <f t="shared" si="9"/>
        <v> </v>
      </c>
      <c r="AI532" s="7">
        <v>0.0</v>
      </c>
      <c r="AJ532" s="7">
        <v>1.0</v>
      </c>
      <c r="AK532" s="26">
        <v>0.0</v>
      </c>
      <c r="AL532" s="26">
        <v>4.0</v>
      </c>
      <c r="AM532" s="7">
        <v>0.0</v>
      </c>
      <c r="AN532" s="7">
        <v>2.0</v>
      </c>
      <c r="AO532" s="7">
        <v>1.0</v>
      </c>
      <c r="AP532" s="7">
        <v>4.0</v>
      </c>
      <c r="AQ532" s="7">
        <v>1.0</v>
      </c>
      <c r="AR532" s="7">
        <v>4.0</v>
      </c>
      <c r="AS532" s="13">
        <f t="shared" si="10"/>
        <v>0.2</v>
      </c>
      <c r="AT532" s="14">
        <v>6.84</v>
      </c>
      <c r="AU532" s="7">
        <v>0.0</v>
      </c>
      <c r="AV532" s="7">
        <v>0.0</v>
      </c>
      <c r="AW532" s="14">
        <v>-57.0</v>
      </c>
      <c r="AX532" s="14">
        <v>33.33</v>
      </c>
      <c r="AY532" s="14">
        <v>30.89</v>
      </c>
    </row>
    <row r="533" ht="12.75" customHeight="1">
      <c r="A533" s="7" t="s">
        <v>2460</v>
      </c>
      <c r="B533" s="7" t="s">
        <v>2461</v>
      </c>
      <c r="C533" s="8" t="s">
        <v>490</v>
      </c>
      <c r="D533" s="9" t="s">
        <v>174</v>
      </c>
      <c r="E533" s="7">
        <v>47.0</v>
      </c>
      <c r="F533" s="7">
        <v>0.0</v>
      </c>
      <c r="G533" s="7">
        <v>0.0</v>
      </c>
      <c r="H533" s="24">
        <f t="shared" si="1"/>
        <v>0</v>
      </c>
      <c r="I533" s="7">
        <v>0.0</v>
      </c>
      <c r="J533" s="7">
        <v>0.0</v>
      </c>
      <c r="K533" s="7">
        <v>0.0</v>
      </c>
      <c r="L533" s="12">
        <f t="shared" si="2"/>
        <v>0</v>
      </c>
      <c r="M533" s="7">
        <v>1.0</v>
      </c>
      <c r="N533" s="7">
        <v>1.0</v>
      </c>
      <c r="O533" s="7">
        <v>1.0</v>
      </c>
      <c r="P533" s="7">
        <v>1.0</v>
      </c>
      <c r="Q533" s="7">
        <v>0.0</v>
      </c>
      <c r="R533" s="10">
        <f t="shared" si="3"/>
        <v>0</v>
      </c>
      <c r="S533" s="10">
        <f t="shared" si="4"/>
        <v>0</v>
      </c>
      <c r="T533" s="7">
        <v>8.0</v>
      </c>
      <c r="U533" s="7">
        <v>3.0</v>
      </c>
      <c r="V533" s="7">
        <v>3.0</v>
      </c>
      <c r="W533" s="7">
        <v>1.0</v>
      </c>
      <c r="X533" s="7">
        <v>0.0</v>
      </c>
      <c r="Y533" s="7">
        <v>3566.0</v>
      </c>
      <c r="Z533" s="18">
        <f t="shared" si="5"/>
        <v>1.264539007</v>
      </c>
      <c r="AA533" s="14">
        <v>52.91</v>
      </c>
      <c r="AB533" s="18">
        <f t="shared" si="6"/>
        <v>1.125744681</v>
      </c>
      <c r="AC533" s="14">
        <v>194.99</v>
      </c>
      <c r="AD533" s="18">
        <f t="shared" si="7"/>
        <v>4.148723404</v>
      </c>
      <c r="AE533" s="13">
        <f t="shared" si="8"/>
        <v>0.2134328358</v>
      </c>
      <c r="AF533" s="7">
        <v>0.0</v>
      </c>
      <c r="AG533" s="7">
        <v>0.0</v>
      </c>
      <c r="AH533" s="13" t="str">
        <f t="shared" si="9"/>
        <v> </v>
      </c>
      <c r="AI533" s="7">
        <v>0.0</v>
      </c>
      <c r="AJ533" s="7">
        <v>7.0</v>
      </c>
      <c r="AK533" s="26">
        <v>9.0</v>
      </c>
      <c r="AL533" s="26">
        <v>34.0</v>
      </c>
      <c r="AM533" s="7">
        <v>2.0</v>
      </c>
      <c r="AN533" s="7">
        <v>17.0</v>
      </c>
      <c r="AO533" s="7">
        <v>3.0</v>
      </c>
      <c r="AP533" s="7">
        <v>25.0</v>
      </c>
      <c r="AQ533" s="7">
        <v>10.0</v>
      </c>
      <c r="AR533" s="7">
        <v>43.0</v>
      </c>
      <c r="AS533" s="13">
        <f t="shared" si="10"/>
        <v>0.1886792453</v>
      </c>
      <c r="AT533" s="14">
        <v>10.68</v>
      </c>
      <c r="AU533" s="7">
        <v>0.0</v>
      </c>
      <c r="AV533" s="7">
        <v>0.0</v>
      </c>
      <c r="AW533" s="14">
        <v>-28.4</v>
      </c>
      <c r="AX533" s="14">
        <v>14.29</v>
      </c>
      <c r="AY533" s="14">
        <v>7.62</v>
      </c>
    </row>
    <row r="534" ht="12.75" customHeight="1">
      <c r="A534" s="7" t="s">
        <v>743</v>
      </c>
      <c r="B534" s="7" t="s">
        <v>2466</v>
      </c>
      <c r="C534" s="8" t="s">
        <v>197</v>
      </c>
      <c r="D534" s="9" t="s">
        <v>159</v>
      </c>
      <c r="E534" s="7">
        <v>17.0</v>
      </c>
      <c r="F534" s="7">
        <v>0.0</v>
      </c>
      <c r="G534" s="7">
        <v>0.0</v>
      </c>
      <c r="H534" s="24">
        <f t="shared" si="1"/>
        <v>0</v>
      </c>
      <c r="I534" s="7">
        <v>0.0</v>
      </c>
      <c r="J534" s="7">
        <v>0.0</v>
      </c>
      <c r="K534" s="7">
        <v>0.0</v>
      </c>
      <c r="L534" s="12">
        <f t="shared" si="2"/>
        <v>0</v>
      </c>
      <c r="M534" s="7">
        <v>0.0</v>
      </c>
      <c r="N534" s="7">
        <v>0.0</v>
      </c>
      <c r="O534" s="7">
        <v>0.0</v>
      </c>
      <c r="P534" s="7">
        <v>0.0</v>
      </c>
      <c r="Q534" s="7">
        <v>0.0</v>
      </c>
      <c r="R534" s="10">
        <f t="shared" si="3"/>
        <v>0</v>
      </c>
      <c r="S534" s="10">
        <f t="shared" si="4"/>
        <v>0</v>
      </c>
      <c r="T534" s="7">
        <v>1.0</v>
      </c>
      <c r="U534" s="7">
        <v>0.0</v>
      </c>
      <c r="V534" s="7">
        <v>0.0</v>
      </c>
      <c r="W534" s="7">
        <v>0.0</v>
      </c>
      <c r="X534" s="7">
        <v>0.0</v>
      </c>
      <c r="Y534" s="7">
        <v>445.0</v>
      </c>
      <c r="Z534" s="18">
        <f t="shared" si="5"/>
        <v>0.4362745098</v>
      </c>
      <c r="AA534" s="14">
        <v>6.45</v>
      </c>
      <c r="AB534" s="18">
        <f t="shared" si="6"/>
        <v>0.3794117647</v>
      </c>
      <c r="AC534" s="14">
        <v>88.15</v>
      </c>
      <c r="AD534" s="18">
        <f t="shared" si="7"/>
        <v>5.185294118</v>
      </c>
      <c r="AE534" s="13">
        <f t="shared" si="8"/>
        <v>0.06818181818</v>
      </c>
      <c r="AF534" s="7">
        <v>0.0</v>
      </c>
      <c r="AG534" s="7">
        <v>0.0</v>
      </c>
      <c r="AH534" s="13" t="str">
        <f t="shared" si="9"/>
        <v> </v>
      </c>
      <c r="AI534" s="7">
        <v>0.0</v>
      </c>
      <c r="AJ534" s="7">
        <v>1.0</v>
      </c>
      <c r="AK534" s="26">
        <v>0.0</v>
      </c>
      <c r="AL534" s="26">
        <v>8.0</v>
      </c>
      <c r="AM534" s="7">
        <v>0.0</v>
      </c>
      <c r="AN534" s="7">
        <v>2.0</v>
      </c>
      <c r="AO534" s="7">
        <v>0.0</v>
      </c>
      <c r="AP534" s="7">
        <v>2.0</v>
      </c>
      <c r="AQ534" s="7">
        <v>0.0</v>
      </c>
      <c r="AR534" s="7">
        <v>8.0</v>
      </c>
      <c r="AS534" s="13">
        <f t="shared" si="10"/>
        <v>0</v>
      </c>
      <c r="AT534" s="14">
        <v>-7.45</v>
      </c>
      <c r="AU534" s="7">
        <v>0.0</v>
      </c>
      <c r="AV534" s="7">
        <v>0.0</v>
      </c>
      <c r="AW534" s="14">
        <v>-83.7</v>
      </c>
      <c r="AX534" s="14">
        <v>0.0</v>
      </c>
      <c r="AY534" s="14">
        <v>-3.33</v>
      </c>
    </row>
    <row r="535" ht="12.75" customHeight="1">
      <c r="A535" s="7" t="s">
        <v>2468</v>
      </c>
      <c r="B535" s="7" t="s">
        <v>2469</v>
      </c>
      <c r="C535" s="8" t="s">
        <v>542</v>
      </c>
      <c r="D535" s="9" t="s">
        <v>174</v>
      </c>
      <c r="E535" s="7">
        <v>69.0</v>
      </c>
      <c r="F535" s="7">
        <v>0.0</v>
      </c>
      <c r="G535" s="7">
        <v>0.0</v>
      </c>
      <c r="H535" s="24">
        <f t="shared" si="1"/>
        <v>0</v>
      </c>
      <c r="I535" s="7">
        <v>0.0</v>
      </c>
      <c r="J535" s="7">
        <v>0.0</v>
      </c>
      <c r="K535" s="7">
        <v>0.0</v>
      </c>
      <c r="L535" s="12">
        <f t="shared" si="2"/>
        <v>0</v>
      </c>
      <c r="M535" s="7">
        <v>2.0</v>
      </c>
      <c r="N535" s="7">
        <v>0.0</v>
      </c>
      <c r="O535" s="7">
        <v>0.0</v>
      </c>
      <c r="P535" s="7">
        <v>2.0</v>
      </c>
      <c r="Q535" s="7">
        <v>0.0</v>
      </c>
      <c r="R535" s="10">
        <f t="shared" si="3"/>
        <v>0</v>
      </c>
      <c r="S535" s="10">
        <f t="shared" si="4"/>
        <v>0</v>
      </c>
      <c r="T535" s="7">
        <v>14.0</v>
      </c>
      <c r="U535" s="7">
        <v>12.0</v>
      </c>
      <c r="V535" s="7">
        <v>1.0</v>
      </c>
      <c r="W535" s="7">
        <v>6.0</v>
      </c>
      <c r="X535" s="7">
        <v>1.0</v>
      </c>
      <c r="Y535" s="7">
        <v>9068.0</v>
      </c>
      <c r="Z535" s="18">
        <f t="shared" si="5"/>
        <v>2.190338164</v>
      </c>
      <c r="AA535" s="14">
        <v>143.63</v>
      </c>
      <c r="AB535" s="18">
        <f t="shared" si="6"/>
        <v>2.081594203</v>
      </c>
      <c r="AC535" s="14">
        <v>189.63</v>
      </c>
      <c r="AD535" s="18">
        <f t="shared" si="7"/>
        <v>2.74826087</v>
      </c>
      <c r="AE535" s="13">
        <f t="shared" si="8"/>
        <v>0.4309848167</v>
      </c>
      <c r="AF535" s="7">
        <v>0.0</v>
      </c>
      <c r="AG535" s="7">
        <v>0.0</v>
      </c>
      <c r="AH535" s="13" t="str">
        <f t="shared" si="9"/>
        <v> </v>
      </c>
      <c r="AI535" s="7">
        <v>5.0</v>
      </c>
      <c r="AJ535" s="7">
        <v>21.0</v>
      </c>
      <c r="AK535" s="26">
        <v>16.0</v>
      </c>
      <c r="AL535" s="26">
        <v>122.0</v>
      </c>
      <c r="AM535" s="7">
        <v>4.0</v>
      </c>
      <c r="AN535" s="7">
        <v>49.0</v>
      </c>
      <c r="AO535" s="7">
        <v>3.0</v>
      </c>
      <c r="AP535" s="7">
        <v>51.0</v>
      </c>
      <c r="AQ535" s="7">
        <v>21.0</v>
      </c>
      <c r="AR535" s="7">
        <v>124.0</v>
      </c>
      <c r="AS535" s="13">
        <f t="shared" si="10"/>
        <v>0.1448275862</v>
      </c>
      <c r="AT535" s="14">
        <v>-0.55</v>
      </c>
      <c r="AU535" s="7">
        <v>1.0</v>
      </c>
      <c r="AV535" s="7">
        <v>1.0</v>
      </c>
      <c r="AW535" s="14">
        <v>-49.7</v>
      </c>
      <c r="AX535" s="14">
        <v>5.26</v>
      </c>
      <c r="AY535" s="14">
        <v>-2.11</v>
      </c>
    </row>
    <row r="536" ht="12.75" customHeight="1">
      <c r="A536" s="7" t="s">
        <v>2283</v>
      </c>
      <c r="B536" s="7" t="s">
        <v>2474</v>
      </c>
      <c r="C536" s="8" t="s">
        <v>237</v>
      </c>
      <c r="D536" s="9" t="s">
        <v>255</v>
      </c>
      <c r="E536" s="7">
        <v>45.0</v>
      </c>
      <c r="F536" s="7">
        <v>0.0</v>
      </c>
      <c r="G536" s="7">
        <v>0.0</v>
      </c>
      <c r="H536" s="24">
        <f t="shared" si="1"/>
        <v>0</v>
      </c>
      <c r="I536" s="7">
        <v>0.0</v>
      </c>
      <c r="J536" s="7">
        <v>0.0</v>
      </c>
      <c r="K536" s="7">
        <v>0.0</v>
      </c>
      <c r="L536" s="12">
        <f t="shared" si="2"/>
        <v>0</v>
      </c>
      <c r="M536" s="7">
        <v>1.0</v>
      </c>
      <c r="N536" s="7">
        <v>0.0</v>
      </c>
      <c r="O536" s="7">
        <v>0.0</v>
      </c>
      <c r="P536" s="7">
        <v>1.0</v>
      </c>
      <c r="Q536" s="7">
        <v>0.0</v>
      </c>
      <c r="R536" s="10">
        <f t="shared" si="3"/>
        <v>0</v>
      </c>
      <c r="S536" s="10">
        <f t="shared" si="4"/>
        <v>0</v>
      </c>
      <c r="T536" s="7">
        <v>4.0</v>
      </c>
      <c r="U536" s="7">
        <v>1.0</v>
      </c>
      <c r="V536" s="7">
        <v>0.0</v>
      </c>
      <c r="W536" s="7">
        <v>0.0</v>
      </c>
      <c r="X536" s="7">
        <v>2.0</v>
      </c>
      <c r="Y536" s="7">
        <v>2516.0</v>
      </c>
      <c r="Z536" s="18">
        <f t="shared" si="5"/>
        <v>0.9318518519</v>
      </c>
      <c r="AA536" s="14">
        <v>40.65</v>
      </c>
      <c r="AB536" s="18">
        <f t="shared" si="6"/>
        <v>0.9033333333</v>
      </c>
      <c r="AC536" s="14">
        <v>178.29</v>
      </c>
      <c r="AD536" s="18">
        <f t="shared" si="7"/>
        <v>3.962</v>
      </c>
      <c r="AE536" s="13">
        <f t="shared" si="8"/>
        <v>0.1856673061</v>
      </c>
      <c r="AF536" s="7">
        <v>0.0</v>
      </c>
      <c r="AG536" s="7">
        <v>0.0</v>
      </c>
      <c r="AH536" s="13" t="str">
        <f t="shared" si="9"/>
        <v> </v>
      </c>
      <c r="AI536" s="7">
        <v>2.0</v>
      </c>
      <c r="AJ536" s="7">
        <v>9.0</v>
      </c>
      <c r="AK536" s="26">
        <v>3.0</v>
      </c>
      <c r="AL536" s="26">
        <v>40.0</v>
      </c>
      <c r="AM536" s="7">
        <v>0.0</v>
      </c>
      <c r="AN536" s="7">
        <v>21.0</v>
      </c>
      <c r="AO536" s="7">
        <v>0.0</v>
      </c>
      <c r="AP536" s="7">
        <v>19.0</v>
      </c>
      <c r="AQ536" s="7">
        <v>4.0</v>
      </c>
      <c r="AR536" s="7">
        <v>52.0</v>
      </c>
      <c r="AS536" s="13">
        <f t="shared" si="10"/>
        <v>0.07142857143</v>
      </c>
      <c r="AT536" s="14">
        <v>-7.3</v>
      </c>
      <c r="AU536" s="7">
        <v>0.0</v>
      </c>
      <c r="AV536" s="7">
        <v>1.0</v>
      </c>
      <c r="AW536" s="14">
        <v>-67.9</v>
      </c>
      <c r="AX536" s="14">
        <v>4.0</v>
      </c>
      <c r="AY536" s="14">
        <v>-4.21</v>
      </c>
    </row>
    <row r="537" ht="12.75" customHeight="1">
      <c r="A537" s="7" t="s">
        <v>2477</v>
      </c>
      <c r="B537" s="7" t="s">
        <v>2474</v>
      </c>
      <c r="C537" s="8" t="s">
        <v>839</v>
      </c>
      <c r="D537" s="9" t="s">
        <v>174</v>
      </c>
      <c r="E537" s="7">
        <v>70.0</v>
      </c>
      <c r="F537" s="7">
        <v>0.0</v>
      </c>
      <c r="G537" s="7">
        <v>0.0</v>
      </c>
      <c r="H537" s="24">
        <f t="shared" si="1"/>
        <v>0</v>
      </c>
      <c r="I537" s="7">
        <v>0.0</v>
      </c>
      <c r="J537" s="7">
        <v>0.0</v>
      </c>
      <c r="K537" s="7">
        <v>0.0</v>
      </c>
      <c r="L537" s="12">
        <f t="shared" si="2"/>
        <v>0</v>
      </c>
      <c r="M537" s="7">
        <v>3.0</v>
      </c>
      <c r="N537" s="7">
        <v>1.0</v>
      </c>
      <c r="O537" s="7">
        <v>0.0</v>
      </c>
      <c r="P537" s="7">
        <v>1.0</v>
      </c>
      <c r="Q537" s="7">
        <v>0.0</v>
      </c>
      <c r="R537" s="10">
        <f t="shared" si="3"/>
        <v>0</v>
      </c>
      <c r="S537" s="10">
        <f t="shared" si="4"/>
        <v>0</v>
      </c>
      <c r="T537" s="7">
        <v>34.0</v>
      </c>
      <c r="U537" s="7">
        <v>10.0</v>
      </c>
      <c r="V537" s="7">
        <v>3.0</v>
      </c>
      <c r="W537" s="7">
        <v>5.0</v>
      </c>
      <c r="X537" s="7">
        <v>8.0</v>
      </c>
      <c r="Y537" s="7">
        <v>13093.0</v>
      </c>
      <c r="Z537" s="18">
        <f t="shared" si="5"/>
        <v>3.117380952</v>
      </c>
      <c r="AA537" s="14">
        <v>213.89</v>
      </c>
      <c r="AB537" s="18">
        <f t="shared" si="6"/>
        <v>3.055571429</v>
      </c>
      <c r="AC537" s="14">
        <v>221.38</v>
      </c>
      <c r="AD537" s="18">
        <f t="shared" si="7"/>
        <v>3.162571429</v>
      </c>
      <c r="AE537" s="13">
        <f t="shared" si="8"/>
        <v>0.4913961449</v>
      </c>
      <c r="AF537" s="7">
        <v>0.0</v>
      </c>
      <c r="AG537" s="7">
        <v>0.0</v>
      </c>
      <c r="AH537" s="13" t="str">
        <f t="shared" si="9"/>
        <v> </v>
      </c>
      <c r="AI537" s="7">
        <v>1.0</v>
      </c>
      <c r="AJ537" s="7">
        <v>22.0</v>
      </c>
      <c r="AK537" s="26">
        <v>22.0</v>
      </c>
      <c r="AL537" s="26">
        <v>148.0</v>
      </c>
      <c r="AM537" s="7">
        <v>5.0</v>
      </c>
      <c r="AN537" s="7">
        <v>77.0</v>
      </c>
      <c r="AO537" s="7">
        <v>6.0</v>
      </c>
      <c r="AP537" s="7">
        <v>82.0</v>
      </c>
      <c r="AQ537" s="7">
        <v>21.0</v>
      </c>
      <c r="AR537" s="7">
        <v>169.0</v>
      </c>
      <c r="AS537" s="13">
        <f t="shared" si="10"/>
        <v>0.1105263158</v>
      </c>
      <c r="AT537" s="14">
        <v>-2.86</v>
      </c>
      <c r="AU537" s="7">
        <v>0.0</v>
      </c>
      <c r="AV537" s="7">
        <v>3.0</v>
      </c>
      <c r="AW537" s="14">
        <v>-40.1</v>
      </c>
      <c r="AX537" s="14">
        <v>4.69</v>
      </c>
      <c r="AY537" s="14">
        <v>-3.55</v>
      </c>
    </row>
    <row r="538" ht="12.75" customHeight="1">
      <c r="A538" s="7" t="s">
        <v>2482</v>
      </c>
      <c r="B538" s="7" t="s">
        <v>2483</v>
      </c>
      <c r="C538" s="8" t="s">
        <v>182</v>
      </c>
      <c r="D538" s="9" t="s">
        <v>159</v>
      </c>
      <c r="E538" s="7">
        <v>3.0</v>
      </c>
      <c r="F538" s="7">
        <v>0.0</v>
      </c>
      <c r="G538" s="7">
        <v>0.0</v>
      </c>
      <c r="H538" s="24">
        <f t="shared" si="1"/>
        <v>0</v>
      </c>
      <c r="I538" s="7">
        <v>0.0</v>
      </c>
      <c r="J538" s="7">
        <v>0.0</v>
      </c>
      <c r="K538" s="7">
        <v>0.0</v>
      </c>
      <c r="L538" s="12">
        <f t="shared" si="2"/>
        <v>0</v>
      </c>
      <c r="M538" s="7">
        <v>0.0</v>
      </c>
      <c r="N538" s="7">
        <v>0.0</v>
      </c>
      <c r="O538" s="7">
        <v>0.0</v>
      </c>
      <c r="P538" s="7">
        <v>0.0</v>
      </c>
      <c r="Q538" s="7">
        <v>0.0</v>
      </c>
      <c r="R538" s="10">
        <f t="shared" si="3"/>
        <v>0</v>
      </c>
      <c r="S538" s="10">
        <f t="shared" si="4"/>
        <v>0</v>
      </c>
      <c r="T538" s="7">
        <v>0.0</v>
      </c>
      <c r="U538" s="7">
        <v>0.0</v>
      </c>
      <c r="V538" s="7">
        <v>0.0</v>
      </c>
      <c r="W538" s="7">
        <v>0.0</v>
      </c>
      <c r="X538" s="7">
        <v>0.0</v>
      </c>
      <c r="Y538" s="7">
        <v>0.0</v>
      </c>
      <c r="Z538" s="18">
        <f t="shared" si="5"/>
        <v>0</v>
      </c>
      <c r="AA538" s="14">
        <v>0.0</v>
      </c>
      <c r="AB538" s="18">
        <f t="shared" si="6"/>
        <v>0</v>
      </c>
      <c r="AC538" s="14">
        <v>9.31</v>
      </c>
      <c r="AD538" s="18">
        <f t="shared" si="7"/>
        <v>3.103333333</v>
      </c>
      <c r="AE538" s="13">
        <f t="shared" si="8"/>
        <v>0</v>
      </c>
      <c r="AF538" s="7">
        <v>0.0</v>
      </c>
      <c r="AG538" s="7">
        <v>0.0</v>
      </c>
      <c r="AH538" s="13" t="str">
        <f t="shared" si="9"/>
        <v> </v>
      </c>
      <c r="AI538" s="7">
        <v>0.0</v>
      </c>
      <c r="AJ538" s="7">
        <v>0.0</v>
      </c>
      <c r="AK538" s="26">
        <v>0.0</v>
      </c>
      <c r="AL538" s="26">
        <v>0.0</v>
      </c>
      <c r="AM538" s="7">
        <v>0.0</v>
      </c>
      <c r="AN538" s="7">
        <v>0.0</v>
      </c>
      <c r="AO538" s="7">
        <v>0.0</v>
      </c>
      <c r="AP538" s="7">
        <v>0.0</v>
      </c>
      <c r="AQ538" s="7">
        <v>0.0</v>
      </c>
      <c r="AR538" s="7">
        <v>0.0</v>
      </c>
      <c r="AS538" s="13">
        <f t="shared" si="10"/>
        <v>0</v>
      </c>
      <c r="AT538" s="14"/>
      <c r="AU538" s="7">
        <v>0.0</v>
      </c>
      <c r="AV538" s="7">
        <v>0.0</v>
      </c>
      <c r="AW538" s="14">
        <v>0.0</v>
      </c>
      <c r="AX538" s="14"/>
      <c r="AY538" s="14"/>
    </row>
    <row r="539" ht="12.75" customHeight="1">
      <c r="A539" s="7" t="s">
        <v>164</v>
      </c>
      <c r="B539" s="7" t="s">
        <v>2485</v>
      </c>
      <c r="C539" s="8" t="s">
        <v>860</v>
      </c>
      <c r="D539" s="9" t="s">
        <v>238</v>
      </c>
      <c r="E539" s="7">
        <v>6.0</v>
      </c>
      <c r="F539" s="7">
        <v>0.0</v>
      </c>
      <c r="G539" s="7">
        <v>0.0</v>
      </c>
      <c r="H539" s="24">
        <f t="shared" si="1"/>
        <v>0</v>
      </c>
      <c r="I539" s="7">
        <v>0.0</v>
      </c>
      <c r="J539" s="7">
        <v>0.0</v>
      </c>
      <c r="K539" s="7">
        <v>0.0</v>
      </c>
      <c r="L539" s="12">
        <f t="shared" si="2"/>
        <v>0</v>
      </c>
      <c r="M539" s="7">
        <v>0.0</v>
      </c>
      <c r="N539" s="7">
        <v>0.0</v>
      </c>
      <c r="O539" s="7">
        <v>0.0</v>
      </c>
      <c r="P539" s="7">
        <v>0.0</v>
      </c>
      <c r="Q539" s="7">
        <v>0.0</v>
      </c>
      <c r="R539" s="10">
        <f t="shared" si="3"/>
        <v>0</v>
      </c>
      <c r="S539" s="10">
        <f t="shared" si="4"/>
        <v>0</v>
      </c>
      <c r="T539" s="7">
        <v>0.0</v>
      </c>
      <c r="U539" s="7">
        <v>0.0</v>
      </c>
      <c r="V539" s="7">
        <v>0.0</v>
      </c>
      <c r="W539" s="7">
        <v>0.0</v>
      </c>
      <c r="X539" s="7">
        <v>0.0</v>
      </c>
      <c r="Y539" s="7">
        <v>0.0</v>
      </c>
      <c r="Z539" s="18">
        <f t="shared" si="5"/>
        <v>0</v>
      </c>
      <c r="AA539" s="14">
        <v>0.0</v>
      </c>
      <c r="AB539" s="18">
        <f t="shared" si="6"/>
        <v>0</v>
      </c>
      <c r="AC539" s="14">
        <v>35.86</v>
      </c>
      <c r="AD539" s="18">
        <f t="shared" si="7"/>
        <v>5.976666667</v>
      </c>
      <c r="AE539" s="13">
        <f t="shared" si="8"/>
        <v>0</v>
      </c>
      <c r="AF539" s="7">
        <v>0.0</v>
      </c>
      <c r="AG539" s="7">
        <v>0.0</v>
      </c>
      <c r="AH539" s="13" t="str">
        <f t="shared" si="9"/>
        <v> </v>
      </c>
      <c r="AI539" s="7">
        <v>0.0</v>
      </c>
      <c r="AJ539" s="7">
        <v>0.0</v>
      </c>
      <c r="AK539" s="26">
        <v>0.0</v>
      </c>
      <c r="AL539" s="26">
        <v>0.0</v>
      </c>
      <c r="AM539" s="7">
        <v>0.0</v>
      </c>
      <c r="AN539" s="7">
        <v>0.0</v>
      </c>
      <c r="AO539" s="7">
        <v>0.0</v>
      </c>
      <c r="AP539" s="7">
        <v>0.0</v>
      </c>
      <c r="AQ539" s="7">
        <v>0.0</v>
      </c>
      <c r="AR539" s="7">
        <v>0.0</v>
      </c>
      <c r="AS539" s="13">
        <f t="shared" si="10"/>
        <v>0</v>
      </c>
      <c r="AT539" s="14"/>
      <c r="AU539" s="7">
        <v>0.0</v>
      </c>
      <c r="AV539" s="7">
        <v>0.0</v>
      </c>
      <c r="AW539" s="14">
        <v>0.0</v>
      </c>
      <c r="AX539" s="14"/>
      <c r="AY539" s="14"/>
    </row>
    <row r="540" ht="12.75" customHeight="1">
      <c r="A540" s="7" t="s">
        <v>1620</v>
      </c>
      <c r="B540" s="7" t="s">
        <v>2485</v>
      </c>
      <c r="C540" s="8" t="s">
        <v>149</v>
      </c>
      <c r="D540" s="9" t="s">
        <v>174</v>
      </c>
      <c r="E540" s="7">
        <v>42.0</v>
      </c>
      <c r="F540" s="7">
        <v>0.0</v>
      </c>
      <c r="G540" s="7">
        <v>0.0</v>
      </c>
      <c r="H540" s="24">
        <f t="shared" si="1"/>
        <v>0</v>
      </c>
      <c r="I540" s="7">
        <v>0.0</v>
      </c>
      <c r="J540" s="7">
        <v>0.0</v>
      </c>
      <c r="K540" s="7">
        <v>0.0</v>
      </c>
      <c r="L540" s="12">
        <f t="shared" si="2"/>
        <v>0</v>
      </c>
      <c r="M540" s="7">
        <v>0.0</v>
      </c>
      <c r="N540" s="7">
        <v>0.0</v>
      </c>
      <c r="O540" s="7">
        <v>0.0</v>
      </c>
      <c r="P540" s="7">
        <v>0.0</v>
      </c>
      <c r="Q540" s="7">
        <v>0.0</v>
      </c>
      <c r="R540" s="10">
        <f t="shared" si="3"/>
        <v>0</v>
      </c>
      <c r="S540" s="10">
        <f t="shared" si="4"/>
        <v>0</v>
      </c>
      <c r="T540" s="7">
        <v>0.0</v>
      </c>
      <c r="U540" s="7">
        <v>0.0</v>
      </c>
      <c r="V540" s="7">
        <v>0.0</v>
      </c>
      <c r="W540" s="7">
        <v>0.0</v>
      </c>
      <c r="X540" s="7">
        <v>0.0</v>
      </c>
      <c r="Y540" s="7">
        <v>139.0</v>
      </c>
      <c r="Z540" s="18">
        <f t="shared" si="5"/>
        <v>0.05515873016</v>
      </c>
      <c r="AA540" s="14">
        <v>1.04</v>
      </c>
      <c r="AB540" s="18">
        <f t="shared" si="6"/>
        <v>0.02476190476</v>
      </c>
      <c r="AC540" s="14">
        <v>232.22</v>
      </c>
      <c r="AD540" s="18">
        <f t="shared" si="7"/>
        <v>5.529047619</v>
      </c>
      <c r="AE540" s="13">
        <f t="shared" si="8"/>
        <v>0.004458544114</v>
      </c>
      <c r="AF540" s="7">
        <v>0.0</v>
      </c>
      <c r="AG540" s="7">
        <v>0.0</v>
      </c>
      <c r="AH540" s="13" t="str">
        <f t="shared" si="9"/>
        <v> </v>
      </c>
      <c r="AI540" s="7">
        <v>0.0</v>
      </c>
      <c r="AJ540" s="7">
        <v>1.0</v>
      </c>
      <c r="AK540" s="26">
        <v>0.0</v>
      </c>
      <c r="AL540" s="26">
        <v>1.0</v>
      </c>
      <c r="AM540" s="7">
        <v>0.0</v>
      </c>
      <c r="AN540" s="7">
        <v>2.0</v>
      </c>
      <c r="AO540" s="7">
        <v>0.0</v>
      </c>
      <c r="AP540" s="7">
        <v>0.0</v>
      </c>
      <c r="AQ540" s="7">
        <v>0.0</v>
      </c>
      <c r="AR540" s="7">
        <v>4.0</v>
      </c>
      <c r="AS540" s="13">
        <f t="shared" si="10"/>
        <v>0</v>
      </c>
      <c r="AT540" s="14">
        <v>-19.16</v>
      </c>
      <c r="AU540" s="7">
        <v>0.0</v>
      </c>
      <c r="AV540" s="7">
        <v>0.0</v>
      </c>
      <c r="AW540" s="14">
        <v>-230.8</v>
      </c>
      <c r="AX540" s="14">
        <v>33.33</v>
      </c>
      <c r="AY540" s="14">
        <v>24.41</v>
      </c>
    </row>
    <row r="541" ht="12.75" customHeight="1">
      <c r="A541" s="7" t="s">
        <v>1121</v>
      </c>
      <c r="B541" s="7" t="s">
        <v>2485</v>
      </c>
      <c r="C541" s="8" t="s">
        <v>136</v>
      </c>
      <c r="D541" s="9" t="s">
        <v>255</v>
      </c>
      <c r="E541" s="7">
        <v>28.0</v>
      </c>
      <c r="F541" s="7">
        <v>0.0</v>
      </c>
      <c r="G541" s="7">
        <v>0.0</v>
      </c>
      <c r="H541" s="24">
        <f t="shared" si="1"/>
        <v>0</v>
      </c>
      <c r="I541" s="7">
        <v>0.0</v>
      </c>
      <c r="J541" s="7">
        <v>0.0</v>
      </c>
      <c r="K541" s="7">
        <v>0.0</v>
      </c>
      <c r="L541" s="12">
        <f t="shared" si="2"/>
        <v>0</v>
      </c>
      <c r="M541" s="7">
        <v>2.0</v>
      </c>
      <c r="N541" s="7">
        <v>0.0</v>
      </c>
      <c r="O541" s="7">
        <v>0.0</v>
      </c>
      <c r="P541" s="7">
        <v>2.0</v>
      </c>
      <c r="Q541" s="7">
        <v>0.0</v>
      </c>
      <c r="R541" s="10">
        <f t="shared" si="3"/>
        <v>0</v>
      </c>
      <c r="S541" s="10">
        <f t="shared" si="4"/>
        <v>0</v>
      </c>
      <c r="T541" s="7">
        <v>17.0</v>
      </c>
      <c r="U541" s="7">
        <v>0.0</v>
      </c>
      <c r="V541" s="7">
        <v>2.0</v>
      </c>
      <c r="W541" s="7">
        <v>2.0</v>
      </c>
      <c r="X541" s="7">
        <v>1.0</v>
      </c>
      <c r="Y541" s="7">
        <v>4992.0</v>
      </c>
      <c r="Z541" s="18">
        <f t="shared" si="5"/>
        <v>2.971428571</v>
      </c>
      <c r="AA541" s="14">
        <v>85.58</v>
      </c>
      <c r="AB541" s="18">
        <f t="shared" si="6"/>
        <v>3.056428571</v>
      </c>
      <c r="AC541" s="14">
        <v>64.57</v>
      </c>
      <c r="AD541" s="18">
        <f t="shared" si="7"/>
        <v>2.306071429</v>
      </c>
      <c r="AE541" s="13">
        <f t="shared" si="8"/>
        <v>0.56996337</v>
      </c>
      <c r="AF541" s="7">
        <v>1.0</v>
      </c>
      <c r="AG541" s="7">
        <v>0.0</v>
      </c>
      <c r="AH541" s="13">
        <f t="shared" si="9"/>
        <v>1</v>
      </c>
      <c r="AI541" s="7">
        <v>0.0</v>
      </c>
      <c r="AJ541" s="7">
        <v>7.0</v>
      </c>
      <c r="AK541" s="26">
        <v>9.0</v>
      </c>
      <c r="AL541" s="26">
        <v>75.0</v>
      </c>
      <c r="AM541" s="7">
        <v>1.0</v>
      </c>
      <c r="AN541" s="7">
        <v>34.0</v>
      </c>
      <c r="AO541" s="7">
        <v>0.0</v>
      </c>
      <c r="AP541" s="7">
        <v>50.0</v>
      </c>
      <c r="AQ541" s="7">
        <v>5.0</v>
      </c>
      <c r="AR541" s="7">
        <v>68.0</v>
      </c>
      <c r="AS541" s="13">
        <f t="shared" si="10"/>
        <v>0.06849315068</v>
      </c>
      <c r="AT541" s="14">
        <v>-5.43</v>
      </c>
      <c r="AU541" s="7">
        <v>0.0</v>
      </c>
      <c r="AV541" s="7">
        <v>0.0</v>
      </c>
      <c r="AW541" s="14">
        <v>-39.3</v>
      </c>
      <c r="AX541" s="14">
        <v>1.35</v>
      </c>
      <c r="AY541" s="14">
        <v>-7.27</v>
      </c>
    </row>
    <row r="542" ht="12.75" customHeight="1">
      <c r="A542" s="7" t="s">
        <v>674</v>
      </c>
      <c r="B542" s="7" t="s">
        <v>2485</v>
      </c>
      <c r="C542" s="8" t="s">
        <v>610</v>
      </c>
      <c r="D542" s="9" t="s">
        <v>150</v>
      </c>
      <c r="E542" s="7">
        <v>82.0</v>
      </c>
      <c r="F542" s="7">
        <v>0.0</v>
      </c>
      <c r="G542" s="7">
        <v>0.0</v>
      </c>
      <c r="H542" s="24">
        <f t="shared" si="1"/>
        <v>0</v>
      </c>
      <c r="I542" s="7">
        <v>0.0</v>
      </c>
      <c r="J542" s="7">
        <v>0.0</v>
      </c>
      <c r="K542" s="7">
        <v>0.0</v>
      </c>
      <c r="L542" s="12">
        <f t="shared" si="2"/>
        <v>0</v>
      </c>
      <c r="M542" s="7">
        <v>0.0</v>
      </c>
      <c r="N542" s="7">
        <v>0.0</v>
      </c>
      <c r="O542" s="7">
        <v>0.0</v>
      </c>
      <c r="P542" s="7">
        <v>0.0</v>
      </c>
      <c r="Q542" s="7">
        <v>0.0</v>
      </c>
      <c r="R542" s="10">
        <f t="shared" si="3"/>
        <v>0</v>
      </c>
      <c r="S542" s="10">
        <f t="shared" si="4"/>
        <v>0</v>
      </c>
      <c r="T542" s="7">
        <v>0.0</v>
      </c>
      <c r="U542" s="7">
        <v>0.0</v>
      </c>
      <c r="V542" s="7">
        <v>0.0</v>
      </c>
      <c r="W542" s="7">
        <v>0.0</v>
      </c>
      <c r="X542" s="7">
        <v>0.0</v>
      </c>
      <c r="Y542" s="7">
        <v>60.0</v>
      </c>
      <c r="Z542" s="18">
        <f t="shared" si="5"/>
        <v>0.01219512195</v>
      </c>
      <c r="AA542" s="14">
        <v>0.58</v>
      </c>
      <c r="AB542" s="18">
        <f t="shared" si="6"/>
        <v>0.007073170732</v>
      </c>
      <c r="AC542" s="14">
        <v>397.48</v>
      </c>
      <c r="AD542" s="18">
        <f t="shared" si="7"/>
        <v>4.847317073</v>
      </c>
      <c r="AE542" s="13">
        <f t="shared" si="8"/>
        <v>0.001457066774</v>
      </c>
      <c r="AF542" s="7">
        <v>0.0</v>
      </c>
      <c r="AG542" s="7">
        <v>0.0</v>
      </c>
      <c r="AH542" s="13" t="str">
        <f t="shared" si="9"/>
        <v> </v>
      </c>
      <c r="AI542" s="7">
        <v>0.0</v>
      </c>
      <c r="AJ542" s="7">
        <v>0.0</v>
      </c>
      <c r="AK542" s="26">
        <v>0.0</v>
      </c>
      <c r="AL542" s="26">
        <v>0.0</v>
      </c>
      <c r="AM542" s="7">
        <v>0.0</v>
      </c>
      <c r="AN542" s="7">
        <v>0.0</v>
      </c>
      <c r="AO542" s="7">
        <v>0.0</v>
      </c>
      <c r="AP542" s="7">
        <v>0.0</v>
      </c>
      <c r="AQ542" s="7">
        <v>0.0</v>
      </c>
      <c r="AR542" s="7">
        <v>0.0</v>
      </c>
      <c r="AS542" s="13">
        <f t="shared" si="10"/>
        <v>0</v>
      </c>
      <c r="AT542" s="14"/>
      <c r="AU542" s="7">
        <v>1.0</v>
      </c>
      <c r="AV542" s="7">
        <v>1.0</v>
      </c>
      <c r="AW542" s="14">
        <v>0.0</v>
      </c>
      <c r="AX542" s="14"/>
      <c r="AY542" s="14"/>
    </row>
    <row r="543" ht="12.75" customHeight="1">
      <c r="A543" s="7" t="s">
        <v>2498</v>
      </c>
      <c r="B543" s="7" t="s">
        <v>2485</v>
      </c>
      <c r="C543" s="8" t="s">
        <v>149</v>
      </c>
      <c r="D543" s="9" t="s">
        <v>174</v>
      </c>
      <c r="E543" s="7">
        <v>71.0</v>
      </c>
      <c r="F543" s="7">
        <v>0.0</v>
      </c>
      <c r="G543" s="7">
        <v>0.0</v>
      </c>
      <c r="H543" s="24">
        <f t="shared" si="1"/>
        <v>0</v>
      </c>
      <c r="I543" s="7">
        <v>0.0</v>
      </c>
      <c r="J543" s="7">
        <v>0.0</v>
      </c>
      <c r="K543" s="7">
        <v>0.0</v>
      </c>
      <c r="L543" s="12">
        <f t="shared" si="2"/>
        <v>0</v>
      </c>
      <c r="M543" s="7">
        <v>3.0</v>
      </c>
      <c r="N543" s="7">
        <v>1.0</v>
      </c>
      <c r="O543" s="7">
        <v>1.0</v>
      </c>
      <c r="P543" s="7">
        <v>3.0</v>
      </c>
      <c r="Q543" s="7">
        <v>1.0</v>
      </c>
      <c r="R543" s="10">
        <f t="shared" si="3"/>
        <v>0</v>
      </c>
      <c r="S543" s="10">
        <f t="shared" si="4"/>
        <v>0</v>
      </c>
      <c r="T543" s="7">
        <v>38.0</v>
      </c>
      <c r="U543" s="7">
        <v>14.0</v>
      </c>
      <c r="V543" s="7">
        <v>7.0</v>
      </c>
      <c r="W543" s="7">
        <v>4.0</v>
      </c>
      <c r="X543" s="7">
        <v>2.0</v>
      </c>
      <c r="Y543" s="7">
        <v>10791.0</v>
      </c>
      <c r="Z543" s="18">
        <f t="shared" si="5"/>
        <v>2.533098592</v>
      </c>
      <c r="AA543" s="14">
        <v>174.06</v>
      </c>
      <c r="AB543" s="18">
        <f t="shared" si="6"/>
        <v>2.451549296</v>
      </c>
      <c r="AC543" s="14">
        <v>199.09</v>
      </c>
      <c r="AD543" s="18">
        <f t="shared" si="7"/>
        <v>2.804084507</v>
      </c>
      <c r="AE543" s="13">
        <f t="shared" si="8"/>
        <v>0.4664612086</v>
      </c>
      <c r="AF543" s="7">
        <v>0.0</v>
      </c>
      <c r="AG543" s="7">
        <v>0.0</v>
      </c>
      <c r="AH543" s="13" t="str">
        <f t="shared" si="9"/>
        <v> </v>
      </c>
      <c r="AI543" s="7">
        <v>3.0</v>
      </c>
      <c r="AJ543" s="7">
        <v>24.0</v>
      </c>
      <c r="AK543" s="26">
        <v>24.0</v>
      </c>
      <c r="AL543" s="26">
        <v>103.0</v>
      </c>
      <c r="AM543" s="7">
        <v>6.0</v>
      </c>
      <c r="AN543" s="7">
        <v>62.0</v>
      </c>
      <c r="AO543" s="7">
        <v>5.0</v>
      </c>
      <c r="AP543" s="7">
        <v>91.0</v>
      </c>
      <c r="AQ543" s="7">
        <v>25.0</v>
      </c>
      <c r="AR543" s="7">
        <v>151.0</v>
      </c>
      <c r="AS543" s="13">
        <f t="shared" si="10"/>
        <v>0.1420454545</v>
      </c>
      <c r="AT543" s="14">
        <v>-5.22</v>
      </c>
      <c r="AU543" s="7">
        <v>0.0</v>
      </c>
      <c r="AV543" s="7">
        <v>1.0</v>
      </c>
      <c r="AW543" s="14">
        <v>-24.1</v>
      </c>
      <c r="AX543" s="14">
        <v>7.39</v>
      </c>
      <c r="AY543" s="14">
        <v>0.04</v>
      </c>
    </row>
    <row r="544" ht="12.75" customHeight="1">
      <c r="A544" s="7" t="s">
        <v>770</v>
      </c>
      <c r="B544" s="7" t="s">
        <v>2500</v>
      </c>
      <c r="C544" s="8" t="s">
        <v>166</v>
      </c>
      <c r="D544" s="9" t="s">
        <v>150</v>
      </c>
      <c r="E544" s="7">
        <v>71.0</v>
      </c>
      <c r="F544" s="7">
        <v>0.0</v>
      </c>
      <c r="G544" s="7">
        <v>0.0</v>
      </c>
      <c r="H544" s="24">
        <f t="shared" si="1"/>
        <v>0</v>
      </c>
      <c r="I544" s="7">
        <v>0.0</v>
      </c>
      <c r="J544" s="7">
        <v>0.0</v>
      </c>
      <c r="K544" s="7">
        <v>0.0</v>
      </c>
      <c r="L544" s="12">
        <f t="shared" si="2"/>
        <v>0</v>
      </c>
      <c r="M544" s="7">
        <v>9.0</v>
      </c>
      <c r="N544" s="7">
        <v>2.0</v>
      </c>
      <c r="O544" s="7">
        <v>2.0</v>
      </c>
      <c r="P544" s="7">
        <v>9.0</v>
      </c>
      <c r="Q544" s="7">
        <v>1.0</v>
      </c>
      <c r="R544" s="10">
        <f t="shared" si="3"/>
        <v>0</v>
      </c>
      <c r="S544" s="10">
        <f t="shared" si="4"/>
        <v>0</v>
      </c>
      <c r="T544" s="7">
        <v>20.0</v>
      </c>
      <c r="U544" s="7">
        <v>3.0</v>
      </c>
      <c r="V544" s="7">
        <v>3.0</v>
      </c>
      <c r="W544" s="7">
        <v>2.0</v>
      </c>
      <c r="X544" s="7">
        <v>8.0</v>
      </c>
      <c r="Y544" s="7">
        <v>8580.0</v>
      </c>
      <c r="Z544" s="18">
        <f t="shared" si="5"/>
        <v>2.014084507</v>
      </c>
      <c r="AA544" s="14">
        <v>140.82</v>
      </c>
      <c r="AB544" s="18">
        <f t="shared" si="6"/>
        <v>1.983380282</v>
      </c>
      <c r="AC544" s="14">
        <v>226.05</v>
      </c>
      <c r="AD544" s="18">
        <f t="shared" si="7"/>
        <v>3.183802817</v>
      </c>
      <c r="AE544" s="13">
        <f t="shared" si="8"/>
        <v>0.3838416878</v>
      </c>
      <c r="AF544" s="7">
        <v>49.0</v>
      </c>
      <c r="AG544" s="7">
        <v>98.0</v>
      </c>
      <c r="AH544" s="13">
        <f t="shared" si="9"/>
        <v>0.3333333333</v>
      </c>
      <c r="AI544" s="7">
        <v>2.0</v>
      </c>
      <c r="AJ544" s="7">
        <v>18.0</v>
      </c>
      <c r="AK544" s="26">
        <v>20.0</v>
      </c>
      <c r="AL544" s="26">
        <v>125.0</v>
      </c>
      <c r="AM544" s="7">
        <v>2.0</v>
      </c>
      <c r="AN544" s="7">
        <v>49.0</v>
      </c>
      <c r="AO544" s="7">
        <v>2.0</v>
      </c>
      <c r="AP544" s="7">
        <v>74.0</v>
      </c>
      <c r="AQ544" s="7">
        <v>14.0</v>
      </c>
      <c r="AR544" s="7">
        <v>136.0</v>
      </c>
      <c r="AS544" s="13">
        <f t="shared" si="10"/>
        <v>0.09333333333</v>
      </c>
      <c r="AT544" s="14">
        <v>-6.15</v>
      </c>
      <c r="AU544" s="7">
        <v>1.0</v>
      </c>
      <c r="AV544" s="7">
        <v>2.0</v>
      </c>
      <c r="AW544" s="14">
        <v>-40.9</v>
      </c>
      <c r="AX544" s="14">
        <v>4.35</v>
      </c>
      <c r="AY544" s="14">
        <v>-5.1</v>
      </c>
    </row>
    <row r="545" ht="12.75" customHeight="1">
      <c r="A545" s="7" t="s">
        <v>2504</v>
      </c>
      <c r="B545" s="7" t="s">
        <v>2500</v>
      </c>
      <c r="C545" s="8" t="s">
        <v>206</v>
      </c>
      <c r="D545" s="9" t="s">
        <v>150</v>
      </c>
      <c r="E545" s="7">
        <v>71.0</v>
      </c>
      <c r="F545" s="7">
        <v>1.0</v>
      </c>
      <c r="G545" s="7">
        <v>2.0</v>
      </c>
      <c r="H545" s="24">
        <f t="shared" si="1"/>
        <v>3</v>
      </c>
      <c r="I545" s="7">
        <v>1.0</v>
      </c>
      <c r="J545" s="7">
        <v>2.0</v>
      </c>
      <c r="K545" s="7">
        <v>0.0</v>
      </c>
      <c r="L545" s="12">
        <f t="shared" si="2"/>
        <v>15</v>
      </c>
      <c r="M545" s="7">
        <v>5.0</v>
      </c>
      <c r="N545" s="7">
        <v>2.0</v>
      </c>
      <c r="O545" s="7">
        <v>2.0</v>
      </c>
      <c r="P545" s="7">
        <v>4.0</v>
      </c>
      <c r="Q545" s="7">
        <v>0.0</v>
      </c>
      <c r="R545" s="10">
        <f t="shared" si="3"/>
        <v>0.2</v>
      </c>
      <c r="S545" s="10">
        <f t="shared" si="4"/>
        <v>0.1666666667</v>
      </c>
      <c r="T545" s="7">
        <v>6.0</v>
      </c>
      <c r="U545" s="7">
        <v>2.0</v>
      </c>
      <c r="V545" s="7">
        <v>1.0</v>
      </c>
      <c r="W545" s="7">
        <v>2.0</v>
      </c>
      <c r="X545" s="7">
        <v>2.0</v>
      </c>
      <c r="Y545" s="7">
        <v>6812.0</v>
      </c>
      <c r="Z545" s="18">
        <f t="shared" si="5"/>
        <v>1.599061033</v>
      </c>
      <c r="AA545" s="14">
        <v>108.79</v>
      </c>
      <c r="AB545" s="18">
        <f t="shared" si="6"/>
        <v>1.532253521</v>
      </c>
      <c r="AC545" s="14">
        <v>221.18</v>
      </c>
      <c r="AD545" s="18">
        <f t="shared" si="7"/>
        <v>3.115211268</v>
      </c>
      <c r="AE545" s="13">
        <f t="shared" si="8"/>
        <v>0.3296966391</v>
      </c>
      <c r="AF545" s="7">
        <v>52.0</v>
      </c>
      <c r="AG545" s="7">
        <v>57.0</v>
      </c>
      <c r="AH545" s="13">
        <f t="shared" si="9"/>
        <v>0.4770642202</v>
      </c>
      <c r="AI545" s="7">
        <v>2.0</v>
      </c>
      <c r="AJ545" s="7">
        <v>13.0</v>
      </c>
      <c r="AK545" s="26">
        <v>13.0</v>
      </c>
      <c r="AL545" s="26">
        <v>98.0</v>
      </c>
      <c r="AM545" s="7">
        <v>5.0</v>
      </c>
      <c r="AN545" s="7">
        <v>45.0</v>
      </c>
      <c r="AO545" s="7">
        <v>7.0</v>
      </c>
      <c r="AP545" s="7">
        <v>38.0</v>
      </c>
      <c r="AQ545" s="7">
        <v>17.0</v>
      </c>
      <c r="AR545" s="7">
        <v>99.0</v>
      </c>
      <c r="AS545" s="13">
        <f t="shared" si="10"/>
        <v>0.1465517241</v>
      </c>
      <c r="AT545" s="14">
        <v>-1.21</v>
      </c>
      <c r="AU545" s="7">
        <v>0.0</v>
      </c>
      <c r="AV545" s="7">
        <v>2.0</v>
      </c>
      <c r="AW545" s="14">
        <v>-57.9</v>
      </c>
      <c r="AX545" s="14">
        <v>4.67</v>
      </c>
      <c r="AY545" s="14">
        <v>-0.21</v>
      </c>
    </row>
    <row r="546" ht="12.75" customHeight="1">
      <c r="A546" s="7" t="s">
        <v>2507</v>
      </c>
      <c r="B546" s="7" t="s">
        <v>2500</v>
      </c>
      <c r="C546" s="8" t="s">
        <v>325</v>
      </c>
      <c r="D546" s="9" t="s">
        <v>174</v>
      </c>
      <c r="E546" s="7">
        <v>46.0</v>
      </c>
      <c r="F546" s="7">
        <v>0.0</v>
      </c>
      <c r="G546" s="7">
        <v>0.0</v>
      </c>
      <c r="H546" s="24">
        <f t="shared" si="1"/>
        <v>0</v>
      </c>
      <c r="I546" s="7">
        <v>0.0</v>
      </c>
      <c r="J546" s="7">
        <v>0.0</v>
      </c>
      <c r="K546" s="7">
        <v>0.0</v>
      </c>
      <c r="L546" s="12">
        <f t="shared" si="2"/>
        <v>0</v>
      </c>
      <c r="M546" s="7">
        <v>2.0</v>
      </c>
      <c r="N546" s="7">
        <v>0.0</v>
      </c>
      <c r="O546" s="7">
        <v>0.0</v>
      </c>
      <c r="P546" s="7">
        <v>2.0</v>
      </c>
      <c r="Q546" s="7">
        <v>0.0</v>
      </c>
      <c r="R546" s="10">
        <f t="shared" si="3"/>
        <v>0</v>
      </c>
      <c r="S546" s="10">
        <f t="shared" si="4"/>
        <v>0</v>
      </c>
      <c r="T546" s="7">
        <v>23.0</v>
      </c>
      <c r="U546" s="7">
        <v>7.0</v>
      </c>
      <c r="V546" s="7">
        <v>3.0</v>
      </c>
      <c r="W546" s="7">
        <v>5.0</v>
      </c>
      <c r="X546" s="7">
        <v>0.0</v>
      </c>
      <c r="Y546" s="7">
        <v>8932.0</v>
      </c>
      <c r="Z546" s="18">
        <f t="shared" si="5"/>
        <v>3.236231884</v>
      </c>
      <c r="AA546" s="14">
        <v>142.53</v>
      </c>
      <c r="AB546" s="18">
        <f t="shared" si="6"/>
        <v>3.098478261</v>
      </c>
      <c r="AC546" s="14">
        <v>86.31</v>
      </c>
      <c r="AD546" s="18">
        <f t="shared" si="7"/>
        <v>1.876304348</v>
      </c>
      <c r="AE546" s="13">
        <f t="shared" si="8"/>
        <v>0.6228369166</v>
      </c>
      <c r="AF546" s="7">
        <v>0.0</v>
      </c>
      <c r="AG546" s="7">
        <v>0.0</v>
      </c>
      <c r="AH546" s="13" t="str">
        <f t="shared" si="9"/>
        <v> </v>
      </c>
      <c r="AI546" s="7">
        <v>0.0</v>
      </c>
      <c r="AJ546" s="7">
        <v>19.0</v>
      </c>
      <c r="AK546" s="26">
        <v>7.0</v>
      </c>
      <c r="AL546" s="26">
        <v>123.0</v>
      </c>
      <c r="AM546" s="7">
        <v>3.0</v>
      </c>
      <c r="AN546" s="7">
        <v>39.0</v>
      </c>
      <c r="AO546" s="7">
        <v>3.0</v>
      </c>
      <c r="AP546" s="7">
        <v>58.0</v>
      </c>
      <c r="AQ546" s="7">
        <v>9.0</v>
      </c>
      <c r="AR546" s="7">
        <v>109.0</v>
      </c>
      <c r="AS546" s="13">
        <f t="shared" si="10"/>
        <v>0.07627118644</v>
      </c>
      <c r="AT546" s="14">
        <v>-3.09</v>
      </c>
      <c r="AU546" s="7">
        <v>2.0</v>
      </c>
      <c r="AV546" s="7">
        <v>0.0</v>
      </c>
      <c r="AW546" s="14">
        <v>-48.8</v>
      </c>
      <c r="AX546" s="14">
        <v>2.47</v>
      </c>
      <c r="AY546" s="14">
        <v>-12.0</v>
      </c>
    </row>
    <row r="547" ht="12.75" customHeight="1">
      <c r="A547" s="7" t="s">
        <v>1703</v>
      </c>
      <c r="B547" s="7" t="s">
        <v>2510</v>
      </c>
      <c r="C547" s="8" t="s">
        <v>399</v>
      </c>
      <c r="D547" s="9" t="s">
        <v>255</v>
      </c>
      <c r="E547" s="7">
        <v>23.0</v>
      </c>
      <c r="F547" s="7">
        <v>0.0</v>
      </c>
      <c r="G547" s="7">
        <v>1.0</v>
      </c>
      <c r="H547" s="24">
        <f t="shared" si="1"/>
        <v>1</v>
      </c>
      <c r="I547" s="7">
        <v>0.0</v>
      </c>
      <c r="J547" s="7">
        <v>1.0</v>
      </c>
      <c r="K547" s="7">
        <v>0.0</v>
      </c>
      <c r="L547" s="12">
        <f t="shared" si="2"/>
        <v>1</v>
      </c>
      <c r="M547" s="7">
        <v>0.0</v>
      </c>
      <c r="N547" s="7">
        <v>0.0</v>
      </c>
      <c r="O547" s="7">
        <v>0.0</v>
      </c>
      <c r="P547" s="7">
        <v>0.0</v>
      </c>
      <c r="Q547" s="7">
        <v>0.0</v>
      </c>
      <c r="R547" s="10">
        <f t="shared" si="3"/>
        <v>0</v>
      </c>
      <c r="S547" s="10">
        <f t="shared" si="4"/>
        <v>0</v>
      </c>
      <c r="T547" s="7">
        <v>2.0</v>
      </c>
      <c r="U547" s="7">
        <v>1.0</v>
      </c>
      <c r="V547" s="7">
        <v>0.0</v>
      </c>
      <c r="W547" s="7">
        <v>0.0</v>
      </c>
      <c r="X547" s="7">
        <v>1.0</v>
      </c>
      <c r="Y547" s="7">
        <v>555.0</v>
      </c>
      <c r="Z547" s="18">
        <f t="shared" si="5"/>
        <v>0.402173913</v>
      </c>
      <c r="AA547" s="14">
        <v>9.43</v>
      </c>
      <c r="AB547" s="18">
        <f t="shared" si="6"/>
        <v>0.41</v>
      </c>
      <c r="AC547" s="14">
        <v>97.97</v>
      </c>
      <c r="AD547" s="18">
        <f t="shared" si="7"/>
        <v>4.259565217</v>
      </c>
      <c r="AE547" s="13">
        <f t="shared" si="8"/>
        <v>0.08780260708</v>
      </c>
      <c r="AF547" s="7">
        <v>0.0</v>
      </c>
      <c r="AG547" s="7">
        <v>0.0</v>
      </c>
      <c r="AH547" s="13" t="str">
        <f t="shared" si="9"/>
        <v> </v>
      </c>
      <c r="AI547" s="7">
        <v>1.0</v>
      </c>
      <c r="AJ547" s="7">
        <v>2.0</v>
      </c>
      <c r="AK547" s="26">
        <v>0.0</v>
      </c>
      <c r="AL547" s="26">
        <v>8.0</v>
      </c>
      <c r="AM547" s="7">
        <v>0.0</v>
      </c>
      <c r="AN547" s="7">
        <v>4.0</v>
      </c>
      <c r="AO547" s="7">
        <v>0.0</v>
      </c>
      <c r="AP547" s="7">
        <v>6.0</v>
      </c>
      <c r="AQ547" s="7">
        <v>1.0</v>
      </c>
      <c r="AR547" s="7">
        <v>12.0</v>
      </c>
      <c r="AS547" s="13">
        <f t="shared" si="10"/>
        <v>0.07692307692</v>
      </c>
      <c r="AT547" s="14">
        <v>-6.07</v>
      </c>
      <c r="AU547" s="7">
        <v>0.0</v>
      </c>
      <c r="AV547" s="7">
        <v>0.0</v>
      </c>
      <c r="AW547" s="14">
        <v>-44.5</v>
      </c>
      <c r="AX547" s="14">
        <v>0.0</v>
      </c>
      <c r="AY547" s="14">
        <v>-6.86</v>
      </c>
    </row>
    <row r="548" ht="12.75" customHeight="1">
      <c r="A548" s="7" t="s">
        <v>903</v>
      </c>
      <c r="B548" s="7" t="s">
        <v>2512</v>
      </c>
      <c r="C548" s="8" t="s">
        <v>158</v>
      </c>
      <c r="D548" s="9" t="s">
        <v>150</v>
      </c>
      <c r="E548" s="7">
        <v>81.0</v>
      </c>
      <c r="F548" s="7">
        <v>0.0</v>
      </c>
      <c r="G548" s="7">
        <v>0.0</v>
      </c>
      <c r="H548" s="24">
        <f t="shared" si="1"/>
        <v>0</v>
      </c>
      <c r="I548" s="7">
        <v>0.0</v>
      </c>
      <c r="J548" s="7">
        <v>0.0</v>
      </c>
      <c r="K548" s="7">
        <v>0.0</v>
      </c>
      <c r="L548" s="12">
        <f t="shared" si="2"/>
        <v>0</v>
      </c>
      <c r="M548" s="7">
        <v>2.0</v>
      </c>
      <c r="N548" s="7">
        <v>2.0</v>
      </c>
      <c r="O548" s="7">
        <v>2.0</v>
      </c>
      <c r="P548" s="7">
        <v>2.0</v>
      </c>
      <c r="Q548" s="7">
        <v>0.0</v>
      </c>
      <c r="R548" s="10">
        <f t="shared" si="3"/>
        <v>0</v>
      </c>
      <c r="S548" s="10">
        <f t="shared" si="4"/>
        <v>0</v>
      </c>
      <c r="T548" s="7">
        <v>3.0</v>
      </c>
      <c r="U548" s="7">
        <v>1.0</v>
      </c>
      <c r="V548" s="7">
        <v>0.0</v>
      </c>
      <c r="W548" s="7">
        <v>1.0</v>
      </c>
      <c r="X548" s="7">
        <v>1.0</v>
      </c>
      <c r="Y548" s="7">
        <v>3901.0</v>
      </c>
      <c r="Z548" s="18">
        <f t="shared" si="5"/>
        <v>0.8026748971</v>
      </c>
      <c r="AA548" s="14">
        <v>56.73</v>
      </c>
      <c r="AB548" s="18">
        <f t="shared" si="6"/>
        <v>0.7003703704</v>
      </c>
      <c r="AC548" s="14">
        <v>294.15</v>
      </c>
      <c r="AD548" s="18">
        <f t="shared" si="7"/>
        <v>3.631481481</v>
      </c>
      <c r="AE548" s="13">
        <f t="shared" si="8"/>
        <v>0.1616792066</v>
      </c>
      <c r="AF548" s="7">
        <v>37.0</v>
      </c>
      <c r="AG548" s="7">
        <v>56.0</v>
      </c>
      <c r="AH548" s="13">
        <f t="shared" si="9"/>
        <v>0.3978494624</v>
      </c>
      <c r="AI548" s="7">
        <v>0.0</v>
      </c>
      <c r="AJ548" s="7">
        <v>9.0</v>
      </c>
      <c r="AK548" s="26">
        <v>4.0</v>
      </c>
      <c r="AL548" s="26">
        <v>46.0</v>
      </c>
      <c r="AM548" s="7">
        <v>3.0</v>
      </c>
      <c r="AN548" s="7">
        <v>25.0</v>
      </c>
      <c r="AO548" s="7">
        <v>0.0</v>
      </c>
      <c r="AP548" s="7">
        <v>32.0</v>
      </c>
      <c r="AQ548" s="7">
        <v>6.0</v>
      </c>
      <c r="AR548" s="7">
        <v>60.0</v>
      </c>
      <c r="AS548" s="13">
        <f t="shared" si="10"/>
        <v>0.09090909091</v>
      </c>
      <c r="AT548" s="14">
        <v>-4.75</v>
      </c>
      <c r="AU548" s="7">
        <v>0.0</v>
      </c>
      <c r="AV548" s="7">
        <v>1.0</v>
      </c>
      <c r="AW548" s="14">
        <v>-43.4</v>
      </c>
      <c r="AX548" s="14">
        <v>4.17</v>
      </c>
      <c r="AY548" s="14">
        <v>-3.53</v>
      </c>
    </row>
    <row r="549" ht="12.75" customHeight="1">
      <c r="A549" s="7" t="s">
        <v>2517</v>
      </c>
      <c r="B549" s="7" t="s">
        <v>2518</v>
      </c>
      <c r="C549" s="8" t="s">
        <v>610</v>
      </c>
      <c r="D549" s="9" t="s">
        <v>260</v>
      </c>
      <c r="E549" s="7">
        <v>80.0</v>
      </c>
      <c r="F549" s="7">
        <v>0.0</v>
      </c>
      <c r="G549" s="7">
        <v>0.0</v>
      </c>
      <c r="H549" s="24">
        <f t="shared" si="1"/>
        <v>0</v>
      </c>
      <c r="I549" s="7">
        <v>0.0</v>
      </c>
      <c r="J549" s="7">
        <v>0.0</v>
      </c>
      <c r="K549" s="7">
        <v>0.0</v>
      </c>
      <c r="L549" s="12">
        <f t="shared" si="2"/>
        <v>0</v>
      </c>
      <c r="M549" s="7">
        <v>11.0</v>
      </c>
      <c r="N549" s="7">
        <v>1.0</v>
      </c>
      <c r="O549" s="7">
        <v>1.0</v>
      </c>
      <c r="P549" s="7">
        <v>11.0</v>
      </c>
      <c r="Q549" s="7">
        <v>2.0</v>
      </c>
      <c r="R549" s="10">
        <f t="shared" si="3"/>
        <v>0</v>
      </c>
      <c r="S549" s="10">
        <f t="shared" si="4"/>
        <v>0</v>
      </c>
      <c r="T549" s="7">
        <v>12.0</v>
      </c>
      <c r="U549" s="7">
        <v>5.0</v>
      </c>
      <c r="V549" s="7">
        <v>6.0</v>
      </c>
      <c r="W549" s="7">
        <v>3.0</v>
      </c>
      <c r="X549" s="7">
        <v>7.0</v>
      </c>
      <c r="Y549" s="7">
        <v>10351.0</v>
      </c>
      <c r="Z549" s="18">
        <f t="shared" si="5"/>
        <v>2.156458333</v>
      </c>
      <c r="AA549" s="14">
        <v>175.89</v>
      </c>
      <c r="AB549" s="18">
        <f t="shared" si="6"/>
        <v>2.198625</v>
      </c>
      <c r="AC549" s="14">
        <v>206.68</v>
      </c>
      <c r="AD549" s="18">
        <f t="shared" si="7"/>
        <v>2.5835</v>
      </c>
      <c r="AE549" s="13">
        <f t="shared" si="8"/>
        <v>0.4597589984</v>
      </c>
      <c r="AF549" s="7">
        <v>103.0</v>
      </c>
      <c r="AG549" s="7">
        <v>117.0</v>
      </c>
      <c r="AH549" s="13">
        <f t="shared" si="9"/>
        <v>0.4681818182</v>
      </c>
      <c r="AI549" s="7">
        <v>0.0</v>
      </c>
      <c r="AJ549" s="7">
        <v>22.0</v>
      </c>
      <c r="AK549" s="26">
        <v>24.0</v>
      </c>
      <c r="AL549" s="26">
        <v>131.0</v>
      </c>
      <c r="AM549" s="7">
        <v>4.0</v>
      </c>
      <c r="AN549" s="7">
        <v>65.0</v>
      </c>
      <c r="AO549" s="7">
        <v>2.0</v>
      </c>
      <c r="AP549" s="7">
        <v>81.0</v>
      </c>
      <c r="AQ549" s="7">
        <v>22.0</v>
      </c>
      <c r="AR549" s="7">
        <v>134.0</v>
      </c>
      <c r="AS549" s="13">
        <f t="shared" si="10"/>
        <v>0.141025641</v>
      </c>
      <c r="AT549" s="14">
        <v>-0.33</v>
      </c>
      <c r="AU549" s="7">
        <v>0.0</v>
      </c>
      <c r="AV549" s="7">
        <v>2.0</v>
      </c>
      <c r="AW549" s="14">
        <v>-37.9</v>
      </c>
      <c r="AX549" s="14">
        <v>3.54</v>
      </c>
      <c r="AY549" s="14">
        <v>-5.49</v>
      </c>
    </row>
    <row r="550" ht="12.75" customHeight="1">
      <c r="A550" s="7" t="s">
        <v>770</v>
      </c>
      <c r="B550" s="7" t="s">
        <v>2518</v>
      </c>
      <c r="C550" s="8" t="s">
        <v>490</v>
      </c>
      <c r="D550" s="9" t="s">
        <v>174</v>
      </c>
      <c r="E550" s="7">
        <v>73.0</v>
      </c>
      <c r="F550" s="7">
        <v>0.0</v>
      </c>
      <c r="G550" s="7">
        <v>0.0</v>
      </c>
      <c r="H550" s="24">
        <f t="shared" si="1"/>
        <v>0</v>
      </c>
      <c r="I550" s="7">
        <v>0.0</v>
      </c>
      <c r="J550" s="7">
        <v>0.0</v>
      </c>
      <c r="K550" s="7">
        <v>0.0</v>
      </c>
      <c r="L550" s="12">
        <f t="shared" si="2"/>
        <v>0</v>
      </c>
      <c r="M550" s="7">
        <v>1.0</v>
      </c>
      <c r="N550" s="7">
        <v>0.0</v>
      </c>
      <c r="O550" s="7">
        <v>0.0</v>
      </c>
      <c r="P550" s="7">
        <v>1.0</v>
      </c>
      <c r="Q550" s="7">
        <v>0.0</v>
      </c>
      <c r="R550" s="10">
        <f t="shared" si="3"/>
        <v>0</v>
      </c>
      <c r="S550" s="10">
        <f t="shared" si="4"/>
        <v>0</v>
      </c>
      <c r="T550" s="7">
        <v>14.0</v>
      </c>
      <c r="U550" s="7">
        <v>7.0</v>
      </c>
      <c r="V550" s="7">
        <v>0.0</v>
      </c>
      <c r="W550" s="7">
        <v>3.0</v>
      </c>
      <c r="X550" s="7">
        <v>4.0</v>
      </c>
      <c r="Y550" s="7">
        <v>8809.0</v>
      </c>
      <c r="Z550" s="18">
        <f t="shared" si="5"/>
        <v>2.011187215</v>
      </c>
      <c r="AA550" s="14">
        <v>134.06</v>
      </c>
      <c r="AB550" s="18">
        <f t="shared" si="6"/>
        <v>1.836438356</v>
      </c>
      <c r="AC550" s="14">
        <v>262.5</v>
      </c>
      <c r="AD550" s="18">
        <f t="shared" si="7"/>
        <v>3.595890411</v>
      </c>
      <c r="AE550" s="13">
        <f t="shared" si="8"/>
        <v>0.3380572927</v>
      </c>
      <c r="AF550" s="7">
        <v>0.0</v>
      </c>
      <c r="AG550" s="7">
        <v>0.0</v>
      </c>
      <c r="AH550" s="13" t="str">
        <f t="shared" si="9"/>
        <v> </v>
      </c>
      <c r="AI550" s="7">
        <v>1.0</v>
      </c>
      <c r="AJ550" s="7">
        <v>11.0</v>
      </c>
      <c r="AK550" s="26">
        <v>21.0</v>
      </c>
      <c r="AL550" s="26">
        <v>98.0</v>
      </c>
      <c r="AM550" s="7">
        <v>8.0</v>
      </c>
      <c r="AN550" s="7">
        <v>41.0</v>
      </c>
      <c r="AO550" s="7">
        <v>2.0</v>
      </c>
      <c r="AP550" s="7">
        <v>58.0</v>
      </c>
      <c r="AQ550" s="7">
        <v>23.0</v>
      </c>
      <c r="AR550" s="7">
        <v>101.0</v>
      </c>
      <c r="AS550" s="13">
        <f t="shared" si="10"/>
        <v>0.185483871</v>
      </c>
      <c r="AT550" s="14">
        <v>8.5</v>
      </c>
      <c r="AU550" s="7">
        <v>2.0</v>
      </c>
      <c r="AV550" s="7">
        <v>1.0</v>
      </c>
      <c r="AW550" s="14">
        <v>-28.6</v>
      </c>
      <c r="AX550" s="14">
        <v>12.94</v>
      </c>
      <c r="AY550" s="14">
        <v>7.6</v>
      </c>
    </row>
    <row r="551" ht="12.75" customHeight="1">
      <c r="A551" s="7" t="s">
        <v>2522</v>
      </c>
      <c r="B551" s="7" t="s">
        <v>2523</v>
      </c>
      <c r="C551" s="8" t="s">
        <v>246</v>
      </c>
      <c r="D551" s="9" t="s">
        <v>174</v>
      </c>
      <c r="E551" s="7">
        <v>1.0</v>
      </c>
      <c r="F551" s="7">
        <v>0.0</v>
      </c>
      <c r="G551" s="7">
        <v>0.0</v>
      </c>
      <c r="H551" s="24">
        <f t="shared" si="1"/>
        <v>0</v>
      </c>
      <c r="I551" s="7">
        <v>0.0</v>
      </c>
      <c r="J551" s="7">
        <v>0.0</v>
      </c>
      <c r="K551" s="7">
        <v>0.0</v>
      </c>
      <c r="L551" s="12">
        <f t="shared" si="2"/>
        <v>0</v>
      </c>
      <c r="M551" s="7">
        <v>0.0</v>
      </c>
      <c r="N551" s="7">
        <v>0.0</v>
      </c>
      <c r="O551" s="7">
        <v>0.0</v>
      </c>
      <c r="P551" s="7">
        <v>0.0</v>
      </c>
      <c r="Q551" s="7">
        <v>0.0</v>
      </c>
      <c r="R551" s="10">
        <f t="shared" si="3"/>
        <v>0</v>
      </c>
      <c r="S551" s="10">
        <f t="shared" si="4"/>
        <v>0</v>
      </c>
      <c r="T551" s="7">
        <v>0.0</v>
      </c>
      <c r="U551" s="7">
        <v>0.0</v>
      </c>
      <c r="V551" s="7">
        <v>0.0</v>
      </c>
      <c r="W551" s="7">
        <v>0.0</v>
      </c>
      <c r="X551" s="7">
        <v>0.0</v>
      </c>
      <c r="Y551" s="7">
        <v>0.0</v>
      </c>
      <c r="Z551" s="18">
        <f t="shared" si="5"/>
        <v>0</v>
      </c>
      <c r="AA551" s="14">
        <v>0.0</v>
      </c>
      <c r="AB551" s="18">
        <f t="shared" si="6"/>
        <v>0</v>
      </c>
      <c r="AC551" s="14">
        <v>4.05</v>
      </c>
      <c r="AD551" s="18">
        <f t="shared" si="7"/>
        <v>4.05</v>
      </c>
      <c r="AE551" s="13">
        <f t="shared" si="8"/>
        <v>0</v>
      </c>
      <c r="AF551" s="7">
        <v>0.0</v>
      </c>
      <c r="AG551" s="7">
        <v>0.0</v>
      </c>
      <c r="AH551" s="13" t="str">
        <f t="shared" si="9"/>
        <v> </v>
      </c>
      <c r="AI551" s="7">
        <v>0.0</v>
      </c>
      <c r="AJ551" s="7">
        <v>0.0</v>
      </c>
      <c r="AK551" s="26">
        <v>0.0</v>
      </c>
      <c r="AL551" s="26">
        <v>0.0</v>
      </c>
      <c r="AM551" s="7">
        <v>0.0</v>
      </c>
      <c r="AN551" s="7">
        <v>0.0</v>
      </c>
      <c r="AO551" s="7">
        <v>0.0</v>
      </c>
      <c r="AP551" s="7">
        <v>0.0</v>
      </c>
      <c r="AQ551" s="7">
        <v>0.0</v>
      </c>
      <c r="AR551" s="7">
        <v>0.0</v>
      </c>
      <c r="AS551" s="13">
        <f t="shared" si="10"/>
        <v>0</v>
      </c>
      <c r="AT551" s="14"/>
      <c r="AU551" s="7">
        <v>0.0</v>
      </c>
      <c r="AV551" s="7">
        <v>0.0</v>
      </c>
      <c r="AW551" s="14">
        <v>0.0</v>
      </c>
      <c r="AX551" s="14"/>
      <c r="AY551" s="14"/>
    </row>
    <row r="552" ht="12.75" customHeight="1">
      <c r="A552" s="7" t="s">
        <v>892</v>
      </c>
      <c r="B552" s="7" t="s">
        <v>2525</v>
      </c>
      <c r="C552" s="8" t="s">
        <v>149</v>
      </c>
      <c r="D552" s="9" t="s">
        <v>174</v>
      </c>
      <c r="E552" s="7">
        <v>33.0</v>
      </c>
      <c r="F552" s="7">
        <v>0.0</v>
      </c>
      <c r="G552" s="7">
        <v>0.0</v>
      </c>
      <c r="H552" s="24">
        <f t="shared" si="1"/>
        <v>0</v>
      </c>
      <c r="I552" s="7">
        <v>0.0</v>
      </c>
      <c r="J552" s="7">
        <v>0.0</v>
      </c>
      <c r="K552" s="7">
        <v>0.0</v>
      </c>
      <c r="L552" s="12">
        <f t="shared" si="2"/>
        <v>0</v>
      </c>
      <c r="M552" s="7">
        <v>0.0</v>
      </c>
      <c r="N552" s="7">
        <v>0.0</v>
      </c>
      <c r="O552" s="7">
        <v>0.0</v>
      </c>
      <c r="P552" s="7">
        <v>0.0</v>
      </c>
      <c r="Q552" s="7">
        <v>0.0</v>
      </c>
      <c r="R552" s="10">
        <f t="shared" si="3"/>
        <v>0</v>
      </c>
      <c r="S552" s="10">
        <f t="shared" si="4"/>
        <v>0</v>
      </c>
      <c r="T552" s="7">
        <v>2.0</v>
      </c>
      <c r="U552" s="7">
        <v>1.0</v>
      </c>
      <c r="V552" s="7">
        <v>0.0</v>
      </c>
      <c r="W552" s="7">
        <v>0.0</v>
      </c>
      <c r="X552" s="7">
        <v>0.0</v>
      </c>
      <c r="Y552" s="7">
        <v>733.0</v>
      </c>
      <c r="Z552" s="18">
        <f t="shared" si="5"/>
        <v>0.3702020202</v>
      </c>
      <c r="AA552" s="14">
        <v>9.47</v>
      </c>
      <c r="AB552" s="18">
        <f t="shared" si="6"/>
        <v>0.286969697</v>
      </c>
      <c r="AC552" s="14">
        <v>174.63</v>
      </c>
      <c r="AD552" s="18">
        <f t="shared" si="7"/>
        <v>5.291818182</v>
      </c>
      <c r="AE552" s="13">
        <f t="shared" si="8"/>
        <v>0.05143943509</v>
      </c>
      <c r="AF552" s="7">
        <v>0.0</v>
      </c>
      <c r="AG552" s="7">
        <v>0.0</v>
      </c>
      <c r="AH552" s="13" t="str">
        <f t="shared" si="9"/>
        <v> </v>
      </c>
      <c r="AI552" s="7">
        <v>0.0</v>
      </c>
      <c r="AJ552" s="7">
        <v>3.0</v>
      </c>
      <c r="AK552" s="26">
        <v>1.0</v>
      </c>
      <c r="AL552" s="26">
        <v>5.0</v>
      </c>
      <c r="AM552" s="7">
        <v>1.0</v>
      </c>
      <c r="AN552" s="7">
        <v>5.0</v>
      </c>
      <c r="AO552" s="7">
        <v>1.0</v>
      </c>
      <c r="AP552" s="7">
        <v>7.0</v>
      </c>
      <c r="AQ552" s="7">
        <v>2.0</v>
      </c>
      <c r="AR552" s="7">
        <v>11.0</v>
      </c>
      <c r="AS552" s="13">
        <f t="shared" si="10"/>
        <v>0.1538461538</v>
      </c>
      <c r="AT552" s="14">
        <v>1.67</v>
      </c>
      <c r="AU552" s="7">
        <v>1.0</v>
      </c>
      <c r="AV552" s="7">
        <v>0.0</v>
      </c>
      <c r="AW552" s="14">
        <v>-31.7</v>
      </c>
      <c r="AX552" s="14">
        <v>27.27</v>
      </c>
      <c r="AY552" s="14">
        <v>20.38</v>
      </c>
    </row>
    <row r="553" ht="12.75" customHeight="1">
      <c r="A553" s="7" t="s">
        <v>2527</v>
      </c>
      <c r="B553" s="7" t="s">
        <v>2528</v>
      </c>
      <c r="C553" s="8" t="s">
        <v>231</v>
      </c>
      <c r="D553" s="9" t="s">
        <v>167</v>
      </c>
      <c r="E553" s="7">
        <v>1.0</v>
      </c>
      <c r="F553" s="7">
        <v>0.0</v>
      </c>
      <c r="G553" s="7">
        <v>0.0</v>
      </c>
      <c r="H553" s="24">
        <f t="shared" si="1"/>
        <v>0</v>
      </c>
      <c r="I553" s="7">
        <v>0.0</v>
      </c>
      <c r="J553" s="7">
        <v>0.0</v>
      </c>
      <c r="K553" s="7">
        <v>0.0</v>
      </c>
      <c r="L553" s="12">
        <f t="shared" si="2"/>
        <v>0</v>
      </c>
      <c r="M553" s="7">
        <v>0.0</v>
      </c>
      <c r="N553" s="7">
        <v>0.0</v>
      </c>
      <c r="O553" s="7">
        <v>0.0</v>
      </c>
      <c r="P553" s="7">
        <v>0.0</v>
      </c>
      <c r="Q553" s="7">
        <v>0.0</v>
      </c>
      <c r="R553" s="10">
        <f t="shared" si="3"/>
        <v>0</v>
      </c>
      <c r="S553" s="10">
        <f t="shared" si="4"/>
        <v>0</v>
      </c>
      <c r="T553" s="7">
        <v>0.0</v>
      </c>
      <c r="U553" s="7">
        <v>0.0</v>
      </c>
      <c r="V553" s="7">
        <v>0.0</v>
      </c>
      <c r="W553" s="7">
        <v>0.0</v>
      </c>
      <c r="X553" s="7">
        <v>0.0</v>
      </c>
      <c r="Y553" s="7">
        <v>0.0</v>
      </c>
      <c r="Z553" s="18">
        <f t="shared" si="5"/>
        <v>0</v>
      </c>
      <c r="AA553" s="14">
        <v>0.0</v>
      </c>
      <c r="AB553" s="18">
        <f t="shared" si="6"/>
        <v>0</v>
      </c>
      <c r="AC553" s="14">
        <v>8.52</v>
      </c>
      <c r="AD553" s="18">
        <f t="shared" si="7"/>
        <v>8.52</v>
      </c>
      <c r="AE553" s="13">
        <f t="shared" si="8"/>
        <v>0</v>
      </c>
      <c r="AF553" s="7">
        <v>0.0</v>
      </c>
      <c r="AG553" s="7">
        <v>0.0</v>
      </c>
      <c r="AH553" s="13" t="str">
        <f t="shared" si="9"/>
        <v> </v>
      </c>
      <c r="AI553" s="7">
        <v>0.0</v>
      </c>
      <c r="AJ553" s="7">
        <v>0.0</v>
      </c>
      <c r="AK553" s="26">
        <v>0.0</v>
      </c>
      <c r="AL553" s="26">
        <v>0.0</v>
      </c>
      <c r="AM553" s="7">
        <v>0.0</v>
      </c>
      <c r="AN553" s="7">
        <v>0.0</v>
      </c>
      <c r="AO553" s="7">
        <v>0.0</v>
      </c>
      <c r="AP553" s="7">
        <v>0.0</v>
      </c>
      <c r="AQ553" s="7">
        <v>0.0</v>
      </c>
      <c r="AR553" s="7">
        <v>0.0</v>
      </c>
      <c r="AS553" s="13">
        <f t="shared" si="10"/>
        <v>0</v>
      </c>
      <c r="AT553" s="14"/>
      <c r="AU553" s="7">
        <v>0.0</v>
      </c>
      <c r="AV553" s="7">
        <v>0.0</v>
      </c>
      <c r="AW553" s="14">
        <v>0.0</v>
      </c>
      <c r="AX553" s="14"/>
      <c r="AY553" s="14"/>
    </row>
    <row r="554" ht="12.75" customHeight="1">
      <c r="A554" s="7" t="s">
        <v>339</v>
      </c>
      <c r="B554" s="7" t="s">
        <v>2531</v>
      </c>
      <c r="C554" s="8" t="s">
        <v>312</v>
      </c>
      <c r="D554" s="9" t="s">
        <v>159</v>
      </c>
      <c r="E554" s="7">
        <v>81.0</v>
      </c>
      <c r="F554" s="7">
        <v>0.0</v>
      </c>
      <c r="G554" s="7">
        <v>0.0</v>
      </c>
      <c r="H554" s="24">
        <f t="shared" si="1"/>
        <v>0</v>
      </c>
      <c r="I554" s="7">
        <v>0.0</v>
      </c>
      <c r="J554" s="7">
        <v>0.0</v>
      </c>
      <c r="K554" s="7">
        <v>0.0</v>
      </c>
      <c r="L554" s="12">
        <f t="shared" si="2"/>
        <v>0</v>
      </c>
      <c r="M554" s="7">
        <v>0.0</v>
      </c>
      <c r="N554" s="7">
        <v>0.0</v>
      </c>
      <c r="O554" s="7">
        <v>0.0</v>
      </c>
      <c r="P554" s="7">
        <v>0.0</v>
      </c>
      <c r="Q554" s="7">
        <v>0.0</v>
      </c>
      <c r="R554" s="10">
        <f t="shared" si="3"/>
        <v>0</v>
      </c>
      <c r="S554" s="10">
        <f t="shared" si="4"/>
        <v>0</v>
      </c>
      <c r="T554" s="7">
        <v>0.0</v>
      </c>
      <c r="U554" s="7">
        <v>0.0</v>
      </c>
      <c r="V554" s="7">
        <v>0.0</v>
      </c>
      <c r="W554" s="7">
        <v>0.0</v>
      </c>
      <c r="X554" s="7">
        <v>0.0</v>
      </c>
      <c r="Y554" s="7">
        <v>23.0</v>
      </c>
      <c r="Z554" s="18">
        <f t="shared" si="5"/>
        <v>0.004732510288</v>
      </c>
      <c r="AA554" s="14">
        <v>0.12</v>
      </c>
      <c r="AB554" s="18">
        <f t="shared" si="6"/>
        <v>0.001481481481</v>
      </c>
      <c r="AC554" s="14">
        <v>352.49</v>
      </c>
      <c r="AD554" s="18">
        <f t="shared" si="7"/>
        <v>4.351728395</v>
      </c>
      <c r="AE554" s="13">
        <f t="shared" si="8"/>
        <v>0.000340319333</v>
      </c>
      <c r="AF554" s="7">
        <v>0.0</v>
      </c>
      <c r="AG554" s="7">
        <v>0.0</v>
      </c>
      <c r="AH554" s="13" t="str">
        <f t="shared" si="9"/>
        <v> </v>
      </c>
      <c r="AI554" s="7">
        <v>0.0</v>
      </c>
      <c r="AJ554" s="7">
        <v>0.0</v>
      </c>
      <c r="AK554" s="26">
        <v>0.0</v>
      </c>
      <c r="AL554" s="26">
        <v>0.0</v>
      </c>
      <c r="AM554" s="7">
        <v>0.0</v>
      </c>
      <c r="AN554" s="7">
        <v>0.0</v>
      </c>
      <c r="AO554" s="7">
        <v>0.0</v>
      </c>
      <c r="AP554" s="7">
        <v>0.0</v>
      </c>
      <c r="AQ554" s="7">
        <v>0.0</v>
      </c>
      <c r="AR554" s="7">
        <v>0.0</v>
      </c>
      <c r="AS554" s="13">
        <f t="shared" si="10"/>
        <v>0</v>
      </c>
      <c r="AT554" s="14"/>
      <c r="AU554" s="7">
        <v>0.0</v>
      </c>
      <c r="AV554" s="7">
        <v>0.0</v>
      </c>
      <c r="AW554" s="14">
        <v>0.0</v>
      </c>
      <c r="AX554" s="14">
        <v>0.0</v>
      </c>
      <c r="AY554" s="14">
        <v>-5.17</v>
      </c>
    </row>
    <row r="555" ht="12.75" customHeight="1">
      <c r="A555" s="7" t="s">
        <v>2534</v>
      </c>
      <c r="B555" s="7" t="s">
        <v>2535</v>
      </c>
      <c r="C555" s="8" t="s">
        <v>490</v>
      </c>
      <c r="D555" s="9" t="s">
        <v>174</v>
      </c>
      <c r="E555" s="7">
        <v>7.0</v>
      </c>
      <c r="F555" s="7">
        <v>0.0</v>
      </c>
      <c r="G555" s="7">
        <v>0.0</v>
      </c>
      <c r="H555" s="24">
        <f t="shared" si="1"/>
        <v>0</v>
      </c>
      <c r="I555" s="7">
        <v>0.0</v>
      </c>
      <c r="J555" s="7">
        <v>0.0</v>
      </c>
      <c r="K555" s="7">
        <v>0.0</v>
      </c>
      <c r="L555" s="12">
        <f t="shared" si="2"/>
        <v>0</v>
      </c>
      <c r="M555" s="7">
        <v>0.0</v>
      </c>
      <c r="N555" s="7">
        <v>0.0</v>
      </c>
      <c r="O555" s="7">
        <v>0.0</v>
      </c>
      <c r="P555" s="7">
        <v>0.0</v>
      </c>
      <c r="Q555" s="7">
        <v>0.0</v>
      </c>
      <c r="R555" s="10">
        <f t="shared" si="3"/>
        <v>0</v>
      </c>
      <c r="S555" s="10">
        <f t="shared" si="4"/>
        <v>0</v>
      </c>
      <c r="T555" s="7">
        <v>0.0</v>
      </c>
      <c r="U555" s="7">
        <v>0.0</v>
      </c>
      <c r="V555" s="7">
        <v>0.0</v>
      </c>
      <c r="W555" s="7">
        <v>0.0</v>
      </c>
      <c r="X555" s="7">
        <v>0.0</v>
      </c>
      <c r="Y555" s="7">
        <v>0.0</v>
      </c>
      <c r="Z555" s="18">
        <f t="shared" si="5"/>
        <v>0</v>
      </c>
      <c r="AA555" s="14">
        <v>0.0</v>
      </c>
      <c r="AB555" s="18">
        <f t="shared" si="6"/>
        <v>0</v>
      </c>
      <c r="AC555" s="14">
        <v>45.15</v>
      </c>
      <c r="AD555" s="18">
        <f t="shared" si="7"/>
        <v>6.45</v>
      </c>
      <c r="AE555" s="13">
        <f t="shared" si="8"/>
        <v>0</v>
      </c>
      <c r="AF555" s="7">
        <v>0.0</v>
      </c>
      <c r="AG555" s="7">
        <v>0.0</v>
      </c>
      <c r="AH555" s="13" t="str">
        <f t="shared" si="9"/>
        <v> </v>
      </c>
      <c r="AI555" s="7">
        <v>0.0</v>
      </c>
      <c r="AJ555" s="7">
        <v>0.0</v>
      </c>
      <c r="AK555" s="26">
        <v>0.0</v>
      </c>
      <c r="AL555" s="26">
        <v>0.0</v>
      </c>
      <c r="AM555" s="7">
        <v>0.0</v>
      </c>
      <c r="AN555" s="7">
        <v>0.0</v>
      </c>
      <c r="AO555" s="7">
        <v>0.0</v>
      </c>
      <c r="AP555" s="7">
        <v>0.0</v>
      </c>
      <c r="AQ555" s="7">
        <v>0.0</v>
      </c>
      <c r="AR555" s="7">
        <v>0.0</v>
      </c>
      <c r="AS555" s="13">
        <f t="shared" si="10"/>
        <v>0</v>
      </c>
      <c r="AT555" s="14"/>
      <c r="AU555" s="7">
        <v>0.0</v>
      </c>
      <c r="AV555" s="7">
        <v>0.0</v>
      </c>
      <c r="AW555" s="14">
        <v>0.0</v>
      </c>
      <c r="AX555" s="14"/>
      <c r="AY555" s="14"/>
    </row>
    <row r="556" ht="12.75" customHeight="1">
      <c r="A556" s="7" t="s">
        <v>2538</v>
      </c>
      <c r="B556" s="7" t="s">
        <v>2539</v>
      </c>
      <c r="C556" s="8" t="s">
        <v>628</v>
      </c>
      <c r="D556" s="9" t="s">
        <v>174</v>
      </c>
      <c r="E556" s="7">
        <v>11.0</v>
      </c>
      <c r="F556" s="7">
        <v>0.0</v>
      </c>
      <c r="G556" s="7">
        <v>0.0</v>
      </c>
      <c r="H556" s="24">
        <f t="shared" si="1"/>
        <v>0</v>
      </c>
      <c r="I556" s="7">
        <v>0.0</v>
      </c>
      <c r="J556" s="7">
        <v>0.0</v>
      </c>
      <c r="K556" s="7">
        <v>0.0</v>
      </c>
      <c r="L556" s="12">
        <f t="shared" si="2"/>
        <v>0</v>
      </c>
      <c r="M556" s="7">
        <v>0.0</v>
      </c>
      <c r="N556" s="7">
        <v>0.0</v>
      </c>
      <c r="O556" s="7">
        <v>0.0</v>
      </c>
      <c r="P556" s="7">
        <v>0.0</v>
      </c>
      <c r="Q556" s="7">
        <v>0.0</v>
      </c>
      <c r="R556" s="10">
        <f t="shared" si="3"/>
        <v>0</v>
      </c>
      <c r="S556" s="10">
        <f t="shared" si="4"/>
        <v>0</v>
      </c>
      <c r="T556" s="7">
        <v>0.0</v>
      </c>
      <c r="U556" s="7">
        <v>0.0</v>
      </c>
      <c r="V556" s="7">
        <v>0.0</v>
      </c>
      <c r="W556" s="7">
        <v>0.0</v>
      </c>
      <c r="X556" s="7">
        <v>0.0</v>
      </c>
      <c r="Y556" s="7">
        <v>0.0</v>
      </c>
      <c r="Z556" s="18">
        <f t="shared" si="5"/>
        <v>0</v>
      </c>
      <c r="AA556" s="14">
        <v>0.0</v>
      </c>
      <c r="AB556" s="18">
        <f t="shared" si="6"/>
        <v>0</v>
      </c>
      <c r="AC556" s="14">
        <v>54.17</v>
      </c>
      <c r="AD556" s="18">
        <f t="shared" si="7"/>
        <v>4.924545455</v>
      </c>
      <c r="AE556" s="13">
        <f t="shared" si="8"/>
        <v>0</v>
      </c>
      <c r="AF556" s="7">
        <v>0.0</v>
      </c>
      <c r="AG556" s="7">
        <v>0.0</v>
      </c>
      <c r="AH556" s="13" t="str">
        <f t="shared" si="9"/>
        <v> </v>
      </c>
      <c r="AI556" s="7">
        <v>0.0</v>
      </c>
      <c r="AJ556" s="7">
        <v>0.0</v>
      </c>
      <c r="AK556" s="26">
        <v>0.0</v>
      </c>
      <c r="AL556" s="26">
        <v>0.0</v>
      </c>
      <c r="AM556" s="7">
        <v>0.0</v>
      </c>
      <c r="AN556" s="7">
        <v>0.0</v>
      </c>
      <c r="AO556" s="7">
        <v>0.0</v>
      </c>
      <c r="AP556" s="7">
        <v>0.0</v>
      </c>
      <c r="AQ556" s="7">
        <v>0.0</v>
      </c>
      <c r="AR556" s="7">
        <v>0.0</v>
      </c>
      <c r="AS556" s="13">
        <f t="shared" si="10"/>
        <v>0</v>
      </c>
      <c r="AT556" s="14"/>
      <c r="AU556" s="7">
        <v>0.0</v>
      </c>
      <c r="AV556" s="7">
        <v>0.0</v>
      </c>
      <c r="AW556" s="14">
        <v>0.0</v>
      </c>
      <c r="AX556" s="14"/>
      <c r="AY556" s="14"/>
    </row>
    <row r="557" ht="12.75" customHeight="1">
      <c r="A557" s="7" t="s">
        <v>637</v>
      </c>
      <c r="B557" s="7" t="s">
        <v>2541</v>
      </c>
      <c r="C557" s="8" t="s">
        <v>839</v>
      </c>
      <c r="D557" s="9" t="s">
        <v>174</v>
      </c>
      <c r="E557" s="7">
        <v>78.0</v>
      </c>
      <c r="F557" s="7">
        <v>0.0</v>
      </c>
      <c r="G557" s="7">
        <v>0.0</v>
      </c>
      <c r="H557" s="24">
        <f t="shared" si="1"/>
        <v>0</v>
      </c>
      <c r="I557" s="7">
        <v>0.0</v>
      </c>
      <c r="J557" s="7">
        <v>0.0</v>
      </c>
      <c r="K557" s="7">
        <v>0.0</v>
      </c>
      <c r="L557" s="12">
        <f t="shared" si="2"/>
        <v>0</v>
      </c>
      <c r="M557" s="7">
        <v>0.0</v>
      </c>
      <c r="N557" s="7">
        <v>0.0</v>
      </c>
      <c r="O557" s="7">
        <v>0.0</v>
      </c>
      <c r="P557" s="7">
        <v>0.0</v>
      </c>
      <c r="Q557" s="7">
        <v>1.0</v>
      </c>
      <c r="R557" s="10">
        <f t="shared" si="3"/>
        <v>0</v>
      </c>
      <c r="S557" s="10">
        <f t="shared" si="4"/>
        <v>0</v>
      </c>
      <c r="T557" s="7">
        <v>24.0</v>
      </c>
      <c r="U557" s="7">
        <v>14.0</v>
      </c>
      <c r="V557" s="7">
        <v>2.0</v>
      </c>
      <c r="W557" s="7">
        <v>6.0</v>
      </c>
      <c r="X557" s="7">
        <v>1.0</v>
      </c>
      <c r="Y557" s="7">
        <v>9973.0</v>
      </c>
      <c r="Z557" s="18">
        <f t="shared" si="5"/>
        <v>2.130982906</v>
      </c>
      <c r="AA557" s="14">
        <v>163.95</v>
      </c>
      <c r="AB557" s="18">
        <f t="shared" si="6"/>
        <v>2.101923077</v>
      </c>
      <c r="AC557" s="14">
        <v>312.38</v>
      </c>
      <c r="AD557" s="18">
        <f t="shared" si="7"/>
        <v>4.004871795</v>
      </c>
      <c r="AE557" s="13">
        <f t="shared" si="8"/>
        <v>0.3441941511</v>
      </c>
      <c r="AF557" s="7">
        <v>0.0</v>
      </c>
      <c r="AG557" s="7">
        <v>0.0</v>
      </c>
      <c r="AH557" s="13" t="str">
        <f t="shared" si="9"/>
        <v> </v>
      </c>
      <c r="AI557" s="7">
        <v>0.0</v>
      </c>
      <c r="AJ557" s="7">
        <v>18.0</v>
      </c>
      <c r="AK557" s="26">
        <v>21.0</v>
      </c>
      <c r="AL557" s="26">
        <v>127.0</v>
      </c>
      <c r="AM557" s="7">
        <v>6.0</v>
      </c>
      <c r="AN557" s="7">
        <v>61.0</v>
      </c>
      <c r="AO557" s="7">
        <v>9.0</v>
      </c>
      <c r="AP557" s="7">
        <v>69.0</v>
      </c>
      <c r="AQ557" s="7">
        <v>16.0</v>
      </c>
      <c r="AR557" s="7">
        <v>123.0</v>
      </c>
      <c r="AS557" s="13">
        <f t="shared" si="10"/>
        <v>0.1151079137</v>
      </c>
      <c r="AT557" s="14">
        <v>-1.49</v>
      </c>
      <c r="AU557" s="7">
        <v>1.0</v>
      </c>
      <c r="AV557" s="7">
        <v>3.0</v>
      </c>
      <c r="AW557" s="14">
        <v>-43.5</v>
      </c>
      <c r="AX557" s="14">
        <v>5.08</v>
      </c>
      <c r="AY557" s="14">
        <v>-2.06</v>
      </c>
    </row>
    <row r="558" ht="12.75" customHeight="1">
      <c r="A558" s="7" t="s">
        <v>732</v>
      </c>
      <c r="B558" s="7" t="s">
        <v>2541</v>
      </c>
      <c r="C558" s="8" t="s">
        <v>685</v>
      </c>
      <c r="D558" s="9" t="s">
        <v>174</v>
      </c>
      <c r="E558" s="7">
        <v>35.0</v>
      </c>
      <c r="F558" s="7">
        <v>0.0</v>
      </c>
      <c r="G558" s="7">
        <v>0.0</v>
      </c>
      <c r="H558" s="24">
        <f t="shared" si="1"/>
        <v>0</v>
      </c>
      <c r="I558" s="7">
        <v>0.0</v>
      </c>
      <c r="J558" s="7">
        <v>0.0</v>
      </c>
      <c r="K558" s="7">
        <v>0.0</v>
      </c>
      <c r="L558" s="12">
        <f t="shared" si="2"/>
        <v>0</v>
      </c>
      <c r="M558" s="7">
        <v>0.0</v>
      </c>
      <c r="N558" s="7">
        <v>0.0</v>
      </c>
      <c r="O558" s="7">
        <v>0.0</v>
      </c>
      <c r="P558" s="7">
        <v>0.0</v>
      </c>
      <c r="Q558" s="7">
        <v>0.0</v>
      </c>
      <c r="R558" s="10">
        <f t="shared" si="3"/>
        <v>0</v>
      </c>
      <c r="S558" s="10">
        <f t="shared" si="4"/>
        <v>0</v>
      </c>
      <c r="T558" s="7">
        <v>0.0</v>
      </c>
      <c r="U558" s="7">
        <v>0.0</v>
      </c>
      <c r="V558" s="7">
        <v>0.0</v>
      </c>
      <c r="W558" s="7">
        <v>0.0</v>
      </c>
      <c r="X558" s="7">
        <v>0.0</v>
      </c>
      <c r="Y558" s="7">
        <v>223.0</v>
      </c>
      <c r="Z558" s="18">
        <f t="shared" si="5"/>
        <v>0.1061904762</v>
      </c>
      <c r="AA558" s="14">
        <v>2.71</v>
      </c>
      <c r="AB558" s="18">
        <f t="shared" si="6"/>
        <v>0.07742857143</v>
      </c>
      <c r="AC558" s="14">
        <v>131.53</v>
      </c>
      <c r="AD558" s="18">
        <f t="shared" si="7"/>
        <v>3.758</v>
      </c>
      <c r="AE558" s="13">
        <f t="shared" si="8"/>
        <v>0.02018772348</v>
      </c>
      <c r="AF558" s="7">
        <v>0.0</v>
      </c>
      <c r="AG558" s="7">
        <v>0.0</v>
      </c>
      <c r="AH558" s="13" t="str">
        <f t="shared" si="9"/>
        <v> </v>
      </c>
      <c r="AI558" s="7">
        <v>0.0</v>
      </c>
      <c r="AJ558" s="7">
        <v>0.0</v>
      </c>
      <c r="AK558" s="26">
        <v>0.0</v>
      </c>
      <c r="AL558" s="26">
        <v>6.0</v>
      </c>
      <c r="AM558" s="7">
        <v>0.0</v>
      </c>
      <c r="AN558" s="7">
        <v>0.0</v>
      </c>
      <c r="AO558" s="7">
        <v>0.0</v>
      </c>
      <c r="AP558" s="7">
        <v>0.0</v>
      </c>
      <c r="AQ558" s="7">
        <v>0.0</v>
      </c>
      <c r="AR558" s="7">
        <v>5.0</v>
      </c>
      <c r="AS558" s="13">
        <f t="shared" si="10"/>
        <v>0</v>
      </c>
      <c r="AT558" s="14">
        <v>-11.46</v>
      </c>
      <c r="AU558" s="7">
        <v>0.0</v>
      </c>
      <c r="AV558" s="7">
        <v>0.0</v>
      </c>
      <c r="AW558" s="14">
        <v>-132.8</v>
      </c>
      <c r="AX558" s="14">
        <v>0.0</v>
      </c>
      <c r="AY558" s="14">
        <v>-13.39</v>
      </c>
    </row>
    <row r="559" ht="12.75" customHeight="1">
      <c r="A559" s="7" t="s">
        <v>732</v>
      </c>
      <c r="B559" s="7" t="s">
        <v>2545</v>
      </c>
      <c r="C559" s="8" t="s">
        <v>182</v>
      </c>
      <c r="D559" s="9" t="s">
        <v>174</v>
      </c>
      <c r="E559" s="7">
        <v>82.0</v>
      </c>
      <c r="F559" s="7">
        <v>0.0</v>
      </c>
      <c r="G559" s="7">
        <v>0.0</v>
      </c>
      <c r="H559" s="24">
        <f t="shared" si="1"/>
        <v>0</v>
      </c>
      <c r="I559" s="7">
        <v>0.0</v>
      </c>
      <c r="J559" s="7">
        <v>0.0</v>
      </c>
      <c r="K559" s="7">
        <v>0.0</v>
      </c>
      <c r="L559" s="12">
        <f t="shared" si="2"/>
        <v>0</v>
      </c>
      <c r="M559" s="7">
        <v>0.0</v>
      </c>
      <c r="N559" s="7">
        <v>0.0</v>
      </c>
      <c r="O559" s="7">
        <v>0.0</v>
      </c>
      <c r="P559" s="7">
        <v>0.0</v>
      </c>
      <c r="Q559" s="7">
        <v>0.0</v>
      </c>
      <c r="R559" s="10">
        <f t="shared" si="3"/>
        <v>0</v>
      </c>
      <c r="S559" s="10">
        <f t="shared" si="4"/>
        <v>0</v>
      </c>
      <c r="T559" s="7">
        <v>28.0</v>
      </c>
      <c r="U559" s="7">
        <v>4.0</v>
      </c>
      <c r="V559" s="7">
        <v>5.0</v>
      </c>
      <c r="W559" s="7">
        <v>4.0</v>
      </c>
      <c r="X559" s="7">
        <v>0.0</v>
      </c>
      <c r="Y559" s="7">
        <v>10565.0</v>
      </c>
      <c r="Z559" s="18">
        <f t="shared" si="5"/>
        <v>2.147357724</v>
      </c>
      <c r="AA559" s="14">
        <v>162.57</v>
      </c>
      <c r="AB559" s="18">
        <f t="shared" si="6"/>
        <v>1.982560976</v>
      </c>
      <c r="AC559" s="14">
        <v>293.88</v>
      </c>
      <c r="AD559" s="18">
        <f t="shared" si="7"/>
        <v>3.583902439</v>
      </c>
      <c r="AE559" s="13">
        <f t="shared" si="8"/>
        <v>0.3561616826</v>
      </c>
      <c r="AF559" s="7">
        <v>0.0</v>
      </c>
      <c r="AG559" s="7">
        <v>0.0</v>
      </c>
      <c r="AH559" s="13" t="str">
        <f t="shared" si="9"/>
        <v> </v>
      </c>
      <c r="AI559" s="7">
        <v>0.0</v>
      </c>
      <c r="AJ559" s="7">
        <v>15.0</v>
      </c>
      <c r="AK559" s="26">
        <v>15.0</v>
      </c>
      <c r="AL559" s="26">
        <v>124.0</v>
      </c>
      <c r="AM559" s="7">
        <v>8.0</v>
      </c>
      <c r="AN559" s="7">
        <v>64.0</v>
      </c>
      <c r="AO559" s="7">
        <v>4.0</v>
      </c>
      <c r="AP559" s="7">
        <v>77.0</v>
      </c>
      <c r="AQ559" s="7">
        <v>20.0</v>
      </c>
      <c r="AR559" s="7">
        <v>136.0</v>
      </c>
      <c r="AS559" s="13">
        <f t="shared" si="10"/>
        <v>0.1282051282</v>
      </c>
      <c r="AT559" s="14">
        <v>-0.18</v>
      </c>
      <c r="AU559" s="7">
        <v>0.0</v>
      </c>
      <c r="AV559" s="7">
        <v>1.0</v>
      </c>
      <c r="AW559" s="14">
        <v>-39.5</v>
      </c>
      <c r="AX559" s="14">
        <v>5.26</v>
      </c>
      <c r="AY559" s="14">
        <v>-0.06</v>
      </c>
    </row>
    <row r="560" ht="12.75" customHeight="1">
      <c r="A560" s="7" t="s">
        <v>1449</v>
      </c>
      <c r="B560" s="7" t="s">
        <v>2547</v>
      </c>
      <c r="C560" s="8" t="s">
        <v>197</v>
      </c>
      <c r="D560" s="9" t="s">
        <v>174</v>
      </c>
      <c r="E560" s="7">
        <v>82.0</v>
      </c>
      <c r="F560" s="7">
        <v>0.0</v>
      </c>
      <c r="G560" s="7">
        <v>1.0</v>
      </c>
      <c r="H560" s="24">
        <f t="shared" si="1"/>
        <v>1</v>
      </c>
      <c r="I560" s="7">
        <v>0.0</v>
      </c>
      <c r="J560" s="7">
        <v>0.0</v>
      </c>
      <c r="K560" s="7">
        <v>1.0</v>
      </c>
      <c r="L560" s="12">
        <f t="shared" si="2"/>
        <v>0</v>
      </c>
      <c r="M560" s="7">
        <v>0.0</v>
      </c>
      <c r="N560" s="7">
        <v>0.0</v>
      </c>
      <c r="O560" s="7">
        <v>0.0</v>
      </c>
      <c r="P560" s="7">
        <v>0.0</v>
      </c>
      <c r="Q560" s="7">
        <v>3.0</v>
      </c>
      <c r="R560" s="10">
        <f t="shared" si="3"/>
        <v>0</v>
      </c>
      <c r="S560" s="10">
        <f t="shared" si="4"/>
        <v>0</v>
      </c>
      <c r="T560" s="7">
        <v>26.0</v>
      </c>
      <c r="U560" s="7">
        <v>26.0</v>
      </c>
      <c r="V560" s="7">
        <v>2.0</v>
      </c>
      <c r="W560" s="7">
        <v>5.0</v>
      </c>
      <c r="X560" s="7">
        <v>2.0</v>
      </c>
      <c r="Y560" s="7">
        <v>12416.0</v>
      </c>
      <c r="Z560" s="18">
        <f t="shared" si="5"/>
        <v>2.523577236</v>
      </c>
      <c r="AA560" s="14">
        <v>201.65</v>
      </c>
      <c r="AB560" s="18">
        <f t="shared" si="6"/>
        <v>2.459146341</v>
      </c>
      <c r="AC560" s="14">
        <v>252.32</v>
      </c>
      <c r="AD560" s="18">
        <f t="shared" si="7"/>
        <v>3.077073171</v>
      </c>
      <c r="AE560" s="13">
        <f t="shared" si="8"/>
        <v>0.4441923475</v>
      </c>
      <c r="AF560" s="7">
        <v>0.0</v>
      </c>
      <c r="AG560" s="7">
        <v>0.0</v>
      </c>
      <c r="AH560" s="13" t="str">
        <f t="shared" si="9"/>
        <v> </v>
      </c>
      <c r="AI560" s="7">
        <v>3.0</v>
      </c>
      <c r="AJ560" s="7">
        <v>18.0</v>
      </c>
      <c r="AK560" s="26">
        <v>21.0</v>
      </c>
      <c r="AL560" s="26">
        <v>155.0</v>
      </c>
      <c r="AM560" s="7">
        <v>5.0</v>
      </c>
      <c r="AN560" s="7">
        <v>63.0</v>
      </c>
      <c r="AO560" s="7">
        <v>10.0</v>
      </c>
      <c r="AP560" s="7">
        <v>74.0</v>
      </c>
      <c r="AQ560" s="7">
        <v>26.0</v>
      </c>
      <c r="AR560" s="7">
        <v>152.0</v>
      </c>
      <c r="AS560" s="13">
        <f t="shared" si="10"/>
        <v>0.1460674157</v>
      </c>
      <c r="AT560" s="14">
        <v>4.89</v>
      </c>
      <c r="AU560" s="7">
        <v>2.0</v>
      </c>
      <c r="AV560" s="7">
        <v>2.0</v>
      </c>
      <c r="AW560" s="14">
        <v>-42.5</v>
      </c>
      <c r="AX560" s="14">
        <v>5.96</v>
      </c>
      <c r="AY560" s="14">
        <v>-1.43</v>
      </c>
    </row>
    <row r="561" ht="12.75" customHeight="1">
      <c r="A561" s="7" t="s">
        <v>614</v>
      </c>
      <c r="B561" s="7" t="s">
        <v>2549</v>
      </c>
      <c r="C561" s="8" t="s">
        <v>246</v>
      </c>
      <c r="D561" s="9" t="s">
        <v>174</v>
      </c>
      <c r="E561" s="7">
        <v>73.0</v>
      </c>
      <c r="F561" s="7">
        <v>0.0</v>
      </c>
      <c r="G561" s="7">
        <v>1.0</v>
      </c>
      <c r="H561" s="24">
        <f t="shared" si="1"/>
        <v>1</v>
      </c>
      <c r="I561" s="7">
        <v>0.0</v>
      </c>
      <c r="J561" s="7">
        <v>1.0</v>
      </c>
      <c r="K561" s="7">
        <v>0.0</v>
      </c>
      <c r="L561" s="12">
        <f t="shared" si="2"/>
        <v>6.8</v>
      </c>
      <c r="M561" s="7">
        <v>6.0</v>
      </c>
      <c r="N561" s="7">
        <v>1.0</v>
      </c>
      <c r="O561" s="7">
        <v>1.0</v>
      </c>
      <c r="P561" s="7">
        <v>6.0</v>
      </c>
      <c r="Q561" s="7">
        <v>3.0</v>
      </c>
      <c r="R561" s="10">
        <f t="shared" si="3"/>
        <v>0</v>
      </c>
      <c r="S561" s="10">
        <f t="shared" si="4"/>
        <v>0</v>
      </c>
      <c r="T561" s="7">
        <v>17.0</v>
      </c>
      <c r="U561" s="7">
        <v>6.0</v>
      </c>
      <c r="V561" s="7">
        <v>1.0</v>
      </c>
      <c r="W561" s="7">
        <v>9.0</v>
      </c>
      <c r="X561" s="7">
        <v>8.0</v>
      </c>
      <c r="Y561" s="7">
        <v>9338.0</v>
      </c>
      <c r="Z561" s="18">
        <f t="shared" si="5"/>
        <v>2.13196347</v>
      </c>
      <c r="AA561" s="14">
        <v>148.28</v>
      </c>
      <c r="AB561" s="18">
        <f t="shared" si="6"/>
        <v>2.031232877</v>
      </c>
      <c r="AC561" s="14">
        <v>267.37</v>
      </c>
      <c r="AD561" s="18">
        <f t="shared" si="7"/>
        <v>3.66260274</v>
      </c>
      <c r="AE561" s="13">
        <f t="shared" si="8"/>
        <v>0.3567424516</v>
      </c>
      <c r="AF561" s="7">
        <v>0.0</v>
      </c>
      <c r="AG561" s="7">
        <v>0.0</v>
      </c>
      <c r="AH561" s="13" t="str">
        <f t="shared" si="9"/>
        <v> </v>
      </c>
      <c r="AI561" s="7">
        <v>5.0</v>
      </c>
      <c r="AJ561" s="7">
        <v>20.0</v>
      </c>
      <c r="AK561" s="26">
        <v>29.0</v>
      </c>
      <c r="AL561" s="26">
        <v>133.0</v>
      </c>
      <c r="AM561" s="7">
        <v>8.0</v>
      </c>
      <c r="AN561" s="7">
        <v>57.0</v>
      </c>
      <c r="AO561" s="7">
        <v>9.0</v>
      </c>
      <c r="AP561" s="7">
        <v>56.0</v>
      </c>
      <c r="AQ561" s="7">
        <v>36.0</v>
      </c>
      <c r="AR561" s="7">
        <v>152.0</v>
      </c>
      <c r="AS561" s="13">
        <f t="shared" si="10"/>
        <v>0.1914893617</v>
      </c>
      <c r="AT561" s="14">
        <v>6.47</v>
      </c>
      <c r="AU561" s="7">
        <v>0.0</v>
      </c>
      <c r="AV561" s="7">
        <v>0.0</v>
      </c>
      <c r="AW561" s="14">
        <v>-49.0</v>
      </c>
      <c r="AX561" s="14">
        <v>12.28</v>
      </c>
      <c r="AY561" s="14">
        <v>7.44</v>
      </c>
    </row>
    <row r="562" ht="12.75" customHeight="1">
      <c r="A562" s="7" t="s">
        <v>2056</v>
      </c>
      <c r="B562" s="7" t="s">
        <v>2553</v>
      </c>
      <c r="C562" s="8" t="s">
        <v>158</v>
      </c>
      <c r="D562" s="9" t="s">
        <v>174</v>
      </c>
      <c r="E562" s="7">
        <v>27.0</v>
      </c>
      <c r="F562" s="7">
        <v>0.0</v>
      </c>
      <c r="G562" s="7">
        <v>0.0</v>
      </c>
      <c r="H562" s="24">
        <f t="shared" si="1"/>
        <v>0</v>
      </c>
      <c r="I562" s="7">
        <v>0.0</v>
      </c>
      <c r="J562" s="7">
        <v>0.0</v>
      </c>
      <c r="K562" s="7">
        <v>0.0</v>
      </c>
      <c r="L562" s="12">
        <f t="shared" si="2"/>
        <v>0</v>
      </c>
      <c r="M562" s="7">
        <v>0.0</v>
      </c>
      <c r="N562" s="7">
        <v>0.0</v>
      </c>
      <c r="O562" s="7">
        <v>0.0</v>
      </c>
      <c r="P562" s="7">
        <v>0.0</v>
      </c>
      <c r="Q562" s="7">
        <v>0.0</v>
      </c>
      <c r="R562" s="10">
        <f t="shared" si="3"/>
        <v>0</v>
      </c>
      <c r="S562" s="10">
        <f t="shared" si="4"/>
        <v>0</v>
      </c>
      <c r="T562" s="7">
        <v>0.0</v>
      </c>
      <c r="U562" s="7">
        <v>0.0</v>
      </c>
      <c r="V562" s="7">
        <v>0.0</v>
      </c>
      <c r="W562" s="7">
        <v>0.0</v>
      </c>
      <c r="X562" s="7">
        <v>0.0</v>
      </c>
      <c r="Y562" s="7">
        <v>15.0</v>
      </c>
      <c r="Z562" s="18">
        <f t="shared" si="5"/>
        <v>0.009259259259</v>
      </c>
      <c r="AA562" s="14">
        <v>0.15</v>
      </c>
      <c r="AB562" s="18">
        <f t="shared" si="6"/>
        <v>0.005555555556</v>
      </c>
      <c r="AC562" s="14">
        <v>134.7</v>
      </c>
      <c r="AD562" s="18">
        <f t="shared" si="7"/>
        <v>4.988888889</v>
      </c>
      <c r="AE562" s="13">
        <f t="shared" si="8"/>
        <v>0.001112347052</v>
      </c>
      <c r="AF562" s="7">
        <v>0.0</v>
      </c>
      <c r="AG562" s="7">
        <v>0.0</v>
      </c>
      <c r="AH562" s="13" t="str">
        <f t="shared" si="9"/>
        <v> </v>
      </c>
      <c r="AI562" s="7">
        <v>0.0</v>
      </c>
      <c r="AJ562" s="7">
        <v>0.0</v>
      </c>
      <c r="AK562" s="26">
        <v>0.0</v>
      </c>
      <c r="AL562" s="26">
        <v>0.0</v>
      </c>
      <c r="AM562" s="7">
        <v>0.0</v>
      </c>
      <c r="AN562" s="7">
        <v>0.0</v>
      </c>
      <c r="AO562" s="7">
        <v>0.0</v>
      </c>
      <c r="AP562" s="7">
        <v>1.0</v>
      </c>
      <c r="AQ562" s="7">
        <v>0.0</v>
      </c>
      <c r="AR562" s="7">
        <v>0.0</v>
      </c>
      <c r="AS562" s="13">
        <f t="shared" si="10"/>
        <v>0</v>
      </c>
      <c r="AT562" s="14"/>
      <c r="AU562" s="7">
        <v>0.0</v>
      </c>
      <c r="AV562" s="7">
        <v>0.0</v>
      </c>
      <c r="AW562" s="14">
        <v>60.0</v>
      </c>
      <c r="AX562" s="14">
        <v>0.0</v>
      </c>
      <c r="AY562" s="14">
        <v>-6.98</v>
      </c>
    </row>
    <row r="563" ht="12.75" customHeight="1">
      <c r="A563" s="7" t="s">
        <v>2557</v>
      </c>
      <c r="B563" s="7" t="s">
        <v>2558</v>
      </c>
      <c r="C563" s="8" t="s">
        <v>215</v>
      </c>
      <c r="D563" s="9" t="s">
        <v>260</v>
      </c>
      <c r="E563" s="7">
        <v>80.0</v>
      </c>
      <c r="F563" s="7">
        <v>0.0</v>
      </c>
      <c r="G563" s="7">
        <v>0.0</v>
      </c>
      <c r="H563" s="24">
        <f t="shared" si="1"/>
        <v>0</v>
      </c>
      <c r="I563" s="7">
        <v>0.0</v>
      </c>
      <c r="J563" s="7">
        <v>0.0</v>
      </c>
      <c r="K563" s="7">
        <v>0.0</v>
      </c>
      <c r="L563" s="12">
        <f t="shared" si="2"/>
        <v>0</v>
      </c>
      <c r="M563" s="7">
        <v>0.0</v>
      </c>
      <c r="N563" s="7">
        <v>0.0</v>
      </c>
      <c r="O563" s="7">
        <v>0.0</v>
      </c>
      <c r="P563" s="7">
        <v>0.0</v>
      </c>
      <c r="Q563" s="7">
        <v>0.0</v>
      </c>
      <c r="R563" s="10">
        <f t="shared" si="3"/>
        <v>0</v>
      </c>
      <c r="S563" s="10">
        <f t="shared" si="4"/>
        <v>0</v>
      </c>
      <c r="T563" s="7">
        <v>0.0</v>
      </c>
      <c r="U563" s="7">
        <v>0.0</v>
      </c>
      <c r="V563" s="7">
        <v>0.0</v>
      </c>
      <c r="W563" s="7">
        <v>0.0</v>
      </c>
      <c r="X563" s="7">
        <v>0.0</v>
      </c>
      <c r="Y563" s="7">
        <v>119.0</v>
      </c>
      <c r="Z563" s="18">
        <f t="shared" si="5"/>
        <v>0.02479166667</v>
      </c>
      <c r="AA563" s="14">
        <v>1.72</v>
      </c>
      <c r="AB563" s="18">
        <f t="shared" si="6"/>
        <v>0.0215</v>
      </c>
      <c r="AC563" s="14">
        <v>415.5</v>
      </c>
      <c r="AD563" s="18">
        <f t="shared" si="7"/>
        <v>5.19375</v>
      </c>
      <c r="AE563" s="13">
        <f t="shared" si="8"/>
        <v>0.004122525286</v>
      </c>
      <c r="AF563" s="7">
        <v>0.0</v>
      </c>
      <c r="AG563" s="7">
        <v>3.0</v>
      </c>
      <c r="AH563" s="13">
        <f t="shared" si="9"/>
        <v>0</v>
      </c>
      <c r="AI563" s="7">
        <v>0.0</v>
      </c>
      <c r="AJ563" s="7">
        <v>0.0</v>
      </c>
      <c r="AK563" s="26">
        <v>0.0</v>
      </c>
      <c r="AL563" s="26">
        <v>1.0</v>
      </c>
      <c r="AM563" s="7">
        <v>0.0</v>
      </c>
      <c r="AN563" s="7">
        <v>0.0</v>
      </c>
      <c r="AO563" s="7">
        <v>0.0</v>
      </c>
      <c r="AP563" s="7">
        <v>0.0</v>
      </c>
      <c r="AQ563" s="7">
        <v>0.0</v>
      </c>
      <c r="AR563" s="7">
        <v>1.0</v>
      </c>
      <c r="AS563" s="13">
        <f t="shared" si="10"/>
        <v>0</v>
      </c>
      <c r="AT563" s="14">
        <v>-11.08</v>
      </c>
      <c r="AU563" s="7">
        <v>0.0</v>
      </c>
      <c r="AV563" s="7">
        <v>0.0</v>
      </c>
      <c r="AW563" s="14">
        <v>-34.9</v>
      </c>
      <c r="AX563" s="14">
        <v>100.0</v>
      </c>
      <c r="AY563" s="14">
        <v>94.1</v>
      </c>
    </row>
    <row r="564" ht="12.75" customHeight="1">
      <c r="A564" s="7" t="s">
        <v>2560</v>
      </c>
      <c r="B564" s="7" t="s">
        <v>2561</v>
      </c>
      <c r="C564" s="8" t="s">
        <v>610</v>
      </c>
      <c r="D564" s="9" t="s">
        <v>255</v>
      </c>
      <c r="E564" s="7">
        <v>60.0</v>
      </c>
      <c r="F564" s="7">
        <v>0.0</v>
      </c>
      <c r="G564" s="7">
        <v>1.0</v>
      </c>
      <c r="H564" s="24">
        <f t="shared" si="1"/>
        <v>1</v>
      </c>
      <c r="I564" s="7">
        <v>0.0</v>
      </c>
      <c r="J564" s="7">
        <v>1.0</v>
      </c>
      <c r="K564" s="7">
        <v>0.0</v>
      </c>
      <c r="L564" s="12">
        <f t="shared" si="2"/>
        <v>17</v>
      </c>
      <c r="M564" s="7">
        <v>8.0</v>
      </c>
      <c r="N564" s="7">
        <v>2.0</v>
      </c>
      <c r="O564" s="7">
        <v>2.0</v>
      </c>
      <c r="P564" s="7">
        <v>7.0</v>
      </c>
      <c r="Q564" s="7">
        <v>2.0</v>
      </c>
      <c r="R564" s="10">
        <f t="shared" si="3"/>
        <v>0</v>
      </c>
      <c r="S564" s="10">
        <f t="shared" si="4"/>
        <v>0</v>
      </c>
      <c r="T564" s="7">
        <v>5.0</v>
      </c>
      <c r="U564" s="7">
        <v>3.0</v>
      </c>
      <c r="V564" s="7">
        <v>1.0</v>
      </c>
      <c r="W564" s="7">
        <v>3.0</v>
      </c>
      <c r="X564" s="7">
        <v>7.0</v>
      </c>
      <c r="Y564" s="7">
        <v>4905.0</v>
      </c>
      <c r="Z564" s="18">
        <f t="shared" si="5"/>
        <v>1.3625</v>
      </c>
      <c r="AA564" s="14">
        <v>78.75</v>
      </c>
      <c r="AB564" s="18">
        <f t="shared" si="6"/>
        <v>1.3125</v>
      </c>
      <c r="AC564" s="14">
        <v>214.28</v>
      </c>
      <c r="AD564" s="18">
        <f t="shared" si="7"/>
        <v>3.571333333</v>
      </c>
      <c r="AE564" s="13">
        <f t="shared" si="8"/>
        <v>0.2687438146</v>
      </c>
      <c r="AF564" s="7">
        <v>0.0</v>
      </c>
      <c r="AG564" s="7">
        <v>1.0</v>
      </c>
      <c r="AH564" s="13">
        <f t="shared" si="9"/>
        <v>0</v>
      </c>
      <c r="AI564" s="7">
        <v>1.0</v>
      </c>
      <c r="AJ564" s="7">
        <v>8.0</v>
      </c>
      <c r="AK564" s="26">
        <v>16.0</v>
      </c>
      <c r="AL564" s="26">
        <v>52.0</v>
      </c>
      <c r="AM564" s="7">
        <v>5.0</v>
      </c>
      <c r="AN564" s="7">
        <v>15.0</v>
      </c>
      <c r="AO564" s="7">
        <v>2.0</v>
      </c>
      <c r="AP564" s="7">
        <v>33.0</v>
      </c>
      <c r="AQ564" s="7">
        <v>15.0</v>
      </c>
      <c r="AR564" s="7">
        <v>55.0</v>
      </c>
      <c r="AS564" s="13">
        <f t="shared" si="10"/>
        <v>0.2142857143</v>
      </c>
      <c r="AT564" s="14">
        <v>8.61</v>
      </c>
      <c r="AU564" s="7">
        <v>1.0</v>
      </c>
      <c r="AV564" s="7">
        <v>3.0</v>
      </c>
      <c r="AW564" s="14">
        <v>-16.8</v>
      </c>
      <c r="AX564" s="14">
        <v>16.67</v>
      </c>
      <c r="AY564" s="14">
        <v>12.36</v>
      </c>
    </row>
    <row r="565" ht="12.75" customHeight="1">
      <c r="A565" s="7" t="s">
        <v>2566</v>
      </c>
      <c r="B565" s="7" t="s">
        <v>2561</v>
      </c>
      <c r="C565" s="8" t="s">
        <v>685</v>
      </c>
      <c r="D565" s="9" t="s">
        <v>275</v>
      </c>
      <c r="E565" s="7">
        <v>64.0</v>
      </c>
      <c r="F565" s="7">
        <v>0.0</v>
      </c>
      <c r="G565" s="7">
        <v>0.0</v>
      </c>
      <c r="H565" s="24">
        <f t="shared" si="1"/>
        <v>0</v>
      </c>
      <c r="I565" s="7">
        <v>0.0</v>
      </c>
      <c r="J565" s="7">
        <v>0.0</v>
      </c>
      <c r="K565" s="7">
        <v>0.0</v>
      </c>
      <c r="L565" s="12">
        <f t="shared" si="2"/>
        <v>0</v>
      </c>
      <c r="M565" s="7">
        <v>0.0</v>
      </c>
      <c r="N565" s="7">
        <v>0.0</v>
      </c>
      <c r="O565" s="7">
        <v>0.0</v>
      </c>
      <c r="P565" s="7">
        <v>0.0</v>
      </c>
      <c r="Q565" s="7">
        <v>1.0</v>
      </c>
      <c r="R565" s="10">
        <f t="shared" si="3"/>
        <v>0</v>
      </c>
      <c r="S565" s="10">
        <f t="shared" si="4"/>
        <v>0</v>
      </c>
      <c r="T565" s="7">
        <v>3.0</v>
      </c>
      <c r="U565" s="7">
        <v>1.0</v>
      </c>
      <c r="V565" s="7">
        <v>1.0</v>
      </c>
      <c r="W565" s="7">
        <v>0.0</v>
      </c>
      <c r="X565" s="7">
        <v>4.0</v>
      </c>
      <c r="Y565" s="7">
        <v>3314.0</v>
      </c>
      <c r="Z565" s="18">
        <f t="shared" si="5"/>
        <v>0.8630208333</v>
      </c>
      <c r="AA565" s="14">
        <v>55.66</v>
      </c>
      <c r="AB565" s="18">
        <f t="shared" si="6"/>
        <v>0.8696875</v>
      </c>
      <c r="AC565" s="14">
        <v>191.41</v>
      </c>
      <c r="AD565" s="18">
        <f t="shared" si="7"/>
        <v>2.99078125</v>
      </c>
      <c r="AE565" s="13">
        <f t="shared" si="8"/>
        <v>0.2252802849</v>
      </c>
      <c r="AF565" s="7">
        <v>6.0</v>
      </c>
      <c r="AG565" s="7">
        <v>19.0</v>
      </c>
      <c r="AH565" s="13">
        <f t="shared" si="9"/>
        <v>0.24</v>
      </c>
      <c r="AI565" s="7">
        <v>0.0</v>
      </c>
      <c r="AJ565" s="7">
        <v>5.0</v>
      </c>
      <c r="AK565" s="26">
        <v>3.0</v>
      </c>
      <c r="AL565" s="26">
        <v>43.0</v>
      </c>
      <c r="AM565" s="7">
        <v>0.0</v>
      </c>
      <c r="AN565" s="7">
        <v>20.0</v>
      </c>
      <c r="AO565" s="7">
        <v>1.0</v>
      </c>
      <c r="AP565" s="7">
        <v>21.0</v>
      </c>
      <c r="AQ565" s="7">
        <v>2.0</v>
      </c>
      <c r="AR565" s="7">
        <v>43.0</v>
      </c>
      <c r="AS565" s="13">
        <f t="shared" si="10"/>
        <v>0.04444444444</v>
      </c>
      <c r="AT565" s="14">
        <v>-5.63</v>
      </c>
      <c r="AU565" s="7">
        <v>2.0</v>
      </c>
      <c r="AV565" s="7">
        <v>2.0</v>
      </c>
      <c r="AW565" s="14">
        <v>-48.5</v>
      </c>
      <c r="AX565" s="14">
        <v>11.54</v>
      </c>
      <c r="AY565" s="14">
        <v>0.84</v>
      </c>
    </row>
    <row r="566" ht="12.75" customHeight="1">
      <c r="A566" s="7" t="s">
        <v>2570</v>
      </c>
      <c r="B566" s="7" t="s">
        <v>2571</v>
      </c>
      <c r="C566" s="8" t="s">
        <v>254</v>
      </c>
      <c r="D566" s="9" t="s">
        <v>183</v>
      </c>
      <c r="E566" s="7">
        <v>82.0</v>
      </c>
      <c r="F566" s="7">
        <v>0.0</v>
      </c>
      <c r="G566" s="7">
        <v>0.0</v>
      </c>
      <c r="H566" s="24">
        <f t="shared" si="1"/>
        <v>0</v>
      </c>
      <c r="I566" s="7">
        <v>0.0</v>
      </c>
      <c r="J566" s="7">
        <v>0.0</v>
      </c>
      <c r="K566" s="7">
        <v>0.0</v>
      </c>
      <c r="L566" s="12">
        <f t="shared" si="2"/>
        <v>0</v>
      </c>
      <c r="M566" s="7">
        <v>0.0</v>
      </c>
      <c r="N566" s="7">
        <v>0.0</v>
      </c>
      <c r="O566" s="7">
        <v>0.0</v>
      </c>
      <c r="P566" s="7">
        <v>0.0</v>
      </c>
      <c r="Q566" s="7">
        <v>0.0</v>
      </c>
      <c r="R566" s="10">
        <f t="shared" si="3"/>
        <v>0</v>
      </c>
      <c r="S566" s="10">
        <f t="shared" si="4"/>
        <v>0</v>
      </c>
      <c r="T566" s="7">
        <v>0.0</v>
      </c>
      <c r="U566" s="7">
        <v>0.0</v>
      </c>
      <c r="V566" s="7">
        <v>0.0</v>
      </c>
      <c r="W566" s="7">
        <v>0.0</v>
      </c>
      <c r="X566" s="7">
        <v>0.0</v>
      </c>
      <c r="Y566" s="7">
        <v>93.0</v>
      </c>
      <c r="Z566" s="18">
        <f t="shared" si="5"/>
        <v>0.01890243902</v>
      </c>
      <c r="AA566" s="14">
        <v>0.77</v>
      </c>
      <c r="AB566" s="18">
        <f t="shared" si="6"/>
        <v>0.009390243902</v>
      </c>
      <c r="AC566" s="14">
        <v>396.32</v>
      </c>
      <c r="AD566" s="18">
        <f t="shared" si="7"/>
        <v>4.833170732</v>
      </c>
      <c r="AE566" s="13">
        <f t="shared" si="8"/>
        <v>0.001939107003</v>
      </c>
      <c r="AF566" s="7">
        <v>0.0</v>
      </c>
      <c r="AG566" s="7">
        <v>0.0</v>
      </c>
      <c r="AH566" s="13" t="str">
        <f t="shared" si="9"/>
        <v> </v>
      </c>
      <c r="AI566" s="7">
        <v>0.0</v>
      </c>
      <c r="AJ566" s="7">
        <v>0.0</v>
      </c>
      <c r="AK566" s="26">
        <v>0.0</v>
      </c>
      <c r="AL566" s="26">
        <v>2.0</v>
      </c>
      <c r="AM566" s="7">
        <v>0.0</v>
      </c>
      <c r="AN566" s="7">
        <v>1.0</v>
      </c>
      <c r="AO566" s="7">
        <v>1.0</v>
      </c>
      <c r="AP566" s="7">
        <v>1.0</v>
      </c>
      <c r="AQ566" s="7">
        <v>0.0</v>
      </c>
      <c r="AR566" s="7">
        <v>2.0</v>
      </c>
      <c r="AS566" s="13">
        <f t="shared" si="10"/>
        <v>0</v>
      </c>
      <c r="AT566" s="14">
        <v>-13.33</v>
      </c>
      <c r="AU566" s="7">
        <v>1.0</v>
      </c>
      <c r="AV566" s="7">
        <v>1.0</v>
      </c>
      <c r="AW566" s="14">
        <v>-180.0</v>
      </c>
      <c r="AX566" s="14">
        <v>0.0</v>
      </c>
      <c r="AY566" s="14">
        <v>-4.91</v>
      </c>
    </row>
    <row r="567" ht="12.75" customHeight="1">
      <c r="A567" s="7" t="s">
        <v>464</v>
      </c>
      <c r="B567" s="7" t="s">
        <v>2574</v>
      </c>
      <c r="C567" s="8" t="s">
        <v>542</v>
      </c>
      <c r="D567" s="9" t="s">
        <v>247</v>
      </c>
      <c r="E567" s="7">
        <v>80.0</v>
      </c>
      <c r="F567" s="7">
        <v>0.0</v>
      </c>
      <c r="G567" s="7">
        <v>0.0</v>
      </c>
      <c r="H567" s="24">
        <f t="shared" si="1"/>
        <v>0</v>
      </c>
      <c r="I567" s="7">
        <v>0.0</v>
      </c>
      <c r="J567" s="7">
        <v>0.0</v>
      </c>
      <c r="K567" s="7">
        <v>0.0</v>
      </c>
      <c r="L567" s="12">
        <f t="shared" si="2"/>
        <v>0</v>
      </c>
      <c r="M567" s="7">
        <v>0.0</v>
      </c>
      <c r="N567" s="7">
        <v>0.0</v>
      </c>
      <c r="O567" s="7">
        <v>0.0</v>
      </c>
      <c r="P567" s="7">
        <v>0.0</v>
      </c>
      <c r="Q567" s="7">
        <v>0.0</v>
      </c>
      <c r="R567" s="10">
        <f t="shared" si="3"/>
        <v>0</v>
      </c>
      <c r="S567" s="10">
        <f t="shared" si="4"/>
        <v>0</v>
      </c>
      <c r="T567" s="7">
        <v>0.0</v>
      </c>
      <c r="U567" s="7">
        <v>1.0</v>
      </c>
      <c r="V567" s="7">
        <v>0.0</v>
      </c>
      <c r="W567" s="7">
        <v>0.0</v>
      </c>
      <c r="X567" s="7">
        <v>0.0</v>
      </c>
      <c r="Y567" s="7">
        <v>47.0</v>
      </c>
      <c r="Z567" s="18">
        <f t="shared" si="5"/>
        <v>0.009791666667</v>
      </c>
      <c r="AA567" s="14">
        <v>0.61</v>
      </c>
      <c r="AB567" s="18">
        <f t="shared" si="6"/>
        <v>0.007625</v>
      </c>
      <c r="AC567" s="14">
        <v>384.28</v>
      </c>
      <c r="AD567" s="18">
        <f t="shared" si="7"/>
        <v>4.8035</v>
      </c>
      <c r="AE567" s="13">
        <f t="shared" si="8"/>
        <v>0.001584868404</v>
      </c>
      <c r="AF567" s="7">
        <v>0.0</v>
      </c>
      <c r="AG567" s="7">
        <v>0.0</v>
      </c>
      <c r="AH567" s="13" t="str">
        <f t="shared" si="9"/>
        <v> </v>
      </c>
      <c r="AI567" s="7">
        <v>0.0</v>
      </c>
      <c r="AJ567" s="7">
        <v>0.0</v>
      </c>
      <c r="AK567" s="26">
        <v>0.0</v>
      </c>
      <c r="AL567" s="26">
        <v>2.0</v>
      </c>
      <c r="AM567" s="7">
        <v>0.0</v>
      </c>
      <c r="AN567" s="7">
        <v>0.0</v>
      </c>
      <c r="AO567" s="7">
        <v>0.0</v>
      </c>
      <c r="AP567" s="7">
        <v>0.0</v>
      </c>
      <c r="AQ567" s="7">
        <v>0.0</v>
      </c>
      <c r="AR567" s="7">
        <v>2.0</v>
      </c>
      <c r="AS567" s="13">
        <f t="shared" si="10"/>
        <v>0</v>
      </c>
      <c r="AT567" s="14">
        <v>-13.01</v>
      </c>
      <c r="AU567" s="7">
        <v>1.0</v>
      </c>
      <c r="AV567" s="7">
        <v>0.0</v>
      </c>
      <c r="AW567" s="14">
        <v>-120.0</v>
      </c>
      <c r="AX567" s="14"/>
      <c r="AY567" s="14"/>
    </row>
    <row r="568" ht="12.75" customHeight="1">
      <c r="A568" s="7" t="s">
        <v>2418</v>
      </c>
      <c r="B568" s="7" t="s">
        <v>2577</v>
      </c>
      <c r="C568" s="8" t="s">
        <v>305</v>
      </c>
      <c r="D568" s="9" t="s">
        <v>167</v>
      </c>
      <c r="E568" s="7">
        <v>81.0</v>
      </c>
      <c r="F568" s="7">
        <v>0.0</v>
      </c>
      <c r="G568" s="7">
        <v>0.0</v>
      </c>
      <c r="H568" s="24">
        <f t="shared" si="1"/>
        <v>0</v>
      </c>
      <c r="I568" s="7">
        <v>0.0</v>
      </c>
      <c r="J568" s="7">
        <v>0.0</v>
      </c>
      <c r="K568" s="7">
        <v>0.0</v>
      </c>
      <c r="L568" s="12">
        <f t="shared" si="2"/>
        <v>0</v>
      </c>
      <c r="M568" s="7">
        <v>3.0</v>
      </c>
      <c r="N568" s="7">
        <v>0.0</v>
      </c>
      <c r="O568" s="7">
        <v>0.0</v>
      </c>
      <c r="P568" s="7">
        <v>3.0</v>
      </c>
      <c r="Q568" s="7">
        <v>0.0</v>
      </c>
      <c r="R568" s="10">
        <f t="shared" si="3"/>
        <v>0</v>
      </c>
      <c r="S568" s="10">
        <f t="shared" si="4"/>
        <v>0</v>
      </c>
      <c r="T568" s="7">
        <v>0.0</v>
      </c>
      <c r="U568" s="7">
        <v>0.0</v>
      </c>
      <c r="V568" s="7">
        <v>2.0</v>
      </c>
      <c r="W568" s="7">
        <v>0.0</v>
      </c>
      <c r="X568" s="7">
        <v>4.0</v>
      </c>
      <c r="Y568" s="7">
        <v>2292.0</v>
      </c>
      <c r="Z568" s="18">
        <f t="shared" si="5"/>
        <v>0.4716049383</v>
      </c>
      <c r="AA568" s="14">
        <v>30.64</v>
      </c>
      <c r="AB568" s="18">
        <f t="shared" si="6"/>
        <v>0.3782716049</v>
      </c>
      <c r="AC568" s="14">
        <v>333.72</v>
      </c>
      <c r="AD568" s="18">
        <f t="shared" si="7"/>
        <v>4.12</v>
      </c>
      <c r="AE568" s="13">
        <f t="shared" si="8"/>
        <v>0.08409265562</v>
      </c>
      <c r="AF568" s="7">
        <v>9.0</v>
      </c>
      <c r="AG568" s="7">
        <v>8.0</v>
      </c>
      <c r="AH568" s="13">
        <f t="shared" si="9"/>
        <v>0.5294117647</v>
      </c>
      <c r="AI568" s="7">
        <v>0.0</v>
      </c>
      <c r="AJ568" s="7">
        <v>3.0</v>
      </c>
      <c r="AK568" s="26">
        <v>5.0</v>
      </c>
      <c r="AL568" s="26">
        <v>20.0</v>
      </c>
      <c r="AM568" s="7">
        <v>0.0</v>
      </c>
      <c r="AN568" s="7">
        <v>9.0</v>
      </c>
      <c r="AO568" s="7">
        <v>2.0</v>
      </c>
      <c r="AP568" s="7">
        <v>14.0</v>
      </c>
      <c r="AQ568" s="7">
        <v>2.0</v>
      </c>
      <c r="AR568" s="7">
        <v>19.0</v>
      </c>
      <c r="AS568" s="13">
        <f t="shared" si="10"/>
        <v>0.09523809524</v>
      </c>
      <c r="AT568" s="14">
        <v>-8.63</v>
      </c>
      <c r="AU568" s="7">
        <v>0.0</v>
      </c>
      <c r="AV568" s="7">
        <v>0.0</v>
      </c>
      <c r="AW568" s="14">
        <v>-29.4</v>
      </c>
      <c r="AX568" s="14">
        <v>27.78</v>
      </c>
      <c r="AY568" s="14">
        <v>22.39</v>
      </c>
    </row>
    <row r="569" ht="12.75" customHeight="1">
      <c r="A569" s="7" t="s">
        <v>845</v>
      </c>
      <c r="B569" s="7" t="s">
        <v>2577</v>
      </c>
      <c r="C569" s="8" t="s">
        <v>312</v>
      </c>
      <c r="D569" s="9" t="s">
        <v>174</v>
      </c>
      <c r="E569" s="7">
        <v>7.0</v>
      </c>
      <c r="F569" s="7">
        <v>0.0</v>
      </c>
      <c r="G569" s="7">
        <v>0.0</v>
      </c>
      <c r="H569" s="24">
        <f t="shared" si="1"/>
        <v>0</v>
      </c>
      <c r="L569" s="12">
        <f t="shared" si="2"/>
        <v>0</v>
      </c>
      <c r="M569" s="7">
        <v>0.0</v>
      </c>
      <c r="N569" s="7">
        <v>0.0</v>
      </c>
      <c r="R569" s="10">
        <f t="shared" si="3"/>
        <v>0</v>
      </c>
      <c r="S569" s="10">
        <f t="shared" si="4"/>
        <v>0</v>
      </c>
      <c r="T569" s="7">
        <v>0.0</v>
      </c>
      <c r="W569" s="7">
        <v>0.0</v>
      </c>
      <c r="X569" s="7">
        <v>0.0</v>
      </c>
      <c r="Y569" s="7">
        <v>0.0</v>
      </c>
      <c r="Z569" s="18">
        <f t="shared" si="5"/>
        <v>0</v>
      </c>
      <c r="AA569" s="14"/>
      <c r="AB569" s="18">
        <f t="shared" si="6"/>
        <v>0</v>
      </c>
      <c r="AC569" s="14"/>
      <c r="AD569" s="18">
        <f t="shared" si="7"/>
        <v>0</v>
      </c>
      <c r="AE569" s="13">
        <f t="shared" si="8"/>
        <v>0</v>
      </c>
      <c r="AF569" s="7">
        <v>0.0</v>
      </c>
      <c r="AG569" s="7">
        <v>0.0</v>
      </c>
      <c r="AH569" s="13" t="str">
        <f t="shared" si="9"/>
        <v> </v>
      </c>
      <c r="AK569" s="26">
        <v>0.0</v>
      </c>
      <c r="AL569" s="26">
        <v>0.0</v>
      </c>
      <c r="AM569" s="7">
        <v>0.0</v>
      </c>
      <c r="AN569" s="7">
        <v>0.0</v>
      </c>
      <c r="AO569" s="7">
        <v>0.0</v>
      </c>
      <c r="AP569" s="7">
        <v>0.0</v>
      </c>
      <c r="AS569" s="13">
        <f t="shared" si="10"/>
        <v>0</v>
      </c>
      <c r="AT569" s="14"/>
      <c r="AW569" s="14">
        <v>0.0</v>
      </c>
      <c r="AX569" s="14"/>
      <c r="AY569" s="14"/>
    </row>
    <row r="570" ht="12.75" customHeight="1">
      <c r="A570" s="7" t="s">
        <v>432</v>
      </c>
      <c r="B570" s="7" t="s">
        <v>2581</v>
      </c>
      <c r="C570" s="8" t="s">
        <v>399</v>
      </c>
      <c r="D570" s="9" t="s">
        <v>174</v>
      </c>
      <c r="E570" s="7">
        <v>38.0</v>
      </c>
      <c r="F570" s="7">
        <v>0.0</v>
      </c>
      <c r="G570" s="7">
        <v>0.0</v>
      </c>
      <c r="H570" s="24">
        <f t="shared" si="1"/>
        <v>0</v>
      </c>
      <c r="I570" s="7">
        <v>0.0</v>
      </c>
      <c r="J570" s="7">
        <v>0.0</v>
      </c>
      <c r="K570" s="7">
        <v>0.0</v>
      </c>
      <c r="L570" s="12">
        <f t="shared" si="2"/>
        <v>0</v>
      </c>
      <c r="M570" s="7">
        <v>0.0</v>
      </c>
      <c r="N570" s="7">
        <v>0.0</v>
      </c>
      <c r="O570" s="7">
        <v>0.0</v>
      </c>
      <c r="P570" s="7">
        <v>0.0</v>
      </c>
      <c r="Q570" s="7">
        <v>1.0</v>
      </c>
      <c r="R570" s="10">
        <f t="shared" si="3"/>
        <v>0</v>
      </c>
      <c r="S570" s="10">
        <f t="shared" si="4"/>
        <v>0</v>
      </c>
      <c r="T570" s="7">
        <v>5.0</v>
      </c>
      <c r="U570" s="7">
        <v>4.0</v>
      </c>
      <c r="V570" s="7">
        <v>0.0</v>
      </c>
      <c r="W570" s="7">
        <v>0.0</v>
      </c>
      <c r="X570" s="7">
        <v>1.0</v>
      </c>
      <c r="Y570" s="7">
        <v>2464.0</v>
      </c>
      <c r="Z570" s="18">
        <f t="shared" si="5"/>
        <v>1.080701754</v>
      </c>
      <c r="AA570" s="14">
        <v>38.58</v>
      </c>
      <c r="AB570" s="18">
        <f t="shared" si="6"/>
        <v>1.015263158</v>
      </c>
      <c r="AC570" s="14">
        <v>148.55</v>
      </c>
      <c r="AD570" s="18">
        <f t="shared" si="7"/>
        <v>3.909210526</v>
      </c>
      <c r="AE570" s="13">
        <f t="shared" si="8"/>
        <v>0.2061668359</v>
      </c>
      <c r="AF570" s="7">
        <v>0.0</v>
      </c>
      <c r="AG570" s="7">
        <v>0.0</v>
      </c>
      <c r="AH570" s="13" t="str">
        <f t="shared" si="9"/>
        <v> </v>
      </c>
      <c r="AI570" s="7">
        <v>1.0</v>
      </c>
      <c r="AJ570" s="7">
        <v>6.0</v>
      </c>
      <c r="AK570" s="26">
        <v>3.0</v>
      </c>
      <c r="AL570" s="26">
        <v>28.0</v>
      </c>
      <c r="AM570" s="7">
        <v>0.0</v>
      </c>
      <c r="AN570" s="7">
        <v>14.0</v>
      </c>
      <c r="AO570" s="7">
        <v>1.0</v>
      </c>
      <c r="AP570" s="7">
        <v>15.0</v>
      </c>
      <c r="AQ570" s="7">
        <v>4.0</v>
      </c>
      <c r="AR570" s="7">
        <v>28.0</v>
      </c>
      <c r="AS570" s="13">
        <f t="shared" si="10"/>
        <v>0.125</v>
      </c>
      <c r="AT570" s="14">
        <v>-2.88</v>
      </c>
      <c r="AU570" s="7">
        <v>0.0</v>
      </c>
      <c r="AV570" s="7">
        <v>1.0</v>
      </c>
      <c r="AW570" s="14">
        <v>-46.7</v>
      </c>
      <c r="AX570" s="14">
        <v>23.53</v>
      </c>
      <c r="AY570" s="14">
        <v>17.04</v>
      </c>
    </row>
    <row r="571" ht="12.75" customHeight="1">
      <c r="A571" s="7" t="s">
        <v>1215</v>
      </c>
      <c r="B571" s="7" t="s">
        <v>2583</v>
      </c>
      <c r="C571" s="8" t="s">
        <v>173</v>
      </c>
      <c r="D571" s="9" t="s">
        <v>174</v>
      </c>
      <c r="E571" s="7">
        <v>8.0</v>
      </c>
      <c r="F571" s="7">
        <v>0.0</v>
      </c>
      <c r="G571" s="7">
        <v>0.0</v>
      </c>
      <c r="H571" s="24">
        <f t="shared" si="1"/>
        <v>0</v>
      </c>
      <c r="I571" s="7">
        <v>0.0</v>
      </c>
      <c r="J571" s="7">
        <v>0.0</v>
      </c>
      <c r="K571" s="7">
        <v>0.0</v>
      </c>
      <c r="L571" s="12">
        <f t="shared" si="2"/>
        <v>0</v>
      </c>
      <c r="M571" s="7">
        <v>0.0</v>
      </c>
      <c r="N571" s="7">
        <v>0.0</v>
      </c>
      <c r="O571" s="7">
        <v>0.0</v>
      </c>
      <c r="P571" s="7">
        <v>0.0</v>
      </c>
      <c r="Q571" s="7">
        <v>0.0</v>
      </c>
      <c r="R571" s="10">
        <f t="shared" si="3"/>
        <v>0</v>
      </c>
      <c r="S571" s="10">
        <f t="shared" si="4"/>
        <v>0</v>
      </c>
      <c r="T571" s="7">
        <v>0.0</v>
      </c>
      <c r="U571" s="7">
        <v>0.0</v>
      </c>
      <c r="V571" s="7">
        <v>0.0</v>
      </c>
      <c r="W571" s="7">
        <v>0.0</v>
      </c>
      <c r="X571" s="7">
        <v>0.0</v>
      </c>
      <c r="Y571" s="7">
        <v>72.0</v>
      </c>
      <c r="Z571" s="18">
        <f t="shared" si="5"/>
        <v>0.15</v>
      </c>
      <c r="AA571" s="14">
        <v>1.27</v>
      </c>
      <c r="AB571" s="18">
        <f t="shared" si="6"/>
        <v>0.15875</v>
      </c>
      <c r="AC571" s="14">
        <v>42.57</v>
      </c>
      <c r="AD571" s="18">
        <f t="shared" si="7"/>
        <v>5.32125</v>
      </c>
      <c r="AE571" s="13">
        <f t="shared" si="8"/>
        <v>0.0289689781</v>
      </c>
      <c r="AF571" s="7">
        <v>0.0</v>
      </c>
      <c r="AG571" s="7">
        <v>0.0</v>
      </c>
      <c r="AH571" s="13" t="str">
        <f t="shared" si="9"/>
        <v> </v>
      </c>
      <c r="AI571" s="7">
        <v>0.0</v>
      </c>
      <c r="AJ571" s="7">
        <v>0.0</v>
      </c>
      <c r="AK571" s="26">
        <v>0.0</v>
      </c>
      <c r="AL571" s="26">
        <v>0.0</v>
      </c>
      <c r="AM571" s="7">
        <v>0.0</v>
      </c>
      <c r="AN571" s="7">
        <v>1.0</v>
      </c>
      <c r="AO571" s="7">
        <v>0.0</v>
      </c>
      <c r="AP571" s="7">
        <v>0.0</v>
      </c>
      <c r="AQ571" s="7">
        <v>0.0</v>
      </c>
      <c r="AR571" s="7">
        <v>0.0</v>
      </c>
      <c r="AS571" s="13">
        <f t="shared" si="10"/>
        <v>0</v>
      </c>
      <c r="AT571" s="14"/>
      <c r="AU571" s="7">
        <v>0.0</v>
      </c>
      <c r="AV571" s="7">
        <v>0.0</v>
      </c>
      <c r="AW571" s="14">
        <v>-47.2</v>
      </c>
      <c r="AX571" s="14"/>
      <c r="AY571" s="14"/>
    </row>
    <row r="572" ht="12.75" customHeight="1">
      <c r="A572" s="7" t="s">
        <v>2129</v>
      </c>
      <c r="B572" s="7" t="s">
        <v>2585</v>
      </c>
      <c r="C572" s="8" t="s">
        <v>215</v>
      </c>
      <c r="D572" s="9" t="s">
        <v>174</v>
      </c>
      <c r="E572" s="7">
        <v>57.0</v>
      </c>
      <c r="F572" s="7">
        <v>0.0</v>
      </c>
      <c r="G572" s="7">
        <v>0.0</v>
      </c>
      <c r="H572" s="24">
        <f t="shared" si="1"/>
        <v>0</v>
      </c>
      <c r="I572" s="7">
        <v>0.0</v>
      </c>
      <c r="J572" s="7">
        <v>0.0</v>
      </c>
      <c r="K572" s="7">
        <v>0.0</v>
      </c>
      <c r="L572" s="12">
        <f t="shared" si="2"/>
        <v>0</v>
      </c>
      <c r="M572" s="7">
        <v>0.0</v>
      </c>
      <c r="N572" s="7">
        <v>0.0</v>
      </c>
      <c r="O572" s="7">
        <v>0.0</v>
      </c>
      <c r="P572" s="7">
        <v>0.0</v>
      </c>
      <c r="Q572" s="7">
        <v>0.0</v>
      </c>
      <c r="R572" s="10">
        <f t="shared" si="3"/>
        <v>0</v>
      </c>
      <c r="S572" s="10">
        <f t="shared" si="4"/>
        <v>0</v>
      </c>
      <c r="T572" s="7">
        <v>0.0</v>
      </c>
      <c r="U572" s="7">
        <v>1.0</v>
      </c>
      <c r="V572" s="7">
        <v>0.0</v>
      </c>
      <c r="W572" s="7">
        <v>0.0</v>
      </c>
      <c r="X572" s="7">
        <v>0.0</v>
      </c>
      <c r="Y572" s="7">
        <v>164.0</v>
      </c>
      <c r="Z572" s="18">
        <f t="shared" si="5"/>
        <v>0.04795321637</v>
      </c>
      <c r="AA572" s="14">
        <v>2.34</v>
      </c>
      <c r="AB572" s="18">
        <f t="shared" si="6"/>
        <v>0.04105263158</v>
      </c>
      <c r="AC572" s="14">
        <v>311.98</v>
      </c>
      <c r="AD572" s="18">
        <f t="shared" si="7"/>
        <v>5.473333333</v>
      </c>
      <c r="AE572" s="13">
        <f t="shared" si="8"/>
        <v>0.007444642403</v>
      </c>
      <c r="AF572" s="7">
        <v>0.0</v>
      </c>
      <c r="AG572" s="7">
        <v>0.0</v>
      </c>
      <c r="AH572" s="13" t="str">
        <f t="shared" si="9"/>
        <v> </v>
      </c>
      <c r="AI572" s="7">
        <v>0.0</v>
      </c>
      <c r="AJ572" s="7">
        <v>0.0</v>
      </c>
      <c r="AK572" s="26">
        <v>0.0</v>
      </c>
      <c r="AL572" s="26">
        <v>0.0</v>
      </c>
      <c r="AM572" s="7">
        <v>1.0</v>
      </c>
      <c r="AN572" s="7">
        <v>0.0</v>
      </c>
      <c r="AO572" s="7">
        <v>0.0</v>
      </c>
      <c r="AP572" s="7">
        <v>1.0</v>
      </c>
      <c r="AQ572" s="7">
        <v>0.0</v>
      </c>
      <c r="AR572" s="7">
        <v>1.0</v>
      </c>
      <c r="AS572" s="13">
        <f t="shared" si="10"/>
        <v>0</v>
      </c>
      <c r="AT572" s="14">
        <v>-10.26</v>
      </c>
      <c r="AU572" s="7">
        <v>0.0</v>
      </c>
      <c r="AV572" s="7">
        <v>0.0</v>
      </c>
      <c r="AW572" s="14">
        <v>51.3</v>
      </c>
      <c r="AX572" s="14">
        <v>33.33</v>
      </c>
      <c r="AY572" s="14">
        <v>28.45</v>
      </c>
    </row>
    <row r="573" ht="12.75" customHeight="1">
      <c r="A573" s="7" t="s">
        <v>2587</v>
      </c>
      <c r="B573" s="7" t="s">
        <v>2588</v>
      </c>
      <c r="C573" s="8" t="s">
        <v>685</v>
      </c>
      <c r="D573" s="9" t="s">
        <v>150</v>
      </c>
      <c r="E573" s="7">
        <v>55.0</v>
      </c>
      <c r="F573" s="7">
        <v>0.0</v>
      </c>
      <c r="G573" s="7">
        <v>0.0</v>
      </c>
      <c r="H573" s="24">
        <f t="shared" si="1"/>
        <v>0</v>
      </c>
      <c r="I573" s="7">
        <v>0.0</v>
      </c>
      <c r="J573" s="7">
        <v>0.0</v>
      </c>
      <c r="K573" s="7">
        <v>0.0</v>
      </c>
      <c r="L573" s="12">
        <f t="shared" si="2"/>
        <v>0</v>
      </c>
      <c r="M573" s="7">
        <v>0.0</v>
      </c>
      <c r="N573" s="7">
        <v>0.0</v>
      </c>
      <c r="O573" s="7">
        <v>0.0</v>
      </c>
      <c r="P573" s="7">
        <v>0.0</v>
      </c>
      <c r="Q573" s="7">
        <v>0.0</v>
      </c>
      <c r="R573" s="10">
        <f t="shared" si="3"/>
        <v>0</v>
      </c>
      <c r="S573" s="10">
        <f t="shared" si="4"/>
        <v>0</v>
      </c>
      <c r="T573" s="7">
        <v>0.0</v>
      </c>
      <c r="U573" s="7">
        <v>0.0</v>
      </c>
      <c r="V573" s="7">
        <v>0.0</v>
      </c>
      <c r="W573" s="7">
        <v>0.0</v>
      </c>
      <c r="X573" s="7">
        <v>0.0</v>
      </c>
      <c r="Y573" s="7">
        <v>12.0</v>
      </c>
      <c r="Z573" s="18">
        <f t="shared" si="5"/>
        <v>0.003636363636</v>
      </c>
      <c r="AA573" s="14">
        <v>0.51</v>
      </c>
      <c r="AB573" s="18">
        <f t="shared" si="6"/>
        <v>0.009272727273</v>
      </c>
      <c r="AC573" s="14">
        <v>217.66</v>
      </c>
      <c r="AD573" s="18">
        <f t="shared" si="7"/>
        <v>3.957454545</v>
      </c>
      <c r="AE573" s="13">
        <f t="shared" si="8"/>
        <v>0.002337626621</v>
      </c>
      <c r="AF573" s="7">
        <v>0.0</v>
      </c>
      <c r="AG573" s="7">
        <v>0.0</v>
      </c>
      <c r="AH573" s="13" t="str">
        <f t="shared" si="9"/>
        <v> </v>
      </c>
      <c r="AI573" s="7">
        <v>0.0</v>
      </c>
      <c r="AJ573" s="7">
        <v>0.0</v>
      </c>
      <c r="AK573" s="26">
        <v>0.0</v>
      </c>
      <c r="AL573" s="26">
        <v>0.0</v>
      </c>
      <c r="AM573" s="7">
        <v>0.0</v>
      </c>
      <c r="AN573" s="7">
        <v>0.0</v>
      </c>
      <c r="AO573" s="7">
        <v>0.0</v>
      </c>
      <c r="AP573" s="7">
        <v>0.0</v>
      </c>
      <c r="AQ573" s="7">
        <v>0.0</v>
      </c>
      <c r="AR573" s="7">
        <v>0.0</v>
      </c>
      <c r="AS573" s="13">
        <f t="shared" si="10"/>
        <v>0</v>
      </c>
      <c r="AT573" s="14"/>
      <c r="AU573" s="7">
        <v>0.0</v>
      </c>
      <c r="AV573" s="7">
        <v>0.0</v>
      </c>
      <c r="AW573" s="14">
        <v>0.0</v>
      </c>
      <c r="AX573" s="14">
        <v>0.0</v>
      </c>
      <c r="AY573" s="14">
        <v>-8.74</v>
      </c>
    </row>
    <row r="574" ht="12.75" customHeight="1">
      <c r="A574" s="7" t="s">
        <v>2591</v>
      </c>
      <c r="B574" s="7" t="s">
        <v>2592</v>
      </c>
      <c r="C574" s="8" t="s">
        <v>399</v>
      </c>
      <c r="D574" s="9" t="s">
        <v>247</v>
      </c>
      <c r="E574" s="7">
        <v>79.0</v>
      </c>
      <c r="F574" s="7">
        <v>0.0</v>
      </c>
      <c r="G574" s="7">
        <v>0.0</v>
      </c>
      <c r="H574" s="24">
        <f t="shared" si="1"/>
        <v>0</v>
      </c>
      <c r="I574" s="7">
        <v>0.0</v>
      </c>
      <c r="J574" s="7">
        <v>0.0</v>
      </c>
      <c r="K574" s="7">
        <v>0.0</v>
      </c>
      <c r="L574" s="12">
        <f t="shared" si="2"/>
        <v>0</v>
      </c>
      <c r="M574" s="7">
        <v>0.0</v>
      </c>
      <c r="N574" s="7">
        <v>0.0</v>
      </c>
      <c r="O574" s="7">
        <v>0.0</v>
      </c>
      <c r="P574" s="7">
        <v>0.0</v>
      </c>
      <c r="Q574" s="7">
        <v>0.0</v>
      </c>
      <c r="R574" s="10">
        <f t="shared" si="3"/>
        <v>0</v>
      </c>
      <c r="S574" s="10">
        <f t="shared" si="4"/>
        <v>0</v>
      </c>
      <c r="T574" s="7">
        <v>0.0</v>
      </c>
      <c r="U574" s="7">
        <v>0.0</v>
      </c>
      <c r="V574" s="7">
        <v>0.0</v>
      </c>
      <c r="W574" s="7">
        <v>0.0</v>
      </c>
      <c r="X574" s="7">
        <v>0.0</v>
      </c>
      <c r="Y574" s="7">
        <v>32.0</v>
      </c>
      <c r="Z574" s="18">
        <f t="shared" si="5"/>
        <v>0.006751054852</v>
      </c>
      <c r="AA574" s="14">
        <v>0.30000000000000004</v>
      </c>
      <c r="AB574" s="18">
        <f t="shared" si="6"/>
        <v>0.003797468354</v>
      </c>
      <c r="AC574" s="14">
        <v>386.48</v>
      </c>
      <c r="AD574" s="18">
        <f t="shared" si="7"/>
        <v>4.892151899</v>
      </c>
      <c r="AE574" s="13">
        <f t="shared" si="8"/>
        <v>0.0007756347278</v>
      </c>
      <c r="AF574" s="7">
        <v>0.0</v>
      </c>
      <c r="AG574" s="7">
        <v>0.0</v>
      </c>
      <c r="AH574" s="13" t="str">
        <f t="shared" si="9"/>
        <v> </v>
      </c>
      <c r="AI574" s="7">
        <v>0.0</v>
      </c>
      <c r="AJ574" s="7">
        <v>0.0</v>
      </c>
      <c r="AK574" s="26">
        <v>0.0</v>
      </c>
      <c r="AL574" s="26">
        <v>1.0</v>
      </c>
      <c r="AM574" s="7">
        <v>0.0</v>
      </c>
      <c r="AN574" s="7">
        <v>0.0</v>
      </c>
      <c r="AO574" s="7">
        <v>1.0</v>
      </c>
      <c r="AP574" s="7">
        <v>0.0</v>
      </c>
      <c r="AQ574" s="7">
        <v>0.0</v>
      </c>
      <c r="AR574" s="7">
        <v>1.0</v>
      </c>
      <c r="AS574" s="13">
        <f t="shared" si="10"/>
        <v>0</v>
      </c>
      <c r="AT574" s="14">
        <v>-16.17</v>
      </c>
      <c r="AU574" s="7">
        <v>0.0</v>
      </c>
      <c r="AV574" s="7">
        <v>0.0</v>
      </c>
      <c r="AW574" s="14">
        <v>-120.0</v>
      </c>
      <c r="AX574" s="14"/>
      <c r="AY574" s="14"/>
    </row>
    <row r="575" ht="12.75" customHeight="1">
      <c r="A575" s="7" t="s">
        <v>2596</v>
      </c>
      <c r="B575" s="7" t="s">
        <v>2597</v>
      </c>
      <c r="C575" s="8" t="s">
        <v>447</v>
      </c>
      <c r="D575" s="9" t="s">
        <v>183</v>
      </c>
      <c r="E575" s="7">
        <v>82.0</v>
      </c>
      <c r="F575" s="7">
        <v>0.0</v>
      </c>
      <c r="G575" s="7">
        <v>0.0</v>
      </c>
      <c r="H575" s="24">
        <f t="shared" si="1"/>
        <v>0</v>
      </c>
      <c r="I575" s="7">
        <v>0.0</v>
      </c>
      <c r="J575" s="7">
        <v>0.0</v>
      </c>
      <c r="K575" s="7">
        <v>0.0</v>
      </c>
      <c r="L575" s="12">
        <f t="shared" si="2"/>
        <v>0</v>
      </c>
      <c r="M575" s="7">
        <v>0.0</v>
      </c>
      <c r="N575" s="7">
        <v>0.0</v>
      </c>
      <c r="O575" s="7">
        <v>0.0</v>
      </c>
      <c r="P575" s="7">
        <v>0.0</v>
      </c>
      <c r="Q575" s="7">
        <v>0.0</v>
      </c>
      <c r="R575" s="10">
        <f t="shared" si="3"/>
        <v>0</v>
      </c>
      <c r="S575" s="10">
        <f t="shared" si="4"/>
        <v>0</v>
      </c>
      <c r="T575" s="7">
        <v>0.0</v>
      </c>
      <c r="U575" s="7">
        <v>0.0</v>
      </c>
      <c r="V575" s="7">
        <v>0.0</v>
      </c>
      <c r="W575" s="7">
        <v>0.0</v>
      </c>
      <c r="X575" s="7">
        <v>0.0</v>
      </c>
      <c r="Y575" s="7">
        <v>159.0</v>
      </c>
      <c r="Z575" s="18">
        <f t="shared" si="5"/>
        <v>0.03231707317</v>
      </c>
      <c r="AA575" s="14">
        <v>1.24</v>
      </c>
      <c r="AB575" s="18">
        <f t="shared" si="6"/>
        <v>0.01512195122</v>
      </c>
      <c r="AC575" s="14">
        <v>326.15</v>
      </c>
      <c r="AD575" s="18">
        <f t="shared" si="7"/>
        <v>3.977439024</v>
      </c>
      <c r="AE575" s="13">
        <f t="shared" si="8"/>
        <v>0.00378753169</v>
      </c>
      <c r="AF575" s="7">
        <v>0.0</v>
      </c>
      <c r="AG575" s="7">
        <v>0.0</v>
      </c>
      <c r="AH575" s="13" t="str">
        <f t="shared" si="9"/>
        <v> </v>
      </c>
      <c r="AI575" s="7">
        <v>0.0</v>
      </c>
      <c r="AJ575" s="7">
        <v>0.0</v>
      </c>
      <c r="AK575" s="26">
        <v>0.0</v>
      </c>
      <c r="AL575" s="26">
        <v>0.0</v>
      </c>
      <c r="AM575" s="7">
        <v>0.0</v>
      </c>
      <c r="AN575" s="7">
        <v>0.0</v>
      </c>
      <c r="AO575" s="7">
        <v>0.0</v>
      </c>
      <c r="AP575" s="7">
        <v>0.0</v>
      </c>
      <c r="AQ575" s="7">
        <v>0.0</v>
      </c>
      <c r="AR575" s="7">
        <v>0.0</v>
      </c>
      <c r="AS575" s="13">
        <f t="shared" si="10"/>
        <v>0</v>
      </c>
      <c r="AT575" s="14"/>
      <c r="AU575" s="7">
        <v>0.0</v>
      </c>
      <c r="AV575" s="7">
        <v>0.0</v>
      </c>
      <c r="AW575" s="14">
        <v>0.0</v>
      </c>
      <c r="AX575" s="14">
        <v>100.0</v>
      </c>
      <c r="AY575" s="14">
        <v>95.82</v>
      </c>
    </row>
    <row r="576" ht="12.75" customHeight="1">
      <c r="A576" s="7" t="s">
        <v>2600</v>
      </c>
      <c r="B576" s="7" t="s">
        <v>2601</v>
      </c>
      <c r="C576" s="8" t="s">
        <v>305</v>
      </c>
      <c r="D576" s="9" t="s">
        <v>150</v>
      </c>
      <c r="E576" s="7">
        <v>81.0</v>
      </c>
      <c r="F576" s="7">
        <v>2.0</v>
      </c>
      <c r="G576" s="7">
        <v>0.0</v>
      </c>
      <c r="H576" s="24">
        <f t="shared" si="1"/>
        <v>2</v>
      </c>
      <c r="I576" s="7">
        <v>1.0</v>
      </c>
      <c r="J576" s="7">
        <v>0.0</v>
      </c>
      <c r="K576" s="7">
        <v>0.0</v>
      </c>
      <c r="L576" s="12">
        <f t="shared" si="2"/>
        <v>0</v>
      </c>
      <c r="M576" s="7">
        <v>21.0</v>
      </c>
      <c r="N576" s="7">
        <v>1.0</v>
      </c>
      <c r="O576" s="7">
        <v>1.0</v>
      </c>
      <c r="P576" s="7">
        <v>19.0</v>
      </c>
      <c r="Q576" s="7">
        <v>1.0</v>
      </c>
      <c r="R576" s="10">
        <f t="shared" si="3"/>
        <v>0.09523809524</v>
      </c>
      <c r="S576" s="10">
        <f t="shared" si="4"/>
        <v>0.04761904762</v>
      </c>
      <c r="T576" s="7">
        <v>15.0</v>
      </c>
      <c r="U576" s="7">
        <v>5.0</v>
      </c>
      <c r="V576" s="7">
        <v>6.0</v>
      </c>
      <c r="W576" s="7">
        <v>2.0</v>
      </c>
      <c r="X576" s="7">
        <v>3.0</v>
      </c>
      <c r="Y576" s="7">
        <v>9670.0</v>
      </c>
      <c r="Z576" s="18">
        <f t="shared" si="5"/>
        <v>1.989711934</v>
      </c>
      <c r="AA576" s="14">
        <v>153.83</v>
      </c>
      <c r="AB576" s="18">
        <f t="shared" si="6"/>
        <v>1.899135802</v>
      </c>
      <c r="AC576" s="14">
        <v>213.3</v>
      </c>
      <c r="AD576" s="18">
        <f t="shared" si="7"/>
        <v>2.633333333</v>
      </c>
      <c r="AE576" s="13">
        <f t="shared" si="8"/>
        <v>0.4190068913</v>
      </c>
      <c r="AF576" s="7">
        <v>88.0</v>
      </c>
      <c r="AG576" s="7">
        <v>105.0</v>
      </c>
      <c r="AH576" s="13">
        <f t="shared" si="9"/>
        <v>0.4559585492</v>
      </c>
      <c r="AI576" s="7">
        <v>1.0</v>
      </c>
      <c r="AJ576" s="7">
        <v>11.0</v>
      </c>
      <c r="AK576" s="26">
        <v>36.0</v>
      </c>
      <c r="AL576" s="26">
        <v>109.0</v>
      </c>
      <c r="AM576" s="7">
        <v>4.0</v>
      </c>
      <c r="AN576" s="7">
        <v>38.0</v>
      </c>
      <c r="AO576" s="7">
        <v>8.0</v>
      </c>
      <c r="AP576" s="7">
        <v>69.0</v>
      </c>
      <c r="AQ576" s="7">
        <v>26.0</v>
      </c>
      <c r="AR576" s="7">
        <v>105.0</v>
      </c>
      <c r="AS576" s="13">
        <f t="shared" si="10"/>
        <v>0.1984732824</v>
      </c>
      <c r="AT576" s="14">
        <v>3.42</v>
      </c>
      <c r="AU576" s="7">
        <v>1.0</v>
      </c>
      <c r="AV576" s="7">
        <v>0.0</v>
      </c>
      <c r="AW576" s="14">
        <v>-21.8</v>
      </c>
      <c r="AX576" s="14">
        <v>4.03</v>
      </c>
      <c r="AY576" s="14">
        <v>-4.35</v>
      </c>
    </row>
    <row r="577" ht="12.75" customHeight="1">
      <c r="A577" s="7" t="s">
        <v>339</v>
      </c>
      <c r="B577" s="7" t="s">
        <v>2603</v>
      </c>
      <c r="C577" s="8" t="s">
        <v>628</v>
      </c>
      <c r="D577" s="9" t="s">
        <v>255</v>
      </c>
      <c r="E577" s="7">
        <v>67.0</v>
      </c>
      <c r="F577" s="7">
        <v>2.0</v>
      </c>
      <c r="G577" s="7">
        <v>0.0</v>
      </c>
      <c r="H577" s="24">
        <f t="shared" si="1"/>
        <v>2</v>
      </c>
      <c r="I577" s="7">
        <v>2.0</v>
      </c>
      <c r="J577" s="7">
        <v>0.0</v>
      </c>
      <c r="K577" s="7">
        <v>0.0</v>
      </c>
      <c r="L577" s="12">
        <f t="shared" si="2"/>
        <v>0</v>
      </c>
      <c r="M577" s="7">
        <v>5.0</v>
      </c>
      <c r="N577" s="7">
        <v>2.0</v>
      </c>
      <c r="O577" s="7">
        <v>2.0</v>
      </c>
      <c r="P577" s="7">
        <v>3.0</v>
      </c>
      <c r="Q577" s="7">
        <v>1.0</v>
      </c>
      <c r="R577" s="10">
        <f t="shared" si="3"/>
        <v>0.4</v>
      </c>
      <c r="S577" s="10">
        <f t="shared" si="4"/>
        <v>0.3333333333</v>
      </c>
      <c r="T577" s="7">
        <v>3.0</v>
      </c>
      <c r="U577" s="7">
        <v>1.0</v>
      </c>
      <c r="V577" s="7">
        <v>5.0</v>
      </c>
      <c r="W577" s="7">
        <v>4.0</v>
      </c>
      <c r="X577" s="7">
        <v>2.0</v>
      </c>
      <c r="Y577" s="7">
        <v>4842.0</v>
      </c>
      <c r="Z577" s="18">
        <f t="shared" si="5"/>
        <v>1.204477612</v>
      </c>
      <c r="AA577" s="14">
        <v>74.47</v>
      </c>
      <c r="AB577" s="18">
        <f t="shared" si="6"/>
        <v>1.111492537</v>
      </c>
      <c r="AC577" s="14">
        <v>236.04</v>
      </c>
      <c r="AD577" s="18">
        <f t="shared" si="7"/>
        <v>3.522985075</v>
      </c>
      <c r="AE577" s="13">
        <f t="shared" si="8"/>
        <v>0.2398312454</v>
      </c>
      <c r="AF577" s="7">
        <v>1.0</v>
      </c>
      <c r="AG577" s="7">
        <v>3.0</v>
      </c>
      <c r="AH577" s="13">
        <f t="shared" si="9"/>
        <v>0.25</v>
      </c>
      <c r="AI577" s="7">
        <v>2.0</v>
      </c>
      <c r="AJ577" s="7">
        <v>9.0</v>
      </c>
      <c r="AK577" s="26">
        <v>11.0</v>
      </c>
      <c r="AL577" s="26">
        <v>52.0</v>
      </c>
      <c r="AM577" s="7">
        <v>4.0</v>
      </c>
      <c r="AN577" s="7">
        <v>21.0</v>
      </c>
      <c r="AO577" s="7">
        <v>2.0</v>
      </c>
      <c r="AP577" s="7">
        <v>27.0</v>
      </c>
      <c r="AQ577" s="7">
        <v>12.0</v>
      </c>
      <c r="AR577" s="7">
        <v>47.0</v>
      </c>
      <c r="AS577" s="13">
        <f t="shared" si="10"/>
        <v>0.2033898305</v>
      </c>
      <c r="AT577" s="14">
        <v>11.86</v>
      </c>
      <c r="AU577" s="7">
        <v>1.0</v>
      </c>
      <c r="AV577" s="7">
        <v>0.0</v>
      </c>
      <c r="AW577" s="14">
        <v>-32.2</v>
      </c>
      <c r="AX577" s="14">
        <v>19.44</v>
      </c>
      <c r="AY577" s="14">
        <v>16.23</v>
      </c>
    </row>
    <row r="578" ht="12.75" customHeight="1">
      <c r="A578" s="7" t="s">
        <v>2129</v>
      </c>
      <c r="B578" s="7" t="s">
        <v>2606</v>
      </c>
      <c r="C578" s="8" t="s">
        <v>860</v>
      </c>
      <c r="D578" s="9" t="s">
        <v>174</v>
      </c>
      <c r="E578" s="7">
        <v>11.0</v>
      </c>
      <c r="F578" s="7">
        <v>0.0</v>
      </c>
      <c r="G578" s="7">
        <v>0.0</v>
      </c>
      <c r="H578" s="24">
        <f t="shared" si="1"/>
        <v>0</v>
      </c>
      <c r="I578" s="7">
        <v>0.0</v>
      </c>
      <c r="J578" s="7">
        <v>0.0</v>
      </c>
      <c r="K578" s="7">
        <v>0.0</v>
      </c>
      <c r="L578" s="12">
        <f t="shared" si="2"/>
        <v>0</v>
      </c>
      <c r="M578" s="7">
        <v>0.0</v>
      </c>
      <c r="N578" s="7">
        <v>0.0</v>
      </c>
      <c r="O578" s="7">
        <v>0.0</v>
      </c>
      <c r="P578" s="7">
        <v>0.0</v>
      </c>
      <c r="Q578" s="7">
        <v>0.0</v>
      </c>
      <c r="R578" s="10">
        <f t="shared" si="3"/>
        <v>0</v>
      </c>
      <c r="S578" s="10">
        <f t="shared" si="4"/>
        <v>0</v>
      </c>
      <c r="T578" s="7">
        <v>0.0</v>
      </c>
      <c r="U578" s="7">
        <v>0.0</v>
      </c>
      <c r="V578" s="7">
        <v>0.0</v>
      </c>
      <c r="W578" s="7">
        <v>0.0</v>
      </c>
      <c r="X578" s="7">
        <v>0.0</v>
      </c>
      <c r="Y578" s="7">
        <v>19.0</v>
      </c>
      <c r="Z578" s="18">
        <f t="shared" si="5"/>
        <v>0.02878787879</v>
      </c>
      <c r="AA578" s="14">
        <v>0.32</v>
      </c>
      <c r="AB578" s="18">
        <f t="shared" si="6"/>
        <v>0.02909090909</v>
      </c>
      <c r="AC578" s="14">
        <v>50.79</v>
      </c>
      <c r="AD578" s="18">
        <f t="shared" si="7"/>
        <v>4.617272727</v>
      </c>
      <c r="AE578" s="13">
        <f t="shared" si="8"/>
        <v>0.006261005674</v>
      </c>
      <c r="AF578" s="7">
        <v>0.0</v>
      </c>
      <c r="AG578" s="7">
        <v>0.0</v>
      </c>
      <c r="AH578" s="13" t="str">
        <f t="shared" si="9"/>
        <v> </v>
      </c>
      <c r="AI578" s="7">
        <v>0.0</v>
      </c>
      <c r="AJ578" s="7">
        <v>0.0</v>
      </c>
      <c r="AK578" s="26">
        <v>0.0</v>
      </c>
      <c r="AL578" s="26">
        <v>0.0</v>
      </c>
      <c r="AM578" s="7">
        <v>0.0</v>
      </c>
      <c r="AN578" s="7">
        <v>0.0</v>
      </c>
      <c r="AO578" s="7">
        <v>0.0</v>
      </c>
      <c r="AP578" s="7">
        <v>1.0</v>
      </c>
      <c r="AQ578" s="7">
        <v>0.0</v>
      </c>
      <c r="AR578" s="7">
        <v>1.0</v>
      </c>
      <c r="AS578" s="13">
        <f t="shared" si="10"/>
        <v>0</v>
      </c>
      <c r="AT578" s="14">
        <v>-5.56</v>
      </c>
      <c r="AU578" s="7">
        <v>0.0</v>
      </c>
      <c r="AV578" s="7">
        <v>1.0</v>
      </c>
      <c r="AW578" s="14">
        <v>60.0</v>
      </c>
      <c r="AX578" s="14"/>
      <c r="AY578" s="14"/>
    </row>
    <row r="579" ht="12.75" customHeight="1">
      <c r="A579" s="7" t="s">
        <v>339</v>
      </c>
      <c r="B579" s="7" t="s">
        <v>2608</v>
      </c>
      <c r="C579" s="8" t="s">
        <v>173</v>
      </c>
      <c r="D579" s="9" t="s">
        <v>174</v>
      </c>
      <c r="E579" s="7">
        <v>82.0</v>
      </c>
      <c r="F579" s="7">
        <v>0.0</v>
      </c>
      <c r="G579" s="7">
        <v>0.0</v>
      </c>
      <c r="H579" s="24">
        <f t="shared" si="1"/>
        <v>0</v>
      </c>
      <c r="I579" s="7">
        <v>0.0</v>
      </c>
      <c r="J579" s="7">
        <v>0.0</v>
      </c>
      <c r="K579" s="7">
        <v>0.0</v>
      </c>
      <c r="L579" s="12">
        <f t="shared" si="2"/>
        <v>0</v>
      </c>
      <c r="M579" s="7">
        <v>2.0</v>
      </c>
      <c r="N579" s="7">
        <v>1.0</v>
      </c>
      <c r="O579" s="7">
        <v>1.0</v>
      </c>
      <c r="P579" s="7">
        <v>2.0</v>
      </c>
      <c r="Q579" s="7">
        <v>0.0</v>
      </c>
      <c r="R579" s="10">
        <f t="shared" si="3"/>
        <v>0</v>
      </c>
      <c r="S579" s="10">
        <f t="shared" si="4"/>
        <v>0</v>
      </c>
      <c r="T579" s="7">
        <v>27.0</v>
      </c>
      <c r="U579" s="7">
        <v>12.0</v>
      </c>
      <c r="V579" s="7">
        <v>8.0</v>
      </c>
      <c r="W579" s="7">
        <v>10.0</v>
      </c>
      <c r="X579" s="7">
        <v>2.0</v>
      </c>
      <c r="Y579" s="7">
        <v>14118.0</v>
      </c>
      <c r="Z579" s="18">
        <f t="shared" si="5"/>
        <v>2.869512195</v>
      </c>
      <c r="AA579" s="14">
        <v>229.98</v>
      </c>
      <c r="AB579" s="18">
        <f t="shared" si="6"/>
        <v>2.804634146</v>
      </c>
      <c r="AC579" s="14">
        <v>190.14</v>
      </c>
      <c r="AD579" s="18">
        <f t="shared" si="7"/>
        <v>2.318780488</v>
      </c>
      <c r="AE579" s="13">
        <f t="shared" si="8"/>
        <v>0.5474150243</v>
      </c>
      <c r="AF579" s="7">
        <v>0.0</v>
      </c>
      <c r="AG579" s="7">
        <v>0.0</v>
      </c>
      <c r="AH579" s="13" t="str">
        <f t="shared" si="9"/>
        <v> </v>
      </c>
      <c r="AI579" s="7">
        <v>1.0</v>
      </c>
      <c r="AJ579" s="7">
        <v>24.0</v>
      </c>
      <c r="AK579" s="26">
        <v>16.0</v>
      </c>
      <c r="AL579" s="26">
        <v>173.0</v>
      </c>
      <c r="AM579" s="7">
        <v>4.0</v>
      </c>
      <c r="AN579" s="7">
        <v>89.0</v>
      </c>
      <c r="AO579" s="7">
        <v>1.0</v>
      </c>
      <c r="AP579" s="7">
        <v>106.0</v>
      </c>
      <c r="AQ579" s="7">
        <v>9.0</v>
      </c>
      <c r="AR579" s="7">
        <v>168.0</v>
      </c>
      <c r="AS579" s="13">
        <f t="shared" si="10"/>
        <v>0.05084745763</v>
      </c>
      <c r="AT579" s="14">
        <v>-9.28</v>
      </c>
      <c r="AU579" s="7">
        <v>2.0</v>
      </c>
      <c r="AV579" s="7">
        <v>0.0</v>
      </c>
      <c r="AW579" s="14">
        <v>-41.7</v>
      </c>
      <c r="AX579" s="14">
        <v>3.63</v>
      </c>
      <c r="AY579" s="14">
        <v>-5.96</v>
      </c>
    </row>
    <row r="580" ht="12.75" customHeight="1">
      <c r="A580" s="7" t="s">
        <v>1242</v>
      </c>
      <c r="B580" s="7" t="s">
        <v>2612</v>
      </c>
      <c r="C580" s="8" t="s">
        <v>458</v>
      </c>
      <c r="D580" s="9" t="s">
        <v>183</v>
      </c>
      <c r="E580" s="7">
        <v>1.0</v>
      </c>
      <c r="F580" s="7">
        <v>0.0</v>
      </c>
      <c r="G580" s="7">
        <v>0.0</v>
      </c>
      <c r="H580" s="24">
        <f t="shared" si="1"/>
        <v>0</v>
      </c>
      <c r="I580" s="7">
        <v>0.0</v>
      </c>
      <c r="J580" s="7">
        <v>0.0</v>
      </c>
      <c r="K580" s="7">
        <v>0.0</v>
      </c>
      <c r="L580" s="12">
        <f t="shared" si="2"/>
        <v>0</v>
      </c>
      <c r="M580" s="7">
        <v>0.0</v>
      </c>
      <c r="N580" s="7">
        <v>0.0</v>
      </c>
      <c r="O580" s="7">
        <v>0.0</v>
      </c>
      <c r="P580" s="7">
        <v>0.0</v>
      </c>
      <c r="Q580" s="7">
        <v>0.0</v>
      </c>
      <c r="R580" s="10">
        <f t="shared" si="3"/>
        <v>0</v>
      </c>
      <c r="S580" s="10">
        <f t="shared" si="4"/>
        <v>0</v>
      </c>
      <c r="T580" s="7">
        <v>0.0</v>
      </c>
      <c r="U580" s="7">
        <v>0.0</v>
      </c>
      <c r="V580" s="7">
        <v>0.0</v>
      </c>
      <c r="W580" s="7">
        <v>0.0</v>
      </c>
      <c r="X580" s="7">
        <v>0.0</v>
      </c>
      <c r="Y580" s="7">
        <v>31.0</v>
      </c>
      <c r="Z580" s="18">
        <f t="shared" si="5"/>
        <v>0.5166666667</v>
      </c>
      <c r="AA580" s="14">
        <v>0.77</v>
      </c>
      <c r="AB580" s="18">
        <f t="shared" si="6"/>
        <v>0.77</v>
      </c>
      <c r="AC580" s="14">
        <v>7.9</v>
      </c>
      <c r="AD580" s="18">
        <f t="shared" si="7"/>
        <v>7.9</v>
      </c>
      <c r="AE580" s="13">
        <f t="shared" si="8"/>
        <v>0.08881199539</v>
      </c>
      <c r="AF580" s="7">
        <v>0.0</v>
      </c>
      <c r="AG580" s="7">
        <v>0.0</v>
      </c>
      <c r="AH580" s="13" t="str">
        <f t="shared" si="9"/>
        <v> </v>
      </c>
      <c r="AI580" s="7">
        <v>0.0</v>
      </c>
      <c r="AJ580" s="7">
        <v>0.0</v>
      </c>
      <c r="AK580" s="26">
        <v>0.0</v>
      </c>
      <c r="AL580" s="26">
        <v>0.0</v>
      </c>
      <c r="AM580" s="7">
        <v>0.0</v>
      </c>
      <c r="AN580" s="7">
        <v>0.0</v>
      </c>
      <c r="AO580" s="7">
        <v>0.0</v>
      </c>
      <c r="AP580" s="7">
        <v>0.0</v>
      </c>
      <c r="AQ580" s="7">
        <v>0.0</v>
      </c>
      <c r="AR580" s="7">
        <v>0.0</v>
      </c>
      <c r="AS580" s="13">
        <f t="shared" si="10"/>
        <v>0</v>
      </c>
      <c r="AT580" s="14"/>
      <c r="AU580" s="7">
        <v>0.0</v>
      </c>
      <c r="AV580" s="7">
        <v>0.0</v>
      </c>
      <c r="AW580" s="14">
        <v>0.0</v>
      </c>
      <c r="AX580" s="14"/>
      <c r="AY580" s="14"/>
    </row>
    <row r="581" ht="12.75" customHeight="1">
      <c r="A581" s="7" t="s">
        <v>777</v>
      </c>
      <c r="B581" s="7" t="s">
        <v>2615</v>
      </c>
      <c r="C581" s="8" t="s">
        <v>197</v>
      </c>
      <c r="D581" s="9" t="s">
        <v>1445</v>
      </c>
      <c r="E581" s="7">
        <v>52.0</v>
      </c>
      <c r="F581" s="7">
        <v>0.0</v>
      </c>
      <c r="G581" s="7">
        <v>0.0</v>
      </c>
      <c r="H581" s="24">
        <f t="shared" si="1"/>
        <v>0</v>
      </c>
      <c r="I581" s="7">
        <v>0.0</v>
      </c>
      <c r="J581" s="7">
        <v>0.0</v>
      </c>
      <c r="K581" s="7">
        <v>0.0</v>
      </c>
      <c r="L581" s="12">
        <f t="shared" si="2"/>
        <v>0</v>
      </c>
      <c r="M581" s="7">
        <v>0.0</v>
      </c>
      <c r="N581" s="7">
        <v>0.0</v>
      </c>
      <c r="O581" s="7">
        <v>0.0</v>
      </c>
      <c r="P581" s="7">
        <v>0.0</v>
      </c>
      <c r="Q581" s="7">
        <v>0.0</v>
      </c>
      <c r="R581" s="10">
        <f t="shared" si="3"/>
        <v>0</v>
      </c>
      <c r="S581" s="10">
        <f t="shared" si="4"/>
        <v>0</v>
      </c>
      <c r="T581" s="7">
        <v>0.0</v>
      </c>
      <c r="U581" s="7">
        <v>0.0</v>
      </c>
      <c r="V581" s="7">
        <v>0.0</v>
      </c>
      <c r="W581" s="7">
        <v>0.0</v>
      </c>
      <c r="X581" s="7">
        <v>0.0</v>
      </c>
      <c r="Y581" s="7">
        <v>77.0</v>
      </c>
      <c r="Z581" s="18">
        <f t="shared" si="5"/>
        <v>0.02467948718</v>
      </c>
      <c r="AA581" s="14">
        <v>0.91</v>
      </c>
      <c r="AB581" s="18">
        <f t="shared" si="6"/>
        <v>0.0175</v>
      </c>
      <c r="AC581" s="14">
        <v>299.13</v>
      </c>
      <c r="AD581" s="18">
        <f t="shared" si="7"/>
        <v>5.7525</v>
      </c>
      <c r="AE581" s="13">
        <f t="shared" si="8"/>
        <v>0.003032928943</v>
      </c>
      <c r="AF581" s="7">
        <v>0.0</v>
      </c>
      <c r="AG581" s="7">
        <v>0.0</v>
      </c>
      <c r="AH581" s="13" t="str">
        <f t="shared" si="9"/>
        <v> </v>
      </c>
      <c r="AI581" s="7">
        <v>0.0</v>
      </c>
      <c r="AJ581" s="7">
        <v>0.0</v>
      </c>
      <c r="AK581" s="26">
        <v>0.0</v>
      </c>
      <c r="AL581" s="26">
        <v>2.0</v>
      </c>
      <c r="AM581" s="7">
        <v>0.0</v>
      </c>
      <c r="AN581" s="7">
        <v>0.0</v>
      </c>
      <c r="AO581" s="7">
        <v>0.0</v>
      </c>
      <c r="AP581" s="7">
        <v>0.0</v>
      </c>
      <c r="AQ581" s="7">
        <v>0.0</v>
      </c>
      <c r="AR581" s="7">
        <v>2.0</v>
      </c>
      <c r="AS581" s="13">
        <f t="shared" si="10"/>
        <v>0</v>
      </c>
      <c r="AT581" s="14">
        <v>-14.18</v>
      </c>
      <c r="AU581" s="7">
        <v>1.0</v>
      </c>
      <c r="AV581" s="7">
        <v>0.0</v>
      </c>
      <c r="AW581" s="14">
        <v>-120.0</v>
      </c>
      <c r="AX581" s="14"/>
      <c r="AY581" s="14"/>
    </row>
    <row r="582" ht="12.75" customHeight="1">
      <c r="A582" s="7" t="s">
        <v>190</v>
      </c>
      <c r="B582" s="7" t="s">
        <v>2616</v>
      </c>
      <c r="C582" s="8" t="s">
        <v>685</v>
      </c>
      <c r="D582" s="9" t="s">
        <v>167</v>
      </c>
      <c r="E582" s="7">
        <v>71.0</v>
      </c>
      <c r="F582" s="7">
        <v>1.0</v>
      </c>
      <c r="G582" s="7">
        <v>0.0</v>
      </c>
      <c r="H582" s="24">
        <f t="shared" si="1"/>
        <v>1</v>
      </c>
      <c r="I582" s="7">
        <v>1.0</v>
      </c>
      <c r="J582" s="7">
        <v>0.0</v>
      </c>
      <c r="K582" s="7">
        <v>0.0</v>
      </c>
      <c r="L582" s="12">
        <f t="shared" si="2"/>
        <v>0</v>
      </c>
      <c r="M582" s="7">
        <v>3.0</v>
      </c>
      <c r="N582" s="7">
        <v>0.0</v>
      </c>
      <c r="O582" s="7">
        <v>0.0</v>
      </c>
      <c r="P582" s="7">
        <v>1.0</v>
      </c>
      <c r="Q582" s="7">
        <v>3.0</v>
      </c>
      <c r="R582" s="10">
        <f t="shared" si="3"/>
        <v>0.3333333333</v>
      </c>
      <c r="S582" s="10">
        <f t="shared" si="4"/>
        <v>0.25</v>
      </c>
      <c r="T582" s="7">
        <v>6.0</v>
      </c>
      <c r="U582" s="7">
        <v>0.0</v>
      </c>
      <c r="V582" s="7">
        <v>3.0</v>
      </c>
      <c r="W582" s="7">
        <v>1.0</v>
      </c>
      <c r="X582" s="7">
        <v>6.0</v>
      </c>
      <c r="Y582" s="7">
        <v>7110.0</v>
      </c>
      <c r="Z582" s="18">
        <f t="shared" si="5"/>
        <v>1.669014085</v>
      </c>
      <c r="AA582" s="14">
        <v>118.58</v>
      </c>
      <c r="AB582" s="18">
        <f t="shared" si="6"/>
        <v>1.670140845</v>
      </c>
      <c r="AC582" s="14">
        <v>167.82</v>
      </c>
      <c r="AD582" s="18">
        <f t="shared" si="7"/>
        <v>2.363661972</v>
      </c>
      <c r="AE582" s="13">
        <f t="shared" si="8"/>
        <v>0.4140363128</v>
      </c>
      <c r="AF582" s="7">
        <v>2.0</v>
      </c>
      <c r="AG582" s="7">
        <v>2.0</v>
      </c>
      <c r="AH582" s="13">
        <f t="shared" si="9"/>
        <v>0.5</v>
      </c>
      <c r="AI582" s="7">
        <v>2.0</v>
      </c>
      <c r="AJ582" s="7">
        <v>7.0</v>
      </c>
      <c r="AK582" s="26">
        <v>9.0</v>
      </c>
      <c r="AL582" s="26">
        <v>73.0</v>
      </c>
      <c r="AM582" s="7">
        <v>2.0</v>
      </c>
      <c r="AN582" s="7">
        <v>37.0</v>
      </c>
      <c r="AO582" s="7">
        <v>9.0</v>
      </c>
      <c r="AP582" s="7">
        <v>32.0</v>
      </c>
      <c r="AQ582" s="7">
        <v>9.0</v>
      </c>
      <c r="AR582" s="7">
        <v>67.0</v>
      </c>
      <c r="AS582" s="13">
        <f t="shared" si="10"/>
        <v>0.1184210526</v>
      </c>
      <c r="AT582" s="14">
        <v>2.32</v>
      </c>
      <c r="AU582" s="7">
        <v>0.0</v>
      </c>
      <c r="AV582" s="7">
        <v>1.0</v>
      </c>
      <c r="AW582" s="14">
        <v>-41.0</v>
      </c>
      <c r="AX582" s="14">
        <v>6.98</v>
      </c>
      <c r="AY582" s="14">
        <v>-4.21</v>
      </c>
    </row>
    <row r="583" ht="12.75" customHeight="1">
      <c r="A583" s="7" t="s">
        <v>1361</v>
      </c>
      <c r="B583" s="7" t="s">
        <v>2618</v>
      </c>
      <c r="C583" s="8" t="s">
        <v>136</v>
      </c>
      <c r="D583" s="9" t="s">
        <v>159</v>
      </c>
      <c r="E583" s="7">
        <v>6.0</v>
      </c>
      <c r="F583" s="7">
        <v>0.0</v>
      </c>
      <c r="G583" s="7">
        <v>0.0</v>
      </c>
      <c r="H583" s="24">
        <f t="shared" si="1"/>
        <v>0</v>
      </c>
      <c r="I583" s="7">
        <v>0.0</v>
      </c>
      <c r="J583" s="7">
        <v>0.0</v>
      </c>
      <c r="K583" s="7">
        <v>0.0</v>
      </c>
      <c r="L583" s="12">
        <f t="shared" si="2"/>
        <v>0</v>
      </c>
      <c r="M583" s="7">
        <v>0.0</v>
      </c>
      <c r="N583" s="7">
        <v>0.0</v>
      </c>
      <c r="O583" s="7">
        <v>0.0</v>
      </c>
      <c r="P583" s="7">
        <v>0.0</v>
      </c>
      <c r="Q583" s="7">
        <v>1.0</v>
      </c>
      <c r="R583" s="10">
        <f t="shared" si="3"/>
        <v>0</v>
      </c>
      <c r="S583" s="10">
        <f t="shared" si="4"/>
        <v>0</v>
      </c>
      <c r="T583" s="7">
        <v>0.0</v>
      </c>
      <c r="U583" s="7">
        <v>0.0</v>
      </c>
      <c r="V583" s="7">
        <v>0.0</v>
      </c>
      <c r="W583" s="7">
        <v>0.0</v>
      </c>
      <c r="X583" s="7">
        <v>1.0</v>
      </c>
      <c r="Y583" s="7">
        <v>525.0</v>
      </c>
      <c r="Z583" s="18">
        <f t="shared" si="5"/>
        <v>1.458333333</v>
      </c>
      <c r="AA583" s="14">
        <v>7.91</v>
      </c>
      <c r="AB583" s="18">
        <f t="shared" si="6"/>
        <v>1.318333333</v>
      </c>
      <c r="AC583" s="14">
        <v>17.02</v>
      </c>
      <c r="AD583" s="18">
        <f t="shared" si="7"/>
        <v>2.836666667</v>
      </c>
      <c r="AE583" s="13">
        <f t="shared" si="8"/>
        <v>0.3172884075</v>
      </c>
      <c r="AF583" s="7">
        <v>1.0</v>
      </c>
      <c r="AG583" s="7">
        <v>2.0</v>
      </c>
      <c r="AH583" s="13">
        <f t="shared" si="9"/>
        <v>0.3333333333</v>
      </c>
      <c r="AI583" s="7">
        <v>0.0</v>
      </c>
      <c r="AJ583" s="7">
        <v>2.0</v>
      </c>
      <c r="AK583" s="26">
        <v>0.0</v>
      </c>
      <c r="AL583" s="26">
        <v>4.0</v>
      </c>
      <c r="AM583" s="7">
        <v>0.0</v>
      </c>
      <c r="AN583" s="7">
        <v>2.0</v>
      </c>
      <c r="AO583" s="7">
        <v>1.0</v>
      </c>
      <c r="AP583" s="7">
        <v>3.0</v>
      </c>
      <c r="AQ583" s="7">
        <v>1.0</v>
      </c>
      <c r="AR583" s="7">
        <v>6.0</v>
      </c>
      <c r="AS583" s="13">
        <f t="shared" si="10"/>
        <v>0.1428571429</v>
      </c>
      <c r="AT583" s="14">
        <v>-1.5</v>
      </c>
      <c r="AU583" s="7">
        <v>0.0</v>
      </c>
      <c r="AV583" s="7">
        <v>0.0</v>
      </c>
      <c r="AW583" s="14">
        <v>-45.5</v>
      </c>
      <c r="AX583" s="14">
        <v>20.0</v>
      </c>
      <c r="AY583" s="14">
        <v>14.74</v>
      </c>
    </row>
    <row r="584" ht="12.75" customHeight="1">
      <c r="A584" s="7" t="s">
        <v>732</v>
      </c>
      <c r="B584" s="7" t="s">
        <v>2620</v>
      </c>
      <c r="C584" s="8" t="s">
        <v>860</v>
      </c>
      <c r="D584" s="9" t="s">
        <v>150</v>
      </c>
      <c r="E584" s="7">
        <v>55.0</v>
      </c>
      <c r="F584" s="7">
        <v>0.0</v>
      </c>
      <c r="G584" s="7">
        <v>0.0</v>
      </c>
      <c r="H584" s="24">
        <f t="shared" si="1"/>
        <v>0</v>
      </c>
      <c r="I584" s="7">
        <v>0.0</v>
      </c>
      <c r="J584" s="7">
        <v>0.0</v>
      </c>
      <c r="K584" s="7">
        <v>0.0</v>
      </c>
      <c r="L584" s="12">
        <f t="shared" si="2"/>
        <v>0</v>
      </c>
      <c r="M584" s="7">
        <v>3.0</v>
      </c>
      <c r="N584" s="7">
        <v>1.0</v>
      </c>
      <c r="O584" s="7">
        <v>1.0</v>
      </c>
      <c r="P584" s="7">
        <v>3.0</v>
      </c>
      <c r="Q584" s="7">
        <v>3.0</v>
      </c>
      <c r="R584" s="10">
        <f t="shared" si="3"/>
        <v>0</v>
      </c>
      <c r="S584" s="10">
        <f t="shared" si="4"/>
        <v>0</v>
      </c>
      <c r="T584" s="7">
        <v>6.0</v>
      </c>
      <c r="U584" s="7">
        <v>0.0</v>
      </c>
      <c r="V584" s="7">
        <v>1.0</v>
      </c>
      <c r="W584" s="7">
        <v>1.0</v>
      </c>
      <c r="X584" s="7">
        <v>4.0</v>
      </c>
      <c r="Y584" s="7">
        <v>3145.0</v>
      </c>
      <c r="Z584" s="18">
        <f t="shared" si="5"/>
        <v>0.953030303</v>
      </c>
      <c r="AA584" s="14">
        <v>51.63</v>
      </c>
      <c r="AB584" s="18">
        <f t="shared" si="6"/>
        <v>0.9387272727</v>
      </c>
      <c r="AC584" s="14">
        <v>218.03</v>
      </c>
      <c r="AD584" s="18">
        <f t="shared" si="7"/>
        <v>3.964181818</v>
      </c>
      <c r="AE584" s="13">
        <f t="shared" si="8"/>
        <v>0.1914633242</v>
      </c>
      <c r="AF584" s="7">
        <v>11.0</v>
      </c>
      <c r="AG584" s="7">
        <v>7.0</v>
      </c>
      <c r="AH584" s="13">
        <f t="shared" si="9"/>
        <v>0.6111111111</v>
      </c>
      <c r="AI584" s="7">
        <v>0.0</v>
      </c>
      <c r="AJ584" s="7">
        <v>8.0</v>
      </c>
      <c r="AK584" s="26">
        <v>6.0</v>
      </c>
      <c r="AL584" s="26">
        <v>37.0</v>
      </c>
      <c r="AM584" s="7">
        <v>2.0</v>
      </c>
      <c r="AN584" s="7">
        <v>12.0</v>
      </c>
      <c r="AO584" s="7">
        <v>3.0</v>
      </c>
      <c r="AP584" s="7">
        <v>24.0</v>
      </c>
      <c r="AQ584" s="7">
        <v>5.0</v>
      </c>
      <c r="AR584" s="7">
        <v>42.0</v>
      </c>
      <c r="AS584" s="13">
        <f t="shared" si="10"/>
        <v>0.1063829787</v>
      </c>
      <c r="AT584" s="14">
        <v>0.96</v>
      </c>
      <c r="AU584" s="7">
        <v>0.0</v>
      </c>
      <c r="AV584" s="7">
        <v>0.0</v>
      </c>
      <c r="AW584" s="14">
        <v>-32.5</v>
      </c>
      <c r="AX584" s="14">
        <v>3.7</v>
      </c>
      <c r="AY584" s="14">
        <v>-3.26</v>
      </c>
    </row>
    <row r="585" ht="12.75" customHeight="1">
      <c r="A585" s="7" t="s">
        <v>2623</v>
      </c>
      <c r="B585" s="7" t="s">
        <v>2624</v>
      </c>
      <c r="C585" s="8" t="s">
        <v>860</v>
      </c>
      <c r="D585" s="9" t="s">
        <v>174</v>
      </c>
      <c r="E585" s="7">
        <v>69.0</v>
      </c>
      <c r="F585" s="7">
        <v>0.0</v>
      </c>
      <c r="G585" s="7">
        <v>1.0</v>
      </c>
      <c r="H585" s="24">
        <f t="shared" si="1"/>
        <v>1</v>
      </c>
      <c r="I585" s="7">
        <v>0.0</v>
      </c>
      <c r="J585" s="7">
        <v>1.0</v>
      </c>
      <c r="K585" s="7">
        <v>0.0</v>
      </c>
      <c r="L585" s="12">
        <f t="shared" si="2"/>
        <v>5</v>
      </c>
      <c r="M585" s="7">
        <v>3.0</v>
      </c>
      <c r="N585" s="7">
        <v>1.0</v>
      </c>
      <c r="O585" s="7">
        <v>1.0</v>
      </c>
      <c r="P585" s="7">
        <v>3.0</v>
      </c>
      <c r="Q585" s="7">
        <v>0.0</v>
      </c>
      <c r="R585" s="10">
        <f t="shared" si="3"/>
        <v>0</v>
      </c>
      <c r="S585" s="10">
        <f t="shared" si="4"/>
        <v>0</v>
      </c>
      <c r="T585" s="7">
        <v>15.0</v>
      </c>
      <c r="U585" s="7">
        <v>3.0</v>
      </c>
      <c r="V585" s="7">
        <v>2.0</v>
      </c>
      <c r="W585" s="7">
        <v>7.0</v>
      </c>
      <c r="X585" s="7">
        <v>2.0</v>
      </c>
      <c r="Y585" s="7">
        <v>8457.0</v>
      </c>
      <c r="Z585" s="18">
        <f t="shared" si="5"/>
        <v>2.042753623</v>
      </c>
      <c r="AA585" s="14">
        <v>134.01</v>
      </c>
      <c r="AB585" s="18">
        <f t="shared" si="6"/>
        <v>1.942173913</v>
      </c>
      <c r="AC585" s="14">
        <v>226.91</v>
      </c>
      <c r="AD585" s="18">
        <f t="shared" si="7"/>
        <v>3.288550725</v>
      </c>
      <c r="AE585" s="13">
        <f t="shared" si="8"/>
        <v>0.3713011194</v>
      </c>
      <c r="AF585" s="7">
        <v>0.0</v>
      </c>
      <c r="AG585" s="7">
        <v>0.0</v>
      </c>
      <c r="AH585" s="13" t="str">
        <f t="shared" si="9"/>
        <v> </v>
      </c>
      <c r="AI585" s="7">
        <v>3.0</v>
      </c>
      <c r="AJ585" s="7">
        <v>18.0</v>
      </c>
      <c r="AK585" s="26">
        <v>12.0</v>
      </c>
      <c r="AL585" s="26">
        <v>113.0</v>
      </c>
      <c r="AM585" s="7">
        <v>4.0</v>
      </c>
      <c r="AN585" s="7">
        <v>55.0</v>
      </c>
      <c r="AO585" s="7">
        <v>3.0</v>
      </c>
      <c r="AP585" s="7">
        <v>54.0</v>
      </c>
      <c r="AQ585" s="7">
        <v>12.0</v>
      </c>
      <c r="AR585" s="7">
        <v>131.0</v>
      </c>
      <c r="AS585" s="13">
        <f t="shared" si="10"/>
        <v>0.08391608392</v>
      </c>
      <c r="AT585" s="14">
        <v>0.30000000000000004</v>
      </c>
      <c r="AU585" s="7">
        <v>2.0</v>
      </c>
      <c r="AV585" s="7">
        <v>1.0</v>
      </c>
      <c r="AW585" s="14">
        <v>-51.9</v>
      </c>
      <c r="AX585" s="14">
        <v>8.33</v>
      </c>
      <c r="AY585" s="14">
        <v>4.37</v>
      </c>
    </row>
    <row r="586" ht="12.75" customHeight="1">
      <c r="A586" s="7" t="s">
        <v>2005</v>
      </c>
      <c r="B586" s="7" t="s">
        <v>2626</v>
      </c>
      <c r="C586" s="8" t="s">
        <v>237</v>
      </c>
      <c r="D586" s="9" t="s">
        <v>150</v>
      </c>
      <c r="E586" s="7">
        <v>22.0</v>
      </c>
      <c r="F586" s="7">
        <v>0.0</v>
      </c>
      <c r="G586" s="7">
        <v>0.0</v>
      </c>
      <c r="H586" s="24">
        <f t="shared" si="1"/>
        <v>0</v>
      </c>
      <c r="I586" s="7">
        <v>0.0</v>
      </c>
      <c r="J586" s="7">
        <v>0.0</v>
      </c>
      <c r="K586" s="7">
        <v>0.0</v>
      </c>
      <c r="L586" s="12">
        <f t="shared" si="2"/>
        <v>0</v>
      </c>
      <c r="M586" s="7">
        <v>0.0</v>
      </c>
      <c r="N586" s="7">
        <v>0.0</v>
      </c>
      <c r="O586" s="7">
        <v>0.0</v>
      </c>
      <c r="P586" s="7">
        <v>0.0</v>
      </c>
      <c r="Q586" s="7">
        <v>0.0</v>
      </c>
      <c r="R586" s="10">
        <f t="shared" si="3"/>
        <v>0</v>
      </c>
      <c r="S586" s="10">
        <f t="shared" si="4"/>
        <v>0</v>
      </c>
      <c r="T586" s="7">
        <v>0.0</v>
      </c>
      <c r="U586" s="7">
        <v>0.0</v>
      </c>
      <c r="V586" s="7">
        <v>0.0</v>
      </c>
      <c r="W586" s="7">
        <v>0.0</v>
      </c>
      <c r="X586" s="7">
        <v>0.0</v>
      </c>
      <c r="Y586" s="7">
        <v>14.0</v>
      </c>
      <c r="Z586" s="18">
        <f t="shared" si="5"/>
        <v>0.01060606061</v>
      </c>
      <c r="AA586" s="14">
        <v>0.0</v>
      </c>
      <c r="AB586" s="18">
        <f t="shared" si="6"/>
        <v>0</v>
      </c>
      <c r="AC586" s="14">
        <v>112.47</v>
      </c>
      <c r="AD586" s="18">
        <f t="shared" si="7"/>
        <v>5.112272727</v>
      </c>
      <c r="AE586" s="13">
        <f t="shared" si="8"/>
        <v>0</v>
      </c>
      <c r="AF586" s="7">
        <v>0.0</v>
      </c>
      <c r="AG586" s="7">
        <v>0.0</v>
      </c>
      <c r="AH586" s="13" t="str">
        <f t="shared" si="9"/>
        <v> </v>
      </c>
      <c r="AI586" s="7">
        <v>0.0</v>
      </c>
      <c r="AJ586" s="7">
        <v>0.0</v>
      </c>
      <c r="AK586" s="26">
        <v>0.0</v>
      </c>
      <c r="AL586" s="26">
        <v>0.0</v>
      </c>
      <c r="AM586" s="7">
        <v>0.0</v>
      </c>
      <c r="AN586" s="7">
        <v>0.0</v>
      </c>
      <c r="AO586" s="7">
        <v>0.0</v>
      </c>
      <c r="AP586" s="7">
        <v>0.0</v>
      </c>
      <c r="AQ586" s="7">
        <v>0.0</v>
      </c>
      <c r="AR586" s="7">
        <v>0.0</v>
      </c>
      <c r="AS586" s="13">
        <f t="shared" si="10"/>
        <v>0</v>
      </c>
      <c r="AT586" s="14"/>
      <c r="AU586" s="7">
        <v>0.0</v>
      </c>
      <c r="AV586" s="7">
        <v>1.0</v>
      </c>
      <c r="AW586" s="14">
        <v>0.0</v>
      </c>
      <c r="AX586" s="14"/>
      <c r="AY586" s="14"/>
    </row>
    <row r="587" ht="12.75" customHeight="1">
      <c r="A587" s="7" t="s">
        <v>2630</v>
      </c>
      <c r="B587" s="7" t="s">
        <v>2631</v>
      </c>
      <c r="C587" s="8" t="s">
        <v>136</v>
      </c>
      <c r="D587" s="9" t="s">
        <v>183</v>
      </c>
      <c r="E587" s="7">
        <v>82.0</v>
      </c>
      <c r="F587" s="7">
        <v>0.0</v>
      </c>
      <c r="G587" s="7">
        <v>0.0</v>
      </c>
      <c r="H587" s="24">
        <f t="shared" si="1"/>
        <v>0</v>
      </c>
      <c r="I587" s="7">
        <v>0.0</v>
      </c>
      <c r="J587" s="7">
        <v>0.0</v>
      </c>
      <c r="K587" s="7">
        <v>0.0</v>
      </c>
      <c r="L587" s="12">
        <f t="shared" si="2"/>
        <v>0</v>
      </c>
      <c r="M587" s="7">
        <v>1.0</v>
      </c>
      <c r="N587" s="7">
        <v>0.0</v>
      </c>
      <c r="O587" s="7">
        <v>0.0</v>
      </c>
      <c r="P587" s="7">
        <v>1.0</v>
      </c>
      <c r="Q587" s="7">
        <v>0.0</v>
      </c>
      <c r="R587" s="10">
        <f t="shared" si="3"/>
        <v>0</v>
      </c>
      <c r="S587" s="10">
        <f t="shared" si="4"/>
        <v>0</v>
      </c>
      <c r="T587" s="7">
        <v>0.0</v>
      </c>
      <c r="U587" s="7">
        <v>0.0</v>
      </c>
      <c r="V587" s="7">
        <v>0.0</v>
      </c>
      <c r="W587" s="7">
        <v>0.0</v>
      </c>
      <c r="X587" s="7">
        <v>0.0</v>
      </c>
      <c r="Y587" s="7">
        <v>67.0</v>
      </c>
      <c r="Z587" s="18">
        <f t="shared" si="5"/>
        <v>0.01361788618</v>
      </c>
      <c r="AA587" s="14">
        <v>0.64</v>
      </c>
      <c r="AB587" s="18">
        <f t="shared" si="6"/>
        <v>0.007804878049</v>
      </c>
      <c r="AC587" s="14">
        <v>433.84</v>
      </c>
      <c r="AD587" s="18">
        <f t="shared" si="7"/>
        <v>5.290731707</v>
      </c>
      <c r="AE587" s="13">
        <f t="shared" si="8"/>
        <v>0.001473025226</v>
      </c>
      <c r="AF587" s="7">
        <v>0.0</v>
      </c>
      <c r="AG587" s="7">
        <v>0.0</v>
      </c>
      <c r="AH587" s="13" t="str">
        <f t="shared" si="9"/>
        <v> </v>
      </c>
      <c r="AI587" s="7">
        <v>0.0</v>
      </c>
      <c r="AJ587" s="7">
        <v>0.0</v>
      </c>
      <c r="AK587" s="26">
        <v>1.0</v>
      </c>
      <c r="AL587" s="26">
        <v>1.0</v>
      </c>
      <c r="AM587" s="7">
        <v>0.0</v>
      </c>
      <c r="AN587" s="7">
        <v>1.0</v>
      </c>
      <c r="AO587" s="7">
        <v>0.0</v>
      </c>
      <c r="AP587" s="7">
        <v>1.0</v>
      </c>
      <c r="AQ587" s="7">
        <v>1.0</v>
      </c>
      <c r="AR587" s="7">
        <v>2.0</v>
      </c>
      <c r="AS587" s="13">
        <f t="shared" si="10"/>
        <v>0.3333333333</v>
      </c>
      <c r="AT587" s="14">
        <v>21.49</v>
      </c>
      <c r="AU587" s="7">
        <v>0.0</v>
      </c>
      <c r="AV587" s="7">
        <v>0.0</v>
      </c>
      <c r="AW587" s="14">
        <v>0.0</v>
      </c>
      <c r="AX587" s="14"/>
      <c r="AY587" s="14"/>
    </row>
    <row r="588" ht="12.75" customHeight="1">
      <c r="A588" s="7" t="s">
        <v>563</v>
      </c>
      <c r="B588" s="7" t="s">
        <v>2634</v>
      </c>
      <c r="C588" s="8" t="s">
        <v>254</v>
      </c>
      <c r="D588" s="9" t="s">
        <v>255</v>
      </c>
      <c r="E588" s="7">
        <v>46.0</v>
      </c>
      <c r="F588" s="7">
        <v>1.0</v>
      </c>
      <c r="G588" s="7">
        <v>0.0</v>
      </c>
      <c r="H588" s="24">
        <f t="shared" si="1"/>
        <v>1</v>
      </c>
      <c r="I588" s="7">
        <v>0.0</v>
      </c>
      <c r="J588" s="7">
        <v>0.0</v>
      </c>
      <c r="K588" s="7">
        <v>0.0</v>
      </c>
      <c r="L588" s="12">
        <f t="shared" si="2"/>
        <v>0</v>
      </c>
      <c r="M588" s="7">
        <v>5.0</v>
      </c>
      <c r="N588" s="7">
        <v>0.0</v>
      </c>
      <c r="O588" s="7">
        <v>0.0</v>
      </c>
      <c r="P588" s="7">
        <v>4.0</v>
      </c>
      <c r="Q588" s="7">
        <v>0.0</v>
      </c>
      <c r="R588" s="10">
        <f t="shared" si="3"/>
        <v>0.2</v>
      </c>
      <c r="S588" s="10">
        <f t="shared" si="4"/>
        <v>0</v>
      </c>
      <c r="T588" s="7">
        <v>4.0</v>
      </c>
      <c r="U588" s="7">
        <v>2.0</v>
      </c>
      <c r="V588" s="7">
        <v>2.0</v>
      </c>
      <c r="W588" s="7">
        <v>0.0</v>
      </c>
      <c r="X588" s="7">
        <v>1.0</v>
      </c>
      <c r="Y588" s="7">
        <v>3803.0</v>
      </c>
      <c r="Z588" s="18">
        <f t="shared" si="5"/>
        <v>1.377898551</v>
      </c>
      <c r="AA588" s="14">
        <v>60.8</v>
      </c>
      <c r="AB588" s="18">
        <f t="shared" si="6"/>
        <v>1.32173913</v>
      </c>
      <c r="AC588" s="14">
        <v>157.32</v>
      </c>
      <c r="AD588" s="18">
        <f t="shared" si="7"/>
        <v>3.42</v>
      </c>
      <c r="AE588" s="13">
        <f t="shared" si="8"/>
        <v>0.2787456446</v>
      </c>
      <c r="AF588" s="7">
        <v>0.0</v>
      </c>
      <c r="AG588" s="7">
        <v>1.0</v>
      </c>
      <c r="AH588" s="13">
        <f t="shared" si="9"/>
        <v>0</v>
      </c>
      <c r="AI588" s="7">
        <v>1.0</v>
      </c>
      <c r="AJ588" s="7">
        <v>7.0</v>
      </c>
      <c r="AK588" s="26">
        <v>11.0</v>
      </c>
      <c r="AL588" s="26">
        <v>25.0</v>
      </c>
      <c r="AM588" s="7">
        <v>0.0</v>
      </c>
      <c r="AN588" s="7">
        <v>21.0</v>
      </c>
      <c r="AO588" s="7">
        <v>0.0</v>
      </c>
      <c r="AP588" s="7">
        <v>26.0</v>
      </c>
      <c r="AQ588" s="7">
        <v>7.0</v>
      </c>
      <c r="AR588" s="7">
        <v>23.0</v>
      </c>
      <c r="AS588" s="13">
        <f t="shared" si="10"/>
        <v>0.2333333333</v>
      </c>
      <c r="AT588" s="14">
        <v>14.01</v>
      </c>
      <c r="AU588" s="7">
        <v>0.0</v>
      </c>
      <c r="AV588" s="7">
        <v>0.0</v>
      </c>
      <c r="AW588" s="14">
        <v>-14.8</v>
      </c>
      <c r="AX588" s="14">
        <v>6.06</v>
      </c>
      <c r="AY588" s="14">
        <v>1.63</v>
      </c>
    </row>
    <row r="589" ht="12.75" customHeight="1">
      <c r="A589" s="7" t="s">
        <v>2638</v>
      </c>
      <c r="B589" s="7" t="s">
        <v>2639</v>
      </c>
      <c r="C589" s="8" t="s">
        <v>490</v>
      </c>
      <c r="D589" s="9" t="s">
        <v>275</v>
      </c>
      <c r="E589" s="7">
        <v>4.0</v>
      </c>
      <c r="F589" s="7">
        <v>0.0</v>
      </c>
      <c r="G589" s="7">
        <v>0.0</v>
      </c>
      <c r="H589" s="24">
        <f t="shared" si="1"/>
        <v>0</v>
      </c>
      <c r="I589" s="7">
        <v>0.0</v>
      </c>
      <c r="J589" s="7">
        <v>0.0</v>
      </c>
      <c r="K589" s="7">
        <v>0.0</v>
      </c>
      <c r="L589" s="12">
        <f t="shared" si="2"/>
        <v>0</v>
      </c>
      <c r="M589" s="7">
        <v>0.0</v>
      </c>
      <c r="N589" s="7">
        <v>0.0</v>
      </c>
      <c r="O589" s="7">
        <v>0.0</v>
      </c>
      <c r="P589" s="7">
        <v>0.0</v>
      </c>
      <c r="Q589" s="7">
        <v>0.0</v>
      </c>
      <c r="R589" s="10">
        <f t="shared" si="3"/>
        <v>0</v>
      </c>
      <c r="S589" s="10">
        <f t="shared" si="4"/>
        <v>0</v>
      </c>
      <c r="T589" s="7">
        <v>0.0</v>
      </c>
      <c r="U589" s="7">
        <v>0.0</v>
      </c>
      <c r="V589" s="7">
        <v>0.0</v>
      </c>
      <c r="W589" s="7">
        <v>0.0</v>
      </c>
      <c r="X589" s="7">
        <v>0.0</v>
      </c>
      <c r="Y589" s="7">
        <v>121.0</v>
      </c>
      <c r="Z589" s="18">
        <f t="shared" si="5"/>
        <v>0.5041666667</v>
      </c>
      <c r="AA589" s="14">
        <v>1.02</v>
      </c>
      <c r="AB589" s="18">
        <f t="shared" si="6"/>
        <v>0.255</v>
      </c>
      <c r="AC589" s="14">
        <v>21.6</v>
      </c>
      <c r="AD589" s="18">
        <f t="shared" si="7"/>
        <v>5.4</v>
      </c>
      <c r="AE589" s="13">
        <f t="shared" si="8"/>
        <v>0.0450928382</v>
      </c>
      <c r="AF589" s="7">
        <v>1.0</v>
      </c>
      <c r="AG589" s="7">
        <v>1.0</v>
      </c>
      <c r="AH589" s="13">
        <f t="shared" si="9"/>
        <v>0.5</v>
      </c>
      <c r="AI589" s="7">
        <v>0.0</v>
      </c>
      <c r="AJ589" s="7">
        <v>0.0</v>
      </c>
      <c r="AK589" s="26">
        <v>0.0</v>
      </c>
      <c r="AL589" s="26">
        <v>0.0</v>
      </c>
      <c r="AM589" s="7">
        <v>0.0</v>
      </c>
      <c r="AN589" s="7">
        <v>0.0</v>
      </c>
      <c r="AO589" s="7">
        <v>1.0</v>
      </c>
      <c r="AP589" s="7">
        <v>0.0</v>
      </c>
      <c r="AQ589" s="7">
        <v>1.0</v>
      </c>
      <c r="AR589" s="7">
        <v>0.0</v>
      </c>
      <c r="AS589" s="13">
        <f t="shared" si="10"/>
        <v>1</v>
      </c>
      <c r="AT589" s="14">
        <v>83.33</v>
      </c>
      <c r="AU589" s="7">
        <v>0.0</v>
      </c>
      <c r="AV589" s="7">
        <v>1.0</v>
      </c>
      <c r="AW589" s="14">
        <v>-58.8</v>
      </c>
      <c r="AX589" s="14">
        <v>66.67</v>
      </c>
      <c r="AY589" s="14">
        <v>60.42</v>
      </c>
    </row>
    <row r="590" ht="12.75" customHeight="1">
      <c r="A590" s="7" t="s">
        <v>603</v>
      </c>
      <c r="B590" s="7" t="s">
        <v>2641</v>
      </c>
      <c r="C590" s="8" t="s">
        <v>490</v>
      </c>
      <c r="D590" s="9" t="s">
        <v>247</v>
      </c>
      <c r="E590" s="7">
        <v>22.0</v>
      </c>
      <c r="F590" s="7">
        <v>0.0</v>
      </c>
      <c r="G590" s="7">
        <v>0.0</v>
      </c>
      <c r="H590" s="24">
        <f t="shared" si="1"/>
        <v>0</v>
      </c>
      <c r="I590" s="7">
        <v>0.0</v>
      </c>
      <c r="J590" s="7">
        <v>0.0</v>
      </c>
      <c r="K590" s="7">
        <v>0.0</v>
      </c>
      <c r="L590" s="12">
        <f t="shared" si="2"/>
        <v>0</v>
      </c>
      <c r="M590" s="7">
        <v>0.0</v>
      </c>
      <c r="N590" s="7">
        <v>0.0</v>
      </c>
      <c r="O590" s="7">
        <v>0.0</v>
      </c>
      <c r="P590" s="7">
        <v>0.0</v>
      </c>
      <c r="Q590" s="7">
        <v>0.0</v>
      </c>
      <c r="R590" s="10">
        <f t="shared" si="3"/>
        <v>0</v>
      </c>
      <c r="S590" s="10">
        <f t="shared" si="4"/>
        <v>0</v>
      </c>
      <c r="T590" s="7">
        <v>0.0</v>
      </c>
      <c r="U590" s="7">
        <v>1.0</v>
      </c>
      <c r="V590" s="7">
        <v>0.0</v>
      </c>
      <c r="W590" s="7">
        <v>0.0</v>
      </c>
      <c r="X590" s="7">
        <v>0.0</v>
      </c>
      <c r="Y590" s="7">
        <v>615.0</v>
      </c>
      <c r="Z590" s="18">
        <f t="shared" si="5"/>
        <v>0.4659090909</v>
      </c>
      <c r="AA590" s="14">
        <v>5.25</v>
      </c>
      <c r="AB590" s="18">
        <f t="shared" si="6"/>
        <v>0.2386363636</v>
      </c>
      <c r="AC590" s="14">
        <v>125.9</v>
      </c>
      <c r="AD590" s="18">
        <f t="shared" si="7"/>
        <v>5.722727273</v>
      </c>
      <c r="AE590" s="13">
        <f t="shared" si="8"/>
        <v>0.04003049943</v>
      </c>
      <c r="AF590" s="7">
        <v>0.0</v>
      </c>
      <c r="AG590" s="7">
        <v>1.0</v>
      </c>
      <c r="AH590" s="13">
        <f t="shared" si="9"/>
        <v>0</v>
      </c>
      <c r="AI590" s="7">
        <v>0.0</v>
      </c>
      <c r="AJ590" s="7">
        <v>2.0</v>
      </c>
      <c r="AK590" s="26">
        <v>0.0</v>
      </c>
      <c r="AL590" s="26">
        <v>6.0</v>
      </c>
      <c r="AM590" s="7">
        <v>0.0</v>
      </c>
      <c r="AN590" s="7">
        <v>3.0</v>
      </c>
      <c r="AO590" s="7">
        <v>0.0</v>
      </c>
      <c r="AP590" s="7">
        <v>1.0</v>
      </c>
      <c r="AQ590" s="7">
        <v>0.0</v>
      </c>
      <c r="AR590" s="7">
        <v>9.0</v>
      </c>
      <c r="AS590" s="13">
        <f t="shared" si="10"/>
        <v>0</v>
      </c>
      <c r="AT590" s="14">
        <v>-13.51</v>
      </c>
      <c r="AU590" s="7">
        <v>0.0</v>
      </c>
      <c r="AV590" s="7">
        <v>0.0</v>
      </c>
      <c r="AW590" s="14">
        <v>-114.3</v>
      </c>
      <c r="AX590" s="14">
        <v>0.0</v>
      </c>
      <c r="AY590" s="14">
        <v>-6.61</v>
      </c>
    </row>
    <row r="591" ht="12.75" customHeight="1">
      <c r="A591" s="7" t="s">
        <v>871</v>
      </c>
      <c r="B591" s="7" t="s">
        <v>2643</v>
      </c>
      <c r="C591" s="8" t="s">
        <v>312</v>
      </c>
      <c r="D591" s="9" t="s">
        <v>150</v>
      </c>
      <c r="E591" s="7">
        <v>20.0</v>
      </c>
      <c r="F591" s="7">
        <v>0.0</v>
      </c>
      <c r="G591" s="7">
        <v>0.0</v>
      </c>
      <c r="H591" s="24">
        <f t="shared" si="1"/>
        <v>0</v>
      </c>
      <c r="I591" s="7">
        <v>0.0</v>
      </c>
      <c r="J591" s="7">
        <v>0.0</v>
      </c>
      <c r="K591" s="7">
        <v>0.0</v>
      </c>
      <c r="L591" s="12">
        <f t="shared" si="2"/>
        <v>0</v>
      </c>
      <c r="M591" s="7">
        <v>0.0</v>
      </c>
      <c r="N591" s="7">
        <v>0.0</v>
      </c>
      <c r="O591" s="7">
        <v>0.0</v>
      </c>
      <c r="P591" s="7">
        <v>0.0</v>
      </c>
      <c r="Q591" s="7">
        <v>0.0</v>
      </c>
      <c r="R591" s="10">
        <f t="shared" si="3"/>
        <v>0</v>
      </c>
      <c r="S591" s="10">
        <f t="shared" si="4"/>
        <v>0</v>
      </c>
      <c r="T591" s="7">
        <v>0.0</v>
      </c>
      <c r="U591" s="7">
        <v>0.0</v>
      </c>
      <c r="V591" s="7">
        <v>0.0</v>
      </c>
      <c r="W591" s="7">
        <v>0.0</v>
      </c>
      <c r="X591" s="7">
        <v>0.0</v>
      </c>
      <c r="Y591" s="7">
        <v>65.0</v>
      </c>
      <c r="Z591" s="18">
        <f t="shared" si="5"/>
        <v>0.05416666667</v>
      </c>
      <c r="AA591" s="14">
        <v>0.78</v>
      </c>
      <c r="AB591" s="18">
        <f t="shared" si="6"/>
        <v>0.039</v>
      </c>
      <c r="AC591" s="14">
        <v>101.36</v>
      </c>
      <c r="AD591" s="18">
        <f t="shared" si="7"/>
        <v>5.068</v>
      </c>
      <c r="AE591" s="13">
        <f t="shared" si="8"/>
        <v>0.007636577247</v>
      </c>
      <c r="AF591" s="7">
        <v>0.0</v>
      </c>
      <c r="AG591" s="7">
        <v>0.0</v>
      </c>
      <c r="AH591" s="13" t="str">
        <f t="shared" si="9"/>
        <v> </v>
      </c>
      <c r="AI591" s="7">
        <v>0.0</v>
      </c>
      <c r="AJ591" s="7">
        <v>0.0</v>
      </c>
      <c r="AK591" s="26">
        <v>0.0</v>
      </c>
      <c r="AL591" s="26">
        <v>2.0</v>
      </c>
      <c r="AM591" s="7">
        <v>0.0</v>
      </c>
      <c r="AN591" s="7">
        <v>0.0</v>
      </c>
      <c r="AO591" s="7">
        <v>0.0</v>
      </c>
      <c r="AP591" s="7">
        <v>0.0</v>
      </c>
      <c r="AQ591" s="7">
        <v>0.0</v>
      </c>
      <c r="AR591" s="7">
        <v>0.0</v>
      </c>
      <c r="AS591" s="13">
        <f t="shared" si="10"/>
        <v>0</v>
      </c>
      <c r="AT591" s="14"/>
      <c r="AU591" s="7">
        <v>0.0</v>
      </c>
      <c r="AV591" s="7">
        <v>0.0</v>
      </c>
      <c r="AW591" s="14">
        <v>-120.0</v>
      </c>
      <c r="AX591" s="14">
        <v>0.0</v>
      </c>
      <c r="AY591" s="14">
        <v>-11.0</v>
      </c>
    </row>
    <row r="592" ht="12.75" customHeight="1">
      <c r="A592" s="7" t="s">
        <v>732</v>
      </c>
      <c r="B592" s="7" t="s">
        <v>2643</v>
      </c>
      <c r="C592" s="8" t="s">
        <v>312</v>
      </c>
      <c r="D592" s="9" t="s">
        <v>150</v>
      </c>
      <c r="E592" s="7">
        <v>71.0</v>
      </c>
      <c r="F592" s="7">
        <v>1.0</v>
      </c>
      <c r="G592" s="7">
        <v>0.0</v>
      </c>
      <c r="H592" s="24">
        <f t="shared" si="1"/>
        <v>1</v>
      </c>
      <c r="I592" s="7">
        <v>1.0</v>
      </c>
      <c r="J592" s="7">
        <v>0.0</v>
      </c>
      <c r="K592" s="7">
        <v>0.0</v>
      </c>
      <c r="L592" s="12">
        <f t="shared" si="2"/>
        <v>0</v>
      </c>
      <c r="M592" s="7">
        <v>5.0</v>
      </c>
      <c r="N592" s="7">
        <v>2.0</v>
      </c>
      <c r="O592" s="7">
        <v>1.0</v>
      </c>
      <c r="P592" s="7">
        <v>4.0</v>
      </c>
      <c r="Q592" s="7">
        <v>1.0</v>
      </c>
      <c r="R592" s="10">
        <f t="shared" si="3"/>
        <v>0.2</v>
      </c>
      <c r="S592" s="10">
        <f t="shared" si="4"/>
        <v>0.1666666667</v>
      </c>
      <c r="T592" s="7">
        <v>9.0</v>
      </c>
      <c r="U592" s="7">
        <v>0.0</v>
      </c>
      <c r="V592" s="7">
        <v>2.0</v>
      </c>
      <c r="W592" s="7">
        <v>2.0</v>
      </c>
      <c r="X592" s="7">
        <v>5.0</v>
      </c>
      <c r="Y592" s="7">
        <v>8909.0</v>
      </c>
      <c r="Z592" s="18">
        <f t="shared" si="5"/>
        <v>2.091314554</v>
      </c>
      <c r="AA592" s="14">
        <v>149.56</v>
      </c>
      <c r="AB592" s="18">
        <f t="shared" si="6"/>
        <v>2.106478873</v>
      </c>
      <c r="AC592" s="14">
        <v>162.73</v>
      </c>
      <c r="AD592" s="18">
        <f t="shared" si="7"/>
        <v>2.291971831</v>
      </c>
      <c r="AE592" s="13">
        <f t="shared" si="8"/>
        <v>0.4789138301</v>
      </c>
      <c r="AF592" s="7">
        <v>126.0</v>
      </c>
      <c r="AG592" s="7">
        <v>119.0</v>
      </c>
      <c r="AH592" s="13">
        <f t="shared" si="9"/>
        <v>0.5142857143</v>
      </c>
      <c r="AI592" s="7">
        <v>1.0</v>
      </c>
      <c r="AJ592" s="7">
        <v>17.0</v>
      </c>
      <c r="AK592" s="26">
        <v>22.0</v>
      </c>
      <c r="AL592" s="26">
        <v>106.0</v>
      </c>
      <c r="AM592" s="7">
        <v>3.0</v>
      </c>
      <c r="AN592" s="7">
        <v>51.0</v>
      </c>
      <c r="AO592" s="7">
        <v>2.0</v>
      </c>
      <c r="AP592" s="7">
        <v>53.0</v>
      </c>
      <c r="AQ592" s="7">
        <v>17.0</v>
      </c>
      <c r="AR592" s="7">
        <v>117.0</v>
      </c>
      <c r="AS592" s="13">
        <f t="shared" si="10"/>
        <v>0.1268656716</v>
      </c>
      <c r="AT592" s="14">
        <v>1.64</v>
      </c>
      <c r="AU592" s="7">
        <v>0.0</v>
      </c>
      <c r="AV592" s="7">
        <v>1.0</v>
      </c>
      <c r="AW592" s="14">
        <v>-38.9</v>
      </c>
      <c r="AX592" s="14">
        <v>0.89</v>
      </c>
      <c r="AY592" s="14">
        <v>-18.46</v>
      </c>
    </row>
    <row r="593" ht="12.75" customHeight="1">
      <c r="A593" s="7" t="s">
        <v>589</v>
      </c>
      <c r="B593" s="7" t="s">
        <v>2650</v>
      </c>
      <c r="C593" s="8" t="s">
        <v>399</v>
      </c>
      <c r="D593" s="9" t="s">
        <v>174</v>
      </c>
      <c r="E593" s="7">
        <v>82.0</v>
      </c>
      <c r="F593" s="7">
        <v>1.0</v>
      </c>
      <c r="G593" s="7">
        <v>1.0</v>
      </c>
      <c r="H593" s="24">
        <f t="shared" si="1"/>
        <v>2</v>
      </c>
      <c r="I593" s="7">
        <v>1.0</v>
      </c>
      <c r="J593" s="7">
        <v>0.0</v>
      </c>
      <c r="K593" s="7">
        <v>1.0</v>
      </c>
      <c r="L593" s="12">
        <f t="shared" si="2"/>
        <v>0</v>
      </c>
      <c r="M593" s="7">
        <v>2.0</v>
      </c>
      <c r="N593" s="7">
        <v>0.0</v>
      </c>
      <c r="O593" s="7">
        <v>0.0</v>
      </c>
      <c r="P593" s="7">
        <v>1.0</v>
      </c>
      <c r="Q593" s="7">
        <v>0.0</v>
      </c>
      <c r="R593" s="10">
        <f t="shared" si="3"/>
        <v>0.5</v>
      </c>
      <c r="S593" s="10">
        <f t="shared" si="4"/>
        <v>1</v>
      </c>
      <c r="T593" s="7">
        <v>39.0</v>
      </c>
      <c r="U593" s="7">
        <v>8.0</v>
      </c>
      <c r="V593" s="7">
        <v>8.0</v>
      </c>
      <c r="W593" s="7">
        <v>5.0</v>
      </c>
      <c r="X593" s="7">
        <v>2.0</v>
      </c>
      <c r="Y593" s="7">
        <v>13795.0</v>
      </c>
      <c r="Z593" s="18">
        <f t="shared" si="5"/>
        <v>2.803861789</v>
      </c>
      <c r="AA593" s="14">
        <v>227.72</v>
      </c>
      <c r="AB593" s="18">
        <f t="shared" si="6"/>
        <v>2.777073171</v>
      </c>
      <c r="AC593" s="14">
        <v>171.65</v>
      </c>
      <c r="AD593" s="18">
        <f t="shared" si="7"/>
        <v>2.093292683</v>
      </c>
      <c r="AE593" s="13">
        <f t="shared" si="8"/>
        <v>0.5701980619</v>
      </c>
      <c r="AF593" s="7">
        <v>0.0</v>
      </c>
      <c r="AG593" s="7">
        <v>0.0</v>
      </c>
      <c r="AH593" s="13" t="str">
        <f t="shared" si="9"/>
        <v> </v>
      </c>
      <c r="AI593" s="7">
        <v>7.0</v>
      </c>
      <c r="AJ593" s="7">
        <v>26.0</v>
      </c>
      <c r="AK593" s="26">
        <v>21.0</v>
      </c>
      <c r="AL593" s="26">
        <v>170.0</v>
      </c>
      <c r="AM593" s="7">
        <v>9.0</v>
      </c>
      <c r="AN593" s="7">
        <v>97.0</v>
      </c>
      <c r="AO593" s="7">
        <v>7.0</v>
      </c>
      <c r="AP593" s="7">
        <v>100.0</v>
      </c>
      <c r="AQ593" s="7">
        <v>30.0</v>
      </c>
      <c r="AR593" s="7">
        <v>185.0</v>
      </c>
      <c r="AS593" s="13">
        <f t="shared" si="10"/>
        <v>0.1395348837</v>
      </c>
      <c r="AT593" s="14">
        <v>-4.45</v>
      </c>
      <c r="AU593" s="7">
        <v>1.0</v>
      </c>
      <c r="AV593" s="7">
        <v>2.0</v>
      </c>
      <c r="AW593" s="14">
        <v>-42.9</v>
      </c>
      <c r="AX593" s="14">
        <v>5.41</v>
      </c>
      <c r="AY593" s="14">
        <v>-5.31</v>
      </c>
    </row>
    <row r="594" ht="12.75" customHeight="1">
      <c r="A594" s="7" t="s">
        <v>777</v>
      </c>
      <c r="B594" s="7" t="s">
        <v>2653</v>
      </c>
      <c r="C594" s="7" t="s">
        <v>860</v>
      </c>
      <c r="D594" s="8" t="s">
        <v>174</v>
      </c>
      <c r="E594" s="7">
        <v>17.0</v>
      </c>
      <c r="F594" s="7">
        <v>0.0</v>
      </c>
      <c r="G594" s="7">
        <v>0.0</v>
      </c>
      <c r="H594" s="24">
        <f t="shared" si="1"/>
        <v>0</v>
      </c>
      <c r="I594" s="7">
        <v>0.0</v>
      </c>
      <c r="J594" s="7">
        <v>0.0</v>
      </c>
      <c r="K594" s="7">
        <v>0.0</v>
      </c>
      <c r="L594" s="12">
        <f t="shared" si="2"/>
        <v>0</v>
      </c>
      <c r="M594" s="7">
        <v>0.0</v>
      </c>
      <c r="N594" s="7">
        <v>0.0</v>
      </c>
      <c r="O594" s="7">
        <v>0.0</v>
      </c>
      <c r="P594" s="7">
        <v>0.0</v>
      </c>
      <c r="Q594" s="7">
        <v>0.0</v>
      </c>
      <c r="R594" s="10">
        <f t="shared" si="3"/>
        <v>0</v>
      </c>
      <c r="S594" s="10">
        <f t="shared" si="4"/>
        <v>0</v>
      </c>
      <c r="T594" s="7">
        <v>3.0</v>
      </c>
      <c r="U594" s="7">
        <v>0.0</v>
      </c>
      <c r="V594" s="7">
        <v>1.0</v>
      </c>
      <c r="W594" s="7">
        <v>1.0</v>
      </c>
      <c r="X594" s="7">
        <v>0.0</v>
      </c>
      <c r="Y594" s="7">
        <v>1331.0</v>
      </c>
      <c r="Z594" s="18">
        <f t="shared" si="5"/>
        <v>1.304901961</v>
      </c>
      <c r="AA594" s="14">
        <v>19.67</v>
      </c>
      <c r="AB594" s="18">
        <f t="shared" si="6"/>
        <v>1.157058824</v>
      </c>
      <c r="AC594" s="14">
        <v>64.93</v>
      </c>
      <c r="AD594" s="18">
        <f t="shared" si="7"/>
        <v>3.819411765</v>
      </c>
      <c r="AE594" s="13">
        <f t="shared" si="8"/>
        <v>0.2325059102</v>
      </c>
      <c r="AF594" s="7">
        <v>0.0</v>
      </c>
      <c r="AG594" s="7">
        <v>0.0</v>
      </c>
      <c r="AH594" s="13" t="str">
        <f t="shared" si="9"/>
        <v> </v>
      </c>
      <c r="AI594" s="7">
        <v>0.0</v>
      </c>
      <c r="AJ594" s="7">
        <v>1.0</v>
      </c>
      <c r="AK594" s="26">
        <v>0.0</v>
      </c>
      <c r="AL594" s="26">
        <v>7.0</v>
      </c>
      <c r="AM594" s="7">
        <v>1.0</v>
      </c>
      <c r="AN594" s="7">
        <v>9.0</v>
      </c>
      <c r="AO594" s="7">
        <v>0.0</v>
      </c>
      <c r="AP594" s="7">
        <v>8.0</v>
      </c>
      <c r="AQ594" s="7">
        <v>1.0</v>
      </c>
      <c r="AR594" s="7">
        <v>18.0</v>
      </c>
      <c r="AS594" s="13">
        <f t="shared" si="10"/>
        <v>0.05263157895</v>
      </c>
      <c r="AT594" s="14">
        <v>-0.09</v>
      </c>
      <c r="AU594" s="7">
        <v>0.0</v>
      </c>
      <c r="AV594" s="7">
        <v>0.0</v>
      </c>
      <c r="AW594" s="14">
        <v>-24.4</v>
      </c>
      <c r="AX594" s="14">
        <v>7.69</v>
      </c>
      <c r="AY594" s="14">
        <v>6.0</v>
      </c>
    </row>
    <row r="595" ht="12.75" customHeight="1">
      <c r="A595" s="7" t="s">
        <v>354</v>
      </c>
      <c r="B595" s="7" t="s">
        <v>2655</v>
      </c>
      <c r="C595" s="8" t="s">
        <v>305</v>
      </c>
      <c r="D595" s="9" t="s">
        <v>247</v>
      </c>
      <c r="E595" s="7">
        <v>79.0</v>
      </c>
      <c r="F595" s="7">
        <v>0.0</v>
      </c>
      <c r="G595" s="7">
        <v>0.0</v>
      </c>
      <c r="H595" s="24">
        <f t="shared" si="1"/>
        <v>0</v>
      </c>
      <c r="I595" s="7">
        <v>0.0</v>
      </c>
      <c r="J595" s="7">
        <v>0.0</v>
      </c>
      <c r="K595" s="7">
        <v>0.0</v>
      </c>
      <c r="L595" s="12">
        <f t="shared" si="2"/>
        <v>0</v>
      </c>
      <c r="M595" s="7">
        <v>0.0</v>
      </c>
      <c r="N595" s="7">
        <v>0.0</v>
      </c>
      <c r="O595" s="7">
        <v>0.0</v>
      </c>
      <c r="P595" s="7">
        <v>0.0</v>
      </c>
      <c r="Q595" s="7">
        <v>0.0</v>
      </c>
      <c r="R595" s="10">
        <f t="shared" si="3"/>
        <v>0</v>
      </c>
      <c r="S595" s="10">
        <f t="shared" si="4"/>
        <v>0</v>
      </c>
      <c r="T595" s="7">
        <v>0.0</v>
      </c>
      <c r="U595" s="7">
        <v>0.0</v>
      </c>
      <c r="V595" s="7">
        <v>0.0</v>
      </c>
      <c r="W595" s="7">
        <v>0.0</v>
      </c>
      <c r="X595" s="7">
        <v>0.0</v>
      </c>
      <c r="Y595" s="7">
        <v>312.0</v>
      </c>
      <c r="Z595" s="18">
        <f t="shared" si="5"/>
        <v>0.06582278481</v>
      </c>
      <c r="AA595" s="14">
        <v>3.62</v>
      </c>
      <c r="AB595" s="18">
        <f t="shared" si="6"/>
        <v>0.04582278481</v>
      </c>
      <c r="AC595" s="14">
        <v>359.07</v>
      </c>
      <c r="AD595" s="18">
        <f t="shared" si="7"/>
        <v>4.545189873</v>
      </c>
      <c r="AE595" s="13">
        <f t="shared" si="8"/>
        <v>0.009980975489</v>
      </c>
      <c r="AF595" s="7">
        <v>0.0</v>
      </c>
      <c r="AG595" s="7">
        <v>0.0</v>
      </c>
      <c r="AH595" s="13" t="str">
        <f t="shared" si="9"/>
        <v> </v>
      </c>
      <c r="AI595" s="7">
        <v>0.0</v>
      </c>
      <c r="AJ595" s="7">
        <v>0.0</v>
      </c>
      <c r="AK595" s="26">
        <v>0.0</v>
      </c>
      <c r="AL595" s="26">
        <v>4.0</v>
      </c>
      <c r="AM595" s="7">
        <v>0.0</v>
      </c>
      <c r="AN595" s="7">
        <v>1.0</v>
      </c>
      <c r="AO595" s="7">
        <v>0.0</v>
      </c>
      <c r="AP595" s="7">
        <v>2.0</v>
      </c>
      <c r="AQ595" s="7">
        <v>0.0</v>
      </c>
      <c r="AR595" s="7">
        <v>5.0</v>
      </c>
      <c r="AS595" s="13">
        <f t="shared" si="10"/>
        <v>0</v>
      </c>
      <c r="AT595" s="14">
        <v>-17.86</v>
      </c>
      <c r="AU595" s="7">
        <v>0.0</v>
      </c>
      <c r="AV595" s="7">
        <v>1.0</v>
      </c>
      <c r="AW595" s="14">
        <v>-49.7</v>
      </c>
      <c r="AX595" s="14">
        <v>0.0</v>
      </c>
      <c r="AY595" s="14">
        <v>-6.69</v>
      </c>
    </row>
    <row r="596" ht="12.75" customHeight="1">
      <c r="A596" s="7" t="s">
        <v>397</v>
      </c>
      <c r="B596" s="7" t="s">
        <v>2657</v>
      </c>
      <c r="C596" s="8" t="s">
        <v>399</v>
      </c>
      <c r="D596" s="9" t="s">
        <v>174</v>
      </c>
      <c r="E596" s="7">
        <v>19.0</v>
      </c>
      <c r="F596" s="7">
        <v>0.0</v>
      </c>
      <c r="G596" s="7">
        <v>0.0</v>
      </c>
      <c r="H596" s="24">
        <f t="shared" si="1"/>
        <v>0</v>
      </c>
      <c r="I596" s="7">
        <v>0.0</v>
      </c>
      <c r="J596" s="7">
        <v>0.0</v>
      </c>
      <c r="K596" s="7">
        <v>0.0</v>
      </c>
      <c r="L596" s="12">
        <f t="shared" si="2"/>
        <v>0</v>
      </c>
      <c r="M596" s="7">
        <v>0.0</v>
      </c>
      <c r="N596" s="7">
        <v>0.0</v>
      </c>
      <c r="O596" s="7">
        <v>0.0</v>
      </c>
      <c r="P596" s="7">
        <v>0.0</v>
      </c>
      <c r="Q596" s="7">
        <v>0.0</v>
      </c>
      <c r="R596" s="10">
        <f t="shared" si="3"/>
        <v>0</v>
      </c>
      <c r="S596" s="10">
        <f t="shared" si="4"/>
        <v>0</v>
      </c>
      <c r="T596" s="7">
        <v>5.0</v>
      </c>
      <c r="U596" s="7">
        <v>0.0</v>
      </c>
      <c r="V596" s="7">
        <v>0.0</v>
      </c>
      <c r="W596" s="7">
        <v>1.0</v>
      </c>
      <c r="X596" s="7">
        <v>0.0</v>
      </c>
      <c r="Y596" s="7">
        <v>700.0</v>
      </c>
      <c r="Z596" s="18">
        <f t="shared" si="5"/>
        <v>0.6140350877</v>
      </c>
      <c r="AA596" s="14">
        <v>11.88</v>
      </c>
      <c r="AB596" s="18">
        <f t="shared" si="6"/>
        <v>0.6252631579</v>
      </c>
      <c r="AC596" s="14">
        <v>75.3</v>
      </c>
      <c r="AD596" s="18">
        <f t="shared" si="7"/>
        <v>3.963157895</v>
      </c>
      <c r="AE596" s="13">
        <f t="shared" si="8"/>
        <v>0.1362697866</v>
      </c>
      <c r="AF596" s="7">
        <v>0.0</v>
      </c>
      <c r="AG596" s="7">
        <v>0.0</v>
      </c>
      <c r="AH596" s="13" t="str">
        <f t="shared" si="9"/>
        <v> </v>
      </c>
      <c r="AI596" s="7">
        <v>0.0</v>
      </c>
      <c r="AJ596" s="7">
        <v>1.0</v>
      </c>
      <c r="AK596" s="26">
        <v>3.0</v>
      </c>
      <c r="AL596" s="26">
        <v>6.0</v>
      </c>
      <c r="AM596" s="7">
        <v>2.0</v>
      </c>
      <c r="AN596" s="7">
        <v>3.0</v>
      </c>
      <c r="AO596" s="7">
        <v>0.0</v>
      </c>
      <c r="AP596" s="7">
        <v>6.0</v>
      </c>
      <c r="AQ596" s="7">
        <v>4.0</v>
      </c>
      <c r="AR596" s="7">
        <v>6.0</v>
      </c>
      <c r="AS596" s="13">
        <f t="shared" si="10"/>
        <v>0.4</v>
      </c>
      <c r="AT596" s="14">
        <v>29.66</v>
      </c>
      <c r="AU596" s="7">
        <v>0.0</v>
      </c>
      <c r="AV596" s="7">
        <v>0.0</v>
      </c>
      <c r="AW596" s="14">
        <v>5.1</v>
      </c>
      <c r="AX596" s="14">
        <v>0.0</v>
      </c>
      <c r="AY596" s="14">
        <v>-6.85</v>
      </c>
    </row>
    <row r="597" ht="12.75" customHeight="1">
      <c r="A597" s="7" t="s">
        <v>2630</v>
      </c>
      <c r="B597" s="7" t="s">
        <v>2660</v>
      </c>
      <c r="C597" s="8" t="s">
        <v>447</v>
      </c>
      <c r="D597" s="9" t="s">
        <v>174</v>
      </c>
      <c r="E597" s="7">
        <v>2.0</v>
      </c>
      <c r="F597" s="7">
        <v>0.0</v>
      </c>
      <c r="G597" s="7">
        <v>0.0</v>
      </c>
      <c r="H597" s="24">
        <f t="shared" si="1"/>
        <v>0</v>
      </c>
      <c r="I597" s="7">
        <v>0.0</v>
      </c>
      <c r="J597" s="7">
        <v>0.0</v>
      </c>
      <c r="K597" s="7">
        <v>0.0</v>
      </c>
      <c r="L597" s="12">
        <f t="shared" si="2"/>
        <v>0</v>
      </c>
      <c r="M597" s="7">
        <v>0.0</v>
      </c>
      <c r="N597" s="7">
        <v>0.0</v>
      </c>
      <c r="O597" s="7">
        <v>0.0</v>
      </c>
      <c r="P597" s="7">
        <v>0.0</v>
      </c>
      <c r="Q597" s="7">
        <v>0.0</v>
      </c>
      <c r="R597" s="10">
        <f t="shared" si="3"/>
        <v>0</v>
      </c>
      <c r="S597" s="10">
        <f t="shared" si="4"/>
        <v>0</v>
      </c>
      <c r="T597" s="7">
        <v>0.0</v>
      </c>
      <c r="U597" s="7">
        <v>0.0</v>
      </c>
      <c r="V597" s="7">
        <v>0.0</v>
      </c>
      <c r="W597" s="7">
        <v>0.0</v>
      </c>
      <c r="X597" s="7">
        <v>0.0</v>
      </c>
      <c r="Y597" s="7">
        <v>39.0</v>
      </c>
      <c r="Z597" s="18">
        <f t="shared" si="5"/>
        <v>0.325</v>
      </c>
      <c r="AA597" s="14">
        <v>0.0</v>
      </c>
      <c r="AB597" s="18">
        <f t="shared" si="6"/>
        <v>0</v>
      </c>
      <c r="AC597" s="14">
        <v>8.12</v>
      </c>
      <c r="AD597" s="18">
        <f t="shared" si="7"/>
        <v>4.06</v>
      </c>
      <c r="AE597" s="13">
        <f t="shared" si="8"/>
        <v>0</v>
      </c>
      <c r="AF597" s="7">
        <v>0.0</v>
      </c>
      <c r="AG597" s="7">
        <v>0.0</v>
      </c>
      <c r="AH597" s="13" t="str">
        <f t="shared" si="9"/>
        <v> </v>
      </c>
      <c r="AI597" s="7">
        <v>0.0</v>
      </c>
      <c r="AJ597" s="7">
        <v>0.0</v>
      </c>
      <c r="AK597" s="26">
        <v>0.0</v>
      </c>
      <c r="AL597" s="26">
        <v>0.0</v>
      </c>
      <c r="AM597" s="7">
        <v>0.0</v>
      </c>
      <c r="AN597" s="7">
        <v>0.0</v>
      </c>
      <c r="AO597" s="7">
        <v>0.0</v>
      </c>
      <c r="AP597" s="7">
        <v>0.0</v>
      </c>
      <c r="AQ597" s="7">
        <v>0.0</v>
      </c>
      <c r="AR597" s="7">
        <v>0.0</v>
      </c>
      <c r="AS597" s="13">
        <f t="shared" si="10"/>
        <v>0</v>
      </c>
      <c r="AT597" s="14"/>
      <c r="AU597" s="7">
        <v>0.0</v>
      </c>
      <c r="AV597" s="7">
        <v>0.0</v>
      </c>
      <c r="AW597" s="14">
        <v>0.0</v>
      </c>
      <c r="AX597" s="14"/>
      <c r="AY597" s="14"/>
    </row>
    <row r="598" ht="12.75" customHeight="1">
      <c r="A598" s="7" t="s">
        <v>1048</v>
      </c>
      <c r="B598" s="7" t="s">
        <v>2661</v>
      </c>
      <c r="C598" s="8" t="s">
        <v>325</v>
      </c>
      <c r="D598" s="9" t="s">
        <v>174</v>
      </c>
      <c r="E598" s="7">
        <v>8.0</v>
      </c>
      <c r="F598" s="7">
        <v>0.0</v>
      </c>
      <c r="G598" s="7">
        <v>0.0</v>
      </c>
      <c r="H598" s="24">
        <f t="shared" si="1"/>
        <v>0</v>
      </c>
      <c r="I598" s="7">
        <v>0.0</v>
      </c>
      <c r="J598" s="7">
        <v>0.0</v>
      </c>
      <c r="K598" s="7">
        <v>0.0</v>
      </c>
      <c r="L598" s="12">
        <f t="shared" si="2"/>
        <v>0</v>
      </c>
      <c r="M598" s="7">
        <v>0.0</v>
      </c>
      <c r="N598" s="7">
        <v>0.0</v>
      </c>
      <c r="O598" s="7">
        <v>0.0</v>
      </c>
      <c r="P598" s="7">
        <v>0.0</v>
      </c>
      <c r="Q598" s="7">
        <v>0.0</v>
      </c>
      <c r="R598" s="10">
        <f t="shared" si="3"/>
        <v>0</v>
      </c>
      <c r="S598" s="10">
        <f t="shared" si="4"/>
        <v>0</v>
      </c>
      <c r="T598" s="7">
        <v>0.0</v>
      </c>
      <c r="U598" s="7">
        <v>0.0</v>
      </c>
      <c r="V598" s="7">
        <v>0.0</v>
      </c>
      <c r="W598" s="7">
        <v>0.0</v>
      </c>
      <c r="X598" s="7">
        <v>0.0</v>
      </c>
      <c r="Y598" s="7">
        <v>4.0</v>
      </c>
      <c r="Z598" s="18">
        <f t="shared" si="5"/>
        <v>0.008333333333</v>
      </c>
      <c r="AA598" s="14">
        <v>0.1</v>
      </c>
      <c r="AB598" s="18">
        <f t="shared" si="6"/>
        <v>0.0125</v>
      </c>
      <c r="AC598" s="14">
        <v>36.41</v>
      </c>
      <c r="AD598" s="18">
        <f t="shared" si="7"/>
        <v>4.55125</v>
      </c>
      <c r="AE598" s="13">
        <f t="shared" si="8"/>
        <v>0.002738975623</v>
      </c>
      <c r="AF598" s="7">
        <v>0.0</v>
      </c>
      <c r="AG598" s="7">
        <v>0.0</v>
      </c>
      <c r="AH598" s="13" t="str">
        <f t="shared" si="9"/>
        <v> </v>
      </c>
      <c r="AI598" s="7">
        <v>0.0</v>
      </c>
      <c r="AJ598" s="7">
        <v>0.0</v>
      </c>
      <c r="AK598" s="26">
        <v>0.0</v>
      </c>
      <c r="AL598" s="26">
        <v>0.0</v>
      </c>
      <c r="AM598" s="7">
        <v>0.0</v>
      </c>
      <c r="AN598" s="7">
        <v>0.0</v>
      </c>
      <c r="AO598" s="7">
        <v>0.0</v>
      </c>
      <c r="AP598" s="7">
        <v>0.0</v>
      </c>
      <c r="AQ598" s="7">
        <v>0.0</v>
      </c>
      <c r="AR598" s="7">
        <v>0.0</v>
      </c>
      <c r="AS598" s="13">
        <f t="shared" si="10"/>
        <v>0</v>
      </c>
      <c r="AT598" s="14"/>
      <c r="AU598" s="7">
        <v>0.0</v>
      </c>
      <c r="AV598" s="7">
        <v>0.0</v>
      </c>
      <c r="AW598" s="14">
        <v>0.0</v>
      </c>
      <c r="AX598" s="14">
        <v>100.0</v>
      </c>
      <c r="AY598" s="14">
        <v>91.89</v>
      </c>
    </row>
    <row r="599" ht="12.75" customHeight="1">
      <c r="A599" s="7" t="s">
        <v>2146</v>
      </c>
      <c r="B599" s="7" t="s">
        <v>2664</v>
      </c>
      <c r="C599" s="8" t="s">
        <v>173</v>
      </c>
      <c r="D599" s="9" t="s">
        <v>174</v>
      </c>
      <c r="E599" s="7">
        <v>82.0</v>
      </c>
      <c r="F599" s="7">
        <v>0.0</v>
      </c>
      <c r="G599" s="7">
        <v>0.0</v>
      </c>
      <c r="H599" s="24">
        <f t="shared" si="1"/>
        <v>0</v>
      </c>
      <c r="I599" s="7">
        <v>0.0</v>
      </c>
      <c r="J599" s="7">
        <v>0.0</v>
      </c>
      <c r="K599" s="7">
        <v>0.0</v>
      </c>
      <c r="L599" s="12">
        <f t="shared" si="2"/>
        <v>0</v>
      </c>
      <c r="M599" s="7">
        <v>0.0</v>
      </c>
      <c r="N599" s="7">
        <v>0.0</v>
      </c>
      <c r="O599" s="7">
        <v>0.0</v>
      </c>
      <c r="P599" s="7">
        <v>0.0</v>
      </c>
      <c r="Q599" s="7">
        <v>0.0</v>
      </c>
      <c r="R599" s="10">
        <f t="shared" si="3"/>
        <v>0</v>
      </c>
      <c r="S599" s="10">
        <f t="shared" si="4"/>
        <v>0</v>
      </c>
      <c r="T599" s="7">
        <v>0.0</v>
      </c>
      <c r="U599" s="7">
        <v>1.0</v>
      </c>
      <c r="V599" s="7">
        <v>0.0</v>
      </c>
      <c r="W599" s="7">
        <v>0.0</v>
      </c>
      <c r="X599" s="7">
        <v>1.0</v>
      </c>
      <c r="Y599" s="7">
        <v>681.0</v>
      </c>
      <c r="Z599" s="18">
        <f t="shared" si="5"/>
        <v>0.1384146341</v>
      </c>
      <c r="AA599" s="14">
        <v>10.7</v>
      </c>
      <c r="AB599" s="18">
        <f t="shared" si="6"/>
        <v>0.1304878049</v>
      </c>
      <c r="AC599" s="14">
        <v>409.43</v>
      </c>
      <c r="AD599" s="18">
        <f t="shared" si="7"/>
        <v>4.99304878</v>
      </c>
      <c r="AE599" s="13">
        <f t="shared" si="8"/>
        <v>0.02546830743</v>
      </c>
      <c r="AF599" s="7">
        <v>0.0</v>
      </c>
      <c r="AG599" s="7">
        <v>0.0</v>
      </c>
      <c r="AH599" s="13" t="str">
        <f t="shared" si="9"/>
        <v> </v>
      </c>
      <c r="AI599" s="7">
        <v>0.0</v>
      </c>
      <c r="AJ599" s="7">
        <v>1.0</v>
      </c>
      <c r="AK599" s="26">
        <v>2.0</v>
      </c>
      <c r="AL599" s="26">
        <v>6.0</v>
      </c>
      <c r="AM599" s="7">
        <v>1.0</v>
      </c>
      <c r="AN599" s="7">
        <v>3.0</v>
      </c>
      <c r="AO599" s="7">
        <v>1.0</v>
      </c>
      <c r="AP599" s="7">
        <v>2.0</v>
      </c>
      <c r="AQ599" s="7">
        <v>2.0</v>
      </c>
      <c r="AR599" s="7">
        <v>4.0</v>
      </c>
      <c r="AS599" s="13">
        <f t="shared" si="10"/>
        <v>0.3333333333</v>
      </c>
      <c r="AT599" s="14">
        <v>24.06</v>
      </c>
      <c r="AU599" s="7">
        <v>1.0</v>
      </c>
      <c r="AV599" s="7">
        <v>0.0</v>
      </c>
      <c r="AW599" s="14">
        <v>-33.6</v>
      </c>
      <c r="AX599" s="14">
        <v>0.0</v>
      </c>
      <c r="AY599" s="14">
        <v>-5.9</v>
      </c>
    </row>
    <row r="600" ht="12.75" customHeight="1">
      <c r="A600" s="7" t="s">
        <v>2165</v>
      </c>
      <c r="B600" s="7" t="s">
        <v>2668</v>
      </c>
      <c r="C600" s="8" t="s">
        <v>173</v>
      </c>
      <c r="D600" s="9" t="s">
        <v>174</v>
      </c>
      <c r="E600" s="7">
        <v>41.0</v>
      </c>
      <c r="F600" s="7">
        <v>0.0</v>
      </c>
      <c r="G600" s="7">
        <v>0.0</v>
      </c>
      <c r="H600" s="24">
        <f t="shared" si="1"/>
        <v>0</v>
      </c>
      <c r="I600" s="7">
        <v>0.0</v>
      </c>
      <c r="J600" s="7">
        <v>0.0</v>
      </c>
      <c r="K600" s="7">
        <v>0.0</v>
      </c>
      <c r="L600" s="12">
        <f t="shared" si="2"/>
        <v>0</v>
      </c>
      <c r="M600" s="7">
        <v>2.0</v>
      </c>
      <c r="N600" s="7">
        <v>0.0</v>
      </c>
      <c r="O600" s="7">
        <v>0.0</v>
      </c>
      <c r="P600" s="7">
        <v>2.0</v>
      </c>
      <c r="Q600" s="7">
        <v>0.0</v>
      </c>
      <c r="R600" s="10">
        <f t="shared" si="3"/>
        <v>0</v>
      </c>
      <c r="S600" s="10">
        <f t="shared" si="4"/>
        <v>0</v>
      </c>
      <c r="T600" s="7">
        <v>11.0</v>
      </c>
      <c r="U600" s="7">
        <v>10.0</v>
      </c>
      <c r="V600" s="7">
        <v>2.0</v>
      </c>
      <c r="W600" s="7">
        <v>2.0</v>
      </c>
      <c r="X600" s="7">
        <v>0.0</v>
      </c>
      <c r="Y600" s="7">
        <v>5513.0</v>
      </c>
      <c r="Z600" s="18">
        <f t="shared" si="5"/>
        <v>2.241056911</v>
      </c>
      <c r="AA600" s="14">
        <v>92.12</v>
      </c>
      <c r="AB600" s="18">
        <f t="shared" si="6"/>
        <v>2.246829268</v>
      </c>
      <c r="AC600" s="14">
        <v>120.29</v>
      </c>
      <c r="AD600" s="18">
        <f t="shared" si="7"/>
        <v>2.933902439</v>
      </c>
      <c r="AE600" s="13">
        <f t="shared" si="8"/>
        <v>0.4336895626</v>
      </c>
      <c r="AF600" s="7">
        <v>0.0</v>
      </c>
      <c r="AG600" s="7">
        <v>0.0</v>
      </c>
      <c r="AH600" s="13" t="str">
        <f t="shared" si="9"/>
        <v> </v>
      </c>
      <c r="AI600" s="7">
        <v>1.0</v>
      </c>
      <c r="AJ600" s="7">
        <v>7.0</v>
      </c>
      <c r="AK600" s="26">
        <v>15.0</v>
      </c>
      <c r="AL600" s="26">
        <v>69.0</v>
      </c>
      <c r="AM600" s="7">
        <v>2.0</v>
      </c>
      <c r="AN600" s="7">
        <v>34.0</v>
      </c>
      <c r="AO600" s="7">
        <v>0.0</v>
      </c>
      <c r="AP600" s="7">
        <v>39.0</v>
      </c>
      <c r="AQ600" s="7">
        <v>12.0</v>
      </c>
      <c r="AR600" s="7">
        <v>76.0</v>
      </c>
      <c r="AS600" s="13">
        <f t="shared" si="10"/>
        <v>0.1363636364</v>
      </c>
      <c r="AT600" s="14">
        <v>5.3</v>
      </c>
      <c r="AU600" s="7">
        <v>1.0</v>
      </c>
      <c r="AV600" s="7">
        <v>0.0</v>
      </c>
      <c r="AW600" s="14">
        <v>-34.5</v>
      </c>
      <c r="AX600" s="14">
        <v>9.41</v>
      </c>
      <c r="AY600" s="14">
        <v>2.75</v>
      </c>
    </row>
    <row r="601" ht="12.75" customHeight="1">
      <c r="A601" s="7" t="s">
        <v>2672</v>
      </c>
      <c r="B601" s="7" t="s">
        <v>2673</v>
      </c>
      <c r="C601" s="8" t="s">
        <v>173</v>
      </c>
      <c r="D601" s="9" t="s">
        <v>183</v>
      </c>
      <c r="E601" s="7">
        <v>80.0</v>
      </c>
      <c r="F601" s="7">
        <v>0.0</v>
      </c>
      <c r="G601" s="7">
        <v>0.0</v>
      </c>
      <c r="H601" s="24">
        <f t="shared" si="1"/>
        <v>0</v>
      </c>
      <c r="I601" s="7">
        <v>0.0</v>
      </c>
      <c r="J601" s="7">
        <v>0.0</v>
      </c>
      <c r="K601" s="7">
        <v>0.0</v>
      </c>
      <c r="L601" s="12">
        <f t="shared" si="2"/>
        <v>0</v>
      </c>
      <c r="M601" s="7">
        <v>9.0</v>
      </c>
      <c r="N601" s="7">
        <v>3.0</v>
      </c>
      <c r="O601" s="7">
        <v>3.0</v>
      </c>
      <c r="P601" s="7">
        <v>9.0</v>
      </c>
      <c r="Q601" s="7">
        <v>0.0</v>
      </c>
      <c r="R601" s="10">
        <f t="shared" si="3"/>
        <v>0</v>
      </c>
      <c r="S601" s="10">
        <f t="shared" si="4"/>
        <v>0</v>
      </c>
      <c r="T601" s="7">
        <v>8.0</v>
      </c>
      <c r="U601" s="7">
        <v>2.0</v>
      </c>
      <c r="V601" s="7">
        <v>1.0</v>
      </c>
      <c r="W601" s="7">
        <v>4.0</v>
      </c>
      <c r="X601" s="7">
        <v>8.0</v>
      </c>
      <c r="Y601" s="7">
        <v>6839.0</v>
      </c>
      <c r="Z601" s="18">
        <f t="shared" si="5"/>
        <v>1.424791667</v>
      </c>
      <c r="AA601" s="14">
        <v>113.45</v>
      </c>
      <c r="AB601" s="18">
        <f t="shared" si="6"/>
        <v>1.418125</v>
      </c>
      <c r="AC601" s="14">
        <v>299.82</v>
      </c>
      <c r="AD601" s="18">
        <f t="shared" si="7"/>
        <v>3.74775</v>
      </c>
      <c r="AE601" s="13">
        <f t="shared" si="8"/>
        <v>0.2745178697</v>
      </c>
      <c r="AF601" s="7">
        <v>27.0</v>
      </c>
      <c r="AG601" s="7">
        <v>26.0</v>
      </c>
      <c r="AH601" s="13">
        <f t="shared" si="9"/>
        <v>0.5094339623</v>
      </c>
      <c r="AI601" s="7">
        <v>0.0</v>
      </c>
      <c r="AJ601" s="7">
        <v>11.0</v>
      </c>
      <c r="AK601" s="26">
        <v>16.0</v>
      </c>
      <c r="AL601" s="26">
        <v>88.0</v>
      </c>
      <c r="AM601" s="7">
        <v>4.0</v>
      </c>
      <c r="AN601" s="7">
        <v>57.0</v>
      </c>
      <c r="AO601" s="7">
        <v>0.0</v>
      </c>
      <c r="AP601" s="7">
        <v>49.0</v>
      </c>
      <c r="AQ601" s="7">
        <v>12.0</v>
      </c>
      <c r="AR601" s="7">
        <v>99.0</v>
      </c>
      <c r="AS601" s="13">
        <f t="shared" si="10"/>
        <v>0.1081081081</v>
      </c>
      <c r="AT601" s="14">
        <v>1.49</v>
      </c>
      <c r="AU601" s="7">
        <v>1.0</v>
      </c>
      <c r="AV601" s="7">
        <v>3.0</v>
      </c>
      <c r="AW601" s="14">
        <v>-46.0</v>
      </c>
      <c r="AX601" s="14">
        <v>0.93</v>
      </c>
      <c r="AY601" s="14">
        <v>-6.23</v>
      </c>
    </row>
    <row r="602" ht="12.75" customHeight="1">
      <c r="A602" s="7" t="s">
        <v>439</v>
      </c>
      <c r="B602" s="7" t="s">
        <v>2675</v>
      </c>
      <c r="C602" s="8" t="s">
        <v>274</v>
      </c>
      <c r="D602" s="9" t="s">
        <v>150</v>
      </c>
      <c r="E602" s="7">
        <v>21.0</v>
      </c>
      <c r="F602" s="7">
        <v>0.0</v>
      </c>
      <c r="G602" s="7">
        <v>0.0</v>
      </c>
      <c r="H602" s="24">
        <f t="shared" si="1"/>
        <v>0</v>
      </c>
      <c r="I602" s="7">
        <v>0.0</v>
      </c>
      <c r="J602" s="7">
        <v>0.0</v>
      </c>
      <c r="K602" s="7">
        <v>0.0</v>
      </c>
      <c r="L602" s="12">
        <f t="shared" si="2"/>
        <v>0</v>
      </c>
      <c r="M602" s="7">
        <v>3.0</v>
      </c>
      <c r="N602" s="7">
        <v>1.0</v>
      </c>
      <c r="O602" s="7">
        <v>1.0</v>
      </c>
      <c r="P602" s="7">
        <v>3.0</v>
      </c>
      <c r="Q602" s="7">
        <v>0.0</v>
      </c>
      <c r="R602" s="10">
        <f t="shared" si="3"/>
        <v>0</v>
      </c>
      <c r="S602" s="10">
        <f t="shared" si="4"/>
        <v>0</v>
      </c>
      <c r="T602" s="7">
        <v>2.0</v>
      </c>
      <c r="U602" s="7">
        <v>4.0</v>
      </c>
      <c r="V602" s="7">
        <v>1.0</v>
      </c>
      <c r="W602" s="7">
        <v>0.0</v>
      </c>
      <c r="X602" s="7">
        <v>2.0</v>
      </c>
      <c r="Y602" s="7">
        <v>2224.0</v>
      </c>
      <c r="Z602" s="18">
        <f t="shared" si="5"/>
        <v>1.765079365</v>
      </c>
      <c r="AA602" s="14">
        <v>37.19</v>
      </c>
      <c r="AB602" s="18">
        <f t="shared" si="6"/>
        <v>1.770952381</v>
      </c>
      <c r="AC602" s="14">
        <v>70.91</v>
      </c>
      <c r="AD602" s="18">
        <f t="shared" si="7"/>
        <v>3.376666667</v>
      </c>
      <c r="AE602" s="13">
        <f t="shared" si="8"/>
        <v>0.3440333025</v>
      </c>
      <c r="AF602" s="7">
        <v>8.0</v>
      </c>
      <c r="AG602" s="7">
        <v>8.0</v>
      </c>
      <c r="AH602" s="13">
        <f t="shared" si="9"/>
        <v>0.5</v>
      </c>
      <c r="AI602" s="7">
        <v>0.0</v>
      </c>
      <c r="AJ602" s="7">
        <v>6.0</v>
      </c>
      <c r="AK602" s="26">
        <v>3.0</v>
      </c>
      <c r="AL602" s="26">
        <v>22.0</v>
      </c>
      <c r="AM602" s="7">
        <v>2.0</v>
      </c>
      <c r="AN602" s="7">
        <v>15.0</v>
      </c>
      <c r="AO602" s="7">
        <v>0.0</v>
      </c>
      <c r="AP602" s="7">
        <v>15.0</v>
      </c>
      <c r="AQ602" s="7">
        <v>4.0</v>
      </c>
      <c r="AR602" s="7">
        <v>33.0</v>
      </c>
      <c r="AS602" s="13">
        <f t="shared" si="10"/>
        <v>0.1081081081</v>
      </c>
      <c r="AT602" s="14">
        <v>7.59</v>
      </c>
      <c r="AU602" s="7">
        <v>1.0</v>
      </c>
      <c r="AV602" s="7">
        <v>0.0</v>
      </c>
      <c r="AW602" s="14">
        <v>-37.1</v>
      </c>
      <c r="AX602" s="14">
        <v>0.0</v>
      </c>
      <c r="AY602" s="14">
        <v>-10.67</v>
      </c>
    </row>
    <row r="603" ht="12.75" customHeight="1">
      <c r="A603" s="7" t="s">
        <v>2679</v>
      </c>
      <c r="B603" s="7" t="s">
        <v>2680</v>
      </c>
      <c r="C603" s="8" t="s">
        <v>136</v>
      </c>
      <c r="D603" s="9" t="s">
        <v>174</v>
      </c>
      <c r="E603" s="7">
        <v>5.0</v>
      </c>
      <c r="F603" s="7">
        <v>0.0</v>
      </c>
      <c r="G603" s="7">
        <v>0.0</v>
      </c>
      <c r="H603" s="24">
        <f t="shared" si="1"/>
        <v>0</v>
      </c>
      <c r="I603" s="7">
        <v>0.0</v>
      </c>
      <c r="J603" s="7">
        <v>0.0</v>
      </c>
      <c r="K603" s="7">
        <v>0.0</v>
      </c>
      <c r="L603" s="12">
        <f t="shared" si="2"/>
        <v>0</v>
      </c>
      <c r="M603" s="7">
        <v>0.0</v>
      </c>
      <c r="N603" s="7">
        <v>0.0</v>
      </c>
      <c r="O603" s="7">
        <v>0.0</v>
      </c>
      <c r="P603" s="7">
        <v>0.0</v>
      </c>
      <c r="Q603" s="7">
        <v>0.0</v>
      </c>
      <c r="R603" s="10">
        <f t="shared" si="3"/>
        <v>0</v>
      </c>
      <c r="S603" s="10">
        <f t="shared" si="4"/>
        <v>0</v>
      </c>
      <c r="T603" s="7">
        <v>0.0</v>
      </c>
      <c r="U603" s="7">
        <v>1.0</v>
      </c>
      <c r="V603" s="7">
        <v>0.0</v>
      </c>
      <c r="W603" s="7">
        <v>0.0</v>
      </c>
      <c r="X603" s="7">
        <v>0.0</v>
      </c>
      <c r="Y603" s="7">
        <v>339.0</v>
      </c>
      <c r="Z603" s="18">
        <f t="shared" si="5"/>
        <v>1.13</v>
      </c>
      <c r="AA603" s="14">
        <v>5.41</v>
      </c>
      <c r="AB603" s="18">
        <f t="shared" si="6"/>
        <v>1.082</v>
      </c>
      <c r="AC603" s="14">
        <v>18.58</v>
      </c>
      <c r="AD603" s="18">
        <f t="shared" si="7"/>
        <v>3.716</v>
      </c>
      <c r="AE603" s="13">
        <f t="shared" si="8"/>
        <v>0.2255106294</v>
      </c>
      <c r="AF603" s="7">
        <v>0.0</v>
      </c>
      <c r="AG603" s="7">
        <v>0.0</v>
      </c>
      <c r="AH603" s="13" t="str">
        <f t="shared" si="9"/>
        <v> </v>
      </c>
      <c r="AI603" s="7">
        <v>0.0</v>
      </c>
      <c r="AJ603" s="7">
        <v>0.0</v>
      </c>
      <c r="AK603" s="26">
        <v>0.0</v>
      </c>
      <c r="AL603" s="26">
        <v>6.0</v>
      </c>
      <c r="AM603" s="7">
        <v>0.0</v>
      </c>
      <c r="AN603" s="7">
        <v>1.0</v>
      </c>
      <c r="AO603" s="7">
        <v>0.0</v>
      </c>
      <c r="AP603" s="7">
        <v>2.0</v>
      </c>
      <c r="AQ603" s="7">
        <v>0.0</v>
      </c>
      <c r="AR603" s="7">
        <v>2.0</v>
      </c>
      <c r="AS603" s="13">
        <f t="shared" si="10"/>
        <v>0</v>
      </c>
      <c r="AT603" s="14">
        <v>-11.11</v>
      </c>
      <c r="AU603" s="7">
        <v>0.0</v>
      </c>
      <c r="AV603" s="7">
        <v>0.0</v>
      </c>
      <c r="AW603" s="14">
        <v>-55.5</v>
      </c>
      <c r="AX603" s="14">
        <v>0.0</v>
      </c>
      <c r="AY603" s="14">
        <v>0.0</v>
      </c>
    </row>
    <row r="604" ht="12.75" customHeight="1">
      <c r="A604" s="7" t="s">
        <v>452</v>
      </c>
      <c r="B604" s="7" t="s">
        <v>2682</v>
      </c>
      <c r="C604" s="8" t="s">
        <v>173</v>
      </c>
      <c r="D604" s="9" t="s">
        <v>255</v>
      </c>
      <c r="E604" s="7">
        <v>79.0</v>
      </c>
      <c r="F604" s="7">
        <v>0.0</v>
      </c>
      <c r="G604" s="7">
        <v>0.0</v>
      </c>
      <c r="H604" s="24">
        <f t="shared" si="1"/>
        <v>0</v>
      </c>
      <c r="I604" s="7">
        <v>0.0</v>
      </c>
      <c r="J604" s="7">
        <v>0.0</v>
      </c>
      <c r="K604" s="7">
        <v>0.0</v>
      </c>
      <c r="L604" s="12">
        <f t="shared" si="2"/>
        <v>0</v>
      </c>
      <c r="M604" s="7">
        <v>0.0</v>
      </c>
      <c r="N604" s="7">
        <v>0.0</v>
      </c>
      <c r="O604" s="7">
        <v>0.0</v>
      </c>
      <c r="P604" s="7">
        <v>0.0</v>
      </c>
      <c r="Q604" s="7">
        <v>0.0</v>
      </c>
      <c r="R604" s="10">
        <f t="shared" si="3"/>
        <v>0</v>
      </c>
      <c r="S604" s="10">
        <f t="shared" si="4"/>
        <v>0</v>
      </c>
      <c r="T604" s="7">
        <v>0.0</v>
      </c>
      <c r="U604" s="7">
        <v>0.0</v>
      </c>
      <c r="V604" s="7">
        <v>0.0</v>
      </c>
      <c r="W604" s="7">
        <v>0.0</v>
      </c>
      <c r="X604" s="7">
        <v>0.0</v>
      </c>
      <c r="Y604" s="7">
        <v>18.0</v>
      </c>
      <c r="Z604" s="18">
        <f t="shared" si="5"/>
        <v>0.003797468354</v>
      </c>
      <c r="AA604" s="14">
        <v>0.13</v>
      </c>
      <c r="AB604" s="18">
        <f t="shared" si="6"/>
        <v>0.00164556962</v>
      </c>
      <c r="AC604" s="14">
        <v>402.46</v>
      </c>
      <c r="AD604" s="18">
        <f t="shared" si="7"/>
        <v>5.09443038</v>
      </c>
      <c r="AE604" s="13">
        <f t="shared" si="8"/>
        <v>0.0003229091632</v>
      </c>
      <c r="AF604" s="7">
        <v>0.0</v>
      </c>
      <c r="AG604" s="7">
        <v>0.0</v>
      </c>
      <c r="AH604" s="13" t="str">
        <f t="shared" si="9"/>
        <v> </v>
      </c>
      <c r="AI604" s="7">
        <v>0.0</v>
      </c>
      <c r="AJ604" s="7">
        <v>0.0</v>
      </c>
      <c r="AK604" s="26">
        <v>0.0</v>
      </c>
      <c r="AL604" s="26">
        <v>0.0</v>
      </c>
      <c r="AM604" s="7">
        <v>0.0</v>
      </c>
      <c r="AN604" s="7">
        <v>0.0</v>
      </c>
      <c r="AO604" s="7">
        <v>0.0</v>
      </c>
      <c r="AP604" s="7">
        <v>0.0</v>
      </c>
      <c r="AQ604" s="7">
        <v>0.0</v>
      </c>
      <c r="AR604" s="7">
        <v>0.0</v>
      </c>
      <c r="AS604" s="13">
        <f t="shared" si="10"/>
        <v>0</v>
      </c>
      <c r="AT604" s="14"/>
      <c r="AU604" s="7">
        <v>0.0</v>
      </c>
      <c r="AV604" s="7">
        <v>1.0</v>
      </c>
      <c r="AW604" s="14">
        <v>0.0</v>
      </c>
      <c r="AX604" s="14">
        <v>0.0</v>
      </c>
      <c r="AY604" s="14">
        <v>-6.12</v>
      </c>
    </row>
    <row r="605" ht="12.75" customHeight="1">
      <c r="A605" s="7" t="s">
        <v>2686</v>
      </c>
      <c r="B605" s="7" t="s">
        <v>2687</v>
      </c>
      <c r="C605" s="8" t="s">
        <v>274</v>
      </c>
      <c r="D605" s="9" t="s">
        <v>255</v>
      </c>
      <c r="E605" s="7">
        <v>48.0</v>
      </c>
      <c r="F605" s="7">
        <v>0.0</v>
      </c>
      <c r="G605" s="7">
        <v>0.0</v>
      </c>
      <c r="H605" s="24">
        <f t="shared" si="1"/>
        <v>0</v>
      </c>
      <c r="I605" s="7">
        <v>0.0</v>
      </c>
      <c r="J605" s="7">
        <v>0.0</v>
      </c>
      <c r="K605" s="7">
        <v>0.0</v>
      </c>
      <c r="L605" s="12">
        <f t="shared" si="2"/>
        <v>0</v>
      </c>
      <c r="M605" s="7">
        <v>1.0</v>
      </c>
      <c r="N605" s="7">
        <v>0.0</v>
      </c>
      <c r="O605" s="7">
        <v>0.0</v>
      </c>
      <c r="P605" s="7">
        <v>1.0</v>
      </c>
      <c r="Q605" s="7">
        <v>0.0</v>
      </c>
      <c r="R605" s="10">
        <f t="shared" si="3"/>
        <v>0</v>
      </c>
      <c r="S605" s="10">
        <f t="shared" si="4"/>
        <v>0</v>
      </c>
      <c r="T605" s="7">
        <v>0.0</v>
      </c>
      <c r="U605" s="7">
        <v>0.0</v>
      </c>
      <c r="V605" s="7">
        <v>0.0</v>
      </c>
      <c r="W605" s="7">
        <v>0.0</v>
      </c>
      <c r="X605" s="7">
        <v>1.0</v>
      </c>
      <c r="Y605" s="7">
        <v>626.0</v>
      </c>
      <c r="Z605" s="18">
        <f t="shared" si="5"/>
        <v>0.2173611111</v>
      </c>
      <c r="AA605" s="14">
        <v>8.42</v>
      </c>
      <c r="AB605" s="18">
        <f t="shared" si="6"/>
        <v>0.1754166667</v>
      </c>
      <c r="AC605" s="14">
        <v>251.75</v>
      </c>
      <c r="AD605" s="18">
        <f t="shared" si="7"/>
        <v>5.244791667</v>
      </c>
      <c r="AE605" s="13">
        <f t="shared" si="8"/>
        <v>0.03236345466</v>
      </c>
      <c r="AF605" s="7">
        <v>0.0</v>
      </c>
      <c r="AG605" s="7">
        <v>0.0</v>
      </c>
      <c r="AH605" s="13" t="str">
        <f t="shared" si="9"/>
        <v> </v>
      </c>
      <c r="AI605" s="7">
        <v>0.0</v>
      </c>
      <c r="AJ605" s="7">
        <v>2.0</v>
      </c>
      <c r="AK605" s="26">
        <v>1.0</v>
      </c>
      <c r="AL605" s="26">
        <v>8.0</v>
      </c>
      <c r="AM605" s="7">
        <v>1.0</v>
      </c>
      <c r="AN605" s="7">
        <v>2.0</v>
      </c>
      <c r="AO605" s="7">
        <v>1.0</v>
      </c>
      <c r="AP605" s="7">
        <v>2.0</v>
      </c>
      <c r="AQ605" s="7">
        <v>0.0</v>
      </c>
      <c r="AR605" s="7">
        <v>7.0</v>
      </c>
      <c r="AS605" s="13">
        <f t="shared" si="10"/>
        <v>0</v>
      </c>
      <c r="AT605" s="14">
        <v>-12.15</v>
      </c>
      <c r="AU605" s="7">
        <v>0.0</v>
      </c>
      <c r="AV605" s="7">
        <v>0.0</v>
      </c>
      <c r="AW605" s="14">
        <v>-64.1</v>
      </c>
      <c r="AX605" s="14">
        <v>16.67</v>
      </c>
      <c r="AY605" s="14">
        <v>11.75</v>
      </c>
    </row>
    <row r="606" ht="12.75" customHeight="1">
      <c r="A606" s="7" t="s">
        <v>1103</v>
      </c>
      <c r="B606" s="7" t="s">
        <v>2690</v>
      </c>
      <c r="C606" s="8" t="s">
        <v>206</v>
      </c>
      <c r="D606" s="9" t="s">
        <v>159</v>
      </c>
      <c r="E606" s="7">
        <v>82.0</v>
      </c>
      <c r="F606" s="7">
        <v>1.0</v>
      </c>
      <c r="G606" s="7">
        <v>0.0</v>
      </c>
      <c r="H606" s="24">
        <f t="shared" si="1"/>
        <v>1</v>
      </c>
      <c r="I606" s="7">
        <v>1.0</v>
      </c>
      <c r="J606" s="7">
        <v>0.0</v>
      </c>
      <c r="K606" s="7">
        <v>0.0</v>
      </c>
      <c r="L606" s="12">
        <f t="shared" si="2"/>
        <v>0</v>
      </c>
      <c r="M606" s="7">
        <v>12.0</v>
      </c>
      <c r="N606" s="7">
        <v>3.0</v>
      </c>
      <c r="O606" s="7">
        <v>3.0</v>
      </c>
      <c r="P606" s="7">
        <v>11.0</v>
      </c>
      <c r="Q606" s="7">
        <v>4.0</v>
      </c>
      <c r="R606" s="10">
        <f t="shared" si="3"/>
        <v>0.08333333333</v>
      </c>
      <c r="S606" s="10">
        <f t="shared" si="4"/>
        <v>0.05555555556</v>
      </c>
      <c r="T606" s="7">
        <v>1.0</v>
      </c>
      <c r="U606" s="7">
        <v>4.0</v>
      </c>
      <c r="V606" s="7">
        <v>0.0</v>
      </c>
      <c r="W606" s="7">
        <v>4.0</v>
      </c>
      <c r="X606" s="7">
        <v>5.0</v>
      </c>
      <c r="Y606" s="7">
        <v>5805.0</v>
      </c>
      <c r="Z606" s="18">
        <f t="shared" si="5"/>
        <v>1.179878049</v>
      </c>
      <c r="AA606" s="14">
        <v>95.22</v>
      </c>
      <c r="AB606" s="18">
        <f t="shared" si="6"/>
        <v>1.161219512</v>
      </c>
      <c r="AC606" s="14">
        <v>299.73</v>
      </c>
      <c r="AD606" s="18">
        <f t="shared" si="7"/>
        <v>3.655243902</v>
      </c>
      <c r="AE606" s="13">
        <f t="shared" si="8"/>
        <v>0.2410938093</v>
      </c>
      <c r="AF606" s="7">
        <v>0.0</v>
      </c>
      <c r="AG606" s="7">
        <v>0.0</v>
      </c>
      <c r="AH606" s="13" t="str">
        <f t="shared" si="9"/>
        <v> </v>
      </c>
      <c r="AI606" s="7">
        <v>1.0</v>
      </c>
      <c r="AJ606" s="7">
        <v>11.0</v>
      </c>
      <c r="AK606" s="26">
        <v>21.0</v>
      </c>
      <c r="AL606" s="26">
        <v>67.0</v>
      </c>
      <c r="AM606" s="7">
        <v>5.0</v>
      </c>
      <c r="AN606" s="7">
        <v>28.0</v>
      </c>
      <c r="AO606" s="7">
        <v>5.0</v>
      </c>
      <c r="AP606" s="7">
        <v>27.0</v>
      </c>
      <c r="AQ606" s="7">
        <v>17.0</v>
      </c>
      <c r="AR606" s="7">
        <v>66.0</v>
      </c>
      <c r="AS606" s="13">
        <f t="shared" si="10"/>
        <v>0.2048192771</v>
      </c>
      <c r="AT606" s="14">
        <v>6.83</v>
      </c>
      <c r="AU606" s="7">
        <v>1.0</v>
      </c>
      <c r="AV606" s="7">
        <v>0.0</v>
      </c>
      <c r="AW606" s="14">
        <v>-35.9</v>
      </c>
      <c r="AX606" s="14">
        <v>3.66</v>
      </c>
      <c r="AY606" s="14">
        <v>-1.32</v>
      </c>
    </row>
    <row r="607" ht="12.75" customHeight="1">
      <c r="A607" s="7" t="s">
        <v>2692</v>
      </c>
      <c r="B607" s="7" t="s">
        <v>2693</v>
      </c>
      <c r="C607" s="8" t="s">
        <v>542</v>
      </c>
      <c r="D607" s="9" t="s">
        <v>150</v>
      </c>
      <c r="E607" s="7">
        <v>82.0</v>
      </c>
      <c r="F607" s="7">
        <v>7.0</v>
      </c>
      <c r="G607" s="7">
        <v>2.0</v>
      </c>
      <c r="H607" s="24">
        <f t="shared" si="1"/>
        <v>9</v>
      </c>
      <c r="I607" s="7">
        <v>4.0</v>
      </c>
      <c r="J607" s="7">
        <v>0.0</v>
      </c>
      <c r="K607" s="7">
        <v>1.0</v>
      </c>
      <c r="L607" s="12">
        <f t="shared" si="2"/>
        <v>0</v>
      </c>
      <c r="M607" s="7">
        <v>17.0</v>
      </c>
      <c r="N607" s="7">
        <v>1.0</v>
      </c>
      <c r="O607" s="7">
        <v>1.0</v>
      </c>
      <c r="P607" s="7">
        <v>10.0</v>
      </c>
      <c r="Q607" s="7">
        <v>2.0</v>
      </c>
      <c r="R607" s="10">
        <f t="shared" si="3"/>
        <v>0.4117647059</v>
      </c>
      <c r="S607" s="10">
        <f t="shared" si="4"/>
        <v>0.3076923077</v>
      </c>
      <c r="T607" s="7">
        <v>18.0</v>
      </c>
      <c r="U607" s="7">
        <v>10.0</v>
      </c>
      <c r="V607" s="7">
        <v>3.0</v>
      </c>
      <c r="W607" s="7">
        <v>5.0</v>
      </c>
      <c r="X607" s="7">
        <v>7.0</v>
      </c>
      <c r="Y607" s="7">
        <v>10325.0</v>
      </c>
      <c r="Z607" s="18">
        <f t="shared" si="5"/>
        <v>2.098577236</v>
      </c>
      <c r="AA607" s="14">
        <v>168.46</v>
      </c>
      <c r="AB607" s="18">
        <f t="shared" si="6"/>
        <v>2.054390244</v>
      </c>
      <c r="AC607" s="14">
        <v>225.41</v>
      </c>
      <c r="AD607" s="18">
        <f t="shared" si="7"/>
        <v>2.748902439</v>
      </c>
      <c r="AE607" s="13">
        <f t="shared" si="8"/>
        <v>0.4277045726</v>
      </c>
      <c r="AF607" s="7">
        <v>105.0</v>
      </c>
      <c r="AG607" s="7">
        <v>122.0</v>
      </c>
      <c r="AH607" s="13">
        <f t="shared" si="9"/>
        <v>0.4625550661</v>
      </c>
      <c r="AI607" s="7">
        <v>5.0</v>
      </c>
      <c r="AJ607" s="7">
        <v>26.0</v>
      </c>
      <c r="AK607" s="26">
        <v>20.0</v>
      </c>
      <c r="AL607" s="26">
        <v>150.0</v>
      </c>
      <c r="AM607" s="7">
        <v>2.0</v>
      </c>
      <c r="AN607" s="7">
        <v>57.0</v>
      </c>
      <c r="AO607" s="7">
        <v>6.0</v>
      </c>
      <c r="AP607" s="7">
        <v>65.0</v>
      </c>
      <c r="AQ607" s="7">
        <v>20.0</v>
      </c>
      <c r="AR607" s="7">
        <v>146.0</v>
      </c>
      <c r="AS607" s="13">
        <f t="shared" si="10"/>
        <v>0.1204819277</v>
      </c>
      <c r="AT607" s="14">
        <v>-2.37</v>
      </c>
      <c r="AU607" s="7">
        <v>0.0</v>
      </c>
      <c r="AV607" s="7">
        <v>0.0</v>
      </c>
      <c r="AW607" s="14">
        <v>-52.4</v>
      </c>
      <c r="AX607" s="14">
        <v>2.93</v>
      </c>
      <c r="AY607" s="14">
        <v>-8.12</v>
      </c>
    </row>
    <row r="608" ht="12.75" customHeight="1">
      <c r="A608" s="7" t="s">
        <v>785</v>
      </c>
      <c r="B608" s="7" t="s">
        <v>2697</v>
      </c>
      <c r="C608" s="8" t="s">
        <v>610</v>
      </c>
      <c r="D608" s="9" t="s">
        <v>159</v>
      </c>
      <c r="E608" s="7">
        <v>12.0</v>
      </c>
      <c r="F608" s="7">
        <v>0.0</v>
      </c>
      <c r="G608" s="7">
        <v>0.0</v>
      </c>
      <c r="H608" s="24">
        <f t="shared" si="1"/>
        <v>0</v>
      </c>
      <c r="I608" s="7">
        <v>0.0</v>
      </c>
      <c r="J608" s="7">
        <v>0.0</v>
      </c>
      <c r="K608" s="7">
        <v>0.0</v>
      </c>
      <c r="L608" s="12">
        <f t="shared" si="2"/>
        <v>0</v>
      </c>
      <c r="M608" s="7">
        <v>0.0</v>
      </c>
      <c r="N608" s="7">
        <v>0.0</v>
      </c>
      <c r="O608" s="7">
        <v>0.0</v>
      </c>
      <c r="P608" s="7">
        <v>0.0</v>
      </c>
      <c r="Q608" s="7">
        <v>0.0</v>
      </c>
      <c r="R608" s="10">
        <f t="shared" si="3"/>
        <v>0</v>
      </c>
      <c r="S608" s="10">
        <f t="shared" si="4"/>
        <v>0</v>
      </c>
      <c r="T608" s="7">
        <v>3.0</v>
      </c>
      <c r="U608" s="7">
        <v>1.0</v>
      </c>
      <c r="V608" s="7">
        <v>0.0</v>
      </c>
      <c r="W608" s="7">
        <v>0.0</v>
      </c>
      <c r="X608" s="7">
        <v>1.0</v>
      </c>
      <c r="Y608" s="7">
        <v>1212.0</v>
      </c>
      <c r="Z608" s="18">
        <f t="shared" si="5"/>
        <v>1.683333333</v>
      </c>
      <c r="AA608" s="14">
        <v>15.57</v>
      </c>
      <c r="AB608" s="18">
        <f t="shared" si="6"/>
        <v>1.2975</v>
      </c>
      <c r="AC608" s="14">
        <v>38.2</v>
      </c>
      <c r="AD608" s="18">
        <f t="shared" si="7"/>
        <v>3.183333333</v>
      </c>
      <c r="AE608" s="13">
        <f t="shared" si="8"/>
        <v>0.2895666729</v>
      </c>
      <c r="AF608" s="7">
        <v>0.0</v>
      </c>
      <c r="AG608" s="7">
        <v>0.0</v>
      </c>
      <c r="AH608" s="13" t="str">
        <f t="shared" si="9"/>
        <v> </v>
      </c>
      <c r="AI608" s="7">
        <v>0.0</v>
      </c>
      <c r="AJ608" s="7">
        <v>3.0</v>
      </c>
      <c r="AK608" s="26">
        <v>2.0</v>
      </c>
      <c r="AL608" s="26">
        <v>12.0</v>
      </c>
      <c r="AM608" s="7">
        <v>0.0</v>
      </c>
      <c r="AN608" s="7">
        <v>5.0</v>
      </c>
      <c r="AO608" s="7">
        <v>1.0</v>
      </c>
      <c r="AP608" s="7">
        <v>10.0</v>
      </c>
      <c r="AQ608" s="7">
        <v>3.0</v>
      </c>
      <c r="AR608" s="7">
        <v>15.0</v>
      </c>
      <c r="AS608" s="13">
        <f t="shared" si="10"/>
        <v>0.1666666667</v>
      </c>
      <c r="AT608" s="14">
        <v>3.51</v>
      </c>
      <c r="AU608" s="7">
        <v>0.0</v>
      </c>
      <c r="AV608" s="7">
        <v>0.0</v>
      </c>
      <c r="AW608" s="14">
        <v>-34.7</v>
      </c>
      <c r="AX608" s="14">
        <v>0.0</v>
      </c>
      <c r="AY608" s="14">
        <v>-11.43</v>
      </c>
    </row>
    <row r="609" ht="12.75" customHeight="1">
      <c r="A609" s="7" t="s">
        <v>2700</v>
      </c>
      <c r="B609" s="7" t="s">
        <v>2701</v>
      </c>
      <c r="C609" s="8" t="s">
        <v>860</v>
      </c>
      <c r="D609" s="9" t="s">
        <v>183</v>
      </c>
      <c r="E609" s="7">
        <v>63.0</v>
      </c>
      <c r="F609" s="7">
        <v>0.0</v>
      </c>
      <c r="G609" s="7">
        <v>0.0</v>
      </c>
      <c r="H609" s="24">
        <f t="shared" si="1"/>
        <v>0</v>
      </c>
      <c r="I609" s="7">
        <v>0.0</v>
      </c>
      <c r="J609" s="7">
        <v>0.0</v>
      </c>
      <c r="K609" s="7">
        <v>0.0</v>
      </c>
      <c r="L609" s="12">
        <f t="shared" si="2"/>
        <v>0</v>
      </c>
      <c r="M609" s="7">
        <v>0.0</v>
      </c>
      <c r="N609" s="7">
        <v>1.0</v>
      </c>
      <c r="O609" s="7">
        <v>1.0</v>
      </c>
      <c r="P609" s="7">
        <v>0.0</v>
      </c>
      <c r="Q609" s="7">
        <v>0.0</v>
      </c>
      <c r="R609" s="10">
        <f t="shared" si="3"/>
        <v>0</v>
      </c>
      <c r="S609" s="10">
        <f t="shared" si="4"/>
        <v>0</v>
      </c>
      <c r="T609" s="7">
        <v>9.0</v>
      </c>
      <c r="U609" s="7">
        <v>3.0</v>
      </c>
      <c r="V609" s="7">
        <v>0.0</v>
      </c>
      <c r="W609" s="7">
        <v>1.0</v>
      </c>
      <c r="X609" s="7">
        <v>1.0</v>
      </c>
      <c r="Y609" s="7">
        <v>4399.0</v>
      </c>
      <c r="Z609" s="18">
        <f t="shared" si="5"/>
        <v>1.163756614</v>
      </c>
      <c r="AA609" s="14">
        <v>66.66</v>
      </c>
      <c r="AB609" s="18">
        <f t="shared" si="6"/>
        <v>1.058095238</v>
      </c>
      <c r="AC609" s="14">
        <v>255.18</v>
      </c>
      <c r="AD609" s="18">
        <f t="shared" si="7"/>
        <v>4.05047619</v>
      </c>
      <c r="AE609" s="13">
        <f t="shared" si="8"/>
        <v>0.2071215511</v>
      </c>
      <c r="AF609" s="7">
        <v>0.0</v>
      </c>
      <c r="AG609" s="7">
        <v>0.0</v>
      </c>
      <c r="AH609" s="13" t="str">
        <f t="shared" si="9"/>
        <v> </v>
      </c>
      <c r="AI609" s="7">
        <v>1.0</v>
      </c>
      <c r="AJ609" s="7">
        <v>7.0</v>
      </c>
      <c r="AK609" s="26">
        <v>4.0</v>
      </c>
      <c r="AL609" s="26">
        <v>51.0</v>
      </c>
      <c r="AM609" s="7">
        <v>2.0</v>
      </c>
      <c r="AN609" s="7">
        <v>25.0</v>
      </c>
      <c r="AO609" s="7">
        <v>0.0</v>
      </c>
      <c r="AP609" s="7">
        <v>32.0</v>
      </c>
      <c r="AQ609" s="7">
        <v>4.0</v>
      </c>
      <c r="AR609" s="7">
        <v>60.0</v>
      </c>
      <c r="AS609" s="13">
        <f t="shared" si="10"/>
        <v>0.0625</v>
      </c>
      <c r="AT609" s="14">
        <v>-4.19</v>
      </c>
      <c r="AU609" s="7">
        <v>0.0</v>
      </c>
      <c r="AV609" s="7">
        <v>1.0</v>
      </c>
      <c r="AW609" s="14">
        <v>-39.6</v>
      </c>
      <c r="AX609" s="14">
        <v>12.5</v>
      </c>
      <c r="AY609" s="14">
        <v>7.54</v>
      </c>
    </row>
    <row r="610" ht="12.75" customHeight="1">
      <c r="A610" s="7" t="s">
        <v>2704</v>
      </c>
      <c r="B610" s="7" t="s">
        <v>2705</v>
      </c>
      <c r="C610" s="8" t="s">
        <v>215</v>
      </c>
      <c r="D610" s="9" t="s">
        <v>159</v>
      </c>
      <c r="E610" s="7">
        <v>62.0</v>
      </c>
      <c r="F610" s="7">
        <v>2.0</v>
      </c>
      <c r="G610" s="7">
        <v>1.0</v>
      </c>
      <c r="H610" s="24">
        <f t="shared" si="1"/>
        <v>3</v>
      </c>
      <c r="I610" s="7">
        <v>2.0</v>
      </c>
      <c r="J610" s="7">
        <v>1.0</v>
      </c>
      <c r="K610" s="7">
        <v>0.0</v>
      </c>
      <c r="L610" s="12">
        <f t="shared" si="2"/>
        <v>4</v>
      </c>
      <c r="M610" s="7">
        <v>6.0</v>
      </c>
      <c r="N610" s="7">
        <v>1.0</v>
      </c>
      <c r="O610" s="7">
        <v>1.0</v>
      </c>
      <c r="P610" s="7">
        <v>4.0</v>
      </c>
      <c r="Q610" s="7">
        <v>2.0</v>
      </c>
      <c r="R610" s="10">
        <f t="shared" si="3"/>
        <v>0.3333333333</v>
      </c>
      <c r="S610" s="10">
        <f t="shared" si="4"/>
        <v>0.2857142857</v>
      </c>
      <c r="T610" s="7">
        <v>9.0</v>
      </c>
      <c r="U610" s="7">
        <v>6.0</v>
      </c>
      <c r="V610" s="7">
        <v>2.0</v>
      </c>
      <c r="W610" s="7">
        <v>0.0</v>
      </c>
      <c r="X610" s="7">
        <v>3.0</v>
      </c>
      <c r="Y610" s="7">
        <v>5206.0</v>
      </c>
      <c r="Z610" s="18">
        <f t="shared" si="5"/>
        <v>1.399462366</v>
      </c>
      <c r="AA610" s="14">
        <v>84.09</v>
      </c>
      <c r="AB610" s="18">
        <f t="shared" si="6"/>
        <v>1.356290323</v>
      </c>
      <c r="AC610" s="14">
        <v>249.48</v>
      </c>
      <c r="AD610" s="18">
        <f t="shared" si="7"/>
        <v>4.023870968</v>
      </c>
      <c r="AE610" s="13">
        <f t="shared" si="8"/>
        <v>0.2520910154</v>
      </c>
      <c r="AF610" s="7">
        <v>0.0</v>
      </c>
      <c r="AG610" s="7">
        <v>1.0</v>
      </c>
      <c r="AH610" s="13">
        <f t="shared" si="9"/>
        <v>0</v>
      </c>
      <c r="AI610" s="7">
        <v>3.0</v>
      </c>
      <c r="AJ610" s="7">
        <v>9.0</v>
      </c>
      <c r="AK610" s="26">
        <v>9.0</v>
      </c>
      <c r="AL610" s="26">
        <v>53.0</v>
      </c>
      <c r="AM610" s="7">
        <v>4.0</v>
      </c>
      <c r="AN610" s="7">
        <v>42.0</v>
      </c>
      <c r="AO610" s="7">
        <v>3.0</v>
      </c>
      <c r="AP610" s="7">
        <v>44.0</v>
      </c>
      <c r="AQ610" s="7">
        <v>11.0</v>
      </c>
      <c r="AR610" s="7">
        <v>61.0</v>
      </c>
      <c r="AS610" s="13">
        <f t="shared" si="10"/>
        <v>0.1527777778</v>
      </c>
      <c r="AT610" s="14">
        <v>4.22</v>
      </c>
      <c r="AU610" s="7">
        <v>0.0</v>
      </c>
      <c r="AV610" s="7">
        <v>2.0</v>
      </c>
      <c r="AW610" s="14">
        <v>-33.5</v>
      </c>
      <c r="AX610" s="14">
        <v>4.0</v>
      </c>
      <c r="AY610" s="14">
        <v>-2.94</v>
      </c>
    </row>
    <row r="611" ht="12.75" customHeight="1">
      <c r="A611" s="7" t="s">
        <v>743</v>
      </c>
      <c r="B611" s="7" t="s">
        <v>2709</v>
      </c>
      <c r="C611" s="8" t="s">
        <v>182</v>
      </c>
      <c r="D611" s="9" t="s">
        <v>174</v>
      </c>
      <c r="E611" s="7">
        <v>1.0</v>
      </c>
      <c r="F611" s="7">
        <v>0.0</v>
      </c>
      <c r="G611" s="7">
        <v>0.0</v>
      </c>
      <c r="H611" s="24">
        <f t="shared" si="1"/>
        <v>0</v>
      </c>
      <c r="I611" s="7">
        <v>0.0</v>
      </c>
      <c r="J611" s="7">
        <v>0.0</v>
      </c>
      <c r="K611" s="7">
        <v>0.0</v>
      </c>
      <c r="L611" s="12">
        <f t="shared" si="2"/>
        <v>0</v>
      </c>
      <c r="M611" s="7">
        <v>0.0</v>
      </c>
      <c r="N611" s="7">
        <v>0.0</v>
      </c>
      <c r="O611" s="7">
        <v>0.0</v>
      </c>
      <c r="P611" s="7">
        <v>0.0</v>
      </c>
      <c r="Q611" s="7">
        <v>0.0</v>
      </c>
      <c r="R611" s="10">
        <f t="shared" si="3"/>
        <v>0</v>
      </c>
      <c r="S611" s="10">
        <f t="shared" si="4"/>
        <v>0</v>
      </c>
      <c r="T611" s="7">
        <v>0.0</v>
      </c>
      <c r="U611" s="7">
        <v>0.0</v>
      </c>
      <c r="V611" s="7">
        <v>0.0</v>
      </c>
      <c r="W611" s="7">
        <v>0.0</v>
      </c>
      <c r="X611" s="7">
        <v>0.0</v>
      </c>
      <c r="Y611" s="7">
        <v>0.0</v>
      </c>
      <c r="Z611" s="18">
        <f t="shared" si="5"/>
        <v>0</v>
      </c>
      <c r="AA611" s="14">
        <v>0.0</v>
      </c>
      <c r="AB611" s="18">
        <f t="shared" si="6"/>
        <v>0</v>
      </c>
      <c r="AC611" s="14">
        <v>9.32</v>
      </c>
      <c r="AD611" s="18">
        <f t="shared" si="7"/>
        <v>9.32</v>
      </c>
      <c r="AE611" s="13">
        <f t="shared" si="8"/>
        <v>0</v>
      </c>
      <c r="AF611" s="7">
        <v>0.0</v>
      </c>
      <c r="AG611" s="7">
        <v>0.0</v>
      </c>
      <c r="AH611" s="13" t="str">
        <f t="shared" si="9"/>
        <v> </v>
      </c>
      <c r="AI611" s="7">
        <v>0.0</v>
      </c>
      <c r="AJ611" s="7">
        <v>0.0</v>
      </c>
      <c r="AK611" s="26">
        <v>0.0</v>
      </c>
      <c r="AL611" s="26">
        <v>0.0</v>
      </c>
      <c r="AM611" s="7">
        <v>0.0</v>
      </c>
      <c r="AN611" s="7">
        <v>0.0</v>
      </c>
      <c r="AO611" s="7">
        <v>0.0</v>
      </c>
      <c r="AP611" s="7">
        <v>0.0</v>
      </c>
      <c r="AQ611" s="7">
        <v>0.0</v>
      </c>
      <c r="AR611" s="7">
        <v>0.0</v>
      </c>
      <c r="AS611" s="13">
        <f t="shared" si="10"/>
        <v>0</v>
      </c>
      <c r="AT611" s="14"/>
      <c r="AU611" s="7">
        <v>0.0</v>
      </c>
      <c r="AV611" s="7">
        <v>0.0</v>
      </c>
      <c r="AW611" s="14">
        <v>0.0</v>
      </c>
      <c r="AX611" s="14"/>
      <c r="AY611" s="14"/>
    </row>
    <row r="612" ht="12.75" customHeight="1">
      <c r="A612" s="7" t="s">
        <v>354</v>
      </c>
      <c r="B612" s="7" t="s">
        <v>2711</v>
      </c>
      <c r="C612" s="8" t="s">
        <v>490</v>
      </c>
      <c r="D612" s="9" t="s">
        <v>183</v>
      </c>
      <c r="E612" s="7">
        <v>82.0</v>
      </c>
      <c r="F612" s="7">
        <v>0.0</v>
      </c>
      <c r="G612" s="7">
        <v>0.0</v>
      </c>
      <c r="H612" s="24">
        <f t="shared" si="1"/>
        <v>0</v>
      </c>
      <c r="I612" s="7">
        <v>0.0</v>
      </c>
      <c r="J612" s="7">
        <v>0.0</v>
      </c>
      <c r="K612" s="7">
        <v>0.0</v>
      </c>
      <c r="L612" s="12">
        <f t="shared" si="2"/>
        <v>0</v>
      </c>
      <c r="M612" s="7">
        <v>5.0</v>
      </c>
      <c r="N612" s="7">
        <v>0.0</v>
      </c>
      <c r="O612" s="7">
        <v>0.0</v>
      </c>
      <c r="P612" s="7">
        <v>6.0</v>
      </c>
      <c r="Q612" s="7">
        <v>1.0</v>
      </c>
      <c r="R612" s="10">
        <f t="shared" si="3"/>
        <v>0</v>
      </c>
      <c r="S612" s="10">
        <f t="shared" si="4"/>
        <v>0</v>
      </c>
      <c r="T612" s="7">
        <v>3.0</v>
      </c>
      <c r="U612" s="7">
        <v>2.0</v>
      </c>
      <c r="V612" s="7">
        <v>2.0</v>
      </c>
      <c r="W612" s="7">
        <v>2.0</v>
      </c>
      <c r="X612" s="7">
        <v>0.0</v>
      </c>
      <c r="Y612" s="7">
        <v>3132.0</v>
      </c>
      <c r="Z612" s="18">
        <f t="shared" si="5"/>
        <v>0.6365853659</v>
      </c>
      <c r="AA612" s="14">
        <v>47.19</v>
      </c>
      <c r="AB612" s="18">
        <f t="shared" si="6"/>
        <v>0.5754878049</v>
      </c>
      <c r="AC612" s="14">
        <v>390.13</v>
      </c>
      <c r="AD612" s="18">
        <f t="shared" si="7"/>
        <v>4.757682927</v>
      </c>
      <c r="AE612" s="13">
        <f t="shared" si="8"/>
        <v>0.1079072533</v>
      </c>
      <c r="AF612" s="7">
        <v>2.0</v>
      </c>
      <c r="AG612" s="7">
        <v>1.0</v>
      </c>
      <c r="AH612" s="13">
        <f t="shared" si="9"/>
        <v>0.6666666667</v>
      </c>
      <c r="AI612" s="7">
        <v>0.0</v>
      </c>
      <c r="AJ612" s="7">
        <v>6.0</v>
      </c>
      <c r="AK612" s="26">
        <v>8.0</v>
      </c>
      <c r="AL612" s="26">
        <v>37.0</v>
      </c>
      <c r="AM612" s="7">
        <v>0.0</v>
      </c>
      <c r="AN612" s="7">
        <v>18.0</v>
      </c>
      <c r="AO612" s="7">
        <v>2.0</v>
      </c>
      <c r="AP612" s="7">
        <v>18.0</v>
      </c>
      <c r="AQ612" s="7">
        <v>6.0</v>
      </c>
      <c r="AR612" s="7">
        <v>37.0</v>
      </c>
      <c r="AS612" s="13">
        <f t="shared" si="10"/>
        <v>0.1395348837</v>
      </c>
      <c r="AT612" s="14">
        <v>0.77</v>
      </c>
      <c r="AU612" s="7">
        <v>0.0</v>
      </c>
      <c r="AV612" s="7">
        <v>2.0</v>
      </c>
      <c r="AW612" s="14">
        <v>-47.0</v>
      </c>
      <c r="AX612" s="14">
        <v>29.63</v>
      </c>
      <c r="AY612" s="14">
        <v>23.81</v>
      </c>
    </row>
    <row r="613" ht="12.75" customHeight="1">
      <c r="A613" s="7" t="s">
        <v>2714</v>
      </c>
      <c r="B613" s="7" t="s">
        <v>2715</v>
      </c>
      <c r="C613" s="8" t="s">
        <v>222</v>
      </c>
      <c r="D613" s="9" t="s">
        <v>159</v>
      </c>
      <c r="E613" s="7">
        <v>80.0</v>
      </c>
      <c r="F613" s="7">
        <v>0.0</v>
      </c>
      <c r="G613" s="7">
        <v>0.0</v>
      </c>
      <c r="H613" s="24">
        <f t="shared" si="1"/>
        <v>0</v>
      </c>
      <c r="I613" s="7">
        <v>0.0</v>
      </c>
      <c r="J613" s="7">
        <v>0.0</v>
      </c>
      <c r="K613" s="7">
        <v>0.0</v>
      </c>
      <c r="L613" s="12">
        <f t="shared" si="2"/>
        <v>0</v>
      </c>
      <c r="M613" s="7">
        <v>0.0</v>
      </c>
      <c r="N613" s="7">
        <v>0.0</v>
      </c>
      <c r="O613" s="7">
        <v>0.0</v>
      </c>
      <c r="P613" s="7">
        <v>0.0</v>
      </c>
      <c r="Q613" s="7">
        <v>0.0</v>
      </c>
      <c r="R613" s="10">
        <f t="shared" si="3"/>
        <v>0</v>
      </c>
      <c r="S613" s="10">
        <f t="shared" si="4"/>
        <v>0</v>
      </c>
      <c r="T613" s="7">
        <v>0.0</v>
      </c>
      <c r="U613" s="7">
        <v>0.0</v>
      </c>
      <c r="V613" s="7">
        <v>0.0</v>
      </c>
      <c r="W613" s="7">
        <v>0.0</v>
      </c>
      <c r="X613" s="7">
        <v>0.0</v>
      </c>
      <c r="Y613" s="7">
        <v>65.0</v>
      </c>
      <c r="Z613" s="18">
        <f t="shared" si="5"/>
        <v>0.01354166667</v>
      </c>
      <c r="AA613" s="14">
        <v>1.06</v>
      </c>
      <c r="AB613" s="18">
        <f t="shared" si="6"/>
        <v>0.01325</v>
      </c>
      <c r="AC613" s="14">
        <v>367.5</v>
      </c>
      <c r="AD613" s="18">
        <f t="shared" si="7"/>
        <v>4.59375</v>
      </c>
      <c r="AE613" s="13">
        <f t="shared" si="8"/>
        <v>0.002876058172</v>
      </c>
      <c r="AF613" s="7">
        <v>0.0</v>
      </c>
      <c r="AG613" s="7">
        <v>0.0</v>
      </c>
      <c r="AH613" s="13" t="str">
        <f t="shared" si="9"/>
        <v> </v>
      </c>
      <c r="AI613" s="7">
        <v>0.0</v>
      </c>
      <c r="AJ613" s="7">
        <v>0.0</v>
      </c>
      <c r="AK613" s="26">
        <v>1.0</v>
      </c>
      <c r="AL613" s="26">
        <v>2.0</v>
      </c>
      <c r="AM613" s="7">
        <v>0.0</v>
      </c>
      <c r="AN613" s="7">
        <v>1.0</v>
      </c>
      <c r="AO613" s="7">
        <v>0.0</v>
      </c>
      <c r="AP613" s="7">
        <v>0.0</v>
      </c>
      <c r="AQ613" s="7">
        <v>1.0</v>
      </c>
      <c r="AR613" s="7">
        <v>3.0</v>
      </c>
      <c r="AS613" s="13">
        <f t="shared" si="10"/>
        <v>0.25</v>
      </c>
      <c r="AT613" s="14">
        <v>8.93</v>
      </c>
      <c r="AU613" s="7">
        <v>0.0</v>
      </c>
      <c r="AV613" s="7">
        <v>1.0</v>
      </c>
      <c r="AW613" s="14">
        <v>-113.2</v>
      </c>
      <c r="AX613" s="14"/>
      <c r="AY613" s="14"/>
    </row>
    <row r="614" ht="12.75" customHeight="1">
      <c r="A614" s="7" t="s">
        <v>2719</v>
      </c>
      <c r="B614" s="7" t="s">
        <v>2720</v>
      </c>
      <c r="C614" s="8" t="s">
        <v>222</v>
      </c>
      <c r="D614" s="9" t="s">
        <v>255</v>
      </c>
      <c r="E614" s="7">
        <v>30.0</v>
      </c>
      <c r="F614" s="7">
        <v>0.0</v>
      </c>
      <c r="G614" s="7">
        <v>0.0</v>
      </c>
      <c r="H614" s="24">
        <f t="shared" si="1"/>
        <v>0</v>
      </c>
      <c r="I614" s="7">
        <v>0.0</v>
      </c>
      <c r="J614" s="7">
        <v>0.0</v>
      </c>
      <c r="K614" s="7">
        <v>0.0</v>
      </c>
      <c r="L614" s="12">
        <f t="shared" si="2"/>
        <v>0</v>
      </c>
      <c r="M614" s="7">
        <v>0.0</v>
      </c>
      <c r="N614" s="7">
        <v>0.0</v>
      </c>
      <c r="O614" s="7">
        <v>0.0</v>
      </c>
      <c r="P614" s="7">
        <v>0.0</v>
      </c>
      <c r="Q614" s="7">
        <v>0.0</v>
      </c>
      <c r="R614" s="10">
        <f t="shared" si="3"/>
        <v>0</v>
      </c>
      <c r="S614" s="10">
        <f t="shared" si="4"/>
        <v>0</v>
      </c>
      <c r="T614" s="7">
        <v>0.0</v>
      </c>
      <c r="U614" s="7">
        <v>0.0</v>
      </c>
      <c r="V614" s="7">
        <v>0.0</v>
      </c>
      <c r="W614" s="7">
        <v>0.0</v>
      </c>
      <c r="X614" s="7">
        <v>0.0</v>
      </c>
      <c r="Y614" s="7">
        <v>0.0</v>
      </c>
      <c r="Z614" s="18">
        <f t="shared" si="5"/>
        <v>0</v>
      </c>
      <c r="AA614" s="14">
        <v>0.0</v>
      </c>
      <c r="AB614" s="18">
        <f t="shared" si="6"/>
        <v>0</v>
      </c>
      <c r="AC614" s="14">
        <v>156.87</v>
      </c>
      <c r="AD614" s="18">
        <f t="shared" si="7"/>
        <v>5.229</v>
      </c>
      <c r="AE614" s="13">
        <f t="shared" si="8"/>
        <v>0</v>
      </c>
      <c r="AF614" s="7">
        <v>0.0</v>
      </c>
      <c r="AG614" s="7">
        <v>0.0</v>
      </c>
      <c r="AH614" s="13" t="str">
        <f t="shared" si="9"/>
        <v> </v>
      </c>
      <c r="AI614" s="7">
        <v>0.0</v>
      </c>
      <c r="AJ614" s="7">
        <v>0.0</v>
      </c>
      <c r="AK614" s="26">
        <v>0.0</v>
      </c>
      <c r="AL614" s="26">
        <v>0.0</v>
      </c>
      <c r="AM614" s="7">
        <v>0.0</v>
      </c>
      <c r="AN614" s="7">
        <v>0.0</v>
      </c>
      <c r="AO614" s="7">
        <v>0.0</v>
      </c>
      <c r="AP614" s="7">
        <v>0.0</v>
      </c>
      <c r="AQ614" s="7">
        <v>0.0</v>
      </c>
      <c r="AR614" s="7">
        <v>0.0</v>
      </c>
      <c r="AS614" s="13">
        <f t="shared" si="10"/>
        <v>0</v>
      </c>
      <c r="AT614" s="14"/>
      <c r="AU614" s="7">
        <v>0.0</v>
      </c>
      <c r="AV614" s="7">
        <v>1.0</v>
      </c>
      <c r="AW614" s="14">
        <v>0.0</v>
      </c>
      <c r="AX614" s="14"/>
      <c r="AY614" s="14"/>
    </row>
    <row r="615" ht="12.75" customHeight="1">
      <c r="A615" s="7" t="s">
        <v>2722</v>
      </c>
      <c r="B615" s="7" t="s">
        <v>2723</v>
      </c>
      <c r="C615" s="8" t="s">
        <v>215</v>
      </c>
      <c r="D615" s="9" t="s">
        <v>150</v>
      </c>
      <c r="E615" s="7">
        <v>56.0</v>
      </c>
      <c r="F615" s="7">
        <v>1.0</v>
      </c>
      <c r="G615" s="7">
        <v>0.0</v>
      </c>
      <c r="H615" s="24">
        <f t="shared" si="1"/>
        <v>1</v>
      </c>
      <c r="I615" s="7">
        <v>0.0</v>
      </c>
      <c r="J615" s="7">
        <v>0.0</v>
      </c>
      <c r="K615" s="7">
        <v>0.0</v>
      </c>
      <c r="L615" s="12">
        <f t="shared" si="2"/>
        <v>0</v>
      </c>
      <c r="M615" s="7">
        <v>2.0</v>
      </c>
      <c r="N615" s="7">
        <v>0.0</v>
      </c>
      <c r="O615" s="7">
        <v>0.0</v>
      </c>
      <c r="P615" s="7">
        <v>1.0</v>
      </c>
      <c r="Q615" s="7">
        <v>0.0</v>
      </c>
      <c r="R615" s="10">
        <f t="shared" si="3"/>
        <v>0.5</v>
      </c>
      <c r="S615" s="10">
        <f t="shared" si="4"/>
        <v>0</v>
      </c>
      <c r="T615" s="7">
        <v>7.0</v>
      </c>
      <c r="U615" s="7">
        <v>3.0</v>
      </c>
      <c r="V615" s="7">
        <v>4.0</v>
      </c>
      <c r="W615" s="7">
        <v>3.0</v>
      </c>
      <c r="X615" s="7">
        <v>4.0</v>
      </c>
      <c r="Y615" s="7">
        <v>5064.0</v>
      </c>
      <c r="Z615" s="18">
        <f t="shared" si="5"/>
        <v>1.507142857</v>
      </c>
      <c r="AA615" s="14">
        <v>84.58</v>
      </c>
      <c r="AB615" s="18">
        <f t="shared" si="6"/>
        <v>1.510357143</v>
      </c>
      <c r="AC615" s="14">
        <v>207.33</v>
      </c>
      <c r="AD615" s="18">
        <f t="shared" si="7"/>
        <v>3.702321429</v>
      </c>
      <c r="AE615" s="13">
        <f t="shared" si="8"/>
        <v>0.2897468398</v>
      </c>
      <c r="AF615" s="7">
        <v>21.0</v>
      </c>
      <c r="AG615" s="7">
        <v>35.0</v>
      </c>
      <c r="AH615" s="13">
        <f t="shared" si="9"/>
        <v>0.375</v>
      </c>
      <c r="AI615" s="7">
        <v>0.0</v>
      </c>
      <c r="AJ615" s="7">
        <v>6.0</v>
      </c>
      <c r="AK615" s="26">
        <v>5.0</v>
      </c>
      <c r="AL615" s="26">
        <v>81.0</v>
      </c>
      <c r="AM615" s="7">
        <v>1.0</v>
      </c>
      <c r="AN615" s="7">
        <v>25.0</v>
      </c>
      <c r="AO615" s="7">
        <v>0.0</v>
      </c>
      <c r="AP615" s="7">
        <v>29.0</v>
      </c>
      <c r="AQ615" s="7">
        <v>3.0</v>
      </c>
      <c r="AR615" s="7">
        <v>66.0</v>
      </c>
      <c r="AS615" s="13">
        <f t="shared" si="10"/>
        <v>0.04347826087</v>
      </c>
      <c r="AT615" s="14">
        <v>-6.18</v>
      </c>
      <c r="AU615" s="7">
        <v>0.0</v>
      </c>
      <c r="AV615" s="7">
        <v>2.0</v>
      </c>
      <c r="AW615" s="14">
        <v>-54.6</v>
      </c>
      <c r="AX615" s="14">
        <v>10.53</v>
      </c>
      <c r="AY615" s="14">
        <v>6.49</v>
      </c>
    </row>
    <row r="616" ht="12.75" customHeight="1">
      <c r="A616" s="7" t="s">
        <v>2726</v>
      </c>
      <c r="B616" s="7" t="s">
        <v>2727</v>
      </c>
      <c r="C616" s="8" t="s">
        <v>274</v>
      </c>
      <c r="D616" s="9" t="s">
        <v>174</v>
      </c>
      <c r="E616" s="7">
        <v>79.0</v>
      </c>
      <c r="F616" s="7">
        <v>0.0</v>
      </c>
      <c r="G616" s="7">
        <v>0.0</v>
      </c>
      <c r="H616" s="24">
        <f t="shared" si="1"/>
        <v>0</v>
      </c>
      <c r="I616" s="7">
        <v>0.0</v>
      </c>
      <c r="J616" s="7">
        <v>0.0</v>
      </c>
      <c r="K616" s="7">
        <v>0.0</v>
      </c>
      <c r="L616" s="12">
        <f t="shared" si="2"/>
        <v>0</v>
      </c>
      <c r="M616" s="7">
        <v>2.0</v>
      </c>
      <c r="N616" s="7">
        <v>2.0</v>
      </c>
      <c r="O616" s="7">
        <v>2.0</v>
      </c>
      <c r="P616" s="7">
        <v>2.0</v>
      </c>
      <c r="Q616" s="7">
        <v>2.0</v>
      </c>
      <c r="R616" s="10">
        <f t="shared" si="3"/>
        <v>0</v>
      </c>
      <c r="S616" s="10">
        <f t="shared" si="4"/>
        <v>0</v>
      </c>
      <c r="T616" s="7">
        <v>7.0</v>
      </c>
      <c r="U616" s="7">
        <v>3.0</v>
      </c>
      <c r="V616" s="7">
        <v>3.0</v>
      </c>
      <c r="W616" s="7">
        <v>1.0</v>
      </c>
      <c r="X616" s="7">
        <v>2.0</v>
      </c>
      <c r="Y616" s="7">
        <v>4646.0</v>
      </c>
      <c r="Z616" s="18">
        <f t="shared" si="5"/>
        <v>0.9801687764</v>
      </c>
      <c r="AA616" s="14">
        <v>70.91</v>
      </c>
      <c r="AB616" s="18">
        <f t="shared" si="6"/>
        <v>0.8975949367</v>
      </c>
      <c r="AC616" s="14">
        <v>362.84</v>
      </c>
      <c r="AD616" s="18">
        <f t="shared" si="7"/>
        <v>4.592911392</v>
      </c>
      <c r="AE616" s="13">
        <f t="shared" si="8"/>
        <v>0.163481268</v>
      </c>
      <c r="AF616" s="7">
        <v>0.0</v>
      </c>
      <c r="AG616" s="7">
        <v>0.0</v>
      </c>
      <c r="AH616" s="13" t="str">
        <f t="shared" si="9"/>
        <v> </v>
      </c>
      <c r="AI616" s="7">
        <v>2.0</v>
      </c>
      <c r="AJ616" s="7">
        <v>1.0</v>
      </c>
      <c r="AK616" s="26">
        <v>15.0</v>
      </c>
      <c r="AL616" s="26">
        <v>40.0</v>
      </c>
      <c r="AM616" s="7">
        <v>6.0</v>
      </c>
      <c r="AN616" s="7">
        <v>28.0</v>
      </c>
      <c r="AO616" s="7">
        <v>3.0</v>
      </c>
      <c r="AP616" s="7">
        <v>24.0</v>
      </c>
      <c r="AQ616" s="7">
        <v>12.0</v>
      </c>
      <c r="AR616" s="7">
        <v>46.0</v>
      </c>
      <c r="AS616" s="13">
        <f t="shared" si="10"/>
        <v>0.2068965517</v>
      </c>
      <c r="AT616" s="14">
        <v>10.13</v>
      </c>
      <c r="AU616" s="7">
        <v>0.0</v>
      </c>
      <c r="AV616" s="7">
        <v>2.0</v>
      </c>
      <c r="AW616" s="14">
        <v>-21.2</v>
      </c>
      <c r="AX616" s="14">
        <v>13.04</v>
      </c>
      <c r="AY616" s="14">
        <v>7.99</v>
      </c>
    </row>
    <row r="617" ht="12.75" customHeight="1">
      <c r="A617" s="7" t="s">
        <v>858</v>
      </c>
      <c r="B617" s="7" t="s">
        <v>2732</v>
      </c>
      <c r="C617" s="8" t="s">
        <v>860</v>
      </c>
      <c r="D617" s="9" t="s">
        <v>174</v>
      </c>
      <c r="E617" s="7">
        <v>23.0</v>
      </c>
      <c r="F617" s="7">
        <v>0.0</v>
      </c>
      <c r="G617" s="7">
        <v>1.0</v>
      </c>
      <c r="H617" s="24">
        <f t="shared" si="1"/>
        <v>1</v>
      </c>
      <c r="I617" s="7">
        <v>0.0</v>
      </c>
      <c r="J617" s="7">
        <v>0.0</v>
      </c>
      <c r="K617" s="7">
        <v>1.0</v>
      </c>
      <c r="L617" s="12">
        <f t="shared" si="2"/>
        <v>0</v>
      </c>
      <c r="M617" s="7">
        <v>1.0</v>
      </c>
      <c r="N617" s="7">
        <v>0.0</v>
      </c>
      <c r="O617" s="7">
        <v>0.0</v>
      </c>
      <c r="P617" s="7">
        <v>1.0</v>
      </c>
      <c r="Q617" s="7">
        <v>0.0</v>
      </c>
      <c r="R617" s="10">
        <f t="shared" si="3"/>
        <v>0</v>
      </c>
      <c r="S617" s="10">
        <f t="shared" si="4"/>
        <v>0</v>
      </c>
      <c r="T617" s="7">
        <v>9.0</v>
      </c>
      <c r="U617" s="7">
        <v>6.0</v>
      </c>
      <c r="V617" s="7">
        <v>1.0</v>
      </c>
      <c r="W617" s="7">
        <v>2.0</v>
      </c>
      <c r="X617" s="7">
        <v>2.0</v>
      </c>
      <c r="Y617" s="7">
        <v>3323.0</v>
      </c>
      <c r="Z617" s="18">
        <f t="shared" si="5"/>
        <v>2.407971014</v>
      </c>
      <c r="AA617" s="14">
        <v>53.43</v>
      </c>
      <c r="AB617" s="18">
        <f t="shared" si="6"/>
        <v>2.323043478</v>
      </c>
      <c r="AC617" s="14">
        <v>84.74</v>
      </c>
      <c r="AD617" s="18">
        <f t="shared" si="7"/>
        <v>3.684347826</v>
      </c>
      <c r="AE617" s="13">
        <f t="shared" si="8"/>
        <v>0.3866975465</v>
      </c>
      <c r="AF617" s="7">
        <v>0.0</v>
      </c>
      <c r="AG617" s="7">
        <v>0.0</v>
      </c>
      <c r="AH617" s="13" t="str">
        <f t="shared" si="9"/>
        <v> </v>
      </c>
      <c r="AI617" s="7">
        <v>1.0</v>
      </c>
      <c r="AJ617" s="7">
        <v>5.0</v>
      </c>
      <c r="AK617" s="26">
        <v>3.0</v>
      </c>
      <c r="AL617" s="26">
        <v>32.0</v>
      </c>
      <c r="AM617" s="7">
        <v>4.0</v>
      </c>
      <c r="AN617" s="7">
        <v>17.0</v>
      </c>
      <c r="AO617" s="7">
        <v>0.0</v>
      </c>
      <c r="AP617" s="7">
        <v>26.0</v>
      </c>
      <c r="AQ617" s="7">
        <v>5.0</v>
      </c>
      <c r="AR617" s="7">
        <v>39.0</v>
      </c>
      <c r="AS617" s="13">
        <f t="shared" si="10"/>
        <v>0.1136363636</v>
      </c>
      <c r="AT617" s="14">
        <v>-0.4</v>
      </c>
      <c r="AU617" s="7">
        <v>0.0</v>
      </c>
      <c r="AV617" s="7">
        <v>0.0</v>
      </c>
      <c r="AW617" s="14">
        <v>-22.5</v>
      </c>
      <c r="AX617" s="14">
        <v>2.17</v>
      </c>
      <c r="AY617" s="14">
        <v>-2.59</v>
      </c>
    </row>
    <row r="618" ht="12.75" customHeight="1">
      <c r="A618" s="7" t="s">
        <v>2736</v>
      </c>
      <c r="B618" s="7" t="s">
        <v>2737</v>
      </c>
      <c r="C618" s="8" t="s">
        <v>237</v>
      </c>
      <c r="D618" s="9" t="s">
        <v>247</v>
      </c>
      <c r="E618" s="7">
        <v>77.0</v>
      </c>
      <c r="F618" s="7">
        <v>0.0</v>
      </c>
      <c r="G618" s="7">
        <v>0.0</v>
      </c>
      <c r="H618" s="24">
        <f t="shared" si="1"/>
        <v>0</v>
      </c>
      <c r="I618" s="7">
        <v>0.0</v>
      </c>
      <c r="J618" s="7">
        <v>0.0</v>
      </c>
      <c r="K618" s="7">
        <v>0.0</v>
      </c>
      <c r="L618" s="12">
        <f t="shared" si="2"/>
        <v>0</v>
      </c>
      <c r="M618" s="7">
        <v>0.0</v>
      </c>
      <c r="N618" s="7">
        <v>0.0</v>
      </c>
      <c r="O618" s="7">
        <v>0.0</v>
      </c>
      <c r="P618" s="7">
        <v>0.0</v>
      </c>
      <c r="Q618" s="7">
        <v>0.0</v>
      </c>
      <c r="R618" s="10">
        <f t="shared" si="3"/>
        <v>0</v>
      </c>
      <c r="S618" s="10">
        <f t="shared" si="4"/>
        <v>0</v>
      </c>
      <c r="T618" s="7">
        <v>0.0</v>
      </c>
      <c r="U618" s="7">
        <v>0.0</v>
      </c>
      <c r="V618" s="7">
        <v>0.0</v>
      </c>
      <c r="W618" s="7">
        <v>0.0</v>
      </c>
      <c r="X618" s="7">
        <v>0.0</v>
      </c>
      <c r="Y618" s="7">
        <v>89.0</v>
      </c>
      <c r="Z618" s="18">
        <f t="shared" si="5"/>
        <v>0.01926406926</v>
      </c>
      <c r="AA618" s="14">
        <v>1.06</v>
      </c>
      <c r="AB618" s="18">
        <f t="shared" si="6"/>
        <v>0.01376623377</v>
      </c>
      <c r="AC618" s="14">
        <v>425.43</v>
      </c>
      <c r="AD618" s="18">
        <f t="shared" si="7"/>
        <v>5.525064935</v>
      </c>
      <c r="AE618" s="13">
        <f t="shared" si="8"/>
        <v>0.002485404113</v>
      </c>
      <c r="AF618" s="7">
        <v>0.0</v>
      </c>
      <c r="AG618" s="7">
        <v>0.0</v>
      </c>
      <c r="AH618" s="13" t="str">
        <f t="shared" si="9"/>
        <v> </v>
      </c>
      <c r="AI618" s="7">
        <v>0.0</v>
      </c>
      <c r="AJ618" s="7">
        <v>0.0</v>
      </c>
      <c r="AK618" s="26">
        <v>0.0</v>
      </c>
      <c r="AL618" s="26">
        <v>2.0</v>
      </c>
      <c r="AM618" s="7">
        <v>0.0</v>
      </c>
      <c r="AN618" s="7">
        <v>0.0</v>
      </c>
      <c r="AO618" s="7">
        <v>0.0</v>
      </c>
      <c r="AP618" s="7">
        <v>0.0</v>
      </c>
      <c r="AQ618" s="7">
        <v>0.0</v>
      </c>
      <c r="AR618" s="7">
        <v>2.0</v>
      </c>
      <c r="AS618" s="13">
        <f t="shared" si="10"/>
        <v>0</v>
      </c>
      <c r="AT618" s="14">
        <v>-16.84</v>
      </c>
      <c r="AU618" s="7">
        <v>0.0</v>
      </c>
      <c r="AV618" s="7">
        <v>0.0</v>
      </c>
      <c r="AW618" s="14">
        <v>-113.2</v>
      </c>
      <c r="AX618" s="14">
        <v>0.0</v>
      </c>
      <c r="AY618" s="14">
        <v>-9.34</v>
      </c>
    </row>
    <row r="619" ht="12.75" customHeight="1">
      <c r="A619" s="7" t="s">
        <v>512</v>
      </c>
      <c r="B619" s="7" t="s">
        <v>2740</v>
      </c>
      <c r="C619" s="8" t="s">
        <v>447</v>
      </c>
      <c r="D619" s="9" t="s">
        <v>159</v>
      </c>
      <c r="E619" s="7">
        <v>70.0</v>
      </c>
      <c r="F619" s="7">
        <v>0.0</v>
      </c>
      <c r="G619" s="7">
        <v>0.0</v>
      </c>
      <c r="H619" s="24">
        <f t="shared" si="1"/>
        <v>0</v>
      </c>
      <c r="I619" s="7">
        <v>0.0</v>
      </c>
      <c r="J619" s="7">
        <v>0.0</v>
      </c>
      <c r="K619" s="7">
        <v>0.0</v>
      </c>
      <c r="L619" s="12">
        <f t="shared" si="2"/>
        <v>0</v>
      </c>
      <c r="M619" s="7">
        <v>3.0</v>
      </c>
      <c r="N619" s="7">
        <v>1.0</v>
      </c>
      <c r="O619" s="7">
        <v>1.0</v>
      </c>
      <c r="P619" s="7">
        <v>3.0</v>
      </c>
      <c r="Q619" s="7">
        <v>1.0</v>
      </c>
      <c r="R619" s="10">
        <f t="shared" si="3"/>
        <v>0</v>
      </c>
      <c r="S619" s="10">
        <f t="shared" si="4"/>
        <v>0</v>
      </c>
      <c r="T619" s="7">
        <v>1.0</v>
      </c>
      <c r="U619" s="7">
        <v>1.0</v>
      </c>
      <c r="V619" s="7">
        <v>2.0</v>
      </c>
      <c r="W619" s="7">
        <v>0.0</v>
      </c>
      <c r="X619" s="7">
        <v>1.0</v>
      </c>
      <c r="Y619" s="7">
        <v>1178.0</v>
      </c>
      <c r="Z619" s="18">
        <f t="shared" si="5"/>
        <v>0.2804761905</v>
      </c>
      <c r="AA619" s="14">
        <v>16.98</v>
      </c>
      <c r="AB619" s="18">
        <f t="shared" si="6"/>
        <v>0.2425714286</v>
      </c>
      <c r="AC619" s="14">
        <v>264.93</v>
      </c>
      <c r="AD619" s="18">
        <f t="shared" si="7"/>
        <v>3.784714286</v>
      </c>
      <c r="AE619" s="13">
        <f t="shared" si="8"/>
        <v>0.06023198893</v>
      </c>
      <c r="AF619" s="7">
        <v>0.0</v>
      </c>
      <c r="AG619" s="7">
        <v>0.0</v>
      </c>
      <c r="AH619" s="13" t="str">
        <f t="shared" si="9"/>
        <v> </v>
      </c>
      <c r="AI619" s="7">
        <v>0.0</v>
      </c>
      <c r="AJ619" s="7">
        <v>3.0</v>
      </c>
      <c r="AK619" s="26">
        <v>4.0</v>
      </c>
      <c r="AL619" s="26">
        <v>14.0</v>
      </c>
      <c r="AM619" s="7">
        <v>1.0</v>
      </c>
      <c r="AN619" s="7">
        <v>5.0</v>
      </c>
      <c r="AO619" s="7">
        <v>1.0</v>
      </c>
      <c r="AP619" s="7">
        <v>12.0</v>
      </c>
      <c r="AQ619" s="7">
        <v>4.0</v>
      </c>
      <c r="AR619" s="7">
        <v>20.0</v>
      </c>
      <c r="AS619" s="13">
        <f t="shared" si="10"/>
        <v>0.1666666667</v>
      </c>
      <c r="AT619" s="14">
        <v>7.97</v>
      </c>
      <c r="AU619" s="7">
        <v>0.0</v>
      </c>
      <c r="AV619" s="7">
        <v>0.0</v>
      </c>
      <c r="AW619" s="14">
        <v>-21.2</v>
      </c>
      <c r="AX619" s="14">
        <v>16.67</v>
      </c>
      <c r="AY619" s="14">
        <v>12.47</v>
      </c>
    </row>
    <row r="620" ht="12.75" customHeight="1">
      <c r="A620" s="7" t="s">
        <v>272</v>
      </c>
      <c r="B620" s="7" t="s">
        <v>2745</v>
      </c>
      <c r="C620" s="8" t="s">
        <v>149</v>
      </c>
      <c r="D620" s="9" t="s">
        <v>183</v>
      </c>
      <c r="E620" s="7">
        <v>51.0</v>
      </c>
      <c r="F620" s="7">
        <v>0.0</v>
      </c>
      <c r="G620" s="7">
        <v>0.0</v>
      </c>
      <c r="H620" s="24">
        <f t="shared" si="1"/>
        <v>0</v>
      </c>
      <c r="I620" s="7">
        <v>0.0</v>
      </c>
      <c r="J620" s="7">
        <v>0.0</v>
      </c>
      <c r="K620" s="7">
        <v>0.0</v>
      </c>
      <c r="L620" s="12">
        <f t="shared" si="2"/>
        <v>0</v>
      </c>
      <c r="M620" s="7">
        <v>1.0</v>
      </c>
      <c r="N620" s="7">
        <v>0.0</v>
      </c>
      <c r="O620" s="7">
        <v>0.0</v>
      </c>
      <c r="P620" s="7">
        <v>1.0</v>
      </c>
      <c r="Q620" s="7">
        <v>0.0</v>
      </c>
      <c r="R620" s="10">
        <f t="shared" si="3"/>
        <v>0</v>
      </c>
      <c r="S620" s="10">
        <f t="shared" si="4"/>
        <v>0</v>
      </c>
      <c r="T620" s="7">
        <v>0.0</v>
      </c>
      <c r="U620" s="7">
        <v>0.0</v>
      </c>
      <c r="V620" s="7">
        <v>0.0</v>
      </c>
      <c r="W620" s="7">
        <v>0.0</v>
      </c>
      <c r="X620" s="7">
        <v>0.0</v>
      </c>
      <c r="Y620" s="7">
        <v>25.0</v>
      </c>
      <c r="Z620" s="18">
        <f t="shared" si="5"/>
        <v>0.008169934641</v>
      </c>
      <c r="AA620" s="14">
        <v>1.07</v>
      </c>
      <c r="AB620" s="18">
        <f t="shared" si="6"/>
        <v>0.02098039216</v>
      </c>
      <c r="AC620" s="14">
        <v>262.04</v>
      </c>
      <c r="AD620" s="18">
        <f t="shared" si="7"/>
        <v>5.138039216</v>
      </c>
      <c r="AE620" s="13">
        <f t="shared" si="8"/>
        <v>0.004066740147</v>
      </c>
      <c r="AF620" s="7">
        <v>0.0</v>
      </c>
      <c r="AG620" s="7">
        <v>0.0</v>
      </c>
      <c r="AH620" s="13" t="str">
        <f t="shared" si="9"/>
        <v> </v>
      </c>
      <c r="AI620" s="7">
        <v>0.0</v>
      </c>
      <c r="AJ620" s="7">
        <v>0.0</v>
      </c>
      <c r="AK620" s="26">
        <v>1.0</v>
      </c>
      <c r="AL620" s="26">
        <v>0.0</v>
      </c>
      <c r="AM620" s="7">
        <v>0.0</v>
      </c>
      <c r="AN620" s="7">
        <v>0.0</v>
      </c>
      <c r="AO620" s="7">
        <v>0.0</v>
      </c>
      <c r="AP620" s="7">
        <v>0.0</v>
      </c>
      <c r="AQ620" s="7">
        <v>0.0</v>
      </c>
      <c r="AR620" s="7">
        <v>0.0</v>
      </c>
      <c r="AS620" s="13">
        <f t="shared" si="10"/>
        <v>0</v>
      </c>
      <c r="AT620" s="14"/>
      <c r="AU620" s="7">
        <v>0.0</v>
      </c>
      <c r="AV620" s="7">
        <v>0.0</v>
      </c>
      <c r="AW620" s="14">
        <v>56.1</v>
      </c>
      <c r="AX620" s="14"/>
      <c r="AY620" s="14"/>
    </row>
    <row r="621" ht="12.75" customHeight="1">
      <c r="A621" s="7" t="s">
        <v>2426</v>
      </c>
      <c r="B621" s="7" t="s">
        <v>2751</v>
      </c>
      <c r="C621" s="8" t="s">
        <v>206</v>
      </c>
      <c r="D621" s="9" t="s">
        <v>174</v>
      </c>
      <c r="E621" s="7">
        <v>38.0</v>
      </c>
      <c r="F621" s="7">
        <v>0.0</v>
      </c>
      <c r="G621" s="7">
        <v>0.0</v>
      </c>
      <c r="H621" s="24">
        <f t="shared" si="1"/>
        <v>0</v>
      </c>
      <c r="I621" s="7">
        <v>0.0</v>
      </c>
      <c r="J621" s="7">
        <v>0.0</v>
      </c>
      <c r="K621" s="7">
        <v>0.0</v>
      </c>
      <c r="L621" s="12">
        <f t="shared" si="2"/>
        <v>0</v>
      </c>
      <c r="M621" s="7">
        <v>0.0</v>
      </c>
      <c r="N621" s="7">
        <v>0.0</v>
      </c>
      <c r="O621" s="7">
        <v>0.0</v>
      </c>
      <c r="P621" s="7">
        <v>0.0</v>
      </c>
      <c r="Q621" s="7">
        <v>0.0</v>
      </c>
      <c r="R621" s="10">
        <f t="shared" si="3"/>
        <v>0</v>
      </c>
      <c r="S621" s="10">
        <f t="shared" si="4"/>
        <v>0</v>
      </c>
      <c r="T621" s="7">
        <v>11.0</v>
      </c>
      <c r="U621" s="7">
        <v>4.0</v>
      </c>
      <c r="V621" s="7">
        <v>3.0</v>
      </c>
      <c r="W621" s="7">
        <v>3.0</v>
      </c>
      <c r="X621" s="7">
        <v>1.0</v>
      </c>
      <c r="Y621" s="7">
        <v>3026.0</v>
      </c>
      <c r="Z621" s="18">
        <f t="shared" si="5"/>
        <v>1.327192982</v>
      </c>
      <c r="AA621" s="14">
        <v>49.36</v>
      </c>
      <c r="AB621" s="18">
        <f t="shared" si="6"/>
        <v>1.298947368</v>
      </c>
      <c r="AC621" s="14">
        <v>132.97</v>
      </c>
      <c r="AD621" s="18">
        <f t="shared" si="7"/>
        <v>3.499210526</v>
      </c>
      <c r="AE621" s="13">
        <f t="shared" si="8"/>
        <v>0.270717929</v>
      </c>
      <c r="AF621" s="7">
        <v>0.0</v>
      </c>
      <c r="AG621" s="7">
        <v>0.0</v>
      </c>
      <c r="AH621" s="13" t="str">
        <f t="shared" si="9"/>
        <v> </v>
      </c>
      <c r="AI621" s="7">
        <v>0.0</v>
      </c>
      <c r="AJ621" s="7">
        <v>8.0</v>
      </c>
      <c r="AK621" s="26">
        <v>3.0</v>
      </c>
      <c r="AL621" s="26">
        <v>37.0</v>
      </c>
      <c r="AM621" s="7">
        <v>0.0</v>
      </c>
      <c r="AN621" s="7">
        <v>23.0</v>
      </c>
      <c r="AO621" s="7">
        <v>0.0</v>
      </c>
      <c r="AP621" s="7">
        <v>20.0</v>
      </c>
      <c r="AQ621" s="7">
        <v>2.0</v>
      </c>
      <c r="AR621" s="7">
        <v>54.0</v>
      </c>
      <c r="AS621" s="13">
        <f t="shared" si="10"/>
        <v>0.03571428571</v>
      </c>
      <c r="AT621" s="14">
        <v>-12.96</v>
      </c>
      <c r="AU621" s="7">
        <v>0.0</v>
      </c>
      <c r="AV621" s="7">
        <v>1.0</v>
      </c>
      <c r="AW621" s="14">
        <v>-54.7</v>
      </c>
      <c r="AX621" s="14">
        <v>2.94</v>
      </c>
      <c r="AY621" s="14">
        <v>0.52</v>
      </c>
    </row>
    <row r="622" ht="12.75" customHeight="1">
      <c r="A622" s="7" t="s">
        <v>482</v>
      </c>
      <c r="B622" s="7" t="s">
        <v>726</v>
      </c>
      <c r="C622" s="8" t="s">
        <v>542</v>
      </c>
      <c r="D622" s="9" t="s">
        <v>159</v>
      </c>
      <c r="E622" s="7">
        <v>24.0</v>
      </c>
      <c r="F622" s="7">
        <v>0.0</v>
      </c>
      <c r="G622" s="7">
        <v>0.0</v>
      </c>
      <c r="H622" s="24">
        <f t="shared" si="1"/>
        <v>0</v>
      </c>
      <c r="L622" s="12">
        <f t="shared" si="2"/>
        <v>0</v>
      </c>
      <c r="M622" s="7">
        <v>0.0</v>
      </c>
      <c r="N622" s="7">
        <v>0.0</v>
      </c>
      <c r="R622" s="10">
        <f t="shared" si="3"/>
        <v>0</v>
      </c>
      <c r="S622" s="10">
        <f t="shared" si="4"/>
        <v>0</v>
      </c>
      <c r="T622" s="7">
        <v>0.0</v>
      </c>
      <c r="W622" s="7">
        <v>0.0</v>
      </c>
      <c r="X622" s="7">
        <v>0.0</v>
      </c>
      <c r="Y622" s="7">
        <v>134.0</v>
      </c>
      <c r="Z622" s="18">
        <f t="shared" si="5"/>
        <v>0.09305555556</v>
      </c>
      <c r="AA622" s="14"/>
      <c r="AB622" s="18">
        <f t="shared" si="6"/>
        <v>0</v>
      </c>
      <c r="AC622" s="14"/>
      <c r="AD622" s="18">
        <f t="shared" si="7"/>
        <v>0</v>
      </c>
      <c r="AE622" s="13">
        <f t="shared" si="8"/>
        <v>0</v>
      </c>
      <c r="AF622" s="7">
        <v>0.0</v>
      </c>
      <c r="AG622" s="7">
        <v>0.0</v>
      </c>
      <c r="AH622" s="13" t="str">
        <f t="shared" si="9"/>
        <v> </v>
      </c>
      <c r="AK622" s="26">
        <v>0.0</v>
      </c>
      <c r="AL622" s="26">
        <v>0.0</v>
      </c>
      <c r="AM622" s="7">
        <v>0.0</v>
      </c>
      <c r="AN622" s="7">
        <v>0.0</v>
      </c>
      <c r="AO622" s="7">
        <v>0.0</v>
      </c>
      <c r="AP622" s="7">
        <v>0.0</v>
      </c>
      <c r="AS622" s="13">
        <f t="shared" si="10"/>
        <v>0</v>
      </c>
      <c r="AT622" s="14"/>
      <c r="AW622" s="14">
        <v>0.0</v>
      </c>
      <c r="AX622" s="14"/>
      <c r="AY622" s="14"/>
    </row>
    <row r="623" ht="12.75" customHeight="1">
      <c r="A623" s="7" t="s">
        <v>892</v>
      </c>
      <c r="B623" s="7" t="s">
        <v>2755</v>
      </c>
      <c r="C623" s="8" t="s">
        <v>628</v>
      </c>
      <c r="D623" s="9" t="s">
        <v>275</v>
      </c>
      <c r="E623" s="7">
        <v>82.0</v>
      </c>
      <c r="F623" s="7">
        <v>0.0</v>
      </c>
      <c r="G623" s="7">
        <v>0.0</v>
      </c>
      <c r="H623" s="24">
        <f t="shared" si="1"/>
        <v>0</v>
      </c>
      <c r="I623" s="7">
        <v>0.0</v>
      </c>
      <c r="J623" s="7">
        <v>0.0</v>
      </c>
      <c r="K623" s="7">
        <v>0.0</v>
      </c>
      <c r="L623" s="12">
        <f t="shared" si="2"/>
        <v>0</v>
      </c>
      <c r="M623" s="7">
        <v>1.0</v>
      </c>
      <c r="N623" s="7">
        <v>0.0</v>
      </c>
      <c r="O623" s="7">
        <v>0.0</v>
      </c>
      <c r="P623" s="7">
        <v>1.0</v>
      </c>
      <c r="Q623" s="7">
        <v>0.0</v>
      </c>
      <c r="R623" s="10">
        <f t="shared" si="3"/>
        <v>0</v>
      </c>
      <c r="S623" s="10">
        <f t="shared" si="4"/>
        <v>0</v>
      </c>
      <c r="T623" s="7">
        <v>2.0</v>
      </c>
      <c r="U623" s="7">
        <v>3.0</v>
      </c>
      <c r="V623" s="7">
        <v>1.0</v>
      </c>
      <c r="W623" s="7">
        <v>1.0</v>
      </c>
      <c r="X623" s="7">
        <v>1.0</v>
      </c>
      <c r="Y623" s="7">
        <v>2735.0</v>
      </c>
      <c r="Z623" s="18">
        <f t="shared" si="5"/>
        <v>0.5558943089</v>
      </c>
      <c r="AA623" s="14">
        <v>41.03</v>
      </c>
      <c r="AB623" s="18">
        <f t="shared" si="6"/>
        <v>0.5003658537</v>
      </c>
      <c r="AC623" s="14">
        <v>334.23</v>
      </c>
      <c r="AD623" s="18">
        <f t="shared" si="7"/>
        <v>4.07597561</v>
      </c>
      <c r="AE623" s="13">
        <f t="shared" si="8"/>
        <v>0.109337526</v>
      </c>
      <c r="AF623" s="7">
        <v>24.0</v>
      </c>
      <c r="AG623" s="7">
        <v>22.0</v>
      </c>
      <c r="AH623" s="13">
        <f t="shared" si="9"/>
        <v>0.5217391304</v>
      </c>
      <c r="AI623" s="7">
        <v>1.0</v>
      </c>
      <c r="AJ623" s="7">
        <v>5.0</v>
      </c>
      <c r="AK623" s="26">
        <v>4.0</v>
      </c>
      <c r="AL623" s="26">
        <v>31.0</v>
      </c>
      <c r="AM623" s="7">
        <v>0.0</v>
      </c>
      <c r="AN623" s="7">
        <v>19.0</v>
      </c>
      <c r="AO623" s="7">
        <v>1.0</v>
      </c>
      <c r="AP623" s="7">
        <v>25.0</v>
      </c>
      <c r="AQ623" s="7">
        <v>4.0</v>
      </c>
      <c r="AR623" s="7">
        <v>40.0</v>
      </c>
      <c r="AS623" s="13">
        <f t="shared" si="10"/>
        <v>0.09090909091</v>
      </c>
      <c r="AT623" s="14">
        <v>-2.36</v>
      </c>
      <c r="AU623" s="7">
        <v>0.0</v>
      </c>
      <c r="AV623" s="7">
        <v>1.0</v>
      </c>
      <c r="AW623" s="14">
        <v>-38.0</v>
      </c>
      <c r="AX623" s="14">
        <v>2.0</v>
      </c>
      <c r="AY623" s="14">
        <v>-3.67</v>
      </c>
    </row>
    <row r="624" ht="12.75" customHeight="1">
      <c r="A624" s="7" t="s">
        <v>1522</v>
      </c>
      <c r="B624" s="7" t="s">
        <v>2757</v>
      </c>
      <c r="C624" s="8" t="s">
        <v>197</v>
      </c>
      <c r="D624" s="9" t="s">
        <v>255</v>
      </c>
      <c r="E624" s="7">
        <v>79.0</v>
      </c>
      <c r="F624" s="7">
        <v>0.0</v>
      </c>
      <c r="G624" s="7">
        <v>0.0</v>
      </c>
      <c r="H624" s="24">
        <f t="shared" si="1"/>
        <v>0</v>
      </c>
      <c r="I624" s="7">
        <v>0.0</v>
      </c>
      <c r="J624" s="7">
        <v>0.0</v>
      </c>
      <c r="K624" s="7">
        <v>0.0</v>
      </c>
      <c r="L624" s="12">
        <f t="shared" si="2"/>
        <v>0</v>
      </c>
      <c r="M624" s="7">
        <v>1.0</v>
      </c>
      <c r="N624" s="7">
        <v>0.0</v>
      </c>
      <c r="O624" s="7">
        <v>0.0</v>
      </c>
      <c r="P624" s="7">
        <v>1.0</v>
      </c>
      <c r="Q624" s="7">
        <v>4.0</v>
      </c>
      <c r="R624" s="10">
        <f t="shared" si="3"/>
        <v>0</v>
      </c>
      <c r="S624" s="10">
        <f t="shared" si="4"/>
        <v>0</v>
      </c>
      <c r="T624" s="7">
        <v>10.0</v>
      </c>
      <c r="U624" s="7">
        <v>2.0</v>
      </c>
      <c r="V624" s="7">
        <v>1.0</v>
      </c>
      <c r="W624" s="7">
        <v>0.0</v>
      </c>
      <c r="X624" s="7">
        <v>4.0</v>
      </c>
      <c r="Y624" s="7">
        <v>5638.0</v>
      </c>
      <c r="Z624" s="18">
        <f t="shared" si="5"/>
        <v>1.189451477</v>
      </c>
      <c r="AA624" s="14">
        <v>93.54</v>
      </c>
      <c r="AB624" s="18">
        <f t="shared" si="6"/>
        <v>1.184050633</v>
      </c>
      <c r="AC624" s="14">
        <v>342.82</v>
      </c>
      <c r="AD624" s="18">
        <f t="shared" si="7"/>
        <v>4.339493671</v>
      </c>
      <c r="AE624" s="13">
        <f t="shared" si="8"/>
        <v>0.2143642864</v>
      </c>
      <c r="AF624" s="7">
        <v>1.0</v>
      </c>
      <c r="AG624" s="7">
        <v>4.0</v>
      </c>
      <c r="AH624" s="13">
        <f t="shared" si="9"/>
        <v>0.2</v>
      </c>
      <c r="AI624" s="7">
        <v>0.0</v>
      </c>
      <c r="AJ624" s="7">
        <v>11.0</v>
      </c>
      <c r="AK624" s="26">
        <v>5.0</v>
      </c>
      <c r="AL624" s="26">
        <v>71.0</v>
      </c>
      <c r="AM624" s="7">
        <v>1.0</v>
      </c>
      <c r="AN624" s="7">
        <v>30.0</v>
      </c>
      <c r="AO624" s="7">
        <v>5.0</v>
      </c>
      <c r="AP624" s="7">
        <v>46.0</v>
      </c>
      <c r="AQ624" s="7">
        <v>8.0</v>
      </c>
      <c r="AR624" s="7">
        <v>79.0</v>
      </c>
      <c r="AS624" s="13">
        <f t="shared" si="10"/>
        <v>0.09195402299</v>
      </c>
      <c r="AT624" s="14">
        <v>-3.04</v>
      </c>
      <c r="AU624" s="7">
        <v>0.0</v>
      </c>
      <c r="AV624" s="7">
        <v>2.0</v>
      </c>
      <c r="AW624" s="14">
        <v>-41.7</v>
      </c>
      <c r="AX624" s="14">
        <v>11.11</v>
      </c>
      <c r="AY624" s="14">
        <v>4.76</v>
      </c>
    </row>
    <row r="625" ht="12.75" customHeight="1">
      <c r="A625" s="7" t="s">
        <v>2761</v>
      </c>
      <c r="B625" s="7" t="s">
        <v>2762</v>
      </c>
      <c r="C625" s="8" t="s">
        <v>297</v>
      </c>
      <c r="D625" s="9" t="s">
        <v>174</v>
      </c>
      <c r="E625" s="7">
        <v>13.0</v>
      </c>
      <c r="F625" s="7">
        <v>0.0</v>
      </c>
      <c r="G625" s="7">
        <v>0.0</v>
      </c>
      <c r="H625" s="24">
        <f t="shared" si="1"/>
        <v>0</v>
      </c>
      <c r="I625" s="7">
        <v>0.0</v>
      </c>
      <c r="J625" s="7">
        <v>0.0</v>
      </c>
      <c r="K625" s="7">
        <v>0.0</v>
      </c>
      <c r="L625" s="12">
        <f t="shared" si="2"/>
        <v>0</v>
      </c>
      <c r="M625" s="7">
        <v>0.0</v>
      </c>
      <c r="N625" s="7">
        <v>0.0</v>
      </c>
      <c r="O625" s="7">
        <v>0.0</v>
      </c>
      <c r="P625" s="7">
        <v>0.0</v>
      </c>
      <c r="Q625" s="7">
        <v>0.0</v>
      </c>
      <c r="R625" s="10">
        <f t="shared" si="3"/>
        <v>0</v>
      </c>
      <c r="S625" s="10">
        <f t="shared" si="4"/>
        <v>0</v>
      </c>
      <c r="T625" s="7">
        <v>1.0</v>
      </c>
      <c r="U625" s="7">
        <v>0.0</v>
      </c>
      <c r="V625" s="7">
        <v>0.0</v>
      </c>
      <c r="W625" s="7">
        <v>0.0</v>
      </c>
      <c r="X625" s="7">
        <v>0.0</v>
      </c>
      <c r="Y625" s="7">
        <v>327.0</v>
      </c>
      <c r="Z625" s="18">
        <f t="shared" si="5"/>
        <v>0.4192307692</v>
      </c>
      <c r="AA625" s="14">
        <v>5.52</v>
      </c>
      <c r="AB625" s="18">
        <f t="shared" si="6"/>
        <v>0.4246153846</v>
      </c>
      <c r="AC625" s="14">
        <v>64.83</v>
      </c>
      <c r="AD625" s="18">
        <f t="shared" si="7"/>
        <v>4.986923077</v>
      </c>
      <c r="AE625" s="13">
        <f t="shared" si="8"/>
        <v>0.07846481876</v>
      </c>
      <c r="AF625" s="7">
        <v>0.0</v>
      </c>
      <c r="AG625" s="7">
        <v>0.0</v>
      </c>
      <c r="AH625" s="13" t="str">
        <f t="shared" si="9"/>
        <v> </v>
      </c>
      <c r="AI625" s="7">
        <v>0.0</v>
      </c>
      <c r="AJ625" s="7">
        <v>0.0</v>
      </c>
      <c r="AK625" s="26">
        <v>0.0</v>
      </c>
      <c r="AL625" s="26">
        <v>5.0</v>
      </c>
      <c r="AM625" s="7">
        <v>0.0</v>
      </c>
      <c r="AN625" s="7">
        <v>2.0</v>
      </c>
      <c r="AO625" s="7">
        <v>0.0</v>
      </c>
      <c r="AP625" s="7">
        <v>1.0</v>
      </c>
      <c r="AQ625" s="7">
        <v>0.0</v>
      </c>
      <c r="AR625" s="7">
        <v>4.0</v>
      </c>
      <c r="AS625" s="13">
        <f t="shared" si="10"/>
        <v>0</v>
      </c>
      <c r="AT625" s="14">
        <v>-12.31</v>
      </c>
      <c r="AU625" s="7">
        <v>0.0</v>
      </c>
      <c r="AV625" s="7">
        <v>0.0</v>
      </c>
      <c r="AW625" s="14">
        <v>-65.2</v>
      </c>
      <c r="AX625" s="14">
        <v>33.33</v>
      </c>
      <c r="AY625" s="14">
        <v>33.33</v>
      </c>
    </row>
    <row r="626" ht="12.75" customHeight="1">
      <c r="A626" s="7" t="s">
        <v>858</v>
      </c>
      <c r="B626" s="7" t="s">
        <v>2764</v>
      </c>
      <c r="C626" s="8" t="s">
        <v>305</v>
      </c>
      <c r="D626" s="9" t="s">
        <v>174</v>
      </c>
      <c r="E626" s="7">
        <v>9.0</v>
      </c>
      <c r="F626" s="7">
        <v>0.0</v>
      </c>
      <c r="G626" s="7">
        <v>0.0</v>
      </c>
      <c r="H626" s="24">
        <f t="shared" si="1"/>
        <v>0</v>
      </c>
      <c r="I626" s="7">
        <v>0.0</v>
      </c>
      <c r="J626" s="7">
        <v>0.0</v>
      </c>
      <c r="K626" s="7">
        <v>0.0</v>
      </c>
      <c r="L626" s="12">
        <f t="shared" si="2"/>
        <v>0</v>
      </c>
      <c r="M626" s="7">
        <v>1.0</v>
      </c>
      <c r="N626" s="7">
        <v>0.0</v>
      </c>
      <c r="O626" s="7">
        <v>0.0</v>
      </c>
      <c r="P626" s="7">
        <v>1.0</v>
      </c>
      <c r="Q626" s="7">
        <v>0.0</v>
      </c>
      <c r="R626" s="10">
        <f t="shared" si="3"/>
        <v>0</v>
      </c>
      <c r="S626" s="10">
        <f t="shared" si="4"/>
        <v>0</v>
      </c>
      <c r="T626" s="7">
        <v>3.0</v>
      </c>
      <c r="U626" s="7">
        <v>1.0</v>
      </c>
      <c r="V626" s="7">
        <v>0.0</v>
      </c>
      <c r="W626" s="7">
        <v>0.0</v>
      </c>
      <c r="X626" s="7">
        <v>1.0</v>
      </c>
      <c r="Y626" s="7">
        <v>1063.0</v>
      </c>
      <c r="Z626" s="18">
        <f t="shared" si="5"/>
        <v>1.968518519</v>
      </c>
      <c r="AA626" s="14">
        <v>15.25</v>
      </c>
      <c r="AB626" s="18">
        <f t="shared" si="6"/>
        <v>1.694444444</v>
      </c>
      <c r="AC626" s="14">
        <v>32.06</v>
      </c>
      <c r="AD626" s="18">
        <f t="shared" si="7"/>
        <v>3.562222222</v>
      </c>
      <c r="AE626" s="13">
        <f t="shared" si="8"/>
        <v>0.3223419996</v>
      </c>
      <c r="AF626" s="7">
        <v>0.0</v>
      </c>
      <c r="AG626" s="7">
        <v>0.0</v>
      </c>
      <c r="AH626" s="13" t="str">
        <f t="shared" si="9"/>
        <v> </v>
      </c>
      <c r="AI626" s="7">
        <v>1.0</v>
      </c>
      <c r="AJ626" s="7">
        <v>3.0</v>
      </c>
      <c r="AK626" s="26">
        <v>1.0</v>
      </c>
      <c r="AL626" s="26">
        <v>10.0</v>
      </c>
      <c r="AM626" s="7">
        <v>0.0</v>
      </c>
      <c r="AN626" s="7">
        <v>6.0</v>
      </c>
      <c r="AO626" s="7">
        <v>2.0</v>
      </c>
      <c r="AP626" s="7">
        <v>11.0</v>
      </c>
      <c r="AQ626" s="7">
        <v>2.0</v>
      </c>
      <c r="AR626" s="7">
        <v>13.0</v>
      </c>
      <c r="AS626" s="13">
        <f t="shared" si="10"/>
        <v>0.1333333333</v>
      </c>
      <c r="AT626" s="14">
        <v>7.93</v>
      </c>
      <c r="AU626" s="7">
        <v>0.0</v>
      </c>
      <c r="AV626" s="7">
        <v>0.0</v>
      </c>
      <c r="AW626" s="14">
        <v>-31.5</v>
      </c>
      <c r="AX626" s="14">
        <v>0.0</v>
      </c>
      <c r="AY626" s="14">
        <v>0.0</v>
      </c>
    </row>
    <row r="627" ht="12.75" customHeight="1">
      <c r="A627" s="7" t="s">
        <v>471</v>
      </c>
      <c r="B627" s="7" t="s">
        <v>2766</v>
      </c>
      <c r="C627" s="8" t="s">
        <v>246</v>
      </c>
      <c r="D627" s="9" t="s">
        <v>247</v>
      </c>
      <c r="E627" s="7">
        <v>35.0</v>
      </c>
      <c r="F627" s="7">
        <v>0.0</v>
      </c>
      <c r="G627" s="7">
        <v>0.0</v>
      </c>
      <c r="H627" s="24">
        <f t="shared" si="1"/>
        <v>0</v>
      </c>
      <c r="I627" s="7">
        <v>0.0</v>
      </c>
      <c r="J627" s="7">
        <v>0.0</v>
      </c>
      <c r="K627" s="7">
        <v>0.0</v>
      </c>
      <c r="L627" s="12">
        <f t="shared" si="2"/>
        <v>0</v>
      </c>
      <c r="M627" s="7">
        <v>0.0</v>
      </c>
      <c r="N627" s="7">
        <v>0.0</v>
      </c>
      <c r="O627" s="7">
        <v>0.0</v>
      </c>
      <c r="P627" s="7">
        <v>0.0</v>
      </c>
      <c r="Q627" s="7">
        <v>0.0</v>
      </c>
      <c r="R627" s="10">
        <f t="shared" si="3"/>
        <v>0</v>
      </c>
      <c r="S627" s="10">
        <f t="shared" si="4"/>
        <v>0</v>
      </c>
      <c r="T627" s="7">
        <v>0.0</v>
      </c>
      <c r="U627" s="7">
        <v>0.0</v>
      </c>
      <c r="V627" s="7">
        <v>0.0</v>
      </c>
      <c r="W627" s="7">
        <v>0.0</v>
      </c>
      <c r="X627" s="7">
        <v>0.0</v>
      </c>
      <c r="Y627" s="7">
        <v>0.0</v>
      </c>
      <c r="Z627" s="18">
        <f t="shared" si="5"/>
        <v>0</v>
      </c>
      <c r="AA627" s="14">
        <v>0.0</v>
      </c>
      <c r="AB627" s="18">
        <f t="shared" si="6"/>
        <v>0</v>
      </c>
      <c r="AC627" s="14">
        <v>202.41</v>
      </c>
      <c r="AD627" s="18">
        <f t="shared" si="7"/>
        <v>5.783142857</v>
      </c>
      <c r="AE627" s="13">
        <f t="shared" si="8"/>
        <v>0</v>
      </c>
      <c r="AF627" s="7">
        <v>0.0</v>
      </c>
      <c r="AG627" s="7">
        <v>0.0</v>
      </c>
      <c r="AH627" s="13" t="str">
        <f t="shared" si="9"/>
        <v> </v>
      </c>
      <c r="AI627" s="7">
        <v>0.0</v>
      </c>
      <c r="AJ627" s="7">
        <v>0.0</v>
      </c>
      <c r="AK627" s="26">
        <v>0.0</v>
      </c>
      <c r="AL627" s="26">
        <v>0.0</v>
      </c>
      <c r="AM627" s="7">
        <v>0.0</v>
      </c>
      <c r="AN627" s="7">
        <v>0.0</v>
      </c>
      <c r="AO627" s="7">
        <v>0.0</v>
      </c>
      <c r="AP627" s="7">
        <v>0.0</v>
      </c>
      <c r="AQ627" s="7">
        <v>0.0</v>
      </c>
      <c r="AR627" s="7">
        <v>0.0</v>
      </c>
      <c r="AS627" s="13">
        <f t="shared" si="10"/>
        <v>0</v>
      </c>
      <c r="AT627" s="14"/>
      <c r="AU627" s="7">
        <v>0.0</v>
      </c>
      <c r="AV627" s="7">
        <v>1.0</v>
      </c>
      <c r="AW627" s="14">
        <v>0.0</v>
      </c>
      <c r="AX627" s="14"/>
      <c r="AY627" s="14"/>
    </row>
    <row r="628" ht="12.75" customHeight="1">
      <c r="A628" s="7" t="s">
        <v>2768</v>
      </c>
      <c r="B628" s="7" t="s">
        <v>2769</v>
      </c>
      <c r="C628" s="8" t="s">
        <v>237</v>
      </c>
      <c r="D628" s="9" t="s">
        <v>174</v>
      </c>
      <c r="E628" s="7">
        <v>3.0</v>
      </c>
      <c r="F628" s="7">
        <v>0.0</v>
      </c>
      <c r="G628" s="7">
        <v>0.0</v>
      </c>
      <c r="H628" s="24">
        <f t="shared" si="1"/>
        <v>0</v>
      </c>
      <c r="I628" s="7">
        <v>0.0</v>
      </c>
      <c r="J628" s="7">
        <v>0.0</v>
      </c>
      <c r="K628" s="7">
        <v>0.0</v>
      </c>
      <c r="L628" s="12">
        <f t="shared" si="2"/>
        <v>0</v>
      </c>
      <c r="M628" s="7">
        <v>0.0</v>
      </c>
      <c r="N628" s="7">
        <v>0.0</v>
      </c>
      <c r="O628" s="7">
        <v>0.0</v>
      </c>
      <c r="P628" s="7">
        <v>0.0</v>
      </c>
      <c r="Q628" s="7">
        <v>0.0</v>
      </c>
      <c r="R628" s="10">
        <f t="shared" si="3"/>
        <v>0</v>
      </c>
      <c r="S628" s="10">
        <f t="shared" si="4"/>
        <v>0</v>
      </c>
      <c r="T628" s="7">
        <v>0.0</v>
      </c>
      <c r="U628" s="7">
        <v>0.0</v>
      </c>
      <c r="V628" s="7">
        <v>0.0</v>
      </c>
      <c r="W628" s="7">
        <v>0.0</v>
      </c>
      <c r="X628" s="7">
        <v>0.0</v>
      </c>
      <c r="Y628" s="7">
        <v>0.0</v>
      </c>
      <c r="Z628" s="18">
        <f t="shared" si="5"/>
        <v>0</v>
      </c>
      <c r="AA628" s="14">
        <v>0.0</v>
      </c>
      <c r="AB628" s="18">
        <f t="shared" si="6"/>
        <v>0</v>
      </c>
      <c r="AC628" s="14">
        <v>16.52</v>
      </c>
      <c r="AD628" s="18">
        <f t="shared" si="7"/>
        <v>5.506666667</v>
      </c>
      <c r="AE628" s="13">
        <f t="shared" si="8"/>
        <v>0</v>
      </c>
      <c r="AF628" s="7">
        <v>0.0</v>
      </c>
      <c r="AG628" s="7">
        <v>0.0</v>
      </c>
      <c r="AH628" s="13" t="str">
        <f t="shared" si="9"/>
        <v> </v>
      </c>
      <c r="AI628" s="7">
        <v>0.0</v>
      </c>
      <c r="AJ628" s="7">
        <v>0.0</v>
      </c>
      <c r="AK628" s="26">
        <v>0.0</v>
      </c>
      <c r="AL628" s="26">
        <v>0.0</v>
      </c>
      <c r="AM628" s="7">
        <v>0.0</v>
      </c>
      <c r="AN628" s="7">
        <v>0.0</v>
      </c>
      <c r="AO628" s="7">
        <v>0.0</v>
      </c>
      <c r="AP628" s="7">
        <v>0.0</v>
      </c>
      <c r="AQ628" s="7">
        <v>0.0</v>
      </c>
      <c r="AR628" s="7">
        <v>0.0</v>
      </c>
      <c r="AS628" s="13">
        <f t="shared" si="10"/>
        <v>0</v>
      </c>
      <c r="AT628" s="14"/>
      <c r="AU628" s="7">
        <v>0.0</v>
      </c>
      <c r="AV628" s="7">
        <v>0.0</v>
      </c>
      <c r="AW628" s="14">
        <v>0.0</v>
      </c>
      <c r="AX628" s="14"/>
      <c r="AY628" s="14"/>
    </row>
    <row r="629" ht="12.75" customHeight="1">
      <c r="A629" s="7" t="s">
        <v>2772</v>
      </c>
      <c r="B629" s="7" t="s">
        <v>2773</v>
      </c>
      <c r="C629" s="8" t="s">
        <v>246</v>
      </c>
      <c r="D629" s="9" t="s">
        <v>260</v>
      </c>
      <c r="E629" s="7">
        <v>71.0</v>
      </c>
      <c r="F629" s="7">
        <v>0.0</v>
      </c>
      <c r="G629" s="7">
        <v>0.0</v>
      </c>
      <c r="H629" s="24">
        <f t="shared" si="1"/>
        <v>0</v>
      </c>
      <c r="I629" s="7">
        <v>0.0</v>
      </c>
      <c r="J629" s="7">
        <v>0.0</v>
      </c>
      <c r="K629" s="7">
        <v>0.0</v>
      </c>
      <c r="L629" s="12">
        <f t="shared" si="2"/>
        <v>0</v>
      </c>
      <c r="M629" s="7">
        <v>1.0</v>
      </c>
      <c r="N629" s="7">
        <v>0.0</v>
      </c>
      <c r="O629" s="7">
        <v>0.0</v>
      </c>
      <c r="P629" s="7">
        <v>1.0</v>
      </c>
      <c r="Q629" s="7">
        <v>0.0</v>
      </c>
      <c r="R629" s="10">
        <f t="shared" si="3"/>
        <v>0</v>
      </c>
      <c r="S629" s="10">
        <f t="shared" si="4"/>
        <v>0</v>
      </c>
      <c r="T629" s="7">
        <v>0.0</v>
      </c>
      <c r="U629" s="7">
        <v>0.0</v>
      </c>
      <c r="V629" s="7">
        <v>0.0</v>
      </c>
      <c r="W629" s="7">
        <v>0.0</v>
      </c>
      <c r="X629" s="7">
        <v>0.0</v>
      </c>
      <c r="Y629" s="7">
        <v>182.0</v>
      </c>
      <c r="Z629" s="18">
        <f t="shared" si="5"/>
        <v>0.04272300469</v>
      </c>
      <c r="AA629" s="14">
        <v>1.73</v>
      </c>
      <c r="AB629" s="18">
        <f t="shared" si="6"/>
        <v>0.02436619718</v>
      </c>
      <c r="AC629" s="14">
        <v>402.67</v>
      </c>
      <c r="AD629" s="18">
        <f t="shared" si="7"/>
        <v>5.671408451</v>
      </c>
      <c r="AE629" s="13">
        <f t="shared" si="8"/>
        <v>0.004277942631</v>
      </c>
      <c r="AF629" s="7">
        <v>0.0</v>
      </c>
      <c r="AG629" s="7">
        <v>1.0</v>
      </c>
      <c r="AH629" s="13">
        <f t="shared" si="9"/>
        <v>0</v>
      </c>
      <c r="AI629" s="7">
        <v>0.0</v>
      </c>
      <c r="AJ629" s="7">
        <v>0.0</v>
      </c>
      <c r="AK629" s="26">
        <v>1.0</v>
      </c>
      <c r="AL629" s="26">
        <v>0.0</v>
      </c>
      <c r="AM629" s="7">
        <v>0.0</v>
      </c>
      <c r="AN629" s="7">
        <v>0.0</v>
      </c>
      <c r="AO629" s="7">
        <v>0.0</v>
      </c>
      <c r="AP629" s="7">
        <v>0.0</v>
      </c>
      <c r="AQ629" s="7">
        <v>1.0</v>
      </c>
      <c r="AR629" s="7">
        <v>0.0</v>
      </c>
      <c r="AS629" s="13">
        <f t="shared" si="10"/>
        <v>1</v>
      </c>
      <c r="AT629" s="14">
        <v>85.2</v>
      </c>
      <c r="AU629" s="7">
        <v>0.0</v>
      </c>
      <c r="AV629" s="7">
        <v>0.0</v>
      </c>
      <c r="AW629" s="14">
        <v>34.7</v>
      </c>
      <c r="AX629" s="14">
        <v>50.0</v>
      </c>
      <c r="AY629" s="14">
        <v>43.11</v>
      </c>
    </row>
    <row r="630" ht="12.75" customHeight="1">
      <c r="A630" s="7" t="s">
        <v>272</v>
      </c>
      <c r="B630" s="7" t="s">
        <v>2777</v>
      </c>
      <c r="C630" s="8" t="s">
        <v>458</v>
      </c>
      <c r="D630" s="9" t="s">
        <v>255</v>
      </c>
      <c r="E630" s="7">
        <v>71.0</v>
      </c>
      <c r="F630" s="7">
        <v>0.0</v>
      </c>
      <c r="G630" s="7">
        <v>0.0</v>
      </c>
      <c r="H630" s="24">
        <f t="shared" si="1"/>
        <v>0</v>
      </c>
      <c r="I630" s="7">
        <v>0.0</v>
      </c>
      <c r="J630" s="7">
        <v>0.0</v>
      </c>
      <c r="K630" s="7">
        <v>0.0</v>
      </c>
      <c r="L630" s="12">
        <f t="shared" si="2"/>
        <v>0</v>
      </c>
      <c r="M630" s="7">
        <v>0.0</v>
      </c>
      <c r="N630" s="7">
        <v>0.0</v>
      </c>
      <c r="O630" s="7">
        <v>0.0</v>
      </c>
      <c r="P630" s="7">
        <v>0.0</v>
      </c>
      <c r="Q630" s="7">
        <v>0.0</v>
      </c>
      <c r="R630" s="10">
        <f t="shared" si="3"/>
        <v>0</v>
      </c>
      <c r="S630" s="10">
        <f t="shared" si="4"/>
        <v>0</v>
      </c>
      <c r="T630" s="7">
        <v>0.0</v>
      </c>
      <c r="U630" s="7">
        <v>1.0</v>
      </c>
      <c r="V630" s="7">
        <v>0.0</v>
      </c>
      <c r="W630" s="7">
        <v>0.0</v>
      </c>
      <c r="X630" s="7">
        <v>0.0</v>
      </c>
      <c r="Y630" s="7">
        <v>122.0</v>
      </c>
      <c r="Z630" s="18">
        <f t="shared" si="5"/>
        <v>0.02863849765</v>
      </c>
      <c r="AA630" s="14">
        <v>1.27</v>
      </c>
      <c r="AB630" s="18">
        <f t="shared" si="6"/>
        <v>0.01788732394</v>
      </c>
      <c r="AC630" s="14">
        <v>383.4</v>
      </c>
      <c r="AD630" s="18">
        <f t="shared" si="7"/>
        <v>5.4</v>
      </c>
      <c r="AE630" s="13">
        <f t="shared" si="8"/>
        <v>0.003301531183</v>
      </c>
      <c r="AF630" s="7">
        <v>0.0</v>
      </c>
      <c r="AG630" s="7">
        <v>0.0</v>
      </c>
      <c r="AH630" s="13" t="str">
        <f t="shared" si="9"/>
        <v> </v>
      </c>
      <c r="AI630" s="7">
        <v>0.0</v>
      </c>
      <c r="AJ630" s="7">
        <v>0.0</v>
      </c>
      <c r="AK630" s="26">
        <v>0.0</v>
      </c>
      <c r="AL630" s="26">
        <v>3.0</v>
      </c>
      <c r="AM630" s="7">
        <v>0.0</v>
      </c>
      <c r="AN630" s="7">
        <v>0.0</v>
      </c>
      <c r="AO630" s="7">
        <v>0.0</v>
      </c>
      <c r="AP630" s="7">
        <v>0.0</v>
      </c>
      <c r="AQ630" s="7">
        <v>0.0</v>
      </c>
      <c r="AR630" s="7">
        <v>2.0</v>
      </c>
      <c r="AS630" s="13">
        <f t="shared" si="10"/>
        <v>0</v>
      </c>
      <c r="AT630" s="14">
        <v>-10.99</v>
      </c>
      <c r="AU630" s="7">
        <v>1.0</v>
      </c>
      <c r="AV630" s="7">
        <v>1.0</v>
      </c>
      <c r="AW630" s="14">
        <v>-141.7</v>
      </c>
      <c r="AX630" s="14">
        <v>50.0</v>
      </c>
      <c r="AY630" s="14">
        <v>45.08</v>
      </c>
    </row>
    <row r="631" ht="12.75" customHeight="1">
      <c r="A631" s="7" t="s">
        <v>2780</v>
      </c>
      <c r="B631" s="7" t="s">
        <v>2781</v>
      </c>
      <c r="C631" s="8" t="s">
        <v>458</v>
      </c>
      <c r="D631" s="9" t="s">
        <v>247</v>
      </c>
      <c r="E631" s="7">
        <v>82.0</v>
      </c>
      <c r="F631" s="7">
        <v>0.0</v>
      </c>
      <c r="G631" s="7">
        <v>0.0</v>
      </c>
      <c r="H631" s="24">
        <f t="shared" si="1"/>
        <v>0</v>
      </c>
      <c r="I631" s="7">
        <v>0.0</v>
      </c>
      <c r="J631" s="7">
        <v>0.0</v>
      </c>
      <c r="K631" s="7">
        <v>0.0</v>
      </c>
      <c r="L631" s="12">
        <f t="shared" si="2"/>
        <v>0</v>
      </c>
      <c r="M631" s="7">
        <v>0.0</v>
      </c>
      <c r="N631" s="7">
        <v>1.0</v>
      </c>
      <c r="O631" s="7">
        <v>1.0</v>
      </c>
      <c r="P631" s="7">
        <v>0.0</v>
      </c>
      <c r="Q631" s="7">
        <v>0.0</v>
      </c>
      <c r="R631" s="10">
        <f t="shared" si="3"/>
        <v>0</v>
      </c>
      <c r="S631" s="10">
        <f t="shared" si="4"/>
        <v>0</v>
      </c>
      <c r="T631" s="7">
        <v>0.0</v>
      </c>
      <c r="U631" s="7">
        <v>0.0</v>
      </c>
      <c r="V631" s="7">
        <v>1.0</v>
      </c>
      <c r="W631" s="7">
        <v>0.0</v>
      </c>
      <c r="X631" s="7">
        <v>0.0</v>
      </c>
      <c r="Y631" s="7">
        <v>242.0</v>
      </c>
      <c r="Z631" s="18">
        <f t="shared" si="5"/>
        <v>0.04918699187</v>
      </c>
      <c r="AA631" s="14">
        <v>3.88</v>
      </c>
      <c r="AB631" s="18">
        <f t="shared" si="6"/>
        <v>0.04731707317</v>
      </c>
      <c r="AC631" s="14">
        <v>476.82</v>
      </c>
      <c r="AD631" s="18">
        <f t="shared" si="7"/>
        <v>5.814878049</v>
      </c>
      <c r="AE631" s="13">
        <f t="shared" si="8"/>
        <v>0.008071562305</v>
      </c>
      <c r="AF631" s="7">
        <v>0.0</v>
      </c>
      <c r="AG631" s="7">
        <v>0.0</v>
      </c>
      <c r="AH631" s="13" t="str">
        <f t="shared" si="9"/>
        <v> </v>
      </c>
      <c r="AI631" s="7">
        <v>0.0</v>
      </c>
      <c r="AJ631" s="7">
        <v>0.0</v>
      </c>
      <c r="AK631" s="26">
        <v>3.0</v>
      </c>
      <c r="AL631" s="26">
        <v>1.0</v>
      </c>
      <c r="AM631" s="7">
        <v>1.0</v>
      </c>
      <c r="AN631" s="7">
        <v>2.0</v>
      </c>
      <c r="AO631" s="7">
        <v>0.0</v>
      </c>
      <c r="AP631" s="7">
        <v>2.0</v>
      </c>
      <c r="AQ631" s="7">
        <v>2.0</v>
      </c>
      <c r="AR631" s="7">
        <v>2.0</v>
      </c>
      <c r="AS631" s="13">
        <f t="shared" si="10"/>
        <v>0.5</v>
      </c>
      <c r="AT631" s="14">
        <v>33.96</v>
      </c>
      <c r="AU631" s="7">
        <v>2.0</v>
      </c>
      <c r="AV631" s="7">
        <v>2.0</v>
      </c>
      <c r="AW631" s="14">
        <v>46.4</v>
      </c>
      <c r="AX631" s="14">
        <v>100.0</v>
      </c>
      <c r="AY631" s="14">
        <v>94.13</v>
      </c>
    </row>
    <row r="632" ht="12.75" customHeight="1">
      <c r="A632" s="7" t="s">
        <v>689</v>
      </c>
      <c r="B632" s="7" t="s">
        <v>2785</v>
      </c>
      <c r="C632" s="8" t="s">
        <v>685</v>
      </c>
      <c r="D632" s="9" t="s">
        <v>174</v>
      </c>
      <c r="E632" s="7">
        <v>69.0</v>
      </c>
      <c r="F632" s="7">
        <v>0.0</v>
      </c>
      <c r="G632" s="7">
        <v>0.0</v>
      </c>
      <c r="H632" s="24">
        <f t="shared" si="1"/>
        <v>0</v>
      </c>
      <c r="I632" s="7">
        <v>0.0</v>
      </c>
      <c r="J632" s="7">
        <v>0.0</v>
      </c>
      <c r="K632" s="7">
        <v>0.0</v>
      </c>
      <c r="L632" s="12">
        <f t="shared" si="2"/>
        <v>0</v>
      </c>
      <c r="M632" s="7">
        <v>0.0</v>
      </c>
      <c r="N632" s="7">
        <v>0.0</v>
      </c>
      <c r="O632" s="7">
        <v>0.0</v>
      </c>
      <c r="P632" s="7">
        <v>0.0</v>
      </c>
      <c r="Q632" s="7">
        <v>1.0</v>
      </c>
      <c r="R632" s="10">
        <f t="shared" si="3"/>
        <v>0</v>
      </c>
      <c r="S632" s="10">
        <f t="shared" si="4"/>
        <v>0</v>
      </c>
      <c r="T632" s="7">
        <v>15.0</v>
      </c>
      <c r="U632" s="7">
        <v>1.0</v>
      </c>
      <c r="V632" s="7">
        <v>3.0</v>
      </c>
      <c r="W632" s="7">
        <v>0.0</v>
      </c>
      <c r="X632" s="7">
        <v>2.0</v>
      </c>
      <c r="Y632" s="7">
        <v>4656.0</v>
      </c>
      <c r="Z632" s="18">
        <f t="shared" si="5"/>
        <v>1.124637681</v>
      </c>
      <c r="AA632" s="14">
        <v>71.02</v>
      </c>
      <c r="AB632" s="18">
        <f t="shared" si="6"/>
        <v>1.029275362</v>
      </c>
      <c r="AC632" s="14">
        <v>201.46</v>
      </c>
      <c r="AD632" s="18">
        <f t="shared" si="7"/>
        <v>2.919710145</v>
      </c>
      <c r="AE632" s="13">
        <f t="shared" si="8"/>
        <v>0.260642983</v>
      </c>
      <c r="AF632" s="7">
        <v>0.0</v>
      </c>
      <c r="AG632" s="7">
        <v>0.0</v>
      </c>
      <c r="AH632" s="13" t="str">
        <f t="shared" si="9"/>
        <v> </v>
      </c>
      <c r="AI632" s="7">
        <v>1.0</v>
      </c>
      <c r="AJ632" s="7">
        <v>8.0</v>
      </c>
      <c r="AK632" s="26">
        <v>8.0</v>
      </c>
      <c r="AL632" s="26">
        <v>36.0</v>
      </c>
      <c r="AM632" s="7">
        <v>0.0</v>
      </c>
      <c r="AN632" s="7">
        <v>24.0</v>
      </c>
      <c r="AO632" s="7">
        <v>5.0</v>
      </c>
      <c r="AP632" s="7">
        <v>28.0</v>
      </c>
      <c r="AQ632" s="7">
        <v>6.0</v>
      </c>
      <c r="AR632" s="7">
        <v>43.0</v>
      </c>
      <c r="AS632" s="13">
        <f t="shared" si="10"/>
        <v>0.1224489796</v>
      </c>
      <c r="AT632" s="14">
        <v>3.85</v>
      </c>
      <c r="AU632" s="7">
        <v>0.0</v>
      </c>
      <c r="AV632" s="7">
        <v>0.0</v>
      </c>
      <c r="AW632" s="14">
        <v>-30.4</v>
      </c>
      <c r="AX632" s="14">
        <v>15.69</v>
      </c>
      <c r="AY632" s="14">
        <v>6.72</v>
      </c>
    </row>
    <row r="633" ht="12.75" customHeight="1">
      <c r="A633" s="7" t="s">
        <v>1129</v>
      </c>
      <c r="B633" s="7" t="s">
        <v>2789</v>
      </c>
      <c r="C633" s="8" t="s">
        <v>246</v>
      </c>
      <c r="D633" s="9" t="s">
        <v>167</v>
      </c>
      <c r="E633" s="7">
        <v>26.0</v>
      </c>
      <c r="F633" s="7">
        <v>0.0</v>
      </c>
      <c r="G633" s="7">
        <v>0.0</v>
      </c>
      <c r="H633" s="24">
        <f t="shared" si="1"/>
        <v>0</v>
      </c>
      <c r="I633" s="7">
        <v>0.0</v>
      </c>
      <c r="J633" s="7">
        <v>0.0</v>
      </c>
      <c r="K633" s="7">
        <v>0.0</v>
      </c>
      <c r="L633" s="12">
        <f t="shared" si="2"/>
        <v>0</v>
      </c>
      <c r="M633" s="7">
        <v>0.0</v>
      </c>
      <c r="N633" s="7">
        <v>0.0</v>
      </c>
      <c r="O633" s="7">
        <v>0.0</v>
      </c>
      <c r="P633" s="7">
        <v>0.0</v>
      </c>
      <c r="Q633" s="7">
        <v>0.0</v>
      </c>
      <c r="R633" s="10">
        <f t="shared" si="3"/>
        <v>0</v>
      </c>
      <c r="S633" s="10">
        <f t="shared" si="4"/>
        <v>0</v>
      </c>
      <c r="T633" s="7">
        <v>0.0</v>
      </c>
      <c r="U633" s="7">
        <v>0.0</v>
      </c>
      <c r="V633" s="7">
        <v>0.0</v>
      </c>
      <c r="W633" s="7">
        <v>0.0</v>
      </c>
      <c r="X633" s="7">
        <v>0.0</v>
      </c>
      <c r="Y633" s="7">
        <v>29.0</v>
      </c>
      <c r="Z633" s="18">
        <f t="shared" si="5"/>
        <v>0.01858974359</v>
      </c>
      <c r="AA633" s="14">
        <v>0.0</v>
      </c>
      <c r="AB633" s="18">
        <f t="shared" si="6"/>
        <v>0</v>
      </c>
      <c r="AC633" s="14">
        <v>125.12</v>
      </c>
      <c r="AD633" s="18">
        <f t="shared" si="7"/>
        <v>4.812307692</v>
      </c>
      <c r="AE633" s="13">
        <f t="shared" si="8"/>
        <v>0</v>
      </c>
      <c r="AF633" s="7">
        <v>0.0</v>
      </c>
      <c r="AG633" s="7">
        <v>0.0</v>
      </c>
      <c r="AH633" s="13" t="str">
        <f t="shared" si="9"/>
        <v> </v>
      </c>
      <c r="AI633" s="7">
        <v>0.0</v>
      </c>
      <c r="AJ633" s="7">
        <v>0.0</v>
      </c>
      <c r="AK633" s="26">
        <v>0.0</v>
      </c>
      <c r="AL633" s="26">
        <v>0.0</v>
      </c>
      <c r="AM633" s="7">
        <v>0.0</v>
      </c>
      <c r="AN633" s="7">
        <v>0.0</v>
      </c>
      <c r="AO633" s="7">
        <v>0.0</v>
      </c>
      <c r="AP633" s="7">
        <v>0.0</v>
      </c>
      <c r="AQ633" s="7">
        <v>0.0</v>
      </c>
      <c r="AR633" s="7">
        <v>0.0</v>
      </c>
      <c r="AS633" s="13">
        <f t="shared" si="10"/>
        <v>0</v>
      </c>
      <c r="AT633" s="14"/>
      <c r="AU633" s="7">
        <v>0.0</v>
      </c>
      <c r="AV633" s="7">
        <v>0.0</v>
      </c>
      <c r="AW633" s="14">
        <v>0.0</v>
      </c>
      <c r="AX633" s="14"/>
      <c r="AY633" s="14"/>
    </row>
    <row r="634" ht="12.75" customHeight="1">
      <c r="A634" s="7" t="s">
        <v>452</v>
      </c>
      <c r="B634" s="7" t="s">
        <v>2791</v>
      </c>
      <c r="C634" s="8" t="s">
        <v>325</v>
      </c>
      <c r="D634" s="9" t="s">
        <v>174</v>
      </c>
      <c r="E634" s="7">
        <v>66.0</v>
      </c>
      <c r="F634" s="7">
        <v>0.0</v>
      </c>
      <c r="G634" s="7">
        <v>1.0</v>
      </c>
      <c r="H634" s="24">
        <f t="shared" si="1"/>
        <v>1</v>
      </c>
      <c r="I634" s="7">
        <v>0.0</v>
      </c>
      <c r="J634" s="7">
        <v>1.0</v>
      </c>
      <c r="K634" s="7">
        <v>0.0</v>
      </c>
      <c r="L634" s="12">
        <f t="shared" si="2"/>
        <v>5</v>
      </c>
      <c r="M634" s="7">
        <v>0.0</v>
      </c>
      <c r="N634" s="7">
        <v>0.0</v>
      </c>
      <c r="O634" s="7">
        <v>0.0</v>
      </c>
      <c r="P634" s="7">
        <v>0.0</v>
      </c>
      <c r="Q634" s="7">
        <v>0.0</v>
      </c>
      <c r="R634" s="10">
        <f t="shared" si="3"/>
        <v>0</v>
      </c>
      <c r="S634" s="10">
        <f t="shared" si="4"/>
        <v>0</v>
      </c>
      <c r="T634" s="7">
        <v>11.0</v>
      </c>
      <c r="U634" s="7">
        <v>9.0</v>
      </c>
      <c r="V634" s="7">
        <v>1.0</v>
      </c>
      <c r="W634" s="7">
        <v>3.0</v>
      </c>
      <c r="X634" s="7">
        <v>1.0</v>
      </c>
      <c r="Y634" s="7">
        <v>7040.0</v>
      </c>
      <c r="Z634" s="18">
        <f t="shared" si="5"/>
        <v>1.777777778</v>
      </c>
      <c r="AA634" s="14">
        <v>105.4</v>
      </c>
      <c r="AB634" s="18">
        <f t="shared" si="6"/>
        <v>1.596969697</v>
      </c>
      <c r="AC634" s="14">
        <v>230.03</v>
      </c>
      <c r="AD634" s="18">
        <f t="shared" si="7"/>
        <v>3.48530303</v>
      </c>
      <c r="AE634" s="13">
        <f t="shared" si="8"/>
        <v>0.314223534</v>
      </c>
      <c r="AF634" s="7">
        <v>0.0</v>
      </c>
      <c r="AG634" s="7">
        <v>0.0</v>
      </c>
      <c r="AH634" s="13" t="str">
        <f t="shared" si="9"/>
        <v> </v>
      </c>
      <c r="AI634" s="7">
        <v>2.0</v>
      </c>
      <c r="AJ634" s="7">
        <v>13.0</v>
      </c>
      <c r="AK634" s="26">
        <v>8.0</v>
      </c>
      <c r="AL634" s="26">
        <v>79.0</v>
      </c>
      <c r="AM634" s="7">
        <v>6.0</v>
      </c>
      <c r="AN634" s="7">
        <v>40.0</v>
      </c>
      <c r="AO634" s="7">
        <v>5.0</v>
      </c>
      <c r="AP634" s="7">
        <v>32.0</v>
      </c>
      <c r="AQ634" s="7">
        <v>10.0</v>
      </c>
      <c r="AR634" s="7">
        <v>70.0</v>
      </c>
      <c r="AS634" s="13">
        <f t="shared" si="10"/>
        <v>0.125</v>
      </c>
      <c r="AT634" s="14">
        <v>1.39</v>
      </c>
      <c r="AU634" s="7">
        <v>2.0</v>
      </c>
      <c r="AV634" s="7">
        <v>1.0</v>
      </c>
      <c r="AW634" s="14">
        <v>-50.7</v>
      </c>
      <c r="AX634" s="14">
        <v>8.74</v>
      </c>
      <c r="AY634" s="14">
        <v>2.1</v>
      </c>
    </row>
    <row r="635" ht="12.75" customHeight="1">
      <c r="A635" s="7" t="s">
        <v>797</v>
      </c>
      <c r="B635" s="7" t="s">
        <v>2793</v>
      </c>
      <c r="C635" s="8" t="s">
        <v>206</v>
      </c>
      <c r="D635" s="9" t="s">
        <v>174</v>
      </c>
      <c r="E635" s="7">
        <v>51.0</v>
      </c>
      <c r="F635" s="7">
        <v>0.0</v>
      </c>
      <c r="G635" s="7">
        <v>3.0</v>
      </c>
      <c r="H635" s="24">
        <f t="shared" si="1"/>
        <v>3</v>
      </c>
      <c r="I635" s="7">
        <v>0.0</v>
      </c>
      <c r="J635" s="7">
        <v>0.0</v>
      </c>
      <c r="K635" s="7">
        <v>3.0</v>
      </c>
      <c r="L635" s="12">
        <f t="shared" si="2"/>
        <v>0</v>
      </c>
      <c r="M635" s="7">
        <v>1.0</v>
      </c>
      <c r="N635" s="7">
        <v>1.0</v>
      </c>
      <c r="O635" s="7">
        <v>0.0</v>
      </c>
      <c r="P635" s="7">
        <v>1.0</v>
      </c>
      <c r="Q635" s="7">
        <v>1.0</v>
      </c>
      <c r="R635" s="10">
        <f t="shared" si="3"/>
        <v>0</v>
      </c>
      <c r="S635" s="10">
        <f t="shared" si="4"/>
        <v>0</v>
      </c>
      <c r="T635" s="7">
        <v>13.0</v>
      </c>
      <c r="U635" s="7">
        <v>11.0</v>
      </c>
      <c r="V635" s="7">
        <v>3.0</v>
      </c>
      <c r="W635" s="7">
        <v>10.0</v>
      </c>
      <c r="X635" s="7">
        <v>4.0</v>
      </c>
      <c r="Y635" s="7">
        <v>7208.0</v>
      </c>
      <c r="Z635" s="18">
        <f t="shared" si="5"/>
        <v>2.355555556</v>
      </c>
      <c r="AA635" s="14">
        <v>114.59</v>
      </c>
      <c r="AB635" s="18">
        <f t="shared" si="6"/>
        <v>2.246862745</v>
      </c>
      <c r="AC635" s="14">
        <v>141.77</v>
      </c>
      <c r="AD635" s="18">
        <f t="shared" si="7"/>
        <v>2.779803922</v>
      </c>
      <c r="AE635" s="13">
        <f t="shared" si="8"/>
        <v>0.4469886098</v>
      </c>
      <c r="AF635" s="7">
        <v>1.0</v>
      </c>
      <c r="AG635" s="7">
        <v>0.0</v>
      </c>
      <c r="AH635" s="13">
        <f t="shared" si="9"/>
        <v>1</v>
      </c>
      <c r="AI635" s="7">
        <v>3.0</v>
      </c>
      <c r="AJ635" s="7">
        <v>12.0</v>
      </c>
      <c r="AK635" s="26">
        <v>16.0</v>
      </c>
      <c r="AL635" s="26">
        <v>82.0</v>
      </c>
      <c r="AM635" s="7">
        <v>5.0</v>
      </c>
      <c r="AN635" s="7">
        <v>41.0</v>
      </c>
      <c r="AO635" s="7">
        <v>7.0</v>
      </c>
      <c r="AP635" s="7">
        <v>50.0</v>
      </c>
      <c r="AQ635" s="7">
        <v>18.0</v>
      </c>
      <c r="AR635" s="7">
        <v>91.0</v>
      </c>
      <c r="AS635" s="13">
        <f t="shared" si="10"/>
        <v>0.1651376147</v>
      </c>
      <c r="AT635" s="14">
        <v>-4.23</v>
      </c>
      <c r="AU635" s="7">
        <v>0.0</v>
      </c>
      <c r="AV635" s="7">
        <v>0.0</v>
      </c>
      <c r="AW635" s="14">
        <v>-35.6</v>
      </c>
      <c r="AX635" s="14">
        <v>5.61</v>
      </c>
      <c r="AY635" s="14">
        <v>-0.45</v>
      </c>
    </row>
    <row r="636" ht="12.75" customHeight="1">
      <c r="A636" s="7" t="s">
        <v>2797</v>
      </c>
      <c r="B636" s="7" t="s">
        <v>2798</v>
      </c>
      <c r="C636" s="8" t="s">
        <v>542</v>
      </c>
      <c r="D636" s="9" t="s">
        <v>174</v>
      </c>
      <c r="E636" s="7">
        <v>71.0</v>
      </c>
      <c r="F636" s="7">
        <v>0.0</v>
      </c>
      <c r="G636" s="7">
        <v>2.0</v>
      </c>
      <c r="H636" s="24">
        <f t="shared" si="1"/>
        <v>2</v>
      </c>
      <c r="I636" s="7">
        <v>0.0</v>
      </c>
      <c r="J636" s="7">
        <v>2.0</v>
      </c>
      <c r="K636" s="7">
        <v>0.0</v>
      </c>
      <c r="L636" s="12">
        <f t="shared" si="2"/>
        <v>26</v>
      </c>
      <c r="M636" s="7">
        <v>3.0</v>
      </c>
      <c r="N636" s="7">
        <v>0.0</v>
      </c>
      <c r="O636" s="7">
        <v>0.0</v>
      </c>
      <c r="P636" s="7">
        <v>3.0</v>
      </c>
      <c r="Q636" s="7">
        <v>1.0</v>
      </c>
      <c r="R636" s="10">
        <f t="shared" si="3"/>
        <v>0</v>
      </c>
      <c r="S636" s="10">
        <f t="shared" si="4"/>
        <v>0</v>
      </c>
      <c r="T636" s="7">
        <v>12.0</v>
      </c>
      <c r="U636" s="7">
        <v>12.0</v>
      </c>
      <c r="V636" s="7">
        <v>2.0</v>
      </c>
      <c r="W636" s="7">
        <v>5.0</v>
      </c>
      <c r="X636" s="7">
        <v>1.0</v>
      </c>
      <c r="Y636" s="7">
        <v>7811.0</v>
      </c>
      <c r="Z636" s="18">
        <f t="shared" si="5"/>
        <v>1.833568075</v>
      </c>
      <c r="AA636" s="14">
        <v>123.01</v>
      </c>
      <c r="AB636" s="18">
        <f t="shared" si="6"/>
        <v>1.732535211</v>
      </c>
      <c r="AC636" s="14">
        <v>255.28</v>
      </c>
      <c r="AD636" s="18">
        <f t="shared" si="7"/>
        <v>3.595492958</v>
      </c>
      <c r="AE636" s="13">
        <f t="shared" si="8"/>
        <v>0.3251738085</v>
      </c>
      <c r="AF636" s="7">
        <v>0.0</v>
      </c>
      <c r="AG636" s="7">
        <v>0.0</v>
      </c>
      <c r="AH636" s="13" t="str">
        <f t="shared" si="9"/>
        <v> </v>
      </c>
      <c r="AI636" s="7">
        <v>2.0</v>
      </c>
      <c r="AJ636" s="7">
        <v>16.0</v>
      </c>
      <c r="AK636" s="26">
        <v>24.0</v>
      </c>
      <c r="AL636" s="26">
        <v>75.0</v>
      </c>
      <c r="AM636" s="7">
        <v>9.0</v>
      </c>
      <c r="AN636" s="7">
        <v>45.0</v>
      </c>
      <c r="AO636" s="7">
        <v>5.0</v>
      </c>
      <c r="AP636" s="7">
        <v>40.0</v>
      </c>
      <c r="AQ636" s="7">
        <v>23.0</v>
      </c>
      <c r="AR636" s="7">
        <v>77.0</v>
      </c>
      <c r="AS636" s="13">
        <f t="shared" si="10"/>
        <v>0.23</v>
      </c>
      <c r="AT636" s="14">
        <v>5.53</v>
      </c>
      <c r="AU636" s="7">
        <v>2.0</v>
      </c>
      <c r="AV636" s="7">
        <v>4.0</v>
      </c>
      <c r="AW636" s="14">
        <v>-32.2</v>
      </c>
      <c r="AX636" s="14">
        <v>9.68</v>
      </c>
      <c r="AY636" s="14">
        <v>1.28</v>
      </c>
    </row>
    <row r="637" ht="12.75" customHeight="1">
      <c r="A637" s="7" t="s">
        <v>907</v>
      </c>
      <c r="B637" s="7" t="s">
        <v>2802</v>
      </c>
      <c r="C637" s="8" t="s">
        <v>490</v>
      </c>
      <c r="D637" s="9" t="s">
        <v>159</v>
      </c>
      <c r="E637" s="7">
        <v>7.0</v>
      </c>
      <c r="F637" s="7">
        <v>0.0</v>
      </c>
      <c r="G637" s="7">
        <v>0.0</v>
      </c>
      <c r="H637" s="24">
        <f t="shared" si="1"/>
        <v>0</v>
      </c>
      <c r="I637" s="7">
        <v>0.0</v>
      </c>
      <c r="J637" s="7">
        <v>0.0</v>
      </c>
      <c r="K637" s="7">
        <v>0.0</v>
      </c>
      <c r="L637" s="12">
        <f t="shared" si="2"/>
        <v>0</v>
      </c>
      <c r="M637" s="7">
        <v>0.0</v>
      </c>
      <c r="N637" s="7">
        <v>1.0</v>
      </c>
      <c r="O637" s="7">
        <v>1.0</v>
      </c>
      <c r="P637" s="7">
        <v>0.0</v>
      </c>
      <c r="Q637" s="7">
        <v>0.0</v>
      </c>
      <c r="R637" s="10">
        <f t="shared" si="3"/>
        <v>0</v>
      </c>
      <c r="S637" s="10">
        <f t="shared" si="4"/>
        <v>0</v>
      </c>
      <c r="T637" s="7">
        <v>1.0</v>
      </c>
      <c r="U637" s="7">
        <v>0.0</v>
      </c>
      <c r="V637" s="7">
        <v>0.0</v>
      </c>
      <c r="W637" s="7">
        <v>0.0</v>
      </c>
      <c r="X637" s="7">
        <v>0.0</v>
      </c>
      <c r="Y637" s="7">
        <v>444.0</v>
      </c>
      <c r="Z637" s="18">
        <f t="shared" si="5"/>
        <v>1.057142857</v>
      </c>
      <c r="AA637" s="14">
        <v>6.6</v>
      </c>
      <c r="AB637" s="18">
        <f t="shared" si="6"/>
        <v>0.9428571429</v>
      </c>
      <c r="AC637" s="14">
        <v>39.48</v>
      </c>
      <c r="AD637" s="18">
        <f t="shared" si="7"/>
        <v>5.64</v>
      </c>
      <c r="AE637" s="13">
        <f t="shared" si="8"/>
        <v>0.1432291667</v>
      </c>
      <c r="AF637" s="7">
        <v>0.0</v>
      </c>
      <c r="AG637" s="7">
        <v>0.0</v>
      </c>
      <c r="AH637" s="13" t="str">
        <f t="shared" si="9"/>
        <v> </v>
      </c>
      <c r="AI637" s="7">
        <v>0.0</v>
      </c>
      <c r="AJ637" s="7">
        <v>0.0</v>
      </c>
      <c r="AK637" s="26">
        <v>1.0</v>
      </c>
      <c r="AL637" s="26">
        <v>6.0</v>
      </c>
      <c r="AM637" s="7">
        <v>1.0</v>
      </c>
      <c r="AN637" s="7">
        <v>1.0</v>
      </c>
      <c r="AO637" s="7">
        <v>0.0</v>
      </c>
      <c r="AP637" s="7">
        <v>2.0</v>
      </c>
      <c r="AQ637" s="7">
        <v>1.0</v>
      </c>
      <c r="AR637" s="7">
        <v>2.0</v>
      </c>
      <c r="AS637" s="13">
        <f t="shared" si="10"/>
        <v>0.3333333333</v>
      </c>
      <c r="AT637" s="14">
        <v>20.0</v>
      </c>
      <c r="AU637" s="7">
        <v>0.0</v>
      </c>
      <c r="AV637" s="7">
        <v>0.0</v>
      </c>
      <c r="AW637" s="14">
        <v>-27.3</v>
      </c>
      <c r="AX637" s="14">
        <v>0.0</v>
      </c>
      <c r="AY637" s="14">
        <v>0.0</v>
      </c>
    </row>
    <row r="638" ht="12.75" customHeight="1">
      <c r="A638" s="7" t="s">
        <v>452</v>
      </c>
      <c r="B638" s="7" t="s">
        <v>2806</v>
      </c>
      <c r="C638" s="8" t="s">
        <v>274</v>
      </c>
      <c r="D638" s="9" t="s">
        <v>174</v>
      </c>
      <c r="E638" s="7">
        <v>73.0</v>
      </c>
      <c r="F638" s="7">
        <v>0.0</v>
      </c>
      <c r="G638" s="7">
        <v>1.0</v>
      </c>
      <c r="H638" s="24">
        <f t="shared" si="1"/>
        <v>1</v>
      </c>
      <c r="I638" s="7">
        <v>0.0</v>
      </c>
      <c r="J638" s="7">
        <v>0.0</v>
      </c>
      <c r="K638" s="7">
        <v>1.0</v>
      </c>
      <c r="L638" s="12">
        <f t="shared" si="2"/>
        <v>0</v>
      </c>
      <c r="M638" s="7">
        <v>6.0</v>
      </c>
      <c r="N638" s="7">
        <v>2.0</v>
      </c>
      <c r="O638" s="7">
        <v>2.0</v>
      </c>
      <c r="P638" s="7">
        <v>4.0</v>
      </c>
      <c r="Q638" s="7">
        <v>1.0</v>
      </c>
      <c r="R638" s="10">
        <f t="shared" si="3"/>
        <v>0</v>
      </c>
      <c r="S638" s="10">
        <f t="shared" si="4"/>
        <v>0</v>
      </c>
      <c r="T638" s="7">
        <v>26.0</v>
      </c>
      <c r="U638" s="7">
        <v>7.0</v>
      </c>
      <c r="V638" s="7">
        <v>7.0</v>
      </c>
      <c r="W638" s="7">
        <v>2.0</v>
      </c>
      <c r="X638" s="7">
        <v>6.0</v>
      </c>
      <c r="Y638" s="7">
        <v>13969.0</v>
      </c>
      <c r="Z638" s="18">
        <f t="shared" si="5"/>
        <v>3.189269406</v>
      </c>
      <c r="AA638" s="14">
        <v>230.77</v>
      </c>
      <c r="AB638" s="18">
        <f t="shared" si="6"/>
        <v>3.161232877</v>
      </c>
      <c r="AC638" s="14">
        <v>150.22</v>
      </c>
      <c r="AD638" s="18">
        <f t="shared" si="7"/>
        <v>2.057808219</v>
      </c>
      <c r="AE638" s="13">
        <f t="shared" si="8"/>
        <v>0.605711436</v>
      </c>
      <c r="AF638" s="7">
        <v>0.0</v>
      </c>
      <c r="AG638" s="7">
        <v>0.0</v>
      </c>
      <c r="AH638" s="13" t="str">
        <f t="shared" si="9"/>
        <v> </v>
      </c>
      <c r="AI638" s="7">
        <v>2.0</v>
      </c>
      <c r="AJ638" s="7">
        <v>24.0</v>
      </c>
      <c r="AK638" s="26">
        <v>22.0</v>
      </c>
      <c r="AL638" s="26">
        <v>204.0</v>
      </c>
      <c r="AM638" s="7">
        <v>7.0</v>
      </c>
      <c r="AN638" s="7">
        <v>85.0</v>
      </c>
      <c r="AO638" s="7">
        <v>5.0</v>
      </c>
      <c r="AP638" s="7">
        <v>85.0</v>
      </c>
      <c r="AQ638" s="7">
        <v>20.0</v>
      </c>
      <c r="AR638" s="7">
        <v>221.0</v>
      </c>
      <c r="AS638" s="13">
        <f t="shared" si="10"/>
        <v>0.08298755187</v>
      </c>
      <c r="AT638" s="14">
        <v>-4.84</v>
      </c>
      <c r="AU638" s="7">
        <v>2.0</v>
      </c>
      <c r="AV638" s="7">
        <v>4.0</v>
      </c>
      <c r="AW638" s="14">
        <v>-52.5</v>
      </c>
      <c r="AX638" s="14">
        <v>3.65</v>
      </c>
      <c r="AY638" s="14">
        <v>-6.7</v>
      </c>
    </row>
    <row r="639" ht="12.75" customHeight="1">
      <c r="A639" s="7" t="s">
        <v>532</v>
      </c>
      <c r="B639" s="7" t="s">
        <v>2809</v>
      </c>
      <c r="C639" s="8" t="s">
        <v>458</v>
      </c>
      <c r="D639" s="9" t="s">
        <v>150</v>
      </c>
      <c r="E639" s="7">
        <v>61.0</v>
      </c>
      <c r="F639" s="7">
        <v>0.0</v>
      </c>
      <c r="G639" s="7">
        <v>0.0</v>
      </c>
      <c r="H639" s="24">
        <f t="shared" si="1"/>
        <v>0</v>
      </c>
      <c r="I639" s="7">
        <v>0.0</v>
      </c>
      <c r="J639" s="7">
        <v>0.0</v>
      </c>
      <c r="K639" s="7">
        <v>0.0</v>
      </c>
      <c r="L639" s="12">
        <f t="shared" si="2"/>
        <v>0</v>
      </c>
      <c r="M639" s="7">
        <v>0.0</v>
      </c>
      <c r="N639" s="7">
        <v>0.0</v>
      </c>
      <c r="O639" s="7">
        <v>0.0</v>
      </c>
      <c r="P639" s="7">
        <v>0.0</v>
      </c>
      <c r="Q639" s="7">
        <v>0.0</v>
      </c>
      <c r="R639" s="10">
        <f t="shared" si="3"/>
        <v>0</v>
      </c>
      <c r="S639" s="10">
        <f t="shared" si="4"/>
        <v>0</v>
      </c>
      <c r="T639" s="7">
        <v>0.0</v>
      </c>
      <c r="U639" s="7">
        <v>0.0</v>
      </c>
      <c r="V639" s="7">
        <v>0.0</v>
      </c>
      <c r="W639" s="7">
        <v>0.0</v>
      </c>
      <c r="X639" s="7">
        <v>0.0</v>
      </c>
      <c r="Y639" s="7">
        <v>119.0</v>
      </c>
      <c r="Z639" s="18">
        <f t="shared" si="5"/>
        <v>0.0325136612</v>
      </c>
      <c r="AA639" s="14">
        <v>0.92</v>
      </c>
      <c r="AB639" s="18">
        <f t="shared" si="6"/>
        <v>0.01508196721</v>
      </c>
      <c r="AC639" s="14">
        <v>307.38</v>
      </c>
      <c r="AD639" s="18">
        <f t="shared" si="7"/>
        <v>5.039016393</v>
      </c>
      <c r="AE639" s="13">
        <f t="shared" si="8"/>
        <v>0.00298410639</v>
      </c>
      <c r="AF639" s="7">
        <v>0.0</v>
      </c>
      <c r="AG639" s="7">
        <v>1.0</v>
      </c>
      <c r="AH639" s="13">
        <f t="shared" si="9"/>
        <v>0</v>
      </c>
      <c r="AI639" s="7">
        <v>0.0</v>
      </c>
      <c r="AJ639" s="7">
        <v>1.0</v>
      </c>
      <c r="AK639" s="26">
        <v>0.0</v>
      </c>
      <c r="AL639" s="26">
        <v>1.0</v>
      </c>
      <c r="AM639" s="7">
        <v>0.0</v>
      </c>
      <c r="AN639" s="7">
        <v>0.0</v>
      </c>
      <c r="AO639" s="7">
        <v>0.0</v>
      </c>
      <c r="AP639" s="7">
        <v>0.0</v>
      </c>
      <c r="AQ639" s="7">
        <v>0.0</v>
      </c>
      <c r="AR639" s="7">
        <v>0.0</v>
      </c>
      <c r="AS639" s="13">
        <f t="shared" si="10"/>
        <v>0</v>
      </c>
      <c r="AT639" s="14"/>
      <c r="AU639" s="7">
        <v>0.0</v>
      </c>
      <c r="AV639" s="7">
        <v>0.0</v>
      </c>
      <c r="AW639" s="14">
        <v>-120.0</v>
      </c>
      <c r="AX639" s="14"/>
      <c r="AY639" s="14"/>
    </row>
    <row r="640" ht="12.75" customHeight="1">
      <c r="A640" s="7" t="s">
        <v>1361</v>
      </c>
      <c r="B640" s="7" t="s">
        <v>2814</v>
      </c>
      <c r="C640" s="8" t="s">
        <v>206</v>
      </c>
      <c r="D640" s="9" t="s">
        <v>150</v>
      </c>
      <c r="E640" s="7">
        <v>82.0</v>
      </c>
      <c r="F640" s="7">
        <v>0.0</v>
      </c>
      <c r="G640" s="7">
        <v>0.0</v>
      </c>
      <c r="H640" s="24">
        <f t="shared" si="1"/>
        <v>0</v>
      </c>
      <c r="I640" s="7">
        <v>0.0</v>
      </c>
      <c r="J640" s="7">
        <v>0.0</v>
      </c>
      <c r="K640" s="7">
        <v>0.0</v>
      </c>
      <c r="L640" s="12">
        <f t="shared" si="2"/>
        <v>0</v>
      </c>
      <c r="M640" s="7">
        <v>8.0</v>
      </c>
      <c r="N640" s="7">
        <v>4.0</v>
      </c>
      <c r="O640" s="7">
        <v>4.0</v>
      </c>
      <c r="P640" s="7">
        <v>8.0</v>
      </c>
      <c r="Q640" s="7">
        <v>1.0</v>
      </c>
      <c r="R640" s="10">
        <f t="shared" si="3"/>
        <v>0</v>
      </c>
      <c r="S640" s="10">
        <f t="shared" si="4"/>
        <v>0</v>
      </c>
      <c r="T640" s="7">
        <v>11.0</v>
      </c>
      <c r="U640" s="7">
        <v>2.0</v>
      </c>
      <c r="V640" s="7">
        <v>1.0</v>
      </c>
      <c r="W640" s="7">
        <v>4.0</v>
      </c>
      <c r="X640" s="7">
        <v>2.0</v>
      </c>
      <c r="Y640" s="7">
        <v>7952.0</v>
      </c>
      <c r="Z640" s="18">
        <f t="shared" si="5"/>
        <v>1.616260163</v>
      </c>
      <c r="AA640" s="14">
        <v>130.46</v>
      </c>
      <c r="AB640" s="18">
        <f t="shared" si="6"/>
        <v>1.59097561</v>
      </c>
      <c r="AC640" s="14">
        <v>264.48</v>
      </c>
      <c r="AD640" s="18">
        <f t="shared" si="7"/>
        <v>3.225365854</v>
      </c>
      <c r="AE640" s="13">
        <f t="shared" si="8"/>
        <v>0.3303286575</v>
      </c>
      <c r="AF640" s="7">
        <v>77.0</v>
      </c>
      <c r="AG640" s="7">
        <v>84.0</v>
      </c>
      <c r="AH640" s="13">
        <f t="shared" si="9"/>
        <v>0.4782608696</v>
      </c>
      <c r="AI640" s="7">
        <v>2.0</v>
      </c>
      <c r="AJ640" s="7">
        <v>16.0</v>
      </c>
      <c r="AK640" s="26">
        <v>16.0</v>
      </c>
      <c r="AL640" s="26">
        <v>90.0</v>
      </c>
      <c r="AM640" s="7">
        <v>6.0</v>
      </c>
      <c r="AN640" s="7">
        <v>46.0</v>
      </c>
      <c r="AO640" s="7">
        <v>2.0</v>
      </c>
      <c r="AP640" s="7">
        <v>46.0</v>
      </c>
      <c r="AQ640" s="7">
        <v>14.0</v>
      </c>
      <c r="AR640" s="7">
        <v>99.0</v>
      </c>
      <c r="AS640" s="13">
        <f t="shared" si="10"/>
        <v>0.1238938053</v>
      </c>
      <c r="AT640" s="14">
        <v>-3.96</v>
      </c>
      <c r="AU640" s="7">
        <v>0.0</v>
      </c>
      <c r="AV640" s="7">
        <v>4.0</v>
      </c>
      <c r="AW640" s="14">
        <v>-38.6</v>
      </c>
      <c r="AX640" s="14">
        <v>2.92</v>
      </c>
      <c r="AY640" s="14">
        <v>-2.83</v>
      </c>
    </row>
    <row r="641" ht="12.75" customHeight="1">
      <c r="A641" s="7" t="s">
        <v>2818</v>
      </c>
      <c r="B641" s="7" t="s">
        <v>2819</v>
      </c>
      <c r="C641" s="8" t="s">
        <v>839</v>
      </c>
      <c r="D641" s="9" t="s">
        <v>159</v>
      </c>
      <c r="E641" s="7">
        <v>45.0</v>
      </c>
      <c r="F641" s="7">
        <v>0.0</v>
      </c>
      <c r="G641" s="7">
        <v>0.0</v>
      </c>
      <c r="H641" s="24">
        <f t="shared" si="1"/>
        <v>0</v>
      </c>
      <c r="I641" s="7">
        <v>0.0</v>
      </c>
      <c r="J641" s="7">
        <v>0.0</v>
      </c>
      <c r="K641" s="7">
        <v>0.0</v>
      </c>
      <c r="L641" s="12">
        <f t="shared" si="2"/>
        <v>0</v>
      </c>
      <c r="M641" s="7">
        <v>0.0</v>
      </c>
      <c r="N641" s="7">
        <v>0.0</v>
      </c>
      <c r="O641" s="7">
        <v>0.0</v>
      </c>
      <c r="P641" s="7">
        <v>0.0</v>
      </c>
      <c r="Q641" s="7">
        <v>0.0</v>
      </c>
      <c r="R641" s="10">
        <f t="shared" si="3"/>
        <v>0</v>
      </c>
      <c r="S641" s="10">
        <f t="shared" si="4"/>
        <v>0</v>
      </c>
      <c r="T641" s="7">
        <v>0.0</v>
      </c>
      <c r="U641" s="7">
        <v>0.0</v>
      </c>
      <c r="V641" s="7">
        <v>0.0</v>
      </c>
      <c r="W641" s="7">
        <v>0.0</v>
      </c>
      <c r="X641" s="7">
        <v>0.0</v>
      </c>
      <c r="Y641" s="7">
        <v>273.0</v>
      </c>
      <c r="Z641" s="18">
        <f t="shared" si="5"/>
        <v>0.1011111111</v>
      </c>
      <c r="AA641" s="14">
        <v>4.34</v>
      </c>
      <c r="AB641" s="18">
        <f t="shared" si="6"/>
        <v>0.09644444444</v>
      </c>
      <c r="AC641" s="14">
        <v>243.07</v>
      </c>
      <c r="AD641" s="18">
        <f t="shared" si="7"/>
        <v>5.401555556</v>
      </c>
      <c r="AE641" s="13">
        <f t="shared" si="8"/>
        <v>0.01754173235</v>
      </c>
      <c r="AF641" s="7">
        <v>0.0</v>
      </c>
      <c r="AG641" s="7">
        <v>0.0</v>
      </c>
      <c r="AH641" s="13" t="str">
        <f t="shared" si="9"/>
        <v> </v>
      </c>
      <c r="AI641" s="7">
        <v>0.0</v>
      </c>
      <c r="AJ641" s="7">
        <v>1.0</v>
      </c>
      <c r="AK641" s="26">
        <v>1.0</v>
      </c>
      <c r="AL641" s="26">
        <v>5.0</v>
      </c>
      <c r="AM641" s="7">
        <v>0.0</v>
      </c>
      <c r="AN641" s="7">
        <v>1.0</v>
      </c>
      <c r="AO641" s="7">
        <v>0.0</v>
      </c>
      <c r="AP641" s="7">
        <v>1.0</v>
      </c>
      <c r="AQ641" s="7">
        <v>0.0</v>
      </c>
      <c r="AR641" s="7">
        <v>5.0</v>
      </c>
      <c r="AS641" s="13">
        <f t="shared" si="10"/>
        <v>0</v>
      </c>
      <c r="AT641" s="14">
        <v>-12.7</v>
      </c>
      <c r="AU641" s="7">
        <v>0.0</v>
      </c>
      <c r="AV641" s="7">
        <v>2.0</v>
      </c>
      <c r="AW641" s="14">
        <v>-69.1</v>
      </c>
      <c r="AX641" s="14">
        <v>100.0</v>
      </c>
      <c r="AY641" s="14">
        <v>96.52</v>
      </c>
    </row>
    <row r="642" ht="12.75" customHeight="1">
      <c r="A642" s="7" t="s">
        <v>2822</v>
      </c>
      <c r="B642" s="7" t="s">
        <v>2823</v>
      </c>
      <c r="C642" s="8" t="s">
        <v>158</v>
      </c>
      <c r="D642" s="9" t="s">
        <v>255</v>
      </c>
      <c r="E642" s="7">
        <v>2.0</v>
      </c>
      <c r="F642" s="7">
        <v>0.0</v>
      </c>
      <c r="G642" s="7">
        <v>0.0</v>
      </c>
      <c r="H642" s="24">
        <f t="shared" si="1"/>
        <v>0</v>
      </c>
      <c r="I642" s="7">
        <v>0.0</v>
      </c>
      <c r="J642" s="7">
        <v>0.0</v>
      </c>
      <c r="K642" s="7">
        <v>0.0</v>
      </c>
      <c r="L642" s="12">
        <f t="shared" si="2"/>
        <v>0</v>
      </c>
      <c r="M642" s="7">
        <v>0.0</v>
      </c>
      <c r="N642" s="7">
        <v>0.0</v>
      </c>
      <c r="O642" s="7">
        <v>0.0</v>
      </c>
      <c r="P642" s="7">
        <v>0.0</v>
      </c>
      <c r="Q642" s="7">
        <v>0.0</v>
      </c>
      <c r="R642" s="10">
        <f t="shared" si="3"/>
        <v>0</v>
      </c>
      <c r="S642" s="10">
        <f t="shared" si="4"/>
        <v>0</v>
      </c>
      <c r="T642" s="7">
        <v>0.0</v>
      </c>
      <c r="U642" s="7">
        <v>0.0</v>
      </c>
      <c r="V642" s="7">
        <v>0.0</v>
      </c>
      <c r="W642" s="7">
        <v>0.0</v>
      </c>
      <c r="X642" s="7">
        <v>0.0</v>
      </c>
      <c r="Y642" s="7">
        <v>0.0</v>
      </c>
      <c r="Z642" s="18">
        <f t="shared" si="5"/>
        <v>0</v>
      </c>
      <c r="AA642" s="14">
        <v>0.0</v>
      </c>
      <c r="AB642" s="18">
        <f t="shared" si="6"/>
        <v>0</v>
      </c>
      <c r="AC642" s="14">
        <v>7.67</v>
      </c>
      <c r="AD642" s="18">
        <f t="shared" si="7"/>
        <v>3.835</v>
      </c>
      <c r="AE642" s="13">
        <f t="shared" si="8"/>
        <v>0</v>
      </c>
      <c r="AF642" s="7">
        <v>0.0</v>
      </c>
      <c r="AG642" s="7">
        <v>0.0</v>
      </c>
      <c r="AH642" s="13" t="str">
        <f t="shared" si="9"/>
        <v> </v>
      </c>
      <c r="AI642" s="7">
        <v>0.0</v>
      </c>
      <c r="AJ642" s="7">
        <v>0.0</v>
      </c>
      <c r="AK642" s="26">
        <v>0.0</v>
      </c>
      <c r="AL642" s="26">
        <v>0.0</v>
      </c>
      <c r="AM642" s="7">
        <v>0.0</v>
      </c>
      <c r="AN642" s="7">
        <v>0.0</v>
      </c>
      <c r="AO642" s="7">
        <v>0.0</v>
      </c>
      <c r="AP642" s="7">
        <v>0.0</v>
      </c>
      <c r="AQ642" s="7">
        <v>0.0</v>
      </c>
      <c r="AR642" s="7">
        <v>0.0</v>
      </c>
      <c r="AS642" s="13">
        <f t="shared" si="10"/>
        <v>0</v>
      </c>
      <c r="AT642" s="14"/>
      <c r="AU642" s="7">
        <v>0.0</v>
      </c>
      <c r="AV642" s="7">
        <v>0.0</v>
      </c>
      <c r="AW642" s="14">
        <v>0.0</v>
      </c>
      <c r="AX642" s="14"/>
      <c r="AY642" s="14"/>
    </row>
    <row r="643" ht="12.75" customHeight="1">
      <c r="A643" s="7" t="s">
        <v>1966</v>
      </c>
      <c r="B643" s="7" t="s">
        <v>2825</v>
      </c>
      <c r="C643" s="8" t="s">
        <v>628</v>
      </c>
      <c r="D643" s="9" t="s">
        <v>174</v>
      </c>
      <c r="E643" s="7">
        <v>79.0</v>
      </c>
      <c r="F643" s="7">
        <v>0.0</v>
      </c>
      <c r="G643" s="7">
        <v>0.0</v>
      </c>
      <c r="H643" s="24">
        <f t="shared" si="1"/>
        <v>0</v>
      </c>
      <c r="I643" s="7">
        <v>0.0</v>
      </c>
      <c r="J643" s="7">
        <v>0.0</v>
      </c>
      <c r="K643" s="7">
        <v>0.0</v>
      </c>
      <c r="L643" s="12">
        <f t="shared" si="2"/>
        <v>0</v>
      </c>
      <c r="M643" s="7">
        <v>4.0</v>
      </c>
      <c r="N643" s="7">
        <v>1.0</v>
      </c>
      <c r="O643" s="7">
        <v>1.0</v>
      </c>
      <c r="P643" s="7">
        <v>4.0</v>
      </c>
      <c r="Q643" s="7">
        <v>0.0</v>
      </c>
      <c r="R643" s="10">
        <f t="shared" si="3"/>
        <v>0</v>
      </c>
      <c r="S643" s="10">
        <f t="shared" si="4"/>
        <v>0</v>
      </c>
      <c r="T643" s="7">
        <v>36.0</v>
      </c>
      <c r="U643" s="7">
        <v>43.0</v>
      </c>
      <c r="V643" s="7">
        <v>7.0</v>
      </c>
      <c r="W643" s="7">
        <v>7.0</v>
      </c>
      <c r="X643" s="7">
        <v>8.0</v>
      </c>
      <c r="Y643" s="7">
        <v>13657.0</v>
      </c>
      <c r="Z643" s="18">
        <f t="shared" si="5"/>
        <v>2.881223629</v>
      </c>
      <c r="AA643" s="14">
        <v>229.44</v>
      </c>
      <c r="AB643" s="18">
        <f t="shared" si="6"/>
        <v>2.904303797</v>
      </c>
      <c r="AC643" s="14">
        <v>188.32</v>
      </c>
      <c r="AD643" s="18">
        <f t="shared" si="7"/>
        <v>2.383797468</v>
      </c>
      <c r="AE643" s="13">
        <f t="shared" si="8"/>
        <v>0.5492148602</v>
      </c>
      <c r="AF643" s="7">
        <v>0.0</v>
      </c>
      <c r="AG643" s="7">
        <v>0.0</v>
      </c>
      <c r="AH643" s="13" t="str">
        <f t="shared" si="9"/>
        <v> </v>
      </c>
      <c r="AI643" s="7">
        <v>0.0</v>
      </c>
      <c r="AJ643" s="7">
        <v>19.0</v>
      </c>
      <c r="AK643" s="26">
        <v>28.0</v>
      </c>
      <c r="AL643" s="26">
        <v>147.0</v>
      </c>
      <c r="AM643" s="7">
        <v>8.0</v>
      </c>
      <c r="AN643" s="7">
        <v>72.0</v>
      </c>
      <c r="AO643" s="7">
        <v>6.0</v>
      </c>
      <c r="AP643" s="7">
        <v>92.0</v>
      </c>
      <c r="AQ643" s="7">
        <v>28.0</v>
      </c>
      <c r="AR643" s="7">
        <v>158.0</v>
      </c>
      <c r="AS643" s="13">
        <f t="shared" si="10"/>
        <v>0.1505376344</v>
      </c>
      <c r="AT643" s="14">
        <v>-3.77</v>
      </c>
      <c r="AU643" s="7">
        <v>3.0</v>
      </c>
      <c r="AV643" s="7">
        <v>2.0</v>
      </c>
      <c r="AW643" s="14">
        <v>-30.3</v>
      </c>
      <c r="AX643" s="14">
        <v>8.26</v>
      </c>
      <c r="AY643" s="14">
        <v>-1.01</v>
      </c>
    </row>
    <row r="644" ht="12.75" customHeight="1">
      <c r="A644" s="7" t="s">
        <v>832</v>
      </c>
      <c r="B644" s="7" t="s">
        <v>2830</v>
      </c>
      <c r="C644" s="8" t="s">
        <v>447</v>
      </c>
      <c r="D644" s="9" t="s">
        <v>247</v>
      </c>
      <c r="E644" s="7">
        <v>75.0</v>
      </c>
      <c r="F644" s="7">
        <v>0.0</v>
      </c>
      <c r="G644" s="7">
        <v>0.0</v>
      </c>
      <c r="H644" s="24">
        <f t="shared" si="1"/>
        <v>0</v>
      </c>
      <c r="I644" s="7">
        <v>0.0</v>
      </c>
      <c r="J644" s="7">
        <v>0.0</v>
      </c>
      <c r="K644" s="7">
        <v>0.0</v>
      </c>
      <c r="L644" s="12">
        <f t="shared" si="2"/>
        <v>0</v>
      </c>
      <c r="M644" s="7">
        <v>0.0</v>
      </c>
      <c r="N644" s="7">
        <v>0.0</v>
      </c>
      <c r="O644" s="7">
        <v>0.0</v>
      </c>
      <c r="P644" s="7">
        <v>0.0</v>
      </c>
      <c r="Q644" s="7">
        <v>0.0</v>
      </c>
      <c r="R644" s="10">
        <f t="shared" si="3"/>
        <v>0</v>
      </c>
      <c r="S644" s="10">
        <f t="shared" si="4"/>
        <v>0</v>
      </c>
      <c r="T644" s="7">
        <v>0.0</v>
      </c>
      <c r="U644" s="7">
        <v>0.0</v>
      </c>
      <c r="V644" s="7">
        <v>0.0</v>
      </c>
      <c r="W644" s="7">
        <v>0.0</v>
      </c>
      <c r="X644" s="7">
        <v>0.0</v>
      </c>
      <c r="Y644" s="7">
        <v>31.0</v>
      </c>
      <c r="Z644" s="18">
        <f t="shared" si="5"/>
        <v>0.006888888889</v>
      </c>
      <c r="AA644" s="14">
        <v>0.11</v>
      </c>
      <c r="AB644" s="18">
        <f t="shared" si="6"/>
        <v>0.001466666667</v>
      </c>
      <c r="AC644" s="14">
        <v>299.81</v>
      </c>
      <c r="AD644" s="18">
        <f t="shared" si="7"/>
        <v>3.997466667</v>
      </c>
      <c r="AE644" s="13">
        <f t="shared" si="8"/>
        <v>0.0003667644705</v>
      </c>
      <c r="AF644" s="7">
        <v>0.0</v>
      </c>
      <c r="AG644" s="7">
        <v>0.0</v>
      </c>
      <c r="AH644" s="13" t="str">
        <f t="shared" si="9"/>
        <v> </v>
      </c>
      <c r="AI644" s="7">
        <v>0.0</v>
      </c>
      <c r="AJ644" s="7">
        <v>0.0</v>
      </c>
      <c r="AK644" s="26">
        <v>0.0</v>
      </c>
      <c r="AL644" s="26">
        <v>0.0</v>
      </c>
      <c r="AM644" s="7">
        <v>0.0</v>
      </c>
      <c r="AN644" s="7">
        <v>0.0</v>
      </c>
      <c r="AO644" s="7">
        <v>0.0</v>
      </c>
      <c r="AP644" s="7">
        <v>1.0</v>
      </c>
      <c r="AQ644" s="7">
        <v>0.0</v>
      </c>
      <c r="AR644" s="7">
        <v>0.0</v>
      </c>
      <c r="AS644" s="13">
        <f t="shared" si="10"/>
        <v>0</v>
      </c>
      <c r="AT644" s="14"/>
      <c r="AU644" s="7">
        <v>0.0</v>
      </c>
      <c r="AV644" s="7">
        <v>0.0</v>
      </c>
      <c r="AW644" s="14">
        <v>60.0</v>
      </c>
      <c r="AX644" s="14"/>
      <c r="AY644" s="14"/>
    </row>
    <row r="645" ht="12.75" customHeight="1">
      <c r="A645" s="7" t="s">
        <v>464</v>
      </c>
      <c r="B645" s="7" t="s">
        <v>2832</v>
      </c>
      <c r="C645" s="8" t="s">
        <v>447</v>
      </c>
      <c r="D645" s="9" t="s">
        <v>159</v>
      </c>
      <c r="E645" s="7">
        <v>61.0</v>
      </c>
      <c r="F645" s="7">
        <v>0.0</v>
      </c>
      <c r="G645" s="7">
        <v>0.0</v>
      </c>
      <c r="H645" s="24">
        <f t="shared" si="1"/>
        <v>0</v>
      </c>
      <c r="I645" s="7">
        <v>0.0</v>
      </c>
      <c r="J645" s="7">
        <v>0.0</v>
      </c>
      <c r="K645" s="7">
        <v>0.0</v>
      </c>
      <c r="L645" s="12">
        <f t="shared" si="2"/>
        <v>0</v>
      </c>
      <c r="M645" s="7">
        <v>2.0</v>
      </c>
      <c r="N645" s="7">
        <v>0.0</v>
      </c>
      <c r="O645" s="7">
        <v>0.0</v>
      </c>
      <c r="P645" s="7">
        <v>2.0</v>
      </c>
      <c r="Q645" s="7">
        <v>0.0</v>
      </c>
      <c r="R645" s="10">
        <f t="shared" si="3"/>
        <v>0</v>
      </c>
      <c r="S645" s="10">
        <f t="shared" si="4"/>
        <v>0</v>
      </c>
      <c r="T645" s="7">
        <v>1.0</v>
      </c>
      <c r="U645" s="7">
        <v>11.0</v>
      </c>
      <c r="V645" s="7">
        <v>4.0</v>
      </c>
      <c r="W645" s="7">
        <v>1.0</v>
      </c>
      <c r="X645" s="7">
        <v>5.0</v>
      </c>
      <c r="Y645" s="7">
        <v>4372.0</v>
      </c>
      <c r="Z645" s="18">
        <f t="shared" si="5"/>
        <v>1.194535519</v>
      </c>
      <c r="AA645" s="14">
        <v>69.43</v>
      </c>
      <c r="AB645" s="18">
        <f t="shared" si="6"/>
        <v>1.138196721</v>
      </c>
      <c r="AC645" s="14">
        <v>155.26</v>
      </c>
      <c r="AD645" s="18">
        <f t="shared" si="7"/>
        <v>2.545245902</v>
      </c>
      <c r="AE645" s="13">
        <f t="shared" si="8"/>
        <v>0.309003516</v>
      </c>
      <c r="AF645" s="7">
        <v>0.0</v>
      </c>
      <c r="AG645" s="7">
        <v>0.0</v>
      </c>
      <c r="AH645" s="13" t="str">
        <f t="shared" si="9"/>
        <v> </v>
      </c>
      <c r="AI645" s="7">
        <v>0.0</v>
      </c>
      <c r="AJ645" s="7">
        <v>7.0</v>
      </c>
      <c r="AK645" s="26">
        <v>6.0</v>
      </c>
      <c r="AL645" s="26">
        <v>51.0</v>
      </c>
      <c r="AM645" s="7">
        <v>1.0</v>
      </c>
      <c r="AN645" s="7">
        <v>21.0</v>
      </c>
      <c r="AO645" s="7">
        <v>0.0</v>
      </c>
      <c r="AP645" s="7">
        <v>24.0</v>
      </c>
      <c r="AQ645" s="7">
        <v>3.0</v>
      </c>
      <c r="AR645" s="7">
        <v>59.0</v>
      </c>
      <c r="AS645" s="13">
        <f t="shared" si="10"/>
        <v>0.04838709677</v>
      </c>
      <c r="AT645" s="14">
        <v>-7.59</v>
      </c>
      <c r="AU645" s="7">
        <v>0.0</v>
      </c>
      <c r="AV645" s="7">
        <v>0.0</v>
      </c>
      <c r="AW645" s="14">
        <v>-41.5</v>
      </c>
      <c r="AX645" s="14">
        <v>7.5</v>
      </c>
      <c r="AY645" s="14">
        <v>2.64</v>
      </c>
    </row>
    <row r="646" ht="12.75" customHeight="1">
      <c r="A646" s="7" t="s">
        <v>456</v>
      </c>
      <c r="B646" s="7" t="s">
        <v>2832</v>
      </c>
      <c r="C646" s="7" t="s">
        <v>231</v>
      </c>
      <c r="D646" s="8" t="s">
        <v>150</v>
      </c>
      <c r="E646" s="7">
        <v>41.0</v>
      </c>
      <c r="F646" s="7">
        <v>0.0</v>
      </c>
      <c r="G646" s="7">
        <v>0.0</v>
      </c>
      <c r="H646" s="24">
        <f t="shared" si="1"/>
        <v>0</v>
      </c>
      <c r="I646" s="7">
        <v>0.0</v>
      </c>
      <c r="J646" s="7">
        <v>0.0</v>
      </c>
      <c r="K646" s="7">
        <v>0.0</v>
      </c>
      <c r="L646" s="12">
        <f t="shared" si="2"/>
        <v>0</v>
      </c>
      <c r="M646" s="7">
        <v>5.0</v>
      </c>
      <c r="N646" s="7">
        <v>0.0</v>
      </c>
      <c r="O646" s="7">
        <v>0.0</v>
      </c>
      <c r="P646" s="7">
        <v>5.0</v>
      </c>
      <c r="Q646" s="7">
        <v>0.0</v>
      </c>
      <c r="R646" s="10">
        <f t="shared" si="3"/>
        <v>0</v>
      </c>
      <c r="S646" s="10">
        <f t="shared" si="4"/>
        <v>0</v>
      </c>
      <c r="T646" s="7">
        <v>6.0</v>
      </c>
      <c r="U646" s="7">
        <v>4.0</v>
      </c>
      <c r="V646" s="7">
        <v>2.0</v>
      </c>
      <c r="W646" s="7">
        <v>2.0</v>
      </c>
      <c r="X646" s="7">
        <v>2.0</v>
      </c>
      <c r="Y646" s="7">
        <v>4567.0</v>
      </c>
      <c r="Z646" s="18">
        <f t="shared" si="5"/>
        <v>1.856504065</v>
      </c>
      <c r="AA646" s="14">
        <v>70.72</v>
      </c>
      <c r="AB646" s="18">
        <f t="shared" si="6"/>
        <v>1.724878049</v>
      </c>
      <c r="AC646" s="14">
        <v>112.52</v>
      </c>
      <c r="AD646" s="18">
        <f t="shared" si="7"/>
        <v>2.744390244</v>
      </c>
      <c r="AE646" s="13">
        <f t="shared" si="8"/>
        <v>0.3859419341</v>
      </c>
      <c r="AF646" s="7">
        <v>2.0</v>
      </c>
      <c r="AG646" s="7">
        <v>8.0</v>
      </c>
      <c r="AH646" s="13">
        <f t="shared" si="9"/>
        <v>0.2</v>
      </c>
      <c r="AI646" s="7">
        <v>1.0</v>
      </c>
      <c r="AJ646" s="7">
        <v>5.0</v>
      </c>
      <c r="AK646" s="26">
        <v>13.0</v>
      </c>
      <c r="AL646" s="26">
        <v>49.0</v>
      </c>
      <c r="AM646" s="7">
        <v>5.0</v>
      </c>
      <c r="AN646" s="7">
        <v>24.0</v>
      </c>
      <c r="AO646" s="7">
        <v>2.0</v>
      </c>
      <c r="AP646" s="7">
        <v>27.0</v>
      </c>
      <c r="AQ646" s="7">
        <v>12.0</v>
      </c>
      <c r="AR646" s="7">
        <v>48.0</v>
      </c>
      <c r="AS646" s="13">
        <f t="shared" si="10"/>
        <v>0.2</v>
      </c>
      <c r="AT646" s="14">
        <v>7.5</v>
      </c>
      <c r="AU646" s="7">
        <v>0.0</v>
      </c>
      <c r="AV646" s="7">
        <v>1.0</v>
      </c>
      <c r="AW646" s="14">
        <v>-28.8</v>
      </c>
      <c r="AX646" s="14">
        <v>11.11</v>
      </c>
      <c r="AY646" s="14">
        <v>7.63</v>
      </c>
    </row>
    <row r="647" ht="12.75" customHeight="1">
      <c r="A647" s="7" t="s">
        <v>726</v>
      </c>
      <c r="B647" s="7" t="s">
        <v>2837</v>
      </c>
      <c r="C647" s="8" t="s">
        <v>246</v>
      </c>
      <c r="D647" s="9" t="s">
        <v>174</v>
      </c>
      <c r="E647" s="7">
        <v>26.0</v>
      </c>
      <c r="F647" s="7">
        <v>0.0</v>
      </c>
      <c r="G647" s="7">
        <v>0.0</v>
      </c>
      <c r="H647" s="24">
        <f t="shared" si="1"/>
        <v>0</v>
      </c>
      <c r="I647" s="7">
        <v>0.0</v>
      </c>
      <c r="J647" s="7">
        <v>0.0</v>
      </c>
      <c r="K647" s="7">
        <v>0.0</v>
      </c>
      <c r="L647" s="12">
        <f t="shared" si="2"/>
        <v>0</v>
      </c>
      <c r="M647" s="7">
        <v>0.0</v>
      </c>
      <c r="N647" s="7">
        <v>0.0</v>
      </c>
      <c r="O647" s="7">
        <v>0.0</v>
      </c>
      <c r="P647" s="7">
        <v>0.0</v>
      </c>
      <c r="Q647" s="7">
        <v>0.0</v>
      </c>
      <c r="R647" s="10">
        <f t="shared" si="3"/>
        <v>0</v>
      </c>
      <c r="S647" s="10">
        <f t="shared" si="4"/>
        <v>0</v>
      </c>
      <c r="T647" s="7">
        <v>0.0</v>
      </c>
      <c r="U647" s="7">
        <v>0.0</v>
      </c>
      <c r="V647" s="7">
        <v>0.0</v>
      </c>
      <c r="W647" s="7">
        <v>0.0</v>
      </c>
      <c r="X647" s="7">
        <v>0.0</v>
      </c>
      <c r="Y647" s="7">
        <v>44.0</v>
      </c>
      <c r="Z647" s="18">
        <f t="shared" si="5"/>
        <v>0.02820512821</v>
      </c>
      <c r="AA647" s="14">
        <v>0.99</v>
      </c>
      <c r="AB647" s="18">
        <f t="shared" si="6"/>
        <v>0.03807692308</v>
      </c>
      <c r="AC647" s="14">
        <v>126.78</v>
      </c>
      <c r="AD647" s="18">
        <f t="shared" si="7"/>
        <v>4.876153846</v>
      </c>
      <c r="AE647" s="13">
        <f t="shared" si="8"/>
        <v>0.007748297722</v>
      </c>
      <c r="AF647" s="7">
        <v>0.0</v>
      </c>
      <c r="AG647" s="7">
        <v>0.0</v>
      </c>
      <c r="AH647" s="13" t="str">
        <f t="shared" si="9"/>
        <v> </v>
      </c>
      <c r="AI647" s="7">
        <v>0.0</v>
      </c>
      <c r="AJ647" s="7">
        <v>0.0</v>
      </c>
      <c r="AK647" s="26">
        <v>0.0</v>
      </c>
      <c r="AL647" s="26">
        <v>1.0</v>
      </c>
      <c r="AM647" s="7">
        <v>0.0</v>
      </c>
      <c r="AN647" s="7">
        <v>0.0</v>
      </c>
      <c r="AO647" s="7">
        <v>0.0</v>
      </c>
      <c r="AP647" s="7">
        <v>1.0</v>
      </c>
      <c r="AQ647" s="7">
        <v>0.0</v>
      </c>
      <c r="AR647" s="7">
        <v>1.0</v>
      </c>
      <c r="AS647" s="13">
        <f t="shared" si="10"/>
        <v>0</v>
      </c>
      <c r="AT647" s="14">
        <v>-12.8</v>
      </c>
      <c r="AU647" s="7">
        <v>0.0</v>
      </c>
      <c r="AV647" s="7">
        <v>0.0</v>
      </c>
      <c r="AW647" s="14">
        <v>0.0</v>
      </c>
      <c r="AX647" s="14">
        <v>0.0</v>
      </c>
      <c r="AY647" s="14">
        <v>-4.76</v>
      </c>
    </row>
    <row r="648" ht="12.75" customHeight="1">
      <c r="A648" s="7" t="s">
        <v>2780</v>
      </c>
      <c r="B648" s="7" t="s">
        <v>2839</v>
      </c>
      <c r="C648" s="8" t="s">
        <v>254</v>
      </c>
      <c r="D648" s="9" t="s">
        <v>174</v>
      </c>
      <c r="E648" s="7">
        <v>1.0</v>
      </c>
      <c r="F648" s="7">
        <v>0.0</v>
      </c>
      <c r="G648" s="7">
        <v>0.0</v>
      </c>
      <c r="H648" s="24">
        <f t="shared" si="1"/>
        <v>0</v>
      </c>
      <c r="I648" s="7">
        <v>0.0</v>
      </c>
      <c r="J648" s="7">
        <v>0.0</v>
      </c>
      <c r="K648" s="7">
        <v>0.0</v>
      </c>
      <c r="L648" s="12">
        <f t="shared" si="2"/>
        <v>0</v>
      </c>
      <c r="M648" s="7">
        <v>0.0</v>
      </c>
      <c r="N648" s="7">
        <v>0.0</v>
      </c>
      <c r="O648" s="7">
        <v>0.0</v>
      </c>
      <c r="P648" s="7">
        <v>0.0</v>
      </c>
      <c r="Q648" s="7">
        <v>0.0</v>
      </c>
      <c r="R648" s="10">
        <f t="shared" si="3"/>
        <v>0</v>
      </c>
      <c r="S648" s="10">
        <f t="shared" si="4"/>
        <v>0</v>
      </c>
      <c r="T648" s="7">
        <v>0.0</v>
      </c>
      <c r="U648" s="7">
        <v>0.0</v>
      </c>
      <c r="V648" s="7">
        <v>0.0</v>
      </c>
      <c r="W648" s="7">
        <v>0.0</v>
      </c>
      <c r="X648" s="7">
        <v>0.0</v>
      </c>
      <c r="Y648" s="7">
        <v>0.0</v>
      </c>
      <c r="Z648" s="18">
        <f t="shared" si="5"/>
        <v>0</v>
      </c>
      <c r="AA648" s="14">
        <v>0.0</v>
      </c>
      <c r="AB648" s="18">
        <f t="shared" si="6"/>
        <v>0</v>
      </c>
      <c r="AC648" s="14">
        <v>4.22</v>
      </c>
      <c r="AD648" s="18">
        <f t="shared" si="7"/>
        <v>4.22</v>
      </c>
      <c r="AE648" s="13">
        <f t="shared" si="8"/>
        <v>0</v>
      </c>
      <c r="AF648" s="7">
        <v>0.0</v>
      </c>
      <c r="AG648" s="7">
        <v>0.0</v>
      </c>
      <c r="AH648" s="13" t="str">
        <f t="shared" si="9"/>
        <v> </v>
      </c>
      <c r="AI648" s="7">
        <v>0.0</v>
      </c>
      <c r="AJ648" s="7">
        <v>0.0</v>
      </c>
      <c r="AK648" s="26">
        <v>0.0</v>
      </c>
      <c r="AL648" s="26">
        <v>0.0</v>
      </c>
      <c r="AM648" s="7">
        <v>0.0</v>
      </c>
      <c r="AN648" s="7">
        <v>0.0</v>
      </c>
      <c r="AO648" s="7">
        <v>0.0</v>
      </c>
      <c r="AP648" s="7">
        <v>0.0</v>
      </c>
      <c r="AQ648" s="7">
        <v>0.0</v>
      </c>
      <c r="AR648" s="7">
        <v>0.0</v>
      </c>
      <c r="AS648" s="13">
        <f t="shared" si="10"/>
        <v>0</v>
      </c>
      <c r="AT648" s="14"/>
      <c r="AU648" s="7">
        <v>0.0</v>
      </c>
      <c r="AV648" s="7">
        <v>0.0</v>
      </c>
      <c r="AW648" s="14">
        <v>0.0</v>
      </c>
      <c r="AX648" s="14"/>
      <c r="AY648" s="14"/>
    </row>
    <row r="649" ht="12.75" customHeight="1">
      <c r="A649" s="7" t="s">
        <v>422</v>
      </c>
      <c r="B649" s="7" t="s">
        <v>2842</v>
      </c>
      <c r="C649" s="8" t="s">
        <v>860</v>
      </c>
      <c r="D649" s="9" t="s">
        <v>159</v>
      </c>
      <c r="E649" s="7">
        <v>55.0</v>
      </c>
      <c r="F649" s="7">
        <v>1.0</v>
      </c>
      <c r="G649" s="7">
        <v>0.0</v>
      </c>
      <c r="H649" s="24">
        <f t="shared" si="1"/>
        <v>1</v>
      </c>
      <c r="I649" s="7">
        <v>1.0</v>
      </c>
      <c r="J649" s="7">
        <v>0.0</v>
      </c>
      <c r="K649" s="7">
        <v>0.0</v>
      </c>
      <c r="L649" s="12">
        <f t="shared" si="2"/>
        <v>0</v>
      </c>
      <c r="M649" s="7">
        <v>5.0</v>
      </c>
      <c r="N649" s="7">
        <v>0.0</v>
      </c>
      <c r="O649" s="7">
        <v>0.0</v>
      </c>
      <c r="P649" s="7">
        <v>4.0</v>
      </c>
      <c r="Q649" s="7">
        <v>0.0</v>
      </c>
      <c r="R649" s="10">
        <f t="shared" si="3"/>
        <v>0.2</v>
      </c>
      <c r="S649" s="10">
        <f t="shared" si="4"/>
        <v>0.25</v>
      </c>
      <c r="T649" s="7">
        <v>1.0</v>
      </c>
      <c r="U649" s="7">
        <v>0.0</v>
      </c>
      <c r="V649" s="7">
        <v>0.0</v>
      </c>
      <c r="W649" s="7">
        <v>2.0</v>
      </c>
      <c r="X649" s="7">
        <v>3.0</v>
      </c>
      <c r="Y649" s="7">
        <v>1418.0</v>
      </c>
      <c r="Z649" s="18">
        <f t="shared" si="5"/>
        <v>0.4296969697</v>
      </c>
      <c r="AA649" s="14">
        <v>18.77</v>
      </c>
      <c r="AB649" s="18">
        <f t="shared" si="6"/>
        <v>0.3412727273</v>
      </c>
      <c r="AC649" s="14">
        <v>270.69</v>
      </c>
      <c r="AD649" s="18">
        <f t="shared" si="7"/>
        <v>4.921636364</v>
      </c>
      <c r="AE649" s="13">
        <f t="shared" si="8"/>
        <v>0.06484488358</v>
      </c>
      <c r="AF649" s="7">
        <v>0.0</v>
      </c>
      <c r="AG649" s="7">
        <v>1.0</v>
      </c>
      <c r="AH649" s="13">
        <f t="shared" si="9"/>
        <v>0</v>
      </c>
      <c r="AI649" s="7">
        <v>1.0</v>
      </c>
      <c r="AJ649" s="7">
        <v>2.0</v>
      </c>
      <c r="AK649" s="26">
        <v>5.0</v>
      </c>
      <c r="AL649" s="26">
        <v>11.0</v>
      </c>
      <c r="AM649" s="7">
        <v>0.0</v>
      </c>
      <c r="AN649" s="7">
        <v>9.0</v>
      </c>
      <c r="AO649" s="7">
        <v>1.0</v>
      </c>
      <c r="AP649" s="7">
        <v>9.0</v>
      </c>
      <c r="AQ649" s="7">
        <v>7.0</v>
      </c>
      <c r="AR649" s="7">
        <v>13.0</v>
      </c>
      <c r="AS649" s="13">
        <f t="shared" si="10"/>
        <v>0.35</v>
      </c>
      <c r="AT649" s="14">
        <v>27.59</v>
      </c>
      <c r="AU649" s="7">
        <v>0.0</v>
      </c>
      <c r="AV649" s="7">
        <v>1.0</v>
      </c>
      <c r="AW649" s="14">
        <v>-25.6</v>
      </c>
      <c r="AX649" s="14">
        <v>16.67</v>
      </c>
      <c r="AY649" s="14">
        <v>11.53</v>
      </c>
    </row>
    <row r="650" ht="12.75" customHeight="1">
      <c r="A650" s="7" t="s">
        <v>2846</v>
      </c>
      <c r="B650" s="7" t="s">
        <v>2842</v>
      </c>
      <c r="C650" s="8" t="s">
        <v>231</v>
      </c>
      <c r="D650" s="9" t="s">
        <v>174</v>
      </c>
      <c r="E650" s="7">
        <v>22.0</v>
      </c>
      <c r="F650" s="7">
        <v>0.0</v>
      </c>
      <c r="G650" s="7">
        <v>0.0</v>
      </c>
      <c r="H650" s="24">
        <f t="shared" si="1"/>
        <v>0</v>
      </c>
      <c r="I650" s="7">
        <v>0.0</v>
      </c>
      <c r="J650" s="7">
        <v>0.0</v>
      </c>
      <c r="K650" s="7">
        <v>0.0</v>
      </c>
      <c r="L650" s="12">
        <f t="shared" si="2"/>
        <v>0</v>
      </c>
      <c r="M650" s="7">
        <v>0.0</v>
      </c>
      <c r="N650" s="7">
        <v>1.0</v>
      </c>
      <c r="O650" s="7">
        <v>1.0</v>
      </c>
      <c r="P650" s="7">
        <v>0.0</v>
      </c>
      <c r="Q650" s="7">
        <v>0.0</v>
      </c>
      <c r="R650" s="10">
        <f t="shared" si="3"/>
        <v>0</v>
      </c>
      <c r="S650" s="10">
        <f t="shared" si="4"/>
        <v>0</v>
      </c>
      <c r="T650" s="7">
        <v>0.0</v>
      </c>
      <c r="U650" s="7">
        <v>0.0</v>
      </c>
      <c r="V650" s="7">
        <v>0.0</v>
      </c>
      <c r="W650" s="7">
        <v>0.0</v>
      </c>
      <c r="X650" s="7">
        <v>0.0</v>
      </c>
      <c r="Y650" s="7">
        <v>196.0</v>
      </c>
      <c r="Z650" s="18">
        <f t="shared" si="5"/>
        <v>0.1484848485</v>
      </c>
      <c r="AA650" s="14">
        <v>3.63</v>
      </c>
      <c r="AB650" s="18">
        <f t="shared" si="6"/>
        <v>0.165</v>
      </c>
      <c r="AC650" s="14">
        <v>87.33</v>
      </c>
      <c r="AD650" s="18">
        <f t="shared" si="7"/>
        <v>3.969545455</v>
      </c>
      <c r="AE650" s="13">
        <f t="shared" si="8"/>
        <v>0.03990765172</v>
      </c>
      <c r="AF650" s="7">
        <v>0.0</v>
      </c>
      <c r="AG650" s="7">
        <v>0.0</v>
      </c>
      <c r="AH650" s="13" t="str">
        <f t="shared" si="9"/>
        <v> </v>
      </c>
      <c r="AI650" s="7">
        <v>0.0</v>
      </c>
      <c r="AJ650" s="7">
        <v>0.0</v>
      </c>
      <c r="AK650" s="26">
        <v>0.0</v>
      </c>
      <c r="AL650" s="26">
        <v>4.0</v>
      </c>
      <c r="AM650" s="7">
        <v>1.0</v>
      </c>
      <c r="AN650" s="7">
        <v>2.0</v>
      </c>
      <c r="AO650" s="7">
        <v>0.0</v>
      </c>
      <c r="AP650" s="7">
        <v>2.0</v>
      </c>
      <c r="AQ650" s="7">
        <v>0.0</v>
      </c>
      <c r="AR650" s="7">
        <v>4.0</v>
      </c>
      <c r="AS650" s="13">
        <f t="shared" si="10"/>
        <v>0</v>
      </c>
      <c r="AT650" s="14">
        <v>-29.03</v>
      </c>
      <c r="AU650" s="7">
        <v>0.0</v>
      </c>
      <c r="AV650" s="7">
        <v>1.0</v>
      </c>
      <c r="AW650" s="14">
        <v>-49.6</v>
      </c>
      <c r="AX650" s="14">
        <v>0.0</v>
      </c>
      <c r="AY650" s="14">
        <v>-10.26</v>
      </c>
    </row>
    <row r="651" ht="12.75" customHeight="1">
      <c r="A651" s="7" t="s">
        <v>1095</v>
      </c>
      <c r="B651" s="7" t="s">
        <v>2847</v>
      </c>
      <c r="C651" s="8" t="s">
        <v>305</v>
      </c>
      <c r="D651" s="9" t="s">
        <v>260</v>
      </c>
      <c r="E651" s="7">
        <v>62.0</v>
      </c>
      <c r="F651" s="7">
        <v>0.0</v>
      </c>
      <c r="G651" s="7">
        <v>0.0</v>
      </c>
      <c r="H651" s="24">
        <f t="shared" si="1"/>
        <v>0</v>
      </c>
      <c r="I651" s="7">
        <v>0.0</v>
      </c>
      <c r="J651" s="7">
        <v>0.0</v>
      </c>
      <c r="K651" s="7">
        <v>0.0</v>
      </c>
      <c r="L651" s="12">
        <f t="shared" si="2"/>
        <v>0</v>
      </c>
      <c r="M651" s="7">
        <v>0.0</v>
      </c>
      <c r="N651" s="7">
        <v>0.0</v>
      </c>
      <c r="O651" s="7">
        <v>0.0</v>
      </c>
      <c r="P651" s="7">
        <v>0.0</v>
      </c>
      <c r="Q651" s="7">
        <v>0.0</v>
      </c>
      <c r="R651" s="10">
        <f t="shared" si="3"/>
        <v>0</v>
      </c>
      <c r="S651" s="10">
        <f t="shared" si="4"/>
        <v>0</v>
      </c>
      <c r="T651" s="7">
        <v>0.0</v>
      </c>
      <c r="U651" s="7">
        <v>0.0</v>
      </c>
      <c r="V651" s="7">
        <v>0.0</v>
      </c>
      <c r="W651" s="7">
        <v>0.0</v>
      </c>
      <c r="X651" s="7">
        <v>0.0</v>
      </c>
      <c r="Y651" s="7">
        <v>222.0</v>
      </c>
      <c r="Z651" s="18">
        <f t="shared" si="5"/>
        <v>0.05967741935</v>
      </c>
      <c r="AA651" s="14">
        <v>4.0</v>
      </c>
      <c r="AB651" s="18">
        <f t="shared" si="6"/>
        <v>0.06451612903</v>
      </c>
      <c r="AC651" s="14">
        <v>277.18</v>
      </c>
      <c r="AD651" s="18">
        <f t="shared" si="7"/>
        <v>4.470645161</v>
      </c>
      <c r="AE651" s="13">
        <f t="shared" si="8"/>
        <v>0.01422576286</v>
      </c>
      <c r="AF651" s="7">
        <v>2.0</v>
      </c>
      <c r="AG651" s="7">
        <v>0.0</v>
      </c>
      <c r="AH651" s="13">
        <f t="shared" si="9"/>
        <v>1</v>
      </c>
      <c r="AI651" s="7">
        <v>0.0</v>
      </c>
      <c r="AJ651" s="7">
        <v>3.0</v>
      </c>
      <c r="AK651" s="26">
        <v>0.0</v>
      </c>
      <c r="AL651" s="26">
        <v>4.0</v>
      </c>
      <c r="AM651" s="7">
        <v>0.0</v>
      </c>
      <c r="AN651" s="7">
        <v>1.0</v>
      </c>
      <c r="AO651" s="7">
        <v>0.0</v>
      </c>
      <c r="AP651" s="7">
        <v>0.0</v>
      </c>
      <c r="AQ651" s="7">
        <v>0.0</v>
      </c>
      <c r="AR651" s="7">
        <v>7.0</v>
      </c>
      <c r="AS651" s="13">
        <f t="shared" si="10"/>
        <v>0</v>
      </c>
      <c r="AT651" s="14">
        <v>-12.36</v>
      </c>
      <c r="AU651" s="7">
        <v>0.0</v>
      </c>
      <c r="AV651" s="7">
        <v>0.0</v>
      </c>
      <c r="AW651" s="14">
        <v>-120.0</v>
      </c>
      <c r="AX651" s="14">
        <v>25.0</v>
      </c>
      <c r="AY651" s="14">
        <v>18.62</v>
      </c>
    </row>
    <row r="652" ht="12.75" customHeight="1">
      <c r="A652" s="7" t="s">
        <v>1659</v>
      </c>
      <c r="B652" s="7" t="s">
        <v>2851</v>
      </c>
      <c r="C652" s="7" t="s">
        <v>447</v>
      </c>
      <c r="D652" s="9" t="s">
        <v>174</v>
      </c>
      <c r="E652" s="7">
        <v>54.0</v>
      </c>
      <c r="F652" s="7">
        <v>0.0</v>
      </c>
      <c r="G652" s="7">
        <v>1.0</v>
      </c>
      <c r="H652" s="24">
        <f t="shared" si="1"/>
        <v>1</v>
      </c>
      <c r="I652" s="7">
        <v>0.0</v>
      </c>
      <c r="J652" s="7">
        <v>1.0</v>
      </c>
      <c r="K652" s="7">
        <v>0.0</v>
      </c>
      <c r="L652" s="12">
        <f t="shared" si="2"/>
        <v>2.666666667</v>
      </c>
      <c r="M652" s="7">
        <v>1.0</v>
      </c>
      <c r="N652" s="7">
        <v>1.0</v>
      </c>
      <c r="O652" s="7">
        <v>1.0</v>
      </c>
      <c r="P652" s="7">
        <v>1.0</v>
      </c>
      <c r="Q652" s="7">
        <v>0.0</v>
      </c>
      <c r="R652" s="10">
        <f t="shared" si="3"/>
        <v>0</v>
      </c>
      <c r="S652" s="10">
        <f t="shared" si="4"/>
        <v>0</v>
      </c>
      <c r="T652" s="7">
        <v>13.0</v>
      </c>
      <c r="U652" s="7">
        <v>1.0</v>
      </c>
      <c r="V652" s="7">
        <v>1.0</v>
      </c>
      <c r="W652" s="7">
        <v>2.0</v>
      </c>
      <c r="X652" s="7">
        <v>2.0</v>
      </c>
      <c r="Y652" s="7">
        <v>4087.0</v>
      </c>
      <c r="Z652" s="18">
        <f t="shared" si="5"/>
        <v>1.261419753</v>
      </c>
      <c r="AA652" s="14">
        <v>64.79</v>
      </c>
      <c r="AB652" s="18">
        <f t="shared" si="6"/>
        <v>1.199814815</v>
      </c>
      <c r="AC652" s="14">
        <v>164.2</v>
      </c>
      <c r="AD652" s="18">
        <f t="shared" si="7"/>
        <v>3.040740741</v>
      </c>
      <c r="AE652" s="13">
        <f t="shared" si="8"/>
        <v>0.2829381196</v>
      </c>
      <c r="AF652" s="7">
        <v>0.0</v>
      </c>
      <c r="AG652" s="7">
        <v>0.0</v>
      </c>
      <c r="AH652" s="13" t="str">
        <f t="shared" si="9"/>
        <v> </v>
      </c>
      <c r="AI652" s="7">
        <v>3.0</v>
      </c>
      <c r="AJ652" s="7">
        <v>9.0</v>
      </c>
      <c r="AK652" s="26">
        <v>5.0</v>
      </c>
      <c r="AL652" s="26">
        <v>46.0</v>
      </c>
      <c r="AM652" s="7">
        <v>2.0</v>
      </c>
      <c r="AN652" s="7">
        <v>30.0</v>
      </c>
      <c r="AO652" s="7">
        <v>1.0</v>
      </c>
      <c r="AP652" s="7">
        <v>29.0</v>
      </c>
      <c r="AQ652" s="7">
        <v>7.0</v>
      </c>
      <c r="AR652" s="7">
        <v>60.0</v>
      </c>
      <c r="AS652" s="13">
        <f t="shared" si="10"/>
        <v>0.1044776119</v>
      </c>
      <c r="AT652" s="14">
        <v>1.75</v>
      </c>
      <c r="AU652" s="7">
        <v>0.0</v>
      </c>
      <c r="AV652" s="7">
        <v>0.0</v>
      </c>
      <c r="AW652" s="14">
        <v>-43.5</v>
      </c>
      <c r="AX652" s="14">
        <v>5.56</v>
      </c>
      <c r="AY652" s="14">
        <v>2.47</v>
      </c>
    </row>
    <row r="653" ht="12.75" customHeight="1">
      <c r="A653" s="7" t="s">
        <v>2855</v>
      </c>
      <c r="B653" s="7" t="s">
        <v>2856</v>
      </c>
      <c r="C653" s="8" t="s">
        <v>182</v>
      </c>
      <c r="D653" s="9" t="s">
        <v>174</v>
      </c>
      <c r="E653" s="7">
        <v>64.0</v>
      </c>
      <c r="F653" s="7">
        <v>0.0</v>
      </c>
      <c r="G653" s="7">
        <v>0.0</v>
      </c>
      <c r="H653" s="24">
        <f t="shared" si="1"/>
        <v>0</v>
      </c>
      <c r="I653" s="7">
        <v>0.0</v>
      </c>
      <c r="J653" s="7">
        <v>0.0</v>
      </c>
      <c r="K653" s="7">
        <v>0.0</v>
      </c>
      <c r="L653" s="12">
        <f t="shared" si="2"/>
        <v>0</v>
      </c>
      <c r="M653" s="7">
        <v>1.0</v>
      </c>
      <c r="N653" s="7">
        <v>0.0</v>
      </c>
      <c r="O653" s="7">
        <v>0.0</v>
      </c>
      <c r="P653" s="7">
        <v>1.0</v>
      </c>
      <c r="Q653" s="7">
        <v>0.0</v>
      </c>
      <c r="R653" s="10">
        <f t="shared" si="3"/>
        <v>0</v>
      </c>
      <c r="S653" s="10">
        <f t="shared" si="4"/>
        <v>0</v>
      </c>
      <c r="T653" s="7">
        <v>10.0</v>
      </c>
      <c r="U653" s="7">
        <v>20.0</v>
      </c>
      <c r="V653" s="7">
        <v>1.0</v>
      </c>
      <c r="W653" s="7">
        <v>2.0</v>
      </c>
      <c r="X653" s="7">
        <v>1.0</v>
      </c>
      <c r="Y653" s="7">
        <v>4847.0</v>
      </c>
      <c r="Z653" s="18">
        <f t="shared" si="5"/>
        <v>1.262239583</v>
      </c>
      <c r="AA653" s="14">
        <v>81.14</v>
      </c>
      <c r="AB653" s="18">
        <f t="shared" si="6"/>
        <v>1.2678125</v>
      </c>
      <c r="AC653" s="14">
        <v>265.73</v>
      </c>
      <c r="AD653" s="18">
        <f t="shared" si="7"/>
        <v>4.15203125</v>
      </c>
      <c r="AE653" s="13">
        <f t="shared" si="8"/>
        <v>0.2339204889</v>
      </c>
      <c r="AF653" s="7">
        <v>0.0</v>
      </c>
      <c r="AG653" s="7">
        <v>0.0</v>
      </c>
      <c r="AH653" s="13" t="str">
        <f t="shared" si="9"/>
        <v> </v>
      </c>
      <c r="AI653" s="7">
        <v>0.0</v>
      </c>
      <c r="AJ653" s="7">
        <v>8.0</v>
      </c>
      <c r="AK653" s="26">
        <v>11.0</v>
      </c>
      <c r="AL653" s="26">
        <v>66.0</v>
      </c>
      <c r="AM653" s="7">
        <v>4.0</v>
      </c>
      <c r="AN653" s="7">
        <v>31.0</v>
      </c>
      <c r="AO653" s="7">
        <v>3.0</v>
      </c>
      <c r="AP653" s="7">
        <v>27.0</v>
      </c>
      <c r="AQ653" s="7">
        <v>10.0</v>
      </c>
      <c r="AR653" s="7">
        <v>64.0</v>
      </c>
      <c r="AS653" s="13">
        <f t="shared" si="10"/>
        <v>0.1351351351</v>
      </c>
      <c r="AT653" s="14">
        <v>0.87</v>
      </c>
      <c r="AU653" s="7">
        <v>2.0</v>
      </c>
      <c r="AV653" s="7">
        <v>0.0</v>
      </c>
      <c r="AW653" s="14">
        <v>-48.8</v>
      </c>
      <c r="AX653" s="14">
        <v>4.23</v>
      </c>
      <c r="AY653" s="14">
        <v>-2.67</v>
      </c>
    </row>
    <row r="654" ht="12.75" customHeight="1">
      <c r="A654" s="7" t="s">
        <v>532</v>
      </c>
      <c r="B654" s="7" t="s">
        <v>2859</v>
      </c>
      <c r="C654" s="8" t="s">
        <v>297</v>
      </c>
      <c r="D654" s="9" t="s">
        <v>167</v>
      </c>
      <c r="E654" s="7">
        <v>35.0</v>
      </c>
      <c r="F654" s="7">
        <v>0.0</v>
      </c>
      <c r="G654" s="7">
        <v>0.0</v>
      </c>
      <c r="H654" s="24">
        <f t="shared" si="1"/>
        <v>0</v>
      </c>
      <c r="I654" s="7">
        <v>0.0</v>
      </c>
      <c r="J654" s="7">
        <v>0.0</v>
      </c>
      <c r="K654" s="7">
        <v>0.0</v>
      </c>
      <c r="L654" s="12">
        <f t="shared" si="2"/>
        <v>0</v>
      </c>
      <c r="M654" s="7">
        <v>2.0</v>
      </c>
      <c r="N654" s="7">
        <v>1.0</v>
      </c>
      <c r="O654" s="7">
        <v>1.0</v>
      </c>
      <c r="P654" s="7">
        <v>2.0</v>
      </c>
      <c r="Q654" s="7">
        <v>0.0</v>
      </c>
      <c r="R654" s="10">
        <f t="shared" si="3"/>
        <v>0</v>
      </c>
      <c r="S654" s="10">
        <f t="shared" si="4"/>
        <v>0</v>
      </c>
      <c r="T654" s="7">
        <v>1.0</v>
      </c>
      <c r="U654" s="7">
        <v>0.0</v>
      </c>
      <c r="V654" s="7">
        <v>0.0</v>
      </c>
      <c r="W654" s="7">
        <v>0.0</v>
      </c>
      <c r="X654" s="7">
        <v>1.0</v>
      </c>
      <c r="Y654" s="7">
        <v>1346.0</v>
      </c>
      <c r="Z654" s="18">
        <f t="shared" si="5"/>
        <v>0.640952381</v>
      </c>
      <c r="AA654" s="14">
        <v>17.67</v>
      </c>
      <c r="AB654" s="18">
        <f t="shared" si="6"/>
        <v>0.5048571429</v>
      </c>
      <c r="AC654" s="14">
        <v>156.24</v>
      </c>
      <c r="AD654" s="18">
        <f t="shared" si="7"/>
        <v>4.464</v>
      </c>
      <c r="AE654" s="13">
        <f t="shared" si="8"/>
        <v>0.1016042781</v>
      </c>
      <c r="AF654" s="7">
        <v>0.0</v>
      </c>
      <c r="AG654" s="7">
        <v>0.0</v>
      </c>
      <c r="AH654" s="13" t="str">
        <f t="shared" si="9"/>
        <v> </v>
      </c>
      <c r="AI654" s="7">
        <v>0.0</v>
      </c>
      <c r="AJ654" s="7">
        <v>4.0</v>
      </c>
      <c r="AK654" s="26">
        <v>3.0</v>
      </c>
      <c r="AL654" s="26">
        <v>12.0</v>
      </c>
      <c r="AM654" s="7">
        <v>1.0</v>
      </c>
      <c r="AN654" s="7">
        <v>6.0</v>
      </c>
      <c r="AO654" s="7">
        <v>0.0</v>
      </c>
      <c r="AP654" s="7">
        <v>3.0</v>
      </c>
      <c r="AQ654" s="7">
        <v>2.0</v>
      </c>
      <c r="AR654" s="7">
        <v>14.0</v>
      </c>
      <c r="AS654" s="13">
        <f t="shared" si="10"/>
        <v>0.125</v>
      </c>
      <c r="AT654" s="14">
        <v>1.32</v>
      </c>
      <c r="AU654" s="7">
        <v>0.0</v>
      </c>
      <c r="AV654" s="7">
        <v>1.0</v>
      </c>
      <c r="AW654" s="14">
        <v>-50.9</v>
      </c>
      <c r="AX654" s="14">
        <v>27.27</v>
      </c>
      <c r="AY654" s="14">
        <v>23.55</v>
      </c>
    </row>
    <row r="655" ht="12.75" customHeight="1">
      <c r="A655" s="7" t="s">
        <v>339</v>
      </c>
      <c r="B655" s="7" t="s">
        <v>2862</v>
      </c>
      <c r="C655" s="8" t="s">
        <v>542</v>
      </c>
      <c r="D655" s="9" t="s">
        <v>159</v>
      </c>
      <c r="E655" s="7">
        <v>26.0</v>
      </c>
      <c r="F655" s="7">
        <v>0.0</v>
      </c>
      <c r="G655" s="7">
        <v>0.0</v>
      </c>
      <c r="H655" s="24">
        <f t="shared" si="1"/>
        <v>0</v>
      </c>
      <c r="I655" s="7">
        <v>0.0</v>
      </c>
      <c r="J655" s="7">
        <v>0.0</v>
      </c>
      <c r="K655" s="7">
        <v>0.0</v>
      </c>
      <c r="L655" s="12">
        <f t="shared" si="2"/>
        <v>0</v>
      </c>
      <c r="M655" s="7">
        <v>0.0</v>
      </c>
      <c r="N655" s="7">
        <v>0.0</v>
      </c>
      <c r="O655" s="7">
        <v>0.0</v>
      </c>
      <c r="P655" s="7">
        <v>0.0</v>
      </c>
      <c r="Q655" s="7">
        <v>0.0</v>
      </c>
      <c r="R655" s="10">
        <f t="shared" si="3"/>
        <v>0</v>
      </c>
      <c r="S655" s="10">
        <f t="shared" si="4"/>
        <v>0</v>
      </c>
      <c r="T655" s="7">
        <v>0.0</v>
      </c>
      <c r="U655" s="7">
        <v>0.0</v>
      </c>
      <c r="V655" s="7">
        <v>0.0</v>
      </c>
      <c r="W655" s="7">
        <v>0.0</v>
      </c>
      <c r="X655" s="7">
        <v>0.0</v>
      </c>
      <c r="Y655" s="7">
        <v>0.0</v>
      </c>
      <c r="Z655" s="18">
        <f t="shared" si="5"/>
        <v>0</v>
      </c>
      <c r="AA655" s="14">
        <v>0.0</v>
      </c>
      <c r="AB655" s="18">
        <f t="shared" si="6"/>
        <v>0</v>
      </c>
      <c r="AC655" s="14">
        <v>123.62</v>
      </c>
      <c r="AD655" s="18">
        <f t="shared" si="7"/>
        <v>4.754615385</v>
      </c>
      <c r="AE655" s="13">
        <f t="shared" si="8"/>
        <v>0</v>
      </c>
      <c r="AF655" s="7">
        <v>0.0</v>
      </c>
      <c r="AG655" s="7">
        <v>0.0</v>
      </c>
      <c r="AH655" s="13" t="str">
        <f t="shared" si="9"/>
        <v> </v>
      </c>
      <c r="AI655" s="7">
        <v>0.0</v>
      </c>
      <c r="AJ655" s="7">
        <v>0.0</v>
      </c>
      <c r="AK655" s="26">
        <v>0.0</v>
      </c>
      <c r="AL655" s="26">
        <v>0.0</v>
      </c>
      <c r="AM655" s="7">
        <v>0.0</v>
      </c>
      <c r="AN655" s="7">
        <v>0.0</v>
      </c>
      <c r="AO655" s="7">
        <v>0.0</v>
      </c>
      <c r="AP655" s="7">
        <v>0.0</v>
      </c>
      <c r="AQ655" s="7">
        <v>0.0</v>
      </c>
      <c r="AR655" s="7">
        <v>0.0</v>
      </c>
      <c r="AS655" s="13">
        <f t="shared" si="10"/>
        <v>0</v>
      </c>
      <c r="AT655" s="14"/>
      <c r="AU655" s="7">
        <v>0.0</v>
      </c>
      <c r="AV655" s="7">
        <v>0.0</v>
      </c>
      <c r="AW655" s="14">
        <v>0.0</v>
      </c>
      <c r="AX655" s="14"/>
      <c r="AY655" s="14"/>
    </row>
    <row r="656" ht="12.75" customHeight="1">
      <c r="A656" s="7" t="s">
        <v>2863</v>
      </c>
      <c r="B656" s="7" t="s">
        <v>2864</v>
      </c>
      <c r="C656" s="8" t="s">
        <v>136</v>
      </c>
      <c r="D656" s="9" t="s">
        <v>255</v>
      </c>
      <c r="E656" s="7">
        <v>36.0</v>
      </c>
      <c r="F656" s="7">
        <v>0.0</v>
      </c>
      <c r="G656" s="7">
        <v>0.0</v>
      </c>
      <c r="H656" s="24">
        <f t="shared" si="1"/>
        <v>0</v>
      </c>
      <c r="I656" s="7">
        <v>0.0</v>
      </c>
      <c r="J656" s="7">
        <v>0.0</v>
      </c>
      <c r="K656" s="7">
        <v>0.0</v>
      </c>
      <c r="L656" s="12">
        <f t="shared" si="2"/>
        <v>0</v>
      </c>
      <c r="M656" s="7">
        <v>0.0</v>
      </c>
      <c r="N656" s="7">
        <v>0.0</v>
      </c>
      <c r="O656" s="7">
        <v>0.0</v>
      </c>
      <c r="P656" s="7">
        <v>0.0</v>
      </c>
      <c r="Q656" s="7">
        <v>0.0</v>
      </c>
      <c r="R656" s="10">
        <f t="shared" si="3"/>
        <v>0</v>
      </c>
      <c r="S656" s="10">
        <f t="shared" si="4"/>
        <v>0</v>
      </c>
      <c r="T656" s="7">
        <v>0.0</v>
      </c>
      <c r="U656" s="7">
        <v>0.0</v>
      </c>
      <c r="V656" s="7">
        <v>0.0</v>
      </c>
      <c r="W656" s="7">
        <v>0.0</v>
      </c>
      <c r="X656" s="7">
        <v>0.0</v>
      </c>
      <c r="Y656" s="7">
        <v>24.0</v>
      </c>
      <c r="Z656" s="18">
        <f t="shared" si="5"/>
        <v>0.01111111111</v>
      </c>
      <c r="AA656" s="14">
        <v>0.48</v>
      </c>
      <c r="AB656" s="18">
        <f t="shared" si="6"/>
        <v>0.01333333333</v>
      </c>
      <c r="AC656" s="14">
        <v>188.92</v>
      </c>
      <c r="AD656" s="18">
        <f t="shared" si="7"/>
        <v>5.247777778</v>
      </c>
      <c r="AE656" s="13">
        <f t="shared" si="8"/>
        <v>0.002534318902</v>
      </c>
      <c r="AF656" s="7">
        <v>0.0</v>
      </c>
      <c r="AG656" s="7">
        <v>0.0</v>
      </c>
      <c r="AH656" s="13" t="str">
        <f t="shared" si="9"/>
        <v> </v>
      </c>
      <c r="AI656" s="7">
        <v>0.0</v>
      </c>
      <c r="AJ656" s="7">
        <v>0.0</v>
      </c>
      <c r="AK656" s="26">
        <v>0.0</v>
      </c>
      <c r="AL656" s="26">
        <v>1.0</v>
      </c>
      <c r="AM656" s="7">
        <v>0.0</v>
      </c>
      <c r="AN656" s="7">
        <v>1.0</v>
      </c>
      <c r="AO656" s="7">
        <v>0.0</v>
      </c>
      <c r="AP656" s="7">
        <v>0.0</v>
      </c>
      <c r="AQ656" s="7">
        <v>0.0</v>
      </c>
      <c r="AR656" s="7">
        <v>1.0</v>
      </c>
      <c r="AS656" s="13">
        <f t="shared" si="10"/>
        <v>0</v>
      </c>
      <c r="AT656" s="14">
        <v>-10.98</v>
      </c>
      <c r="AU656" s="7">
        <v>0.0</v>
      </c>
      <c r="AV656" s="7">
        <v>0.0</v>
      </c>
      <c r="AW656" s="14">
        <v>-120.0</v>
      </c>
      <c r="AX656" s="14"/>
      <c r="AY656" s="14"/>
    </row>
    <row r="657" ht="12.75" customHeight="1">
      <c r="A657" s="7" t="s">
        <v>732</v>
      </c>
      <c r="B657" s="7" t="s">
        <v>2867</v>
      </c>
      <c r="C657" s="8" t="s">
        <v>305</v>
      </c>
      <c r="D657" s="9" t="s">
        <v>174</v>
      </c>
      <c r="E657" s="7">
        <v>15.0</v>
      </c>
      <c r="F657" s="7">
        <v>0.0</v>
      </c>
      <c r="G657" s="7">
        <v>0.0</v>
      </c>
      <c r="H657" s="24">
        <f t="shared" si="1"/>
        <v>0</v>
      </c>
      <c r="I657" s="7">
        <v>0.0</v>
      </c>
      <c r="J657" s="7">
        <v>0.0</v>
      </c>
      <c r="K657" s="7">
        <v>0.0</v>
      </c>
      <c r="L657" s="12">
        <f t="shared" si="2"/>
        <v>0</v>
      </c>
      <c r="M657" s="7">
        <v>1.0</v>
      </c>
      <c r="N657" s="7">
        <v>0.0</v>
      </c>
      <c r="O657" s="7">
        <v>0.0</v>
      </c>
      <c r="P657" s="7">
        <v>1.0</v>
      </c>
      <c r="Q657" s="7">
        <v>0.0</v>
      </c>
      <c r="R657" s="10">
        <f t="shared" si="3"/>
        <v>0</v>
      </c>
      <c r="S657" s="10">
        <f t="shared" si="4"/>
        <v>0</v>
      </c>
      <c r="T657" s="7">
        <v>0.0</v>
      </c>
      <c r="U657" s="7">
        <v>0.0</v>
      </c>
      <c r="V657" s="7">
        <v>0.0</v>
      </c>
      <c r="W657" s="7">
        <v>0.0</v>
      </c>
      <c r="X657" s="7">
        <v>0.0</v>
      </c>
      <c r="Y657" s="7">
        <v>311.0</v>
      </c>
      <c r="Z657" s="18">
        <f t="shared" si="5"/>
        <v>0.3455555556</v>
      </c>
      <c r="AA657" s="14">
        <v>3.48</v>
      </c>
      <c r="AB657" s="18">
        <f t="shared" si="6"/>
        <v>0.232</v>
      </c>
      <c r="AC657" s="14">
        <v>53.3</v>
      </c>
      <c r="AD657" s="18">
        <f t="shared" si="7"/>
        <v>3.553333333</v>
      </c>
      <c r="AE657" s="13">
        <f t="shared" si="8"/>
        <v>0.06128918633</v>
      </c>
      <c r="AF657" s="7">
        <v>0.0</v>
      </c>
      <c r="AG657" s="7">
        <v>0.0</v>
      </c>
      <c r="AH657" s="13" t="str">
        <f t="shared" si="9"/>
        <v> </v>
      </c>
      <c r="AI657" s="7">
        <v>0.0</v>
      </c>
      <c r="AJ657" s="7">
        <v>0.0</v>
      </c>
      <c r="AK657" s="26">
        <v>2.0</v>
      </c>
      <c r="AL657" s="26">
        <v>4.0</v>
      </c>
      <c r="AM657" s="7">
        <v>0.0</v>
      </c>
      <c r="AN657" s="7">
        <v>2.0</v>
      </c>
      <c r="AO657" s="7">
        <v>0.0</v>
      </c>
      <c r="AP657" s="7">
        <v>4.0</v>
      </c>
      <c r="AQ657" s="7">
        <v>1.0</v>
      </c>
      <c r="AR657" s="7">
        <v>4.0</v>
      </c>
      <c r="AS657" s="13">
        <f t="shared" si="10"/>
        <v>0.2</v>
      </c>
      <c r="AT657" s="14">
        <v>9.36</v>
      </c>
      <c r="AU657" s="7">
        <v>0.0</v>
      </c>
      <c r="AV657" s="7">
        <v>0.0</v>
      </c>
      <c r="AW657" s="14">
        <v>0.0</v>
      </c>
      <c r="AX657" s="14">
        <v>0.0</v>
      </c>
      <c r="AY657" s="14">
        <v>-3.92</v>
      </c>
    </row>
    <row r="658" ht="12.75" customHeight="1">
      <c r="A658" s="7" t="s">
        <v>2869</v>
      </c>
      <c r="B658" s="7" t="s">
        <v>2870</v>
      </c>
      <c r="C658" s="8" t="s">
        <v>325</v>
      </c>
      <c r="D658" s="9" t="s">
        <v>183</v>
      </c>
      <c r="E658" s="7">
        <v>76.0</v>
      </c>
      <c r="F658" s="7">
        <v>0.0</v>
      </c>
      <c r="G658" s="7">
        <v>1.0</v>
      </c>
      <c r="H658" s="24">
        <f t="shared" si="1"/>
        <v>1</v>
      </c>
      <c r="I658" s="7">
        <v>0.0</v>
      </c>
      <c r="J658" s="7">
        <v>1.0</v>
      </c>
      <c r="K658" s="7">
        <v>0.0</v>
      </c>
      <c r="L658" s="12">
        <f t="shared" si="2"/>
        <v>5</v>
      </c>
      <c r="M658" s="7">
        <v>1.0</v>
      </c>
      <c r="N658" s="7">
        <v>0.0</v>
      </c>
      <c r="O658" s="7">
        <v>0.0</v>
      </c>
      <c r="P658" s="7">
        <v>1.0</v>
      </c>
      <c r="Q658" s="7">
        <v>1.0</v>
      </c>
      <c r="R658" s="10">
        <f t="shared" si="3"/>
        <v>0</v>
      </c>
      <c r="S658" s="10">
        <f t="shared" si="4"/>
        <v>0</v>
      </c>
      <c r="T658" s="7">
        <v>1.0</v>
      </c>
      <c r="U658" s="7">
        <v>0.0</v>
      </c>
      <c r="V658" s="7">
        <v>0.0</v>
      </c>
      <c r="W658" s="7">
        <v>2.0</v>
      </c>
      <c r="X658" s="7">
        <v>2.0</v>
      </c>
      <c r="Y658" s="7">
        <v>2468.0</v>
      </c>
      <c r="Z658" s="18">
        <f t="shared" si="5"/>
        <v>0.5412280702</v>
      </c>
      <c r="AA658" s="14">
        <v>40.53</v>
      </c>
      <c r="AB658" s="18">
        <f t="shared" si="6"/>
        <v>0.5332894737</v>
      </c>
      <c r="AC658" s="14">
        <v>348.77</v>
      </c>
      <c r="AD658" s="18">
        <f t="shared" si="7"/>
        <v>4.589078947</v>
      </c>
      <c r="AE658" s="13">
        <f t="shared" si="8"/>
        <v>0.1041099409</v>
      </c>
      <c r="AF658" s="7">
        <v>0.0</v>
      </c>
      <c r="AG658" s="7">
        <v>0.0</v>
      </c>
      <c r="AH658" s="13" t="str">
        <f t="shared" si="9"/>
        <v> </v>
      </c>
      <c r="AI658" s="7">
        <v>2.0</v>
      </c>
      <c r="AJ658" s="7">
        <v>7.0</v>
      </c>
      <c r="AK658" s="26">
        <v>8.0</v>
      </c>
      <c r="AL658" s="26">
        <v>29.0</v>
      </c>
      <c r="AM658" s="7">
        <v>0.0</v>
      </c>
      <c r="AN658" s="7">
        <v>17.0</v>
      </c>
      <c r="AO658" s="7">
        <v>3.0</v>
      </c>
      <c r="AP658" s="7">
        <v>10.0</v>
      </c>
      <c r="AQ658" s="7">
        <v>11.0</v>
      </c>
      <c r="AR658" s="7">
        <v>41.0</v>
      </c>
      <c r="AS658" s="13">
        <f t="shared" si="10"/>
        <v>0.2115384615</v>
      </c>
      <c r="AT658" s="14">
        <v>11.09</v>
      </c>
      <c r="AU658" s="7">
        <v>0.0</v>
      </c>
      <c r="AV658" s="7">
        <v>2.0</v>
      </c>
      <c r="AW658" s="14">
        <v>-53.3</v>
      </c>
      <c r="AX658" s="14">
        <v>5.88</v>
      </c>
      <c r="AY658" s="14">
        <v>0.3</v>
      </c>
    </row>
    <row r="659" ht="12.75" customHeight="1">
      <c r="A659" s="7" t="s">
        <v>235</v>
      </c>
      <c r="B659" s="7" t="s">
        <v>2874</v>
      </c>
      <c r="C659" s="8" t="s">
        <v>312</v>
      </c>
      <c r="D659" s="9" t="s">
        <v>174</v>
      </c>
      <c r="E659" s="7">
        <v>55.0</v>
      </c>
      <c r="F659" s="7">
        <v>0.0</v>
      </c>
      <c r="G659" s="7">
        <v>1.0</v>
      </c>
      <c r="H659" s="24">
        <f t="shared" si="1"/>
        <v>1</v>
      </c>
      <c r="I659" s="7">
        <v>0.0</v>
      </c>
      <c r="J659" s="7">
        <v>0.0</v>
      </c>
      <c r="K659" s="7">
        <v>1.0</v>
      </c>
      <c r="L659" s="12">
        <f t="shared" si="2"/>
        <v>0</v>
      </c>
      <c r="M659" s="7">
        <v>0.0</v>
      </c>
      <c r="N659" s="7">
        <v>0.0</v>
      </c>
      <c r="O659" s="7">
        <v>0.0</v>
      </c>
      <c r="P659" s="7">
        <v>0.0</v>
      </c>
      <c r="Q659" s="7">
        <v>0.0</v>
      </c>
      <c r="R659" s="10">
        <f t="shared" si="3"/>
        <v>0</v>
      </c>
      <c r="S659" s="10">
        <f t="shared" si="4"/>
        <v>0</v>
      </c>
      <c r="T659" s="7">
        <v>4.0</v>
      </c>
      <c r="U659" s="7">
        <v>0.0</v>
      </c>
      <c r="V659" s="7">
        <v>0.0</v>
      </c>
      <c r="W659" s="7">
        <v>1.0</v>
      </c>
      <c r="X659" s="7">
        <v>0.0</v>
      </c>
      <c r="Y659" s="7">
        <v>1536.0</v>
      </c>
      <c r="Z659" s="18">
        <f t="shared" si="5"/>
        <v>0.4654545455</v>
      </c>
      <c r="AA659" s="14">
        <v>25.02</v>
      </c>
      <c r="AB659" s="18">
        <f t="shared" si="6"/>
        <v>0.4549090909</v>
      </c>
      <c r="AC659" s="14">
        <v>234.58</v>
      </c>
      <c r="AD659" s="18">
        <f t="shared" si="7"/>
        <v>4.265090909</v>
      </c>
      <c r="AE659" s="13">
        <f t="shared" si="8"/>
        <v>0.09637904468</v>
      </c>
      <c r="AF659" s="7">
        <v>0.0</v>
      </c>
      <c r="AG659" s="7">
        <v>0.0</v>
      </c>
      <c r="AH659" s="13" t="str">
        <f t="shared" si="9"/>
        <v> </v>
      </c>
      <c r="AI659" s="7">
        <v>0.0</v>
      </c>
      <c r="AJ659" s="7">
        <v>2.0</v>
      </c>
      <c r="AK659" s="26">
        <v>4.0</v>
      </c>
      <c r="AL659" s="26">
        <v>20.0</v>
      </c>
      <c r="AM659" s="7">
        <v>2.0</v>
      </c>
      <c r="AN659" s="7">
        <v>10.0</v>
      </c>
      <c r="AO659" s="7">
        <v>0.0</v>
      </c>
      <c r="AP659" s="7">
        <v>14.0</v>
      </c>
      <c r="AQ659" s="7">
        <v>3.0</v>
      </c>
      <c r="AR659" s="7">
        <v>17.0</v>
      </c>
      <c r="AS659" s="13">
        <f t="shared" si="10"/>
        <v>0.15</v>
      </c>
      <c r="AT659" s="14">
        <v>2.14</v>
      </c>
      <c r="AU659" s="7">
        <v>2.0</v>
      </c>
      <c r="AV659" s="7">
        <v>1.0</v>
      </c>
      <c r="AW659" s="14">
        <v>-28.8</v>
      </c>
      <c r="AX659" s="14">
        <v>11.11</v>
      </c>
      <c r="AY659" s="14">
        <v>6.0</v>
      </c>
    </row>
    <row r="660" ht="12.75" customHeight="1">
      <c r="A660" s="7" t="s">
        <v>354</v>
      </c>
      <c r="B660" s="7" t="s">
        <v>2876</v>
      </c>
      <c r="C660" s="8" t="s">
        <v>136</v>
      </c>
      <c r="D660" s="9" t="s">
        <v>174</v>
      </c>
      <c r="E660" s="7">
        <v>47.0</v>
      </c>
      <c r="F660" s="7">
        <v>0.0</v>
      </c>
      <c r="G660" s="7">
        <v>0.0</v>
      </c>
      <c r="H660" s="24">
        <f t="shared" si="1"/>
        <v>0</v>
      </c>
      <c r="I660" s="7">
        <v>0.0</v>
      </c>
      <c r="J660" s="7">
        <v>0.0</v>
      </c>
      <c r="K660" s="7">
        <v>0.0</v>
      </c>
      <c r="L660" s="12">
        <f t="shared" si="2"/>
        <v>0</v>
      </c>
      <c r="M660" s="7">
        <v>1.0</v>
      </c>
      <c r="N660" s="7">
        <v>0.0</v>
      </c>
      <c r="O660" s="7">
        <v>0.0</v>
      </c>
      <c r="P660" s="7">
        <v>1.0</v>
      </c>
      <c r="Q660" s="7">
        <v>0.0</v>
      </c>
      <c r="R660" s="10">
        <f t="shared" si="3"/>
        <v>0</v>
      </c>
      <c r="S660" s="10">
        <f t="shared" si="4"/>
        <v>0</v>
      </c>
      <c r="T660" s="7">
        <v>16.0</v>
      </c>
      <c r="U660" s="7">
        <v>7.0</v>
      </c>
      <c r="V660" s="7">
        <v>4.0</v>
      </c>
      <c r="W660" s="7">
        <v>4.0</v>
      </c>
      <c r="X660" s="7">
        <v>6.0</v>
      </c>
      <c r="Y660" s="7">
        <v>6438.0</v>
      </c>
      <c r="Z660" s="18">
        <f t="shared" si="5"/>
        <v>2.282978723</v>
      </c>
      <c r="AA660" s="14">
        <v>106.77</v>
      </c>
      <c r="AB660" s="18">
        <f t="shared" si="6"/>
        <v>2.271702128</v>
      </c>
      <c r="AC660" s="14">
        <v>148.03</v>
      </c>
      <c r="AD660" s="18">
        <f t="shared" si="7"/>
        <v>3.149574468</v>
      </c>
      <c r="AE660" s="13">
        <f t="shared" si="8"/>
        <v>0.4190345369</v>
      </c>
      <c r="AF660" s="7">
        <v>0.0</v>
      </c>
      <c r="AG660" s="7">
        <v>0.0</v>
      </c>
      <c r="AH660" s="13" t="str">
        <f t="shared" si="9"/>
        <v> </v>
      </c>
      <c r="AI660" s="7">
        <v>1.0</v>
      </c>
      <c r="AJ660" s="7">
        <v>13.0</v>
      </c>
      <c r="AK660" s="26">
        <v>10.0</v>
      </c>
      <c r="AL660" s="26">
        <v>69.0</v>
      </c>
      <c r="AM660" s="7">
        <v>2.0</v>
      </c>
      <c r="AN660" s="7">
        <v>26.0</v>
      </c>
      <c r="AO660" s="7">
        <v>2.0</v>
      </c>
      <c r="AP660" s="7">
        <v>46.0</v>
      </c>
      <c r="AQ660" s="7">
        <v>13.0</v>
      </c>
      <c r="AR660" s="7">
        <v>71.0</v>
      </c>
      <c r="AS660" s="13">
        <f t="shared" si="10"/>
        <v>0.1547619048</v>
      </c>
      <c r="AT660" s="14">
        <v>2.98</v>
      </c>
      <c r="AU660" s="7">
        <v>0.0</v>
      </c>
      <c r="AV660" s="7">
        <v>0.0</v>
      </c>
      <c r="AW660" s="14">
        <v>-28.7</v>
      </c>
      <c r="AX660" s="14">
        <v>4.67</v>
      </c>
      <c r="AY660" s="14">
        <v>-1.02</v>
      </c>
    </row>
    <row r="661" ht="12.75" customHeight="1">
      <c r="A661" s="7" t="s">
        <v>2879</v>
      </c>
      <c r="B661" s="7" t="s">
        <v>2880</v>
      </c>
      <c r="C661" s="8" t="s">
        <v>305</v>
      </c>
      <c r="D661" s="9" t="s">
        <v>150</v>
      </c>
      <c r="E661" s="7">
        <v>2.0</v>
      </c>
      <c r="F661" s="7">
        <v>1.0</v>
      </c>
      <c r="G661" s="7">
        <v>0.0</v>
      </c>
      <c r="H661" s="24">
        <f t="shared" si="1"/>
        <v>1</v>
      </c>
      <c r="I661" s="7">
        <v>1.0</v>
      </c>
      <c r="J661" s="7">
        <v>0.0</v>
      </c>
      <c r="K661" s="7">
        <v>0.0</v>
      </c>
      <c r="L661" s="12">
        <f t="shared" si="2"/>
        <v>0</v>
      </c>
      <c r="M661" s="7">
        <v>1.0</v>
      </c>
      <c r="N661" s="7">
        <v>0.0</v>
      </c>
      <c r="O661" s="7">
        <v>0.0</v>
      </c>
      <c r="P661" s="7">
        <v>0.0</v>
      </c>
      <c r="Q661" s="7">
        <v>0.0</v>
      </c>
      <c r="R661" s="10">
        <f t="shared" si="3"/>
        <v>1</v>
      </c>
      <c r="S661" s="10">
        <f t="shared" si="4"/>
        <v>0</v>
      </c>
      <c r="T661" s="7">
        <v>1.0</v>
      </c>
      <c r="U661" s="7">
        <v>0.0</v>
      </c>
      <c r="V661" s="7">
        <v>0.0</v>
      </c>
      <c r="W661" s="7">
        <v>0.0</v>
      </c>
      <c r="X661" s="7">
        <v>0.0</v>
      </c>
      <c r="Y661" s="7">
        <v>187.0</v>
      </c>
      <c r="Z661" s="18">
        <f t="shared" si="5"/>
        <v>1.558333333</v>
      </c>
      <c r="AA661" s="14">
        <v>3.52</v>
      </c>
      <c r="AB661" s="18">
        <f t="shared" si="6"/>
        <v>1.76</v>
      </c>
      <c r="AC661" s="14">
        <v>3.37</v>
      </c>
      <c r="AD661" s="18">
        <f t="shared" si="7"/>
        <v>1.685</v>
      </c>
      <c r="AE661" s="13">
        <f t="shared" si="8"/>
        <v>0.5108853411</v>
      </c>
      <c r="AF661" s="7">
        <v>3.0</v>
      </c>
      <c r="AG661" s="7">
        <v>3.0</v>
      </c>
      <c r="AH661" s="13">
        <f t="shared" si="9"/>
        <v>0.5</v>
      </c>
      <c r="AI661" s="7">
        <v>1.0</v>
      </c>
      <c r="AJ661" s="7">
        <v>2.0</v>
      </c>
      <c r="AK661" s="26">
        <v>0.0</v>
      </c>
      <c r="AL661" s="26">
        <v>1.0</v>
      </c>
      <c r="AM661" s="7">
        <v>0.0</v>
      </c>
      <c r="AN661" s="7">
        <v>0.0</v>
      </c>
      <c r="AO661" s="7">
        <v>0.0</v>
      </c>
      <c r="AP661" s="7">
        <v>4.0</v>
      </c>
      <c r="AQ661" s="7">
        <v>1.0</v>
      </c>
      <c r="AR661" s="7">
        <v>5.0</v>
      </c>
      <c r="AS661" s="13">
        <f t="shared" si="10"/>
        <v>0.1666666667</v>
      </c>
      <c r="AT661" s="14">
        <v>16.67</v>
      </c>
      <c r="AU661" s="7">
        <v>0.0</v>
      </c>
      <c r="AV661" s="7">
        <v>0.0</v>
      </c>
      <c r="AW661" s="14">
        <v>34.1</v>
      </c>
      <c r="AX661" s="14">
        <v>0.0</v>
      </c>
      <c r="AY661" s="14">
        <v>0.0</v>
      </c>
    </row>
    <row r="662" ht="12.75" customHeight="1">
      <c r="A662" s="7" t="s">
        <v>743</v>
      </c>
      <c r="B662" s="7" t="s">
        <v>2882</v>
      </c>
      <c r="C662" s="8" t="s">
        <v>394</v>
      </c>
      <c r="D662" s="9" t="s">
        <v>159</v>
      </c>
      <c r="E662" s="7">
        <v>82.0</v>
      </c>
      <c r="F662" s="7">
        <v>0.0</v>
      </c>
      <c r="G662" s="7">
        <v>0.0</v>
      </c>
      <c r="H662" s="24">
        <f t="shared" si="1"/>
        <v>0</v>
      </c>
      <c r="I662" s="7">
        <v>0.0</v>
      </c>
      <c r="J662" s="7">
        <v>0.0</v>
      </c>
      <c r="K662" s="7">
        <v>0.0</v>
      </c>
      <c r="L662" s="12">
        <f t="shared" si="2"/>
        <v>0</v>
      </c>
      <c r="M662" s="7">
        <v>0.0</v>
      </c>
      <c r="N662" s="7">
        <v>0.0</v>
      </c>
      <c r="O662" s="7">
        <v>0.0</v>
      </c>
      <c r="P662" s="7">
        <v>0.0</v>
      </c>
      <c r="Q662" s="7">
        <v>0.0</v>
      </c>
      <c r="R662" s="10">
        <f t="shared" si="3"/>
        <v>0</v>
      </c>
      <c r="S662" s="10">
        <f t="shared" si="4"/>
        <v>0</v>
      </c>
      <c r="T662" s="7">
        <v>1.0</v>
      </c>
      <c r="U662" s="7">
        <v>0.0</v>
      </c>
      <c r="V662" s="7">
        <v>0.0</v>
      </c>
      <c r="W662" s="7">
        <v>0.0</v>
      </c>
      <c r="X662" s="7">
        <v>0.0</v>
      </c>
      <c r="Y662" s="7">
        <v>355.0</v>
      </c>
      <c r="Z662" s="18">
        <f t="shared" si="5"/>
        <v>0.07215447154</v>
      </c>
      <c r="AA662" s="14">
        <v>5.26</v>
      </c>
      <c r="AB662" s="18">
        <f t="shared" si="6"/>
        <v>0.06414634146</v>
      </c>
      <c r="AC662" s="14">
        <v>428.36</v>
      </c>
      <c r="AD662" s="18">
        <f t="shared" si="7"/>
        <v>5.223902439</v>
      </c>
      <c r="AE662" s="13">
        <f t="shared" si="8"/>
        <v>0.01213043679</v>
      </c>
      <c r="AF662" s="7">
        <v>0.0</v>
      </c>
      <c r="AG662" s="7">
        <v>1.0</v>
      </c>
      <c r="AH662" s="13">
        <f t="shared" si="9"/>
        <v>0</v>
      </c>
      <c r="AI662" s="7">
        <v>0.0</v>
      </c>
      <c r="AJ662" s="7">
        <v>0.0</v>
      </c>
      <c r="AK662" s="26">
        <v>0.0</v>
      </c>
      <c r="AL662" s="26">
        <v>7.0</v>
      </c>
      <c r="AM662" s="7">
        <v>0.0</v>
      </c>
      <c r="AN662" s="7">
        <v>1.0</v>
      </c>
      <c r="AO662" s="7">
        <v>0.0</v>
      </c>
      <c r="AP662" s="7">
        <v>2.0</v>
      </c>
      <c r="AQ662" s="7">
        <v>0.0</v>
      </c>
      <c r="AR662" s="7">
        <v>4.0</v>
      </c>
      <c r="AS662" s="13">
        <f t="shared" si="10"/>
        <v>0</v>
      </c>
      <c r="AT662" s="14">
        <v>-12.56</v>
      </c>
      <c r="AU662" s="7">
        <v>0.0</v>
      </c>
      <c r="AV662" s="7">
        <v>1.0</v>
      </c>
      <c r="AW662" s="14">
        <v>-68.4</v>
      </c>
      <c r="AX662" s="14">
        <v>0.0</v>
      </c>
      <c r="AY662" s="14">
        <v>-6.02</v>
      </c>
    </row>
    <row r="663" ht="12.75" customHeight="1">
      <c r="A663" s="7" t="s">
        <v>2887</v>
      </c>
      <c r="B663" s="7" t="s">
        <v>2888</v>
      </c>
      <c r="C663" s="8" t="s">
        <v>458</v>
      </c>
      <c r="D663" s="9" t="s">
        <v>150</v>
      </c>
      <c r="E663" s="7">
        <v>72.0</v>
      </c>
      <c r="F663" s="7">
        <v>0.0</v>
      </c>
      <c r="G663" s="7">
        <v>0.0</v>
      </c>
      <c r="H663" s="24">
        <f t="shared" si="1"/>
        <v>0</v>
      </c>
      <c r="I663" s="7">
        <v>0.0</v>
      </c>
      <c r="J663" s="7">
        <v>0.0</v>
      </c>
      <c r="K663" s="7">
        <v>0.0</v>
      </c>
      <c r="L663" s="12">
        <f t="shared" si="2"/>
        <v>0</v>
      </c>
      <c r="M663" s="7">
        <v>0.0</v>
      </c>
      <c r="N663" s="7">
        <v>0.0</v>
      </c>
      <c r="O663" s="7">
        <v>0.0</v>
      </c>
      <c r="P663" s="7">
        <v>0.0</v>
      </c>
      <c r="Q663" s="7">
        <v>0.0</v>
      </c>
      <c r="R663" s="10">
        <f t="shared" si="3"/>
        <v>0</v>
      </c>
      <c r="S663" s="10">
        <f t="shared" si="4"/>
        <v>0</v>
      </c>
      <c r="T663" s="7">
        <v>0.0</v>
      </c>
      <c r="U663" s="7">
        <v>1.0</v>
      </c>
      <c r="V663" s="7">
        <v>0.0</v>
      </c>
      <c r="W663" s="7">
        <v>0.0</v>
      </c>
      <c r="X663" s="7">
        <v>0.0</v>
      </c>
      <c r="Y663" s="7">
        <v>464.0</v>
      </c>
      <c r="Z663" s="18">
        <f t="shared" si="5"/>
        <v>0.1074074074</v>
      </c>
      <c r="AA663" s="14">
        <v>5.52</v>
      </c>
      <c r="AB663" s="18">
        <f t="shared" si="6"/>
        <v>0.07666666667</v>
      </c>
      <c r="AC663" s="14">
        <v>414.52</v>
      </c>
      <c r="AD663" s="18">
        <f t="shared" si="7"/>
        <v>5.757222222</v>
      </c>
      <c r="AE663" s="13">
        <f t="shared" si="8"/>
        <v>0.01314160556</v>
      </c>
      <c r="AF663" s="7">
        <v>2.0</v>
      </c>
      <c r="AG663" s="7">
        <v>4.0</v>
      </c>
      <c r="AH663" s="13">
        <f t="shared" si="9"/>
        <v>0.3333333333</v>
      </c>
      <c r="AI663" s="7">
        <v>0.0</v>
      </c>
      <c r="AJ663" s="7">
        <v>2.0</v>
      </c>
      <c r="AK663" s="26">
        <v>0.0</v>
      </c>
      <c r="AL663" s="26">
        <v>7.0</v>
      </c>
      <c r="AM663" s="7">
        <v>1.0</v>
      </c>
      <c r="AN663" s="7">
        <v>2.0</v>
      </c>
      <c r="AO663" s="7">
        <v>0.0</v>
      </c>
      <c r="AP663" s="7">
        <v>0.0</v>
      </c>
      <c r="AQ663" s="7">
        <v>0.0</v>
      </c>
      <c r="AR663" s="7">
        <v>8.0</v>
      </c>
      <c r="AS663" s="13">
        <f t="shared" si="10"/>
        <v>0</v>
      </c>
      <c r="AT663" s="14">
        <v>-16.13</v>
      </c>
      <c r="AU663" s="7">
        <v>0.0</v>
      </c>
      <c r="AV663" s="7">
        <v>0.0</v>
      </c>
      <c r="AW663" s="14">
        <v>-108.7</v>
      </c>
      <c r="AX663" s="14">
        <v>50.0</v>
      </c>
      <c r="AY663" s="14">
        <v>44.44</v>
      </c>
    </row>
    <row r="664" ht="12.75" customHeight="1">
      <c r="A664" s="7" t="s">
        <v>770</v>
      </c>
      <c r="B664" s="7" t="s">
        <v>2890</v>
      </c>
      <c r="C664" s="8" t="s">
        <v>182</v>
      </c>
      <c r="D664" s="9" t="s">
        <v>174</v>
      </c>
      <c r="E664" s="7">
        <v>1.0</v>
      </c>
      <c r="F664" s="7">
        <v>0.0</v>
      </c>
      <c r="G664" s="7">
        <v>0.0</v>
      </c>
      <c r="H664" s="24">
        <f t="shared" si="1"/>
        <v>0</v>
      </c>
      <c r="I664" s="7">
        <v>0.0</v>
      </c>
      <c r="J664" s="7">
        <v>0.0</v>
      </c>
      <c r="K664" s="7">
        <v>0.0</v>
      </c>
      <c r="L664" s="12">
        <f t="shared" si="2"/>
        <v>0</v>
      </c>
      <c r="M664" s="7">
        <v>0.0</v>
      </c>
      <c r="N664" s="7">
        <v>0.0</v>
      </c>
      <c r="O664" s="7">
        <v>0.0</v>
      </c>
      <c r="P664" s="7">
        <v>0.0</v>
      </c>
      <c r="Q664" s="7">
        <v>0.0</v>
      </c>
      <c r="R664" s="10">
        <f t="shared" si="3"/>
        <v>0</v>
      </c>
      <c r="S664" s="10">
        <f t="shared" si="4"/>
        <v>0</v>
      </c>
      <c r="T664" s="7">
        <v>0.0</v>
      </c>
      <c r="U664" s="7">
        <v>0.0</v>
      </c>
      <c r="V664" s="7">
        <v>0.0</v>
      </c>
      <c r="W664" s="7">
        <v>0.0</v>
      </c>
      <c r="X664" s="7">
        <v>0.0</v>
      </c>
      <c r="Y664" s="7">
        <v>21.0</v>
      </c>
      <c r="Z664" s="18">
        <f t="shared" si="5"/>
        <v>0.35</v>
      </c>
      <c r="AA664" s="14">
        <v>0.0</v>
      </c>
      <c r="AB664" s="18">
        <f t="shared" si="6"/>
        <v>0</v>
      </c>
      <c r="AC664" s="14">
        <v>6.12</v>
      </c>
      <c r="AD664" s="18">
        <f t="shared" si="7"/>
        <v>6.12</v>
      </c>
      <c r="AE664" s="13">
        <f t="shared" si="8"/>
        <v>0</v>
      </c>
      <c r="AF664" s="7">
        <v>0.0</v>
      </c>
      <c r="AG664" s="7">
        <v>0.0</v>
      </c>
      <c r="AH664" s="13" t="str">
        <f t="shared" si="9"/>
        <v> </v>
      </c>
      <c r="AI664" s="7">
        <v>0.0</v>
      </c>
      <c r="AJ664" s="7">
        <v>0.0</v>
      </c>
      <c r="AK664" s="26">
        <v>0.0</v>
      </c>
      <c r="AL664" s="26">
        <v>0.0</v>
      </c>
      <c r="AM664" s="7">
        <v>0.0</v>
      </c>
      <c r="AN664" s="7">
        <v>0.0</v>
      </c>
      <c r="AO664" s="7">
        <v>0.0</v>
      </c>
      <c r="AP664" s="7">
        <v>0.0</v>
      </c>
      <c r="AQ664" s="7">
        <v>0.0</v>
      </c>
      <c r="AR664" s="7">
        <v>0.0</v>
      </c>
      <c r="AS664" s="13">
        <f t="shared" si="10"/>
        <v>0</v>
      </c>
      <c r="AT664" s="14"/>
      <c r="AU664" s="7">
        <v>0.0</v>
      </c>
      <c r="AV664" s="7">
        <v>0.0</v>
      </c>
      <c r="AW664" s="14">
        <v>0.0</v>
      </c>
      <c r="AX664" s="14"/>
      <c r="AY664" s="14"/>
    </row>
    <row r="665" ht="12.75" customHeight="1">
      <c r="A665" s="7" t="s">
        <v>614</v>
      </c>
      <c r="B665" s="7" t="s">
        <v>2893</v>
      </c>
      <c r="C665" s="8" t="s">
        <v>149</v>
      </c>
      <c r="D665" s="9" t="s">
        <v>247</v>
      </c>
      <c r="E665" s="7">
        <v>27.0</v>
      </c>
      <c r="F665" s="7">
        <v>0.0</v>
      </c>
      <c r="G665" s="7">
        <v>0.0</v>
      </c>
      <c r="H665" s="24">
        <f t="shared" si="1"/>
        <v>0</v>
      </c>
      <c r="I665" s="7">
        <v>0.0</v>
      </c>
      <c r="J665" s="7">
        <v>0.0</v>
      </c>
      <c r="K665" s="7">
        <v>0.0</v>
      </c>
      <c r="L665" s="12">
        <f t="shared" si="2"/>
        <v>0</v>
      </c>
      <c r="M665" s="7">
        <v>0.0</v>
      </c>
      <c r="N665" s="7">
        <v>0.0</v>
      </c>
      <c r="O665" s="7">
        <v>0.0</v>
      </c>
      <c r="P665" s="7">
        <v>0.0</v>
      </c>
      <c r="Q665" s="7">
        <v>0.0</v>
      </c>
      <c r="R665" s="10">
        <f t="shared" si="3"/>
        <v>0</v>
      </c>
      <c r="S665" s="10">
        <f t="shared" si="4"/>
        <v>0</v>
      </c>
      <c r="T665" s="7">
        <v>0.0</v>
      </c>
      <c r="U665" s="7">
        <v>0.0</v>
      </c>
      <c r="V665" s="7">
        <v>0.0</v>
      </c>
      <c r="W665" s="7">
        <v>0.0</v>
      </c>
      <c r="X665" s="7">
        <v>0.0</v>
      </c>
      <c r="Y665" s="7">
        <v>0.0</v>
      </c>
      <c r="Z665" s="18">
        <f t="shared" si="5"/>
        <v>0</v>
      </c>
      <c r="AA665" s="14">
        <v>0.0</v>
      </c>
      <c r="AB665" s="18">
        <f t="shared" si="6"/>
        <v>0</v>
      </c>
      <c r="AC665" s="14">
        <v>139.4</v>
      </c>
      <c r="AD665" s="18">
        <f t="shared" si="7"/>
        <v>5.162962963</v>
      </c>
      <c r="AE665" s="13">
        <f t="shared" si="8"/>
        <v>0</v>
      </c>
      <c r="AF665" s="7">
        <v>0.0</v>
      </c>
      <c r="AG665" s="7">
        <v>0.0</v>
      </c>
      <c r="AH665" s="13" t="str">
        <f t="shared" si="9"/>
        <v> </v>
      </c>
      <c r="AI665" s="7">
        <v>0.0</v>
      </c>
      <c r="AJ665" s="7">
        <v>0.0</v>
      </c>
      <c r="AK665" s="26">
        <v>0.0</v>
      </c>
      <c r="AL665" s="26">
        <v>0.0</v>
      </c>
      <c r="AM665" s="7">
        <v>0.0</v>
      </c>
      <c r="AN665" s="7">
        <v>0.0</v>
      </c>
      <c r="AO665" s="7">
        <v>0.0</v>
      </c>
      <c r="AP665" s="7">
        <v>0.0</v>
      </c>
      <c r="AQ665" s="7">
        <v>0.0</v>
      </c>
      <c r="AR665" s="7">
        <v>0.0</v>
      </c>
      <c r="AS665" s="13">
        <f t="shared" si="10"/>
        <v>0</v>
      </c>
      <c r="AT665" s="14"/>
      <c r="AU665" s="7">
        <v>0.0</v>
      </c>
      <c r="AV665" s="7">
        <v>0.0</v>
      </c>
      <c r="AW665" s="14">
        <v>0.0</v>
      </c>
      <c r="AX665" s="14"/>
      <c r="AY665" s="14"/>
    </row>
    <row r="666" ht="12.75" customHeight="1">
      <c r="A666" s="7" t="s">
        <v>2083</v>
      </c>
      <c r="B666" s="7" t="s">
        <v>2896</v>
      </c>
      <c r="C666" s="8" t="s">
        <v>166</v>
      </c>
      <c r="D666" s="9" t="s">
        <v>247</v>
      </c>
      <c r="E666" s="7">
        <v>9.0</v>
      </c>
      <c r="F666" s="7">
        <v>0.0</v>
      </c>
      <c r="G666" s="7">
        <v>0.0</v>
      </c>
      <c r="H666" s="24">
        <f t="shared" si="1"/>
        <v>0</v>
      </c>
      <c r="I666" s="7">
        <v>0.0</v>
      </c>
      <c r="J666" s="7">
        <v>0.0</v>
      </c>
      <c r="K666" s="7">
        <v>0.0</v>
      </c>
      <c r="L666" s="12">
        <f t="shared" si="2"/>
        <v>0</v>
      </c>
      <c r="M666" s="7">
        <v>0.0</v>
      </c>
      <c r="N666" s="7">
        <v>0.0</v>
      </c>
      <c r="O666" s="7">
        <v>0.0</v>
      </c>
      <c r="P666" s="7">
        <v>0.0</v>
      </c>
      <c r="Q666" s="7">
        <v>0.0</v>
      </c>
      <c r="R666" s="10">
        <f t="shared" si="3"/>
        <v>0</v>
      </c>
      <c r="S666" s="10">
        <f t="shared" si="4"/>
        <v>0</v>
      </c>
      <c r="T666" s="7">
        <v>0.0</v>
      </c>
      <c r="U666" s="7">
        <v>0.0</v>
      </c>
      <c r="V666" s="7">
        <v>0.0</v>
      </c>
      <c r="W666" s="7">
        <v>0.0</v>
      </c>
      <c r="X666" s="7">
        <v>0.0</v>
      </c>
      <c r="Y666" s="7">
        <v>18.0</v>
      </c>
      <c r="Z666" s="18">
        <f t="shared" si="5"/>
        <v>0.03333333333</v>
      </c>
      <c r="AA666" s="14">
        <v>0.0</v>
      </c>
      <c r="AB666" s="18">
        <f t="shared" si="6"/>
        <v>0</v>
      </c>
      <c r="AC666" s="14">
        <v>55.08</v>
      </c>
      <c r="AD666" s="18">
        <f t="shared" si="7"/>
        <v>6.12</v>
      </c>
      <c r="AE666" s="13">
        <f t="shared" si="8"/>
        <v>0</v>
      </c>
      <c r="AF666" s="7">
        <v>0.0</v>
      </c>
      <c r="AG666" s="7">
        <v>0.0</v>
      </c>
      <c r="AH666" s="13" t="str">
        <f t="shared" si="9"/>
        <v> </v>
      </c>
      <c r="AI666" s="7">
        <v>0.0</v>
      </c>
      <c r="AJ666" s="7">
        <v>0.0</v>
      </c>
      <c r="AK666" s="26">
        <v>0.0</v>
      </c>
      <c r="AL666" s="26">
        <v>0.0</v>
      </c>
      <c r="AM666" s="7">
        <v>0.0</v>
      </c>
      <c r="AN666" s="7">
        <v>0.0</v>
      </c>
      <c r="AO666" s="7">
        <v>0.0</v>
      </c>
      <c r="AP666" s="7">
        <v>0.0</v>
      </c>
      <c r="AQ666" s="7">
        <v>0.0</v>
      </c>
      <c r="AR666" s="7">
        <v>0.0</v>
      </c>
      <c r="AS666" s="13">
        <f t="shared" si="10"/>
        <v>0</v>
      </c>
      <c r="AT666" s="14"/>
      <c r="AU666" s="7">
        <v>0.0</v>
      </c>
      <c r="AV666" s="7">
        <v>0.0</v>
      </c>
      <c r="AW666" s="14">
        <v>0.0</v>
      </c>
      <c r="AX666" s="14"/>
      <c r="AY666" s="14"/>
    </row>
    <row r="667" ht="12.75" customHeight="1">
      <c r="A667" s="7" t="s">
        <v>345</v>
      </c>
      <c r="B667" s="7" t="s">
        <v>2899</v>
      </c>
      <c r="C667" s="8" t="s">
        <v>685</v>
      </c>
      <c r="D667" s="9" t="s">
        <v>150</v>
      </c>
      <c r="E667" s="7">
        <v>80.0</v>
      </c>
      <c r="F667" s="7">
        <v>0.0</v>
      </c>
      <c r="G667" s="7">
        <v>0.0</v>
      </c>
      <c r="H667" s="24">
        <f t="shared" si="1"/>
        <v>0</v>
      </c>
      <c r="I667" s="7">
        <v>0.0</v>
      </c>
      <c r="J667" s="7">
        <v>0.0</v>
      </c>
      <c r="K667" s="7">
        <v>0.0</v>
      </c>
      <c r="L667" s="12">
        <f t="shared" si="2"/>
        <v>0</v>
      </c>
      <c r="M667" s="7">
        <v>1.0</v>
      </c>
      <c r="N667" s="7">
        <v>0.0</v>
      </c>
      <c r="O667" s="7">
        <v>0.0</v>
      </c>
      <c r="P667" s="7">
        <v>1.0</v>
      </c>
      <c r="Q667" s="7">
        <v>0.0</v>
      </c>
      <c r="R667" s="10">
        <f t="shared" si="3"/>
        <v>0</v>
      </c>
      <c r="S667" s="10">
        <f t="shared" si="4"/>
        <v>0</v>
      </c>
      <c r="T667" s="7">
        <v>1.0</v>
      </c>
      <c r="U667" s="7">
        <v>0.0</v>
      </c>
      <c r="V667" s="7">
        <v>0.0</v>
      </c>
      <c r="W667" s="7">
        <v>0.0</v>
      </c>
      <c r="X667" s="7">
        <v>0.0</v>
      </c>
      <c r="Y667" s="7">
        <v>954.0</v>
      </c>
      <c r="Z667" s="18">
        <f t="shared" si="5"/>
        <v>0.19875</v>
      </c>
      <c r="AA667" s="14">
        <v>13.99</v>
      </c>
      <c r="AB667" s="18">
        <f t="shared" si="6"/>
        <v>0.174875</v>
      </c>
      <c r="AC667" s="14">
        <v>307.16</v>
      </c>
      <c r="AD667" s="18">
        <f t="shared" si="7"/>
        <v>3.8395</v>
      </c>
      <c r="AE667" s="13">
        <f t="shared" si="8"/>
        <v>0.04356219835</v>
      </c>
      <c r="AF667" s="7">
        <v>3.0</v>
      </c>
      <c r="AG667" s="7">
        <v>4.0</v>
      </c>
      <c r="AH667" s="13">
        <f t="shared" si="9"/>
        <v>0.4285714286</v>
      </c>
      <c r="AI667" s="7">
        <v>0.0</v>
      </c>
      <c r="AJ667" s="7">
        <v>4.0</v>
      </c>
      <c r="AK667" s="26">
        <v>3.0</v>
      </c>
      <c r="AL667" s="26">
        <v>11.0</v>
      </c>
      <c r="AM667" s="7">
        <v>0.0</v>
      </c>
      <c r="AN667" s="7">
        <v>3.0</v>
      </c>
      <c r="AO667" s="7">
        <v>0.0</v>
      </c>
      <c r="AP667" s="7">
        <v>3.0</v>
      </c>
      <c r="AQ667" s="7">
        <v>3.0</v>
      </c>
      <c r="AR667" s="7">
        <v>11.0</v>
      </c>
      <c r="AS667" s="13">
        <f t="shared" si="10"/>
        <v>0.2142857143</v>
      </c>
      <c r="AT667" s="14">
        <v>12.04</v>
      </c>
      <c r="AU667" s="7">
        <v>0.0</v>
      </c>
      <c r="AV667" s="7">
        <v>0.0</v>
      </c>
      <c r="AW667" s="14">
        <v>-51.5</v>
      </c>
      <c r="AX667" s="14">
        <v>16.67</v>
      </c>
      <c r="AY667" s="14">
        <v>7.01</v>
      </c>
    </row>
    <row r="668" ht="12.75" customHeight="1">
      <c r="A668" s="7" t="s">
        <v>1280</v>
      </c>
      <c r="B668" s="7" t="s">
        <v>2900</v>
      </c>
      <c r="C668" s="8" t="s">
        <v>222</v>
      </c>
      <c r="D668" s="9" t="s">
        <v>260</v>
      </c>
      <c r="E668" s="7">
        <v>44.0</v>
      </c>
      <c r="F668" s="7">
        <v>0.0</v>
      </c>
      <c r="G668" s="7">
        <v>0.0</v>
      </c>
      <c r="H668" s="24">
        <f t="shared" si="1"/>
        <v>0</v>
      </c>
      <c r="I668" s="7">
        <v>0.0</v>
      </c>
      <c r="J668" s="7">
        <v>0.0</v>
      </c>
      <c r="K668" s="7">
        <v>0.0</v>
      </c>
      <c r="L668" s="12">
        <f t="shared" si="2"/>
        <v>0</v>
      </c>
      <c r="M668" s="7">
        <v>0.0</v>
      </c>
      <c r="N668" s="7">
        <v>0.0</v>
      </c>
      <c r="O668" s="7">
        <v>0.0</v>
      </c>
      <c r="P668" s="7">
        <v>0.0</v>
      </c>
      <c r="Q668" s="7">
        <v>0.0</v>
      </c>
      <c r="R668" s="10">
        <f t="shared" si="3"/>
        <v>0</v>
      </c>
      <c r="S668" s="10">
        <f t="shared" si="4"/>
        <v>0</v>
      </c>
      <c r="T668" s="7">
        <v>0.0</v>
      </c>
      <c r="U668" s="7">
        <v>0.0</v>
      </c>
      <c r="V668" s="7">
        <v>0.0</v>
      </c>
      <c r="W668" s="7">
        <v>0.0</v>
      </c>
      <c r="X668" s="7">
        <v>0.0</v>
      </c>
      <c r="Y668" s="7">
        <v>98.0</v>
      </c>
      <c r="Z668" s="18">
        <f t="shared" si="5"/>
        <v>0.03712121212</v>
      </c>
      <c r="AA668" s="14">
        <v>1.91</v>
      </c>
      <c r="AB668" s="18">
        <f t="shared" si="6"/>
        <v>0.04340909091</v>
      </c>
      <c r="AC668" s="14">
        <v>197.57</v>
      </c>
      <c r="AD668" s="18">
        <f t="shared" si="7"/>
        <v>4.490227273</v>
      </c>
      <c r="AE668" s="13">
        <f t="shared" si="8"/>
        <v>0.009574894726</v>
      </c>
      <c r="AF668" s="7">
        <v>0.0</v>
      </c>
      <c r="AG668" s="7">
        <v>1.0</v>
      </c>
      <c r="AH668" s="13">
        <f t="shared" si="9"/>
        <v>0</v>
      </c>
      <c r="AI668" s="7">
        <v>0.0</v>
      </c>
      <c r="AJ668" s="7">
        <v>0.0</v>
      </c>
      <c r="AK668" s="26">
        <v>0.0</v>
      </c>
      <c r="AL668" s="26">
        <v>4.0</v>
      </c>
      <c r="AM668" s="7">
        <v>0.0</v>
      </c>
      <c r="AN668" s="7">
        <v>0.0</v>
      </c>
      <c r="AO668" s="7">
        <v>0.0</v>
      </c>
      <c r="AP668" s="7">
        <v>0.0</v>
      </c>
      <c r="AQ668" s="7">
        <v>0.0</v>
      </c>
      <c r="AR668" s="7">
        <v>3.0</v>
      </c>
      <c r="AS668" s="13">
        <f t="shared" si="10"/>
        <v>0</v>
      </c>
      <c r="AT668" s="14">
        <v>-15.14</v>
      </c>
      <c r="AU668" s="7">
        <v>0.0</v>
      </c>
      <c r="AV668" s="7">
        <v>0.0</v>
      </c>
      <c r="AW668" s="14">
        <v>-125.7</v>
      </c>
      <c r="AX668" s="14">
        <v>0.0</v>
      </c>
      <c r="AY668" s="14">
        <v>-5.29</v>
      </c>
    </row>
    <row r="669" ht="12.75" customHeight="1">
      <c r="A669" s="7" t="s">
        <v>2902</v>
      </c>
      <c r="B669" s="7" t="s">
        <v>2903</v>
      </c>
      <c r="C669" s="8" t="s">
        <v>274</v>
      </c>
      <c r="D669" s="9" t="s">
        <v>247</v>
      </c>
      <c r="E669" s="7">
        <v>13.0</v>
      </c>
      <c r="F669" s="7">
        <v>0.0</v>
      </c>
      <c r="G669" s="7">
        <v>0.0</v>
      </c>
      <c r="H669" s="24">
        <f t="shared" si="1"/>
        <v>0</v>
      </c>
      <c r="I669" s="7">
        <v>0.0</v>
      </c>
      <c r="J669" s="7">
        <v>0.0</v>
      </c>
      <c r="K669" s="7">
        <v>0.0</v>
      </c>
      <c r="L669" s="12">
        <f t="shared" si="2"/>
        <v>0</v>
      </c>
      <c r="M669" s="7">
        <v>0.0</v>
      </c>
      <c r="N669" s="7">
        <v>0.0</v>
      </c>
      <c r="O669" s="7">
        <v>0.0</v>
      </c>
      <c r="P669" s="7">
        <v>0.0</v>
      </c>
      <c r="Q669" s="7">
        <v>0.0</v>
      </c>
      <c r="R669" s="10">
        <f t="shared" si="3"/>
        <v>0</v>
      </c>
      <c r="S669" s="10">
        <f t="shared" si="4"/>
        <v>0</v>
      </c>
      <c r="T669" s="7">
        <v>0.0</v>
      </c>
      <c r="U669" s="7">
        <v>0.0</v>
      </c>
      <c r="V669" s="7">
        <v>0.0</v>
      </c>
      <c r="W669" s="7">
        <v>0.0</v>
      </c>
      <c r="X669" s="7">
        <v>0.0</v>
      </c>
      <c r="Y669" s="7">
        <v>0.0</v>
      </c>
      <c r="Z669" s="18">
        <f t="shared" si="5"/>
        <v>0</v>
      </c>
      <c r="AA669" s="14">
        <v>0.0</v>
      </c>
      <c r="AB669" s="18">
        <f t="shared" si="6"/>
        <v>0</v>
      </c>
      <c r="AC669" s="14">
        <v>75.19</v>
      </c>
      <c r="AD669" s="18">
        <f t="shared" si="7"/>
        <v>5.783846154</v>
      </c>
      <c r="AE669" s="13">
        <f t="shared" si="8"/>
        <v>0</v>
      </c>
      <c r="AF669" s="7">
        <v>0.0</v>
      </c>
      <c r="AG669" s="7">
        <v>0.0</v>
      </c>
      <c r="AH669" s="13" t="str">
        <f t="shared" si="9"/>
        <v> </v>
      </c>
      <c r="AI669" s="7">
        <v>0.0</v>
      </c>
      <c r="AJ669" s="7">
        <v>0.0</v>
      </c>
      <c r="AK669" s="26">
        <v>0.0</v>
      </c>
      <c r="AL669" s="26">
        <v>0.0</v>
      </c>
      <c r="AM669" s="7">
        <v>0.0</v>
      </c>
      <c r="AN669" s="7">
        <v>0.0</v>
      </c>
      <c r="AO669" s="7">
        <v>0.0</v>
      </c>
      <c r="AP669" s="7">
        <v>0.0</v>
      </c>
      <c r="AQ669" s="7">
        <v>0.0</v>
      </c>
      <c r="AR669" s="7">
        <v>0.0</v>
      </c>
      <c r="AS669" s="13">
        <f t="shared" si="10"/>
        <v>0</v>
      </c>
      <c r="AT669" s="14"/>
      <c r="AU669" s="7">
        <v>0.0</v>
      </c>
      <c r="AV669" s="7">
        <v>0.0</v>
      </c>
      <c r="AW669" s="14">
        <v>0.0</v>
      </c>
      <c r="AX669" s="14"/>
      <c r="AY669" s="14"/>
    </row>
    <row r="670" ht="12.75" customHeight="1">
      <c r="A670" s="7" t="s">
        <v>354</v>
      </c>
      <c r="B670" s="7" t="s">
        <v>2905</v>
      </c>
      <c r="C670" s="8" t="s">
        <v>325</v>
      </c>
      <c r="D670" s="9" t="s">
        <v>150</v>
      </c>
      <c r="E670" s="7">
        <v>9.0</v>
      </c>
      <c r="F670" s="7">
        <v>0.0</v>
      </c>
      <c r="G670" s="7">
        <v>0.0</v>
      </c>
      <c r="H670" s="24">
        <f t="shared" si="1"/>
        <v>0</v>
      </c>
      <c r="I670" s="7">
        <v>0.0</v>
      </c>
      <c r="J670" s="7">
        <v>0.0</v>
      </c>
      <c r="K670" s="7">
        <v>0.0</v>
      </c>
      <c r="L670" s="12">
        <f t="shared" si="2"/>
        <v>0</v>
      </c>
      <c r="M670" s="7">
        <v>0.0</v>
      </c>
      <c r="N670" s="7">
        <v>0.0</v>
      </c>
      <c r="O670" s="7">
        <v>0.0</v>
      </c>
      <c r="P670" s="7">
        <v>0.0</v>
      </c>
      <c r="Q670" s="7">
        <v>0.0</v>
      </c>
      <c r="R670" s="10">
        <f t="shared" si="3"/>
        <v>0</v>
      </c>
      <c r="S670" s="10">
        <f t="shared" si="4"/>
        <v>0</v>
      </c>
      <c r="T670" s="7">
        <v>0.0</v>
      </c>
      <c r="U670" s="7">
        <v>0.0</v>
      </c>
      <c r="V670" s="7">
        <v>0.0</v>
      </c>
      <c r="W670" s="7">
        <v>0.0</v>
      </c>
      <c r="X670" s="7">
        <v>0.0</v>
      </c>
      <c r="Y670" s="7">
        <v>132.0</v>
      </c>
      <c r="Z670" s="18">
        <f t="shared" si="5"/>
        <v>0.2444444444</v>
      </c>
      <c r="AA670" s="14">
        <v>0.9</v>
      </c>
      <c r="AB670" s="18">
        <f t="shared" si="6"/>
        <v>0.1</v>
      </c>
      <c r="AC670" s="14">
        <v>48.02</v>
      </c>
      <c r="AD670" s="18">
        <f t="shared" si="7"/>
        <v>5.335555556</v>
      </c>
      <c r="AE670" s="13">
        <f t="shared" si="8"/>
        <v>0.01839738348</v>
      </c>
      <c r="AF670" s="7">
        <v>0.0</v>
      </c>
      <c r="AG670" s="7">
        <v>0.0</v>
      </c>
      <c r="AH670" s="13" t="str">
        <f t="shared" si="9"/>
        <v> </v>
      </c>
      <c r="AI670" s="7">
        <v>0.0</v>
      </c>
      <c r="AJ670" s="7">
        <v>0.0</v>
      </c>
      <c r="AK670" s="26">
        <v>0.0</v>
      </c>
      <c r="AL670" s="26">
        <v>0.0</v>
      </c>
      <c r="AM670" s="7">
        <v>0.0</v>
      </c>
      <c r="AN670" s="7">
        <v>0.0</v>
      </c>
      <c r="AO670" s="7">
        <v>0.0</v>
      </c>
      <c r="AP670" s="7">
        <v>1.0</v>
      </c>
      <c r="AQ670" s="7">
        <v>0.0</v>
      </c>
      <c r="AR670" s="7">
        <v>0.0</v>
      </c>
      <c r="AS670" s="13">
        <f t="shared" si="10"/>
        <v>0</v>
      </c>
      <c r="AT670" s="14"/>
      <c r="AU670" s="7">
        <v>0.0</v>
      </c>
      <c r="AV670" s="7">
        <v>0.0</v>
      </c>
      <c r="AW670" s="14">
        <v>60.0</v>
      </c>
      <c r="AX670" s="14">
        <v>0.0</v>
      </c>
      <c r="AY670" s="14">
        <v>-7.69</v>
      </c>
    </row>
    <row r="671" ht="12.75" customHeight="1">
      <c r="A671" s="7" t="s">
        <v>2907</v>
      </c>
      <c r="B671" s="7" t="s">
        <v>2908</v>
      </c>
      <c r="C671" s="8" t="s">
        <v>158</v>
      </c>
      <c r="D671" s="9" t="s">
        <v>255</v>
      </c>
      <c r="E671" s="7">
        <v>29.0</v>
      </c>
      <c r="F671" s="7">
        <v>0.0</v>
      </c>
      <c r="G671" s="7">
        <v>0.0</v>
      </c>
      <c r="H671" s="24">
        <f t="shared" si="1"/>
        <v>0</v>
      </c>
      <c r="I671" s="7">
        <v>0.0</v>
      </c>
      <c r="J671" s="7">
        <v>0.0</v>
      </c>
      <c r="K671" s="7">
        <v>0.0</v>
      </c>
      <c r="L671" s="12">
        <f t="shared" si="2"/>
        <v>0</v>
      </c>
      <c r="M671" s="7">
        <v>0.0</v>
      </c>
      <c r="N671" s="7">
        <v>0.0</v>
      </c>
      <c r="O671" s="7">
        <v>0.0</v>
      </c>
      <c r="P671" s="7">
        <v>0.0</v>
      </c>
      <c r="Q671" s="7">
        <v>0.0</v>
      </c>
      <c r="R671" s="10">
        <f t="shared" si="3"/>
        <v>0</v>
      </c>
      <c r="S671" s="10">
        <f t="shared" si="4"/>
        <v>0</v>
      </c>
      <c r="T671" s="7">
        <v>0.0</v>
      </c>
      <c r="U671" s="7">
        <v>0.0</v>
      </c>
      <c r="V671" s="7">
        <v>0.0</v>
      </c>
      <c r="W671" s="7">
        <v>0.0</v>
      </c>
      <c r="X671" s="7">
        <v>0.0</v>
      </c>
      <c r="Y671" s="7">
        <v>15.0</v>
      </c>
      <c r="Z671" s="18">
        <f t="shared" si="5"/>
        <v>0.008620689655</v>
      </c>
      <c r="AA671" s="14">
        <v>0.15</v>
      </c>
      <c r="AB671" s="18">
        <f t="shared" si="6"/>
        <v>0.005172413793</v>
      </c>
      <c r="AC671" s="14">
        <v>114.87</v>
      </c>
      <c r="AD671" s="18">
        <f t="shared" si="7"/>
        <v>3.961034483</v>
      </c>
      <c r="AE671" s="13">
        <f t="shared" si="8"/>
        <v>0.001304121022</v>
      </c>
      <c r="AF671" s="7">
        <v>0.0</v>
      </c>
      <c r="AG671" s="7">
        <v>0.0</v>
      </c>
      <c r="AH671" s="13" t="str">
        <f t="shared" si="9"/>
        <v> </v>
      </c>
      <c r="AI671" s="7">
        <v>0.0</v>
      </c>
      <c r="AJ671" s="7">
        <v>0.0</v>
      </c>
      <c r="AK671" s="26">
        <v>0.0</v>
      </c>
      <c r="AL671" s="26">
        <v>0.0</v>
      </c>
      <c r="AM671" s="7">
        <v>0.0</v>
      </c>
      <c r="AN671" s="7">
        <v>0.0</v>
      </c>
      <c r="AO671" s="7">
        <v>0.0</v>
      </c>
      <c r="AP671" s="7">
        <v>0.0</v>
      </c>
      <c r="AQ671" s="7">
        <v>0.0</v>
      </c>
      <c r="AR671" s="7">
        <v>0.0</v>
      </c>
      <c r="AS671" s="13">
        <f t="shared" si="10"/>
        <v>0</v>
      </c>
      <c r="AT671" s="14"/>
      <c r="AU671" s="7">
        <v>0.0</v>
      </c>
      <c r="AV671" s="7">
        <v>0.0</v>
      </c>
      <c r="AW671" s="14">
        <v>0.0</v>
      </c>
      <c r="AX671" s="14"/>
      <c r="AY671" s="14"/>
    </row>
    <row r="672" ht="12.75" customHeight="1">
      <c r="A672" s="7" t="s">
        <v>339</v>
      </c>
      <c r="B672" s="7" t="s">
        <v>2911</v>
      </c>
      <c r="C672" s="8" t="s">
        <v>394</v>
      </c>
      <c r="D672" s="9" t="s">
        <v>183</v>
      </c>
      <c r="E672" s="7">
        <v>79.0</v>
      </c>
      <c r="F672" s="7">
        <v>0.0</v>
      </c>
      <c r="G672" s="7">
        <v>0.0</v>
      </c>
      <c r="H672" s="24">
        <f t="shared" si="1"/>
        <v>0</v>
      </c>
      <c r="I672" s="7">
        <v>0.0</v>
      </c>
      <c r="J672" s="7">
        <v>0.0</v>
      </c>
      <c r="K672" s="7">
        <v>0.0</v>
      </c>
      <c r="L672" s="12">
        <f t="shared" si="2"/>
        <v>0</v>
      </c>
      <c r="M672" s="7">
        <v>11.0</v>
      </c>
      <c r="N672" s="7">
        <v>1.0</v>
      </c>
      <c r="O672" s="7">
        <v>1.0</v>
      </c>
      <c r="P672" s="7">
        <v>11.0</v>
      </c>
      <c r="Q672" s="7">
        <v>2.0</v>
      </c>
      <c r="R672" s="10">
        <f t="shared" si="3"/>
        <v>0</v>
      </c>
      <c r="S672" s="10">
        <f t="shared" si="4"/>
        <v>0</v>
      </c>
      <c r="T672" s="7">
        <v>13.0</v>
      </c>
      <c r="U672" s="7">
        <v>4.0</v>
      </c>
      <c r="V672" s="7">
        <v>3.0</v>
      </c>
      <c r="W672" s="7">
        <v>2.0</v>
      </c>
      <c r="X672" s="7">
        <v>8.0</v>
      </c>
      <c r="Y672" s="7">
        <v>7937.0</v>
      </c>
      <c r="Z672" s="18">
        <f t="shared" si="5"/>
        <v>1.674472574</v>
      </c>
      <c r="AA672" s="14">
        <v>124.94</v>
      </c>
      <c r="AB672" s="18">
        <f t="shared" si="6"/>
        <v>1.581518987</v>
      </c>
      <c r="AC672" s="14">
        <v>288.67</v>
      </c>
      <c r="AD672" s="18">
        <f t="shared" si="7"/>
        <v>3.654050633</v>
      </c>
      <c r="AE672" s="13">
        <f t="shared" si="8"/>
        <v>0.3020720002</v>
      </c>
      <c r="AF672" s="7">
        <v>1.0</v>
      </c>
      <c r="AG672" s="7">
        <v>2.0</v>
      </c>
      <c r="AH672" s="13">
        <f t="shared" si="9"/>
        <v>0.3333333333</v>
      </c>
      <c r="AI672" s="7">
        <v>0.0</v>
      </c>
      <c r="AJ672" s="7">
        <v>12.0</v>
      </c>
      <c r="AK672" s="26">
        <v>20.0</v>
      </c>
      <c r="AL672" s="26">
        <v>97.0</v>
      </c>
      <c r="AM672" s="7">
        <v>1.0</v>
      </c>
      <c r="AN672" s="7">
        <v>40.0</v>
      </c>
      <c r="AO672" s="7">
        <v>3.0</v>
      </c>
      <c r="AP672" s="7">
        <v>43.0</v>
      </c>
      <c r="AQ672" s="7">
        <v>18.0</v>
      </c>
      <c r="AR672" s="7">
        <v>94.0</v>
      </c>
      <c r="AS672" s="13">
        <f t="shared" si="10"/>
        <v>0.1607142857</v>
      </c>
      <c r="AT672" s="14">
        <v>4.46</v>
      </c>
      <c r="AU672" s="7">
        <v>0.0</v>
      </c>
      <c r="AV672" s="7">
        <v>2.0</v>
      </c>
      <c r="AW672" s="14">
        <v>-42.3</v>
      </c>
      <c r="AX672" s="14">
        <v>6.1</v>
      </c>
      <c r="AY672" s="14">
        <v>0.18</v>
      </c>
    </row>
    <row r="673" ht="12.75" customHeight="1">
      <c r="A673" s="7" t="s">
        <v>732</v>
      </c>
      <c r="B673" s="7" t="s">
        <v>2913</v>
      </c>
      <c r="C673" s="8" t="s">
        <v>274</v>
      </c>
      <c r="D673" s="9" t="s">
        <v>247</v>
      </c>
      <c r="E673" s="7">
        <v>64.0</v>
      </c>
      <c r="F673" s="7">
        <v>0.0</v>
      </c>
      <c r="G673" s="7">
        <v>0.0</v>
      </c>
      <c r="H673" s="24">
        <f t="shared" si="1"/>
        <v>0</v>
      </c>
      <c r="I673" s="7">
        <v>0.0</v>
      </c>
      <c r="J673" s="7">
        <v>0.0</v>
      </c>
      <c r="K673" s="7">
        <v>0.0</v>
      </c>
      <c r="L673" s="12">
        <f t="shared" si="2"/>
        <v>0</v>
      </c>
      <c r="M673" s="7">
        <v>0.0</v>
      </c>
      <c r="N673" s="7">
        <v>0.0</v>
      </c>
      <c r="O673" s="7">
        <v>0.0</v>
      </c>
      <c r="P673" s="7">
        <v>0.0</v>
      </c>
      <c r="Q673" s="7">
        <v>0.0</v>
      </c>
      <c r="R673" s="10">
        <f t="shared" si="3"/>
        <v>0</v>
      </c>
      <c r="S673" s="10">
        <f t="shared" si="4"/>
        <v>0</v>
      </c>
      <c r="T673" s="7">
        <v>0.0</v>
      </c>
      <c r="U673" s="7">
        <v>0.0</v>
      </c>
      <c r="V673" s="7">
        <v>0.0</v>
      </c>
      <c r="W673" s="7">
        <v>0.0</v>
      </c>
      <c r="X673" s="7">
        <v>0.0</v>
      </c>
      <c r="Y673" s="7">
        <v>4.0</v>
      </c>
      <c r="Z673" s="18">
        <f t="shared" si="5"/>
        <v>0.001041666667</v>
      </c>
      <c r="AA673" s="14">
        <v>0.0</v>
      </c>
      <c r="AB673" s="18">
        <f t="shared" si="6"/>
        <v>0</v>
      </c>
      <c r="AC673" s="14">
        <v>343.56</v>
      </c>
      <c r="AD673" s="18">
        <f t="shared" si="7"/>
        <v>5.368125</v>
      </c>
      <c r="AE673" s="13">
        <f t="shared" si="8"/>
        <v>0</v>
      </c>
      <c r="AF673" s="7">
        <v>0.0</v>
      </c>
      <c r="AG673" s="7">
        <v>0.0</v>
      </c>
      <c r="AH673" s="13" t="str">
        <f t="shared" si="9"/>
        <v> </v>
      </c>
      <c r="AI673" s="7">
        <v>0.0</v>
      </c>
      <c r="AJ673" s="7">
        <v>0.0</v>
      </c>
      <c r="AK673" s="26">
        <v>0.0</v>
      </c>
      <c r="AL673" s="26">
        <v>0.0</v>
      </c>
      <c r="AM673" s="7">
        <v>0.0</v>
      </c>
      <c r="AN673" s="7">
        <v>0.0</v>
      </c>
      <c r="AO673" s="7">
        <v>0.0</v>
      </c>
      <c r="AP673" s="7">
        <v>0.0</v>
      </c>
      <c r="AQ673" s="7">
        <v>0.0</v>
      </c>
      <c r="AR673" s="7">
        <v>0.0</v>
      </c>
      <c r="AS673" s="13">
        <f t="shared" si="10"/>
        <v>0</v>
      </c>
      <c r="AT673" s="14"/>
      <c r="AU673" s="7">
        <v>0.0</v>
      </c>
      <c r="AV673" s="7">
        <v>0.0</v>
      </c>
      <c r="AW673" s="14">
        <v>0.0</v>
      </c>
      <c r="AX673" s="14"/>
      <c r="AY673" s="14"/>
    </row>
    <row r="674" ht="12.75" customHeight="1">
      <c r="A674" s="7" t="s">
        <v>512</v>
      </c>
      <c r="B674" s="7" t="s">
        <v>2915</v>
      </c>
      <c r="C674" s="8" t="s">
        <v>166</v>
      </c>
      <c r="D674" s="9" t="s">
        <v>174</v>
      </c>
      <c r="E674" s="7">
        <v>37.0</v>
      </c>
      <c r="F674" s="7">
        <v>0.0</v>
      </c>
      <c r="G674" s="7">
        <v>0.0</v>
      </c>
      <c r="H674" s="24">
        <f t="shared" si="1"/>
        <v>0</v>
      </c>
      <c r="I674" s="7">
        <v>0.0</v>
      </c>
      <c r="J674" s="7">
        <v>0.0</v>
      </c>
      <c r="K674" s="7">
        <v>0.0</v>
      </c>
      <c r="L674" s="12">
        <f t="shared" si="2"/>
        <v>0</v>
      </c>
      <c r="M674" s="7">
        <v>0.0</v>
      </c>
      <c r="N674" s="7">
        <v>0.0</v>
      </c>
      <c r="O674" s="7">
        <v>0.0</v>
      </c>
      <c r="P674" s="7">
        <v>0.0</v>
      </c>
      <c r="Q674" s="7">
        <v>2.0</v>
      </c>
      <c r="R674" s="10">
        <f t="shared" si="3"/>
        <v>0</v>
      </c>
      <c r="S674" s="10">
        <f t="shared" si="4"/>
        <v>0</v>
      </c>
      <c r="T674" s="7">
        <v>1.0</v>
      </c>
      <c r="U674" s="7">
        <v>2.0</v>
      </c>
      <c r="V674" s="7">
        <v>0.0</v>
      </c>
      <c r="W674" s="7">
        <v>0.0</v>
      </c>
      <c r="X674" s="7">
        <v>1.0</v>
      </c>
      <c r="Y674" s="7">
        <v>516.0</v>
      </c>
      <c r="Z674" s="18">
        <f t="shared" si="5"/>
        <v>0.2324324324</v>
      </c>
      <c r="AA674" s="14">
        <v>8.09</v>
      </c>
      <c r="AB674" s="18">
        <f t="shared" si="6"/>
        <v>0.2186486486</v>
      </c>
      <c r="AC674" s="14">
        <v>176.43</v>
      </c>
      <c r="AD674" s="18">
        <f t="shared" si="7"/>
        <v>4.768378378</v>
      </c>
      <c r="AE674" s="13">
        <f t="shared" si="8"/>
        <v>0.0438434858</v>
      </c>
      <c r="AF674" s="7">
        <v>0.0</v>
      </c>
      <c r="AG674" s="7">
        <v>0.0</v>
      </c>
      <c r="AH674" s="13" t="str">
        <f t="shared" si="9"/>
        <v> </v>
      </c>
      <c r="AI674" s="7">
        <v>0.0</v>
      </c>
      <c r="AJ674" s="7">
        <v>0.0</v>
      </c>
      <c r="AK674" s="26">
        <v>3.0</v>
      </c>
      <c r="AL674" s="26">
        <v>6.0</v>
      </c>
      <c r="AM674" s="7">
        <v>0.0</v>
      </c>
      <c r="AN674" s="7">
        <v>1.0</v>
      </c>
      <c r="AO674" s="7">
        <v>4.0</v>
      </c>
      <c r="AP674" s="7">
        <v>3.0</v>
      </c>
      <c r="AQ674" s="7">
        <v>2.0</v>
      </c>
      <c r="AR674" s="7">
        <v>4.0</v>
      </c>
      <c r="AS674" s="13">
        <f t="shared" si="10"/>
        <v>0.3333333333</v>
      </c>
      <c r="AT674" s="14">
        <v>21.54</v>
      </c>
      <c r="AU674" s="7">
        <v>0.0</v>
      </c>
      <c r="AV674" s="7">
        <v>0.0</v>
      </c>
      <c r="AW674" s="14">
        <v>-37.1</v>
      </c>
      <c r="AX674" s="14">
        <v>20.0</v>
      </c>
      <c r="AY674" s="14">
        <v>13.21</v>
      </c>
    </row>
    <row r="675" ht="12.75" customHeight="1">
      <c r="A675" s="7" t="s">
        <v>705</v>
      </c>
      <c r="B675" s="7" t="s">
        <v>2917</v>
      </c>
      <c r="C675" s="8" t="s">
        <v>325</v>
      </c>
      <c r="D675" s="9" t="s">
        <v>174</v>
      </c>
      <c r="E675" s="7">
        <v>7.0</v>
      </c>
      <c r="F675" s="7">
        <v>0.0</v>
      </c>
      <c r="G675" s="7">
        <v>0.0</v>
      </c>
      <c r="H675" s="24">
        <f t="shared" si="1"/>
        <v>0</v>
      </c>
      <c r="I675" s="7">
        <v>0.0</v>
      </c>
      <c r="J675" s="7">
        <v>0.0</v>
      </c>
      <c r="K675" s="7">
        <v>0.0</v>
      </c>
      <c r="L675" s="12">
        <f t="shared" si="2"/>
        <v>0</v>
      </c>
      <c r="M675" s="7">
        <v>0.0</v>
      </c>
      <c r="N675" s="7">
        <v>0.0</v>
      </c>
      <c r="O675" s="7">
        <v>0.0</v>
      </c>
      <c r="P675" s="7">
        <v>0.0</v>
      </c>
      <c r="Q675" s="7">
        <v>0.0</v>
      </c>
      <c r="R675" s="10">
        <f t="shared" si="3"/>
        <v>0</v>
      </c>
      <c r="S675" s="10">
        <f t="shared" si="4"/>
        <v>0</v>
      </c>
      <c r="T675" s="7">
        <v>0.0</v>
      </c>
      <c r="U675" s="7">
        <v>0.0</v>
      </c>
      <c r="V675" s="7">
        <v>0.0</v>
      </c>
      <c r="W675" s="7">
        <v>0.0</v>
      </c>
      <c r="X675" s="7">
        <v>0.0</v>
      </c>
      <c r="Y675" s="7">
        <v>136.0</v>
      </c>
      <c r="Z675" s="18">
        <f t="shared" si="5"/>
        <v>0.3238095238</v>
      </c>
      <c r="AA675" s="14">
        <v>2.38</v>
      </c>
      <c r="AB675" s="18">
        <f t="shared" si="6"/>
        <v>0.34</v>
      </c>
      <c r="AC675" s="14">
        <v>35.45</v>
      </c>
      <c r="AD675" s="18">
        <f t="shared" si="7"/>
        <v>5.064285714</v>
      </c>
      <c r="AE675" s="13">
        <f t="shared" si="8"/>
        <v>0.06291303199</v>
      </c>
      <c r="AF675" s="7">
        <v>0.0</v>
      </c>
      <c r="AG675" s="7">
        <v>0.0</v>
      </c>
      <c r="AH675" s="13" t="str">
        <f t="shared" si="9"/>
        <v> </v>
      </c>
      <c r="AI675" s="7">
        <v>0.0</v>
      </c>
      <c r="AJ675" s="7">
        <v>0.0</v>
      </c>
      <c r="AK675" s="26">
        <v>1.0</v>
      </c>
      <c r="AL675" s="26">
        <v>2.0</v>
      </c>
      <c r="AM675" s="7">
        <v>0.0</v>
      </c>
      <c r="AN675" s="7">
        <v>0.0</v>
      </c>
      <c r="AO675" s="7">
        <v>0.0</v>
      </c>
      <c r="AP675" s="7">
        <v>0.0</v>
      </c>
      <c r="AQ675" s="7">
        <v>0.0</v>
      </c>
      <c r="AR675" s="7">
        <v>1.0</v>
      </c>
      <c r="AS675" s="13">
        <f t="shared" si="10"/>
        <v>0</v>
      </c>
      <c r="AT675" s="14">
        <v>-3.03</v>
      </c>
      <c r="AU675" s="7">
        <v>0.0</v>
      </c>
      <c r="AV675" s="7">
        <v>0.0</v>
      </c>
      <c r="AW675" s="14">
        <v>-25.2</v>
      </c>
      <c r="AX675" s="14">
        <v>66.67</v>
      </c>
      <c r="AY675" s="14">
        <v>62.96</v>
      </c>
    </row>
    <row r="676" ht="12.75" customHeight="1">
      <c r="A676" s="7" t="s">
        <v>213</v>
      </c>
      <c r="B676" s="7" t="s">
        <v>2919</v>
      </c>
      <c r="C676" s="8" t="s">
        <v>447</v>
      </c>
      <c r="D676" s="9" t="s">
        <v>174</v>
      </c>
      <c r="E676" s="7">
        <v>29.0</v>
      </c>
      <c r="F676" s="7">
        <v>0.0</v>
      </c>
      <c r="G676" s="7">
        <v>0.0</v>
      </c>
      <c r="H676" s="24">
        <f t="shared" si="1"/>
        <v>0</v>
      </c>
      <c r="I676" s="7">
        <v>0.0</v>
      </c>
      <c r="J676" s="7">
        <v>0.0</v>
      </c>
      <c r="K676" s="7">
        <v>0.0</v>
      </c>
      <c r="L676" s="12">
        <f t="shared" si="2"/>
        <v>0</v>
      </c>
      <c r="M676" s="7">
        <v>0.0</v>
      </c>
      <c r="N676" s="7">
        <v>0.0</v>
      </c>
      <c r="O676" s="7">
        <v>0.0</v>
      </c>
      <c r="P676" s="7">
        <v>0.0</v>
      </c>
      <c r="Q676" s="7">
        <v>0.0</v>
      </c>
      <c r="R676" s="10">
        <f t="shared" si="3"/>
        <v>0</v>
      </c>
      <c r="S676" s="10">
        <f t="shared" si="4"/>
        <v>0</v>
      </c>
      <c r="T676" s="7">
        <v>0.0</v>
      </c>
      <c r="U676" s="7">
        <v>0.0</v>
      </c>
      <c r="V676" s="7">
        <v>0.0</v>
      </c>
      <c r="W676" s="7">
        <v>0.0</v>
      </c>
      <c r="X676" s="7">
        <v>0.0</v>
      </c>
      <c r="Y676" s="7">
        <v>58.0</v>
      </c>
      <c r="Z676" s="18">
        <f t="shared" si="5"/>
        <v>0.03333333333</v>
      </c>
      <c r="AA676" s="14">
        <v>1.43</v>
      </c>
      <c r="AB676" s="18">
        <f t="shared" si="6"/>
        <v>0.04931034483</v>
      </c>
      <c r="AC676" s="14">
        <v>118.28</v>
      </c>
      <c r="AD676" s="18">
        <f t="shared" si="7"/>
        <v>4.07862069</v>
      </c>
      <c r="AE676" s="13">
        <f t="shared" si="8"/>
        <v>0.01194553504</v>
      </c>
      <c r="AF676" s="7">
        <v>0.0</v>
      </c>
      <c r="AG676" s="7">
        <v>0.0</v>
      </c>
      <c r="AH676" s="13" t="str">
        <f t="shared" si="9"/>
        <v> </v>
      </c>
      <c r="AI676" s="7">
        <v>0.0</v>
      </c>
      <c r="AJ676" s="7">
        <v>0.0</v>
      </c>
      <c r="AK676" s="26">
        <v>0.0</v>
      </c>
      <c r="AL676" s="26">
        <v>0.0</v>
      </c>
      <c r="AM676" s="7">
        <v>0.0</v>
      </c>
      <c r="AN676" s="7">
        <v>0.0</v>
      </c>
      <c r="AO676" s="7">
        <v>0.0</v>
      </c>
      <c r="AP676" s="7">
        <v>0.0</v>
      </c>
      <c r="AQ676" s="7">
        <v>0.0</v>
      </c>
      <c r="AR676" s="7">
        <v>0.0</v>
      </c>
      <c r="AS676" s="13">
        <f t="shared" si="10"/>
        <v>0</v>
      </c>
      <c r="AT676" s="14"/>
      <c r="AU676" s="7">
        <v>0.0</v>
      </c>
      <c r="AV676" s="7">
        <v>0.0</v>
      </c>
      <c r="AW676" s="14">
        <v>0.0</v>
      </c>
      <c r="AX676" s="14"/>
      <c r="AY676" s="14"/>
    </row>
    <row r="677" ht="12.75" customHeight="1">
      <c r="A677" s="7" t="s">
        <v>2920</v>
      </c>
      <c r="B677" s="7" t="s">
        <v>2921</v>
      </c>
      <c r="C677" s="8" t="s">
        <v>860</v>
      </c>
      <c r="D677" s="9" t="s">
        <v>174</v>
      </c>
      <c r="E677" s="7">
        <v>29.0</v>
      </c>
      <c r="F677" s="7">
        <v>0.0</v>
      </c>
      <c r="G677" s="7">
        <v>0.0</v>
      </c>
      <c r="H677" s="24">
        <f t="shared" si="1"/>
        <v>0</v>
      </c>
      <c r="I677" s="7">
        <v>0.0</v>
      </c>
      <c r="J677" s="7">
        <v>0.0</v>
      </c>
      <c r="K677" s="7">
        <v>0.0</v>
      </c>
      <c r="L677" s="12">
        <f t="shared" si="2"/>
        <v>0</v>
      </c>
      <c r="M677" s="7">
        <v>0.0</v>
      </c>
      <c r="N677" s="7">
        <v>0.0</v>
      </c>
      <c r="O677" s="7">
        <v>0.0</v>
      </c>
      <c r="P677" s="7">
        <v>0.0</v>
      </c>
      <c r="Q677" s="7">
        <v>0.0</v>
      </c>
      <c r="R677" s="10">
        <f t="shared" si="3"/>
        <v>0</v>
      </c>
      <c r="S677" s="10">
        <f t="shared" si="4"/>
        <v>0</v>
      </c>
      <c r="T677" s="7">
        <v>6.0</v>
      </c>
      <c r="U677" s="7">
        <v>4.0</v>
      </c>
      <c r="V677" s="7">
        <v>1.0</v>
      </c>
      <c r="W677" s="7">
        <v>4.0</v>
      </c>
      <c r="X677" s="7">
        <v>1.0</v>
      </c>
      <c r="Y677" s="7">
        <v>2999.0</v>
      </c>
      <c r="Z677" s="18">
        <f t="shared" si="5"/>
        <v>1.723563218</v>
      </c>
      <c r="AA677" s="14">
        <v>52.26</v>
      </c>
      <c r="AB677" s="18">
        <f t="shared" si="6"/>
        <v>1.802068966</v>
      </c>
      <c r="AC677" s="14">
        <v>90.14</v>
      </c>
      <c r="AD677" s="18">
        <f t="shared" si="7"/>
        <v>3.108275862</v>
      </c>
      <c r="AE677" s="13">
        <f t="shared" si="8"/>
        <v>0.366994382</v>
      </c>
      <c r="AF677" s="7">
        <v>0.0</v>
      </c>
      <c r="AG677" s="7">
        <v>0.0</v>
      </c>
      <c r="AH677" s="13" t="str">
        <f t="shared" si="9"/>
        <v> </v>
      </c>
      <c r="AI677" s="7">
        <v>0.0</v>
      </c>
      <c r="AJ677" s="7">
        <v>2.0</v>
      </c>
      <c r="AK677" s="26">
        <v>6.0</v>
      </c>
      <c r="AL677" s="26">
        <v>30.0</v>
      </c>
      <c r="AM677" s="7">
        <v>1.0</v>
      </c>
      <c r="AN677" s="7">
        <v>17.0</v>
      </c>
      <c r="AO677" s="7">
        <v>0.0</v>
      </c>
      <c r="AP677" s="7">
        <v>22.0</v>
      </c>
      <c r="AQ677" s="7">
        <v>5.0</v>
      </c>
      <c r="AR677" s="7">
        <v>35.0</v>
      </c>
      <c r="AS677" s="13">
        <f t="shared" si="10"/>
        <v>0.125</v>
      </c>
      <c r="AT677" s="14">
        <v>0.87</v>
      </c>
      <c r="AU677" s="7">
        <v>0.0</v>
      </c>
      <c r="AV677" s="7">
        <v>0.0</v>
      </c>
      <c r="AW677" s="14">
        <v>-23.0</v>
      </c>
      <c r="AX677" s="14">
        <v>2.04</v>
      </c>
      <c r="AY677" s="14">
        <v>-1.66</v>
      </c>
    </row>
    <row r="678" ht="12.75" customHeight="1">
      <c r="A678" s="7" t="s">
        <v>416</v>
      </c>
      <c r="B678" s="7" t="s">
        <v>2921</v>
      </c>
      <c r="C678" s="8" t="s">
        <v>312</v>
      </c>
      <c r="D678" s="9" t="s">
        <v>275</v>
      </c>
      <c r="E678" s="7">
        <v>79.0</v>
      </c>
      <c r="F678" s="7">
        <v>0.0</v>
      </c>
      <c r="G678" s="7">
        <v>0.0</v>
      </c>
      <c r="H678" s="24">
        <f t="shared" si="1"/>
        <v>0</v>
      </c>
      <c r="I678" s="7">
        <v>0.0</v>
      </c>
      <c r="J678" s="7">
        <v>0.0</v>
      </c>
      <c r="K678" s="7">
        <v>0.0</v>
      </c>
      <c r="L678" s="12">
        <f t="shared" si="2"/>
        <v>0</v>
      </c>
      <c r="M678" s="7">
        <v>0.0</v>
      </c>
      <c r="N678" s="7">
        <v>0.0</v>
      </c>
      <c r="O678" s="7">
        <v>0.0</v>
      </c>
      <c r="P678" s="7">
        <v>0.0</v>
      </c>
      <c r="Q678" s="7">
        <v>0.0</v>
      </c>
      <c r="R678" s="10">
        <f t="shared" si="3"/>
        <v>0</v>
      </c>
      <c r="S678" s="10">
        <f t="shared" si="4"/>
        <v>0</v>
      </c>
      <c r="T678" s="7">
        <v>0.0</v>
      </c>
      <c r="U678" s="7">
        <v>0.0</v>
      </c>
      <c r="V678" s="7">
        <v>0.0</v>
      </c>
      <c r="W678" s="7">
        <v>1.0</v>
      </c>
      <c r="X678" s="7">
        <v>0.0</v>
      </c>
      <c r="Y678" s="7">
        <v>120.0</v>
      </c>
      <c r="Z678" s="18">
        <f t="shared" si="5"/>
        <v>0.0253164557</v>
      </c>
      <c r="AA678" s="14">
        <v>1.08</v>
      </c>
      <c r="AB678" s="18">
        <f t="shared" si="6"/>
        <v>0.01367088608</v>
      </c>
      <c r="AC678" s="14">
        <v>339.7</v>
      </c>
      <c r="AD678" s="18">
        <f t="shared" si="7"/>
        <v>4.3</v>
      </c>
      <c r="AE678" s="13">
        <f t="shared" si="8"/>
        <v>0.00316920007</v>
      </c>
      <c r="AF678" s="7">
        <v>1.0</v>
      </c>
      <c r="AG678" s="7">
        <v>0.0</v>
      </c>
      <c r="AH678" s="13">
        <f t="shared" si="9"/>
        <v>1</v>
      </c>
      <c r="AI678" s="7">
        <v>0.0</v>
      </c>
      <c r="AJ678" s="7">
        <v>0.0</v>
      </c>
      <c r="AK678" s="26">
        <v>0.0</v>
      </c>
      <c r="AL678" s="26">
        <v>0.0</v>
      </c>
      <c r="AM678" s="7">
        <v>0.0</v>
      </c>
      <c r="AN678" s="7">
        <v>0.0</v>
      </c>
      <c r="AO678" s="7">
        <v>0.0</v>
      </c>
      <c r="AP678" s="7">
        <v>2.0</v>
      </c>
      <c r="AQ678" s="7">
        <v>0.0</v>
      </c>
      <c r="AR678" s="7">
        <v>0.0</v>
      </c>
      <c r="AS678" s="13">
        <f t="shared" si="10"/>
        <v>0</v>
      </c>
      <c r="AT678" s="14"/>
      <c r="AU678" s="7">
        <v>0.0</v>
      </c>
      <c r="AV678" s="7">
        <v>0.0</v>
      </c>
      <c r="AW678" s="14">
        <v>111.1</v>
      </c>
      <c r="AX678" s="14">
        <v>0.0</v>
      </c>
      <c r="AY678" s="14">
        <v>-5.33</v>
      </c>
    </row>
    <row r="679" ht="12.75" customHeight="1">
      <c r="A679" s="7" t="s">
        <v>2928</v>
      </c>
      <c r="B679" s="7" t="s">
        <v>2929</v>
      </c>
      <c r="C679" s="8" t="s">
        <v>166</v>
      </c>
      <c r="D679" s="9" t="s">
        <v>247</v>
      </c>
      <c r="E679" s="7">
        <v>3.0</v>
      </c>
      <c r="F679" s="7">
        <v>0.0</v>
      </c>
      <c r="G679" s="7">
        <v>0.0</v>
      </c>
      <c r="H679" s="24">
        <f t="shared" si="1"/>
        <v>0</v>
      </c>
      <c r="I679" s="7">
        <v>0.0</v>
      </c>
      <c r="J679" s="7">
        <v>0.0</v>
      </c>
      <c r="K679" s="7">
        <v>0.0</v>
      </c>
      <c r="L679" s="12">
        <f t="shared" si="2"/>
        <v>0</v>
      </c>
      <c r="M679" s="7">
        <v>0.0</v>
      </c>
      <c r="N679" s="7">
        <v>0.0</v>
      </c>
      <c r="O679" s="7">
        <v>0.0</v>
      </c>
      <c r="P679" s="7">
        <v>0.0</v>
      </c>
      <c r="Q679" s="7">
        <v>0.0</v>
      </c>
      <c r="R679" s="10">
        <f t="shared" si="3"/>
        <v>0</v>
      </c>
      <c r="S679" s="10">
        <f t="shared" si="4"/>
        <v>0</v>
      </c>
      <c r="T679" s="7">
        <v>0.0</v>
      </c>
      <c r="U679" s="7">
        <v>0.0</v>
      </c>
      <c r="V679" s="7">
        <v>0.0</v>
      </c>
      <c r="W679" s="7">
        <v>0.0</v>
      </c>
      <c r="X679" s="7">
        <v>0.0</v>
      </c>
      <c r="Y679" s="7">
        <v>0.0</v>
      </c>
      <c r="Z679" s="18">
        <f t="shared" si="5"/>
        <v>0</v>
      </c>
      <c r="AA679" s="14">
        <v>0.0</v>
      </c>
      <c r="AB679" s="18">
        <f t="shared" si="6"/>
        <v>0</v>
      </c>
      <c r="AC679" s="14">
        <v>14.12</v>
      </c>
      <c r="AD679" s="18">
        <f t="shared" si="7"/>
        <v>4.706666667</v>
      </c>
      <c r="AE679" s="13">
        <f t="shared" si="8"/>
        <v>0</v>
      </c>
      <c r="AF679" s="7">
        <v>0.0</v>
      </c>
      <c r="AG679" s="7">
        <v>0.0</v>
      </c>
      <c r="AH679" s="13" t="str">
        <f t="shared" si="9"/>
        <v> </v>
      </c>
      <c r="AI679" s="7">
        <v>0.0</v>
      </c>
      <c r="AJ679" s="7">
        <v>0.0</v>
      </c>
      <c r="AK679" s="26">
        <v>0.0</v>
      </c>
      <c r="AL679" s="26">
        <v>0.0</v>
      </c>
      <c r="AM679" s="7">
        <v>0.0</v>
      </c>
      <c r="AN679" s="7">
        <v>0.0</v>
      </c>
      <c r="AO679" s="7">
        <v>0.0</v>
      </c>
      <c r="AP679" s="7">
        <v>0.0</v>
      </c>
      <c r="AQ679" s="7">
        <v>0.0</v>
      </c>
      <c r="AR679" s="7">
        <v>0.0</v>
      </c>
      <c r="AS679" s="13">
        <f t="shared" si="10"/>
        <v>0</v>
      </c>
      <c r="AT679" s="14"/>
      <c r="AU679" s="7">
        <v>0.0</v>
      </c>
      <c r="AV679" s="7">
        <v>0.0</v>
      </c>
      <c r="AW679" s="14">
        <v>0.0</v>
      </c>
      <c r="AX679" s="14"/>
      <c r="AY679" s="14"/>
    </row>
    <row r="680" ht="12.75" customHeight="1">
      <c r="A680" s="7" t="s">
        <v>213</v>
      </c>
      <c r="B680" s="7" t="s">
        <v>2931</v>
      </c>
      <c r="C680" s="8" t="s">
        <v>254</v>
      </c>
      <c r="D680" s="9" t="s">
        <v>150</v>
      </c>
      <c r="E680" s="7">
        <v>81.0</v>
      </c>
      <c r="F680" s="7">
        <v>0.0</v>
      </c>
      <c r="G680" s="7">
        <v>0.0</v>
      </c>
      <c r="H680" s="24">
        <f t="shared" si="1"/>
        <v>0</v>
      </c>
      <c r="I680" s="7">
        <v>0.0</v>
      </c>
      <c r="J680" s="7">
        <v>0.0</v>
      </c>
      <c r="K680" s="7">
        <v>0.0</v>
      </c>
      <c r="L680" s="12">
        <f t="shared" si="2"/>
        <v>0</v>
      </c>
      <c r="M680" s="7">
        <v>0.0</v>
      </c>
      <c r="N680" s="7">
        <v>0.0</v>
      </c>
      <c r="O680" s="7">
        <v>0.0</v>
      </c>
      <c r="P680" s="7">
        <v>0.0</v>
      </c>
      <c r="Q680" s="7">
        <v>0.0</v>
      </c>
      <c r="R680" s="10">
        <f t="shared" si="3"/>
        <v>0</v>
      </c>
      <c r="S680" s="10">
        <f t="shared" si="4"/>
        <v>0</v>
      </c>
      <c r="T680" s="7">
        <v>0.0</v>
      </c>
      <c r="U680" s="7">
        <v>0.0</v>
      </c>
      <c r="V680" s="7">
        <v>0.0</v>
      </c>
      <c r="W680" s="7">
        <v>0.0</v>
      </c>
      <c r="X680" s="7">
        <v>0.0</v>
      </c>
      <c r="Y680" s="7">
        <v>151.0</v>
      </c>
      <c r="Z680" s="18">
        <f t="shared" si="5"/>
        <v>0.03106995885</v>
      </c>
      <c r="AA680" s="14">
        <v>1.21</v>
      </c>
      <c r="AB680" s="18">
        <f t="shared" si="6"/>
        <v>0.0149382716</v>
      </c>
      <c r="AC680" s="14">
        <v>391.67</v>
      </c>
      <c r="AD680" s="18">
        <f t="shared" si="7"/>
        <v>4.835432099</v>
      </c>
      <c r="AE680" s="13">
        <f t="shared" si="8"/>
        <v>0.00307982081</v>
      </c>
      <c r="AF680" s="7">
        <v>0.0</v>
      </c>
      <c r="AG680" s="7">
        <v>2.0</v>
      </c>
      <c r="AH680" s="13">
        <f t="shared" si="9"/>
        <v>0</v>
      </c>
      <c r="AI680" s="7">
        <v>0.0</v>
      </c>
      <c r="AJ680" s="7">
        <v>0.0</v>
      </c>
      <c r="AK680" s="26">
        <v>1.0</v>
      </c>
      <c r="AL680" s="26">
        <v>1.0</v>
      </c>
      <c r="AM680" s="7">
        <v>0.0</v>
      </c>
      <c r="AN680" s="7">
        <v>0.0</v>
      </c>
      <c r="AO680" s="7">
        <v>0.0</v>
      </c>
      <c r="AP680" s="7">
        <v>1.0</v>
      </c>
      <c r="AQ680" s="7">
        <v>1.0</v>
      </c>
      <c r="AR680" s="7">
        <v>1.0</v>
      </c>
      <c r="AS680" s="13">
        <f t="shared" si="10"/>
        <v>0.5</v>
      </c>
      <c r="AT680" s="14">
        <v>37.33</v>
      </c>
      <c r="AU680" s="7">
        <v>0.0</v>
      </c>
      <c r="AV680" s="7">
        <v>0.0</v>
      </c>
      <c r="AW680" s="14">
        <v>49.6</v>
      </c>
      <c r="AX680" s="14">
        <v>75.0</v>
      </c>
      <c r="AY680" s="14">
        <v>70.87</v>
      </c>
    </row>
    <row r="681" ht="12.75" customHeight="1">
      <c r="A681" s="7" t="s">
        <v>594</v>
      </c>
      <c r="B681" s="7" t="s">
        <v>2936</v>
      </c>
      <c r="C681" s="8" t="s">
        <v>136</v>
      </c>
      <c r="D681" s="9" t="s">
        <v>150</v>
      </c>
      <c r="E681" s="7">
        <v>68.0</v>
      </c>
      <c r="F681" s="7">
        <v>0.0</v>
      </c>
      <c r="G681" s="7">
        <v>0.0</v>
      </c>
      <c r="H681" s="24">
        <f t="shared" si="1"/>
        <v>0</v>
      </c>
      <c r="I681" s="7">
        <v>0.0</v>
      </c>
      <c r="J681" s="7">
        <v>0.0</v>
      </c>
      <c r="K681" s="7">
        <v>0.0</v>
      </c>
      <c r="L681" s="12">
        <f t="shared" si="2"/>
        <v>0</v>
      </c>
      <c r="M681" s="7">
        <v>0.0</v>
      </c>
      <c r="N681" s="7">
        <v>0.0</v>
      </c>
      <c r="O681" s="7">
        <v>0.0</v>
      </c>
      <c r="P681" s="7">
        <v>0.0</v>
      </c>
      <c r="Q681" s="7">
        <v>0.0</v>
      </c>
      <c r="R681" s="10">
        <f t="shared" si="3"/>
        <v>0</v>
      </c>
      <c r="S681" s="10">
        <f t="shared" si="4"/>
        <v>0</v>
      </c>
      <c r="T681" s="7">
        <v>0.0</v>
      </c>
      <c r="U681" s="7">
        <v>0.0</v>
      </c>
      <c r="V681" s="7">
        <v>0.0</v>
      </c>
      <c r="W681" s="7">
        <v>0.0</v>
      </c>
      <c r="X681" s="7">
        <v>0.0</v>
      </c>
      <c r="Y681" s="7">
        <v>78.0</v>
      </c>
      <c r="Z681" s="18">
        <f t="shared" si="5"/>
        <v>0.01911764706</v>
      </c>
      <c r="AA681" s="14">
        <v>0.95</v>
      </c>
      <c r="AB681" s="18">
        <f t="shared" si="6"/>
        <v>0.01397058824</v>
      </c>
      <c r="AC681" s="14">
        <v>358.12</v>
      </c>
      <c r="AD681" s="18">
        <f t="shared" si="7"/>
        <v>5.266470588</v>
      </c>
      <c r="AE681" s="13">
        <f t="shared" si="8"/>
        <v>0.002645723675</v>
      </c>
      <c r="AF681" s="7">
        <v>0.0</v>
      </c>
      <c r="AG681" s="7">
        <v>0.0</v>
      </c>
      <c r="AH681" s="13" t="str">
        <f t="shared" si="9"/>
        <v> </v>
      </c>
      <c r="AI681" s="7">
        <v>0.0</v>
      </c>
      <c r="AJ681" s="7">
        <v>0.0</v>
      </c>
      <c r="AK681" s="26">
        <v>0.0</v>
      </c>
      <c r="AL681" s="26">
        <v>2.0</v>
      </c>
      <c r="AM681" s="7">
        <v>0.0</v>
      </c>
      <c r="AN681" s="7">
        <v>1.0</v>
      </c>
      <c r="AO681" s="7">
        <v>0.0</v>
      </c>
      <c r="AP681" s="7">
        <v>1.0</v>
      </c>
      <c r="AQ681" s="7">
        <v>0.0</v>
      </c>
      <c r="AR681" s="7">
        <v>3.0</v>
      </c>
      <c r="AS681" s="13">
        <f t="shared" si="10"/>
        <v>0</v>
      </c>
      <c r="AT681" s="14">
        <v>-12.62</v>
      </c>
      <c r="AU681" s="7">
        <v>0.0</v>
      </c>
      <c r="AV681" s="7">
        <v>0.0</v>
      </c>
      <c r="AW681" s="14">
        <v>-120.0</v>
      </c>
      <c r="AX681" s="14">
        <v>0.0</v>
      </c>
      <c r="AY681" s="14">
        <v>-5.62</v>
      </c>
    </row>
    <row r="682" ht="12.75" customHeight="1">
      <c r="A682" s="7" t="s">
        <v>213</v>
      </c>
      <c r="B682" s="7" t="s">
        <v>2936</v>
      </c>
      <c r="C682" s="8" t="s">
        <v>173</v>
      </c>
      <c r="D682" s="9" t="s">
        <v>260</v>
      </c>
      <c r="E682" s="7">
        <v>39.0</v>
      </c>
      <c r="F682" s="7">
        <v>0.0</v>
      </c>
      <c r="G682" s="7">
        <v>0.0</v>
      </c>
      <c r="H682" s="24">
        <f t="shared" si="1"/>
        <v>0</v>
      </c>
      <c r="I682" s="7">
        <v>0.0</v>
      </c>
      <c r="J682" s="7">
        <v>0.0</v>
      </c>
      <c r="K682" s="7">
        <v>0.0</v>
      </c>
      <c r="L682" s="12">
        <f t="shared" si="2"/>
        <v>0</v>
      </c>
      <c r="M682" s="7">
        <v>4.0</v>
      </c>
      <c r="N682" s="7">
        <v>0.0</v>
      </c>
      <c r="O682" s="7">
        <v>0.0</v>
      </c>
      <c r="P682" s="7">
        <v>4.0</v>
      </c>
      <c r="Q682" s="7">
        <v>0.0</v>
      </c>
      <c r="R682" s="10">
        <f t="shared" si="3"/>
        <v>0</v>
      </c>
      <c r="S682" s="10">
        <f t="shared" si="4"/>
        <v>0</v>
      </c>
      <c r="T682" s="7">
        <v>6.0</v>
      </c>
      <c r="U682" s="7">
        <v>1.0</v>
      </c>
      <c r="V682" s="7">
        <v>0.0</v>
      </c>
      <c r="W682" s="7">
        <v>1.0</v>
      </c>
      <c r="X682" s="7">
        <v>5.0</v>
      </c>
      <c r="Y682" s="7">
        <v>5306.0</v>
      </c>
      <c r="Z682" s="18">
        <f t="shared" si="5"/>
        <v>2.267521368</v>
      </c>
      <c r="AA682" s="14">
        <v>89.22</v>
      </c>
      <c r="AB682" s="18">
        <f t="shared" si="6"/>
        <v>2.287692308</v>
      </c>
      <c r="AC682" s="14">
        <v>125.73</v>
      </c>
      <c r="AD682" s="18">
        <f t="shared" si="7"/>
        <v>3.223846154</v>
      </c>
      <c r="AE682" s="13">
        <f t="shared" si="8"/>
        <v>0.4150732729</v>
      </c>
      <c r="AF682" s="7">
        <v>57.0</v>
      </c>
      <c r="AG682" s="7">
        <v>55.0</v>
      </c>
      <c r="AH682" s="13">
        <f t="shared" si="9"/>
        <v>0.5089285714</v>
      </c>
      <c r="AI682" s="7">
        <v>0.0</v>
      </c>
      <c r="AJ682" s="7">
        <v>10.0</v>
      </c>
      <c r="AK682" s="26">
        <v>10.0</v>
      </c>
      <c r="AL682" s="26">
        <v>58.0</v>
      </c>
      <c r="AM682" s="7">
        <v>1.0</v>
      </c>
      <c r="AN682" s="7">
        <v>29.0</v>
      </c>
      <c r="AO682" s="7">
        <v>0.0</v>
      </c>
      <c r="AP682" s="7">
        <v>48.0</v>
      </c>
      <c r="AQ682" s="7">
        <v>8.0</v>
      </c>
      <c r="AR682" s="7">
        <v>70.0</v>
      </c>
      <c r="AS682" s="13">
        <f t="shared" si="10"/>
        <v>0.1025641026</v>
      </c>
      <c r="AT682" s="14">
        <v>-0.85</v>
      </c>
      <c r="AU682" s="7">
        <v>0.0</v>
      </c>
      <c r="AV682" s="7">
        <v>0.0</v>
      </c>
      <c r="AW682" s="14">
        <v>-25.6</v>
      </c>
      <c r="AX682" s="14">
        <v>9.68</v>
      </c>
      <c r="AY682" s="14">
        <v>4.22</v>
      </c>
    </row>
    <row r="683" ht="12.75" customHeight="1">
      <c r="A683" s="7" t="s">
        <v>594</v>
      </c>
      <c r="B683" s="7" t="s">
        <v>2939</v>
      </c>
      <c r="C683" s="8" t="s">
        <v>839</v>
      </c>
      <c r="D683" s="9" t="s">
        <v>238</v>
      </c>
      <c r="E683" s="7">
        <v>82.0</v>
      </c>
      <c r="F683" s="7">
        <v>0.0</v>
      </c>
      <c r="G683" s="7">
        <v>0.0</v>
      </c>
      <c r="H683" s="24">
        <f t="shared" si="1"/>
        <v>0</v>
      </c>
      <c r="I683" s="7">
        <v>0.0</v>
      </c>
      <c r="J683" s="7">
        <v>0.0</v>
      </c>
      <c r="K683" s="7">
        <v>0.0</v>
      </c>
      <c r="L683" s="12">
        <f t="shared" si="2"/>
        <v>0</v>
      </c>
      <c r="M683" s="7">
        <v>4.0</v>
      </c>
      <c r="N683" s="7">
        <v>2.0</v>
      </c>
      <c r="O683" s="7">
        <v>2.0</v>
      </c>
      <c r="P683" s="7">
        <v>4.0</v>
      </c>
      <c r="Q683" s="7">
        <v>3.0</v>
      </c>
      <c r="R683" s="10">
        <f t="shared" si="3"/>
        <v>0</v>
      </c>
      <c r="S683" s="10">
        <f t="shared" si="4"/>
        <v>0</v>
      </c>
      <c r="T683" s="7">
        <v>7.0</v>
      </c>
      <c r="U683" s="7">
        <v>1.0</v>
      </c>
      <c r="V683" s="7">
        <v>4.0</v>
      </c>
      <c r="W683" s="7">
        <v>0.0</v>
      </c>
      <c r="X683" s="7">
        <v>2.0</v>
      </c>
      <c r="Y683" s="7">
        <v>8234.0</v>
      </c>
      <c r="Z683" s="18">
        <f t="shared" si="5"/>
        <v>1.673577236</v>
      </c>
      <c r="AA683" s="14">
        <v>134.41</v>
      </c>
      <c r="AB683" s="18">
        <f t="shared" si="6"/>
        <v>1.639146341</v>
      </c>
      <c r="AC683" s="14">
        <v>363.09</v>
      </c>
      <c r="AD683" s="18">
        <f t="shared" si="7"/>
        <v>4.427926829</v>
      </c>
      <c r="AE683" s="13">
        <f t="shared" si="8"/>
        <v>0.2701708543</v>
      </c>
      <c r="AF683" s="7">
        <v>40.0</v>
      </c>
      <c r="AG683" s="7">
        <v>36.0</v>
      </c>
      <c r="AH683" s="13">
        <f t="shared" si="9"/>
        <v>0.5263157895</v>
      </c>
      <c r="AI683" s="7">
        <v>0.0</v>
      </c>
      <c r="AJ683" s="7">
        <v>20.0</v>
      </c>
      <c r="AK683" s="26">
        <v>16.0</v>
      </c>
      <c r="AL683" s="26">
        <v>94.0</v>
      </c>
      <c r="AM683" s="7">
        <v>5.0</v>
      </c>
      <c r="AN683" s="7">
        <v>40.0</v>
      </c>
      <c r="AO683" s="7">
        <v>5.0</v>
      </c>
      <c r="AP683" s="7">
        <v>60.0</v>
      </c>
      <c r="AQ683" s="7">
        <v>15.0</v>
      </c>
      <c r="AR683" s="7">
        <v>113.0</v>
      </c>
      <c r="AS683" s="13">
        <f t="shared" si="10"/>
        <v>0.1171875</v>
      </c>
      <c r="AT683" s="14">
        <v>-1.01</v>
      </c>
      <c r="AU683" s="7">
        <v>1.0</v>
      </c>
      <c r="AV683" s="7">
        <v>1.0</v>
      </c>
      <c r="AW683" s="14">
        <v>-34.8</v>
      </c>
      <c r="AX683" s="14">
        <v>10.67</v>
      </c>
      <c r="AY683" s="14">
        <v>4.98</v>
      </c>
    </row>
    <row r="684" ht="12.75" customHeight="1">
      <c r="A684" s="7" t="s">
        <v>2254</v>
      </c>
      <c r="B684" s="7" t="s">
        <v>2942</v>
      </c>
      <c r="C684" s="8" t="s">
        <v>839</v>
      </c>
      <c r="D684" s="9" t="s">
        <v>238</v>
      </c>
      <c r="E684" s="7">
        <v>82.0</v>
      </c>
      <c r="F684" s="7">
        <v>0.0</v>
      </c>
      <c r="G684" s="7">
        <v>1.0</v>
      </c>
      <c r="H684" s="24">
        <f t="shared" si="1"/>
        <v>1</v>
      </c>
      <c r="I684" s="7">
        <v>0.0</v>
      </c>
      <c r="J684" s="7">
        <v>0.0</v>
      </c>
      <c r="K684" s="7">
        <v>0.0</v>
      </c>
      <c r="L684" s="12">
        <f t="shared" si="2"/>
        <v>0</v>
      </c>
      <c r="M684" s="7">
        <v>13.0</v>
      </c>
      <c r="N684" s="7">
        <v>5.0</v>
      </c>
      <c r="O684" s="7">
        <v>5.0</v>
      </c>
      <c r="P684" s="7">
        <v>13.0</v>
      </c>
      <c r="Q684" s="7">
        <v>4.0</v>
      </c>
      <c r="R684" s="10">
        <f t="shared" si="3"/>
        <v>0</v>
      </c>
      <c r="S684" s="10">
        <f t="shared" si="4"/>
        <v>0</v>
      </c>
      <c r="T684" s="7">
        <v>6.0</v>
      </c>
      <c r="U684" s="7">
        <v>1.0</v>
      </c>
      <c r="V684" s="7">
        <v>4.0</v>
      </c>
      <c r="W684" s="7">
        <v>1.0</v>
      </c>
      <c r="X684" s="7">
        <v>7.0</v>
      </c>
      <c r="Y684" s="7">
        <v>9571.0</v>
      </c>
      <c r="Z684" s="18">
        <f t="shared" si="5"/>
        <v>1.945325203</v>
      </c>
      <c r="AA684" s="14">
        <v>148.99</v>
      </c>
      <c r="AB684" s="18">
        <f t="shared" si="6"/>
        <v>1.81695122</v>
      </c>
      <c r="AC684" s="14">
        <v>348.51</v>
      </c>
      <c r="AD684" s="18">
        <f t="shared" si="7"/>
        <v>4.250121951</v>
      </c>
      <c r="AE684" s="13">
        <f t="shared" si="8"/>
        <v>0.2994773869</v>
      </c>
      <c r="AF684" s="7">
        <v>0.0</v>
      </c>
      <c r="AG684" s="7">
        <v>1.0</v>
      </c>
      <c r="AH684" s="13">
        <f t="shared" si="9"/>
        <v>0</v>
      </c>
      <c r="AI684" s="7">
        <v>0.0</v>
      </c>
      <c r="AJ684" s="7">
        <v>18.0</v>
      </c>
      <c r="AK684" s="26">
        <v>26.0</v>
      </c>
      <c r="AL684" s="26">
        <v>128.0</v>
      </c>
      <c r="AM684" s="7">
        <v>6.0</v>
      </c>
      <c r="AN684" s="7">
        <v>51.0</v>
      </c>
      <c r="AO684" s="7">
        <v>9.0</v>
      </c>
      <c r="AP684" s="7">
        <v>59.0</v>
      </c>
      <c r="AQ684" s="7">
        <v>24.0</v>
      </c>
      <c r="AR684" s="7">
        <v>121.0</v>
      </c>
      <c r="AS684" s="13">
        <f t="shared" si="10"/>
        <v>0.1655172414</v>
      </c>
      <c r="AT684" s="14">
        <v>6.06</v>
      </c>
      <c r="AU684" s="7">
        <v>0.0</v>
      </c>
      <c r="AV684" s="7">
        <v>2.0</v>
      </c>
      <c r="AW684" s="14">
        <v>-46.3</v>
      </c>
      <c r="AX684" s="14">
        <v>6.56</v>
      </c>
      <c r="AY684" s="14">
        <v>0.04</v>
      </c>
    </row>
    <row r="685" ht="12.75" customHeight="1">
      <c r="A685" s="7" t="s">
        <v>1247</v>
      </c>
      <c r="B685" s="7" t="s">
        <v>2945</v>
      </c>
      <c r="C685" s="8" t="s">
        <v>237</v>
      </c>
      <c r="D685" s="9" t="s">
        <v>174</v>
      </c>
      <c r="E685" s="7">
        <v>82.0</v>
      </c>
      <c r="F685" s="7">
        <v>1.0</v>
      </c>
      <c r="G685" s="7">
        <v>0.0</v>
      </c>
      <c r="H685" s="24">
        <f t="shared" si="1"/>
        <v>1</v>
      </c>
      <c r="I685" s="7">
        <v>1.0</v>
      </c>
      <c r="J685" s="7">
        <v>0.0</v>
      </c>
      <c r="K685" s="7">
        <v>0.0</v>
      </c>
      <c r="L685" s="12">
        <f t="shared" si="2"/>
        <v>0</v>
      </c>
      <c r="M685" s="7">
        <v>14.0</v>
      </c>
      <c r="N685" s="7">
        <v>4.0</v>
      </c>
      <c r="O685" s="7">
        <v>3.0</v>
      </c>
      <c r="P685" s="7">
        <v>13.0</v>
      </c>
      <c r="Q685" s="7">
        <v>1.0</v>
      </c>
      <c r="R685" s="10">
        <f t="shared" si="3"/>
        <v>0.07142857143</v>
      </c>
      <c r="S685" s="10">
        <f t="shared" si="4"/>
        <v>0.05882352941</v>
      </c>
      <c r="T685" s="7">
        <v>17.0</v>
      </c>
      <c r="U685" s="7">
        <v>3.0</v>
      </c>
      <c r="V685" s="7">
        <v>1.0</v>
      </c>
      <c r="W685" s="7">
        <v>12.0</v>
      </c>
      <c r="X685" s="7">
        <v>5.0</v>
      </c>
      <c r="Y685" s="7">
        <v>11619.0</v>
      </c>
      <c r="Z685" s="18">
        <f t="shared" si="5"/>
        <v>2.361585366</v>
      </c>
      <c r="AA685" s="14">
        <v>180.47</v>
      </c>
      <c r="AB685" s="18">
        <f t="shared" si="6"/>
        <v>2.200853659</v>
      </c>
      <c r="AC685" s="14">
        <v>267.88</v>
      </c>
      <c r="AD685" s="18">
        <f t="shared" si="7"/>
        <v>3.266829268</v>
      </c>
      <c r="AE685" s="13">
        <f t="shared" si="8"/>
        <v>0.4025203524</v>
      </c>
      <c r="AF685" s="7">
        <v>0.0</v>
      </c>
      <c r="AG685" s="7">
        <v>0.0</v>
      </c>
      <c r="AH685" s="13" t="str">
        <f t="shared" si="9"/>
        <v> </v>
      </c>
      <c r="AI685" s="7">
        <v>2.0</v>
      </c>
      <c r="AJ685" s="7">
        <v>22.0</v>
      </c>
      <c r="AK685" s="26">
        <v>37.0</v>
      </c>
      <c r="AL685" s="26">
        <v>130.0</v>
      </c>
      <c r="AM685" s="7">
        <v>12.0</v>
      </c>
      <c r="AN685" s="7">
        <v>62.0</v>
      </c>
      <c r="AO685" s="7">
        <v>8.0</v>
      </c>
      <c r="AP685" s="7">
        <v>69.0</v>
      </c>
      <c r="AQ685" s="7">
        <v>35.0</v>
      </c>
      <c r="AR685" s="7">
        <v>156.0</v>
      </c>
      <c r="AS685" s="13">
        <f t="shared" si="10"/>
        <v>0.1832460733</v>
      </c>
      <c r="AT685" s="14">
        <v>3.78</v>
      </c>
      <c r="AU685" s="7">
        <v>1.0</v>
      </c>
      <c r="AV685" s="7">
        <v>0.0</v>
      </c>
      <c r="AW685" s="14">
        <v>-33.9</v>
      </c>
      <c r="AX685" s="14">
        <v>9.66</v>
      </c>
      <c r="AY685" s="14">
        <v>0.7</v>
      </c>
    </row>
    <row r="686" ht="12.75" customHeight="1">
      <c r="A686" s="7" t="s">
        <v>994</v>
      </c>
      <c r="B686" s="7" t="s">
        <v>2947</v>
      </c>
      <c r="C686" s="8" t="s">
        <v>149</v>
      </c>
      <c r="D686" s="9" t="s">
        <v>1682</v>
      </c>
      <c r="E686" s="7">
        <v>52.0</v>
      </c>
      <c r="F686" s="7">
        <v>0.0</v>
      </c>
      <c r="G686" s="7">
        <v>0.0</v>
      </c>
      <c r="H686" s="24">
        <f t="shared" si="1"/>
        <v>0</v>
      </c>
      <c r="I686" s="7">
        <v>0.0</v>
      </c>
      <c r="J686" s="7">
        <v>0.0</v>
      </c>
      <c r="K686" s="7">
        <v>0.0</v>
      </c>
      <c r="L686" s="12">
        <f t="shared" si="2"/>
        <v>0</v>
      </c>
      <c r="M686" s="7">
        <v>0.0</v>
      </c>
      <c r="N686" s="7">
        <v>0.0</v>
      </c>
      <c r="O686" s="7">
        <v>0.0</v>
      </c>
      <c r="P686" s="7">
        <v>0.0</v>
      </c>
      <c r="Q686" s="7">
        <v>0.0</v>
      </c>
      <c r="R686" s="10">
        <f t="shared" si="3"/>
        <v>0</v>
      </c>
      <c r="S686" s="10">
        <f t="shared" si="4"/>
        <v>0</v>
      </c>
      <c r="T686" s="7">
        <v>0.0</v>
      </c>
      <c r="U686" s="7">
        <v>1.0</v>
      </c>
      <c r="V686" s="7">
        <v>0.0</v>
      </c>
      <c r="W686" s="7">
        <v>0.0</v>
      </c>
      <c r="X686" s="7">
        <v>0.0</v>
      </c>
      <c r="Y686" s="7">
        <v>558.0</v>
      </c>
      <c r="Z686" s="18">
        <f t="shared" si="5"/>
        <v>0.1788461538</v>
      </c>
      <c r="AA686" s="14">
        <v>9.16</v>
      </c>
      <c r="AB686" s="18">
        <f t="shared" si="6"/>
        <v>0.1761538462</v>
      </c>
      <c r="AC686" s="14">
        <v>274.25</v>
      </c>
      <c r="AD686" s="18">
        <f t="shared" si="7"/>
        <v>5.274038462</v>
      </c>
      <c r="AE686" s="13">
        <f t="shared" si="8"/>
        <v>0.03232066617</v>
      </c>
      <c r="AF686" s="7">
        <v>0.0</v>
      </c>
      <c r="AG686" s="7">
        <v>0.0</v>
      </c>
      <c r="AH686" s="13" t="str">
        <f t="shared" si="9"/>
        <v> </v>
      </c>
      <c r="AI686" s="7">
        <v>0.0</v>
      </c>
      <c r="AJ686" s="7">
        <v>1.0</v>
      </c>
      <c r="AK686" s="26">
        <v>1.0</v>
      </c>
      <c r="AL686" s="26">
        <v>5.0</v>
      </c>
      <c r="AM686" s="7">
        <v>0.0</v>
      </c>
      <c r="AN686" s="7">
        <v>3.0</v>
      </c>
      <c r="AO686" s="7">
        <v>0.0</v>
      </c>
      <c r="AP686" s="7">
        <v>3.0</v>
      </c>
      <c r="AQ686" s="7">
        <v>1.0</v>
      </c>
      <c r="AR686" s="7">
        <v>6.0</v>
      </c>
      <c r="AS686" s="13">
        <f t="shared" si="10"/>
        <v>0.1428571429</v>
      </c>
      <c r="AT686" s="14">
        <v>-2.07</v>
      </c>
      <c r="AU686" s="7">
        <v>0.0</v>
      </c>
      <c r="AV686" s="7">
        <v>0.0</v>
      </c>
      <c r="AW686" s="14">
        <v>-32.8</v>
      </c>
      <c r="AX686" s="14">
        <v>20.0</v>
      </c>
      <c r="AY686" s="14">
        <v>13.63</v>
      </c>
    </row>
    <row r="687" ht="12.75" customHeight="1">
      <c r="A687" s="7" t="s">
        <v>2949</v>
      </c>
      <c r="B687" s="7" t="s">
        <v>2950</v>
      </c>
      <c r="C687" s="8" t="s">
        <v>312</v>
      </c>
      <c r="D687" s="9" t="s">
        <v>174</v>
      </c>
      <c r="E687" s="7">
        <v>82.0</v>
      </c>
      <c r="F687" s="7">
        <v>0.0</v>
      </c>
      <c r="G687" s="7">
        <v>0.0</v>
      </c>
      <c r="H687" s="24">
        <f t="shared" si="1"/>
        <v>0</v>
      </c>
      <c r="I687" s="7">
        <v>0.0</v>
      </c>
      <c r="J687" s="7">
        <v>0.0</v>
      </c>
      <c r="K687" s="7">
        <v>0.0</v>
      </c>
      <c r="L687" s="12">
        <f t="shared" si="2"/>
        <v>0</v>
      </c>
      <c r="M687" s="7">
        <v>4.0</v>
      </c>
      <c r="N687" s="7">
        <v>2.0</v>
      </c>
      <c r="O687" s="7">
        <v>1.0</v>
      </c>
      <c r="P687" s="7">
        <v>4.0</v>
      </c>
      <c r="Q687" s="7">
        <v>0.0</v>
      </c>
      <c r="R687" s="10">
        <f t="shared" si="3"/>
        <v>0</v>
      </c>
      <c r="S687" s="10">
        <f t="shared" si="4"/>
        <v>0</v>
      </c>
      <c r="T687" s="7">
        <v>24.0</v>
      </c>
      <c r="U687" s="7">
        <v>8.0</v>
      </c>
      <c r="V687" s="7">
        <v>5.0</v>
      </c>
      <c r="W687" s="7">
        <v>6.0</v>
      </c>
      <c r="X687" s="7">
        <v>4.0</v>
      </c>
      <c r="Y687" s="7">
        <v>12990.0</v>
      </c>
      <c r="Z687" s="18">
        <f t="shared" si="5"/>
        <v>2.640243902</v>
      </c>
      <c r="AA687" s="14">
        <v>218.99</v>
      </c>
      <c r="AB687" s="18">
        <f t="shared" si="6"/>
        <v>2.670609756</v>
      </c>
      <c r="AC687" s="14">
        <v>138.78</v>
      </c>
      <c r="AD687" s="18">
        <f t="shared" si="7"/>
        <v>1.692439024</v>
      </c>
      <c r="AE687" s="13">
        <f t="shared" si="8"/>
        <v>0.6120971574</v>
      </c>
      <c r="AF687" s="7">
        <v>0.0</v>
      </c>
      <c r="AG687" s="7">
        <v>0.0</v>
      </c>
      <c r="AH687" s="13" t="str">
        <f t="shared" si="9"/>
        <v> </v>
      </c>
      <c r="AI687" s="7">
        <v>3.0</v>
      </c>
      <c r="AJ687" s="7">
        <v>23.0</v>
      </c>
      <c r="AK687" s="26">
        <v>20.0</v>
      </c>
      <c r="AL687" s="26">
        <v>190.0</v>
      </c>
      <c r="AM687" s="7">
        <v>6.0</v>
      </c>
      <c r="AN687" s="7">
        <v>77.0</v>
      </c>
      <c r="AO687" s="7">
        <v>3.0</v>
      </c>
      <c r="AP687" s="7">
        <v>82.0</v>
      </c>
      <c r="AQ687" s="7">
        <v>17.0</v>
      </c>
      <c r="AR687" s="7">
        <v>188.0</v>
      </c>
      <c r="AS687" s="13">
        <f t="shared" si="10"/>
        <v>0.08292682927</v>
      </c>
      <c r="AT687" s="14">
        <v>-8.95</v>
      </c>
      <c r="AU687" s="7">
        <v>1.0</v>
      </c>
      <c r="AV687" s="7">
        <v>1.0</v>
      </c>
      <c r="AW687" s="14">
        <v>-49.9</v>
      </c>
      <c r="AX687" s="14">
        <v>4.0</v>
      </c>
      <c r="AY687" s="14">
        <v>-5.41</v>
      </c>
    </row>
    <row r="688" ht="12.75" customHeight="1">
      <c r="A688" s="7" t="s">
        <v>689</v>
      </c>
      <c r="B688" s="7" t="s">
        <v>2953</v>
      </c>
      <c r="C688" s="8" t="s">
        <v>399</v>
      </c>
      <c r="D688" s="9" t="s">
        <v>247</v>
      </c>
      <c r="E688" s="7">
        <v>8.0</v>
      </c>
      <c r="F688" s="7">
        <v>0.0</v>
      </c>
      <c r="G688" s="7">
        <v>0.0</v>
      </c>
      <c r="H688" s="24">
        <f t="shared" si="1"/>
        <v>0</v>
      </c>
      <c r="I688" s="7">
        <v>0.0</v>
      </c>
      <c r="J688" s="7">
        <v>0.0</v>
      </c>
      <c r="K688" s="7">
        <v>0.0</v>
      </c>
      <c r="L688" s="12">
        <f t="shared" si="2"/>
        <v>0</v>
      </c>
      <c r="M688" s="7">
        <v>0.0</v>
      </c>
      <c r="N688" s="7">
        <v>0.0</v>
      </c>
      <c r="O688" s="7">
        <v>0.0</v>
      </c>
      <c r="P688" s="7">
        <v>0.0</v>
      </c>
      <c r="Q688" s="7">
        <v>0.0</v>
      </c>
      <c r="R688" s="10">
        <f t="shared" si="3"/>
        <v>0</v>
      </c>
      <c r="S688" s="10">
        <f t="shared" si="4"/>
        <v>0</v>
      </c>
      <c r="T688" s="7">
        <v>0.0</v>
      </c>
      <c r="U688" s="7">
        <v>0.0</v>
      </c>
      <c r="V688" s="7">
        <v>0.0</v>
      </c>
      <c r="W688" s="7">
        <v>0.0</v>
      </c>
      <c r="X688" s="7">
        <v>0.0</v>
      </c>
      <c r="Y688" s="7">
        <v>0.0</v>
      </c>
      <c r="Z688" s="18">
        <f t="shared" si="5"/>
        <v>0</v>
      </c>
      <c r="AA688" s="14">
        <v>0.0</v>
      </c>
      <c r="AB688" s="18">
        <f t="shared" si="6"/>
        <v>0</v>
      </c>
      <c r="AC688" s="14">
        <v>44.99</v>
      </c>
      <c r="AD688" s="18">
        <f t="shared" si="7"/>
        <v>5.62375</v>
      </c>
      <c r="AE688" s="13">
        <f t="shared" si="8"/>
        <v>0</v>
      </c>
      <c r="AF688" s="7">
        <v>0.0</v>
      </c>
      <c r="AG688" s="7">
        <v>0.0</v>
      </c>
      <c r="AH688" s="13" t="str">
        <f t="shared" si="9"/>
        <v> </v>
      </c>
      <c r="AI688" s="7">
        <v>0.0</v>
      </c>
      <c r="AJ688" s="7">
        <v>0.0</v>
      </c>
      <c r="AK688" s="26">
        <v>0.0</v>
      </c>
      <c r="AL688" s="26">
        <v>0.0</v>
      </c>
      <c r="AM688" s="7">
        <v>0.0</v>
      </c>
      <c r="AN688" s="7">
        <v>0.0</v>
      </c>
      <c r="AO688" s="7">
        <v>0.0</v>
      </c>
      <c r="AP688" s="7">
        <v>0.0</v>
      </c>
      <c r="AQ688" s="7">
        <v>0.0</v>
      </c>
      <c r="AR688" s="7">
        <v>0.0</v>
      </c>
      <c r="AS688" s="13">
        <f t="shared" si="10"/>
        <v>0</v>
      </c>
      <c r="AT688" s="14"/>
      <c r="AU688" s="7">
        <v>0.0</v>
      </c>
      <c r="AV688" s="7">
        <v>0.0</v>
      </c>
      <c r="AW688" s="14">
        <v>0.0</v>
      </c>
      <c r="AX688" s="14"/>
      <c r="AY688" s="14"/>
    </row>
    <row r="689" ht="12.75" customHeight="1">
      <c r="A689" s="7" t="s">
        <v>482</v>
      </c>
      <c r="B689" s="7" t="s">
        <v>2953</v>
      </c>
      <c r="C689" s="8" t="s">
        <v>458</v>
      </c>
      <c r="D689" s="9" t="s">
        <v>159</v>
      </c>
      <c r="E689" s="7">
        <v>33.0</v>
      </c>
      <c r="F689" s="7">
        <v>0.0</v>
      </c>
      <c r="G689" s="7">
        <v>0.0</v>
      </c>
      <c r="H689" s="24">
        <f t="shared" si="1"/>
        <v>0</v>
      </c>
      <c r="I689" s="7">
        <v>0.0</v>
      </c>
      <c r="J689" s="7">
        <v>0.0</v>
      </c>
      <c r="K689" s="7">
        <v>0.0</v>
      </c>
      <c r="L689" s="12">
        <f t="shared" si="2"/>
        <v>0</v>
      </c>
      <c r="M689" s="7">
        <v>0.0</v>
      </c>
      <c r="N689" s="7">
        <v>0.0</v>
      </c>
      <c r="O689" s="7">
        <v>0.0</v>
      </c>
      <c r="P689" s="7">
        <v>0.0</v>
      </c>
      <c r="Q689" s="7">
        <v>0.0</v>
      </c>
      <c r="R689" s="10">
        <f t="shared" si="3"/>
        <v>0</v>
      </c>
      <c r="S689" s="10">
        <f t="shared" si="4"/>
        <v>0</v>
      </c>
      <c r="T689" s="7">
        <v>0.0</v>
      </c>
      <c r="U689" s="7">
        <v>0.0</v>
      </c>
      <c r="V689" s="7">
        <v>0.0</v>
      </c>
      <c r="W689" s="7">
        <v>0.0</v>
      </c>
      <c r="X689" s="7">
        <v>0.0</v>
      </c>
      <c r="Y689" s="7">
        <v>22.0</v>
      </c>
      <c r="Z689" s="18">
        <f t="shared" si="5"/>
        <v>0.01111111111</v>
      </c>
      <c r="AA689" s="14">
        <v>0.26</v>
      </c>
      <c r="AB689" s="18">
        <f t="shared" si="6"/>
        <v>0.007878787879</v>
      </c>
      <c r="AC689" s="14">
        <v>205.0</v>
      </c>
      <c r="AD689" s="18">
        <f t="shared" si="7"/>
        <v>6.212121212</v>
      </c>
      <c r="AE689" s="13">
        <f t="shared" si="8"/>
        <v>0.001266686154</v>
      </c>
      <c r="AF689" s="7">
        <v>0.0</v>
      </c>
      <c r="AG689" s="7">
        <v>0.0</v>
      </c>
      <c r="AH689" s="13" t="str">
        <f t="shared" si="9"/>
        <v> </v>
      </c>
      <c r="AI689" s="7">
        <v>0.0</v>
      </c>
      <c r="AJ689" s="7">
        <v>0.0</v>
      </c>
      <c r="AK689" s="26">
        <v>0.0</v>
      </c>
      <c r="AL689" s="26">
        <v>0.0</v>
      </c>
      <c r="AM689" s="7">
        <v>1.0</v>
      </c>
      <c r="AN689" s="7">
        <v>1.0</v>
      </c>
      <c r="AO689" s="7">
        <v>0.0</v>
      </c>
      <c r="AP689" s="7">
        <v>0.0</v>
      </c>
      <c r="AQ689" s="7">
        <v>1.0</v>
      </c>
      <c r="AR689" s="7">
        <v>1.0</v>
      </c>
      <c r="AS689" s="13">
        <f t="shared" si="10"/>
        <v>0.5</v>
      </c>
      <c r="AT689" s="14">
        <v>34.8</v>
      </c>
      <c r="AU689" s="7">
        <v>1.0</v>
      </c>
      <c r="AV689" s="7">
        <v>1.0</v>
      </c>
      <c r="AW689" s="14">
        <v>0.0</v>
      </c>
      <c r="AX689" s="14"/>
      <c r="AY689" s="14"/>
    </row>
    <row r="690" ht="12.75" customHeight="1">
      <c r="A690" s="7" t="s">
        <v>2958</v>
      </c>
      <c r="B690" s="7" t="s">
        <v>2959</v>
      </c>
      <c r="C690" s="8" t="s">
        <v>542</v>
      </c>
      <c r="D690" s="9" t="s">
        <v>247</v>
      </c>
      <c r="E690" s="7">
        <v>3.0</v>
      </c>
      <c r="F690" s="7">
        <v>0.0</v>
      </c>
      <c r="G690" s="7">
        <v>0.0</v>
      </c>
      <c r="H690" s="24">
        <f t="shared" si="1"/>
        <v>0</v>
      </c>
      <c r="I690" s="7">
        <v>0.0</v>
      </c>
      <c r="J690" s="7">
        <v>0.0</v>
      </c>
      <c r="K690" s="7">
        <v>0.0</v>
      </c>
      <c r="L690" s="12">
        <f t="shared" si="2"/>
        <v>0</v>
      </c>
      <c r="M690" s="7">
        <v>0.0</v>
      </c>
      <c r="N690" s="7">
        <v>0.0</v>
      </c>
      <c r="O690" s="7">
        <v>0.0</v>
      </c>
      <c r="P690" s="7">
        <v>0.0</v>
      </c>
      <c r="Q690" s="7">
        <v>0.0</v>
      </c>
      <c r="R690" s="10">
        <f t="shared" si="3"/>
        <v>0</v>
      </c>
      <c r="S690" s="10">
        <f t="shared" si="4"/>
        <v>0</v>
      </c>
      <c r="T690" s="7">
        <v>0.0</v>
      </c>
      <c r="U690" s="7">
        <v>0.0</v>
      </c>
      <c r="V690" s="7">
        <v>0.0</v>
      </c>
      <c r="W690" s="7">
        <v>0.0</v>
      </c>
      <c r="X690" s="7">
        <v>0.0</v>
      </c>
      <c r="Y690" s="7">
        <v>0.0</v>
      </c>
      <c r="Z690" s="18">
        <f t="shared" si="5"/>
        <v>0</v>
      </c>
      <c r="AA690" s="14">
        <v>0.0</v>
      </c>
      <c r="AB690" s="18">
        <f t="shared" si="6"/>
        <v>0</v>
      </c>
      <c r="AC690" s="14">
        <v>12.03</v>
      </c>
      <c r="AD690" s="18">
        <f t="shared" si="7"/>
        <v>4.01</v>
      </c>
      <c r="AE690" s="13">
        <f t="shared" si="8"/>
        <v>0</v>
      </c>
      <c r="AF690" s="7">
        <v>0.0</v>
      </c>
      <c r="AG690" s="7">
        <v>0.0</v>
      </c>
      <c r="AH690" s="13" t="str">
        <f t="shared" si="9"/>
        <v> </v>
      </c>
      <c r="AI690" s="7">
        <v>0.0</v>
      </c>
      <c r="AJ690" s="7">
        <v>0.0</v>
      </c>
      <c r="AK690" s="26">
        <v>0.0</v>
      </c>
      <c r="AL690" s="26">
        <v>0.0</v>
      </c>
      <c r="AM690" s="7">
        <v>0.0</v>
      </c>
      <c r="AN690" s="7">
        <v>0.0</v>
      </c>
      <c r="AO690" s="7">
        <v>0.0</v>
      </c>
      <c r="AP690" s="7">
        <v>0.0</v>
      </c>
      <c r="AQ690" s="7">
        <v>0.0</v>
      </c>
      <c r="AR690" s="7">
        <v>0.0</v>
      </c>
      <c r="AS690" s="13">
        <f t="shared" si="10"/>
        <v>0</v>
      </c>
      <c r="AT690" s="14"/>
      <c r="AU690" s="7">
        <v>0.0</v>
      </c>
      <c r="AV690" s="7">
        <v>0.0</v>
      </c>
      <c r="AW690" s="14">
        <v>0.0</v>
      </c>
      <c r="AX690" s="14"/>
      <c r="AY690" s="14"/>
    </row>
    <row r="691" ht="12.75" customHeight="1">
      <c r="A691" s="7" t="s">
        <v>2961</v>
      </c>
      <c r="B691" s="7" t="s">
        <v>2962</v>
      </c>
      <c r="C691" s="8" t="s">
        <v>312</v>
      </c>
      <c r="D691" s="9" t="s">
        <v>159</v>
      </c>
      <c r="E691" s="7">
        <v>2.0</v>
      </c>
      <c r="F691" s="7">
        <v>0.0</v>
      </c>
      <c r="G691" s="7">
        <v>0.0</v>
      </c>
      <c r="H691" s="24">
        <f t="shared" si="1"/>
        <v>0</v>
      </c>
      <c r="I691" s="7">
        <v>0.0</v>
      </c>
      <c r="J691" s="7">
        <v>0.0</v>
      </c>
      <c r="K691" s="7">
        <v>0.0</v>
      </c>
      <c r="L691" s="12">
        <f t="shared" si="2"/>
        <v>0</v>
      </c>
      <c r="M691" s="7">
        <v>0.0</v>
      </c>
      <c r="N691" s="7">
        <v>0.0</v>
      </c>
      <c r="O691" s="7">
        <v>0.0</v>
      </c>
      <c r="P691" s="7">
        <v>0.0</v>
      </c>
      <c r="Q691" s="7">
        <v>0.0</v>
      </c>
      <c r="R691" s="10">
        <f t="shared" si="3"/>
        <v>0</v>
      </c>
      <c r="S691" s="10">
        <f t="shared" si="4"/>
        <v>0</v>
      </c>
      <c r="T691" s="7">
        <v>0.0</v>
      </c>
      <c r="U691" s="7">
        <v>0.0</v>
      </c>
      <c r="V691" s="7">
        <v>0.0</v>
      </c>
      <c r="W691" s="7">
        <v>0.0</v>
      </c>
      <c r="X691" s="7">
        <v>0.0</v>
      </c>
      <c r="Y691" s="7">
        <v>0.0</v>
      </c>
      <c r="Z691" s="18">
        <f t="shared" si="5"/>
        <v>0</v>
      </c>
      <c r="AA691" s="14">
        <v>0.0</v>
      </c>
      <c r="AB691" s="18">
        <f t="shared" si="6"/>
        <v>0</v>
      </c>
      <c r="AC691" s="14">
        <v>4.6</v>
      </c>
      <c r="AD691" s="18">
        <f t="shared" si="7"/>
        <v>2.3</v>
      </c>
      <c r="AE691" s="13">
        <f t="shared" si="8"/>
        <v>0</v>
      </c>
      <c r="AF691" s="7">
        <v>0.0</v>
      </c>
      <c r="AG691" s="7">
        <v>0.0</v>
      </c>
      <c r="AH691" s="13" t="str">
        <f t="shared" si="9"/>
        <v> </v>
      </c>
      <c r="AI691" s="7">
        <v>0.0</v>
      </c>
      <c r="AJ691" s="7">
        <v>0.0</v>
      </c>
      <c r="AK691" s="26">
        <v>0.0</v>
      </c>
      <c r="AL691" s="26">
        <v>0.0</v>
      </c>
      <c r="AM691" s="7">
        <v>0.0</v>
      </c>
      <c r="AN691" s="7">
        <v>0.0</v>
      </c>
      <c r="AO691" s="7">
        <v>0.0</v>
      </c>
      <c r="AP691" s="7">
        <v>0.0</v>
      </c>
      <c r="AQ691" s="7">
        <v>0.0</v>
      </c>
      <c r="AR691" s="7">
        <v>0.0</v>
      </c>
      <c r="AS691" s="13">
        <f t="shared" si="10"/>
        <v>0</v>
      </c>
      <c r="AT691" s="14"/>
      <c r="AU691" s="7">
        <v>0.0</v>
      </c>
      <c r="AV691" s="7">
        <v>0.0</v>
      </c>
      <c r="AW691" s="14">
        <v>0.0</v>
      </c>
      <c r="AX691" s="14"/>
      <c r="AY691" s="14"/>
    </row>
    <row r="692" ht="12.75" customHeight="1">
      <c r="A692" s="7" t="s">
        <v>2964</v>
      </c>
      <c r="B692" s="7" t="s">
        <v>2965</v>
      </c>
      <c r="C692" s="8" t="s">
        <v>399</v>
      </c>
      <c r="D692" s="9" t="s">
        <v>159</v>
      </c>
      <c r="E692" s="7">
        <v>80.0</v>
      </c>
      <c r="F692" s="7">
        <v>0.0</v>
      </c>
      <c r="G692" s="7">
        <v>1.0</v>
      </c>
      <c r="H692" s="24">
        <f t="shared" si="1"/>
        <v>1</v>
      </c>
      <c r="I692" s="7">
        <v>0.0</v>
      </c>
      <c r="J692" s="7">
        <v>1.0</v>
      </c>
      <c r="K692" s="7">
        <v>0.0</v>
      </c>
      <c r="L692" s="12">
        <f t="shared" si="2"/>
        <v>8</v>
      </c>
      <c r="M692" s="7">
        <v>5.0</v>
      </c>
      <c r="N692" s="7">
        <v>1.0</v>
      </c>
      <c r="O692" s="7">
        <v>1.0</v>
      </c>
      <c r="P692" s="7">
        <v>5.0</v>
      </c>
      <c r="Q692" s="7">
        <v>1.0</v>
      </c>
      <c r="R692" s="10">
        <f t="shared" si="3"/>
        <v>0</v>
      </c>
      <c r="S692" s="10">
        <f t="shared" si="4"/>
        <v>0</v>
      </c>
      <c r="T692" s="7">
        <v>13.0</v>
      </c>
      <c r="U692" s="7">
        <v>8.0</v>
      </c>
      <c r="V692" s="7">
        <v>3.0</v>
      </c>
      <c r="W692" s="7">
        <v>2.0</v>
      </c>
      <c r="X692" s="7">
        <v>5.0</v>
      </c>
      <c r="Y692" s="7">
        <v>6362.0</v>
      </c>
      <c r="Z692" s="18">
        <f t="shared" si="5"/>
        <v>1.325416667</v>
      </c>
      <c r="AA692" s="14">
        <v>105.36</v>
      </c>
      <c r="AB692" s="18">
        <f t="shared" si="6"/>
        <v>1.317</v>
      </c>
      <c r="AC692" s="14">
        <v>285.66</v>
      </c>
      <c r="AD692" s="18">
        <f t="shared" si="7"/>
        <v>3.57075</v>
      </c>
      <c r="AE692" s="13">
        <f t="shared" si="8"/>
        <v>0.269449133</v>
      </c>
      <c r="AF692" s="7">
        <v>2.0</v>
      </c>
      <c r="AG692" s="7">
        <v>2.0</v>
      </c>
      <c r="AH692" s="13">
        <f t="shared" si="9"/>
        <v>0.5</v>
      </c>
      <c r="AI692" s="7">
        <v>2.0</v>
      </c>
      <c r="AJ692" s="7">
        <v>10.0</v>
      </c>
      <c r="AK692" s="26">
        <v>14.0</v>
      </c>
      <c r="AL692" s="26">
        <v>73.0</v>
      </c>
      <c r="AM692" s="7">
        <v>6.0</v>
      </c>
      <c r="AN692" s="7">
        <v>45.0</v>
      </c>
      <c r="AO692" s="7">
        <v>4.0</v>
      </c>
      <c r="AP692" s="7">
        <v>50.0</v>
      </c>
      <c r="AQ692" s="7">
        <v>18.0</v>
      </c>
      <c r="AR692" s="7">
        <v>73.0</v>
      </c>
      <c r="AS692" s="13">
        <f t="shared" si="10"/>
        <v>0.1978021978</v>
      </c>
      <c r="AT692" s="14">
        <v>5.24</v>
      </c>
      <c r="AU692" s="7">
        <v>2.0</v>
      </c>
      <c r="AV692" s="7">
        <v>3.0</v>
      </c>
      <c r="AW692" s="14">
        <v>-34.2</v>
      </c>
      <c r="AX692" s="14">
        <v>8.05</v>
      </c>
      <c r="AY692" s="14">
        <v>1.21</v>
      </c>
    </row>
    <row r="693" ht="12.75" customHeight="1">
      <c r="A693" s="7" t="s">
        <v>1961</v>
      </c>
      <c r="B693" s="7" t="s">
        <v>2969</v>
      </c>
      <c r="C693" s="8" t="s">
        <v>222</v>
      </c>
      <c r="D693" s="9" t="s">
        <v>174</v>
      </c>
      <c r="E693" s="7">
        <v>51.0</v>
      </c>
      <c r="F693" s="7">
        <v>0.0</v>
      </c>
      <c r="G693" s="7">
        <v>1.0</v>
      </c>
      <c r="H693" s="24">
        <f t="shared" si="1"/>
        <v>1</v>
      </c>
      <c r="I693" s="7">
        <v>0.0</v>
      </c>
      <c r="J693" s="7">
        <v>0.0</v>
      </c>
      <c r="K693" s="7">
        <v>1.0</v>
      </c>
      <c r="L693" s="12">
        <f t="shared" si="2"/>
        <v>0</v>
      </c>
      <c r="M693" s="7">
        <v>0.0</v>
      </c>
      <c r="N693" s="7">
        <v>0.0</v>
      </c>
      <c r="O693" s="7">
        <v>0.0</v>
      </c>
      <c r="P693" s="7">
        <v>0.0</v>
      </c>
      <c r="Q693" s="7">
        <v>0.0</v>
      </c>
      <c r="R693" s="10">
        <f t="shared" si="3"/>
        <v>0</v>
      </c>
      <c r="S693" s="10">
        <f t="shared" si="4"/>
        <v>0</v>
      </c>
      <c r="T693" s="7">
        <v>7.0</v>
      </c>
      <c r="U693" s="7">
        <v>3.0</v>
      </c>
      <c r="V693" s="7">
        <v>1.0</v>
      </c>
      <c r="W693" s="7">
        <v>2.0</v>
      </c>
      <c r="X693" s="7">
        <v>0.0</v>
      </c>
      <c r="Y693" s="7">
        <v>1854.0</v>
      </c>
      <c r="Z693" s="18">
        <f t="shared" si="5"/>
        <v>0.6058823529</v>
      </c>
      <c r="AA693" s="14">
        <v>31.58</v>
      </c>
      <c r="AB693" s="18">
        <f t="shared" si="6"/>
        <v>0.6192156863</v>
      </c>
      <c r="AC693" s="14">
        <v>214.12</v>
      </c>
      <c r="AD693" s="18">
        <f t="shared" si="7"/>
        <v>4.198431373</v>
      </c>
      <c r="AE693" s="13">
        <f t="shared" si="8"/>
        <v>0.1285307285</v>
      </c>
      <c r="AF693" s="7">
        <v>0.0</v>
      </c>
      <c r="AG693" s="7">
        <v>0.0</v>
      </c>
      <c r="AH693" s="13" t="str">
        <f t="shared" si="9"/>
        <v> </v>
      </c>
      <c r="AI693" s="7">
        <v>2.0</v>
      </c>
      <c r="AJ693" s="7">
        <v>0.0</v>
      </c>
      <c r="AK693" s="26">
        <v>3.0</v>
      </c>
      <c r="AL693" s="26">
        <v>30.0</v>
      </c>
      <c r="AM693" s="7">
        <v>0.0</v>
      </c>
      <c r="AN693" s="7">
        <v>6.0</v>
      </c>
      <c r="AO693" s="7">
        <v>1.0</v>
      </c>
      <c r="AP693" s="7">
        <v>14.0</v>
      </c>
      <c r="AQ693" s="7">
        <v>4.0</v>
      </c>
      <c r="AR693" s="7">
        <v>14.0</v>
      </c>
      <c r="AS693" s="13">
        <f t="shared" si="10"/>
        <v>0.2222222222</v>
      </c>
      <c r="AT693" s="14">
        <v>8.3</v>
      </c>
      <c r="AU693" s="7">
        <v>0.0</v>
      </c>
      <c r="AV693" s="7">
        <v>0.0</v>
      </c>
      <c r="AW693" s="14">
        <v>-34.2</v>
      </c>
      <c r="AX693" s="14">
        <v>4.35</v>
      </c>
      <c r="AY693" s="14">
        <v>-0.28</v>
      </c>
    </row>
    <row r="694" ht="12.75" customHeight="1">
      <c r="A694" s="7" t="s">
        <v>2973</v>
      </c>
      <c r="B694" s="7" t="s">
        <v>2974</v>
      </c>
      <c r="C694" s="8" t="s">
        <v>312</v>
      </c>
      <c r="D694" s="9" t="s">
        <v>174</v>
      </c>
      <c r="E694" s="7">
        <v>1.0</v>
      </c>
      <c r="F694" s="7">
        <v>0.0</v>
      </c>
      <c r="G694" s="7">
        <v>0.0</v>
      </c>
      <c r="H694" s="24">
        <f t="shared" si="1"/>
        <v>0</v>
      </c>
      <c r="I694" s="7">
        <v>0.0</v>
      </c>
      <c r="J694" s="7">
        <v>0.0</v>
      </c>
      <c r="K694" s="7">
        <v>0.0</v>
      </c>
      <c r="L694" s="12">
        <f t="shared" si="2"/>
        <v>0</v>
      </c>
      <c r="M694" s="7">
        <v>0.0</v>
      </c>
      <c r="N694" s="7">
        <v>0.0</v>
      </c>
      <c r="O694" s="7">
        <v>0.0</v>
      </c>
      <c r="P694" s="7">
        <v>0.0</v>
      </c>
      <c r="Q694" s="7">
        <v>0.0</v>
      </c>
      <c r="R694" s="10">
        <f t="shared" si="3"/>
        <v>0</v>
      </c>
      <c r="S694" s="10">
        <f t="shared" si="4"/>
        <v>0</v>
      </c>
      <c r="T694" s="7">
        <v>0.0</v>
      </c>
      <c r="U694" s="7">
        <v>0.0</v>
      </c>
      <c r="V694" s="7">
        <v>0.0</v>
      </c>
      <c r="W694" s="7">
        <v>0.0</v>
      </c>
      <c r="X694" s="7">
        <v>0.0</v>
      </c>
      <c r="Y694" s="7">
        <v>0.0</v>
      </c>
      <c r="Z694" s="18">
        <f t="shared" si="5"/>
        <v>0</v>
      </c>
      <c r="AA694" s="14">
        <v>0.0</v>
      </c>
      <c r="AB694" s="18">
        <f t="shared" si="6"/>
        <v>0</v>
      </c>
      <c r="AC694" s="14">
        <v>8.14</v>
      </c>
      <c r="AD694" s="18">
        <f t="shared" si="7"/>
        <v>8.14</v>
      </c>
      <c r="AE694" s="13">
        <f t="shared" si="8"/>
        <v>0</v>
      </c>
      <c r="AF694" s="7">
        <v>0.0</v>
      </c>
      <c r="AG694" s="7">
        <v>0.0</v>
      </c>
      <c r="AH694" s="13" t="str">
        <f t="shared" si="9"/>
        <v> </v>
      </c>
      <c r="AI694" s="7">
        <v>0.0</v>
      </c>
      <c r="AJ694" s="7">
        <v>0.0</v>
      </c>
      <c r="AK694" s="26">
        <v>0.0</v>
      </c>
      <c r="AL694" s="26">
        <v>0.0</v>
      </c>
      <c r="AM694" s="7">
        <v>0.0</v>
      </c>
      <c r="AN694" s="7">
        <v>0.0</v>
      </c>
      <c r="AO694" s="7">
        <v>0.0</v>
      </c>
      <c r="AP694" s="7">
        <v>0.0</v>
      </c>
      <c r="AQ694" s="7">
        <v>0.0</v>
      </c>
      <c r="AR694" s="7">
        <v>0.0</v>
      </c>
      <c r="AS694" s="13">
        <f t="shared" si="10"/>
        <v>0</v>
      </c>
      <c r="AT694" s="14"/>
      <c r="AU694" s="7">
        <v>0.0</v>
      </c>
      <c r="AV694" s="7">
        <v>0.0</v>
      </c>
      <c r="AW694" s="14">
        <v>0.0</v>
      </c>
      <c r="AX694" s="14"/>
      <c r="AY694" s="14"/>
    </row>
    <row r="695" ht="12.75" customHeight="1">
      <c r="A695" s="7" t="s">
        <v>272</v>
      </c>
      <c r="B695" s="7" t="s">
        <v>2975</v>
      </c>
      <c r="C695" s="8" t="s">
        <v>222</v>
      </c>
      <c r="D695" s="9" t="s">
        <v>174</v>
      </c>
      <c r="E695" s="7">
        <v>9.0</v>
      </c>
      <c r="F695" s="7">
        <v>0.0</v>
      </c>
      <c r="G695" s="7">
        <v>0.0</v>
      </c>
      <c r="H695" s="24">
        <f t="shared" si="1"/>
        <v>0</v>
      </c>
      <c r="I695" s="7">
        <v>0.0</v>
      </c>
      <c r="J695" s="7">
        <v>0.0</v>
      </c>
      <c r="K695" s="7">
        <v>0.0</v>
      </c>
      <c r="L695" s="12">
        <f t="shared" si="2"/>
        <v>0</v>
      </c>
      <c r="M695" s="7">
        <v>0.0</v>
      </c>
      <c r="N695" s="7">
        <v>0.0</v>
      </c>
      <c r="O695" s="7">
        <v>0.0</v>
      </c>
      <c r="P695" s="7">
        <v>0.0</v>
      </c>
      <c r="Q695" s="7">
        <v>0.0</v>
      </c>
      <c r="R695" s="10">
        <f t="shared" si="3"/>
        <v>0</v>
      </c>
      <c r="S695" s="10">
        <f t="shared" si="4"/>
        <v>0</v>
      </c>
      <c r="T695" s="7">
        <v>0.0</v>
      </c>
      <c r="U695" s="7">
        <v>0.0</v>
      </c>
      <c r="V695" s="7">
        <v>0.0</v>
      </c>
      <c r="W695" s="7">
        <v>0.0</v>
      </c>
      <c r="X695" s="7">
        <v>0.0</v>
      </c>
      <c r="Y695" s="7">
        <v>13.0</v>
      </c>
      <c r="Z695" s="18">
        <f t="shared" si="5"/>
        <v>0.02407407407</v>
      </c>
      <c r="AA695" s="14">
        <v>0.0</v>
      </c>
      <c r="AB695" s="18">
        <f t="shared" si="6"/>
        <v>0</v>
      </c>
      <c r="AC695" s="14">
        <v>40.55</v>
      </c>
      <c r="AD695" s="18">
        <f t="shared" si="7"/>
        <v>4.505555556</v>
      </c>
      <c r="AE695" s="13">
        <f t="shared" si="8"/>
        <v>0</v>
      </c>
      <c r="AF695" s="7">
        <v>0.0</v>
      </c>
      <c r="AG695" s="7">
        <v>0.0</v>
      </c>
      <c r="AH695" s="13" t="str">
        <f t="shared" si="9"/>
        <v> </v>
      </c>
      <c r="AI695" s="7">
        <v>0.0</v>
      </c>
      <c r="AJ695" s="7">
        <v>0.0</v>
      </c>
      <c r="AK695" s="26">
        <v>0.0</v>
      </c>
      <c r="AL695" s="26">
        <v>0.0</v>
      </c>
      <c r="AM695" s="7">
        <v>0.0</v>
      </c>
      <c r="AN695" s="7">
        <v>0.0</v>
      </c>
      <c r="AO695" s="7">
        <v>0.0</v>
      </c>
      <c r="AP695" s="7">
        <v>0.0</v>
      </c>
      <c r="AQ695" s="7">
        <v>0.0</v>
      </c>
      <c r="AR695" s="7">
        <v>0.0</v>
      </c>
      <c r="AS695" s="13">
        <f t="shared" si="10"/>
        <v>0</v>
      </c>
      <c r="AT695" s="14"/>
      <c r="AU695" s="7">
        <v>0.0</v>
      </c>
      <c r="AV695" s="7">
        <v>0.0</v>
      </c>
      <c r="AW695" s="14">
        <v>0.0</v>
      </c>
      <c r="AX695" s="14"/>
      <c r="AY695" s="14"/>
    </row>
    <row r="696" ht="12.75" customHeight="1">
      <c r="A696" s="7" t="s">
        <v>2237</v>
      </c>
      <c r="B696" s="7" t="s">
        <v>2978</v>
      </c>
      <c r="C696" s="8" t="s">
        <v>399</v>
      </c>
      <c r="D696" s="9" t="s">
        <v>174</v>
      </c>
      <c r="E696" s="7">
        <v>62.0</v>
      </c>
      <c r="F696" s="7">
        <v>0.0</v>
      </c>
      <c r="G696" s="7">
        <v>0.0</v>
      </c>
      <c r="H696" s="24">
        <f t="shared" si="1"/>
        <v>0</v>
      </c>
      <c r="I696" s="7">
        <v>0.0</v>
      </c>
      <c r="J696" s="7">
        <v>0.0</v>
      </c>
      <c r="K696" s="7">
        <v>0.0</v>
      </c>
      <c r="L696" s="12">
        <f t="shared" si="2"/>
        <v>0</v>
      </c>
      <c r="M696" s="7">
        <v>1.0</v>
      </c>
      <c r="N696" s="7">
        <v>0.0</v>
      </c>
      <c r="O696" s="7">
        <v>0.0</v>
      </c>
      <c r="P696" s="7">
        <v>1.0</v>
      </c>
      <c r="Q696" s="7">
        <v>0.0</v>
      </c>
      <c r="R696" s="10">
        <f t="shared" si="3"/>
        <v>0</v>
      </c>
      <c r="S696" s="10">
        <f t="shared" si="4"/>
        <v>0</v>
      </c>
      <c r="T696" s="7">
        <v>25.0</v>
      </c>
      <c r="U696" s="7">
        <v>1.0</v>
      </c>
      <c r="V696" s="7">
        <v>0.0</v>
      </c>
      <c r="W696" s="7">
        <v>4.0</v>
      </c>
      <c r="X696" s="7">
        <v>2.0</v>
      </c>
      <c r="Y696" s="7">
        <v>7174.0</v>
      </c>
      <c r="Z696" s="18">
        <f t="shared" si="5"/>
        <v>1.928494624</v>
      </c>
      <c r="AA696" s="14">
        <v>113.81</v>
      </c>
      <c r="AB696" s="18">
        <f t="shared" si="6"/>
        <v>1.835645161</v>
      </c>
      <c r="AC696" s="14">
        <v>144.98</v>
      </c>
      <c r="AD696" s="18">
        <f t="shared" si="7"/>
        <v>2.338387097</v>
      </c>
      <c r="AE696" s="13">
        <f t="shared" si="8"/>
        <v>0.4397774257</v>
      </c>
      <c r="AF696" s="7">
        <v>0.0</v>
      </c>
      <c r="AG696" s="7">
        <v>0.0</v>
      </c>
      <c r="AH696" s="13" t="str">
        <f t="shared" si="9"/>
        <v> </v>
      </c>
      <c r="AI696" s="7">
        <v>0.0</v>
      </c>
      <c r="AJ696" s="7">
        <v>12.0</v>
      </c>
      <c r="AK696" s="26">
        <v>13.0</v>
      </c>
      <c r="AL696" s="26">
        <v>82.0</v>
      </c>
      <c r="AM696" s="7">
        <v>4.0</v>
      </c>
      <c r="AN696" s="7">
        <v>41.0</v>
      </c>
      <c r="AO696" s="7">
        <v>6.0</v>
      </c>
      <c r="AP696" s="7">
        <v>61.0</v>
      </c>
      <c r="AQ696" s="7">
        <v>13.0</v>
      </c>
      <c r="AR696" s="7">
        <v>103.0</v>
      </c>
      <c r="AS696" s="13">
        <f t="shared" si="10"/>
        <v>0.1120689655</v>
      </c>
      <c r="AT696" s="14">
        <v>-3.66</v>
      </c>
      <c r="AU696" s="7">
        <v>0.0</v>
      </c>
      <c r="AV696" s="7">
        <v>4.0</v>
      </c>
      <c r="AW696" s="14">
        <v>-33.2</v>
      </c>
      <c r="AX696" s="14">
        <v>9.78</v>
      </c>
      <c r="AY696" s="14">
        <v>6.33</v>
      </c>
    </row>
    <row r="697" ht="12.75" customHeight="1">
      <c r="A697" s="7" t="s">
        <v>449</v>
      </c>
      <c r="B697" s="7" t="s">
        <v>2984</v>
      </c>
      <c r="C697" s="8" t="s">
        <v>231</v>
      </c>
      <c r="D697" s="9" t="s">
        <v>247</v>
      </c>
      <c r="E697" s="7">
        <v>41.0</v>
      </c>
      <c r="F697" s="7">
        <v>0.0</v>
      </c>
      <c r="G697" s="7">
        <v>0.0</v>
      </c>
      <c r="H697" s="24">
        <f t="shared" si="1"/>
        <v>0</v>
      </c>
      <c r="I697" s="7">
        <v>0.0</v>
      </c>
      <c r="J697" s="7">
        <v>0.0</v>
      </c>
      <c r="K697" s="7">
        <v>0.0</v>
      </c>
      <c r="L697" s="12">
        <f t="shared" si="2"/>
        <v>0</v>
      </c>
      <c r="M697" s="7">
        <v>1.0</v>
      </c>
      <c r="N697" s="7">
        <v>2.0</v>
      </c>
      <c r="O697" s="7">
        <v>2.0</v>
      </c>
      <c r="P697" s="7">
        <v>1.0</v>
      </c>
      <c r="Q697" s="7">
        <v>1.0</v>
      </c>
      <c r="R697" s="10">
        <f t="shared" si="3"/>
        <v>0</v>
      </c>
      <c r="S697" s="10">
        <f t="shared" si="4"/>
        <v>0</v>
      </c>
      <c r="T697" s="7">
        <v>0.0</v>
      </c>
      <c r="U697" s="7">
        <v>1.0</v>
      </c>
      <c r="V697" s="7">
        <v>1.0</v>
      </c>
      <c r="W697" s="7">
        <v>0.0</v>
      </c>
      <c r="X697" s="7">
        <v>0.0</v>
      </c>
      <c r="Y697" s="7">
        <v>647.0</v>
      </c>
      <c r="Z697" s="18">
        <f t="shared" si="5"/>
        <v>0.2630081301</v>
      </c>
      <c r="AA697" s="14">
        <v>9.63</v>
      </c>
      <c r="AB697" s="18">
        <f t="shared" si="6"/>
        <v>0.2348780488</v>
      </c>
      <c r="AC697" s="14">
        <v>172.51</v>
      </c>
      <c r="AD697" s="18">
        <f t="shared" si="7"/>
        <v>4.207560976</v>
      </c>
      <c r="AE697" s="13">
        <f t="shared" si="8"/>
        <v>0.05287141759</v>
      </c>
      <c r="AF697" s="7">
        <v>0.0</v>
      </c>
      <c r="AG697" s="7">
        <v>0.0</v>
      </c>
      <c r="AH697" s="13" t="str">
        <f t="shared" si="9"/>
        <v> </v>
      </c>
      <c r="AI697" s="7">
        <v>0.0</v>
      </c>
      <c r="AJ697" s="7">
        <v>1.0</v>
      </c>
      <c r="AK697" s="26">
        <v>3.0</v>
      </c>
      <c r="AL697" s="26">
        <v>11.0</v>
      </c>
      <c r="AM697" s="7">
        <v>4.0</v>
      </c>
      <c r="AN697" s="7">
        <v>3.0</v>
      </c>
      <c r="AO697" s="7">
        <v>1.0</v>
      </c>
      <c r="AP697" s="7">
        <v>3.0</v>
      </c>
      <c r="AQ697" s="7">
        <v>3.0</v>
      </c>
      <c r="AR697" s="7">
        <v>7.0</v>
      </c>
      <c r="AS697" s="13">
        <f t="shared" si="10"/>
        <v>0.3</v>
      </c>
      <c r="AT697" s="14">
        <v>9.87</v>
      </c>
      <c r="AU697" s="7">
        <v>0.0</v>
      </c>
      <c r="AV697" s="7">
        <v>0.0</v>
      </c>
      <c r="AW697" s="14">
        <v>-37.4</v>
      </c>
      <c r="AX697" s="14">
        <v>40.0</v>
      </c>
      <c r="AY697" s="14">
        <v>32.49</v>
      </c>
    </row>
    <row r="698" ht="12.75" customHeight="1">
      <c r="A698" s="7" t="s">
        <v>2987</v>
      </c>
      <c r="B698" s="7" t="s">
        <v>2988</v>
      </c>
      <c r="C698" s="8" t="s">
        <v>490</v>
      </c>
      <c r="D698" s="9" t="s">
        <v>255</v>
      </c>
      <c r="E698" s="7">
        <v>33.0</v>
      </c>
      <c r="F698" s="7">
        <v>0.0</v>
      </c>
      <c r="G698" s="7">
        <v>0.0</v>
      </c>
      <c r="H698" s="24">
        <f t="shared" si="1"/>
        <v>0</v>
      </c>
      <c r="I698" s="7">
        <v>0.0</v>
      </c>
      <c r="J698" s="7">
        <v>0.0</v>
      </c>
      <c r="K698" s="7">
        <v>0.0</v>
      </c>
      <c r="L698" s="12">
        <f t="shared" si="2"/>
        <v>0</v>
      </c>
      <c r="M698" s="7">
        <v>0.0</v>
      </c>
      <c r="N698" s="7">
        <v>0.0</v>
      </c>
      <c r="O698" s="7">
        <v>0.0</v>
      </c>
      <c r="P698" s="7">
        <v>0.0</v>
      </c>
      <c r="Q698" s="7">
        <v>0.0</v>
      </c>
      <c r="R698" s="10">
        <f t="shared" si="3"/>
        <v>0</v>
      </c>
      <c r="S698" s="10">
        <f t="shared" si="4"/>
        <v>0</v>
      </c>
      <c r="T698" s="7">
        <v>0.0</v>
      </c>
      <c r="U698" s="7">
        <v>2.0</v>
      </c>
      <c r="V698" s="7">
        <v>0.0</v>
      </c>
      <c r="W698" s="7">
        <v>0.0</v>
      </c>
      <c r="X698" s="7">
        <v>0.0</v>
      </c>
      <c r="Y698" s="7">
        <v>449.0</v>
      </c>
      <c r="Z698" s="18">
        <f t="shared" si="5"/>
        <v>0.2267676768</v>
      </c>
      <c r="AA698" s="14">
        <v>5.21</v>
      </c>
      <c r="AB698" s="18">
        <f t="shared" si="6"/>
        <v>0.1578787879</v>
      </c>
      <c r="AC698" s="14">
        <v>143.32</v>
      </c>
      <c r="AD698" s="18">
        <f t="shared" si="7"/>
        <v>4.343030303</v>
      </c>
      <c r="AE698" s="13">
        <f t="shared" si="8"/>
        <v>0.0350770888</v>
      </c>
      <c r="AF698" s="7">
        <v>0.0</v>
      </c>
      <c r="AG698" s="7">
        <v>0.0</v>
      </c>
      <c r="AH698" s="13" t="str">
        <f t="shared" si="9"/>
        <v> </v>
      </c>
      <c r="AI698" s="7">
        <v>0.0</v>
      </c>
      <c r="AJ698" s="7">
        <v>1.0</v>
      </c>
      <c r="AK698" s="26">
        <v>0.0</v>
      </c>
      <c r="AL698" s="26">
        <v>7.0</v>
      </c>
      <c r="AM698" s="7">
        <v>0.0</v>
      </c>
      <c r="AN698" s="7">
        <v>4.0</v>
      </c>
      <c r="AO698" s="7">
        <v>0.0</v>
      </c>
      <c r="AP698" s="7">
        <v>3.0</v>
      </c>
      <c r="AQ698" s="7">
        <v>0.0</v>
      </c>
      <c r="AR698" s="7">
        <v>10.0</v>
      </c>
      <c r="AS698" s="13">
        <f t="shared" si="10"/>
        <v>0</v>
      </c>
      <c r="AT698" s="14">
        <v>-14.17</v>
      </c>
      <c r="AU698" s="7">
        <v>0.0</v>
      </c>
      <c r="AV698" s="7">
        <v>0.0</v>
      </c>
      <c r="AW698" s="14">
        <v>-103.6</v>
      </c>
      <c r="AX698" s="14">
        <v>0.0</v>
      </c>
      <c r="AY698" s="14">
        <v>-5.84</v>
      </c>
    </row>
    <row r="699" ht="12.75" customHeight="1">
      <c r="A699" s="7" t="s">
        <v>1297</v>
      </c>
      <c r="B699" s="7" t="s">
        <v>732</v>
      </c>
      <c r="C699" s="8" t="s">
        <v>542</v>
      </c>
      <c r="D699" s="9" t="s">
        <v>183</v>
      </c>
      <c r="E699" s="7">
        <v>81.0</v>
      </c>
      <c r="F699" s="7">
        <v>0.0</v>
      </c>
      <c r="G699" s="7">
        <v>0.0</v>
      </c>
      <c r="H699" s="24">
        <f t="shared" si="1"/>
        <v>0</v>
      </c>
      <c r="I699" s="7">
        <v>0.0</v>
      </c>
      <c r="J699" s="7">
        <v>0.0</v>
      </c>
      <c r="K699" s="7">
        <v>0.0</v>
      </c>
      <c r="L699" s="12">
        <f t="shared" si="2"/>
        <v>0</v>
      </c>
      <c r="M699" s="7">
        <v>0.0</v>
      </c>
      <c r="N699" s="7">
        <v>0.0</v>
      </c>
      <c r="O699" s="7">
        <v>0.0</v>
      </c>
      <c r="P699" s="7">
        <v>0.0</v>
      </c>
      <c r="Q699" s="7">
        <v>0.0</v>
      </c>
      <c r="R699" s="10">
        <f t="shared" si="3"/>
        <v>0</v>
      </c>
      <c r="S699" s="10">
        <f t="shared" si="4"/>
        <v>0</v>
      </c>
      <c r="T699" s="7">
        <v>0.0</v>
      </c>
      <c r="U699" s="7">
        <v>0.0</v>
      </c>
      <c r="V699" s="7">
        <v>0.0</v>
      </c>
      <c r="W699" s="7">
        <v>0.0</v>
      </c>
      <c r="X699" s="7">
        <v>0.0</v>
      </c>
      <c r="Y699" s="7">
        <v>142.0</v>
      </c>
      <c r="Z699" s="18">
        <f t="shared" si="5"/>
        <v>0.029218107</v>
      </c>
      <c r="AA699" s="14">
        <v>3.14</v>
      </c>
      <c r="AB699" s="18">
        <f t="shared" si="6"/>
        <v>0.0387654321</v>
      </c>
      <c r="AC699" s="14">
        <v>380.88</v>
      </c>
      <c r="AD699" s="18">
        <f t="shared" si="7"/>
        <v>4.702222222</v>
      </c>
      <c r="AE699" s="13">
        <f t="shared" si="8"/>
        <v>0.008176657466</v>
      </c>
      <c r="AF699" s="7">
        <v>0.0</v>
      </c>
      <c r="AG699" s="7">
        <v>0.0</v>
      </c>
      <c r="AH699" s="13" t="str">
        <f t="shared" si="9"/>
        <v> </v>
      </c>
      <c r="AI699" s="7">
        <v>0.0</v>
      </c>
      <c r="AJ699" s="7">
        <v>0.0</v>
      </c>
      <c r="AK699" s="26">
        <v>0.0</v>
      </c>
      <c r="AL699" s="26">
        <v>1.0</v>
      </c>
      <c r="AM699" s="7">
        <v>1.0</v>
      </c>
      <c r="AN699" s="7">
        <v>1.0</v>
      </c>
      <c r="AO699" s="7">
        <v>0.0</v>
      </c>
      <c r="AP699" s="7">
        <v>0.0</v>
      </c>
      <c r="AQ699" s="7">
        <v>1.0</v>
      </c>
      <c r="AR699" s="7">
        <v>0.0</v>
      </c>
      <c r="AS699" s="13">
        <f t="shared" si="10"/>
        <v>1</v>
      </c>
      <c r="AT699" s="14">
        <v>86.79</v>
      </c>
      <c r="AU699" s="7">
        <v>0.0</v>
      </c>
      <c r="AV699" s="7">
        <v>1.0</v>
      </c>
      <c r="AW699" s="14">
        <v>-19.1</v>
      </c>
      <c r="AX699" s="14">
        <v>100.0</v>
      </c>
      <c r="AY699" s="14">
        <v>93.83</v>
      </c>
    </row>
    <row r="700" ht="12.75" customHeight="1">
      <c r="A700" s="7" t="s">
        <v>1115</v>
      </c>
      <c r="B700" s="7" t="s">
        <v>732</v>
      </c>
      <c r="C700" s="8" t="s">
        <v>685</v>
      </c>
      <c r="D700" s="9" t="s">
        <v>150</v>
      </c>
      <c r="E700" s="7">
        <v>6.0</v>
      </c>
      <c r="F700" s="7">
        <v>0.0</v>
      </c>
      <c r="G700" s="7">
        <v>0.0</v>
      </c>
      <c r="H700" s="24">
        <f t="shared" si="1"/>
        <v>0</v>
      </c>
      <c r="I700" s="7">
        <v>0.0</v>
      </c>
      <c r="J700" s="7">
        <v>0.0</v>
      </c>
      <c r="K700" s="7">
        <v>0.0</v>
      </c>
      <c r="L700" s="12">
        <f t="shared" si="2"/>
        <v>0</v>
      </c>
      <c r="M700" s="7">
        <v>0.0</v>
      </c>
      <c r="N700" s="7">
        <v>0.0</v>
      </c>
      <c r="O700" s="7">
        <v>0.0</v>
      </c>
      <c r="P700" s="7">
        <v>0.0</v>
      </c>
      <c r="Q700" s="7">
        <v>0.0</v>
      </c>
      <c r="R700" s="10">
        <f t="shared" si="3"/>
        <v>0</v>
      </c>
      <c r="S700" s="10">
        <f t="shared" si="4"/>
        <v>0</v>
      </c>
      <c r="T700" s="7">
        <v>0.0</v>
      </c>
      <c r="U700" s="7">
        <v>0.0</v>
      </c>
      <c r="V700" s="7">
        <v>0.0</v>
      </c>
      <c r="W700" s="7">
        <v>0.0</v>
      </c>
      <c r="X700" s="7">
        <v>0.0</v>
      </c>
      <c r="Y700" s="7">
        <v>0.0</v>
      </c>
      <c r="Z700" s="18">
        <f t="shared" si="5"/>
        <v>0</v>
      </c>
      <c r="AA700" s="14">
        <v>0.0</v>
      </c>
      <c r="AB700" s="18">
        <f t="shared" si="6"/>
        <v>0</v>
      </c>
      <c r="AC700" s="14">
        <v>26.77</v>
      </c>
      <c r="AD700" s="18">
        <f t="shared" si="7"/>
        <v>4.461666667</v>
      </c>
      <c r="AE700" s="13">
        <f t="shared" si="8"/>
        <v>0</v>
      </c>
      <c r="AF700" s="7">
        <v>0.0</v>
      </c>
      <c r="AG700" s="7">
        <v>0.0</v>
      </c>
      <c r="AH700" s="13" t="str">
        <f t="shared" si="9"/>
        <v> </v>
      </c>
      <c r="AI700" s="7">
        <v>0.0</v>
      </c>
      <c r="AJ700" s="7">
        <v>0.0</v>
      </c>
      <c r="AK700" s="26">
        <v>0.0</v>
      </c>
      <c r="AL700" s="26">
        <v>0.0</v>
      </c>
      <c r="AM700" s="7">
        <v>0.0</v>
      </c>
      <c r="AN700" s="7">
        <v>0.0</v>
      </c>
      <c r="AO700" s="7">
        <v>0.0</v>
      </c>
      <c r="AP700" s="7">
        <v>0.0</v>
      </c>
      <c r="AQ700" s="7">
        <v>0.0</v>
      </c>
      <c r="AR700" s="7">
        <v>0.0</v>
      </c>
      <c r="AS700" s="13">
        <f t="shared" si="10"/>
        <v>0</v>
      </c>
      <c r="AT700" s="14"/>
      <c r="AU700" s="7">
        <v>0.0</v>
      </c>
      <c r="AV700" s="7">
        <v>0.0</v>
      </c>
      <c r="AW700" s="14">
        <v>0.0</v>
      </c>
      <c r="AX700" s="14"/>
      <c r="AY700" s="14"/>
    </row>
    <row r="701" ht="12.75" customHeight="1">
      <c r="A701" s="7" t="s">
        <v>2996</v>
      </c>
      <c r="B701" s="7" t="s">
        <v>2997</v>
      </c>
      <c r="C701" s="8" t="s">
        <v>182</v>
      </c>
      <c r="D701" s="9" t="s">
        <v>159</v>
      </c>
      <c r="E701" s="7">
        <v>32.0</v>
      </c>
      <c r="F701" s="7">
        <v>0.0</v>
      </c>
      <c r="G701" s="7">
        <v>0.0</v>
      </c>
      <c r="H701" s="24">
        <f t="shared" si="1"/>
        <v>0</v>
      </c>
      <c r="I701" s="7">
        <v>0.0</v>
      </c>
      <c r="J701" s="7">
        <v>0.0</v>
      </c>
      <c r="K701" s="7">
        <v>0.0</v>
      </c>
      <c r="L701" s="12">
        <f t="shared" si="2"/>
        <v>0</v>
      </c>
      <c r="M701" s="7">
        <v>0.0</v>
      </c>
      <c r="N701" s="7">
        <v>0.0</v>
      </c>
      <c r="O701" s="7">
        <v>0.0</v>
      </c>
      <c r="P701" s="7">
        <v>0.0</v>
      </c>
      <c r="Q701" s="7">
        <v>0.0</v>
      </c>
      <c r="R701" s="10">
        <f t="shared" si="3"/>
        <v>0</v>
      </c>
      <c r="S701" s="10">
        <f t="shared" si="4"/>
        <v>0</v>
      </c>
      <c r="T701" s="7">
        <v>0.0</v>
      </c>
      <c r="U701" s="7">
        <v>0.0</v>
      </c>
      <c r="V701" s="7">
        <v>0.0</v>
      </c>
      <c r="W701" s="7">
        <v>0.0</v>
      </c>
      <c r="X701" s="7">
        <v>0.0</v>
      </c>
      <c r="Y701" s="7">
        <v>9.0</v>
      </c>
      <c r="Z701" s="18">
        <f t="shared" si="5"/>
        <v>0.0046875</v>
      </c>
      <c r="AA701" s="14">
        <v>0.04</v>
      </c>
      <c r="AB701" s="18">
        <f t="shared" si="6"/>
        <v>0.00125</v>
      </c>
      <c r="AC701" s="14">
        <v>182.43</v>
      </c>
      <c r="AD701" s="18">
        <f t="shared" si="7"/>
        <v>5.7009375</v>
      </c>
      <c r="AE701" s="13">
        <f t="shared" si="8"/>
        <v>0.0002192141174</v>
      </c>
      <c r="AF701" s="7">
        <v>0.0</v>
      </c>
      <c r="AG701" s="7">
        <v>0.0</v>
      </c>
      <c r="AH701" s="13" t="str">
        <f t="shared" si="9"/>
        <v> </v>
      </c>
      <c r="AI701" s="7">
        <v>0.0</v>
      </c>
      <c r="AJ701" s="7">
        <v>0.0</v>
      </c>
      <c r="AK701" s="26">
        <v>0.0</v>
      </c>
      <c r="AL701" s="26">
        <v>0.0</v>
      </c>
      <c r="AM701" s="7">
        <v>0.0</v>
      </c>
      <c r="AN701" s="7">
        <v>0.0</v>
      </c>
      <c r="AO701" s="7">
        <v>0.0</v>
      </c>
      <c r="AP701" s="7">
        <v>0.0</v>
      </c>
      <c r="AQ701" s="7">
        <v>0.0</v>
      </c>
      <c r="AR701" s="7">
        <v>0.0</v>
      </c>
      <c r="AS701" s="13">
        <f t="shared" si="10"/>
        <v>0</v>
      </c>
      <c r="AT701" s="14"/>
      <c r="AU701" s="7">
        <v>0.0</v>
      </c>
      <c r="AV701" s="7">
        <v>0.0</v>
      </c>
      <c r="AW701" s="14">
        <v>0.0</v>
      </c>
      <c r="AX701" s="14"/>
      <c r="AY701" s="14"/>
    </row>
    <row r="702" ht="12.75" customHeight="1">
      <c r="A702" s="7" t="s">
        <v>532</v>
      </c>
      <c r="B702" s="7" t="s">
        <v>2999</v>
      </c>
      <c r="C702" s="8" t="s">
        <v>182</v>
      </c>
      <c r="D702" s="9" t="s">
        <v>255</v>
      </c>
      <c r="E702" s="7">
        <v>78.0</v>
      </c>
      <c r="F702" s="7">
        <v>0.0</v>
      </c>
      <c r="G702" s="7">
        <v>1.0</v>
      </c>
      <c r="H702" s="24">
        <f t="shared" si="1"/>
        <v>1</v>
      </c>
      <c r="I702" s="7">
        <v>0.0</v>
      </c>
      <c r="J702" s="7">
        <v>0.0</v>
      </c>
      <c r="K702" s="7">
        <v>0.0</v>
      </c>
      <c r="L702" s="12">
        <f t="shared" si="2"/>
        <v>0</v>
      </c>
      <c r="M702" s="7">
        <v>8.0</v>
      </c>
      <c r="N702" s="7">
        <v>2.0</v>
      </c>
      <c r="O702" s="7">
        <v>2.0</v>
      </c>
      <c r="P702" s="7">
        <v>8.0</v>
      </c>
      <c r="Q702" s="7">
        <v>1.0</v>
      </c>
      <c r="R702" s="10">
        <f t="shared" si="3"/>
        <v>0</v>
      </c>
      <c r="S702" s="10">
        <f t="shared" si="4"/>
        <v>0</v>
      </c>
      <c r="T702" s="7">
        <v>1.0</v>
      </c>
      <c r="U702" s="7">
        <v>0.0</v>
      </c>
      <c r="V702" s="7">
        <v>0.0</v>
      </c>
      <c r="W702" s="7">
        <v>0.0</v>
      </c>
      <c r="X702" s="7">
        <v>3.0</v>
      </c>
      <c r="Y702" s="7">
        <v>2991.0</v>
      </c>
      <c r="Z702" s="18">
        <f t="shared" si="5"/>
        <v>0.6391025641</v>
      </c>
      <c r="AA702" s="14">
        <v>42.76</v>
      </c>
      <c r="AB702" s="18">
        <f t="shared" si="6"/>
        <v>0.5482051282</v>
      </c>
      <c r="AC702" s="14">
        <v>388.45</v>
      </c>
      <c r="AD702" s="18">
        <f t="shared" si="7"/>
        <v>4.980128205</v>
      </c>
      <c r="AE702" s="13">
        <f t="shared" si="8"/>
        <v>0.0991628209</v>
      </c>
      <c r="AF702" s="7">
        <v>1.0</v>
      </c>
      <c r="AG702" s="7">
        <v>1.0</v>
      </c>
      <c r="AH702" s="13">
        <f t="shared" si="9"/>
        <v>0.5</v>
      </c>
      <c r="AI702" s="7">
        <v>0.0</v>
      </c>
      <c r="AJ702" s="7">
        <v>1.0</v>
      </c>
      <c r="AK702" s="26">
        <v>11.0</v>
      </c>
      <c r="AL702" s="26">
        <v>29.0</v>
      </c>
      <c r="AM702" s="7">
        <v>5.0</v>
      </c>
      <c r="AN702" s="7">
        <v>13.0</v>
      </c>
      <c r="AO702" s="7">
        <v>2.0</v>
      </c>
      <c r="AP702" s="7">
        <v>8.0</v>
      </c>
      <c r="AQ702" s="7">
        <v>15.0</v>
      </c>
      <c r="AR702" s="7">
        <v>23.0</v>
      </c>
      <c r="AS702" s="13">
        <f t="shared" si="10"/>
        <v>0.3947368421</v>
      </c>
      <c r="AT702" s="14">
        <v>29.39</v>
      </c>
      <c r="AU702" s="7">
        <v>0.0</v>
      </c>
      <c r="AV702" s="7">
        <v>1.0</v>
      </c>
      <c r="AW702" s="14">
        <v>-29.5</v>
      </c>
      <c r="AX702" s="14">
        <v>0.0</v>
      </c>
      <c r="AY702" s="14">
        <v>-5.23</v>
      </c>
    </row>
    <row r="703" ht="12.75" customHeight="1">
      <c r="A703" s="7" t="s">
        <v>3001</v>
      </c>
      <c r="B703" s="7" t="s">
        <v>3002</v>
      </c>
      <c r="C703" s="8" t="s">
        <v>254</v>
      </c>
      <c r="D703" s="9" t="s">
        <v>183</v>
      </c>
      <c r="E703" s="7">
        <v>61.0</v>
      </c>
      <c r="F703" s="7">
        <v>0.0</v>
      </c>
      <c r="G703" s="7">
        <v>1.0</v>
      </c>
      <c r="H703" s="24">
        <f t="shared" si="1"/>
        <v>1</v>
      </c>
      <c r="I703" s="7">
        <v>0.0</v>
      </c>
      <c r="J703" s="7">
        <v>0.0</v>
      </c>
      <c r="K703" s="7">
        <v>1.0</v>
      </c>
      <c r="L703" s="12">
        <f t="shared" si="2"/>
        <v>0</v>
      </c>
      <c r="M703" s="7">
        <v>2.0</v>
      </c>
      <c r="N703" s="7">
        <v>0.0</v>
      </c>
      <c r="O703" s="7">
        <v>0.0</v>
      </c>
      <c r="P703" s="7">
        <v>2.0</v>
      </c>
      <c r="Q703" s="7">
        <v>1.0</v>
      </c>
      <c r="R703" s="10">
        <f t="shared" si="3"/>
        <v>0</v>
      </c>
      <c r="S703" s="10">
        <f t="shared" si="4"/>
        <v>0</v>
      </c>
      <c r="T703" s="7">
        <v>5.0</v>
      </c>
      <c r="U703" s="7">
        <v>5.0</v>
      </c>
      <c r="V703" s="7">
        <v>4.0</v>
      </c>
      <c r="W703" s="7">
        <v>0.0</v>
      </c>
      <c r="X703" s="7">
        <v>3.0</v>
      </c>
      <c r="Y703" s="7">
        <v>4815.0</v>
      </c>
      <c r="Z703" s="18">
        <f t="shared" si="5"/>
        <v>1.31557377</v>
      </c>
      <c r="AA703" s="14">
        <v>72.3</v>
      </c>
      <c r="AB703" s="18">
        <f t="shared" si="6"/>
        <v>1.185245902</v>
      </c>
      <c r="AC703" s="14">
        <v>222.18</v>
      </c>
      <c r="AD703" s="18">
        <f t="shared" si="7"/>
        <v>3.642295082</v>
      </c>
      <c r="AE703" s="13">
        <f t="shared" si="8"/>
        <v>0.2455175224</v>
      </c>
      <c r="AF703" s="7">
        <v>0.0</v>
      </c>
      <c r="AG703" s="7">
        <v>0.0</v>
      </c>
      <c r="AH703" s="13" t="str">
        <f t="shared" si="9"/>
        <v> </v>
      </c>
      <c r="AI703" s="7">
        <v>2.0</v>
      </c>
      <c r="AJ703" s="7">
        <v>8.0</v>
      </c>
      <c r="AK703" s="26">
        <v>8.0</v>
      </c>
      <c r="AL703" s="26">
        <v>36.0</v>
      </c>
      <c r="AM703" s="7">
        <v>2.0</v>
      </c>
      <c r="AN703" s="7">
        <v>25.0</v>
      </c>
      <c r="AO703" s="7">
        <v>2.0</v>
      </c>
      <c r="AP703" s="7">
        <v>27.0</v>
      </c>
      <c r="AQ703" s="7">
        <v>6.0</v>
      </c>
      <c r="AR703" s="7">
        <v>48.0</v>
      </c>
      <c r="AS703" s="13">
        <f t="shared" si="10"/>
        <v>0.1111111111</v>
      </c>
      <c r="AT703" s="14">
        <v>-1.08</v>
      </c>
      <c r="AU703" s="7">
        <v>1.0</v>
      </c>
      <c r="AV703" s="7">
        <v>0.0</v>
      </c>
      <c r="AW703" s="14">
        <v>-26.6</v>
      </c>
      <c r="AX703" s="14">
        <v>13.16</v>
      </c>
      <c r="AY703" s="14">
        <v>8.55</v>
      </c>
    </row>
    <row r="704" ht="12.75" customHeight="1">
      <c r="A704" s="7" t="s">
        <v>3003</v>
      </c>
      <c r="B704" s="7" t="s">
        <v>3004</v>
      </c>
      <c r="C704" s="8" t="s">
        <v>839</v>
      </c>
      <c r="D704" s="9" t="s">
        <v>174</v>
      </c>
      <c r="E704" s="7">
        <v>4.0</v>
      </c>
      <c r="F704" s="7">
        <v>0.0</v>
      </c>
      <c r="G704" s="7">
        <v>0.0</v>
      </c>
      <c r="H704" s="24">
        <f t="shared" si="1"/>
        <v>0</v>
      </c>
      <c r="I704" s="7">
        <v>0.0</v>
      </c>
      <c r="J704" s="7">
        <v>0.0</v>
      </c>
      <c r="K704" s="7">
        <v>0.0</v>
      </c>
      <c r="L704" s="12">
        <f t="shared" si="2"/>
        <v>0</v>
      </c>
      <c r="M704" s="7">
        <v>0.0</v>
      </c>
      <c r="N704" s="7">
        <v>0.0</v>
      </c>
      <c r="O704" s="7">
        <v>0.0</v>
      </c>
      <c r="P704" s="7">
        <v>0.0</v>
      </c>
      <c r="Q704" s="7">
        <v>0.0</v>
      </c>
      <c r="R704" s="10">
        <f t="shared" si="3"/>
        <v>0</v>
      </c>
      <c r="S704" s="10">
        <f t="shared" si="4"/>
        <v>0</v>
      </c>
      <c r="T704" s="7">
        <v>2.0</v>
      </c>
      <c r="U704" s="7">
        <v>0.0</v>
      </c>
      <c r="V704" s="7">
        <v>0.0</v>
      </c>
      <c r="W704" s="7">
        <v>0.0</v>
      </c>
      <c r="X704" s="7">
        <v>0.0</v>
      </c>
      <c r="Y704" s="7">
        <v>621.0</v>
      </c>
      <c r="Z704" s="18">
        <f t="shared" si="5"/>
        <v>2.5875</v>
      </c>
      <c r="AA704" s="14">
        <v>8.16</v>
      </c>
      <c r="AB704" s="18">
        <f t="shared" si="6"/>
        <v>2.04</v>
      </c>
      <c r="AC704" s="14">
        <v>23.8</v>
      </c>
      <c r="AD704" s="18">
        <f t="shared" si="7"/>
        <v>5.95</v>
      </c>
      <c r="AE704" s="13">
        <f t="shared" si="8"/>
        <v>0.2553191489</v>
      </c>
      <c r="AF704" s="7">
        <v>0.0</v>
      </c>
      <c r="AG704" s="7">
        <v>0.0</v>
      </c>
      <c r="AH704" s="13" t="str">
        <f t="shared" si="9"/>
        <v> </v>
      </c>
      <c r="AI704" s="7">
        <v>0.0</v>
      </c>
      <c r="AJ704" s="7">
        <v>0.0</v>
      </c>
      <c r="AK704" s="26">
        <v>1.0</v>
      </c>
      <c r="AL704" s="26">
        <v>3.0</v>
      </c>
      <c r="AM704" s="7">
        <v>0.0</v>
      </c>
      <c r="AN704" s="7">
        <v>3.0</v>
      </c>
      <c r="AO704" s="7">
        <v>0.0</v>
      </c>
      <c r="AP704" s="7">
        <v>2.0</v>
      </c>
      <c r="AQ704" s="7">
        <v>0.0</v>
      </c>
      <c r="AR704" s="7">
        <v>3.0</v>
      </c>
      <c r="AS704" s="13">
        <f t="shared" si="10"/>
        <v>0</v>
      </c>
      <c r="AT704" s="14">
        <v>-5.88</v>
      </c>
      <c r="AU704" s="7">
        <v>1.0</v>
      </c>
      <c r="AV704" s="7">
        <v>0.0</v>
      </c>
      <c r="AW704" s="14">
        <v>-22.1</v>
      </c>
      <c r="AX704" s="14">
        <v>0.0</v>
      </c>
      <c r="AY704" s="14">
        <v>-3.85</v>
      </c>
    </row>
    <row r="705" ht="12.75" customHeight="1">
      <c r="A705" s="7" t="s">
        <v>1979</v>
      </c>
      <c r="B705" s="7" t="s">
        <v>3006</v>
      </c>
      <c r="C705" s="8" t="s">
        <v>490</v>
      </c>
      <c r="D705" s="9" t="s">
        <v>174</v>
      </c>
      <c r="E705" s="7">
        <v>1.0</v>
      </c>
      <c r="F705" s="7">
        <v>0.0</v>
      </c>
      <c r="G705" s="7">
        <v>0.0</v>
      </c>
      <c r="H705" s="24">
        <f t="shared" si="1"/>
        <v>0</v>
      </c>
      <c r="I705" s="7">
        <v>0.0</v>
      </c>
      <c r="J705" s="7">
        <v>0.0</v>
      </c>
      <c r="K705" s="7">
        <v>0.0</v>
      </c>
      <c r="L705" s="12">
        <f t="shared" si="2"/>
        <v>0</v>
      </c>
      <c r="M705" s="7">
        <v>0.0</v>
      </c>
      <c r="N705" s="7">
        <v>0.0</v>
      </c>
      <c r="O705" s="7">
        <v>0.0</v>
      </c>
      <c r="P705" s="7">
        <v>0.0</v>
      </c>
      <c r="Q705" s="7">
        <v>0.0</v>
      </c>
      <c r="R705" s="10">
        <f t="shared" si="3"/>
        <v>0</v>
      </c>
      <c r="S705" s="10">
        <f t="shared" si="4"/>
        <v>0</v>
      </c>
      <c r="T705" s="7">
        <v>0.0</v>
      </c>
      <c r="U705" s="7">
        <v>0.0</v>
      </c>
      <c r="V705" s="7">
        <v>0.0</v>
      </c>
      <c r="W705" s="7">
        <v>0.0</v>
      </c>
      <c r="X705" s="7">
        <v>0.0</v>
      </c>
      <c r="Y705" s="7">
        <v>0.0</v>
      </c>
      <c r="Z705" s="18">
        <f t="shared" si="5"/>
        <v>0</v>
      </c>
      <c r="AA705" s="14">
        <v>0.0</v>
      </c>
      <c r="AB705" s="18">
        <f t="shared" si="6"/>
        <v>0</v>
      </c>
      <c r="AC705" s="14">
        <v>4.67</v>
      </c>
      <c r="AD705" s="18">
        <f t="shared" si="7"/>
        <v>4.67</v>
      </c>
      <c r="AE705" s="13">
        <f t="shared" si="8"/>
        <v>0</v>
      </c>
      <c r="AF705" s="7">
        <v>0.0</v>
      </c>
      <c r="AG705" s="7">
        <v>0.0</v>
      </c>
      <c r="AH705" s="13" t="str">
        <f t="shared" si="9"/>
        <v> </v>
      </c>
      <c r="AI705" s="7">
        <v>0.0</v>
      </c>
      <c r="AJ705" s="7">
        <v>0.0</v>
      </c>
      <c r="AK705" s="26">
        <v>0.0</v>
      </c>
      <c r="AL705" s="26">
        <v>0.0</v>
      </c>
      <c r="AM705" s="7">
        <v>0.0</v>
      </c>
      <c r="AN705" s="7">
        <v>0.0</v>
      </c>
      <c r="AO705" s="7">
        <v>0.0</v>
      </c>
      <c r="AP705" s="7">
        <v>0.0</v>
      </c>
      <c r="AQ705" s="7">
        <v>0.0</v>
      </c>
      <c r="AR705" s="7">
        <v>0.0</v>
      </c>
      <c r="AS705" s="13">
        <f t="shared" si="10"/>
        <v>0</v>
      </c>
      <c r="AT705" s="14"/>
      <c r="AU705" s="7">
        <v>0.0</v>
      </c>
      <c r="AV705" s="7">
        <v>0.0</v>
      </c>
      <c r="AW705" s="14">
        <v>0.0</v>
      </c>
      <c r="AX705" s="14"/>
      <c r="AY705" s="14"/>
    </row>
    <row r="706" ht="12.75" customHeight="1">
      <c r="A706" s="7" t="s">
        <v>213</v>
      </c>
      <c r="B706" s="7" t="s">
        <v>3008</v>
      </c>
      <c r="C706" s="8" t="s">
        <v>458</v>
      </c>
      <c r="D706" s="9" t="s">
        <v>275</v>
      </c>
      <c r="E706" s="7">
        <v>70.0</v>
      </c>
      <c r="F706" s="7">
        <v>0.0</v>
      </c>
      <c r="G706" s="7">
        <v>0.0</v>
      </c>
      <c r="H706" s="24">
        <f t="shared" si="1"/>
        <v>0</v>
      </c>
      <c r="I706" s="7">
        <v>0.0</v>
      </c>
      <c r="J706" s="7">
        <v>0.0</v>
      </c>
      <c r="K706" s="7">
        <v>0.0</v>
      </c>
      <c r="L706" s="12">
        <f t="shared" si="2"/>
        <v>0</v>
      </c>
      <c r="M706" s="7">
        <v>0.0</v>
      </c>
      <c r="N706" s="7">
        <v>0.0</v>
      </c>
      <c r="O706" s="7">
        <v>0.0</v>
      </c>
      <c r="P706" s="7">
        <v>0.0</v>
      </c>
      <c r="Q706" s="7">
        <v>0.0</v>
      </c>
      <c r="R706" s="10">
        <f t="shared" si="3"/>
        <v>0</v>
      </c>
      <c r="S706" s="10">
        <f t="shared" si="4"/>
        <v>0</v>
      </c>
      <c r="T706" s="7">
        <v>0.0</v>
      </c>
      <c r="U706" s="7">
        <v>0.0</v>
      </c>
      <c r="V706" s="7">
        <v>0.0</v>
      </c>
      <c r="W706" s="7">
        <v>0.0</v>
      </c>
      <c r="X706" s="7">
        <v>0.0</v>
      </c>
      <c r="Y706" s="7">
        <v>63.0</v>
      </c>
      <c r="Z706" s="18">
        <f t="shared" si="5"/>
        <v>0.015</v>
      </c>
      <c r="AA706" s="14">
        <v>0.32</v>
      </c>
      <c r="AB706" s="18">
        <f t="shared" si="6"/>
        <v>0.004571428571</v>
      </c>
      <c r="AC706" s="14">
        <v>405.02</v>
      </c>
      <c r="AD706" s="18">
        <f t="shared" si="7"/>
        <v>5.786</v>
      </c>
      <c r="AE706" s="13">
        <f t="shared" si="8"/>
        <v>0.0007894606997</v>
      </c>
      <c r="AF706" s="7">
        <v>0.0</v>
      </c>
      <c r="AG706" s="7">
        <v>0.0</v>
      </c>
      <c r="AH706" s="13" t="str">
        <f t="shared" si="9"/>
        <v> </v>
      </c>
      <c r="AI706" s="7">
        <v>0.0</v>
      </c>
      <c r="AJ706" s="7">
        <v>1.0</v>
      </c>
      <c r="AK706" s="26">
        <v>0.0</v>
      </c>
      <c r="AL706" s="26">
        <v>1.0</v>
      </c>
      <c r="AM706" s="7">
        <v>0.0</v>
      </c>
      <c r="AN706" s="7">
        <v>0.0</v>
      </c>
      <c r="AO706" s="7">
        <v>0.0</v>
      </c>
      <c r="AP706" s="7">
        <v>0.0</v>
      </c>
      <c r="AQ706" s="7">
        <v>0.0</v>
      </c>
      <c r="AR706" s="7">
        <v>2.0</v>
      </c>
      <c r="AS706" s="13">
        <f t="shared" si="10"/>
        <v>0</v>
      </c>
      <c r="AT706" s="14">
        <v>-16.9</v>
      </c>
      <c r="AU706" s="7">
        <v>0.0</v>
      </c>
      <c r="AV706" s="7">
        <v>0.0</v>
      </c>
      <c r="AW706" s="14">
        <v>-120.0</v>
      </c>
      <c r="AX706" s="14"/>
      <c r="AY706" s="14"/>
    </row>
    <row r="707" ht="12.75" customHeight="1">
      <c r="A707" s="7" t="s">
        <v>272</v>
      </c>
      <c r="B707" s="7" t="s">
        <v>3011</v>
      </c>
      <c r="C707" s="8" t="s">
        <v>182</v>
      </c>
      <c r="D707" s="9" t="s">
        <v>174</v>
      </c>
      <c r="E707" s="7">
        <v>65.0</v>
      </c>
      <c r="F707" s="7">
        <v>0.0</v>
      </c>
      <c r="G707" s="7">
        <v>1.0</v>
      </c>
      <c r="H707" s="24">
        <f t="shared" si="1"/>
        <v>1</v>
      </c>
      <c r="I707" s="7">
        <v>0.0</v>
      </c>
      <c r="J707" s="7">
        <v>1.0</v>
      </c>
      <c r="K707" s="7">
        <v>0.0</v>
      </c>
      <c r="L707" s="12">
        <f t="shared" si="2"/>
        <v>19</v>
      </c>
      <c r="M707" s="7">
        <v>3.0</v>
      </c>
      <c r="N707" s="7">
        <v>2.0</v>
      </c>
      <c r="O707" s="7">
        <v>2.0</v>
      </c>
      <c r="P707" s="7">
        <v>3.0</v>
      </c>
      <c r="Q707" s="7">
        <v>0.0</v>
      </c>
      <c r="R707" s="10">
        <f t="shared" si="3"/>
        <v>0</v>
      </c>
      <c r="S707" s="10">
        <f t="shared" si="4"/>
        <v>0</v>
      </c>
      <c r="T707" s="7">
        <v>25.0</v>
      </c>
      <c r="U707" s="7">
        <v>10.0</v>
      </c>
      <c r="V707" s="7">
        <v>7.0</v>
      </c>
      <c r="W707" s="7">
        <v>3.0</v>
      </c>
      <c r="X707" s="7">
        <v>1.0</v>
      </c>
      <c r="Y707" s="7">
        <v>11394.0</v>
      </c>
      <c r="Z707" s="18">
        <f t="shared" si="5"/>
        <v>2.921538462</v>
      </c>
      <c r="AA707" s="14">
        <v>181.32</v>
      </c>
      <c r="AB707" s="18">
        <f t="shared" si="6"/>
        <v>2.789538462</v>
      </c>
      <c r="AC707" s="14">
        <v>182.27</v>
      </c>
      <c r="AD707" s="18">
        <f t="shared" si="7"/>
        <v>2.804153846</v>
      </c>
      <c r="AE707" s="13">
        <f t="shared" si="8"/>
        <v>0.4986935834</v>
      </c>
      <c r="AF707" s="7">
        <v>0.0</v>
      </c>
      <c r="AG707" s="7">
        <v>0.0</v>
      </c>
      <c r="AH707" s="13" t="str">
        <f t="shared" si="9"/>
        <v> </v>
      </c>
      <c r="AI707" s="7">
        <v>1.0</v>
      </c>
      <c r="AJ707" s="7">
        <v>17.0</v>
      </c>
      <c r="AK707" s="26">
        <v>18.0</v>
      </c>
      <c r="AL707" s="26">
        <v>130.0</v>
      </c>
      <c r="AM707" s="7">
        <v>11.0</v>
      </c>
      <c r="AN707" s="7">
        <v>63.0</v>
      </c>
      <c r="AO707" s="7">
        <v>4.0</v>
      </c>
      <c r="AP707" s="7">
        <v>77.0</v>
      </c>
      <c r="AQ707" s="7">
        <v>20.0</v>
      </c>
      <c r="AR707" s="7">
        <v>133.0</v>
      </c>
      <c r="AS707" s="13">
        <f t="shared" si="10"/>
        <v>0.1307189542</v>
      </c>
      <c r="AT707" s="14">
        <v>-3.33</v>
      </c>
      <c r="AU707" s="7">
        <v>2.0</v>
      </c>
      <c r="AV707" s="7">
        <v>1.0</v>
      </c>
      <c r="AW707" s="14">
        <v>-35.4</v>
      </c>
      <c r="AX707" s="14">
        <v>3.09</v>
      </c>
      <c r="AY707" s="14">
        <v>-3.28</v>
      </c>
    </row>
    <row r="708" ht="12.75" customHeight="1">
      <c r="A708" s="7" t="s">
        <v>3016</v>
      </c>
      <c r="B708" s="7" t="s">
        <v>3017</v>
      </c>
      <c r="C708" s="8" t="s">
        <v>297</v>
      </c>
      <c r="D708" s="9" t="s">
        <v>174</v>
      </c>
      <c r="E708" s="7">
        <v>41.0</v>
      </c>
      <c r="F708" s="7">
        <v>0.0</v>
      </c>
      <c r="G708" s="7">
        <v>1.0</v>
      </c>
      <c r="H708" s="24">
        <f t="shared" si="1"/>
        <v>1</v>
      </c>
      <c r="I708" s="7">
        <v>0.0</v>
      </c>
      <c r="J708" s="7">
        <v>1.0</v>
      </c>
      <c r="K708" s="7">
        <v>0.0</v>
      </c>
      <c r="L708" s="12">
        <f t="shared" si="2"/>
        <v>4</v>
      </c>
      <c r="M708" s="7">
        <v>0.0</v>
      </c>
      <c r="N708" s="7">
        <v>0.0</v>
      </c>
      <c r="O708" s="7">
        <v>0.0</v>
      </c>
      <c r="P708" s="7">
        <v>0.0</v>
      </c>
      <c r="Q708" s="7">
        <v>1.0</v>
      </c>
      <c r="R708" s="10">
        <f t="shared" si="3"/>
        <v>0</v>
      </c>
      <c r="S708" s="10">
        <f t="shared" si="4"/>
        <v>0</v>
      </c>
      <c r="T708" s="7">
        <v>4.0</v>
      </c>
      <c r="U708" s="7">
        <v>2.0</v>
      </c>
      <c r="V708" s="7">
        <v>3.0</v>
      </c>
      <c r="W708" s="7">
        <v>1.0</v>
      </c>
      <c r="X708" s="7">
        <v>0.0</v>
      </c>
      <c r="Y708" s="7">
        <v>4379.0</v>
      </c>
      <c r="Z708" s="18">
        <f t="shared" si="5"/>
        <v>1.780081301</v>
      </c>
      <c r="AA708" s="14">
        <v>67.7</v>
      </c>
      <c r="AB708" s="18">
        <f t="shared" si="6"/>
        <v>1.651219512</v>
      </c>
      <c r="AC708" s="14">
        <v>125.67</v>
      </c>
      <c r="AD708" s="18">
        <f t="shared" si="7"/>
        <v>3.065121951</v>
      </c>
      <c r="AE708" s="13">
        <f t="shared" si="8"/>
        <v>0.3501060144</v>
      </c>
      <c r="AF708" s="7">
        <v>0.0</v>
      </c>
      <c r="AG708" s="7">
        <v>0.0</v>
      </c>
      <c r="AH708" s="13" t="str">
        <f t="shared" si="9"/>
        <v> </v>
      </c>
      <c r="AI708" s="7">
        <v>2.0</v>
      </c>
      <c r="AJ708" s="7">
        <v>7.0</v>
      </c>
      <c r="AK708" s="26">
        <v>6.0</v>
      </c>
      <c r="AL708" s="26">
        <v>53.0</v>
      </c>
      <c r="AM708" s="7">
        <v>7.0</v>
      </c>
      <c r="AN708" s="7">
        <v>18.0</v>
      </c>
      <c r="AO708" s="7">
        <v>5.0</v>
      </c>
      <c r="AP708" s="7">
        <v>21.0</v>
      </c>
      <c r="AQ708" s="7">
        <v>10.0</v>
      </c>
      <c r="AR708" s="7">
        <v>51.0</v>
      </c>
      <c r="AS708" s="13">
        <f t="shared" si="10"/>
        <v>0.1639344262</v>
      </c>
      <c r="AT708" s="14">
        <v>5.77</v>
      </c>
      <c r="AU708" s="7">
        <v>1.0</v>
      </c>
      <c r="AV708" s="7">
        <v>2.0</v>
      </c>
      <c r="AW708" s="14">
        <v>-41.7</v>
      </c>
      <c r="AX708" s="14">
        <v>8.16</v>
      </c>
      <c r="AY708" s="14">
        <v>3.16</v>
      </c>
    </row>
    <row r="709" ht="12.75" customHeight="1">
      <c r="A709" s="7" t="s">
        <v>3019</v>
      </c>
      <c r="B709" s="7" t="s">
        <v>3020</v>
      </c>
      <c r="C709" s="8" t="s">
        <v>447</v>
      </c>
      <c r="D709" s="9" t="s">
        <v>174</v>
      </c>
      <c r="E709" s="7">
        <v>73.0</v>
      </c>
      <c r="F709" s="7">
        <v>0.0</v>
      </c>
      <c r="G709" s="7">
        <v>1.0</v>
      </c>
      <c r="H709" s="24">
        <f t="shared" si="1"/>
        <v>1</v>
      </c>
      <c r="I709" s="7">
        <v>0.0</v>
      </c>
      <c r="J709" s="7">
        <v>0.0</v>
      </c>
      <c r="K709" s="7">
        <v>1.0</v>
      </c>
      <c r="L709" s="12">
        <f t="shared" si="2"/>
        <v>0</v>
      </c>
      <c r="M709" s="7">
        <v>1.0</v>
      </c>
      <c r="N709" s="7">
        <v>0.0</v>
      </c>
      <c r="O709" s="7">
        <v>0.0</v>
      </c>
      <c r="P709" s="7">
        <v>1.0</v>
      </c>
      <c r="Q709" s="7">
        <v>0.0</v>
      </c>
      <c r="R709" s="10">
        <f t="shared" si="3"/>
        <v>0</v>
      </c>
      <c r="S709" s="10">
        <f t="shared" si="4"/>
        <v>0</v>
      </c>
      <c r="T709" s="7">
        <v>18.0</v>
      </c>
      <c r="U709" s="7">
        <v>6.0</v>
      </c>
      <c r="V709" s="7">
        <v>1.0</v>
      </c>
      <c r="W709" s="7">
        <v>3.0</v>
      </c>
      <c r="X709" s="7">
        <v>2.0</v>
      </c>
      <c r="Y709" s="7">
        <v>7943.0</v>
      </c>
      <c r="Z709" s="18">
        <f t="shared" si="5"/>
        <v>1.81347032</v>
      </c>
      <c r="AA709" s="14">
        <v>126.12</v>
      </c>
      <c r="AB709" s="18">
        <f t="shared" si="6"/>
        <v>1.727671233</v>
      </c>
      <c r="AC709" s="14">
        <v>162.82</v>
      </c>
      <c r="AD709" s="18">
        <f t="shared" si="7"/>
        <v>2.230410959</v>
      </c>
      <c r="AE709" s="13">
        <f t="shared" si="8"/>
        <v>0.4364920053</v>
      </c>
      <c r="AF709" s="7">
        <v>0.0</v>
      </c>
      <c r="AG709" s="7">
        <v>0.0</v>
      </c>
      <c r="AH709" s="13" t="str">
        <f t="shared" si="9"/>
        <v> </v>
      </c>
      <c r="AI709" s="7">
        <v>1.0</v>
      </c>
      <c r="AJ709" s="7">
        <v>21.0</v>
      </c>
      <c r="AK709" s="26">
        <v>16.0</v>
      </c>
      <c r="AL709" s="26">
        <v>107.0</v>
      </c>
      <c r="AM709" s="7">
        <v>3.0</v>
      </c>
      <c r="AN709" s="7">
        <v>40.0</v>
      </c>
      <c r="AO709" s="7">
        <v>2.0</v>
      </c>
      <c r="AP709" s="7">
        <v>54.0</v>
      </c>
      <c r="AQ709" s="7">
        <v>12.0</v>
      </c>
      <c r="AR709" s="7">
        <v>119.0</v>
      </c>
      <c r="AS709" s="13">
        <f t="shared" si="10"/>
        <v>0.09160305344</v>
      </c>
      <c r="AT709" s="14">
        <v>-1.23</v>
      </c>
      <c r="AU709" s="7">
        <v>1.0</v>
      </c>
      <c r="AV709" s="7">
        <v>1.0</v>
      </c>
      <c r="AW709" s="14">
        <v>-45.7</v>
      </c>
      <c r="AX709" s="14">
        <v>5.04</v>
      </c>
      <c r="AY709" s="14">
        <v>1.32</v>
      </c>
    </row>
    <row r="710" ht="12.75" customHeight="1">
      <c r="A710" s="7" t="s">
        <v>2726</v>
      </c>
      <c r="B710" s="7" t="s">
        <v>3022</v>
      </c>
      <c r="C710" s="8" t="s">
        <v>399</v>
      </c>
      <c r="D710" s="9" t="s">
        <v>275</v>
      </c>
      <c r="E710" s="7">
        <v>71.0</v>
      </c>
      <c r="F710" s="7">
        <v>0.0</v>
      </c>
      <c r="G710" s="7">
        <v>1.0</v>
      </c>
      <c r="H710" s="24">
        <f t="shared" si="1"/>
        <v>1</v>
      </c>
      <c r="I710" s="7">
        <v>0.0</v>
      </c>
      <c r="J710" s="7">
        <v>0.0</v>
      </c>
      <c r="K710" s="7">
        <v>0.0</v>
      </c>
      <c r="L710" s="12">
        <f t="shared" si="2"/>
        <v>0</v>
      </c>
      <c r="M710" s="7">
        <v>11.0</v>
      </c>
      <c r="N710" s="7">
        <v>2.0</v>
      </c>
      <c r="O710" s="7">
        <v>2.0</v>
      </c>
      <c r="P710" s="7">
        <v>11.0</v>
      </c>
      <c r="Q710" s="7">
        <v>0.0</v>
      </c>
      <c r="R710" s="10">
        <f t="shared" si="3"/>
        <v>0</v>
      </c>
      <c r="S710" s="10">
        <f t="shared" si="4"/>
        <v>0</v>
      </c>
      <c r="T710" s="7">
        <v>15.0</v>
      </c>
      <c r="U710" s="7">
        <v>4.0</v>
      </c>
      <c r="V710" s="7">
        <v>2.0</v>
      </c>
      <c r="W710" s="7">
        <v>2.0</v>
      </c>
      <c r="X710" s="7">
        <v>5.0</v>
      </c>
      <c r="Y710" s="7">
        <v>7132.0</v>
      </c>
      <c r="Z710" s="18">
        <f t="shared" si="5"/>
        <v>1.674178404</v>
      </c>
      <c r="AA710" s="14">
        <v>119.06</v>
      </c>
      <c r="AB710" s="18">
        <f t="shared" si="6"/>
        <v>1.676901408</v>
      </c>
      <c r="AC710" s="14">
        <v>224.05</v>
      </c>
      <c r="AD710" s="18">
        <f t="shared" si="7"/>
        <v>3.155633803</v>
      </c>
      <c r="AE710" s="13">
        <f t="shared" si="8"/>
        <v>0.347002419</v>
      </c>
      <c r="AF710" s="7">
        <v>0.0</v>
      </c>
      <c r="AG710" s="7">
        <v>1.0</v>
      </c>
      <c r="AH710" s="13">
        <f t="shared" si="9"/>
        <v>0</v>
      </c>
      <c r="AI710" s="7">
        <v>2.0</v>
      </c>
      <c r="AJ710" s="7">
        <v>13.0</v>
      </c>
      <c r="AK710" s="26">
        <v>19.0</v>
      </c>
      <c r="AL710" s="26">
        <v>87.0</v>
      </c>
      <c r="AM710" s="7">
        <v>2.0</v>
      </c>
      <c r="AN710" s="7">
        <v>38.0</v>
      </c>
      <c r="AO710" s="7">
        <v>1.0</v>
      </c>
      <c r="AP710" s="7">
        <v>58.0</v>
      </c>
      <c r="AQ710" s="7">
        <v>15.0</v>
      </c>
      <c r="AR710" s="7">
        <v>92.0</v>
      </c>
      <c r="AS710" s="13">
        <f t="shared" si="10"/>
        <v>0.1401869159</v>
      </c>
      <c r="AT710" s="14">
        <v>-3.99</v>
      </c>
      <c r="AU710" s="7">
        <v>0.0</v>
      </c>
      <c r="AV710" s="7">
        <v>3.0</v>
      </c>
      <c r="AW710" s="14">
        <v>-29.2</v>
      </c>
      <c r="AX710" s="14">
        <v>5.92</v>
      </c>
      <c r="AY710" s="14">
        <v>-2.62</v>
      </c>
    </row>
    <row r="711" ht="12.75" customHeight="1">
      <c r="A711" s="7" t="s">
        <v>1889</v>
      </c>
      <c r="B711" s="7" t="s">
        <v>3025</v>
      </c>
      <c r="C711" s="8" t="s">
        <v>312</v>
      </c>
      <c r="D711" s="9" t="s">
        <v>260</v>
      </c>
      <c r="E711" s="7">
        <v>17.0</v>
      </c>
      <c r="F711" s="7">
        <v>1.0</v>
      </c>
      <c r="G711" s="7">
        <v>0.0</v>
      </c>
      <c r="H711" s="24">
        <f t="shared" si="1"/>
        <v>1</v>
      </c>
      <c r="I711" s="7">
        <v>1.0</v>
      </c>
      <c r="J711" s="7">
        <v>0.0</v>
      </c>
      <c r="K711" s="7">
        <v>0.0</v>
      </c>
      <c r="L711" s="12">
        <f t="shared" si="2"/>
        <v>0</v>
      </c>
      <c r="M711" s="7">
        <v>3.0</v>
      </c>
      <c r="N711" s="7">
        <v>0.0</v>
      </c>
      <c r="O711" s="7">
        <v>0.0</v>
      </c>
      <c r="P711" s="7">
        <v>2.0</v>
      </c>
      <c r="Q711" s="7">
        <v>0.0</v>
      </c>
      <c r="R711" s="10">
        <f t="shared" si="3"/>
        <v>0.3333333333</v>
      </c>
      <c r="S711" s="10">
        <f t="shared" si="4"/>
        <v>0.5</v>
      </c>
      <c r="T711" s="7">
        <v>1.0</v>
      </c>
      <c r="U711" s="7">
        <v>0.0</v>
      </c>
      <c r="V711" s="7">
        <v>0.0</v>
      </c>
      <c r="W711" s="7">
        <v>0.0</v>
      </c>
      <c r="X711" s="7">
        <v>1.0</v>
      </c>
      <c r="Y711" s="7">
        <v>1205.0</v>
      </c>
      <c r="Z711" s="18">
        <f t="shared" si="5"/>
        <v>1.181372549</v>
      </c>
      <c r="AA711" s="14">
        <v>21.98</v>
      </c>
      <c r="AB711" s="18">
        <f t="shared" si="6"/>
        <v>1.292941176</v>
      </c>
      <c r="AC711" s="14">
        <v>52.26</v>
      </c>
      <c r="AD711" s="18">
        <f t="shared" si="7"/>
        <v>3.074117647</v>
      </c>
      <c r="AE711" s="13">
        <f t="shared" si="8"/>
        <v>0.2960668103</v>
      </c>
      <c r="AF711" s="7">
        <v>4.0</v>
      </c>
      <c r="AG711" s="7">
        <v>9.0</v>
      </c>
      <c r="AH711" s="13">
        <f t="shared" si="9"/>
        <v>0.3076923077</v>
      </c>
      <c r="AI711" s="7">
        <v>1.0</v>
      </c>
      <c r="AJ711" s="7">
        <v>1.0</v>
      </c>
      <c r="AK711" s="26">
        <v>4.0</v>
      </c>
      <c r="AL711" s="26">
        <v>26.0</v>
      </c>
      <c r="AM711" s="7">
        <v>0.0</v>
      </c>
      <c r="AN711" s="7">
        <v>3.0</v>
      </c>
      <c r="AO711" s="7">
        <v>0.0</v>
      </c>
      <c r="AP711" s="7">
        <v>11.0</v>
      </c>
      <c r="AQ711" s="7">
        <v>3.0</v>
      </c>
      <c r="AR711" s="7">
        <v>18.0</v>
      </c>
      <c r="AS711" s="13">
        <f t="shared" si="10"/>
        <v>0.1428571429</v>
      </c>
      <c r="AT711" s="14">
        <v>1.56</v>
      </c>
      <c r="AU711" s="7">
        <v>0.0</v>
      </c>
      <c r="AV711" s="7">
        <v>0.0</v>
      </c>
      <c r="AW711" s="14">
        <v>-38.2</v>
      </c>
      <c r="AX711" s="14">
        <v>14.29</v>
      </c>
      <c r="AY711" s="14">
        <v>14.29</v>
      </c>
    </row>
    <row r="712" ht="12.75" customHeight="1">
      <c r="A712" s="7" t="s">
        <v>235</v>
      </c>
      <c r="B712" s="7" t="s">
        <v>3027</v>
      </c>
      <c r="C712" s="8" t="s">
        <v>246</v>
      </c>
      <c r="D712" s="9" t="s">
        <v>150</v>
      </c>
      <c r="E712" s="7">
        <v>71.0</v>
      </c>
      <c r="F712" s="7">
        <v>0.0</v>
      </c>
      <c r="G712" s="7">
        <v>0.0</v>
      </c>
      <c r="H712" s="24">
        <f t="shared" si="1"/>
        <v>0</v>
      </c>
      <c r="I712" s="7">
        <v>0.0</v>
      </c>
      <c r="J712" s="7">
        <v>0.0</v>
      </c>
      <c r="K712" s="7">
        <v>0.0</v>
      </c>
      <c r="L712" s="12">
        <f t="shared" si="2"/>
        <v>0</v>
      </c>
      <c r="M712" s="7">
        <v>1.0</v>
      </c>
      <c r="N712" s="7">
        <v>0.0</v>
      </c>
      <c r="O712" s="7">
        <v>0.0</v>
      </c>
      <c r="P712" s="7">
        <v>1.0</v>
      </c>
      <c r="Q712" s="7">
        <v>1.0</v>
      </c>
      <c r="R712" s="10">
        <f t="shared" si="3"/>
        <v>0</v>
      </c>
      <c r="S712" s="10">
        <f t="shared" si="4"/>
        <v>0</v>
      </c>
      <c r="T712" s="7">
        <v>1.0</v>
      </c>
      <c r="U712" s="7">
        <v>0.0</v>
      </c>
      <c r="V712" s="7">
        <v>0.0</v>
      </c>
      <c r="W712" s="7">
        <v>1.0</v>
      </c>
      <c r="X712" s="7">
        <v>0.0</v>
      </c>
      <c r="Y712" s="7">
        <v>1257.0</v>
      </c>
      <c r="Z712" s="18">
        <f t="shared" si="5"/>
        <v>0.2950704225</v>
      </c>
      <c r="AA712" s="14">
        <v>19.32</v>
      </c>
      <c r="AB712" s="18">
        <f t="shared" si="6"/>
        <v>0.2721126761</v>
      </c>
      <c r="AC712" s="14">
        <v>367.13</v>
      </c>
      <c r="AD712" s="18">
        <f t="shared" si="7"/>
        <v>5.17084507</v>
      </c>
      <c r="AE712" s="13">
        <f t="shared" si="8"/>
        <v>0.04999353086</v>
      </c>
      <c r="AF712" s="7">
        <v>16.0</v>
      </c>
      <c r="AG712" s="7">
        <v>21.0</v>
      </c>
      <c r="AH712" s="13">
        <f t="shared" si="9"/>
        <v>0.4324324324</v>
      </c>
      <c r="AI712" s="7">
        <v>0.0</v>
      </c>
      <c r="AJ712" s="7">
        <v>4.0</v>
      </c>
      <c r="AK712" s="26">
        <v>1.0</v>
      </c>
      <c r="AL712" s="26">
        <v>18.0</v>
      </c>
      <c r="AM712" s="7">
        <v>1.0</v>
      </c>
      <c r="AN712" s="7">
        <v>9.0</v>
      </c>
      <c r="AO712" s="7">
        <v>1.0</v>
      </c>
      <c r="AP712" s="7">
        <v>7.0</v>
      </c>
      <c r="AQ712" s="7">
        <v>3.0</v>
      </c>
      <c r="AR712" s="7">
        <v>19.0</v>
      </c>
      <c r="AS712" s="13">
        <f t="shared" si="10"/>
        <v>0.1363636364</v>
      </c>
      <c r="AT712" s="14">
        <v>0.4</v>
      </c>
      <c r="AU712" s="7">
        <v>0.0</v>
      </c>
      <c r="AV712" s="7">
        <v>0.0</v>
      </c>
      <c r="AW712" s="14">
        <v>-71.4</v>
      </c>
      <c r="AX712" s="14">
        <v>14.81</v>
      </c>
      <c r="AY712" s="14">
        <v>9.2</v>
      </c>
    </row>
    <row r="713" ht="12.75" customHeight="1">
      <c r="A713" s="7" t="s">
        <v>2435</v>
      </c>
      <c r="B713" s="7" t="s">
        <v>3030</v>
      </c>
      <c r="C713" s="8" t="s">
        <v>394</v>
      </c>
      <c r="D713" s="9" t="s">
        <v>260</v>
      </c>
      <c r="E713" s="7">
        <v>80.0</v>
      </c>
      <c r="F713" s="7">
        <v>0.0</v>
      </c>
      <c r="G713" s="7">
        <v>0.0</v>
      </c>
      <c r="H713" s="24">
        <f t="shared" si="1"/>
        <v>0</v>
      </c>
      <c r="I713" s="7">
        <v>0.0</v>
      </c>
      <c r="J713" s="7">
        <v>0.0</v>
      </c>
      <c r="K713" s="7">
        <v>0.0</v>
      </c>
      <c r="L713" s="12">
        <f t="shared" si="2"/>
        <v>0</v>
      </c>
      <c r="M713" s="7">
        <v>0.0</v>
      </c>
      <c r="N713" s="7">
        <v>0.0</v>
      </c>
      <c r="O713" s="7">
        <v>0.0</v>
      </c>
      <c r="P713" s="7">
        <v>0.0</v>
      </c>
      <c r="Q713" s="7">
        <v>0.0</v>
      </c>
      <c r="R713" s="10">
        <f t="shared" si="3"/>
        <v>0</v>
      </c>
      <c r="S713" s="10">
        <f t="shared" si="4"/>
        <v>0</v>
      </c>
      <c r="T713" s="7">
        <v>0.0</v>
      </c>
      <c r="U713" s="7">
        <v>0.0</v>
      </c>
      <c r="V713" s="7">
        <v>0.0</v>
      </c>
      <c r="W713" s="7">
        <v>0.0</v>
      </c>
      <c r="X713" s="7">
        <v>0.0</v>
      </c>
      <c r="Y713" s="7">
        <v>48.0</v>
      </c>
      <c r="Z713" s="18">
        <f t="shared" si="5"/>
        <v>0.01</v>
      </c>
      <c r="AA713" s="14">
        <v>0.15</v>
      </c>
      <c r="AB713" s="18">
        <f t="shared" si="6"/>
        <v>0.001875</v>
      </c>
      <c r="AC713" s="14">
        <v>425.48</v>
      </c>
      <c r="AD713" s="18">
        <f t="shared" si="7"/>
        <v>5.3185</v>
      </c>
      <c r="AE713" s="13">
        <f t="shared" si="8"/>
        <v>0.0003524187675</v>
      </c>
      <c r="AF713" s="7">
        <v>0.0</v>
      </c>
      <c r="AG713" s="7">
        <v>0.0</v>
      </c>
      <c r="AH713" s="13" t="str">
        <f t="shared" si="9"/>
        <v> </v>
      </c>
      <c r="AI713" s="7">
        <v>0.0</v>
      </c>
      <c r="AJ713" s="7">
        <v>0.0</v>
      </c>
      <c r="AK713" s="26">
        <v>0.0</v>
      </c>
      <c r="AL713" s="26">
        <v>0.0</v>
      </c>
      <c r="AM713" s="7">
        <v>0.0</v>
      </c>
      <c r="AN713" s="7">
        <v>0.0</v>
      </c>
      <c r="AO713" s="7">
        <v>0.0</v>
      </c>
      <c r="AP713" s="7">
        <v>0.0</v>
      </c>
      <c r="AQ713" s="7">
        <v>0.0</v>
      </c>
      <c r="AR713" s="7">
        <v>0.0</v>
      </c>
      <c r="AS713" s="13">
        <f t="shared" si="10"/>
        <v>0</v>
      </c>
      <c r="AT713" s="14"/>
      <c r="AU713" s="7">
        <v>0.0</v>
      </c>
      <c r="AV713" s="7">
        <v>0.0</v>
      </c>
      <c r="AW713" s="14">
        <v>0.0</v>
      </c>
      <c r="AX713" s="14">
        <v>0.0</v>
      </c>
      <c r="AY713" s="14">
        <v>-6.08</v>
      </c>
    </row>
    <row r="714" ht="12.75" customHeight="1">
      <c r="A714" s="7" t="s">
        <v>1477</v>
      </c>
      <c r="B714" s="7" t="s">
        <v>3030</v>
      </c>
      <c r="C714" s="8" t="s">
        <v>197</v>
      </c>
      <c r="D714" s="9" t="s">
        <v>174</v>
      </c>
      <c r="E714" s="7">
        <v>72.0</v>
      </c>
      <c r="F714" s="7">
        <v>0.0</v>
      </c>
      <c r="G714" s="7">
        <v>0.0</v>
      </c>
      <c r="H714" s="24">
        <f t="shared" si="1"/>
        <v>0</v>
      </c>
      <c r="I714" s="7">
        <v>0.0</v>
      </c>
      <c r="J714" s="7">
        <v>0.0</v>
      </c>
      <c r="K714" s="7">
        <v>0.0</v>
      </c>
      <c r="L714" s="12">
        <f t="shared" si="2"/>
        <v>0</v>
      </c>
      <c r="M714" s="7">
        <v>2.0</v>
      </c>
      <c r="N714" s="7">
        <v>0.0</v>
      </c>
      <c r="O714" s="7">
        <v>0.0</v>
      </c>
      <c r="P714" s="7">
        <v>2.0</v>
      </c>
      <c r="Q714" s="7">
        <v>0.0</v>
      </c>
      <c r="R714" s="10">
        <f t="shared" si="3"/>
        <v>0</v>
      </c>
      <c r="S714" s="10">
        <f t="shared" si="4"/>
        <v>0</v>
      </c>
      <c r="T714" s="7">
        <v>34.0</v>
      </c>
      <c r="U714" s="7">
        <v>24.0</v>
      </c>
      <c r="V714" s="7">
        <v>5.0</v>
      </c>
      <c r="W714" s="7">
        <v>7.0</v>
      </c>
      <c r="X714" s="7">
        <v>0.0</v>
      </c>
      <c r="Y714" s="7">
        <v>9240.0</v>
      </c>
      <c r="Z714" s="18">
        <f t="shared" si="5"/>
        <v>2.138888889</v>
      </c>
      <c r="AA714" s="14">
        <v>146.95</v>
      </c>
      <c r="AB714" s="18">
        <f t="shared" si="6"/>
        <v>2.040972222</v>
      </c>
      <c r="AC714" s="14">
        <v>248.38</v>
      </c>
      <c r="AD714" s="18">
        <f t="shared" si="7"/>
        <v>3.449722222</v>
      </c>
      <c r="AE714" s="13">
        <f t="shared" si="8"/>
        <v>0.3717147699</v>
      </c>
      <c r="AF714" s="7">
        <v>0.0</v>
      </c>
      <c r="AG714" s="7">
        <v>0.0</v>
      </c>
      <c r="AH714" s="13" t="str">
        <f t="shared" si="9"/>
        <v> </v>
      </c>
      <c r="AI714" s="7">
        <v>2.0</v>
      </c>
      <c r="AJ714" s="7">
        <v>19.0</v>
      </c>
      <c r="AK714" s="26">
        <v>18.0</v>
      </c>
      <c r="AL714" s="26">
        <v>102.0</v>
      </c>
      <c r="AM714" s="7">
        <v>2.0</v>
      </c>
      <c r="AN714" s="7">
        <v>52.0</v>
      </c>
      <c r="AO714" s="7">
        <v>0.0</v>
      </c>
      <c r="AP714" s="7">
        <v>76.0</v>
      </c>
      <c r="AQ714" s="7">
        <v>15.0</v>
      </c>
      <c r="AR714" s="7">
        <v>119.0</v>
      </c>
      <c r="AS714" s="13">
        <f t="shared" si="10"/>
        <v>0.1119402985</v>
      </c>
      <c r="AT714" s="14">
        <v>-1.9</v>
      </c>
      <c r="AU714" s="7">
        <v>0.0</v>
      </c>
      <c r="AV714" s="7">
        <v>0.0</v>
      </c>
      <c r="AW714" s="14">
        <v>-30.6</v>
      </c>
      <c r="AX714" s="14">
        <v>7.62</v>
      </c>
      <c r="AY714" s="14">
        <v>1.9</v>
      </c>
    </row>
    <row r="715" ht="12.75" customHeight="1">
      <c r="A715" s="7" t="s">
        <v>272</v>
      </c>
      <c r="B715" s="7" t="s">
        <v>3034</v>
      </c>
      <c r="C715" s="8" t="s">
        <v>490</v>
      </c>
      <c r="D715" s="9" t="s">
        <v>174</v>
      </c>
      <c r="E715" s="7">
        <v>67.0</v>
      </c>
      <c r="F715" s="7">
        <v>0.0</v>
      </c>
      <c r="G715" s="7">
        <v>0.0</v>
      </c>
      <c r="H715" s="24">
        <f t="shared" si="1"/>
        <v>0</v>
      </c>
      <c r="I715" s="7">
        <v>0.0</v>
      </c>
      <c r="J715" s="7">
        <v>0.0</v>
      </c>
      <c r="K715" s="7">
        <v>0.0</v>
      </c>
      <c r="L715" s="12">
        <f t="shared" si="2"/>
        <v>0</v>
      </c>
      <c r="M715" s="7">
        <v>1.0</v>
      </c>
      <c r="N715" s="7">
        <v>0.0</v>
      </c>
      <c r="O715" s="7">
        <v>0.0</v>
      </c>
      <c r="P715" s="7">
        <v>1.0</v>
      </c>
      <c r="Q715" s="7">
        <v>1.0</v>
      </c>
      <c r="R715" s="10">
        <f t="shared" si="3"/>
        <v>0</v>
      </c>
      <c r="S715" s="10">
        <f t="shared" si="4"/>
        <v>0</v>
      </c>
      <c r="T715" s="7">
        <v>19.0</v>
      </c>
      <c r="U715" s="7">
        <v>4.0</v>
      </c>
      <c r="V715" s="7">
        <v>5.0</v>
      </c>
      <c r="W715" s="7">
        <v>3.0</v>
      </c>
      <c r="X715" s="7">
        <v>4.0</v>
      </c>
      <c r="Y715" s="7">
        <v>6364.0</v>
      </c>
      <c r="Z715" s="18">
        <f t="shared" si="5"/>
        <v>1.583084577</v>
      </c>
      <c r="AA715" s="14">
        <v>89.92</v>
      </c>
      <c r="AB715" s="18">
        <f t="shared" si="6"/>
        <v>1.342089552</v>
      </c>
      <c r="AC715" s="14">
        <v>266.94</v>
      </c>
      <c r="AD715" s="18">
        <f t="shared" si="7"/>
        <v>3.984179104</v>
      </c>
      <c r="AE715" s="13">
        <f t="shared" si="8"/>
        <v>0.2519755646</v>
      </c>
      <c r="AF715" s="7">
        <v>0.0</v>
      </c>
      <c r="AG715" s="7">
        <v>0.0</v>
      </c>
      <c r="AH715" s="13" t="str">
        <f t="shared" si="9"/>
        <v> </v>
      </c>
      <c r="AI715" s="7">
        <v>1.0</v>
      </c>
      <c r="AJ715" s="7">
        <v>11.0</v>
      </c>
      <c r="AK715" s="26">
        <v>20.0</v>
      </c>
      <c r="AL715" s="26">
        <v>52.0</v>
      </c>
      <c r="AM715" s="7">
        <v>6.0</v>
      </c>
      <c r="AN715" s="7">
        <v>32.0</v>
      </c>
      <c r="AO715" s="7">
        <v>3.0</v>
      </c>
      <c r="AP715" s="7">
        <v>37.0</v>
      </c>
      <c r="AQ715" s="7">
        <v>20.0</v>
      </c>
      <c r="AR715" s="7">
        <v>69.0</v>
      </c>
      <c r="AS715" s="13">
        <f t="shared" si="10"/>
        <v>0.2247191011</v>
      </c>
      <c r="AT715" s="14">
        <v>11.64</v>
      </c>
      <c r="AU715" s="7">
        <v>0.0</v>
      </c>
      <c r="AV715" s="7">
        <v>0.0</v>
      </c>
      <c r="AW715" s="14">
        <v>-22.7</v>
      </c>
      <c r="AX715" s="14">
        <v>22.92</v>
      </c>
      <c r="AY715" s="14">
        <v>18.0</v>
      </c>
    </row>
    <row r="716" ht="12.75" customHeight="1">
      <c r="A716" s="7" t="s">
        <v>1659</v>
      </c>
      <c r="B716" s="7" t="s">
        <v>3038</v>
      </c>
      <c r="C716" s="8" t="s">
        <v>173</v>
      </c>
      <c r="D716" s="9" t="s">
        <v>174</v>
      </c>
      <c r="E716" s="7">
        <v>72.0</v>
      </c>
      <c r="F716" s="7">
        <v>0.0</v>
      </c>
      <c r="G716" s="7">
        <v>0.0</v>
      </c>
      <c r="H716" s="24">
        <f t="shared" si="1"/>
        <v>0</v>
      </c>
      <c r="I716" s="7">
        <v>0.0</v>
      </c>
      <c r="J716" s="7">
        <v>0.0</v>
      </c>
      <c r="K716" s="7">
        <v>0.0</v>
      </c>
      <c r="L716" s="12">
        <f t="shared" si="2"/>
        <v>0</v>
      </c>
      <c r="M716" s="7">
        <v>2.0</v>
      </c>
      <c r="N716" s="7">
        <v>0.0</v>
      </c>
      <c r="O716" s="7">
        <v>0.0</v>
      </c>
      <c r="P716" s="7">
        <v>2.0</v>
      </c>
      <c r="Q716" s="7">
        <v>1.0</v>
      </c>
      <c r="R716" s="10">
        <f t="shared" si="3"/>
        <v>0</v>
      </c>
      <c r="S716" s="10">
        <f t="shared" si="4"/>
        <v>0</v>
      </c>
      <c r="T716" s="7">
        <v>15.0</v>
      </c>
      <c r="U716" s="7">
        <v>3.0</v>
      </c>
      <c r="V716" s="7">
        <v>1.0</v>
      </c>
      <c r="W716" s="7">
        <v>3.0</v>
      </c>
      <c r="X716" s="7">
        <v>6.0</v>
      </c>
      <c r="Y716" s="7">
        <v>5816.0</v>
      </c>
      <c r="Z716" s="18">
        <f t="shared" si="5"/>
        <v>1.346296296</v>
      </c>
      <c r="AA716" s="14">
        <v>86.72</v>
      </c>
      <c r="AB716" s="18">
        <f t="shared" si="6"/>
        <v>1.204444444</v>
      </c>
      <c r="AC716" s="14">
        <v>277.66</v>
      </c>
      <c r="AD716" s="18">
        <f t="shared" si="7"/>
        <v>3.856388889</v>
      </c>
      <c r="AE716" s="13">
        <f t="shared" si="8"/>
        <v>0.2379933037</v>
      </c>
      <c r="AF716" s="7">
        <v>0.0</v>
      </c>
      <c r="AG716" s="7">
        <v>0.0</v>
      </c>
      <c r="AH716" s="13" t="str">
        <f t="shared" si="9"/>
        <v> </v>
      </c>
      <c r="AI716" s="7">
        <v>0.0</v>
      </c>
      <c r="AJ716" s="7">
        <v>11.0</v>
      </c>
      <c r="AK716" s="26">
        <v>11.0</v>
      </c>
      <c r="AL716" s="26">
        <v>65.0</v>
      </c>
      <c r="AM716" s="7">
        <v>4.0</v>
      </c>
      <c r="AN716" s="7">
        <v>36.0</v>
      </c>
      <c r="AO716" s="7">
        <v>4.0</v>
      </c>
      <c r="AP716" s="7">
        <v>41.0</v>
      </c>
      <c r="AQ716" s="7">
        <v>8.0</v>
      </c>
      <c r="AR716" s="7">
        <v>71.0</v>
      </c>
      <c r="AS716" s="13">
        <f t="shared" si="10"/>
        <v>0.1012658228</v>
      </c>
      <c r="AT716" s="14">
        <v>-0.22</v>
      </c>
      <c r="AU716" s="7">
        <v>0.0</v>
      </c>
      <c r="AV716" s="7">
        <v>0.0</v>
      </c>
      <c r="AW716" s="14">
        <v>-41.5</v>
      </c>
      <c r="AX716" s="14">
        <v>10.91</v>
      </c>
      <c r="AY716" s="14">
        <v>6.23</v>
      </c>
    </row>
    <row r="717" ht="12.75" customHeight="1">
      <c r="A717" s="7" t="s">
        <v>900</v>
      </c>
      <c r="B717" s="7" t="s">
        <v>3041</v>
      </c>
      <c r="C717" s="8" t="s">
        <v>312</v>
      </c>
      <c r="D717" s="9" t="s">
        <v>255</v>
      </c>
      <c r="E717" s="7">
        <v>2.0</v>
      </c>
      <c r="F717" s="7">
        <v>0.0</v>
      </c>
      <c r="G717" s="7">
        <v>0.0</v>
      </c>
      <c r="H717" s="24">
        <f t="shared" si="1"/>
        <v>0</v>
      </c>
      <c r="I717" s="7">
        <v>0.0</v>
      </c>
      <c r="J717" s="7">
        <v>0.0</v>
      </c>
      <c r="K717" s="7">
        <v>0.0</v>
      </c>
      <c r="L717" s="12">
        <f t="shared" si="2"/>
        <v>0</v>
      </c>
      <c r="M717" s="7">
        <v>0.0</v>
      </c>
      <c r="N717" s="7">
        <v>0.0</v>
      </c>
      <c r="O717" s="7">
        <v>0.0</v>
      </c>
      <c r="P717" s="7">
        <v>0.0</v>
      </c>
      <c r="Q717" s="7">
        <v>0.0</v>
      </c>
      <c r="R717" s="10">
        <f t="shared" si="3"/>
        <v>0</v>
      </c>
      <c r="S717" s="10">
        <f t="shared" si="4"/>
        <v>0</v>
      </c>
      <c r="T717" s="7">
        <v>0.0</v>
      </c>
      <c r="U717" s="7">
        <v>0.0</v>
      </c>
      <c r="V717" s="7">
        <v>0.0</v>
      </c>
      <c r="W717" s="7">
        <v>0.0</v>
      </c>
      <c r="X717" s="7">
        <v>0.0</v>
      </c>
      <c r="Y717" s="7">
        <v>0.0</v>
      </c>
      <c r="Z717" s="18">
        <f t="shared" si="5"/>
        <v>0</v>
      </c>
      <c r="AA717" s="14">
        <v>0.0</v>
      </c>
      <c r="AB717" s="18">
        <f t="shared" si="6"/>
        <v>0</v>
      </c>
      <c r="AC717" s="14">
        <v>4.6</v>
      </c>
      <c r="AD717" s="18">
        <f t="shared" si="7"/>
        <v>2.3</v>
      </c>
      <c r="AE717" s="13">
        <f t="shared" si="8"/>
        <v>0</v>
      </c>
      <c r="AF717" s="7">
        <v>0.0</v>
      </c>
      <c r="AG717" s="7">
        <v>0.0</v>
      </c>
      <c r="AH717" s="13" t="str">
        <f t="shared" si="9"/>
        <v> </v>
      </c>
      <c r="AI717" s="7">
        <v>0.0</v>
      </c>
      <c r="AJ717" s="7">
        <v>0.0</v>
      </c>
      <c r="AK717" s="26">
        <v>0.0</v>
      </c>
      <c r="AL717" s="26">
        <v>0.0</v>
      </c>
      <c r="AM717" s="7">
        <v>0.0</v>
      </c>
      <c r="AN717" s="7">
        <v>0.0</v>
      </c>
      <c r="AO717" s="7">
        <v>0.0</v>
      </c>
      <c r="AP717" s="7">
        <v>0.0</v>
      </c>
      <c r="AQ717" s="7">
        <v>0.0</v>
      </c>
      <c r="AR717" s="7">
        <v>0.0</v>
      </c>
      <c r="AS717" s="13">
        <f t="shared" si="10"/>
        <v>0</v>
      </c>
      <c r="AT717" s="14"/>
      <c r="AU717" s="7">
        <v>0.0</v>
      </c>
      <c r="AV717" s="7">
        <v>0.0</v>
      </c>
      <c r="AW717" s="14">
        <v>0.0</v>
      </c>
      <c r="AX717" s="14"/>
      <c r="AY717" s="14"/>
    </row>
    <row r="718" ht="12.75" customHeight="1">
      <c r="A718" s="7" t="s">
        <v>777</v>
      </c>
      <c r="B718" s="7" t="s">
        <v>3044</v>
      </c>
      <c r="C718" s="8" t="s">
        <v>447</v>
      </c>
      <c r="D718" s="9" t="s">
        <v>275</v>
      </c>
      <c r="E718" s="7">
        <v>26.0</v>
      </c>
      <c r="F718" s="7">
        <v>0.0</v>
      </c>
      <c r="G718" s="7">
        <v>0.0</v>
      </c>
      <c r="H718" s="24">
        <f t="shared" si="1"/>
        <v>0</v>
      </c>
      <c r="I718" s="7">
        <v>0.0</v>
      </c>
      <c r="J718" s="7">
        <v>0.0</v>
      </c>
      <c r="K718" s="7">
        <v>0.0</v>
      </c>
      <c r="L718" s="12">
        <f t="shared" si="2"/>
        <v>0</v>
      </c>
      <c r="M718" s="7">
        <v>0.0</v>
      </c>
      <c r="N718" s="7">
        <v>0.0</v>
      </c>
      <c r="O718" s="7">
        <v>0.0</v>
      </c>
      <c r="P718" s="7">
        <v>0.0</v>
      </c>
      <c r="Q718" s="7">
        <v>0.0</v>
      </c>
      <c r="R718" s="10">
        <f t="shared" si="3"/>
        <v>0</v>
      </c>
      <c r="S718" s="10">
        <f t="shared" si="4"/>
        <v>0</v>
      </c>
      <c r="T718" s="7">
        <v>0.0</v>
      </c>
      <c r="U718" s="7">
        <v>0.0</v>
      </c>
      <c r="V718" s="7">
        <v>0.0</v>
      </c>
      <c r="W718" s="7">
        <v>0.0</v>
      </c>
      <c r="X718" s="7">
        <v>0.0</v>
      </c>
      <c r="Y718" s="7">
        <v>26.0</v>
      </c>
      <c r="Z718" s="18">
        <f t="shared" si="5"/>
        <v>0.01666666667</v>
      </c>
      <c r="AA718" s="14">
        <v>0.0</v>
      </c>
      <c r="AB718" s="18">
        <f t="shared" si="6"/>
        <v>0</v>
      </c>
      <c r="AC718" s="14">
        <v>105.41</v>
      </c>
      <c r="AD718" s="18">
        <f t="shared" si="7"/>
        <v>4.054230769</v>
      </c>
      <c r="AE718" s="13">
        <f t="shared" si="8"/>
        <v>0</v>
      </c>
      <c r="AF718" s="7">
        <v>0.0</v>
      </c>
      <c r="AG718" s="7">
        <v>0.0</v>
      </c>
      <c r="AH718" s="13" t="str">
        <f t="shared" si="9"/>
        <v> </v>
      </c>
      <c r="AI718" s="7">
        <v>0.0</v>
      </c>
      <c r="AJ718" s="7">
        <v>0.0</v>
      </c>
      <c r="AK718" s="26">
        <v>0.0</v>
      </c>
      <c r="AL718" s="26">
        <v>0.0</v>
      </c>
      <c r="AM718" s="7">
        <v>0.0</v>
      </c>
      <c r="AN718" s="7">
        <v>0.0</v>
      </c>
      <c r="AO718" s="7">
        <v>0.0</v>
      </c>
      <c r="AP718" s="7">
        <v>0.0</v>
      </c>
      <c r="AQ718" s="7">
        <v>0.0</v>
      </c>
      <c r="AR718" s="7">
        <v>0.0</v>
      </c>
      <c r="AS718" s="13">
        <f t="shared" si="10"/>
        <v>0</v>
      </c>
      <c r="AT718" s="14"/>
      <c r="AU718" s="7">
        <v>0.0</v>
      </c>
      <c r="AV718" s="7">
        <v>0.0</v>
      </c>
      <c r="AW718" s="14">
        <v>0.0</v>
      </c>
      <c r="AX718" s="14"/>
      <c r="AY718" s="14"/>
    </row>
    <row r="719" ht="12.75" customHeight="1">
      <c r="A719" s="7" t="s">
        <v>797</v>
      </c>
      <c r="B719" s="7" t="s">
        <v>3046</v>
      </c>
      <c r="C719" s="8" t="s">
        <v>197</v>
      </c>
      <c r="D719" s="9" t="s">
        <v>174</v>
      </c>
      <c r="E719" s="7">
        <v>1.0</v>
      </c>
      <c r="F719" s="7">
        <v>0.0</v>
      </c>
      <c r="G719" s="7">
        <v>0.0</v>
      </c>
      <c r="H719" s="24">
        <f t="shared" si="1"/>
        <v>0</v>
      </c>
      <c r="I719" s="7">
        <v>0.0</v>
      </c>
      <c r="J719" s="7">
        <v>0.0</v>
      </c>
      <c r="K719" s="7">
        <v>0.0</v>
      </c>
      <c r="L719" s="12">
        <f t="shared" si="2"/>
        <v>0</v>
      </c>
      <c r="M719" s="7">
        <v>0.0</v>
      </c>
      <c r="N719" s="7">
        <v>0.0</v>
      </c>
      <c r="O719" s="7">
        <v>0.0</v>
      </c>
      <c r="P719" s="7">
        <v>0.0</v>
      </c>
      <c r="Q719" s="7">
        <v>0.0</v>
      </c>
      <c r="R719" s="10">
        <f t="shared" si="3"/>
        <v>0</v>
      </c>
      <c r="S719" s="10">
        <f t="shared" si="4"/>
        <v>0</v>
      </c>
      <c r="T719" s="7">
        <v>1.0</v>
      </c>
      <c r="U719" s="7">
        <v>0.0</v>
      </c>
      <c r="V719" s="7">
        <v>0.0</v>
      </c>
      <c r="W719" s="7">
        <v>0.0</v>
      </c>
      <c r="X719" s="7">
        <v>0.0</v>
      </c>
      <c r="Y719" s="7">
        <v>221.0</v>
      </c>
      <c r="Z719" s="18">
        <f t="shared" si="5"/>
        <v>3.683333333</v>
      </c>
      <c r="AA719" s="14">
        <v>4.35</v>
      </c>
      <c r="AB719" s="18">
        <f t="shared" si="6"/>
        <v>4.35</v>
      </c>
      <c r="AC719" s="14">
        <v>6.66</v>
      </c>
      <c r="AD719" s="18">
        <f t="shared" si="7"/>
        <v>6.66</v>
      </c>
      <c r="AE719" s="13">
        <f t="shared" si="8"/>
        <v>0.3950953678</v>
      </c>
      <c r="AF719" s="7">
        <v>0.0</v>
      </c>
      <c r="AG719" s="7">
        <v>0.0</v>
      </c>
      <c r="AH719" s="13" t="str">
        <f t="shared" si="9"/>
        <v> </v>
      </c>
      <c r="AI719" s="7">
        <v>0.0</v>
      </c>
      <c r="AJ719" s="7">
        <v>1.0</v>
      </c>
      <c r="AK719" s="26">
        <v>1.0</v>
      </c>
      <c r="AL719" s="26">
        <v>4.0</v>
      </c>
      <c r="AM719" s="7">
        <v>0.0</v>
      </c>
      <c r="AN719" s="7">
        <v>1.0</v>
      </c>
      <c r="AO719" s="7">
        <v>0.0</v>
      </c>
      <c r="AP719" s="7">
        <v>1.0</v>
      </c>
      <c r="AQ719" s="7">
        <v>1.0</v>
      </c>
      <c r="AR719" s="7">
        <v>3.0</v>
      </c>
      <c r="AS719" s="13">
        <f t="shared" si="10"/>
        <v>0.25</v>
      </c>
      <c r="AT719" s="14">
        <v>5.0</v>
      </c>
      <c r="AU719" s="7">
        <v>0.0</v>
      </c>
      <c r="AV719" s="7">
        <v>0.0</v>
      </c>
      <c r="AW719" s="14">
        <v>-55.2</v>
      </c>
      <c r="AX719" s="14">
        <v>20.0</v>
      </c>
      <c r="AY719" s="14">
        <v>3.33</v>
      </c>
    </row>
    <row r="720" ht="12.75" customHeight="1">
      <c r="A720" s="7" t="s">
        <v>134</v>
      </c>
      <c r="B720" s="7" t="s">
        <v>3046</v>
      </c>
      <c r="C720" s="8" t="s">
        <v>231</v>
      </c>
      <c r="D720" s="9" t="s">
        <v>174</v>
      </c>
      <c r="E720" s="7">
        <v>63.0</v>
      </c>
      <c r="F720" s="7">
        <v>0.0</v>
      </c>
      <c r="G720" s="7">
        <v>0.0</v>
      </c>
      <c r="H720" s="24">
        <f t="shared" si="1"/>
        <v>0</v>
      </c>
      <c r="I720" s="7">
        <v>0.0</v>
      </c>
      <c r="J720" s="7">
        <v>0.0</v>
      </c>
      <c r="K720" s="7">
        <v>0.0</v>
      </c>
      <c r="L720" s="12">
        <f t="shared" si="2"/>
        <v>0</v>
      </c>
      <c r="M720" s="7">
        <v>0.0</v>
      </c>
      <c r="N720" s="7">
        <v>0.0</v>
      </c>
      <c r="O720" s="7">
        <v>0.0</v>
      </c>
      <c r="P720" s="7">
        <v>0.0</v>
      </c>
      <c r="Q720" s="7">
        <v>0.0</v>
      </c>
      <c r="R720" s="10">
        <f t="shared" si="3"/>
        <v>0</v>
      </c>
      <c r="S720" s="10">
        <f t="shared" si="4"/>
        <v>0</v>
      </c>
      <c r="T720" s="7">
        <v>8.0</v>
      </c>
      <c r="U720" s="7">
        <v>1.0</v>
      </c>
      <c r="V720" s="7">
        <v>0.0</v>
      </c>
      <c r="W720" s="7">
        <v>8.0</v>
      </c>
      <c r="X720" s="7">
        <v>1.0</v>
      </c>
      <c r="Y720" s="7">
        <v>3085.0</v>
      </c>
      <c r="Z720" s="18">
        <f t="shared" si="5"/>
        <v>0.8161375661</v>
      </c>
      <c r="AA720" s="14">
        <v>49.76</v>
      </c>
      <c r="AB720" s="18">
        <f t="shared" si="6"/>
        <v>0.7898412698</v>
      </c>
      <c r="AC720" s="14">
        <v>283.24</v>
      </c>
      <c r="AD720" s="18">
        <f t="shared" si="7"/>
        <v>4.495873016</v>
      </c>
      <c r="AE720" s="13">
        <f t="shared" si="8"/>
        <v>0.1494294294</v>
      </c>
      <c r="AF720" s="7">
        <v>0.0</v>
      </c>
      <c r="AG720" s="7">
        <v>0.0</v>
      </c>
      <c r="AH720" s="13" t="str">
        <f t="shared" si="9"/>
        <v> </v>
      </c>
      <c r="AI720" s="7">
        <v>0.0</v>
      </c>
      <c r="AJ720" s="7">
        <v>5.0</v>
      </c>
      <c r="AK720" s="26">
        <v>6.0</v>
      </c>
      <c r="AL720" s="26">
        <v>51.0</v>
      </c>
      <c r="AM720" s="7">
        <v>1.0</v>
      </c>
      <c r="AN720" s="7">
        <v>22.0</v>
      </c>
      <c r="AO720" s="7">
        <v>2.0</v>
      </c>
      <c r="AP720" s="7">
        <v>22.0</v>
      </c>
      <c r="AQ720" s="7">
        <v>3.0</v>
      </c>
      <c r="AR720" s="7">
        <v>55.0</v>
      </c>
      <c r="AS720" s="13">
        <f t="shared" si="10"/>
        <v>0.05172413793</v>
      </c>
      <c r="AT720" s="14">
        <v>-8.02</v>
      </c>
      <c r="AU720" s="7">
        <v>1.0</v>
      </c>
      <c r="AV720" s="7">
        <v>0.0</v>
      </c>
      <c r="AW720" s="14">
        <v>-61.5</v>
      </c>
      <c r="AX720" s="14">
        <v>2.0</v>
      </c>
      <c r="AY720" s="14">
        <v>-5.51</v>
      </c>
    </row>
    <row r="721" ht="12.75" customHeight="1">
      <c r="A721" s="7" t="s">
        <v>482</v>
      </c>
      <c r="B721" s="7" t="s">
        <v>3046</v>
      </c>
      <c r="C721" s="8" t="s">
        <v>394</v>
      </c>
      <c r="D721" s="9" t="s">
        <v>174</v>
      </c>
      <c r="E721" s="7">
        <v>81.0</v>
      </c>
      <c r="F721" s="7">
        <v>0.0</v>
      </c>
      <c r="G721" s="7">
        <v>0.0</v>
      </c>
      <c r="H721" s="24">
        <f t="shared" si="1"/>
        <v>0</v>
      </c>
      <c r="I721" s="7">
        <v>0.0</v>
      </c>
      <c r="J721" s="7">
        <v>0.0</v>
      </c>
      <c r="K721" s="7">
        <v>0.0</v>
      </c>
      <c r="L721" s="12">
        <f t="shared" si="2"/>
        <v>0</v>
      </c>
      <c r="M721" s="7">
        <v>4.0</v>
      </c>
      <c r="N721" s="7">
        <v>1.0</v>
      </c>
      <c r="O721" s="7">
        <v>1.0</v>
      </c>
      <c r="P721" s="7">
        <v>4.0</v>
      </c>
      <c r="Q721" s="7">
        <v>1.0</v>
      </c>
      <c r="R721" s="10">
        <f t="shared" si="3"/>
        <v>0</v>
      </c>
      <c r="S721" s="10">
        <f t="shared" si="4"/>
        <v>0</v>
      </c>
      <c r="T721" s="7">
        <v>41.0</v>
      </c>
      <c r="U721" s="7">
        <v>4.0</v>
      </c>
      <c r="V721" s="7">
        <v>4.0</v>
      </c>
      <c r="W721" s="7">
        <v>7.0</v>
      </c>
      <c r="X721" s="7">
        <v>1.0</v>
      </c>
      <c r="Y721" s="7">
        <v>14314.0</v>
      </c>
      <c r="Z721" s="18">
        <f t="shared" si="5"/>
        <v>2.94526749</v>
      </c>
      <c r="AA721" s="14">
        <v>239.91</v>
      </c>
      <c r="AB721" s="18">
        <f t="shared" si="6"/>
        <v>2.961851852</v>
      </c>
      <c r="AC721" s="14">
        <v>189.62</v>
      </c>
      <c r="AD721" s="18">
        <f t="shared" si="7"/>
        <v>2.340987654</v>
      </c>
      <c r="AE721" s="13">
        <f t="shared" si="8"/>
        <v>0.5585407306</v>
      </c>
      <c r="AF721" s="7">
        <v>0.0</v>
      </c>
      <c r="AG721" s="7">
        <v>0.0</v>
      </c>
      <c r="AH721" s="13" t="str">
        <f t="shared" si="9"/>
        <v> </v>
      </c>
      <c r="AI721" s="7">
        <v>0.0</v>
      </c>
      <c r="AJ721" s="7">
        <v>25.0</v>
      </c>
      <c r="AK721" s="26">
        <v>31.0</v>
      </c>
      <c r="AL721" s="26">
        <v>156.0</v>
      </c>
      <c r="AM721" s="7">
        <v>8.0</v>
      </c>
      <c r="AN721" s="7">
        <v>87.0</v>
      </c>
      <c r="AO721" s="7">
        <v>4.0</v>
      </c>
      <c r="AP721" s="7">
        <v>118.0</v>
      </c>
      <c r="AQ721" s="7">
        <v>21.0</v>
      </c>
      <c r="AR721" s="7">
        <v>196.0</v>
      </c>
      <c r="AS721" s="13">
        <f t="shared" si="10"/>
        <v>0.09677419355</v>
      </c>
      <c r="AT721" s="14">
        <v>-6.0</v>
      </c>
      <c r="AU721" s="7">
        <v>0.0</v>
      </c>
      <c r="AV721" s="7">
        <v>3.0</v>
      </c>
      <c r="AW721" s="14">
        <v>-28.8</v>
      </c>
      <c r="AX721" s="14">
        <v>3.91</v>
      </c>
      <c r="AY721" s="14">
        <v>-7.2</v>
      </c>
    </row>
    <row r="722" ht="12.75" customHeight="1">
      <c r="A722" s="7" t="s">
        <v>3055</v>
      </c>
      <c r="B722" s="7" t="s">
        <v>3056</v>
      </c>
      <c r="C722" s="8" t="s">
        <v>274</v>
      </c>
      <c r="D722" s="9" t="s">
        <v>167</v>
      </c>
      <c r="E722" s="7">
        <v>33.0</v>
      </c>
      <c r="F722" s="7">
        <v>0.0</v>
      </c>
      <c r="G722" s="7">
        <v>0.0</v>
      </c>
      <c r="H722" s="24">
        <f t="shared" si="1"/>
        <v>0</v>
      </c>
      <c r="I722" s="7">
        <v>0.0</v>
      </c>
      <c r="J722" s="7">
        <v>0.0</v>
      </c>
      <c r="K722" s="7">
        <v>0.0</v>
      </c>
      <c r="L722" s="12">
        <f t="shared" si="2"/>
        <v>0</v>
      </c>
      <c r="M722" s="7">
        <v>3.0</v>
      </c>
      <c r="N722" s="7">
        <v>1.0</v>
      </c>
      <c r="O722" s="7">
        <v>1.0</v>
      </c>
      <c r="P722" s="7">
        <v>3.0</v>
      </c>
      <c r="Q722" s="7">
        <v>0.0</v>
      </c>
      <c r="R722" s="10">
        <f t="shared" si="3"/>
        <v>0</v>
      </c>
      <c r="S722" s="10">
        <f t="shared" si="4"/>
        <v>0</v>
      </c>
      <c r="T722" s="7">
        <v>4.0</v>
      </c>
      <c r="U722" s="7">
        <v>0.0</v>
      </c>
      <c r="V722" s="7">
        <v>0.0</v>
      </c>
      <c r="W722" s="7">
        <v>0.0</v>
      </c>
      <c r="X722" s="7">
        <v>2.0</v>
      </c>
      <c r="Y722" s="7">
        <v>1695.0</v>
      </c>
      <c r="Z722" s="18">
        <f t="shared" si="5"/>
        <v>0.8560606061</v>
      </c>
      <c r="AA722" s="14">
        <v>26.35</v>
      </c>
      <c r="AB722" s="18">
        <f t="shared" si="6"/>
        <v>0.7984848485</v>
      </c>
      <c r="AC722" s="14">
        <v>173.33</v>
      </c>
      <c r="AD722" s="18">
        <f t="shared" si="7"/>
        <v>5.252424242</v>
      </c>
      <c r="AE722" s="13">
        <f t="shared" si="8"/>
        <v>0.1319611378</v>
      </c>
      <c r="AF722" s="7">
        <v>0.0</v>
      </c>
      <c r="AG722" s="7">
        <v>1.0</v>
      </c>
      <c r="AH722" s="13">
        <f t="shared" si="9"/>
        <v>0</v>
      </c>
      <c r="AI722" s="7">
        <v>0.0</v>
      </c>
      <c r="AJ722" s="7">
        <v>1.0</v>
      </c>
      <c r="AK722" s="26">
        <v>5.0</v>
      </c>
      <c r="AL722" s="26">
        <v>16.0</v>
      </c>
      <c r="AM722" s="7">
        <v>1.0</v>
      </c>
      <c r="AN722" s="7">
        <v>9.0</v>
      </c>
      <c r="AO722" s="7">
        <v>2.0</v>
      </c>
      <c r="AP722" s="7">
        <v>11.0</v>
      </c>
      <c r="AQ722" s="7">
        <v>2.0</v>
      </c>
      <c r="AR722" s="7">
        <v>19.0</v>
      </c>
      <c r="AS722" s="13">
        <f t="shared" si="10"/>
        <v>0.09523809524</v>
      </c>
      <c r="AT722" s="14">
        <v>-7.46</v>
      </c>
      <c r="AU722" s="7">
        <v>0.0</v>
      </c>
      <c r="AV722" s="7">
        <v>0.0</v>
      </c>
      <c r="AW722" s="14">
        <v>-25.0</v>
      </c>
      <c r="AX722" s="14">
        <v>20.0</v>
      </c>
      <c r="AY722" s="14">
        <v>13.17</v>
      </c>
    </row>
    <row r="723" ht="12.75" customHeight="1">
      <c r="A723" s="7" t="s">
        <v>770</v>
      </c>
      <c r="B723" s="7" t="s">
        <v>1539</v>
      </c>
      <c r="C723" s="8" t="s">
        <v>206</v>
      </c>
      <c r="D723" s="9" t="s">
        <v>3059</v>
      </c>
      <c r="E723" s="7">
        <v>12.0</v>
      </c>
      <c r="F723" s="7">
        <v>0.0</v>
      </c>
      <c r="G723" s="7">
        <v>0.0</v>
      </c>
      <c r="H723" s="24">
        <f t="shared" si="1"/>
        <v>0</v>
      </c>
      <c r="I723" s="7">
        <v>0.0</v>
      </c>
      <c r="J723" s="7">
        <v>0.0</v>
      </c>
      <c r="K723" s="7">
        <v>0.0</v>
      </c>
      <c r="L723" s="12">
        <f t="shared" si="2"/>
        <v>0</v>
      </c>
      <c r="M723" s="7">
        <v>0.0</v>
      </c>
      <c r="N723" s="7">
        <v>0.0</v>
      </c>
      <c r="O723" s="7">
        <v>0.0</v>
      </c>
      <c r="P723" s="7">
        <v>0.0</v>
      </c>
      <c r="Q723" s="7">
        <v>0.0</v>
      </c>
      <c r="R723" s="10">
        <f t="shared" si="3"/>
        <v>0</v>
      </c>
      <c r="S723" s="10">
        <f t="shared" si="4"/>
        <v>0</v>
      </c>
      <c r="T723" s="7">
        <v>1.0</v>
      </c>
      <c r="U723" s="7">
        <v>0.0</v>
      </c>
      <c r="V723" s="7">
        <v>0.0</v>
      </c>
      <c r="W723" s="7">
        <v>0.0</v>
      </c>
      <c r="X723" s="7">
        <v>0.0</v>
      </c>
      <c r="Y723" s="7">
        <v>113.0</v>
      </c>
      <c r="Z723" s="18">
        <f t="shared" si="5"/>
        <v>0.1569444444</v>
      </c>
      <c r="AA723" s="14">
        <v>1.62</v>
      </c>
      <c r="AB723" s="18">
        <f t="shared" si="6"/>
        <v>0.135</v>
      </c>
      <c r="AC723" s="14">
        <v>62.87</v>
      </c>
      <c r="AD723" s="18">
        <f t="shared" si="7"/>
        <v>5.239166667</v>
      </c>
      <c r="AE723" s="13">
        <f t="shared" si="8"/>
        <v>0.02512017367</v>
      </c>
      <c r="AF723" s="7">
        <v>0.0</v>
      </c>
      <c r="AG723" s="7">
        <v>0.0</v>
      </c>
      <c r="AH723" s="13" t="str">
        <f t="shared" si="9"/>
        <v> </v>
      </c>
      <c r="AI723" s="7">
        <v>0.0</v>
      </c>
      <c r="AJ723" s="7">
        <v>0.0</v>
      </c>
      <c r="AK723" s="26">
        <v>0.0</v>
      </c>
      <c r="AL723" s="26">
        <v>1.0</v>
      </c>
      <c r="AM723" s="7">
        <v>0.0</v>
      </c>
      <c r="AN723" s="7">
        <v>0.0</v>
      </c>
      <c r="AO723" s="7">
        <v>0.0</v>
      </c>
      <c r="AP723" s="7">
        <v>2.0</v>
      </c>
      <c r="AQ723" s="7">
        <v>0.0</v>
      </c>
      <c r="AR723" s="7">
        <v>2.0</v>
      </c>
      <c r="AS723" s="13">
        <f t="shared" si="10"/>
        <v>0</v>
      </c>
      <c r="AT723" s="14">
        <v>-20.0</v>
      </c>
      <c r="AU723" s="7">
        <v>0.0</v>
      </c>
      <c r="AV723" s="7">
        <v>0.0</v>
      </c>
      <c r="AW723" s="14">
        <v>37.0</v>
      </c>
      <c r="AX723" s="14">
        <v>0.0</v>
      </c>
      <c r="AY723" s="14">
        <v>-6.35</v>
      </c>
    </row>
    <row r="724" ht="12.75" customHeight="1">
      <c r="A724" s="7" t="s">
        <v>2073</v>
      </c>
      <c r="B724" s="7" t="s">
        <v>3061</v>
      </c>
      <c r="C724" s="8" t="s">
        <v>197</v>
      </c>
      <c r="D724" s="9" t="s">
        <v>174</v>
      </c>
      <c r="E724" s="7">
        <v>63.0</v>
      </c>
      <c r="F724" s="7">
        <v>0.0</v>
      </c>
      <c r="G724" s="7">
        <v>1.0</v>
      </c>
      <c r="H724" s="24">
        <f t="shared" si="1"/>
        <v>1</v>
      </c>
      <c r="I724" s="7">
        <v>0.0</v>
      </c>
      <c r="J724" s="7">
        <v>0.0</v>
      </c>
      <c r="K724" s="7">
        <v>0.0</v>
      </c>
      <c r="L724" s="12">
        <f t="shared" si="2"/>
        <v>0</v>
      </c>
      <c r="M724" s="7">
        <v>0.0</v>
      </c>
      <c r="N724" s="7">
        <v>0.0</v>
      </c>
      <c r="O724" s="7">
        <v>0.0</v>
      </c>
      <c r="P724" s="7">
        <v>0.0</v>
      </c>
      <c r="Q724" s="7">
        <v>0.0</v>
      </c>
      <c r="R724" s="10">
        <f t="shared" si="3"/>
        <v>0</v>
      </c>
      <c r="S724" s="10">
        <f t="shared" si="4"/>
        <v>0</v>
      </c>
      <c r="T724" s="7">
        <v>8.0</v>
      </c>
      <c r="U724" s="7">
        <v>1.0</v>
      </c>
      <c r="V724" s="7">
        <v>1.0</v>
      </c>
      <c r="W724" s="7">
        <v>4.0</v>
      </c>
      <c r="X724" s="7">
        <v>1.0</v>
      </c>
      <c r="Y724" s="7">
        <v>6793.0</v>
      </c>
      <c r="Z724" s="18">
        <f t="shared" si="5"/>
        <v>1.797089947</v>
      </c>
      <c r="AA724" s="14">
        <v>99.46</v>
      </c>
      <c r="AB724" s="18">
        <f t="shared" si="6"/>
        <v>1.578730159</v>
      </c>
      <c r="AC724" s="14">
        <v>200.93</v>
      </c>
      <c r="AD724" s="18">
        <f t="shared" si="7"/>
        <v>3.189365079</v>
      </c>
      <c r="AE724" s="13">
        <f t="shared" si="8"/>
        <v>0.3311028996</v>
      </c>
      <c r="AF724" s="7">
        <v>0.0</v>
      </c>
      <c r="AG724" s="7">
        <v>1.0</v>
      </c>
      <c r="AH724" s="13">
        <f t="shared" si="9"/>
        <v>0</v>
      </c>
      <c r="AI724" s="7">
        <v>1.0</v>
      </c>
      <c r="AJ724" s="7">
        <v>12.0</v>
      </c>
      <c r="AK724" s="26">
        <v>5.0</v>
      </c>
      <c r="AL724" s="26">
        <v>96.0</v>
      </c>
      <c r="AM724" s="7">
        <v>1.0</v>
      </c>
      <c r="AN724" s="7">
        <v>47.0</v>
      </c>
      <c r="AO724" s="7">
        <v>1.0</v>
      </c>
      <c r="AP724" s="7">
        <v>40.0</v>
      </c>
      <c r="AQ724" s="7">
        <v>5.0</v>
      </c>
      <c r="AR724" s="7">
        <v>97.0</v>
      </c>
      <c r="AS724" s="13">
        <f t="shared" si="10"/>
        <v>0.04901960784</v>
      </c>
      <c r="AT724" s="14">
        <v>-5.65</v>
      </c>
      <c r="AU724" s="7">
        <v>0.0</v>
      </c>
      <c r="AV724" s="7">
        <v>1.0</v>
      </c>
      <c r="AW724" s="14">
        <v>-65.8</v>
      </c>
      <c r="AX724" s="14">
        <v>2.41</v>
      </c>
      <c r="AY724" s="14">
        <v>-0.92</v>
      </c>
    </row>
    <row r="725" ht="12.75" customHeight="1">
      <c r="A725" s="7" t="s">
        <v>705</v>
      </c>
      <c r="B725" s="7" t="s">
        <v>3065</v>
      </c>
      <c r="C725" s="8" t="s">
        <v>222</v>
      </c>
      <c r="D725" s="9" t="s">
        <v>174</v>
      </c>
      <c r="E725" s="7">
        <v>81.0</v>
      </c>
      <c r="F725" s="7">
        <v>0.0</v>
      </c>
      <c r="G725" s="7">
        <v>0.0</v>
      </c>
      <c r="H725" s="24">
        <f t="shared" si="1"/>
        <v>0</v>
      </c>
      <c r="I725" s="7">
        <v>0.0</v>
      </c>
      <c r="J725" s="7">
        <v>0.0</v>
      </c>
      <c r="K725" s="7">
        <v>0.0</v>
      </c>
      <c r="L725" s="12">
        <f t="shared" si="2"/>
        <v>0</v>
      </c>
      <c r="M725" s="7">
        <v>2.0</v>
      </c>
      <c r="N725" s="7">
        <v>0.0</v>
      </c>
      <c r="O725" s="7">
        <v>0.0</v>
      </c>
      <c r="P725" s="7">
        <v>2.0</v>
      </c>
      <c r="Q725" s="7">
        <v>2.0</v>
      </c>
      <c r="R725" s="10">
        <f t="shared" si="3"/>
        <v>0</v>
      </c>
      <c r="S725" s="10">
        <f t="shared" si="4"/>
        <v>0</v>
      </c>
      <c r="T725" s="7">
        <v>13.0</v>
      </c>
      <c r="U725" s="7">
        <v>4.0</v>
      </c>
      <c r="V725" s="7">
        <v>4.0</v>
      </c>
      <c r="W725" s="7">
        <v>7.0</v>
      </c>
      <c r="X725" s="7">
        <v>3.0</v>
      </c>
      <c r="Y725" s="7">
        <v>8688.0</v>
      </c>
      <c r="Z725" s="18">
        <f t="shared" si="5"/>
        <v>1.787654321</v>
      </c>
      <c r="AA725" s="14">
        <v>133.78</v>
      </c>
      <c r="AB725" s="18">
        <f t="shared" si="6"/>
        <v>1.651604938</v>
      </c>
      <c r="AC725" s="14">
        <v>227.39</v>
      </c>
      <c r="AD725" s="18">
        <f t="shared" si="7"/>
        <v>2.807283951</v>
      </c>
      <c r="AE725" s="13">
        <f t="shared" si="8"/>
        <v>0.3704072874</v>
      </c>
      <c r="AF725" s="7">
        <v>0.0</v>
      </c>
      <c r="AG725" s="7">
        <v>0.0</v>
      </c>
      <c r="AH725" s="13" t="str">
        <f t="shared" si="9"/>
        <v> </v>
      </c>
      <c r="AI725" s="7">
        <v>4.0</v>
      </c>
      <c r="AJ725" s="7">
        <v>16.0</v>
      </c>
      <c r="AK725" s="26">
        <v>20.0</v>
      </c>
      <c r="AL725" s="26">
        <v>129.0</v>
      </c>
      <c r="AM725" s="7">
        <v>7.0</v>
      </c>
      <c r="AN725" s="7">
        <v>47.0</v>
      </c>
      <c r="AO725" s="7">
        <v>7.0</v>
      </c>
      <c r="AP725" s="7">
        <v>55.0</v>
      </c>
      <c r="AQ725" s="7">
        <v>29.0</v>
      </c>
      <c r="AR725" s="7">
        <v>114.0</v>
      </c>
      <c r="AS725" s="13">
        <f t="shared" si="10"/>
        <v>0.2027972028</v>
      </c>
      <c r="AT725" s="14">
        <v>7.59</v>
      </c>
      <c r="AU725" s="7">
        <v>0.0</v>
      </c>
      <c r="AV725" s="7">
        <v>0.0</v>
      </c>
      <c r="AW725" s="14">
        <v>-50.7</v>
      </c>
      <c r="AX725" s="14">
        <v>8.25</v>
      </c>
      <c r="AY725" s="14">
        <v>5.06</v>
      </c>
    </row>
    <row r="726" ht="12.75" customHeight="1">
      <c r="A726" s="7" t="s">
        <v>785</v>
      </c>
      <c r="B726" s="7" t="s">
        <v>3067</v>
      </c>
      <c r="C726" s="7" t="s">
        <v>297</v>
      </c>
      <c r="D726" s="8" t="s">
        <v>159</v>
      </c>
      <c r="E726" s="7">
        <v>82.0</v>
      </c>
      <c r="F726" s="7">
        <v>0.0</v>
      </c>
      <c r="G726" s="7">
        <v>1.0</v>
      </c>
      <c r="H726" s="24">
        <f t="shared" si="1"/>
        <v>1</v>
      </c>
      <c r="I726" s="7">
        <v>0.0</v>
      </c>
      <c r="J726" s="7">
        <v>1.0</v>
      </c>
      <c r="K726" s="7">
        <v>0.0</v>
      </c>
      <c r="L726" s="12">
        <f t="shared" si="2"/>
        <v>4</v>
      </c>
      <c r="M726" s="7">
        <v>1.0</v>
      </c>
      <c r="N726" s="7">
        <v>1.0</v>
      </c>
      <c r="O726" s="7">
        <v>1.0</v>
      </c>
      <c r="P726" s="7">
        <v>1.0</v>
      </c>
      <c r="Q726" s="7">
        <v>0.0</v>
      </c>
      <c r="R726" s="10">
        <f t="shared" si="3"/>
        <v>0</v>
      </c>
      <c r="S726" s="10">
        <f t="shared" si="4"/>
        <v>0</v>
      </c>
      <c r="T726" s="7">
        <v>3.0</v>
      </c>
      <c r="U726" s="7">
        <v>1.0</v>
      </c>
      <c r="V726" s="7">
        <v>3.0</v>
      </c>
      <c r="W726" s="7">
        <v>0.0</v>
      </c>
      <c r="X726" s="7">
        <v>2.0</v>
      </c>
      <c r="Y726" s="7">
        <v>2245.0</v>
      </c>
      <c r="Z726" s="18">
        <f t="shared" si="5"/>
        <v>0.456300813</v>
      </c>
      <c r="AA726" s="14">
        <v>32.23</v>
      </c>
      <c r="AB726" s="18">
        <f t="shared" si="6"/>
        <v>0.3930487805</v>
      </c>
      <c r="AC726" s="14">
        <v>369.82</v>
      </c>
      <c r="AD726" s="18">
        <f t="shared" si="7"/>
        <v>4.51</v>
      </c>
      <c r="AE726" s="13">
        <f t="shared" si="8"/>
        <v>0.08016415869</v>
      </c>
      <c r="AF726" s="7">
        <v>1.0</v>
      </c>
      <c r="AG726" s="7">
        <v>0.0</v>
      </c>
      <c r="AH726" s="13">
        <f t="shared" si="9"/>
        <v>1</v>
      </c>
      <c r="AI726" s="7">
        <v>1.0</v>
      </c>
      <c r="AJ726" s="7">
        <v>3.0</v>
      </c>
      <c r="AK726" s="26">
        <v>3.0</v>
      </c>
      <c r="AL726" s="26">
        <v>33.0</v>
      </c>
      <c r="AM726" s="7">
        <v>3.0</v>
      </c>
      <c r="AN726" s="7">
        <v>3.0</v>
      </c>
      <c r="AO726" s="7">
        <v>0.0</v>
      </c>
      <c r="AP726" s="7">
        <v>10.0</v>
      </c>
      <c r="AQ726" s="7">
        <v>5.0</v>
      </c>
      <c r="AR726" s="7">
        <v>26.0</v>
      </c>
      <c r="AS726" s="13">
        <f t="shared" si="10"/>
        <v>0.1612903226</v>
      </c>
      <c r="AT726" s="14">
        <v>5.45</v>
      </c>
      <c r="AU726" s="7">
        <v>0.0</v>
      </c>
      <c r="AV726" s="7">
        <v>1.0</v>
      </c>
      <c r="AW726" s="14">
        <v>-41.0</v>
      </c>
      <c r="AX726" s="14">
        <v>4.26</v>
      </c>
      <c r="AY726" s="14">
        <v>-0.52</v>
      </c>
    </row>
    <row r="727" ht="12.75" customHeight="1">
      <c r="A727" s="7" t="s">
        <v>3068</v>
      </c>
      <c r="B727" s="7" t="s">
        <v>3067</v>
      </c>
      <c r="C727" s="8" t="s">
        <v>297</v>
      </c>
      <c r="D727" s="9" t="s">
        <v>150</v>
      </c>
      <c r="E727" s="7">
        <v>74.0</v>
      </c>
      <c r="F727" s="7">
        <v>1.0</v>
      </c>
      <c r="G727" s="7">
        <v>0.0</v>
      </c>
      <c r="H727" s="24">
        <f t="shared" si="1"/>
        <v>1</v>
      </c>
      <c r="I727" s="7">
        <v>1.0</v>
      </c>
      <c r="J727" s="7">
        <v>0.0</v>
      </c>
      <c r="K727" s="7">
        <v>0.0</v>
      </c>
      <c r="L727" s="12">
        <f t="shared" si="2"/>
        <v>0</v>
      </c>
      <c r="M727" s="7">
        <v>3.0</v>
      </c>
      <c r="N727" s="7">
        <v>1.0</v>
      </c>
      <c r="O727" s="7">
        <v>1.0</v>
      </c>
      <c r="P727" s="7">
        <v>2.0</v>
      </c>
      <c r="Q727" s="7">
        <v>0.0</v>
      </c>
      <c r="R727" s="10">
        <f t="shared" si="3"/>
        <v>0.3333333333</v>
      </c>
      <c r="S727" s="10">
        <f t="shared" si="4"/>
        <v>0.3333333333</v>
      </c>
      <c r="T727" s="7">
        <v>2.0</v>
      </c>
      <c r="U727" s="7">
        <v>1.0</v>
      </c>
      <c r="V727" s="7">
        <v>0.0</v>
      </c>
      <c r="W727" s="7">
        <v>1.0</v>
      </c>
      <c r="X727" s="7">
        <v>1.0</v>
      </c>
      <c r="Y727" s="7">
        <v>2486.0</v>
      </c>
      <c r="Z727" s="18">
        <f t="shared" si="5"/>
        <v>0.5599099099</v>
      </c>
      <c r="AA727" s="14">
        <v>36.23</v>
      </c>
      <c r="AB727" s="18">
        <f t="shared" si="6"/>
        <v>0.4895945946</v>
      </c>
      <c r="AC727" s="14">
        <v>335.02</v>
      </c>
      <c r="AD727" s="18">
        <f t="shared" si="7"/>
        <v>4.527297297</v>
      </c>
      <c r="AE727" s="13">
        <f t="shared" si="8"/>
        <v>0.09758922559</v>
      </c>
      <c r="AF727" s="7">
        <v>21.0</v>
      </c>
      <c r="AG727" s="7">
        <v>34.0</v>
      </c>
      <c r="AH727" s="13">
        <f t="shared" si="9"/>
        <v>0.3818181818</v>
      </c>
      <c r="AI727" s="7">
        <v>1.0</v>
      </c>
      <c r="AJ727" s="7">
        <v>2.0</v>
      </c>
      <c r="AK727" s="26">
        <v>4.0</v>
      </c>
      <c r="AL727" s="26">
        <v>39.0</v>
      </c>
      <c r="AM727" s="7">
        <v>3.0</v>
      </c>
      <c r="AN727" s="7">
        <v>6.0</v>
      </c>
      <c r="AO727" s="7">
        <v>0.0</v>
      </c>
      <c r="AP727" s="7">
        <v>11.0</v>
      </c>
      <c r="AQ727" s="7">
        <v>5.0</v>
      </c>
      <c r="AR727" s="7">
        <v>34.0</v>
      </c>
      <c r="AS727" s="13">
        <f t="shared" si="10"/>
        <v>0.1282051282</v>
      </c>
      <c r="AT727" s="14">
        <v>2.19</v>
      </c>
      <c r="AU727" s="7">
        <v>1.0</v>
      </c>
      <c r="AV727" s="7">
        <v>1.0</v>
      </c>
      <c r="AW727" s="14">
        <v>-46.4</v>
      </c>
      <c r="AX727" s="14">
        <v>4.17</v>
      </c>
      <c r="AY727" s="14">
        <v>-0.7</v>
      </c>
    </row>
    <row r="728" ht="12.75" customHeight="1">
      <c r="A728" s="7" t="s">
        <v>614</v>
      </c>
      <c r="B728" s="7" t="s">
        <v>3073</v>
      </c>
      <c r="C728" s="8" t="s">
        <v>399</v>
      </c>
      <c r="D728" s="9" t="s">
        <v>275</v>
      </c>
      <c r="E728" s="7">
        <v>72.0</v>
      </c>
      <c r="F728" s="7">
        <v>0.0</v>
      </c>
      <c r="G728" s="7">
        <v>0.0</v>
      </c>
      <c r="H728" s="24">
        <f t="shared" si="1"/>
        <v>0</v>
      </c>
      <c r="I728" s="7">
        <v>0.0</v>
      </c>
      <c r="J728" s="7">
        <v>0.0</v>
      </c>
      <c r="K728" s="7">
        <v>0.0</v>
      </c>
      <c r="L728" s="12">
        <f t="shared" si="2"/>
        <v>0</v>
      </c>
      <c r="M728" s="7">
        <v>0.0</v>
      </c>
      <c r="N728" s="7">
        <v>0.0</v>
      </c>
      <c r="O728" s="7">
        <v>0.0</v>
      </c>
      <c r="P728" s="7">
        <v>0.0</v>
      </c>
      <c r="Q728" s="7">
        <v>0.0</v>
      </c>
      <c r="R728" s="10">
        <f t="shared" si="3"/>
        <v>0</v>
      </c>
      <c r="S728" s="10">
        <f t="shared" si="4"/>
        <v>0</v>
      </c>
      <c r="T728" s="7">
        <v>0.0</v>
      </c>
      <c r="U728" s="7">
        <v>0.0</v>
      </c>
      <c r="V728" s="7">
        <v>0.0</v>
      </c>
      <c r="W728" s="7">
        <v>0.0</v>
      </c>
      <c r="X728" s="7">
        <v>0.0</v>
      </c>
      <c r="Y728" s="7">
        <v>96.0</v>
      </c>
      <c r="Z728" s="18">
        <f t="shared" si="5"/>
        <v>0.02222222222</v>
      </c>
      <c r="AA728" s="14">
        <v>2.18</v>
      </c>
      <c r="AB728" s="18">
        <f t="shared" si="6"/>
        <v>0.03027777778</v>
      </c>
      <c r="AC728" s="14">
        <v>340.25</v>
      </c>
      <c r="AD728" s="18">
        <f t="shared" si="7"/>
        <v>4.725694444</v>
      </c>
      <c r="AE728" s="13">
        <f t="shared" si="8"/>
        <v>0.006366264638</v>
      </c>
      <c r="AF728" s="7">
        <v>1.0</v>
      </c>
      <c r="AG728" s="7">
        <v>1.0</v>
      </c>
      <c r="AH728" s="13">
        <f t="shared" si="9"/>
        <v>0.5</v>
      </c>
      <c r="AI728" s="7">
        <v>0.0</v>
      </c>
      <c r="AJ728" s="7">
        <v>0.0</v>
      </c>
      <c r="AK728" s="26">
        <v>1.0</v>
      </c>
      <c r="AL728" s="26">
        <v>2.0</v>
      </c>
      <c r="AM728" s="7">
        <v>0.0</v>
      </c>
      <c r="AN728" s="7">
        <v>0.0</v>
      </c>
      <c r="AO728" s="7">
        <v>0.0</v>
      </c>
      <c r="AP728" s="7">
        <v>0.0</v>
      </c>
      <c r="AQ728" s="7">
        <v>1.0</v>
      </c>
      <c r="AR728" s="7">
        <v>2.0</v>
      </c>
      <c r="AS728" s="13">
        <f t="shared" si="10"/>
        <v>0.3333333333</v>
      </c>
      <c r="AT728" s="14">
        <v>17.38</v>
      </c>
      <c r="AU728" s="7">
        <v>0.0</v>
      </c>
      <c r="AV728" s="7">
        <v>0.0</v>
      </c>
      <c r="AW728" s="14">
        <v>-27.5</v>
      </c>
      <c r="AX728" s="14">
        <v>50.0</v>
      </c>
      <c r="AY728" s="14">
        <v>43.06</v>
      </c>
    </row>
    <row r="729" ht="12.75" customHeight="1">
      <c r="A729" s="7" t="s">
        <v>1280</v>
      </c>
      <c r="B729" s="7" t="s">
        <v>3078</v>
      </c>
      <c r="C729" s="8" t="s">
        <v>149</v>
      </c>
      <c r="D729" s="9" t="s">
        <v>174</v>
      </c>
      <c r="E729" s="7">
        <v>61.0</v>
      </c>
      <c r="F729" s="7">
        <v>0.0</v>
      </c>
      <c r="G729" s="7">
        <v>0.0</v>
      </c>
      <c r="H729" s="24">
        <f t="shared" si="1"/>
        <v>0</v>
      </c>
      <c r="I729" s="7">
        <v>0.0</v>
      </c>
      <c r="J729" s="7">
        <v>0.0</v>
      </c>
      <c r="K729" s="7">
        <v>0.0</v>
      </c>
      <c r="L729" s="12">
        <f t="shared" si="2"/>
        <v>0</v>
      </c>
      <c r="M729" s="7">
        <v>6.0</v>
      </c>
      <c r="N729" s="7">
        <v>0.0</v>
      </c>
      <c r="O729" s="7">
        <v>0.0</v>
      </c>
      <c r="P729" s="7">
        <v>6.0</v>
      </c>
      <c r="Q729" s="7">
        <v>0.0</v>
      </c>
      <c r="R729" s="10">
        <f t="shared" si="3"/>
        <v>0</v>
      </c>
      <c r="S729" s="10">
        <f t="shared" si="4"/>
        <v>0</v>
      </c>
      <c r="T729" s="7">
        <v>29.0</v>
      </c>
      <c r="U729" s="7">
        <v>6.0</v>
      </c>
      <c r="V729" s="7">
        <v>1.0</v>
      </c>
      <c r="W729" s="7">
        <v>4.0</v>
      </c>
      <c r="X729" s="7">
        <v>3.0</v>
      </c>
      <c r="Y729" s="7">
        <v>8606.0</v>
      </c>
      <c r="Z729" s="18">
        <f t="shared" si="5"/>
        <v>2.35136612</v>
      </c>
      <c r="AA729" s="14">
        <v>135.27</v>
      </c>
      <c r="AB729" s="18">
        <f t="shared" si="6"/>
        <v>2.217540984</v>
      </c>
      <c r="AC729" s="14">
        <v>185.26</v>
      </c>
      <c r="AD729" s="18">
        <f t="shared" si="7"/>
        <v>3.03704918</v>
      </c>
      <c r="AE729" s="13">
        <f t="shared" si="8"/>
        <v>0.4220197797</v>
      </c>
      <c r="AF729" s="7">
        <v>0.0</v>
      </c>
      <c r="AG729" s="7">
        <v>0.0</v>
      </c>
      <c r="AH729" s="13" t="str">
        <f t="shared" si="9"/>
        <v> </v>
      </c>
      <c r="AI729" s="7">
        <v>1.0</v>
      </c>
      <c r="AJ729" s="7">
        <v>10.0</v>
      </c>
      <c r="AK729" s="26">
        <v>20.0</v>
      </c>
      <c r="AL729" s="26">
        <v>85.0</v>
      </c>
      <c r="AM729" s="7">
        <v>7.0</v>
      </c>
      <c r="AN729" s="7">
        <v>53.0</v>
      </c>
      <c r="AO729" s="7">
        <v>2.0</v>
      </c>
      <c r="AP729" s="7">
        <v>70.0</v>
      </c>
      <c r="AQ729" s="7">
        <v>23.0</v>
      </c>
      <c r="AR729" s="7">
        <v>105.0</v>
      </c>
      <c r="AS729" s="13">
        <f t="shared" si="10"/>
        <v>0.1796875</v>
      </c>
      <c r="AT729" s="14">
        <v>4.6</v>
      </c>
      <c r="AU729" s="7">
        <v>0.0</v>
      </c>
      <c r="AV729" s="7">
        <v>0.0</v>
      </c>
      <c r="AW729" s="14">
        <v>-23.1</v>
      </c>
      <c r="AX729" s="14">
        <v>9.78</v>
      </c>
      <c r="AY729" s="14">
        <v>5.24</v>
      </c>
    </row>
    <row r="730" ht="12.75" customHeight="1">
      <c r="A730" s="7" t="s">
        <v>1855</v>
      </c>
      <c r="B730" s="7" t="s">
        <v>3082</v>
      </c>
      <c r="C730" s="8" t="s">
        <v>839</v>
      </c>
      <c r="D730" s="9" t="s">
        <v>167</v>
      </c>
      <c r="E730" s="7">
        <v>39.0</v>
      </c>
      <c r="F730" s="7">
        <v>0.0</v>
      </c>
      <c r="G730" s="7">
        <v>0.0</v>
      </c>
      <c r="H730" s="24">
        <f t="shared" si="1"/>
        <v>0</v>
      </c>
      <c r="I730" s="7">
        <v>0.0</v>
      </c>
      <c r="J730" s="7">
        <v>0.0</v>
      </c>
      <c r="K730" s="7">
        <v>0.0</v>
      </c>
      <c r="L730" s="12">
        <f t="shared" si="2"/>
        <v>0</v>
      </c>
      <c r="M730" s="7">
        <v>0.0</v>
      </c>
      <c r="N730" s="7">
        <v>0.0</v>
      </c>
      <c r="O730" s="7">
        <v>0.0</v>
      </c>
      <c r="P730" s="7">
        <v>0.0</v>
      </c>
      <c r="Q730" s="7">
        <v>0.0</v>
      </c>
      <c r="R730" s="10">
        <f t="shared" si="3"/>
        <v>0</v>
      </c>
      <c r="S730" s="10">
        <f t="shared" si="4"/>
        <v>0</v>
      </c>
      <c r="T730" s="7">
        <v>0.0</v>
      </c>
      <c r="U730" s="7">
        <v>0.0</v>
      </c>
      <c r="V730" s="7">
        <v>0.0</v>
      </c>
      <c r="W730" s="7">
        <v>0.0</v>
      </c>
      <c r="X730" s="7">
        <v>0.0</v>
      </c>
      <c r="Y730" s="7">
        <v>22.0</v>
      </c>
      <c r="Z730" s="18">
        <f t="shared" si="5"/>
        <v>0.009401709402</v>
      </c>
      <c r="AA730" s="14">
        <v>0.56</v>
      </c>
      <c r="AB730" s="18">
        <f t="shared" si="6"/>
        <v>0.01435897436</v>
      </c>
      <c r="AC730" s="14">
        <v>226.36</v>
      </c>
      <c r="AD730" s="18">
        <f t="shared" si="7"/>
        <v>5.804102564</v>
      </c>
      <c r="AE730" s="13">
        <f t="shared" si="8"/>
        <v>0.002467830072</v>
      </c>
      <c r="AF730" s="7">
        <v>0.0</v>
      </c>
      <c r="AG730" s="7">
        <v>0.0</v>
      </c>
      <c r="AH730" s="13" t="str">
        <f t="shared" si="9"/>
        <v> </v>
      </c>
      <c r="AI730" s="7">
        <v>0.0</v>
      </c>
      <c r="AJ730" s="7">
        <v>0.0</v>
      </c>
      <c r="AK730" s="26">
        <v>0.0</v>
      </c>
      <c r="AL730" s="26">
        <v>0.0</v>
      </c>
      <c r="AM730" s="7">
        <v>0.0</v>
      </c>
      <c r="AN730" s="7">
        <v>0.0</v>
      </c>
      <c r="AO730" s="7">
        <v>0.0</v>
      </c>
      <c r="AP730" s="7">
        <v>0.0</v>
      </c>
      <c r="AQ730" s="7">
        <v>0.0</v>
      </c>
      <c r="AR730" s="7">
        <v>0.0</v>
      </c>
      <c r="AS730" s="13">
        <f t="shared" si="10"/>
        <v>0</v>
      </c>
      <c r="AT730" s="14"/>
      <c r="AU730" s="7">
        <v>0.0</v>
      </c>
      <c r="AV730" s="7">
        <v>0.0</v>
      </c>
      <c r="AW730" s="14">
        <v>0.0</v>
      </c>
      <c r="AX730" s="14"/>
      <c r="AY730" s="14"/>
    </row>
    <row r="731" ht="12.75" customHeight="1">
      <c r="A731" s="7" t="s">
        <v>2587</v>
      </c>
      <c r="B731" s="7" t="s">
        <v>3086</v>
      </c>
      <c r="C731" s="8" t="s">
        <v>860</v>
      </c>
      <c r="D731" s="9" t="s">
        <v>174</v>
      </c>
      <c r="E731" s="7">
        <v>81.0</v>
      </c>
      <c r="F731" s="7">
        <v>0.0</v>
      </c>
      <c r="G731" s="7">
        <v>1.0</v>
      </c>
      <c r="H731" s="24">
        <f t="shared" si="1"/>
        <v>1</v>
      </c>
      <c r="I731" s="7">
        <v>0.0</v>
      </c>
      <c r="J731" s="7">
        <v>0.0</v>
      </c>
      <c r="K731" s="7">
        <v>1.0</v>
      </c>
      <c r="L731" s="12">
        <f t="shared" si="2"/>
        <v>0</v>
      </c>
      <c r="M731" s="7">
        <v>1.0</v>
      </c>
      <c r="N731" s="7">
        <v>0.0</v>
      </c>
      <c r="O731" s="7">
        <v>0.0</v>
      </c>
      <c r="P731" s="7">
        <v>1.0</v>
      </c>
      <c r="Q731" s="7">
        <v>0.0</v>
      </c>
      <c r="R731" s="10">
        <f t="shared" si="3"/>
        <v>0</v>
      </c>
      <c r="S731" s="10">
        <f t="shared" si="4"/>
        <v>0</v>
      </c>
      <c r="T731" s="7">
        <v>18.0</v>
      </c>
      <c r="U731" s="7">
        <v>1.0</v>
      </c>
      <c r="V731" s="7">
        <v>2.0</v>
      </c>
      <c r="W731" s="7">
        <v>12.0</v>
      </c>
      <c r="X731" s="7">
        <v>5.0</v>
      </c>
      <c r="Y731" s="7">
        <v>7844.0</v>
      </c>
      <c r="Z731" s="18">
        <f t="shared" si="5"/>
        <v>1.61399177</v>
      </c>
      <c r="AA731" s="14">
        <v>118.93</v>
      </c>
      <c r="AB731" s="18">
        <f t="shared" si="6"/>
        <v>1.468271605</v>
      </c>
      <c r="AC731" s="14">
        <v>305.37</v>
      </c>
      <c r="AD731" s="18">
        <f t="shared" si="7"/>
        <v>3.77</v>
      </c>
      <c r="AE731" s="13">
        <f t="shared" si="8"/>
        <v>0.2802969597</v>
      </c>
      <c r="AF731" s="7">
        <v>0.0</v>
      </c>
      <c r="AG731" s="7">
        <v>0.0</v>
      </c>
      <c r="AH731" s="13" t="str">
        <f t="shared" si="9"/>
        <v> </v>
      </c>
      <c r="AI731" s="7">
        <v>2.0</v>
      </c>
      <c r="AJ731" s="7">
        <v>22.0</v>
      </c>
      <c r="AK731" s="26">
        <v>15.0</v>
      </c>
      <c r="AL731" s="26">
        <v>89.0</v>
      </c>
      <c r="AM731" s="7">
        <v>2.0</v>
      </c>
      <c r="AN731" s="7">
        <v>34.0</v>
      </c>
      <c r="AO731" s="7">
        <v>6.0</v>
      </c>
      <c r="AP731" s="7">
        <v>43.0</v>
      </c>
      <c r="AQ731" s="7">
        <v>17.0</v>
      </c>
      <c r="AR731" s="7">
        <v>102.0</v>
      </c>
      <c r="AS731" s="13">
        <f t="shared" si="10"/>
        <v>0.1428571429</v>
      </c>
      <c r="AT731" s="14">
        <v>7.38</v>
      </c>
      <c r="AU731" s="7">
        <v>0.0</v>
      </c>
      <c r="AV731" s="7">
        <v>0.0</v>
      </c>
      <c r="AW731" s="14">
        <v>-44.9</v>
      </c>
      <c r="AX731" s="14">
        <v>9.89</v>
      </c>
      <c r="AY731" s="14">
        <v>5.7</v>
      </c>
    </row>
    <row r="732" ht="12.75" customHeight="1">
      <c r="A732" s="7" t="s">
        <v>563</v>
      </c>
      <c r="B732" s="7" t="s">
        <v>3088</v>
      </c>
      <c r="C732" s="8" t="s">
        <v>839</v>
      </c>
      <c r="D732" s="9" t="s">
        <v>159</v>
      </c>
      <c r="E732" s="7">
        <v>1.0</v>
      </c>
      <c r="F732" s="7">
        <v>0.0</v>
      </c>
      <c r="G732" s="7">
        <v>0.0</v>
      </c>
      <c r="H732" s="24">
        <f t="shared" si="1"/>
        <v>0</v>
      </c>
      <c r="I732" s="7">
        <v>0.0</v>
      </c>
      <c r="J732" s="7">
        <v>0.0</v>
      </c>
      <c r="K732" s="7">
        <v>0.0</v>
      </c>
      <c r="L732" s="12">
        <f t="shared" si="2"/>
        <v>0</v>
      </c>
      <c r="M732" s="7">
        <v>0.0</v>
      </c>
      <c r="N732" s="7">
        <v>0.0</v>
      </c>
      <c r="O732" s="7">
        <v>0.0</v>
      </c>
      <c r="P732" s="7">
        <v>0.0</v>
      </c>
      <c r="Q732" s="7">
        <v>0.0</v>
      </c>
      <c r="R732" s="10">
        <f t="shared" si="3"/>
        <v>0</v>
      </c>
      <c r="S732" s="10">
        <f t="shared" si="4"/>
        <v>0</v>
      </c>
      <c r="T732" s="7">
        <v>0.0</v>
      </c>
      <c r="U732" s="7">
        <v>0.0</v>
      </c>
      <c r="V732" s="7">
        <v>0.0</v>
      </c>
      <c r="W732" s="7">
        <v>0.0</v>
      </c>
      <c r="X732" s="7">
        <v>0.0</v>
      </c>
      <c r="Y732" s="7">
        <v>0.0</v>
      </c>
      <c r="Z732" s="18">
        <f t="shared" si="5"/>
        <v>0</v>
      </c>
      <c r="AA732" s="14">
        <v>0.0</v>
      </c>
      <c r="AB732" s="18">
        <f t="shared" si="6"/>
        <v>0</v>
      </c>
      <c r="AC732" s="14">
        <v>3.79</v>
      </c>
      <c r="AD732" s="18">
        <f t="shared" si="7"/>
        <v>3.79</v>
      </c>
      <c r="AE732" s="13">
        <f t="shared" si="8"/>
        <v>0</v>
      </c>
      <c r="AF732" s="7">
        <v>0.0</v>
      </c>
      <c r="AG732" s="7">
        <v>0.0</v>
      </c>
      <c r="AH732" s="13" t="str">
        <f t="shared" si="9"/>
        <v> </v>
      </c>
      <c r="AI732" s="7">
        <v>0.0</v>
      </c>
      <c r="AJ732" s="7">
        <v>0.0</v>
      </c>
      <c r="AK732" s="26">
        <v>0.0</v>
      </c>
      <c r="AL732" s="26">
        <v>0.0</v>
      </c>
      <c r="AM732" s="7">
        <v>0.0</v>
      </c>
      <c r="AN732" s="7">
        <v>0.0</v>
      </c>
      <c r="AO732" s="7">
        <v>0.0</v>
      </c>
      <c r="AP732" s="7">
        <v>0.0</v>
      </c>
      <c r="AQ732" s="7">
        <v>0.0</v>
      </c>
      <c r="AR732" s="7">
        <v>0.0</v>
      </c>
      <c r="AS732" s="13">
        <f t="shared" si="10"/>
        <v>0</v>
      </c>
      <c r="AT732" s="14"/>
      <c r="AU732" s="7">
        <v>0.0</v>
      </c>
      <c r="AV732" s="7">
        <v>0.0</v>
      </c>
      <c r="AW732" s="14">
        <v>0.0</v>
      </c>
      <c r="AX732" s="14"/>
      <c r="AY732" s="14"/>
    </row>
    <row r="733" ht="12.75" customHeight="1">
      <c r="A733" s="7" t="s">
        <v>700</v>
      </c>
      <c r="B733" s="7" t="s">
        <v>3091</v>
      </c>
      <c r="C733" s="8" t="s">
        <v>206</v>
      </c>
      <c r="D733" s="9" t="s">
        <v>247</v>
      </c>
      <c r="E733" s="7">
        <v>15.0</v>
      </c>
      <c r="F733" s="7">
        <v>0.0</v>
      </c>
      <c r="G733" s="7">
        <v>0.0</v>
      </c>
      <c r="H733" s="24">
        <f t="shared" si="1"/>
        <v>0</v>
      </c>
      <c r="I733" s="7">
        <v>0.0</v>
      </c>
      <c r="J733" s="7">
        <v>0.0</v>
      </c>
      <c r="K733" s="7">
        <v>0.0</v>
      </c>
      <c r="L733" s="12">
        <f t="shared" si="2"/>
        <v>0</v>
      </c>
      <c r="M733" s="7">
        <v>0.0</v>
      </c>
      <c r="N733" s="7">
        <v>0.0</v>
      </c>
      <c r="O733" s="7">
        <v>0.0</v>
      </c>
      <c r="P733" s="7">
        <v>0.0</v>
      </c>
      <c r="Q733" s="7">
        <v>0.0</v>
      </c>
      <c r="R733" s="10">
        <f t="shared" si="3"/>
        <v>0</v>
      </c>
      <c r="S733" s="10">
        <f t="shared" si="4"/>
        <v>0</v>
      </c>
      <c r="T733" s="7">
        <v>0.0</v>
      </c>
      <c r="U733" s="7">
        <v>0.0</v>
      </c>
      <c r="V733" s="7">
        <v>0.0</v>
      </c>
      <c r="W733" s="7">
        <v>0.0</v>
      </c>
      <c r="X733" s="7">
        <v>0.0</v>
      </c>
      <c r="Y733" s="7">
        <v>0.0</v>
      </c>
      <c r="Z733" s="18">
        <f t="shared" si="5"/>
        <v>0</v>
      </c>
      <c r="AA733" s="14">
        <v>0.0</v>
      </c>
      <c r="AB733" s="18">
        <f t="shared" si="6"/>
        <v>0</v>
      </c>
      <c r="AC733" s="14">
        <v>78.94</v>
      </c>
      <c r="AD733" s="18">
        <f t="shared" si="7"/>
        <v>5.262666667</v>
      </c>
      <c r="AE733" s="13">
        <f t="shared" si="8"/>
        <v>0</v>
      </c>
      <c r="AF733" s="7">
        <v>0.0</v>
      </c>
      <c r="AG733" s="7">
        <v>0.0</v>
      </c>
      <c r="AH733" s="13" t="str">
        <f t="shared" si="9"/>
        <v> </v>
      </c>
      <c r="AI733" s="7">
        <v>0.0</v>
      </c>
      <c r="AJ733" s="7">
        <v>0.0</v>
      </c>
      <c r="AK733" s="26">
        <v>0.0</v>
      </c>
      <c r="AL733" s="26">
        <v>0.0</v>
      </c>
      <c r="AM733" s="7">
        <v>0.0</v>
      </c>
      <c r="AN733" s="7">
        <v>0.0</v>
      </c>
      <c r="AO733" s="7">
        <v>0.0</v>
      </c>
      <c r="AP733" s="7">
        <v>0.0</v>
      </c>
      <c r="AQ733" s="7">
        <v>0.0</v>
      </c>
      <c r="AR733" s="7">
        <v>0.0</v>
      </c>
      <c r="AS733" s="13">
        <f t="shared" si="10"/>
        <v>0</v>
      </c>
      <c r="AT733" s="14"/>
      <c r="AU733" s="7">
        <v>0.0</v>
      </c>
      <c r="AV733" s="7">
        <v>0.0</v>
      </c>
      <c r="AW733" s="14">
        <v>0.0</v>
      </c>
      <c r="AX733" s="14"/>
      <c r="AY733" s="14"/>
    </row>
    <row r="734" ht="12.75" customHeight="1">
      <c r="A734" s="7" t="s">
        <v>1494</v>
      </c>
      <c r="B734" s="7" t="s">
        <v>3094</v>
      </c>
      <c r="C734" s="8" t="s">
        <v>231</v>
      </c>
      <c r="D734" s="9" t="s">
        <v>159</v>
      </c>
      <c r="E734" s="7">
        <v>4.0</v>
      </c>
      <c r="F734" s="7">
        <v>0.0</v>
      </c>
      <c r="G734" s="7">
        <v>0.0</v>
      </c>
      <c r="H734" s="24">
        <f t="shared" si="1"/>
        <v>0</v>
      </c>
      <c r="I734" s="7">
        <v>0.0</v>
      </c>
      <c r="J734" s="7">
        <v>0.0</v>
      </c>
      <c r="K734" s="7">
        <v>0.0</v>
      </c>
      <c r="L734" s="12">
        <f t="shared" si="2"/>
        <v>0</v>
      </c>
      <c r="M734" s="7">
        <v>0.0</v>
      </c>
      <c r="N734" s="7">
        <v>0.0</v>
      </c>
      <c r="O734" s="7">
        <v>0.0</v>
      </c>
      <c r="P734" s="7">
        <v>0.0</v>
      </c>
      <c r="Q734" s="7">
        <v>0.0</v>
      </c>
      <c r="R734" s="10">
        <f t="shared" si="3"/>
        <v>0</v>
      </c>
      <c r="S734" s="10">
        <f t="shared" si="4"/>
        <v>0</v>
      </c>
      <c r="T734" s="7">
        <v>0.0</v>
      </c>
      <c r="U734" s="7">
        <v>0.0</v>
      </c>
      <c r="V734" s="7">
        <v>0.0</v>
      </c>
      <c r="W734" s="7">
        <v>0.0</v>
      </c>
      <c r="X734" s="7">
        <v>0.0</v>
      </c>
      <c r="Y734" s="7">
        <v>0.0</v>
      </c>
      <c r="Z734" s="18">
        <f t="shared" si="5"/>
        <v>0</v>
      </c>
      <c r="AA734" s="14">
        <v>0.0</v>
      </c>
      <c r="AB734" s="18">
        <f t="shared" si="6"/>
        <v>0</v>
      </c>
      <c r="AC734" s="14">
        <v>23.52</v>
      </c>
      <c r="AD734" s="18">
        <f t="shared" si="7"/>
        <v>5.88</v>
      </c>
      <c r="AE734" s="13">
        <f t="shared" si="8"/>
        <v>0</v>
      </c>
      <c r="AF734" s="7">
        <v>0.0</v>
      </c>
      <c r="AG734" s="7">
        <v>0.0</v>
      </c>
      <c r="AH734" s="13" t="str">
        <f t="shared" si="9"/>
        <v> </v>
      </c>
      <c r="AI734" s="7">
        <v>0.0</v>
      </c>
      <c r="AJ734" s="7">
        <v>0.0</v>
      </c>
      <c r="AK734" s="26">
        <v>0.0</v>
      </c>
      <c r="AL734" s="26">
        <v>0.0</v>
      </c>
      <c r="AM734" s="7">
        <v>0.0</v>
      </c>
      <c r="AN734" s="7">
        <v>0.0</v>
      </c>
      <c r="AO734" s="7">
        <v>0.0</v>
      </c>
      <c r="AP734" s="7">
        <v>0.0</v>
      </c>
      <c r="AQ734" s="7">
        <v>0.0</v>
      </c>
      <c r="AR734" s="7">
        <v>0.0</v>
      </c>
      <c r="AS734" s="13">
        <f t="shared" si="10"/>
        <v>0</v>
      </c>
      <c r="AT734" s="14"/>
      <c r="AU734" s="7">
        <v>1.0</v>
      </c>
      <c r="AV734" s="7">
        <v>1.0</v>
      </c>
      <c r="AW734" s="14">
        <v>0.0</v>
      </c>
      <c r="AX734" s="14"/>
      <c r="AY734" s="14"/>
    </row>
    <row r="735" ht="12.75" customHeight="1">
      <c r="A735" s="7" t="s">
        <v>3097</v>
      </c>
      <c r="B735" s="7" t="s">
        <v>3098</v>
      </c>
      <c r="C735" s="8" t="s">
        <v>490</v>
      </c>
      <c r="D735" s="9" t="s">
        <v>174</v>
      </c>
      <c r="E735" s="7">
        <v>72.0</v>
      </c>
      <c r="F735" s="7">
        <v>0.0</v>
      </c>
      <c r="G735" s="7">
        <v>0.0</v>
      </c>
      <c r="H735" s="24">
        <f t="shared" si="1"/>
        <v>0</v>
      </c>
      <c r="I735" s="7">
        <v>0.0</v>
      </c>
      <c r="J735" s="7">
        <v>0.0</v>
      </c>
      <c r="K735" s="7">
        <v>0.0</v>
      </c>
      <c r="L735" s="12">
        <f t="shared" si="2"/>
        <v>0</v>
      </c>
      <c r="M735" s="7">
        <v>0.0</v>
      </c>
      <c r="N735" s="7">
        <v>0.0</v>
      </c>
      <c r="O735" s="7">
        <v>0.0</v>
      </c>
      <c r="P735" s="7">
        <v>0.0</v>
      </c>
      <c r="Q735" s="7">
        <v>0.0</v>
      </c>
      <c r="R735" s="10">
        <f t="shared" si="3"/>
        <v>0</v>
      </c>
      <c r="S735" s="10">
        <f t="shared" si="4"/>
        <v>0</v>
      </c>
      <c r="T735" s="7">
        <v>1.0</v>
      </c>
      <c r="U735" s="7">
        <v>2.0</v>
      </c>
      <c r="V735" s="7">
        <v>0.0</v>
      </c>
      <c r="W735" s="7">
        <v>0.0</v>
      </c>
      <c r="X735" s="7">
        <v>0.0</v>
      </c>
      <c r="Y735" s="7">
        <v>1307.0</v>
      </c>
      <c r="Z735" s="18">
        <f t="shared" si="5"/>
        <v>0.3025462963</v>
      </c>
      <c r="AA735" s="14">
        <v>18.03</v>
      </c>
      <c r="AB735" s="18">
        <f t="shared" si="6"/>
        <v>0.2504166667</v>
      </c>
      <c r="AC735" s="14">
        <v>355.95</v>
      </c>
      <c r="AD735" s="18">
        <f t="shared" si="7"/>
        <v>4.94375</v>
      </c>
      <c r="AE735" s="13">
        <f t="shared" si="8"/>
        <v>0.04821113429</v>
      </c>
      <c r="AF735" s="7">
        <v>0.0</v>
      </c>
      <c r="AG735" s="7">
        <v>0.0</v>
      </c>
      <c r="AH735" s="13" t="str">
        <f t="shared" si="9"/>
        <v> </v>
      </c>
      <c r="AI735" s="7">
        <v>0.0</v>
      </c>
      <c r="AJ735" s="7">
        <v>2.0</v>
      </c>
      <c r="AK735" s="26">
        <v>4.0</v>
      </c>
      <c r="AL735" s="26">
        <v>9.0</v>
      </c>
      <c r="AM735" s="7">
        <v>1.0</v>
      </c>
      <c r="AN735" s="7">
        <v>2.0</v>
      </c>
      <c r="AO735" s="7">
        <v>1.0</v>
      </c>
      <c r="AP735" s="7">
        <v>7.0</v>
      </c>
      <c r="AQ735" s="7">
        <v>3.0</v>
      </c>
      <c r="AR735" s="7">
        <v>13.0</v>
      </c>
      <c r="AS735" s="13">
        <f t="shared" si="10"/>
        <v>0.1875</v>
      </c>
      <c r="AT735" s="14">
        <v>6.37</v>
      </c>
      <c r="AU735" s="7">
        <v>1.0</v>
      </c>
      <c r="AV735" s="7">
        <v>0.0</v>
      </c>
      <c r="AW735" s="14">
        <v>-6.7</v>
      </c>
      <c r="AX735" s="14">
        <v>25.0</v>
      </c>
      <c r="AY735" s="14">
        <v>18.07</v>
      </c>
    </row>
    <row r="736" ht="12.75" customHeight="1">
      <c r="A736" s="7" t="s">
        <v>743</v>
      </c>
      <c r="B736" s="7" t="s">
        <v>3101</v>
      </c>
      <c r="C736" s="8" t="s">
        <v>458</v>
      </c>
      <c r="D736" s="9" t="s">
        <v>150</v>
      </c>
      <c r="E736" s="7">
        <v>1.0</v>
      </c>
      <c r="F736" s="7">
        <v>0.0</v>
      </c>
      <c r="G736" s="7">
        <v>0.0</v>
      </c>
      <c r="H736" s="24">
        <f t="shared" si="1"/>
        <v>0</v>
      </c>
      <c r="I736" s="7">
        <v>0.0</v>
      </c>
      <c r="J736" s="7">
        <v>0.0</v>
      </c>
      <c r="K736" s="7">
        <v>0.0</v>
      </c>
      <c r="L736" s="12">
        <f t="shared" si="2"/>
        <v>0</v>
      </c>
      <c r="M736" s="7">
        <v>0.0</v>
      </c>
      <c r="N736" s="7">
        <v>0.0</v>
      </c>
      <c r="O736" s="7">
        <v>0.0</v>
      </c>
      <c r="P736" s="7">
        <v>0.0</v>
      </c>
      <c r="Q736" s="7">
        <v>0.0</v>
      </c>
      <c r="R736" s="10">
        <f t="shared" si="3"/>
        <v>0</v>
      </c>
      <c r="S736" s="10">
        <f t="shared" si="4"/>
        <v>0</v>
      </c>
      <c r="T736" s="7">
        <v>0.0</v>
      </c>
      <c r="U736" s="7">
        <v>0.0</v>
      </c>
      <c r="V736" s="7">
        <v>0.0</v>
      </c>
      <c r="W736" s="7">
        <v>0.0</v>
      </c>
      <c r="X736" s="7">
        <v>0.0</v>
      </c>
      <c r="Y736" s="7">
        <v>0.0</v>
      </c>
      <c r="Z736" s="18">
        <f t="shared" si="5"/>
        <v>0</v>
      </c>
      <c r="AA736" s="14">
        <v>0.0</v>
      </c>
      <c r="AB736" s="18">
        <f t="shared" si="6"/>
        <v>0</v>
      </c>
      <c r="AC736" s="14">
        <v>12.74</v>
      </c>
      <c r="AD736" s="18">
        <f t="shared" si="7"/>
        <v>12.74</v>
      </c>
      <c r="AE736" s="13">
        <f t="shared" si="8"/>
        <v>0</v>
      </c>
      <c r="AF736" s="7">
        <v>0.0</v>
      </c>
      <c r="AG736" s="7">
        <v>0.0</v>
      </c>
      <c r="AH736" s="13" t="str">
        <f t="shared" si="9"/>
        <v> </v>
      </c>
      <c r="AI736" s="7">
        <v>0.0</v>
      </c>
      <c r="AJ736" s="7">
        <v>0.0</v>
      </c>
      <c r="AK736" s="26">
        <v>0.0</v>
      </c>
      <c r="AL736" s="26">
        <v>0.0</v>
      </c>
      <c r="AM736" s="7">
        <v>0.0</v>
      </c>
      <c r="AN736" s="7">
        <v>0.0</v>
      </c>
      <c r="AO736" s="7">
        <v>0.0</v>
      </c>
      <c r="AP736" s="7">
        <v>0.0</v>
      </c>
      <c r="AQ736" s="7">
        <v>0.0</v>
      </c>
      <c r="AR736" s="7">
        <v>0.0</v>
      </c>
      <c r="AS736" s="13">
        <f t="shared" si="10"/>
        <v>0</v>
      </c>
      <c r="AT736" s="14"/>
      <c r="AU736" s="7">
        <v>0.0</v>
      </c>
      <c r="AV736" s="7">
        <v>0.0</v>
      </c>
      <c r="AW736" s="14">
        <v>0.0</v>
      </c>
      <c r="AX736" s="14"/>
      <c r="AY736" s="14"/>
    </row>
    <row r="737" ht="12.75" customHeight="1">
      <c r="A737" s="7" t="s">
        <v>684</v>
      </c>
      <c r="B737" s="7" t="s">
        <v>3103</v>
      </c>
      <c r="C737" s="8" t="s">
        <v>399</v>
      </c>
      <c r="D737" s="9" t="s">
        <v>159</v>
      </c>
      <c r="E737" s="7">
        <v>76.0</v>
      </c>
      <c r="F737" s="7">
        <v>0.0</v>
      </c>
      <c r="G737" s="7">
        <v>0.0</v>
      </c>
      <c r="H737" s="24">
        <f t="shared" si="1"/>
        <v>0</v>
      </c>
      <c r="I737" s="7">
        <v>0.0</v>
      </c>
      <c r="J737" s="7">
        <v>0.0</v>
      </c>
      <c r="K737" s="7">
        <v>0.0</v>
      </c>
      <c r="L737" s="12">
        <f t="shared" si="2"/>
        <v>0</v>
      </c>
      <c r="M737" s="7">
        <v>1.0</v>
      </c>
      <c r="N737" s="7">
        <v>0.0</v>
      </c>
      <c r="O737" s="7">
        <v>0.0</v>
      </c>
      <c r="P737" s="7">
        <v>1.0</v>
      </c>
      <c r="Q737" s="7">
        <v>0.0</v>
      </c>
      <c r="R737" s="10">
        <f t="shared" si="3"/>
        <v>0</v>
      </c>
      <c r="S737" s="10">
        <f t="shared" si="4"/>
        <v>0</v>
      </c>
      <c r="T737" s="7">
        <v>1.0</v>
      </c>
      <c r="U737" s="7">
        <v>0.0</v>
      </c>
      <c r="V737" s="7">
        <v>0.0</v>
      </c>
      <c r="W737" s="7">
        <v>1.0</v>
      </c>
      <c r="X737" s="7">
        <v>1.0</v>
      </c>
      <c r="Y737" s="7">
        <v>530.0</v>
      </c>
      <c r="Z737" s="18">
        <f t="shared" si="5"/>
        <v>0.1162280702</v>
      </c>
      <c r="AA737" s="14">
        <v>9.05</v>
      </c>
      <c r="AB737" s="18">
        <f t="shared" si="6"/>
        <v>0.1190789474</v>
      </c>
      <c r="AC737" s="14">
        <v>359.86</v>
      </c>
      <c r="AD737" s="18">
        <f t="shared" si="7"/>
        <v>4.735</v>
      </c>
      <c r="AE737" s="13">
        <f t="shared" si="8"/>
        <v>0.02453172861</v>
      </c>
      <c r="AF737" s="7">
        <v>0.0</v>
      </c>
      <c r="AG737" s="7">
        <v>2.0</v>
      </c>
      <c r="AH737" s="13">
        <f t="shared" si="9"/>
        <v>0</v>
      </c>
      <c r="AI737" s="7">
        <v>0.0</v>
      </c>
      <c r="AJ737" s="7">
        <v>2.0</v>
      </c>
      <c r="AK737" s="26">
        <v>1.0</v>
      </c>
      <c r="AL737" s="26">
        <v>4.0</v>
      </c>
      <c r="AM737" s="7">
        <v>0.0</v>
      </c>
      <c r="AN737" s="7">
        <v>4.0</v>
      </c>
      <c r="AO737" s="7">
        <v>0.0</v>
      </c>
      <c r="AP737" s="7">
        <v>3.0</v>
      </c>
      <c r="AQ737" s="7">
        <v>0.0</v>
      </c>
      <c r="AR737" s="7">
        <v>6.0</v>
      </c>
      <c r="AS737" s="13">
        <f t="shared" si="10"/>
        <v>0</v>
      </c>
      <c r="AT737" s="14">
        <v>-16.57</v>
      </c>
      <c r="AU737" s="7">
        <v>0.0</v>
      </c>
      <c r="AV737" s="7">
        <v>0.0</v>
      </c>
      <c r="AW737" s="14">
        <v>-39.8</v>
      </c>
      <c r="AX737" s="14">
        <v>25.0</v>
      </c>
      <c r="AY737" s="14">
        <v>18.27</v>
      </c>
    </row>
    <row r="738" ht="12.75" customHeight="1">
      <c r="A738" s="7" t="s">
        <v>456</v>
      </c>
      <c r="B738" s="7" t="s">
        <v>3105</v>
      </c>
      <c r="C738" s="8" t="s">
        <v>274</v>
      </c>
      <c r="D738" s="9" t="s">
        <v>174</v>
      </c>
      <c r="E738" s="7">
        <v>72.0</v>
      </c>
      <c r="F738" s="7">
        <v>0.0</v>
      </c>
      <c r="G738" s="7">
        <v>1.0</v>
      </c>
      <c r="H738" s="24">
        <f t="shared" si="1"/>
        <v>1</v>
      </c>
      <c r="I738" s="7">
        <v>0.0</v>
      </c>
      <c r="J738" s="7">
        <v>1.0</v>
      </c>
      <c r="K738" s="7">
        <v>0.0</v>
      </c>
      <c r="L738" s="12">
        <f t="shared" si="2"/>
        <v>20</v>
      </c>
      <c r="M738" s="7">
        <v>2.0</v>
      </c>
      <c r="N738" s="7">
        <v>2.0</v>
      </c>
      <c r="O738" s="7">
        <v>2.0</v>
      </c>
      <c r="P738" s="7">
        <v>2.0</v>
      </c>
      <c r="Q738" s="7">
        <v>3.0</v>
      </c>
      <c r="R738" s="10">
        <f t="shared" si="3"/>
        <v>0</v>
      </c>
      <c r="S738" s="10">
        <f t="shared" si="4"/>
        <v>0</v>
      </c>
      <c r="T738" s="7">
        <v>14.0</v>
      </c>
      <c r="U738" s="7">
        <v>4.0</v>
      </c>
      <c r="V738" s="7">
        <v>1.0</v>
      </c>
      <c r="W738" s="7">
        <v>7.0</v>
      </c>
      <c r="X738" s="7">
        <v>6.0</v>
      </c>
      <c r="Y738" s="7">
        <v>8299.0</v>
      </c>
      <c r="Z738" s="18">
        <f t="shared" si="5"/>
        <v>1.921064815</v>
      </c>
      <c r="AA738" s="14">
        <v>130.1</v>
      </c>
      <c r="AB738" s="18">
        <f t="shared" si="6"/>
        <v>1.806944444</v>
      </c>
      <c r="AC738" s="14">
        <v>260.75</v>
      </c>
      <c r="AD738" s="18">
        <f t="shared" si="7"/>
        <v>3.621527778</v>
      </c>
      <c r="AE738" s="13">
        <f t="shared" si="8"/>
        <v>0.3328642702</v>
      </c>
      <c r="AF738" s="7">
        <v>0.0</v>
      </c>
      <c r="AG738" s="7">
        <v>0.0</v>
      </c>
      <c r="AH738" s="13" t="str">
        <f t="shared" si="9"/>
        <v> </v>
      </c>
      <c r="AI738" s="7">
        <v>1.0</v>
      </c>
      <c r="AJ738" s="7">
        <v>10.0</v>
      </c>
      <c r="AK738" s="26">
        <v>19.0</v>
      </c>
      <c r="AL738" s="26">
        <v>111.0</v>
      </c>
      <c r="AM738" s="7">
        <v>6.0</v>
      </c>
      <c r="AN738" s="7">
        <v>47.0</v>
      </c>
      <c r="AO738" s="7">
        <v>3.0</v>
      </c>
      <c r="AP738" s="7">
        <v>48.0</v>
      </c>
      <c r="AQ738" s="7">
        <v>15.0</v>
      </c>
      <c r="AR738" s="7">
        <v>110.0</v>
      </c>
      <c r="AS738" s="13">
        <f t="shared" si="10"/>
        <v>0.12</v>
      </c>
      <c r="AT738" s="14">
        <v>-0.7</v>
      </c>
      <c r="AU738" s="7">
        <v>1.0</v>
      </c>
      <c r="AV738" s="7">
        <v>1.0</v>
      </c>
      <c r="AW738" s="14">
        <v>-44.7</v>
      </c>
      <c r="AX738" s="14">
        <v>5.43</v>
      </c>
      <c r="AY738" s="14">
        <v>-0.27</v>
      </c>
    </row>
    <row r="739" ht="12.75" customHeight="1">
      <c r="A739" s="7" t="s">
        <v>164</v>
      </c>
      <c r="B739" s="7" t="s">
        <v>3107</v>
      </c>
      <c r="C739" s="8" t="s">
        <v>222</v>
      </c>
      <c r="D739" s="9" t="s">
        <v>238</v>
      </c>
      <c r="E739" s="7">
        <v>78.0</v>
      </c>
      <c r="F739" s="7">
        <v>0.0</v>
      </c>
      <c r="G739" s="7">
        <v>0.0</v>
      </c>
      <c r="H739" s="24">
        <f t="shared" si="1"/>
        <v>0</v>
      </c>
      <c r="I739" s="7">
        <v>0.0</v>
      </c>
      <c r="J739" s="7">
        <v>0.0</v>
      </c>
      <c r="K739" s="7">
        <v>0.0</v>
      </c>
      <c r="L739" s="12">
        <f t="shared" si="2"/>
        <v>0</v>
      </c>
      <c r="M739" s="7">
        <v>0.0</v>
      </c>
      <c r="N739" s="7">
        <v>0.0</v>
      </c>
      <c r="O739" s="7">
        <v>0.0</v>
      </c>
      <c r="P739" s="7">
        <v>0.0</v>
      </c>
      <c r="Q739" s="7">
        <v>0.0</v>
      </c>
      <c r="R739" s="10">
        <f t="shared" si="3"/>
        <v>0</v>
      </c>
      <c r="S739" s="10">
        <f t="shared" si="4"/>
        <v>0</v>
      </c>
      <c r="T739" s="7">
        <v>0.0</v>
      </c>
      <c r="U739" s="7">
        <v>0.0</v>
      </c>
      <c r="V739" s="7">
        <v>0.0</v>
      </c>
      <c r="W739" s="7">
        <v>0.0</v>
      </c>
      <c r="X739" s="7">
        <v>1.0</v>
      </c>
      <c r="Y739" s="7">
        <v>75.0</v>
      </c>
      <c r="Z739" s="18">
        <f t="shared" si="5"/>
        <v>0.01602564103</v>
      </c>
      <c r="AA739" s="14">
        <v>2.65</v>
      </c>
      <c r="AB739" s="18">
        <f t="shared" si="6"/>
        <v>0.03397435897</v>
      </c>
      <c r="AC739" s="14">
        <v>348.56</v>
      </c>
      <c r="AD739" s="18">
        <f t="shared" si="7"/>
        <v>4.468717949</v>
      </c>
      <c r="AE739" s="13">
        <f t="shared" si="8"/>
        <v>0.007545343242</v>
      </c>
      <c r="AF739" s="7">
        <v>1.0</v>
      </c>
      <c r="AG739" s="7">
        <v>0.0</v>
      </c>
      <c r="AH739" s="13">
        <f t="shared" si="9"/>
        <v>1</v>
      </c>
      <c r="AI739" s="7">
        <v>0.0</v>
      </c>
      <c r="AJ739" s="7">
        <v>0.0</v>
      </c>
      <c r="AK739" s="26">
        <v>1.0</v>
      </c>
      <c r="AL739" s="26">
        <v>1.0</v>
      </c>
      <c r="AM739" s="7">
        <v>0.0</v>
      </c>
      <c r="AN739" s="7">
        <v>0.0</v>
      </c>
      <c r="AO739" s="7">
        <v>0.0</v>
      </c>
      <c r="AP739" s="7">
        <v>0.0</v>
      </c>
      <c r="AQ739" s="7">
        <v>1.0</v>
      </c>
      <c r="AR739" s="7">
        <v>1.0</v>
      </c>
      <c r="AS739" s="13">
        <f t="shared" si="10"/>
        <v>0.5</v>
      </c>
      <c r="AT739" s="14">
        <v>34.4</v>
      </c>
      <c r="AU739" s="7">
        <v>0.0</v>
      </c>
      <c r="AV739" s="7">
        <v>1.0</v>
      </c>
      <c r="AW739" s="14">
        <v>0.0</v>
      </c>
      <c r="AX739" s="14">
        <v>0.0</v>
      </c>
      <c r="AY739" s="14">
        <v>-4.17</v>
      </c>
    </row>
    <row r="740" ht="12.75" customHeight="1">
      <c r="A740" s="7" t="s">
        <v>940</v>
      </c>
      <c r="B740" s="7" t="s">
        <v>3107</v>
      </c>
      <c r="C740" s="8" t="s">
        <v>325</v>
      </c>
      <c r="D740" s="9" t="s">
        <v>247</v>
      </c>
      <c r="E740" s="7">
        <v>53.0</v>
      </c>
      <c r="F740" s="7">
        <v>0.0</v>
      </c>
      <c r="G740" s="7">
        <v>0.0</v>
      </c>
      <c r="H740" s="24">
        <f t="shared" si="1"/>
        <v>0</v>
      </c>
      <c r="I740" s="7">
        <v>0.0</v>
      </c>
      <c r="J740" s="7">
        <v>0.0</v>
      </c>
      <c r="K740" s="7">
        <v>0.0</v>
      </c>
      <c r="L740" s="12">
        <f t="shared" si="2"/>
        <v>0</v>
      </c>
      <c r="M740" s="7">
        <v>2.0</v>
      </c>
      <c r="N740" s="7">
        <v>1.0</v>
      </c>
      <c r="O740" s="7">
        <v>1.0</v>
      </c>
      <c r="P740" s="7">
        <v>2.0</v>
      </c>
      <c r="Q740" s="7">
        <v>0.0</v>
      </c>
      <c r="R740" s="10">
        <f t="shared" si="3"/>
        <v>0</v>
      </c>
      <c r="S740" s="10">
        <f t="shared" si="4"/>
        <v>0</v>
      </c>
      <c r="T740" s="7">
        <v>2.0</v>
      </c>
      <c r="U740" s="7">
        <v>0.0</v>
      </c>
      <c r="V740" s="7">
        <v>1.0</v>
      </c>
      <c r="W740" s="7">
        <v>0.0</v>
      </c>
      <c r="X740" s="7">
        <v>2.0</v>
      </c>
      <c r="Y740" s="7">
        <v>1710.0</v>
      </c>
      <c r="Z740" s="18">
        <f t="shared" si="5"/>
        <v>0.5377358491</v>
      </c>
      <c r="AA740" s="14">
        <v>30.13</v>
      </c>
      <c r="AB740" s="18">
        <f t="shared" si="6"/>
        <v>0.568490566</v>
      </c>
      <c r="AC740" s="14">
        <v>249.68</v>
      </c>
      <c r="AD740" s="18">
        <f t="shared" si="7"/>
        <v>4.710943396</v>
      </c>
      <c r="AE740" s="13">
        <f t="shared" si="8"/>
        <v>0.1076802116</v>
      </c>
      <c r="AF740" s="7">
        <v>1.0</v>
      </c>
      <c r="AG740" s="7">
        <v>5.0</v>
      </c>
      <c r="AH740" s="13">
        <f t="shared" si="9"/>
        <v>0.1666666667</v>
      </c>
      <c r="AI740" s="7">
        <v>0.0</v>
      </c>
      <c r="AJ740" s="7">
        <v>2.0</v>
      </c>
      <c r="AK740" s="26">
        <v>5.0</v>
      </c>
      <c r="AL740" s="26">
        <v>21.0</v>
      </c>
      <c r="AM740" s="7">
        <v>2.0</v>
      </c>
      <c r="AN740" s="7">
        <v>8.0</v>
      </c>
      <c r="AO740" s="7">
        <v>2.0</v>
      </c>
      <c r="AP740" s="7">
        <v>11.0</v>
      </c>
      <c r="AQ740" s="7">
        <v>4.0</v>
      </c>
      <c r="AR740" s="7">
        <v>16.0</v>
      </c>
      <c r="AS740" s="13">
        <f t="shared" si="10"/>
        <v>0.2</v>
      </c>
      <c r="AT740" s="14">
        <v>9.34</v>
      </c>
      <c r="AU740" s="7">
        <v>0.0</v>
      </c>
      <c r="AV740" s="7">
        <v>0.0</v>
      </c>
      <c r="AW740" s="14">
        <v>-29.9</v>
      </c>
      <c r="AX740" s="14">
        <v>43.75</v>
      </c>
      <c r="AY740" s="14">
        <v>38.21</v>
      </c>
    </row>
    <row r="741" ht="12.75" customHeight="1">
      <c r="A741" s="7" t="s">
        <v>2566</v>
      </c>
      <c r="B741" s="7" t="s">
        <v>3110</v>
      </c>
      <c r="C741" s="8" t="s">
        <v>136</v>
      </c>
      <c r="D741" s="9" t="s">
        <v>150</v>
      </c>
      <c r="E741" s="7">
        <v>81.0</v>
      </c>
      <c r="F741" s="7">
        <v>1.0</v>
      </c>
      <c r="G741" s="7">
        <v>0.0</v>
      </c>
      <c r="H741" s="24">
        <f t="shared" si="1"/>
        <v>1</v>
      </c>
      <c r="I741" s="7">
        <v>1.0</v>
      </c>
      <c r="J741" s="7">
        <v>0.0</v>
      </c>
      <c r="K741" s="7">
        <v>0.0</v>
      </c>
      <c r="L741" s="12">
        <f t="shared" si="2"/>
        <v>0</v>
      </c>
      <c r="M741" s="7">
        <v>9.0</v>
      </c>
      <c r="N741" s="7">
        <v>3.0</v>
      </c>
      <c r="O741" s="7">
        <v>3.0</v>
      </c>
      <c r="P741" s="7">
        <v>8.0</v>
      </c>
      <c r="Q741" s="7">
        <v>0.0</v>
      </c>
      <c r="R741" s="10">
        <f t="shared" si="3"/>
        <v>0.1111111111</v>
      </c>
      <c r="S741" s="10">
        <f t="shared" si="4"/>
        <v>0.09090909091</v>
      </c>
      <c r="T741" s="7">
        <v>18.0</v>
      </c>
      <c r="U741" s="7">
        <v>3.0</v>
      </c>
      <c r="V741" s="7">
        <v>0.0</v>
      </c>
      <c r="W741" s="7">
        <v>2.0</v>
      </c>
      <c r="X741" s="7">
        <v>3.0</v>
      </c>
      <c r="Y741" s="7">
        <v>9919.0</v>
      </c>
      <c r="Z741" s="18">
        <f t="shared" si="5"/>
        <v>2.040946502</v>
      </c>
      <c r="AA741" s="14">
        <v>163.6</v>
      </c>
      <c r="AB741" s="18">
        <f t="shared" si="6"/>
        <v>2.019753086</v>
      </c>
      <c r="AC741" s="14">
        <v>267.5</v>
      </c>
      <c r="AD741" s="18">
        <f t="shared" si="7"/>
        <v>3.302469136</v>
      </c>
      <c r="AE741" s="13">
        <f t="shared" si="8"/>
        <v>0.3794943169</v>
      </c>
      <c r="AF741" s="7">
        <v>52.0</v>
      </c>
      <c r="AG741" s="7">
        <v>64.0</v>
      </c>
      <c r="AH741" s="13">
        <f t="shared" si="9"/>
        <v>0.4482758621</v>
      </c>
      <c r="AI741" s="7">
        <v>2.0</v>
      </c>
      <c r="AJ741" s="7">
        <v>20.0</v>
      </c>
      <c r="AK741" s="26">
        <v>12.0</v>
      </c>
      <c r="AL741" s="26">
        <v>124.0</v>
      </c>
      <c r="AM741" s="7">
        <v>6.0</v>
      </c>
      <c r="AN741" s="7">
        <v>61.0</v>
      </c>
      <c r="AO741" s="7">
        <v>4.0</v>
      </c>
      <c r="AP741" s="7">
        <v>79.0</v>
      </c>
      <c r="AQ741" s="7">
        <v>19.0</v>
      </c>
      <c r="AR741" s="7">
        <v>137.0</v>
      </c>
      <c r="AS741" s="13">
        <f t="shared" si="10"/>
        <v>0.1217948718</v>
      </c>
      <c r="AT741" s="14">
        <v>0.07</v>
      </c>
      <c r="AU741" s="7">
        <v>0.0</v>
      </c>
      <c r="AV741" s="7">
        <v>0.0</v>
      </c>
      <c r="AW741" s="14">
        <v>-40.3</v>
      </c>
      <c r="AX741" s="14">
        <v>7.14</v>
      </c>
      <c r="AY741" s="14">
        <v>2.47</v>
      </c>
    </row>
    <row r="742" ht="12.75" customHeight="1">
      <c r="A742" s="7" t="s">
        <v>3113</v>
      </c>
      <c r="B742" s="7" t="s">
        <v>3114</v>
      </c>
      <c r="C742" s="8" t="s">
        <v>231</v>
      </c>
      <c r="D742" s="9" t="s">
        <v>159</v>
      </c>
      <c r="E742" s="7">
        <v>44.0</v>
      </c>
      <c r="F742" s="7">
        <v>0.0</v>
      </c>
      <c r="G742" s="7">
        <v>0.0</v>
      </c>
      <c r="H742" s="24">
        <f t="shared" si="1"/>
        <v>0</v>
      </c>
      <c r="I742" s="7">
        <v>0.0</v>
      </c>
      <c r="J742" s="7">
        <v>0.0</v>
      </c>
      <c r="K742" s="7">
        <v>0.0</v>
      </c>
      <c r="L742" s="12">
        <f t="shared" si="2"/>
        <v>0</v>
      </c>
      <c r="M742" s="7">
        <v>0.0</v>
      </c>
      <c r="N742" s="7">
        <v>0.0</v>
      </c>
      <c r="O742" s="7">
        <v>0.0</v>
      </c>
      <c r="P742" s="7">
        <v>0.0</v>
      </c>
      <c r="Q742" s="7">
        <v>0.0</v>
      </c>
      <c r="R742" s="10">
        <f t="shared" si="3"/>
        <v>0</v>
      </c>
      <c r="S742" s="10">
        <f t="shared" si="4"/>
        <v>0</v>
      </c>
      <c r="T742" s="7">
        <v>0.0</v>
      </c>
      <c r="U742" s="7">
        <v>0.0</v>
      </c>
      <c r="V742" s="7">
        <v>0.0</v>
      </c>
      <c r="W742" s="7">
        <v>0.0</v>
      </c>
      <c r="X742" s="7">
        <v>0.0</v>
      </c>
      <c r="Y742" s="7">
        <v>24.0</v>
      </c>
      <c r="Z742" s="18">
        <f t="shared" si="5"/>
        <v>0.009090909091</v>
      </c>
      <c r="AA742" s="14">
        <v>0.0</v>
      </c>
      <c r="AB742" s="18">
        <f t="shared" si="6"/>
        <v>0</v>
      </c>
      <c r="AC742" s="14">
        <v>209.23</v>
      </c>
      <c r="AD742" s="18">
        <f t="shared" si="7"/>
        <v>4.755227273</v>
      </c>
      <c r="AE742" s="13">
        <f t="shared" si="8"/>
        <v>0</v>
      </c>
      <c r="AF742" s="7">
        <v>0.0</v>
      </c>
      <c r="AG742" s="7">
        <v>0.0</v>
      </c>
      <c r="AH742" s="13" t="str">
        <f t="shared" si="9"/>
        <v> </v>
      </c>
      <c r="AI742" s="7">
        <v>0.0</v>
      </c>
      <c r="AJ742" s="7">
        <v>0.0</v>
      </c>
      <c r="AK742" s="26">
        <v>0.0</v>
      </c>
      <c r="AL742" s="26">
        <v>0.0</v>
      </c>
      <c r="AM742" s="7">
        <v>0.0</v>
      </c>
      <c r="AN742" s="7">
        <v>0.0</v>
      </c>
      <c r="AO742" s="7">
        <v>0.0</v>
      </c>
      <c r="AP742" s="7">
        <v>0.0</v>
      </c>
      <c r="AQ742" s="7">
        <v>0.0</v>
      </c>
      <c r="AR742" s="7">
        <v>0.0</v>
      </c>
      <c r="AS742" s="13">
        <f t="shared" si="10"/>
        <v>0</v>
      </c>
      <c r="AT742" s="14"/>
      <c r="AU742" s="7">
        <v>0.0</v>
      </c>
      <c r="AV742" s="7">
        <v>0.0</v>
      </c>
      <c r="AW742" s="14">
        <v>0.0</v>
      </c>
      <c r="AX742" s="14"/>
      <c r="AY742" s="14"/>
    </row>
    <row r="743" ht="12.75" customHeight="1">
      <c r="A743" s="7" t="s">
        <v>3116</v>
      </c>
      <c r="B743" s="7" t="s">
        <v>3117</v>
      </c>
      <c r="C743" s="8" t="s">
        <v>158</v>
      </c>
      <c r="D743" s="9" t="s">
        <v>260</v>
      </c>
      <c r="E743" s="7">
        <v>8.0</v>
      </c>
      <c r="F743" s="7">
        <v>0.0</v>
      </c>
      <c r="G743" s="7">
        <v>0.0</v>
      </c>
      <c r="H743" s="24">
        <f t="shared" si="1"/>
        <v>0</v>
      </c>
      <c r="I743" s="7">
        <v>0.0</v>
      </c>
      <c r="J743" s="7">
        <v>0.0</v>
      </c>
      <c r="K743" s="7">
        <v>0.0</v>
      </c>
      <c r="L743" s="12">
        <f t="shared" si="2"/>
        <v>0</v>
      </c>
      <c r="M743" s="7">
        <v>0.0</v>
      </c>
      <c r="N743" s="7">
        <v>0.0</v>
      </c>
      <c r="O743" s="7">
        <v>0.0</v>
      </c>
      <c r="P743" s="7">
        <v>0.0</v>
      </c>
      <c r="Q743" s="7">
        <v>0.0</v>
      </c>
      <c r="R743" s="10">
        <f t="shared" si="3"/>
        <v>0</v>
      </c>
      <c r="S743" s="10">
        <f t="shared" si="4"/>
        <v>0</v>
      </c>
      <c r="T743" s="7">
        <v>0.0</v>
      </c>
      <c r="U743" s="7">
        <v>0.0</v>
      </c>
      <c r="V743" s="7">
        <v>0.0</v>
      </c>
      <c r="W743" s="7">
        <v>0.0</v>
      </c>
      <c r="X743" s="7">
        <v>0.0</v>
      </c>
      <c r="Y743" s="7">
        <v>16.0</v>
      </c>
      <c r="Z743" s="18">
        <f t="shared" si="5"/>
        <v>0.03333333333</v>
      </c>
      <c r="AA743" s="14">
        <v>0.13</v>
      </c>
      <c r="AB743" s="18">
        <f t="shared" si="6"/>
        <v>0.01625</v>
      </c>
      <c r="AC743" s="14">
        <v>49.59</v>
      </c>
      <c r="AD743" s="18">
        <f t="shared" si="7"/>
        <v>6.19875</v>
      </c>
      <c r="AE743" s="13">
        <f t="shared" si="8"/>
        <v>0.002614641995</v>
      </c>
      <c r="AF743" s="7">
        <v>0.0</v>
      </c>
      <c r="AG743" s="7">
        <v>0.0</v>
      </c>
      <c r="AH743" s="13" t="str">
        <f t="shared" si="9"/>
        <v> </v>
      </c>
      <c r="AI743" s="7">
        <v>0.0</v>
      </c>
      <c r="AJ743" s="7">
        <v>0.0</v>
      </c>
      <c r="AK743" s="26">
        <v>0.0</v>
      </c>
      <c r="AL743" s="26">
        <v>0.0</v>
      </c>
      <c r="AM743" s="7">
        <v>0.0</v>
      </c>
      <c r="AN743" s="7">
        <v>0.0</v>
      </c>
      <c r="AO743" s="7">
        <v>0.0</v>
      </c>
      <c r="AP743" s="7">
        <v>0.0</v>
      </c>
      <c r="AQ743" s="7">
        <v>0.0</v>
      </c>
      <c r="AR743" s="7">
        <v>0.0</v>
      </c>
      <c r="AS743" s="13">
        <f t="shared" si="10"/>
        <v>0</v>
      </c>
      <c r="AT743" s="14"/>
      <c r="AU743" s="7">
        <v>0.0</v>
      </c>
      <c r="AV743" s="7">
        <v>0.0</v>
      </c>
      <c r="AW743" s="14">
        <v>0.0</v>
      </c>
      <c r="AX743" s="14">
        <v>100.0</v>
      </c>
      <c r="AY743" s="14">
        <v>84.62</v>
      </c>
    </row>
    <row r="744" ht="12.75" customHeight="1">
      <c r="A744" s="7" t="s">
        <v>3121</v>
      </c>
      <c r="B744" s="7" t="s">
        <v>3122</v>
      </c>
      <c r="C744" s="8" t="s">
        <v>399</v>
      </c>
      <c r="D744" s="9" t="s">
        <v>150</v>
      </c>
      <c r="E744" s="7">
        <v>3.0</v>
      </c>
      <c r="F744" s="7">
        <v>0.0</v>
      </c>
      <c r="G744" s="7">
        <v>0.0</v>
      </c>
      <c r="H744" s="24">
        <f t="shared" si="1"/>
        <v>0</v>
      </c>
      <c r="I744" s="7">
        <v>0.0</v>
      </c>
      <c r="J744" s="7">
        <v>0.0</v>
      </c>
      <c r="K744" s="7">
        <v>0.0</v>
      </c>
      <c r="L744" s="12">
        <f t="shared" si="2"/>
        <v>0</v>
      </c>
      <c r="M744" s="7">
        <v>0.0</v>
      </c>
      <c r="N744" s="7">
        <v>0.0</v>
      </c>
      <c r="O744" s="7">
        <v>0.0</v>
      </c>
      <c r="P744" s="7">
        <v>0.0</v>
      </c>
      <c r="Q744" s="7">
        <v>0.0</v>
      </c>
      <c r="R744" s="10">
        <f t="shared" si="3"/>
        <v>0</v>
      </c>
      <c r="S744" s="10">
        <f t="shared" si="4"/>
        <v>0</v>
      </c>
      <c r="T744" s="7">
        <v>0.0</v>
      </c>
      <c r="U744" s="7">
        <v>0.0</v>
      </c>
      <c r="V744" s="7">
        <v>0.0</v>
      </c>
      <c r="W744" s="7">
        <v>0.0</v>
      </c>
      <c r="X744" s="7">
        <v>0.0</v>
      </c>
      <c r="Y744" s="7">
        <v>0.0</v>
      </c>
      <c r="Z744" s="18">
        <f t="shared" si="5"/>
        <v>0</v>
      </c>
      <c r="AA744" s="14">
        <v>0.0</v>
      </c>
      <c r="AB744" s="18">
        <f t="shared" si="6"/>
        <v>0</v>
      </c>
      <c r="AC744" s="14">
        <v>13.99</v>
      </c>
      <c r="AD744" s="18">
        <f t="shared" si="7"/>
        <v>4.663333333</v>
      </c>
      <c r="AE744" s="13">
        <f t="shared" si="8"/>
        <v>0</v>
      </c>
      <c r="AF744" s="7">
        <v>0.0</v>
      </c>
      <c r="AG744" s="7">
        <v>0.0</v>
      </c>
      <c r="AH744" s="13" t="str">
        <f t="shared" si="9"/>
        <v> </v>
      </c>
      <c r="AI744" s="7">
        <v>0.0</v>
      </c>
      <c r="AJ744" s="7">
        <v>0.0</v>
      </c>
      <c r="AK744" s="26">
        <v>0.0</v>
      </c>
      <c r="AL744" s="26">
        <v>0.0</v>
      </c>
      <c r="AM744" s="7">
        <v>0.0</v>
      </c>
      <c r="AN744" s="7">
        <v>0.0</v>
      </c>
      <c r="AO744" s="7">
        <v>0.0</v>
      </c>
      <c r="AP744" s="7">
        <v>0.0</v>
      </c>
      <c r="AQ744" s="7">
        <v>0.0</v>
      </c>
      <c r="AR744" s="7">
        <v>0.0</v>
      </c>
      <c r="AS744" s="13">
        <f t="shared" si="10"/>
        <v>0</v>
      </c>
      <c r="AT744" s="14"/>
      <c r="AU744" s="7">
        <v>0.0</v>
      </c>
      <c r="AV744" s="7">
        <v>0.0</v>
      </c>
      <c r="AW744" s="14">
        <v>0.0</v>
      </c>
      <c r="AX744" s="14"/>
      <c r="AY744" s="14"/>
    </row>
    <row r="745" ht="12.75" customHeight="1">
      <c r="A745" s="7" t="s">
        <v>1121</v>
      </c>
      <c r="B745" s="7" t="s">
        <v>3122</v>
      </c>
      <c r="C745" s="8" t="s">
        <v>158</v>
      </c>
      <c r="D745" s="9" t="s">
        <v>275</v>
      </c>
      <c r="E745" s="7">
        <v>2.0</v>
      </c>
      <c r="F745" s="7">
        <v>0.0</v>
      </c>
      <c r="G745" s="7">
        <v>0.0</v>
      </c>
      <c r="H745" s="24">
        <f t="shared" si="1"/>
        <v>0</v>
      </c>
      <c r="I745" s="7">
        <v>0.0</v>
      </c>
      <c r="J745" s="7">
        <v>0.0</v>
      </c>
      <c r="K745" s="7">
        <v>0.0</v>
      </c>
      <c r="L745" s="12">
        <f t="shared" si="2"/>
        <v>0</v>
      </c>
      <c r="M745" s="7">
        <v>0.0</v>
      </c>
      <c r="N745" s="7">
        <v>0.0</v>
      </c>
      <c r="O745" s="7">
        <v>0.0</v>
      </c>
      <c r="P745" s="7">
        <v>0.0</v>
      </c>
      <c r="Q745" s="7">
        <v>0.0</v>
      </c>
      <c r="R745" s="10">
        <f t="shared" si="3"/>
        <v>0</v>
      </c>
      <c r="S745" s="10">
        <f t="shared" si="4"/>
        <v>0</v>
      </c>
      <c r="T745" s="7">
        <v>0.0</v>
      </c>
      <c r="U745" s="7">
        <v>0.0</v>
      </c>
      <c r="V745" s="7">
        <v>0.0</v>
      </c>
      <c r="W745" s="7">
        <v>0.0</v>
      </c>
      <c r="X745" s="7">
        <v>0.0</v>
      </c>
      <c r="Y745" s="7">
        <v>346.0</v>
      </c>
      <c r="Z745" s="18">
        <f t="shared" si="5"/>
        <v>2.883333333</v>
      </c>
      <c r="AA745" s="14">
        <v>4.79</v>
      </c>
      <c r="AB745" s="18">
        <f t="shared" si="6"/>
        <v>2.395</v>
      </c>
      <c r="AC745" s="14">
        <v>14.52</v>
      </c>
      <c r="AD745" s="18">
        <f t="shared" si="7"/>
        <v>7.26</v>
      </c>
      <c r="AE745" s="13">
        <f t="shared" si="8"/>
        <v>0.248058001</v>
      </c>
      <c r="AF745" s="7">
        <v>1.0</v>
      </c>
      <c r="AG745" s="7">
        <v>2.0</v>
      </c>
      <c r="AH745" s="13">
        <f t="shared" si="9"/>
        <v>0.3333333333</v>
      </c>
      <c r="AI745" s="7">
        <v>0.0</v>
      </c>
      <c r="AJ745" s="7">
        <v>1.0</v>
      </c>
      <c r="AK745" s="26">
        <v>0.0</v>
      </c>
      <c r="AL745" s="26">
        <v>4.0</v>
      </c>
      <c r="AM745" s="7">
        <v>0.0</v>
      </c>
      <c r="AN745" s="7">
        <v>4.0</v>
      </c>
      <c r="AO745" s="7">
        <v>0.0</v>
      </c>
      <c r="AP745" s="7">
        <v>2.0</v>
      </c>
      <c r="AQ745" s="7">
        <v>0.0</v>
      </c>
      <c r="AR745" s="7">
        <v>5.0</v>
      </c>
      <c r="AS745" s="13">
        <f t="shared" si="10"/>
        <v>0</v>
      </c>
      <c r="AT745" s="14">
        <v>-8.33</v>
      </c>
      <c r="AU745" s="7">
        <v>0.0</v>
      </c>
      <c r="AV745" s="7">
        <v>0.0</v>
      </c>
      <c r="AW745" s="14">
        <v>-87.7</v>
      </c>
      <c r="AX745" s="14">
        <v>0.0</v>
      </c>
      <c r="AY745" s="14">
        <v>-23.08</v>
      </c>
    </row>
    <row r="746" ht="12.75" customHeight="1">
      <c r="A746" s="7" t="s">
        <v>482</v>
      </c>
      <c r="B746" s="7" t="s">
        <v>3122</v>
      </c>
      <c r="C746" s="8" t="s">
        <v>197</v>
      </c>
      <c r="D746" s="9" t="s">
        <v>150</v>
      </c>
      <c r="E746" s="7">
        <v>68.0</v>
      </c>
      <c r="F746" s="7">
        <v>0.0</v>
      </c>
      <c r="G746" s="7">
        <v>0.0</v>
      </c>
      <c r="H746" s="24">
        <f t="shared" si="1"/>
        <v>0</v>
      </c>
      <c r="I746" s="7">
        <v>0.0</v>
      </c>
      <c r="J746" s="7">
        <v>0.0</v>
      </c>
      <c r="K746" s="7">
        <v>0.0</v>
      </c>
      <c r="L746" s="12">
        <f t="shared" si="2"/>
        <v>0</v>
      </c>
      <c r="M746" s="7">
        <v>3.0</v>
      </c>
      <c r="N746" s="7">
        <v>0.0</v>
      </c>
      <c r="O746" s="7">
        <v>0.0</v>
      </c>
      <c r="P746" s="7">
        <v>3.0</v>
      </c>
      <c r="Q746" s="7">
        <v>1.0</v>
      </c>
      <c r="R746" s="10">
        <f t="shared" si="3"/>
        <v>0</v>
      </c>
      <c r="S746" s="10">
        <f t="shared" si="4"/>
        <v>0</v>
      </c>
      <c r="T746" s="7">
        <v>2.0</v>
      </c>
      <c r="U746" s="7">
        <v>4.0</v>
      </c>
      <c r="V746" s="7">
        <v>3.0</v>
      </c>
      <c r="W746" s="7">
        <v>0.0</v>
      </c>
      <c r="X746" s="7">
        <v>2.0</v>
      </c>
      <c r="Y746" s="7">
        <v>4114.0</v>
      </c>
      <c r="Z746" s="18">
        <f t="shared" si="5"/>
        <v>1.008333333</v>
      </c>
      <c r="AA746" s="14">
        <v>68.08</v>
      </c>
      <c r="AB746" s="18">
        <f t="shared" si="6"/>
        <v>1.001176471</v>
      </c>
      <c r="AC746" s="14">
        <v>313.32</v>
      </c>
      <c r="AD746" s="18">
        <f t="shared" si="7"/>
        <v>4.607647059</v>
      </c>
      <c r="AE746" s="13">
        <f t="shared" si="8"/>
        <v>0.1785002622</v>
      </c>
      <c r="AF746" s="7">
        <v>26.0</v>
      </c>
      <c r="AG746" s="7">
        <v>33.0</v>
      </c>
      <c r="AH746" s="13">
        <f t="shared" si="9"/>
        <v>0.4406779661</v>
      </c>
      <c r="AI746" s="7">
        <v>0.0</v>
      </c>
      <c r="AJ746" s="7">
        <v>7.0</v>
      </c>
      <c r="AK746" s="26">
        <v>4.0</v>
      </c>
      <c r="AL746" s="26">
        <v>47.0</v>
      </c>
      <c r="AM746" s="7">
        <v>1.0</v>
      </c>
      <c r="AN746" s="7">
        <v>22.0</v>
      </c>
      <c r="AO746" s="7">
        <v>2.0</v>
      </c>
      <c r="AP746" s="7">
        <v>36.0</v>
      </c>
      <c r="AQ746" s="7">
        <v>2.0</v>
      </c>
      <c r="AR746" s="7">
        <v>65.0</v>
      </c>
      <c r="AS746" s="13">
        <f t="shared" si="10"/>
        <v>0.02985074627</v>
      </c>
      <c r="AT746" s="14">
        <v>-10.52</v>
      </c>
      <c r="AU746" s="7">
        <v>0.0</v>
      </c>
      <c r="AV746" s="7">
        <v>1.0</v>
      </c>
      <c r="AW746" s="14">
        <v>-32.6</v>
      </c>
      <c r="AX746" s="14">
        <v>10.91</v>
      </c>
      <c r="AY746" s="14">
        <v>4.24</v>
      </c>
    </row>
    <row r="747" ht="12.75" customHeight="1">
      <c r="A747" s="7" t="s">
        <v>684</v>
      </c>
      <c r="B747" s="7" t="s">
        <v>3129</v>
      </c>
      <c r="C747" s="8" t="s">
        <v>158</v>
      </c>
      <c r="D747" s="9" t="s">
        <v>174</v>
      </c>
      <c r="E747" s="7">
        <v>1.0</v>
      </c>
      <c r="F747" s="7">
        <v>0.0</v>
      </c>
      <c r="G747" s="7">
        <v>0.0</v>
      </c>
      <c r="H747" s="24">
        <f t="shared" si="1"/>
        <v>0</v>
      </c>
      <c r="I747" s="7">
        <v>0.0</v>
      </c>
      <c r="J747" s="7">
        <v>0.0</v>
      </c>
      <c r="K747" s="7">
        <v>0.0</v>
      </c>
      <c r="L747" s="12">
        <f t="shared" si="2"/>
        <v>0</v>
      </c>
      <c r="M747" s="7">
        <v>0.0</v>
      </c>
      <c r="N747" s="7">
        <v>0.0</v>
      </c>
      <c r="O747" s="7">
        <v>0.0</v>
      </c>
      <c r="P747" s="7">
        <v>0.0</v>
      </c>
      <c r="Q747" s="7">
        <v>0.0</v>
      </c>
      <c r="R747" s="10">
        <f t="shared" si="3"/>
        <v>0</v>
      </c>
      <c r="S747" s="10">
        <f t="shared" si="4"/>
        <v>0</v>
      </c>
      <c r="T747" s="7">
        <v>1.0</v>
      </c>
      <c r="U747" s="7">
        <v>0.0</v>
      </c>
      <c r="V747" s="7">
        <v>0.0</v>
      </c>
      <c r="W747" s="7">
        <v>0.0</v>
      </c>
      <c r="X747" s="7">
        <v>0.0</v>
      </c>
      <c r="Y747" s="7">
        <v>154.0</v>
      </c>
      <c r="Z747" s="18">
        <f t="shared" si="5"/>
        <v>2.566666667</v>
      </c>
      <c r="AA747" s="14">
        <v>2.72</v>
      </c>
      <c r="AB747" s="18">
        <f t="shared" si="6"/>
        <v>2.72</v>
      </c>
      <c r="AC747" s="14">
        <v>7.33</v>
      </c>
      <c r="AD747" s="18">
        <f t="shared" si="7"/>
        <v>7.33</v>
      </c>
      <c r="AE747" s="13">
        <f t="shared" si="8"/>
        <v>0.2706467662</v>
      </c>
      <c r="AF747" s="7">
        <v>0.0</v>
      </c>
      <c r="AG747" s="7">
        <v>0.0</v>
      </c>
      <c r="AH747" s="13" t="str">
        <f t="shared" si="9"/>
        <v> </v>
      </c>
      <c r="AI747" s="7">
        <v>0.0</v>
      </c>
      <c r="AJ747" s="7">
        <v>0.0</v>
      </c>
      <c r="AK747" s="26">
        <v>0.0</v>
      </c>
      <c r="AL747" s="26">
        <v>5.0</v>
      </c>
      <c r="AM747" s="7">
        <v>0.0</v>
      </c>
      <c r="AN747" s="7">
        <v>3.0</v>
      </c>
      <c r="AO747" s="7">
        <v>0.0</v>
      </c>
      <c r="AP747" s="7">
        <v>2.0</v>
      </c>
      <c r="AQ747" s="7">
        <v>0.0</v>
      </c>
      <c r="AR747" s="7">
        <v>3.0</v>
      </c>
      <c r="AS747" s="13">
        <f t="shared" si="10"/>
        <v>0</v>
      </c>
      <c r="AT747" s="14">
        <v>-10.0</v>
      </c>
      <c r="AU747" s="7">
        <v>0.0</v>
      </c>
      <c r="AV747" s="7">
        <v>0.0</v>
      </c>
      <c r="AW747" s="14">
        <v>-132.4</v>
      </c>
      <c r="AX747" s="14">
        <v>0.0</v>
      </c>
      <c r="AY747" s="14">
        <v>-30.0</v>
      </c>
    </row>
    <row r="748" ht="12.75" customHeight="1">
      <c r="A748" s="7" t="s">
        <v>3131</v>
      </c>
      <c r="B748" s="7" t="s">
        <v>3132</v>
      </c>
      <c r="C748" s="8" t="s">
        <v>458</v>
      </c>
      <c r="D748" s="9" t="s">
        <v>183</v>
      </c>
      <c r="E748" s="7">
        <v>82.0</v>
      </c>
      <c r="F748" s="7">
        <v>0.0</v>
      </c>
      <c r="G748" s="7">
        <v>1.0</v>
      </c>
      <c r="H748" s="24">
        <f t="shared" si="1"/>
        <v>1</v>
      </c>
      <c r="I748" s="7">
        <v>0.0</v>
      </c>
      <c r="J748" s="7">
        <v>1.0</v>
      </c>
      <c r="K748" s="7">
        <v>0.0</v>
      </c>
      <c r="L748" s="12">
        <f t="shared" si="2"/>
        <v>21</v>
      </c>
      <c r="M748" s="7">
        <v>7.0</v>
      </c>
      <c r="N748" s="7">
        <v>2.0</v>
      </c>
      <c r="O748" s="7">
        <v>2.0</v>
      </c>
      <c r="P748" s="7">
        <v>7.0</v>
      </c>
      <c r="Q748" s="7">
        <v>4.0</v>
      </c>
      <c r="R748" s="10">
        <f t="shared" si="3"/>
        <v>0</v>
      </c>
      <c r="S748" s="10">
        <f t="shared" si="4"/>
        <v>0</v>
      </c>
      <c r="T748" s="7">
        <v>12.0</v>
      </c>
      <c r="U748" s="7">
        <v>3.0</v>
      </c>
      <c r="V748" s="7">
        <v>2.0</v>
      </c>
      <c r="W748" s="7">
        <v>3.0</v>
      </c>
      <c r="X748" s="7">
        <v>8.0</v>
      </c>
      <c r="Y748" s="7">
        <v>11847.0</v>
      </c>
      <c r="Z748" s="18">
        <f t="shared" si="5"/>
        <v>2.407926829</v>
      </c>
      <c r="AA748" s="14">
        <v>197.99</v>
      </c>
      <c r="AB748" s="18">
        <f t="shared" si="6"/>
        <v>2.414512195</v>
      </c>
      <c r="AC748" s="14">
        <v>282.71</v>
      </c>
      <c r="AD748" s="18">
        <f t="shared" si="7"/>
        <v>3.447682927</v>
      </c>
      <c r="AE748" s="13">
        <f t="shared" si="8"/>
        <v>0.4118785105</v>
      </c>
      <c r="AF748" s="7">
        <v>1.0</v>
      </c>
      <c r="AG748" s="7">
        <v>4.0</v>
      </c>
      <c r="AH748" s="13">
        <f t="shared" si="9"/>
        <v>0.2</v>
      </c>
      <c r="AI748" s="7">
        <v>1.0</v>
      </c>
      <c r="AJ748" s="7">
        <v>16.0</v>
      </c>
      <c r="AK748" s="26">
        <v>20.0</v>
      </c>
      <c r="AL748" s="26">
        <v>148.0</v>
      </c>
      <c r="AM748" s="7">
        <v>10.0</v>
      </c>
      <c r="AN748" s="7">
        <v>93.0</v>
      </c>
      <c r="AO748" s="7">
        <v>6.0</v>
      </c>
      <c r="AP748" s="7">
        <v>91.0</v>
      </c>
      <c r="AQ748" s="7">
        <v>19.0</v>
      </c>
      <c r="AR748" s="7">
        <v>154.0</v>
      </c>
      <c r="AS748" s="13">
        <f t="shared" si="10"/>
        <v>0.1098265896</v>
      </c>
      <c r="AT748" s="14">
        <v>-9.02</v>
      </c>
      <c r="AU748" s="7">
        <v>1.0</v>
      </c>
      <c r="AV748" s="7">
        <v>2.0</v>
      </c>
      <c r="AW748" s="14">
        <v>-42.7</v>
      </c>
      <c r="AX748" s="14">
        <v>1.82</v>
      </c>
      <c r="AY748" s="14">
        <v>-9.67</v>
      </c>
    </row>
    <row r="749" ht="12.75" customHeight="1">
      <c r="A749" s="7" t="s">
        <v>512</v>
      </c>
      <c r="B749" s="7" t="s">
        <v>3135</v>
      </c>
      <c r="C749" s="8" t="s">
        <v>173</v>
      </c>
      <c r="D749" s="9" t="s">
        <v>260</v>
      </c>
      <c r="E749" s="7">
        <v>10.0</v>
      </c>
      <c r="F749" s="7">
        <v>0.0</v>
      </c>
      <c r="G749" s="7">
        <v>0.0</v>
      </c>
      <c r="H749" s="24">
        <f t="shared" si="1"/>
        <v>0</v>
      </c>
      <c r="I749" s="7">
        <v>0.0</v>
      </c>
      <c r="J749" s="7">
        <v>0.0</v>
      </c>
      <c r="K749" s="7">
        <v>0.0</v>
      </c>
      <c r="L749" s="12">
        <f t="shared" si="2"/>
        <v>0</v>
      </c>
      <c r="M749" s="7">
        <v>0.0</v>
      </c>
      <c r="N749" s="7">
        <v>0.0</v>
      </c>
      <c r="O749" s="7">
        <v>0.0</v>
      </c>
      <c r="P749" s="7">
        <v>0.0</v>
      </c>
      <c r="Q749" s="7">
        <v>0.0</v>
      </c>
      <c r="R749" s="10">
        <f t="shared" si="3"/>
        <v>0</v>
      </c>
      <c r="S749" s="10">
        <f t="shared" si="4"/>
        <v>0</v>
      </c>
      <c r="T749" s="7">
        <v>0.0</v>
      </c>
      <c r="U749" s="7">
        <v>0.0</v>
      </c>
      <c r="V749" s="7">
        <v>0.0</v>
      </c>
      <c r="W749" s="7">
        <v>0.0</v>
      </c>
      <c r="X749" s="7">
        <v>0.0</v>
      </c>
      <c r="Y749" s="7">
        <v>438.0</v>
      </c>
      <c r="Z749" s="18">
        <f t="shared" si="5"/>
        <v>0.73</v>
      </c>
      <c r="AA749" s="14">
        <v>6.41</v>
      </c>
      <c r="AB749" s="18">
        <f t="shared" si="6"/>
        <v>0.641</v>
      </c>
      <c r="AC749" s="14">
        <v>42.37</v>
      </c>
      <c r="AD749" s="18">
        <f t="shared" si="7"/>
        <v>4.237</v>
      </c>
      <c r="AE749" s="13">
        <f t="shared" si="8"/>
        <v>0.1314063141</v>
      </c>
      <c r="AF749" s="7">
        <v>3.0</v>
      </c>
      <c r="AG749" s="7">
        <v>3.0</v>
      </c>
      <c r="AH749" s="13">
        <f t="shared" si="9"/>
        <v>0.5</v>
      </c>
      <c r="AI749" s="7">
        <v>0.0</v>
      </c>
      <c r="AJ749" s="7">
        <v>1.0</v>
      </c>
      <c r="AK749" s="26">
        <v>0.0</v>
      </c>
      <c r="AL749" s="26">
        <v>8.0</v>
      </c>
      <c r="AM749" s="7">
        <v>0.0</v>
      </c>
      <c r="AN749" s="7">
        <v>1.0</v>
      </c>
      <c r="AO749" s="7">
        <v>0.0</v>
      </c>
      <c r="AP749" s="7">
        <v>4.0</v>
      </c>
      <c r="AQ749" s="7">
        <v>0.0</v>
      </c>
      <c r="AR749" s="7">
        <v>4.0</v>
      </c>
      <c r="AS749" s="13">
        <f t="shared" si="10"/>
        <v>0</v>
      </c>
      <c r="AT749" s="14">
        <v>-11.63</v>
      </c>
      <c r="AU749" s="7">
        <v>0.0</v>
      </c>
      <c r="AV749" s="7">
        <v>0.0</v>
      </c>
      <c r="AW749" s="14">
        <v>-56.2</v>
      </c>
      <c r="AX749" s="14">
        <v>0.0</v>
      </c>
      <c r="AY749" s="14">
        <v>-2.04</v>
      </c>
    </row>
    <row r="750" ht="12.75" customHeight="1">
      <c r="A750" s="7" t="s">
        <v>3137</v>
      </c>
      <c r="B750" s="7" t="s">
        <v>3138</v>
      </c>
      <c r="C750" s="8" t="s">
        <v>394</v>
      </c>
      <c r="D750" s="9" t="s">
        <v>183</v>
      </c>
      <c r="E750" s="7">
        <v>81.0</v>
      </c>
      <c r="F750" s="7">
        <v>0.0</v>
      </c>
      <c r="G750" s="7">
        <v>0.0</v>
      </c>
      <c r="H750" s="24">
        <f t="shared" si="1"/>
        <v>0</v>
      </c>
      <c r="I750" s="7">
        <v>0.0</v>
      </c>
      <c r="J750" s="7">
        <v>0.0</v>
      </c>
      <c r="K750" s="7">
        <v>0.0</v>
      </c>
      <c r="L750" s="12">
        <f t="shared" si="2"/>
        <v>0</v>
      </c>
      <c r="M750" s="7">
        <v>1.0</v>
      </c>
      <c r="N750" s="7">
        <v>0.0</v>
      </c>
      <c r="O750" s="7">
        <v>0.0</v>
      </c>
      <c r="P750" s="7">
        <v>1.0</v>
      </c>
      <c r="Q750" s="7">
        <v>0.0</v>
      </c>
      <c r="R750" s="10">
        <f t="shared" si="3"/>
        <v>0</v>
      </c>
      <c r="S750" s="10">
        <f t="shared" si="4"/>
        <v>0</v>
      </c>
      <c r="T750" s="7">
        <v>0.0</v>
      </c>
      <c r="U750" s="7">
        <v>0.0</v>
      </c>
      <c r="V750" s="7">
        <v>0.0</v>
      </c>
      <c r="W750" s="7">
        <v>0.0</v>
      </c>
      <c r="X750" s="7">
        <v>0.0</v>
      </c>
      <c r="Y750" s="7">
        <v>134.0</v>
      </c>
      <c r="Z750" s="18">
        <f t="shared" si="5"/>
        <v>0.02757201646</v>
      </c>
      <c r="AA750" s="14">
        <v>1.42</v>
      </c>
      <c r="AB750" s="18">
        <f t="shared" si="6"/>
        <v>0.0175308642</v>
      </c>
      <c r="AC750" s="14">
        <v>426.45</v>
      </c>
      <c r="AD750" s="18">
        <f t="shared" si="7"/>
        <v>5.264814815</v>
      </c>
      <c r="AE750" s="13">
        <f t="shared" si="8"/>
        <v>0.003318765045</v>
      </c>
      <c r="AF750" s="7">
        <v>0.0</v>
      </c>
      <c r="AG750" s="7">
        <v>0.0</v>
      </c>
      <c r="AH750" s="13" t="str">
        <f t="shared" si="9"/>
        <v> </v>
      </c>
      <c r="AI750" s="7">
        <v>0.0</v>
      </c>
      <c r="AJ750" s="7">
        <v>0.0</v>
      </c>
      <c r="AK750" s="26">
        <v>1.0</v>
      </c>
      <c r="AL750" s="26">
        <v>0.0</v>
      </c>
      <c r="AM750" s="7">
        <v>0.0</v>
      </c>
      <c r="AN750" s="7">
        <v>0.0</v>
      </c>
      <c r="AO750" s="7">
        <v>0.0</v>
      </c>
      <c r="AP750" s="7">
        <v>0.0</v>
      </c>
      <c r="AQ750" s="7">
        <v>0.0</v>
      </c>
      <c r="AR750" s="7">
        <v>0.0</v>
      </c>
      <c r="AS750" s="13">
        <f t="shared" si="10"/>
        <v>0</v>
      </c>
      <c r="AT750" s="14"/>
      <c r="AU750" s="7">
        <v>1.0</v>
      </c>
      <c r="AV750" s="7">
        <v>2.0</v>
      </c>
      <c r="AW750" s="14">
        <v>42.3</v>
      </c>
      <c r="AX750" s="14">
        <v>50.0</v>
      </c>
      <c r="AY750" s="14">
        <v>44.4</v>
      </c>
    </row>
    <row r="751" ht="12.75" customHeight="1">
      <c r="A751" s="7" t="s">
        <v>3141</v>
      </c>
      <c r="B751" s="7" t="s">
        <v>1071</v>
      </c>
      <c r="C751" s="8" t="s">
        <v>231</v>
      </c>
      <c r="D751" s="9" t="s">
        <v>150</v>
      </c>
      <c r="E751" s="7">
        <v>3.0</v>
      </c>
      <c r="F751" s="7">
        <v>0.0</v>
      </c>
      <c r="G751" s="7">
        <v>0.0</v>
      </c>
      <c r="H751" s="24">
        <f t="shared" si="1"/>
        <v>0</v>
      </c>
      <c r="I751" s="7">
        <v>0.0</v>
      </c>
      <c r="J751" s="7">
        <v>0.0</v>
      </c>
      <c r="K751" s="7">
        <v>0.0</v>
      </c>
      <c r="L751" s="12">
        <f t="shared" si="2"/>
        <v>0</v>
      </c>
      <c r="M751" s="7">
        <v>0.0</v>
      </c>
      <c r="N751" s="7">
        <v>0.0</v>
      </c>
      <c r="O751" s="7">
        <v>0.0</v>
      </c>
      <c r="P751" s="7">
        <v>0.0</v>
      </c>
      <c r="Q751" s="7">
        <v>0.0</v>
      </c>
      <c r="R751" s="10">
        <f t="shared" si="3"/>
        <v>0</v>
      </c>
      <c r="S751" s="10">
        <f t="shared" si="4"/>
        <v>0</v>
      </c>
      <c r="T751" s="7">
        <v>0.0</v>
      </c>
      <c r="U751" s="7">
        <v>0.0</v>
      </c>
      <c r="V751" s="7">
        <v>0.0</v>
      </c>
      <c r="W751" s="7">
        <v>0.0</v>
      </c>
      <c r="X751" s="7">
        <v>0.0</v>
      </c>
      <c r="Y751" s="7">
        <v>0.0</v>
      </c>
      <c r="Z751" s="18">
        <f t="shared" si="5"/>
        <v>0</v>
      </c>
      <c r="AA751" s="14">
        <v>0.0</v>
      </c>
      <c r="AB751" s="18">
        <f t="shared" si="6"/>
        <v>0</v>
      </c>
      <c r="AC751" s="14">
        <v>17.54</v>
      </c>
      <c r="AD751" s="18">
        <f t="shared" si="7"/>
        <v>5.846666667</v>
      </c>
      <c r="AE751" s="13">
        <f t="shared" si="8"/>
        <v>0</v>
      </c>
      <c r="AF751" s="7">
        <v>0.0</v>
      </c>
      <c r="AG751" s="7">
        <v>0.0</v>
      </c>
      <c r="AH751" s="13" t="str">
        <f t="shared" si="9"/>
        <v> </v>
      </c>
      <c r="AI751" s="7">
        <v>0.0</v>
      </c>
      <c r="AJ751" s="7">
        <v>0.0</v>
      </c>
      <c r="AK751" s="26">
        <v>0.0</v>
      </c>
      <c r="AL751" s="26">
        <v>0.0</v>
      </c>
      <c r="AM751" s="7">
        <v>0.0</v>
      </c>
      <c r="AN751" s="7">
        <v>0.0</v>
      </c>
      <c r="AO751" s="7">
        <v>0.0</v>
      </c>
      <c r="AP751" s="7">
        <v>0.0</v>
      </c>
      <c r="AQ751" s="7">
        <v>0.0</v>
      </c>
      <c r="AR751" s="7">
        <v>0.0</v>
      </c>
      <c r="AS751" s="13">
        <f t="shared" si="10"/>
        <v>0</v>
      </c>
      <c r="AT751" s="14"/>
      <c r="AU751" s="7">
        <v>0.0</v>
      </c>
      <c r="AV751" s="7">
        <v>0.0</v>
      </c>
      <c r="AW751" s="14">
        <v>0.0</v>
      </c>
      <c r="AX751" s="14"/>
      <c r="AY751" s="14"/>
    </row>
    <row r="752" ht="12.75" customHeight="1">
      <c r="A752" s="7" t="s">
        <v>213</v>
      </c>
      <c r="B752" s="7" t="s">
        <v>3144</v>
      </c>
      <c r="C752" s="8" t="s">
        <v>490</v>
      </c>
      <c r="D752" s="9" t="s">
        <v>247</v>
      </c>
      <c r="E752" s="7">
        <v>18.0</v>
      </c>
      <c r="F752" s="7">
        <v>0.0</v>
      </c>
      <c r="G752" s="7">
        <v>0.0</v>
      </c>
      <c r="H752" s="24">
        <f t="shared" si="1"/>
        <v>0</v>
      </c>
      <c r="I752" s="7">
        <v>0.0</v>
      </c>
      <c r="J752" s="7">
        <v>0.0</v>
      </c>
      <c r="K752" s="7">
        <v>0.0</v>
      </c>
      <c r="L752" s="12">
        <f t="shared" si="2"/>
        <v>0</v>
      </c>
      <c r="M752" s="7">
        <v>0.0</v>
      </c>
      <c r="N752" s="7">
        <v>0.0</v>
      </c>
      <c r="O752" s="7">
        <v>0.0</v>
      </c>
      <c r="P752" s="7">
        <v>0.0</v>
      </c>
      <c r="Q752" s="7">
        <v>0.0</v>
      </c>
      <c r="R752" s="10">
        <f t="shared" si="3"/>
        <v>0</v>
      </c>
      <c r="S752" s="10">
        <f t="shared" si="4"/>
        <v>0</v>
      </c>
      <c r="T752" s="7">
        <v>0.0</v>
      </c>
      <c r="U752" s="7">
        <v>0.0</v>
      </c>
      <c r="V752" s="7">
        <v>0.0</v>
      </c>
      <c r="W752" s="7">
        <v>0.0</v>
      </c>
      <c r="X752" s="7">
        <v>0.0</v>
      </c>
      <c r="Y752" s="7">
        <v>9.0</v>
      </c>
      <c r="Z752" s="18">
        <f t="shared" si="5"/>
        <v>0.008333333333</v>
      </c>
      <c r="AA752" s="14">
        <v>0.12</v>
      </c>
      <c r="AB752" s="18">
        <f t="shared" si="6"/>
        <v>0.006666666667</v>
      </c>
      <c r="AC752" s="14">
        <v>103.45</v>
      </c>
      <c r="AD752" s="18">
        <f t="shared" si="7"/>
        <v>5.747222222</v>
      </c>
      <c r="AE752" s="13">
        <f t="shared" si="8"/>
        <v>0.001158636671</v>
      </c>
      <c r="AF752" s="7">
        <v>0.0</v>
      </c>
      <c r="AG752" s="7">
        <v>0.0</v>
      </c>
      <c r="AH752" s="13" t="str">
        <f t="shared" si="9"/>
        <v> </v>
      </c>
      <c r="AI752" s="7">
        <v>0.0</v>
      </c>
      <c r="AJ752" s="7">
        <v>0.0</v>
      </c>
      <c r="AK752" s="26">
        <v>0.0</v>
      </c>
      <c r="AL752" s="26">
        <v>0.0</v>
      </c>
      <c r="AM752" s="7">
        <v>0.0</v>
      </c>
      <c r="AN752" s="7">
        <v>0.0</v>
      </c>
      <c r="AO752" s="7">
        <v>0.0</v>
      </c>
      <c r="AP752" s="7">
        <v>0.0</v>
      </c>
      <c r="AQ752" s="7">
        <v>0.0</v>
      </c>
      <c r="AR752" s="7">
        <v>0.0</v>
      </c>
      <c r="AS752" s="13">
        <f t="shared" si="10"/>
        <v>0</v>
      </c>
      <c r="AT752" s="14"/>
      <c r="AU752" s="7">
        <v>0.0</v>
      </c>
      <c r="AV752" s="7">
        <v>0.0</v>
      </c>
      <c r="AW752" s="14">
        <v>0.0</v>
      </c>
      <c r="AX752" s="14">
        <v>100.0</v>
      </c>
      <c r="AY752" s="14">
        <v>95.7</v>
      </c>
    </row>
    <row r="753" ht="12.75" customHeight="1">
      <c r="A753" s="7" t="s">
        <v>2726</v>
      </c>
      <c r="B753" s="7" t="s">
        <v>3146</v>
      </c>
      <c r="C753" s="8" t="s">
        <v>254</v>
      </c>
      <c r="D753" s="9" t="s">
        <v>275</v>
      </c>
      <c r="E753" s="7">
        <v>34.0</v>
      </c>
      <c r="F753" s="7">
        <v>0.0</v>
      </c>
      <c r="G753" s="7">
        <v>0.0</v>
      </c>
      <c r="H753" s="24">
        <f t="shared" si="1"/>
        <v>0</v>
      </c>
      <c r="I753" s="7">
        <v>0.0</v>
      </c>
      <c r="J753" s="7">
        <v>0.0</v>
      </c>
      <c r="K753" s="7">
        <v>0.0</v>
      </c>
      <c r="L753" s="12">
        <f t="shared" si="2"/>
        <v>0</v>
      </c>
      <c r="M753" s="7">
        <v>0.0</v>
      </c>
      <c r="N753" s="7">
        <v>0.0</v>
      </c>
      <c r="O753" s="7">
        <v>0.0</v>
      </c>
      <c r="P753" s="7">
        <v>0.0</v>
      </c>
      <c r="Q753" s="7">
        <v>1.0</v>
      </c>
      <c r="R753" s="10">
        <f t="shared" si="3"/>
        <v>0</v>
      </c>
      <c r="S753" s="10">
        <f t="shared" si="4"/>
        <v>0</v>
      </c>
      <c r="T753" s="7">
        <v>2.0</v>
      </c>
      <c r="U753" s="7">
        <v>0.0</v>
      </c>
      <c r="V753" s="7">
        <v>0.0</v>
      </c>
      <c r="W753" s="7">
        <v>1.0</v>
      </c>
      <c r="X753" s="7">
        <v>2.0</v>
      </c>
      <c r="Y753" s="7">
        <v>2204.0</v>
      </c>
      <c r="Z753" s="18">
        <f t="shared" si="5"/>
        <v>1.080392157</v>
      </c>
      <c r="AA753" s="14">
        <v>36.22</v>
      </c>
      <c r="AB753" s="18">
        <f t="shared" si="6"/>
        <v>1.065294118</v>
      </c>
      <c r="AC753" s="14">
        <v>124.51</v>
      </c>
      <c r="AD753" s="18">
        <f t="shared" si="7"/>
        <v>3.662058824</v>
      </c>
      <c r="AE753" s="13">
        <f t="shared" si="8"/>
        <v>0.225346855</v>
      </c>
      <c r="AF753" s="7">
        <v>10.0</v>
      </c>
      <c r="AG753" s="7">
        <v>9.0</v>
      </c>
      <c r="AH753" s="13">
        <f t="shared" si="9"/>
        <v>0.5263157895</v>
      </c>
      <c r="AI753" s="7">
        <v>0.0</v>
      </c>
      <c r="AJ753" s="7">
        <v>4.0</v>
      </c>
      <c r="AK753" s="26">
        <v>4.0</v>
      </c>
      <c r="AL753" s="26">
        <v>19.0</v>
      </c>
      <c r="AM753" s="7">
        <v>3.0</v>
      </c>
      <c r="AN753" s="7">
        <v>7.0</v>
      </c>
      <c r="AO753" s="7">
        <v>1.0</v>
      </c>
      <c r="AP753" s="7">
        <v>15.0</v>
      </c>
      <c r="AQ753" s="7">
        <v>5.0</v>
      </c>
      <c r="AR753" s="7">
        <v>16.0</v>
      </c>
      <c r="AS753" s="13">
        <f t="shared" si="10"/>
        <v>0.2380952381</v>
      </c>
      <c r="AT753" s="14">
        <v>11.41</v>
      </c>
      <c r="AU753" s="7">
        <v>0.0</v>
      </c>
      <c r="AV753" s="7">
        <v>0.0</v>
      </c>
      <c r="AW753" s="14">
        <v>-14.9</v>
      </c>
      <c r="AX753" s="14">
        <v>0.0</v>
      </c>
      <c r="AY753" s="14">
        <v>-7.89</v>
      </c>
    </row>
    <row r="754" ht="12.75" customHeight="1">
      <c r="A754" s="7" t="s">
        <v>1211</v>
      </c>
      <c r="B754" s="7" t="s">
        <v>3148</v>
      </c>
      <c r="C754" s="8" t="s">
        <v>166</v>
      </c>
      <c r="D754" s="9" t="s">
        <v>183</v>
      </c>
      <c r="E754" s="7">
        <v>74.0</v>
      </c>
      <c r="F754" s="7">
        <v>0.0</v>
      </c>
      <c r="G754" s="7">
        <v>0.0</v>
      </c>
      <c r="H754" s="24">
        <f t="shared" si="1"/>
        <v>0</v>
      </c>
      <c r="I754" s="7">
        <v>0.0</v>
      </c>
      <c r="J754" s="7">
        <v>0.0</v>
      </c>
      <c r="K754" s="7">
        <v>0.0</v>
      </c>
      <c r="L754" s="12">
        <f t="shared" si="2"/>
        <v>0</v>
      </c>
      <c r="M754" s="7">
        <v>3.0</v>
      </c>
      <c r="N754" s="7">
        <v>1.0</v>
      </c>
      <c r="O754" s="7">
        <v>1.0</v>
      </c>
      <c r="P754" s="7">
        <v>3.0</v>
      </c>
      <c r="Q754" s="7">
        <v>0.0</v>
      </c>
      <c r="R754" s="10">
        <f t="shared" si="3"/>
        <v>0</v>
      </c>
      <c r="S754" s="10">
        <f t="shared" si="4"/>
        <v>0</v>
      </c>
      <c r="T754" s="7">
        <v>2.0</v>
      </c>
      <c r="U754" s="7">
        <v>1.0</v>
      </c>
      <c r="V754" s="7">
        <v>0.0</v>
      </c>
      <c r="W754" s="7">
        <v>0.0</v>
      </c>
      <c r="X754" s="7">
        <v>2.0</v>
      </c>
      <c r="Y754" s="7">
        <v>959.0</v>
      </c>
      <c r="Z754" s="18">
        <f t="shared" si="5"/>
        <v>0.215990991</v>
      </c>
      <c r="AA754" s="14">
        <v>16.98</v>
      </c>
      <c r="AB754" s="18">
        <f t="shared" si="6"/>
        <v>0.2294594595</v>
      </c>
      <c r="AC754" s="14">
        <v>362.63</v>
      </c>
      <c r="AD754" s="18">
        <f t="shared" si="7"/>
        <v>4.900405405</v>
      </c>
      <c r="AE754" s="13">
        <f t="shared" si="8"/>
        <v>0.04473011775</v>
      </c>
      <c r="AF754" s="7">
        <v>0.0</v>
      </c>
      <c r="AG754" s="7">
        <v>2.0</v>
      </c>
      <c r="AH754" s="13">
        <f t="shared" si="9"/>
        <v>0</v>
      </c>
      <c r="AI754" s="7">
        <v>1.0</v>
      </c>
      <c r="AJ754" s="7">
        <v>3.0</v>
      </c>
      <c r="AK754" s="26">
        <v>3.0</v>
      </c>
      <c r="AL754" s="26">
        <v>12.0</v>
      </c>
      <c r="AM754" s="7">
        <v>3.0</v>
      </c>
      <c r="AN754" s="7">
        <v>5.0</v>
      </c>
      <c r="AO754" s="7">
        <v>0.0</v>
      </c>
      <c r="AP754" s="7">
        <v>8.0</v>
      </c>
      <c r="AQ754" s="7">
        <v>4.0</v>
      </c>
      <c r="AR754" s="7">
        <v>9.0</v>
      </c>
      <c r="AS754" s="13">
        <f t="shared" si="10"/>
        <v>0.3076923077</v>
      </c>
      <c r="AT754" s="14">
        <v>18.5</v>
      </c>
      <c r="AU754" s="7">
        <v>0.0</v>
      </c>
      <c r="AV754" s="7">
        <v>1.0</v>
      </c>
      <c r="AW754" s="14">
        <v>-17.7</v>
      </c>
      <c r="AX754" s="14">
        <v>16.67</v>
      </c>
      <c r="AY754" s="14">
        <v>9.65</v>
      </c>
    </row>
    <row r="755" ht="12.75" customHeight="1">
      <c r="A755" s="7" t="s">
        <v>797</v>
      </c>
      <c r="B755" s="7" t="s">
        <v>3150</v>
      </c>
      <c r="C755" s="8" t="s">
        <v>685</v>
      </c>
      <c r="D755" s="9" t="s">
        <v>159</v>
      </c>
      <c r="E755" s="7">
        <v>82.0</v>
      </c>
      <c r="F755" s="7">
        <v>0.0</v>
      </c>
      <c r="G755" s="7">
        <v>0.0</v>
      </c>
      <c r="H755" s="24">
        <f t="shared" si="1"/>
        <v>0</v>
      </c>
      <c r="I755" s="7">
        <v>0.0</v>
      </c>
      <c r="J755" s="7">
        <v>0.0</v>
      </c>
      <c r="K755" s="7">
        <v>0.0</v>
      </c>
      <c r="L755" s="12">
        <f t="shared" si="2"/>
        <v>0</v>
      </c>
      <c r="M755" s="7">
        <v>0.0</v>
      </c>
      <c r="N755" s="7">
        <v>0.0</v>
      </c>
      <c r="O755" s="7">
        <v>0.0</v>
      </c>
      <c r="P755" s="7">
        <v>1.0</v>
      </c>
      <c r="Q755" s="7">
        <v>0.0</v>
      </c>
      <c r="R755" s="10">
        <f t="shared" si="3"/>
        <v>0</v>
      </c>
      <c r="S755" s="10">
        <f t="shared" si="4"/>
        <v>0</v>
      </c>
      <c r="T755" s="7">
        <v>0.0</v>
      </c>
      <c r="U755" s="7">
        <v>0.0</v>
      </c>
      <c r="V755" s="7">
        <v>1.0</v>
      </c>
      <c r="W755" s="7">
        <v>0.0</v>
      </c>
      <c r="X755" s="7">
        <v>0.0</v>
      </c>
      <c r="Y755" s="7">
        <v>119.0</v>
      </c>
      <c r="Z755" s="18">
        <f t="shared" si="5"/>
        <v>0.02418699187</v>
      </c>
      <c r="AA755" s="14">
        <v>1.5</v>
      </c>
      <c r="AB755" s="18">
        <f t="shared" si="6"/>
        <v>0.01829268293</v>
      </c>
      <c r="AC755" s="14">
        <v>327.07</v>
      </c>
      <c r="AD755" s="18">
        <f t="shared" si="7"/>
        <v>3.988658537</v>
      </c>
      <c r="AE755" s="13">
        <f t="shared" si="8"/>
        <v>0.00456523724</v>
      </c>
      <c r="AF755" s="7">
        <v>0.0</v>
      </c>
      <c r="AG755" s="7">
        <v>0.0</v>
      </c>
      <c r="AH755" s="13" t="str">
        <f t="shared" si="9"/>
        <v> </v>
      </c>
      <c r="AI755" s="7">
        <v>0.0</v>
      </c>
      <c r="AJ755" s="7">
        <v>0.0</v>
      </c>
      <c r="AK755" s="26">
        <v>1.0</v>
      </c>
      <c r="AL755" s="26">
        <v>0.0</v>
      </c>
      <c r="AM755" s="7">
        <v>0.0</v>
      </c>
      <c r="AN755" s="7">
        <v>1.0</v>
      </c>
      <c r="AO755" s="7">
        <v>0.0</v>
      </c>
      <c r="AP755" s="7">
        <v>0.0</v>
      </c>
      <c r="AQ755" s="7">
        <v>1.0</v>
      </c>
      <c r="AR755" s="7">
        <v>1.0</v>
      </c>
      <c r="AS755" s="13">
        <f t="shared" si="10"/>
        <v>0.5</v>
      </c>
      <c r="AT755" s="14">
        <v>40.21</v>
      </c>
      <c r="AU755" s="7">
        <v>1.0</v>
      </c>
      <c r="AV755" s="7">
        <v>1.0</v>
      </c>
      <c r="AW755" s="14">
        <v>0.0</v>
      </c>
      <c r="AX755" s="14">
        <v>0.0</v>
      </c>
      <c r="AY755" s="14">
        <v>-9.68</v>
      </c>
    </row>
    <row r="756" ht="12.75" customHeight="1">
      <c r="A756" s="7" t="s">
        <v>3152</v>
      </c>
      <c r="B756" s="7" t="s">
        <v>3153</v>
      </c>
      <c r="C756" s="8" t="s">
        <v>610</v>
      </c>
      <c r="D756" s="9" t="s">
        <v>174</v>
      </c>
      <c r="E756" s="7">
        <v>7.0</v>
      </c>
      <c r="F756" s="7">
        <v>0.0</v>
      </c>
      <c r="G756" s="7">
        <v>0.0</v>
      </c>
      <c r="H756" s="24">
        <f t="shared" si="1"/>
        <v>0</v>
      </c>
      <c r="I756" s="7">
        <v>0.0</v>
      </c>
      <c r="J756" s="7">
        <v>0.0</v>
      </c>
      <c r="K756" s="7">
        <v>0.0</v>
      </c>
      <c r="L756" s="12">
        <f t="shared" si="2"/>
        <v>0</v>
      </c>
      <c r="M756" s="7">
        <v>1.0</v>
      </c>
      <c r="N756" s="7">
        <v>0.0</v>
      </c>
      <c r="O756" s="7">
        <v>0.0</v>
      </c>
      <c r="P756" s="7">
        <v>1.0</v>
      </c>
      <c r="Q756" s="7">
        <v>0.0</v>
      </c>
      <c r="R756" s="10">
        <f t="shared" si="3"/>
        <v>0</v>
      </c>
      <c r="S756" s="10">
        <f t="shared" si="4"/>
        <v>0</v>
      </c>
      <c r="T756" s="7">
        <v>3.0</v>
      </c>
      <c r="U756" s="7">
        <v>1.0</v>
      </c>
      <c r="V756" s="7">
        <v>1.0</v>
      </c>
      <c r="W756" s="7">
        <v>0.0</v>
      </c>
      <c r="X756" s="7">
        <v>2.0</v>
      </c>
      <c r="Y756" s="7">
        <v>1046.0</v>
      </c>
      <c r="Z756" s="18">
        <f t="shared" si="5"/>
        <v>2.49047619</v>
      </c>
      <c r="AA756" s="14">
        <v>16.78</v>
      </c>
      <c r="AB756" s="18">
        <f t="shared" si="6"/>
        <v>2.397142857</v>
      </c>
      <c r="AC756" s="14">
        <v>28.57</v>
      </c>
      <c r="AD756" s="18">
        <f t="shared" si="7"/>
        <v>4.081428571</v>
      </c>
      <c r="AE756" s="13">
        <f t="shared" si="8"/>
        <v>0.3700110254</v>
      </c>
      <c r="AF756" s="7">
        <v>0.0</v>
      </c>
      <c r="AG756" s="7">
        <v>0.0</v>
      </c>
      <c r="AH756" s="13" t="str">
        <f t="shared" si="9"/>
        <v> </v>
      </c>
      <c r="AI756" s="7">
        <v>0.0</v>
      </c>
      <c r="AJ756" s="7">
        <v>3.0</v>
      </c>
      <c r="AK756" s="26">
        <v>2.0</v>
      </c>
      <c r="AL756" s="26">
        <v>18.0</v>
      </c>
      <c r="AM756" s="7">
        <v>0.0</v>
      </c>
      <c r="AN756" s="7">
        <v>5.0</v>
      </c>
      <c r="AO756" s="7">
        <v>0.0</v>
      </c>
      <c r="AP756" s="7">
        <v>6.0</v>
      </c>
      <c r="AQ756" s="7">
        <v>0.0</v>
      </c>
      <c r="AR756" s="7">
        <v>20.0</v>
      </c>
      <c r="AS756" s="13">
        <f t="shared" si="10"/>
        <v>0</v>
      </c>
      <c r="AT756" s="14">
        <v>-16.67</v>
      </c>
      <c r="AU756" s="7">
        <v>0.0</v>
      </c>
      <c r="AV756" s="7">
        <v>0.0</v>
      </c>
      <c r="AW756" s="14">
        <v>-64.4</v>
      </c>
      <c r="AX756" s="14">
        <v>0.0</v>
      </c>
      <c r="AY756" s="14">
        <v>-2.94</v>
      </c>
    </row>
    <row r="757" ht="12.75" customHeight="1">
      <c r="A757" s="7" t="s">
        <v>3155</v>
      </c>
      <c r="B757" s="7" t="s">
        <v>3156</v>
      </c>
      <c r="C757" s="8" t="s">
        <v>685</v>
      </c>
      <c r="D757" s="9" t="s">
        <v>174</v>
      </c>
      <c r="E757" s="7">
        <v>63.0</v>
      </c>
      <c r="F757" s="7">
        <v>0.0</v>
      </c>
      <c r="G757" s="7">
        <v>1.0</v>
      </c>
      <c r="H757" s="24">
        <f t="shared" si="1"/>
        <v>1</v>
      </c>
      <c r="I757" s="7">
        <v>0.0</v>
      </c>
      <c r="J757" s="7">
        <v>0.0</v>
      </c>
      <c r="K757" s="7">
        <v>1.0</v>
      </c>
      <c r="L757" s="12">
        <f t="shared" si="2"/>
        <v>0</v>
      </c>
      <c r="M757" s="7">
        <v>4.0</v>
      </c>
      <c r="N757" s="7">
        <v>1.0</v>
      </c>
      <c r="O757" s="7">
        <v>1.0</v>
      </c>
      <c r="P757" s="7">
        <v>4.0</v>
      </c>
      <c r="Q757" s="7">
        <v>0.0</v>
      </c>
      <c r="R757" s="10">
        <f t="shared" si="3"/>
        <v>0</v>
      </c>
      <c r="S757" s="10">
        <f t="shared" si="4"/>
        <v>0</v>
      </c>
      <c r="T757" s="7">
        <v>22.0</v>
      </c>
      <c r="U757" s="7">
        <v>6.0</v>
      </c>
      <c r="V757" s="7">
        <v>1.0</v>
      </c>
      <c r="W757" s="7">
        <v>2.0</v>
      </c>
      <c r="X757" s="7">
        <v>7.0</v>
      </c>
      <c r="Y757" s="7">
        <v>7960.0</v>
      </c>
      <c r="Z757" s="18">
        <f t="shared" si="5"/>
        <v>2.105820106</v>
      </c>
      <c r="AA757" s="14">
        <v>128.82</v>
      </c>
      <c r="AB757" s="18">
        <f t="shared" si="6"/>
        <v>2.044761905</v>
      </c>
      <c r="AC757" s="14">
        <v>134.55</v>
      </c>
      <c r="AD757" s="18">
        <f t="shared" si="7"/>
        <v>2.135714286</v>
      </c>
      <c r="AE757" s="13">
        <f t="shared" si="8"/>
        <v>0.4891217679</v>
      </c>
      <c r="AF757" s="7">
        <v>0.0</v>
      </c>
      <c r="AG757" s="7">
        <v>0.0</v>
      </c>
      <c r="AH757" s="13" t="str">
        <f t="shared" si="9"/>
        <v> </v>
      </c>
      <c r="AI757" s="7">
        <v>1.0</v>
      </c>
      <c r="AJ757" s="7">
        <v>8.0</v>
      </c>
      <c r="AK757" s="26">
        <v>9.0</v>
      </c>
      <c r="AL757" s="26">
        <v>68.0</v>
      </c>
      <c r="AM757" s="7">
        <v>3.0</v>
      </c>
      <c r="AN757" s="7">
        <v>33.0</v>
      </c>
      <c r="AO757" s="7">
        <v>8.0</v>
      </c>
      <c r="AP757" s="7">
        <v>51.0</v>
      </c>
      <c r="AQ757" s="7">
        <v>6.0</v>
      </c>
      <c r="AR757" s="7">
        <v>66.0</v>
      </c>
      <c r="AS757" s="13">
        <f t="shared" si="10"/>
        <v>0.08333333333</v>
      </c>
      <c r="AT757" s="14">
        <v>-1.57</v>
      </c>
      <c r="AU757" s="7">
        <v>1.0</v>
      </c>
      <c r="AV757" s="7">
        <v>1.0</v>
      </c>
      <c r="AW757" s="14">
        <v>-24.7</v>
      </c>
      <c r="AX757" s="14">
        <v>6.52</v>
      </c>
      <c r="AY757" s="14">
        <v>-3.66</v>
      </c>
    </row>
    <row r="758" ht="12.75" customHeight="1">
      <c r="A758" s="7" t="s">
        <v>2170</v>
      </c>
      <c r="B758" s="7" t="s">
        <v>3159</v>
      </c>
      <c r="C758" s="8" t="s">
        <v>860</v>
      </c>
      <c r="D758" s="9" t="s">
        <v>159</v>
      </c>
      <c r="E758" s="7">
        <v>11.0</v>
      </c>
      <c r="F758" s="7">
        <v>0.0</v>
      </c>
      <c r="G758" s="7">
        <v>0.0</v>
      </c>
      <c r="H758" s="24">
        <f t="shared" si="1"/>
        <v>0</v>
      </c>
      <c r="I758" s="7">
        <v>0.0</v>
      </c>
      <c r="J758" s="7">
        <v>0.0</v>
      </c>
      <c r="K758" s="7">
        <v>0.0</v>
      </c>
      <c r="L758" s="12">
        <f t="shared" si="2"/>
        <v>0</v>
      </c>
      <c r="M758" s="7">
        <v>0.0</v>
      </c>
      <c r="N758" s="7">
        <v>0.0</v>
      </c>
      <c r="O758" s="7">
        <v>0.0</v>
      </c>
      <c r="P758" s="7">
        <v>0.0</v>
      </c>
      <c r="Q758" s="7">
        <v>0.0</v>
      </c>
      <c r="R758" s="10">
        <f t="shared" si="3"/>
        <v>0</v>
      </c>
      <c r="S758" s="10">
        <f t="shared" si="4"/>
        <v>0</v>
      </c>
      <c r="T758" s="7">
        <v>0.0</v>
      </c>
      <c r="U758" s="7">
        <v>0.0</v>
      </c>
      <c r="V758" s="7">
        <v>0.0</v>
      </c>
      <c r="W758" s="7">
        <v>0.0</v>
      </c>
      <c r="X758" s="7">
        <v>0.0</v>
      </c>
      <c r="Y758" s="7">
        <v>0.0</v>
      </c>
      <c r="Z758" s="18">
        <f t="shared" si="5"/>
        <v>0</v>
      </c>
      <c r="AA758" s="14">
        <v>0.0</v>
      </c>
      <c r="AB758" s="18">
        <f t="shared" si="6"/>
        <v>0</v>
      </c>
      <c r="AC758" s="14">
        <v>54.87</v>
      </c>
      <c r="AD758" s="18">
        <f t="shared" si="7"/>
        <v>4.988181818</v>
      </c>
      <c r="AE758" s="13">
        <f t="shared" si="8"/>
        <v>0</v>
      </c>
      <c r="AF758" s="7">
        <v>0.0</v>
      </c>
      <c r="AG758" s="7">
        <v>0.0</v>
      </c>
      <c r="AH758" s="13" t="str">
        <f t="shared" si="9"/>
        <v> </v>
      </c>
      <c r="AI758" s="7">
        <v>0.0</v>
      </c>
      <c r="AJ758" s="7">
        <v>0.0</v>
      </c>
      <c r="AK758" s="26">
        <v>0.0</v>
      </c>
      <c r="AL758" s="26">
        <v>0.0</v>
      </c>
      <c r="AM758" s="7">
        <v>0.0</v>
      </c>
      <c r="AN758" s="7">
        <v>0.0</v>
      </c>
      <c r="AO758" s="7">
        <v>0.0</v>
      </c>
      <c r="AP758" s="7">
        <v>0.0</v>
      </c>
      <c r="AQ758" s="7">
        <v>0.0</v>
      </c>
      <c r="AR758" s="7">
        <v>0.0</v>
      </c>
      <c r="AS758" s="13">
        <f t="shared" si="10"/>
        <v>0</v>
      </c>
      <c r="AT758" s="14"/>
      <c r="AU758" s="7">
        <v>0.0</v>
      </c>
      <c r="AV758" s="7">
        <v>0.0</v>
      </c>
      <c r="AW758" s="14">
        <v>0.0</v>
      </c>
      <c r="AX758" s="14"/>
      <c r="AY758" s="14"/>
    </row>
    <row r="759" ht="12.75" customHeight="1">
      <c r="A759" s="7" t="s">
        <v>3162</v>
      </c>
      <c r="B759" s="7" t="s">
        <v>3163</v>
      </c>
      <c r="C759" s="8" t="s">
        <v>158</v>
      </c>
      <c r="D759" s="9" t="s">
        <v>174</v>
      </c>
      <c r="E759" s="7">
        <v>22.0</v>
      </c>
      <c r="F759" s="7">
        <v>0.0</v>
      </c>
      <c r="G759" s="7">
        <v>0.0</v>
      </c>
      <c r="H759" s="24">
        <f t="shared" si="1"/>
        <v>0</v>
      </c>
      <c r="I759" s="7">
        <v>0.0</v>
      </c>
      <c r="J759" s="7">
        <v>0.0</v>
      </c>
      <c r="K759" s="7">
        <v>0.0</v>
      </c>
      <c r="L759" s="12">
        <f t="shared" si="2"/>
        <v>0</v>
      </c>
      <c r="M759" s="7">
        <v>0.0</v>
      </c>
      <c r="N759" s="7">
        <v>0.0</v>
      </c>
      <c r="O759" s="7">
        <v>0.0</v>
      </c>
      <c r="P759" s="7">
        <v>0.0</v>
      </c>
      <c r="Q759" s="7">
        <v>0.0</v>
      </c>
      <c r="R759" s="10">
        <f t="shared" si="3"/>
        <v>0</v>
      </c>
      <c r="S759" s="10">
        <f t="shared" si="4"/>
        <v>0</v>
      </c>
      <c r="T759" s="7">
        <v>1.0</v>
      </c>
      <c r="U759" s="7">
        <v>1.0</v>
      </c>
      <c r="V759" s="7">
        <v>0.0</v>
      </c>
      <c r="W759" s="7">
        <v>0.0</v>
      </c>
      <c r="X759" s="7">
        <v>0.0</v>
      </c>
      <c r="Y759" s="7">
        <v>609.0</v>
      </c>
      <c r="Z759" s="18">
        <f t="shared" si="5"/>
        <v>0.4613636364</v>
      </c>
      <c r="AA759" s="14">
        <v>9.85</v>
      </c>
      <c r="AB759" s="18">
        <f t="shared" si="6"/>
        <v>0.4477272727</v>
      </c>
      <c r="AC759" s="14">
        <v>86.42</v>
      </c>
      <c r="AD759" s="18">
        <f t="shared" si="7"/>
        <v>3.928181818</v>
      </c>
      <c r="AE759" s="13">
        <f t="shared" si="8"/>
        <v>0.1023164018</v>
      </c>
      <c r="AF759" s="7">
        <v>0.0</v>
      </c>
      <c r="AG759" s="7">
        <v>0.0</v>
      </c>
      <c r="AH759" s="13" t="str">
        <f t="shared" si="9"/>
        <v> </v>
      </c>
      <c r="AI759" s="7">
        <v>0.0</v>
      </c>
      <c r="AJ759" s="7">
        <v>2.0</v>
      </c>
      <c r="AK759" s="26">
        <v>0.0</v>
      </c>
      <c r="AL759" s="26">
        <v>9.0</v>
      </c>
      <c r="AM759" s="7">
        <v>0.0</v>
      </c>
      <c r="AN759" s="7">
        <v>4.0</v>
      </c>
      <c r="AO759" s="7">
        <v>0.0</v>
      </c>
      <c r="AP759" s="7">
        <v>7.0</v>
      </c>
      <c r="AQ759" s="7">
        <v>0.0</v>
      </c>
      <c r="AR759" s="7">
        <v>13.0</v>
      </c>
      <c r="AS759" s="13">
        <f t="shared" si="10"/>
        <v>0</v>
      </c>
      <c r="AT759" s="14">
        <v>-11.88</v>
      </c>
      <c r="AU759" s="7">
        <v>0.0</v>
      </c>
      <c r="AV759" s="7">
        <v>0.0</v>
      </c>
      <c r="AW759" s="14">
        <v>-48.7</v>
      </c>
      <c r="AX759" s="14">
        <v>0.0</v>
      </c>
      <c r="AY759" s="14">
        <v>-5.88</v>
      </c>
    </row>
    <row r="760" ht="12.75" customHeight="1">
      <c r="A760" s="7" t="s">
        <v>825</v>
      </c>
      <c r="B760" s="7" t="s">
        <v>3166</v>
      </c>
      <c r="C760" s="8" t="s">
        <v>237</v>
      </c>
      <c r="D760" s="9" t="s">
        <v>238</v>
      </c>
      <c r="E760" s="7">
        <v>22.0</v>
      </c>
      <c r="F760" s="7">
        <v>0.0</v>
      </c>
      <c r="G760" s="7">
        <v>0.0</v>
      </c>
      <c r="H760" s="24">
        <f t="shared" si="1"/>
        <v>0</v>
      </c>
      <c r="I760" s="7">
        <v>0.0</v>
      </c>
      <c r="J760" s="7">
        <v>0.0</v>
      </c>
      <c r="K760" s="7">
        <v>0.0</v>
      </c>
      <c r="L760" s="12">
        <f t="shared" si="2"/>
        <v>0</v>
      </c>
      <c r="M760" s="7">
        <v>0.0</v>
      </c>
      <c r="N760" s="7">
        <v>0.0</v>
      </c>
      <c r="O760" s="7">
        <v>0.0</v>
      </c>
      <c r="P760" s="7">
        <v>0.0</v>
      </c>
      <c r="Q760" s="7">
        <v>0.0</v>
      </c>
      <c r="R760" s="10">
        <f t="shared" si="3"/>
        <v>0</v>
      </c>
      <c r="S760" s="10">
        <f t="shared" si="4"/>
        <v>0</v>
      </c>
      <c r="T760" s="7">
        <v>4.0</v>
      </c>
      <c r="U760" s="7">
        <v>1.0</v>
      </c>
      <c r="V760" s="7">
        <v>0.0</v>
      </c>
      <c r="W760" s="7">
        <v>1.0</v>
      </c>
      <c r="X760" s="7">
        <v>1.0</v>
      </c>
      <c r="Y760" s="7">
        <v>2184.0</v>
      </c>
      <c r="Z760" s="18">
        <f t="shared" si="5"/>
        <v>1.654545455</v>
      </c>
      <c r="AA760" s="14">
        <v>37.02</v>
      </c>
      <c r="AB760" s="18">
        <f t="shared" si="6"/>
        <v>1.682727273</v>
      </c>
      <c r="AC760" s="14">
        <v>64.61</v>
      </c>
      <c r="AD760" s="18">
        <f t="shared" si="7"/>
        <v>2.936818182</v>
      </c>
      <c r="AE760" s="13">
        <f t="shared" si="8"/>
        <v>0.3642625209</v>
      </c>
      <c r="AF760" s="7">
        <v>32.0</v>
      </c>
      <c r="AG760" s="7">
        <v>24.0</v>
      </c>
      <c r="AH760" s="13">
        <f t="shared" si="9"/>
        <v>0.5714285714</v>
      </c>
      <c r="AI760" s="7">
        <v>0.0</v>
      </c>
      <c r="AJ760" s="7">
        <v>4.0</v>
      </c>
      <c r="AK760" s="26">
        <v>5.0</v>
      </c>
      <c r="AL760" s="26">
        <v>24.0</v>
      </c>
      <c r="AM760" s="7">
        <v>1.0</v>
      </c>
      <c r="AN760" s="7">
        <v>12.0</v>
      </c>
      <c r="AO760" s="7">
        <v>2.0</v>
      </c>
      <c r="AP760" s="7">
        <v>16.0</v>
      </c>
      <c r="AQ760" s="7">
        <v>3.0</v>
      </c>
      <c r="AR760" s="7">
        <v>27.0</v>
      </c>
      <c r="AS760" s="13">
        <f t="shared" si="10"/>
        <v>0.1</v>
      </c>
      <c r="AT760" s="14">
        <v>-10.27</v>
      </c>
      <c r="AU760" s="7">
        <v>0.0</v>
      </c>
      <c r="AV760" s="7">
        <v>0.0</v>
      </c>
      <c r="AW760" s="14">
        <v>-32.4</v>
      </c>
      <c r="AX760" s="14">
        <v>11.11</v>
      </c>
      <c r="AY760" s="14">
        <v>5.66</v>
      </c>
    </row>
    <row r="761" ht="12.75" customHeight="1">
      <c r="A761" s="7" t="s">
        <v>1437</v>
      </c>
      <c r="B761" s="7" t="s">
        <v>3166</v>
      </c>
      <c r="C761" s="8" t="s">
        <v>136</v>
      </c>
      <c r="D761" s="9" t="s">
        <v>174</v>
      </c>
      <c r="E761" s="7">
        <v>63.0</v>
      </c>
      <c r="F761" s="7">
        <v>0.0</v>
      </c>
      <c r="G761" s="7">
        <v>0.0</v>
      </c>
      <c r="H761" s="24">
        <f t="shared" si="1"/>
        <v>0</v>
      </c>
      <c r="I761" s="7">
        <v>0.0</v>
      </c>
      <c r="J761" s="7">
        <v>0.0</v>
      </c>
      <c r="K761" s="7">
        <v>0.0</v>
      </c>
      <c r="L761" s="12">
        <f t="shared" si="2"/>
        <v>0</v>
      </c>
      <c r="M761" s="7">
        <v>1.0</v>
      </c>
      <c r="N761" s="7">
        <v>1.0</v>
      </c>
      <c r="O761" s="7">
        <v>1.0</v>
      </c>
      <c r="P761" s="7">
        <v>1.0</v>
      </c>
      <c r="Q761" s="7">
        <v>0.0</v>
      </c>
      <c r="R761" s="10">
        <f t="shared" si="3"/>
        <v>0</v>
      </c>
      <c r="S761" s="10">
        <f t="shared" si="4"/>
        <v>0</v>
      </c>
      <c r="T761" s="7">
        <v>8.0</v>
      </c>
      <c r="U761" s="7">
        <v>9.0</v>
      </c>
      <c r="V761" s="7">
        <v>0.0</v>
      </c>
      <c r="W761" s="7">
        <v>3.0</v>
      </c>
      <c r="X761" s="7">
        <v>0.0</v>
      </c>
      <c r="Y761" s="7">
        <v>4387.0</v>
      </c>
      <c r="Z761" s="18">
        <f t="shared" si="5"/>
        <v>1.160582011</v>
      </c>
      <c r="AA761" s="14">
        <v>67.25</v>
      </c>
      <c r="AB761" s="18">
        <f t="shared" si="6"/>
        <v>1.067460317</v>
      </c>
      <c r="AC761" s="14">
        <v>264.23</v>
      </c>
      <c r="AD761" s="18">
        <f t="shared" si="7"/>
        <v>4.194126984</v>
      </c>
      <c r="AE761" s="13">
        <f t="shared" si="8"/>
        <v>0.2028780017</v>
      </c>
      <c r="AF761" s="7">
        <v>0.0</v>
      </c>
      <c r="AG761" s="7">
        <v>0.0</v>
      </c>
      <c r="AH761" s="13" t="str">
        <f t="shared" si="9"/>
        <v> </v>
      </c>
      <c r="AI761" s="7">
        <v>1.0</v>
      </c>
      <c r="AJ761" s="7">
        <v>6.0</v>
      </c>
      <c r="AK761" s="26">
        <v>4.0</v>
      </c>
      <c r="AL761" s="26">
        <v>46.0</v>
      </c>
      <c r="AM761" s="7">
        <v>3.0</v>
      </c>
      <c r="AN761" s="7">
        <v>24.0</v>
      </c>
      <c r="AO761" s="7">
        <v>0.0</v>
      </c>
      <c r="AP761" s="7">
        <v>29.0</v>
      </c>
      <c r="AQ761" s="7">
        <v>8.0</v>
      </c>
      <c r="AR761" s="7">
        <v>56.0</v>
      </c>
      <c r="AS761" s="13">
        <f t="shared" si="10"/>
        <v>0.125</v>
      </c>
      <c r="AT761" s="14">
        <v>1.79</v>
      </c>
      <c r="AU761" s="7">
        <v>3.0</v>
      </c>
      <c r="AV761" s="7">
        <v>2.0</v>
      </c>
      <c r="AW761" s="14">
        <v>-34.8</v>
      </c>
      <c r="AX761" s="14">
        <v>4.0</v>
      </c>
      <c r="AY761" s="14">
        <v>-1.65</v>
      </c>
    </row>
    <row r="762" ht="12.75" customHeight="1">
      <c r="A762" s="7" t="s">
        <v>979</v>
      </c>
      <c r="B762" s="7" t="s">
        <v>3166</v>
      </c>
      <c r="C762" s="8" t="s">
        <v>254</v>
      </c>
      <c r="D762" s="9" t="s">
        <v>247</v>
      </c>
      <c r="E762" s="7">
        <v>82.0</v>
      </c>
      <c r="F762" s="7">
        <v>0.0</v>
      </c>
      <c r="G762" s="7">
        <v>0.0</v>
      </c>
      <c r="H762" s="24">
        <f t="shared" si="1"/>
        <v>0</v>
      </c>
      <c r="I762" s="7">
        <v>0.0</v>
      </c>
      <c r="J762" s="7">
        <v>0.0</v>
      </c>
      <c r="K762" s="7">
        <v>0.0</v>
      </c>
      <c r="L762" s="12">
        <f t="shared" si="2"/>
        <v>0</v>
      </c>
      <c r="M762" s="7">
        <v>1.0</v>
      </c>
      <c r="N762" s="7">
        <v>0.0</v>
      </c>
      <c r="O762" s="7">
        <v>0.0</v>
      </c>
      <c r="P762" s="7">
        <v>1.0</v>
      </c>
      <c r="Q762" s="7">
        <v>0.0</v>
      </c>
      <c r="R762" s="10">
        <f t="shared" si="3"/>
        <v>0</v>
      </c>
      <c r="S762" s="10">
        <f t="shared" si="4"/>
        <v>0</v>
      </c>
      <c r="T762" s="7">
        <v>0.0</v>
      </c>
      <c r="U762" s="7">
        <v>0.0</v>
      </c>
      <c r="V762" s="7">
        <v>0.0</v>
      </c>
      <c r="W762" s="7">
        <v>0.0</v>
      </c>
      <c r="X762" s="7">
        <v>0.0</v>
      </c>
      <c r="Y762" s="7">
        <v>162.0</v>
      </c>
      <c r="Z762" s="18">
        <f t="shared" si="5"/>
        <v>0.03292682927</v>
      </c>
      <c r="AA762" s="14">
        <v>4.07</v>
      </c>
      <c r="AB762" s="18">
        <f t="shared" si="6"/>
        <v>0.04963414634</v>
      </c>
      <c r="AC762" s="14">
        <v>393.02</v>
      </c>
      <c r="AD762" s="18">
        <f t="shared" si="7"/>
        <v>4.792926829</v>
      </c>
      <c r="AE762" s="13">
        <f t="shared" si="8"/>
        <v>0.01024956559</v>
      </c>
      <c r="AF762" s="7">
        <v>0.0</v>
      </c>
      <c r="AG762" s="7">
        <v>1.0</v>
      </c>
      <c r="AH762" s="13">
        <f t="shared" si="9"/>
        <v>0</v>
      </c>
      <c r="AI762" s="7">
        <v>0.0</v>
      </c>
      <c r="AJ762" s="7">
        <v>0.0</v>
      </c>
      <c r="AK762" s="26">
        <v>1.0</v>
      </c>
      <c r="AL762" s="26">
        <v>1.0</v>
      </c>
      <c r="AM762" s="7">
        <v>0.0</v>
      </c>
      <c r="AN762" s="7">
        <v>0.0</v>
      </c>
      <c r="AO762" s="7">
        <v>0.0</v>
      </c>
      <c r="AP762" s="7">
        <v>2.0</v>
      </c>
      <c r="AQ762" s="7">
        <v>1.0</v>
      </c>
      <c r="AR762" s="7">
        <v>1.0</v>
      </c>
      <c r="AS762" s="13">
        <f t="shared" si="10"/>
        <v>0.5</v>
      </c>
      <c r="AT762" s="14">
        <v>37.0</v>
      </c>
      <c r="AU762" s="7">
        <v>1.0</v>
      </c>
      <c r="AV762" s="7">
        <v>0.0</v>
      </c>
      <c r="AW762" s="14">
        <v>29.5</v>
      </c>
      <c r="AX762" s="14">
        <v>100.0</v>
      </c>
      <c r="AY762" s="14">
        <v>95.38</v>
      </c>
    </row>
    <row r="763" ht="12.75" customHeight="1">
      <c r="A763" s="7" t="s">
        <v>2919</v>
      </c>
      <c r="B763" s="7" t="s">
        <v>3166</v>
      </c>
      <c r="C763" s="8" t="s">
        <v>325</v>
      </c>
      <c r="D763" s="9" t="s">
        <v>183</v>
      </c>
      <c r="E763" s="7">
        <v>82.0</v>
      </c>
      <c r="F763" s="7">
        <v>0.0</v>
      </c>
      <c r="G763" s="7">
        <v>1.0</v>
      </c>
      <c r="H763" s="24">
        <f t="shared" si="1"/>
        <v>1</v>
      </c>
      <c r="I763" s="7">
        <v>0.0</v>
      </c>
      <c r="J763" s="7">
        <v>1.0</v>
      </c>
      <c r="K763" s="7">
        <v>0.0</v>
      </c>
      <c r="L763" s="12">
        <f t="shared" si="2"/>
        <v>8.5</v>
      </c>
      <c r="M763" s="7">
        <v>5.0</v>
      </c>
      <c r="N763" s="7">
        <v>2.0</v>
      </c>
      <c r="O763" s="7">
        <v>2.0</v>
      </c>
      <c r="P763" s="7">
        <v>5.0</v>
      </c>
      <c r="Q763" s="7">
        <v>3.0</v>
      </c>
      <c r="R763" s="10">
        <f t="shared" si="3"/>
        <v>0</v>
      </c>
      <c r="S763" s="10">
        <f t="shared" si="4"/>
        <v>0</v>
      </c>
      <c r="T763" s="7">
        <v>12.0</v>
      </c>
      <c r="U763" s="7">
        <v>3.0</v>
      </c>
      <c r="V763" s="7">
        <v>7.0</v>
      </c>
      <c r="W763" s="7">
        <v>2.0</v>
      </c>
      <c r="X763" s="7">
        <v>13.0</v>
      </c>
      <c r="Y763" s="7">
        <v>11237.0</v>
      </c>
      <c r="Z763" s="18">
        <f t="shared" si="5"/>
        <v>2.283943089</v>
      </c>
      <c r="AA763" s="14">
        <v>180.47</v>
      </c>
      <c r="AB763" s="18">
        <f t="shared" si="6"/>
        <v>2.200853659</v>
      </c>
      <c r="AC763" s="14">
        <v>240.87</v>
      </c>
      <c r="AD763" s="18">
        <f t="shared" si="7"/>
        <v>2.937439024</v>
      </c>
      <c r="AE763" s="13">
        <f t="shared" si="8"/>
        <v>0.4283239189</v>
      </c>
      <c r="AF763" s="7">
        <v>0.0</v>
      </c>
      <c r="AG763" s="7">
        <v>0.0</v>
      </c>
      <c r="AH763" s="13" t="str">
        <f t="shared" si="9"/>
        <v> </v>
      </c>
      <c r="AI763" s="7">
        <v>2.0</v>
      </c>
      <c r="AJ763" s="7">
        <v>19.0</v>
      </c>
      <c r="AK763" s="26">
        <v>15.0</v>
      </c>
      <c r="AL763" s="26">
        <v>144.0</v>
      </c>
      <c r="AM763" s="7">
        <v>6.0</v>
      </c>
      <c r="AN763" s="7">
        <v>40.0</v>
      </c>
      <c r="AO763" s="7">
        <v>4.0</v>
      </c>
      <c r="AP763" s="7">
        <v>61.0</v>
      </c>
      <c r="AQ763" s="7">
        <v>16.0</v>
      </c>
      <c r="AR763" s="7">
        <v>117.0</v>
      </c>
      <c r="AS763" s="13">
        <f t="shared" si="10"/>
        <v>0.1203007519</v>
      </c>
      <c r="AT763" s="14">
        <v>-0.03</v>
      </c>
      <c r="AU763" s="7">
        <v>1.0</v>
      </c>
      <c r="AV763" s="7">
        <v>1.0</v>
      </c>
      <c r="AW763" s="14">
        <v>-40.9</v>
      </c>
      <c r="AX763" s="14">
        <v>4.0</v>
      </c>
      <c r="AY763" s="14">
        <v>-6.18</v>
      </c>
    </row>
    <row r="764" ht="12.75" customHeight="1">
      <c r="A764" s="7" t="s">
        <v>2007</v>
      </c>
      <c r="B764" s="7" t="s">
        <v>3166</v>
      </c>
      <c r="C764" s="8" t="s">
        <v>542</v>
      </c>
      <c r="D764" s="9" t="s">
        <v>260</v>
      </c>
      <c r="E764" s="7">
        <v>81.0</v>
      </c>
      <c r="F764" s="7">
        <v>5.0</v>
      </c>
      <c r="G764" s="7">
        <v>1.0</v>
      </c>
      <c r="H764" s="24">
        <f t="shared" si="1"/>
        <v>6</v>
      </c>
      <c r="I764" s="7">
        <v>3.0</v>
      </c>
      <c r="J764" s="7">
        <v>0.0</v>
      </c>
      <c r="K764" s="7">
        <v>1.0</v>
      </c>
      <c r="L764" s="12">
        <f t="shared" si="2"/>
        <v>0</v>
      </c>
      <c r="M764" s="7">
        <v>13.0</v>
      </c>
      <c r="N764" s="7">
        <v>1.0</v>
      </c>
      <c r="O764" s="7">
        <v>2.0</v>
      </c>
      <c r="P764" s="7">
        <v>8.0</v>
      </c>
      <c r="Q764" s="7">
        <v>1.0</v>
      </c>
      <c r="R764" s="10">
        <f t="shared" si="3"/>
        <v>0.3846153846</v>
      </c>
      <c r="S764" s="10">
        <f t="shared" si="4"/>
        <v>0.2727272727</v>
      </c>
      <c r="T764" s="7">
        <v>2.0</v>
      </c>
      <c r="U764" s="7">
        <v>8.0</v>
      </c>
      <c r="V764" s="7">
        <v>2.0</v>
      </c>
      <c r="W764" s="7">
        <v>1.0</v>
      </c>
      <c r="X764" s="7">
        <v>6.0</v>
      </c>
      <c r="Y764" s="7">
        <v>6419.0</v>
      </c>
      <c r="Z764" s="18">
        <f t="shared" si="5"/>
        <v>1.320781893</v>
      </c>
      <c r="AA764" s="14">
        <v>107.69</v>
      </c>
      <c r="AB764" s="18">
        <f t="shared" si="6"/>
        <v>1.329506173</v>
      </c>
      <c r="AC764" s="14">
        <v>281.77</v>
      </c>
      <c r="AD764" s="18">
        <f t="shared" si="7"/>
        <v>3.478641975</v>
      </c>
      <c r="AE764" s="13">
        <f t="shared" si="8"/>
        <v>0.2765110666</v>
      </c>
      <c r="AF764" s="7">
        <v>43.0</v>
      </c>
      <c r="AG764" s="7">
        <v>58.0</v>
      </c>
      <c r="AH764" s="13">
        <f t="shared" si="9"/>
        <v>0.4257425743</v>
      </c>
      <c r="AI764" s="7">
        <v>4.0</v>
      </c>
      <c r="AJ764" s="7">
        <v>13.0</v>
      </c>
      <c r="AK764" s="26">
        <v>14.0</v>
      </c>
      <c r="AL764" s="26">
        <v>99.0</v>
      </c>
      <c r="AM764" s="7">
        <v>3.0</v>
      </c>
      <c r="AN764" s="7">
        <v>36.0</v>
      </c>
      <c r="AO764" s="7">
        <v>2.0</v>
      </c>
      <c r="AP764" s="7">
        <v>34.0</v>
      </c>
      <c r="AQ764" s="7">
        <v>13.0</v>
      </c>
      <c r="AR764" s="7">
        <v>79.0</v>
      </c>
      <c r="AS764" s="13">
        <f t="shared" si="10"/>
        <v>0.1413043478</v>
      </c>
      <c r="AT764" s="14">
        <v>1.1</v>
      </c>
      <c r="AU764" s="7">
        <v>5.0</v>
      </c>
      <c r="AV764" s="7">
        <v>3.0</v>
      </c>
      <c r="AW764" s="14">
        <v>-52.9</v>
      </c>
      <c r="AX764" s="14">
        <v>11.46</v>
      </c>
      <c r="AY764" s="14">
        <v>6.23</v>
      </c>
    </row>
    <row r="765" ht="12.75" customHeight="1">
      <c r="A765" s="7" t="s">
        <v>3175</v>
      </c>
      <c r="B765" s="7" t="s">
        <v>3176</v>
      </c>
      <c r="C765" s="8" t="s">
        <v>490</v>
      </c>
      <c r="D765" s="9" t="s">
        <v>238</v>
      </c>
      <c r="E765" s="7">
        <v>64.0</v>
      </c>
      <c r="F765" s="7">
        <v>0.0</v>
      </c>
      <c r="G765" s="7">
        <v>0.0</v>
      </c>
      <c r="H765" s="24">
        <f t="shared" si="1"/>
        <v>0</v>
      </c>
      <c r="I765" s="7">
        <v>0.0</v>
      </c>
      <c r="J765" s="7">
        <v>0.0</v>
      </c>
      <c r="K765" s="7">
        <v>0.0</v>
      </c>
      <c r="L765" s="12">
        <f t="shared" si="2"/>
        <v>0</v>
      </c>
      <c r="M765" s="7">
        <v>0.0</v>
      </c>
      <c r="N765" s="7">
        <v>1.0</v>
      </c>
      <c r="O765" s="7">
        <v>1.0</v>
      </c>
      <c r="P765" s="7">
        <v>0.0</v>
      </c>
      <c r="Q765" s="7">
        <v>1.0</v>
      </c>
      <c r="R765" s="10">
        <f t="shared" si="3"/>
        <v>0</v>
      </c>
      <c r="S765" s="10">
        <f t="shared" si="4"/>
        <v>0</v>
      </c>
      <c r="T765" s="7">
        <v>1.0</v>
      </c>
      <c r="U765" s="7">
        <v>2.0</v>
      </c>
      <c r="V765" s="7">
        <v>0.0</v>
      </c>
      <c r="W765" s="7">
        <v>1.0</v>
      </c>
      <c r="X765" s="7">
        <v>0.0</v>
      </c>
      <c r="Y765" s="7">
        <v>1127.0</v>
      </c>
      <c r="Z765" s="18">
        <f t="shared" si="5"/>
        <v>0.2934895833</v>
      </c>
      <c r="AA765" s="14">
        <v>15.44</v>
      </c>
      <c r="AB765" s="18">
        <f t="shared" si="6"/>
        <v>0.24125</v>
      </c>
      <c r="AC765" s="14">
        <v>311.97</v>
      </c>
      <c r="AD765" s="18">
        <f t="shared" si="7"/>
        <v>4.87453125</v>
      </c>
      <c r="AE765" s="13">
        <f t="shared" si="8"/>
        <v>0.04715799762</v>
      </c>
      <c r="AF765" s="7">
        <v>0.0</v>
      </c>
      <c r="AG765" s="7">
        <v>0.0</v>
      </c>
      <c r="AH765" s="13" t="str">
        <f t="shared" si="9"/>
        <v> </v>
      </c>
      <c r="AI765" s="7">
        <v>1.0</v>
      </c>
      <c r="AJ765" s="7">
        <v>1.0</v>
      </c>
      <c r="AK765" s="26">
        <v>0.0</v>
      </c>
      <c r="AL765" s="26">
        <v>13.0</v>
      </c>
      <c r="AM765" s="7">
        <v>1.0</v>
      </c>
      <c r="AN765" s="7">
        <v>6.0</v>
      </c>
      <c r="AO765" s="7">
        <v>2.0</v>
      </c>
      <c r="AP765" s="7">
        <v>7.0</v>
      </c>
      <c r="AQ765" s="7">
        <v>3.0</v>
      </c>
      <c r="AR765" s="7">
        <v>15.0</v>
      </c>
      <c r="AS765" s="13">
        <f t="shared" si="10"/>
        <v>0.1666666667</v>
      </c>
      <c r="AT765" s="14">
        <v>0.06</v>
      </c>
      <c r="AU765" s="7">
        <v>2.0</v>
      </c>
      <c r="AV765" s="7">
        <v>0.0</v>
      </c>
      <c r="AW765" s="14">
        <v>-50.5</v>
      </c>
      <c r="AX765" s="14">
        <v>30.0</v>
      </c>
      <c r="AY765" s="14">
        <v>23.92</v>
      </c>
    </row>
    <row r="766" ht="12.75" customHeight="1">
      <c r="A766" s="7" t="s">
        <v>1663</v>
      </c>
      <c r="B766" s="7" t="s">
        <v>3180</v>
      </c>
      <c r="C766" s="8" t="s">
        <v>166</v>
      </c>
      <c r="D766" s="9" t="s">
        <v>150</v>
      </c>
      <c r="E766" s="7">
        <v>82.0</v>
      </c>
      <c r="F766" s="7">
        <v>1.0</v>
      </c>
      <c r="G766" s="7">
        <v>1.0</v>
      </c>
      <c r="H766" s="24">
        <f t="shared" si="1"/>
        <v>2</v>
      </c>
      <c r="I766" s="7">
        <v>1.0</v>
      </c>
      <c r="J766" s="7">
        <v>1.0</v>
      </c>
      <c r="K766" s="7">
        <v>0.0</v>
      </c>
      <c r="L766" s="12">
        <f t="shared" si="2"/>
        <v>10.5</v>
      </c>
      <c r="M766" s="7">
        <v>9.0</v>
      </c>
      <c r="N766" s="7">
        <v>2.0</v>
      </c>
      <c r="O766" s="7">
        <v>2.0</v>
      </c>
      <c r="P766" s="7">
        <v>8.0</v>
      </c>
      <c r="Q766" s="7">
        <v>4.0</v>
      </c>
      <c r="R766" s="10">
        <f t="shared" si="3"/>
        <v>0.1111111111</v>
      </c>
      <c r="S766" s="10">
        <f t="shared" si="4"/>
        <v>0.07142857143</v>
      </c>
      <c r="T766" s="7">
        <v>10.0</v>
      </c>
      <c r="U766" s="7">
        <v>2.0</v>
      </c>
      <c r="V766" s="7">
        <v>3.0</v>
      </c>
      <c r="W766" s="7">
        <v>4.0</v>
      </c>
      <c r="X766" s="7">
        <v>5.0</v>
      </c>
      <c r="Y766" s="7">
        <v>9780.0</v>
      </c>
      <c r="Z766" s="18">
        <f t="shared" si="5"/>
        <v>1.987804878</v>
      </c>
      <c r="AA766" s="14">
        <v>160.59</v>
      </c>
      <c r="AB766" s="18">
        <f t="shared" si="6"/>
        <v>1.958414634</v>
      </c>
      <c r="AC766" s="14">
        <v>256.62</v>
      </c>
      <c r="AD766" s="18">
        <f t="shared" si="7"/>
        <v>3.129512195</v>
      </c>
      <c r="AE766" s="13">
        <f t="shared" si="8"/>
        <v>0.3849140721</v>
      </c>
      <c r="AF766" s="7">
        <v>26.0</v>
      </c>
      <c r="AG766" s="7">
        <v>50.0</v>
      </c>
      <c r="AH766" s="13">
        <f t="shared" si="9"/>
        <v>0.3421052632</v>
      </c>
      <c r="AI766" s="7">
        <v>2.0</v>
      </c>
      <c r="AJ766" s="7">
        <v>14.0</v>
      </c>
      <c r="AK766" s="26">
        <v>19.0</v>
      </c>
      <c r="AL766" s="26">
        <v>126.0</v>
      </c>
      <c r="AM766" s="7">
        <v>4.0</v>
      </c>
      <c r="AN766" s="7">
        <v>61.0</v>
      </c>
      <c r="AO766" s="7">
        <v>7.0</v>
      </c>
      <c r="AP766" s="7">
        <v>69.0</v>
      </c>
      <c r="AQ766" s="7">
        <v>12.0</v>
      </c>
      <c r="AR766" s="7">
        <v>142.0</v>
      </c>
      <c r="AS766" s="13">
        <f t="shared" si="10"/>
        <v>0.07792207792</v>
      </c>
      <c r="AT766" s="14">
        <v>-7.54</v>
      </c>
      <c r="AU766" s="7">
        <v>2.0</v>
      </c>
      <c r="AV766" s="7">
        <v>2.0</v>
      </c>
      <c r="AW766" s="14">
        <v>-42.6</v>
      </c>
      <c r="AX766" s="14">
        <v>5.85</v>
      </c>
      <c r="AY766" s="14">
        <v>-3.33</v>
      </c>
    </row>
    <row r="767" ht="12.75" customHeight="1">
      <c r="A767" s="7" t="s">
        <v>2129</v>
      </c>
      <c r="B767" s="7" t="s">
        <v>3184</v>
      </c>
      <c r="C767" s="8" t="s">
        <v>237</v>
      </c>
      <c r="D767" s="9" t="s">
        <v>247</v>
      </c>
      <c r="E767" s="7">
        <v>11.0</v>
      </c>
      <c r="F767" s="7">
        <v>0.0</v>
      </c>
      <c r="G767" s="7">
        <v>0.0</v>
      </c>
      <c r="H767" s="24">
        <f t="shared" si="1"/>
        <v>0</v>
      </c>
      <c r="I767" s="7">
        <v>0.0</v>
      </c>
      <c r="J767" s="7">
        <v>0.0</v>
      </c>
      <c r="K767" s="7">
        <v>0.0</v>
      </c>
      <c r="L767" s="12">
        <f t="shared" si="2"/>
        <v>0</v>
      </c>
      <c r="M767" s="7">
        <v>0.0</v>
      </c>
      <c r="N767" s="7">
        <v>0.0</v>
      </c>
      <c r="O767" s="7">
        <v>0.0</v>
      </c>
      <c r="P767" s="7">
        <v>0.0</v>
      </c>
      <c r="Q767" s="7">
        <v>0.0</v>
      </c>
      <c r="R767" s="10">
        <f t="shared" si="3"/>
        <v>0</v>
      </c>
      <c r="S767" s="10">
        <f t="shared" si="4"/>
        <v>0</v>
      </c>
      <c r="T767" s="7">
        <v>0.0</v>
      </c>
      <c r="U767" s="7">
        <v>0.0</v>
      </c>
      <c r="V767" s="7">
        <v>0.0</v>
      </c>
      <c r="W767" s="7">
        <v>0.0</v>
      </c>
      <c r="X767" s="7">
        <v>0.0</v>
      </c>
      <c r="Y767" s="7">
        <v>32.0</v>
      </c>
      <c r="Z767" s="18">
        <f t="shared" si="5"/>
        <v>0.04848484848</v>
      </c>
      <c r="AA767" s="14">
        <v>0.07</v>
      </c>
      <c r="AB767" s="18">
        <f t="shared" si="6"/>
        <v>0.006363636364</v>
      </c>
      <c r="AC767" s="14">
        <v>48.42</v>
      </c>
      <c r="AD767" s="18">
        <f t="shared" si="7"/>
        <v>4.401818182</v>
      </c>
      <c r="AE767" s="13">
        <f t="shared" si="8"/>
        <v>0.001443596618</v>
      </c>
      <c r="AF767" s="7">
        <v>0.0</v>
      </c>
      <c r="AG767" s="7">
        <v>0.0</v>
      </c>
      <c r="AH767" s="13" t="str">
        <f t="shared" si="9"/>
        <v> </v>
      </c>
      <c r="AI767" s="7">
        <v>0.0</v>
      </c>
      <c r="AJ767" s="7">
        <v>0.0</v>
      </c>
      <c r="AK767" s="26">
        <v>0.0</v>
      </c>
      <c r="AL767" s="26">
        <v>0.0</v>
      </c>
      <c r="AM767" s="7">
        <v>0.0</v>
      </c>
      <c r="AN767" s="7">
        <v>0.0</v>
      </c>
      <c r="AO767" s="7">
        <v>0.0</v>
      </c>
      <c r="AP767" s="7">
        <v>0.0</v>
      </c>
      <c r="AQ767" s="7">
        <v>0.0</v>
      </c>
      <c r="AR767" s="7">
        <v>0.0</v>
      </c>
      <c r="AS767" s="13">
        <f t="shared" si="10"/>
        <v>0</v>
      </c>
      <c r="AT767" s="14"/>
      <c r="AU767" s="7">
        <v>0.0</v>
      </c>
      <c r="AV767" s="7">
        <v>0.0</v>
      </c>
      <c r="AW767" s="14">
        <v>0.0</v>
      </c>
      <c r="AX767" s="14"/>
      <c r="AY767" s="14"/>
    </row>
    <row r="768" ht="12.75" customHeight="1">
      <c r="A768" s="7" t="s">
        <v>482</v>
      </c>
      <c r="B768" s="7" t="s">
        <v>3187</v>
      </c>
      <c r="C768" s="8" t="s">
        <v>628</v>
      </c>
      <c r="D768" s="9" t="s">
        <v>260</v>
      </c>
      <c r="E768" s="7">
        <v>58.0</v>
      </c>
      <c r="F768" s="7">
        <v>0.0</v>
      </c>
      <c r="G768" s="7">
        <v>0.0</v>
      </c>
      <c r="H768" s="24">
        <f t="shared" si="1"/>
        <v>0</v>
      </c>
      <c r="I768" s="7">
        <v>0.0</v>
      </c>
      <c r="J768" s="7">
        <v>0.0</v>
      </c>
      <c r="K768" s="7">
        <v>0.0</v>
      </c>
      <c r="L768" s="12">
        <f t="shared" si="2"/>
        <v>0</v>
      </c>
      <c r="M768" s="7">
        <v>3.0</v>
      </c>
      <c r="N768" s="7">
        <v>2.0</v>
      </c>
      <c r="O768" s="7">
        <v>2.0</v>
      </c>
      <c r="P768" s="7">
        <v>3.0</v>
      </c>
      <c r="Q768" s="7">
        <v>2.0</v>
      </c>
      <c r="R768" s="10">
        <f t="shared" si="3"/>
        <v>0</v>
      </c>
      <c r="S768" s="10">
        <f t="shared" si="4"/>
        <v>0</v>
      </c>
      <c r="T768" s="7">
        <v>15.0</v>
      </c>
      <c r="U768" s="7">
        <v>3.0</v>
      </c>
      <c r="V768" s="7">
        <v>5.0</v>
      </c>
      <c r="W768" s="7">
        <v>2.0</v>
      </c>
      <c r="X768" s="7">
        <v>3.0</v>
      </c>
      <c r="Y768" s="7">
        <v>7611.0</v>
      </c>
      <c r="Z768" s="18">
        <f t="shared" si="5"/>
        <v>2.187068966</v>
      </c>
      <c r="AA768" s="14">
        <v>120.88</v>
      </c>
      <c r="AB768" s="18">
        <f t="shared" si="6"/>
        <v>2.084137931</v>
      </c>
      <c r="AC768" s="14">
        <v>185.73</v>
      </c>
      <c r="AD768" s="18">
        <f t="shared" si="7"/>
        <v>3.202241379</v>
      </c>
      <c r="AE768" s="13">
        <f t="shared" si="8"/>
        <v>0.394246763</v>
      </c>
      <c r="AF768" s="7">
        <v>57.0</v>
      </c>
      <c r="AG768" s="7">
        <v>68.0</v>
      </c>
      <c r="AH768" s="13">
        <f t="shared" si="9"/>
        <v>0.456</v>
      </c>
      <c r="AI768" s="7">
        <v>0.0</v>
      </c>
      <c r="AJ768" s="7">
        <v>14.0</v>
      </c>
      <c r="AK768" s="26">
        <v>23.0</v>
      </c>
      <c r="AL768" s="26">
        <v>83.0</v>
      </c>
      <c r="AM768" s="7">
        <v>6.0</v>
      </c>
      <c r="AN768" s="7">
        <v>38.0</v>
      </c>
      <c r="AO768" s="7">
        <v>5.0</v>
      </c>
      <c r="AP768" s="7">
        <v>47.0</v>
      </c>
      <c r="AQ768" s="7">
        <v>15.0</v>
      </c>
      <c r="AR768" s="7">
        <v>87.0</v>
      </c>
      <c r="AS768" s="13">
        <f t="shared" si="10"/>
        <v>0.1470588235</v>
      </c>
      <c r="AT768" s="14">
        <v>-0.63</v>
      </c>
      <c r="AU768" s="7">
        <v>1.0</v>
      </c>
      <c r="AV768" s="7">
        <v>1.0</v>
      </c>
      <c r="AW768" s="14">
        <v>-31.8</v>
      </c>
      <c r="AX768" s="14">
        <v>8.65</v>
      </c>
      <c r="AY768" s="14">
        <v>1.18</v>
      </c>
    </row>
    <row r="769" ht="12.75" customHeight="1">
      <c r="A769" s="7" t="s">
        <v>832</v>
      </c>
      <c r="B769" s="7" t="s">
        <v>3189</v>
      </c>
      <c r="C769" s="8" t="s">
        <v>399</v>
      </c>
      <c r="D769" s="9" t="s">
        <v>150</v>
      </c>
      <c r="E769" s="7">
        <v>75.0</v>
      </c>
      <c r="F769" s="7">
        <v>0.0</v>
      </c>
      <c r="G769" s="7">
        <v>0.0</v>
      </c>
      <c r="H769" s="24">
        <f t="shared" si="1"/>
        <v>0</v>
      </c>
      <c r="I769" s="7">
        <v>0.0</v>
      </c>
      <c r="J769" s="7">
        <v>0.0</v>
      </c>
      <c r="K769" s="7">
        <v>0.0</v>
      </c>
      <c r="L769" s="12">
        <f t="shared" si="2"/>
        <v>0</v>
      </c>
      <c r="M769" s="7">
        <v>0.0</v>
      </c>
      <c r="N769" s="7">
        <v>1.0</v>
      </c>
      <c r="O769" s="7">
        <v>0.0</v>
      </c>
      <c r="P769" s="7">
        <v>0.0</v>
      </c>
      <c r="Q769" s="7">
        <v>0.0</v>
      </c>
      <c r="R769" s="10">
        <f t="shared" si="3"/>
        <v>0</v>
      </c>
      <c r="S769" s="10">
        <f t="shared" si="4"/>
        <v>0</v>
      </c>
      <c r="T769" s="7">
        <v>0.0</v>
      </c>
      <c r="U769" s="7">
        <v>0.0</v>
      </c>
      <c r="V769" s="7">
        <v>0.0</v>
      </c>
      <c r="W769" s="7">
        <v>0.0</v>
      </c>
      <c r="X769" s="7">
        <v>1.0</v>
      </c>
      <c r="Y769" s="7">
        <v>492.0</v>
      </c>
      <c r="Z769" s="18">
        <f t="shared" si="5"/>
        <v>0.1093333333</v>
      </c>
      <c r="AA769" s="14">
        <v>8.28</v>
      </c>
      <c r="AB769" s="18">
        <f t="shared" si="6"/>
        <v>0.1104</v>
      </c>
      <c r="AC769" s="14">
        <v>351.59</v>
      </c>
      <c r="AD769" s="18">
        <f t="shared" si="7"/>
        <v>4.687866667</v>
      </c>
      <c r="AE769" s="13">
        <f t="shared" si="8"/>
        <v>0.02300830856</v>
      </c>
      <c r="AF769" s="7">
        <v>8.0</v>
      </c>
      <c r="AG769" s="7">
        <v>8.0</v>
      </c>
      <c r="AH769" s="13">
        <f t="shared" si="9"/>
        <v>0.5</v>
      </c>
      <c r="AI769" s="7">
        <v>0.0</v>
      </c>
      <c r="AJ769" s="7">
        <v>0.0</v>
      </c>
      <c r="AK769" s="26">
        <v>2.0</v>
      </c>
      <c r="AL769" s="26">
        <v>7.0</v>
      </c>
      <c r="AM769" s="7">
        <v>0.0</v>
      </c>
      <c r="AN769" s="7">
        <v>3.0</v>
      </c>
      <c r="AO769" s="7">
        <v>0.0</v>
      </c>
      <c r="AP769" s="7">
        <v>3.0</v>
      </c>
      <c r="AQ769" s="7">
        <v>2.0</v>
      </c>
      <c r="AR769" s="7">
        <v>9.0</v>
      </c>
      <c r="AS769" s="13">
        <f t="shared" si="10"/>
        <v>0.1818181818</v>
      </c>
      <c r="AT769" s="14">
        <v>2.41</v>
      </c>
      <c r="AU769" s="7">
        <v>0.0</v>
      </c>
      <c r="AV769" s="7">
        <v>0.0</v>
      </c>
      <c r="AW769" s="14">
        <v>-36.2</v>
      </c>
      <c r="AX769" s="14">
        <v>12.5</v>
      </c>
      <c r="AY769" s="14">
        <v>5.88</v>
      </c>
    </row>
    <row r="770" ht="12.75" customHeight="1">
      <c r="A770" s="7" t="s">
        <v>732</v>
      </c>
      <c r="B770" s="7" t="s">
        <v>3191</v>
      </c>
      <c r="C770" s="8" t="s">
        <v>149</v>
      </c>
      <c r="D770" s="9" t="s">
        <v>260</v>
      </c>
      <c r="E770" s="7">
        <v>80.0</v>
      </c>
      <c r="F770" s="7">
        <v>0.0</v>
      </c>
      <c r="G770" s="7">
        <v>0.0</v>
      </c>
      <c r="H770" s="24">
        <f t="shared" si="1"/>
        <v>0</v>
      </c>
      <c r="I770" s="7">
        <v>0.0</v>
      </c>
      <c r="J770" s="7">
        <v>0.0</v>
      </c>
      <c r="K770" s="7">
        <v>0.0</v>
      </c>
      <c r="L770" s="12">
        <f t="shared" si="2"/>
        <v>0</v>
      </c>
      <c r="M770" s="7">
        <v>1.0</v>
      </c>
      <c r="N770" s="7">
        <v>0.0</v>
      </c>
      <c r="O770" s="7">
        <v>0.0</v>
      </c>
      <c r="P770" s="7">
        <v>1.0</v>
      </c>
      <c r="Q770" s="7">
        <v>0.0</v>
      </c>
      <c r="R770" s="10">
        <f t="shared" si="3"/>
        <v>0</v>
      </c>
      <c r="S770" s="10">
        <f t="shared" si="4"/>
        <v>0</v>
      </c>
      <c r="T770" s="7">
        <v>0.0</v>
      </c>
      <c r="U770" s="7">
        <v>0.0</v>
      </c>
      <c r="V770" s="7">
        <v>0.0</v>
      </c>
      <c r="W770" s="7">
        <v>0.0</v>
      </c>
      <c r="X770" s="7">
        <v>0.0</v>
      </c>
      <c r="Y770" s="7">
        <v>728.0</v>
      </c>
      <c r="Z770" s="18">
        <f t="shared" si="5"/>
        <v>0.1516666667</v>
      </c>
      <c r="AA770" s="14">
        <v>12.49</v>
      </c>
      <c r="AB770" s="18">
        <f t="shared" si="6"/>
        <v>0.156125</v>
      </c>
      <c r="AC770" s="14">
        <v>423.33</v>
      </c>
      <c r="AD770" s="18">
        <f t="shared" si="7"/>
        <v>5.291625</v>
      </c>
      <c r="AE770" s="13">
        <f t="shared" si="8"/>
        <v>0.02865862053</v>
      </c>
      <c r="AF770" s="7">
        <v>3.0</v>
      </c>
      <c r="AG770" s="7">
        <v>6.0</v>
      </c>
      <c r="AH770" s="13">
        <f t="shared" si="9"/>
        <v>0.3333333333</v>
      </c>
      <c r="AI770" s="7">
        <v>0.0</v>
      </c>
      <c r="AJ770" s="7">
        <v>0.0</v>
      </c>
      <c r="AK770" s="26">
        <v>4.0</v>
      </c>
      <c r="AL770" s="26">
        <v>12.0</v>
      </c>
      <c r="AM770" s="7">
        <v>1.0</v>
      </c>
      <c r="AN770" s="7">
        <v>0.0</v>
      </c>
      <c r="AO770" s="7">
        <v>0.0</v>
      </c>
      <c r="AP770" s="7">
        <v>3.0</v>
      </c>
      <c r="AQ770" s="7">
        <v>3.0</v>
      </c>
      <c r="AR770" s="7">
        <v>7.0</v>
      </c>
      <c r="AS770" s="13">
        <f t="shared" si="10"/>
        <v>0.3</v>
      </c>
      <c r="AT770" s="14">
        <v>14.46</v>
      </c>
      <c r="AU770" s="7">
        <v>0.0</v>
      </c>
      <c r="AV770" s="7">
        <v>0.0</v>
      </c>
      <c r="AW770" s="14">
        <v>-19.2</v>
      </c>
      <c r="AX770" s="14">
        <v>12.5</v>
      </c>
      <c r="AY770" s="14">
        <v>4.69</v>
      </c>
    </row>
    <row r="771" ht="12.75" customHeight="1">
      <c r="A771" s="7" t="s">
        <v>785</v>
      </c>
      <c r="B771" s="7" t="s">
        <v>3197</v>
      </c>
      <c r="C771" s="8" t="s">
        <v>231</v>
      </c>
      <c r="D771" s="9" t="s">
        <v>247</v>
      </c>
      <c r="E771" s="7">
        <v>18.0</v>
      </c>
      <c r="F771" s="7">
        <v>0.0</v>
      </c>
      <c r="G771" s="7">
        <v>0.0</v>
      </c>
      <c r="H771" s="24">
        <f t="shared" si="1"/>
        <v>0</v>
      </c>
      <c r="I771" s="7">
        <v>0.0</v>
      </c>
      <c r="J771" s="7">
        <v>0.0</v>
      </c>
      <c r="K771" s="7">
        <v>0.0</v>
      </c>
      <c r="L771" s="12">
        <f t="shared" si="2"/>
        <v>0</v>
      </c>
      <c r="M771" s="7">
        <v>0.0</v>
      </c>
      <c r="N771" s="7">
        <v>0.0</v>
      </c>
      <c r="O771" s="7">
        <v>0.0</v>
      </c>
      <c r="P771" s="7">
        <v>0.0</v>
      </c>
      <c r="Q771" s="7">
        <v>0.0</v>
      </c>
      <c r="R771" s="10">
        <f t="shared" si="3"/>
        <v>0</v>
      </c>
      <c r="S771" s="10">
        <f t="shared" si="4"/>
        <v>0</v>
      </c>
      <c r="T771" s="7">
        <v>0.0</v>
      </c>
      <c r="U771" s="7">
        <v>0.0</v>
      </c>
      <c r="V771" s="7">
        <v>0.0</v>
      </c>
      <c r="W771" s="7">
        <v>0.0</v>
      </c>
      <c r="X771" s="7">
        <v>0.0</v>
      </c>
      <c r="Y771" s="7">
        <v>64.0</v>
      </c>
      <c r="Z771" s="18">
        <f t="shared" si="5"/>
        <v>0.05925925926</v>
      </c>
      <c r="AA771" s="14">
        <v>0.0</v>
      </c>
      <c r="AB771" s="18">
        <f t="shared" si="6"/>
        <v>0</v>
      </c>
      <c r="AC771" s="14">
        <v>97.17</v>
      </c>
      <c r="AD771" s="18">
        <f t="shared" si="7"/>
        <v>5.398333333</v>
      </c>
      <c r="AE771" s="13">
        <f t="shared" si="8"/>
        <v>0</v>
      </c>
      <c r="AF771" s="7">
        <v>0.0</v>
      </c>
      <c r="AG771" s="7">
        <v>0.0</v>
      </c>
      <c r="AH771" s="13" t="str">
        <f t="shared" si="9"/>
        <v> </v>
      </c>
      <c r="AI771" s="7">
        <v>0.0</v>
      </c>
      <c r="AJ771" s="7">
        <v>0.0</v>
      </c>
      <c r="AK771" s="26">
        <v>0.0</v>
      </c>
      <c r="AL771" s="26">
        <v>0.0</v>
      </c>
      <c r="AM771" s="7">
        <v>0.0</v>
      </c>
      <c r="AN771" s="7">
        <v>0.0</v>
      </c>
      <c r="AO771" s="7">
        <v>0.0</v>
      </c>
      <c r="AP771" s="7">
        <v>0.0</v>
      </c>
      <c r="AQ771" s="7">
        <v>0.0</v>
      </c>
      <c r="AR771" s="7">
        <v>0.0</v>
      </c>
      <c r="AS771" s="13">
        <f t="shared" si="10"/>
        <v>0</v>
      </c>
      <c r="AT771" s="14"/>
      <c r="AU771" s="7">
        <v>0.0</v>
      </c>
      <c r="AV771" s="7">
        <v>0.0</v>
      </c>
      <c r="AW771" s="14">
        <v>0.0</v>
      </c>
      <c r="AX771" s="14"/>
      <c r="AY771" s="14"/>
    </row>
    <row r="772" ht="12.75" customHeight="1">
      <c r="A772" s="7" t="s">
        <v>519</v>
      </c>
      <c r="B772" s="7" t="s">
        <v>3199</v>
      </c>
      <c r="C772" s="8" t="s">
        <v>447</v>
      </c>
      <c r="D772" s="9" t="s">
        <v>174</v>
      </c>
      <c r="E772" s="7">
        <v>77.0</v>
      </c>
      <c r="F772" s="7">
        <v>0.0</v>
      </c>
      <c r="G772" s="7">
        <v>3.0</v>
      </c>
      <c r="H772" s="24">
        <f t="shared" si="1"/>
        <v>3</v>
      </c>
      <c r="I772" s="7">
        <v>0.0</v>
      </c>
      <c r="J772" s="7">
        <v>1.0</v>
      </c>
      <c r="K772" s="7">
        <v>2.0</v>
      </c>
      <c r="L772" s="12">
        <f t="shared" si="2"/>
        <v>6.333333333</v>
      </c>
      <c r="M772" s="7">
        <v>0.0</v>
      </c>
      <c r="N772" s="7">
        <v>0.0</v>
      </c>
      <c r="O772" s="7">
        <v>0.0</v>
      </c>
      <c r="P772" s="7">
        <v>0.0</v>
      </c>
      <c r="Q772" s="7">
        <v>0.0</v>
      </c>
      <c r="R772" s="10">
        <f t="shared" si="3"/>
        <v>0</v>
      </c>
      <c r="S772" s="10">
        <f t="shared" si="4"/>
        <v>0</v>
      </c>
      <c r="T772" s="7">
        <v>27.0</v>
      </c>
      <c r="U772" s="7">
        <v>2.0</v>
      </c>
      <c r="V772" s="7">
        <v>2.0</v>
      </c>
      <c r="W772" s="7">
        <v>1.0</v>
      </c>
      <c r="X772" s="7">
        <v>2.0</v>
      </c>
      <c r="Y772" s="7">
        <v>8132.0</v>
      </c>
      <c r="Z772" s="18">
        <f t="shared" si="5"/>
        <v>1.76017316</v>
      </c>
      <c r="AA772" s="14">
        <v>133.6</v>
      </c>
      <c r="AB772" s="18">
        <f t="shared" si="6"/>
        <v>1.735064935</v>
      </c>
      <c r="AC772" s="14">
        <v>164.59</v>
      </c>
      <c r="AD772" s="18">
        <f t="shared" si="7"/>
        <v>2.137532468</v>
      </c>
      <c r="AE772" s="13">
        <f t="shared" si="8"/>
        <v>0.4480364868</v>
      </c>
      <c r="AF772" s="7">
        <v>0.0</v>
      </c>
      <c r="AG772" s="7">
        <v>0.0</v>
      </c>
      <c r="AH772" s="13" t="str">
        <f t="shared" si="9"/>
        <v> </v>
      </c>
      <c r="AI772" s="7">
        <v>3.0</v>
      </c>
      <c r="AJ772" s="7">
        <v>14.0</v>
      </c>
      <c r="AK772" s="26">
        <v>16.0</v>
      </c>
      <c r="AL772" s="26">
        <v>105.0</v>
      </c>
      <c r="AM772" s="7">
        <v>4.0</v>
      </c>
      <c r="AN772" s="7">
        <v>47.0</v>
      </c>
      <c r="AO772" s="7">
        <v>3.0</v>
      </c>
      <c r="AP772" s="7">
        <v>51.0</v>
      </c>
      <c r="AQ772" s="7">
        <v>17.0</v>
      </c>
      <c r="AR772" s="7">
        <v>119.0</v>
      </c>
      <c r="AS772" s="13">
        <f t="shared" si="10"/>
        <v>0.125</v>
      </c>
      <c r="AT772" s="14">
        <v>5.09</v>
      </c>
      <c r="AU772" s="7">
        <v>0.0</v>
      </c>
      <c r="AV772" s="7">
        <v>2.0</v>
      </c>
      <c r="AW772" s="14">
        <v>-42.7</v>
      </c>
      <c r="AX772" s="14">
        <v>3.65</v>
      </c>
      <c r="AY772" s="14">
        <v>-2.39</v>
      </c>
    </row>
    <row r="773" ht="12.75" customHeight="1">
      <c r="A773" s="7" t="s">
        <v>563</v>
      </c>
      <c r="B773" s="7" t="s">
        <v>3203</v>
      </c>
      <c r="C773" s="8" t="s">
        <v>610</v>
      </c>
      <c r="D773" s="9" t="s">
        <v>260</v>
      </c>
      <c r="E773" s="7">
        <v>83.0</v>
      </c>
      <c r="F773" s="7">
        <v>0.0</v>
      </c>
      <c r="G773" s="7">
        <v>0.0</v>
      </c>
      <c r="H773" s="24">
        <f t="shared" si="1"/>
        <v>0</v>
      </c>
      <c r="I773" s="7">
        <v>0.0</v>
      </c>
      <c r="J773" s="7">
        <v>0.0</v>
      </c>
      <c r="K773" s="7">
        <v>0.0</v>
      </c>
      <c r="L773" s="12">
        <f t="shared" si="2"/>
        <v>0</v>
      </c>
      <c r="M773" s="7">
        <v>0.0</v>
      </c>
      <c r="N773" s="7">
        <v>1.0</v>
      </c>
      <c r="O773" s="7">
        <v>1.0</v>
      </c>
      <c r="P773" s="7">
        <v>0.0</v>
      </c>
      <c r="Q773" s="7">
        <v>0.0</v>
      </c>
      <c r="R773" s="10">
        <f t="shared" si="3"/>
        <v>0</v>
      </c>
      <c r="S773" s="10">
        <f t="shared" si="4"/>
        <v>0</v>
      </c>
      <c r="T773" s="7">
        <v>2.0</v>
      </c>
      <c r="U773" s="7">
        <v>0.0</v>
      </c>
      <c r="V773" s="7">
        <v>0.0</v>
      </c>
      <c r="W773" s="7">
        <v>1.0</v>
      </c>
      <c r="X773" s="7">
        <v>2.0</v>
      </c>
      <c r="Y773" s="7">
        <v>1654.0</v>
      </c>
      <c r="Z773" s="18">
        <f t="shared" si="5"/>
        <v>0.3321285141</v>
      </c>
      <c r="AA773" s="14">
        <v>23.36</v>
      </c>
      <c r="AB773" s="18">
        <f t="shared" si="6"/>
        <v>0.2814457831</v>
      </c>
      <c r="AC773" s="14">
        <v>318.23</v>
      </c>
      <c r="AD773" s="18">
        <f t="shared" si="7"/>
        <v>3.834096386</v>
      </c>
      <c r="AE773" s="13">
        <f t="shared" si="8"/>
        <v>0.06838607688</v>
      </c>
      <c r="AF773" s="7">
        <v>8.0</v>
      </c>
      <c r="AG773" s="7">
        <v>12.0</v>
      </c>
      <c r="AH773" s="13">
        <f t="shared" si="9"/>
        <v>0.4</v>
      </c>
      <c r="AI773" s="7">
        <v>0.0</v>
      </c>
      <c r="AJ773" s="7">
        <v>3.0</v>
      </c>
      <c r="AK773" s="26">
        <v>1.0</v>
      </c>
      <c r="AL773" s="26">
        <v>18.0</v>
      </c>
      <c r="AM773" s="7">
        <v>1.0</v>
      </c>
      <c r="AN773" s="7">
        <v>9.0</v>
      </c>
      <c r="AO773" s="7">
        <v>0.0</v>
      </c>
      <c r="AP773" s="7">
        <v>10.0</v>
      </c>
      <c r="AQ773" s="7">
        <v>0.0</v>
      </c>
      <c r="AR773" s="7">
        <v>25.0</v>
      </c>
      <c r="AS773" s="13">
        <f t="shared" si="10"/>
        <v>0</v>
      </c>
      <c r="AT773" s="14">
        <v>-13.57</v>
      </c>
      <c r="AU773" s="7">
        <v>0.0</v>
      </c>
      <c r="AV773" s="7">
        <v>1.0</v>
      </c>
      <c r="AW773" s="14">
        <v>-46.2</v>
      </c>
      <c r="AX773" s="14">
        <v>9.09</v>
      </c>
      <c r="AY773" s="14">
        <v>0.31</v>
      </c>
    </row>
    <row r="774" ht="12.75" customHeight="1">
      <c r="A774" s="7" t="s">
        <v>777</v>
      </c>
      <c r="B774" s="7" t="s">
        <v>3203</v>
      </c>
      <c r="C774" s="8" t="s">
        <v>685</v>
      </c>
      <c r="D774" s="9" t="s">
        <v>150</v>
      </c>
      <c r="E774" s="7">
        <v>82.0</v>
      </c>
      <c r="F774" s="7">
        <v>0.0</v>
      </c>
      <c r="G774" s="7">
        <v>2.0</v>
      </c>
      <c r="H774" s="24">
        <f t="shared" si="1"/>
        <v>2</v>
      </c>
      <c r="I774" s="7">
        <v>0.0</v>
      </c>
      <c r="J774" s="7">
        <v>2.0</v>
      </c>
      <c r="K774" s="7">
        <v>0.0</v>
      </c>
      <c r="L774" s="12">
        <f t="shared" si="2"/>
        <v>13</v>
      </c>
      <c r="M774" s="7">
        <v>6.0</v>
      </c>
      <c r="N774" s="7">
        <v>1.0</v>
      </c>
      <c r="O774" s="7">
        <v>1.0</v>
      </c>
      <c r="P774" s="7">
        <v>6.0</v>
      </c>
      <c r="Q774" s="7">
        <v>2.0</v>
      </c>
      <c r="R774" s="10">
        <f t="shared" si="3"/>
        <v>0</v>
      </c>
      <c r="S774" s="10">
        <f t="shared" si="4"/>
        <v>0</v>
      </c>
      <c r="T774" s="7">
        <v>3.0</v>
      </c>
      <c r="U774" s="7">
        <v>11.0</v>
      </c>
      <c r="V774" s="7">
        <v>2.0</v>
      </c>
      <c r="W774" s="7">
        <v>3.0</v>
      </c>
      <c r="X774" s="7">
        <v>9.0</v>
      </c>
      <c r="Y774" s="7">
        <v>8732.0</v>
      </c>
      <c r="Z774" s="18">
        <f t="shared" si="5"/>
        <v>1.774796748</v>
      </c>
      <c r="AA774" s="14">
        <v>148.99</v>
      </c>
      <c r="AB774" s="18">
        <f t="shared" si="6"/>
        <v>1.81695122</v>
      </c>
      <c r="AC774" s="14">
        <v>179.58</v>
      </c>
      <c r="AD774" s="18">
        <f t="shared" si="7"/>
        <v>2.19</v>
      </c>
      <c r="AE774" s="13">
        <f t="shared" si="8"/>
        <v>0.4534497976</v>
      </c>
      <c r="AF774" s="7">
        <v>96.0</v>
      </c>
      <c r="AG774" s="7">
        <v>69.0</v>
      </c>
      <c r="AH774" s="13">
        <f t="shared" si="9"/>
        <v>0.5818181818</v>
      </c>
      <c r="AI774" s="7">
        <v>2.0</v>
      </c>
      <c r="AJ774" s="7">
        <v>10.0</v>
      </c>
      <c r="AK774" s="26">
        <v>11.0</v>
      </c>
      <c r="AL774" s="26">
        <v>90.0</v>
      </c>
      <c r="AM774" s="7">
        <v>2.0</v>
      </c>
      <c r="AN774" s="7">
        <v>53.0</v>
      </c>
      <c r="AO774" s="7">
        <v>9.0</v>
      </c>
      <c r="AP774" s="7">
        <v>38.0</v>
      </c>
      <c r="AQ774" s="7">
        <v>11.0</v>
      </c>
      <c r="AR774" s="7">
        <v>87.0</v>
      </c>
      <c r="AS774" s="13">
        <f t="shared" si="10"/>
        <v>0.112244898</v>
      </c>
      <c r="AT774" s="14">
        <v>1.87</v>
      </c>
      <c r="AU774" s="7">
        <v>0.0</v>
      </c>
      <c r="AV774" s="7">
        <v>4.0</v>
      </c>
      <c r="AW774" s="14">
        <v>-43.9</v>
      </c>
      <c r="AX774" s="14">
        <v>6.41</v>
      </c>
      <c r="AY774" s="14">
        <v>-6.49</v>
      </c>
    </row>
    <row r="775" ht="12.75" customHeight="1">
      <c r="A775" s="7" t="s">
        <v>2468</v>
      </c>
      <c r="B775" s="7" t="s">
        <v>3203</v>
      </c>
      <c r="C775" s="8" t="s">
        <v>610</v>
      </c>
      <c r="D775" s="9" t="s">
        <v>174</v>
      </c>
      <c r="E775" s="7">
        <v>77.0</v>
      </c>
      <c r="F775" s="7">
        <v>0.0</v>
      </c>
      <c r="G775" s="7">
        <v>0.0</v>
      </c>
      <c r="H775" s="24">
        <f t="shared" si="1"/>
        <v>0</v>
      </c>
      <c r="I775" s="7">
        <v>0.0</v>
      </c>
      <c r="J775" s="7">
        <v>0.0</v>
      </c>
      <c r="K775" s="7">
        <v>0.0</v>
      </c>
      <c r="L775" s="12">
        <f t="shared" si="2"/>
        <v>0</v>
      </c>
      <c r="M775" s="7">
        <v>4.0</v>
      </c>
      <c r="N775" s="7">
        <v>0.0</v>
      </c>
      <c r="O775" s="7">
        <v>0.0</v>
      </c>
      <c r="P775" s="7">
        <v>4.0</v>
      </c>
      <c r="Q775" s="7">
        <v>0.0</v>
      </c>
      <c r="R775" s="10">
        <f t="shared" si="3"/>
        <v>0</v>
      </c>
      <c r="S775" s="10">
        <f t="shared" si="4"/>
        <v>0</v>
      </c>
      <c r="T775" s="7">
        <v>26.0</v>
      </c>
      <c r="U775" s="7">
        <v>6.0</v>
      </c>
      <c r="V775" s="7">
        <v>1.0</v>
      </c>
      <c r="W775" s="7">
        <v>2.0</v>
      </c>
      <c r="X775" s="7">
        <v>3.0</v>
      </c>
      <c r="Y775" s="7">
        <v>10523.0</v>
      </c>
      <c r="Z775" s="18">
        <f t="shared" si="5"/>
        <v>2.277705628</v>
      </c>
      <c r="AA775" s="14">
        <v>169.99</v>
      </c>
      <c r="AB775" s="18">
        <f t="shared" si="6"/>
        <v>2.207662338</v>
      </c>
      <c r="AC775" s="14">
        <v>202.35</v>
      </c>
      <c r="AD775" s="18">
        <f t="shared" si="7"/>
        <v>2.627922078</v>
      </c>
      <c r="AE775" s="13">
        <f t="shared" si="8"/>
        <v>0.4565450932</v>
      </c>
      <c r="AF775" s="7">
        <v>1.0</v>
      </c>
      <c r="AG775" s="7">
        <v>2.0</v>
      </c>
      <c r="AH775" s="13">
        <f t="shared" si="9"/>
        <v>0.3333333333</v>
      </c>
      <c r="AI775" s="7">
        <v>0.0</v>
      </c>
      <c r="AJ775" s="7">
        <v>17.0</v>
      </c>
      <c r="AK775" s="26">
        <v>20.0</v>
      </c>
      <c r="AL775" s="26">
        <v>110.0</v>
      </c>
      <c r="AM775" s="7">
        <v>5.0</v>
      </c>
      <c r="AN775" s="7">
        <v>62.0</v>
      </c>
      <c r="AO775" s="7">
        <v>3.0</v>
      </c>
      <c r="AP775" s="7">
        <v>77.0</v>
      </c>
      <c r="AQ775" s="7">
        <v>20.0</v>
      </c>
      <c r="AR775" s="7">
        <v>127.0</v>
      </c>
      <c r="AS775" s="13">
        <f t="shared" si="10"/>
        <v>0.1360544218</v>
      </c>
      <c r="AT775" s="14">
        <v>-2.08</v>
      </c>
      <c r="AU775" s="7">
        <v>1.0</v>
      </c>
      <c r="AV775" s="7">
        <v>3.0</v>
      </c>
      <c r="AW775" s="14">
        <v>-31.8</v>
      </c>
      <c r="AX775" s="14">
        <v>7.91</v>
      </c>
      <c r="AY775" s="14">
        <v>2.3</v>
      </c>
    </row>
    <row r="776" ht="12.75" customHeight="1">
      <c r="A776" s="7" t="s">
        <v>1121</v>
      </c>
      <c r="B776" s="7" t="s">
        <v>3210</v>
      </c>
      <c r="C776" s="8" t="s">
        <v>246</v>
      </c>
      <c r="D776" s="9" t="s">
        <v>238</v>
      </c>
      <c r="E776" s="7">
        <v>78.0</v>
      </c>
      <c r="F776" s="7">
        <v>1.0</v>
      </c>
      <c r="G776" s="7">
        <v>2.0</v>
      </c>
      <c r="H776" s="24">
        <f t="shared" si="1"/>
        <v>3</v>
      </c>
      <c r="I776" s="7">
        <v>1.0</v>
      </c>
      <c r="J776" s="7">
        <v>2.0</v>
      </c>
      <c r="K776" s="7">
        <v>0.0</v>
      </c>
      <c r="L776" s="12">
        <f t="shared" si="2"/>
        <v>12.66666667</v>
      </c>
      <c r="M776" s="7">
        <v>4.0</v>
      </c>
      <c r="N776" s="7">
        <v>1.0</v>
      </c>
      <c r="O776" s="7">
        <v>1.0</v>
      </c>
      <c r="P776" s="7">
        <v>3.0</v>
      </c>
      <c r="Q776" s="7">
        <v>2.0</v>
      </c>
      <c r="R776" s="10">
        <f t="shared" si="3"/>
        <v>0.25</v>
      </c>
      <c r="S776" s="10">
        <f t="shared" si="4"/>
        <v>0.1666666667</v>
      </c>
      <c r="T776" s="7">
        <v>3.0</v>
      </c>
      <c r="U776" s="7">
        <v>4.0</v>
      </c>
      <c r="V776" s="7">
        <v>1.0</v>
      </c>
      <c r="W776" s="7">
        <v>1.0</v>
      </c>
      <c r="X776" s="7">
        <v>4.0</v>
      </c>
      <c r="Y776" s="7">
        <v>4856.0</v>
      </c>
      <c r="Z776" s="18">
        <f t="shared" si="5"/>
        <v>1.037606838</v>
      </c>
      <c r="AA776" s="14">
        <v>77.0</v>
      </c>
      <c r="AB776" s="18">
        <f t="shared" si="6"/>
        <v>0.9871794872</v>
      </c>
      <c r="AC776" s="14">
        <v>357.18</v>
      </c>
      <c r="AD776" s="18">
        <f t="shared" si="7"/>
        <v>4.579230769</v>
      </c>
      <c r="AE776" s="13">
        <f t="shared" si="8"/>
        <v>0.1773458013</v>
      </c>
      <c r="AF776" s="7">
        <v>13.0</v>
      </c>
      <c r="AG776" s="7">
        <v>13.0</v>
      </c>
      <c r="AH776" s="13">
        <f t="shared" si="9"/>
        <v>0.5</v>
      </c>
      <c r="AI776" s="7">
        <v>3.0</v>
      </c>
      <c r="AJ776" s="7">
        <v>13.0</v>
      </c>
      <c r="AK776" s="26">
        <v>16.0</v>
      </c>
      <c r="AL776" s="26">
        <v>60.0</v>
      </c>
      <c r="AM776" s="7">
        <v>5.0</v>
      </c>
      <c r="AN776" s="7">
        <v>24.0</v>
      </c>
      <c r="AO776" s="7">
        <v>4.0</v>
      </c>
      <c r="AP776" s="7">
        <v>27.0</v>
      </c>
      <c r="AQ776" s="7">
        <v>20.0</v>
      </c>
      <c r="AR776" s="7">
        <v>72.0</v>
      </c>
      <c r="AS776" s="13">
        <f t="shared" si="10"/>
        <v>0.2173913043</v>
      </c>
      <c r="AT776" s="14">
        <v>8.23</v>
      </c>
      <c r="AU776" s="7">
        <v>1.0</v>
      </c>
      <c r="AV776" s="7">
        <v>1.0</v>
      </c>
      <c r="AW776" s="14">
        <v>-39.0</v>
      </c>
      <c r="AX776" s="14">
        <v>57.14</v>
      </c>
      <c r="AY776" s="14">
        <v>52.73</v>
      </c>
    </row>
    <row r="777" ht="12.75" customHeight="1">
      <c r="A777" s="7" t="s">
        <v>339</v>
      </c>
      <c r="B777" s="7" t="s">
        <v>3212</v>
      </c>
      <c r="C777" s="8" t="s">
        <v>158</v>
      </c>
      <c r="D777" s="9" t="s">
        <v>150</v>
      </c>
      <c r="E777" s="7">
        <v>80.0</v>
      </c>
      <c r="F777" s="7">
        <v>2.0</v>
      </c>
      <c r="G777" s="7">
        <v>1.0</v>
      </c>
      <c r="H777" s="24">
        <f t="shared" si="1"/>
        <v>3</v>
      </c>
      <c r="I777" s="7">
        <v>2.0</v>
      </c>
      <c r="J777" s="7">
        <v>1.0</v>
      </c>
      <c r="K777" s="7">
        <v>0.0</v>
      </c>
      <c r="L777" s="12">
        <f t="shared" si="2"/>
        <v>5.666666667</v>
      </c>
      <c r="M777" s="7">
        <v>5.0</v>
      </c>
      <c r="N777" s="7">
        <v>1.0</v>
      </c>
      <c r="O777" s="7">
        <v>1.0</v>
      </c>
      <c r="P777" s="7">
        <v>3.0</v>
      </c>
      <c r="Q777" s="7">
        <v>2.0</v>
      </c>
      <c r="R777" s="10">
        <f t="shared" si="3"/>
        <v>0.4</v>
      </c>
      <c r="S777" s="10">
        <f t="shared" si="4"/>
        <v>0.3333333333</v>
      </c>
      <c r="T777" s="7">
        <v>4.0</v>
      </c>
      <c r="U777" s="7">
        <v>0.0</v>
      </c>
      <c r="V777" s="7">
        <v>1.0</v>
      </c>
      <c r="W777" s="7">
        <v>3.0</v>
      </c>
      <c r="X777" s="7">
        <v>3.0</v>
      </c>
      <c r="Y777" s="7">
        <v>7489.0</v>
      </c>
      <c r="Z777" s="18">
        <f t="shared" si="5"/>
        <v>1.560208333</v>
      </c>
      <c r="AA777" s="14">
        <v>129.74</v>
      </c>
      <c r="AB777" s="18">
        <f t="shared" si="6"/>
        <v>1.62175</v>
      </c>
      <c r="AC777" s="14">
        <v>217.01</v>
      </c>
      <c r="AD777" s="18">
        <f t="shared" si="7"/>
        <v>2.712625</v>
      </c>
      <c r="AE777" s="13">
        <f t="shared" si="8"/>
        <v>0.3741600577</v>
      </c>
      <c r="AF777" s="7">
        <v>46.0</v>
      </c>
      <c r="AG777" s="7">
        <v>57.0</v>
      </c>
      <c r="AH777" s="13">
        <f t="shared" si="9"/>
        <v>0.4466019417</v>
      </c>
      <c r="AI777" s="7">
        <v>3.0</v>
      </c>
      <c r="AJ777" s="7">
        <v>19.0</v>
      </c>
      <c r="AK777" s="26">
        <v>14.0</v>
      </c>
      <c r="AL777" s="26">
        <v>82.0</v>
      </c>
      <c r="AM777" s="7">
        <v>4.0</v>
      </c>
      <c r="AN777" s="7">
        <v>46.0</v>
      </c>
      <c r="AO777" s="7">
        <v>8.0</v>
      </c>
      <c r="AP777" s="7">
        <v>60.0</v>
      </c>
      <c r="AQ777" s="7">
        <v>16.0</v>
      </c>
      <c r="AR777" s="7">
        <v>100.0</v>
      </c>
      <c r="AS777" s="13">
        <f t="shared" si="10"/>
        <v>0.1379310345</v>
      </c>
      <c r="AT777" s="14">
        <v>0.33</v>
      </c>
      <c r="AU777" s="7">
        <v>1.0</v>
      </c>
      <c r="AV777" s="7">
        <v>5.0</v>
      </c>
      <c r="AW777" s="14">
        <v>-34.2</v>
      </c>
      <c r="AX777" s="14">
        <v>7.14</v>
      </c>
      <c r="AY777" s="14">
        <v>0.2</v>
      </c>
    </row>
    <row r="778" ht="12.75" customHeight="1">
      <c r="A778" s="7" t="s">
        <v>252</v>
      </c>
      <c r="B778" s="7" t="s">
        <v>3214</v>
      </c>
      <c r="C778" s="8" t="s">
        <v>610</v>
      </c>
      <c r="D778" s="9" t="s">
        <v>255</v>
      </c>
      <c r="E778" s="7">
        <v>75.0</v>
      </c>
      <c r="F778" s="7">
        <v>0.0</v>
      </c>
      <c r="G778" s="7">
        <v>0.0</v>
      </c>
      <c r="H778" s="24">
        <f t="shared" si="1"/>
        <v>0</v>
      </c>
      <c r="I778" s="7">
        <v>0.0</v>
      </c>
      <c r="J778" s="7">
        <v>0.0</v>
      </c>
      <c r="K778" s="7">
        <v>0.0</v>
      </c>
      <c r="L778" s="12">
        <f t="shared" si="2"/>
        <v>0</v>
      </c>
      <c r="M778" s="7">
        <v>10.0</v>
      </c>
      <c r="N778" s="7">
        <v>2.0</v>
      </c>
      <c r="O778" s="7">
        <v>2.0</v>
      </c>
      <c r="P778" s="7">
        <v>10.0</v>
      </c>
      <c r="Q778" s="7">
        <v>1.0</v>
      </c>
      <c r="R778" s="10">
        <f t="shared" si="3"/>
        <v>0</v>
      </c>
      <c r="S778" s="10">
        <f t="shared" si="4"/>
        <v>0</v>
      </c>
      <c r="T778" s="7">
        <v>8.0</v>
      </c>
      <c r="U778" s="7">
        <v>5.0</v>
      </c>
      <c r="V778" s="7">
        <v>2.0</v>
      </c>
      <c r="W778" s="7">
        <v>0.0</v>
      </c>
      <c r="X778" s="7">
        <v>9.0</v>
      </c>
      <c r="Y778" s="7">
        <v>5739.0</v>
      </c>
      <c r="Z778" s="18">
        <f t="shared" si="5"/>
        <v>1.275333333</v>
      </c>
      <c r="AA778" s="14">
        <v>88.42</v>
      </c>
      <c r="AB778" s="18">
        <f t="shared" si="6"/>
        <v>1.178933333</v>
      </c>
      <c r="AC778" s="14">
        <v>282.62</v>
      </c>
      <c r="AD778" s="18">
        <f t="shared" si="7"/>
        <v>3.768266667</v>
      </c>
      <c r="AE778" s="13">
        <f t="shared" si="8"/>
        <v>0.2383031479</v>
      </c>
      <c r="AF778" s="7">
        <v>2.0</v>
      </c>
      <c r="AG778" s="7">
        <v>1.0</v>
      </c>
      <c r="AH778" s="13">
        <f t="shared" si="9"/>
        <v>0.6666666667</v>
      </c>
      <c r="AI778" s="7">
        <v>0.0</v>
      </c>
      <c r="AJ778" s="7">
        <v>8.0</v>
      </c>
      <c r="AK778" s="26">
        <v>18.0</v>
      </c>
      <c r="AL778" s="26">
        <v>69.0</v>
      </c>
      <c r="AM778" s="7">
        <v>5.0</v>
      </c>
      <c r="AN778" s="7">
        <v>30.0</v>
      </c>
      <c r="AO778" s="7">
        <v>1.0</v>
      </c>
      <c r="AP778" s="7">
        <v>38.0</v>
      </c>
      <c r="AQ778" s="7">
        <v>16.0</v>
      </c>
      <c r="AR778" s="7">
        <v>67.0</v>
      </c>
      <c r="AS778" s="13">
        <f t="shared" si="10"/>
        <v>0.1927710843</v>
      </c>
      <c r="AT778" s="14">
        <v>5.92</v>
      </c>
      <c r="AU778" s="7">
        <v>0.0</v>
      </c>
      <c r="AV778" s="7">
        <v>1.0</v>
      </c>
      <c r="AW778" s="14">
        <v>-31.9</v>
      </c>
      <c r="AX778" s="14">
        <v>11.32</v>
      </c>
      <c r="AY778" s="14">
        <v>6.23</v>
      </c>
    </row>
    <row r="779" ht="12.75" customHeight="1">
      <c r="A779" s="7" t="s">
        <v>1979</v>
      </c>
      <c r="B779" s="7" t="s">
        <v>3216</v>
      </c>
      <c r="C779" s="8" t="s">
        <v>215</v>
      </c>
      <c r="D779" s="9" t="s">
        <v>275</v>
      </c>
      <c r="E779" s="7">
        <v>77.0</v>
      </c>
      <c r="F779" s="7">
        <v>1.0</v>
      </c>
      <c r="G779" s="7">
        <v>2.0</v>
      </c>
      <c r="H779" s="24">
        <f t="shared" si="1"/>
        <v>3</v>
      </c>
      <c r="I779" s="7">
        <v>1.0</v>
      </c>
      <c r="J779" s="7">
        <v>2.0</v>
      </c>
      <c r="K779" s="7">
        <v>0.0</v>
      </c>
      <c r="L779" s="12">
        <f t="shared" si="2"/>
        <v>5.333333333</v>
      </c>
      <c r="M779" s="7">
        <v>3.0</v>
      </c>
      <c r="N779" s="7">
        <v>1.0</v>
      </c>
      <c r="O779" s="7">
        <v>1.0</v>
      </c>
      <c r="P779" s="7">
        <v>2.0</v>
      </c>
      <c r="Q779" s="7">
        <v>1.0</v>
      </c>
      <c r="R779" s="10">
        <f t="shared" si="3"/>
        <v>0.3333333333</v>
      </c>
      <c r="S779" s="10">
        <f t="shared" si="4"/>
        <v>0.25</v>
      </c>
      <c r="T779" s="7">
        <v>7.0</v>
      </c>
      <c r="U779" s="7">
        <v>4.0</v>
      </c>
      <c r="V779" s="7">
        <v>1.0</v>
      </c>
      <c r="W779" s="7">
        <v>1.0</v>
      </c>
      <c r="X779" s="7">
        <v>4.0</v>
      </c>
      <c r="Y779" s="7">
        <v>3576.0</v>
      </c>
      <c r="Z779" s="18">
        <f t="shared" si="5"/>
        <v>0.774025974</v>
      </c>
      <c r="AA779" s="14">
        <v>61.45</v>
      </c>
      <c r="AB779" s="18">
        <f t="shared" si="6"/>
        <v>0.7980519481</v>
      </c>
      <c r="AC779" s="14">
        <v>339.06</v>
      </c>
      <c r="AD779" s="18">
        <f t="shared" si="7"/>
        <v>4.403376623</v>
      </c>
      <c r="AE779" s="13">
        <f t="shared" si="8"/>
        <v>0.1534293775</v>
      </c>
      <c r="AF779" s="7">
        <v>35.0</v>
      </c>
      <c r="AG779" s="7">
        <v>43.0</v>
      </c>
      <c r="AH779" s="13">
        <f t="shared" si="9"/>
        <v>0.4487179487</v>
      </c>
      <c r="AI779" s="7">
        <v>3.0</v>
      </c>
      <c r="AJ779" s="7">
        <v>1.0</v>
      </c>
      <c r="AK779" s="26">
        <v>5.0</v>
      </c>
      <c r="AL779" s="26">
        <v>36.0</v>
      </c>
      <c r="AM779" s="7">
        <v>2.0</v>
      </c>
      <c r="AN779" s="7">
        <v>27.0</v>
      </c>
      <c r="AO779" s="7">
        <v>1.0</v>
      </c>
      <c r="AP779" s="7">
        <v>38.0</v>
      </c>
      <c r="AQ779" s="7">
        <v>8.0</v>
      </c>
      <c r="AR779" s="7">
        <v>51.0</v>
      </c>
      <c r="AS779" s="13">
        <f t="shared" si="10"/>
        <v>0.1355932203</v>
      </c>
      <c r="AT779" s="14">
        <v>3.63</v>
      </c>
      <c r="AU779" s="7">
        <v>0.0</v>
      </c>
      <c r="AV779" s="7">
        <v>1.0</v>
      </c>
      <c r="AW779" s="14">
        <v>-16.6</v>
      </c>
      <c r="AX779" s="14">
        <v>5.06</v>
      </c>
      <c r="AY779" s="14">
        <v>-2.24</v>
      </c>
    </row>
    <row r="780" ht="12.75" customHeight="1">
      <c r="A780" s="7" t="s">
        <v>732</v>
      </c>
      <c r="B780" s="7" t="s">
        <v>3220</v>
      </c>
      <c r="C780" s="8" t="s">
        <v>173</v>
      </c>
      <c r="D780" s="9" t="s">
        <v>174</v>
      </c>
      <c r="E780" s="7">
        <v>1.0</v>
      </c>
      <c r="F780" s="7">
        <v>0.0</v>
      </c>
      <c r="G780" s="7">
        <v>0.0</v>
      </c>
      <c r="H780" s="24">
        <f t="shared" si="1"/>
        <v>0</v>
      </c>
      <c r="I780" s="7">
        <v>0.0</v>
      </c>
      <c r="J780" s="7">
        <v>0.0</v>
      </c>
      <c r="K780" s="7">
        <v>0.0</v>
      </c>
      <c r="L780" s="12">
        <f t="shared" si="2"/>
        <v>0</v>
      </c>
      <c r="M780" s="7">
        <v>0.0</v>
      </c>
      <c r="N780" s="7">
        <v>0.0</v>
      </c>
      <c r="O780" s="7">
        <v>0.0</v>
      </c>
      <c r="P780" s="7">
        <v>0.0</v>
      </c>
      <c r="Q780" s="7">
        <v>0.0</v>
      </c>
      <c r="R780" s="10">
        <f t="shared" si="3"/>
        <v>0</v>
      </c>
      <c r="S780" s="10">
        <f t="shared" si="4"/>
        <v>0</v>
      </c>
      <c r="T780" s="7">
        <v>0.0</v>
      </c>
      <c r="U780" s="7">
        <v>0.0</v>
      </c>
      <c r="V780" s="7">
        <v>0.0</v>
      </c>
      <c r="W780" s="7">
        <v>0.0</v>
      </c>
      <c r="X780" s="7">
        <v>0.0</v>
      </c>
      <c r="Y780" s="7">
        <v>0.0</v>
      </c>
      <c r="Z780" s="18">
        <f t="shared" si="5"/>
        <v>0</v>
      </c>
      <c r="AA780" s="14">
        <v>0.0</v>
      </c>
      <c r="AB780" s="18">
        <f t="shared" si="6"/>
        <v>0</v>
      </c>
      <c r="AC780" s="14">
        <v>4.3</v>
      </c>
      <c r="AD780" s="18">
        <f t="shared" si="7"/>
        <v>4.3</v>
      </c>
      <c r="AE780" s="13">
        <f t="shared" si="8"/>
        <v>0</v>
      </c>
      <c r="AF780" s="7">
        <v>0.0</v>
      </c>
      <c r="AG780" s="7">
        <v>0.0</v>
      </c>
      <c r="AH780" s="13" t="str">
        <f t="shared" si="9"/>
        <v> </v>
      </c>
      <c r="AI780" s="7">
        <v>0.0</v>
      </c>
      <c r="AJ780" s="7">
        <v>0.0</v>
      </c>
      <c r="AK780" s="26">
        <v>0.0</v>
      </c>
      <c r="AL780" s="26">
        <v>0.0</v>
      </c>
      <c r="AM780" s="7">
        <v>0.0</v>
      </c>
      <c r="AN780" s="7">
        <v>0.0</v>
      </c>
      <c r="AO780" s="7">
        <v>0.0</v>
      </c>
      <c r="AP780" s="7">
        <v>0.0</v>
      </c>
      <c r="AQ780" s="7">
        <v>0.0</v>
      </c>
      <c r="AR780" s="7">
        <v>0.0</v>
      </c>
      <c r="AS780" s="13">
        <f t="shared" si="10"/>
        <v>0</v>
      </c>
      <c r="AT780" s="14"/>
      <c r="AU780" s="7">
        <v>0.0</v>
      </c>
      <c r="AV780" s="7">
        <v>0.0</v>
      </c>
      <c r="AW780" s="14">
        <v>0.0</v>
      </c>
      <c r="AX780" s="14"/>
      <c r="AY780" s="14"/>
    </row>
    <row r="781" ht="12.75" customHeight="1">
      <c r="A781" s="7" t="s">
        <v>726</v>
      </c>
      <c r="B781" s="7" t="s">
        <v>3222</v>
      </c>
      <c r="C781" s="8" t="s">
        <v>274</v>
      </c>
      <c r="D781" s="9" t="s">
        <v>150</v>
      </c>
      <c r="E781" s="7">
        <v>64.0</v>
      </c>
      <c r="F781" s="7">
        <v>0.0</v>
      </c>
      <c r="G781" s="7">
        <v>0.0</v>
      </c>
      <c r="H781" s="24">
        <f t="shared" si="1"/>
        <v>0</v>
      </c>
      <c r="I781" s="7">
        <v>0.0</v>
      </c>
      <c r="J781" s="7">
        <v>0.0</v>
      </c>
      <c r="K781" s="7">
        <v>0.0</v>
      </c>
      <c r="L781" s="12">
        <f t="shared" si="2"/>
        <v>0</v>
      </c>
      <c r="M781" s="7">
        <v>3.0</v>
      </c>
      <c r="N781" s="7">
        <v>1.0</v>
      </c>
      <c r="O781" s="7">
        <v>0.0</v>
      </c>
      <c r="P781" s="7">
        <v>3.0</v>
      </c>
      <c r="Q781" s="7">
        <v>0.0</v>
      </c>
      <c r="R781" s="10">
        <f t="shared" si="3"/>
        <v>0</v>
      </c>
      <c r="S781" s="10">
        <f t="shared" si="4"/>
        <v>0</v>
      </c>
      <c r="T781" s="7">
        <v>3.0</v>
      </c>
      <c r="U781" s="7">
        <v>3.0</v>
      </c>
      <c r="V781" s="7">
        <v>0.0</v>
      </c>
      <c r="W781" s="7">
        <v>1.0</v>
      </c>
      <c r="X781" s="7">
        <v>1.0</v>
      </c>
      <c r="Y781" s="7">
        <v>5358.0</v>
      </c>
      <c r="Z781" s="18">
        <f t="shared" si="5"/>
        <v>1.3953125</v>
      </c>
      <c r="AA781" s="14">
        <v>85.36</v>
      </c>
      <c r="AB781" s="18">
        <f t="shared" si="6"/>
        <v>1.33375</v>
      </c>
      <c r="AC781" s="14">
        <v>266.95</v>
      </c>
      <c r="AD781" s="18">
        <f t="shared" si="7"/>
        <v>4.17109375</v>
      </c>
      <c r="AE781" s="13">
        <f t="shared" si="8"/>
        <v>0.2422866226</v>
      </c>
      <c r="AF781" s="7">
        <v>54.0</v>
      </c>
      <c r="AG781" s="7">
        <v>55.0</v>
      </c>
      <c r="AH781" s="13">
        <f t="shared" si="9"/>
        <v>0.495412844</v>
      </c>
      <c r="AI781" s="7">
        <v>0.0</v>
      </c>
      <c r="AJ781" s="7">
        <v>8.0</v>
      </c>
      <c r="AK781" s="26">
        <v>13.0</v>
      </c>
      <c r="AL781" s="26">
        <v>58.0</v>
      </c>
      <c r="AM781" s="7">
        <v>2.0</v>
      </c>
      <c r="AN781" s="7">
        <v>36.0</v>
      </c>
      <c r="AO781" s="7">
        <v>1.0</v>
      </c>
      <c r="AP781" s="7">
        <v>43.0</v>
      </c>
      <c r="AQ781" s="7">
        <v>12.0</v>
      </c>
      <c r="AR781" s="7">
        <v>70.0</v>
      </c>
      <c r="AS781" s="13">
        <f t="shared" si="10"/>
        <v>0.1463414634</v>
      </c>
      <c r="AT781" s="14">
        <v>0.91</v>
      </c>
      <c r="AU781" s="7">
        <v>1.0</v>
      </c>
      <c r="AV781" s="7">
        <v>0.0</v>
      </c>
      <c r="AW781" s="14">
        <v>-31.6</v>
      </c>
      <c r="AX781" s="14">
        <v>6.19</v>
      </c>
      <c r="AY781" s="14">
        <v>-0.5700000000000001</v>
      </c>
    </row>
    <row r="782" ht="12.75" customHeight="1">
      <c r="A782" s="7" t="s">
        <v>700</v>
      </c>
      <c r="B782" s="7" t="s">
        <v>3225</v>
      </c>
      <c r="C782" s="8" t="s">
        <v>274</v>
      </c>
      <c r="D782" s="9" t="s">
        <v>167</v>
      </c>
      <c r="E782" s="7">
        <v>67.0</v>
      </c>
      <c r="F782" s="7">
        <v>1.0</v>
      </c>
      <c r="G782" s="7">
        <v>0.0</v>
      </c>
      <c r="H782" s="24">
        <f t="shared" si="1"/>
        <v>1</v>
      </c>
      <c r="I782" s="7">
        <v>1.0</v>
      </c>
      <c r="J782" s="7">
        <v>0.0</v>
      </c>
      <c r="K782" s="7">
        <v>0.0</v>
      </c>
      <c r="L782" s="12">
        <f t="shared" si="2"/>
        <v>0</v>
      </c>
      <c r="M782" s="7">
        <v>10.0</v>
      </c>
      <c r="N782" s="7">
        <v>0.0</v>
      </c>
      <c r="O782" s="7">
        <v>0.0</v>
      </c>
      <c r="P782" s="7">
        <v>9.0</v>
      </c>
      <c r="Q782" s="7">
        <v>1.0</v>
      </c>
      <c r="R782" s="10">
        <f t="shared" si="3"/>
        <v>0.1</v>
      </c>
      <c r="S782" s="10">
        <f t="shared" si="4"/>
        <v>0.1</v>
      </c>
      <c r="T782" s="7">
        <v>6.0</v>
      </c>
      <c r="U782" s="7">
        <v>2.0</v>
      </c>
      <c r="V782" s="7">
        <v>4.0</v>
      </c>
      <c r="W782" s="7">
        <v>2.0</v>
      </c>
      <c r="X782" s="7">
        <v>2.0</v>
      </c>
      <c r="Y782" s="7">
        <v>7195.0</v>
      </c>
      <c r="Z782" s="18">
        <f t="shared" si="5"/>
        <v>1.789800995</v>
      </c>
      <c r="AA782" s="14">
        <v>123.6</v>
      </c>
      <c r="AB782" s="18">
        <f t="shared" si="6"/>
        <v>1.844776119</v>
      </c>
      <c r="AC782" s="14">
        <v>239.12</v>
      </c>
      <c r="AD782" s="18">
        <f t="shared" si="7"/>
        <v>3.568955224</v>
      </c>
      <c r="AE782" s="13">
        <f t="shared" si="8"/>
        <v>0.340758712</v>
      </c>
      <c r="AF782" s="7">
        <v>35.0</v>
      </c>
      <c r="AG782" s="7">
        <v>61.0</v>
      </c>
      <c r="AH782" s="13">
        <f t="shared" si="9"/>
        <v>0.3645833333</v>
      </c>
      <c r="AI782" s="7">
        <v>1.0</v>
      </c>
      <c r="AJ782" s="7">
        <v>10.0</v>
      </c>
      <c r="AK782" s="26">
        <v>13.0</v>
      </c>
      <c r="AL782" s="26">
        <v>116.0</v>
      </c>
      <c r="AM782" s="7">
        <v>1.0</v>
      </c>
      <c r="AN782" s="7">
        <v>45.0</v>
      </c>
      <c r="AO782" s="7">
        <v>2.0</v>
      </c>
      <c r="AP782" s="7">
        <v>50.0</v>
      </c>
      <c r="AQ782" s="7">
        <v>10.0</v>
      </c>
      <c r="AR782" s="7">
        <v>123.0</v>
      </c>
      <c r="AS782" s="13">
        <f t="shared" si="10"/>
        <v>0.07518796992</v>
      </c>
      <c r="AT782" s="14">
        <v>-3.49</v>
      </c>
      <c r="AU782" s="7">
        <v>1.0</v>
      </c>
      <c r="AV782" s="7">
        <v>5.0</v>
      </c>
      <c r="AW782" s="14">
        <v>-52.4</v>
      </c>
      <c r="AX782" s="14">
        <v>4.6</v>
      </c>
      <c r="AY782" s="14">
        <v>-2.14</v>
      </c>
    </row>
    <row r="783" ht="12.75" customHeight="1">
      <c r="A783" s="7" t="s">
        <v>2211</v>
      </c>
      <c r="B783" s="7" t="s">
        <v>3229</v>
      </c>
      <c r="C783" s="8" t="s">
        <v>149</v>
      </c>
      <c r="D783" s="9" t="s">
        <v>247</v>
      </c>
      <c r="E783" s="7">
        <v>82.0</v>
      </c>
      <c r="F783" s="7">
        <v>1.0</v>
      </c>
      <c r="G783" s="7">
        <v>0.0</v>
      </c>
      <c r="H783" s="24">
        <f t="shared" si="1"/>
        <v>1</v>
      </c>
      <c r="I783" s="7">
        <v>0.0</v>
      </c>
      <c r="J783" s="7">
        <v>0.0</v>
      </c>
      <c r="K783" s="7">
        <v>0.0</v>
      </c>
      <c r="L783" s="12">
        <f t="shared" si="2"/>
        <v>0</v>
      </c>
      <c r="M783" s="7">
        <v>14.0</v>
      </c>
      <c r="N783" s="7">
        <v>1.0</v>
      </c>
      <c r="O783" s="7">
        <v>1.0</v>
      </c>
      <c r="P783" s="7">
        <v>13.0</v>
      </c>
      <c r="Q783" s="7">
        <v>0.0</v>
      </c>
      <c r="R783" s="10">
        <f t="shared" si="3"/>
        <v>0.07142857143</v>
      </c>
      <c r="S783" s="10">
        <f t="shared" si="4"/>
        <v>0</v>
      </c>
      <c r="T783" s="7">
        <v>4.0</v>
      </c>
      <c r="U783" s="7">
        <v>6.0</v>
      </c>
      <c r="V783" s="7">
        <v>3.0</v>
      </c>
      <c r="W783" s="7">
        <v>2.0</v>
      </c>
      <c r="X783" s="7">
        <v>2.0</v>
      </c>
      <c r="Y783" s="7">
        <v>7907.0</v>
      </c>
      <c r="Z783" s="18">
        <f t="shared" si="5"/>
        <v>1.607113821</v>
      </c>
      <c r="AA783" s="14">
        <v>119.41</v>
      </c>
      <c r="AB783" s="18">
        <f t="shared" si="6"/>
        <v>1.456219512</v>
      </c>
      <c r="AC783" s="14">
        <v>309.38</v>
      </c>
      <c r="AD783" s="18">
        <f t="shared" si="7"/>
        <v>3.772926829</v>
      </c>
      <c r="AE783" s="13">
        <f t="shared" si="8"/>
        <v>0.2784813079</v>
      </c>
      <c r="AF783" s="7">
        <v>0.0</v>
      </c>
      <c r="AG783" s="7">
        <v>2.0</v>
      </c>
      <c r="AH783" s="13">
        <f t="shared" si="9"/>
        <v>0</v>
      </c>
      <c r="AI783" s="7">
        <v>0.0</v>
      </c>
      <c r="AJ783" s="7">
        <v>11.0</v>
      </c>
      <c r="AK783" s="26">
        <v>17.0</v>
      </c>
      <c r="AL783" s="26">
        <v>87.0</v>
      </c>
      <c r="AM783" s="7">
        <v>5.0</v>
      </c>
      <c r="AN783" s="7">
        <v>44.0</v>
      </c>
      <c r="AO783" s="7">
        <v>0.0</v>
      </c>
      <c r="AP783" s="7">
        <v>45.0</v>
      </c>
      <c r="AQ783" s="7">
        <v>14.0</v>
      </c>
      <c r="AR783" s="7">
        <v>100.0</v>
      </c>
      <c r="AS783" s="13">
        <f t="shared" si="10"/>
        <v>0.1228070175</v>
      </c>
      <c r="AT783" s="14">
        <v>-1.25</v>
      </c>
      <c r="AU783" s="7">
        <v>1.0</v>
      </c>
      <c r="AV783" s="7">
        <v>1.0</v>
      </c>
      <c r="AW783" s="14">
        <v>-37.7</v>
      </c>
      <c r="AX783" s="14">
        <v>7.37</v>
      </c>
      <c r="AY783" s="14">
        <v>-0.74</v>
      </c>
    </row>
    <row r="784" ht="12.75" customHeight="1">
      <c r="A784" s="7" t="s">
        <v>1115</v>
      </c>
      <c r="B784" s="7" t="s">
        <v>3233</v>
      </c>
      <c r="C784" s="8" t="s">
        <v>610</v>
      </c>
      <c r="D784" s="9" t="s">
        <v>150</v>
      </c>
      <c r="E784" s="7">
        <v>72.0</v>
      </c>
      <c r="F784" s="7">
        <v>3.0</v>
      </c>
      <c r="G784" s="7">
        <v>0.0</v>
      </c>
      <c r="H784" s="24">
        <f t="shared" si="1"/>
        <v>3</v>
      </c>
      <c r="I784" s="7">
        <v>2.0</v>
      </c>
      <c r="J784" s="7">
        <v>0.0</v>
      </c>
      <c r="K784" s="7">
        <v>0.0</v>
      </c>
      <c r="L784" s="12">
        <f t="shared" si="2"/>
        <v>0</v>
      </c>
      <c r="M784" s="7">
        <v>18.0</v>
      </c>
      <c r="N784" s="7">
        <v>4.0</v>
      </c>
      <c r="O784" s="7">
        <v>4.0</v>
      </c>
      <c r="P784" s="7">
        <v>15.0</v>
      </c>
      <c r="Q784" s="7">
        <v>1.0</v>
      </c>
      <c r="R784" s="10">
        <f t="shared" si="3"/>
        <v>0.1666666667</v>
      </c>
      <c r="S784" s="10">
        <f t="shared" si="4"/>
        <v>0.1</v>
      </c>
      <c r="T784" s="7">
        <v>9.0</v>
      </c>
      <c r="U784" s="7">
        <v>1.0</v>
      </c>
      <c r="V784" s="7">
        <v>2.0</v>
      </c>
      <c r="W784" s="7">
        <v>4.0</v>
      </c>
      <c r="X784" s="7">
        <v>11.0</v>
      </c>
      <c r="Y784" s="7">
        <v>7395.0</v>
      </c>
      <c r="Z784" s="18">
        <f t="shared" si="5"/>
        <v>1.711805556</v>
      </c>
      <c r="AA784" s="14">
        <v>118.94</v>
      </c>
      <c r="AB784" s="18">
        <f t="shared" si="6"/>
        <v>1.651944444</v>
      </c>
      <c r="AC784" s="14">
        <v>234.3</v>
      </c>
      <c r="AD784" s="18">
        <f t="shared" si="7"/>
        <v>3.254166667</v>
      </c>
      <c r="AE784" s="13">
        <f t="shared" si="8"/>
        <v>0.3367115842</v>
      </c>
      <c r="AF784" s="7">
        <v>47.0</v>
      </c>
      <c r="AG784" s="7">
        <v>51.0</v>
      </c>
      <c r="AH784" s="13">
        <f t="shared" si="9"/>
        <v>0.4795918367</v>
      </c>
      <c r="AI784" s="7">
        <v>2.0</v>
      </c>
      <c r="AJ784" s="7">
        <v>15.0</v>
      </c>
      <c r="AK784" s="26">
        <v>23.0</v>
      </c>
      <c r="AL784" s="26">
        <v>83.0</v>
      </c>
      <c r="AM784" s="7">
        <v>8.0</v>
      </c>
      <c r="AN784" s="7">
        <v>35.0</v>
      </c>
      <c r="AO784" s="7">
        <v>5.0</v>
      </c>
      <c r="AP784" s="7">
        <v>57.0</v>
      </c>
      <c r="AQ784" s="7">
        <v>25.0</v>
      </c>
      <c r="AR784" s="7">
        <v>97.0</v>
      </c>
      <c r="AS784" s="13">
        <f t="shared" si="10"/>
        <v>0.2049180328</v>
      </c>
      <c r="AT784" s="14">
        <v>7.26</v>
      </c>
      <c r="AU784" s="7">
        <v>1.0</v>
      </c>
      <c r="AV784" s="7">
        <v>3.0</v>
      </c>
      <c r="AW784" s="14">
        <v>-24.2</v>
      </c>
      <c r="AX784" s="14">
        <v>10.34</v>
      </c>
      <c r="AY784" s="14">
        <v>5.98</v>
      </c>
    </row>
    <row r="785" ht="12.75" customHeight="1">
      <c r="A785" s="7" t="s">
        <v>3237</v>
      </c>
      <c r="B785" s="7" t="s">
        <v>3238</v>
      </c>
      <c r="C785" s="8" t="s">
        <v>173</v>
      </c>
      <c r="D785" s="9" t="s">
        <v>150</v>
      </c>
      <c r="E785" s="7">
        <v>9.0</v>
      </c>
      <c r="F785" s="7">
        <v>0.0</v>
      </c>
      <c r="G785" s="7">
        <v>0.0</v>
      </c>
      <c r="H785" s="24">
        <f t="shared" si="1"/>
        <v>0</v>
      </c>
      <c r="I785" s="7">
        <v>0.0</v>
      </c>
      <c r="J785" s="7">
        <v>0.0</v>
      </c>
      <c r="K785" s="7">
        <v>0.0</v>
      </c>
      <c r="L785" s="12">
        <f t="shared" si="2"/>
        <v>0</v>
      </c>
      <c r="M785" s="7">
        <v>0.0</v>
      </c>
      <c r="N785" s="7">
        <v>0.0</v>
      </c>
      <c r="O785" s="7">
        <v>0.0</v>
      </c>
      <c r="P785" s="7">
        <v>0.0</v>
      </c>
      <c r="Q785" s="7">
        <v>0.0</v>
      </c>
      <c r="R785" s="10">
        <f t="shared" si="3"/>
        <v>0</v>
      </c>
      <c r="S785" s="10">
        <f t="shared" si="4"/>
        <v>0</v>
      </c>
      <c r="T785" s="7">
        <v>0.0</v>
      </c>
      <c r="U785" s="7">
        <v>0.0</v>
      </c>
      <c r="V785" s="7">
        <v>0.0</v>
      </c>
      <c r="W785" s="7">
        <v>0.0</v>
      </c>
      <c r="X785" s="7">
        <v>0.0</v>
      </c>
      <c r="Y785" s="7">
        <v>8.0</v>
      </c>
      <c r="Z785" s="18">
        <f t="shared" si="5"/>
        <v>0.01481481481</v>
      </c>
      <c r="AA785" s="14">
        <v>0.0</v>
      </c>
      <c r="AB785" s="18">
        <f t="shared" si="6"/>
        <v>0</v>
      </c>
      <c r="AC785" s="14">
        <v>41.75</v>
      </c>
      <c r="AD785" s="18">
        <f t="shared" si="7"/>
        <v>4.638888889</v>
      </c>
      <c r="AE785" s="13">
        <f t="shared" si="8"/>
        <v>0</v>
      </c>
      <c r="AF785" s="7">
        <v>0.0</v>
      </c>
      <c r="AG785" s="7">
        <v>0.0</v>
      </c>
      <c r="AH785" s="13" t="str">
        <f t="shared" si="9"/>
        <v> </v>
      </c>
      <c r="AI785" s="7">
        <v>0.0</v>
      </c>
      <c r="AJ785" s="7">
        <v>0.0</v>
      </c>
      <c r="AK785" s="26">
        <v>0.0</v>
      </c>
      <c r="AL785" s="26">
        <v>0.0</v>
      </c>
      <c r="AM785" s="7">
        <v>0.0</v>
      </c>
      <c r="AN785" s="7">
        <v>0.0</v>
      </c>
      <c r="AO785" s="7">
        <v>0.0</v>
      </c>
      <c r="AP785" s="7">
        <v>0.0</v>
      </c>
      <c r="AQ785" s="7">
        <v>0.0</v>
      </c>
      <c r="AR785" s="7">
        <v>0.0</v>
      </c>
      <c r="AS785" s="13">
        <f t="shared" si="10"/>
        <v>0</v>
      </c>
      <c r="AT785" s="14"/>
      <c r="AU785" s="7">
        <v>0.0</v>
      </c>
      <c r="AV785" s="7">
        <v>0.0</v>
      </c>
      <c r="AW785" s="14">
        <v>0.0</v>
      </c>
      <c r="AX785" s="14"/>
      <c r="AY785" s="14"/>
    </row>
    <row r="786" ht="12.75" customHeight="1">
      <c r="A786" s="7" t="s">
        <v>464</v>
      </c>
      <c r="B786" s="7" t="s">
        <v>3240</v>
      </c>
      <c r="C786" s="8" t="s">
        <v>458</v>
      </c>
      <c r="D786" s="9" t="s">
        <v>247</v>
      </c>
      <c r="E786" s="7">
        <v>56.0</v>
      </c>
      <c r="F786" s="7">
        <v>0.0</v>
      </c>
      <c r="G786" s="7">
        <v>0.0</v>
      </c>
      <c r="H786" s="24">
        <f t="shared" si="1"/>
        <v>0</v>
      </c>
      <c r="I786" s="7">
        <v>0.0</v>
      </c>
      <c r="J786" s="7">
        <v>0.0</v>
      </c>
      <c r="K786" s="7">
        <v>0.0</v>
      </c>
      <c r="L786" s="12">
        <f t="shared" si="2"/>
        <v>0</v>
      </c>
      <c r="M786" s="7">
        <v>0.0</v>
      </c>
      <c r="N786" s="7">
        <v>0.0</v>
      </c>
      <c r="O786" s="7">
        <v>0.0</v>
      </c>
      <c r="P786" s="7">
        <v>0.0</v>
      </c>
      <c r="Q786" s="7">
        <v>0.0</v>
      </c>
      <c r="R786" s="10">
        <f t="shared" si="3"/>
        <v>0</v>
      </c>
      <c r="S786" s="10">
        <f t="shared" si="4"/>
        <v>0</v>
      </c>
      <c r="T786" s="7">
        <v>0.0</v>
      </c>
      <c r="U786" s="7">
        <v>0.0</v>
      </c>
      <c r="V786" s="7">
        <v>0.0</v>
      </c>
      <c r="W786" s="7">
        <v>0.0</v>
      </c>
      <c r="X786" s="7">
        <v>0.0</v>
      </c>
      <c r="Y786" s="7">
        <v>28.0</v>
      </c>
      <c r="Z786" s="18">
        <f t="shared" si="5"/>
        <v>0.008333333333</v>
      </c>
      <c r="AA786" s="14">
        <v>0.0</v>
      </c>
      <c r="AB786" s="18">
        <f t="shared" si="6"/>
        <v>0</v>
      </c>
      <c r="AC786" s="14">
        <v>326.16</v>
      </c>
      <c r="AD786" s="18">
        <f t="shared" si="7"/>
        <v>5.824285714</v>
      </c>
      <c r="AE786" s="13">
        <f t="shared" si="8"/>
        <v>0</v>
      </c>
      <c r="AF786" s="7">
        <v>0.0</v>
      </c>
      <c r="AG786" s="7">
        <v>0.0</v>
      </c>
      <c r="AH786" s="13" t="str">
        <f t="shared" si="9"/>
        <v> </v>
      </c>
      <c r="AI786" s="7">
        <v>0.0</v>
      </c>
      <c r="AJ786" s="7">
        <v>0.0</v>
      </c>
      <c r="AK786" s="26">
        <v>0.0</v>
      </c>
      <c r="AL786" s="26">
        <v>0.0</v>
      </c>
      <c r="AM786" s="7">
        <v>0.0</v>
      </c>
      <c r="AN786" s="7">
        <v>0.0</v>
      </c>
      <c r="AO786" s="7">
        <v>0.0</v>
      </c>
      <c r="AP786" s="7">
        <v>0.0</v>
      </c>
      <c r="AQ786" s="7">
        <v>0.0</v>
      </c>
      <c r="AR786" s="7">
        <v>0.0</v>
      </c>
      <c r="AS786" s="13">
        <f t="shared" si="10"/>
        <v>0</v>
      </c>
      <c r="AT786" s="14"/>
      <c r="AU786" s="7">
        <v>1.0</v>
      </c>
      <c r="AV786" s="7">
        <v>0.0</v>
      </c>
      <c r="AW786" s="14">
        <v>0.0</v>
      </c>
      <c r="AX786" s="14"/>
      <c r="AY786" s="14"/>
    </row>
    <row r="787" ht="12.75" customHeight="1">
      <c r="A787" s="7" t="s">
        <v>3243</v>
      </c>
      <c r="B787" s="7" t="s">
        <v>3244</v>
      </c>
      <c r="C787" s="8" t="s">
        <v>447</v>
      </c>
      <c r="D787" s="9" t="s">
        <v>150</v>
      </c>
      <c r="E787" s="7">
        <v>80.0</v>
      </c>
      <c r="F787" s="7">
        <v>0.0</v>
      </c>
      <c r="G787" s="7">
        <v>0.0</v>
      </c>
      <c r="H787" s="24">
        <f t="shared" si="1"/>
        <v>0</v>
      </c>
      <c r="I787" s="7">
        <v>0.0</v>
      </c>
      <c r="J787" s="7">
        <v>0.0</v>
      </c>
      <c r="K787" s="7">
        <v>0.0</v>
      </c>
      <c r="L787" s="12">
        <f t="shared" si="2"/>
        <v>0</v>
      </c>
      <c r="M787" s="7">
        <v>6.0</v>
      </c>
      <c r="N787" s="7">
        <v>0.0</v>
      </c>
      <c r="O787" s="7">
        <v>0.0</v>
      </c>
      <c r="P787" s="7">
        <v>6.0</v>
      </c>
      <c r="Q787" s="7">
        <v>1.0</v>
      </c>
      <c r="R787" s="10">
        <f t="shared" si="3"/>
        <v>0</v>
      </c>
      <c r="S787" s="10">
        <f t="shared" si="4"/>
        <v>0</v>
      </c>
      <c r="T787" s="7">
        <v>10.0</v>
      </c>
      <c r="U787" s="7">
        <v>5.0</v>
      </c>
      <c r="V787" s="7">
        <v>6.0</v>
      </c>
      <c r="W787" s="7">
        <v>3.0</v>
      </c>
      <c r="X787" s="7">
        <v>4.0</v>
      </c>
      <c r="Y787" s="7">
        <v>8553.0</v>
      </c>
      <c r="Z787" s="18">
        <f t="shared" si="5"/>
        <v>1.781875</v>
      </c>
      <c r="AA787" s="14">
        <v>142.99</v>
      </c>
      <c r="AB787" s="18">
        <f t="shared" si="6"/>
        <v>1.787375</v>
      </c>
      <c r="AC787" s="14">
        <v>219.28</v>
      </c>
      <c r="AD787" s="18">
        <f t="shared" si="7"/>
        <v>2.741</v>
      </c>
      <c r="AE787" s="13">
        <f t="shared" si="8"/>
        <v>0.3947056063</v>
      </c>
      <c r="AF787" s="7">
        <v>90.0</v>
      </c>
      <c r="AG787" s="7">
        <v>74.0</v>
      </c>
      <c r="AH787" s="13">
        <f t="shared" si="9"/>
        <v>0.5487804878</v>
      </c>
      <c r="AI787" s="7">
        <v>1.0</v>
      </c>
      <c r="AJ787" s="7">
        <v>24.0</v>
      </c>
      <c r="AK787" s="26">
        <v>13.0</v>
      </c>
      <c r="AL787" s="26">
        <v>121.0</v>
      </c>
      <c r="AM787" s="7">
        <v>3.0</v>
      </c>
      <c r="AN787" s="7">
        <v>54.0</v>
      </c>
      <c r="AO787" s="7">
        <v>4.0</v>
      </c>
      <c r="AP787" s="7">
        <v>62.0</v>
      </c>
      <c r="AQ787" s="7">
        <v>15.0</v>
      </c>
      <c r="AR787" s="7">
        <v>129.0</v>
      </c>
      <c r="AS787" s="13">
        <f t="shared" si="10"/>
        <v>0.1041666667</v>
      </c>
      <c r="AT787" s="14">
        <v>-2.63</v>
      </c>
      <c r="AU787" s="7">
        <v>5.0</v>
      </c>
      <c r="AV787" s="7">
        <v>1.0</v>
      </c>
      <c r="AW787" s="14">
        <v>-52.0</v>
      </c>
      <c r="AX787" s="14">
        <v>3.12</v>
      </c>
      <c r="AY787" s="14">
        <v>-5.78</v>
      </c>
    </row>
    <row r="788" ht="12.75" customHeight="1">
      <c r="A788" s="7" t="s">
        <v>235</v>
      </c>
      <c r="B788" s="7" t="s">
        <v>3247</v>
      </c>
      <c r="C788" s="8" t="s">
        <v>542</v>
      </c>
      <c r="D788" s="9" t="s">
        <v>247</v>
      </c>
      <c r="E788" s="7">
        <v>75.0</v>
      </c>
      <c r="F788" s="7">
        <v>1.0</v>
      </c>
      <c r="G788" s="7">
        <v>2.0</v>
      </c>
      <c r="H788" s="24">
        <f t="shared" si="1"/>
        <v>3</v>
      </c>
      <c r="I788" s="7">
        <v>1.0</v>
      </c>
      <c r="J788" s="7">
        <v>1.0</v>
      </c>
      <c r="K788" s="7">
        <v>0.0</v>
      </c>
      <c r="L788" s="12">
        <f t="shared" si="2"/>
        <v>8</v>
      </c>
      <c r="M788" s="7">
        <v>8.0</v>
      </c>
      <c r="N788" s="7">
        <v>2.0</v>
      </c>
      <c r="O788" s="7">
        <v>2.0</v>
      </c>
      <c r="P788" s="7">
        <v>7.0</v>
      </c>
      <c r="Q788" s="7">
        <v>0.0</v>
      </c>
      <c r="R788" s="10">
        <f t="shared" si="3"/>
        <v>0.125</v>
      </c>
      <c r="S788" s="10">
        <f t="shared" si="4"/>
        <v>0.1111111111</v>
      </c>
      <c r="T788" s="7">
        <v>8.0</v>
      </c>
      <c r="U788" s="7">
        <v>5.0</v>
      </c>
      <c r="V788" s="7">
        <v>5.0</v>
      </c>
      <c r="W788" s="7">
        <v>1.0</v>
      </c>
      <c r="X788" s="7">
        <v>11.0</v>
      </c>
      <c r="Y788" s="7">
        <v>5484.0</v>
      </c>
      <c r="Z788" s="18">
        <f t="shared" si="5"/>
        <v>1.218666667</v>
      </c>
      <c r="AA788" s="14">
        <v>88.13</v>
      </c>
      <c r="AB788" s="18">
        <f t="shared" si="6"/>
        <v>1.175066667</v>
      </c>
      <c r="AC788" s="14">
        <v>278.66</v>
      </c>
      <c r="AD788" s="18">
        <f t="shared" si="7"/>
        <v>3.715466667</v>
      </c>
      <c r="AE788" s="13">
        <f t="shared" si="8"/>
        <v>0.2402737261</v>
      </c>
      <c r="AF788" s="7">
        <v>0.0</v>
      </c>
      <c r="AG788" s="7">
        <v>0.0</v>
      </c>
      <c r="AH788" s="13" t="str">
        <f t="shared" si="9"/>
        <v> </v>
      </c>
      <c r="AI788" s="7">
        <v>2.0</v>
      </c>
      <c r="AJ788" s="7">
        <v>14.0</v>
      </c>
      <c r="AK788" s="26">
        <v>14.0</v>
      </c>
      <c r="AL788" s="26">
        <v>61.0</v>
      </c>
      <c r="AM788" s="7">
        <v>7.0</v>
      </c>
      <c r="AN788" s="7">
        <v>33.0</v>
      </c>
      <c r="AO788" s="7">
        <v>4.0</v>
      </c>
      <c r="AP788" s="7">
        <v>30.0</v>
      </c>
      <c r="AQ788" s="7">
        <v>20.0</v>
      </c>
      <c r="AR788" s="7">
        <v>60.0</v>
      </c>
      <c r="AS788" s="13">
        <f t="shared" si="10"/>
        <v>0.25</v>
      </c>
      <c r="AT788" s="14">
        <v>14.53</v>
      </c>
      <c r="AU788" s="7">
        <v>0.0</v>
      </c>
      <c r="AV788" s="7">
        <v>1.0</v>
      </c>
      <c r="AW788" s="14">
        <v>-40.2</v>
      </c>
      <c r="AX788" s="14">
        <v>6.59</v>
      </c>
      <c r="AY788" s="14">
        <v>-0.9</v>
      </c>
    </row>
    <row r="789" ht="12.75" customHeight="1">
      <c r="A789" s="7" t="s">
        <v>743</v>
      </c>
      <c r="B789" s="7" t="s">
        <v>3247</v>
      </c>
      <c r="C789" s="8" t="s">
        <v>839</v>
      </c>
      <c r="D789" s="9" t="s">
        <v>174</v>
      </c>
      <c r="E789" s="7">
        <v>75.0</v>
      </c>
      <c r="F789" s="7">
        <v>0.0</v>
      </c>
      <c r="G789" s="7">
        <v>0.0</v>
      </c>
      <c r="H789" s="24">
        <f t="shared" si="1"/>
        <v>0</v>
      </c>
      <c r="I789" s="7">
        <v>0.0</v>
      </c>
      <c r="J789" s="7">
        <v>0.0</v>
      </c>
      <c r="K789" s="7">
        <v>0.0</v>
      </c>
      <c r="L789" s="12">
        <f t="shared" si="2"/>
        <v>0</v>
      </c>
      <c r="M789" s="7">
        <v>2.0</v>
      </c>
      <c r="N789" s="7">
        <v>1.0</v>
      </c>
      <c r="O789" s="7">
        <v>1.0</v>
      </c>
      <c r="P789" s="7">
        <v>2.0</v>
      </c>
      <c r="Q789" s="7">
        <v>0.0</v>
      </c>
      <c r="R789" s="10">
        <f t="shared" si="3"/>
        <v>0</v>
      </c>
      <c r="S789" s="10">
        <f t="shared" si="4"/>
        <v>0</v>
      </c>
      <c r="T789" s="7">
        <v>33.0</v>
      </c>
      <c r="U789" s="7">
        <v>9.0</v>
      </c>
      <c r="V789" s="7">
        <v>6.0</v>
      </c>
      <c r="W789" s="7">
        <v>1.0</v>
      </c>
      <c r="X789" s="7">
        <v>0.0</v>
      </c>
      <c r="Y789" s="7">
        <v>9484.0</v>
      </c>
      <c r="Z789" s="18">
        <f t="shared" si="5"/>
        <v>2.107555556</v>
      </c>
      <c r="AA789" s="14">
        <v>156.1</v>
      </c>
      <c r="AB789" s="18">
        <f t="shared" si="6"/>
        <v>2.081333333</v>
      </c>
      <c r="AC789" s="14">
        <v>296.03</v>
      </c>
      <c r="AD789" s="18">
        <f t="shared" si="7"/>
        <v>3.947066667</v>
      </c>
      <c r="AE789" s="13">
        <f t="shared" si="8"/>
        <v>0.3452546834</v>
      </c>
      <c r="AF789" s="7">
        <v>0.0</v>
      </c>
      <c r="AG789" s="7">
        <v>1.0</v>
      </c>
      <c r="AH789" s="13">
        <f t="shared" si="9"/>
        <v>0</v>
      </c>
      <c r="AI789" s="7">
        <v>2.0</v>
      </c>
      <c r="AJ789" s="7">
        <v>23.0</v>
      </c>
      <c r="AK789" s="26">
        <v>24.0</v>
      </c>
      <c r="AL789" s="26">
        <v>112.0</v>
      </c>
      <c r="AM789" s="7">
        <v>7.0</v>
      </c>
      <c r="AN789" s="7">
        <v>57.0</v>
      </c>
      <c r="AO789" s="7">
        <v>4.0</v>
      </c>
      <c r="AP789" s="7">
        <v>72.0</v>
      </c>
      <c r="AQ789" s="7">
        <v>25.0</v>
      </c>
      <c r="AR789" s="7">
        <v>127.0</v>
      </c>
      <c r="AS789" s="13">
        <f t="shared" si="10"/>
        <v>0.1644736842</v>
      </c>
      <c r="AT789" s="14">
        <v>6.64</v>
      </c>
      <c r="AU789" s="7">
        <v>0.0</v>
      </c>
      <c r="AV789" s="7">
        <v>2.0</v>
      </c>
      <c r="AW789" s="14">
        <v>-35.0</v>
      </c>
      <c r="AX789" s="14">
        <v>9.49</v>
      </c>
      <c r="AY789" s="14">
        <v>4.07</v>
      </c>
    </row>
    <row r="790" ht="12.75" customHeight="1">
      <c r="A790" s="7" t="s">
        <v>3250</v>
      </c>
      <c r="B790" s="7" t="s">
        <v>3251</v>
      </c>
      <c r="C790" s="8" t="s">
        <v>458</v>
      </c>
      <c r="D790" s="9" t="s">
        <v>174</v>
      </c>
      <c r="E790" s="7">
        <v>50.0</v>
      </c>
      <c r="F790" s="7">
        <v>0.0</v>
      </c>
      <c r="G790" s="7">
        <v>1.0</v>
      </c>
      <c r="H790" s="24">
        <f t="shared" si="1"/>
        <v>1</v>
      </c>
      <c r="I790" s="7">
        <v>0.0</v>
      </c>
      <c r="J790" s="7">
        <v>0.0</v>
      </c>
      <c r="K790" s="7">
        <v>1.0</v>
      </c>
      <c r="L790" s="12">
        <f t="shared" si="2"/>
        <v>0</v>
      </c>
      <c r="M790" s="7">
        <v>1.0</v>
      </c>
      <c r="N790" s="7">
        <v>0.0</v>
      </c>
      <c r="O790" s="7">
        <v>0.0</v>
      </c>
      <c r="P790" s="7">
        <v>1.0</v>
      </c>
      <c r="Q790" s="7">
        <v>0.0</v>
      </c>
      <c r="R790" s="10">
        <f t="shared" si="3"/>
        <v>0</v>
      </c>
      <c r="S790" s="10">
        <f t="shared" si="4"/>
        <v>0</v>
      </c>
      <c r="T790" s="7">
        <v>10.0</v>
      </c>
      <c r="U790" s="7">
        <v>10.0</v>
      </c>
      <c r="V790" s="7">
        <v>3.0</v>
      </c>
      <c r="W790" s="7">
        <v>5.0</v>
      </c>
      <c r="X790" s="7">
        <v>0.0</v>
      </c>
      <c r="Y790" s="7">
        <v>5399.0</v>
      </c>
      <c r="Z790" s="18">
        <f t="shared" si="5"/>
        <v>1.799666667</v>
      </c>
      <c r="AA790" s="14">
        <v>88.08</v>
      </c>
      <c r="AB790" s="18">
        <f t="shared" si="6"/>
        <v>1.7616</v>
      </c>
      <c r="AC790" s="14">
        <v>202.4</v>
      </c>
      <c r="AD790" s="18">
        <f t="shared" si="7"/>
        <v>4.048</v>
      </c>
      <c r="AE790" s="13">
        <f t="shared" si="8"/>
        <v>0.3032222528</v>
      </c>
      <c r="AF790" s="7">
        <v>0.0</v>
      </c>
      <c r="AG790" s="7">
        <v>0.0</v>
      </c>
      <c r="AH790" s="13" t="str">
        <f t="shared" si="9"/>
        <v> </v>
      </c>
      <c r="AI790" s="7">
        <v>1.0</v>
      </c>
      <c r="AJ790" s="7">
        <v>10.0</v>
      </c>
      <c r="AK790" s="26">
        <v>12.0</v>
      </c>
      <c r="AL790" s="26">
        <v>48.0</v>
      </c>
      <c r="AM790" s="7">
        <v>1.0</v>
      </c>
      <c r="AN790" s="7">
        <v>28.0</v>
      </c>
      <c r="AO790" s="7">
        <v>0.0</v>
      </c>
      <c r="AP790" s="7">
        <v>36.0</v>
      </c>
      <c r="AQ790" s="7">
        <v>7.0</v>
      </c>
      <c r="AR790" s="7">
        <v>59.0</v>
      </c>
      <c r="AS790" s="13">
        <f t="shared" si="10"/>
        <v>0.1060606061</v>
      </c>
      <c r="AT790" s="14">
        <v>-9.81</v>
      </c>
      <c r="AU790" s="7">
        <v>0.0</v>
      </c>
      <c r="AV790" s="7">
        <v>0.0</v>
      </c>
      <c r="AW790" s="14">
        <v>-24.5</v>
      </c>
      <c r="AX790" s="14">
        <v>3.92</v>
      </c>
      <c r="AY790" s="14">
        <v>-5.29</v>
      </c>
    </row>
    <row r="791" ht="12.75" customHeight="1">
      <c r="A791" s="7" t="s">
        <v>331</v>
      </c>
      <c r="B791" s="7" t="s">
        <v>3254</v>
      </c>
      <c r="C791" s="8" t="s">
        <v>447</v>
      </c>
      <c r="D791" s="9" t="s">
        <v>174</v>
      </c>
      <c r="E791" s="7">
        <v>2.0</v>
      </c>
      <c r="F791" s="7">
        <v>0.0</v>
      </c>
      <c r="G791" s="7">
        <v>0.0</v>
      </c>
      <c r="H791" s="24">
        <f t="shared" si="1"/>
        <v>0</v>
      </c>
      <c r="I791" s="7">
        <v>0.0</v>
      </c>
      <c r="J791" s="7">
        <v>0.0</v>
      </c>
      <c r="K791" s="7">
        <v>0.0</v>
      </c>
      <c r="L791" s="12">
        <f t="shared" si="2"/>
        <v>0</v>
      </c>
      <c r="M791" s="7">
        <v>0.0</v>
      </c>
      <c r="N791" s="7">
        <v>0.0</v>
      </c>
      <c r="O791" s="7">
        <v>0.0</v>
      </c>
      <c r="P791" s="7">
        <v>0.0</v>
      </c>
      <c r="Q791" s="7">
        <v>0.0</v>
      </c>
      <c r="R791" s="10">
        <f t="shared" si="3"/>
        <v>0</v>
      </c>
      <c r="S791" s="10">
        <f t="shared" si="4"/>
        <v>0</v>
      </c>
      <c r="T791" s="7">
        <v>0.0</v>
      </c>
      <c r="U791" s="7">
        <v>0.0</v>
      </c>
      <c r="V791" s="7">
        <v>0.0</v>
      </c>
      <c r="W791" s="7">
        <v>0.0</v>
      </c>
      <c r="X791" s="7">
        <v>0.0</v>
      </c>
      <c r="Y791" s="7">
        <v>0.0</v>
      </c>
      <c r="Z791" s="18">
        <f t="shared" si="5"/>
        <v>0</v>
      </c>
      <c r="AA791" s="14">
        <v>0.0</v>
      </c>
      <c r="AB791" s="18">
        <f t="shared" si="6"/>
        <v>0</v>
      </c>
      <c r="AC791" s="14">
        <v>4.22</v>
      </c>
      <c r="AD791" s="18">
        <f t="shared" si="7"/>
        <v>2.11</v>
      </c>
      <c r="AE791" s="13">
        <f t="shared" si="8"/>
        <v>0</v>
      </c>
      <c r="AF791" s="7">
        <v>0.0</v>
      </c>
      <c r="AG791" s="7">
        <v>0.0</v>
      </c>
      <c r="AH791" s="13" t="str">
        <f t="shared" si="9"/>
        <v> </v>
      </c>
      <c r="AI791" s="7">
        <v>0.0</v>
      </c>
      <c r="AJ791" s="7">
        <v>0.0</v>
      </c>
      <c r="AK791" s="26">
        <v>0.0</v>
      </c>
      <c r="AL791" s="26">
        <v>0.0</v>
      </c>
      <c r="AM791" s="7">
        <v>0.0</v>
      </c>
      <c r="AN791" s="7">
        <v>0.0</v>
      </c>
      <c r="AO791" s="7">
        <v>0.0</v>
      </c>
      <c r="AP791" s="7">
        <v>0.0</v>
      </c>
      <c r="AQ791" s="7">
        <v>0.0</v>
      </c>
      <c r="AR791" s="7">
        <v>0.0</v>
      </c>
      <c r="AS791" s="13">
        <f t="shared" si="10"/>
        <v>0</v>
      </c>
      <c r="AT791" s="14"/>
      <c r="AU791" s="7">
        <v>0.0</v>
      </c>
      <c r="AV791" s="7">
        <v>0.0</v>
      </c>
      <c r="AW791" s="14">
        <v>0.0</v>
      </c>
      <c r="AX791" s="14"/>
      <c r="AY791" s="14"/>
    </row>
    <row r="792" ht="12.75" customHeight="1">
      <c r="A792" s="7" t="s">
        <v>603</v>
      </c>
      <c r="B792" s="7" t="s">
        <v>3257</v>
      </c>
      <c r="C792" s="8" t="s">
        <v>305</v>
      </c>
      <c r="D792" s="9" t="s">
        <v>174</v>
      </c>
      <c r="E792" s="7">
        <v>52.0</v>
      </c>
      <c r="F792" s="7">
        <v>0.0</v>
      </c>
      <c r="G792" s="7">
        <v>1.0</v>
      </c>
      <c r="H792" s="24">
        <f t="shared" si="1"/>
        <v>1</v>
      </c>
      <c r="I792" s="7">
        <v>0.0</v>
      </c>
      <c r="J792" s="7">
        <v>1.0</v>
      </c>
      <c r="K792" s="7">
        <v>0.0</v>
      </c>
      <c r="L792" s="12">
        <f t="shared" si="2"/>
        <v>8</v>
      </c>
      <c r="M792" s="7">
        <v>0.0</v>
      </c>
      <c r="N792" s="7">
        <v>0.0</v>
      </c>
      <c r="O792" s="7">
        <v>0.0</v>
      </c>
      <c r="P792" s="7">
        <v>0.0</v>
      </c>
      <c r="Q792" s="7">
        <v>0.0</v>
      </c>
      <c r="R792" s="10">
        <f t="shared" si="3"/>
        <v>0</v>
      </c>
      <c r="S792" s="10">
        <f t="shared" si="4"/>
        <v>0</v>
      </c>
      <c r="T792" s="7">
        <v>8.0</v>
      </c>
      <c r="U792" s="7">
        <v>6.0</v>
      </c>
      <c r="V792" s="7">
        <v>1.0</v>
      </c>
      <c r="W792" s="7">
        <v>8.0</v>
      </c>
      <c r="X792" s="7">
        <v>1.0</v>
      </c>
      <c r="Y792" s="7">
        <v>4883.0</v>
      </c>
      <c r="Z792" s="18">
        <f t="shared" si="5"/>
        <v>1.565064103</v>
      </c>
      <c r="AA792" s="14">
        <v>74.2</v>
      </c>
      <c r="AB792" s="18">
        <f t="shared" si="6"/>
        <v>1.426923077</v>
      </c>
      <c r="AC792" s="14">
        <v>144.84</v>
      </c>
      <c r="AD792" s="18">
        <f t="shared" si="7"/>
        <v>2.785384615</v>
      </c>
      <c r="AE792" s="13">
        <f t="shared" si="8"/>
        <v>0.3387509131</v>
      </c>
      <c r="AF792" s="7">
        <v>0.0</v>
      </c>
      <c r="AG792" s="7">
        <v>0.0</v>
      </c>
      <c r="AH792" s="13" t="str">
        <f t="shared" si="9"/>
        <v> </v>
      </c>
      <c r="AI792" s="7">
        <v>2.0</v>
      </c>
      <c r="AJ792" s="7">
        <v>10.0</v>
      </c>
      <c r="AK792" s="26">
        <v>14.0</v>
      </c>
      <c r="AL792" s="26">
        <v>57.0</v>
      </c>
      <c r="AM792" s="7">
        <v>1.0</v>
      </c>
      <c r="AN792" s="7">
        <v>22.0</v>
      </c>
      <c r="AO792" s="7">
        <v>3.0</v>
      </c>
      <c r="AP792" s="7">
        <v>32.0</v>
      </c>
      <c r="AQ792" s="7">
        <v>14.0</v>
      </c>
      <c r="AR792" s="7">
        <v>62.0</v>
      </c>
      <c r="AS792" s="13">
        <f t="shared" si="10"/>
        <v>0.1842105263</v>
      </c>
      <c r="AT792" s="14">
        <v>-1.9</v>
      </c>
      <c r="AU792" s="7">
        <v>1.0</v>
      </c>
      <c r="AV792" s="7">
        <v>1.0</v>
      </c>
      <c r="AW792" s="14">
        <v>-34.8</v>
      </c>
      <c r="AX792" s="14">
        <v>8.96</v>
      </c>
      <c r="AY792" s="14">
        <v>2.79</v>
      </c>
    </row>
    <row r="793" ht="12.75" customHeight="1">
      <c r="A793" s="7" t="s">
        <v>2170</v>
      </c>
      <c r="B793" s="7" t="s">
        <v>3260</v>
      </c>
      <c r="C793" s="8" t="s">
        <v>215</v>
      </c>
      <c r="D793" s="9" t="s">
        <v>174</v>
      </c>
      <c r="E793" s="7">
        <v>73.0</v>
      </c>
      <c r="F793" s="7">
        <v>0.0</v>
      </c>
      <c r="G793" s="7">
        <v>0.0</v>
      </c>
      <c r="H793" s="24">
        <f t="shared" si="1"/>
        <v>0</v>
      </c>
      <c r="I793" s="7">
        <v>0.0</v>
      </c>
      <c r="J793" s="7">
        <v>0.0</v>
      </c>
      <c r="K793" s="7">
        <v>0.0</v>
      </c>
      <c r="L793" s="12">
        <f t="shared" si="2"/>
        <v>0</v>
      </c>
      <c r="M793" s="7">
        <v>3.0</v>
      </c>
      <c r="N793" s="7">
        <v>1.0</v>
      </c>
      <c r="O793" s="7">
        <v>1.0</v>
      </c>
      <c r="P793" s="7">
        <v>3.0</v>
      </c>
      <c r="Q793" s="7">
        <v>0.0</v>
      </c>
      <c r="R793" s="10">
        <f t="shared" si="3"/>
        <v>0</v>
      </c>
      <c r="S793" s="10">
        <f t="shared" si="4"/>
        <v>0</v>
      </c>
      <c r="T793" s="7">
        <v>10.0</v>
      </c>
      <c r="U793" s="7">
        <v>11.0</v>
      </c>
      <c r="V793" s="7">
        <v>4.0</v>
      </c>
      <c r="W793" s="7">
        <v>5.0</v>
      </c>
      <c r="X793" s="7">
        <v>2.0</v>
      </c>
      <c r="Y793" s="7">
        <v>9153.0</v>
      </c>
      <c r="Z793" s="18">
        <f t="shared" si="5"/>
        <v>2.089726027</v>
      </c>
      <c r="AA793" s="14">
        <v>150.54</v>
      </c>
      <c r="AB793" s="18">
        <f t="shared" si="6"/>
        <v>2.062191781</v>
      </c>
      <c r="AC793" s="14">
        <v>227.16</v>
      </c>
      <c r="AD793" s="18">
        <f t="shared" si="7"/>
        <v>3.111780822</v>
      </c>
      <c r="AE793" s="13">
        <f t="shared" si="8"/>
        <v>0.3985702939</v>
      </c>
      <c r="AF793" s="7">
        <v>0.0</v>
      </c>
      <c r="AG793" s="7">
        <v>0.0</v>
      </c>
      <c r="AH793" s="13" t="str">
        <f t="shared" si="9"/>
        <v> </v>
      </c>
      <c r="AI793" s="7">
        <v>5.0</v>
      </c>
      <c r="AJ793" s="7">
        <v>16.0</v>
      </c>
      <c r="AK793" s="26">
        <v>17.0</v>
      </c>
      <c r="AL793" s="26">
        <v>132.0</v>
      </c>
      <c r="AM793" s="7">
        <v>4.0</v>
      </c>
      <c r="AN793" s="7">
        <v>57.0</v>
      </c>
      <c r="AO793" s="7">
        <v>0.0</v>
      </c>
      <c r="AP793" s="7">
        <v>55.0</v>
      </c>
      <c r="AQ793" s="7">
        <v>14.0</v>
      </c>
      <c r="AR793" s="7">
        <v>128.0</v>
      </c>
      <c r="AS793" s="13">
        <f t="shared" si="10"/>
        <v>0.0985915493</v>
      </c>
      <c r="AT793" s="14">
        <v>-1.25</v>
      </c>
      <c r="AU793" s="7">
        <v>1.0</v>
      </c>
      <c r="AV793" s="7">
        <v>0.0</v>
      </c>
      <c r="AW793" s="14">
        <v>-49.4</v>
      </c>
      <c r="AX793" s="14">
        <v>4.29</v>
      </c>
      <c r="AY793" s="14">
        <v>-3.26</v>
      </c>
    </row>
    <row r="794" ht="12.75" customHeight="1">
      <c r="A794" s="7" t="s">
        <v>825</v>
      </c>
      <c r="B794" s="7" t="s">
        <v>3264</v>
      </c>
      <c r="C794" s="8" t="s">
        <v>166</v>
      </c>
      <c r="D794" s="9" t="s">
        <v>150</v>
      </c>
      <c r="E794" s="7">
        <v>7.0</v>
      </c>
      <c r="F794" s="7">
        <v>0.0</v>
      </c>
      <c r="G794" s="7">
        <v>0.0</v>
      </c>
      <c r="H794" s="24">
        <f t="shared" si="1"/>
        <v>0</v>
      </c>
      <c r="I794" s="7">
        <v>0.0</v>
      </c>
      <c r="J794" s="7">
        <v>0.0</v>
      </c>
      <c r="K794" s="7">
        <v>0.0</v>
      </c>
      <c r="L794" s="12">
        <f t="shared" si="2"/>
        <v>0</v>
      </c>
      <c r="M794" s="7">
        <v>0.0</v>
      </c>
      <c r="N794" s="7">
        <v>0.0</v>
      </c>
      <c r="O794" s="7">
        <v>0.0</v>
      </c>
      <c r="P794" s="7">
        <v>0.0</v>
      </c>
      <c r="Q794" s="7">
        <v>0.0</v>
      </c>
      <c r="R794" s="10">
        <f t="shared" si="3"/>
        <v>0</v>
      </c>
      <c r="S794" s="10">
        <f t="shared" si="4"/>
        <v>0</v>
      </c>
      <c r="T794" s="7">
        <v>0.0</v>
      </c>
      <c r="U794" s="7">
        <v>0.0</v>
      </c>
      <c r="V794" s="7">
        <v>0.0</v>
      </c>
      <c r="W794" s="7">
        <v>0.0</v>
      </c>
      <c r="X794" s="7">
        <v>0.0</v>
      </c>
      <c r="Y794" s="7">
        <v>0.0</v>
      </c>
      <c r="Z794" s="18">
        <f t="shared" si="5"/>
        <v>0</v>
      </c>
      <c r="AA794" s="14">
        <v>0.0</v>
      </c>
      <c r="AB794" s="18">
        <f t="shared" si="6"/>
        <v>0</v>
      </c>
      <c r="AC794" s="14">
        <v>33.86</v>
      </c>
      <c r="AD794" s="18">
        <f t="shared" si="7"/>
        <v>4.837142857</v>
      </c>
      <c r="AE794" s="13">
        <f t="shared" si="8"/>
        <v>0</v>
      </c>
      <c r="AF794" s="7">
        <v>0.0</v>
      </c>
      <c r="AG794" s="7">
        <v>0.0</v>
      </c>
      <c r="AH794" s="13" t="str">
        <f t="shared" si="9"/>
        <v> </v>
      </c>
      <c r="AI794" s="7">
        <v>0.0</v>
      </c>
      <c r="AJ794" s="7">
        <v>0.0</v>
      </c>
      <c r="AK794" s="26">
        <v>0.0</v>
      </c>
      <c r="AL794" s="26">
        <v>0.0</v>
      </c>
      <c r="AM794" s="7">
        <v>0.0</v>
      </c>
      <c r="AN794" s="7">
        <v>0.0</v>
      </c>
      <c r="AO794" s="7">
        <v>0.0</v>
      </c>
      <c r="AP794" s="7">
        <v>0.0</v>
      </c>
      <c r="AQ794" s="7">
        <v>0.0</v>
      </c>
      <c r="AR794" s="7">
        <v>0.0</v>
      </c>
      <c r="AS794" s="13">
        <f t="shared" si="10"/>
        <v>0</v>
      </c>
      <c r="AT794" s="14"/>
      <c r="AU794" s="7">
        <v>0.0</v>
      </c>
      <c r="AV794" s="7">
        <v>0.0</v>
      </c>
      <c r="AW794" s="14">
        <v>0.0</v>
      </c>
      <c r="AX794" s="14"/>
      <c r="AY794" s="14"/>
    </row>
    <row r="795" ht="12.75" customHeight="1">
      <c r="A795" s="7" t="s">
        <v>235</v>
      </c>
      <c r="B795" s="7" t="s">
        <v>3266</v>
      </c>
      <c r="C795" s="8" t="s">
        <v>394</v>
      </c>
      <c r="D795" s="9" t="s">
        <v>174</v>
      </c>
      <c r="E795" s="7">
        <v>62.0</v>
      </c>
      <c r="F795" s="7">
        <v>0.0</v>
      </c>
      <c r="G795" s="7">
        <v>0.0</v>
      </c>
      <c r="H795" s="24">
        <f t="shared" si="1"/>
        <v>0</v>
      </c>
      <c r="I795" s="7">
        <v>0.0</v>
      </c>
      <c r="J795" s="7">
        <v>0.0</v>
      </c>
      <c r="K795" s="7">
        <v>0.0</v>
      </c>
      <c r="L795" s="12">
        <f t="shared" si="2"/>
        <v>0</v>
      </c>
      <c r="M795" s="7">
        <v>1.0</v>
      </c>
      <c r="N795" s="7">
        <v>0.0</v>
      </c>
      <c r="O795" s="7">
        <v>0.0</v>
      </c>
      <c r="P795" s="7">
        <v>1.0</v>
      </c>
      <c r="Q795" s="7">
        <v>0.0</v>
      </c>
      <c r="R795" s="10">
        <f t="shared" si="3"/>
        <v>0</v>
      </c>
      <c r="S795" s="10">
        <f t="shared" si="4"/>
        <v>0</v>
      </c>
      <c r="T795" s="7">
        <v>6.0</v>
      </c>
      <c r="U795" s="7">
        <v>0.0</v>
      </c>
      <c r="V795" s="7">
        <v>1.0</v>
      </c>
      <c r="W795" s="7">
        <v>5.0</v>
      </c>
      <c r="X795" s="7">
        <v>0.0</v>
      </c>
      <c r="Y795" s="7">
        <v>5393.0</v>
      </c>
      <c r="Z795" s="18">
        <f t="shared" si="5"/>
        <v>1.449731183</v>
      </c>
      <c r="AA795" s="14">
        <v>81.12</v>
      </c>
      <c r="AB795" s="18">
        <f t="shared" si="6"/>
        <v>1.308387097</v>
      </c>
      <c r="AC795" s="14">
        <v>246.21</v>
      </c>
      <c r="AD795" s="18">
        <f t="shared" si="7"/>
        <v>3.971129032</v>
      </c>
      <c r="AE795" s="13">
        <f t="shared" si="8"/>
        <v>0.2478232976</v>
      </c>
      <c r="AF795" s="7">
        <v>0.0</v>
      </c>
      <c r="AG795" s="7">
        <v>0.0</v>
      </c>
      <c r="AH795" s="13" t="str">
        <f t="shared" si="9"/>
        <v> </v>
      </c>
      <c r="AI795" s="7">
        <v>0.0</v>
      </c>
      <c r="AJ795" s="7">
        <v>12.0</v>
      </c>
      <c r="AK795" s="26">
        <v>9.0</v>
      </c>
      <c r="AL795" s="26">
        <v>63.0</v>
      </c>
      <c r="AM795" s="7">
        <v>3.0</v>
      </c>
      <c r="AN795" s="7">
        <v>31.0</v>
      </c>
      <c r="AO795" s="7">
        <v>3.0</v>
      </c>
      <c r="AP795" s="7">
        <v>35.0</v>
      </c>
      <c r="AQ795" s="7">
        <v>12.0</v>
      </c>
      <c r="AR795" s="7">
        <v>68.0</v>
      </c>
      <c r="AS795" s="13">
        <f t="shared" si="10"/>
        <v>0.15</v>
      </c>
      <c r="AT795" s="14">
        <v>5.72</v>
      </c>
      <c r="AU795" s="7">
        <v>0.0</v>
      </c>
      <c r="AV795" s="7">
        <v>1.0</v>
      </c>
      <c r="AW795" s="14">
        <v>-45.9</v>
      </c>
      <c r="AX795" s="14">
        <v>12.73</v>
      </c>
      <c r="AY795" s="14">
        <v>7.51</v>
      </c>
    </row>
    <row r="796" ht="12.75" customHeight="1">
      <c r="A796" s="7" t="s">
        <v>732</v>
      </c>
      <c r="B796" s="7" t="s">
        <v>3269</v>
      </c>
      <c r="C796" s="7" t="s">
        <v>305</v>
      </c>
      <c r="D796" s="8" t="s">
        <v>238</v>
      </c>
      <c r="E796" s="7">
        <v>71.0</v>
      </c>
      <c r="F796" s="7">
        <v>0.0</v>
      </c>
      <c r="G796" s="7">
        <v>0.0</v>
      </c>
      <c r="H796" s="24">
        <f t="shared" si="1"/>
        <v>0</v>
      </c>
      <c r="I796" s="7">
        <v>0.0</v>
      </c>
      <c r="J796" s="7">
        <v>0.0</v>
      </c>
      <c r="K796" s="7">
        <v>0.0</v>
      </c>
      <c r="L796" s="12">
        <f t="shared" si="2"/>
        <v>0</v>
      </c>
      <c r="M796" s="7">
        <v>0.0</v>
      </c>
      <c r="N796" s="7">
        <v>0.0</v>
      </c>
      <c r="O796" s="7">
        <v>0.0</v>
      </c>
      <c r="P796" s="7">
        <v>0.0</v>
      </c>
      <c r="Q796" s="7">
        <v>0.0</v>
      </c>
      <c r="R796" s="10">
        <f t="shared" si="3"/>
        <v>0</v>
      </c>
      <c r="S796" s="10">
        <f t="shared" si="4"/>
        <v>0</v>
      </c>
      <c r="T796" s="7">
        <v>0.0</v>
      </c>
      <c r="U796" s="7">
        <v>0.0</v>
      </c>
      <c r="V796" s="7">
        <v>0.0</v>
      </c>
      <c r="W796" s="7">
        <v>0.0</v>
      </c>
      <c r="X796" s="7">
        <v>0.0</v>
      </c>
      <c r="Y796" s="7">
        <v>134.0</v>
      </c>
      <c r="Z796" s="18">
        <f t="shared" si="5"/>
        <v>0.03145539906</v>
      </c>
      <c r="AA796" s="14">
        <v>1.9</v>
      </c>
      <c r="AB796" s="18">
        <f t="shared" si="6"/>
        <v>0.02676056338</v>
      </c>
      <c r="AC796" s="14">
        <v>317.51</v>
      </c>
      <c r="AD796" s="18">
        <f t="shared" si="7"/>
        <v>4.471971831</v>
      </c>
      <c r="AE796" s="13">
        <f t="shared" si="8"/>
        <v>0.005948467487</v>
      </c>
      <c r="AF796" s="7">
        <v>0.0</v>
      </c>
      <c r="AG796" s="7">
        <v>1.0</v>
      </c>
      <c r="AH796" s="13">
        <f t="shared" si="9"/>
        <v>0</v>
      </c>
      <c r="AI796" s="7">
        <v>0.0</v>
      </c>
      <c r="AJ796" s="7">
        <v>0.0</v>
      </c>
      <c r="AK796" s="26">
        <v>0.0</v>
      </c>
      <c r="AL796" s="26">
        <v>2.0</v>
      </c>
      <c r="AM796" s="7">
        <v>0.0</v>
      </c>
      <c r="AN796" s="7">
        <v>0.0</v>
      </c>
      <c r="AO796" s="7">
        <v>1.0</v>
      </c>
      <c r="AP796" s="7">
        <v>0.0</v>
      </c>
      <c r="AQ796" s="7">
        <v>0.0</v>
      </c>
      <c r="AR796" s="7">
        <v>2.0</v>
      </c>
      <c r="AS796" s="13">
        <f t="shared" si="10"/>
        <v>0</v>
      </c>
      <c r="AT796" s="14">
        <v>-17.55</v>
      </c>
      <c r="AU796" s="7">
        <v>0.0</v>
      </c>
      <c r="AV796" s="7">
        <v>0.0</v>
      </c>
      <c r="AW796" s="14">
        <v>-94.7</v>
      </c>
      <c r="AX796" s="14">
        <v>66.67</v>
      </c>
      <c r="AY796" s="14">
        <v>61.63</v>
      </c>
    </row>
    <row r="797" ht="12.75" customHeight="1">
      <c r="A797" s="7" t="s">
        <v>594</v>
      </c>
      <c r="B797" s="7" t="s">
        <v>2768</v>
      </c>
      <c r="C797" s="8" t="s">
        <v>166</v>
      </c>
      <c r="D797" s="9" t="s">
        <v>174</v>
      </c>
      <c r="E797" s="7">
        <v>6.0</v>
      </c>
      <c r="F797" s="7">
        <v>0.0</v>
      </c>
      <c r="G797" s="7">
        <v>0.0</v>
      </c>
      <c r="H797" s="24">
        <f t="shared" si="1"/>
        <v>0</v>
      </c>
      <c r="I797" s="7">
        <v>0.0</v>
      </c>
      <c r="J797" s="7">
        <v>0.0</v>
      </c>
      <c r="K797" s="7">
        <v>0.0</v>
      </c>
      <c r="L797" s="12">
        <f t="shared" si="2"/>
        <v>0</v>
      </c>
      <c r="M797" s="7">
        <v>0.0</v>
      </c>
      <c r="N797" s="7">
        <v>0.0</v>
      </c>
      <c r="O797" s="7">
        <v>0.0</v>
      </c>
      <c r="P797" s="7">
        <v>0.0</v>
      </c>
      <c r="Q797" s="7">
        <v>0.0</v>
      </c>
      <c r="R797" s="10">
        <f t="shared" si="3"/>
        <v>0</v>
      </c>
      <c r="S797" s="10">
        <f t="shared" si="4"/>
        <v>0</v>
      </c>
      <c r="T797" s="7">
        <v>0.0</v>
      </c>
      <c r="U797" s="7">
        <v>2.0</v>
      </c>
      <c r="V797" s="7">
        <v>0.0</v>
      </c>
      <c r="W797" s="7">
        <v>0.0</v>
      </c>
      <c r="X797" s="7">
        <v>0.0</v>
      </c>
      <c r="Y797" s="7">
        <v>307.0</v>
      </c>
      <c r="Z797" s="18">
        <f t="shared" si="5"/>
        <v>0.8527777778</v>
      </c>
      <c r="AA797" s="14">
        <v>5.75</v>
      </c>
      <c r="AB797" s="18">
        <f t="shared" si="6"/>
        <v>0.9583333333</v>
      </c>
      <c r="AC797" s="14">
        <v>16.46</v>
      </c>
      <c r="AD797" s="18">
        <f t="shared" si="7"/>
        <v>2.743333333</v>
      </c>
      <c r="AE797" s="13">
        <f t="shared" si="8"/>
        <v>0.2588923908</v>
      </c>
      <c r="AF797" s="7">
        <v>0.0</v>
      </c>
      <c r="AG797" s="7">
        <v>0.0</v>
      </c>
      <c r="AH797" s="13" t="str">
        <f t="shared" si="9"/>
        <v> </v>
      </c>
      <c r="AI797" s="7">
        <v>0.0</v>
      </c>
      <c r="AJ797" s="7">
        <v>0.0</v>
      </c>
      <c r="AK797" s="26">
        <v>1.0</v>
      </c>
      <c r="AL797" s="26">
        <v>4.0</v>
      </c>
      <c r="AM797" s="7">
        <v>0.0</v>
      </c>
      <c r="AN797" s="7">
        <v>1.0</v>
      </c>
      <c r="AO797" s="7">
        <v>0.0</v>
      </c>
      <c r="AP797" s="7">
        <v>2.0</v>
      </c>
      <c r="AQ797" s="7">
        <v>0.0</v>
      </c>
      <c r="AR797" s="7">
        <v>2.0</v>
      </c>
      <c r="AS797" s="13">
        <f t="shared" si="10"/>
        <v>0</v>
      </c>
      <c r="AT797" s="14">
        <v>-35.29</v>
      </c>
      <c r="AU797" s="7">
        <v>0.0</v>
      </c>
      <c r="AV797" s="7">
        <v>0.0</v>
      </c>
      <c r="AW797" s="14">
        <v>-20.9</v>
      </c>
      <c r="AX797" s="14">
        <v>0.0</v>
      </c>
      <c r="AY797" s="14">
        <v>-5.88</v>
      </c>
    </row>
    <row r="798" ht="12.75" customHeight="1">
      <c r="A798" s="7" t="s">
        <v>235</v>
      </c>
      <c r="B798" s="7" t="s">
        <v>2768</v>
      </c>
      <c r="C798" s="8" t="s">
        <v>246</v>
      </c>
      <c r="D798" s="9" t="s">
        <v>174</v>
      </c>
      <c r="E798" s="7">
        <v>64.0</v>
      </c>
      <c r="F798" s="7">
        <v>0.0</v>
      </c>
      <c r="G798" s="7">
        <v>1.0</v>
      </c>
      <c r="H798" s="24">
        <f t="shared" si="1"/>
        <v>1</v>
      </c>
      <c r="I798" s="7">
        <v>0.0</v>
      </c>
      <c r="J798" s="7">
        <v>0.0</v>
      </c>
      <c r="K798" s="7">
        <v>1.0</v>
      </c>
      <c r="L798" s="12">
        <f t="shared" si="2"/>
        <v>0</v>
      </c>
      <c r="M798" s="7">
        <v>1.0</v>
      </c>
      <c r="N798" s="7">
        <v>0.0</v>
      </c>
      <c r="O798" s="7">
        <v>0.0</v>
      </c>
      <c r="P798" s="7">
        <v>1.0</v>
      </c>
      <c r="Q798" s="7">
        <v>1.0</v>
      </c>
      <c r="R798" s="10">
        <f t="shared" si="3"/>
        <v>0</v>
      </c>
      <c r="S798" s="10">
        <f t="shared" si="4"/>
        <v>0</v>
      </c>
      <c r="T798" s="7">
        <v>38.0</v>
      </c>
      <c r="U798" s="7">
        <v>29.0</v>
      </c>
      <c r="V798" s="7">
        <v>1.0</v>
      </c>
      <c r="W798" s="7">
        <v>11.0</v>
      </c>
      <c r="X798" s="7">
        <v>0.0</v>
      </c>
      <c r="Y798" s="7">
        <v>11128.0</v>
      </c>
      <c r="Z798" s="18">
        <f t="shared" si="5"/>
        <v>2.897916667</v>
      </c>
      <c r="AA798" s="14">
        <v>183.35</v>
      </c>
      <c r="AB798" s="18">
        <f t="shared" si="6"/>
        <v>2.86484375</v>
      </c>
      <c r="AC798" s="14">
        <v>177.53</v>
      </c>
      <c r="AD798" s="18">
        <f t="shared" si="7"/>
        <v>2.77390625</v>
      </c>
      <c r="AE798" s="13">
        <f t="shared" si="8"/>
        <v>0.5080636223</v>
      </c>
      <c r="AF798" s="7">
        <v>0.0</v>
      </c>
      <c r="AG798" s="7">
        <v>0.0</v>
      </c>
      <c r="AH798" s="13" t="str">
        <f t="shared" si="9"/>
        <v> </v>
      </c>
      <c r="AI798" s="7">
        <v>2.0</v>
      </c>
      <c r="AJ798" s="7">
        <v>29.0</v>
      </c>
      <c r="AK798" s="26">
        <v>18.0</v>
      </c>
      <c r="AL798" s="26">
        <v>149.0</v>
      </c>
      <c r="AM798" s="7">
        <v>4.0</v>
      </c>
      <c r="AN798" s="7">
        <v>74.0</v>
      </c>
      <c r="AO798" s="7">
        <v>4.0</v>
      </c>
      <c r="AP798" s="7">
        <v>91.0</v>
      </c>
      <c r="AQ798" s="7">
        <v>16.0</v>
      </c>
      <c r="AR798" s="7">
        <v>179.0</v>
      </c>
      <c r="AS798" s="13">
        <f t="shared" si="10"/>
        <v>0.08205128205</v>
      </c>
      <c r="AT798" s="14">
        <v>-11.23</v>
      </c>
      <c r="AU798" s="7">
        <v>1.0</v>
      </c>
      <c r="AV798" s="7">
        <v>3.0</v>
      </c>
      <c r="AW798" s="14">
        <v>-46.1</v>
      </c>
      <c r="AX798" s="14">
        <v>3.09</v>
      </c>
      <c r="AY798" s="14">
        <v>-8.17</v>
      </c>
    </row>
    <row r="799" ht="12.75" customHeight="1">
      <c r="A799" s="7" t="s">
        <v>3276</v>
      </c>
      <c r="B799" s="7" t="s">
        <v>3277</v>
      </c>
      <c r="C799" s="8" t="s">
        <v>206</v>
      </c>
      <c r="D799" s="9" t="s">
        <v>174</v>
      </c>
      <c r="E799" s="7">
        <v>68.0</v>
      </c>
      <c r="F799" s="7">
        <v>0.0</v>
      </c>
      <c r="G799" s="7">
        <v>0.0</v>
      </c>
      <c r="H799" s="24">
        <f t="shared" si="1"/>
        <v>0</v>
      </c>
      <c r="I799" s="7">
        <v>0.0</v>
      </c>
      <c r="J799" s="7">
        <v>0.0</v>
      </c>
      <c r="K799" s="7">
        <v>0.0</v>
      </c>
      <c r="L799" s="12">
        <f t="shared" si="2"/>
        <v>0</v>
      </c>
      <c r="M799" s="7">
        <v>6.0</v>
      </c>
      <c r="N799" s="7">
        <v>0.0</v>
      </c>
      <c r="O799" s="7">
        <v>0.0</v>
      </c>
      <c r="P799" s="7">
        <v>6.0</v>
      </c>
      <c r="Q799" s="7">
        <v>0.0</v>
      </c>
      <c r="R799" s="10">
        <f t="shared" si="3"/>
        <v>0</v>
      </c>
      <c r="S799" s="10">
        <f t="shared" si="4"/>
        <v>0</v>
      </c>
      <c r="T799" s="7">
        <v>9.0</v>
      </c>
      <c r="U799" s="7">
        <v>5.0</v>
      </c>
      <c r="V799" s="7">
        <v>6.0</v>
      </c>
      <c r="W799" s="7">
        <v>11.0</v>
      </c>
      <c r="X799" s="7">
        <v>2.0</v>
      </c>
      <c r="Y799" s="7">
        <v>9566.0</v>
      </c>
      <c r="Z799" s="18">
        <f t="shared" si="5"/>
        <v>2.344607843</v>
      </c>
      <c r="AA799" s="14">
        <v>154.76</v>
      </c>
      <c r="AB799" s="18">
        <f t="shared" si="6"/>
        <v>2.275882353</v>
      </c>
      <c r="AC799" s="14">
        <v>181.49</v>
      </c>
      <c r="AD799" s="18">
        <f t="shared" si="7"/>
        <v>2.668970588</v>
      </c>
      <c r="AE799" s="13">
        <f t="shared" si="8"/>
        <v>0.4602527881</v>
      </c>
      <c r="AF799" s="7">
        <v>0.0</v>
      </c>
      <c r="AG799" s="7">
        <v>0.0</v>
      </c>
      <c r="AH799" s="13" t="str">
        <f t="shared" si="9"/>
        <v> </v>
      </c>
      <c r="AI799" s="7">
        <v>4.0</v>
      </c>
      <c r="AJ799" s="7">
        <v>15.0</v>
      </c>
      <c r="AK799" s="26">
        <v>28.0</v>
      </c>
      <c r="AL799" s="26">
        <v>119.0</v>
      </c>
      <c r="AM799" s="7">
        <v>8.0</v>
      </c>
      <c r="AN799" s="7">
        <v>59.0</v>
      </c>
      <c r="AO799" s="7">
        <v>6.0</v>
      </c>
      <c r="AP799" s="7">
        <v>40.0</v>
      </c>
      <c r="AQ799" s="7">
        <v>27.0</v>
      </c>
      <c r="AR799" s="7">
        <v>121.0</v>
      </c>
      <c r="AS799" s="13">
        <f t="shared" si="10"/>
        <v>0.1824324324</v>
      </c>
      <c r="AT799" s="14">
        <v>3.09</v>
      </c>
      <c r="AU799" s="7">
        <v>0.0</v>
      </c>
      <c r="AV799" s="7">
        <v>2.0</v>
      </c>
      <c r="AW799" s="14">
        <v>-46.1</v>
      </c>
      <c r="AX799" s="14">
        <v>5.06</v>
      </c>
      <c r="AY799" s="14">
        <v>-0.71</v>
      </c>
    </row>
    <row r="800" ht="12.75" customHeight="1">
      <c r="A800" s="7" t="s">
        <v>464</v>
      </c>
      <c r="B800" s="7" t="s">
        <v>3279</v>
      </c>
      <c r="C800" s="8" t="s">
        <v>610</v>
      </c>
      <c r="D800" s="9" t="s">
        <v>174</v>
      </c>
      <c r="E800" s="7">
        <v>3.0</v>
      </c>
      <c r="F800" s="7">
        <v>0.0</v>
      </c>
      <c r="G800" s="7">
        <v>0.0</v>
      </c>
      <c r="H800" s="24">
        <f t="shared" si="1"/>
        <v>0</v>
      </c>
      <c r="I800" s="7">
        <v>0.0</v>
      </c>
      <c r="J800" s="7">
        <v>0.0</v>
      </c>
      <c r="K800" s="7">
        <v>0.0</v>
      </c>
      <c r="L800" s="12">
        <f t="shared" si="2"/>
        <v>0</v>
      </c>
      <c r="M800" s="7">
        <v>0.0</v>
      </c>
      <c r="N800" s="7">
        <v>0.0</v>
      </c>
      <c r="O800" s="7">
        <v>0.0</v>
      </c>
      <c r="P800" s="7">
        <v>0.0</v>
      </c>
      <c r="Q800" s="7">
        <v>0.0</v>
      </c>
      <c r="R800" s="10">
        <f t="shared" si="3"/>
        <v>0</v>
      </c>
      <c r="S800" s="10">
        <f t="shared" si="4"/>
        <v>0</v>
      </c>
      <c r="T800" s="7">
        <v>0.0</v>
      </c>
      <c r="U800" s="7">
        <v>0.0</v>
      </c>
      <c r="V800" s="7">
        <v>0.0</v>
      </c>
      <c r="W800" s="7">
        <v>0.0</v>
      </c>
      <c r="X800" s="7">
        <v>0.0</v>
      </c>
      <c r="Y800" s="7">
        <v>200.0</v>
      </c>
      <c r="Z800" s="18">
        <f t="shared" si="5"/>
        <v>1.111111111</v>
      </c>
      <c r="AA800" s="14">
        <v>1.98</v>
      </c>
      <c r="AB800" s="18">
        <f t="shared" si="6"/>
        <v>0.66</v>
      </c>
      <c r="AC800" s="14">
        <v>13.69</v>
      </c>
      <c r="AD800" s="18">
        <f t="shared" si="7"/>
        <v>4.563333333</v>
      </c>
      <c r="AE800" s="13">
        <f t="shared" si="8"/>
        <v>0.1263560944</v>
      </c>
      <c r="AF800" s="7">
        <v>0.0</v>
      </c>
      <c r="AG800" s="7">
        <v>0.0</v>
      </c>
      <c r="AH800" s="13" t="str">
        <f t="shared" si="9"/>
        <v> </v>
      </c>
      <c r="AI800" s="7">
        <v>0.0</v>
      </c>
      <c r="AJ800" s="7">
        <v>1.0</v>
      </c>
      <c r="AK800" s="26">
        <v>1.0</v>
      </c>
      <c r="AL800" s="26">
        <v>2.0</v>
      </c>
      <c r="AM800" s="7">
        <v>0.0</v>
      </c>
      <c r="AN800" s="7">
        <v>2.0</v>
      </c>
      <c r="AO800" s="7">
        <v>0.0</v>
      </c>
      <c r="AP800" s="7">
        <v>2.0</v>
      </c>
      <c r="AQ800" s="7">
        <v>1.0</v>
      </c>
      <c r="AR800" s="7">
        <v>2.0</v>
      </c>
      <c r="AS800" s="13">
        <f t="shared" si="10"/>
        <v>0.3333333333</v>
      </c>
      <c r="AT800" s="14">
        <v>21.57</v>
      </c>
      <c r="AU800" s="7">
        <v>0.0</v>
      </c>
      <c r="AV800" s="7">
        <v>0.0</v>
      </c>
      <c r="AW800" s="14">
        <v>-60.6</v>
      </c>
      <c r="AX800" s="14">
        <v>0.0</v>
      </c>
      <c r="AY800" s="14">
        <v>0.0</v>
      </c>
    </row>
    <row r="801" ht="12.75" customHeight="1">
      <c r="A801" s="7" t="s">
        <v>3281</v>
      </c>
      <c r="B801" s="7" t="s">
        <v>3282</v>
      </c>
      <c r="C801" s="8" t="s">
        <v>231</v>
      </c>
      <c r="D801" s="9" t="s">
        <v>275</v>
      </c>
      <c r="E801" s="7">
        <v>18.0</v>
      </c>
      <c r="F801" s="7">
        <v>1.0</v>
      </c>
      <c r="G801" s="7">
        <v>0.0</v>
      </c>
      <c r="H801" s="24">
        <f t="shared" si="1"/>
        <v>1</v>
      </c>
      <c r="I801" s="7">
        <v>1.0</v>
      </c>
      <c r="J801" s="7">
        <v>0.0</v>
      </c>
      <c r="K801" s="7">
        <v>0.0</v>
      </c>
      <c r="L801" s="12">
        <f t="shared" si="2"/>
        <v>0</v>
      </c>
      <c r="M801" s="7">
        <v>1.0</v>
      </c>
      <c r="N801" s="7">
        <v>0.0</v>
      </c>
      <c r="O801" s="7">
        <v>0.0</v>
      </c>
      <c r="P801" s="7">
        <v>0.0</v>
      </c>
      <c r="Q801" s="7">
        <v>0.0</v>
      </c>
      <c r="R801" s="10">
        <f t="shared" si="3"/>
        <v>1</v>
      </c>
      <c r="S801" s="10">
        <f t="shared" si="4"/>
        <v>0</v>
      </c>
      <c r="T801" s="7">
        <v>0.0</v>
      </c>
      <c r="U801" s="7">
        <v>0.0</v>
      </c>
      <c r="V801" s="7">
        <v>0.0</v>
      </c>
      <c r="W801" s="7">
        <v>0.0</v>
      </c>
      <c r="X801" s="7">
        <v>0.0</v>
      </c>
      <c r="Y801" s="7">
        <v>442.0</v>
      </c>
      <c r="Z801" s="18">
        <f t="shared" si="5"/>
        <v>0.4092592593</v>
      </c>
      <c r="AA801" s="14">
        <v>7.8</v>
      </c>
      <c r="AB801" s="18">
        <f t="shared" si="6"/>
        <v>0.4333333333</v>
      </c>
      <c r="AC801" s="14">
        <v>77.21</v>
      </c>
      <c r="AD801" s="18">
        <f t="shared" si="7"/>
        <v>4.289444444</v>
      </c>
      <c r="AE801" s="13">
        <f t="shared" si="8"/>
        <v>0.0917539113</v>
      </c>
      <c r="AF801" s="7">
        <v>4.0</v>
      </c>
      <c r="AG801" s="7">
        <v>2.0</v>
      </c>
      <c r="AH801" s="13">
        <f t="shared" si="9"/>
        <v>0.6666666667</v>
      </c>
      <c r="AI801" s="7">
        <v>1.0</v>
      </c>
      <c r="AJ801" s="7">
        <v>0.0</v>
      </c>
      <c r="AK801" s="26">
        <v>0.0</v>
      </c>
      <c r="AL801" s="26">
        <v>5.0</v>
      </c>
      <c r="AM801" s="7">
        <v>0.0</v>
      </c>
      <c r="AN801" s="7">
        <v>2.0</v>
      </c>
      <c r="AO801" s="7">
        <v>0.0</v>
      </c>
      <c r="AP801" s="7">
        <v>2.0</v>
      </c>
      <c r="AQ801" s="7">
        <v>1.0</v>
      </c>
      <c r="AR801" s="7">
        <v>4.0</v>
      </c>
      <c r="AS801" s="13">
        <f t="shared" si="10"/>
        <v>0.2</v>
      </c>
      <c r="AT801" s="14">
        <v>-6.98</v>
      </c>
      <c r="AU801" s="7">
        <v>0.0</v>
      </c>
      <c r="AV801" s="7">
        <v>0.0</v>
      </c>
      <c r="AW801" s="14">
        <v>-30.8</v>
      </c>
      <c r="AX801" s="14">
        <v>0.0</v>
      </c>
      <c r="AY801" s="14">
        <v>-6.94</v>
      </c>
    </row>
    <row r="802" ht="12.75" customHeight="1">
      <c r="A802" s="7" t="s">
        <v>2587</v>
      </c>
      <c r="B802" s="7" t="s">
        <v>3285</v>
      </c>
      <c r="C802" s="8" t="s">
        <v>215</v>
      </c>
      <c r="D802" s="9" t="s">
        <v>174</v>
      </c>
      <c r="E802" s="7">
        <v>77.0</v>
      </c>
      <c r="F802" s="7">
        <v>0.0</v>
      </c>
      <c r="G802" s="7">
        <v>0.0</v>
      </c>
      <c r="H802" s="24">
        <f t="shared" si="1"/>
        <v>0</v>
      </c>
      <c r="I802" s="7">
        <v>0.0</v>
      </c>
      <c r="J802" s="7">
        <v>0.0</v>
      </c>
      <c r="K802" s="7">
        <v>0.0</v>
      </c>
      <c r="L802" s="12">
        <f t="shared" si="2"/>
        <v>0</v>
      </c>
      <c r="M802" s="7">
        <v>0.0</v>
      </c>
      <c r="N802" s="7">
        <v>1.0</v>
      </c>
      <c r="O802" s="7">
        <v>1.0</v>
      </c>
      <c r="P802" s="7">
        <v>0.0</v>
      </c>
      <c r="Q802" s="7">
        <v>0.0</v>
      </c>
      <c r="R802" s="10">
        <f t="shared" si="3"/>
        <v>0</v>
      </c>
      <c r="S802" s="10">
        <f t="shared" si="4"/>
        <v>0</v>
      </c>
      <c r="T802" s="7">
        <v>9.0</v>
      </c>
      <c r="U802" s="7">
        <v>4.0</v>
      </c>
      <c r="V802" s="7">
        <v>4.0</v>
      </c>
      <c r="W802" s="7">
        <v>3.0</v>
      </c>
      <c r="X802" s="7">
        <v>2.0</v>
      </c>
      <c r="Y802" s="7">
        <v>8426.0</v>
      </c>
      <c r="Z802" s="18">
        <f t="shared" si="5"/>
        <v>1.823809524</v>
      </c>
      <c r="AA802" s="14">
        <v>141.02</v>
      </c>
      <c r="AB802" s="18">
        <f t="shared" si="6"/>
        <v>1.831428571</v>
      </c>
      <c r="AC802" s="14">
        <v>259.02</v>
      </c>
      <c r="AD802" s="18">
        <f t="shared" si="7"/>
        <v>3.363896104</v>
      </c>
      <c r="AE802" s="13">
        <f t="shared" si="8"/>
        <v>0.3525147485</v>
      </c>
      <c r="AF802" s="7">
        <v>0.0</v>
      </c>
      <c r="AG802" s="7">
        <v>0.0</v>
      </c>
      <c r="AH802" s="13" t="str">
        <f t="shared" si="9"/>
        <v> </v>
      </c>
      <c r="AI802" s="7">
        <v>0.0</v>
      </c>
      <c r="AJ802" s="7">
        <v>8.0</v>
      </c>
      <c r="AK802" s="26">
        <v>13.0</v>
      </c>
      <c r="AL802" s="26">
        <v>120.0</v>
      </c>
      <c r="AM802" s="7">
        <v>3.0</v>
      </c>
      <c r="AN802" s="7">
        <v>54.0</v>
      </c>
      <c r="AO802" s="7">
        <v>4.0</v>
      </c>
      <c r="AP802" s="7">
        <v>56.0</v>
      </c>
      <c r="AQ802" s="7">
        <v>11.0</v>
      </c>
      <c r="AR802" s="7">
        <v>104.0</v>
      </c>
      <c r="AS802" s="13">
        <f t="shared" si="10"/>
        <v>0.09565217391</v>
      </c>
      <c r="AT802" s="14">
        <v>-2.62</v>
      </c>
      <c r="AU802" s="7">
        <v>1.0</v>
      </c>
      <c r="AV802" s="7">
        <v>0.0</v>
      </c>
      <c r="AW802" s="14">
        <v>-48.5</v>
      </c>
      <c r="AX802" s="14">
        <v>6.84</v>
      </c>
      <c r="AY802" s="14">
        <v>0.64</v>
      </c>
    </row>
    <row r="803" ht="12.75" customHeight="1">
      <c r="A803" s="7" t="s">
        <v>732</v>
      </c>
      <c r="B803" s="7" t="s">
        <v>3288</v>
      </c>
      <c r="C803" s="8" t="s">
        <v>447</v>
      </c>
      <c r="D803" s="9" t="s">
        <v>174</v>
      </c>
      <c r="E803" s="7">
        <v>82.0</v>
      </c>
      <c r="F803" s="7">
        <v>1.0</v>
      </c>
      <c r="G803" s="7">
        <v>1.0</v>
      </c>
      <c r="H803" s="24">
        <f t="shared" si="1"/>
        <v>2</v>
      </c>
      <c r="I803" s="7">
        <v>1.0</v>
      </c>
      <c r="J803" s="7">
        <v>0.0</v>
      </c>
      <c r="K803" s="7">
        <v>1.0</v>
      </c>
      <c r="L803" s="12">
        <f t="shared" si="2"/>
        <v>0</v>
      </c>
      <c r="M803" s="7">
        <v>4.0</v>
      </c>
      <c r="N803" s="7">
        <v>4.0</v>
      </c>
      <c r="O803" s="7">
        <v>4.0</v>
      </c>
      <c r="P803" s="7">
        <v>3.0</v>
      </c>
      <c r="Q803" s="7">
        <v>0.0</v>
      </c>
      <c r="R803" s="10">
        <f t="shared" si="3"/>
        <v>0.25</v>
      </c>
      <c r="S803" s="10">
        <f t="shared" si="4"/>
        <v>0.1428571429</v>
      </c>
      <c r="T803" s="7">
        <v>13.0</v>
      </c>
      <c r="U803" s="7">
        <v>7.0</v>
      </c>
      <c r="V803" s="7">
        <v>3.0</v>
      </c>
      <c r="W803" s="7">
        <v>4.0</v>
      </c>
      <c r="X803" s="7">
        <v>5.0</v>
      </c>
      <c r="Y803" s="7">
        <v>9621.0</v>
      </c>
      <c r="Z803" s="18">
        <f t="shared" si="5"/>
        <v>1.955487805</v>
      </c>
      <c r="AA803" s="14">
        <v>157.37</v>
      </c>
      <c r="AB803" s="18">
        <f t="shared" si="6"/>
        <v>1.919146341</v>
      </c>
      <c r="AC803" s="14">
        <v>170.03</v>
      </c>
      <c r="AD803" s="18">
        <f t="shared" si="7"/>
        <v>2.073536585</v>
      </c>
      <c r="AE803" s="13">
        <f t="shared" si="8"/>
        <v>0.4806658522</v>
      </c>
      <c r="AF803" s="7">
        <v>0.0</v>
      </c>
      <c r="AG803" s="7">
        <v>0.0</v>
      </c>
      <c r="AH803" s="13" t="str">
        <f t="shared" si="9"/>
        <v> </v>
      </c>
      <c r="AI803" s="7">
        <v>3.0</v>
      </c>
      <c r="AJ803" s="7">
        <v>18.0</v>
      </c>
      <c r="AK803" s="26">
        <v>18.0</v>
      </c>
      <c r="AL803" s="26">
        <v>122.0</v>
      </c>
      <c r="AM803" s="7">
        <v>7.0</v>
      </c>
      <c r="AN803" s="7">
        <v>55.0</v>
      </c>
      <c r="AO803" s="7">
        <v>4.0</v>
      </c>
      <c r="AP803" s="7">
        <v>55.0</v>
      </c>
      <c r="AQ803" s="7">
        <v>19.0</v>
      </c>
      <c r="AR803" s="7">
        <v>132.0</v>
      </c>
      <c r="AS803" s="13">
        <f t="shared" si="10"/>
        <v>0.1258278146</v>
      </c>
      <c r="AT803" s="14">
        <v>5.92</v>
      </c>
      <c r="AU803" s="7">
        <v>0.0</v>
      </c>
      <c r="AV803" s="7">
        <v>2.0</v>
      </c>
      <c r="AW803" s="14">
        <v>-44.2</v>
      </c>
      <c r="AX803" s="14">
        <v>3.8</v>
      </c>
      <c r="AY803" s="14">
        <v>-1.4</v>
      </c>
    </row>
    <row r="804" ht="12.75" customHeight="1">
      <c r="A804" s="7" t="s">
        <v>532</v>
      </c>
      <c r="B804" s="7" t="s">
        <v>3292</v>
      </c>
      <c r="C804" s="8" t="s">
        <v>297</v>
      </c>
      <c r="D804" s="9" t="s">
        <v>150</v>
      </c>
      <c r="E804" s="7">
        <v>20.0</v>
      </c>
      <c r="F804" s="7">
        <v>1.0</v>
      </c>
      <c r="G804" s="7">
        <v>0.0</v>
      </c>
      <c r="H804" s="24">
        <f t="shared" si="1"/>
        <v>1</v>
      </c>
      <c r="I804" s="7">
        <v>1.0</v>
      </c>
      <c r="J804" s="7">
        <v>0.0</v>
      </c>
      <c r="K804" s="7">
        <v>0.0</v>
      </c>
      <c r="L804" s="12">
        <f t="shared" si="2"/>
        <v>0</v>
      </c>
      <c r="M804" s="7">
        <v>3.0</v>
      </c>
      <c r="N804" s="7">
        <v>3.0</v>
      </c>
      <c r="O804" s="7">
        <v>3.0</v>
      </c>
      <c r="P804" s="7">
        <v>2.0</v>
      </c>
      <c r="Q804" s="7">
        <v>0.0</v>
      </c>
      <c r="R804" s="10">
        <f t="shared" si="3"/>
        <v>0.3333333333</v>
      </c>
      <c r="S804" s="10">
        <f t="shared" si="4"/>
        <v>0.2</v>
      </c>
      <c r="T804" s="7">
        <v>1.0</v>
      </c>
      <c r="U804" s="7">
        <v>1.0</v>
      </c>
      <c r="V804" s="7">
        <v>2.0</v>
      </c>
      <c r="W804" s="7">
        <v>0.0</v>
      </c>
      <c r="X804" s="7">
        <v>1.0</v>
      </c>
      <c r="Y804" s="7">
        <v>2553.0</v>
      </c>
      <c r="Z804" s="18">
        <f t="shared" si="5"/>
        <v>2.1275</v>
      </c>
      <c r="AA804" s="14">
        <v>41.52</v>
      </c>
      <c r="AB804" s="18">
        <f t="shared" si="6"/>
        <v>2.076</v>
      </c>
      <c r="AC804" s="14">
        <v>53.1</v>
      </c>
      <c r="AD804" s="18">
        <f t="shared" si="7"/>
        <v>2.655</v>
      </c>
      <c r="AE804" s="13">
        <f t="shared" si="8"/>
        <v>0.438807863</v>
      </c>
      <c r="AF804" s="7">
        <v>24.0</v>
      </c>
      <c r="AG804" s="7">
        <v>23.0</v>
      </c>
      <c r="AH804" s="13">
        <f t="shared" si="9"/>
        <v>0.5106382979</v>
      </c>
      <c r="AI804" s="7">
        <v>1.0</v>
      </c>
      <c r="AJ804" s="7">
        <v>2.0</v>
      </c>
      <c r="AK804" s="26">
        <v>8.0</v>
      </c>
      <c r="AL804" s="26">
        <v>25.0</v>
      </c>
      <c r="AM804" s="7">
        <v>4.0</v>
      </c>
      <c r="AN804" s="7">
        <v>11.0</v>
      </c>
      <c r="AO804" s="7">
        <v>2.0</v>
      </c>
      <c r="AP804" s="7">
        <v>8.0</v>
      </c>
      <c r="AQ804" s="7">
        <v>12.0</v>
      </c>
      <c r="AR804" s="7">
        <v>25.0</v>
      </c>
      <c r="AS804" s="13">
        <f t="shared" si="10"/>
        <v>0.3243243243</v>
      </c>
      <c r="AT804" s="14">
        <v>28.18</v>
      </c>
      <c r="AU804" s="7">
        <v>0.0</v>
      </c>
      <c r="AV804" s="7">
        <v>1.0</v>
      </c>
      <c r="AW804" s="14">
        <v>-27.5</v>
      </c>
      <c r="AX804" s="14">
        <v>2.56</v>
      </c>
      <c r="AY804" s="14">
        <v>-1.52</v>
      </c>
    </row>
    <row r="805" ht="12.75" customHeight="1">
      <c r="A805" s="7" t="s">
        <v>3296</v>
      </c>
      <c r="B805" s="7" t="s">
        <v>3292</v>
      </c>
      <c r="C805" s="8" t="s">
        <v>685</v>
      </c>
      <c r="D805" s="9" t="s">
        <v>150</v>
      </c>
      <c r="E805" s="7">
        <v>8.0</v>
      </c>
      <c r="F805" s="7">
        <v>0.0</v>
      </c>
      <c r="G805" s="7">
        <v>0.0</v>
      </c>
      <c r="H805" s="24">
        <f t="shared" si="1"/>
        <v>0</v>
      </c>
      <c r="I805" s="7">
        <v>0.0</v>
      </c>
      <c r="J805" s="7">
        <v>0.0</v>
      </c>
      <c r="K805" s="7">
        <v>0.0</v>
      </c>
      <c r="L805" s="12">
        <f t="shared" si="2"/>
        <v>0</v>
      </c>
      <c r="M805" s="7">
        <v>0.0</v>
      </c>
      <c r="N805" s="7">
        <v>0.0</v>
      </c>
      <c r="O805" s="7">
        <v>0.0</v>
      </c>
      <c r="P805" s="7">
        <v>0.0</v>
      </c>
      <c r="Q805" s="7">
        <v>0.0</v>
      </c>
      <c r="R805" s="10">
        <f t="shared" si="3"/>
        <v>0</v>
      </c>
      <c r="S805" s="10">
        <f t="shared" si="4"/>
        <v>0</v>
      </c>
      <c r="T805" s="7">
        <v>0.0</v>
      </c>
      <c r="U805" s="7">
        <v>0.0</v>
      </c>
      <c r="V805" s="7">
        <v>0.0</v>
      </c>
      <c r="W805" s="7">
        <v>0.0</v>
      </c>
      <c r="X805" s="7">
        <v>0.0</v>
      </c>
      <c r="Y805" s="7">
        <v>0.0</v>
      </c>
      <c r="Z805" s="18">
        <f t="shared" si="5"/>
        <v>0</v>
      </c>
      <c r="AA805" s="14">
        <v>0.0</v>
      </c>
      <c r="AB805" s="18">
        <f t="shared" si="6"/>
        <v>0</v>
      </c>
      <c r="AC805" s="14">
        <v>28.29</v>
      </c>
      <c r="AD805" s="18">
        <f t="shared" si="7"/>
        <v>3.53625</v>
      </c>
      <c r="AE805" s="13">
        <f t="shared" si="8"/>
        <v>0</v>
      </c>
      <c r="AF805" s="7">
        <v>0.0</v>
      </c>
      <c r="AG805" s="7">
        <v>0.0</v>
      </c>
      <c r="AH805" s="13" t="str">
        <f t="shared" si="9"/>
        <v> </v>
      </c>
      <c r="AI805" s="7">
        <v>0.0</v>
      </c>
      <c r="AJ805" s="7">
        <v>0.0</v>
      </c>
      <c r="AK805" s="26">
        <v>0.0</v>
      </c>
      <c r="AL805" s="26">
        <v>0.0</v>
      </c>
      <c r="AM805" s="7">
        <v>0.0</v>
      </c>
      <c r="AN805" s="7">
        <v>0.0</v>
      </c>
      <c r="AO805" s="7">
        <v>0.0</v>
      </c>
      <c r="AP805" s="7">
        <v>0.0</v>
      </c>
      <c r="AQ805" s="7">
        <v>0.0</v>
      </c>
      <c r="AR805" s="7">
        <v>0.0</v>
      </c>
      <c r="AS805" s="13">
        <f t="shared" si="10"/>
        <v>0</v>
      </c>
      <c r="AT805" s="14"/>
      <c r="AU805" s="7">
        <v>0.0</v>
      </c>
      <c r="AV805" s="7">
        <v>0.0</v>
      </c>
      <c r="AW805" s="14">
        <v>0.0</v>
      </c>
      <c r="AX805" s="14"/>
      <c r="AY805" s="14"/>
    </row>
    <row r="806" ht="12.75" customHeight="1">
      <c r="A806" s="7" t="s">
        <v>252</v>
      </c>
      <c r="B806" s="7" t="s">
        <v>3297</v>
      </c>
      <c r="C806" s="8" t="s">
        <v>222</v>
      </c>
      <c r="D806" s="9" t="s">
        <v>174</v>
      </c>
      <c r="E806" s="7">
        <v>27.0</v>
      </c>
      <c r="F806" s="7">
        <v>0.0</v>
      </c>
      <c r="G806" s="7">
        <v>0.0</v>
      </c>
      <c r="H806" s="24">
        <f t="shared" si="1"/>
        <v>0</v>
      </c>
      <c r="I806" s="7">
        <v>0.0</v>
      </c>
      <c r="J806" s="7">
        <v>0.0</v>
      </c>
      <c r="K806" s="7">
        <v>0.0</v>
      </c>
      <c r="L806" s="12">
        <f t="shared" si="2"/>
        <v>0</v>
      </c>
      <c r="M806" s="7">
        <v>0.0</v>
      </c>
      <c r="N806" s="7">
        <v>0.0</v>
      </c>
      <c r="O806" s="7">
        <v>0.0</v>
      </c>
      <c r="P806" s="7">
        <v>0.0</v>
      </c>
      <c r="Q806" s="7">
        <v>0.0</v>
      </c>
      <c r="R806" s="10">
        <f t="shared" si="3"/>
        <v>0</v>
      </c>
      <c r="S806" s="10">
        <f t="shared" si="4"/>
        <v>0</v>
      </c>
      <c r="T806" s="7">
        <v>5.0</v>
      </c>
      <c r="U806" s="7">
        <v>1.0</v>
      </c>
      <c r="V806" s="7">
        <v>0.0</v>
      </c>
      <c r="W806" s="7">
        <v>0.0</v>
      </c>
      <c r="X806" s="7">
        <v>2.0</v>
      </c>
      <c r="Y806" s="7">
        <v>1466.0</v>
      </c>
      <c r="Z806" s="18">
        <f t="shared" si="5"/>
        <v>0.9049382716</v>
      </c>
      <c r="AA806" s="14">
        <v>21.43</v>
      </c>
      <c r="AB806" s="18">
        <f t="shared" si="6"/>
        <v>0.7937037037</v>
      </c>
      <c r="AC806" s="14">
        <v>102.13</v>
      </c>
      <c r="AD806" s="18">
        <f t="shared" si="7"/>
        <v>3.782592593</v>
      </c>
      <c r="AE806" s="13">
        <f t="shared" si="8"/>
        <v>0.1734380058</v>
      </c>
      <c r="AF806" s="7">
        <v>0.0</v>
      </c>
      <c r="AG806" s="7">
        <v>0.0</v>
      </c>
      <c r="AH806" s="13" t="str">
        <f t="shared" si="9"/>
        <v> </v>
      </c>
      <c r="AI806" s="7">
        <v>0.0</v>
      </c>
      <c r="AJ806" s="7">
        <v>3.0</v>
      </c>
      <c r="AK806" s="26">
        <v>5.0</v>
      </c>
      <c r="AL806" s="26">
        <v>20.0</v>
      </c>
      <c r="AM806" s="7">
        <v>2.0</v>
      </c>
      <c r="AN806" s="7">
        <v>5.0</v>
      </c>
      <c r="AO806" s="7">
        <v>1.0</v>
      </c>
      <c r="AP806" s="7">
        <v>9.0</v>
      </c>
      <c r="AQ806" s="7">
        <v>8.0</v>
      </c>
      <c r="AR806" s="7">
        <v>16.0</v>
      </c>
      <c r="AS806" s="13">
        <f t="shared" si="10"/>
        <v>0.3333333333</v>
      </c>
      <c r="AT806" s="14">
        <v>12.18</v>
      </c>
      <c r="AU806" s="7">
        <v>0.0</v>
      </c>
      <c r="AV806" s="7">
        <v>0.0</v>
      </c>
      <c r="AW806" s="14">
        <v>-36.4</v>
      </c>
      <c r="AX806" s="14">
        <v>0.0</v>
      </c>
      <c r="AY806" s="14">
        <v>-8.7</v>
      </c>
    </row>
    <row r="807" ht="12.75" customHeight="1">
      <c r="A807" s="7" t="s">
        <v>1103</v>
      </c>
      <c r="B807" s="7" t="s">
        <v>3300</v>
      </c>
      <c r="C807" s="8" t="s">
        <v>149</v>
      </c>
      <c r="D807" s="9" t="s">
        <v>150</v>
      </c>
      <c r="E807" s="7">
        <v>38.0</v>
      </c>
      <c r="F807" s="7">
        <v>0.0</v>
      </c>
      <c r="G807" s="7">
        <v>0.0</v>
      </c>
      <c r="H807" s="24">
        <f t="shared" si="1"/>
        <v>0</v>
      </c>
      <c r="I807" s="7">
        <v>0.0</v>
      </c>
      <c r="J807" s="7">
        <v>0.0</v>
      </c>
      <c r="K807" s="7">
        <v>0.0</v>
      </c>
      <c r="L807" s="12">
        <f t="shared" si="2"/>
        <v>0</v>
      </c>
      <c r="M807" s="7">
        <v>1.0</v>
      </c>
      <c r="N807" s="7">
        <v>2.0</v>
      </c>
      <c r="O807" s="7">
        <v>2.0</v>
      </c>
      <c r="P807" s="7">
        <v>1.0</v>
      </c>
      <c r="Q807" s="7">
        <v>0.0</v>
      </c>
      <c r="R807" s="10">
        <f t="shared" si="3"/>
        <v>0</v>
      </c>
      <c r="S807" s="10">
        <f t="shared" si="4"/>
        <v>0</v>
      </c>
      <c r="T807" s="7">
        <v>9.0</v>
      </c>
      <c r="U807" s="7">
        <v>1.0</v>
      </c>
      <c r="V807" s="7">
        <v>0.0</v>
      </c>
      <c r="W807" s="7">
        <v>0.0</v>
      </c>
      <c r="X807" s="7">
        <v>1.0</v>
      </c>
      <c r="Y807" s="7">
        <v>4062.0</v>
      </c>
      <c r="Z807" s="18">
        <f t="shared" si="5"/>
        <v>1.781578947</v>
      </c>
      <c r="AA807" s="14">
        <v>66.33</v>
      </c>
      <c r="AB807" s="18">
        <f t="shared" si="6"/>
        <v>1.745526316</v>
      </c>
      <c r="AC807" s="14">
        <v>149.09</v>
      </c>
      <c r="AD807" s="18">
        <f t="shared" si="7"/>
        <v>3.923421053</v>
      </c>
      <c r="AE807" s="13">
        <f t="shared" si="8"/>
        <v>0.3079101291</v>
      </c>
      <c r="AF807" s="7">
        <v>19.0</v>
      </c>
      <c r="AG807" s="7">
        <v>34.0</v>
      </c>
      <c r="AH807" s="13">
        <f t="shared" si="9"/>
        <v>0.358490566</v>
      </c>
      <c r="AI807" s="7">
        <v>1.0</v>
      </c>
      <c r="AJ807" s="7">
        <v>7.0</v>
      </c>
      <c r="AK807" s="26">
        <v>4.0</v>
      </c>
      <c r="AL807" s="26">
        <v>43.0</v>
      </c>
      <c r="AM807" s="7">
        <v>4.0</v>
      </c>
      <c r="AN807" s="7">
        <v>29.0</v>
      </c>
      <c r="AO807" s="7">
        <v>1.0</v>
      </c>
      <c r="AP807" s="7">
        <v>35.0</v>
      </c>
      <c r="AQ807" s="7">
        <v>7.0</v>
      </c>
      <c r="AR807" s="7">
        <v>53.0</v>
      </c>
      <c r="AS807" s="13">
        <f t="shared" si="10"/>
        <v>0.1166666667</v>
      </c>
      <c r="AT807" s="14">
        <v>-6.75</v>
      </c>
      <c r="AU807" s="7">
        <v>0.0</v>
      </c>
      <c r="AV807" s="7">
        <v>1.0</v>
      </c>
      <c r="AW807" s="14">
        <v>-32.6</v>
      </c>
      <c r="AX807" s="14">
        <v>11.54</v>
      </c>
      <c r="AY807" s="14">
        <v>4.16</v>
      </c>
    </row>
    <row r="808" ht="12.75" customHeight="1">
      <c r="A808" s="7" t="s">
        <v>532</v>
      </c>
      <c r="B808" s="7" t="s">
        <v>3302</v>
      </c>
      <c r="C808" s="8" t="s">
        <v>246</v>
      </c>
      <c r="D808" s="9" t="s">
        <v>159</v>
      </c>
      <c r="E808" s="7">
        <v>3.0</v>
      </c>
      <c r="F808" s="7">
        <v>0.0</v>
      </c>
      <c r="G808" s="7">
        <v>0.0</v>
      </c>
      <c r="H808" s="24">
        <f t="shared" si="1"/>
        <v>0</v>
      </c>
      <c r="L808" s="12">
        <f t="shared" si="2"/>
        <v>0</v>
      </c>
      <c r="M808" s="7">
        <v>0.0</v>
      </c>
      <c r="N808" s="7">
        <v>0.0</v>
      </c>
      <c r="R808" s="10">
        <f t="shared" si="3"/>
        <v>0</v>
      </c>
      <c r="S808" s="10">
        <f t="shared" si="4"/>
        <v>0</v>
      </c>
      <c r="T808" s="7">
        <v>0.0</v>
      </c>
      <c r="W808" s="7">
        <v>0.0</v>
      </c>
      <c r="X808" s="7">
        <v>0.0</v>
      </c>
      <c r="Y808" s="7">
        <v>187.0</v>
      </c>
      <c r="Z808" s="18">
        <f t="shared" si="5"/>
        <v>1.038888889</v>
      </c>
      <c r="AA808" s="14"/>
      <c r="AB808" s="18">
        <f t="shared" si="6"/>
        <v>0</v>
      </c>
      <c r="AC808" s="14"/>
      <c r="AD808" s="18">
        <f t="shared" si="7"/>
        <v>0</v>
      </c>
      <c r="AE808" s="13">
        <f t="shared" si="8"/>
        <v>0</v>
      </c>
      <c r="AF808" s="7">
        <v>0.0</v>
      </c>
      <c r="AG808" s="7">
        <v>0.0</v>
      </c>
      <c r="AH808" s="13" t="str">
        <f t="shared" si="9"/>
        <v> </v>
      </c>
      <c r="AK808" s="26">
        <v>0.0</v>
      </c>
      <c r="AL808" s="26">
        <v>0.0</v>
      </c>
      <c r="AM808" s="7">
        <v>0.0</v>
      </c>
      <c r="AN808" s="7">
        <v>0.0</v>
      </c>
      <c r="AO808" s="7">
        <v>0.0</v>
      </c>
      <c r="AP808" s="7">
        <v>0.0</v>
      </c>
      <c r="AS808" s="13">
        <f t="shared" si="10"/>
        <v>0</v>
      </c>
      <c r="AT808" s="14"/>
      <c r="AW808" s="14">
        <v>0.0</v>
      </c>
      <c r="AX808" s="14"/>
      <c r="AY808" s="14"/>
    </row>
    <row r="809" ht="12.75" customHeight="1">
      <c r="A809" s="7" t="s">
        <v>3304</v>
      </c>
      <c r="B809" s="7" t="s">
        <v>3302</v>
      </c>
      <c r="C809" s="8" t="s">
        <v>297</v>
      </c>
      <c r="D809" s="9" t="s">
        <v>174</v>
      </c>
      <c r="E809" s="7">
        <v>69.0</v>
      </c>
      <c r="F809" s="7">
        <v>0.0</v>
      </c>
      <c r="G809" s="7">
        <v>1.0</v>
      </c>
      <c r="H809" s="24">
        <f t="shared" si="1"/>
        <v>1</v>
      </c>
      <c r="I809" s="7">
        <v>0.0</v>
      </c>
      <c r="J809" s="7">
        <v>0.0</v>
      </c>
      <c r="K809" s="7">
        <v>1.0</v>
      </c>
      <c r="L809" s="12">
        <f t="shared" si="2"/>
        <v>0</v>
      </c>
      <c r="M809" s="7">
        <v>1.0</v>
      </c>
      <c r="N809" s="7">
        <v>0.0</v>
      </c>
      <c r="O809" s="7">
        <v>0.0</v>
      </c>
      <c r="P809" s="7">
        <v>1.0</v>
      </c>
      <c r="Q809" s="7">
        <v>0.0</v>
      </c>
      <c r="R809" s="10">
        <f t="shared" si="3"/>
        <v>0</v>
      </c>
      <c r="S809" s="10">
        <f t="shared" si="4"/>
        <v>0</v>
      </c>
      <c r="T809" s="7">
        <v>34.0</v>
      </c>
      <c r="U809" s="7">
        <v>1.0</v>
      </c>
      <c r="V809" s="7">
        <v>8.0</v>
      </c>
      <c r="W809" s="7">
        <v>5.0</v>
      </c>
      <c r="X809" s="7">
        <v>3.0</v>
      </c>
      <c r="Y809" s="7">
        <v>11476.0</v>
      </c>
      <c r="Z809" s="18">
        <f t="shared" si="5"/>
        <v>2.771980676</v>
      </c>
      <c r="AA809" s="14">
        <v>190.62</v>
      </c>
      <c r="AB809" s="18">
        <f t="shared" si="6"/>
        <v>2.762608696</v>
      </c>
      <c r="AC809" s="14">
        <v>146.6</v>
      </c>
      <c r="AD809" s="18">
        <f t="shared" si="7"/>
        <v>2.124637681</v>
      </c>
      <c r="AE809" s="13">
        <f t="shared" si="8"/>
        <v>0.5652689639</v>
      </c>
      <c r="AF809" s="7">
        <v>0.0</v>
      </c>
      <c r="AG809" s="7">
        <v>0.0</v>
      </c>
      <c r="AH809" s="13" t="str">
        <f t="shared" si="9"/>
        <v> </v>
      </c>
      <c r="AI809" s="7">
        <v>0.0</v>
      </c>
      <c r="AJ809" s="7">
        <v>23.0</v>
      </c>
      <c r="AK809" s="26">
        <v>13.0</v>
      </c>
      <c r="AL809" s="26">
        <v>176.0</v>
      </c>
      <c r="AM809" s="7">
        <v>3.0</v>
      </c>
      <c r="AN809" s="7">
        <v>51.0</v>
      </c>
      <c r="AO809" s="7">
        <v>3.0</v>
      </c>
      <c r="AP809" s="7">
        <v>85.0</v>
      </c>
      <c r="AQ809" s="7">
        <v>13.0</v>
      </c>
      <c r="AR809" s="7">
        <v>191.0</v>
      </c>
      <c r="AS809" s="13">
        <f t="shared" si="10"/>
        <v>0.0637254902</v>
      </c>
      <c r="AT809" s="14">
        <v>-11.27</v>
      </c>
      <c r="AU809" s="7">
        <v>0.0</v>
      </c>
      <c r="AV809" s="7">
        <v>0.0</v>
      </c>
      <c r="AW809" s="14">
        <v>-47.8</v>
      </c>
      <c r="AX809" s="14">
        <v>3.75</v>
      </c>
      <c r="AY809" s="14">
        <v>-4.25</v>
      </c>
    </row>
    <row r="810" ht="12.75" customHeight="1">
      <c r="A810" s="7" t="s">
        <v>563</v>
      </c>
      <c r="B810" s="7" t="s">
        <v>3307</v>
      </c>
      <c r="C810" s="8" t="s">
        <v>136</v>
      </c>
      <c r="D810" s="9" t="s">
        <v>159</v>
      </c>
      <c r="E810" s="7">
        <v>1.0</v>
      </c>
      <c r="F810" s="7">
        <v>0.0</v>
      </c>
      <c r="G810" s="7">
        <v>0.0</v>
      </c>
      <c r="H810" s="24">
        <f t="shared" si="1"/>
        <v>0</v>
      </c>
      <c r="I810" s="7">
        <v>0.0</v>
      </c>
      <c r="J810" s="7">
        <v>0.0</v>
      </c>
      <c r="K810" s="7">
        <v>0.0</v>
      </c>
      <c r="L810" s="12">
        <f t="shared" si="2"/>
        <v>0</v>
      </c>
      <c r="M810" s="7">
        <v>0.0</v>
      </c>
      <c r="N810" s="7">
        <v>0.0</v>
      </c>
      <c r="O810" s="7">
        <v>0.0</v>
      </c>
      <c r="P810" s="7">
        <v>0.0</v>
      </c>
      <c r="Q810" s="7">
        <v>0.0</v>
      </c>
      <c r="R810" s="10">
        <f t="shared" si="3"/>
        <v>0</v>
      </c>
      <c r="S810" s="10">
        <f t="shared" si="4"/>
        <v>0</v>
      </c>
      <c r="T810" s="7">
        <v>0.0</v>
      </c>
      <c r="U810" s="7">
        <v>0.0</v>
      </c>
      <c r="V810" s="7">
        <v>0.0</v>
      </c>
      <c r="W810" s="7">
        <v>0.0</v>
      </c>
      <c r="X810" s="7">
        <v>0.0</v>
      </c>
      <c r="Y810" s="7">
        <v>0.0</v>
      </c>
      <c r="Z810" s="18">
        <f t="shared" si="5"/>
        <v>0</v>
      </c>
      <c r="AA810" s="14">
        <v>0.0</v>
      </c>
      <c r="AB810" s="18">
        <f t="shared" si="6"/>
        <v>0</v>
      </c>
      <c r="AC810" s="14">
        <v>4.26</v>
      </c>
      <c r="AD810" s="18">
        <f t="shared" si="7"/>
        <v>4.26</v>
      </c>
      <c r="AE810" s="13">
        <f t="shared" si="8"/>
        <v>0</v>
      </c>
      <c r="AF810" s="7">
        <v>0.0</v>
      </c>
      <c r="AG810" s="7">
        <v>0.0</v>
      </c>
      <c r="AH810" s="13" t="str">
        <f t="shared" si="9"/>
        <v> </v>
      </c>
      <c r="AI810" s="7">
        <v>0.0</v>
      </c>
      <c r="AJ810" s="7">
        <v>0.0</v>
      </c>
      <c r="AK810" s="26">
        <v>0.0</v>
      </c>
      <c r="AL810" s="26">
        <v>0.0</v>
      </c>
      <c r="AM810" s="7">
        <v>0.0</v>
      </c>
      <c r="AN810" s="7">
        <v>0.0</v>
      </c>
      <c r="AO810" s="7">
        <v>0.0</v>
      </c>
      <c r="AP810" s="7">
        <v>0.0</v>
      </c>
      <c r="AQ810" s="7">
        <v>0.0</v>
      </c>
      <c r="AR810" s="7">
        <v>0.0</v>
      </c>
      <c r="AS810" s="13">
        <f t="shared" si="10"/>
        <v>0</v>
      </c>
      <c r="AT810" s="14"/>
      <c r="AU810" s="7">
        <v>0.0</v>
      </c>
      <c r="AV810" s="7">
        <v>0.0</v>
      </c>
      <c r="AW810" s="14">
        <v>0.0</v>
      </c>
      <c r="AX810" s="14"/>
      <c r="AY810" s="14"/>
    </row>
    <row r="811" ht="12.75" customHeight="1">
      <c r="A811" s="7" t="s">
        <v>452</v>
      </c>
      <c r="B811" s="7" t="s">
        <v>3310</v>
      </c>
      <c r="C811" s="8" t="s">
        <v>839</v>
      </c>
      <c r="D811" s="9" t="s">
        <v>255</v>
      </c>
      <c r="E811" s="7">
        <v>70.0</v>
      </c>
      <c r="F811" s="7">
        <v>0.0</v>
      </c>
      <c r="G811" s="7">
        <v>1.0</v>
      </c>
      <c r="H811" s="24">
        <f t="shared" si="1"/>
        <v>1</v>
      </c>
      <c r="I811" s="7">
        <v>0.0</v>
      </c>
      <c r="J811" s="7">
        <v>0.0</v>
      </c>
      <c r="K811" s="7">
        <v>1.0</v>
      </c>
      <c r="L811" s="12">
        <f t="shared" si="2"/>
        <v>0</v>
      </c>
      <c r="M811" s="7">
        <v>0.0</v>
      </c>
      <c r="N811" s="7">
        <v>0.0</v>
      </c>
      <c r="O811" s="7">
        <v>0.0</v>
      </c>
      <c r="P811" s="7">
        <v>0.0</v>
      </c>
      <c r="Q811" s="7">
        <v>1.0</v>
      </c>
      <c r="R811" s="10">
        <f t="shared" si="3"/>
        <v>0</v>
      </c>
      <c r="S811" s="10">
        <f t="shared" si="4"/>
        <v>0</v>
      </c>
      <c r="T811" s="7">
        <v>2.0</v>
      </c>
      <c r="U811" s="7">
        <v>1.0</v>
      </c>
      <c r="V811" s="7">
        <v>1.0</v>
      </c>
      <c r="W811" s="7">
        <v>1.0</v>
      </c>
      <c r="X811" s="7">
        <v>1.0</v>
      </c>
      <c r="Y811" s="7">
        <v>2288.0</v>
      </c>
      <c r="Z811" s="18">
        <f t="shared" si="5"/>
        <v>0.5447619048</v>
      </c>
      <c r="AA811" s="14">
        <v>37.23</v>
      </c>
      <c r="AB811" s="18">
        <f t="shared" si="6"/>
        <v>0.5318571429</v>
      </c>
      <c r="AC811" s="14">
        <v>349.46</v>
      </c>
      <c r="AD811" s="18">
        <f t="shared" si="7"/>
        <v>4.992285714</v>
      </c>
      <c r="AE811" s="13">
        <f t="shared" si="8"/>
        <v>0.09627867284</v>
      </c>
      <c r="AF811" s="7">
        <v>1.0</v>
      </c>
      <c r="AG811" s="7">
        <v>0.0</v>
      </c>
      <c r="AH811" s="13">
        <f t="shared" si="9"/>
        <v>1</v>
      </c>
      <c r="AI811" s="7">
        <v>1.0</v>
      </c>
      <c r="AJ811" s="7">
        <v>5.0</v>
      </c>
      <c r="AK811" s="26">
        <v>7.0</v>
      </c>
      <c r="AL811" s="26">
        <v>32.0</v>
      </c>
      <c r="AM811" s="7">
        <v>1.0</v>
      </c>
      <c r="AN811" s="7">
        <v>14.0</v>
      </c>
      <c r="AO811" s="7">
        <v>2.0</v>
      </c>
      <c r="AP811" s="7">
        <v>17.0</v>
      </c>
      <c r="AQ811" s="7">
        <v>7.0</v>
      </c>
      <c r="AR811" s="7">
        <v>33.0</v>
      </c>
      <c r="AS811" s="13">
        <f t="shared" si="10"/>
        <v>0.175</v>
      </c>
      <c r="AT811" s="14">
        <v>2.7</v>
      </c>
      <c r="AU811" s="7">
        <v>0.0</v>
      </c>
      <c r="AV811" s="7">
        <v>1.0</v>
      </c>
      <c r="AW811" s="14">
        <v>-43.5</v>
      </c>
      <c r="AX811" s="14">
        <v>3.23</v>
      </c>
      <c r="AY811" s="14">
        <v>-4.03</v>
      </c>
    </row>
    <row r="812" ht="12.75" customHeight="1">
      <c r="A812" s="7" t="s">
        <v>339</v>
      </c>
      <c r="B812" s="7" t="s">
        <v>3313</v>
      </c>
      <c r="C812" s="8" t="s">
        <v>215</v>
      </c>
      <c r="D812" s="9" t="s">
        <v>174</v>
      </c>
      <c r="E812" s="7">
        <v>3.0</v>
      </c>
      <c r="F812" s="7">
        <v>0.0</v>
      </c>
      <c r="G812" s="7">
        <v>0.0</v>
      </c>
      <c r="H812" s="24">
        <f t="shared" si="1"/>
        <v>0</v>
      </c>
      <c r="I812" s="7">
        <v>0.0</v>
      </c>
      <c r="J812" s="7">
        <v>0.0</v>
      </c>
      <c r="K812" s="7">
        <v>0.0</v>
      </c>
      <c r="L812" s="12">
        <f t="shared" si="2"/>
        <v>0</v>
      </c>
      <c r="M812" s="7">
        <v>0.0</v>
      </c>
      <c r="N812" s="7">
        <v>0.0</v>
      </c>
      <c r="O812" s="7">
        <v>0.0</v>
      </c>
      <c r="P812" s="7">
        <v>0.0</v>
      </c>
      <c r="Q812" s="7">
        <v>0.0</v>
      </c>
      <c r="R812" s="10">
        <f t="shared" si="3"/>
        <v>0</v>
      </c>
      <c r="S812" s="10">
        <f t="shared" si="4"/>
        <v>0</v>
      </c>
      <c r="T812" s="7">
        <v>0.0</v>
      </c>
      <c r="U812" s="7">
        <v>0.0</v>
      </c>
      <c r="V812" s="7">
        <v>0.0</v>
      </c>
      <c r="W812" s="7">
        <v>0.0</v>
      </c>
      <c r="X812" s="7">
        <v>0.0</v>
      </c>
      <c r="Y812" s="7">
        <v>22.0</v>
      </c>
      <c r="Z812" s="18">
        <f t="shared" si="5"/>
        <v>0.1222222222</v>
      </c>
      <c r="AA812" s="14">
        <v>0.84</v>
      </c>
      <c r="AB812" s="18">
        <f t="shared" si="6"/>
        <v>0.28</v>
      </c>
      <c r="AC812" s="14">
        <v>12.57</v>
      </c>
      <c r="AD812" s="18">
        <f t="shared" si="7"/>
        <v>4.19</v>
      </c>
      <c r="AE812" s="13">
        <f t="shared" si="8"/>
        <v>0.06263982103</v>
      </c>
      <c r="AF812" s="7">
        <v>0.0</v>
      </c>
      <c r="AG812" s="7">
        <v>0.0</v>
      </c>
      <c r="AH812" s="13" t="str">
        <f t="shared" si="9"/>
        <v> </v>
      </c>
      <c r="AI812" s="7">
        <v>0.0</v>
      </c>
      <c r="AJ812" s="7">
        <v>0.0</v>
      </c>
      <c r="AK812" s="26">
        <v>0.0</v>
      </c>
      <c r="AL812" s="26">
        <v>1.0</v>
      </c>
      <c r="AM812" s="7">
        <v>0.0</v>
      </c>
      <c r="AN812" s="7">
        <v>1.0</v>
      </c>
      <c r="AO812" s="7">
        <v>0.0</v>
      </c>
      <c r="AP812" s="7">
        <v>1.0</v>
      </c>
      <c r="AQ812" s="7">
        <v>0.0</v>
      </c>
      <c r="AR812" s="7">
        <v>1.0</v>
      </c>
      <c r="AS812" s="13">
        <f t="shared" si="10"/>
        <v>0</v>
      </c>
      <c r="AT812" s="14">
        <v>-22.22</v>
      </c>
      <c r="AU812" s="7">
        <v>0.0</v>
      </c>
      <c r="AV812" s="7">
        <v>0.0</v>
      </c>
      <c r="AW812" s="14">
        <v>-60.0</v>
      </c>
      <c r="AX812" s="14">
        <v>0.0</v>
      </c>
      <c r="AY812" s="14">
        <v>-8.33</v>
      </c>
    </row>
    <row r="813" ht="12.75" customHeight="1">
      <c r="A813" s="7" t="s">
        <v>3315</v>
      </c>
      <c r="B813" s="7" t="s">
        <v>3316</v>
      </c>
      <c r="C813" s="8" t="s">
        <v>274</v>
      </c>
      <c r="D813" s="9" t="s">
        <v>247</v>
      </c>
      <c r="E813" s="7">
        <v>80.0</v>
      </c>
      <c r="F813" s="7">
        <v>0.0</v>
      </c>
      <c r="G813" s="7">
        <v>0.0</v>
      </c>
      <c r="H813" s="24">
        <f t="shared" si="1"/>
        <v>0</v>
      </c>
      <c r="I813" s="7">
        <v>0.0</v>
      </c>
      <c r="J813" s="7">
        <v>0.0</v>
      </c>
      <c r="K813" s="7">
        <v>0.0</v>
      </c>
      <c r="L813" s="12">
        <f t="shared" si="2"/>
        <v>0</v>
      </c>
      <c r="M813" s="7">
        <v>1.0</v>
      </c>
      <c r="N813" s="7">
        <v>0.0</v>
      </c>
      <c r="O813" s="7">
        <v>0.0</v>
      </c>
      <c r="P813" s="7">
        <v>1.0</v>
      </c>
      <c r="Q813" s="7">
        <v>0.0</v>
      </c>
      <c r="R813" s="10">
        <f t="shared" si="3"/>
        <v>0</v>
      </c>
      <c r="S813" s="10">
        <f t="shared" si="4"/>
        <v>0</v>
      </c>
      <c r="T813" s="7">
        <v>1.0</v>
      </c>
      <c r="U813" s="7">
        <v>2.0</v>
      </c>
      <c r="V813" s="7">
        <v>2.0</v>
      </c>
      <c r="W813" s="7">
        <v>0.0</v>
      </c>
      <c r="X813" s="7">
        <v>3.0</v>
      </c>
      <c r="Y813" s="7">
        <v>2043.0</v>
      </c>
      <c r="Z813" s="18">
        <f t="shared" si="5"/>
        <v>0.425625</v>
      </c>
      <c r="AA813" s="14">
        <v>31.77</v>
      </c>
      <c r="AB813" s="18">
        <f t="shared" si="6"/>
        <v>0.397125</v>
      </c>
      <c r="AC813" s="14">
        <v>410.68</v>
      </c>
      <c r="AD813" s="18">
        <f t="shared" si="7"/>
        <v>5.1335</v>
      </c>
      <c r="AE813" s="13">
        <f t="shared" si="8"/>
        <v>0.0718047237</v>
      </c>
      <c r="AF813" s="7">
        <v>0.0</v>
      </c>
      <c r="AG813" s="7">
        <v>0.0</v>
      </c>
      <c r="AH813" s="13" t="str">
        <f t="shared" si="9"/>
        <v> </v>
      </c>
      <c r="AI813" s="7">
        <v>0.0</v>
      </c>
      <c r="AJ813" s="7">
        <v>2.0</v>
      </c>
      <c r="AK813" s="26">
        <v>8.0</v>
      </c>
      <c r="AL813" s="26">
        <v>30.0</v>
      </c>
      <c r="AM813" s="7">
        <v>2.0</v>
      </c>
      <c r="AN813" s="7">
        <v>6.0</v>
      </c>
      <c r="AO813" s="7">
        <v>1.0</v>
      </c>
      <c r="AP813" s="7">
        <v>11.0</v>
      </c>
      <c r="AQ813" s="7">
        <v>5.0</v>
      </c>
      <c r="AR813" s="7">
        <v>24.0</v>
      </c>
      <c r="AS813" s="13">
        <f t="shared" si="10"/>
        <v>0.1724137931</v>
      </c>
      <c r="AT813" s="14">
        <v>5.76</v>
      </c>
      <c r="AU813" s="7">
        <v>0.0</v>
      </c>
      <c r="AV813" s="7">
        <v>0.0</v>
      </c>
      <c r="AW813" s="14">
        <v>-34.0</v>
      </c>
      <c r="AX813" s="14">
        <v>100.0</v>
      </c>
      <c r="AY813" s="14">
        <v>94.61</v>
      </c>
    </row>
    <row r="814" ht="12.75" customHeight="1">
      <c r="A814" s="7" t="s">
        <v>1361</v>
      </c>
      <c r="B814" s="7" t="s">
        <v>3321</v>
      </c>
      <c r="C814" s="8" t="s">
        <v>136</v>
      </c>
      <c r="D814" s="9" t="s">
        <v>255</v>
      </c>
      <c r="E814" s="7">
        <v>81.0</v>
      </c>
      <c r="F814" s="7">
        <v>0.0</v>
      </c>
      <c r="G814" s="7">
        <v>0.0</v>
      </c>
      <c r="H814" s="24">
        <f t="shared" si="1"/>
        <v>0</v>
      </c>
      <c r="I814" s="7">
        <v>0.0</v>
      </c>
      <c r="J814" s="7">
        <v>0.0</v>
      </c>
      <c r="K814" s="7">
        <v>0.0</v>
      </c>
      <c r="L814" s="12">
        <f t="shared" si="2"/>
        <v>0</v>
      </c>
      <c r="M814" s="7">
        <v>0.0</v>
      </c>
      <c r="N814" s="7">
        <v>0.0</v>
      </c>
      <c r="O814" s="7">
        <v>0.0</v>
      </c>
      <c r="P814" s="7">
        <v>0.0</v>
      </c>
      <c r="Q814" s="7">
        <v>0.0</v>
      </c>
      <c r="R814" s="10">
        <f t="shared" si="3"/>
        <v>0</v>
      </c>
      <c r="S814" s="10">
        <f t="shared" si="4"/>
        <v>0</v>
      </c>
      <c r="T814" s="7">
        <v>0.0</v>
      </c>
      <c r="U814" s="7">
        <v>0.0</v>
      </c>
      <c r="V814" s="7">
        <v>0.0</v>
      </c>
      <c r="W814" s="7">
        <v>0.0</v>
      </c>
      <c r="X814" s="7">
        <v>0.0</v>
      </c>
      <c r="Y814" s="7">
        <v>24.0</v>
      </c>
      <c r="Z814" s="18">
        <f t="shared" si="5"/>
        <v>0.004938271605</v>
      </c>
      <c r="AA814" s="14">
        <v>0.14</v>
      </c>
      <c r="AB814" s="18">
        <f t="shared" si="6"/>
        <v>0.001728395062</v>
      </c>
      <c r="AC814" s="14">
        <v>430.43</v>
      </c>
      <c r="AD814" s="18">
        <f t="shared" si="7"/>
        <v>5.313950617</v>
      </c>
      <c r="AE814" s="13">
        <f t="shared" si="8"/>
        <v>0.0003251503821</v>
      </c>
      <c r="AF814" s="7">
        <v>0.0</v>
      </c>
      <c r="AG814" s="7">
        <v>0.0</v>
      </c>
      <c r="AH814" s="13" t="str">
        <f t="shared" si="9"/>
        <v> </v>
      </c>
      <c r="AI814" s="7">
        <v>0.0</v>
      </c>
      <c r="AJ814" s="7">
        <v>0.0</v>
      </c>
      <c r="AK814" s="26">
        <v>0.0</v>
      </c>
      <c r="AL814" s="26">
        <v>0.0</v>
      </c>
      <c r="AM814" s="7">
        <v>0.0</v>
      </c>
      <c r="AN814" s="7">
        <v>0.0</v>
      </c>
      <c r="AO814" s="7">
        <v>0.0</v>
      </c>
      <c r="AP814" s="7">
        <v>0.0</v>
      </c>
      <c r="AQ814" s="7">
        <v>0.0</v>
      </c>
      <c r="AR814" s="7">
        <v>0.0</v>
      </c>
      <c r="AS814" s="13">
        <f t="shared" si="10"/>
        <v>0</v>
      </c>
      <c r="AT814" s="14"/>
      <c r="AU814" s="7">
        <v>0.0</v>
      </c>
      <c r="AV814" s="7">
        <v>0.0</v>
      </c>
      <c r="AW814" s="14">
        <v>0.0</v>
      </c>
      <c r="AX814" s="14"/>
      <c r="AY814" s="14"/>
    </row>
    <row r="815" ht="12.75" customHeight="1">
      <c r="A815" s="7" t="s">
        <v>770</v>
      </c>
      <c r="B815" s="7" t="s">
        <v>3323</v>
      </c>
      <c r="C815" s="8" t="s">
        <v>305</v>
      </c>
      <c r="D815" s="9" t="s">
        <v>150</v>
      </c>
      <c r="E815" s="7">
        <v>78.0</v>
      </c>
      <c r="F815" s="7">
        <v>0.0</v>
      </c>
      <c r="G815" s="7">
        <v>0.0</v>
      </c>
      <c r="H815" s="24">
        <f t="shared" si="1"/>
        <v>0</v>
      </c>
      <c r="I815" s="7">
        <v>0.0</v>
      </c>
      <c r="J815" s="7">
        <v>0.0</v>
      </c>
      <c r="K815" s="7">
        <v>0.0</v>
      </c>
      <c r="L815" s="12">
        <f t="shared" si="2"/>
        <v>0</v>
      </c>
      <c r="M815" s="7">
        <v>0.0</v>
      </c>
      <c r="N815" s="7">
        <v>0.0</v>
      </c>
      <c r="O815" s="7">
        <v>0.0</v>
      </c>
      <c r="P815" s="7">
        <v>0.0</v>
      </c>
      <c r="Q815" s="7">
        <v>0.0</v>
      </c>
      <c r="R815" s="10">
        <f t="shared" si="3"/>
        <v>0</v>
      </c>
      <c r="S815" s="10">
        <f t="shared" si="4"/>
        <v>0</v>
      </c>
      <c r="T815" s="7">
        <v>0.0</v>
      </c>
      <c r="U815" s="7">
        <v>1.0</v>
      </c>
      <c r="V815" s="7">
        <v>0.0</v>
      </c>
      <c r="W815" s="7">
        <v>0.0</v>
      </c>
      <c r="X815" s="7">
        <v>0.0</v>
      </c>
      <c r="Y815" s="7">
        <v>209.0</v>
      </c>
      <c r="Z815" s="18">
        <f t="shared" si="5"/>
        <v>0.04465811966</v>
      </c>
      <c r="AA815" s="14">
        <v>2.47</v>
      </c>
      <c r="AB815" s="18">
        <f t="shared" si="6"/>
        <v>0.03166666667</v>
      </c>
      <c r="AC815" s="14">
        <v>352.74</v>
      </c>
      <c r="AD815" s="18">
        <f t="shared" si="7"/>
        <v>4.522307692</v>
      </c>
      <c r="AE815" s="13">
        <f t="shared" si="8"/>
        <v>0.006953633062</v>
      </c>
      <c r="AF815" s="7">
        <v>5.0</v>
      </c>
      <c r="AG815" s="7">
        <v>5.0</v>
      </c>
      <c r="AH815" s="13">
        <f t="shared" si="9"/>
        <v>0.5</v>
      </c>
      <c r="AI815" s="7">
        <v>0.0</v>
      </c>
      <c r="AJ815" s="7">
        <v>0.0</v>
      </c>
      <c r="AK815" s="26">
        <v>0.0</v>
      </c>
      <c r="AL815" s="26">
        <v>0.0</v>
      </c>
      <c r="AM815" s="7">
        <v>0.0</v>
      </c>
      <c r="AN815" s="7">
        <v>0.0</v>
      </c>
      <c r="AO815" s="7">
        <v>0.0</v>
      </c>
      <c r="AP815" s="7">
        <v>0.0</v>
      </c>
      <c r="AQ815" s="7">
        <v>0.0</v>
      </c>
      <c r="AR815" s="7">
        <v>0.0</v>
      </c>
      <c r="AS815" s="13">
        <f t="shared" si="10"/>
        <v>0</v>
      </c>
      <c r="AT815" s="14"/>
      <c r="AU815" s="7">
        <v>1.0</v>
      </c>
      <c r="AV815" s="7">
        <v>0.0</v>
      </c>
      <c r="AW815" s="14">
        <v>0.0</v>
      </c>
      <c r="AX815" s="14">
        <v>60.0</v>
      </c>
      <c r="AY815" s="14">
        <v>54.38</v>
      </c>
    </row>
    <row r="816" ht="12.75" customHeight="1">
      <c r="A816" s="7" t="s">
        <v>339</v>
      </c>
      <c r="B816" s="7" t="s">
        <v>3325</v>
      </c>
      <c r="C816" s="8" t="s">
        <v>628</v>
      </c>
      <c r="D816" s="9" t="s">
        <v>174</v>
      </c>
      <c r="E816" s="7">
        <v>29.0</v>
      </c>
      <c r="F816" s="7">
        <v>0.0</v>
      </c>
      <c r="G816" s="7">
        <v>0.0</v>
      </c>
      <c r="H816" s="24">
        <f t="shared" si="1"/>
        <v>0</v>
      </c>
      <c r="I816" s="7">
        <v>0.0</v>
      </c>
      <c r="J816" s="7">
        <v>0.0</v>
      </c>
      <c r="K816" s="7">
        <v>0.0</v>
      </c>
      <c r="L816" s="12">
        <f t="shared" si="2"/>
        <v>0</v>
      </c>
      <c r="M816" s="7">
        <v>0.0</v>
      </c>
      <c r="N816" s="7">
        <v>0.0</v>
      </c>
      <c r="O816" s="7">
        <v>0.0</v>
      </c>
      <c r="P816" s="7">
        <v>0.0</v>
      </c>
      <c r="Q816" s="7">
        <v>0.0</v>
      </c>
      <c r="R816" s="10">
        <f t="shared" si="3"/>
        <v>0</v>
      </c>
      <c r="S816" s="10">
        <f t="shared" si="4"/>
        <v>0</v>
      </c>
      <c r="T816" s="7">
        <v>0.0</v>
      </c>
      <c r="U816" s="7">
        <v>1.0</v>
      </c>
      <c r="V816" s="7">
        <v>1.0</v>
      </c>
      <c r="W816" s="7">
        <v>0.0</v>
      </c>
      <c r="X816" s="7">
        <v>0.0</v>
      </c>
      <c r="Y816" s="7">
        <v>118.0</v>
      </c>
      <c r="Z816" s="18">
        <f t="shared" si="5"/>
        <v>0.06781609195</v>
      </c>
      <c r="AA816" s="14">
        <v>2.01</v>
      </c>
      <c r="AB816" s="18">
        <f t="shared" si="6"/>
        <v>0.06931034483</v>
      </c>
      <c r="AC816" s="14">
        <v>145.02</v>
      </c>
      <c r="AD816" s="18">
        <f t="shared" si="7"/>
        <v>5.000689655</v>
      </c>
      <c r="AE816" s="13">
        <f t="shared" si="8"/>
        <v>0.01367067945</v>
      </c>
      <c r="AF816" s="7">
        <v>0.0</v>
      </c>
      <c r="AG816" s="7">
        <v>0.0</v>
      </c>
      <c r="AH816" s="13" t="str">
        <f t="shared" si="9"/>
        <v> </v>
      </c>
      <c r="AI816" s="7">
        <v>0.0</v>
      </c>
      <c r="AJ816" s="7">
        <v>0.0</v>
      </c>
      <c r="AK816" s="26">
        <v>2.0</v>
      </c>
      <c r="AL816" s="26">
        <v>0.0</v>
      </c>
      <c r="AM816" s="7">
        <v>1.0</v>
      </c>
      <c r="AN816" s="7">
        <v>0.0</v>
      </c>
      <c r="AO816" s="7">
        <v>0.0</v>
      </c>
      <c r="AP816" s="7">
        <v>0.0</v>
      </c>
      <c r="AQ816" s="7">
        <v>2.0</v>
      </c>
      <c r="AR816" s="7">
        <v>0.0</v>
      </c>
      <c r="AS816" s="13">
        <f t="shared" si="10"/>
        <v>1</v>
      </c>
      <c r="AT816" s="14">
        <v>88.19</v>
      </c>
      <c r="AU816" s="7">
        <v>0.0</v>
      </c>
      <c r="AV816" s="7">
        <v>0.0</v>
      </c>
      <c r="AW816" s="14">
        <v>89.6</v>
      </c>
      <c r="AX816" s="14"/>
      <c r="AY816" s="14"/>
    </row>
    <row r="817" ht="12.75" customHeight="1">
      <c r="A817" s="7" t="s">
        <v>3327</v>
      </c>
      <c r="B817" s="7" t="s">
        <v>3328</v>
      </c>
      <c r="C817" s="8" t="s">
        <v>222</v>
      </c>
      <c r="D817" s="9" t="s">
        <v>150</v>
      </c>
      <c r="E817" s="7">
        <v>78.0</v>
      </c>
      <c r="F817" s="7">
        <v>0.0</v>
      </c>
      <c r="G817" s="7">
        <v>1.0</v>
      </c>
      <c r="H817" s="24">
        <f t="shared" si="1"/>
        <v>1</v>
      </c>
      <c r="I817" s="7">
        <v>0.0</v>
      </c>
      <c r="J817" s="7">
        <v>0.0</v>
      </c>
      <c r="K817" s="7">
        <v>0.0</v>
      </c>
      <c r="L817" s="12">
        <f t="shared" si="2"/>
        <v>0</v>
      </c>
      <c r="M817" s="7">
        <v>2.0</v>
      </c>
      <c r="N817" s="7">
        <v>1.0</v>
      </c>
      <c r="O817" s="7">
        <v>1.0</v>
      </c>
      <c r="P817" s="7">
        <v>2.0</v>
      </c>
      <c r="Q817" s="7">
        <v>0.0</v>
      </c>
      <c r="R817" s="10">
        <f t="shared" si="3"/>
        <v>0</v>
      </c>
      <c r="S817" s="10">
        <f t="shared" si="4"/>
        <v>0</v>
      </c>
      <c r="T817" s="7">
        <v>7.0</v>
      </c>
      <c r="U817" s="7">
        <v>1.0</v>
      </c>
      <c r="V817" s="7">
        <v>0.0</v>
      </c>
      <c r="W817" s="7">
        <v>2.0</v>
      </c>
      <c r="X817" s="7">
        <v>4.0</v>
      </c>
      <c r="Y817" s="7">
        <v>3644.0</v>
      </c>
      <c r="Z817" s="18">
        <f t="shared" si="5"/>
        <v>0.7786324786</v>
      </c>
      <c r="AA817" s="14">
        <v>56.92</v>
      </c>
      <c r="AB817" s="18">
        <f t="shared" si="6"/>
        <v>0.7297435897</v>
      </c>
      <c r="AC817" s="14">
        <v>295.73</v>
      </c>
      <c r="AD817" s="18">
        <f t="shared" si="7"/>
        <v>3.791410256</v>
      </c>
      <c r="AE817" s="13">
        <f t="shared" si="8"/>
        <v>0.1614064937</v>
      </c>
      <c r="AF817" s="7">
        <v>12.0</v>
      </c>
      <c r="AG817" s="7">
        <v>15.0</v>
      </c>
      <c r="AH817" s="13">
        <f t="shared" si="9"/>
        <v>0.4444444444</v>
      </c>
      <c r="AI817" s="7">
        <v>0.0</v>
      </c>
      <c r="AJ817" s="7">
        <v>7.0</v>
      </c>
      <c r="AK817" s="26">
        <v>6.0</v>
      </c>
      <c r="AL817" s="26">
        <v>59.0</v>
      </c>
      <c r="AM817" s="7">
        <v>1.0</v>
      </c>
      <c r="AN817" s="7">
        <v>19.0</v>
      </c>
      <c r="AO817" s="7">
        <v>1.0</v>
      </c>
      <c r="AP817" s="7">
        <v>22.0</v>
      </c>
      <c r="AQ817" s="7">
        <v>6.0</v>
      </c>
      <c r="AR817" s="7">
        <v>39.0</v>
      </c>
      <c r="AS817" s="13">
        <f t="shared" si="10"/>
        <v>0.1333333333</v>
      </c>
      <c r="AT817" s="14">
        <v>-3.45</v>
      </c>
      <c r="AU817" s="7">
        <v>0.0</v>
      </c>
      <c r="AV817" s="7">
        <v>2.0</v>
      </c>
      <c r="AW817" s="14">
        <v>-60.1</v>
      </c>
      <c r="AX817" s="14">
        <v>7.89</v>
      </c>
      <c r="AY817" s="14">
        <v>3.5</v>
      </c>
    </row>
    <row r="818" ht="12.75" customHeight="1">
      <c r="A818" s="7" t="s">
        <v>464</v>
      </c>
      <c r="B818" s="7" t="s">
        <v>3330</v>
      </c>
      <c r="C818" s="8" t="s">
        <v>685</v>
      </c>
      <c r="D818" s="9" t="s">
        <v>255</v>
      </c>
      <c r="E818" s="7">
        <v>68.0</v>
      </c>
      <c r="F818" s="7">
        <v>0.0</v>
      </c>
      <c r="G818" s="7">
        <v>0.0</v>
      </c>
      <c r="H818" s="24">
        <f t="shared" si="1"/>
        <v>0</v>
      </c>
      <c r="I818" s="7">
        <v>0.0</v>
      </c>
      <c r="J818" s="7">
        <v>0.0</v>
      </c>
      <c r="K818" s="7">
        <v>0.0</v>
      </c>
      <c r="L818" s="12">
        <f t="shared" si="2"/>
        <v>0</v>
      </c>
      <c r="M818" s="7">
        <v>1.0</v>
      </c>
      <c r="N818" s="7">
        <v>0.0</v>
      </c>
      <c r="O818" s="7">
        <v>0.0</v>
      </c>
      <c r="P818" s="7">
        <v>1.0</v>
      </c>
      <c r="Q818" s="7">
        <v>0.0</v>
      </c>
      <c r="R818" s="10">
        <f t="shared" si="3"/>
        <v>0</v>
      </c>
      <c r="S818" s="10">
        <f t="shared" si="4"/>
        <v>0</v>
      </c>
      <c r="T818" s="7">
        <v>0.0</v>
      </c>
      <c r="U818" s="7">
        <v>0.0</v>
      </c>
      <c r="V818" s="7">
        <v>1.0</v>
      </c>
      <c r="W818" s="7">
        <v>0.0</v>
      </c>
      <c r="X818" s="7">
        <v>0.0</v>
      </c>
      <c r="Y818" s="7">
        <v>29.0</v>
      </c>
      <c r="Z818" s="18">
        <f t="shared" si="5"/>
        <v>0.007107843137</v>
      </c>
      <c r="AA818" s="14">
        <v>0.62</v>
      </c>
      <c r="AB818" s="18">
        <f t="shared" si="6"/>
        <v>0.009117647059</v>
      </c>
      <c r="AC818" s="14">
        <v>276.95</v>
      </c>
      <c r="AD818" s="18">
        <f t="shared" si="7"/>
        <v>4.072794118</v>
      </c>
      <c r="AE818" s="13">
        <f t="shared" si="8"/>
        <v>0.002233670786</v>
      </c>
      <c r="AF818" s="7">
        <v>0.0</v>
      </c>
      <c r="AG818" s="7">
        <v>0.0</v>
      </c>
      <c r="AH818" s="13" t="str">
        <f t="shared" si="9"/>
        <v> </v>
      </c>
      <c r="AI818" s="7">
        <v>0.0</v>
      </c>
      <c r="AJ818" s="7">
        <v>0.0</v>
      </c>
      <c r="AK818" s="26">
        <v>2.0</v>
      </c>
      <c r="AL818" s="26">
        <v>1.0</v>
      </c>
      <c r="AM818" s="7">
        <v>0.0</v>
      </c>
      <c r="AN818" s="7">
        <v>2.0</v>
      </c>
      <c r="AO818" s="7">
        <v>0.0</v>
      </c>
      <c r="AP818" s="7">
        <v>0.0</v>
      </c>
      <c r="AQ818" s="7">
        <v>2.0</v>
      </c>
      <c r="AR818" s="7">
        <v>2.0</v>
      </c>
      <c r="AS818" s="13">
        <f t="shared" si="10"/>
        <v>0.5</v>
      </c>
      <c r="AT818" s="14">
        <v>39.42</v>
      </c>
      <c r="AU818" s="7">
        <v>0.0</v>
      </c>
      <c r="AV818" s="7">
        <v>0.0</v>
      </c>
      <c r="AW818" s="14">
        <v>-60.0</v>
      </c>
      <c r="AX818" s="14"/>
      <c r="AY818" s="14"/>
    </row>
    <row r="819" ht="12.75" customHeight="1">
      <c r="A819" s="7" t="s">
        <v>3332</v>
      </c>
      <c r="B819" s="7" t="s">
        <v>3333</v>
      </c>
      <c r="C819" s="8" t="s">
        <v>458</v>
      </c>
      <c r="D819" s="9" t="s">
        <v>174</v>
      </c>
      <c r="E819" s="7">
        <v>19.0</v>
      </c>
      <c r="F819" s="7">
        <v>0.0</v>
      </c>
      <c r="G819" s="7">
        <v>0.0</v>
      </c>
      <c r="H819" s="24">
        <f t="shared" si="1"/>
        <v>0</v>
      </c>
      <c r="I819" s="7">
        <v>0.0</v>
      </c>
      <c r="J819" s="7">
        <v>0.0</v>
      </c>
      <c r="K819" s="7">
        <v>0.0</v>
      </c>
      <c r="L819" s="12">
        <f t="shared" si="2"/>
        <v>0</v>
      </c>
      <c r="M819" s="7">
        <v>0.0</v>
      </c>
      <c r="N819" s="7">
        <v>1.0</v>
      </c>
      <c r="O819" s="7">
        <v>1.0</v>
      </c>
      <c r="P819" s="7">
        <v>0.0</v>
      </c>
      <c r="Q819" s="7">
        <v>0.0</v>
      </c>
      <c r="R819" s="10">
        <f t="shared" si="3"/>
        <v>0</v>
      </c>
      <c r="S819" s="10">
        <f t="shared" si="4"/>
        <v>0</v>
      </c>
      <c r="T819" s="7">
        <v>4.0</v>
      </c>
      <c r="U819" s="7">
        <v>1.0</v>
      </c>
      <c r="V819" s="7">
        <v>0.0</v>
      </c>
      <c r="W819" s="7">
        <v>1.0</v>
      </c>
      <c r="X819" s="7">
        <v>3.0</v>
      </c>
      <c r="Y819" s="7">
        <v>1355.0</v>
      </c>
      <c r="Z819" s="18">
        <f t="shared" si="5"/>
        <v>1.188596491</v>
      </c>
      <c r="AA819" s="14">
        <v>20.52</v>
      </c>
      <c r="AB819" s="18">
        <f t="shared" si="6"/>
        <v>1.08</v>
      </c>
      <c r="AC819" s="14">
        <v>92.6</v>
      </c>
      <c r="AD819" s="18">
        <f t="shared" si="7"/>
        <v>4.873684211</v>
      </c>
      <c r="AE819" s="13">
        <f t="shared" si="8"/>
        <v>0.1814002829</v>
      </c>
      <c r="AF819" s="7">
        <v>0.0</v>
      </c>
      <c r="AG819" s="7">
        <v>0.0</v>
      </c>
      <c r="AH819" s="13" t="str">
        <f t="shared" si="9"/>
        <v> </v>
      </c>
      <c r="AI819" s="7">
        <v>0.0</v>
      </c>
      <c r="AJ819" s="7">
        <v>0.0</v>
      </c>
      <c r="AK819" s="26">
        <v>1.0</v>
      </c>
      <c r="AL819" s="26">
        <v>16.0</v>
      </c>
      <c r="AM819" s="7">
        <v>4.0</v>
      </c>
      <c r="AN819" s="7">
        <v>7.0</v>
      </c>
      <c r="AO819" s="7">
        <v>0.0</v>
      </c>
      <c r="AP819" s="7">
        <v>11.0</v>
      </c>
      <c r="AQ819" s="7">
        <v>4.0</v>
      </c>
      <c r="AR819" s="7">
        <v>16.0</v>
      </c>
      <c r="AS819" s="13">
        <f t="shared" si="10"/>
        <v>0.2</v>
      </c>
      <c r="AT819" s="14">
        <v>6.25</v>
      </c>
      <c r="AU819" s="7">
        <v>0.0</v>
      </c>
      <c r="AV819" s="7">
        <v>0.0</v>
      </c>
      <c r="AW819" s="14">
        <v>-20.5</v>
      </c>
      <c r="AX819" s="14">
        <v>10.53</v>
      </c>
      <c r="AY819" s="14">
        <v>2.66</v>
      </c>
    </row>
    <row r="820" ht="12.75" customHeight="1">
      <c r="A820" s="7" t="s">
        <v>1206</v>
      </c>
      <c r="B820" s="7" t="s">
        <v>1790</v>
      </c>
      <c r="C820" s="8" t="s">
        <v>839</v>
      </c>
      <c r="D820" s="9" t="s">
        <v>255</v>
      </c>
      <c r="E820" s="7">
        <v>6.0</v>
      </c>
      <c r="F820" s="7">
        <v>0.0</v>
      </c>
      <c r="G820" s="7">
        <v>0.0</v>
      </c>
      <c r="H820" s="24">
        <f t="shared" si="1"/>
        <v>0</v>
      </c>
      <c r="I820" s="7">
        <v>0.0</v>
      </c>
      <c r="J820" s="7">
        <v>0.0</v>
      </c>
      <c r="K820" s="7">
        <v>0.0</v>
      </c>
      <c r="L820" s="12">
        <f t="shared" si="2"/>
        <v>0</v>
      </c>
      <c r="M820" s="7">
        <v>0.0</v>
      </c>
      <c r="N820" s="7">
        <v>0.0</v>
      </c>
      <c r="O820" s="7">
        <v>0.0</v>
      </c>
      <c r="P820" s="7">
        <v>0.0</v>
      </c>
      <c r="Q820" s="7">
        <v>0.0</v>
      </c>
      <c r="R820" s="10">
        <f t="shared" si="3"/>
        <v>0</v>
      </c>
      <c r="S820" s="10">
        <f t="shared" si="4"/>
        <v>0</v>
      </c>
      <c r="T820" s="7">
        <v>0.0</v>
      </c>
      <c r="U820" s="7">
        <v>0.0</v>
      </c>
      <c r="V820" s="7">
        <v>0.0</v>
      </c>
      <c r="W820" s="7">
        <v>0.0</v>
      </c>
      <c r="X820" s="7">
        <v>0.0</v>
      </c>
      <c r="Y820" s="7">
        <v>0.0</v>
      </c>
      <c r="Z820" s="18">
        <f t="shared" si="5"/>
        <v>0</v>
      </c>
      <c r="AA820" s="14">
        <v>0.0</v>
      </c>
      <c r="AB820" s="18">
        <f t="shared" si="6"/>
        <v>0</v>
      </c>
      <c r="AC820" s="14">
        <v>29.99</v>
      </c>
      <c r="AD820" s="18">
        <f t="shared" si="7"/>
        <v>4.998333333</v>
      </c>
      <c r="AE820" s="13">
        <f t="shared" si="8"/>
        <v>0</v>
      </c>
      <c r="AF820" s="7">
        <v>0.0</v>
      </c>
      <c r="AG820" s="7">
        <v>0.0</v>
      </c>
      <c r="AH820" s="13" t="str">
        <f t="shared" si="9"/>
        <v> </v>
      </c>
      <c r="AI820" s="7">
        <v>0.0</v>
      </c>
      <c r="AJ820" s="7">
        <v>0.0</v>
      </c>
      <c r="AK820" s="26">
        <v>0.0</v>
      </c>
      <c r="AL820" s="26">
        <v>0.0</v>
      </c>
      <c r="AM820" s="7">
        <v>0.0</v>
      </c>
      <c r="AN820" s="7">
        <v>0.0</v>
      </c>
      <c r="AO820" s="7">
        <v>0.0</v>
      </c>
      <c r="AP820" s="7">
        <v>0.0</v>
      </c>
      <c r="AQ820" s="7">
        <v>0.0</v>
      </c>
      <c r="AR820" s="7">
        <v>0.0</v>
      </c>
      <c r="AS820" s="13">
        <f t="shared" si="10"/>
        <v>0</v>
      </c>
      <c r="AT820" s="14"/>
      <c r="AU820" s="7">
        <v>0.0</v>
      </c>
      <c r="AV820" s="7">
        <v>0.0</v>
      </c>
      <c r="AW820" s="14">
        <v>0.0</v>
      </c>
      <c r="AX820" s="14"/>
      <c r="AY820" s="14"/>
    </row>
    <row r="821" ht="12.75" customHeight="1">
      <c r="A821" s="7" t="s">
        <v>1659</v>
      </c>
      <c r="B821" s="7" t="s">
        <v>3337</v>
      </c>
      <c r="C821" s="8" t="s">
        <v>458</v>
      </c>
      <c r="D821" s="9" t="s">
        <v>150</v>
      </c>
      <c r="E821" s="7">
        <v>49.0</v>
      </c>
      <c r="F821" s="7">
        <v>1.0</v>
      </c>
      <c r="G821" s="7">
        <v>0.0</v>
      </c>
      <c r="H821" s="24">
        <f t="shared" si="1"/>
        <v>1</v>
      </c>
      <c r="I821" s="7">
        <v>1.0</v>
      </c>
      <c r="J821" s="7">
        <v>0.0</v>
      </c>
      <c r="K821" s="7">
        <v>0.0</v>
      </c>
      <c r="L821" s="12">
        <f t="shared" si="2"/>
        <v>0</v>
      </c>
      <c r="M821" s="7">
        <v>2.0</v>
      </c>
      <c r="N821" s="7">
        <v>1.0</v>
      </c>
      <c r="O821" s="7">
        <v>1.0</v>
      </c>
      <c r="P821" s="7">
        <v>1.0</v>
      </c>
      <c r="Q821" s="7">
        <v>1.0</v>
      </c>
      <c r="R821" s="10">
        <f t="shared" si="3"/>
        <v>0.5</v>
      </c>
      <c r="S821" s="10">
        <f t="shared" si="4"/>
        <v>0.3333333333</v>
      </c>
      <c r="T821" s="7">
        <v>8.0</v>
      </c>
      <c r="U821" s="7">
        <v>0.0</v>
      </c>
      <c r="V821" s="7">
        <v>0.0</v>
      </c>
      <c r="W821" s="7">
        <v>1.0</v>
      </c>
      <c r="X821" s="7">
        <v>3.0</v>
      </c>
      <c r="Y821" s="7">
        <v>4638.0</v>
      </c>
      <c r="Z821" s="18">
        <f t="shared" si="5"/>
        <v>1.57755102</v>
      </c>
      <c r="AA821" s="14">
        <v>75.65</v>
      </c>
      <c r="AB821" s="18">
        <f t="shared" si="6"/>
        <v>1.543877551</v>
      </c>
      <c r="AC821" s="14">
        <v>221.49</v>
      </c>
      <c r="AD821" s="18">
        <f t="shared" si="7"/>
        <v>4.520204082</v>
      </c>
      <c r="AE821" s="13">
        <f t="shared" si="8"/>
        <v>0.2545937942</v>
      </c>
      <c r="AF821" s="7">
        <v>24.0</v>
      </c>
      <c r="AG821" s="7">
        <v>27.0</v>
      </c>
      <c r="AH821" s="13">
        <f t="shared" si="9"/>
        <v>0.4705882353</v>
      </c>
      <c r="AI821" s="7">
        <v>1.0</v>
      </c>
      <c r="AJ821" s="7">
        <v>8.0</v>
      </c>
      <c r="AK821" s="26">
        <v>5.0</v>
      </c>
      <c r="AL821" s="26">
        <v>60.0</v>
      </c>
      <c r="AM821" s="7">
        <v>4.0</v>
      </c>
      <c r="AN821" s="7">
        <v>23.0</v>
      </c>
      <c r="AO821" s="7">
        <v>1.0</v>
      </c>
      <c r="AP821" s="7">
        <v>29.0</v>
      </c>
      <c r="AQ821" s="7">
        <v>6.0</v>
      </c>
      <c r="AR821" s="7">
        <v>55.0</v>
      </c>
      <c r="AS821" s="13">
        <f t="shared" si="10"/>
        <v>0.09836065574</v>
      </c>
      <c r="AT821" s="14">
        <v>-7.72</v>
      </c>
      <c r="AU821" s="7">
        <v>0.0</v>
      </c>
      <c r="AV821" s="7">
        <v>1.0</v>
      </c>
      <c r="AW821" s="14">
        <v>-42.0</v>
      </c>
      <c r="AX821" s="14">
        <v>6.94</v>
      </c>
      <c r="AY821" s="14">
        <v>1.39</v>
      </c>
    </row>
    <row r="822" ht="12.75" customHeight="1">
      <c r="A822" s="7" t="s">
        <v>726</v>
      </c>
      <c r="B822" s="7" t="s">
        <v>3337</v>
      </c>
      <c r="C822" s="8" t="s">
        <v>490</v>
      </c>
      <c r="D822" s="9" t="s">
        <v>247</v>
      </c>
      <c r="E822" s="7">
        <v>3.0</v>
      </c>
      <c r="F822" s="7">
        <v>0.0</v>
      </c>
      <c r="G822" s="7">
        <v>0.0</v>
      </c>
      <c r="H822" s="24">
        <f t="shared" si="1"/>
        <v>0</v>
      </c>
      <c r="I822" s="7">
        <v>0.0</v>
      </c>
      <c r="J822" s="7">
        <v>0.0</v>
      </c>
      <c r="K822" s="7">
        <v>0.0</v>
      </c>
      <c r="L822" s="12">
        <f t="shared" si="2"/>
        <v>0</v>
      </c>
      <c r="M822" s="7">
        <v>0.0</v>
      </c>
      <c r="N822" s="7">
        <v>0.0</v>
      </c>
      <c r="O822" s="7">
        <v>0.0</v>
      </c>
      <c r="P822" s="7">
        <v>0.0</v>
      </c>
      <c r="Q822" s="7">
        <v>0.0</v>
      </c>
      <c r="R822" s="10">
        <f t="shared" si="3"/>
        <v>0</v>
      </c>
      <c r="S822" s="10">
        <f t="shared" si="4"/>
        <v>0</v>
      </c>
      <c r="T822" s="7">
        <v>0.0</v>
      </c>
      <c r="U822" s="7">
        <v>0.0</v>
      </c>
      <c r="V822" s="7">
        <v>0.0</v>
      </c>
      <c r="W822" s="7">
        <v>0.0</v>
      </c>
      <c r="X822" s="7">
        <v>0.0</v>
      </c>
      <c r="Y822" s="7">
        <v>7.0</v>
      </c>
      <c r="Z822" s="18">
        <f t="shared" si="5"/>
        <v>0.03888888889</v>
      </c>
      <c r="AA822" s="14">
        <v>0.53</v>
      </c>
      <c r="AB822" s="18">
        <f t="shared" si="6"/>
        <v>0.1766666667</v>
      </c>
      <c r="AC822" s="14">
        <v>18.13</v>
      </c>
      <c r="AD822" s="18">
        <f t="shared" si="7"/>
        <v>6.043333333</v>
      </c>
      <c r="AE822" s="13">
        <f t="shared" si="8"/>
        <v>0.02840300107</v>
      </c>
      <c r="AF822" s="7">
        <v>0.0</v>
      </c>
      <c r="AG822" s="7">
        <v>0.0</v>
      </c>
      <c r="AH822" s="13" t="str">
        <f t="shared" si="9"/>
        <v> </v>
      </c>
      <c r="AI822" s="7">
        <v>0.0</v>
      </c>
      <c r="AJ822" s="7">
        <v>0.0</v>
      </c>
      <c r="AK822" s="26">
        <v>0.0</v>
      </c>
      <c r="AL822" s="26">
        <v>0.0</v>
      </c>
      <c r="AM822" s="7">
        <v>0.0</v>
      </c>
      <c r="AN822" s="7">
        <v>0.0</v>
      </c>
      <c r="AO822" s="7">
        <v>1.0</v>
      </c>
      <c r="AP822" s="7">
        <v>0.0</v>
      </c>
      <c r="AQ822" s="7">
        <v>1.0</v>
      </c>
      <c r="AR822" s="7">
        <v>0.0</v>
      </c>
      <c r="AS822" s="13">
        <f t="shared" si="10"/>
        <v>1</v>
      </c>
      <c r="AT822" s="14">
        <v>92.86</v>
      </c>
      <c r="AU822" s="7">
        <v>0.0</v>
      </c>
      <c r="AV822" s="7">
        <v>0.0</v>
      </c>
      <c r="AW822" s="14">
        <v>-60.0</v>
      </c>
      <c r="AX822" s="14">
        <v>100.0</v>
      </c>
      <c r="AY822" s="14">
        <v>100.0</v>
      </c>
    </row>
    <row r="823" ht="12.75" customHeight="1">
      <c r="A823" s="7" t="s">
        <v>464</v>
      </c>
      <c r="B823" s="7" t="s">
        <v>3342</v>
      </c>
      <c r="C823" s="8" t="s">
        <v>246</v>
      </c>
      <c r="D823" s="9" t="s">
        <v>183</v>
      </c>
      <c r="E823" s="7">
        <v>82.0</v>
      </c>
      <c r="F823" s="7">
        <v>1.0</v>
      </c>
      <c r="G823" s="7">
        <v>0.0</v>
      </c>
      <c r="H823" s="24">
        <f t="shared" si="1"/>
        <v>1</v>
      </c>
      <c r="I823" s="7">
        <v>1.0</v>
      </c>
      <c r="J823" s="7">
        <v>0.0</v>
      </c>
      <c r="K823" s="7">
        <v>0.0</v>
      </c>
      <c r="L823" s="12">
        <f t="shared" si="2"/>
        <v>0</v>
      </c>
      <c r="M823" s="7">
        <v>3.0</v>
      </c>
      <c r="N823" s="7">
        <v>0.0</v>
      </c>
      <c r="O823" s="7">
        <v>0.0</v>
      </c>
      <c r="P823" s="7">
        <v>2.0</v>
      </c>
      <c r="Q823" s="7">
        <v>0.0</v>
      </c>
      <c r="R823" s="10">
        <f t="shared" si="3"/>
        <v>0.3333333333</v>
      </c>
      <c r="S823" s="10">
        <f t="shared" si="4"/>
        <v>0.5</v>
      </c>
      <c r="T823" s="7">
        <v>5.0</v>
      </c>
      <c r="U823" s="7">
        <v>9.0</v>
      </c>
      <c r="V823" s="7">
        <v>1.0</v>
      </c>
      <c r="W823" s="7">
        <v>3.0</v>
      </c>
      <c r="X823" s="7">
        <v>2.0</v>
      </c>
      <c r="Y823" s="7">
        <v>3403.0</v>
      </c>
      <c r="Z823" s="18">
        <f t="shared" si="5"/>
        <v>0.6916666667</v>
      </c>
      <c r="AA823" s="14">
        <v>57.12</v>
      </c>
      <c r="AB823" s="18">
        <f t="shared" si="6"/>
        <v>0.6965853659</v>
      </c>
      <c r="AC823" s="14">
        <v>393.2</v>
      </c>
      <c r="AD823" s="18">
        <f t="shared" si="7"/>
        <v>4.795121951</v>
      </c>
      <c r="AE823" s="13">
        <f t="shared" si="8"/>
        <v>0.1268431338</v>
      </c>
      <c r="AF823" s="7">
        <v>2.0</v>
      </c>
      <c r="AG823" s="7">
        <v>3.0</v>
      </c>
      <c r="AH823" s="13">
        <f t="shared" si="9"/>
        <v>0.4</v>
      </c>
      <c r="AI823" s="7">
        <v>1.0</v>
      </c>
      <c r="AJ823" s="7">
        <v>8.0</v>
      </c>
      <c r="AK823" s="26">
        <v>10.0</v>
      </c>
      <c r="AL823" s="26">
        <v>55.0</v>
      </c>
      <c r="AM823" s="7">
        <v>0.0</v>
      </c>
      <c r="AN823" s="7">
        <v>20.0</v>
      </c>
      <c r="AO823" s="7">
        <v>2.0</v>
      </c>
      <c r="AP823" s="7">
        <v>22.0</v>
      </c>
      <c r="AQ823" s="7">
        <v>12.0</v>
      </c>
      <c r="AR823" s="7">
        <v>61.0</v>
      </c>
      <c r="AS823" s="13">
        <f t="shared" si="10"/>
        <v>0.1643835616</v>
      </c>
      <c r="AT823" s="14">
        <v>1.78</v>
      </c>
      <c r="AU823" s="7">
        <v>0.0</v>
      </c>
      <c r="AV823" s="7">
        <v>1.0</v>
      </c>
      <c r="AW823" s="14">
        <v>-54.6</v>
      </c>
      <c r="AX823" s="14">
        <v>6.52</v>
      </c>
      <c r="AY823" s="14">
        <v>-0.11</v>
      </c>
    </row>
    <row r="824" ht="12.75" customHeight="1">
      <c r="A824" s="7" t="s">
        <v>892</v>
      </c>
      <c r="B824" s="7" t="s">
        <v>3345</v>
      </c>
      <c r="C824" s="8" t="s">
        <v>628</v>
      </c>
      <c r="D824" s="9" t="s">
        <v>150</v>
      </c>
      <c r="E824" s="7">
        <v>82.0</v>
      </c>
      <c r="F824" s="7">
        <v>0.0</v>
      </c>
      <c r="G824" s="7">
        <v>0.0</v>
      </c>
      <c r="H824" s="24">
        <f t="shared" si="1"/>
        <v>0</v>
      </c>
      <c r="I824" s="7">
        <v>0.0</v>
      </c>
      <c r="J824" s="7">
        <v>0.0</v>
      </c>
      <c r="K824" s="7">
        <v>0.0</v>
      </c>
      <c r="L824" s="12">
        <f t="shared" si="2"/>
        <v>0</v>
      </c>
      <c r="M824" s="7">
        <v>0.0</v>
      </c>
      <c r="N824" s="7">
        <v>0.0</v>
      </c>
      <c r="O824" s="7">
        <v>0.0</v>
      </c>
      <c r="P824" s="7">
        <v>0.0</v>
      </c>
      <c r="Q824" s="7">
        <v>0.0</v>
      </c>
      <c r="R824" s="10">
        <f t="shared" si="3"/>
        <v>0</v>
      </c>
      <c r="S824" s="10">
        <f t="shared" si="4"/>
        <v>0</v>
      </c>
      <c r="T824" s="7">
        <v>0.0</v>
      </c>
      <c r="U824" s="7">
        <v>0.0</v>
      </c>
      <c r="V824" s="7">
        <v>0.0</v>
      </c>
      <c r="W824" s="7">
        <v>0.0</v>
      </c>
      <c r="X824" s="7">
        <v>0.0</v>
      </c>
      <c r="Y824" s="7">
        <v>227.0</v>
      </c>
      <c r="Z824" s="18">
        <f t="shared" si="5"/>
        <v>0.04613821138</v>
      </c>
      <c r="AA824" s="14">
        <v>0.4</v>
      </c>
      <c r="AB824" s="18">
        <f t="shared" si="6"/>
        <v>0.00487804878</v>
      </c>
      <c r="AC824" s="14">
        <v>374.87</v>
      </c>
      <c r="AD824" s="18">
        <f t="shared" si="7"/>
        <v>4.571585366</v>
      </c>
      <c r="AE824" s="13">
        <f t="shared" si="8"/>
        <v>0.001065899219</v>
      </c>
      <c r="AF824" s="7">
        <v>1.0</v>
      </c>
      <c r="AG824" s="7">
        <v>0.0</v>
      </c>
      <c r="AH824" s="13">
        <f t="shared" si="9"/>
        <v>1</v>
      </c>
      <c r="AI824" s="7">
        <v>0.0</v>
      </c>
      <c r="AJ824" s="7">
        <v>0.0</v>
      </c>
      <c r="AK824" s="26">
        <v>0.0</v>
      </c>
      <c r="AL824" s="26">
        <v>0.0</v>
      </c>
      <c r="AM824" s="7">
        <v>0.0</v>
      </c>
      <c r="AN824" s="7">
        <v>0.0</v>
      </c>
      <c r="AO824" s="7">
        <v>0.0</v>
      </c>
      <c r="AP824" s="7">
        <v>0.0</v>
      </c>
      <c r="AQ824" s="7">
        <v>0.0</v>
      </c>
      <c r="AR824" s="7">
        <v>0.0</v>
      </c>
      <c r="AS824" s="13">
        <f t="shared" si="10"/>
        <v>0</v>
      </c>
      <c r="AT824" s="14"/>
      <c r="AU824" s="7">
        <v>1.0</v>
      </c>
      <c r="AV824" s="7">
        <v>0.0</v>
      </c>
      <c r="AW824" s="14">
        <v>0.0</v>
      </c>
      <c r="AX824" s="14"/>
      <c r="AY824" s="14"/>
    </row>
    <row r="825" ht="12.75" customHeight="1">
      <c r="A825" s="7" t="s">
        <v>1824</v>
      </c>
      <c r="B825" s="7" t="s">
        <v>3345</v>
      </c>
      <c r="C825" s="8" t="s">
        <v>325</v>
      </c>
      <c r="D825" s="9" t="s">
        <v>255</v>
      </c>
      <c r="E825" s="7">
        <v>50.0</v>
      </c>
      <c r="F825" s="7">
        <v>0.0</v>
      </c>
      <c r="G825" s="7">
        <v>0.0</v>
      </c>
      <c r="H825" s="24">
        <f t="shared" si="1"/>
        <v>0</v>
      </c>
      <c r="I825" s="7">
        <v>0.0</v>
      </c>
      <c r="J825" s="7">
        <v>0.0</v>
      </c>
      <c r="K825" s="7">
        <v>0.0</v>
      </c>
      <c r="L825" s="12">
        <f t="shared" si="2"/>
        <v>0</v>
      </c>
      <c r="M825" s="7">
        <v>0.0</v>
      </c>
      <c r="N825" s="7">
        <v>0.0</v>
      </c>
      <c r="O825" s="7">
        <v>0.0</v>
      </c>
      <c r="P825" s="7">
        <v>0.0</v>
      </c>
      <c r="Q825" s="7">
        <v>0.0</v>
      </c>
      <c r="R825" s="10">
        <f t="shared" si="3"/>
        <v>0</v>
      </c>
      <c r="S825" s="10">
        <f t="shared" si="4"/>
        <v>0</v>
      </c>
      <c r="T825" s="7">
        <v>0.0</v>
      </c>
      <c r="U825" s="7">
        <v>0.0</v>
      </c>
      <c r="V825" s="7">
        <v>0.0</v>
      </c>
      <c r="W825" s="7">
        <v>0.0</v>
      </c>
      <c r="X825" s="7">
        <v>0.0</v>
      </c>
      <c r="Y825" s="7">
        <v>0.0</v>
      </c>
      <c r="Z825" s="18">
        <f t="shared" si="5"/>
        <v>0</v>
      </c>
      <c r="AA825" s="14">
        <v>0.0</v>
      </c>
      <c r="AB825" s="18">
        <f t="shared" si="6"/>
        <v>0</v>
      </c>
      <c r="AC825" s="14">
        <v>245.57</v>
      </c>
      <c r="AD825" s="18">
        <f t="shared" si="7"/>
        <v>4.9114</v>
      </c>
      <c r="AE825" s="13">
        <f t="shared" si="8"/>
        <v>0</v>
      </c>
      <c r="AF825" s="7">
        <v>0.0</v>
      </c>
      <c r="AG825" s="7">
        <v>0.0</v>
      </c>
      <c r="AH825" s="13" t="str">
        <f t="shared" si="9"/>
        <v> </v>
      </c>
      <c r="AI825" s="7">
        <v>0.0</v>
      </c>
      <c r="AJ825" s="7">
        <v>0.0</v>
      </c>
      <c r="AK825" s="26">
        <v>0.0</v>
      </c>
      <c r="AL825" s="26">
        <v>0.0</v>
      </c>
      <c r="AM825" s="7">
        <v>0.0</v>
      </c>
      <c r="AN825" s="7">
        <v>0.0</v>
      </c>
      <c r="AO825" s="7">
        <v>0.0</v>
      </c>
      <c r="AP825" s="7">
        <v>0.0</v>
      </c>
      <c r="AQ825" s="7">
        <v>0.0</v>
      </c>
      <c r="AR825" s="7">
        <v>0.0</v>
      </c>
      <c r="AS825" s="13">
        <f t="shared" si="10"/>
        <v>0</v>
      </c>
      <c r="AT825" s="14"/>
      <c r="AU825" s="7">
        <v>0.0</v>
      </c>
      <c r="AV825" s="7">
        <v>0.0</v>
      </c>
      <c r="AW825" s="14">
        <v>0.0</v>
      </c>
      <c r="AX825" s="14"/>
      <c r="AY825" s="14"/>
    </row>
    <row r="826" ht="12.75" customHeight="1">
      <c r="A826" s="7" t="s">
        <v>464</v>
      </c>
      <c r="B826" s="7" t="s">
        <v>3350</v>
      </c>
      <c r="C826" s="8" t="s">
        <v>628</v>
      </c>
      <c r="D826" s="9" t="s">
        <v>150</v>
      </c>
      <c r="E826" s="7">
        <v>79.0</v>
      </c>
      <c r="F826" s="7">
        <v>1.0</v>
      </c>
      <c r="G826" s="7">
        <v>0.0</v>
      </c>
      <c r="H826" s="24">
        <f t="shared" si="1"/>
        <v>1</v>
      </c>
      <c r="I826" s="7">
        <v>1.0</v>
      </c>
      <c r="J826" s="7">
        <v>0.0</v>
      </c>
      <c r="K826" s="7">
        <v>0.0</v>
      </c>
      <c r="L826" s="12">
        <f t="shared" si="2"/>
        <v>0</v>
      </c>
      <c r="M826" s="7">
        <v>9.0</v>
      </c>
      <c r="N826" s="7">
        <v>2.0</v>
      </c>
      <c r="O826" s="7">
        <v>1.0</v>
      </c>
      <c r="P826" s="7">
        <v>8.0</v>
      </c>
      <c r="Q826" s="7">
        <v>0.0</v>
      </c>
      <c r="R826" s="10">
        <f t="shared" si="3"/>
        <v>0.1111111111</v>
      </c>
      <c r="S826" s="10">
        <f t="shared" si="4"/>
        <v>0.1111111111</v>
      </c>
      <c r="T826" s="7">
        <v>8.0</v>
      </c>
      <c r="U826" s="7">
        <v>1.0</v>
      </c>
      <c r="V826" s="7">
        <v>3.0</v>
      </c>
      <c r="W826" s="7">
        <v>2.0</v>
      </c>
      <c r="X826" s="7">
        <v>5.0</v>
      </c>
      <c r="Y826" s="7">
        <v>7196.0</v>
      </c>
      <c r="Z826" s="18">
        <f t="shared" si="5"/>
        <v>1.51814346</v>
      </c>
      <c r="AA826" s="14">
        <v>120.8</v>
      </c>
      <c r="AB826" s="18">
        <f t="shared" si="6"/>
        <v>1.529113924</v>
      </c>
      <c r="AC826" s="14">
        <v>237.66</v>
      </c>
      <c r="AD826" s="18">
        <f t="shared" si="7"/>
        <v>3.00835443</v>
      </c>
      <c r="AE826" s="13">
        <f t="shared" si="8"/>
        <v>0.3369971545</v>
      </c>
      <c r="AF826" s="7">
        <v>63.0</v>
      </c>
      <c r="AG826" s="7">
        <v>79.0</v>
      </c>
      <c r="AH826" s="13">
        <f t="shared" si="9"/>
        <v>0.4436619718</v>
      </c>
      <c r="AI826" s="7">
        <v>1.0</v>
      </c>
      <c r="AJ826" s="7">
        <v>10.0</v>
      </c>
      <c r="AK826" s="26">
        <v>11.0</v>
      </c>
      <c r="AL826" s="26">
        <v>104.0</v>
      </c>
      <c r="AM826" s="7">
        <v>4.0</v>
      </c>
      <c r="AN826" s="7">
        <v>51.0</v>
      </c>
      <c r="AO826" s="7">
        <v>2.0</v>
      </c>
      <c r="AP826" s="7">
        <v>53.0</v>
      </c>
      <c r="AQ826" s="7">
        <v>11.0</v>
      </c>
      <c r="AR826" s="7">
        <v>104.0</v>
      </c>
      <c r="AS826" s="13">
        <f t="shared" si="10"/>
        <v>0.09565217391</v>
      </c>
      <c r="AT826" s="14">
        <v>-3.23</v>
      </c>
      <c r="AU826" s="7">
        <v>0.0</v>
      </c>
      <c r="AV826" s="7">
        <v>2.0</v>
      </c>
      <c r="AW826" s="14">
        <v>-48.7</v>
      </c>
      <c r="AX826" s="14">
        <v>2.82</v>
      </c>
      <c r="AY826" s="14">
        <v>-3.88</v>
      </c>
    </row>
    <row r="827" ht="12.75" customHeight="1">
      <c r="A827" s="7" t="s">
        <v>252</v>
      </c>
      <c r="B827" s="7" t="s">
        <v>3352</v>
      </c>
      <c r="C827" s="8" t="s">
        <v>839</v>
      </c>
      <c r="D827" s="9" t="s">
        <v>238</v>
      </c>
      <c r="E827" s="7">
        <v>50.0</v>
      </c>
      <c r="F827" s="7">
        <v>0.0</v>
      </c>
      <c r="G827" s="7">
        <v>0.0</v>
      </c>
      <c r="H827" s="24">
        <f t="shared" si="1"/>
        <v>0</v>
      </c>
      <c r="I827" s="7">
        <v>0.0</v>
      </c>
      <c r="J827" s="7">
        <v>0.0</v>
      </c>
      <c r="K827" s="7">
        <v>0.0</v>
      </c>
      <c r="L827" s="12">
        <f t="shared" si="2"/>
        <v>0</v>
      </c>
      <c r="M827" s="7">
        <v>0.0</v>
      </c>
      <c r="N827" s="7">
        <v>0.0</v>
      </c>
      <c r="O827" s="7">
        <v>0.0</v>
      </c>
      <c r="P827" s="7">
        <v>0.0</v>
      </c>
      <c r="Q827" s="7">
        <v>0.0</v>
      </c>
      <c r="R827" s="10">
        <f t="shared" si="3"/>
        <v>0</v>
      </c>
      <c r="S827" s="10">
        <f t="shared" si="4"/>
        <v>0</v>
      </c>
      <c r="T827" s="7">
        <v>0.0</v>
      </c>
      <c r="U827" s="7">
        <v>0.0</v>
      </c>
      <c r="V827" s="7">
        <v>0.0</v>
      </c>
      <c r="W827" s="7">
        <v>0.0</v>
      </c>
      <c r="X827" s="7">
        <v>0.0</v>
      </c>
      <c r="Y827" s="7">
        <v>279.0</v>
      </c>
      <c r="Z827" s="18">
        <f t="shared" si="5"/>
        <v>0.093</v>
      </c>
      <c r="AA827" s="14">
        <v>2.57</v>
      </c>
      <c r="AB827" s="18">
        <f t="shared" si="6"/>
        <v>0.0514</v>
      </c>
      <c r="AC827" s="14">
        <v>265.18</v>
      </c>
      <c r="AD827" s="18">
        <f t="shared" si="7"/>
        <v>5.3036</v>
      </c>
      <c r="AE827" s="13">
        <f t="shared" si="8"/>
        <v>0.009598506069</v>
      </c>
      <c r="AF827" s="7">
        <v>0.0</v>
      </c>
      <c r="AG827" s="7">
        <v>0.0</v>
      </c>
      <c r="AH827" s="13" t="str">
        <f t="shared" si="9"/>
        <v> </v>
      </c>
      <c r="AI827" s="7">
        <v>0.0</v>
      </c>
      <c r="AJ827" s="7">
        <v>2.0</v>
      </c>
      <c r="AK827" s="26">
        <v>0.0</v>
      </c>
      <c r="AL827" s="26">
        <v>1.0</v>
      </c>
      <c r="AM827" s="7">
        <v>0.0</v>
      </c>
      <c r="AN827" s="7">
        <v>1.0</v>
      </c>
      <c r="AO827" s="7">
        <v>0.0</v>
      </c>
      <c r="AP827" s="7">
        <v>0.0</v>
      </c>
      <c r="AQ827" s="7">
        <v>0.0</v>
      </c>
      <c r="AR827" s="7">
        <v>2.0</v>
      </c>
      <c r="AS827" s="13">
        <f t="shared" si="10"/>
        <v>0</v>
      </c>
      <c r="AT827" s="14">
        <v>-12.36</v>
      </c>
      <c r="AU827" s="7">
        <v>0.0</v>
      </c>
      <c r="AV827" s="7">
        <v>0.0</v>
      </c>
      <c r="AW827" s="14">
        <v>-93.4</v>
      </c>
      <c r="AX827" s="14">
        <v>0.0</v>
      </c>
      <c r="AY827" s="14">
        <v>-5.24</v>
      </c>
    </row>
    <row r="828" ht="12.75" customHeight="1">
      <c r="A828" s="7" t="s">
        <v>3355</v>
      </c>
      <c r="B828" s="7" t="s">
        <v>3356</v>
      </c>
      <c r="C828" s="8" t="s">
        <v>839</v>
      </c>
      <c r="D828" s="9" t="s">
        <v>174</v>
      </c>
      <c r="E828" s="7">
        <v>10.0</v>
      </c>
      <c r="F828" s="7">
        <v>0.0</v>
      </c>
      <c r="G828" s="7">
        <v>0.0</v>
      </c>
      <c r="H828" s="24">
        <f t="shared" si="1"/>
        <v>0</v>
      </c>
      <c r="I828" s="7">
        <v>0.0</v>
      </c>
      <c r="J828" s="7">
        <v>0.0</v>
      </c>
      <c r="K828" s="7">
        <v>0.0</v>
      </c>
      <c r="L828" s="12">
        <f t="shared" si="2"/>
        <v>0</v>
      </c>
      <c r="M828" s="7">
        <v>1.0</v>
      </c>
      <c r="N828" s="7">
        <v>0.0</v>
      </c>
      <c r="O828" s="7">
        <v>0.0</v>
      </c>
      <c r="P828" s="7">
        <v>1.0</v>
      </c>
      <c r="Q828" s="7">
        <v>1.0</v>
      </c>
      <c r="R828" s="10">
        <f t="shared" si="3"/>
        <v>0</v>
      </c>
      <c r="S828" s="10">
        <f t="shared" si="4"/>
        <v>0</v>
      </c>
      <c r="T828" s="7">
        <v>2.0</v>
      </c>
      <c r="U828" s="7">
        <v>4.0</v>
      </c>
      <c r="V828" s="7">
        <v>1.0</v>
      </c>
      <c r="W828" s="7">
        <v>1.0</v>
      </c>
      <c r="X828" s="7">
        <v>0.0</v>
      </c>
      <c r="Y828" s="7">
        <v>1148.0</v>
      </c>
      <c r="Z828" s="18">
        <f t="shared" si="5"/>
        <v>1.913333333</v>
      </c>
      <c r="AA828" s="14">
        <v>18.65</v>
      </c>
      <c r="AB828" s="18">
        <f t="shared" si="6"/>
        <v>1.865</v>
      </c>
      <c r="AC828" s="14">
        <v>39.91</v>
      </c>
      <c r="AD828" s="18">
        <f t="shared" si="7"/>
        <v>3.991</v>
      </c>
      <c r="AE828" s="13">
        <f t="shared" si="8"/>
        <v>0.318476776</v>
      </c>
      <c r="AF828" s="7">
        <v>0.0</v>
      </c>
      <c r="AG828" s="7">
        <v>0.0</v>
      </c>
      <c r="AH828" s="13" t="str">
        <f t="shared" si="9"/>
        <v> </v>
      </c>
      <c r="AI828" s="7">
        <v>0.0</v>
      </c>
      <c r="AJ828" s="7">
        <v>1.0</v>
      </c>
      <c r="AK828" s="26">
        <v>2.0</v>
      </c>
      <c r="AL828" s="26">
        <v>10.0</v>
      </c>
      <c r="AM828" s="7">
        <v>1.0</v>
      </c>
      <c r="AN828" s="7">
        <v>7.0</v>
      </c>
      <c r="AO828" s="7">
        <v>3.0</v>
      </c>
      <c r="AP828" s="7">
        <v>7.0</v>
      </c>
      <c r="AQ828" s="7">
        <v>1.0</v>
      </c>
      <c r="AR828" s="7">
        <v>10.0</v>
      </c>
      <c r="AS828" s="13">
        <f t="shared" si="10"/>
        <v>0.09090909091</v>
      </c>
      <c r="AT828" s="14">
        <v>-0.91</v>
      </c>
      <c r="AU828" s="7">
        <v>0.0</v>
      </c>
      <c r="AV828" s="7">
        <v>0.0</v>
      </c>
      <c r="AW828" s="14">
        <v>-35.4</v>
      </c>
      <c r="AX828" s="14">
        <v>11.76</v>
      </c>
      <c r="AY828" s="14">
        <v>4.62</v>
      </c>
    </row>
    <row r="829" ht="12.75" customHeight="1">
      <c r="A829" s="7" t="s">
        <v>1855</v>
      </c>
      <c r="B829" s="7" t="s">
        <v>3359</v>
      </c>
      <c r="C829" s="8" t="s">
        <v>490</v>
      </c>
      <c r="D829" s="9" t="s">
        <v>255</v>
      </c>
      <c r="E829" s="7">
        <v>30.0</v>
      </c>
      <c r="F829" s="7">
        <v>0.0</v>
      </c>
      <c r="G829" s="7">
        <v>0.0</v>
      </c>
      <c r="H829" s="24">
        <f t="shared" si="1"/>
        <v>0</v>
      </c>
      <c r="I829" s="7">
        <v>0.0</v>
      </c>
      <c r="J829" s="7">
        <v>0.0</v>
      </c>
      <c r="K829" s="7">
        <v>0.0</v>
      </c>
      <c r="L829" s="12">
        <f t="shared" si="2"/>
        <v>0</v>
      </c>
      <c r="M829" s="7">
        <v>1.0</v>
      </c>
      <c r="N829" s="7">
        <v>0.0</v>
      </c>
      <c r="O829" s="7">
        <v>0.0</v>
      </c>
      <c r="P829" s="7">
        <v>1.0</v>
      </c>
      <c r="Q829" s="7">
        <v>0.0</v>
      </c>
      <c r="R829" s="10">
        <f t="shared" si="3"/>
        <v>0</v>
      </c>
      <c r="S829" s="10">
        <f t="shared" si="4"/>
        <v>0</v>
      </c>
      <c r="T829" s="7">
        <v>0.0</v>
      </c>
      <c r="U829" s="7">
        <v>0.0</v>
      </c>
      <c r="V829" s="7">
        <v>0.0</v>
      </c>
      <c r="W829" s="7">
        <v>0.0</v>
      </c>
      <c r="X829" s="7">
        <v>0.0</v>
      </c>
      <c r="Y829" s="7">
        <v>708.0</v>
      </c>
      <c r="Z829" s="18">
        <f t="shared" si="5"/>
        <v>0.3933333333</v>
      </c>
      <c r="AA829" s="14">
        <v>11.09</v>
      </c>
      <c r="AB829" s="18">
        <f t="shared" si="6"/>
        <v>0.3696666667</v>
      </c>
      <c r="AC829" s="14">
        <v>145.21</v>
      </c>
      <c r="AD829" s="18">
        <f t="shared" si="7"/>
        <v>4.840333333</v>
      </c>
      <c r="AE829" s="13">
        <f t="shared" si="8"/>
        <v>0.07095329495</v>
      </c>
      <c r="AF829" s="7">
        <v>0.0</v>
      </c>
      <c r="AG829" s="7">
        <v>0.0</v>
      </c>
      <c r="AH829" s="13" t="str">
        <f t="shared" si="9"/>
        <v> </v>
      </c>
      <c r="AI829" s="7">
        <v>0.0</v>
      </c>
      <c r="AJ829" s="7">
        <v>1.0</v>
      </c>
      <c r="AK829" s="26">
        <v>2.0</v>
      </c>
      <c r="AL829" s="26">
        <v>5.0</v>
      </c>
      <c r="AM829" s="7">
        <v>1.0</v>
      </c>
      <c r="AN829" s="7">
        <v>3.0</v>
      </c>
      <c r="AO829" s="7">
        <v>0.0</v>
      </c>
      <c r="AP829" s="7">
        <v>3.0</v>
      </c>
      <c r="AQ829" s="7">
        <v>1.0</v>
      </c>
      <c r="AR829" s="7">
        <v>7.0</v>
      </c>
      <c r="AS829" s="13">
        <f t="shared" si="10"/>
        <v>0.125</v>
      </c>
      <c r="AT829" s="14">
        <v>-2.12</v>
      </c>
      <c r="AU829" s="7">
        <v>0.0</v>
      </c>
      <c r="AV829" s="7">
        <v>0.0</v>
      </c>
      <c r="AW829" s="14">
        <v>-16.2</v>
      </c>
      <c r="AX829" s="14">
        <v>33.33</v>
      </c>
      <c r="AY829" s="14">
        <v>28.33</v>
      </c>
    </row>
    <row r="830" ht="12.75" customHeight="1">
      <c r="A830" s="7" t="s">
        <v>1144</v>
      </c>
      <c r="B830" s="7" t="s">
        <v>3362</v>
      </c>
      <c r="C830" s="8" t="s">
        <v>222</v>
      </c>
      <c r="D830" s="9" t="s">
        <v>150</v>
      </c>
      <c r="E830" s="7">
        <v>80.0</v>
      </c>
      <c r="F830" s="7">
        <v>4.0</v>
      </c>
      <c r="G830" s="7">
        <v>3.0</v>
      </c>
      <c r="H830" s="24">
        <f t="shared" si="1"/>
        <v>7</v>
      </c>
      <c r="I830" s="7">
        <v>3.0</v>
      </c>
      <c r="J830" s="7">
        <v>3.0</v>
      </c>
      <c r="K830" s="7">
        <v>0.0</v>
      </c>
      <c r="L830" s="12">
        <f t="shared" si="2"/>
        <v>10.5</v>
      </c>
      <c r="M830" s="7">
        <v>6.0</v>
      </c>
      <c r="N830" s="7">
        <v>3.0</v>
      </c>
      <c r="O830" s="7">
        <v>3.0</v>
      </c>
      <c r="P830" s="7">
        <v>2.0</v>
      </c>
      <c r="Q830" s="7">
        <v>1.0</v>
      </c>
      <c r="R830" s="10">
        <f t="shared" si="3"/>
        <v>0.6666666667</v>
      </c>
      <c r="S830" s="10">
        <f t="shared" si="4"/>
        <v>0.5</v>
      </c>
      <c r="T830" s="7">
        <v>8.0</v>
      </c>
      <c r="U830" s="7">
        <v>4.0</v>
      </c>
      <c r="V830" s="7">
        <v>1.0</v>
      </c>
      <c r="W830" s="7">
        <v>1.0</v>
      </c>
      <c r="X830" s="7">
        <v>11.0</v>
      </c>
      <c r="Y830" s="7">
        <v>6792.0</v>
      </c>
      <c r="Z830" s="18">
        <f t="shared" si="5"/>
        <v>1.415</v>
      </c>
      <c r="AA830" s="14">
        <v>111.69</v>
      </c>
      <c r="AB830" s="18">
        <f t="shared" si="6"/>
        <v>1.396125</v>
      </c>
      <c r="AC830" s="14">
        <v>252.22</v>
      </c>
      <c r="AD830" s="18">
        <f t="shared" si="7"/>
        <v>3.15275</v>
      </c>
      <c r="AE830" s="13">
        <f t="shared" si="8"/>
        <v>0.3069165453</v>
      </c>
      <c r="AF830" s="7">
        <v>53.0</v>
      </c>
      <c r="AG830" s="7">
        <v>55.0</v>
      </c>
      <c r="AH830" s="13">
        <f t="shared" si="9"/>
        <v>0.4907407407</v>
      </c>
      <c r="AI830" s="7">
        <v>6.0</v>
      </c>
      <c r="AJ830" s="7">
        <v>9.0</v>
      </c>
      <c r="AK830" s="26">
        <v>15.0</v>
      </c>
      <c r="AL830" s="26">
        <v>102.0</v>
      </c>
      <c r="AM830" s="7">
        <v>6.0</v>
      </c>
      <c r="AN830" s="7">
        <v>33.0</v>
      </c>
      <c r="AO830" s="7">
        <v>7.0</v>
      </c>
      <c r="AP830" s="7">
        <v>50.0</v>
      </c>
      <c r="AQ830" s="7">
        <v>23.0</v>
      </c>
      <c r="AR830" s="7">
        <v>83.0</v>
      </c>
      <c r="AS830" s="13">
        <f t="shared" si="10"/>
        <v>0.2169811321</v>
      </c>
      <c r="AT830" s="14">
        <v>7.66</v>
      </c>
      <c r="AU830" s="7">
        <v>1.0</v>
      </c>
      <c r="AV830" s="7">
        <v>2.0</v>
      </c>
      <c r="AW830" s="14">
        <v>-39.8</v>
      </c>
      <c r="AX830" s="14">
        <v>6.32</v>
      </c>
      <c r="AY830" s="14">
        <v>2.77</v>
      </c>
    </row>
    <row r="831" ht="12.75" customHeight="1">
      <c r="A831" s="7" t="s">
        <v>614</v>
      </c>
      <c r="B831" s="7" t="s">
        <v>3364</v>
      </c>
      <c r="C831" s="8" t="s">
        <v>197</v>
      </c>
      <c r="D831" s="9" t="s">
        <v>1445</v>
      </c>
      <c r="E831" s="7">
        <v>82.0</v>
      </c>
      <c r="F831" s="7">
        <v>1.0</v>
      </c>
      <c r="G831" s="7">
        <v>0.0</v>
      </c>
      <c r="H831" s="24">
        <f t="shared" si="1"/>
        <v>1</v>
      </c>
      <c r="I831" s="7">
        <v>1.0</v>
      </c>
      <c r="J831" s="7">
        <v>0.0</v>
      </c>
      <c r="K831" s="7">
        <v>0.0</v>
      </c>
      <c r="L831" s="12">
        <f t="shared" si="2"/>
        <v>0</v>
      </c>
      <c r="M831" s="7">
        <v>6.0</v>
      </c>
      <c r="N831" s="7">
        <v>1.0</v>
      </c>
      <c r="O831" s="7">
        <v>1.0</v>
      </c>
      <c r="P831" s="7">
        <v>5.0</v>
      </c>
      <c r="Q831" s="7">
        <v>0.0</v>
      </c>
      <c r="R831" s="10">
        <f t="shared" si="3"/>
        <v>0.1666666667</v>
      </c>
      <c r="S831" s="10">
        <f t="shared" si="4"/>
        <v>0.1666666667</v>
      </c>
      <c r="T831" s="7">
        <v>2.0</v>
      </c>
      <c r="U831" s="7">
        <v>2.0</v>
      </c>
      <c r="V831" s="7">
        <v>1.0</v>
      </c>
      <c r="W831" s="7">
        <v>2.0</v>
      </c>
      <c r="X831" s="7">
        <v>6.0</v>
      </c>
      <c r="Y831" s="7">
        <v>6339.0</v>
      </c>
      <c r="Z831" s="18">
        <f t="shared" si="5"/>
        <v>1.288414634</v>
      </c>
      <c r="AA831" s="14">
        <v>97.13</v>
      </c>
      <c r="AB831" s="18">
        <f t="shared" si="6"/>
        <v>1.184512195</v>
      </c>
      <c r="AC831" s="14">
        <v>356.83</v>
      </c>
      <c r="AD831" s="18">
        <f t="shared" si="7"/>
        <v>4.351585366</v>
      </c>
      <c r="AE831" s="13">
        <f t="shared" si="8"/>
        <v>0.2139615825</v>
      </c>
      <c r="AF831" s="7">
        <v>0.0</v>
      </c>
      <c r="AG831" s="7">
        <v>1.0</v>
      </c>
      <c r="AH831" s="13">
        <f t="shared" si="9"/>
        <v>0</v>
      </c>
      <c r="AI831" s="7">
        <v>2.0</v>
      </c>
      <c r="AJ831" s="7">
        <v>14.0</v>
      </c>
      <c r="AK831" s="26">
        <v>14.0</v>
      </c>
      <c r="AL831" s="26">
        <v>57.0</v>
      </c>
      <c r="AM831" s="7">
        <v>4.0</v>
      </c>
      <c r="AN831" s="7">
        <v>45.0</v>
      </c>
      <c r="AO831" s="7">
        <v>3.0</v>
      </c>
      <c r="AP831" s="7">
        <v>35.0</v>
      </c>
      <c r="AQ831" s="7">
        <v>16.0</v>
      </c>
      <c r="AR831" s="7">
        <v>83.0</v>
      </c>
      <c r="AS831" s="13">
        <f t="shared" si="10"/>
        <v>0.1616161616</v>
      </c>
      <c r="AT831" s="14">
        <v>5.73</v>
      </c>
      <c r="AU831" s="7">
        <v>0.0</v>
      </c>
      <c r="AV831" s="7">
        <v>2.0</v>
      </c>
      <c r="AW831" s="14">
        <v>-39.5</v>
      </c>
      <c r="AX831" s="14">
        <v>9.26</v>
      </c>
      <c r="AY831" s="14">
        <v>2.99</v>
      </c>
    </row>
    <row r="832" ht="12.75" customHeight="1">
      <c r="A832" s="7" t="s">
        <v>1976</v>
      </c>
      <c r="B832" s="7" t="s">
        <v>3367</v>
      </c>
      <c r="C832" s="7" t="s">
        <v>685</v>
      </c>
      <c r="D832" s="9" t="s">
        <v>159</v>
      </c>
      <c r="E832" s="7">
        <v>2.0</v>
      </c>
      <c r="F832" s="7">
        <v>0.0</v>
      </c>
      <c r="G832" s="7">
        <v>0.0</v>
      </c>
      <c r="H832" s="24">
        <f t="shared" si="1"/>
        <v>0</v>
      </c>
      <c r="I832" s="7">
        <v>0.0</v>
      </c>
      <c r="J832" s="7">
        <v>0.0</v>
      </c>
      <c r="K832" s="7">
        <v>0.0</v>
      </c>
      <c r="L832" s="12">
        <f t="shared" si="2"/>
        <v>0</v>
      </c>
      <c r="M832" s="7">
        <v>0.0</v>
      </c>
      <c r="N832" s="7">
        <v>0.0</v>
      </c>
      <c r="O832" s="7">
        <v>0.0</v>
      </c>
      <c r="P832" s="7">
        <v>0.0</v>
      </c>
      <c r="Q832" s="7">
        <v>0.0</v>
      </c>
      <c r="R832" s="10">
        <f t="shared" si="3"/>
        <v>0</v>
      </c>
      <c r="S832" s="10">
        <f t="shared" si="4"/>
        <v>0</v>
      </c>
      <c r="T832" s="7">
        <v>0.0</v>
      </c>
      <c r="U832" s="7">
        <v>0.0</v>
      </c>
      <c r="V832" s="7">
        <v>0.0</v>
      </c>
      <c r="W832" s="7">
        <v>0.0</v>
      </c>
      <c r="X832" s="7">
        <v>0.0</v>
      </c>
      <c r="Y832" s="7">
        <v>0.0</v>
      </c>
      <c r="Z832" s="18">
        <f t="shared" si="5"/>
        <v>0</v>
      </c>
      <c r="AA832" s="14">
        <v>0.0</v>
      </c>
      <c r="AB832" s="18">
        <f t="shared" si="6"/>
        <v>0</v>
      </c>
      <c r="AC832" s="14">
        <v>10.84</v>
      </c>
      <c r="AD832" s="18">
        <f t="shared" si="7"/>
        <v>5.42</v>
      </c>
      <c r="AE832" s="13">
        <f t="shared" si="8"/>
        <v>0</v>
      </c>
      <c r="AF832" s="7">
        <v>0.0</v>
      </c>
      <c r="AG832" s="7">
        <v>0.0</v>
      </c>
      <c r="AH832" s="13" t="str">
        <f t="shared" si="9"/>
        <v> </v>
      </c>
      <c r="AI832" s="7">
        <v>0.0</v>
      </c>
      <c r="AJ832" s="7">
        <v>0.0</v>
      </c>
      <c r="AK832" s="26">
        <v>0.0</v>
      </c>
      <c r="AL832" s="26">
        <v>0.0</v>
      </c>
      <c r="AM832" s="7">
        <v>0.0</v>
      </c>
      <c r="AN832" s="7">
        <v>0.0</v>
      </c>
      <c r="AO832" s="7">
        <v>0.0</v>
      </c>
      <c r="AP832" s="7">
        <v>0.0</v>
      </c>
      <c r="AQ832" s="7">
        <v>0.0</v>
      </c>
      <c r="AR832" s="7">
        <v>0.0</v>
      </c>
      <c r="AS832" s="13">
        <f t="shared" si="10"/>
        <v>0</v>
      </c>
      <c r="AT832" s="14"/>
      <c r="AU832" s="7">
        <v>0.0</v>
      </c>
      <c r="AV832" s="7">
        <v>0.0</v>
      </c>
      <c r="AW832" s="14">
        <v>0.0</v>
      </c>
      <c r="AX832" s="14"/>
      <c r="AY832" s="14"/>
    </row>
    <row r="833" ht="12.75" customHeight="1">
      <c r="A833" s="7" t="s">
        <v>3370</v>
      </c>
      <c r="B833" s="7" t="s">
        <v>3371</v>
      </c>
      <c r="C833" s="8" t="s">
        <v>490</v>
      </c>
      <c r="D833" s="9" t="s">
        <v>247</v>
      </c>
      <c r="E833" s="7">
        <v>66.0</v>
      </c>
      <c r="F833" s="7">
        <v>0.0</v>
      </c>
      <c r="G833" s="7">
        <v>0.0</v>
      </c>
      <c r="H833" s="24">
        <f t="shared" si="1"/>
        <v>0</v>
      </c>
      <c r="I833" s="7">
        <v>0.0</v>
      </c>
      <c r="J833" s="7">
        <v>0.0</v>
      </c>
      <c r="K833" s="7">
        <v>0.0</v>
      </c>
      <c r="L833" s="12">
        <f t="shared" si="2"/>
        <v>0</v>
      </c>
      <c r="M833" s="7">
        <v>0.0</v>
      </c>
      <c r="N833" s="7">
        <v>0.0</v>
      </c>
      <c r="O833" s="7">
        <v>0.0</v>
      </c>
      <c r="P833" s="7">
        <v>0.0</v>
      </c>
      <c r="Q833" s="7">
        <v>0.0</v>
      </c>
      <c r="R833" s="10">
        <f t="shared" si="3"/>
        <v>0</v>
      </c>
      <c r="S833" s="10">
        <f t="shared" si="4"/>
        <v>0</v>
      </c>
      <c r="T833" s="7">
        <v>0.0</v>
      </c>
      <c r="U833" s="7">
        <v>0.0</v>
      </c>
      <c r="V833" s="7">
        <v>0.0</v>
      </c>
      <c r="W833" s="7">
        <v>0.0</v>
      </c>
      <c r="X833" s="7">
        <v>0.0</v>
      </c>
      <c r="Y833" s="7">
        <v>82.0</v>
      </c>
      <c r="Z833" s="18">
        <f t="shared" si="5"/>
        <v>0.02070707071</v>
      </c>
      <c r="AA833" s="14">
        <v>1.12</v>
      </c>
      <c r="AB833" s="18">
        <f t="shared" si="6"/>
        <v>0.01696969697</v>
      </c>
      <c r="AC833" s="14">
        <v>347.84</v>
      </c>
      <c r="AD833" s="18">
        <f t="shared" si="7"/>
        <v>5.27030303</v>
      </c>
      <c r="AE833" s="13">
        <f t="shared" si="8"/>
        <v>0.00320953691</v>
      </c>
      <c r="AF833" s="7">
        <v>0.0</v>
      </c>
      <c r="AG833" s="7">
        <v>0.0</v>
      </c>
      <c r="AH833" s="13" t="str">
        <f t="shared" si="9"/>
        <v> </v>
      </c>
      <c r="AI833" s="7">
        <v>0.0</v>
      </c>
      <c r="AJ833" s="7">
        <v>0.0</v>
      </c>
      <c r="AK833" s="26">
        <v>1.0</v>
      </c>
      <c r="AL833" s="26">
        <v>0.0</v>
      </c>
      <c r="AM833" s="7">
        <v>0.0</v>
      </c>
      <c r="AN833" s="7">
        <v>0.0</v>
      </c>
      <c r="AO833" s="7">
        <v>0.0</v>
      </c>
      <c r="AP833" s="7">
        <v>0.0</v>
      </c>
      <c r="AQ833" s="7">
        <v>1.0</v>
      </c>
      <c r="AR833" s="7">
        <v>0.0</v>
      </c>
      <c r="AS833" s="13">
        <f t="shared" si="10"/>
        <v>1</v>
      </c>
      <c r="AT833" s="14">
        <v>87.62</v>
      </c>
      <c r="AU833" s="7">
        <v>0.0</v>
      </c>
      <c r="AV833" s="7">
        <v>2.0</v>
      </c>
      <c r="AW833" s="14">
        <v>53.6</v>
      </c>
      <c r="AX833" s="14"/>
      <c r="AY833" s="14"/>
    </row>
    <row r="834" ht="12.75" customHeight="1">
      <c r="A834" s="7" t="s">
        <v>1797</v>
      </c>
      <c r="B834" s="7" t="s">
        <v>3372</v>
      </c>
      <c r="C834" s="8" t="s">
        <v>325</v>
      </c>
      <c r="D834" s="9" t="s">
        <v>150</v>
      </c>
      <c r="E834" s="7">
        <v>76.0</v>
      </c>
      <c r="F834" s="7">
        <v>1.0</v>
      </c>
      <c r="G834" s="7">
        <v>0.0</v>
      </c>
      <c r="H834" s="24">
        <f t="shared" si="1"/>
        <v>1</v>
      </c>
      <c r="I834" s="7">
        <v>1.0</v>
      </c>
      <c r="J834" s="7">
        <v>0.0</v>
      </c>
      <c r="K834" s="7">
        <v>0.0</v>
      </c>
      <c r="L834" s="12">
        <f t="shared" si="2"/>
        <v>0</v>
      </c>
      <c r="M834" s="7">
        <v>1.0</v>
      </c>
      <c r="N834" s="7">
        <v>3.0</v>
      </c>
      <c r="O834" s="7">
        <v>1.0</v>
      </c>
      <c r="P834" s="7">
        <v>0.0</v>
      </c>
      <c r="Q834" s="7">
        <v>2.0</v>
      </c>
      <c r="R834" s="10">
        <f t="shared" si="3"/>
        <v>1</v>
      </c>
      <c r="S834" s="10">
        <f t="shared" si="4"/>
        <v>0.3333333333</v>
      </c>
      <c r="T834" s="7">
        <v>7.0</v>
      </c>
      <c r="U834" s="7">
        <v>2.0</v>
      </c>
      <c r="V834" s="7">
        <v>1.0</v>
      </c>
      <c r="W834" s="7">
        <v>2.0</v>
      </c>
      <c r="X834" s="7">
        <v>2.0</v>
      </c>
      <c r="Y834" s="7">
        <v>3615.0</v>
      </c>
      <c r="Z834" s="18">
        <f t="shared" si="5"/>
        <v>0.7927631579</v>
      </c>
      <c r="AA834" s="14">
        <v>53.33</v>
      </c>
      <c r="AB834" s="18">
        <f t="shared" si="6"/>
        <v>0.7017105263</v>
      </c>
      <c r="AC834" s="14">
        <v>339.41</v>
      </c>
      <c r="AD834" s="18">
        <f t="shared" si="7"/>
        <v>4.465921053</v>
      </c>
      <c r="AE834" s="13">
        <f t="shared" si="8"/>
        <v>0.1357895809</v>
      </c>
      <c r="AF834" s="7">
        <v>26.0</v>
      </c>
      <c r="AG834" s="7">
        <v>31.0</v>
      </c>
      <c r="AH834" s="13">
        <f t="shared" si="9"/>
        <v>0.4561403509</v>
      </c>
      <c r="AI834" s="7">
        <v>1.0</v>
      </c>
      <c r="AJ834" s="7">
        <v>4.0</v>
      </c>
      <c r="AK834" s="26">
        <v>3.0</v>
      </c>
      <c r="AL834" s="26">
        <v>38.0</v>
      </c>
      <c r="AM834" s="7">
        <v>3.0</v>
      </c>
      <c r="AN834" s="7">
        <v>13.0</v>
      </c>
      <c r="AO834" s="7">
        <v>5.0</v>
      </c>
      <c r="AP834" s="7">
        <v>21.0</v>
      </c>
      <c r="AQ834" s="7">
        <v>8.0</v>
      </c>
      <c r="AR834" s="7">
        <v>31.0</v>
      </c>
      <c r="AS834" s="13">
        <f t="shared" si="10"/>
        <v>0.2051282051</v>
      </c>
      <c r="AT834" s="14">
        <v>10.92</v>
      </c>
      <c r="AU834" s="7">
        <v>0.0</v>
      </c>
      <c r="AV834" s="7">
        <v>1.0</v>
      </c>
      <c r="AW834" s="14">
        <v>-36.0</v>
      </c>
      <c r="AX834" s="14">
        <v>15.56</v>
      </c>
      <c r="AY834" s="14">
        <v>9.17</v>
      </c>
    </row>
    <row r="835" ht="12.75" customHeight="1">
      <c r="A835" s="7" t="s">
        <v>512</v>
      </c>
      <c r="B835" s="7" t="s">
        <v>3374</v>
      </c>
      <c r="C835" s="8" t="s">
        <v>149</v>
      </c>
      <c r="D835" s="9" t="s">
        <v>174</v>
      </c>
      <c r="E835" s="7">
        <v>38.0</v>
      </c>
      <c r="F835" s="7">
        <v>0.0</v>
      </c>
      <c r="G835" s="7">
        <v>0.0</v>
      </c>
      <c r="H835" s="24">
        <f t="shared" si="1"/>
        <v>0</v>
      </c>
      <c r="I835" s="7">
        <v>0.0</v>
      </c>
      <c r="J835" s="7">
        <v>0.0</v>
      </c>
      <c r="K835" s="7">
        <v>0.0</v>
      </c>
      <c r="L835" s="12">
        <f t="shared" si="2"/>
        <v>0</v>
      </c>
      <c r="M835" s="7">
        <v>0.0</v>
      </c>
      <c r="N835" s="7">
        <v>0.0</v>
      </c>
      <c r="O835" s="7">
        <v>0.0</v>
      </c>
      <c r="P835" s="7">
        <v>0.0</v>
      </c>
      <c r="Q835" s="7">
        <v>2.0</v>
      </c>
      <c r="R835" s="10">
        <f t="shared" si="3"/>
        <v>0</v>
      </c>
      <c r="S835" s="10">
        <f t="shared" si="4"/>
        <v>0</v>
      </c>
      <c r="T835" s="7">
        <v>8.0</v>
      </c>
      <c r="U835" s="7">
        <v>4.0</v>
      </c>
      <c r="V835" s="7">
        <v>2.0</v>
      </c>
      <c r="W835" s="7">
        <v>1.0</v>
      </c>
      <c r="X835" s="7">
        <v>0.0</v>
      </c>
      <c r="Y835" s="7">
        <v>4020.0</v>
      </c>
      <c r="Z835" s="18">
        <f t="shared" si="5"/>
        <v>1.763157895</v>
      </c>
      <c r="AA835" s="14">
        <v>60.76</v>
      </c>
      <c r="AB835" s="18">
        <f t="shared" si="6"/>
        <v>1.598947368</v>
      </c>
      <c r="AC835" s="14">
        <v>153.89</v>
      </c>
      <c r="AD835" s="18">
        <f t="shared" si="7"/>
        <v>4.049736842</v>
      </c>
      <c r="AE835" s="13">
        <f t="shared" si="8"/>
        <v>0.2830654554</v>
      </c>
      <c r="AF835" s="7">
        <v>0.0</v>
      </c>
      <c r="AG835" s="7">
        <v>0.0</v>
      </c>
      <c r="AH835" s="13" t="str">
        <f t="shared" si="9"/>
        <v> </v>
      </c>
      <c r="AI835" s="7">
        <v>1.0</v>
      </c>
      <c r="AJ835" s="7">
        <v>4.0</v>
      </c>
      <c r="AK835" s="26">
        <v>7.0</v>
      </c>
      <c r="AL835" s="26">
        <v>38.0</v>
      </c>
      <c r="AM835" s="7">
        <v>4.0</v>
      </c>
      <c r="AN835" s="7">
        <v>23.0</v>
      </c>
      <c r="AO835" s="7">
        <v>3.0</v>
      </c>
      <c r="AP835" s="7">
        <v>34.0</v>
      </c>
      <c r="AQ835" s="7">
        <v>10.0</v>
      </c>
      <c r="AR835" s="7">
        <v>43.0</v>
      </c>
      <c r="AS835" s="13">
        <f t="shared" si="10"/>
        <v>0.1886792453</v>
      </c>
      <c r="AT835" s="14">
        <v>8.93</v>
      </c>
      <c r="AU835" s="7">
        <v>0.0</v>
      </c>
      <c r="AV835" s="7">
        <v>1.0</v>
      </c>
      <c r="AW835" s="14">
        <v>-21.7</v>
      </c>
      <c r="AX835" s="14">
        <v>7.5</v>
      </c>
      <c r="AY835" s="14">
        <v>0.91</v>
      </c>
    </row>
    <row r="836" ht="12.75" customHeight="1">
      <c r="A836" s="7" t="s">
        <v>1030</v>
      </c>
      <c r="B836" s="7" t="s">
        <v>3376</v>
      </c>
      <c r="C836" s="8" t="s">
        <v>246</v>
      </c>
      <c r="D836" s="9" t="s">
        <v>174</v>
      </c>
      <c r="E836" s="7">
        <v>81.0</v>
      </c>
      <c r="F836" s="7">
        <v>1.0</v>
      </c>
      <c r="G836" s="7">
        <v>1.0</v>
      </c>
      <c r="H836" s="24">
        <f t="shared" si="1"/>
        <v>2</v>
      </c>
      <c r="I836" s="7">
        <v>1.0</v>
      </c>
      <c r="J836" s="7">
        <v>1.0</v>
      </c>
      <c r="K836" s="7">
        <v>0.0</v>
      </c>
      <c r="L836" s="12">
        <f t="shared" si="2"/>
        <v>7.75</v>
      </c>
      <c r="M836" s="7">
        <v>6.0</v>
      </c>
      <c r="N836" s="7">
        <v>0.0</v>
      </c>
      <c r="O836" s="7">
        <v>0.0</v>
      </c>
      <c r="P836" s="7">
        <v>5.0</v>
      </c>
      <c r="Q836" s="7">
        <v>4.0</v>
      </c>
      <c r="R836" s="10">
        <f t="shared" si="3"/>
        <v>0.1666666667</v>
      </c>
      <c r="S836" s="10">
        <f t="shared" si="4"/>
        <v>0.1111111111</v>
      </c>
      <c r="T836" s="7">
        <v>36.0</v>
      </c>
      <c r="U836" s="7">
        <v>13.0</v>
      </c>
      <c r="V836" s="7">
        <v>3.0</v>
      </c>
      <c r="W836" s="7">
        <v>10.0</v>
      </c>
      <c r="X836" s="7">
        <v>6.0</v>
      </c>
      <c r="Y836" s="7">
        <v>13222.0</v>
      </c>
      <c r="Z836" s="18">
        <f t="shared" si="5"/>
        <v>2.720576132</v>
      </c>
      <c r="AA836" s="14">
        <v>220.61</v>
      </c>
      <c r="AB836" s="18">
        <f t="shared" si="6"/>
        <v>2.723580247</v>
      </c>
      <c r="AC836" s="14">
        <v>225.67</v>
      </c>
      <c r="AD836" s="18">
        <f t="shared" si="7"/>
        <v>2.786049383</v>
      </c>
      <c r="AE836" s="13">
        <f t="shared" si="8"/>
        <v>0.4943309133</v>
      </c>
      <c r="AF836" s="7">
        <v>0.0</v>
      </c>
      <c r="AG836" s="7">
        <v>0.0</v>
      </c>
      <c r="AH836" s="13" t="str">
        <f t="shared" si="9"/>
        <v> </v>
      </c>
      <c r="AI836" s="7">
        <v>4.0</v>
      </c>
      <c r="AJ836" s="7">
        <v>29.0</v>
      </c>
      <c r="AK836" s="26">
        <v>27.0</v>
      </c>
      <c r="AL836" s="26">
        <v>184.0</v>
      </c>
      <c r="AM836" s="7">
        <v>3.0</v>
      </c>
      <c r="AN836" s="7">
        <v>79.0</v>
      </c>
      <c r="AO836" s="7">
        <v>9.0</v>
      </c>
      <c r="AP836" s="7">
        <v>100.0</v>
      </c>
      <c r="AQ836" s="7">
        <v>29.0</v>
      </c>
      <c r="AR836" s="7">
        <v>195.0</v>
      </c>
      <c r="AS836" s="13">
        <f t="shared" si="10"/>
        <v>0.1294642857</v>
      </c>
      <c r="AT836" s="14">
        <v>-3.78</v>
      </c>
      <c r="AU836" s="7">
        <v>2.0</v>
      </c>
      <c r="AV836" s="7">
        <v>1.0</v>
      </c>
      <c r="AW836" s="14">
        <v>-45.4</v>
      </c>
      <c r="AX836" s="14">
        <v>5.33</v>
      </c>
      <c r="AY836" s="14">
        <v>-2.72</v>
      </c>
    </row>
    <row r="837" ht="12.75" customHeight="1">
      <c r="A837" s="7" t="s">
        <v>2129</v>
      </c>
      <c r="B837" s="7" t="s">
        <v>3379</v>
      </c>
      <c r="C837" s="8" t="s">
        <v>297</v>
      </c>
      <c r="D837" s="9" t="s">
        <v>174</v>
      </c>
      <c r="E837" s="7">
        <v>13.0</v>
      </c>
      <c r="F837" s="7">
        <v>0.0</v>
      </c>
      <c r="G837" s="7">
        <v>0.0</v>
      </c>
      <c r="H837" s="24">
        <f t="shared" si="1"/>
        <v>0</v>
      </c>
      <c r="I837" s="7">
        <v>0.0</v>
      </c>
      <c r="J837" s="7">
        <v>0.0</v>
      </c>
      <c r="K837" s="7">
        <v>0.0</v>
      </c>
      <c r="L837" s="12">
        <f t="shared" si="2"/>
        <v>0</v>
      </c>
      <c r="M837" s="7">
        <v>0.0</v>
      </c>
      <c r="N837" s="7">
        <v>0.0</v>
      </c>
      <c r="O837" s="7">
        <v>0.0</v>
      </c>
      <c r="P837" s="7">
        <v>0.0</v>
      </c>
      <c r="Q837" s="7">
        <v>0.0</v>
      </c>
      <c r="R837" s="10">
        <f t="shared" si="3"/>
        <v>0</v>
      </c>
      <c r="S837" s="10">
        <f t="shared" si="4"/>
        <v>0</v>
      </c>
      <c r="T837" s="7">
        <v>0.0</v>
      </c>
      <c r="U837" s="7">
        <v>0.0</v>
      </c>
      <c r="V837" s="7">
        <v>0.0</v>
      </c>
      <c r="W837" s="7">
        <v>0.0</v>
      </c>
      <c r="X837" s="7">
        <v>0.0</v>
      </c>
      <c r="Y837" s="7">
        <v>972.0</v>
      </c>
      <c r="Z837" s="18">
        <f t="shared" si="5"/>
        <v>1.246153846</v>
      </c>
      <c r="AA837" s="14">
        <v>15.97</v>
      </c>
      <c r="AB837" s="18">
        <f t="shared" si="6"/>
        <v>1.228461538</v>
      </c>
      <c r="AC837" s="14">
        <v>43.29</v>
      </c>
      <c r="AD837" s="18">
        <f t="shared" si="7"/>
        <v>3.33</v>
      </c>
      <c r="AE837" s="13">
        <f t="shared" si="8"/>
        <v>0.2694903814</v>
      </c>
      <c r="AF837" s="7">
        <v>0.0</v>
      </c>
      <c r="AG837" s="7">
        <v>0.0</v>
      </c>
      <c r="AH837" s="13" t="str">
        <f t="shared" si="9"/>
        <v> </v>
      </c>
      <c r="AI837" s="7">
        <v>0.0</v>
      </c>
      <c r="AJ837" s="7">
        <v>2.0</v>
      </c>
      <c r="AK837" s="26">
        <v>3.0</v>
      </c>
      <c r="AL837" s="26">
        <v>15.0</v>
      </c>
      <c r="AM837" s="7">
        <v>1.0</v>
      </c>
      <c r="AN837" s="7">
        <v>3.0</v>
      </c>
      <c r="AO837" s="7">
        <v>0.0</v>
      </c>
      <c r="AP837" s="7">
        <v>3.0</v>
      </c>
      <c r="AQ837" s="7">
        <v>2.0</v>
      </c>
      <c r="AR837" s="7">
        <v>13.0</v>
      </c>
      <c r="AS837" s="13">
        <f t="shared" si="10"/>
        <v>0.1333333333</v>
      </c>
      <c r="AT837" s="14">
        <v>6.32</v>
      </c>
      <c r="AU837" s="7">
        <v>0.0</v>
      </c>
      <c r="AV837" s="7">
        <v>0.0</v>
      </c>
      <c r="AW837" s="14">
        <v>-48.8</v>
      </c>
      <c r="AX837" s="14">
        <v>0.0</v>
      </c>
      <c r="AY837" s="14">
        <v>-6.38</v>
      </c>
    </row>
    <row r="838" ht="12.75" customHeight="1">
      <c r="A838" s="7" t="s">
        <v>354</v>
      </c>
      <c r="B838" s="7" t="s">
        <v>3381</v>
      </c>
      <c r="C838" s="8" t="s">
        <v>542</v>
      </c>
      <c r="D838" s="9" t="s">
        <v>150</v>
      </c>
      <c r="E838" s="7">
        <v>57.0</v>
      </c>
      <c r="F838" s="7">
        <v>0.0</v>
      </c>
      <c r="G838" s="7">
        <v>1.0</v>
      </c>
      <c r="H838" s="24">
        <f t="shared" si="1"/>
        <v>1</v>
      </c>
      <c r="I838" s="7">
        <v>0.0</v>
      </c>
      <c r="J838" s="7">
        <v>0.0</v>
      </c>
      <c r="K838" s="7">
        <v>0.0</v>
      </c>
      <c r="L838" s="12">
        <f t="shared" si="2"/>
        <v>0</v>
      </c>
      <c r="M838" s="7">
        <v>1.0</v>
      </c>
      <c r="N838" s="7">
        <v>1.0</v>
      </c>
      <c r="O838" s="7">
        <v>1.0</v>
      </c>
      <c r="P838" s="7">
        <v>1.0</v>
      </c>
      <c r="Q838" s="7">
        <v>1.0</v>
      </c>
      <c r="R838" s="10">
        <f t="shared" si="3"/>
        <v>0</v>
      </c>
      <c r="S838" s="10">
        <f t="shared" si="4"/>
        <v>0</v>
      </c>
      <c r="T838" s="7">
        <v>0.0</v>
      </c>
      <c r="U838" s="7">
        <v>0.0</v>
      </c>
      <c r="V838" s="7">
        <v>0.0</v>
      </c>
      <c r="W838" s="7">
        <v>0.0</v>
      </c>
      <c r="X838" s="7">
        <v>1.0</v>
      </c>
      <c r="Y838" s="7">
        <v>1134.0</v>
      </c>
      <c r="Z838" s="18">
        <f t="shared" si="5"/>
        <v>0.3315789474</v>
      </c>
      <c r="AA838" s="14">
        <v>18.3</v>
      </c>
      <c r="AB838" s="18">
        <f t="shared" si="6"/>
        <v>0.3210526316</v>
      </c>
      <c r="AC838" s="14">
        <v>263.01</v>
      </c>
      <c r="AD838" s="18">
        <f t="shared" si="7"/>
        <v>4.614210526</v>
      </c>
      <c r="AE838" s="13">
        <f t="shared" si="8"/>
        <v>0.06505278874</v>
      </c>
      <c r="AF838" s="7">
        <v>13.0</v>
      </c>
      <c r="AG838" s="7">
        <v>13.0</v>
      </c>
      <c r="AH838" s="13">
        <f t="shared" si="9"/>
        <v>0.5</v>
      </c>
      <c r="AI838" s="7">
        <v>0.0</v>
      </c>
      <c r="AJ838" s="7">
        <v>2.0</v>
      </c>
      <c r="AK838" s="26">
        <v>3.0</v>
      </c>
      <c r="AL838" s="26">
        <v>9.0</v>
      </c>
      <c r="AM838" s="7">
        <v>2.0</v>
      </c>
      <c r="AN838" s="7">
        <v>4.0</v>
      </c>
      <c r="AO838" s="7">
        <v>1.0</v>
      </c>
      <c r="AP838" s="7">
        <v>3.0</v>
      </c>
      <c r="AQ838" s="7">
        <v>6.0</v>
      </c>
      <c r="AR838" s="7">
        <v>7.0</v>
      </c>
      <c r="AS838" s="13">
        <f t="shared" si="10"/>
        <v>0.4615384615</v>
      </c>
      <c r="AT838" s="14">
        <v>36.34</v>
      </c>
      <c r="AU838" s="7">
        <v>0.0</v>
      </c>
      <c r="AV838" s="7">
        <v>1.0</v>
      </c>
      <c r="AW838" s="14">
        <v>-26.2</v>
      </c>
      <c r="AX838" s="14">
        <v>15.79</v>
      </c>
      <c r="AY838" s="14">
        <v>8.67</v>
      </c>
    </row>
    <row r="839" ht="12.75" customHeight="1">
      <c r="A839" s="7" t="s">
        <v>3384</v>
      </c>
      <c r="B839" s="7" t="s">
        <v>3385</v>
      </c>
      <c r="C839" s="8" t="s">
        <v>182</v>
      </c>
      <c r="D839" s="9" t="s">
        <v>174</v>
      </c>
      <c r="E839" s="7">
        <v>61.0</v>
      </c>
      <c r="F839" s="7">
        <v>0.0</v>
      </c>
      <c r="G839" s="7">
        <v>0.0</v>
      </c>
      <c r="H839" s="24">
        <f t="shared" si="1"/>
        <v>0</v>
      </c>
      <c r="I839" s="7">
        <v>0.0</v>
      </c>
      <c r="J839" s="7">
        <v>0.0</v>
      </c>
      <c r="K839" s="7">
        <v>0.0</v>
      </c>
      <c r="L839" s="12">
        <f t="shared" si="2"/>
        <v>0</v>
      </c>
      <c r="M839" s="7">
        <v>1.0</v>
      </c>
      <c r="N839" s="7">
        <v>1.0</v>
      </c>
      <c r="O839" s="7">
        <v>1.0</v>
      </c>
      <c r="P839" s="7">
        <v>1.0</v>
      </c>
      <c r="Q839" s="7">
        <v>0.0</v>
      </c>
      <c r="R839" s="10">
        <f t="shared" si="3"/>
        <v>0</v>
      </c>
      <c r="S839" s="10">
        <f t="shared" si="4"/>
        <v>0</v>
      </c>
      <c r="T839" s="7">
        <v>15.0</v>
      </c>
      <c r="U839" s="7">
        <v>14.0</v>
      </c>
      <c r="V839" s="7">
        <v>1.0</v>
      </c>
      <c r="W839" s="7">
        <v>3.0</v>
      </c>
      <c r="X839" s="7">
        <v>2.0</v>
      </c>
      <c r="Y839" s="7">
        <v>7727.0</v>
      </c>
      <c r="Z839" s="18">
        <f t="shared" si="5"/>
        <v>2.111202186</v>
      </c>
      <c r="AA839" s="14">
        <v>121.42</v>
      </c>
      <c r="AB839" s="18">
        <f t="shared" si="6"/>
        <v>1.990491803</v>
      </c>
      <c r="AC839" s="14">
        <v>221.84</v>
      </c>
      <c r="AD839" s="18">
        <f t="shared" si="7"/>
        <v>3.636721311</v>
      </c>
      <c r="AE839" s="13">
        <f t="shared" si="8"/>
        <v>0.3537260386</v>
      </c>
      <c r="AF839" s="7">
        <v>0.0</v>
      </c>
      <c r="AG839" s="7">
        <v>0.0</v>
      </c>
      <c r="AH839" s="13" t="str">
        <f t="shared" si="9"/>
        <v> </v>
      </c>
      <c r="AI839" s="7">
        <v>2.0</v>
      </c>
      <c r="AJ839" s="7">
        <v>15.0</v>
      </c>
      <c r="AK839" s="26">
        <v>16.0</v>
      </c>
      <c r="AL839" s="26">
        <v>96.0</v>
      </c>
      <c r="AM839" s="7">
        <v>9.0</v>
      </c>
      <c r="AN839" s="7">
        <v>47.0</v>
      </c>
      <c r="AO839" s="7">
        <v>3.0</v>
      </c>
      <c r="AP839" s="7">
        <v>45.0</v>
      </c>
      <c r="AQ839" s="7">
        <v>20.0</v>
      </c>
      <c r="AR839" s="7">
        <v>107.0</v>
      </c>
      <c r="AS839" s="13">
        <f t="shared" si="10"/>
        <v>0.157480315</v>
      </c>
      <c r="AT839" s="14">
        <v>2.23</v>
      </c>
      <c r="AU839" s="7">
        <v>1.0</v>
      </c>
      <c r="AV839" s="7">
        <v>0.0</v>
      </c>
      <c r="AW839" s="14">
        <v>-44.0</v>
      </c>
      <c r="AX839" s="14">
        <v>7.61</v>
      </c>
      <c r="AY839" s="14">
        <v>1.7000000000000002</v>
      </c>
    </row>
    <row r="840" ht="12.75" customHeight="1">
      <c r="A840" s="7" t="s">
        <v>3388</v>
      </c>
      <c r="B840" s="7" t="s">
        <v>3389</v>
      </c>
      <c r="C840" s="8" t="s">
        <v>394</v>
      </c>
      <c r="D840" s="9" t="s">
        <v>1682</v>
      </c>
      <c r="E840" s="7">
        <v>39.0</v>
      </c>
      <c r="F840" s="7">
        <v>0.0</v>
      </c>
      <c r="G840" s="7">
        <v>0.0</v>
      </c>
      <c r="H840" s="24">
        <f t="shared" si="1"/>
        <v>0</v>
      </c>
      <c r="I840" s="7">
        <v>0.0</v>
      </c>
      <c r="J840" s="7">
        <v>0.0</v>
      </c>
      <c r="K840" s="7">
        <v>0.0</v>
      </c>
      <c r="L840" s="12">
        <f t="shared" si="2"/>
        <v>0</v>
      </c>
      <c r="M840" s="7">
        <v>0.0</v>
      </c>
      <c r="N840" s="7">
        <v>0.0</v>
      </c>
      <c r="O840" s="7">
        <v>0.0</v>
      </c>
      <c r="P840" s="7">
        <v>0.0</v>
      </c>
      <c r="Q840" s="7">
        <v>0.0</v>
      </c>
      <c r="R840" s="10">
        <f t="shared" si="3"/>
        <v>0</v>
      </c>
      <c r="S840" s="10">
        <f t="shared" si="4"/>
        <v>0</v>
      </c>
      <c r="T840" s="7">
        <v>1.0</v>
      </c>
      <c r="U840" s="7">
        <v>0.0</v>
      </c>
      <c r="V840" s="7">
        <v>0.0</v>
      </c>
      <c r="W840" s="7">
        <v>0.0</v>
      </c>
      <c r="X840" s="7">
        <v>0.0</v>
      </c>
      <c r="Y840" s="7">
        <v>318.0</v>
      </c>
      <c r="Z840" s="18">
        <f t="shared" si="5"/>
        <v>0.1358974359</v>
      </c>
      <c r="AA840" s="14">
        <v>4.95</v>
      </c>
      <c r="AB840" s="18">
        <f t="shared" si="6"/>
        <v>0.1269230769</v>
      </c>
      <c r="AC840" s="14">
        <v>225.06</v>
      </c>
      <c r="AD840" s="18">
        <f t="shared" si="7"/>
        <v>5.770769231</v>
      </c>
      <c r="AE840" s="13">
        <f t="shared" si="8"/>
        <v>0.02152080344</v>
      </c>
      <c r="AF840" s="7">
        <v>0.0</v>
      </c>
      <c r="AG840" s="7">
        <v>2.0</v>
      </c>
      <c r="AH840" s="13">
        <f t="shared" si="9"/>
        <v>0</v>
      </c>
      <c r="AI840" s="7">
        <v>0.0</v>
      </c>
      <c r="AJ840" s="7">
        <v>0.0</v>
      </c>
      <c r="AK840" s="26">
        <v>0.0</v>
      </c>
      <c r="AL840" s="26">
        <v>8.0</v>
      </c>
      <c r="AM840" s="7">
        <v>0.0</v>
      </c>
      <c r="AN840" s="7">
        <v>1.0</v>
      </c>
      <c r="AO840" s="7">
        <v>0.0</v>
      </c>
      <c r="AP840" s="7">
        <v>1.0</v>
      </c>
      <c r="AQ840" s="7">
        <v>0.0</v>
      </c>
      <c r="AR840" s="7">
        <v>6.0</v>
      </c>
      <c r="AS840" s="13">
        <f t="shared" si="10"/>
        <v>0</v>
      </c>
      <c r="AT840" s="14">
        <v>-11.76</v>
      </c>
      <c r="AU840" s="7">
        <v>0.0</v>
      </c>
      <c r="AV840" s="7">
        <v>0.0</v>
      </c>
      <c r="AW840" s="14">
        <v>-97.0</v>
      </c>
      <c r="AX840" s="14"/>
      <c r="AY840" s="14"/>
    </row>
    <row r="841" ht="12.75" customHeight="1">
      <c r="A841" s="7" t="s">
        <v>3392</v>
      </c>
      <c r="B841" s="7" t="s">
        <v>3393</v>
      </c>
      <c r="C841" s="8" t="s">
        <v>274</v>
      </c>
      <c r="D841" s="9" t="s">
        <v>183</v>
      </c>
      <c r="E841" s="7">
        <v>70.0</v>
      </c>
      <c r="F841" s="7">
        <v>0.0</v>
      </c>
      <c r="G841" s="7">
        <v>3.0</v>
      </c>
      <c r="H841" s="24">
        <f t="shared" si="1"/>
        <v>3</v>
      </c>
      <c r="I841" s="7">
        <v>0.0</v>
      </c>
      <c r="J841" s="7">
        <v>3.0</v>
      </c>
      <c r="K841" s="7">
        <v>0.0</v>
      </c>
      <c r="L841" s="12">
        <f t="shared" si="2"/>
        <v>9</v>
      </c>
      <c r="M841" s="7">
        <v>5.0</v>
      </c>
      <c r="N841" s="7">
        <v>1.0</v>
      </c>
      <c r="O841" s="7">
        <v>1.0</v>
      </c>
      <c r="P841" s="7">
        <v>5.0</v>
      </c>
      <c r="Q841" s="7">
        <v>1.0</v>
      </c>
      <c r="R841" s="10">
        <f t="shared" si="3"/>
        <v>0</v>
      </c>
      <c r="S841" s="10">
        <f t="shared" si="4"/>
        <v>0</v>
      </c>
      <c r="T841" s="7">
        <v>4.0</v>
      </c>
      <c r="U841" s="7">
        <v>4.0</v>
      </c>
      <c r="V841" s="7">
        <v>3.0</v>
      </c>
      <c r="W841" s="7">
        <v>0.0</v>
      </c>
      <c r="X841" s="7">
        <v>3.0</v>
      </c>
      <c r="Y841" s="7">
        <v>5269.0</v>
      </c>
      <c r="Z841" s="18">
        <f t="shared" si="5"/>
        <v>1.25452381</v>
      </c>
      <c r="AA841" s="14">
        <v>79.15</v>
      </c>
      <c r="AB841" s="18">
        <f t="shared" si="6"/>
        <v>1.130714286</v>
      </c>
      <c r="AC841" s="14">
        <v>308.57</v>
      </c>
      <c r="AD841" s="18">
        <f t="shared" si="7"/>
        <v>4.408142857</v>
      </c>
      <c r="AE841" s="13">
        <f t="shared" si="8"/>
        <v>0.2041421644</v>
      </c>
      <c r="AF841" s="7">
        <v>0.0</v>
      </c>
      <c r="AG841" s="7">
        <v>5.0</v>
      </c>
      <c r="AH841" s="13">
        <f t="shared" si="9"/>
        <v>0</v>
      </c>
      <c r="AI841" s="7">
        <v>3.0</v>
      </c>
      <c r="AJ841" s="7">
        <v>4.0</v>
      </c>
      <c r="AK841" s="26">
        <v>6.0</v>
      </c>
      <c r="AL841" s="26">
        <v>56.0</v>
      </c>
      <c r="AM841" s="7">
        <v>4.0</v>
      </c>
      <c r="AN841" s="7">
        <v>26.0</v>
      </c>
      <c r="AO841" s="7">
        <v>1.0</v>
      </c>
      <c r="AP841" s="7">
        <v>25.0</v>
      </c>
      <c r="AQ841" s="7">
        <v>11.0</v>
      </c>
      <c r="AR841" s="7">
        <v>54.0</v>
      </c>
      <c r="AS841" s="13">
        <f t="shared" si="10"/>
        <v>0.1692307692</v>
      </c>
      <c r="AT841" s="14">
        <v>5.03</v>
      </c>
      <c r="AU841" s="7">
        <v>2.0</v>
      </c>
      <c r="AV841" s="7">
        <v>4.0</v>
      </c>
      <c r="AW841" s="14">
        <v>-37.1</v>
      </c>
      <c r="AX841" s="14">
        <v>15.38</v>
      </c>
      <c r="AY841" s="14">
        <v>10.59</v>
      </c>
    </row>
    <row r="842" ht="12.75" customHeight="1">
      <c r="A842" s="7" t="s">
        <v>3397</v>
      </c>
      <c r="B842" s="7" t="s">
        <v>3398</v>
      </c>
      <c r="C842" s="8" t="s">
        <v>237</v>
      </c>
      <c r="D842" s="9" t="s">
        <v>174</v>
      </c>
      <c r="E842" s="7">
        <v>10.0</v>
      </c>
      <c r="F842" s="7">
        <v>0.0</v>
      </c>
      <c r="G842" s="7">
        <v>0.0</v>
      </c>
      <c r="H842" s="24">
        <f t="shared" si="1"/>
        <v>0</v>
      </c>
      <c r="I842" s="7">
        <v>0.0</v>
      </c>
      <c r="J842" s="7">
        <v>0.0</v>
      </c>
      <c r="K842" s="7">
        <v>0.0</v>
      </c>
      <c r="L842" s="12">
        <f t="shared" si="2"/>
        <v>0</v>
      </c>
      <c r="M842" s="7">
        <v>0.0</v>
      </c>
      <c r="N842" s="7">
        <v>0.0</v>
      </c>
      <c r="O842" s="7">
        <v>0.0</v>
      </c>
      <c r="P842" s="7">
        <v>0.0</v>
      </c>
      <c r="Q842" s="7">
        <v>0.0</v>
      </c>
      <c r="R842" s="10">
        <f t="shared" si="3"/>
        <v>0</v>
      </c>
      <c r="S842" s="10">
        <f t="shared" si="4"/>
        <v>0</v>
      </c>
      <c r="T842" s="7">
        <v>0.0</v>
      </c>
      <c r="U842" s="7">
        <v>0.0</v>
      </c>
      <c r="V842" s="7">
        <v>0.0</v>
      </c>
      <c r="W842" s="7">
        <v>0.0</v>
      </c>
      <c r="X842" s="7">
        <v>0.0</v>
      </c>
      <c r="Y842" s="7">
        <v>5.0</v>
      </c>
      <c r="Z842" s="18">
        <f t="shared" si="5"/>
        <v>0.008333333333</v>
      </c>
      <c r="AA842" s="14">
        <v>0.0</v>
      </c>
      <c r="AB842" s="18">
        <f t="shared" si="6"/>
        <v>0</v>
      </c>
      <c r="AC842" s="14">
        <v>47.84</v>
      </c>
      <c r="AD842" s="18">
        <f t="shared" si="7"/>
        <v>4.784</v>
      </c>
      <c r="AE842" s="13">
        <f t="shared" si="8"/>
        <v>0</v>
      </c>
      <c r="AF842" s="7">
        <v>0.0</v>
      </c>
      <c r="AG842" s="7">
        <v>0.0</v>
      </c>
      <c r="AH842" s="13" t="str">
        <f t="shared" si="9"/>
        <v> </v>
      </c>
      <c r="AI842" s="7">
        <v>0.0</v>
      </c>
      <c r="AJ842" s="7">
        <v>0.0</v>
      </c>
      <c r="AK842" s="26">
        <v>0.0</v>
      </c>
      <c r="AL842" s="26">
        <v>0.0</v>
      </c>
      <c r="AM842" s="7">
        <v>0.0</v>
      </c>
      <c r="AN842" s="7">
        <v>0.0</v>
      </c>
      <c r="AO842" s="7">
        <v>0.0</v>
      </c>
      <c r="AP842" s="7">
        <v>0.0</v>
      </c>
      <c r="AQ842" s="7">
        <v>0.0</v>
      </c>
      <c r="AR842" s="7">
        <v>0.0</v>
      </c>
      <c r="AS842" s="13">
        <f t="shared" si="10"/>
        <v>0</v>
      </c>
      <c r="AT842" s="14"/>
      <c r="AU842" s="7">
        <v>0.0</v>
      </c>
      <c r="AV842" s="7">
        <v>0.0</v>
      </c>
      <c r="AW842" s="14">
        <v>0.0</v>
      </c>
      <c r="AX842" s="14"/>
      <c r="AY842" s="14"/>
    </row>
    <row r="843" ht="12.75" customHeight="1">
      <c r="A843" s="7" t="s">
        <v>2570</v>
      </c>
      <c r="B843" s="7" t="s">
        <v>3401</v>
      </c>
      <c r="C843" s="8" t="s">
        <v>237</v>
      </c>
      <c r="D843" s="9" t="s">
        <v>159</v>
      </c>
      <c r="E843" s="7">
        <v>40.0</v>
      </c>
      <c r="F843" s="7">
        <v>0.0</v>
      </c>
      <c r="G843" s="7">
        <v>0.0</v>
      </c>
      <c r="H843" s="24">
        <f t="shared" si="1"/>
        <v>0</v>
      </c>
      <c r="I843" s="7">
        <v>0.0</v>
      </c>
      <c r="J843" s="7">
        <v>0.0</v>
      </c>
      <c r="K843" s="7">
        <v>0.0</v>
      </c>
      <c r="L843" s="12">
        <f t="shared" si="2"/>
        <v>0</v>
      </c>
      <c r="M843" s="7">
        <v>0.0</v>
      </c>
      <c r="N843" s="7">
        <v>0.0</v>
      </c>
      <c r="O843" s="7">
        <v>0.0</v>
      </c>
      <c r="P843" s="7">
        <v>0.0</v>
      </c>
      <c r="Q843" s="7">
        <v>0.0</v>
      </c>
      <c r="R843" s="10">
        <f t="shared" si="3"/>
        <v>0</v>
      </c>
      <c r="S843" s="10">
        <f t="shared" si="4"/>
        <v>0</v>
      </c>
      <c r="T843" s="7">
        <v>0.0</v>
      </c>
      <c r="U843" s="7">
        <v>0.0</v>
      </c>
      <c r="V843" s="7">
        <v>0.0</v>
      </c>
      <c r="W843" s="7">
        <v>0.0</v>
      </c>
      <c r="X843" s="7">
        <v>0.0</v>
      </c>
      <c r="Y843" s="7">
        <v>65.0</v>
      </c>
      <c r="Z843" s="18">
        <f t="shared" si="5"/>
        <v>0.02708333333</v>
      </c>
      <c r="AA843" s="14">
        <v>0.0</v>
      </c>
      <c r="AB843" s="18">
        <f t="shared" si="6"/>
        <v>0</v>
      </c>
      <c r="AC843" s="14">
        <v>212.39</v>
      </c>
      <c r="AD843" s="18">
        <f t="shared" si="7"/>
        <v>5.30975</v>
      </c>
      <c r="AE843" s="13">
        <f t="shared" si="8"/>
        <v>0</v>
      </c>
      <c r="AF843" s="7">
        <v>0.0</v>
      </c>
      <c r="AG843" s="7">
        <v>0.0</v>
      </c>
      <c r="AH843" s="13" t="str">
        <f t="shared" si="9"/>
        <v> </v>
      </c>
      <c r="AI843" s="7">
        <v>0.0</v>
      </c>
      <c r="AJ843" s="7">
        <v>0.0</v>
      </c>
      <c r="AK843" s="26">
        <v>0.0</v>
      </c>
      <c r="AL843" s="26">
        <v>0.0</v>
      </c>
      <c r="AM843" s="7">
        <v>0.0</v>
      </c>
      <c r="AN843" s="7">
        <v>0.0</v>
      </c>
      <c r="AO843" s="7">
        <v>0.0</v>
      </c>
      <c r="AP843" s="7">
        <v>0.0</v>
      </c>
      <c r="AQ843" s="7">
        <v>0.0</v>
      </c>
      <c r="AR843" s="7">
        <v>0.0</v>
      </c>
      <c r="AS843" s="13">
        <f t="shared" si="10"/>
        <v>0</v>
      </c>
      <c r="AT843" s="14"/>
      <c r="AU843" s="7">
        <v>0.0</v>
      </c>
      <c r="AV843" s="7">
        <v>0.0</v>
      </c>
      <c r="AW843" s="14">
        <v>0.0</v>
      </c>
      <c r="AX843" s="14"/>
      <c r="AY843" s="14"/>
    </row>
    <row r="844" ht="12.75" customHeight="1">
      <c r="A844" s="7" t="s">
        <v>795</v>
      </c>
      <c r="B844" s="7" t="s">
        <v>3401</v>
      </c>
      <c r="C844" s="8" t="s">
        <v>222</v>
      </c>
      <c r="D844" s="9" t="s">
        <v>174</v>
      </c>
      <c r="E844" s="7">
        <v>82.0</v>
      </c>
      <c r="F844" s="7">
        <v>0.0</v>
      </c>
      <c r="G844" s="7">
        <v>1.0</v>
      </c>
      <c r="H844" s="24">
        <f t="shared" si="1"/>
        <v>1</v>
      </c>
      <c r="I844" s="7">
        <v>0.0</v>
      </c>
      <c r="J844" s="7">
        <v>0.0</v>
      </c>
      <c r="K844" s="7">
        <v>1.0</v>
      </c>
      <c r="L844" s="12">
        <f t="shared" si="2"/>
        <v>0</v>
      </c>
      <c r="M844" s="7">
        <v>1.0</v>
      </c>
      <c r="N844" s="7">
        <v>1.0</v>
      </c>
      <c r="O844" s="7">
        <v>1.0</v>
      </c>
      <c r="P844" s="7">
        <v>1.0</v>
      </c>
      <c r="Q844" s="7">
        <v>0.0</v>
      </c>
      <c r="R844" s="10">
        <f t="shared" si="3"/>
        <v>0</v>
      </c>
      <c r="S844" s="10">
        <f t="shared" si="4"/>
        <v>0</v>
      </c>
      <c r="T844" s="7">
        <v>14.0</v>
      </c>
      <c r="U844" s="7">
        <v>2.0</v>
      </c>
      <c r="V844" s="7">
        <v>1.0</v>
      </c>
      <c r="W844" s="7">
        <v>9.0</v>
      </c>
      <c r="X844" s="7">
        <v>1.0</v>
      </c>
      <c r="Y844" s="7">
        <v>8463.0</v>
      </c>
      <c r="Z844" s="18">
        <f t="shared" si="5"/>
        <v>1.720121951</v>
      </c>
      <c r="AA844" s="14">
        <v>133.55</v>
      </c>
      <c r="AB844" s="18">
        <f t="shared" si="6"/>
        <v>1.628658537</v>
      </c>
      <c r="AC844" s="14">
        <v>236.97</v>
      </c>
      <c r="AD844" s="18">
        <f t="shared" si="7"/>
        <v>2.889878049</v>
      </c>
      <c r="AE844" s="13">
        <f t="shared" si="8"/>
        <v>0.3604393825</v>
      </c>
      <c r="AF844" s="7">
        <v>0.0</v>
      </c>
      <c r="AG844" s="7">
        <v>0.0</v>
      </c>
      <c r="AH844" s="13" t="str">
        <f t="shared" si="9"/>
        <v> </v>
      </c>
      <c r="AI844" s="7">
        <v>1.0</v>
      </c>
      <c r="AJ844" s="7">
        <v>16.0</v>
      </c>
      <c r="AK844" s="26">
        <v>15.0</v>
      </c>
      <c r="AL844" s="26">
        <v>122.0</v>
      </c>
      <c r="AM844" s="7">
        <v>7.0</v>
      </c>
      <c r="AN844" s="7">
        <v>45.0</v>
      </c>
      <c r="AO844" s="7">
        <v>4.0</v>
      </c>
      <c r="AP844" s="7">
        <v>54.0</v>
      </c>
      <c r="AQ844" s="7">
        <v>17.0</v>
      </c>
      <c r="AR844" s="7">
        <v>109.0</v>
      </c>
      <c r="AS844" s="13">
        <f t="shared" si="10"/>
        <v>0.1349206349</v>
      </c>
      <c r="AT844" s="14">
        <v>-3.94</v>
      </c>
      <c r="AU844" s="7">
        <v>0.0</v>
      </c>
      <c r="AV844" s="7">
        <v>1.0</v>
      </c>
      <c r="AW844" s="14">
        <v>-49.4</v>
      </c>
      <c r="AX844" s="14">
        <v>6.67</v>
      </c>
      <c r="AY844" s="14">
        <v>2.88</v>
      </c>
    </row>
    <row r="845" ht="12.75" customHeight="1">
      <c r="A845" s="7" t="s">
        <v>464</v>
      </c>
      <c r="B845" s="7" t="s">
        <v>3405</v>
      </c>
      <c r="C845" s="8" t="s">
        <v>394</v>
      </c>
      <c r="D845" s="9" t="s">
        <v>150</v>
      </c>
      <c r="E845" s="7">
        <v>79.0</v>
      </c>
      <c r="F845" s="7">
        <v>1.0</v>
      </c>
      <c r="G845" s="7">
        <v>0.0</v>
      </c>
      <c r="H845" s="24">
        <f t="shared" si="1"/>
        <v>1</v>
      </c>
      <c r="I845" s="7">
        <v>1.0</v>
      </c>
      <c r="J845" s="7">
        <v>0.0</v>
      </c>
      <c r="K845" s="7">
        <v>0.0</v>
      </c>
      <c r="L845" s="12">
        <f t="shared" si="2"/>
        <v>0</v>
      </c>
      <c r="M845" s="7">
        <v>3.0</v>
      </c>
      <c r="N845" s="7">
        <v>3.0</v>
      </c>
      <c r="O845" s="7">
        <v>3.0</v>
      </c>
      <c r="P845" s="7">
        <v>2.0</v>
      </c>
      <c r="Q845" s="7">
        <v>0.0</v>
      </c>
      <c r="R845" s="10">
        <f t="shared" si="3"/>
        <v>0.3333333333</v>
      </c>
      <c r="S845" s="10">
        <f t="shared" si="4"/>
        <v>0.2</v>
      </c>
      <c r="T845" s="7">
        <v>19.0</v>
      </c>
      <c r="U845" s="7">
        <v>3.0</v>
      </c>
      <c r="V845" s="7">
        <v>6.0</v>
      </c>
      <c r="W845" s="7">
        <v>5.0</v>
      </c>
      <c r="X845" s="7">
        <v>7.0</v>
      </c>
      <c r="Y845" s="7">
        <v>10849.0</v>
      </c>
      <c r="Z845" s="18">
        <f t="shared" si="5"/>
        <v>2.288818565</v>
      </c>
      <c r="AA845" s="14">
        <v>177.29</v>
      </c>
      <c r="AB845" s="18">
        <f t="shared" si="6"/>
        <v>2.244177215</v>
      </c>
      <c r="AC845" s="14">
        <v>238.11</v>
      </c>
      <c r="AD845" s="18">
        <f t="shared" si="7"/>
        <v>3.014050633</v>
      </c>
      <c r="AE845" s="13">
        <f t="shared" si="8"/>
        <v>0.4267934521</v>
      </c>
      <c r="AF845" s="7">
        <v>3.0</v>
      </c>
      <c r="AG845" s="7">
        <v>7.0</v>
      </c>
      <c r="AH845" s="13">
        <f t="shared" si="9"/>
        <v>0.3</v>
      </c>
      <c r="AI845" s="7">
        <v>1.0</v>
      </c>
      <c r="AJ845" s="7">
        <v>17.0</v>
      </c>
      <c r="AK845" s="26">
        <v>25.0</v>
      </c>
      <c r="AL845" s="26">
        <v>122.0</v>
      </c>
      <c r="AM845" s="7">
        <v>7.0</v>
      </c>
      <c r="AN845" s="7">
        <v>64.0</v>
      </c>
      <c r="AO845" s="7">
        <v>2.0</v>
      </c>
      <c r="AP845" s="7">
        <v>104.0</v>
      </c>
      <c r="AQ845" s="7">
        <v>17.0</v>
      </c>
      <c r="AR845" s="7">
        <v>137.0</v>
      </c>
      <c r="AS845" s="13">
        <f t="shared" si="10"/>
        <v>0.1103896104</v>
      </c>
      <c r="AT845" s="14">
        <v>-3.25</v>
      </c>
      <c r="AU845" s="7">
        <v>1.0</v>
      </c>
      <c r="AV845" s="7">
        <v>1.0</v>
      </c>
      <c r="AW845" s="14">
        <v>-23.0</v>
      </c>
      <c r="AX845" s="14">
        <v>9.7</v>
      </c>
      <c r="AY845" s="14">
        <v>5.32</v>
      </c>
    </row>
    <row r="846" ht="12.75" customHeight="1">
      <c r="A846" s="7" t="s">
        <v>1790</v>
      </c>
      <c r="B846" s="7" t="s">
        <v>3407</v>
      </c>
      <c r="C846" s="8" t="s">
        <v>447</v>
      </c>
      <c r="D846" s="9" t="s">
        <v>255</v>
      </c>
      <c r="E846" s="7">
        <v>74.0</v>
      </c>
      <c r="F846" s="7">
        <v>0.0</v>
      </c>
      <c r="G846" s="7">
        <v>0.0</v>
      </c>
      <c r="H846" s="24">
        <f t="shared" si="1"/>
        <v>0</v>
      </c>
      <c r="I846" s="7">
        <v>0.0</v>
      </c>
      <c r="J846" s="7">
        <v>0.0</v>
      </c>
      <c r="K846" s="7">
        <v>0.0</v>
      </c>
      <c r="L846" s="12">
        <f t="shared" si="2"/>
        <v>0</v>
      </c>
      <c r="M846" s="7">
        <v>0.0</v>
      </c>
      <c r="N846" s="7">
        <v>0.0</v>
      </c>
      <c r="O846" s="7">
        <v>0.0</v>
      </c>
      <c r="P846" s="7">
        <v>0.0</v>
      </c>
      <c r="Q846" s="7">
        <v>0.0</v>
      </c>
      <c r="R846" s="10">
        <f t="shared" si="3"/>
        <v>0</v>
      </c>
      <c r="S846" s="10">
        <f t="shared" si="4"/>
        <v>0</v>
      </c>
      <c r="T846" s="7">
        <v>0.0</v>
      </c>
      <c r="U846" s="7">
        <v>0.0</v>
      </c>
      <c r="V846" s="7">
        <v>0.0</v>
      </c>
      <c r="W846" s="7">
        <v>0.0</v>
      </c>
      <c r="X846" s="7">
        <v>0.0</v>
      </c>
      <c r="Y846" s="7">
        <v>90.0</v>
      </c>
      <c r="Z846" s="18">
        <f t="shared" si="5"/>
        <v>0.02027027027</v>
      </c>
      <c r="AA846" s="14">
        <v>1.74</v>
      </c>
      <c r="AB846" s="18">
        <f t="shared" si="6"/>
        <v>0.02351351351</v>
      </c>
      <c r="AC846" s="14">
        <v>296.03</v>
      </c>
      <c r="AD846" s="18">
        <f t="shared" si="7"/>
        <v>4.000405405</v>
      </c>
      <c r="AE846" s="13">
        <f t="shared" si="8"/>
        <v>0.005843436209</v>
      </c>
      <c r="AF846" s="7">
        <v>0.0</v>
      </c>
      <c r="AG846" s="7">
        <v>0.0</v>
      </c>
      <c r="AH846" s="13" t="str">
        <f t="shared" si="9"/>
        <v> </v>
      </c>
      <c r="AI846" s="7">
        <v>0.0</v>
      </c>
      <c r="AJ846" s="7">
        <v>0.0</v>
      </c>
      <c r="AK846" s="26">
        <v>0.0</v>
      </c>
      <c r="AL846" s="26">
        <v>2.0</v>
      </c>
      <c r="AM846" s="7">
        <v>0.0</v>
      </c>
      <c r="AN846" s="7">
        <v>0.0</v>
      </c>
      <c r="AO846" s="7">
        <v>0.0</v>
      </c>
      <c r="AP846" s="7">
        <v>0.0</v>
      </c>
      <c r="AQ846" s="7">
        <v>0.0</v>
      </c>
      <c r="AR846" s="7">
        <v>1.0</v>
      </c>
      <c r="AS846" s="13">
        <f t="shared" si="10"/>
        <v>0</v>
      </c>
      <c r="AT846" s="14">
        <v>-8.9</v>
      </c>
      <c r="AU846" s="7">
        <v>0.0</v>
      </c>
      <c r="AV846" s="7">
        <v>0.0</v>
      </c>
      <c r="AW846" s="14">
        <v>-69.0</v>
      </c>
      <c r="AX846" s="14">
        <v>0.0</v>
      </c>
      <c r="AY846" s="14">
        <v>-3.93</v>
      </c>
    </row>
    <row r="847" ht="12.75" customHeight="1">
      <c r="A847" s="7" t="s">
        <v>2044</v>
      </c>
      <c r="B847" s="7" t="s">
        <v>3411</v>
      </c>
      <c r="C847" s="8" t="s">
        <v>542</v>
      </c>
      <c r="D847" s="9" t="s">
        <v>260</v>
      </c>
      <c r="E847" s="7">
        <v>6.0</v>
      </c>
      <c r="F847" s="7">
        <v>0.0</v>
      </c>
      <c r="G847" s="7">
        <v>0.0</v>
      </c>
      <c r="H847" s="24">
        <f t="shared" si="1"/>
        <v>0</v>
      </c>
      <c r="I847" s="7">
        <v>0.0</v>
      </c>
      <c r="J847" s="7">
        <v>0.0</v>
      </c>
      <c r="K847" s="7">
        <v>0.0</v>
      </c>
      <c r="L847" s="12">
        <f t="shared" si="2"/>
        <v>0</v>
      </c>
      <c r="M847" s="7">
        <v>0.0</v>
      </c>
      <c r="N847" s="7">
        <v>0.0</v>
      </c>
      <c r="O847" s="7">
        <v>0.0</v>
      </c>
      <c r="P847" s="7">
        <v>0.0</v>
      </c>
      <c r="Q847" s="7">
        <v>0.0</v>
      </c>
      <c r="R847" s="10">
        <f t="shared" si="3"/>
        <v>0</v>
      </c>
      <c r="S847" s="10">
        <f t="shared" si="4"/>
        <v>0</v>
      </c>
      <c r="T847" s="7">
        <v>0.0</v>
      </c>
      <c r="U847" s="7">
        <v>0.0</v>
      </c>
      <c r="V847" s="7">
        <v>0.0</v>
      </c>
      <c r="W847" s="7">
        <v>0.0</v>
      </c>
      <c r="X847" s="7">
        <v>0.0</v>
      </c>
      <c r="Y847" s="7">
        <v>0.0</v>
      </c>
      <c r="Z847" s="18">
        <f t="shared" si="5"/>
        <v>0</v>
      </c>
      <c r="AA847" s="14">
        <v>0.0</v>
      </c>
      <c r="AB847" s="18">
        <f t="shared" si="6"/>
        <v>0</v>
      </c>
      <c r="AC847" s="14">
        <v>36.59</v>
      </c>
      <c r="AD847" s="18">
        <f t="shared" si="7"/>
        <v>6.098333333</v>
      </c>
      <c r="AE847" s="13">
        <f t="shared" si="8"/>
        <v>0</v>
      </c>
      <c r="AF847" s="7">
        <v>0.0</v>
      </c>
      <c r="AG847" s="7">
        <v>0.0</v>
      </c>
      <c r="AH847" s="13" t="str">
        <f t="shared" si="9"/>
        <v> </v>
      </c>
      <c r="AI847" s="7">
        <v>0.0</v>
      </c>
      <c r="AJ847" s="7">
        <v>0.0</v>
      </c>
      <c r="AK847" s="26">
        <v>0.0</v>
      </c>
      <c r="AL847" s="26">
        <v>0.0</v>
      </c>
      <c r="AM847" s="7">
        <v>0.0</v>
      </c>
      <c r="AN847" s="7">
        <v>0.0</v>
      </c>
      <c r="AO847" s="7">
        <v>0.0</v>
      </c>
      <c r="AP847" s="7">
        <v>0.0</v>
      </c>
      <c r="AQ847" s="7">
        <v>0.0</v>
      </c>
      <c r="AR847" s="7">
        <v>0.0</v>
      </c>
      <c r="AS847" s="13">
        <f t="shared" si="10"/>
        <v>0</v>
      </c>
      <c r="AT847" s="14"/>
      <c r="AU847" s="7">
        <v>0.0</v>
      </c>
      <c r="AV847" s="7">
        <v>0.0</v>
      </c>
      <c r="AW847" s="14">
        <v>0.0</v>
      </c>
      <c r="AX847" s="14"/>
      <c r="AY847" s="14"/>
    </row>
    <row r="848" ht="12.75" customHeight="1">
      <c r="A848" s="7" t="s">
        <v>3415</v>
      </c>
      <c r="B848" s="7" t="s">
        <v>3416</v>
      </c>
      <c r="C848" s="8" t="s">
        <v>458</v>
      </c>
      <c r="D848" s="9" t="s">
        <v>174</v>
      </c>
      <c r="E848" s="7">
        <v>71.0</v>
      </c>
      <c r="F848" s="7">
        <v>0.0</v>
      </c>
      <c r="G848" s="7">
        <v>0.0</v>
      </c>
      <c r="H848" s="24">
        <f t="shared" si="1"/>
        <v>0</v>
      </c>
      <c r="I848" s="7">
        <v>0.0</v>
      </c>
      <c r="J848" s="7">
        <v>0.0</v>
      </c>
      <c r="K848" s="7">
        <v>0.0</v>
      </c>
      <c r="L848" s="12">
        <f t="shared" si="2"/>
        <v>0</v>
      </c>
      <c r="M848" s="7">
        <v>4.0</v>
      </c>
      <c r="N848" s="7">
        <v>2.0</v>
      </c>
      <c r="O848" s="7">
        <v>2.0</v>
      </c>
      <c r="P848" s="7">
        <v>4.0</v>
      </c>
      <c r="Q848" s="7">
        <v>0.0</v>
      </c>
      <c r="R848" s="10">
        <f t="shared" si="3"/>
        <v>0</v>
      </c>
      <c r="S848" s="10">
        <f t="shared" si="4"/>
        <v>0</v>
      </c>
      <c r="T848" s="7">
        <v>22.0</v>
      </c>
      <c r="U848" s="7">
        <v>9.0</v>
      </c>
      <c r="V848" s="7">
        <v>3.0</v>
      </c>
      <c r="W848" s="7">
        <v>4.0</v>
      </c>
      <c r="X848" s="7">
        <v>5.0</v>
      </c>
      <c r="Y848" s="7">
        <v>9546.0</v>
      </c>
      <c r="Z848" s="18">
        <f t="shared" si="5"/>
        <v>2.24084507</v>
      </c>
      <c r="AA848" s="14">
        <v>148.91</v>
      </c>
      <c r="AB848" s="18">
        <f t="shared" si="6"/>
        <v>2.097323944</v>
      </c>
      <c r="AC848" s="14">
        <v>267.15</v>
      </c>
      <c r="AD848" s="18">
        <f t="shared" si="7"/>
        <v>3.762676056</v>
      </c>
      <c r="AE848" s="13">
        <f t="shared" si="8"/>
        <v>0.3579051098</v>
      </c>
      <c r="AF848" s="7">
        <v>0.0</v>
      </c>
      <c r="AG848" s="7">
        <v>0.0</v>
      </c>
      <c r="AH848" s="13" t="str">
        <f t="shared" si="9"/>
        <v> </v>
      </c>
      <c r="AI848" s="7">
        <v>1.0</v>
      </c>
      <c r="AJ848" s="7">
        <v>13.0</v>
      </c>
      <c r="AK848" s="26">
        <v>21.0</v>
      </c>
      <c r="AL848" s="26">
        <v>97.0</v>
      </c>
      <c r="AM848" s="7">
        <v>12.0</v>
      </c>
      <c r="AN848" s="7">
        <v>59.0</v>
      </c>
      <c r="AO848" s="7">
        <v>3.0</v>
      </c>
      <c r="AP848" s="7">
        <v>58.0</v>
      </c>
      <c r="AQ848" s="7">
        <v>21.0</v>
      </c>
      <c r="AR848" s="7">
        <v>98.0</v>
      </c>
      <c r="AS848" s="13">
        <f t="shared" si="10"/>
        <v>0.1764705882</v>
      </c>
      <c r="AT848" s="14">
        <v>1.18</v>
      </c>
      <c r="AU848" s="7">
        <v>0.0</v>
      </c>
      <c r="AV848" s="7">
        <v>2.0</v>
      </c>
      <c r="AW848" s="14">
        <v>-32.2</v>
      </c>
      <c r="AX848" s="14">
        <v>7.06</v>
      </c>
      <c r="AY848" s="14">
        <v>0.46</v>
      </c>
    </row>
    <row r="849" ht="12.75" customHeight="1">
      <c r="A849" s="7" t="s">
        <v>931</v>
      </c>
      <c r="B849" s="7" t="s">
        <v>3421</v>
      </c>
      <c r="C849" s="8" t="s">
        <v>149</v>
      </c>
      <c r="D849" s="9" t="s">
        <v>150</v>
      </c>
      <c r="E849" s="7">
        <v>39.0</v>
      </c>
      <c r="F849" s="7">
        <v>0.0</v>
      </c>
      <c r="G849" s="7">
        <v>0.0</v>
      </c>
      <c r="H849" s="24">
        <f t="shared" si="1"/>
        <v>0</v>
      </c>
      <c r="I849" s="7">
        <v>0.0</v>
      </c>
      <c r="J849" s="7">
        <v>0.0</v>
      </c>
      <c r="K849" s="7">
        <v>0.0</v>
      </c>
      <c r="L849" s="12">
        <f t="shared" si="2"/>
        <v>0</v>
      </c>
      <c r="M849" s="7">
        <v>0.0</v>
      </c>
      <c r="N849" s="7">
        <v>0.0</v>
      </c>
      <c r="O849" s="7">
        <v>0.0</v>
      </c>
      <c r="P849" s="7">
        <v>0.0</v>
      </c>
      <c r="Q849" s="7">
        <v>0.0</v>
      </c>
      <c r="R849" s="10">
        <f t="shared" si="3"/>
        <v>0</v>
      </c>
      <c r="S849" s="10">
        <f t="shared" si="4"/>
        <v>0</v>
      </c>
      <c r="T849" s="7">
        <v>0.0</v>
      </c>
      <c r="U849" s="7">
        <v>0.0</v>
      </c>
      <c r="V849" s="7">
        <v>0.0</v>
      </c>
      <c r="W849" s="7">
        <v>0.0</v>
      </c>
      <c r="X849" s="7">
        <v>0.0</v>
      </c>
      <c r="Y849" s="7">
        <v>13.0</v>
      </c>
      <c r="Z849" s="18">
        <f t="shared" si="5"/>
        <v>0.005555555556</v>
      </c>
      <c r="AA849" s="14">
        <v>0.15</v>
      </c>
      <c r="AB849" s="18">
        <f t="shared" si="6"/>
        <v>0.003846153846</v>
      </c>
      <c r="AC849" s="14">
        <v>223.18</v>
      </c>
      <c r="AD849" s="18">
        <f t="shared" si="7"/>
        <v>5.722564103</v>
      </c>
      <c r="AE849" s="13">
        <f t="shared" si="8"/>
        <v>0.0006716518157</v>
      </c>
      <c r="AF849" s="7">
        <v>0.0</v>
      </c>
      <c r="AG849" s="7">
        <v>0.0</v>
      </c>
      <c r="AH849" s="13" t="str">
        <f t="shared" si="9"/>
        <v> </v>
      </c>
      <c r="AI849" s="7">
        <v>0.0</v>
      </c>
      <c r="AJ849" s="7">
        <v>0.0</v>
      </c>
      <c r="AK849" s="26">
        <v>0.0</v>
      </c>
      <c r="AL849" s="26">
        <v>0.0</v>
      </c>
      <c r="AM849" s="7">
        <v>0.0</v>
      </c>
      <c r="AN849" s="7">
        <v>0.0</v>
      </c>
      <c r="AO849" s="7">
        <v>0.0</v>
      </c>
      <c r="AP849" s="7">
        <v>0.0</v>
      </c>
      <c r="AQ849" s="7">
        <v>0.0</v>
      </c>
      <c r="AR849" s="7">
        <v>0.0</v>
      </c>
      <c r="AS849" s="13">
        <f t="shared" si="10"/>
        <v>0</v>
      </c>
      <c r="AT849" s="14"/>
      <c r="AU849" s="7">
        <v>0.0</v>
      </c>
      <c r="AV849" s="7">
        <v>1.0</v>
      </c>
      <c r="AW849" s="14">
        <v>0.0</v>
      </c>
      <c r="AX849" s="14">
        <v>100.0</v>
      </c>
      <c r="AY849" s="14">
        <v>93.5</v>
      </c>
    </row>
    <row r="850" ht="12.75" customHeight="1">
      <c r="A850" s="7" t="s">
        <v>2964</v>
      </c>
      <c r="B850" s="7" t="s">
        <v>3424</v>
      </c>
      <c r="C850" s="8" t="s">
        <v>839</v>
      </c>
      <c r="D850" s="9" t="s">
        <v>150</v>
      </c>
      <c r="E850" s="7">
        <v>76.0</v>
      </c>
      <c r="F850" s="7">
        <v>1.0</v>
      </c>
      <c r="G850" s="7">
        <v>0.0</v>
      </c>
      <c r="H850" s="24">
        <f t="shared" si="1"/>
        <v>1</v>
      </c>
      <c r="I850" s="7">
        <v>0.0</v>
      </c>
      <c r="J850" s="7">
        <v>0.0</v>
      </c>
      <c r="K850" s="7">
        <v>0.0</v>
      </c>
      <c r="L850" s="12">
        <f t="shared" si="2"/>
        <v>0</v>
      </c>
      <c r="M850" s="7">
        <v>7.0</v>
      </c>
      <c r="N850" s="7">
        <v>1.0</v>
      </c>
      <c r="O850" s="7">
        <v>1.0</v>
      </c>
      <c r="P850" s="7">
        <v>6.0</v>
      </c>
      <c r="Q850" s="7">
        <v>2.0</v>
      </c>
      <c r="R850" s="10">
        <f t="shared" si="3"/>
        <v>0.1428571429</v>
      </c>
      <c r="S850" s="10">
        <f t="shared" si="4"/>
        <v>0</v>
      </c>
      <c r="T850" s="7">
        <v>5.0</v>
      </c>
      <c r="U850" s="7">
        <v>0.0</v>
      </c>
      <c r="V850" s="7">
        <v>0.0</v>
      </c>
      <c r="W850" s="7">
        <v>1.0</v>
      </c>
      <c r="X850" s="7">
        <v>3.0</v>
      </c>
      <c r="Y850" s="7">
        <v>4783.0</v>
      </c>
      <c r="Z850" s="18">
        <f t="shared" si="5"/>
        <v>1.048903509</v>
      </c>
      <c r="AA850" s="14">
        <v>74.79</v>
      </c>
      <c r="AB850" s="18">
        <f t="shared" si="6"/>
        <v>0.9840789474</v>
      </c>
      <c r="AC850" s="14">
        <v>386.65</v>
      </c>
      <c r="AD850" s="18">
        <f t="shared" si="7"/>
        <v>5.0875</v>
      </c>
      <c r="AE850" s="13">
        <f t="shared" si="8"/>
        <v>0.162079577</v>
      </c>
      <c r="AF850" s="7">
        <v>50.0</v>
      </c>
      <c r="AG850" s="7">
        <v>42.0</v>
      </c>
      <c r="AH850" s="13">
        <f t="shared" si="9"/>
        <v>0.5434782609</v>
      </c>
      <c r="AI850" s="7">
        <v>0.0</v>
      </c>
      <c r="AJ850" s="7">
        <v>11.0</v>
      </c>
      <c r="AK850" s="26">
        <v>11.0</v>
      </c>
      <c r="AL850" s="26">
        <v>68.0</v>
      </c>
      <c r="AM850" s="7">
        <v>3.0</v>
      </c>
      <c r="AN850" s="7">
        <v>33.0</v>
      </c>
      <c r="AO850" s="7">
        <v>6.0</v>
      </c>
      <c r="AP850" s="7">
        <v>30.0</v>
      </c>
      <c r="AQ850" s="7">
        <v>11.0</v>
      </c>
      <c r="AR850" s="7">
        <v>65.0</v>
      </c>
      <c r="AS850" s="13">
        <f t="shared" si="10"/>
        <v>0.1447368421</v>
      </c>
      <c r="AT850" s="14">
        <v>2.69</v>
      </c>
      <c r="AU850" s="7">
        <v>1.0</v>
      </c>
      <c r="AV850" s="7">
        <v>1.0</v>
      </c>
      <c r="AW850" s="14">
        <v>-59.4</v>
      </c>
      <c r="AX850" s="14">
        <v>3.66</v>
      </c>
      <c r="AY850" s="14">
        <v>-2.82</v>
      </c>
    </row>
    <row r="851" ht="12.75" customHeight="1">
      <c r="A851" s="7" t="s">
        <v>244</v>
      </c>
      <c r="B851" s="7" t="s">
        <v>3426</v>
      </c>
      <c r="C851" s="8" t="s">
        <v>215</v>
      </c>
      <c r="D851" s="9" t="s">
        <v>247</v>
      </c>
      <c r="E851" s="7">
        <v>6.0</v>
      </c>
      <c r="F851" s="7">
        <v>0.0</v>
      </c>
      <c r="G851" s="7">
        <v>0.0</v>
      </c>
      <c r="H851" s="24">
        <f t="shared" si="1"/>
        <v>0</v>
      </c>
      <c r="I851" s="7">
        <v>0.0</v>
      </c>
      <c r="J851" s="7">
        <v>0.0</v>
      </c>
      <c r="K851" s="7">
        <v>0.0</v>
      </c>
      <c r="L851" s="12">
        <f t="shared" si="2"/>
        <v>0</v>
      </c>
      <c r="M851" s="7">
        <v>0.0</v>
      </c>
      <c r="N851" s="7">
        <v>0.0</v>
      </c>
      <c r="O851" s="7">
        <v>0.0</v>
      </c>
      <c r="P851" s="7">
        <v>0.0</v>
      </c>
      <c r="Q851" s="7">
        <v>0.0</v>
      </c>
      <c r="R851" s="10">
        <f t="shared" si="3"/>
        <v>0</v>
      </c>
      <c r="S851" s="10">
        <f t="shared" si="4"/>
        <v>0</v>
      </c>
      <c r="T851" s="7">
        <v>0.0</v>
      </c>
      <c r="U851" s="7">
        <v>0.0</v>
      </c>
      <c r="V851" s="7">
        <v>0.0</v>
      </c>
      <c r="W851" s="7">
        <v>0.0</v>
      </c>
      <c r="X851" s="7">
        <v>0.0</v>
      </c>
      <c r="Y851" s="7">
        <v>0.0</v>
      </c>
      <c r="Z851" s="18">
        <f t="shared" si="5"/>
        <v>0</v>
      </c>
      <c r="AA851" s="14">
        <v>0.0</v>
      </c>
      <c r="AB851" s="18">
        <f t="shared" si="6"/>
        <v>0</v>
      </c>
      <c r="AC851" s="14">
        <v>24.75</v>
      </c>
      <c r="AD851" s="18">
        <f t="shared" si="7"/>
        <v>4.125</v>
      </c>
      <c r="AE851" s="13">
        <f t="shared" si="8"/>
        <v>0</v>
      </c>
      <c r="AF851" s="7">
        <v>0.0</v>
      </c>
      <c r="AG851" s="7">
        <v>0.0</v>
      </c>
      <c r="AH851" s="13" t="str">
        <f t="shared" si="9"/>
        <v> </v>
      </c>
      <c r="AI851" s="7">
        <v>0.0</v>
      </c>
      <c r="AJ851" s="7">
        <v>0.0</v>
      </c>
      <c r="AK851" s="26">
        <v>0.0</v>
      </c>
      <c r="AL851" s="26">
        <v>0.0</v>
      </c>
      <c r="AM851" s="7">
        <v>0.0</v>
      </c>
      <c r="AN851" s="7">
        <v>0.0</v>
      </c>
      <c r="AO851" s="7">
        <v>0.0</v>
      </c>
      <c r="AP851" s="7">
        <v>0.0</v>
      </c>
      <c r="AQ851" s="7">
        <v>0.0</v>
      </c>
      <c r="AR851" s="7">
        <v>0.0</v>
      </c>
      <c r="AS851" s="13">
        <f t="shared" si="10"/>
        <v>0</v>
      </c>
      <c r="AT851" s="14"/>
      <c r="AU851" s="7">
        <v>0.0</v>
      </c>
      <c r="AV851" s="7">
        <v>0.0</v>
      </c>
      <c r="AW851" s="14">
        <v>0.0</v>
      </c>
      <c r="AX851" s="14"/>
      <c r="AY851" s="14"/>
    </row>
    <row r="852" ht="12.75" customHeight="1">
      <c r="A852" s="7" t="s">
        <v>2237</v>
      </c>
      <c r="B852" s="7" t="s">
        <v>3427</v>
      </c>
      <c r="C852" s="8" t="s">
        <v>197</v>
      </c>
      <c r="D852" s="9" t="s">
        <v>183</v>
      </c>
      <c r="E852" s="7">
        <v>77.0</v>
      </c>
      <c r="F852" s="7">
        <v>0.0</v>
      </c>
      <c r="G852" s="7">
        <v>0.0</v>
      </c>
      <c r="H852" s="24">
        <f t="shared" si="1"/>
        <v>0</v>
      </c>
      <c r="I852" s="7">
        <v>0.0</v>
      </c>
      <c r="J852" s="7">
        <v>0.0</v>
      </c>
      <c r="K852" s="7">
        <v>0.0</v>
      </c>
      <c r="L852" s="12">
        <f t="shared" si="2"/>
        <v>0</v>
      </c>
      <c r="M852" s="7">
        <v>0.0</v>
      </c>
      <c r="N852" s="7">
        <v>0.0</v>
      </c>
      <c r="O852" s="7">
        <v>0.0</v>
      </c>
      <c r="P852" s="7">
        <v>0.0</v>
      </c>
      <c r="Q852" s="7">
        <v>0.0</v>
      </c>
      <c r="R852" s="10">
        <f t="shared" si="3"/>
        <v>0</v>
      </c>
      <c r="S852" s="10">
        <f t="shared" si="4"/>
        <v>0</v>
      </c>
      <c r="T852" s="7">
        <v>0.0</v>
      </c>
      <c r="U852" s="7">
        <v>0.0</v>
      </c>
      <c r="V852" s="7">
        <v>0.0</v>
      </c>
      <c r="W852" s="7">
        <v>0.0</v>
      </c>
      <c r="X852" s="7">
        <v>0.0</v>
      </c>
      <c r="Y852" s="7">
        <v>98.0</v>
      </c>
      <c r="Z852" s="18">
        <f t="shared" si="5"/>
        <v>0.02121212121</v>
      </c>
      <c r="AA852" s="14">
        <v>0.72</v>
      </c>
      <c r="AB852" s="18">
        <f t="shared" si="6"/>
        <v>0.009350649351</v>
      </c>
      <c r="AC852" s="14">
        <v>319.07</v>
      </c>
      <c r="AD852" s="18">
        <f t="shared" si="7"/>
        <v>4.143766234</v>
      </c>
      <c r="AE852" s="13">
        <f t="shared" si="8"/>
        <v>0.002251477532</v>
      </c>
      <c r="AF852" s="7">
        <v>0.0</v>
      </c>
      <c r="AG852" s="7">
        <v>0.0</v>
      </c>
      <c r="AH852" s="13" t="str">
        <f t="shared" si="9"/>
        <v> </v>
      </c>
      <c r="AI852" s="7">
        <v>0.0</v>
      </c>
      <c r="AJ852" s="7">
        <v>0.0</v>
      </c>
      <c r="AK852" s="26">
        <v>0.0</v>
      </c>
      <c r="AL852" s="26">
        <v>0.0</v>
      </c>
      <c r="AM852" s="7">
        <v>0.0</v>
      </c>
      <c r="AN852" s="7">
        <v>0.0</v>
      </c>
      <c r="AO852" s="7">
        <v>0.0</v>
      </c>
      <c r="AP852" s="7">
        <v>0.0</v>
      </c>
      <c r="AQ852" s="7">
        <v>0.0</v>
      </c>
      <c r="AR852" s="7">
        <v>0.0</v>
      </c>
      <c r="AS852" s="13">
        <f t="shared" si="10"/>
        <v>0</v>
      </c>
      <c r="AT852" s="14"/>
      <c r="AU852" s="7">
        <v>0.0</v>
      </c>
      <c r="AV852" s="7">
        <v>0.0</v>
      </c>
      <c r="AW852" s="14">
        <v>0.0</v>
      </c>
      <c r="AX852" s="14">
        <v>100.0</v>
      </c>
      <c r="AY852" s="14">
        <v>91.33</v>
      </c>
    </row>
    <row r="853" ht="12.75" customHeight="1">
      <c r="A853" s="7" t="s">
        <v>3430</v>
      </c>
      <c r="B853" s="7" t="s">
        <v>3431</v>
      </c>
      <c r="C853" s="8" t="s">
        <v>297</v>
      </c>
      <c r="D853" s="9" t="s">
        <v>238</v>
      </c>
      <c r="E853" s="7">
        <v>41.0</v>
      </c>
      <c r="F853" s="7">
        <v>0.0</v>
      </c>
      <c r="G853" s="7">
        <v>0.0</v>
      </c>
      <c r="H853" s="24">
        <f t="shared" si="1"/>
        <v>0</v>
      </c>
      <c r="I853" s="7">
        <v>0.0</v>
      </c>
      <c r="J853" s="7">
        <v>0.0</v>
      </c>
      <c r="K853" s="7">
        <v>0.0</v>
      </c>
      <c r="L853" s="12">
        <f t="shared" si="2"/>
        <v>0</v>
      </c>
      <c r="M853" s="7">
        <v>2.0</v>
      </c>
      <c r="N853" s="7">
        <v>0.0</v>
      </c>
      <c r="O853" s="7">
        <v>0.0</v>
      </c>
      <c r="P853" s="7">
        <v>2.0</v>
      </c>
      <c r="Q853" s="7">
        <v>1.0</v>
      </c>
      <c r="R853" s="10">
        <f t="shared" si="3"/>
        <v>0</v>
      </c>
      <c r="S853" s="10">
        <f t="shared" si="4"/>
        <v>0</v>
      </c>
      <c r="T853" s="7">
        <v>1.0</v>
      </c>
      <c r="U853" s="7">
        <v>0.0</v>
      </c>
      <c r="V853" s="7">
        <v>0.0</v>
      </c>
      <c r="W853" s="7">
        <v>1.0</v>
      </c>
      <c r="X853" s="7">
        <v>1.0</v>
      </c>
      <c r="Y853" s="7">
        <v>1431.0</v>
      </c>
      <c r="Z853" s="18">
        <f t="shared" si="5"/>
        <v>0.5817073171</v>
      </c>
      <c r="AA853" s="14">
        <v>22.48</v>
      </c>
      <c r="AB853" s="18">
        <f t="shared" si="6"/>
        <v>0.5482926829</v>
      </c>
      <c r="AC853" s="14">
        <v>158.01</v>
      </c>
      <c r="AD853" s="18">
        <f t="shared" si="7"/>
        <v>3.853902439</v>
      </c>
      <c r="AE853" s="13">
        <f t="shared" si="8"/>
        <v>0.1245498366</v>
      </c>
      <c r="AF853" s="7">
        <v>5.0</v>
      </c>
      <c r="AG853" s="7">
        <v>18.0</v>
      </c>
      <c r="AH853" s="13">
        <f t="shared" si="9"/>
        <v>0.2173913043</v>
      </c>
      <c r="AI853" s="7">
        <v>0.0</v>
      </c>
      <c r="AJ853" s="7">
        <v>1.0</v>
      </c>
      <c r="AK853" s="26">
        <v>3.0</v>
      </c>
      <c r="AL853" s="26">
        <v>15.0</v>
      </c>
      <c r="AM853" s="7">
        <v>1.0</v>
      </c>
      <c r="AN853" s="7">
        <v>11.0</v>
      </c>
      <c r="AO853" s="7">
        <v>2.0</v>
      </c>
      <c r="AP853" s="7">
        <v>5.0</v>
      </c>
      <c r="AQ853" s="7">
        <v>1.0</v>
      </c>
      <c r="AR853" s="7">
        <v>12.0</v>
      </c>
      <c r="AS853" s="13">
        <f t="shared" si="10"/>
        <v>0.07692307692</v>
      </c>
      <c r="AT853" s="14">
        <v>-4.36</v>
      </c>
      <c r="AU853" s="7">
        <v>0.0</v>
      </c>
      <c r="AV853" s="7">
        <v>0.0</v>
      </c>
      <c r="AW853" s="14">
        <v>-53.4</v>
      </c>
      <c r="AX853" s="14">
        <v>11.11</v>
      </c>
      <c r="AY853" s="14">
        <v>6.32</v>
      </c>
    </row>
    <row r="854" ht="12.75" customHeight="1">
      <c r="A854" s="7" t="s">
        <v>1449</v>
      </c>
      <c r="B854" s="7" t="s">
        <v>3433</v>
      </c>
      <c r="C854" s="8" t="s">
        <v>297</v>
      </c>
      <c r="D854" s="9" t="s">
        <v>183</v>
      </c>
      <c r="E854" s="7">
        <v>55.0</v>
      </c>
      <c r="F854" s="7">
        <v>0.0</v>
      </c>
      <c r="G854" s="7">
        <v>0.0</v>
      </c>
      <c r="H854" s="24">
        <f t="shared" si="1"/>
        <v>0</v>
      </c>
      <c r="I854" s="7">
        <v>0.0</v>
      </c>
      <c r="J854" s="7">
        <v>0.0</v>
      </c>
      <c r="K854" s="7">
        <v>0.0</v>
      </c>
      <c r="L854" s="12">
        <f t="shared" si="2"/>
        <v>0</v>
      </c>
      <c r="M854" s="7">
        <v>0.0</v>
      </c>
      <c r="N854" s="7">
        <v>0.0</v>
      </c>
      <c r="O854" s="7">
        <v>0.0</v>
      </c>
      <c r="P854" s="7">
        <v>0.0</v>
      </c>
      <c r="Q854" s="7">
        <v>0.0</v>
      </c>
      <c r="R854" s="10">
        <f t="shared" si="3"/>
        <v>0</v>
      </c>
      <c r="S854" s="10">
        <f t="shared" si="4"/>
        <v>0</v>
      </c>
      <c r="T854" s="7">
        <v>0.0</v>
      </c>
      <c r="U854" s="7">
        <v>0.0</v>
      </c>
      <c r="V854" s="7">
        <v>0.0</v>
      </c>
      <c r="W854" s="7">
        <v>0.0</v>
      </c>
      <c r="X854" s="7">
        <v>0.0</v>
      </c>
      <c r="Y854" s="7">
        <v>0.0</v>
      </c>
      <c r="Z854" s="18">
        <f t="shared" si="5"/>
        <v>0</v>
      </c>
      <c r="AA854" s="14">
        <v>0.0</v>
      </c>
      <c r="AB854" s="18">
        <f t="shared" si="6"/>
        <v>0</v>
      </c>
      <c r="AC854" s="14">
        <v>273.62</v>
      </c>
      <c r="AD854" s="18">
        <f t="shared" si="7"/>
        <v>4.974909091</v>
      </c>
      <c r="AE854" s="13">
        <f t="shared" si="8"/>
        <v>0</v>
      </c>
      <c r="AF854" s="7">
        <v>0.0</v>
      </c>
      <c r="AG854" s="7">
        <v>0.0</v>
      </c>
      <c r="AH854" s="13" t="str">
        <f t="shared" si="9"/>
        <v> </v>
      </c>
      <c r="AI854" s="7">
        <v>0.0</v>
      </c>
      <c r="AJ854" s="7">
        <v>0.0</v>
      </c>
      <c r="AK854" s="26">
        <v>0.0</v>
      </c>
      <c r="AL854" s="26">
        <v>0.0</v>
      </c>
      <c r="AM854" s="7">
        <v>0.0</v>
      </c>
      <c r="AN854" s="7">
        <v>0.0</v>
      </c>
      <c r="AO854" s="7">
        <v>0.0</v>
      </c>
      <c r="AP854" s="7">
        <v>0.0</v>
      </c>
      <c r="AQ854" s="7">
        <v>0.0</v>
      </c>
      <c r="AR854" s="7">
        <v>0.0</v>
      </c>
      <c r="AS854" s="13">
        <f t="shared" si="10"/>
        <v>0</v>
      </c>
      <c r="AT854" s="14"/>
      <c r="AU854" s="7">
        <v>0.0</v>
      </c>
      <c r="AV854" s="7">
        <v>1.0</v>
      </c>
      <c r="AW854" s="14">
        <v>0.0</v>
      </c>
      <c r="AX854" s="14"/>
      <c r="AY854" s="14"/>
    </row>
    <row r="855" ht="12.75" customHeight="1">
      <c r="A855" s="7" t="s">
        <v>892</v>
      </c>
      <c r="B855" s="7" t="s">
        <v>3436</v>
      </c>
      <c r="C855" s="8" t="s">
        <v>839</v>
      </c>
      <c r="D855" s="9" t="s">
        <v>275</v>
      </c>
      <c r="E855" s="7">
        <v>1.0</v>
      </c>
      <c r="F855" s="7">
        <v>0.0</v>
      </c>
      <c r="G855" s="7">
        <v>0.0</v>
      </c>
      <c r="H855" s="24">
        <f t="shared" si="1"/>
        <v>0</v>
      </c>
      <c r="I855" s="7">
        <v>0.0</v>
      </c>
      <c r="J855" s="7">
        <v>0.0</v>
      </c>
      <c r="K855" s="7">
        <v>0.0</v>
      </c>
      <c r="L855" s="12">
        <f t="shared" si="2"/>
        <v>0</v>
      </c>
      <c r="M855" s="7">
        <v>0.0</v>
      </c>
      <c r="N855" s="7">
        <v>0.0</v>
      </c>
      <c r="O855" s="7">
        <v>0.0</v>
      </c>
      <c r="P855" s="7">
        <v>0.0</v>
      </c>
      <c r="Q855" s="7">
        <v>0.0</v>
      </c>
      <c r="R855" s="10">
        <f t="shared" si="3"/>
        <v>0</v>
      </c>
      <c r="S855" s="10">
        <f t="shared" si="4"/>
        <v>0</v>
      </c>
      <c r="T855" s="7">
        <v>0.0</v>
      </c>
      <c r="U855" s="7">
        <v>0.0</v>
      </c>
      <c r="V855" s="7">
        <v>0.0</v>
      </c>
      <c r="W855" s="7">
        <v>0.0</v>
      </c>
      <c r="X855" s="7">
        <v>0.0</v>
      </c>
      <c r="Y855" s="7">
        <v>46.0</v>
      </c>
      <c r="Z855" s="18">
        <f t="shared" si="5"/>
        <v>0.7666666667</v>
      </c>
      <c r="AA855" s="14">
        <v>0.89</v>
      </c>
      <c r="AB855" s="18">
        <f t="shared" si="6"/>
        <v>0.89</v>
      </c>
      <c r="AC855" s="14">
        <v>8.61</v>
      </c>
      <c r="AD855" s="18">
        <f t="shared" si="7"/>
        <v>8.61</v>
      </c>
      <c r="AE855" s="13">
        <f t="shared" si="8"/>
        <v>0.09368421053</v>
      </c>
      <c r="AF855" s="7">
        <v>0.0</v>
      </c>
      <c r="AG855" s="7">
        <v>0.0</v>
      </c>
      <c r="AH855" s="13" t="str">
        <f t="shared" si="9"/>
        <v> </v>
      </c>
      <c r="AI855" s="7">
        <v>0.0</v>
      </c>
      <c r="AJ855" s="7">
        <v>0.0</v>
      </c>
      <c r="AK855" s="26">
        <v>0.0</v>
      </c>
      <c r="AL855" s="26">
        <v>1.0</v>
      </c>
      <c r="AM855" s="7">
        <v>0.0</v>
      </c>
      <c r="AN855" s="7">
        <v>0.0</v>
      </c>
      <c r="AO855" s="7">
        <v>0.0</v>
      </c>
      <c r="AP855" s="7">
        <v>1.0</v>
      </c>
      <c r="AQ855" s="7">
        <v>0.0</v>
      </c>
      <c r="AR855" s="7">
        <v>0.0</v>
      </c>
      <c r="AS855" s="13">
        <f t="shared" si="10"/>
        <v>0</v>
      </c>
      <c r="AT855" s="14"/>
      <c r="AU855" s="7">
        <v>0.0</v>
      </c>
      <c r="AV855" s="7">
        <v>0.0</v>
      </c>
      <c r="AW855" s="14">
        <v>0.0</v>
      </c>
      <c r="AX855" s="14"/>
      <c r="AY855" s="14"/>
    </row>
    <row r="856" ht="12.75" customHeight="1">
      <c r="A856" s="7" t="s">
        <v>3439</v>
      </c>
      <c r="B856" s="7" t="s">
        <v>3440</v>
      </c>
      <c r="C856" s="8" t="s">
        <v>628</v>
      </c>
      <c r="D856" s="9" t="s">
        <v>174</v>
      </c>
      <c r="E856" s="7">
        <v>67.0</v>
      </c>
      <c r="F856" s="7">
        <v>0.0</v>
      </c>
      <c r="G856" s="7">
        <v>2.0</v>
      </c>
      <c r="H856" s="24">
        <f t="shared" si="1"/>
        <v>2</v>
      </c>
      <c r="I856" s="7">
        <v>0.0</v>
      </c>
      <c r="J856" s="7">
        <v>0.0</v>
      </c>
      <c r="K856" s="7">
        <v>2.0</v>
      </c>
      <c r="L856" s="12">
        <f t="shared" si="2"/>
        <v>0</v>
      </c>
      <c r="M856" s="7">
        <v>4.0</v>
      </c>
      <c r="N856" s="7">
        <v>3.0</v>
      </c>
      <c r="O856" s="7">
        <v>4.0</v>
      </c>
      <c r="P856" s="7">
        <v>4.0</v>
      </c>
      <c r="Q856" s="7">
        <v>2.0</v>
      </c>
      <c r="R856" s="10">
        <f t="shared" si="3"/>
        <v>0</v>
      </c>
      <c r="S856" s="10">
        <f t="shared" si="4"/>
        <v>0</v>
      </c>
      <c r="T856" s="7">
        <v>27.0</v>
      </c>
      <c r="U856" s="7">
        <v>2.0</v>
      </c>
      <c r="V856" s="7">
        <v>4.0</v>
      </c>
      <c r="W856" s="7">
        <v>6.0</v>
      </c>
      <c r="X856" s="7">
        <v>2.0</v>
      </c>
      <c r="Y856" s="7">
        <v>9077.0</v>
      </c>
      <c r="Z856" s="18">
        <f t="shared" si="5"/>
        <v>2.257960199</v>
      </c>
      <c r="AA856" s="14">
        <v>151.65</v>
      </c>
      <c r="AB856" s="18">
        <f t="shared" si="6"/>
        <v>2.263432836</v>
      </c>
      <c r="AC856" s="14">
        <v>148.83</v>
      </c>
      <c r="AD856" s="18">
        <f t="shared" si="7"/>
        <v>2.221343284</v>
      </c>
      <c r="AE856" s="13">
        <f t="shared" si="8"/>
        <v>0.504692492</v>
      </c>
      <c r="AF856" s="7">
        <v>0.0</v>
      </c>
      <c r="AG856" s="7">
        <v>0.0</v>
      </c>
      <c r="AH856" s="13" t="str">
        <f t="shared" si="9"/>
        <v> </v>
      </c>
      <c r="AI856" s="7">
        <v>2.0</v>
      </c>
      <c r="AJ856" s="7">
        <v>21.0</v>
      </c>
      <c r="AK856" s="26">
        <v>11.0</v>
      </c>
      <c r="AL856" s="26">
        <v>111.0</v>
      </c>
      <c r="AM856" s="7">
        <v>8.0</v>
      </c>
      <c r="AN856" s="7">
        <v>57.0</v>
      </c>
      <c r="AO856" s="7">
        <v>5.0</v>
      </c>
      <c r="AP856" s="7">
        <v>84.0</v>
      </c>
      <c r="AQ856" s="7">
        <v>15.0</v>
      </c>
      <c r="AR856" s="7">
        <v>120.0</v>
      </c>
      <c r="AS856" s="13">
        <f t="shared" si="10"/>
        <v>0.1111111111</v>
      </c>
      <c r="AT856" s="14">
        <v>0.62</v>
      </c>
      <c r="AU856" s="7">
        <v>2.0</v>
      </c>
      <c r="AV856" s="7">
        <v>0.0</v>
      </c>
      <c r="AW856" s="14">
        <v>-35.2</v>
      </c>
      <c r="AX856" s="14">
        <v>5.48</v>
      </c>
      <c r="AY856" s="14">
        <v>0.9</v>
      </c>
    </row>
    <row r="857" ht="12.75" customHeight="1">
      <c r="A857" s="7" t="s">
        <v>2056</v>
      </c>
      <c r="B857" s="7" t="s">
        <v>3442</v>
      </c>
      <c r="C857" s="8" t="s">
        <v>394</v>
      </c>
      <c r="D857" s="9" t="s">
        <v>247</v>
      </c>
      <c r="E857" s="7">
        <v>73.0</v>
      </c>
      <c r="F857" s="7">
        <v>0.0</v>
      </c>
      <c r="G857" s="7">
        <v>0.0</v>
      </c>
      <c r="H857" s="24">
        <f t="shared" si="1"/>
        <v>0</v>
      </c>
      <c r="I857" s="7">
        <v>0.0</v>
      </c>
      <c r="J857" s="7">
        <v>0.0</v>
      </c>
      <c r="K857" s="7">
        <v>0.0</v>
      </c>
      <c r="L857" s="12">
        <f t="shared" si="2"/>
        <v>0</v>
      </c>
      <c r="M857" s="7">
        <v>1.0</v>
      </c>
      <c r="N857" s="7">
        <v>1.0</v>
      </c>
      <c r="O857" s="7">
        <v>0.0</v>
      </c>
      <c r="P857" s="7">
        <v>0.0</v>
      </c>
      <c r="Q857" s="7">
        <v>0.0</v>
      </c>
      <c r="R857" s="10">
        <f t="shared" si="3"/>
        <v>0</v>
      </c>
      <c r="S857" s="10">
        <f t="shared" si="4"/>
        <v>0</v>
      </c>
      <c r="T857" s="7">
        <v>0.0</v>
      </c>
      <c r="U857" s="7">
        <v>0.0</v>
      </c>
      <c r="V857" s="7">
        <v>0.0</v>
      </c>
      <c r="W857" s="7">
        <v>0.0</v>
      </c>
      <c r="X857" s="7">
        <v>1.0</v>
      </c>
      <c r="Y857" s="7">
        <v>219.0</v>
      </c>
      <c r="Z857" s="18">
        <f t="shared" si="5"/>
        <v>0.05</v>
      </c>
      <c r="AA857" s="14">
        <v>0.99</v>
      </c>
      <c r="AB857" s="18">
        <f t="shared" si="6"/>
        <v>0.01356164384</v>
      </c>
      <c r="AC857" s="14">
        <v>400.33</v>
      </c>
      <c r="AD857" s="18">
        <f t="shared" si="7"/>
        <v>5.483972603</v>
      </c>
      <c r="AE857" s="13">
        <f t="shared" si="8"/>
        <v>0.002466859364</v>
      </c>
      <c r="AF857" s="7">
        <v>0.0</v>
      </c>
      <c r="AG857" s="7">
        <v>0.0</v>
      </c>
      <c r="AH857" s="13" t="str">
        <f t="shared" si="9"/>
        <v> </v>
      </c>
      <c r="AI857" s="7">
        <v>0.0</v>
      </c>
      <c r="AJ857" s="7">
        <v>0.0</v>
      </c>
      <c r="AK857" s="26">
        <v>1.0</v>
      </c>
      <c r="AL857" s="26">
        <v>0.0</v>
      </c>
      <c r="AM857" s="7">
        <v>0.0</v>
      </c>
      <c r="AN857" s="7">
        <v>0.0</v>
      </c>
      <c r="AO857" s="7">
        <v>0.0</v>
      </c>
      <c r="AP857" s="7">
        <v>0.0</v>
      </c>
      <c r="AQ857" s="7">
        <v>0.0</v>
      </c>
      <c r="AR857" s="7">
        <v>0.0</v>
      </c>
      <c r="AS857" s="13">
        <f t="shared" si="10"/>
        <v>0</v>
      </c>
      <c r="AT857" s="14"/>
      <c r="AU857" s="7">
        <v>0.0</v>
      </c>
      <c r="AV857" s="7">
        <v>3.0</v>
      </c>
      <c r="AW857" s="14">
        <v>60.0</v>
      </c>
      <c r="AX857" s="14">
        <v>0.0</v>
      </c>
      <c r="AY857" s="14">
        <v>-6.27</v>
      </c>
    </row>
    <row r="858" ht="12.75" customHeight="1">
      <c r="A858" s="7" t="s">
        <v>3445</v>
      </c>
      <c r="B858" s="7" t="s">
        <v>3446</v>
      </c>
      <c r="C858" s="8" t="s">
        <v>297</v>
      </c>
      <c r="D858" s="9" t="s">
        <v>247</v>
      </c>
      <c r="E858" s="7">
        <v>63.0</v>
      </c>
      <c r="F858" s="7">
        <v>0.0</v>
      </c>
      <c r="G858" s="7">
        <v>0.0</v>
      </c>
      <c r="H858" s="24">
        <f t="shared" si="1"/>
        <v>0</v>
      </c>
      <c r="I858" s="7">
        <v>0.0</v>
      </c>
      <c r="J858" s="7">
        <v>0.0</v>
      </c>
      <c r="K858" s="7">
        <v>0.0</v>
      </c>
      <c r="L858" s="12">
        <f t="shared" si="2"/>
        <v>0</v>
      </c>
      <c r="M858" s="7">
        <v>0.0</v>
      </c>
      <c r="N858" s="7">
        <v>0.0</v>
      </c>
      <c r="O858" s="7">
        <v>0.0</v>
      </c>
      <c r="P858" s="7">
        <v>0.0</v>
      </c>
      <c r="Q858" s="7">
        <v>0.0</v>
      </c>
      <c r="R858" s="10">
        <f t="shared" si="3"/>
        <v>0</v>
      </c>
      <c r="S858" s="10">
        <f t="shared" si="4"/>
        <v>0</v>
      </c>
      <c r="T858" s="7">
        <v>0.0</v>
      </c>
      <c r="U858" s="7">
        <v>0.0</v>
      </c>
      <c r="V858" s="7">
        <v>0.0</v>
      </c>
      <c r="W858" s="7">
        <v>0.0</v>
      </c>
      <c r="X858" s="7">
        <v>0.0</v>
      </c>
      <c r="Y858" s="7">
        <v>230.0</v>
      </c>
      <c r="Z858" s="18">
        <f t="shared" si="5"/>
        <v>0.06084656085</v>
      </c>
      <c r="AA858" s="14">
        <v>3.85</v>
      </c>
      <c r="AB858" s="18">
        <f t="shared" si="6"/>
        <v>0.06111111111</v>
      </c>
      <c r="AC858" s="14">
        <v>301.69</v>
      </c>
      <c r="AD858" s="18">
        <f t="shared" si="7"/>
        <v>4.788730159</v>
      </c>
      <c r="AE858" s="13">
        <f t="shared" si="8"/>
        <v>0.01260064149</v>
      </c>
      <c r="AF858" s="7">
        <v>0.0</v>
      </c>
      <c r="AG858" s="7">
        <v>1.0</v>
      </c>
      <c r="AH858" s="13">
        <f t="shared" si="9"/>
        <v>0</v>
      </c>
      <c r="AI858" s="7">
        <v>0.0</v>
      </c>
      <c r="AJ858" s="7">
        <v>0.0</v>
      </c>
      <c r="AK858" s="26">
        <v>0.0</v>
      </c>
      <c r="AL858" s="26">
        <v>7.0</v>
      </c>
      <c r="AM858" s="7">
        <v>0.0</v>
      </c>
      <c r="AN858" s="7">
        <v>3.0</v>
      </c>
      <c r="AO858" s="7">
        <v>0.0</v>
      </c>
      <c r="AP858" s="7">
        <v>2.0</v>
      </c>
      <c r="AQ858" s="7">
        <v>0.0</v>
      </c>
      <c r="AR858" s="7">
        <v>9.0</v>
      </c>
      <c r="AS858" s="13">
        <f t="shared" si="10"/>
        <v>0</v>
      </c>
      <c r="AT858" s="14">
        <v>-12.21</v>
      </c>
      <c r="AU858" s="7">
        <v>0.0</v>
      </c>
      <c r="AV858" s="7">
        <v>0.0</v>
      </c>
      <c r="AW858" s="14">
        <v>-124.7</v>
      </c>
      <c r="AX858" s="14">
        <v>25.0</v>
      </c>
      <c r="AY858" s="14">
        <v>20.7</v>
      </c>
    </row>
    <row r="859" ht="12.75" customHeight="1">
      <c r="A859" s="7" t="s">
        <v>464</v>
      </c>
      <c r="B859" s="7" t="s">
        <v>3449</v>
      </c>
      <c r="C859" s="8" t="s">
        <v>458</v>
      </c>
      <c r="D859" s="9" t="s">
        <v>275</v>
      </c>
      <c r="E859" s="7">
        <v>43.0</v>
      </c>
      <c r="F859" s="7">
        <v>0.0</v>
      </c>
      <c r="G859" s="7">
        <v>0.0</v>
      </c>
      <c r="H859" s="24">
        <f t="shared" si="1"/>
        <v>0</v>
      </c>
      <c r="I859" s="7">
        <v>0.0</v>
      </c>
      <c r="J859" s="7">
        <v>0.0</v>
      </c>
      <c r="K859" s="7">
        <v>0.0</v>
      </c>
      <c r="L859" s="12">
        <f t="shared" si="2"/>
        <v>0</v>
      </c>
      <c r="M859" s="7">
        <v>1.0</v>
      </c>
      <c r="N859" s="7">
        <v>1.0</v>
      </c>
      <c r="O859" s="7">
        <v>1.0</v>
      </c>
      <c r="P859" s="7">
        <v>1.0</v>
      </c>
      <c r="Q859" s="7">
        <v>0.0</v>
      </c>
      <c r="R859" s="10">
        <f t="shared" si="3"/>
        <v>0</v>
      </c>
      <c r="S859" s="10">
        <f t="shared" si="4"/>
        <v>0</v>
      </c>
      <c r="T859" s="7">
        <v>2.0</v>
      </c>
      <c r="U859" s="7">
        <v>3.0</v>
      </c>
      <c r="V859" s="7">
        <v>0.0</v>
      </c>
      <c r="W859" s="7">
        <v>1.0</v>
      </c>
      <c r="X859" s="7">
        <v>0.0</v>
      </c>
      <c r="Y859" s="7">
        <v>1384.0</v>
      </c>
      <c r="Z859" s="18">
        <f t="shared" si="5"/>
        <v>0.5364341085</v>
      </c>
      <c r="AA859" s="14">
        <v>19.45</v>
      </c>
      <c r="AB859" s="18">
        <f t="shared" si="6"/>
        <v>0.4523255814</v>
      </c>
      <c r="AC859" s="14">
        <v>206.49</v>
      </c>
      <c r="AD859" s="18">
        <f t="shared" si="7"/>
        <v>4.802093023</v>
      </c>
      <c r="AE859" s="13">
        <f t="shared" si="8"/>
        <v>0.08608480127</v>
      </c>
      <c r="AF859" s="7">
        <v>6.0</v>
      </c>
      <c r="AG859" s="7">
        <v>9.0</v>
      </c>
      <c r="AH859" s="13">
        <f t="shared" si="9"/>
        <v>0.4</v>
      </c>
      <c r="AI859" s="7">
        <v>0.0</v>
      </c>
      <c r="AJ859" s="7">
        <v>6.0</v>
      </c>
      <c r="AK859" s="26">
        <v>2.0</v>
      </c>
      <c r="AL859" s="26">
        <v>12.0</v>
      </c>
      <c r="AM859" s="7">
        <v>1.0</v>
      </c>
      <c r="AN859" s="7">
        <v>3.0</v>
      </c>
      <c r="AO859" s="7">
        <v>0.0</v>
      </c>
      <c r="AP859" s="7">
        <v>9.0</v>
      </c>
      <c r="AQ859" s="7">
        <v>2.0</v>
      </c>
      <c r="AR859" s="7">
        <v>12.0</v>
      </c>
      <c r="AS859" s="13">
        <f t="shared" si="10"/>
        <v>0.1428571429</v>
      </c>
      <c r="AT859" s="14">
        <v>0.0</v>
      </c>
      <c r="AU859" s="7">
        <v>0.0</v>
      </c>
      <c r="AV859" s="7">
        <v>0.0</v>
      </c>
      <c r="AW859" s="14">
        <v>-27.8</v>
      </c>
      <c r="AX859" s="14">
        <v>22.22</v>
      </c>
      <c r="AY859" s="14">
        <v>15.01</v>
      </c>
    </row>
    <row r="860" ht="12.75" customHeight="1">
      <c r="A860" s="7" t="s">
        <v>244</v>
      </c>
      <c r="B860" s="7" t="s">
        <v>3452</v>
      </c>
      <c r="C860" s="8" t="s">
        <v>628</v>
      </c>
      <c r="D860" s="9" t="s">
        <v>247</v>
      </c>
      <c r="E860" s="7">
        <v>79.0</v>
      </c>
      <c r="F860" s="7">
        <v>1.0</v>
      </c>
      <c r="G860" s="7">
        <v>1.0</v>
      </c>
      <c r="H860" s="24">
        <f t="shared" si="1"/>
        <v>2</v>
      </c>
      <c r="I860" s="7">
        <v>1.0</v>
      </c>
      <c r="J860" s="7">
        <v>1.0</v>
      </c>
      <c r="K860" s="7">
        <v>0.0</v>
      </c>
      <c r="L860" s="12">
        <f t="shared" si="2"/>
        <v>4</v>
      </c>
      <c r="M860" s="7">
        <v>2.0</v>
      </c>
      <c r="N860" s="7">
        <v>2.0</v>
      </c>
      <c r="O860" s="7">
        <v>2.0</v>
      </c>
      <c r="P860" s="7">
        <v>1.0</v>
      </c>
      <c r="Q860" s="7">
        <v>1.0</v>
      </c>
      <c r="R860" s="10">
        <f t="shared" si="3"/>
        <v>0.5</v>
      </c>
      <c r="S860" s="10">
        <f t="shared" si="4"/>
        <v>0.25</v>
      </c>
      <c r="T860" s="7">
        <v>15.0</v>
      </c>
      <c r="U860" s="7">
        <v>0.0</v>
      </c>
      <c r="V860" s="7">
        <v>2.0</v>
      </c>
      <c r="W860" s="7">
        <v>2.0</v>
      </c>
      <c r="X860" s="7">
        <v>8.0</v>
      </c>
      <c r="Y860" s="7">
        <v>6352.0</v>
      </c>
      <c r="Z860" s="18">
        <f t="shared" si="5"/>
        <v>1.340084388</v>
      </c>
      <c r="AA860" s="14">
        <v>109.6</v>
      </c>
      <c r="AB860" s="18">
        <f t="shared" si="6"/>
        <v>1.387341772</v>
      </c>
      <c r="AC860" s="14">
        <v>253.93</v>
      </c>
      <c r="AD860" s="18">
        <f t="shared" si="7"/>
        <v>3.214303797</v>
      </c>
      <c r="AE860" s="13">
        <f t="shared" si="8"/>
        <v>0.3014881853</v>
      </c>
      <c r="AF860" s="7">
        <v>32.0</v>
      </c>
      <c r="AG860" s="7">
        <v>59.0</v>
      </c>
      <c r="AH860" s="13">
        <f t="shared" si="9"/>
        <v>0.3516483516</v>
      </c>
      <c r="AI860" s="7">
        <v>2.0</v>
      </c>
      <c r="AJ860" s="7">
        <v>17.0</v>
      </c>
      <c r="AK860" s="26">
        <v>6.0</v>
      </c>
      <c r="AL860" s="26">
        <v>84.0</v>
      </c>
      <c r="AM860" s="7">
        <v>6.0</v>
      </c>
      <c r="AN860" s="7">
        <v>34.0</v>
      </c>
      <c r="AO860" s="7">
        <v>2.0</v>
      </c>
      <c r="AP860" s="7">
        <v>59.0</v>
      </c>
      <c r="AQ860" s="7">
        <v>10.0</v>
      </c>
      <c r="AR860" s="7">
        <v>94.0</v>
      </c>
      <c r="AS860" s="13">
        <f t="shared" si="10"/>
        <v>0.09615384615</v>
      </c>
      <c r="AT860" s="14">
        <v>-2.38</v>
      </c>
      <c r="AU860" s="7">
        <v>1.0</v>
      </c>
      <c r="AV860" s="7">
        <v>1.0</v>
      </c>
      <c r="AW860" s="14">
        <v>-35.0</v>
      </c>
      <c r="AX860" s="14">
        <v>3.31</v>
      </c>
      <c r="AY860" s="14">
        <v>-3.03</v>
      </c>
    </row>
    <row r="861" ht="12.75" customHeight="1">
      <c r="A861" s="7" t="s">
        <v>272</v>
      </c>
      <c r="B861" s="7" t="s">
        <v>3456</v>
      </c>
      <c r="C861" s="8" t="s">
        <v>490</v>
      </c>
      <c r="D861" s="9" t="s">
        <v>174</v>
      </c>
      <c r="E861" s="7">
        <v>22.0</v>
      </c>
      <c r="F861" s="7">
        <v>0.0</v>
      </c>
      <c r="G861" s="7">
        <v>0.0</v>
      </c>
      <c r="H861" s="24">
        <f t="shared" si="1"/>
        <v>0</v>
      </c>
      <c r="I861" s="7">
        <v>0.0</v>
      </c>
      <c r="J861" s="7">
        <v>0.0</v>
      </c>
      <c r="K861" s="7">
        <v>0.0</v>
      </c>
      <c r="L861" s="12">
        <f t="shared" si="2"/>
        <v>0</v>
      </c>
      <c r="M861" s="7">
        <v>1.0</v>
      </c>
      <c r="N861" s="7">
        <v>0.0</v>
      </c>
      <c r="O861" s="7">
        <v>0.0</v>
      </c>
      <c r="P861" s="7">
        <v>0.0</v>
      </c>
      <c r="Q861" s="7">
        <v>0.0</v>
      </c>
      <c r="R861" s="10">
        <f t="shared" si="3"/>
        <v>0</v>
      </c>
      <c r="S861" s="10">
        <f t="shared" si="4"/>
        <v>0</v>
      </c>
      <c r="T861" s="7">
        <v>0.0</v>
      </c>
      <c r="U861" s="7">
        <v>0.0</v>
      </c>
      <c r="V861" s="7">
        <v>0.0</v>
      </c>
      <c r="W861" s="7">
        <v>0.0</v>
      </c>
      <c r="X861" s="7">
        <v>0.0</v>
      </c>
      <c r="Y861" s="7">
        <v>70.0</v>
      </c>
      <c r="Z861" s="18">
        <f t="shared" si="5"/>
        <v>0.05303030303</v>
      </c>
      <c r="AA861" s="14">
        <v>0.67</v>
      </c>
      <c r="AB861" s="18">
        <f t="shared" si="6"/>
        <v>0.03045454545</v>
      </c>
      <c r="AC861" s="14">
        <v>114.05</v>
      </c>
      <c r="AD861" s="18">
        <f t="shared" si="7"/>
        <v>5.184090909</v>
      </c>
      <c r="AE861" s="13">
        <f t="shared" si="8"/>
        <v>0.005840306834</v>
      </c>
      <c r="AF861" s="7">
        <v>0.0</v>
      </c>
      <c r="AG861" s="7">
        <v>0.0</v>
      </c>
      <c r="AH861" s="13" t="str">
        <f t="shared" si="9"/>
        <v> </v>
      </c>
      <c r="AI861" s="7">
        <v>0.0</v>
      </c>
      <c r="AJ861" s="7">
        <v>0.0</v>
      </c>
      <c r="AK861" s="26">
        <v>1.0</v>
      </c>
      <c r="AL861" s="26">
        <v>0.0</v>
      </c>
      <c r="AM861" s="7">
        <v>0.0</v>
      </c>
      <c r="AN861" s="7">
        <v>0.0</v>
      </c>
      <c r="AO861" s="7">
        <v>0.0</v>
      </c>
      <c r="AP861" s="7">
        <v>0.0</v>
      </c>
      <c r="AQ861" s="7">
        <v>1.0</v>
      </c>
      <c r="AR861" s="7">
        <v>0.0</v>
      </c>
      <c r="AS861" s="13">
        <f t="shared" si="10"/>
        <v>1</v>
      </c>
      <c r="AT861" s="14">
        <v>89.38</v>
      </c>
      <c r="AU861" s="7">
        <v>0.0</v>
      </c>
      <c r="AV861" s="7">
        <v>0.0</v>
      </c>
      <c r="AW861" s="14">
        <v>60.0</v>
      </c>
      <c r="AX861" s="14">
        <v>0.0</v>
      </c>
      <c r="AY861" s="14">
        <v>-6.6</v>
      </c>
    </row>
    <row r="862" ht="12.75" customHeight="1">
      <c r="A862" s="7" t="s">
        <v>3458</v>
      </c>
      <c r="B862" s="7" t="s">
        <v>3459</v>
      </c>
      <c r="C862" s="8" t="s">
        <v>254</v>
      </c>
      <c r="D862" s="9" t="s">
        <v>3460</v>
      </c>
      <c r="E862" s="7">
        <v>57.0</v>
      </c>
      <c r="F862" s="7">
        <v>0.0</v>
      </c>
      <c r="G862" s="7">
        <v>0.0</v>
      </c>
      <c r="H862" s="24">
        <f t="shared" si="1"/>
        <v>0</v>
      </c>
      <c r="I862" s="7">
        <v>0.0</v>
      </c>
      <c r="J862" s="7">
        <v>0.0</v>
      </c>
      <c r="K862" s="7">
        <v>0.0</v>
      </c>
      <c r="L862" s="12">
        <f t="shared" si="2"/>
        <v>0</v>
      </c>
      <c r="M862" s="7">
        <v>1.0</v>
      </c>
      <c r="N862" s="7">
        <v>0.0</v>
      </c>
      <c r="O862" s="7">
        <v>0.0</v>
      </c>
      <c r="P862" s="7">
        <v>1.0</v>
      </c>
      <c r="Q862" s="7">
        <v>0.0</v>
      </c>
      <c r="R862" s="10">
        <f t="shared" si="3"/>
        <v>0</v>
      </c>
      <c r="S862" s="10">
        <f t="shared" si="4"/>
        <v>0</v>
      </c>
      <c r="T862" s="7">
        <v>4.0</v>
      </c>
      <c r="U862" s="7">
        <v>0.0</v>
      </c>
      <c r="V862" s="7">
        <v>0.0</v>
      </c>
      <c r="W862" s="7">
        <v>1.0</v>
      </c>
      <c r="X862" s="7">
        <v>2.0</v>
      </c>
      <c r="Y862" s="7">
        <v>2648.0</v>
      </c>
      <c r="Z862" s="18">
        <f t="shared" si="5"/>
        <v>0.7742690058</v>
      </c>
      <c r="AA862" s="14">
        <v>37.75</v>
      </c>
      <c r="AB862" s="18">
        <f t="shared" si="6"/>
        <v>0.6622807018</v>
      </c>
      <c r="AC862" s="14">
        <v>249.27</v>
      </c>
      <c r="AD862" s="18">
        <f t="shared" si="7"/>
        <v>4.373157895</v>
      </c>
      <c r="AE862" s="13">
        <f t="shared" si="8"/>
        <v>0.1315239356</v>
      </c>
      <c r="AF862" s="7">
        <v>0.0</v>
      </c>
      <c r="AG862" s="7">
        <v>1.0</v>
      </c>
      <c r="AH862" s="13">
        <f t="shared" si="9"/>
        <v>0</v>
      </c>
      <c r="AI862" s="7">
        <v>0.0</v>
      </c>
      <c r="AJ862" s="7">
        <v>6.0</v>
      </c>
      <c r="AK862" s="26">
        <v>2.0</v>
      </c>
      <c r="AL862" s="26">
        <v>23.0</v>
      </c>
      <c r="AM862" s="7">
        <v>1.0</v>
      </c>
      <c r="AN862" s="7">
        <v>12.0</v>
      </c>
      <c r="AO862" s="7">
        <v>1.0</v>
      </c>
      <c r="AP862" s="7">
        <v>14.0</v>
      </c>
      <c r="AQ862" s="7">
        <v>1.0</v>
      </c>
      <c r="AR862" s="7">
        <v>27.0</v>
      </c>
      <c r="AS862" s="13">
        <f t="shared" si="10"/>
        <v>0.03571428571</v>
      </c>
      <c r="AT862" s="14">
        <v>-11.85</v>
      </c>
      <c r="AU862" s="7">
        <v>1.0</v>
      </c>
      <c r="AV862" s="7">
        <v>0.0</v>
      </c>
      <c r="AW862" s="14">
        <v>-39.7</v>
      </c>
      <c r="AX862" s="14">
        <v>11.11</v>
      </c>
      <c r="AY862" s="14">
        <v>6.39</v>
      </c>
    </row>
    <row r="863" ht="12.75" customHeight="1">
      <c r="A863" s="7" t="s">
        <v>777</v>
      </c>
      <c r="B863" s="7" t="s">
        <v>3462</v>
      </c>
      <c r="C863" s="8" t="s">
        <v>394</v>
      </c>
      <c r="D863" s="9" t="s">
        <v>150</v>
      </c>
      <c r="E863" s="7">
        <v>14.0</v>
      </c>
      <c r="F863" s="7">
        <v>0.0</v>
      </c>
      <c r="G863" s="7">
        <v>0.0</v>
      </c>
      <c r="H863" s="24">
        <f t="shared" si="1"/>
        <v>0</v>
      </c>
      <c r="I863" s="7">
        <v>0.0</v>
      </c>
      <c r="J863" s="7">
        <v>0.0</v>
      </c>
      <c r="K863" s="7">
        <v>0.0</v>
      </c>
      <c r="L863" s="12">
        <f t="shared" si="2"/>
        <v>0</v>
      </c>
      <c r="M863" s="7">
        <v>0.0</v>
      </c>
      <c r="N863" s="7">
        <v>0.0</v>
      </c>
      <c r="O863" s="7">
        <v>0.0</v>
      </c>
      <c r="P863" s="7">
        <v>0.0</v>
      </c>
      <c r="Q863" s="7">
        <v>0.0</v>
      </c>
      <c r="R863" s="10">
        <f t="shared" si="3"/>
        <v>0</v>
      </c>
      <c r="S863" s="10">
        <f t="shared" si="4"/>
        <v>0</v>
      </c>
      <c r="T863" s="7">
        <v>0.0</v>
      </c>
      <c r="U863" s="7">
        <v>0.0</v>
      </c>
      <c r="V863" s="7">
        <v>0.0</v>
      </c>
      <c r="W863" s="7">
        <v>0.0</v>
      </c>
      <c r="X863" s="7">
        <v>0.0</v>
      </c>
      <c r="Y863" s="7">
        <v>44.0</v>
      </c>
      <c r="Z863" s="18">
        <f t="shared" si="5"/>
        <v>0.05238095238</v>
      </c>
      <c r="AA863" s="14">
        <v>0.56</v>
      </c>
      <c r="AB863" s="18">
        <f t="shared" si="6"/>
        <v>0.04</v>
      </c>
      <c r="AC863" s="14">
        <v>73.85</v>
      </c>
      <c r="AD863" s="18">
        <f t="shared" si="7"/>
        <v>5.275</v>
      </c>
      <c r="AE863" s="13">
        <f t="shared" si="8"/>
        <v>0.007525870179</v>
      </c>
      <c r="AF863" s="7">
        <v>0.0</v>
      </c>
      <c r="AG863" s="7">
        <v>0.0</v>
      </c>
      <c r="AH863" s="13" t="str">
        <f t="shared" si="9"/>
        <v> </v>
      </c>
      <c r="AI863" s="7">
        <v>0.0</v>
      </c>
      <c r="AJ863" s="7">
        <v>0.0</v>
      </c>
      <c r="AK863" s="26">
        <v>0.0</v>
      </c>
      <c r="AL863" s="26">
        <v>1.0</v>
      </c>
      <c r="AM863" s="7">
        <v>0.0</v>
      </c>
      <c r="AN863" s="7">
        <v>0.0</v>
      </c>
      <c r="AO863" s="7">
        <v>0.0</v>
      </c>
      <c r="AP863" s="7">
        <v>0.0</v>
      </c>
      <c r="AQ863" s="7">
        <v>0.0</v>
      </c>
      <c r="AR863" s="7">
        <v>0.0</v>
      </c>
      <c r="AS863" s="13">
        <f t="shared" si="10"/>
        <v>0</v>
      </c>
      <c r="AT863" s="14"/>
      <c r="AU863" s="7">
        <v>0.0</v>
      </c>
      <c r="AV863" s="7">
        <v>1.0</v>
      </c>
      <c r="AW863" s="14">
        <v>-60.0</v>
      </c>
      <c r="AX863" s="14"/>
      <c r="AY863" s="14"/>
    </row>
    <row r="864" ht="12.75" customHeight="1">
      <c r="A864" s="7" t="s">
        <v>213</v>
      </c>
      <c r="B864" s="7" t="s">
        <v>3465</v>
      </c>
      <c r="C864" s="8" t="s">
        <v>173</v>
      </c>
      <c r="D864" s="9" t="s">
        <v>174</v>
      </c>
      <c r="E864" s="7">
        <v>45.0</v>
      </c>
      <c r="F864" s="7">
        <v>0.0</v>
      </c>
      <c r="G864" s="7">
        <v>0.0</v>
      </c>
      <c r="H864" s="24">
        <f t="shared" si="1"/>
        <v>0</v>
      </c>
      <c r="I864" s="7">
        <v>0.0</v>
      </c>
      <c r="J864" s="7">
        <v>0.0</v>
      </c>
      <c r="K864" s="7">
        <v>0.0</v>
      </c>
      <c r="L864" s="12">
        <f t="shared" si="2"/>
        <v>0</v>
      </c>
      <c r="M864" s="7">
        <v>1.0</v>
      </c>
      <c r="N864" s="7">
        <v>0.0</v>
      </c>
      <c r="O864" s="7">
        <v>0.0</v>
      </c>
      <c r="P864" s="7">
        <v>1.0</v>
      </c>
      <c r="Q864" s="7">
        <v>0.0</v>
      </c>
      <c r="R864" s="10">
        <f t="shared" si="3"/>
        <v>0</v>
      </c>
      <c r="S864" s="10">
        <f t="shared" si="4"/>
        <v>0</v>
      </c>
      <c r="T864" s="7">
        <v>8.0</v>
      </c>
      <c r="U864" s="7">
        <v>4.0</v>
      </c>
      <c r="V864" s="7">
        <v>0.0</v>
      </c>
      <c r="W864" s="7">
        <v>3.0</v>
      </c>
      <c r="X864" s="7">
        <v>0.0</v>
      </c>
      <c r="Y864" s="7">
        <v>4058.0</v>
      </c>
      <c r="Z864" s="18">
        <f t="shared" si="5"/>
        <v>1.502962963</v>
      </c>
      <c r="AA864" s="14">
        <v>65.12</v>
      </c>
      <c r="AB864" s="18">
        <f t="shared" si="6"/>
        <v>1.447111111</v>
      </c>
      <c r="AC864" s="14">
        <v>141.33</v>
      </c>
      <c r="AD864" s="18">
        <f t="shared" si="7"/>
        <v>3.140666667</v>
      </c>
      <c r="AE864" s="13">
        <f t="shared" si="8"/>
        <v>0.3154274643</v>
      </c>
      <c r="AF864" s="7">
        <v>0.0</v>
      </c>
      <c r="AG864" s="7">
        <v>0.0</v>
      </c>
      <c r="AH864" s="13" t="str">
        <f t="shared" si="9"/>
        <v> </v>
      </c>
      <c r="AI864" s="7">
        <v>1.0</v>
      </c>
      <c r="AJ864" s="7">
        <v>3.0</v>
      </c>
      <c r="AK864" s="26">
        <v>9.0</v>
      </c>
      <c r="AL864" s="26">
        <v>60.0</v>
      </c>
      <c r="AM864" s="7">
        <v>2.0</v>
      </c>
      <c r="AN864" s="7">
        <v>20.0</v>
      </c>
      <c r="AO864" s="7">
        <v>0.0</v>
      </c>
      <c r="AP864" s="7">
        <v>23.0</v>
      </c>
      <c r="AQ864" s="7">
        <v>11.0</v>
      </c>
      <c r="AR864" s="7">
        <v>52.0</v>
      </c>
      <c r="AS864" s="13">
        <f t="shared" si="10"/>
        <v>0.1746031746</v>
      </c>
      <c r="AT864" s="14">
        <v>9.71</v>
      </c>
      <c r="AU864" s="7">
        <v>0.0</v>
      </c>
      <c r="AV864" s="7">
        <v>1.0</v>
      </c>
      <c r="AW864" s="14">
        <v>-44.2</v>
      </c>
      <c r="AX864" s="14">
        <v>5.56</v>
      </c>
      <c r="AY864" s="14">
        <v>-1.8</v>
      </c>
    </row>
    <row r="865" ht="12.75" customHeight="1">
      <c r="A865" s="7" t="s">
        <v>3332</v>
      </c>
      <c r="B865" s="7" t="s">
        <v>3465</v>
      </c>
      <c r="C865" s="8" t="s">
        <v>254</v>
      </c>
      <c r="D865" s="9" t="s">
        <v>174</v>
      </c>
      <c r="E865" s="7">
        <v>78.0</v>
      </c>
      <c r="F865" s="7">
        <v>0.0</v>
      </c>
      <c r="G865" s="7">
        <v>1.0</v>
      </c>
      <c r="H865" s="24">
        <f t="shared" si="1"/>
        <v>1</v>
      </c>
      <c r="I865" s="7">
        <v>0.0</v>
      </c>
      <c r="J865" s="7">
        <v>1.0</v>
      </c>
      <c r="K865" s="7">
        <v>0.0</v>
      </c>
      <c r="L865" s="12">
        <f t="shared" si="2"/>
        <v>11</v>
      </c>
      <c r="M865" s="7">
        <v>5.0</v>
      </c>
      <c r="N865" s="7">
        <v>0.0</v>
      </c>
      <c r="O865" s="7">
        <v>0.0</v>
      </c>
      <c r="P865" s="7">
        <v>5.0</v>
      </c>
      <c r="Q865" s="7">
        <v>1.0</v>
      </c>
      <c r="R865" s="10">
        <f t="shared" si="3"/>
        <v>0</v>
      </c>
      <c r="S865" s="10">
        <f t="shared" si="4"/>
        <v>0</v>
      </c>
      <c r="T865" s="7">
        <v>29.0</v>
      </c>
      <c r="U865" s="7">
        <v>9.0</v>
      </c>
      <c r="V865" s="7">
        <v>0.0</v>
      </c>
      <c r="W865" s="7">
        <v>6.0</v>
      </c>
      <c r="X865" s="7">
        <v>7.0</v>
      </c>
      <c r="Y865" s="7">
        <v>13319.0</v>
      </c>
      <c r="Z865" s="18">
        <f t="shared" si="5"/>
        <v>2.845940171</v>
      </c>
      <c r="AA865" s="14">
        <v>215.85</v>
      </c>
      <c r="AB865" s="18">
        <f t="shared" si="6"/>
        <v>2.767307692</v>
      </c>
      <c r="AC865" s="14">
        <v>164.92</v>
      </c>
      <c r="AD865" s="18">
        <f t="shared" si="7"/>
        <v>2.114358974</v>
      </c>
      <c r="AE865" s="13">
        <f t="shared" si="8"/>
        <v>0.5668776427</v>
      </c>
      <c r="AF865" s="7">
        <v>0.0</v>
      </c>
      <c r="AG865" s="7">
        <v>0.0</v>
      </c>
      <c r="AH865" s="13" t="str">
        <f t="shared" si="9"/>
        <v> </v>
      </c>
      <c r="AI865" s="7">
        <v>2.0</v>
      </c>
      <c r="AJ865" s="7">
        <v>22.0</v>
      </c>
      <c r="AK865" s="26">
        <v>20.0</v>
      </c>
      <c r="AL865" s="26">
        <v>170.0</v>
      </c>
      <c r="AM865" s="7">
        <v>7.0</v>
      </c>
      <c r="AN865" s="7">
        <v>69.0</v>
      </c>
      <c r="AO865" s="7">
        <v>4.0</v>
      </c>
      <c r="AP865" s="7">
        <v>98.0</v>
      </c>
      <c r="AQ865" s="7">
        <v>20.0</v>
      </c>
      <c r="AR865" s="7">
        <v>155.0</v>
      </c>
      <c r="AS865" s="13">
        <f t="shared" si="10"/>
        <v>0.1142857143</v>
      </c>
      <c r="AT865" s="14">
        <v>-4.79</v>
      </c>
      <c r="AU865" s="7">
        <v>1.0</v>
      </c>
      <c r="AV865" s="7">
        <v>0.0</v>
      </c>
      <c r="AW865" s="14">
        <v>-38.4</v>
      </c>
      <c r="AX865" s="14">
        <v>2.47</v>
      </c>
      <c r="AY865" s="14">
        <v>-9.49</v>
      </c>
    </row>
    <row r="866" ht="12.75" customHeight="1">
      <c r="A866" s="7" t="s">
        <v>3470</v>
      </c>
      <c r="B866" s="7" t="s">
        <v>3465</v>
      </c>
      <c r="C866" s="8" t="s">
        <v>297</v>
      </c>
      <c r="D866" s="9" t="s">
        <v>174</v>
      </c>
      <c r="E866" s="7">
        <v>45.0</v>
      </c>
      <c r="F866" s="7">
        <v>0.0</v>
      </c>
      <c r="G866" s="7">
        <v>0.0</v>
      </c>
      <c r="H866" s="24">
        <f t="shared" si="1"/>
        <v>0</v>
      </c>
      <c r="I866" s="7">
        <v>0.0</v>
      </c>
      <c r="J866" s="7">
        <v>0.0</v>
      </c>
      <c r="K866" s="7">
        <v>0.0</v>
      </c>
      <c r="L866" s="12">
        <f t="shared" si="2"/>
        <v>0</v>
      </c>
      <c r="M866" s="7">
        <v>0.0</v>
      </c>
      <c r="N866" s="7">
        <v>0.0</v>
      </c>
      <c r="O866" s="7">
        <v>1.0</v>
      </c>
      <c r="P866" s="7">
        <v>1.0</v>
      </c>
      <c r="Q866" s="7">
        <v>0.0</v>
      </c>
      <c r="R866" s="10">
        <f t="shared" si="3"/>
        <v>0</v>
      </c>
      <c r="S866" s="10">
        <f t="shared" si="4"/>
        <v>0</v>
      </c>
      <c r="T866" s="7">
        <v>1.0</v>
      </c>
      <c r="U866" s="7">
        <v>2.0</v>
      </c>
      <c r="V866" s="7">
        <v>0.0</v>
      </c>
      <c r="W866" s="7">
        <v>0.0</v>
      </c>
      <c r="X866" s="7">
        <v>0.0</v>
      </c>
      <c r="Y866" s="7">
        <v>2152.0</v>
      </c>
      <c r="Z866" s="18">
        <f t="shared" si="5"/>
        <v>0.797037037</v>
      </c>
      <c r="AA866" s="14">
        <v>34.13</v>
      </c>
      <c r="AB866" s="18">
        <f t="shared" si="6"/>
        <v>0.7584444444</v>
      </c>
      <c r="AC866" s="14">
        <v>189.38</v>
      </c>
      <c r="AD866" s="18">
        <f t="shared" si="7"/>
        <v>4.208444444</v>
      </c>
      <c r="AE866" s="13">
        <f t="shared" si="8"/>
        <v>0.1527001029</v>
      </c>
      <c r="AF866" s="7">
        <v>0.0</v>
      </c>
      <c r="AG866" s="7">
        <v>0.0</v>
      </c>
      <c r="AH866" s="13" t="str">
        <f t="shared" si="9"/>
        <v> </v>
      </c>
      <c r="AI866" s="7">
        <v>0.0</v>
      </c>
      <c r="AJ866" s="7">
        <v>6.0</v>
      </c>
      <c r="AK866" s="26">
        <v>9.0</v>
      </c>
      <c r="AL866" s="26">
        <v>35.0</v>
      </c>
      <c r="AM866" s="7">
        <v>0.0</v>
      </c>
      <c r="AN866" s="7">
        <v>8.0</v>
      </c>
      <c r="AO866" s="7">
        <v>0.0</v>
      </c>
      <c r="AP866" s="7">
        <v>6.0</v>
      </c>
      <c r="AQ866" s="7">
        <v>6.0</v>
      </c>
      <c r="AR866" s="7">
        <v>33.0</v>
      </c>
      <c r="AS866" s="13">
        <f t="shared" si="10"/>
        <v>0.1538461538</v>
      </c>
      <c r="AT866" s="14">
        <v>5.91</v>
      </c>
      <c r="AU866" s="7">
        <v>0.0</v>
      </c>
      <c r="AV866" s="7">
        <v>0.0</v>
      </c>
      <c r="AW866" s="14">
        <v>-59.8</v>
      </c>
      <c r="AX866" s="14">
        <v>7.69</v>
      </c>
      <c r="AY866" s="14">
        <v>4.28</v>
      </c>
    </row>
    <row r="867" ht="12.75" customHeight="1">
      <c r="A867" s="7" t="s">
        <v>3471</v>
      </c>
      <c r="B867" s="7" t="s">
        <v>3472</v>
      </c>
      <c r="C867" s="8" t="s">
        <v>222</v>
      </c>
      <c r="D867" s="9" t="s">
        <v>247</v>
      </c>
      <c r="E867" s="7">
        <v>71.0</v>
      </c>
      <c r="F867" s="7">
        <v>0.0</v>
      </c>
      <c r="G867" s="7">
        <v>0.0</v>
      </c>
      <c r="H867" s="24">
        <f t="shared" si="1"/>
        <v>0</v>
      </c>
      <c r="I867" s="7">
        <v>0.0</v>
      </c>
      <c r="J867" s="7">
        <v>0.0</v>
      </c>
      <c r="K867" s="7">
        <v>0.0</v>
      </c>
      <c r="L867" s="12">
        <f t="shared" si="2"/>
        <v>0</v>
      </c>
      <c r="M867" s="7">
        <v>2.0</v>
      </c>
      <c r="N867" s="7">
        <v>0.0</v>
      </c>
      <c r="O867" s="7">
        <v>0.0</v>
      </c>
      <c r="P867" s="7">
        <v>2.0</v>
      </c>
      <c r="Q867" s="7">
        <v>0.0</v>
      </c>
      <c r="R867" s="10">
        <f t="shared" si="3"/>
        <v>0</v>
      </c>
      <c r="S867" s="10">
        <f t="shared" si="4"/>
        <v>0</v>
      </c>
      <c r="T867" s="7">
        <v>2.0</v>
      </c>
      <c r="U867" s="7">
        <v>0.0</v>
      </c>
      <c r="V867" s="7">
        <v>0.0</v>
      </c>
      <c r="W867" s="7">
        <v>0.0</v>
      </c>
      <c r="X867" s="7">
        <v>1.0</v>
      </c>
      <c r="Y867" s="7">
        <v>740.0</v>
      </c>
      <c r="Z867" s="18">
        <f t="shared" si="5"/>
        <v>0.1737089202</v>
      </c>
      <c r="AA867" s="14">
        <v>10.07</v>
      </c>
      <c r="AB867" s="18">
        <f t="shared" si="6"/>
        <v>0.1418309859</v>
      </c>
      <c r="AC867" s="14">
        <v>340.63</v>
      </c>
      <c r="AD867" s="18">
        <f t="shared" si="7"/>
        <v>4.797605634</v>
      </c>
      <c r="AE867" s="13">
        <f t="shared" si="8"/>
        <v>0.02871400057</v>
      </c>
      <c r="AF867" s="7">
        <v>1.0</v>
      </c>
      <c r="AG867" s="7">
        <v>1.0</v>
      </c>
      <c r="AH867" s="13">
        <f t="shared" si="9"/>
        <v>0.5</v>
      </c>
      <c r="AI867" s="7">
        <v>0.0</v>
      </c>
      <c r="AJ867" s="7">
        <v>2.0</v>
      </c>
      <c r="AK867" s="26">
        <v>2.0</v>
      </c>
      <c r="AL867" s="26">
        <v>12.0</v>
      </c>
      <c r="AM867" s="7">
        <v>0.0</v>
      </c>
      <c r="AN867" s="7">
        <v>4.0</v>
      </c>
      <c r="AO867" s="7">
        <v>1.0</v>
      </c>
      <c r="AP867" s="7">
        <v>4.0</v>
      </c>
      <c r="AQ867" s="7">
        <v>3.0</v>
      </c>
      <c r="AR867" s="7">
        <v>9.0</v>
      </c>
      <c r="AS867" s="13">
        <f t="shared" si="10"/>
        <v>0.25</v>
      </c>
      <c r="AT867" s="14">
        <v>6.73</v>
      </c>
      <c r="AU867" s="7">
        <v>0.0</v>
      </c>
      <c r="AV867" s="7">
        <v>1.0</v>
      </c>
      <c r="AW867" s="14">
        <v>-77.5</v>
      </c>
      <c r="AX867" s="14">
        <v>12.5</v>
      </c>
      <c r="AY867" s="14">
        <v>5.53</v>
      </c>
    </row>
    <row r="868" ht="12.75" customHeight="1">
      <c r="A868" s="7" t="s">
        <v>3476</v>
      </c>
      <c r="B868" s="7" t="s">
        <v>3477</v>
      </c>
      <c r="C868" s="8" t="s">
        <v>274</v>
      </c>
      <c r="D868" s="9" t="s">
        <v>260</v>
      </c>
      <c r="E868" s="7">
        <v>2.0</v>
      </c>
      <c r="F868" s="7">
        <v>0.0</v>
      </c>
      <c r="G868" s="7">
        <v>0.0</v>
      </c>
      <c r="H868" s="24">
        <f t="shared" si="1"/>
        <v>0</v>
      </c>
      <c r="I868" s="7">
        <v>0.0</v>
      </c>
      <c r="J868" s="7">
        <v>0.0</v>
      </c>
      <c r="K868" s="7">
        <v>0.0</v>
      </c>
      <c r="L868" s="12">
        <f t="shared" si="2"/>
        <v>0</v>
      </c>
      <c r="M868" s="7">
        <v>0.0</v>
      </c>
      <c r="N868" s="7">
        <v>0.0</v>
      </c>
      <c r="O868" s="7">
        <v>0.0</v>
      </c>
      <c r="P868" s="7">
        <v>0.0</v>
      </c>
      <c r="Q868" s="7">
        <v>0.0</v>
      </c>
      <c r="R868" s="10">
        <f t="shared" si="3"/>
        <v>0</v>
      </c>
      <c r="S868" s="10">
        <f t="shared" si="4"/>
        <v>0</v>
      </c>
      <c r="T868" s="7">
        <v>0.0</v>
      </c>
      <c r="U868" s="7">
        <v>0.0</v>
      </c>
      <c r="V868" s="7">
        <v>0.0</v>
      </c>
      <c r="W868" s="7">
        <v>0.0</v>
      </c>
      <c r="X868" s="7">
        <v>0.0</v>
      </c>
      <c r="Y868" s="7">
        <v>0.0</v>
      </c>
      <c r="Z868" s="18">
        <f t="shared" si="5"/>
        <v>0</v>
      </c>
      <c r="AA868" s="14">
        <v>0.0</v>
      </c>
      <c r="AB868" s="18">
        <f t="shared" si="6"/>
        <v>0</v>
      </c>
      <c r="AC868" s="14">
        <v>14.47</v>
      </c>
      <c r="AD868" s="18">
        <f t="shared" si="7"/>
        <v>7.235</v>
      </c>
      <c r="AE868" s="13">
        <f t="shared" si="8"/>
        <v>0</v>
      </c>
      <c r="AF868" s="7">
        <v>0.0</v>
      </c>
      <c r="AG868" s="7">
        <v>0.0</v>
      </c>
      <c r="AH868" s="13" t="str">
        <f t="shared" si="9"/>
        <v> </v>
      </c>
      <c r="AI868" s="7">
        <v>0.0</v>
      </c>
      <c r="AJ868" s="7">
        <v>0.0</v>
      </c>
      <c r="AK868" s="26">
        <v>0.0</v>
      </c>
      <c r="AL868" s="26">
        <v>0.0</v>
      </c>
      <c r="AM868" s="7">
        <v>0.0</v>
      </c>
      <c r="AN868" s="7">
        <v>0.0</v>
      </c>
      <c r="AO868" s="7">
        <v>0.0</v>
      </c>
      <c r="AP868" s="7">
        <v>0.0</v>
      </c>
      <c r="AQ868" s="7">
        <v>0.0</v>
      </c>
      <c r="AR868" s="7">
        <v>0.0</v>
      </c>
      <c r="AS868" s="13">
        <f t="shared" si="10"/>
        <v>0</v>
      </c>
      <c r="AT868" s="14"/>
      <c r="AU868" s="7">
        <v>0.0</v>
      </c>
      <c r="AV868" s="7">
        <v>0.0</v>
      </c>
      <c r="AW868" s="14">
        <v>0.0</v>
      </c>
      <c r="AX868" s="14"/>
      <c r="AY868" s="14"/>
    </row>
    <row r="869" ht="12.75" customHeight="1">
      <c r="A869" s="7" t="s">
        <v>700</v>
      </c>
      <c r="B869" s="7" t="s">
        <v>3479</v>
      </c>
      <c r="C869" s="8" t="s">
        <v>182</v>
      </c>
      <c r="D869" s="9" t="s">
        <v>150</v>
      </c>
      <c r="E869" s="7">
        <v>69.0</v>
      </c>
      <c r="F869" s="7">
        <v>0.0</v>
      </c>
      <c r="G869" s="7">
        <v>0.0</v>
      </c>
      <c r="H869" s="24">
        <f t="shared" si="1"/>
        <v>0</v>
      </c>
      <c r="I869" s="7">
        <v>0.0</v>
      </c>
      <c r="J869" s="7">
        <v>0.0</v>
      </c>
      <c r="K869" s="7">
        <v>0.0</v>
      </c>
      <c r="L869" s="12">
        <f t="shared" si="2"/>
        <v>0</v>
      </c>
      <c r="M869" s="7">
        <v>2.0</v>
      </c>
      <c r="N869" s="7">
        <v>0.0</v>
      </c>
      <c r="O869" s="7">
        <v>0.0</v>
      </c>
      <c r="P869" s="7">
        <v>2.0</v>
      </c>
      <c r="Q869" s="7">
        <v>0.0</v>
      </c>
      <c r="R869" s="10">
        <f t="shared" si="3"/>
        <v>0</v>
      </c>
      <c r="S869" s="10">
        <f t="shared" si="4"/>
        <v>0</v>
      </c>
      <c r="T869" s="7">
        <v>7.0</v>
      </c>
      <c r="U869" s="7">
        <v>0.0</v>
      </c>
      <c r="V869" s="7">
        <v>2.0</v>
      </c>
      <c r="W869" s="7">
        <v>0.0</v>
      </c>
      <c r="X869" s="7">
        <v>1.0</v>
      </c>
      <c r="Y869" s="7">
        <v>2916.0</v>
      </c>
      <c r="Z869" s="18">
        <f t="shared" si="5"/>
        <v>0.7043478261</v>
      </c>
      <c r="AA869" s="14">
        <v>46.38</v>
      </c>
      <c r="AB869" s="18">
        <f t="shared" si="6"/>
        <v>0.672173913</v>
      </c>
      <c r="AC869" s="14">
        <v>326.77</v>
      </c>
      <c r="AD869" s="18">
        <f t="shared" si="7"/>
        <v>4.735797101</v>
      </c>
      <c r="AE869" s="13">
        <f t="shared" si="8"/>
        <v>0.1242931797</v>
      </c>
      <c r="AF869" s="7">
        <v>15.0</v>
      </c>
      <c r="AG869" s="7">
        <v>17.0</v>
      </c>
      <c r="AH869" s="13">
        <f t="shared" si="9"/>
        <v>0.46875</v>
      </c>
      <c r="AI869" s="7">
        <v>0.0</v>
      </c>
      <c r="AJ869" s="7">
        <v>4.0</v>
      </c>
      <c r="AK869" s="26">
        <v>4.0</v>
      </c>
      <c r="AL869" s="26">
        <v>35.0</v>
      </c>
      <c r="AM869" s="7">
        <v>1.0</v>
      </c>
      <c r="AN869" s="7">
        <v>14.0</v>
      </c>
      <c r="AO869" s="7">
        <v>1.0</v>
      </c>
      <c r="AP869" s="7">
        <v>19.0</v>
      </c>
      <c r="AQ869" s="7">
        <v>4.0</v>
      </c>
      <c r="AR869" s="7">
        <v>39.0</v>
      </c>
      <c r="AS869" s="13">
        <f t="shared" si="10"/>
        <v>0.09302325581</v>
      </c>
      <c r="AT869" s="14">
        <v>-2.95</v>
      </c>
      <c r="AU869" s="7">
        <v>0.0</v>
      </c>
      <c r="AV869" s="7">
        <v>0.0</v>
      </c>
      <c r="AW869" s="14">
        <v>-38.8</v>
      </c>
      <c r="AX869" s="14">
        <v>23.33</v>
      </c>
      <c r="AY869" s="14">
        <v>19.09</v>
      </c>
    </row>
    <row r="870" ht="12.75" customHeight="1">
      <c r="A870" s="7" t="s">
        <v>907</v>
      </c>
      <c r="B870" s="7" t="s">
        <v>3484</v>
      </c>
      <c r="C870" s="8" t="s">
        <v>246</v>
      </c>
      <c r="D870" s="9" t="s">
        <v>247</v>
      </c>
      <c r="E870" s="7">
        <v>82.0</v>
      </c>
      <c r="F870" s="7">
        <v>2.0</v>
      </c>
      <c r="G870" s="7">
        <v>2.0</v>
      </c>
      <c r="H870" s="24">
        <f t="shared" si="1"/>
        <v>4</v>
      </c>
      <c r="I870" s="7">
        <v>2.0</v>
      </c>
      <c r="J870" s="7">
        <v>1.0</v>
      </c>
      <c r="K870" s="7">
        <v>0.0</v>
      </c>
      <c r="L870" s="12">
        <f t="shared" si="2"/>
        <v>5.75</v>
      </c>
      <c r="M870" s="7">
        <v>11.0</v>
      </c>
      <c r="N870" s="7">
        <v>1.0</v>
      </c>
      <c r="O870" s="7">
        <v>1.0</v>
      </c>
      <c r="P870" s="7">
        <v>9.0</v>
      </c>
      <c r="Q870" s="7">
        <v>2.0</v>
      </c>
      <c r="R870" s="10">
        <f t="shared" si="3"/>
        <v>0.1818181818</v>
      </c>
      <c r="S870" s="10">
        <f t="shared" si="4"/>
        <v>0.1666666667</v>
      </c>
      <c r="T870" s="7">
        <v>5.0</v>
      </c>
      <c r="U870" s="7">
        <v>3.0</v>
      </c>
      <c r="V870" s="7">
        <v>3.0</v>
      </c>
      <c r="W870" s="7">
        <v>3.0</v>
      </c>
      <c r="X870" s="7">
        <v>4.0</v>
      </c>
      <c r="Y870" s="7">
        <v>6344.0</v>
      </c>
      <c r="Z870" s="18">
        <f t="shared" si="5"/>
        <v>1.289430894</v>
      </c>
      <c r="AA870" s="14">
        <v>97.98</v>
      </c>
      <c r="AB870" s="18">
        <f t="shared" si="6"/>
        <v>1.194878049</v>
      </c>
      <c r="AC870" s="14">
        <v>352.34</v>
      </c>
      <c r="AD870" s="18">
        <f t="shared" si="7"/>
        <v>4.296829268</v>
      </c>
      <c r="AE870" s="13">
        <f t="shared" si="8"/>
        <v>0.2175786108</v>
      </c>
      <c r="AF870" s="7">
        <v>1.0</v>
      </c>
      <c r="AG870" s="7">
        <v>2.0</v>
      </c>
      <c r="AH870" s="13">
        <f t="shared" si="9"/>
        <v>0.3333333333</v>
      </c>
      <c r="AI870" s="7">
        <v>4.0</v>
      </c>
      <c r="AJ870" s="7">
        <v>16.0</v>
      </c>
      <c r="AK870" s="26">
        <v>19.0</v>
      </c>
      <c r="AL870" s="26">
        <v>82.0</v>
      </c>
      <c r="AM870" s="7">
        <v>3.0</v>
      </c>
      <c r="AN870" s="7">
        <v>37.0</v>
      </c>
      <c r="AO870" s="7">
        <v>5.0</v>
      </c>
      <c r="AP870" s="7">
        <v>35.0</v>
      </c>
      <c r="AQ870" s="7">
        <v>23.0</v>
      </c>
      <c r="AR870" s="7">
        <v>100.0</v>
      </c>
      <c r="AS870" s="13">
        <f t="shared" si="10"/>
        <v>0.1869918699</v>
      </c>
      <c r="AT870" s="14">
        <v>5.03</v>
      </c>
      <c r="AU870" s="7">
        <v>1.0</v>
      </c>
      <c r="AV870" s="7">
        <v>0.0</v>
      </c>
      <c r="AW870" s="14">
        <v>-48.4</v>
      </c>
      <c r="AX870" s="14">
        <v>17.02</v>
      </c>
      <c r="AY870" s="14">
        <v>11.65</v>
      </c>
    </row>
    <row r="871" ht="12.75" customHeight="1">
      <c r="A871" s="7" t="s">
        <v>732</v>
      </c>
      <c r="B871" s="7" t="s">
        <v>3486</v>
      </c>
      <c r="C871" s="8" t="s">
        <v>394</v>
      </c>
      <c r="D871" s="9" t="s">
        <v>275</v>
      </c>
      <c r="E871" s="7">
        <v>73.0</v>
      </c>
      <c r="F871" s="7">
        <v>0.0</v>
      </c>
      <c r="G871" s="7">
        <v>0.0</v>
      </c>
      <c r="H871" s="24">
        <f t="shared" si="1"/>
        <v>0</v>
      </c>
      <c r="I871" s="7">
        <v>0.0</v>
      </c>
      <c r="J871" s="7">
        <v>0.0</v>
      </c>
      <c r="K871" s="7">
        <v>0.0</v>
      </c>
      <c r="L871" s="12">
        <f t="shared" si="2"/>
        <v>0</v>
      </c>
      <c r="M871" s="7">
        <v>2.0</v>
      </c>
      <c r="N871" s="7">
        <v>1.0</v>
      </c>
      <c r="O871" s="7">
        <v>1.0</v>
      </c>
      <c r="P871" s="7">
        <v>2.0</v>
      </c>
      <c r="Q871" s="7">
        <v>0.0</v>
      </c>
      <c r="R871" s="10">
        <f t="shared" si="3"/>
        <v>0</v>
      </c>
      <c r="S871" s="10">
        <f t="shared" si="4"/>
        <v>0</v>
      </c>
      <c r="T871" s="7">
        <v>14.0</v>
      </c>
      <c r="U871" s="7">
        <v>10.0</v>
      </c>
      <c r="V871" s="7">
        <v>1.0</v>
      </c>
      <c r="W871" s="7">
        <v>0.0</v>
      </c>
      <c r="X871" s="7">
        <v>0.0</v>
      </c>
      <c r="Y871" s="7">
        <v>4198.0</v>
      </c>
      <c r="Z871" s="18">
        <f t="shared" si="5"/>
        <v>0.9584474886</v>
      </c>
      <c r="AA871" s="14">
        <v>70.83</v>
      </c>
      <c r="AB871" s="18">
        <f t="shared" si="6"/>
        <v>0.9702739726</v>
      </c>
      <c r="AC871" s="14">
        <v>314.68</v>
      </c>
      <c r="AD871" s="18">
        <f t="shared" si="7"/>
        <v>4.310684932</v>
      </c>
      <c r="AE871" s="13">
        <f t="shared" si="8"/>
        <v>0.1837306425</v>
      </c>
      <c r="AF871" s="7">
        <v>18.0</v>
      </c>
      <c r="AG871" s="7">
        <v>24.0</v>
      </c>
      <c r="AH871" s="13">
        <f t="shared" si="9"/>
        <v>0.4285714286</v>
      </c>
      <c r="AI871" s="7">
        <v>0.0</v>
      </c>
      <c r="AJ871" s="7">
        <v>14.0</v>
      </c>
      <c r="AK871" s="26">
        <v>13.0</v>
      </c>
      <c r="AL871" s="26">
        <v>58.0</v>
      </c>
      <c r="AM871" s="7">
        <v>2.0</v>
      </c>
      <c r="AN871" s="7">
        <v>21.0</v>
      </c>
      <c r="AO871" s="7">
        <v>0.0</v>
      </c>
      <c r="AP871" s="7">
        <v>44.0</v>
      </c>
      <c r="AQ871" s="7">
        <v>10.0</v>
      </c>
      <c r="AR871" s="7">
        <v>59.0</v>
      </c>
      <c r="AS871" s="13">
        <f t="shared" si="10"/>
        <v>0.1449275362</v>
      </c>
      <c r="AT871" s="14">
        <v>3.85</v>
      </c>
      <c r="AU871" s="7">
        <v>1.0</v>
      </c>
      <c r="AV871" s="7">
        <v>0.0</v>
      </c>
      <c r="AW871" s="14">
        <v>-28.8</v>
      </c>
      <c r="AX871" s="14">
        <v>7.81</v>
      </c>
      <c r="AY871" s="14">
        <v>1.48</v>
      </c>
    </row>
    <row r="872" ht="12.75" customHeight="1">
      <c r="A872" s="7" t="s">
        <v>464</v>
      </c>
      <c r="B872" s="7" t="s">
        <v>3488</v>
      </c>
      <c r="C872" s="8" t="s">
        <v>542</v>
      </c>
      <c r="D872" s="9" t="s">
        <v>174</v>
      </c>
      <c r="E872" s="7">
        <v>64.0</v>
      </c>
      <c r="F872" s="7">
        <v>0.0</v>
      </c>
      <c r="G872" s="7">
        <v>0.0</v>
      </c>
      <c r="H872" s="24">
        <f t="shared" si="1"/>
        <v>0</v>
      </c>
      <c r="I872" s="7">
        <v>0.0</v>
      </c>
      <c r="J872" s="7">
        <v>0.0</v>
      </c>
      <c r="K872" s="7">
        <v>0.0</v>
      </c>
      <c r="L872" s="12">
        <f t="shared" si="2"/>
        <v>0</v>
      </c>
      <c r="M872" s="7">
        <v>0.0</v>
      </c>
      <c r="N872" s="7">
        <v>0.0</v>
      </c>
      <c r="O872" s="7">
        <v>0.0</v>
      </c>
      <c r="P872" s="7">
        <v>0.0</v>
      </c>
      <c r="Q872" s="7">
        <v>0.0</v>
      </c>
      <c r="R872" s="10">
        <f t="shared" si="3"/>
        <v>0</v>
      </c>
      <c r="S872" s="10">
        <f t="shared" si="4"/>
        <v>0</v>
      </c>
      <c r="T872" s="7">
        <v>0.0</v>
      </c>
      <c r="U872" s="7">
        <v>0.0</v>
      </c>
      <c r="V872" s="7">
        <v>0.0</v>
      </c>
      <c r="W872" s="7">
        <v>0.0</v>
      </c>
      <c r="X872" s="7">
        <v>0.0</v>
      </c>
      <c r="Y872" s="7">
        <v>419.0</v>
      </c>
      <c r="Z872" s="18">
        <f t="shared" si="5"/>
        <v>0.1091145833</v>
      </c>
      <c r="AA872" s="14">
        <v>5.44</v>
      </c>
      <c r="AB872" s="18">
        <f t="shared" si="6"/>
        <v>0.085</v>
      </c>
      <c r="AC872" s="14">
        <v>300.31</v>
      </c>
      <c r="AD872" s="18">
        <f t="shared" si="7"/>
        <v>4.69234375</v>
      </c>
      <c r="AE872" s="13">
        <f t="shared" si="8"/>
        <v>0.01779231398</v>
      </c>
      <c r="AF872" s="7">
        <v>0.0</v>
      </c>
      <c r="AG872" s="7">
        <v>0.0</v>
      </c>
      <c r="AH872" s="13" t="str">
        <f t="shared" si="9"/>
        <v> </v>
      </c>
      <c r="AI872" s="7">
        <v>0.0</v>
      </c>
      <c r="AJ872" s="7">
        <v>0.0</v>
      </c>
      <c r="AK872" s="26">
        <v>0.0</v>
      </c>
      <c r="AL872" s="26">
        <v>7.0</v>
      </c>
      <c r="AM872" s="7">
        <v>0.0</v>
      </c>
      <c r="AN872" s="7">
        <v>2.0</v>
      </c>
      <c r="AO872" s="7">
        <v>0.0</v>
      </c>
      <c r="AP872" s="7">
        <v>1.0</v>
      </c>
      <c r="AQ872" s="7">
        <v>0.0</v>
      </c>
      <c r="AR872" s="7">
        <v>4.0</v>
      </c>
      <c r="AS872" s="13">
        <f t="shared" si="10"/>
        <v>0</v>
      </c>
      <c r="AT872" s="14">
        <v>-15.33</v>
      </c>
      <c r="AU872" s="7">
        <v>0.0</v>
      </c>
      <c r="AV872" s="7">
        <v>0.0</v>
      </c>
      <c r="AW872" s="14">
        <v>-88.2</v>
      </c>
      <c r="AX872" s="14">
        <v>50.0</v>
      </c>
      <c r="AY872" s="14">
        <v>43.73</v>
      </c>
    </row>
    <row r="873" ht="12.75" customHeight="1">
      <c r="A873" s="7" t="s">
        <v>1280</v>
      </c>
      <c r="B873" s="7" t="s">
        <v>3488</v>
      </c>
      <c r="C873" s="8" t="s">
        <v>158</v>
      </c>
      <c r="D873" s="9" t="s">
        <v>174</v>
      </c>
      <c r="E873" s="7">
        <v>51.0</v>
      </c>
      <c r="F873" s="7">
        <v>0.0</v>
      </c>
      <c r="G873" s="7">
        <v>0.0</v>
      </c>
      <c r="H873" s="24">
        <f t="shared" si="1"/>
        <v>0</v>
      </c>
      <c r="I873" s="7">
        <v>0.0</v>
      </c>
      <c r="J873" s="7">
        <v>0.0</v>
      </c>
      <c r="K873" s="7">
        <v>0.0</v>
      </c>
      <c r="L873" s="12">
        <f t="shared" si="2"/>
        <v>0</v>
      </c>
      <c r="M873" s="7">
        <v>0.0</v>
      </c>
      <c r="N873" s="7">
        <v>0.0</v>
      </c>
      <c r="O873" s="7">
        <v>0.0</v>
      </c>
      <c r="P873" s="7">
        <v>0.0</v>
      </c>
      <c r="Q873" s="7">
        <v>2.0</v>
      </c>
      <c r="R873" s="10">
        <f t="shared" si="3"/>
        <v>0</v>
      </c>
      <c r="S873" s="10">
        <f t="shared" si="4"/>
        <v>0</v>
      </c>
      <c r="T873" s="7">
        <v>7.0</v>
      </c>
      <c r="U873" s="7">
        <v>3.0</v>
      </c>
      <c r="V873" s="7">
        <v>0.0</v>
      </c>
      <c r="W873" s="7">
        <v>2.0</v>
      </c>
      <c r="X873" s="7">
        <v>2.0</v>
      </c>
      <c r="Y873" s="7">
        <v>4732.0</v>
      </c>
      <c r="Z873" s="18">
        <f t="shared" si="5"/>
        <v>1.546405229</v>
      </c>
      <c r="AA873" s="14">
        <v>70.87</v>
      </c>
      <c r="AB873" s="18">
        <f t="shared" si="6"/>
        <v>1.389607843</v>
      </c>
      <c r="AC873" s="14">
        <v>123.68</v>
      </c>
      <c r="AD873" s="18">
        <f t="shared" si="7"/>
        <v>2.425098039</v>
      </c>
      <c r="AE873" s="13">
        <f t="shared" si="8"/>
        <v>0.3642765356</v>
      </c>
      <c r="AF873" s="7">
        <v>0.0</v>
      </c>
      <c r="AG873" s="7">
        <v>0.0</v>
      </c>
      <c r="AH873" s="13" t="str">
        <f t="shared" si="9"/>
        <v> </v>
      </c>
      <c r="AI873" s="7">
        <v>0.0</v>
      </c>
      <c r="AJ873" s="7">
        <v>10.0</v>
      </c>
      <c r="AK873" s="26">
        <v>5.0</v>
      </c>
      <c r="AL873" s="26">
        <v>57.0</v>
      </c>
      <c r="AM873" s="7">
        <v>4.0</v>
      </c>
      <c r="AN873" s="7">
        <v>26.0</v>
      </c>
      <c r="AO873" s="7">
        <v>5.0</v>
      </c>
      <c r="AP873" s="7">
        <v>34.0</v>
      </c>
      <c r="AQ873" s="7">
        <v>9.0</v>
      </c>
      <c r="AR873" s="7">
        <v>70.0</v>
      </c>
      <c r="AS873" s="13">
        <f t="shared" si="10"/>
        <v>0.1139240506</v>
      </c>
      <c r="AT873" s="14">
        <v>-5.82</v>
      </c>
      <c r="AU873" s="7">
        <v>1.0</v>
      </c>
      <c r="AV873" s="7">
        <v>1.0</v>
      </c>
      <c r="AW873" s="14">
        <v>-46.6</v>
      </c>
      <c r="AX873" s="14">
        <v>13.04</v>
      </c>
      <c r="AY873" s="14">
        <v>10.7</v>
      </c>
    </row>
    <row r="874" ht="12.75" customHeight="1">
      <c r="A874" s="7" t="s">
        <v>684</v>
      </c>
      <c r="B874" s="7" t="s">
        <v>3494</v>
      </c>
      <c r="C874" s="8" t="s">
        <v>542</v>
      </c>
      <c r="D874" s="9" t="s">
        <v>174</v>
      </c>
      <c r="E874" s="7">
        <v>52.0</v>
      </c>
      <c r="F874" s="7">
        <v>0.0</v>
      </c>
      <c r="G874" s="7">
        <v>0.0</v>
      </c>
      <c r="H874" s="24">
        <f t="shared" si="1"/>
        <v>0</v>
      </c>
      <c r="I874" s="7">
        <v>0.0</v>
      </c>
      <c r="J874" s="7">
        <v>0.0</v>
      </c>
      <c r="K874" s="7">
        <v>0.0</v>
      </c>
      <c r="L874" s="12">
        <f t="shared" si="2"/>
        <v>0</v>
      </c>
      <c r="M874" s="7">
        <v>0.0</v>
      </c>
      <c r="N874" s="7">
        <v>0.0</v>
      </c>
      <c r="O874" s="7">
        <v>0.0</v>
      </c>
      <c r="P874" s="7">
        <v>0.0</v>
      </c>
      <c r="Q874" s="7">
        <v>0.0</v>
      </c>
      <c r="R874" s="10">
        <f t="shared" si="3"/>
        <v>0</v>
      </c>
      <c r="S874" s="10">
        <f t="shared" si="4"/>
        <v>0</v>
      </c>
      <c r="T874" s="7">
        <v>2.0</v>
      </c>
      <c r="U874" s="7">
        <v>1.0</v>
      </c>
      <c r="V874" s="7">
        <v>0.0</v>
      </c>
      <c r="W874" s="7">
        <v>0.0</v>
      </c>
      <c r="X874" s="7">
        <v>0.0</v>
      </c>
      <c r="Y874" s="7">
        <v>1774.0</v>
      </c>
      <c r="Z874" s="18">
        <f t="shared" si="5"/>
        <v>0.5685897436</v>
      </c>
      <c r="AA874" s="14">
        <v>27.43</v>
      </c>
      <c r="AB874" s="18">
        <f t="shared" si="6"/>
        <v>0.5275</v>
      </c>
      <c r="AC874" s="14">
        <v>225.41</v>
      </c>
      <c r="AD874" s="18">
        <f t="shared" si="7"/>
        <v>4.334807692</v>
      </c>
      <c r="AE874" s="13">
        <f t="shared" si="8"/>
        <v>0.1084875811</v>
      </c>
      <c r="AF874" s="7">
        <v>0.0</v>
      </c>
      <c r="AG874" s="7">
        <v>0.0</v>
      </c>
      <c r="AH874" s="13" t="str">
        <f t="shared" si="9"/>
        <v> </v>
      </c>
      <c r="AI874" s="7">
        <v>2.0</v>
      </c>
      <c r="AJ874" s="7">
        <v>4.0</v>
      </c>
      <c r="AK874" s="26">
        <v>6.0</v>
      </c>
      <c r="AL874" s="26">
        <v>30.0</v>
      </c>
      <c r="AM874" s="7">
        <v>0.0</v>
      </c>
      <c r="AN874" s="7">
        <v>6.0</v>
      </c>
      <c r="AO874" s="7">
        <v>1.0</v>
      </c>
      <c r="AP874" s="7">
        <v>5.0</v>
      </c>
      <c r="AQ874" s="7">
        <v>4.0</v>
      </c>
      <c r="AR874" s="7">
        <v>20.0</v>
      </c>
      <c r="AS874" s="13">
        <f t="shared" si="10"/>
        <v>0.1666666667</v>
      </c>
      <c r="AT874" s="14">
        <v>8.41</v>
      </c>
      <c r="AU874" s="7">
        <v>0.0</v>
      </c>
      <c r="AV874" s="7">
        <v>0.0</v>
      </c>
      <c r="AW874" s="14">
        <v>-61.2</v>
      </c>
      <c r="AX874" s="14">
        <v>30.77</v>
      </c>
      <c r="AY874" s="14">
        <v>24.94</v>
      </c>
    </row>
    <row r="875" ht="12.75" customHeight="1">
      <c r="A875" s="7" t="s">
        <v>134</v>
      </c>
      <c r="B875" s="7" t="s">
        <v>3497</v>
      </c>
      <c r="C875" s="8" t="s">
        <v>173</v>
      </c>
      <c r="D875" s="9" t="s">
        <v>247</v>
      </c>
      <c r="E875" s="7">
        <v>82.0</v>
      </c>
      <c r="F875" s="7">
        <v>0.0</v>
      </c>
      <c r="G875" s="7">
        <v>1.0</v>
      </c>
      <c r="H875" s="24">
        <f t="shared" si="1"/>
        <v>1</v>
      </c>
      <c r="I875" s="7">
        <v>0.0</v>
      </c>
      <c r="J875" s="7">
        <v>1.0</v>
      </c>
      <c r="K875" s="7">
        <v>0.0</v>
      </c>
      <c r="L875" s="12">
        <f t="shared" si="2"/>
        <v>7</v>
      </c>
      <c r="M875" s="7">
        <v>2.0</v>
      </c>
      <c r="N875" s="7">
        <v>0.0</v>
      </c>
      <c r="O875" s="7">
        <v>0.0</v>
      </c>
      <c r="P875" s="7">
        <v>2.0</v>
      </c>
      <c r="Q875" s="7">
        <v>0.0</v>
      </c>
      <c r="R875" s="10">
        <f t="shared" si="3"/>
        <v>0</v>
      </c>
      <c r="S875" s="10">
        <f t="shared" si="4"/>
        <v>0</v>
      </c>
      <c r="T875" s="7">
        <v>8.0</v>
      </c>
      <c r="U875" s="7">
        <v>0.0</v>
      </c>
      <c r="V875" s="7">
        <v>3.0</v>
      </c>
      <c r="W875" s="7">
        <v>2.0</v>
      </c>
      <c r="X875" s="7">
        <v>5.0</v>
      </c>
      <c r="Y875" s="7">
        <v>4726.0</v>
      </c>
      <c r="Z875" s="18">
        <f t="shared" si="5"/>
        <v>0.9605691057</v>
      </c>
      <c r="AA875" s="14">
        <v>69.62</v>
      </c>
      <c r="AB875" s="18">
        <f t="shared" si="6"/>
        <v>0.8490243902</v>
      </c>
      <c r="AC875" s="14">
        <v>350.51</v>
      </c>
      <c r="AD875" s="18">
        <f t="shared" si="7"/>
        <v>4.274512195</v>
      </c>
      <c r="AE875" s="13">
        <f t="shared" si="8"/>
        <v>0.1657106134</v>
      </c>
      <c r="AF875" s="7">
        <v>6.0</v>
      </c>
      <c r="AG875" s="7">
        <v>13.0</v>
      </c>
      <c r="AH875" s="13">
        <f t="shared" si="9"/>
        <v>0.3157894737</v>
      </c>
      <c r="AI875" s="7">
        <v>1.0</v>
      </c>
      <c r="AJ875" s="7">
        <v>9.0</v>
      </c>
      <c r="AK875" s="26">
        <v>6.0</v>
      </c>
      <c r="AL875" s="26">
        <v>47.0</v>
      </c>
      <c r="AM875" s="7">
        <v>4.0</v>
      </c>
      <c r="AN875" s="7">
        <v>18.0</v>
      </c>
      <c r="AO875" s="7">
        <v>2.0</v>
      </c>
      <c r="AP875" s="7">
        <v>37.0</v>
      </c>
      <c r="AQ875" s="7">
        <v>4.0</v>
      </c>
      <c r="AR875" s="7">
        <v>46.0</v>
      </c>
      <c r="AS875" s="13">
        <f t="shared" si="10"/>
        <v>0.08</v>
      </c>
      <c r="AT875" s="14">
        <v>-1.97</v>
      </c>
      <c r="AU875" s="7">
        <v>0.0</v>
      </c>
      <c r="AV875" s="7">
        <v>1.0</v>
      </c>
      <c r="AW875" s="14">
        <v>-24.1</v>
      </c>
      <c r="AX875" s="14">
        <v>14.29</v>
      </c>
      <c r="AY875" s="14">
        <v>9.27</v>
      </c>
    </row>
    <row r="876" ht="12.75" customHeight="1">
      <c r="A876" s="7" t="s">
        <v>1620</v>
      </c>
      <c r="B876" s="7" t="s">
        <v>3501</v>
      </c>
      <c r="C876" s="8" t="s">
        <v>254</v>
      </c>
      <c r="D876" s="9" t="s">
        <v>167</v>
      </c>
      <c r="E876" s="7">
        <v>64.0</v>
      </c>
      <c r="F876" s="7">
        <v>0.0</v>
      </c>
      <c r="G876" s="7">
        <v>0.0</v>
      </c>
      <c r="H876" s="24">
        <f t="shared" si="1"/>
        <v>0</v>
      </c>
      <c r="I876" s="7">
        <v>0.0</v>
      </c>
      <c r="J876" s="7">
        <v>0.0</v>
      </c>
      <c r="K876" s="7">
        <v>0.0</v>
      </c>
      <c r="L876" s="12">
        <f t="shared" si="2"/>
        <v>0</v>
      </c>
      <c r="M876" s="7">
        <v>0.0</v>
      </c>
      <c r="N876" s="7">
        <v>0.0</v>
      </c>
      <c r="O876" s="7">
        <v>0.0</v>
      </c>
      <c r="P876" s="7">
        <v>0.0</v>
      </c>
      <c r="Q876" s="7">
        <v>0.0</v>
      </c>
      <c r="R876" s="10">
        <f t="shared" si="3"/>
        <v>0</v>
      </c>
      <c r="S876" s="10">
        <f t="shared" si="4"/>
        <v>0</v>
      </c>
      <c r="T876" s="7">
        <v>0.0</v>
      </c>
      <c r="U876" s="7">
        <v>0.0</v>
      </c>
      <c r="V876" s="7">
        <v>0.0</v>
      </c>
      <c r="W876" s="7">
        <v>0.0</v>
      </c>
      <c r="X876" s="7">
        <v>0.0</v>
      </c>
      <c r="Y876" s="7">
        <v>105.0</v>
      </c>
      <c r="Z876" s="18">
        <f t="shared" si="5"/>
        <v>0.02734375</v>
      </c>
      <c r="AA876" s="14">
        <v>0.48</v>
      </c>
      <c r="AB876" s="18">
        <f t="shared" si="6"/>
        <v>0.0075</v>
      </c>
      <c r="AC876" s="14">
        <v>298.05</v>
      </c>
      <c r="AD876" s="18">
        <f t="shared" si="7"/>
        <v>4.65703125</v>
      </c>
      <c r="AE876" s="13">
        <f t="shared" si="8"/>
        <v>0.001607878605</v>
      </c>
      <c r="AF876" s="7">
        <v>0.0</v>
      </c>
      <c r="AG876" s="7">
        <v>0.0</v>
      </c>
      <c r="AH876" s="13" t="str">
        <f t="shared" si="9"/>
        <v> </v>
      </c>
      <c r="AI876" s="7">
        <v>0.0</v>
      </c>
      <c r="AJ876" s="7">
        <v>0.0</v>
      </c>
      <c r="AK876" s="26">
        <v>0.0</v>
      </c>
      <c r="AL876" s="26">
        <v>0.0</v>
      </c>
      <c r="AM876" s="7">
        <v>0.0</v>
      </c>
      <c r="AN876" s="7">
        <v>0.0</v>
      </c>
      <c r="AO876" s="7">
        <v>0.0</v>
      </c>
      <c r="AP876" s="7">
        <v>0.0</v>
      </c>
      <c r="AQ876" s="7">
        <v>0.0</v>
      </c>
      <c r="AR876" s="7">
        <v>0.0</v>
      </c>
      <c r="AS876" s="13">
        <f t="shared" si="10"/>
        <v>0</v>
      </c>
      <c r="AT876" s="14"/>
      <c r="AU876" s="7">
        <v>0.0</v>
      </c>
      <c r="AV876" s="7">
        <v>0.0</v>
      </c>
      <c r="AW876" s="14">
        <v>0.0</v>
      </c>
      <c r="AX876" s="14"/>
      <c r="AY876" s="14"/>
    </row>
    <row r="877" ht="12.75" customHeight="1">
      <c r="A877" s="7" t="s">
        <v>3503</v>
      </c>
      <c r="B877" s="7" t="s">
        <v>3501</v>
      </c>
      <c r="C877" s="8" t="s">
        <v>325</v>
      </c>
      <c r="D877" s="9" t="s">
        <v>159</v>
      </c>
      <c r="E877" s="7">
        <v>29.0</v>
      </c>
      <c r="F877" s="7">
        <v>0.0</v>
      </c>
      <c r="G877" s="7">
        <v>0.0</v>
      </c>
      <c r="H877" s="24">
        <f t="shared" si="1"/>
        <v>0</v>
      </c>
      <c r="I877" s="7">
        <v>0.0</v>
      </c>
      <c r="J877" s="7">
        <v>0.0</v>
      </c>
      <c r="K877" s="7">
        <v>0.0</v>
      </c>
      <c r="L877" s="12">
        <f t="shared" si="2"/>
        <v>0</v>
      </c>
      <c r="M877" s="7">
        <v>0.0</v>
      </c>
      <c r="N877" s="7">
        <v>0.0</v>
      </c>
      <c r="O877" s="7">
        <v>0.0</v>
      </c>
      <c r="P877" s="7">
        <v>0.0</v>
      </c>
      <c r="Q877" s="7">
        <v>0.0</v>
      </c>
      <c r="R877" s="10">
        <f t="shared" si="3"/>
        <v>0</v>
      </c>
      <c r="S877" s="10">
        <f t="shared" si="4"/>
        <v>0</v>
      </c>
      <c r="T877" s="7">
        <v>0.0</v>
      </c>
      <c r="U877" s="7">
        <v>0.0</v>
      </c>
      <c r="V877" s="7">
        <v>0.0</v>
      </c>
      <c r="W877" s="7">
        <v>0.0</v>
      </c>
      <c r="X877" s="7">
        <v>0.0</v>
      </c>
      <c r="Y877" s="7">
        <v>0.0</v>
      </c>
      <c r="Z877" s="18">
        <f t="shared" si="5"/>
        <v>0</v>
      </c>
      <c r="AA877" s="14">
        <v>0.0</v>
      </c>
      <c r="AB877" s="18">
        <f t="shared" si="6"/>
        <v>0</v>
      </c>
      <c r="AC877" s="14">
        <v>126.8</v>
      </c>
      <c r="AD877" s="18">
        <f t="shared" si="7"/>
        <v>4.372413793</v>
      </c>
      <c r="AE877" s="13">
        <f t="shared" si="8"/>
        <v>0</v>
      </c>
      <c r="AF877" s="7">
        <v>0.0</v>
      </c>
      <c r="AG877" s="7">
        <v>0.0</v>
      </c>
      <c r="AH877" s="13" t="str">
        <f t="shared" si="9"/>
        <v> </v>
      </c>
      <c r="AI877" s="7">
        <v>0.0</v>
      </c>
      <c r="AJ877" s="7">
        <v>0.0</v>
      </c>
      <c r="AK877" s="26">
        <v>0.0</v>
      </c>
      <c r="AL877" s="26">
        <v>0.0</v>
      </c>
      <c r="AM877" s="7">
        <v>0.0</v>
      </c>
      <c r="AN877" s="7">
        <v>0.0</v>
      </c>
      <c r="AO877" s="7">
        <v>0.0</v>
      </c>
      <c r="AP877" s="7">
        <v>0.0</v>
      </c>
      <c r="AQ877" s="7">
        <v>0.0</v>
      </c>
      <c r="AR877" s="7">
        <v>0.0</v>
      </c>
      <c r="AS877" s="13">
        <f t="shared" si="10"/>
        <v>0</v>
      </c>
      <c r="AT877" s="14"/>
      <c r="AU877" s="7">
        <v>0.0</v>
      </c>
      <c r="AV877" s="7">
        <v>0.0</v>
      </c>
      <c r="AW877" s="14">
        <v>0.0</v>
      </c>
      <c r="AX877" s="14"/>
      <c r="AY877" s="14"/>
    </row>
    <row r="878" ht="12.75" customHeight="1">
      <c r="A878" s="7" t="s">
        <v>1539</v>
      </c>
      <c r="B878" s="7" t="s">
        <v>3501</v>
      </c>
      <c r="C878" s="8" t="s">
        <v>231</v>
      </c>
      <c r="D878" s="9" t="s">
        <v>167</v>
      </c>
      <c r="E878" s="7">
        <v>24.0</v>
      </c>
      <c r="F878" s="7">
        <v>0.0</v>
      </c>
      <c r="G878" s="7">
        <v>0.0</v>
      </c>
      <c r="H878" s="24">
        <f t="shared" si="1"/>
        <v>0</v>
      </c>
      <c r="I878" s="7">
        <v>0.0</v>
      </c>
      <c r="J878" s="7">
        <v>0.0</v>
      </c>
      <c r="K878" s="7">
        <v>0.0</v>
      </c>
      <c r="L878" s="12">
        <f t="shared" si="2"/>
        <v>0</v>
      </c>
      <c r="M878" s="7">
        <v>0.0</v>
      </c>
      <c r="N878" s="7">
        <v>0.0</v>
      </c>
      <c r="O878" s="7">
        <v>0.0</v>
      </c>
      <c r="P878" s="7">
        <v>0.0</v>
      </c>
      <c r="Q878" s="7">
        <v>0.0</v>
      </c>
      <c r="R878" s="10">
        <f t="shared" si="3"/>
        <v>0</v>
      </c>
      <c r="S878" s="10">
        <f t="shared" si="4"/>
        <v>0</v>
      </c>
      <c r="T878" s="7">
        <v>0.0</v>
      </c>
      <c r="U878" s="7">
        <v>0.0</v>
      </c>
      <c r="V878" s="7">
        <v>0.0</v>
      </c>
      <c r="W878" s="7">
        <v>0.0</v>
      </c>
      <c r="X878" s="7">
        <v>0.0</v>
      </c>
      <c r="Y878" s="7">
        <v>58.0</v>
      </c>
      <c r="Z878" s="18">
        <f t="shared" si="5"/>
        <v>0.04027777778</v>
      </c>
      <c r="AA878" s="14">
        <v>0.86</v>
      </c>
      <c r="AB878" s="18">
        <f t="shared" si="6"/>
        <v>0.03583333333</v>
      </c>
      <c r="AC878" s="14">
        <v>100.08</v>
      </c>
      <c r="AD878" s="18">
        <f t="shared" si="7"/>
        <v>4.17</v>
      </c>
      <c r="AE878" s="13">
        <f t="shared" si="8"/>
        <v>0.008519912819</v>
      </c>
      <c r="AF878" s="7">
        <v>0.0</v>
      </c>
      <c r="AG878" s="7">
        <v>0.0</v>
      </c>
      <c r="AH878" s="13" t="str">
        <f t="shared" si="9"/>
        <v> </v>
      </c>
      <c r="AI878" s="7">
        <v>0.0</v>
      </c>
      <c r="AJ878" s="7">
        <v>0.0</v>
      </c>
      <c r="AK878" s="26">
        <v>0.0</v>
      </c>
      <c r="AL878" s="26">
        <v>1.0</v>
      </c>
      <c r="AM878" s="7">
        <v>0.0</v>
      </c>
      <c r="AN878" s="7">
        <v>1.0</v>
      </c>
      <c r="AO878" s="7">
        <v>0.0</v>
      </c>
      <c r="AP878" s="7">
        <v>0.0</v>
      </c>
      <c r="AQ878" s="7">
        <v>0.0</v>
      </c>
      <c r="AR878" s="7">
        <v>2.0</v>
      </c>
      <c r="AS878" s="13">
        <f t="shared" si="10"/>
        <v>0</v>
      </c>
      <c r="AT878" s="14">
        <v>-19.05</v>
      </c>
      <c r="AU878" s="7">
        <v>0.0</v>
      </c>
      <c r="AV878" s="7">
        <v>0.0</v>
      </c>
      <c r="AW878" s="14">
        <v>-120.0</v>
      </c>
      <c r="AX878" s="14"/>
      <c r="AY878" s="14"/>
    </row>
    <row r="879" ht="12.75" customHeight="1">
      <c r="A879" s="7" t="s">
        <v>1494</v>
      </c>
      <c r="B879" s="7" t="s">
        <v>3501</v>
      </c>
      <c r="C879" s="8" t="s">
        <v>173</v>
      </c>
      <c r="D879" s="9" t="s">
        <v>247</v>
      </c>
      <c r="E879" s="7">
        <v>82.0</v>
      </c>
      <c r="F879" s="7">
        <v>0.0</v>
      </c>
      <c r="G879" s="7">
        <v>1.0</v>
      </c>
      <c r="H879" s="24">
        <f t="shared" si="1"/>
        <v>1</v>
      </c>
      <c r="I879" s="7">
        <v>0.0</v>
      </c>
      <c r="J879" s="7">
        <v>1.0</v>
      </c>
      <c r="K879" s="7">
        <v>0.0</v>
      </c>
      <c r="L879" s="12">
        <f t="shared" si="2"/>
        <v>10</v>
      </c>
      <c r="M879" s="7">
        <v>1.0</v>
      </c>
      <c r="N879" s="7">
        <v>0.0</v>
      </c>
      <c r="O879" s="7">
        <v>0.0</v>
      </c>
      <c r="P879" s="7">
        <v>1.0</v>
      </c>
      <c r="Q879" s="7">
        <v>0.0</v>
      </c>
      <c r="R879" s="10">
        <f t="shared" si="3"/>
        <v>0</v>
      </c>
      <c r="S879" s="10">
        <f t="shared" si="4"/>
        <v>0</v>
      </c>
      <c r="T879" s="7">
        <v>18.0</v>
      </c>
      <c r="U879" s="7">
        <v>7.0</v>
      </c>
      <c r="V879" s="7">
        <v>2.0</v>
      </c>
      <c r="W879" s="7">
        <v>4.0</v>
      </c>
      <c r="X879" s="7">
        <v>2.0</v>
      </c>
      <c r="Y879" s="7">
        <v>7799.0</v>
      </c>
      <c r="Z879" s="18">
        <f t="shared" si="5"/>
        <v>1.585162602</v>
      </c>
      <c r="AA879" s="14">
        <v>126.42</v>
      </c>
      <c r="AB879" s="18">
        <f t="shared" si="6"/>
        <v>1.541707317</v>
      </c>
      <c r="AC879" s="14">
        <v>293.7</v>
      </c>
      <c r="AD879" s="18">
        <f t="shared" si="7"/>
        <v>3.581707317</v>
      </c>
      <c r="AE879" s="13">
        <f t="shared" si="8"/>
        <v>0.3009140246</v>
      </c>
      <c r="AF879" s="7">
        <v>2.0</v>
      </c>
      <c r="AG879" s="7">
        <v>0.0</v>
      </c>
      <c r="AH879" s="13">
        <f t="shared" si="9"/>
        <v>1</v>
      </c>
      <c r="AI879" s="7">
        <v>1.0</v>
      </c>
      <c r="AJ879" s="7">
        <v>10.0</v>
      </c>
      <c r="AK879" s="26">
        <v>9.0</v>
      </c>
      <c r="AL879" s="26">
        <v>90.0</v>
      </c>
      <c r="AM879" s="7">
        <v>1.0</v>
      </c>
      <c r="AN879" s="7">
        <v>44.0</v>
      </c>
      <c r="AO879" s="7">
        <v>1.0</v>
      </c>
      <c r="AP879" s="7">
        <v>68.0</v>
      </c>
      <c r="AQ879" s="7">
        <v>8.0</v>
      </c>
      <c r="AR879" s="7">
        <v>85.0</v>
      </c>
      <c r="AS879" s="13">
        <f t="shared" si="10"/>
        <v>0.08602150538</v>
      </c>
      <c r="AT879" s="14">
        <v>-1.48</v>
      </c>
      <c r="AU879" s="7">
        <v>2.0</v>
      </c>
      <c r="AV879" s="7">
        <v>3.0</v>
      </c>
      <c r="AW879" s="14">
        <v>-31.3</v>
      </c>
      <c r="AX879" s="14">
        <v>8.55</v>
      </c>
      <c r="AY879" s="14">
        <v>3.85</v>
      </c>
    </row>
    <row r="880" ht="12.75" customHeight="1">
      <c r="A880" s="7" t="s">
        <v>972</v>
      </c>
      <c r="B880" s="7" t="s">
        <v>3508</v>
      </c>
      <c r="C880" s="8" t="s">
        <v>628</v>
      </c>
      <c r="D880" s="9" t="s">
        <v>1445</v>
      </c>
      <c r="E880" s="7">
        <v>68.0</v>
      </c>
      <c r="F880" s="7">
        <v>0.0</v>
      </c>
      <c r="G880" s="7">
        <v>2.0</v>
      </c>
      <c r="H880" s="24">
        <f t="shared" si="1"/>
        <v>2</v>
      </c>
      <c r="I880" s="7">
        <v>0.0</v>
      </c>
      <c r="J880" s="7">
        <v>2.0</v>
      </c>
      <c r="K880" s="7">
        <v>0.0</v>
      </c>
      <c r="L880" s="12">
        <f t="shared" si="2"/>
        <v>9</v>
      </c>
      <c r="M880" s="7">
        <v>1.0</v>
      </c>
      <c r="N880" s="7">
        <v>1.0</v>
      </c>
      <c r="O880" s="7">
        <v>1.0</v>
      </c>
      <c r="P880" s="7">
        <v>1.0</v>
      </c>
      <c r="Q880" s="7">
        <v>0.0</v>
      </c>
      <c r="R880" s="10">
        <f t="shared" si="3"/>
        <v>0</v>
      </c>
      <c r="S880" s="10">
        <f t="shared" si="4"/>
        <v>0</v>
      </c>
      <c r="T880" s="7">
        <v>9.0</v>
      </c>
      <c r="U880" s="7">
        <v>5.0</v>
      </c>
      <c r="V880" s="7">
        <v>3.0</v>
      </c>
      <c r="W880" s="7">
        <v>2.0</v>
      </c>
      <c r="X880" s="7">
        <v>3.0</v>
      </c>
      <c r="Y880" s="7">
        <v>4611.0</v>
      </c>
      <c r="Z880" s="18">
        <f t="shared" si="5"/>
        <v>1.130147059</v>
      </c>
      <c r="AA880" s="14">
        <v>69.33</v>
      </c>
      <c r="AB880" s="18">
        <f t="shared" si="6"/>
        <v>1.019558824</v>
      </c>
      <c r="AC880" s="14">
        <v>249.62</v>
      </c>
      <c r="AD880" s="18">
        <f t="shared" si="7"/>
        <v>3.670882353</v>
      </c>
      <c r="AE880" s="13">
        <f t="shared" si="8"/>
        <v>0.2173694937</v>
      </c>
      <c r="AF880" s="7">
        <v>8.0</v>
      </c>
      <c r="AG880" s="7">
        <v>21.0</v>
      </c>
      <c r="AH880" s="13">
        <f t="shared" si="9"/>
        <v>0.275862069</v>
      </c>
      <c r="AI880" s="7">
        <v>2.0</v>
      </c>
      <c r="AJ880" s="7">
        <v>9.0</v>
      </c>
      <c r="AK880" s="26">
        <v>7.0</v>
      </c>
      <c r="AL880" s="26">
        <v>46.0</v>
      </c>
      <c r="AM880" s="7">
        <v>3.0</v>
      </c>
      <c r="AN880" s="7">
        <v>23.0</v>
      </c>
      <c r="AO880" s="7">
        <v>1.0</v>
      </c>
      <c r="AP880" s="7">
        <v>25.0</v>
      </c>
      <c r="AQ880" s="7">
        <v>9.0</v>
      </c>
      <c r="AR880" s="7">
        <v>49.0</v>
      </c>
      <c r="AS880" s="13">
        <f t="shared" si="10"/>
        <v>0.1551724138</v>
      </c>
      <c r="AT880" s="14">
        <v>5.97</v>
      </c>
      <c r="AU880" s="7">
        <v>1.0</v>
      </c>
      <c r="AV880" s="7">
        <v>4.0</v>
      </c>
      <c r="AW880" s="14">
        <v>-36.3</v>
      </c>
      <c r="AX880" s="14">
        <v>10.81</v>
      </c>
      <c r="AY880" s="14">
        <v>7.38</v>
      </c>
    </row>
    <row r="881" ht="12.75" customHeight="1">
      <c r="A881" s="7" t="s">
        <v>785</v>
      </c>
      <c r="B881" s="7" t="s">
        <v>3509</v>
      </c>
      <c r="C881" s="8" t="s">
        <v>173</v>
      </c>
      <c r="D881" s="9" t="s">
        <v>167</v>
      </c>
      <c r="E881" s="7">
        <v>76.0</v>
      </c>
      <c r="F881" s="7">
        <v>0.0</v>
      </c>
      <c r="G881" s="7">
        <v>0.0</v>
      </c>
      <c r="H881" s="24">
        <f t="shared" si="1"/>
        <v>0</v>
      </c>
      <c r="I881" s="7">
        <v>0.0</v>
      </c>
      <c r="J881" s="7">
        <v>0.0</v>
      </c>
      <c r="K881" s="7">
        <v>0.0</v>
      </c>
      <c r="L881" s="12">
        <f t="shared" si="2"/>
        <v>0</v>
      </c>
      <c r="M881" s="7">
        <v>3.0</v>
      </c>
      <c r="N881" s="7">
        <v>0.0</v>
      </c>
      <c r="O881" s="7">
        <v>0.0</v>
      </c>
      <c r="P881" s="7">
        <v>3.0</v>
      </c>
      <c r="Q881" s="7">
        <v>2.0</v>
      </c>
      <c r="R881" s="10">
        <f t="shared" si="3"/>
        <v>0</v>
      </c>
      <c r="S881" s="10">
        <f t="shared" si="4"/>
        <v>0</v>
      </c>
      <c r="T881" s="7">
        <v>14.0</v>
      </c>
      <c r="U881" s="7">
        <v>1.0</v>
      </c>
      <c r="V881" s="7">
        <v>8.0</v>
      </c>
      <c r="W881" s="7">
        <v>0.0</v>
      </c>
      <c r="X881" s="7">
        <v>5.0</v>
      </c>
      <c r="Y881" s="7">
        <v>7908.0</v>
      </c>
      <c r="Z881" s="18">
        <f t="shared" si="5"/>
        <v>1.734210526</v>
      </c>
      <c r="AA881" s="14">
        <v>126.63</v>
      </c>
      <c r="AB881" s="18">
        <f t="shared" si="6"/>
        <v>1.666184211</v>
      </c>
      <c r="AC881" s="14">
        <v>306.07</v>
      </c>
      <c r="AD881" s="18">
        <f t="shared" si="7"/>
        <v>4.027236842</v>
      </c>
      <c r="AE881" s="13">
        <f t="shared" si="8"/>
        <v>0.2926507973</v>
      </c>
      <c r="AF881" s="7">
        <v>2.0</v>
      </c>
      <c r="AG881" s="7">
        <v>5.0</v>
      </c>
      <c r="AH881" s="13">
        <f t="shared" si="9"/>
        <v>0.2857142857</v>
      </c>
      <c r="AI881" s="7">
        <v>0.0</v>
      </c>
      <c r="AJ881" s="7">
        <v>15.0</v>
      </c>
      <c r="AK881" s="26">
        <v>20.0</v>
      </c>
      <c r="AL881" s="26">
        <v>68.0</v>
      </c>
      <c r="AM881" s="7">
        <v>6.0</v>
      </c>
      <c r="AN881" s="7">
        <v>42.0</v>
      </c>
      <c r="AO881" s="7">
        <v>4.0</v>
      </c>
      <c r="AP881" s="7">
        <v>52.0</v>
      </c>
      <c r="AQ881" s="7">
        <v>18.0</v>
      </c>
      <c r="AR881" s="7">
        <v>95.0</v>
      </c>
      <c r="AS881" s="13">
        <f t="shared" si="10"/>
        <v>0.1592920354</v>
      </c>
      <c r="AT881" s="14">
        <v>-0.27</v>
      </c>
      <c r="AU881" s="7">
        <v>1.0</v>
      </c>
      <c r="AV881" s="7">
        <v>2.0</v>
      </c>
      <c r="AW881" s="14">
        <v>-24.2</v>
      </c>
      <c r="AX881" s="14">
        <v>12.99</v>
      </c>
      <c r="AY881" s="14">
        <v>4.79</v>
      </c>
    </row>
    <row r="882" ht="12.75" customHeight="1">
      <c r="A882" s="7" t="s">
        <v>2570</v>
      </c>
      <c r="B882" s="7" t="s">
        <v>3514</v>
      </c>
      <c r="C882" s="8" t="s">
        <v>685</v>
      </c>
      <c r="D882" s="9" t="s">
        <v>174</v>
      </c>
      <c r="E882" s="7">
        <v>1.0</v>
      </c>
      <c r="F882" s="7">
        <v>0.0</v>
      </c>
      <c r="G882" s="7">
        <v>0.0</v>
      </c>
      <c r="H882" s="24">
        <f t="shared" si="1"/>
        <v>0</v>
      </c>
      <c r="I882" s="7">
        <v>0.0</v>
      </c>
      <c r="J882" s="7">
        <v>0.0</v>
      </c>
      <c r="K882" s="7">
        <v>0.0</v>
      </c>
      <c r="L882" s="12">
        <f t="shared" si="2"/>
        <v>0</v>
      </c>
      <c r="M882" s="7">
        <v>0.0</v>
      </c>
      <c r="N882" s="7">
        <v>0.0</v>
      </c>
      <c r="O882" s="7">
        <v>0.0</v>
      </c>
      <c r="P882" s="7">
        <v>0.0</v>
      </c>
      <c r="Q882" s="7">
        <v>0.0</v>
      </c>
      <c r="R882" s="10">
        <f t="shared" si="3"/>
        <v>0</v>
      </c>
      <c r="S882" s="10">
        <f t="shared" si="4"/>
        <v>0</v>
      </c>
      <c r="T882" s="7">
        <v>0.0</v>
      </c>
      <c r="U882" s="7">
        <v>0.0</v>
      </c>
      <c r="V882" s="7">
        <v>0.0</v>
      </c>
      <c r="W882" s="7">
        <v>0.0</v>
      </c>
      <c r="X882" s="7">
        <v>0.0</v>
      </c>
      <c r="Y882" s="7">
        <v>0.0</v>
      </c>
      <c r="Z882" s="18">
        <f t="shared" si="5"/>
        <v>0</v>
      </c>
      <c r="AA882" s="14">
        <v>0.0</v>
      </c>
      <c r="AB882" s="18">
        <f t="shared" si="6"/>
        <v>0</v>
      </c>
      <c r="AC882" s="14">
        <v>4.57</v>
      </c>
      <c r="AD882" s="18">
        <f t="shared" si="7"/>
        <v>4.57</v>
      </c>
      <c r="AE882" s="13">
        <f t="shared" si="8"/>
        <v>0</v>
      </c>
      <c r="AF882" s="7">
        <v>0.0</v>
      </c>
      <c r="AG882" s="7">
        <v>0.0</v>
      </c>
      <c r="AH882" s="13" t="str">
        <f t="shared" si="9"/>
        <v> </v>
      </c>
      <c r="AI882" s="7">
        <v>0.0</v>
      </c>
      <c r="AJ882" s="7">
        <v>0.0</v>
      </c>
      <c r="AK882" s="26">
        <v>0.0</v>
      </c>
      <c r="AL882" s="26">
        <v>0.0</v>
      </c>
      <c r="AM882" s="7">
        <v>0.0</v>
      </c>
      <c r="AN882" s="7">
        <v>0.0</v>
      </c>
      <c r="AO882" s="7">
        <v>0.0</v>
      </c>
      <c r="AP882" s="7">
        <v>0.0</v>
      </c>
      <c r="AQ882" s="7">
        <v>0.0</v>
      </c>
      <c r="AR882" s="7">
        <v>0.0</v>
      </c>
      <c r="AS882" s="13">
        <f t="shared" si="10"/>
        <v>0</v>
      </c>
      <c r="AT882" s="14"/>
      <c r="AU882" s="7">
        <v>0.0</v>
      </c>
      <c r="AV882" s="7">
        <v>0.0</v>
      </c>
      <c r="AW882" s="14">
        <v>0.0</v>
      </c>
      <c r="AX882" s="14"/>
      <c r="AY882" s="14"/>
    </row>
    <row r="883" ht="12.75" customHeight="1">
      <c r="A883" s="7" t="s">
        <v>1477</v>
      </c>
      <c r="B883" s="7" t="s">
        <v>3516</v>
      </c>
      <c r="C883" s="8" t="s">
        <v>215</v>
      </c>
      <c r="D883" s="9" t="s">
        <v>174</v>
      </c>
      <c r="E883" s="7">
        <v>4.0</v>
      </c>
      <c r="F883" s="7">
        <v>0.0</v>
      </c>
      <c r="G883" s="7">
        <v>0.0</v>
      </c>
      <c r="H883" s="24">
        <f t="shared" si="1"/>
        <v>0</v>
      </c>
      <c r="I883" s="7">
        <v>0.0</v>
      </c>
      <c r="J883" s="7">
        <v>0.0</v>
      </c>
      <c r="K883" s="7">
        <v>0.0</v>
      </c>
      <c r="L883" s="12">
        <f t="shared" si="2"/>
        <v>0</v>
      </c>
      <c r="M883" s="7">
        <v>0.0</v>
      </c>
      <c r="N883" s="7">
        <v>0.0</v>
      </c>
      <c r="O883" s="7">
        <v>0.0</v>
      </c>
      <c r="P883" s="7">
        <v>0.0</v>
      </c>
      <c r="Q883" s="7">
        <v>0.0</v>
      </c>
      <c r="R883" s="10">
        <f t="shared" si="3"/>
        <v>0</v>
      </c>
      <c r="S883" s="10">
        <f t="shared" si="4"/>
        <v>0</v>
      </c>
      <c r="T883" s="7">
        <v>0.0</v>
      </c>
      <c r="U883" s="7">
        <v>0.0</v>
      </c>
      <c r="V883" s="7">
        <v>0.0</v>
      </c>
      <c r="W883" s="7">
        <v>0.0</v>
      </c>
      <c r="X883" s="7">
        <v>0.0</v>
      </c>
      <c r="Y883" s="7">
        <v>0.0</v>
      </c>
      <c r="Z883" s="18">
        <f t="shared" si="5"/>
        <v>0</v>
      </c>
      <c r="AA883" s="14">
        <v>0.0</v>
      </c>
      <c r="AB883" s="18">
        <f t="shared" si="6"/>
        <v>0</v>
      </c>
      <c r="AC883" s="14">
        <v>8.07</v>
      </c>
      <c r="AD883" s="18">
        <f t="shared" si="7"/>
        <v>2.0175</v>
      </c>
      <c r="AE883" s="13">
        <f t="shared" si="8"/>
        <v>0</v>
      </c>
      <c r="AF883" s="7">
        <v>0.0</v>
      </c>
      <c r="AG883" s="7">
        <v>0.0</v>
      </c>
      <c r="AH883" s="13" t="str">
        <f t="shared" si="9"/>
        <v> </v>
      </c>
      <c r="AI883" s="7">
        <v>0.0</v>
      </c>
      <c r="AJ883" s="7">
        <v>0.0</v>
      </c>
      <c r="AK883" s="26">
        <v>0.0</v>
      </c>
      <c r="AL883" s="26">
        <v>0.0</v>
      </c>
      <c r="AM883" s="7">
        <v>0.0</v>
      </c>
      <c r="AN883" s="7">
        <v>0.0</v>
      </c>
      <c r="AO883" s="7">
        <v>0.0</v>
      </c>
      <c r="AP883" s="7">
        <v>0.0</v>
      </c>
      <c r="AQ883" s="7">
        <v>0.0</v>
      </c>
      <c r="AR883" s="7">
        <v>0.0</v>
      </c>
      <c r="AS883" s="13">
        <f t="shared" si="10"/>
        <v>0</v>
      </c>
      <c r="AT883" s="14"/>
      <c r="AU883" s="7">
        <v>0.0</v>
      </c>
      <c r="AV883" s="7">
        <v>0.0</v>
      </c>
      <c r="AW883" s="14">
        <v>0.0</v>
      </c>
      <c r="AX883" s="14"/>
      <c r="AY883" s="14"/>
    </row>
    <row r="884" ht="12.75" customHeight="1">
      <c r="A884" s="7" t="s">
        <v>3518</v>
      </c>
      <c r="B884" s="7" t="s">
        <v>3519</v>
      </c>
      <c r="C884" s="8" t="s">
        <v>490</v>
      </c>
      <c r="D884" s="9" t="s">
        <v>159</v>
      </c>
      <c r="E884" s="7">
        <v>1.0</v>
      </c>
      <c r="F884" s="7">
        <v>0.0</v>
      </c>
      <c r="G884" s="7">
        <v>0.0</v>
      </c>
      <c r="H884" s="24">
        <f t="shared" si="1"/>
        <v>0</v>
      </c>
      <c r="I884" s="7">
        <v>0.0</v>
      </c>
      <c r="J884" s="7">
        <v>0.0</v>
      </c>
      <c r="K884" s="7">
        <v>0.0</v>
      </c>
      <c r="L884" s="12">
        <f t="shared" si="2"/>
        <v>0</v>
      </c>
      <c r="M884" s="7">
        <v>0.0</v>
      </c>
      <c r="N884" s="7">
        <v>0.0</v>
      </c>
      <c r="O884" s="7">
        <v>0.0</v>
      </c>
      <c r="P884" s="7">
        <v>0.0</v>
      </c>
      <c r="Q884" s="7">
        <v>0.0</v>
      </c>
      <c r="R884" s="10">
        <f t="shared" si="3"/>
        <v>0</v>
      </c>
      <c r="S884" s="10">
        <f t="shared" si="4"/>
        <v>0</v>
      </c>
      <c r="T884" s="7">
        <v>0.0</v>
      </c>
      <c r="U884" s="7">
        <v>0.0</v>
      </c>
      <c r="V884" s="7">
        <v>0.0</v>
      </c>
      <c r="W884" s="7">
        <v>0.0</v>
      </c>
      <c r="X884" s="7">
        <v>0.0</v>
      </c>
      <c r="Y884" s="7">
        <v>0.0</v>
      </c>
      <c r="Z884" s="18">
        <f t="shared" si="5"/>
        <v>0</v>
      </c>
      <c r="AA884" s="14">
        <v>0.0</v>
      </c>
      <c r="AB884" s="18">
        <f t="shared" si="6"/>
        <v>0</v>
      </c>
      <c r="AC884" s="14">
        <v>4.67</v>
      </c>
      <c r="AD884" s="18">
        <f t="shared" si="7"/>
        <v>4.67</v>
      </c>
      <c r="AE884" s="13">
        <f t="shared" si="8"/>
        <v>0</v>
      </c>
      <c r="AF884" s="7">
        <v>0.0</v>
      </c>
      <c r="AG884" s="7">
        <v>0.0</v>
      </c>
      <c r="AH884" s="13" t="str">
        <f t="shared" si="9"/>
        <v> </v>
      </c>
      <c r="AI884" s="7">
        <v>0.0</v>
      </c>
      <c r="AJ884" s="7">
        <v>0.0</v>
      </c>
      <c r="AK884" s="26">
        <v>0.0</v>
      </c>
      <c r="AL884" s="26">
        <v>0.0</v>
      </c>
      <c r="AM884" s="7">
        <v>0.0</v>
      </c>
      <c r="AN884" s="7">
        <v>0.0</v>
      </c>
      <c r="AO884" s="7">
        <v>0.0</v>
      </c>
      <c r="AP884" s="7">
        <v>0.0</v>
      </c>
      <c r="AQ884" s="7">
        <v>0.0</v>
      </c>
      <c r="AR884" s="7">
        <v>0.0</v>
      </c>
      <c r="AS884" s="13">
        <f t="shared" si="10"/>
        <v>0</v>
      </c>
      <c r="AT884" s="14"/>
      <c r="AU884" s="7">
        <v>0.0</v>
      </c>
      <c r="AV884" s="7">
        <v>0.0</v>
      </c>
      <c r="AW884" s="14">
        <v>0.0</v>
      </c>
      <c r="AX884" s="14"/>
      <c r="AY884" s="14"/>
    </row>
    <row r="885" ht="12.75" customHeight="1">
      <c r="A885" s="7" t="s">
        <v>1437</v>
      </c>
      <c r="B885" s="7" t="s">
        <v>3522</v>
      </c>
      <c r="C885" s="8" t="s">
        <v>685</v>
      </c>
      <c r="D885" s="9" t="s">
        <v>167</v>
      </c>
      <c r="E885" s="7">
        <v>5.0</v>
      </c>
      <c r="F885" s="7">
        <v>0.0</v>
      </c>
      <c r="G885" s="7">
        <v>0.0</v>
      </c>
      <c r="H885" s="24">
        <f t="shared" si="1"/>
        <v>0</v>
      </c>
      <c r="I885" s="7">
        <v>0.0</v>
      </c>
      <c r="J885" s="7">
        <v>0.0</v>
      </c>
      <c r="K885" s="7">
        <v>0.0</v>
      </c>
      <c r="L885" s="12">
        <f t="shared" si="2"/>
        <v>0</v>
      </c>
      <c r="M885" s="7">
        <v>0.0</v>
      </c>
      <c r="N885" s="7">
        <v>0.0</v>
      </c>
      <c r="O885" s="7">
        <v>0.0</v>
      </c>
      <c r="P885" s="7">
        <v>0.0</v>
      </c>
      <c r="Q885" s="7">
        <v>0.0</v>
      </c>
      <c r="R885" s="10">
        <f t="shared" si="3"/>
        <v>0</v>
      </c>
      <c r="S885" s="10">
        <f t="shared" si="4"/>
        <v>0</v>
      </c>
      <c r="T885" s="7">
        <v>0.0</v>
      </c>
      <c r="U885" s="7">
        <v>0.0</v>
      </c>
      <c r="V885" s="7">
        <v>0.0</v>
      </c>
      <c r="W885" s="7">
        <v>0.0</v>
      </c>
      <c r="X885" s="7">
        <v>0.0</v>
      </c>
      <c r="Y885" s="7">
        <v>0.0</v>
      </c>
      <c r="Z885" s="18">
        <f t="shared" si="5"/>
        <v>0</v>
      </c>
      <c r="AA885" s="14">
        <v>0.0</v>
      </c>
      <c r="AB885" s="18">
        <f t="shared" si="6"/>
        <v>0</v>
      </c>
      <c r="AC885" s="14">
        <v>21.93</v>
      </c>
      <c r="AD885" s="18">
        <f t="shared" si="7"/>
        <v>4.386</v>
      </c>
      <c r="AE885" s="13">
        <f t="shared" si="8"/>
        <v>0</v>
      </c>
      <c r="AF885" s="7">
        <v>0.0</v>
      </c>
      <c r="AG885" s="7">
        <v>0.0</v>
      </c>
      <c r="AH885" s="13" t="str">
        <f t="shared" si="9"/>
        <v> </v>
      </c>
      <c r="AI885" s="7">
        <v>0.0</v>
      </c>
      <c r="AJ885" s="7">
        <v>0.0</v>
      </c>
      <c r="AK885" s="26">
        <v>0.0</v>
      </c>
      <c r="AL885" s="26">
        <v>0.0</v>
      </c>
      <c r="AM885" s="7">
        <v>0.0</v>
      </c>
      <c r="AN885" s="7">
        <v>0.0</v>
      </c>
      <c r="AO885" s="7">
        <v>0.0</v>
      </c>
      <c r="AP885" s="7">
        <v>0.0</v>
      </c>
      <c r="AQ885" s="7">
        <v>0.0</v>
      </c>
      <c r="AR885" s="7">
        <v>0.0</v>
      </c>
      <c r="AS885" s="13">
        <f t="shared" si="10"/>
        <v>0</v>
      </c>
      <c r="AT885" s="14"/>
      <c r="AU885" s="7">
        <v>0.0</v>
      </c>
      <c r="AV885" s="7">
        <v>0.0</v>
      </c>
      <c r="AW885" s="14">
        <v>0.0</v>
      </c>
      <c r="AX885" s="14"/>
      <c r="AY885" s="14"/>
    </row>
    <row r="886" ht="12.75" customHeight="1">
      <c r="A886" s="7" t="s">
        <v>614</v>
      </c>
      <c r="B886" s="7" t="s">
        <v>3524</v>
      </c>
      <c r="C886" s="7" t="s">
        <v>158</v>
      </c>
      <c r="D886" s="8" t="s">
        <v>174</v>
      </c>
      <c r="E886" s="7">
        <v>11.0</v>
      </c>
      <c r="F886" s="7">
        <v>0.0</v>
      </c>
      <c r="G886" s="7">
        <v>0.0</v>
      </c>
      <c r="H886" s="24">
        <f t="shared" si="1"/>
        <v>0</v>
      </c>
      <c r="I886" s="7">
        <v>0.0</v>
      </c>
      <c r="J886" s="7">
        <v>0.0</v>
      </c>
      <c r="K886" s="7">
        <v>0.0</v>
      </c>
      <c r="L886" s="12">
        <f t="shared" si="2"/>
        <v>0</v>
      </c>
      <c r="M886" s="7">
        <v>0.0</v>
      </c>
      <c r="N886" s="7">
        <v>0.0</v>
      </c>
      <c r="O886" s="7">
        <v>0.0</v>
      </c>
      <c r="P886" s="7">
        <v>0.0</v>
      </c>
      <c r="Q886" s="7">
        <v>0.0</v>
      </c>
      <c r="R886" s="10">
        <f t="shared" si="3"/>
        <v>0</v>
      </c>
      <c r="S886" s="10">
        <f t="shared" si="4"/>
        <v>0</v>
      </c>
      <c r="T886" s="7">
        <v>1.0</v>
      </c>
      <c r="U886" s="7">
        <v>1.0</v>
      </c>
      <c r="V886" s="7">
        <v>0.0</v>
      </c>
      <c r="W886" s="7">
        <v>0.0</v>
      </c>
      <c r="X886" s="7">
        <v>0.0</v>
      </c>
      <c r="Y886" s="7">
        <v>763.0</v>
      </c>
      <c r="Z886" s="18">
        <f t="shared" si="5"/>
        <v>1.156060606</v>
      </c>
      <c r="AA886" s="14">
        <v>11.65</v>
      </c>
      <c r="AB886" s="18">
        <f t="shared" si="6"/>
        <v>1.059090909</v>
      </c>
      <c r="AC886" s="14">
        <v>38.42</v>
      </c>
      <c r="AD886" s="18">
        <f t="shared" si="7"/>
        <v>3.492727273</v>
      </c>
      <c r="AE886" s="13">
        <f t="shared" si="8"/>
        <v>0.232674256</v>
      </c>
      <c r="AF886" s="7">
        <v>0.0</v>
      </c>
      <c r="AG886" s="7">
        <v>0.0</v>
      </c>
      <c r="AH886" s="13" t="str">
        <f t="shared" si="9"/>
        <v> </v>
      </c>
      <c r="AI886" s="7">
        <v>1.0</v>
      </c>
      <c r="AJ886" s="7">
        <v>2.0</v>
      </c>
      <c r="AK886" s="26">
        <v>0.0</v>
      </c>
      <c r="AL886" s="26">
        <v>6.0</v>
      </c>
      <c r="AM886" s="7">
        <v>0.0</v>
      </c>
      <c r="AN886" s="7">
        <v>7.0</v>
      </c>
      <c r="AO886" s="7">
        <v>0.0</v>
      </c>
      <c r="AP886" s="7">
        <v>8.0</v>
      </c>
      <c r="AQ886" s="7">
        <v>0.0</v>
      </c>
      <c r="AR886" s="7">
        <v>10.0</v>
      </c>
      <c r="AS886" s="13">
        <f t="shared" si="10"/>
        <v>0</v>
      </c>
      <c r="AT886" s="14">
        <v>-13.46</v>
      </c>
      <c r="AU886" s="7">
        <v>0.0</v>
      </c>
      <c r="AV886" s="7">
        <v>0.0</v>
      </c>
      <c r="AW886" s="14">
        <v>-30.9</v>
      </c>
      <c r="AX886" s="14">
        <v>10.0</v>
      </c>
      <c r="AY886" s="14">
        <v>7.22</v>
      </c>
    </row>
    <row r="887" ht="12.75" customHeight="1">
      <c r="A887" s="7" t="s">
        <v>3526</v>
      </c>
      <c r="B887" s="7" t="s">
        <v>3527</v>
      </c>
      <c r="C887" s="8" t="s">
        <v>860</v>
      </c>
      <c r="D887" s="9" t="s">
        <v>183</v>
      </c>
      <c r="E887" s="7">
        <v>60.0</v>
      </c>
      <c r="F887" s="7">
        <v>0.0</v>
      </c>
      <c r="G887" s="7">
        <v>0.0</v>
      </c>
      <c r="H887" s="24">
        <f t="shared" si="1"/>
        <v>0</v>
      </c>
      <c r="I887" s="7">
        <v>0.0</v>
      </c>
      <c r="J887" s="7">
        <v>0.0</v>
      </c>
      <c r="K887" s="7">
        <v>0.0</v>
      </c>
      <c r="L887" s="12">
        <f t="shared" si="2"/>
        <v>0</v>
      </c>
      <c r="M887" s="7">
        <v>0.0</v>
      </c>
      <c r="N887" s="7">
        <v>0.0</v>
      </c>
      <c r="O887" s="7">
        <v>0.0</v>
      </c>
      <c r="P887" s="7">
        <v>0.0</v>
      </c>
      <c r="Q887" s="7">
        <v>0.0</v>
      </c>
      <c r="R887" s="10">
        <f t="shared" si="3"/>
        <v>0</v>
      </c>
      <c r="S887" s="10">
        <f t="shared" si="4"/>
        <v>0</v>
      </c>
      <c r="T887" s="7">
        <v>0.0</v>
      </c>
      <c r="U887" s="7">
        <v>0.0</v>
      </c>
      <c r="V887" s="7">
        <v>0.0</v>
      </c>
      <c r="W887" s="7">
        <v>0.0</v>
      </c>
      <c r="X887" s="7">
        <v>0.0</v>
      </c>
      <c r="Y887" s="7">
        <v>15.0</v>
      </c>
      <c r="Z887" s="18">
        <f t="shared" si="5"/>
        <v>0.004166666667</v>
      </c>
      <c r="AA887" s="14">
        <v>0.28</v>
      </c>
      <c r="AB887" s="18">
        <f t="shared" si="6"/>
        <v>0.004666666667</v>
      </c>
      <c r="AC887" s="14">
        <v>326.15</v>
      </c>
      <c r="AD887" s="18">
        <f t="shared" si="7"/>
        <v>5.435833333</v>
      </c>
      <c r="AE887" s="13">
        <f t="shared" si="8"/>
        <v>0.0008577642986</v>
      </c>
      <c r="AF887" s="7">
        <v>0.0</v>
      </c>
      <c r="AG887" s="7">
        <v>0.0</v>
      </c>
      <c r="AH887" s="13" t="str">
        <f t="shared" si="9"/>
        <v> </v>
      </c>
      <c r="AI887" s="7">
        <v>0.0</v>
      </c>
      <c r="AJ887" s="7">
        <v>0.0</v>
      </c>
      <c r="AK887" s="26">
        <v>0.0</v>
      </c>
      <c r="AL887" s="26">
        <v>0.0</v>
      </c>
      <c r="AM887" s="7">
        <v>0.0</v>
      </c>
      <c r="AN887" s="7">
        <v>0.0</v>
      </c>
      <c r="AO887" s="7">
        <v>0.0</v>
      </c>
      <c r="AP887" s="7">
        <v>0.0</v>
      </c>
      <c r="AQ887" s="7">
        <v>0.0</v>
      </c>
      <c r="AR887" s="7">
        <v>0.0</v>
      </c>
      <c r="AS887" s="13">
        <f t="shared" si="10"/>
        <v>0</v>
      </c>
      <c r="AT887" s="14"/>
      <c r="AU887" s="7">
        <v>0.0</v>
      </c>
      <c r="AV887" s="7">
        <v>0.0</v>
      </c>
      <c r="AW887" s="14">
        <v>0.0</v>
      </c>
      <c r="AX887" s="14"/>
      <c r="AY887" s="14"/>
    </row>
    <row r="888" ht="12.75" customHeight="1">
      <c r="A888" s="7" t="s">
        <v>2015</v>
      </c>
      <c r="B888" s="7" t="s">
        <v>3529</v>
      </c>
      <c r="C888" s="8" t="s">
        <v>610</v>
      </c>
      <c r="D888" s="9" t="s">
        <v>174</v>
      </c>
      <c r="E888" s="7">
        <v>82.0</v>
      </c>
      <c r="F888" s="7">
        <v>0.0</v>
      </c>
      <c r="G888" s="7">
        <v>0.0</v>
      </c>
      <c r="H888" s="24">
        <f t="shared" si="1"/>
        <v>0</v>
      </c>
      <c r="I888" s="7">
        <v>0.0</v>
      </c>
      <c r="J888" s="7">
        <v>0.0</v>
      </c>
      <c r="K888" s="7">
        <v>0.0</v>
      </c>
      <c r="L888" s="12">
        <f t="shared" si="2"/>
        <v>0</v>
      </c>
      <c r="M888" s="7">
        <v>0.0</v>
      </c>
      <c r="N888" s="7">
        <v>0.0</v>
      </c>
      <c r="O888" s="7">
        <v>0.0</v>
      </c>
      <c r="P888" s="7">
        <v>0.0</v>
      </c>
      <c r="Q888" s="7">
        <v>0.0</v>
      </c>
      <c r="R888" s="10">
        <f t="shared" si="3"/>
        <v>0</v>
      </c>
      <c r="S888" s="10">
        <f t="shared" si="4"/>
        <v>0</v>
      </c>
      <c r="T888" s="7">
        <v>1.0</v>
      </c>
      <c r="U888" s="7">
        <v>0.0</v>
      </c>
      <c r="V888" s="7">
        <v>0.0</v>
      </c>
      <c r="W888" s="7">
        <v>0.0</v>
      </c>
      <c r="X888" s="7">
        <v>0.0</v>
      </c>
      <c r="Y888" s="7">
        <v>249.0</v>
      </c>
      <c r="Z888" s="18">
        <f t="shared" si="5"/>
        <v>0.0506097561</v>
      </c>
      <c r="AA888" s="14">
        <v>5.14</v>
      </c>
      <c r="AB888" s="18">
        <f t="shared" si="6"/>
        <v>0.06268292683</v>
      </c>
      <c r="AC888" s="14">
        <v>392.92</v>
      </c>
      <c r="AD888" s="18">
        <f t="shared" si="7"/>
        <v>4.791707317</v>
      </c>
      <c r="AE888" s="13">
        <f t="shared" si="8"/>
        <v>0.01291262624</v>
      </c>
      <c r="AF888" s="7">
        <v>0.0</v>
      </c>
      <c r="AG888" s="7">
        <v>0.0</v>
      </c>
      <c r="AH888" s="13" t="str">
        <f t="shared" si="9"/>
        <v> </v>
      </c>
      <c r="AI888" s="7">
        <v>0.0</v>
      </c>
      <c r="AJ888" s="7">
        <v>0.0</v>
      </c>
      <c r="AK888" s="26">
        <v>2.0</v>
      </c>
      <c r="AL888" s="26">
        <v>4.0</v>
      </c>
      <c r="AM888" s="7">
        <v>0.0</v>
      </c>
      <c r="AN888" s="7">
        <v>0.0</v>
      </c>
      <c r="AO888" s="7">
        <v>0.0</v>
      </c>
      <c r="AP888" s="7">
        <v>5.0</v>
      </c>
      <c r="AQ888" s="7">
        <v>1.0</v>
      </c>
      <c r="AR888" s="7">
        <v>4.0</v>
      </c>
      <c r="AS888" s="13">
        <f t="shared" si="10"/>
        <v>0.2</v>
      </c>
      <c r="AT888" s="14">
        <v>5.25</v>
      </c>
      <c r="AU888" s="7">
        <v>0.0</v>
      </c>
      <c r="AV888" s="7">
        <v>1.0</v>
      </c>
      <c r="AW888" s="14">
        <v>35.0</v>
      </c>
      <c r="AX888" s="14">
        <v>0.0</v>
      </c>
      <c r="AY888" s="14">
        <v>-6.2</v>
      </c>
    </row>
    <row r="889" ht="12.75" customHeight="1">
      <c r="A889" s="7" t="s">
        <v>1008</v>
      </c>
      <c r="B889" s="7" t="s">
        <v>3532</v>
      </c>
      <c r="C889" s="8" t="s">
        <v>490</v>
      </c>
      <c r="D889" s="9" t="s">
        <v>150</v>
      </c>
      <c r="E889" s="7">
        <v>1.0</v>
      </c>
      <c r="F889" s="7">
        <v>0.0</v>
      </c>
      <c r="G889" s="7">
        <v>0.0</v>
      </c>
      <c r="H889" s="24">
        <f t="shared" si="1"/>
        <v>0</v>
      </c>
      <c r="I889" s="7">
        <v>0.0</v>
      </c>
      <c r="J889" s="7">
        <v>0.0</v>
      </c>
      <c r="K889" s="7">
        <v>0.0</v>
      </c>
      <c r="L889" s="12">
        <f t="shared" si="2"/>
        <v>0</v>
      </c>
      <c r="M889" s="7">
        <v>0.0</v>
      </c>
      <c r="N889" s="7">
        <v>0.0</v>
      </c>
      <c r="O889" s="7">
        <v>0.0</v>
      </c>
      <c r="P889" s="7">
        <v>0.0</v>
      </c>
      <c r="Q889" s="7">
        <v>0.0</v>
      </c>
      <c r="R889" s="10">
        <f t="shared" si="3"/>
        <v>0</v>
      </c>
      <c r="S889" s="10">
        <f t="shared" si="4"/>
        <v>0</v>
      </c>
      <c r="T889" s="7">
        <v>0.0</v>
      </c>
      <c r="U889" s="7">
        <v>0.0</v>
      </c>
      <c r="V889" s="7">
        <v>0.0</v>
      </c>
      <c r="W889" s="7">
        <v>0.0</v>
      </c>
      <c r="X889" s="7">
        <v>0.0</v>
      </c>
      <c r="Y889" s="7">
        <v>55.0</v>
      </c>
      <c r="Z889" s="18">
        <f t="shared" si="5"/>
        <v>0.9166666667</v>
      </c>
      <c r="AA889" s="14">
        <v>0.56</v>
      </c>
      <c r="AB889" s="18">
        <f t="shared" si="6"/>
        <v>0.56</v>
      </c>
      <c r="AC889" s="14">
        <v>4.11</v>
      </c>
      <c r="AD889" s="18">
        <f t="shared" si="7"/>
        <v>4.11</v>
      </c>
      <c r="AE889" s="13">
        <f t="shared" si="8"/>
        <v>0.1199143469</v>
      </c>
      <c r="AF889" s="7">
        <v>0.0</v>
      </c>
      <c r="AG889" s="7">
        <v>0.0</v>
      </c>
      <c r="AH889" s="13" t="str">
        <f t="shared" si="9"/>
        <v> </v>
      </c>
      <c r="AI889" s="7">
        <v>0.0</v>
      </c>
      <c r="AJ889" s="7">
        <v>0.0</v>
      </c>
      <c r="AK889" s="26">
        <v>0.0</v>
      </c>
      <c r="AL889" s="26">
        <v>1.0</v>
      </c>
      <c r="AM889" s="7">
        <v>0.0</v>
      </c>
      <c r="AN889" s="7">
        <v>0.0</v>
      </c>
      <c r="AO889" s="7">
        <v>0.0</v>
      </c>
      <c r="AP889" s="7">
        <v>0.0</v>
      </c>
      <c r="AQ889" s="7">
        <v>0.0</v>
      </c>
      <c r="AR889" s="7">
        <v>1.0</v>
      </c>
      <c r="AS889" s="13">
        <f t="shared" si="10"/>
        <v>0</v>
      </c>
      <c r="AT889" s="14">
        <v>0.0</v>
      </c>
      <c r="AU889" s="7">
        <v>0.0</v>
      </c>
      <c r="AV889" s="7">
        <v>0.0</v>
      </c>
      <c r="AW889" s="14">
        <v>-60.0</v>
      </c>
      <c r="AX889" s="14"/>
      <c r="AY889" s="14"/>
    </row>
    <row r="890" ht="12.75" customHeight="1">
      <c r="A890" s="7" t="s">
        <v>2129</v>
      </c>
      <c r="B890" s="7" t="s">
        <v>3534</v>
      </c>
      <c r="C890" s="8" t="s">
        <v>166</v>
      </c>
      <c r="D890" s="9" t="s">
        <v>174</v>
      </c>
      <c r="E890" s="7">
        <v>22.0</v>
      </c>
      <c r="F890" s="7">
        <v>0.0</v>
      </c>
      <c r="G890" s="7">
        <v>0.0</v>
      </c>
      <c r="H890" s="24">
        <f t="shared" si="1"/>
        <v>0</v>
      </c>
      <c r="I890" s="7">
        <v>0.0</v>
      </c>
      <c r="J890" s="7">
        <v>0.0</v>
      </c>
      <c r="K890" s="7">
        <v>0.0</v>
      </c>
      <c r="L890" s="12">
        <f t="shared" si="2"/>
        <v>0</v>
      </c>
      <c r="M890" s="7">
        <v>1.0</v>
      </c>
      <c r="N890" s="7">
        <v>0.0</v>
      </c>
      <c r="O890" s="7">
        <v>0.0</v>
      </c>
      <c r="P890" s="7">
        <v>1.0</v>
      </c>
      <c r="Q890" s="7">
        <v>0.0</v>
      </c>
      <c r="R890" s="10">
        <f t="shared" si="3"/>
        <v>0</v>
      </c>
      <c r="S890" s="10">
        <f t="shared" si="4"/>
        <v>0</v>
      </c>
      <c r="T890" s="7">
        <v>0.0</v>
      </c>
      <c r="U890" s="7">
        <v>1.0</v>
      </c>
      <c r="V890" s="7">
        <v>1.0</v>
      </c>
      <c r="W890" s="7">
        <v>0.0</v>
      </c>
      <c r="X890" s="7">
        <v>1.0</v>
      </c>
      <c r="Y890" s="7">
        <v>1127.0</v>
      </c>
      <c r="Z890" s="18">
        <f t="shared" si="5"/>
        <v>0.8537878788</v>
      </c>
      <c r="AA890" s="14">
        <v>18.24</v>
      </c>
      <c r="AB890" s="18">
        <f t="shared" si="6"/>
        <v>0.8290909091</v>
      </c>
      <c r="AC890" s="14">
        <v>102.38</v>
      </c>
      <c r="AD890" s="18">
        <f t="shared" si="7"/>
        <v>4.653636364</v>
      </c>
      <c r="AE890" s="13">
        <f t="shared" si="8"/>
        <v>0.1512187034</v>
      </c>
      <c r="AF890" s="7">
        <v>0.0</v>
      </c>
      <c r="AG890" s="7">
        <v>0.0</v>
      </c>
      <c r="AH890" s="13" t="str">
        <f t="shared" si="9"/>
        <v> </v>
      </c>
      <c r="AI890" s="7">
        <v>0.0</v>
      </c>
      <c r="AJ890" s="7">
        <v>3.0</v>
      </c>
      <c r="AK890" s="26">
        <v>5.0</v>
      </c>
      <c r="AL890" s="26">
        <v>10.0</v>
      </c>
      <c r="AM890" s="7">
        <v>3.0</v>
      </c>
      <c r="AN890" s="7">
        <v>7.0</v>
      </c>
      <c r="AO890" s="7">
        <v>3.0</v>
      </c>
      <c r="AP890" s="7">
        <v>9.0</v>
      </c>
      <c r="AQ890" s="7">
        <v>5.0</v>
      </c>
      <c r="AR890" s="7">
        <v>7.0</v>
      </c>
      <c r="AS890" s="13">
        <f t="shared" si="10"/>
        <v>0.4166666667</v>
      </c>
      <c r="AT890" s="14">
        <v>29.96</v>
      </c>
      <c r="AU890" s="7">
        <v>2.0</v>
      </c>
      <c r="AV890" s="7">
        <v>1.0</v>
      </c>
      <c r="AW890" s="14">
        <v>-19.7</v>
      </c>
      <c r="AX890" s="14">
        <v>18.18</v>
      </c>
      <c r="AY890" s="14">
        <v>11.25</v>
      </c>
    </row>
    <row r="891" ht="12.75" customHeight="1">
      <c r="A891" s="7" t="s">
        <v>1703</v>
      </c>
      <c r="B891" s="7" t="s">
        <v>3536</v>
      </c>
      <c r="C891" s="8" t="s">
        <v>490</v>
      </c>
      <c r="D891" s="9" t="s">
        <v>150</v>
      </c>
      <c r="E891" s="7">
        <v>74.0</v>
      </c>
      <c r="F891" s="7">
        <v>2.0</v>
      </c>
      <c r="G891" s="7">
        <v>1.0</v>
      </c>
      <c r="H891" s="24">
        <f t="shared" si="1"/>
        <v>3</v>
      </c>
      <c r="I891" s="7">
        <v>2.0</v>
      </c>
      <c r="J891" s="7">
        <v>1.0</v>
      </c>
      <c r="K891" s="7">
        <v>0.0</v>
      </c>
      <c r="L891" s="12">
        <f t="shared" si="2"/>
        <v>5.25</v>
      </c>
      <c r="M891" s="7">
        <v>7.0</v>
      </c>
      <c r="N891" s="7">
        <v>3.0</v>
      </c>
      <c r="O891" s="7">
        <v>3.0</v>
      </c>
      <c r="P891" s="7">
        <v>5.0</v>
      </c>
      <c r="Q891" s="7">
        <v>1.0</v>
      </c>
      <c r="R891" s="10">
        <f t="shared" si="3"/>
        <v>0.2857142857</v>
      </c>
      <c r="S891" s="10">
        <f t="shared" si="4"/>
        <v>0.2222222222</v>
      </c>
      <c r="T891" s="7">
        <v>13.0</v>
      </c>
      <c r="U891" s="7">
        <v>6.0</v>
      </c>
      <c r="V891" s="7">
        <v>2.0</v>
      </c>
      <c r="W891" s="7">
        <v>0.0</v>
      </c>
      <c r="X891" s="7">
        <v>9.0</v>
      </c>
      <c r="Y891" s="7">
        <v>12031.0</v>
      </c>
      <c r="Z891" s="18">
        <f t="shared" si="5"/>
        <v>2.709684685</v>
      </c>
      <c r="AA891" s="14">
        <v>209.78</v>
      </c>
      <c r="AB891" s="18">
        <f t="shared" si="6"/>
        <v>2.834864865</v>
      </c>
      <c r="AC891" s="14">
        <v>188.81</v>
      </c>
      <c r="AD891" s="18">
        <f t="shared" si="7"/>
        <v>2.551486486</v>
      </c>
      <c r="AE891" s="13">
        <f t="shared" si="8"/>
        <v>0.5263052259</v>
      </c>
      <c r="AF891" s="7">
        <v>76.0</v>
      </c>
      <c r="AG891" s="7">
        <v>107.0</v>
      </c>
      <c r="AH891" s="13">
        <f t="shared" si="9"/>
        <v>0.4153005464</v>
      </c>
      <c r="AI891" s="7">
        <v>4.0</v>
      </c>
      <c r="AJ891" s="7">
        <v>17.0</v>
      </c>
      <c r="AK891" s="26">
        <v>17.0</v>
      </c>
      <c r="AL891" s="26">
        <v>145.0</v>
      </c>
      <c r="AM891" s="7">
        <v>7.0</v>
      </c>
      <c r="AN891" s="7">
        <v>56.0</v>
      </c>
      <c r="AO891" s="7">
        <v>6.0</v>
      </c>
      <c r="AP891" s="7">
        <v>87.0</v>
      </c>
      <c r="AQ891" s="7">
        <v>21.0</v>
      </c>
      <c r="AR891" s="7">
        <v>148.0</v>
      </c>
      <c r="AS891" s="13">
        <f t="shared" si="10"/>
        <v>0.124260355</v>
      </c>
      <c r="AT891" s="14">
        <v>-2.35</v>
      </c>
      <c r="AU891" s="7">
        <v>1.0</v>
      </c>
      <c r="AV891" s="7">
        <v>2.0</v>
      </c>
      <c r="AW891" s="14">
        <v>-31.2</v>
      </c>
      <c r="AX891" s="14">
        <v>3.11</v>
      </c>
      <c r="AY891" s="14">
        <v>-14.0</v>
      </c>
    </row>
    <row r="892" ht="12.75" customHeight="1">
      <c r="A892" s="7" t="s">
        <v>743</v>
      </c>
      <c r="B892" s="7" t="s">
        <v>3539</v>
      </c>
      <c r="C892" s="8" t="s">
        <v>297</v>
      </c>
      <c r="D892" s="9" t="s">
        <v>159</v>
      </c>
      <c r="E892" s="7">
        <v>3.0</v>
      </c>
      <c r="F892" s="7">
        <v>0.0</v>
      </c>
      <c r="G892" s="7">
        <v>0.0</v>
      </c>
      <c r="H892" s="24">
        <f t="shared" si="1"/>
        <v>0</v>
      </c>
      <c r="I892" s="7">
        <v>0.0</v>
      </c>
      <c r="J892" s="7">
        <v>0.0</v>
      </c>
      <c r="K892" s="7">
        <v>0.0</v>
      </c>
      <c r="L892" s="12">
        <f t="shared" si="2"/>
        <v>0</v>
      </c>
      <c r="M892" s="7">
        <v>0.0</v>
      </c>
      <c r="N892" s="7">
        <v>0.0</v>
      </c>
      <c r="O892" s="7">
        <v>0.0</v>
      </c>
      <c r="P892" s="7">
        <v>0.0</v>
      </c>
      <c r="Q892" s="7">
        <v>0.0</v>
      </c>
      <c r="R892" s="10">
        <f t="shared" si="3"/>
        <v>0</v>
      </c>
      <c r="S892" s="10">
        <f t="shared" si="4"/>
        <v>0</v>
      </c>
      <c r="T892" s="7">
        <v>0.0</v>
      </c>
      <c r="U892" s="7">
        <v>0.0</v>
      </c>
      <c r="V892" s="7">
        <v>0.0</v>
      </c>
      <c r="W892" s="7">
        <v>0.0</v>
      </c>
      <c r="X892" s="7">
        <v>0.0</v>
      </c>
      <c r="Y892" s="7">
        <v>0.0</v>
      </c>
      <c r="Z892" s="18">
        <f t="shared" si="5"/>
        <v>0</v>
      </c>
      <c r="AA892" s="14">
        <v>0.0</v>
      </c>
      <c r="AB892" s="18">
        <f t="shared" si="6"/>
        <v>0</v>
      </c>
      <c r="AC892" s="14">
        <v>14.68</v>
      </c>
      <c r="AD892" s="18">
        <f t="shared" si="7"/>
        <v>4.893333333</v>
      </c>
      <c r="AE892" s="13">
        <f t="shared" si="8"/>
        <v>0</v>
      </c>
      <c r="AF892" s="7">
        <v>0.0</v>
      </c>
      <c r="AG892" s="7">
        <v>0.0</v>
      </c>
      <c r="AH892" s="13" t="str">
        <f t="shared" si="9"/>
        <v> </v>
      </c>
      <c r="AI892" s="7">
        <v>0.0</v>
      </c>
      <c r="AJ892" s="7">
        <v>0.0</v>
      </c>
      <c r="AK892" s="26">
        <v>0.0</v>
      </c>
      <c r="AL892" s="26">
        <v>0.0</v>
      </c>
      <c r="AM892" s="7">
        <v>0.0</v>
      </c>
      <c r="AN892" s="7">
        <v>0.0</v>
      </c>
      <c r="AO892" s="7">
        <v>0.0</v>
      </c>
      <c r="AP892" s="7">
        <v>0.0</v>
      </c>
      <c r="AQ892" s="7">
        <v>0.0</v>
      </c>
      <c r="AR892" s="7">
        <v>0.0</v>
      </c>
      <c r="AS892" s="13">
        <f t="shared" si="10"/>
        <v>0</v>
      </c>
      <c r="AT892" s="14"/>
      <c r="AU892" s="7">
        <v>0.0</v>
      </c>
      <c r="AV892" s="7">
        <v>0.0</v>
      </c>
      <c r="AW892" s="14">
        <v>0.0</v>
      </c>
      <c r="AX892" s="14"/>
      <c r="AY892" s="14"/>
    </row>
    <row r="893" ht="12.75" customHeight="1">
      <c r="A893" s="7" t="s">
        <v>3068</v>
      </c>
      <c r="B893" s="7" t="s">
        <v>3542</v>
      </c>
      <c r="C893" s="8" t="s">
        <v>136</v>
      </c>
      <c r="D893" s="9" t="s">
        <v>167</v>
      </c>
      <c r="E893" s="7">
        <v>82.0</v>
      </c>
      <c r="F893" s="7">
        <v>0.0</v>
      </c>
      <c r="G893" s="7">
        <v>0.0</v>
      </c>
      <c r="H893" s="24">
        <f t="shared" si="1"/>
        <v>0</v>
      </c>
      <c r="I893" s="7">
        <v>0.0</v>
      </c>
      <c r="J893" s="7">
        <v>0.0</v>
      </c>
      <c r="K893" s="7">
        <v>0.0</v>
      </c>
      <c r="L893" s="12">
        <f t="shared" si="2"/>
        <v>0</v>
      </c>
      <c r="M893" s="7">
        <v>0.0</v>
      </c>
      <c r="N893" s="7">
        <v>0.0</v>
      </c>
      <c r="O893" s="7">
        <v>0.0</v>
      </c>
      <c r="P893" s="7">
        <v>0.0</v>
      </c>
      <c r="Q893" s="7">
        <v>0.0</v>
      </c>
      <c r="R893" s="10">
        <f t="shared" si="3"/>
        <v>0</v>
      </c>
      <c r="S893" s="10">
        <f t="shared" si="4"/>
        <v>0</v>
      </c>
      <c r="T893" s="7">
        <v>0.0</v>
      </c>
      <c r="U893" s="7">
        <v>0.0</v>
      </c>
      <c r="V893" s="7">
        <v>1.0</v>
      </c>
      <c r="W893" s="7">
        <v>1.0</v>
      </c>
      <c r="X893" s="7">
        <v>0.0</v>
      </c>
      <c r="Y893" s="7">
        <v>433.0</v>
      </c>
      <c r="Z893" s="18">
        <f t="shared" si="5"/>
        <v>0.08800813008</v>
      </c>
      <c r="AA893" s="14">
        <v>4.28</v>
      </c>
      <c r="AB893" s="18">
        <f t="shared" si="6"/>
        <v>0.05219512195</v>
      </c>
      <c r="AC893" s="14">
        <v>430.2</v>
      </c>
      <c r="AD893" s="18">
        <f t="shared" si="7"/>
        <v>5.246341463</v>
      </c>
      <c r="AE893" s="13">
        <f t="shared" si="8"/>
        <v>0.009850856196</v>
      </c>
      <c r="AF893" s="7">
        <v>5.0</v>
      </c>
      <c r="AG893" s="7">
        <v>4.0</v>
      </c>
      <c r="AH893" s="13">
        <f t="shared" si="9"/>
        <v>0.5555555556</v>
      </c>
      <c r="AI893" s="7">
        <v>0.0</v>
      </c>
      <c r="AJ893" s="7">
        <v>0.0</v>
      </c>
      <c r="AK893" s="26">
        <v>0.0</v>
      </c>
      <c r="AL893" s="26">
        <v>4.0</v>
      </c>
      <c r="AM893" s="7">
        <v>0.0</v>
      </c>
      <c r="AN893" s="7">
        <v>1.0</v>
      </c>
      <c r="AO893" s="7">
        <v>0.0</v>
      </c>
      <c r="AP893" s="7">
        <v>2.0</v>
      </c>
      <c r="AQ893" s="7">
        <v>0.0</v>
      </c>
      <c r="AR893" s="7">
        <v>5.0</v>
      </c>
      <c r="AS893" s="13">
        <f t="shared" si="10"/>
        <v>0</v>
      </c>
      <c r="AT893" s="14">
        <v>-12.17</v>
      </c>
      <c r="AU893" s="7">
        <v>1.0</v>
      </c>
      <c r="AV893" s="7">
        <v>1.0</v>
      </c>
      <c r="AW893" s="14">
        <v>-42.1</v>
      </c>
      <c r="AX893" s="14">
        <v>60.0</v>
      </c>
      <c r="AY893" s="14">
        <v>55.36</v>
      </c>
    </row>
    <row r="894" ht="12.75" customHeight="1">
      <c r="A894" s="7" t="s">
        <v>3546</v>
      </c>
      <c r="B894" s="7" t="s">
        <v>3547</v>
      </c>
      <c r="C894" s="8" t="s">
        <v>542</v>
      </c>
      <c r="D894" s="9" t="s">
        <v>150</v>
      </c>
      <c r="E894" s="7">
        <v>81.0</v>
      </c>
      <c r="F894" s="7">
        <v>2.0</v>
      </c>
      <c r="G894" s="7">
        <v>0.0</v>
      </c>
      <c r="H894" s="24">
        <f t="shared" si="1"/>
        <v>2</v>
      </c>
      <c r="I894" s="7">
        <v>1.0</v>
      </c>
      <c r="J894" s="7">
        <v>0.0</v>
      </c>
      <c r="K894" s="7">
        <v>0.0</v>
      </c>
      <c r="L894" s="12">
        <f t="shared" si="2"/>
        <v>0</v>
      </c>
      <c r="M894" s="7">
        <v>8.0</v>
      </c>
      <c r="N894" s="7">
        <v>5.0</v>
      </c>
      <c r="O894" s="7">
        <v>5.0</v>
      </c>
      <c r="P894" s="7">
        <v>6.0</v>
      </c>
      <c r="Q894" s="7">
        <v>0.0</v>
      </c>
      <c r="R894" s="10">
        <f t="shared" si="3"/>
        <v>0.25</v>
      </c>
      <c r="S894" s="10">
        <f t="shared" si="4"/>
        <v>0.09090909091</v>
      </c>
      <c r="T894" s="7">
        <v>5.0</v>
      </c>
      <c r="U894" s="7">
        <v>4.0</v>
      </c>
      <c r="V894" s="7">
        <v>0.0</v>
      </c>
      <c r="W894" s="7">
        <v>5.0</v>
      </c>
      <c r="X894" s="7">
        <v>5.0</v>
      </c>
      <c r="Y894" s="7">
        <v>6918.0</v>
      </c>
      <c r="Z894" s="18">
        <f t="shared" si="5"/>
        <v>1.42345679</v>
      </c>
      <c r="AA894" s="14">
        <v>115.94</v>
      </c>
      <c r="AB894" s="18">
        <f t="shared" si="6"/>
        <v>1.431358025</v>
      </c>
      <c r="AC894" s="14">
        <v>273.72</v>
      </c>
      <c r="AD894" s="18">
        <f t="shared" si="7"/>
        <v>3.379259259</v>
      </c>
      <c r="AE894" s="13">
        <f t="shared" si="8"/>
        <v>0.2975414464</v>
      </c>
      <c r="AF894" s="7">
        <v>47.0</v>
      </c>
      <c r="AG894" s="7">
        <v>61.0</v>
      </c>
      <c r="AH894" s="13">
        <f t="shared" si="9"/>
        <v>0.4351851852</v>
      </c>
      <c r="AI894" s="7">
        <v>1.0</v>
      </c>
      <c r="AJ894" s="7">
        <v>17.0</v>
      </c>
      <c r="AK894" s="26">
        <v>13.0</v>
      </c>
      <c r="AL894" s="26">
        <v>88.0</v>
      </c>
      <c r="AM894" s="7">
        <v>9.0</v>
      </c>
      <c r="AN894" s="7">
        <v>44.0</v>
      </c>
      <c r="AO894" s="7">
        <v>1.0</v>
      </c>
      <c r="AP894" s="7">
        <v>41.0</v>
      </c>
      <c r="AQ894" s="7">
        <v>13.0</v>
      </c>
      <c r="AR894" s="7">
        <v>89.0</v>
      </c>
      <c r="AS894" s="13">
        <f t="shared" si="10"/>
        <v>0.1274509804</v>
      </c>
      <c r="AT894" s="14">
        <v>-0.97</v>
      </c>
      <c r="AU894" s="7">
        <v>0.0</v>
      </c>
      <c r="AV894" s="7">
        <v>1.0</v>
      </c>
      <c r="AW894" s="14">
        <v>-44.5</v>
      </c>
      <c r="AX894" s="14">
        <v>6.38</v>
      </c>
      <c r="AY894" s="14">
        <v>-0.56</v>
      </c>
    </row>
    <row r="895" ht="12.75" customHeight="1">
      <c r="A895" s="7" t="s">
        <v>1847</v>
      </c>
      <c r="B895" s="7" t="s">
        <v>3550</v>
      </c>
      <c r="C895" s="8" t="s">
        <v>305</v>
      </c>
      <c r="D895" s="9" t="s">
        <v>174</v>
      </c>
      <c r="E895" s="7">
        <v>53.0</v>
      </c>
      <c r="F895" s="7">
        <v>0.0</v>
      </c>
      <c r="G895" s="7">
        <v>0.0</v>
      </c>
      <c r="H895" s="24">
        <f t="shared" si="1"/>
        <v>0</v>
      </c>
      <c r="I895" s="7">
        <v>0.0</v>
      </c>
      <c r="J895" s="7">
        <v>0.0</v>
      </c>
      <c r="K895" s="7">
        <v>0.0</v>
      </c>
      <c r="L895" s="12">
        <f t="shared" si="2"/>
        <v>0</v>
      </c>
      <c r="M895" s="7">
        <v>0.0</v>
      </c>
      <c r="N895" s="7">
        <v>0.0</v>
      </c>
      <c r="O895" s="7">
        <v>0.0</v>
      </c>
      <c r="P895" s="7">
        <v>0.0</v>
      </c>
      <c r="Q895" s="7">
        <v>0.0</v>
      </c>
      <c r="R895" s="10">
        <f t="shared" si="3"/>
        <v>0</v>
      </c>
      <c r="S895" s="10">
        <f t="shared" si="4"/>
        <v>0</v>
      </c>
      <c r="T895" s="7">
        <v>0.0</v>
      </c>
      <c r="U895" s="7">
        <v>0.0</v>
      </c>
      <c r="V895" s="7">
        <v>0.0</v>
      </c>
      <c r="W895" s="7">
        <v>0.0</v>
      </c>
      <c r="X895" s="7">
        <v>0.0</v>
      </c>
      <c r="Y895" s="7">
        <v>146.0</v>
      </c>
      <c r="Z895" s="18">
        <f t="shared" si="5"/>
        <v>0.04591194969</v>
      </c>
      <c r="AA895" s="14">
        <v>2.57</v>
      </c>
      <c r="AB895" s="18">
        <f t="shared" si="6"/>
        <v>0.04849056604</v>
      </c>
      <c r="AC895" s="14">
        <v>259.38</v>
      </c>
      <c r="AD895" s="18">
        <f t="shared" si="7"/>
        <v>4.893962264</v>
      </c>
      <c r="AE895" s="13">
        <f t="shared" si="8"/>
        <v>0.00981103264</v>
      </c>
      <c r="AF895" s="7">
        <v>0.0</v>
      </c>
      <c r="AG895" s="7">
        <v>0.0</v>
      </c>
      <c r="AH895" s="13" t="str">
        <f t="shared" si="9"/>
        <v> </v>
      </c>
      <c r="AI895" s="7">
        <v>0.0</v>
      </c>
      <c r="AJ895" s="7">
        <v>0.0</v>
      </c>
      <c r="AK895" s="26">
        <v>1.0</v>
      </c>
      <c r="AL895" s="26">
        <v>3.0</v>
      </c>
      <c r="AM895" s="7">
        <v>0.0</v>
      </c>
      <c r="AN895" s="7">
        <v>0.0</v>
      </c>
      <c r="AO895" s="7">
        <v>0.0</v>
      </c>
      <c r="AP895" s="7">
        <v>2.0</v>
      </c>
      <c r="AQ895" s="7">
        <v>0.0</v>
      </c>
      <c r="AR895" s="7">
        <v>4.0</v>
      </c>
      <c r="AS895" s="13">
        <f t="shared" si="10"/>
        <v>0</v>
      </c>
      <c r="AT895" s="14">
        <v>-20.24</v>
      </c>
      <c r="AU895" s="7">
        <v>2.0</v>
      </c>
      <c r="AV895" s="7">
        <v>0.0</v>
      </c>
      <c r="AW895" s="14">
        <v>0.0</v>
      </c>
      <c r="AX895" s="14"/>
      <c r="AY895" s="14"/>
    </row>
    <row r="896" ht="12.75" customHeight="1">
      <c r="A896" s="7" t="s">
        <v>3552</v>
      </c>
      <c r="B896" s="7" t="s">
        <v>3553</v>
      </c>
      <c r="C896" s="8" t="s">
        <v>458</v>
      </c>
      <c r="D896" s="9" t="s">
        <v>260</v>
      </c>
      <c r="E896" s="7">
        <v>1.0</v>
      </c>
      <c r="F896" s="7">
        <v>0.0</v>
      </c>
      <c r="G896" s="7">
        <v>0.0</v>
      </c>
      <c r="H896" s="24">
        <f t="shared" si="1"/>
        <v>0</v>
      </c>
      <c r="I896" s="7">
        <v>0.0</v>
      </c>
      <c r="J896" s="7">
        <v>0.0</v>
      </c>
      <c r="K896" s="7">
        <v>0.0</v>
      </c>
      <c r="L896" s="12">
        <f t="shared" si="2"/>
        <v>0</v>
      </c>
      <c r="M896" s="7">
        <v>0.0</v>
      </c>
      <c r="N896" s="7">
        <v>0.0</v>
      </c>
      <c r="O896" s="7">
        <v>0.0</v>
      </c>
      <c r="P896" s="7">
        <v>0.0</v>
      </c>
      <c r="Q896" s="7">
        <v>0.0</v>
      </c>
      <c r="R896" s="10">
        <f t="shared" si="3"/>
        <v>0</v>
      </c>
      <c r="S896" s="10">
        <f t="shared" si="4"/>
        <v>0</v>
      </c>
      <c r="T896" s="7">
        <v>0.0</v>
      </c>
      <c r="U896" s="7">
        <v>0.0</v>
      </c>
      <c r="V896" s="7">
        <v>0.0</v>
      </c>
      <c r="W896" s="7">
        <v>0.0</v>
      </c>
      <c r="X896" s="7">
        <v>0.0</v>
      </c>
      <c r="Y896" s="7">
        <v>0.0</v>
      </c>
      <c r="Z896" s="18">
        <f t="shared" si="5"/>
        <v>0</v>
      </c>
      <c r="AA896" s="14">
        <v>0.0</v>
      </c>
      <c r="AB896" s="18">
        <f t="shared" si="6"/>
        <v>0</v>
      </c>
      <c r="AC896" s="14">
        <v>1.99</v>
      </c>
      <c r="AD896" s="18">
        <f t="shared" si="7"/>
        <v>1.99</v>
      </c>
      <c r="AE896" s="13">
        <f t="shared" si="8"/>
        <v>0</v>
      </c>
      <c r="AF896" s="7">
        <v>0.0</v>
      </c>
      <c r="AG896" s="7">
        <v>0.0</v>
      </c>
      <c r="AH896" s="13" t="str">
        <f t="shared" si="9"/>
        <v> </v>
      </c>
      <c r="AI896" s="7">
        <v>0.0</v>
      </c>
      <c r="AJ896" s="7">
        <v>0.0</v>
      </c>
      <c r="AK896" s="26">
        <v>0.0</v>
      </c>
      <c r="AL896" s="26">
        <v>0.0</v>
      </c>
      <c r="AM896" s="7">
        <v>0.0</v>
      </c>
      <c r="AN896" s="7">
        <v>0.0</v>
      </c>
      <c r="AO896" s="7">
        <v>0.0</v>
      </c>
      <c r="AP896" s="7">
        <v>0.0</v>
      </c>
      <c r="AQ896" s="7">
        <v>0.0</v>
      </c>
      <c r="AR896" s="7">
        <v>0.0</v>
      </c>
      <c r="AS896" s="13">
        <f t="shared" si="10"/>
        <v>0</v>
      </c>
      <c r="AT896" s="14"/>
      <c r="AU896" s="7">
        <v>0.0</v>
      </c>
      <c r="AV896" s="7">
        <v>0.0</v>
      </c>
      <c r="AW896" s="14">
        <v>0.0</v>
      </c>
      <c r="AX896" s="14"/>
      <c r="AY896" s="14"/>
    </row>
    <row r="897" ht="12.75" customHeight="1">
      <c r="A897" s="7" t="s">
        <v>3556</v>
      </c>
      <c r="B897" s="7" t="s">
        <v>3557</v>
      </c>
      <c r="C897" s="8" t="s">
        <v>628</v>
      </c>
      <c r="D897" s="9" t="s">
        <v>260</v>
      </c>
      <c r="E897" s="7">
        <v>50.0</v>
      </c>
      <c r="F897" s="7">
        <v>0.0</v>
      </c>
      <c r="G897" s="7">
        <v>0.0</v>
      </c>
      <c r="H897" s="24">
        <f t="shared" si="1"/>
        <v>0</v>
      </c>
      <c r="I897" s="7">
        <v>0.0</v>
      </c>
      <c r="J897" s="7">
        <v>0.0</v>
      </c>
      <c r="K897" s="7">
        <v>0.0</v>
      </c>
      <c r="L897" s="12">
        <f t="shared" si="2"/>
        <v>0</v>
      </c>
      <c r="M897" s="7">
        <v>0.0</v>
      </c>
      <c r="N897" s="7">
        <v>0.0</v>
      </c>
      <c r="O897" s="7">
        <v>0.0</v>
      </c>
      <c r="P897" s="7">
        <v>0.0</v>
      </c>
      <c r="Q897" s="7">
        <v>0.0</v>
      </c>
      <c r="R897" s="10">
        <f t="shared" si="3"/>
        <v>0</v>
      </c>
      <c r="S897" s="10">
        <f t="shared" si="4"/>
        <v>0</v>
      </c>
      <c r="T897" s="7">
        <v>3.0</v>
      </c>
      <c r="U897" s="7">
        <v>2.0</v>
      </c>
      <c r="V897" s="7">
        <v>0.0</v>
      </c>
      <c r="W897" s="7">
        <v>2.0</v>
      </c>
      <c r="X897" s="7">
        <v>1.0</v>
      </c>
      <c r="Y897" s="7">
        <v>2970.0</v>
      </c>
      <c r="Z897" s="18">
        <f t="shared" si="5"/>
        <v>0.99</v>
      </c>
      <c r="AA897" s="14">
        <v>46.37</v>
      </c>
      <c r="AB897" s="18">
        <f t="shared" si="6"/>
        <v>0.9274</v>
      </c>
      <c r="AC897" s="14">
        <v>189.52</v>
      </c>
      <c r="AD897" s="18">
        <f t="shared" si="7"/>
        <v>3.7904</v>
      </c>
      <c r="AE897" s="13">
        <f t="shared" si="8"/>
        <v>0.1965746746</v>
      </c>
      <c r="AF897" s="7">
        <v>0.0</v>
      </c>
      <c r="AG897" s="7">
        <v>2.0</v>
      </c>
      <c r="AH897" s="13">
        <f t="shared" si="9"/>
        <v>0</v>
      </c>
      <c r="AI897" s="7">
        <v>1.0</v>
      </c>
      <c r="AJ897" s="7">
        <v>0.0</v>
      </c>
      <c r="AK897" s="26">
        <v>0.0</v>
      </c>
      <c r="AL897" s="26">
        <v>38.0</v>
      </c>
      <c r="AM897" s="7">
        <v>0.0</v>
      </c>
      <c r="AN897" s="7">
        <v>19.0</v>
      </c>
      <c r="AO897" s="7">
        <v>0.0</v>
      </c>
      <c r="AP897" s="7">
        <v>15.0</v>
      </c>
      <c r="AQ897" s="7">
        <v>1.0</v>
      </c>
      <c r="AR897" s="7">
        <v>38.0</v>
      </c>
      <c r="AS897" s="13">
        <f t="shared" si="10"/>
        <v>0.02564102564</v>
      </c>
      <c r="AT897" s="14">
        <v>-9.86</v>
      </c>
      <c r="AU897" s="7">
        <v>1.0</v>
      </c>
      <c r="AV897" s="7">
        <v>0.0</v>
      </c>
      <c r="AW897" s="14">
        <v>-53.1</v>
      </c>
      <c r="AX897" s="14">
        <v>12.12</v>
      </c>
      <c r="AY897" s="14">
        <v>8.81</v>
      </c>
    </row>
    <row r="898" ht="12.75" customHeight="1">
      <c r="A898" s="7" t="s">
        <v>3559</v>
      </c>
      <c r="B898" s="7" t="s">
        <v>3560</v>
      </c>
      <c r="C898" s="8" t="s">
        <v>610</v>
      </c>
      <c r="D898" s="9" t="s">
        <v>183</v>
      </c>
      <c r="E898" s="7">
        <v>81.0</v>
      </c>
      <c r="F898" s="7">
        <v>0.0</v>
      </c>
      <c r="G898" s="7">
        <v>0.0</v>
      </c>
      <c r="H898" s="24">
        <f t="shared" si="1"/>
        <v>0</v>
      </c>
      <c r="I898" s="7">
        <v>0.0</v>
      </c>
      <c r="J898" s="7">
        <v>0.0</v>
      </c>
      <c r="K898" s="7">
        <v>0.0</v>
      </c>
      <c r="L898" s="12">
        <f t="shared" si="2"/>
        <v>0</v>
      </c>
      <c r="M898" s="7">
        <v>0.0</v>
      </c>
      <c r="N898" s="7">
        <v>0.0</v>
      </c>
      <c r="O898" s="7">
        <v>0.0</v>
      </c>
      <c r="P898" s="7">
        <v>0.0</v>
      </c>
      <c r="Q898" s="7">
        <v>0.0</v>
      </c>
      <c r="R898" s="10">
        <f t="shared" si="3"/>
        <v>0</v>
      </c>
      <c r="S898" s="10">
        <f t="shared" si="4"/>
        <v>0</v>
      </c>
      <c r="T898" s="7">
        <v>1.0</v>
      </c>
      <c r="U898" s="7">
        <v>0.0</v>
      </c>
      <c r="V898" s="7">
        <v>0.0</v>
      </c>
      <c r="W898" s="7">
        <v>0.0</v>
      </c>
      <c r="X898" s="7">
        <v>0.0</v>
      </c>
      <c r="Y898" s="7">
        <v>594.0</v>
      </c>
      <c r="Z898" s="18">
        <f t="shared" si="5"/>
        <v>0.1222222222</v>
      </c>
      <c r="AA898" s="14">
        <v>7.51</v>
      </c>
      <c r="AB898" s="18">
        <f t="shared" si="6"/>
        <v>0.09271604938</v>
      </c>
      <c r="AC898" s="14">
        <v>388.42</v>
      </c>
      <c r="AD898" s="18">
        <f t="shared" si="7"/>
        <v>4.795308642</v>
      </c>
      <c r="AE898" s="13">
        <f t="shared" si="8"/>
        <v>0.01896799939</v>
      </c>
      <c r="AF898" s="7">
        <v>0.0</v>
      </c>
      <c r="AG898" s="7">
        <v>0.0</v>
      </c>
      <c r="AH898" s="13" t="str">
        <f t="shared" si="9"/>
        <v> </v>
      </c>
      <c r="AI898" s="7">
        <v>0.0</v>
      </c>
      <c r="AJ898" s="7">
        <v>1.0</v>
      </c>
      <c r="AK898" s="26">
        <v>2.0</v>
      </c>
      <c r="AL898" s="26">
        <v>5.0</v>
      </c>
      <c r="AM898" s="7">
        <v>0.0</v>
      </c>
      <c r="AN898" s="7">
        <v>2.0</v>
      </c>
      <c r="AO898" s="7">
        <v>0.0</v>
      </c>
      <c r="AP898" s="7">
        <v>3.0</v>
      </c>
      <c r="AQ898" s="7">
        <v>1.0</v>
      </c>
      <c r="AR898" s="7">
        <v>6.0</v>
      </c>
      <c r="AS898" s="13">
        <f t="shared" si="10"/>
        <v>0.1428571429</v>
      </c>
      <c r="AT898" s="14">
        <v>-0.67</v>
      </c>
      <c r="AU898" s="7">
        <v>0.0</v>
      </c>
      <c r="AV898" s="7">
        <v>1.0</v>
      </c>
      <c r="AW898" s="14">
        <v>-24.0</v>
      </c>
      <c r="AX898" s="14">
        <v>0.0</v>
      </c>
      <c r="AY898" s="14">
        <v>-6.36</v>
      </c>
    </row>
    <row r="899" ht="12.75" customHeight="1">
      <c r="A899" s="7" t="s">
        <v>832</v>
      </c>
      <c r="B899" s="7" t="s">
        <v>3565</v>
      </c>
      <c r="C899" s="8" t="s">
        <v>447</v>
      </c>
      <c r="D899" s="9" t="s">
        <v>255</v>
      </c>
      <c r="E899" s="7">
        <v>71.0</v>
      </c>
      <c r="F899" s="7">
        <v>1.0</v>
      </c>
      <c r="G899" s="7">
        <v>1.0</v>
      </c>
      <c r="H899" s="24">
        <f t="shared" si="1"/>
        <v>2</v>
      </c>
      <c r="I899" s="7">
        <v>1.0</v>
      </c>
      <c r="J899" s="7">
        <v>1.0</v>
      </c>
      <c r="K899" s="7">
        <v>0.0</v>
      </c>
      <c r="L899" s="12">
        <f t="shared" si="2"/>
        <v>3</v>
      </c>
      <c r="M899" s="7">
        <v>4.0</v>
      </c>
      <c r="N899" s="7">
        <v>1.0</v>
      </c>
      <c r="O899" s="7">
        <v>0.0</v>
      </c>
      <c r="P899" s="7">
        <v>3.0</v>
      </c>
      <c r="Q899" s="7">
        <v>1.0</v>
      </c>
      <c r="R899" s="10">
        <f t="shared" si="3"/>
        <v>0.25</v>
      </c>
      <c r="S899" s="10">
        <f t="shared" si="4"/>
        <v>0.25</v>
      </c>
      <c r="T899" s="7">
        <v>2.0</v>
      </c>
      <c r="U899" s="7">
        <v>1.0</v>
      </c>
      <c r="V899" s="7">
        <v>0.0</v>
      </c>
      <c r="W899" s="7">
        <v>1.0</v>
      </c>
      <c r="X899" s="7">
        <v>1.0</v>
      </c>
      <c r="Y899" s="7">
        <v>2119.0</v>
      </c>
      <c r="Z899" s="18">
        <f t="shared" si="5"/>
        <v>0.4974178404</v>
      </c>
      <c r="AA899" s="14">
        <v>30.65</v>
      </c>
      <c r="AB899" s="18">
        <f t="shared" si="6"/>
        <v>0.4316901408</v>
      </c>
      <c r="AC899" s="14">
        <v>251.94</v>
      </c>
      <c r="AD899" s="18">
        <f t="shared" si="7"/>
        <v>3.548450704</v>
      </c>
      <c r="AE899" s="13">
        <f t="shared" si="8"/>
        <v>0.1084610213</v>
      </c>
      <c r="AF899" s="7">
        <v>0.0</v>
      </c>
      <c r="AG899" s="7">
        <v>0.0</v>
      </c>
      <c r="AH899" s="13" t="str">
        <f t="shared" si="9"/>
        <v> </v>
      </c>
      <c r="AI899" s="7">
        <v>2.0</v>
      </c>
      <c r="AJ899" s="7">
        <v>4.0</v>
      </c>
      <c r="AK899" s="26">
        <v>4.0</v>
      </c>
      <c r="AL899" s="26">
        <v>23.0</v>
      </c>
      <c r="AM899" s="7">
        <v>1.0</v>
      </c>
      <c r="AN899" s="7">
        <v>10.0</v>
      </c>
      <c r="AO899" s="7">
        <v>1.0</v>
      </c>
      <c r="AP899" s="7">
        <v>9.0</v>
      </c>
      <c r="AQ899" s="7">
        <v>6.0</v>
      </c>
      <c r="AR899" s="7">
        <v>24.0</v>
      </c>
      <c r="AS899" s="13">
        <f t="shared" si="10"/>
        <v>0.2</v>
      </c>
      <c r="AT899" s="14">
        <v>11.44</v>
      </c>
      <c r="AU899" s="7">
        <v>0.0</v>
      </c>
      <c r="AV899" s="7">
        <v>4.0</v>
      </c>
      <c r="AW899" s="14">
        <v>-43.1</v>
      </c>
      <c r="AX899" s="14">
        <v>26.32</v>
      </c>
      <c r="AY899" s="14">
        <v>23.09</v>
      </c>
    </row>
  </sheetData>
  <printOptions/>
  <pageMargins bottom="0.75" footer="0.0" header="0.0" left="0.7" right="0.7" top="0.75"/>
  <pageSetup orientation="landscape"/>
  <headerFooter>
    <oddHeader>&amp;C&amp;A</oddHeader>
    <oddFooter>&amp;CPage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4.38"/>
    <col customWidth="1" min="2" max="2" width="98.88"/>
    <col customWidth="1" min="3" max="6" width="9.38"/>
    <col customWidth="1" min="7" max="26" width="8.0"/>
  </cols>
  <sheetData>
    <row r="1" ht="12.75" customHeight="1">
      <c r="A1" s="7" t="s">
        <v>0</v>
      </c>
      <c r="B1" s="7" t="s">
        <v>5559</v>
      </c>
    </row>
    <row r="2" ht="12.75" customHeight="1">
      <c r="A2" s="7" t="s">
        <v>27</v>
      </c>
      <c r="B2" s="7" t="s">
        <v>5560</v>
      </c>
    </row>
    <row r="3" ht="12.75" customHeight="1">
      <c r="A3" s="7" t="s">
        <v>76</v>
      </c>
      <c r="B3" s="7" t="s">
        <v>5561</v>
      </c>
    </row>
    <row r="4" ht="12.75" customHeight="1">
      <c r="A4" s="7" t="s">
        <v>5517</v>
      </c>
      <c r="B4" s="7" t="s">
        <v>5562</v>
      </c>
    </row>
    <row r="5" ht="12.75" customHeight="1">
      <c r="A5" s="7" t="s">
        <v>5518</v>
      </c>
      <c r="B5" s="7" t="s">
        <v>5563</v>
      </c>
    </row>
    <row r="6" ht="12.75" customHeight="1">
      <c r="A6" s="7" t="s">
        <v>5524</v>
      </c>
      <c r="B6" s="7" t="s">
        <v>5564</v>
      </c>
    </row>
    <row r="7" ht="12.75" customHeight="1">
      <c r="A7" s="7" t="s">
        <v>5516</v>
      </c>
      <c r="B7" s="7" t="s">
        <v>5565</v>
      </c>
    </row>
    <row r="8" ht="12.75" customHeight="1">
      <c r="A8" s="7" t="s">
        <v>5522</v>
      </c>
      <c r="B8" s="7" t="s">
        <v>5566</v>
      </c>
    </row>
    <row r="9" ht="12.75" customHeight="1">
      <c r="A9" s="7" t="s">
        <v>5567</v>
      </c>
      <c r="B9" s="7" t="s">
        <v>5568</v>
      </c>
    </row>
    <row r="10" ht="12.75" customHeight="1">
      <c r="A10" s="7" t="s">
        <v>5536</v>
      </c>
      <c r="B10" s="7" t="s">
        <v>5569</v>
      </c>
    </row>
    <row r="11" ht="12.75" customHeight="1">
      <c r="A11" s="7" t="s">
        <v>5537</v>
      </c>
      <c r="B11" s="7" t="s">
        <v>5570</v>
      </c>
    </row>
    <row r="12" ht="12.75" customHeight="1">
      <c r="A12" s="7" t="s">
        <v>5534</v>
      </c>
      <c r="B12" s="7" t="s">
        <v>5571</v>
      </c>
    </row>
    <row r="13" ht="12.75" customHeight="1">
      <c r="A13" s="7" t="s">
        <v>5535</v>
      </c>
      <c r="B13" s="7" t="s">
        <v>5572</v>
      </c>
    </row>
    <row r="14" ht="12.75" customHeight="1">
      <c r="A14" s="7" t="s">
        <v>5468</v>
      </c>
      <c r="B14" s="7" t="s">
        <v>5573</v>
      </c>
    </row>
    <row r="15" ht="12.75" customHeight="1">
      <c r="A15" s="7" t="s">
        <v>5469</v>
      </c>
      <c r="B15" s="7" t="s">
        <v>5574</v>
      </c>
    </row>
    <row r="16" ht="12.75" customHeight="1">
      <c r="A16" s="7" t="s">
        <v>5474</v>
      </c>
      <c r="B16" s="7" t="s">
        <v>5575</v>
      </c>
    </row>
    <row r="17" ht="12.75" customHeight="1">
      <c r="A17" s="7" t="s">
        <v>5466</v>
      </c>
      <c r="B17" s="7" t="s">
        <v>5576</v>
      </c>
    </row>
    <row r="18" ht="12.75" customHeight="1">
      <c r="A18" s="7" t="s">
        <v>5473</v>
      </c>
      <c r="B18" s="7" t="s">
        <v>5577</v>
      </c>
    </row>
    <row r="19" ht="12.75" customHeight="1">
      <c r="A19" s="7" t="s">
        <v>5487</v>
      </c>
      <c r="B19" s="7" t="s">
        <v>5578</v>
      </c>
    </row>
    <row r="20" ht="12.75" customHeight="1">
      <c r="A20" s="7" t="s">
        <v>5488</v>
      </c>
      <c r="B20" s="7" t="s">
        <v>5579</v>
      </c>
    </row>
    <row r="21" ht="12.75" customHeight="1">
      <c r="A21" s="7" t="s">
        <v>5485</v>
      </c>
      <c r="B21" s="7" t="s">
        <v>5580</v>
      </c>
    </row>
    <row r="22" ht="12.75" customHeight="1">
      <c r="A22" s="7" t="s">
        <v>5486</v>
      </c>
      <c r="B22" s="7" t="s">
        <v>5581</v>
      </c>
    </row>
    <row r="23" ht="12.75" customHeight="1">
      <c r="A23" s="7" t="s">
        <v>3571</v>
      </c>
      <c r="B23" s="7" t="s">
        <v>5582</v>
      </c>
    </row>
    <row r="24" ht="12.75" customHeight="1">
      <c r="A24" s="7" t="s">
        <v>3572</v>
      </c>
      <c r="B24" s="7" t="s">
        <v>5583</v>
      </c>
    </row>
    <row r="25" ht="12.75" customHeight="1">
      <c r="A25" s="7" t="s">
        <v>3570</v>
      </c>
      <c r="B25" s="7" t="s">
        <v>5584</v>
      </c>
    </row>
    <row r="26" ht="12.75" customHeight="1">
      <c r="A26" s="7" t="s">
        <v>3584</v>
      </c>
      <c r="B26" s="7" t="s">
        <v>5585</v>
      </c>
    </row>
    <row r="27" ht="12.75" customHeight="1">
      <c r="A27" s="7" t="s">
        <v>3581</v>
      </c>
      <c r="B27" s="7" t="s">
        <v>5586</v>
      </c>
    </row>
    <row r="28" ht="12.75" customHeight="1">
      <c r="A28" s="7" t="s">
        <v>3581</v>
      </c>
      <c r="B28" s="7" t="s">
        <v>5587</v>
      </c>
    </row>
    <row r="29" ht="12.75" customHeight="1">
      <c r="A29" s="7" t="s">
        <v>3582</v>
      </c>
      <c r="B29" s="7" t="s">
        <v>5588</v>
      </c>
    </row>
    <row r="30" ht="12.75" customHeight="1">
      <c r="A30" s="7" t="s">
        <v>24</v>
      </c>
      <c r="B30" s="7" t="s">
        <v>5589</v>
      </c>
    </row>
    <row r="31" ht="12.75" customHeight="1">
      <c r="A31" s="7" t="s">
        <v>3637</v>
      </c>
      <c r="B31" s="7" t="s">
        <v>5590</v>
      </c>
    </row>
    <row r="32" ht="12.75" customHeight="1">
      <c r="A32" s="7" t="s">
        <v>13</v>
      </c>
      <c r="B32" s="7" t="s">
        <v>5591</v>
      </c>
    </row>
    <row r="33" ht="12.75" customHeight="1">
      <c r="A33" s="7" t="s">
        <v>3645</v>
      </c>
      <c r="B33" s="7" t="s">
        <v>5592</v>
      </c>
    </row>
    <row r="34" ht="12.75" customHeight="1">
      <c r="A34" s="7" t="s">
        <v>60</v>
      </c>
      <c r="B34" s="7" t="s">
        <v>5593</v>
      </c>
    </row>
    <row r="35" ht="12.75" customHeight="1">
      <c r="A35" s="7" t="s">
        <v>110</v>
      </c>
      <c r="B35" s="7" t="s">
        <v>5594</v>
      </c>
    </row>
    <row r="36" ht="12.75" customHeight="1">
      <c r="A36" s="7" t="s">
        <v>80</v>
      </c>
      <c r="B36" s="7" t="s">
        <v>5595</v>
      </c>
    </row>
    <row r="37" ht="12.75" customHeight="1">
      <c r="A37" s="7" t="s">
        <v>2</v>
      </c>
    </row>
    <row r="38" ht="12.75" customHeight="1">
      <c r="A38" s="7" t="s">
        <v>54</v>
      </c>
      <c r="B38" s="7" t="s">
        <v>5596</v>
      </c>
    </row>
    <row r="39" ht="12.75" customHeight="1">
      <c r="A39" s="7" t="s">
        <v>30</v>
      </c>
      <c r="B39" s="7" t="s">
        <v>5597</v>
      </c>
    </row>
    <row r="40" ht="12.75" customHeight="1">
      <c r="A40" s="7" t="s">
        <v>127</v>
      </c>
    </row>
    <row r="41" ht="12.75" customHeight="1">
      <c r="A41" s="7" t="s">
        <v>5598</v>
      </c>
      <c r="B41" s="7" t="s">
        <v>5599</v>
      </c>
    </row>
    <row r="42" ht="12.75" customHeight="1">
      <c r="A42" s="7" t="s">
        <v>125</v>
      </c>
      <c r="B42" s="7" t="s">
        <v>5600</v>
      </c>
    </row>
    <row r="43" ht="12.75" customHeight="1">
      <c r="A43" s="7" t="s">
        <v>126</v>
      </c>
      <c r="B43" s="7" t="s">
        <v>5601</v>
      </c>
    </row>
    <row r="44" ht="12.75" customHeight="1">
      <c r="A44" s="7" t="s">
        <v>3609</v>
      </c>
      <c r="B44" s="7" t="s">
        <v>5602</v>
      </c>
    </row>
    <row r="45" ht="12.75" customHeight="1">
      <c r="A45" s="7" t="s">
        <v>3613</v>
      </c>
      <c r="B45" s="7" t="s">
        <v>5603</v>
      </c>
    </row>
    <row r="46" ht="12.75" customHeight="1">
      <c r="A46" s="7" t="s">
        <v>3624</v>
      </c>
      <c r="B46" s="7" t="s">
        <v>5604</v>
      </c>
    </row>
    <row r="47" ht="12.75" customHeight="1">
      <c r="A47" s="7" t="s">
        <v>32</v>
      </c>
      <c r="B47" s="7" t="s">
        <v>5605</v>
      </c>
    </row>
    <row r="48" ht="12.75" customHeight="1">
      <c r="A48" s="7" t="s">
        <v>3608</v>
      </c>
      <c r="B48" s="7" t="s">
        <v>5606</v>
      </c>
    </row>
    <row r="49" ht="12.75" customHeight="1">
      <c r="A49" s="7" t="s">
        <v>3612</v>
      </c>
      <c r="B49" s="7" t="s">
        <v>5607</v>
      </c>
    </row>
    <row r="50" ht="12.75" customHeight="1">
      <c r="A50" s="7" t="s">
        <v>106</v>
      </c>
      <c r="B50" s="7" t="s">
        <v>5608</v>
      </c>
    </row>
    <row r="51" ht="12.75" customHeight="1">
      <c r="A51" s="7" t="s">
        <v>4</v>
      </c>
      <c r="B51" s="7" t="s">
        <v>5609</v>
      </c>
    </row>
    <row r="52" ht="12.75" customHeight="1">
      <c r="A52" s="7" t="s">
        <v>120</v>
      </c>
      <c r="B52" s="7" t="s">
        <v>5610</v>
      </c>
    </row>
    <row r="53" ht="12.75" customHeight="1">
      <c r="A53" s="7" t="s">
        <v>111</v>
      </c>
      <c r="B53" s="7" t="s">
        <v>5611</v>
      </c>
    </row>
    <row r="54" ht="12.75" customHeight="1">
      <c r="A54" s="7" t="s">
        <v>81</v>
      </c>
      <c r="B54" s="7" t="s">
        <v>5612</v>
      </c>
    </row>
    <row r="55" ht="12.75" customHeight="1">
      <c r="A55" s="7" t="s">
        <v>100</v>
      </c>
      <c r="B55" s="7" t="s">
        <v>5613</v>
      </c>
    </row>
    <row r="56" ht="12.75" customHeight="1">
      <c r="A56" s="7" t="s">
        <v>95</v>
      </c>
      <c r="B56" s="7" t="s">
        <v>5614</v>
      </c>
    </row>
    <row r="57" ht="12.75" customHeight="1">
      <c r="A57" s="7" t="s">
        <v>97</v>
      </c>
      <c r="B57" s="7" t="s">
        <v>5615</v>
      </c>
    </row>
    <row r="58" ht="12.75" customHeight="1">
      <c r="A58" s="7" t="s">
        <v>1</v>
      </c>
      <c r="B58" s="7" t="s">
        <v>5616</v>
      </c>
    </row>
    <row r="59" ht="12.75" customHeight="1">
      <c r="A59" s="7" t="s">
        <v>91</v>
      </c>
      <c r="B59" s="7" t="s">
        <v>5617</v>
      </c>
    </row>
    <row r="60" ht="12.75" customHeight="1">
      <c r="A60" s="7" t="s">
        <v>16</v>
      </c>
      <c r="B60" s="7" t="s">
        <v>5618</v>
      </c>
    </row>
    <row r="61" ht="12.75" customHeight="1">
      <c r="A61" s="7" t="s">
        <v>79</v>
      </c>
      <c r="B61" s="7" t="s">
        <v>5619</v>
      </c>
    </row>
    <row r="62" ht="12.75" customHeight="1">
      <c r="A62" s="7" t="s">
        <v>3585</v>
      </c>
      <c r="B62" s="7" t="s">
        <v>5620</v>
      </c>
    </row>
    <row r="63" ht="12.75" customHeight="1">
      <c r="A63" s="7" t="s">
        <v>3567</v>
      </c>
      <c r="B63" s="7" t="s">
        <v>5621</v>
      </c>
    </row>
    <row r="64" ht="12.75" customHeight="1">
      <c r="A64" s="7" t="s">
        <v>3587</v>
      </c>
      <c r="B64" s="7" t="s">
        <v>5622</v>
      </c>
    </row>
    <row r="65" ht="12.75" customHeight="1">
      <c r="A65" s="7" t="s">
        <v>5623</v>
      </c>
      <c r="B65" s="7" t="s">
        <v>5624</v>
      </c>
    </row>
    <row r="66" ht="12.75" customHeight="1">
      <c r="A66" s="7" t="s">
        <v>3576</v>
      </c>
      <c r="B66" s="7" t="s">
        <v>5625</v>
      </c>
    </row>
    <row r="67" ht="12.75" customHeight="1">
      <c r="A67" s="7" t="s">
        <v>3578</v>
      </c>
      <c r="B67" s="7" t="s">
        <v>5626</v>
      </c>
    </row>
    <row r="68" ht="12.75" customHeight="1">
      <c r="A68" s="7" t="s">
        <v>3673</v>
      </c>
      <c r="B68" s="7" t="s">
        <v>5627</v>
      </c>
    </row>
    <row r="69" ht="12.75" customHeight="1">
      <c r="A69" s="7" t="s">
        <v>3598</v>
      </c>
      <c r="B69" s="7" t="s">
        <v>5628</v>
      </c>
    </row>
    <row r="70" ht="12.75" customHeight="1">
      <c r="A70" s="7" t="s">
        <v>3597</v>
      </c>
      <c r="B70" s="7" t="s">
        <v>5629</v>
      </c>
    </row>
    <row r="71" ht="12.75" customHeight="1">
      <c r="A71" s="7" t="s">
        <v>3668</v>
      </c>
      <c r="B71" s="7" t="s">
        <v>5630</v>
      </c>
    </row>
    <row r="72" ht="12.75" customHeight="1">
      <c r="A72" s="7" t="s">
        <v>3667</v>
      </c>
      <c r="B72" s="7" t="s">
        <v>5631</v>
      </c>
    </row>
    <row r="73" ht="12.75" customHeight="1">
      <c r="A73" s="7" t="s">
        <v>3666</v>
      </c>
      <c r="B73" s="7" t="s">
        <v>5632</v>
      </c>
    </row>
    <row r="74" ht="12.75" customHeight="1">
      <c r="A74" s="7" t="s">
        <v>3566</v>
      </c>
      <c r="B74" s="7" t="s">
        <v>5633</v>
      </c>
    </row>
    <row r="75" ht="12.75" customHeight="1">
      <c r="A75" s="7" t="s">
        <v>3590</v>
      </c>
      <c r="B75" s="7" t="s">
        <v>5634</v>
      </c>
    </row>
    <row r="76" ht="12.75" customHeight="1">
      <c r="A76" s="7" t="s">
        <v>3589</v>
      </c>
      <c r="B76" s="7" t="s">
        <v>5635</v>
      </c>
    </row>
    <row r="77" ht="12.75" customHeight="1">
      <c r="A77" s="7" t="s">
        <v>3588</v>
      </c>
      <c r="B77" s="7" t="s">
        <v>5636</v>
      </c>
    </row>
    <row r="78" ht="12.75" customHeight="1">
      <c r="A78" s="7" t="s">
        <v>3593</v>
      </c>
      <c r="B78" s="7" t="s">
        <v>5637</v>
      </c>
    </row>
    <row r="79" ht="12.75" customHeight="1">
      <c r="A79" s="7" t="s">
        <v>3592</v>
      </c>
      <c r="B79" s="7" t="s">
        <v>5638</v>
      </c>
    </row>
    <row r="80" ht="12.75" customHeight="1">
      <c r="A80" s="7" t="s">
        <v>3594</v>
      </c>
      <c r="B80" s="7" t="s">
        <v>5639</v>
      </c>
    </row>
    <row r="81" ht="12.75" customHeight="1">
      <c r="A81" s="7" t="s">
        <v>3574</v>
      </c>
      <c r="B81" s="7" t="s">
        <v>5640</v>
      </c>
    </row>
    <row r="82" ht="12.75" customHeight="1">
      <c r="A82" s="7" t="s">
        <v>3672</v>
      </c>
      <c r="B82" s="7" t="s">
        <v>5641</v>
      </c>
    </row>
    <row r="83" ht="12.75" customHeight="1">
      <c r="A83" s="7" t="s">
        <v>3600</v>
      </c>
      <c r="B83" s="7" t="s">
        <v>5642</v>
      </c>
    </row>
    <row r="84" ht="12.75" customHeight="1">
      <c r="A84" s="7" t="s">
        <v>3599</v>
      </c>
      <c r="B84" s="7" t="s">
        <v>5643</v>
      </c>
    </row>
    <row r="85" ht="12.75" customHeight="1">
      <c r="A85" s="7" t="s">
        <v>3671</v>
      </c>
      <c r="B85" s="7" t="s">
        <v>5641</v>
      </c>
    </row>
    <row r="86" ht="12.75" customHeight="1">
      <c r="A86" s="7" t="s">
        <v>3614</v>
      </c>
      <c r="B86" s="7" t="s">
        <v>5644</v>
      </c>
    </row>
    <row r="87" ht="12.75" customHeight="1">
      <c r="A87" s="7" t="s">
        <v>3615</v>
      </c>
      <c r="B87" s="7" t="s">
        <v>5645</v>
      </c>
    </row>
    <row r="88" ht="12.75" customHeight="1">
      <c r="A88" s="7" t="s">
        <v>3596</v>
      </c>
      <c r="B88" s="7" t="s">
        <v>5646</v>
      </c>
    </row>
    <row r="89" ht="12.75" customHeight="1">
      <c r="A89" s="7" t="s">
        <v>3595</v>
      </c>
      <c r="B89" s="7" t="s">
        <v>5647</v>
      </c>
    </row>
    <row r="90" ht="12.75" customHeight="1">
      <c r="A90" s="7" t="s">
        <v>3568</v>
      </c>
      <c r="B90" s="7" t="s">
        <v>5648</v>
      </c>
    </row>
    <row r="91" ht="12.75" customHeight="1">
      <c r="A91" s="7" t="s">
        <v>3569</v>
      </c>
      <c r="B91" s="7" t="s">
        <v>5649</v>
      </c>
    </row>
    <row r="92" ht="12.75" customHeight="1">
      <c r="A92" s="7" t="s">
        <v>3586</v>
      </c>
      <c r="B92" s="7" t="s">
        <v>5650</v>
      </c>
    </row>
    <row r="93" ht="12.75" customHeight="1">
      <c r="A93" s="7" t="s">
        <v>3655</v>
      </c>
      <c r="B93" s="7" t="s">
        <v>5651</v>
      </c>
    </row>
    <row r="94" ht="12.75" customHeight="1">
      <c r="A94" s="7" t="s">
        <v>3658</v>
      </c>
      <c r="B94" s="7" t="s">
        <v>5652</v>
      </c>
    </row>
    <row r="95" ht="12.75" customHeight="1">
      <c r="A95" s="7" t="s">
        <v>3654</v>
      </c>
      <c r="B95" s="7" t="s">
        <v>5653</v>
      </c>
    </row>
    <row r="96" ht="12.75" customHeight="1">
      <c r="A96" s="7" t="s">
        <v>3657</v>
      </c>
      <c r="B96" s="7" t="s">
        <v>5654</v>
      </c>
    </row>
    <row r="97" ht="12.75" customHeight="1">
      <c r="A97" s="7" t="s">
        <v>3656</v>
      </c>
      <c r="B97" s="7" t="s">
        <v>5655</v>
      </c>
    </row>
    <row r="98" ht="12.75" customHeight="1">
      <c r="A98" s="7" t="s">
        <v>3659</v>
      </c>
      <c r="B98" s="7" t="s">
        <v>5656</v>
      </c>
    </row>
    <row r="99" ht="12.75" customHeight="1">
      <c r="A99" s="7" t="s">
        <v>3636</v>
      </c>
      <c r="B99" s="7" t="s">
        <v>5657</v>
      </c>
    </row>
    <row r="100" ht="12.75" customHeight="1">
      <c r="A100" s="7" t="s">
        <v>3635</v>
      </c>
      <c r="B100" s="7" t="s">
        <v>5658</v>
      </c>
    </row>
    <row r="101" ht="12.75" customHeight="1">
      <c r="A101" s="7" t="s">
        <v>3577</v>
      </c>
      <c r="B101" s="7" t="s">
        <v>5659</v>
      </c>
    </row>
    <row r="102" ht="12.75" customHeight="1">
      <c r="A102" s="7" t="s">
        <v>3573</v>
      </c>
      <c r="B102" s="7" t="s">
        <v>5660</v>
      </c>
    </row>
    <row r="103" ht="12.75" customHeight="1">
      <c r="A103" s="7" t="s">
        <v>3591</v>
      </c>
      <c r="B103" s="7" t="s">
        <v>5661</v>
      </c>
    </row>
    <row r="104" ht="12.75" customHeight="1">
      <c r="A104" s="7" t="s">
        <v>3579</v>
      </c>
      <c r="B104" s="7" t="s">
        <v>5662</v>
      </c>
    </row>
    <row r="105" ht="12.75" customHeight="1">
      <c r="A105" s="7" t="s">
        <v>3580</v>
      </c>
      <c r="B105" s="7" t="s">
        <v>5663</v>
      </c>
    </row>
    <row r="106" ht="12.75" customHeight="1">
      <c r="A106" s="7" t="s">
        <v>3661</v>
      </c>
      <c r="B106" s="7" t="s">
        <v>5664</v>
      </c>
    </row>
    <row r="107" ht="12.75" customHeight="1">
      <c r="A107" s="7" t="s">
        <v>3660</v>
      </c>
      <c r="B107" s="7" t="s">
        <v>5665</v>
      </c>
    </row>
    <row r="108" ht="12.75" customHeight="1">
      <c r="A108" s="7" t="s">
        <v>14</v>
      </c>
    </row>
    <row r="109" ht="12.75" customHeight="1">
      <c r="A109" s="7" t="s">
        <v>45</v>
      </c>
      <c r="B109" s="7" t="s">
        <v>5666</v>
      </c>
    </row>
    <row r="110" ht="12.75" customHeight="1">
      <c r="A110" s="7" t="s">
        <v>44</v>
      </c>
      <c r="B110" s="7" t="s">
        <v>5667</v>
      </c>
    </row>
    <row r="111" ht="12.75" customHeight="1">
      <c r="A111" s="7" t="s">
        <v>48</v>
      </c>
      <c r="B111" s="7" t="s">
        <v>5668</v>
      </c>
    </row>
    <row r="112" ht="12.75" customHeight="1">
      <c r="A112" s="7" t="s">
        <v>50</v>
      </c>
      <c r="B112" s="7" t="s">
        <v>5669</v>
      </c>
    </row>
    <row r="113" ht="12.75" customHeight="1">
      <c r="A113" s="7" t="s">
        <v>43</v>
      </c>
      <c r="B113" s="7" t="s">
        <v>5670</v>
      </c>
    </row>
    <row r="114" ht="12.75" customHeight="1">
      <c r="A114" s="7" t="s">
        <v>49</v>
      </c>
      <c r="B114" s="7" t="s">
        <v>5671</v>
      </c>
    </row>
    <row r="115" ht="12.75" customHeight="1">
      <c r="A115" s="7" t="s">
        <v>51</v>
      </c>
      <c r="B115" s="7" t="s">
        <v>5672</v>
      </c>
    </row>
    <row r="116" ht="12.75" customHeight="1">
      <c r="A116" s="7" t="s">
        <v>23</v>
      </c>
      <c r="B116" s="7" t="s">
        <v>5673</v>
      </c>
    </row>
    <row r="117" ht="12.75" customHeight="1">
      <c r="A117" s="7" t="s">
        <v>68</v>
      </c>
      <c r="B117" s="7" t="s">
        <v>5674</v>
      </c>
    </row>
    <row r="118" ht="12.75" customHeight="1">
      <c r="A118" s="7" t="s">
        <v>62</v>
      </c>
      <c r="B118" s="7" t="s">
        <v>5675</v>
      </c>
    </row>
    <row r="119" ht="12.75" customHeight="1">
      <c r="A119" s="7" t="s">
        <v>121</v>
      </c>
      <c r="B119" s="7" t="s">
        <v>5676</v>
      </c>
    </row>
    <row r="120" ht="12.75" customHeight="1">
      <c r="A120" s="7" t="s">
        <v>22</v>
      </c>
      <c r="B120" s="7" t="s">
        <v>5677</v>
      </c>
    </row>
    <row r="121" ht="12.75" customHeight="1">
      <c r="A121" s="7" t="s">
        <v>70</v>
      </c>
      <c r="B121" s="7" t="s">
        <v>5678</v>
      </c>
    </row>
    <row r="122" ht="12.75" customHeight="1">
      <c r="A122" s="7" t="s">
        <v>56</v>
      </c>
      <c r="B122" s="7" t="s">
        <v>5679</v>
      </c>
    </row>
    <row r="123" ht="12.75" customHeight="1">
      <c r="A123" s="7" t="s">
        <v>128</v>
      </c>
      <c r="B123" s="7" t="s">
        <v>5680</v>
      </c>
    </row>
    <row r="124" ht="12.75" customHeight="1">
      <c r="A124" s="7" t="s">
        <v>102</v>
      </c>
      <c r="B124" s="7" t="s">
        <v>5681</v>
      </c>
    </row>
    <row r="125" ht="12.75" customHeight="1">
      <c r="A125" s="7" t="s">
        <v>104</v>
      </c>
      <c r="B125" s="7" t="s">
        <v>5682</v>
      </c>
    </row>
    <row r="126" ht="12.75" customHeight="1">
      <c r="A126" s="7" t="s">
        <v>103</v>
      </c>
      <c r="B126" s="7" t="s">
        <v>5683</v>
      </c>
    </row>
    <row r="127" ht="12.75" customHeight="1">
      <c r="A127" s="7" t="s">
        <v>78</v>
      </c>
      <c r="B127" s="7" t="s">
        <v>5684</v>
      </c>
    </row>
    <row r="128" ht="12.75" customHeight="1">
      <c r="A128" s="7" t="s">
        <v>58</v>
      </c>
      <c r="B128" s="7" t="s">
        <v>5685</v>
      </c>
    </row>
    <row r="129" ht="12.75" customHeight="1">
      <c r="A129" s="7" t="s">
        <v>52</v>
      </c>
      <c r="B129" s="7" t="s">
        <v>5686</v>
      </c>
    </row>
    <row r="130" ht="12.75" customHeight="1">
      <c r="A130" s="7" t="s">
        <v>53</v>
      </c>
      <c r="B130" s="7" t="s">
        <v>5687</v>
      </c>
    </row>
    <row r="131" ht="12.75" customHeight="1">
      <c r="A131" s="7" t="s">
        <v>6</v>
      </c>
      <c r="B131" s="7" t="s">
        <v>5688</v>
      </c>
    </row>
    <row r="132" ht="12.75" customHeight="1">
      <c r="A132" s="7" t="s">
        <v>41</v>
      </c>
      <c r="B132" s="7" t="s">
        <v>5689</v>
      </c>
    </row>
    <row r="133" ht="12.75" customHeight="1">
      <c r="A133" s="7" t="s">
        <v>40</v>
      </c>
      <c r="B133" s="7" t="s">
        <v>5690</v>
      </c>
    </row>
    <row r="134" ht="12.75" customHeight="1">
      <c r="A134" s="7" t="s">
        <v>122</v>
      </c>
      <c r="B134" s="7" t="s">
        <v>5691</v>
      </c>
    </row>
    <row r="135" ht="12.75" customHeight="1">
      <c r="A135" s="7" t="s">
        <v>42</v>
      </c>
      <c r="B135" s="7" t="s">
        <v>5692</v>
      </c>
    </row>
    <row r="136" ht="12.75" customHeight="1">
      <c r="A136" s="7" t="s">
        <v>15</v>
      </c>
    </row>
    <row r="137" ht="12.75" customHeight="1">
      <c r="A137" s="7" t="s">
        <v>61</v>
      </c>
      <c r="B137" s="7" t="s">
        <v>5693</v>
      </c>
    </row>
    <row r="138" ht="12.75" customHeight="1">
      <c r="A138" s="7" t="s">
        <v>66</v>
      </c>
      <c r="B138" s="7" t="s">
        <v>5694</v>
      </c>
    </row>
    <row r="139" ht="12.75" customHeight="1">
      <c r="A139" s="7" t="s">
        <v>69</v>
      </c>
      <c r="B139" s="7" t="s">
        <v>5695</v>
      </c>
    </row>
    <row r="140" ht="12.75" customHeight="1">
      <c r="A140" s="7" t="s">
        <v>65</v>
      </c>
      <c r="B140" s="7" t="s">
        <v>5696</v>
      </c>
    </row>
    <row r="141" ht="12.75" customHeight="1">
      <c r="A141" s="7" t="s">
        <v>67</v>
      </c>
      <c r="B141" s="7" t="s">
        <v>5697</v>
      </c>
    </row>
    <row r="142" ht="12.75" customHeight="1">
      <c r="A142" s="7" t="s">
        <v>29</v>
      </c>
      <c r="B142" s="7" t="s">
        <v>5698</v>
      </c>
    </row>
    <row r="143" ht="12.75" customHeight="1">
      <c r="A143" s="7" t="s">
        <v>55</v>
      </c>
      <c r="B143" s="7" t="s">
        <v>5699</v>
      </c>
    </row>
    <row r="144" ht="12.75" customHeight="1">
      <c r="A144" s="7" t="s">
        <v>71</v>
      </c>
      <c r="B144" s="7" t="s">
        <v>5700</v>
      </c>
    </row>
    <row r="145" ht="12.75" customHeight="1">
      <c r="A145" s="7" t="s">
        <v>3669</v>
      </c>
      <c r="B145" s="7" t="s">
        <v>5701</v>
      </c>
    </row>
    <row r="146" ht="12.75" customHeight="1">
      <c r="A146" s="7" t="s">
        <v>3670</v>
      </c>
      <c r="B146" s="7" t="s">
        <v>5702</v>
      </c>
    </row>
    <row r="147" ht="12.75" customHeight="1">
      <c r="A147" s="7" t="s">
        <v>96</v>
      </c>
      <c r="B147" s="7" t="s">
        <v>5703</v>
      </c>
    </row>
    <row r="148" ht="12.75" customHeight="1">
      <c r="A148" s="7" t="s">
        <v>99</v>
      </c>
      <c r="B148" s="7" t="s">
        <v>5704</v>
      </c>
    </row>
    <row r="149" ht="12.75" customHeight="1">
      <c r="A149" s="7" t="s">
        <v>46</v>
      </c>
      <c r="B149" s="7" t="s">
        <v>5705</v>
      </c>
    </row>
    <row r="150" ht="12.75" customHeight="1">
      <c r="A150" s="7" t="s">
        <v>47</v>
      </c>
      <c r="B150" s="7" t="s">
        <v>5706</v>
      </c>
    </row>
    <row r="151" ht="12.75" customHeight="1">
      <c r="A151" s="7" t="s">
        <v>90</v>
      </c>
      <c r="B151" s="7" t="s">
        <v>5707</v>
      </c>
    </row>
    <row r="152" ht="12.75" customHeight="1">
      <c r="A152" s="7" t="s">
        <v>77</v>
      </c>
      <c r="B152" s="7" t="s">
        <v>5708</v>
      </c>
    </row>
    <row r="153" ht="12.75" customHeight="1">
      <c r="A153" s="7" t="s">
        <v>3652</v>
      </c>
      <c r="B153" s="7" t="s">
        <v>5709</v>
      </c>
    </row>
    <row r="154" ht="12.75" customHeight="1">
      <c r="A154" s="7" t="s">
        <v>3653</v>
      </c>
      <c r="B154" s="7" t="s">
        <v>5710</v>
      </c>
    </row>
    <row r="155" ht="12.75" customHeight="1">
      <c r="A155" s="7" t="s">
        <v>3643</v>
      </c>
      <c r="B155" s="7" t="s">
        <v>5711</v>
      </c>
    </row>
    <row r="156" ht="12.75" customHeight="1">
      <c r="A156" s="7" t="s">
        <v>3642</v>
      </c>
      <c r="B156" s="7" t="s">
        <v>5712</v>
      </c>
    </row>
    <row r="157" ht="12.75" customHeight="1">
      <c r="A157" s="7" t="s">
        <v>3647</v>
      </c>
      <c r="B157" s="7" t="s">
        <v>5713</v>
      </c>
    </row>
    <row r="158" ht="12.75" customHeight="1">
      <c r="A158" s="7" t="s">
        <v>3639</v>
      </c>
      <c r="B158" s="7" t="s">
        <v>5714</v>
      </c>
    </row>
    <row r="159" ht="12.75" customHeight="1">
      <c r="A159" s="7" t="s">
        <v>3646</v>
      </c>
      <c r="B159" s="7" t="s">
        <v>5715</v>
      </c>
    </row>
    <row r="160" ht="12.75" customHeight="1">
      <c r="A160" s="7" t="s">
        <v>3638</v>
      </c>
      <c r="B160" s="7" t="s">
        <v>5716</v>
      </c>
    </row>
    <row r="161" ht="12.75" customHeight="1">
      <c r="A161" s="7" t="s">
        <v>3651</v>
      </c>
      <c r="B161" s="7" t="s">
        <v>5717</v>
      </c>
    </row>
    <row r="162" ht="12.75" customHeight="1">
      <c r="A162" s="7" t="s">
        <v>3650</v>
      </c>
      <c r="B162" s="7" t="s">
        <v>5718</v>
      </c>
    </row>
    <row r="163" ht="12.75" customHeight="1">
      <c r="A163" s="7" t="s">
        <v>3641</v>
      </c>
      <c r="B163" s="7" t="s">
        <v>5719</v>
      </c>
    </row>
    <row r="164" ht="12.75" customHeight="1">
      <c r="A164" s="7" t="s">
        <v>3640</v>
      </c>
      <c r="B164" s="7" t="s">
        <v>5720</v>
      </c>
    </row>
    <row r="165" ht="12.75" customHeight="1">
      <c r="A165" s="7" t="s">
        <v>3648</v>
      </c>
      <c r="B165" s="7" t="s">
        <v>5721</v>
      </c>
    </row>
    <row r="166" ht="12.75" customHeight="1">
      <c r="A166" s="7" t="s">
        <v>3649</v>
      </c>
      <c r="B166" s="7" t="s">
        <v>5722</v>
      </c>
    </row>
    <row r="167" ht="12.75" customHeight="1">
      <c r="A167" s="7" t="s">
        <v>108</v>
      </c>
      <c r="B167" s="7" t="s">
        <v>5723</v>
      </c>
    </row>
    <row r="168" ht="12.75" customHeight="1">
      <c r="A168" s="7" t="s">
        <v>3601</v>
      </c>
      <c r="B168" s="7" t="s">
        <v>5724</v>
      </c>
    </row>
    <row r="169" ht="12.75" customHeight="1">
      <c r="A169" s="7" t="s">
        <v>3602</v>
      </c>
      <c r="B169" s="7" t="s">
        <v>5725</v>
      </c>
    </row>
    <row r="170" ht="12.75" customHeight="1">
      <c r="A170" s="7" t="s">
        <v>39</v>
      </c>
      <c r="B170" s="7" t="s">
        <v>5726</v>
      </c>
    </row>
    <row r="171" ht="12.75" customHeight="1">
      <c r="A171" s="7" t="s">
        <v>38</v>
      </c>
      <c r="B171" s="7" t="s">
        <v>5727</v>
      </c>
    </row>
    <row r="172" ht="12.75" customHeight="1">
      <c r="A172" s="7" t="s">
        <v>3616</v>
      </c>
      <c r="B172" s="7" t="s">
        <v>5728</v>
      </c>
    </row>
    <row r="173" ht="12.75" customHeight="1">
      <c r="A173" s="7" t="s">
        <v>64</v>
      </c>
      <c r="B173" s="7" t="s">
        <v>5729</v>
      </c>
    </row>
    <row r="174" ht="12.75" customHeight="1">
      <c r="A174" s="7" t="s">
        <v>18</v>
      </c>
      <c r="B174" s="7" t="s">
        <v>5730</v>
      </c>
    </row>
    <row r="175" ht="12.75" customHeight="1">
      <c r="A175" s="7" t="s">
        <v>107</v>
      </c>
      <c r="B175" s="7" t="s">
        <v>5731</v>
      </c>
    </row>
    <row r="176" ht="12.75" customHeight="1">
      <c r="A176" s="7" t="s">
        <v>5489</v>
      </c>
      <c r="B176" s="7" t="s">
        <v>5732</v>
      </c>
    </row>
    <row r="177" ht="12.75" customHeight="1">
      <c r="A177" s="7" t="s">
        <v>5464</v>
      </c>
      <c r="B177" s="7" t="s">
        <v>5733</v>
      </c>
    </row>
    <row r="178" ht="12.75" customHeight="1">
      <c r="A178" s="7" t="s">
        <v>5478</v>
      </c>
      <c r="B178" s="7" t="s">
        <v>5734</v>
      </c>
    </row>
    <row r="179" ht="12.75" customHeight="1">
      <c r="A179" s="7" t="s">
        <v>5510</v>
      </c>
      <c r="B179" s="7" t="s">
        <v>5735</v>
      </c>
    </row>
    <row r="180" ht="12.75" customHeight="1">
      <c r="A180" s="7" t="s">
        <v>5476</v>
      </c>
      <c r="B180" s="7" t="s">
        <v>5736</v>
      </c>
    </row>
    <row r="181" ht="12.75" customHeight="1">
      <c r="A181" s="7" t="s">
        <v>5495</v>
      </c>
      <c r="B181" s="7" t="s">
        <v>5737</v>
      </c>
    </row>
    <row r="182" ht="12.75" customHeight="1">
      <c r="A182" s="7" t="s">
        <v>5494</v>
      </c>
      <c r="B182" s="7" t="s">
        <v>5738</v>
      </c>
    </row>
    <row r="183" ht="12.75" customHeight="1">
      <c r="A183" s="7" t="s">
        <v>5493</v>
      </c>
      <c r="B183" s="7" t="s">
        <v>5739</v>
      </c>
    </row>
    <row r="184" ht="12.75" customHeight="1">
      <c r="A184" s="7" t="s">
        <v>5463</v>
      </c>
      <c r="B184" s="7" t="s">
        <v>5740</v>
      </c>
    </row>
    <row r="185" ht="12.75" customHeight="1">
      <c r="A185" s="7" t="s">
        <v>5741</v>
      </c>
      <c r="B185" s="7" t="s">
        <v>5742</v>
      </c>
    </row>
    <row r="186" ht="12.75" customHeight="1">
      <c r="A186" s="7" t="s">
        <v>5743</v>
      </c>
      <c r="B186" s="7" t="s">
        <v>5744</v>
      </c>
    </row>
    <row r="187" ht="12.75" customHeight="1">
      <c r="A187" s="7" t="s">
        <v>5481</v>
      </c>
      <c r="B187" s="7" t="s">
        <v>5745</v>
      </c>
    </row>
    <row r="188" ht="12.75" customHeight="1">
      <c r="A188" s="7" t="s">
        <v>5480</v>
      </c>
      <c r="B188" s="7" t="s">
        <v>5746</v>
      </c>
    </row>
    <row r="189" ht="12.75" customHeight="1">
      <c r="A189" s="7" t="s">
        <v>5479</v>
      </c>
      <c r="B189" s="7" t="s">
        <v>5747</v>
      </c>
    </row>
    <row r="190" ht="12.75" customHeight="1">
      <c r="A190" s="7" t="s">
        <v>5491</v>
      </c>
      <c r="B190" s="7" t="s">
        <v>5748</v>
      </c>
    </row>
    <row r="191" ht="12.75" customHeight="1">
      <c r="A191" s="7" t="s">
        <v>5490</v>
      </c>
      <c r="B191" s="7" t="s">
        <v>5749</v>
      </c>
    </row>
    <row r="192" ht="12.75" customHeight="1">
      <c r="A192" s="7" t="s">
        <v>5492</v>
      </c>
      <c r="B192" s="7" t="s">
        <v>5750</v>
      </c>
    </row>
    <row r="193" ht="12.75" customHeight="1">
      <c r="A193" s="7" t="s">
        <v>5472</v>
      </c>
      <c r="B193" s="7" t="s">
        <v>5751</v>
      </c>
    </row>
    <row r="194" ht="12.75" customHeight="1">
      <c r="A194" s="7" t="s">
        <v>5511</v>
      </c>
      <c r="B194" s="7" t="s">
        <v>5752</v>
      </c>
    </row>
    <row r="195" ht="12.75" customHeight="1">
      <c r="A195" s="7" t="s">
        <v>5465</v>
      </c>
      <c r="B195" s="7" t="s">
        <v>5753</v>
      </c>
    </row>
    <row r="196" ht="12.75" customHeight="1">
      <c r="A196" s="7" t="s">
        <v>5470</v>
      </c>
      <c r="B196" s="7" t="s">
        <v>5754</v>
      </c>
    </row>
    <row r="197" ht="12.75" customHeight="1">
      <c r="A197" s="7" t="s">
        <v>5477</v>
      </c>
      <c r="B197" s="7" t="s">
        <v>5755</v>
      </c>
    </row>
    <row r="198" ht="12.75" customHeight="1">
      <c r="A198" s="7" t="s">
        <v>5509</v>
      </c>
      <c r="B198" s="7" t="s">
        <v>5756</v>
      </c>
    </row>
    <row r="199" ht="12.75" customHeight="1">
      <c r="A199" s="7" t="s">
        <v>5508</v>
      </c>
      <c r="B199" s="7" t="s">
        <v>5757</v>
      </c>
    </row>
    <row r="200" ht="12.75" customHeight="1">
      <c r="A200" s="7" t="s">
        <v>5512</v>
      </c>
      <c r="B200" s="7" t="s">
        <v>5758</v>
      </c>
    </row>
    <row r="201" ht="12.75" customHeight="1">
      <c r="A201" s="7" t="s">
        <v>5507</v>
      </c>
      <c r="B201" s="7" t="s">
        <v>5759</v>
      </c>
    </row>
    <row r="202" ht="12.75" customHeight="1">
      <c r="A202" s="7" t="s">
        <v>5506</v>
      </c>
      <c r="B202" s="7" t="s">
        <v>5760</v>
      </c>
    </row>
    <row r="203" ht="12.75" customHeight="1">
      <c r="A203" s="7" t="s">
        <v>5761</v>
      </c>
      <c r="B203" s="7" t="s">
        <v>5762</v>
      </c>
    </row>
    <row r="204" ht="12.75" customHeight="1">
      <c r="A204" s="7" t="s">
        <v>5471</v>
      </c>
      <c r="B204" s="7" t="s">
        <v>5763</v>
      </c>
    </row>
    <row r="205" ht="12.75" customHeight="1">
      <c r="A205" s="7" t="s">
        <v>5482</v>
      </c>
      <c r="B205" s="7" t="s">
        <v>5764</v>
      </c>
    </row>
    <row r="206" ht="12.75" customHeight="1">
      <c r="A206" s="7" t="s">
        <v>5483</v>
      </c>
      <c r="B206" s="7" t="s">
        <v>5765</v>
      </c>
    </row>
    <row r="207" ht="12.75" customHeight="1">
      <c r="A207" s="7" t="s">
        <v>5484</v>
      </c>
      <c r="B207" s="7" t="s">
        <v>5766</v>
      </c>
    </row>
    <row r="208" ht="12.75" customHeight="1">
      <c r="A208" s="7" t="s">
        <v>92</v>
      </c>
      <c r="B208" s="7" t="s">
        <v>5767</v>
      </c>
    </row>
    <row r="209" ht="12.75" customHeight="1">
      <c r="A209" s="7" t="s">
        <v>94</v>
      </c>
      <c r="B209" s="7" t="s">
        <v>5768</v>
      </c>
    </row>
    <row r="210" ht="12.75" customHeight="1">
      <c r="A210" s="7" t="s">
        <v>93</v>
      </c>
      <c r="B210" s="7" t="s">
        <v>5769</v>
      </c>
    </row>
    <row r="211" ht="12.75" customHeight="1">
      <c r="A211" s="7" t="s">
        <v>89</v>
      </c>
      <c r="B211" s="7" t="s">
        <v>5770</v>
      </c>
    </row>
    <row r="212" ht="12.75" customHeight="1">
      <c r="A212" s="7" t="s">
        <v>87</v>
      </c>
      <c r="B212" s="7" t="s">
        <v>5771</v>
      </c>
    </row>
    <row r="213" ht="12.75" customHeight="1">
      <c r="A213" s="7" t="s">
        <v>88</v>
      </c>
      <c r="B213" s="7" t="s">
        <v>5772</v>
      </c>
    </row>
    <row r="214" ht="12.75" customHeight="1">
      <c r="A214" s="7" t="s">
        <v>5773</v>
      </c>
      <c r="B214" s="7" t="s">
        <v>5774</v>
      </c>
    </row>
    <row r="215" ht="12.75" customHeight="1">
      <c r="A215" s="7" t="s">
        <v>3607</v>
      </c>
      <c r="B215" s="7" t="s">
        <v>5775</v>
      </c>
    </row>
    <row r="216" ht="12.75" customHeight="1">
      <c r="A216" s="7" t="s">
        <v>3606</v>
      </c>
      <c r="B216" s="7" t="s">
        <v>5776</v>
      </c>
    </row>
    <row r="217" ht="12.75" customHeight="1">
      <c r="A217" s="7" t="s">
        <v>3611</v>
      </c>
      <c r="B217" s="7" t="s">
        <v>5777</v>
      </c>
    </row>
    <row r="218" ht="12.75" customHeight="1">
      <c r="A218" s="7" t="s">
        <v>3644</v>
      </c>
      <c r="B218" s="7" t="s">
        <v>5778</v>
      </c>
    </row>
    <row r="219" ht="12.75" customHeight="1">
      <c r="A219" s="7" t="s">
        <v>3603</v>
      </c>
      <c r="B219" s="7" t="s">
        <v>5779</v>
      </c>
    </row>
    <row r="220" ht="12.75" customHeight="1">
      <c r="A220" s="7" t="s">
        <v>12</v>
      </c>
      <c r="B220" s="7" t="s">
        <v>5780</v>
      </c>
    </row>
    <row r="221" ht="12.75" customHeight="1">
      <c r="A221" s="7" t="s">
        <v>98</v>
      </c>
      <c r="B221" s="7" t="s">
        <v>5781</v>
      </c>
    </row>
    <row r="222" ht="12.75" customHeight="1">
      <c r="A222" s="7" t="s">
        <v>8</v>
      </c>
      <c r="B222" s="7" t="s">
        <v>5782</v>
      </c>
    </row>
    <row r="223" ht="12.75" customHeight="1">
      <c r="A223" s="7" t="s">
        <v>3</v>
      </c>
      <c r="B223" s="7" t="s">
        <v>5783</v>
      </c>
    </row>
    <row r="224" ht="12.75" customHeight="1">
      <c r="A224" s="7" t="s">
        <v>101</v>
      </c>
      <c r="B224" s="7" t="s">
        <v>5784</v>
      </c>
    </row>
    <row r="225" ht="12.75" customHeight="1">
      <c r="A225" s="7" t="s">
        <v>28</v>
      </c>
      <c r="B225" s="7" t="s">
        <v>5785</v>
      </c>
    </row>
    <row r="226" ht="12.75" customHeight="1">
      <c r="A226" s="7" t="s">
        <v>36</v>
      </c>
      <c r="B226" s="7" t="s">
        <v>5786</v>
      </c>
    </row>
    <row r="227" ht="12.75" customHeight="1">
      <c r="A227" s="7" t="s">
        <v>5538</v>
      </c>
      <c r="B227" s="7" t="s">
        <v>5787</v>
      </c>
    </row>
    <row r="228" ht="12.75" customHeight="1">
      <c r="A228" s="7" t="s">
        <v>5788</v>
      </c>
      <c r="B228" s="7" t="s">
        <v>5789</v>
      </c>
    </row>
    <row r="229" ht="12.75" customHeight="1">
      <c r="A229" s="7" t="s">
        <v>5514</v>
      </c>
      <c r="B229" s="7" t="s">
        <v>5790</v>
      </c>
    </row>
    <row r="230" ht="12.75" customHeight="1">
      <c r="A230" s="7" t="s">
        <v>5527</v>
      </c>
      <c r="B230" s="7" t="s">
        <v>5791</v>
      </c>
    </row>
    <row r="231" ht="12.75" customHeight="1">
      <c r="A231" s="7" t="s">
        <v>5556</v>
      </c>
      <c r="B231" s="7" t="s">
        <v>5792</v>
      </c>
    </row>
    <row r="232" ht="12.75" customHeight="1">
      <c r="A232" s="7" t="s">
        <v>5526</v>
      </c>
      <c r="B232" s="7" t="s">
        <v>5793</v>
      </c>
    </row>
    <row r="233" ht="12.75" customHeight="1">
      <c r="A233" s="7" t="s">
        <v>5541</v>
      </c>
      <c r="B233" s="7" t="s">
        <v>5794</v>
      </c>
    </row>
    <row r="234" ht="12.75" customHeight="1">
      <c r="A234" s="7" t="s">
        <v>5540</v>
      </c>
      <c r="B234" s="7" t="s">
        <v>5795</v>
      </c>
    </row>
    <row r="235" ht="12.75" customHeight="1">
      <c r="A235" s="7" t="s">
        <v>5539</v>
      </c>
      <c r="B235" s="7" t="s">
        <v>5796</v>
      </c>
    </row>
    <row r="236" ht="12.75" customHeight="1">
      <c r="A236" s="7" t="s">
        <v>5513</v>
      </c>
      <c r="B236" s="7" t="s">
        <v>5797</v>
      </c>
    </row>
    <row r="237" ht="12.75" customHeight="1">
      <c r="A237" s="7" t="s">
        <v>5530</v>
      </c>
      <c r="B237" s="7" t="s">
        <v>5798</v>
      </c>
    </row>
    <row r="238" ht="12.75" customHeight="1">
      <c r="A238" s="7" t="s">
        <v>5529</v>
      </c>
      <c r="B238" s="7" t="s">
        <v>5799</v>
      </c>
    </row>
    <row r="239" ht="12.75" customHeight="1">
      <c r="A239" s="7" t="s">
        <v>5528</v>
      </c>
      <c r="B239" s="7" t="s">
        <v>5800</v>
      </c>
    </row>
    <row r="240" ht="12.75" customHeight="1">
      <c r="A240" s="7" t="s">
        <v>35</v>
      </c>
    </row>
    <row r="241" ht="12.75" customHeight="1">
      <c r="A241" s="7" t="s">
        <v>5521</v>
      </c>
      <c r="B241" s="7" t="s">
        <v>5801</v>
      </c>
    </row>
    <row r="242" ht="12.75" customHeight="1">
      <c r="A242" s="7" t="s">
        <v>105</v>
      </c>
      <c r="B242" s="7" t="s">
        <v>5802</v>
      </c>
    </row>
    <row r="243" ht="12.75" customHeight="1">
      <c r="A243" s="7" t="s">
        <v>5557</v>
      </c>
      <c r="B243" s="7" t="s">
        <v>5803</v>
      </c>
    </row>
    <row r="244" ht="12.75" customHeight="1">
      <c r="A244" s="7" t="s">
        <v>5515</v>
      </c>
      <c r="B244" s="7" t="s">
        <v>5804</v>
      </c>
    </row>
    <row r="245" ht="12.75" customHeight="1">
      <c r="A245" s="7" t="s">
        <v>5519</v>
      </c>
      <c r="B245" s="7" t="s">
        <v>5805</v>
      </c>
    </row>
    <row r="246" ht="12.75" customHeight="1">
      <c r="A246" s="7" t="s">
        <v>5555</v>
      </c>
      <c r="B246" s="7" t="s">
        <v>5806</v>
      </c>
    </row>
    <row r="247" ht="12.75" customHeight="1">
      <c r="A247" s="7" t="s">
        <v>5554</v>
      </c>
      <c r="B247" s="7" t="s">
        <v>5807</v>
      </c>
    </row>
    <row r="248" ht="12.75" customHeight="1">
      <c r="A248" s="7" t="s">
        <v>5558</v>
      </c>
      <c r="B248" s="7" t="s">
        <v>5808</v>
      </c>
    </row>
    <row r="249" ht="12.75" customHeight="1">
      <c r="A249" s="7" t="s">
        <v>5553</v>
      </c>
      <c r="B249" s="7" t="s">
        <v>5809</v>
      </c>
    </row>
    <row r="250" ht="12.75" customHeight="1">
      <c r="A250" s="7" t="s">
        <v>5552</v>
      </c>
      <c r="B250" s="7" t="s">
        <v>5810</v>
      </c>
    </row>
    <row r="251" ht="12.75" customHeight="1">
      <c r="A251" s="7" t="s">
        <v>5525</v>
      </c>
      <c r="B251" s="7" t="s">
        <v>5811</v>
      </c>
    </row>
    <row r="252" ht="12.75" customHeight="1">
      <c r="A252" s="7" t="s">
        <v>5520</v>
      </c>
      <c r="B252" s="7" t="s">
        <v>5812</v>
      </c>
    </row>
    <row r="253" ht="12.75" customHeight="1">
      <c r="A253" s="7" t="s">
        <v>5531</v>
      </c>
      <c r="B253" s="7" t="s">
        <v>5813</v>
      </c>
    </row>
    <row r="254" ht="12.75" customHeight="1">
      <c r="A254" s="7" t="s">
        <v>5532</v>
      </c>
      <c r="B254" s="7" t="s">
        <v>5814</v>
      </c>
    </row>
    <row r="255" ht="12.75" customHeight="1">
      <c r="A255" s="7" t="s">
        <v>5533</v>
      </c>
      <c r="B255" s="7" t="s">
        <v>5815</v>
      </c>
    </row>
    <row r="256" ht="12.75" customHeight="1">
      <c r="A256" s="7" t="s">
        <v>112</v>
      </c>
      <c r="B256" s="7" t="s">
        <v>5816</v>
      </c>
    </row>
    <row r="257" ht="12.75" customHeight="1">
      <c r="A257" s="7" t="s">
        <v>82</v>
      </c>
      <c r="B257" s="7" t="s">
        <v>5817</v>
      </c>
    </row>
    <row r="258" ht="12.75" customHeight="1">
      <c r="A258" s="7" t="s">
        <v>113</v>
      </c>
      <c r="B258" s="7" t="s">
        <v>5818</v>
      </c>
    </row>
    <row r="259" ht="12.75" customHeight="1">
      <c r="A259" s="7" t="s">
        <v>83</v>
      </c>
      <c r="B259" s="7" t="s">
        <v>5819</v>
      </c>
    </row>
    <row r="260" ht="12.75" customHeight="1">
      <c r="A260" s="7" t="s">
        <v>74</v>
      </c>
      <c r="B260" s="7" t="s">
        <v>5820</v>
      </c>
    </row>
    <row r="261" ht="12.75" customHeight="1">
      <c r="A261" s="7" t="s">
        <v>73</v>
      </c>
      <c r="B261" s="7" t="s">
        <v>5821</v>
      </c>
    </row>
    <row r="262" ht="12.75" customHeight="1">
      <c r="A262" s="7" t="s">
        <v>75</v>
      </c>
      <c r="B262" s="7" t="s">
        <v>5822</v>
      </c>
    </row>
    <row r="263" ht="12.75" customHeight="1">
      <c r="A263" s="7" t="s">
        <v>72</v>
      </c>
      <c r="B263" s="7" t="s">
        <v>5823</v>
      </c>
    </row>
    <row r="264" ht="12.75" customHeight="1">
      <c r="A264" s="7" t="s">
        <v>3617</v>
      </c>
      <c r="B264" s="7" t="s">
        <v>5824</v>
      </c>
    </row>
    <row r="265" ht="12.75" customHeight="1">
      <c r="A265" s="7" t="s">
        <v>3604</v>
      </c>
      <c r="B265" s="7" t="s">
        <v>5825</v>
      </c>
    </row>
    <row r="266" ht="12.75" customHeight="1">
      <c r="A266" s="7" t="s">
        <v>5826</v>
      </c>
      <c r="B266" s="7" t="s">
        <v>5827</v>
      </c>
    </row>
    <row r="267" ht="12.75" customHeight="1">
      <c r="A267" s="7" t="s">
        <v>3610</v>
      </c>
      <c r="B267" s="7" t="s">
        <v>5828</v>
      </c>
    </row>
    <row r="268" ht="12.75" customHeight="1">
      <c r="A268" s="7" t="s">
        <v>63</v>
      </c>
      <c r="B268" s="7" t="s">
        <v>5829</v>
      </c>
    </row>
    <row r="269" ht="12.75" customHeight="1">
      <c r="A269" s="7" t="s">
        <v>17</v>
      </c>
      <c r="B269" s="7" t="s">
        <v>5830</v>
      </c>
    </row>
    <row r="270" ht="12.75" customHeight="1">
      <c r="A270" s="7" t="s">
        <v>84</v>
      </c>
      <c r="B270" s="7" t="s">
        <v>5831</v>
      </c>
    </row>
    <row r="271" ht="12.75" customHeight="1">
      <c r="A271" s="7" t="s">
        <v>114</v>
      </c>
      <c r="B271" s="7" t="s">
        <v>5832</v>
      </c>
    </row>
    <row r="272" ht="12.75" customHeight="1">
      <c r="A272" s="7" t="s">
        <v>57</v>
      </c>
      <c r="B272" s="7" t="s">
        <v>5833</v>
      </c>
    </row>
    <row r="273" ht="12.75" customHeight="1">
      <c r="A273" s="7" t="s">
        <v>19</v>
      </c>
      <c r="B273" s="7" t="s">
        <v>5834</v>
      </c>
    </row>
    <row r="274" ht="12.75" customHeight="1">
      <c r="A274" s="7" t="s">
        <v>20</v>
      </c>
      <c r="B274" s="7" t="s">
        <v>5835</v>
      </c>
    </row>
    <row r="275" ht="12.75" customHeight="1">
      <c r="A275" s="7" t="s">
        <v>21</v>
      </c>
      <c r="B275" s="7" t="s">
        <v>5836</v>
      </c>
    </row>
    <row r="276" ht="12.75" customHeight="1">
      <c r="A276" s="7" t="s">
        <v>3631</v>
      </c>
      <c r="B276" s="7" t="s">
        <v>5837</v>
      </c>
    </row>
    <row r="277" ht="12.75" customHeight="1">
      <c r="A277" s="7" t="s">
        <v>3632</v>
      </c>
      <c r="B277" s="7" t="s">
        <v>5838</v>
      </c>
    </row>
    <row r="278" ht="12.75" customHeight="1">
      <c r="A278" s="7" t="s">
        <v>3623</v>
      </c>
      <c r="B278" s="7" t="s">
        <v>5839</v>
      </c>
    </row>
    <row r="279" ht="12.75" customHeight="1">
      <c r="A279" s="7" t="s">
        <v>3622</v>
      </c>
      <c r="B279" s="7" t="s">
        <v>5840</v>
      </c>
    </row>
    <row r="280" ht="12.75" customHeight="1">
      <c r="A280" s="7" t="s">
        <v>3626</v>
      </c>
      <c r="B280" s="7" t="s">
        <v>5841</v>
      </c>
    </row>
    <row r="281" ht="12.75" customHeight="1">
      <c r="A281" s="7" t="s">
        <v>3619</v>
      </c>
      <c r="B281" s="7" t="s">
        <v>5842</v>
      </c>
    </row>
    <row r="282" ht="12.75" customHeight="1">
      <c r="A282" s="7" t="s">
        <v>3625</v>
      </c>
      <c r="B282" s="7" t="s">
        <v>5843</v>
      </c>
    </row>
    <row r="283" ht="12.75" customHeight="1">
      <c r="A283" s="7" t="s">
        <v>3618</v>
      </c>
      <c r="B283" s="7" t="s">
        <v>5844</v>
      </c>
    </row>
    <row r="284" ht="12.75" customHeight="1">
      <c r="A284" s="7" t="s">
        <v>3630</v>
      </c>
      <c r="B284" s="7" t="s">
        <v>5845</v>
      </c>
    </row>
    <row r="285" ht="12.75" customHeight="1">
      <c r="A285" s="7" t="s">
        <v>3629</v>
      </c>
      <c r="B285" s="7" t="s">
        <v>5846</v>
      </c>
    </row>
    <row r="286" ht="12.75" customHeight="1">
      <c r="A286" s="7" t="s">
        <v>3621</v>
      </c>
      <c r="B286" s="7" t="s">
        <v>5847</v>
      </c>
    </row>
    <row r="287" ht="12.75" customHeight="1">
      <c r="A287" s="7" t="s">
        <v>3634</v>
      </c>
      <c r="B287" s="7" t="s">
        <v>5848</v>
      </c>
    </row>
    <row r="288" ht="12.75" customHeight="1">
      <c r="A288" s="7" t="s">
        <v>5849</v>
      </c>
      <c r="B288" s="7" t="s">
        <v>5850</v>
      </c>
    </row>
    <row r="289" ht="12.75" customHeight="1">
      <c r="A289" s="7" t="s">
        <v>3620</v>
      </c>
      <c r="B289" s="7" t="s">
        <v>5851</v>
      </c>
    </row>
    <row r="290" ht="12.75" customHeight="1">
      <c r="A290" s="7" t="s">
        <v>3627</v>
      </c>
      <c r="B290" s="7" t="s">
        <v>5852</v>
      </c>
    </row>
    <row r="291" ht="12.75" customHeight="1">
      <c r="A291" s="7" t="s">
        <v>3628</v>
      </c>
      <c r="B291" s="7" t="s">
        <v>5853</v>
      </c>
    </row>
    <row r="292" ht="12.75" customHeight="1">
      <c r="A292" s="7" t="s">
        <v>3665</v>
      </c>
      <c r="B292" s="7" t="s">
        <v>5854</v>
      </c>
    </row>
    <row r="293" ht="12.75" customHeight="1">
      <c r="A293" s="7" t="s">
        <v>3664</v>
      </c>
      <c r="B293" s="7" t="s">
        <v>5855</v>
      </c>
    </row>
    <row r="294" ht="12.75" customHeight="1">
      <c r="A294" s="7" t="s">
        <v>3663</v>
      </c>
      <c r="B294" s="7" t="s">
        <v>5856</v>
      </c>
    </row>
    <row r="295" ht="12.75" customHeight="1">
      <c r="A295" s="7" t="s">
        <v>3662</v>
      </c>
      <c r="B295" s="7" t="s">
        <v>5857</v>
      </c>
    </row>
    <row r="296" ht="12.75" customHeight="1">
      <c r="A296" s="7" t="s">
        <v>5502</v>
      </c>
      <c r="B296" s="7" t="s">
        <v>5858</v>
      </c>
    </row>
    <row r="297" ht="12.75" customHeight="1">
      <c r="A297" s="7" t="s">
        <v>5503</v>
      </c>
      <c r="B297" s="7" t="s">
        <v>5859</v>
      </c>
    </row>
    <row r="298" ht="12.75" customHeight="1">
      <c r="A298" s="7" t="s">
        <v>5497</v>
      </c>
      <c r="B298" s="7" t="s">
        <v>5860</v>
      </c>
    </row>
    <row r="299" ht="12.75" customHeight="1">
      <c r="A299" s="7" t="s">
        <v>5496</v>
      </c>
      <c r="B299" s="7" t="s">
        <v>5861</v>
      </c>
    </row>
    <row r="300" ht="12.75" customHeight="1">
      <c r="A300" s="7" t="s">
        <v>5501</v>
      </c>
      <c r="B300" s="7" t="s">
        <v>5862</v>
      </c>
    </row>
    <row r="301" ht="12.75" customHeight="1">
      <c r="A301" s="7" t="s">
        <v>5500</v>
      </c>
      <c r="B301" s="7" t="s">
        <v>5863</v>
      </c>
    </row>
    <row r="302" ht="12.75" customHeight="1">
      <c r="A302" s="7" t="s">
        <v>5505</v>
      </c>
      <c r="B302" s="7" t="s">
        <v>5864</v>
      </c>
    </row>
    <row r="303" ht="12.75" customHeight="1">
      <c r="A303" s="7" t="s">
        <v>5504</v>
      </c>
      <c r="B303" s="7" t="s">
        <v>5865</v>
      </c>
    </row>
    <row r="304" ht="12.75" customHeight="1">
      <c r="A304" s="7" t="s">
        <v>5498</v>
      </c>
      <c r="B304" s="7" t="s">
        <v>5866</v>
      </c>
    </row>
    <row r="305" ht="12.75" customHeight="1">
      <c r="A305" s="7" t="s">
        <v>5499</v>
      </c>
      <c r="B305" s="7" t="s">
        <v>5867</v>
      </c>
    </row>
    <row r="306" ht="12.75" customHeight="1">
      <c r="A306" s="7" t="s">
        <v>5548</v>
      </c>
      <c r="B306" s="7" t="s">
        <v>5868</v>
      </c>
    </row>
    <row r="307" ht="12.75" customHeight="1">
      <c r="A307" s="7" t="s">
        <v>5549</v>
      </c>
      <c r="B307" s="7" t="s">
        <v>5869</v>
      </c>
    </row>
    <row r="308" ht="12.75" customHeight="1">
      <c r="A308" s="7" t="s">
        <v>5543</v>
      </c>
      <c r="B308" s="7" t="s">
        <v>5870</v>
      </c>
    </row>
    <row r="309" ht="12.75" customHeight="1">
      <c r="A309" s="7" t="s">
        <v>5542</v>
      </c>
      <c r="B309" s="7" t="s">
        <v>5871</v>
      </c>
    </row>
    <row r="310" ht="12.75" customHeight="1">
      <c r="A310" s="7" t="s">
        <v>5547</v>
      </c>
      <c r="B310" s="7" t="s">
        <v>5872</v>
      </c>
    </row>
    <row r="311" ht="12.75" customHeight="1">
      <c r="A311" s="7" t="s">
        <v>5546</v>
      </c>
      <c r="B311" s="7" t="s">
        <v>5873</v>
      </c>
    </row>
    <row r="312" ht="12.75" customHeight="1">
      <c r="A312" s="7" t="s">
        <v>5551</v>
      </c>
      <c r="B312" s="7" t="s">
        <v>5874</v>
      </c>
    </row>
    <row r="313" ht="12.75" customHeight="1">
      <c r="A313" s="7" t="s">
        <v>5550</v>
      </c>
      <c r="B313" s="7" t="s">
        <v>5875</v>
      </c>
    </row>
    <row r="314" ht="12.75" customHeight="1">
      <c r="A314" s="7" t="s">
        <v>5544</v>
      </c>
      <c r="B314" s="7" t="s">
        <v>5876</v>
      </c>
    </row>
    <row r="315" ht="12.75" customHeight="1">
      <c r="A315" s="7" t="s">
        <v>5545</v>
      </c>
      <c r="B315" s="7" t="s">
        <v>5877</v>
      </c>
    </row>
    <row r="316" ht="12.75" customHeight="1">
      <c r="A316" s="7" t="s">
        <v>33</v>
      </c>
      <c r="B316" s="7" t="s">
        <v>5878</v>
      </c>
    </row>
    <row r="317" ht="12.75" customHeight="1">
      <c r="A317" s="7" t="s">
        <v>34</v>
      </c>
      <c r="B317" s="7" t="s">
        <v>5879</v>
      </c>
    </row>
    <row r="318" ht="12.75" customHeight="1">
      <c r="A318" s="7" t="s">
        <v>37</v>
      </c>
      <c r="B318" s="7" t="s">
        <v>5880</v>
      </c>
    </row>
    <row r="319" ht="12.75" customHeight="1">
      <c r="A319" s="7" t="s">
        <v>109</v>
      </c>
      <c r="B319" s="7" t="s">
        <v>5881</v>
      </c>
    </row>
    <row r="320" ht="12.75" customHeight="1">
      <c r="A320" s="7" t="s">
        <v>5882</v>
      </c>
      <c r="B320" s="7" t="s">
        <v>5883</v>
      </c>
    </row>
    <row r="321" ht="12.75" customHeight="1">
      <c r="A321" s="7" t="s">
        <v>115</v>
      </c>
      <c r="B321" s="7" t="s">
        <v>5884</v>
      </c>
    </row>
    <row r="322" ht="12.75" customHeight="1">
      <c r="A322" s="7" t="s">
        <v>85</v>
      </c>
      <c r="B322" s="7" t="s">
        <v>5885</v>
      </c>
    </row>
    <row r="323" ht="12.75" customHeight="1">
      <c r="A323" s="7" t="s">
        <v>116</v>
      </c>
      <c r="B323" s="7" t="s">
        <v>5886</v>
      </c>
    </row>
    <row r="324" ht="12.75" customHeight="1">
      <c r="A324" s="7" t="s">
        <v>86</v>
      </c>
      <c r="B324" s="7" t="s">
        <v>5887</v>
      </c>
    </row>
    <row r="325" ht="12.75" customHeight="1">
      <c r="A325" s="7" t="s">
        <v>7</v>
      </c>
      <c r="B325" s="7" t="s">
        <v>5888</v>
      </c>
    </row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headerFooter>
    <oddHeader>&amp;C&amp;A</oddHeader>
    <oddFooter>&amp;CPage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3.75"/>
    <col customWidth="1" min="2" max="6" width="9.38"/>
    <col customWidth="1" min="7" max="26" width="8.0"/>
  </cols>
  <sheetData>
    <row r="1" ht="12.75" customHeight="1">
      <c r="A1" s="31" t="s">
        <v>5889</v>
      </c>
    </row>
    <row r="2" ht="12.75" customHeight="1">
      <c r="A2" s="7" t="s">
        <v>5890</v>
      </c>
    </row>
    <row r="3" ht="12.75" customHeight="1">
      <c r="A3" s="7" t="s">
        <v>5891</v>
      </c>
    </row>
    <row r="4" ht="12.75" customHeight="1">
      <c r="A4" s="7" t="s">
        <v>5892</v>
      </c>
    </row>
    <row r="5" ht="12.75" customHeight="1">
      <c r="A5" s="7" t="s">
        <v>5893</v>
      </c>
    </row>
    <row r="6" ht="12.75" customHeight="1">
      <c r="A6" s="7" t="s">
        <v>5894</v>
      </c>
    </row>
    <row r="7" ht="12.75" customHeight="1"/>
    <row r="8" ht="12.75" customHeight="1"/>
    <row r="9" ht="12.75" customHeight="1">
      <c r="A9" s="31" t="s">
        <v>5895</v>
      </c>
    </row>
    <row r="10" ht="12.75" customHeight="1">
      <c r="A10" s="7" t="s">
        <v>5896</v>
      </c>
    </row>
    <row r="11" ht="12.75" customHeight="1">
      <c r="A11" s="7" t="s">
        <v>5897</v>
      </c>
    </row>
    <row r="12" ht="12.75" customHeight="1">
      <c r="A12" s="7" t="s">
        <v>5898</v>
      </c>
    </row>
    <row r="13" ht="12.75" customHeight="1">
      <c r="A13" s="7" t="s">
        <v>5899</v>
      </c>
    </row>
    <row r="14" ht="12.75" customHeight="1">
      <c r="A14" s="7" t="s">
        <v>5900</v>
      </c>
    </row>
    <row r="15" ht="12.75" customHeight="1">
      <c r="A15" s="7" t="s">
        <v>5901</v>
      </c>
    </row>
    <row r="16" ht="12.75" customHeight="1">
      <c r="A16" s="7" t="s">
        <v>5902</v>
      </c>
    </row>
    <row r="17" ht="12.75" customHeight="1">
      <c r="A17" s="7" t="s">
        <v>5903</v>
      </c>
    </row>
    <row r="18" ht="12.75" customHeight="1">
      <c r="A18" s="7" t="s">
        <v>5904</v>
      </c>
    </row>
    <row r="19" ht="12.75" customHeight="1">
      <c r="A19" s="7" t="s">
        <v>5905</v>
      </c>
    </row>
    <row r="20" ht="12.75" customHeight="1">
      <c r="A20" s="7" t="s">
        <v>5906</v>
      </c>
    </row>
    <row r="21" ht="12.75" customHeight="1"/>
    <row r="22" ht="12.75" customHeight="1">
      <c r="A22" s="32" t="s">
        <v>5907</v>
      </c>
    </row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headerFooter>
    <oddHeader>&amp;C&amp;A</oddHeader>
    <oddFooter>&amp;CPage &amp;P</oddFooter>
  </headerFooter>
  <drawing r:id="rId1"/>
</worksheet>
</file>